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slicers/slicer1.xml" ContentType="application/vnd.ms-excel.slicer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Ex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1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harts/chart1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grzelcz\Desktop\"/>
    </mc:Choice>
  </mc:AlternateContent>
  <xr:revisionPtr revIDLastSave="0" documentId="8_{BAB76874-981F-4702-82F3-6F344D2FA3D0}" xr6:coauthVersionLast="47" xr6:coauthVersionMax="47" xr10:uidLastSave="{00000000-0000-0000-0000-000000000000}"/>
  <workbookProtection workbookAlgorithmName="SHA-512" workbookHashValue="BZEJp0gaEkXM8IdSjGNiQ7jQIWIgEU5dQOZcrrx96isdDgOXuJb8V7Y0A/lVUWf9gODsKSDPU9RcjpV6/AUCIw==" workbookSaltValue="VfpzWBlGx33Pf3QW+cN/cg==" workbookSpinCount="100000" lockStructure="1"/>
  <bookViews>
    <workbookView xWindow="-108" yWindow="-108" windowWidth="23256" windowHeight="12456" tabRatio="905" firstSheet="1" activeTab="1" xr2:uid="{00000000-000D-0000-FFFF-FFFF00000000}"/>
  </bookViews>
  <sheets>
    <sheet name="INFO" sheetId="48" r:id="rId1"/>
    <sheet name="dashboardy" sheetId="103" r:id="rId2"/>
    <sheet name="listy sort" sheetId="106" state="hidden" r:id="rId3"/>
    <sheet name="Tabl. 1" sheetId="74" r:id="rId4"/>
    <sheet name="Tabl. 2" sheetId="2" r:id="rId5"/>
    <sheet name="Tabl. 3" sheetId="3" r:id="rId6"/>
    <sheet name="Tabl. 4" sheetId="4" r:id="rId7"/>
    <sheet name="Tabl. 5" sheetId="75" r:id="rId8"/>
    <sheet name="Tabl. 6" sheetId="6" r:id="rId9"/>
    <sheet name="Tabl. 7" sheetId="7" r:id="rId10"/>
    <sheet name="Tabl. 8" sheetId="8" r:id="rId11"/>
    <sheet name="Tabl. 9" sheetId="9" r:id="rId12"/>
    <sheet name="Tabl. 10" sheetId="10" r:id="rId13"/>
    <sheet name="Tabl. 11" sheetId="11" r:id="rId14"/>
    <sheet name="Tabl. 12" sheetId="12" r:id="rId15"/>
    <sheet name="Tabl. 13" sheetId="13" r:id="rId16"/>
    <sheet name="Tabl. 14" sheetId="14" r:id="rId17"/>
    <sheet name="Tabl. 15" sheetId="15" r:id="rId18"/>
    <sheet name="Tabl. 16" sheetId="16" r:id="rId19"/>
    <sheet name="Tabl. 17" sheetId="17" r:id="rId20"/>
    <sheet name="Tabl. 18" sheetId="18" r:id="rId21"/>
    <sheet name="Tabl. 19" sheetId="76" r:id="rId22"/>
    <sheet name="Tabl. 20" sheetId="104" r:id="rId23"/>
    <sheet name="Tabl. 21" sheetId="78" r:id="rId24"/>
    <sheet name="Tabl. 22" sheetId="79" r:id="rId25"/>
    <sheet name="Tabl. 23" sheetId="80" r:id="rId26"/>
    <sheet name="Tabl. 20-23" sheetId="77" r:id="rId27"/>
    <sheet name="Tabl. 24 (2)" sheetId="81" state="hidden" r:id="rId28"/>
    <sheet name="Tabl. 24" sheetId="24" r:id="rId29"/>
    <sheet name="Tabl. 25" sheetId="82" r:id="rId30"/>
    <sheet name="Tabl. 26" sheetId="83" r:id="rId31"/>
    <sheet name="Tabl. 25-26" sheetId="107" r:id="rId32"/>
    <sheet name="Tabl. 27" sheetId="84" r:id="rId33"/>
    <sheet name="Tabl. 28" sheetId="28" r:id="rId34"/>
    <sheet name="Tabl. 29" sheetId="29" r:id="rId35"/>
    <sheet name="Tabl. 30 i 31" sheetId="30" r:id="rId36"/>
    <sheet name="Tabl. 32" sheetId="32" r:id="rId37"/>
    <sheet name="Tabl. 33" sheetId="39" r:id="rId38"/>
    <sheet name="Tabl. 34" sheetId="40" r:id="rId39"/>
    <sheet name="Tabl. 35" sheetId="41" r:id="rId40"/>
    <sheet name="Tabl. 36 (2)" sheetId="85" state="hidden" r:id="rId41"/>
    <sheet name="Tabl. 36" sheetId="65" r:id="rId42"/>
    <sheet name="Tabl. 37" sheetId="86" r:id="rId43"/>
    <sheet name="Tabl. 38 (2)" sheetId="87" state="hidden" r:id="rId44"/>
    <sheet name="Tabl. 38" sheetId="67" r:id="rId45"/>
    <sheet name="Tabl. 39" sheetId="68" r:id="rId46"/>
    <sheet name="Tabl. 39 (2)" sheetId="88" state="hidden" r:id="rId47"/>
    <sheet name="Tabl. 40 (2)" sheetId="89" state="hidden" r:id="rId48"/>
    <sheet name="Tabl. 40" sheetId="69" r:id="rId49"/>
    <sheet name="Tabl. 41" sheetId="70" r:id="rId50"/>
    <sheet name="Tabl. 42" sheetId="43" r:id="rId51"/>
    <sheet name="Tabl. 1.1" sheetId="49" r:id="rId52"/>
    <sheet name="Tabl. 1.1 (2)" sheetId="90" state="hidden" r:id="rId53"/>
    <sheet name="Tabl. 2.1" sheetId="50" r:id="rId54"/>
    <sheet name="Tabl. 3.1" sheetId="51" r:id="rId55"/>
    <sheet name="Tabl. 3.2" sheetId="52" r:id="rId56"/>
    <sheet name="Tabl. 3.3_Tabl.3.4" sheetId="53" r:id="rId57"/>
    <sheet name="Tabl. 3.5_3.7" sheetId="54" r:id="rId58"/>
    <sheet name="Tabl. 3.8_3.10" sheetId="55" r:id="rId59"/>
    <sheet name="Tabl. 3.11_3.12" sheetId="71" r:id="rId60"/>
    <sheet name="Tabl. 4.1" sheetId="72" r:id="rId61"/>
    <sheet name="Tabl. 4.1 (2)" sheetId="97" state="hidden" r:id="rId62"/>
    <sheet name="Tabl. 4.2" sheetId="58" r:id="rId63"/>
    <sheet name="Tabl. 4.3 (2)" sheetId="99" state="hidden" r:id="rId64"/>
    <sheet name="Tabl. 4.3" sheetId="59" r:id="rId65"/>
    <sheet name="Tabl. 4.4" sheetId="60" r:id="rId66"/>
    <sheet name="Tabl. 5.1" sheetId="73" r:id="rId67"/>
    <sheet name="Tabl. 5.1 (2)" sheetId="101" state="hidden" r:id="rId68"/>
    <sheet name="Tabl. 5.2" sheetId="62" r:id="rId69"/>
    <sheet name="Tabl. 5.3" sheetId="63" r:id="rId70"/>
    <sheet name="Tabl. 5.4" sheetId="64" r:id="rId71"/>
  </sheets>
  <externalReferences>
    <externalReference r:id="rId72"/>
    <externalReference r:id="rId73"/>
    <externalReference r:id="rId74"/>
  </externalReferences>
  <definedNames>
    <definedName name="_Toc322693182" localSheetId="3">'Tabl. 1'!$A$1</definedName>
    <definedName name="_Toc322693184" localSheetId="5">'Tabl. 3'!$A$1</definedName>
    <definedName name="_Toc322693187" localSheetId="8">'Tabl. 6'!$A$1</definedName>
    <definedName name="_Toc322693189" localSheetId="10">'Tabl. 8'!$A$1</definedName>
    <definedName name="_Toc322693190" localSheetId="11">'Tabl. 9'!$A$1</definedName>
    <definedName name="_Toc322693191" localSheetId="12">'Tabl. 10'!$A$1</definedName>
    <definedName name="_Toc322693192" localSheetId="13">'Tabl. 11'!$A$1</definedName>
    <definedName name="_Toc322693192" localSheetId="14">'Tabl. 12'!#REF!</definedName>
    <definedName name="_Toc322693192" localSheetId="15">'Tabl. 13'!#REF!</definedName>
    <definedName name="_Toc322693192" localSheetId="23">'Tabl. 21'!#REF!</definedName>
    <definedName name="_Toc322693193" localSheetId="14">'Tabl. 12'!$A$1</definedName>
    <definedName name="_Toc322693194" localSheetId="15">'Tabl. 13'!$A$1</definedName>
    <definedName name="_Toc322693198" localSheetId="19">'Tabl. 17'!$A$1</definedName>
    <definedName name="_Toc322693199" localSheetId="20">'Tabl. 18'!$A$1</definedName>
    <definedName name="_Toc322693202" localSheetId="23">'Tabl. 21'!$A$1</definedName>
    <definedName name="_Toc322693203" localSheetId="24">'Tabl. 22'!$A$1</definedName>
    <definedName name="_Toc322693205" localSheetId="28">'Tabl. 24'!$A$1</definedName>
    <definedName name="_Toc322693205" localSheetId="27">'Tabl. 24 (2)'!$A$1</definedName>
    <definedName name="_Toc322693206" localSheetId="29">'Tabl. 25'!$A$1</definedName>
    <definedName name="_Toc322693207" localSheetId="30">'Tabl. 26'!$A$1</definedName>
    <definedName name="_Toc322693210" localSheetId="34">'Tabl. 29'!$A$1</definedName>
    <definedName name="_Toc322693211" localSheetId="35">'Tabl. 30 i 31'!$A$1</definedName>
    <definedName name="_Toc322693213" localSheetId="36">'Tabl. 32'!$A$1</definedName>
    <definedName name="_Toc324420947" localSheetId="53">'Tabl. 2.1'!$A$1</definedName>
    <definedName name="_Toc324420948" localSheetId="54">'Tabl. 3.1'!$A$1</definedName>
    <definedName name="_Toc324420949" localSheetId="55">'Tabl. 3.2'!$A$1</definedName>
    <definedName name="_Toc324420950" localSheetId="56">'Tabl. 3.3_Tabl.3.4'!$A$1</definedName>
    <definedName name="_Toc324420952" localSheetId="57">'Tabl. 3.5_3.7'!$A$1</definedName>
    <definedName name="_Toc324420953" localSheetId="57">'Tabl. 3.5_3.7'!#REF!</definedName>
    <definedName name="_Toc324420957" localSheetId="58">'Tabl. 3.8_3.10'!$A$8</definedName>
    <definedName name="_Toc324420958" localSheetId="58">'Tabl. 3.8_3.10'!$A$15</definedName>
    <definedName name="_Toc324420959" localSheetId="59">'Tabl. 3.11_3.12'!$A$1</definedName>
    <definedName name="_Toc324420961" localSheetId="62">'Tabl. 4.2'!$A$1</definedName>
    <definedName name="_Toc324420963" localSheetId="66">'Tabl. 5.1'!$A$1</definedName>
    <definedName name="_Toc324420963" localSheetId="67">'Tabl. 5.1 (2)'!$A$1</definedName>
    <definedName name="_Toc324420964" localSheetId="68">'Tabl. 5.2'!$A$1</definedName>
    <definedName name="_Toc324420965" localSheetId="69">'Tabl. 5.3'!$A$1</definedName>
    <definedName name="_Toc324420966" localSheetId="70">'Tabl. 5.4'!#REF!</definedName>
    <definedName name="_Toc324420967" localSheetId="70">'Tabl. 5.4'!$A$1</definedName>
    <definedName name="_Toc384041444" localSheetId="65">'Tabl. 4.4'!$A$1</definedName>
    <definedName name="_xlchart.v5.0" hidden="1">'Tabl. 1'!$A$4</definedName>
    <definedName name="_xlchart.v5.1" hidden="1">'Tabl. 1'!$A$5:$A$20</definedName>
    <definedName name="_xlchart.v5.10" hidden="1">'Tabl. 1.1 (2)'!$C$39</definedName>
    <definedName name="_xlchart.v5.11" hidden="1">'Tabl. 1.1 (2)'!$C$40:$C$66</definedName>
    <definedName name="_xlchart.v5.12" hidden="1">'Tabl. 39 (2)'!$C$39</definedName>
    <definedName name="_xlchart.v5.13" hidden="1">'Tabl. 39 (2)'!$C$40:$C$67</definedName>
    <definedName name="_xlchart.v5.14" hidden="1">'Tabl. 39 (2)'!$D$39</definedName>
    <definedName name="_xlchart.v5.15" hidden="1">'Tabl. 39 (2)'!$D$40:$D$67</definedName>
    <definedName name="_xlchart.v5.2" hidden="1">'Tabl. 1'!$B$4</definedName>
    <definedName name="_xlchart.v5.3" hidden="1">'Tabl. 1'!$B$5:$B$20</definedName>
    <definedName name="_xlchart.v5.4" hidden="1">'Tabl. 40 (2)'!$B$35</definedName>
    <definedName name="_xlchart.v5.5" hidden="1">'Tabl. 40 (2)'!$B$36:$B$62</definedName>
    <definedName name="_xlchart.v5.6" hidden="1">'Tabl. 40 (2)'!$C$35</definedName>
    <definedName name="_xlchart.v5.7" hidden="1">'Tabl. 40 (2)'!$C$36:$C$62</definedName>
    <definedName name="_xlchart.v5.8" hidden="1">'Tabl. 1.1 (2)'!$B$39</definedName>
    <definedName name="_xlchart.v5.9" hidden="1">'Tabl. 1.1 (2)'!$B$40:$B$66</definedName>
    <definedName name="_xlcn.WorksheetConnection_Tabela11" hidden="1">Tabela1[]</definedName>
    <definedName name="_xlcn.WorksheetConnection_Tabela181" hidden="1">'Tabl. 1.1 (2)'!$A$3:$D$31</definedName>
    <definedName name="_xlcn.WorksheetConnection_Tabl.402B34C621" hidden="1">'Tabl. 40 (2)'!$B$34:$C$62</definedName>
    <definedName name="Fragmentator_Grupa_gospodarstw_domowych">#N/A</definedName>
    <definedName name="Fragmentator_Grupa_gospodarstw_domowych1">#N/A</definedName>
    <definedName name="Fragmentator_Jednostka_miary">#N/A</definedName>
    <definedName name="Fragmentator_Jednostka_miary1">#N/A</definedName>
    <definedName name="Fragmentator_Jednostka_miary2">#N/A</definedName>
    <definedName name="Fragmentator_Kierunek">#N/A</definedName>
    <definedName name="Fragmentator_Kolumna1">#N/A</definedName>
    <definedName name="Fragmentator_Nośnik_energii">#N/A</definedName>
    <definedName name="Fragmentator_Nośnik_energii1">#N/A</definedName>
    <definedName name="Fragmentator_Nośnik_energii3">#N/A</definedName>
    <definedName name="Fragmentator_Nośniki_energii">#N/A</definedName>
    <definedName name="Fragmentator_Nośniki_energii1">#N/A</definedName>
    <definedName name="Fragmentator_Nośniki_energii2">#N/A</definedName>
    <definedName name="Fragmentator_Nośniki_energii3">#N/A</definedName>
    <definedName name="Fragmentator_Rok">#N/A</definedName>
    <definedName name="Fragmentator_Zmienna">#N/A</definedName>
    <definedName name="Fragmentator_Zmienna1">#N/A</definedName>
    <definedName name="fy" localSheetId="0">#REF!</definedName>
    <definedName name="fy" localSheetId="49">#REF!</definedName>
    <definedName name="fy" localSheetId="50">#REF!</definedName>
    <definedName name="fy">#REF!</definedName>
    <definedName name="G" localSheetId="0">#REF!</definedName>
    <definedName name="G" localSheetId="49">#REF!</definedName>
    <definedName name="G" localSheetId="50">#REF!</definedName>
    <definedName name="G">#REF!</definedName>
    <definedName name="mu" localSheetId="49">'[1]1'!$K$638</definedName>
    <definedName name="mu" localSheetId="50">'[1]1'!$K$638</definedName>
    <definedName name="mu">'[2]1'!$K$638</definedName>
    <definedName name="_xlnm.Print_Area" localSheetId="51">'Tabl. 1.1'!$A$1:$E$34</definedName>
    <definedName name="_xlnm.Print_Area" localSheetId="52">'Tabl. 1.1 (2)'!$A$1:$E$33</definedName>
    <definedName name="_xlnm.Print_Area" localSheetId="12">'Tabl. 10'!$A$1:$G$11</definedName>
    <definedName name="_xlnm.Print_Area" localSheetId="13">'Tabl. 11'!$A$1:$D$11</definedName>
    <definedName name="_xlnm.Print_Area" localSheetId="14">'Tabl. 12'!$A$1:$G$11</definedName>
    <definedName name="_xlnm.Print_Area" localSheetId="15">'Tabl. 13'!$A$1:$C$13</definedName>
    <definedName name="_xlnm.Print_Area" localSheetId="16">'Tabl. 14'!$A$1:$G$11</definedName>
    <definedName name="_xlnm.Print_Area" localSheetId="17">'Tabl. 15'!$A$1:$D$23</definedName>
    <definedName name="_xlnm.Print_Area" localSheetId="18">'Tabl. 16'!$A$1:$G$16</definedName>
    <definedName name="_xlnm.Print_Area" localSheetId="19">'Tabl. 17'!$A$1:$L$18</definedName>
    <definedName name="_xlnm.Print_Area" localSheetId="20">'Tabl. 18'!$A$1:$E$21</definedName>
    <definedName name="_xlnm.Print_Area" localSheetId="21">'Tabl. 19'!$A$1:$F$16</definedName>
    <definedName name="_xlnm.Print_Area" localSheetId="4">'Tabl. 2'!$A$1:$H$16</definedName>
    <definedName name="_xlnm.Print_Area" localSheetId="53">'Tabl. 2.1'!$A$1:$F$17</definedName>
    <definedName name="_xlnm.Print_Area" localSheetId="22">'Tabl. 20'!$A$1:$H$25</definedName>
    <definedName name="_xlnm.Print_Area" localSheetId="26">'Tabl. 20-23'!$B$1:$I$25</definedName>
    <definedName name="_xlnm.Print_Area" localSheetId="23">'Tabl. 21'!$A$1:$G$17</definedName>
    <definedName name="_xlnm.Print_Area" localSheetId="24">'Tabl. 22'!$A$1:$H$25</definedName>
    <definedName name="_xlnm.Print_Area" localSheetId="25">'Tabl. 23'!$A$1:$F$24</definedName>
    <definedName name="_xlnm.Print_Area" localSheetId="28">'Tabl. 24'!$A$1:$M$21</definedName>
    <definedName name="_xlnm.Print_Area" localSheetId="27">'Tabl. 24 (2)'!$B$1:$N$16</definedName>
    <definedName name="_xlnm.Print_Area" localSheetId="29">'Tabl. 25'!$A$1:$I$27</definedName>
    <definedName name="_xlnm.Print_Area" localSheetId="30">'Tabl. 26'!$A$1:$I$16</definedName>
    <definedName name="_xlnm.Print_Area" localSheetId="32">'Tabl. 27'!$A$1:$I$27</definedName>
    <definedName name="_xlnm.Print_Area" localSheetId="33">'Tabl. 28'!$A$1:$G$24</definedName>
    <definedName name="_xlnm.Print_Area" localSheetId="34">'Tabl. 29'!$A$1:$E$15</definedName>
    <definedName name="_xlnm.Print_Area" localSheetId="5">'Tabl. 3'!$A$1:$H$48</definedName>
    <definedName name="_xlnm.Print_Area" localSheetId="54">'Tabl. 3.1'!$A$1:$F$11</definedName>
    <definedName name="_xlnm.Print_Area" localSheetId="59">'Tabl. 3.11_3.12'!$A$1:$G$14</definedName>
    <definedName name="_xlnm.Print_Area" localSheetId="55">'Tabl. 3.2'!$A$1:$I$8</definedName>
    <definedName name="_xlnm.Print_Area" localSheetId="56">'Tabl. 3.3_Tabl.3.4'!$A$1:$F$14</definedName>
    <definedName name="_xlnm.Print_Area" localSheetId="57">'Tabl. 3.5_3.7'!$A$1:$G$20</definedName>
    <definedName name="_xlnm.Print_Area" localSheetId="58">'Tabl. 3.8_3.10'!$A$1:$G$21</definedName>
    <definedName name="_xlnm.Print_Area" localSheetId="35">'Tabl. 30 i 31'!$A$1:$G$24</definedName>
    <definedName name="_xlnm.Print_Area" localSheetId="36">'Tabl. 32'!$A$1:$F$24</definedName>
    <definedName name="_xlnm.Print_Area" localSheetId="37">'Tabl. 33'!$A$1:$I$30</definedName>
    <definedName name="_xlnm.Print_Area" localSheetId="38">'Tabl. 34'!$A$1:$G$45</definedName>
    <definedName name="_xlnm.Print_Area" localSheetId="39">'Tabl. 35'!$A$1:$G$14</definedName>
    <definedName name="_xlnm.Print_Area" localSheetId="41">'Tabl. 36'!$A$1:$S$24</definedName>
    <definedName name="_xlnm.Print_Area" localSheetId="40">'Tabl. 36 (2)'!$A$1:$S$28</definedName>
    <definedName name="_xlnm.Print_Area" localSheetId="44">'Tabl. 38'!$A$1:$AL$34</definedName>
    <definedName name="_xlnm.Print_Area" localSheetId="43">'Tabl. 38 (2)'!$A$1:$AK$32</definedName>
    <definedName name="_xlnm.Print_Area" localSheetId="45">'Tabl. 39'!$A$1:$AJ$34</definedName>
    <definedName name="_xlnm.Print_Area" localSheetId="46">'Tabl. 39 (2)'!$A$1:$AH$38</definedName>
    <definedName name="_xlnm.Print_Area" localSheetId="6">'Tabl. 4'!$A$1:$G$20</definedName>
    <definedName name="_xlnm.Print_Area" localSheetId="60">'Tabl. 4.1'!$A$1:$G$22</definedName>
    <definedName name="_xlnm.Print_Area" localSheetId="61">'Tabl. 4.1 (2)'!$A$1:$G$2</definedName>
    <definedName name="_xlnm.Print_Area" localSheetId="62">'Tabl. 4.2'!$A$1:$V$9</definedName>
    <definedName name="_xlnm.Print_Area" localSheetId="64">'Tabl. 4.3'!$A$1:$O$14</definedName>
    <definedName name="_xlnm.Print_Area" localSheetId="63">'Tabl. 4.3 (2)'!$A$1:$O$14</definedName>
    <definedName name="_xlnm.Print_Area" localSheetId="65">'Tabl. 4.4'!$A$1:$G$19</definedName>
    <definedName name="_xlnm.Print_Area" localSheetId="49">'Tabl. 41'!$A$1:$D$21</definedName>
    <definedName name="_xlnm.Print_Area" localSheetId="50">'Tabl. 42'!$A$1:$H$11</definedName>
    <definedName name="_xlnm.Print_Area" localSheetId="7">'Tabl. 5'!$A$1:$H$17</definedName>
    <definedName name="_xlnm.Print_Area" localSheetId="66">'Tabl. 5.1'!$A$1:$G$19</definedName>
    <definedName name="_xlnm.Print_Area" localSheetId="67">'Tabl. 5.1 (2)'!$A$1:$G$19</definedName>
    <definedName name="_xlnm.Print_Area" localSheetId="68">'Tabl. 5.2'!$A$1:$F$8</definedName>
    <definedName name="_xlnm.Print_Area" localSheetId="70">'Tabl. 5.4'!$A$1:$G$9</definedName>
    <definedName name="_xlnm.Print_Area" localSheetId="8">'Tabl. 6'!$A$1:$G$28</definedName>
    <definedName name="_xlnm.Print_Area" localSheetId="9">'Tabl. 7'!$A$1:$G$29</definedName>
    <definedName name="_xlnm.Print_Area" localSheetId="10">'Tabl. 8'!$A$1:$F$11</definedName>
    <definedName name="_xlnm.Print_Area" localSheetId="11">'Tabl. 9'!$A$1:$D$12</definedName>
    <definedName name="qa" localSheetId="0">#REF!</definedName>
    <definedName name="qa" localSheetId="49">#REF!</definedName>
    <definedName name="qa" localSheetId="50">#REF!</definedName>
    <definedName name="qa">#REF!</definedName>
    <definedName name="tablica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  <x14:slicerCache r:id="rId84"/>
        <x14:slicerCache r:id="rId85"/>
        <x14:slicerCache r:id="rId86"/>
        <x14:slicerCache r:id="rId87"/>
        <x14:slicerCache r:id="rId88"/>
        <x14:slicerCache r:id="rId89"/>
        <x14:slicerCache r:id="rId90"/>
        <x14:slicerCache r:id="rId91"/>
      </x15:slicerCaches>
    </ext>
    <ext xmlns:x15="http://schemas.microsoft.com/office/spreadsheetml/2010/11/main" uri="{FCE2AD5D-F65C-4FA6-A056-5C36A1767C68}">
      <x15:dataModel>
        <x15:modelTables>
          <x15:modelTable id="Zakres" name="Zakres" connection="WorksheetConnection_Tabl. 40 (2)!$B$34:$C$62"/>
          <x15:modelTable id="Tabela1" name="Tabela1" connection="WorksheetConnection_Tabela1"/>
          <x15:modelTable id="Tabela18" name="Tabela18" connection="WorksheetConnection_Tabela1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87" l="1" a="1"/>
  <c r="B35" i="87" s="1"/>
  <c r="E35" i="87"/>
  <c r="A19" i="81" l="1" a="1"/>
  <c r="A19" i="81" s="1"/>
  <c r="F5" i="103"/>
  <c r="B50" i="85" a="1"/>
  <c r="B50" i="85" s="1"/>
  <c r="C39" i="88" a="1"/>
  <c r="C39" i="88" s="1"/>
  <c r="B39" i="90" a="1"/>
  <c r="B39" i="90" s="1"/>
  <c r="B34" i="89" a="1"/>
  <c r="B34" i="89" s="1"/>
  <c r="D22" i="81" l="1"/>
  <c r="D21" i="81"/>
  <c r="N23" i="81"/>
  <c r="J21" i="81"/>
  <c r="L22" i="81"/>
  <c r="I21" i="81"/>
  <c r="K22" i="81"/>
  <c r="H21" i="81"/>
  <c r="J22" i="81"/>
  <c r="G21" i="81"/>
  <c r="H22" i="81"/>
  <c r="E21" i="81"/>
  <c r="L21" i="81"/>
  <c r="F22" i="81"/>
  <c r="I22" i="81"/>
  <c r="F21" i="81"/>
  <c r="M21" i="81"/>
  <c r="G22" i="81"/>
  <c r="K21" i="81"/>
  <c r="M22" i="81"/>
  <c r="E22" i="81"/>
  <c r="T3" i="103"/>
  <c r="O3" i="103"/>
  <c r="J3" i="103"/>
  <c r="E34" i="89" l="1" a="1"/>
  <c r="E34" i="89" s="1"/>
  <c r="N12" i="99" l="1"/>
  <c r="O12" i="99" s="1"/>
  <c r="M12" i="99"/>
  <c r="L12" i="99"/>
  <c r="K12" i="99"/>
  <c r="J12" i="99"/>
  <c r="I12" i="99"/>
  <c r="N11" i="99"/>
  <c r="O11" i="99" s="1"/>
  <c r="M11" i="99"/>
  <c r="L11" i="99"/>
  <c r="K11" i="99"/>
  <c r="J11" i="99"/>
  <c r="I11" i="99"/>
  <c r="N10" i="99"/>
  <c r="O10" i="99" s="1"/>
  <c r="M10" i="99"/>
  <c r="L10" i="99"/>
  <c r="K10" i="99"/>
  <c r="J10" i="99"/>
  <c r="I10" i="99"/>
  <c r="N9" i="99"/>
  <c r="O9" i="99" s="1"/>
  <c r="M9" i="99"/>
  <c r="L9" i="99"/>
  <c r="K9" i="99"/>
  <c r="J9" i="99"/>
  <c r="I9" i="99"/>
  <c r="N8" i="99"/>
  <c r="O8" i="99" s="1"/>
  <c r="M8" i="99"/>
  <c r="L8" i="99"/>
  <c r="K8" i="99"/>
  <c r="J8" i="99"/>
  <c r="I8" i="99"/>
  <c r="N7" i="99"/>
  <c r="O7" i="99" s="1"/>
  <c r="M7" i="99"/>
  <c r="L7" i="99"/>
  <c r="K7" i="99"/>
  <c r="J7" i="99"/>
  <c r="I7" i="99"/>
  <c r="N6" i="99"/>
  <c r="O6" i="99" s="1"/>
  <c r="M6" i="99"/>
  <c r="L6" i="99"/>
  <c r="K6" i="99"/>
  <c r="J6" i="99"/>
  <c r="I6" i="99"/>
  <c r="N5" i="99"/>
  <c r="O5" i="99" s="1"/>
  <c r="M5" i="99"/>
  <c r="L5" i="99"/>
  <c r="K5" i="99"/>
  <c r="J5" i="99"/>
  <c r="I5" i="99"/>
  <c r="I27" i="84"/>
  <c r="H27" i="84"/>
  <c r="G27" i="84"/>
  <c r="F27" i="84"/>
  <c r="E27" i="84"/>
  <c r="D27" i="84"/>
  <c r="I25" i="84"/>
  <c r="H25" i="84"/>
  <c r="G25" i="84"/>
  <c r="F25" i="84"/>
  <c r="E25" i="84"/>
  <c r="D25" i="84"/>
  <c r="I23" i="84"/>
  <c r="H23" i="84"/>
  <c r="G23" i="84"/>
  <c r="F23" i="84"/>
  <c r="E23" i="84"/>
  <c r="D23" i="84"/>
  <c r="I21" i="84"/>
  <c r="H21" i="84"/>
  <c r="G21" i="84"/>
  <c r="F21" i="84"/>
  <c r="E21" i="84"/>
  <c r="D21" i="84"/>
  <c r="I19" i="84"/>
  <c r="H19" i="84"/>
  <c r="G19" i="84"/>
  <c r="F19" i="84"/>
  <c r="E19" i="84"/>
  <c r="D19" i="84"/>
  <c r="I17" i="84"/>
  <c r="H17" i="84"/>
  <c r="G17" i="84"/>
  <c r="F17" i="84"/>
  <c r="E17" i="84"/>
  <c r="D17" i="84"/>
  <c r="I15" i="84"/>
  <c r="H15" i="84"/>
  <c r="G15" i="84"/>
  <c r="F15" i="84"/>
  <c r="E15" i="84"/>
  <c r="D15" i="84"/>
  <c r="I11" i="84"/>
  <c r="H11" i="84"/>
  <c r="G11" i="84"/>
  <c r="F11" i="84"/>
  <c r="E11" i="84"/>
  <c r="D11" i="84"/>
  <c r="I9" i="84"/>
  <c r="H9" i="84"/>
  <c r="G9" i="84"/>
  <c r="F9" i="84"/>
  <c r="E9" i="84"/>
  <c r="D9" i="84"/>
  <c r="I7" i="84"/>
  <c r="H7" i="84"/>
  <c r="G7" i="84"/>
  <c r="F7" i="84"/>
  <c r="E7" i="84"/>
  <c r="D7" i="84"/>
  <c r="I5" i="84"/>
  <c r="H5" i="84"/>
  <c r="G5" i="84"/>
  <c r="F5" i="84"/>
  <c r="E5" i="84"/>
  <c r="D5" i="84"/>
  <c r="I27" i="82"/>
  <c r="H27" i="82"/>
  <c r="G27" i="82"/>
  <c r="F27" i="82"/>
  <c r="E27" i="82"/>
  <c r="D27" i="82"/>
  <c r="I25" i="82"/>
  <c r="H25" i="82"/>
  <c r="G25" i="82"/>
  <c r="F25" i="82"/>
  <c r="E25" i="82"/>
  <c r="D25" i="82"/>
  <c r="I23" i="82"/>
  <c r="H23" i="82"/>
  <c r="G23" i="82"/>
  <c r="F23" i="82"/>
  <c r="E23" i="82"/>
  <c r="D23" i="82"/>
  <c r="I21" i="82"/>
  <c r="H21" i="82"/>
  <c r="G21" i="82"/>
  <c r="F21" i="82"/>
  <c r="E21" i="82"/>
  <c r="D21" i="82"/>
  <c r="I19" i="82"/>
  <c r="H19" i="82"/>
  <c r="G19" i="82"/>
  <c r="F19" i="82"/>
  <c r="E19" i="82"/>
  <c r="D19" i="82"/>
  <c r="I17" i="82"/>
  <c r="H17" i="82"/>
  <c r="G17" i="82"/>
  <c r="F17" i="82"/>
  <c r="E17" i="82"/>
  <c r="D17" i="82"/>
  <c r="I15" i="82"/>
  <c r="H15" i="82"/>
  <c r="G15" i="82"/>
  <c r="F15" i="82"/>
  <c r="E15" i="82"/>
  <c r="D15" i="82"/>
  <c r="I11" i="82"/>
  <c r="H11" i="82"/>
  <c r="G11" i="82"/>
  <c r="F11" i="82"/>
  <c r="E11" i="82"/>
  <c r="D11" i="82"/>
  <c r="I9" i="82"/>
  <c r="H9" i="82"/>
  <c r="G9" i="82"/>
  <c r="F9" i="82"/>
  <c r="E9" i="82"/>
  <c r="D9" i="82"/>
  <c r="I7" i="82"/>
  <c r="H7" i="82"/>
  <c r="G7" i="82"/>
  <c r="F7" i="82"/>
  <c r="E7" i="82"/>
  <c r="D7" i="82"/>
  <c r="I5" i="82"/>
  <c r="H5" i="82"/>
  <c r="G5" i="82"/>
  <c r="F5" i="82"/>
  <c r="E5" i="82"/>
  <c r="D5" i="82"/>
  <c r="F14" i="60" l="1"/>
  <c r="E14" i="60"/>
  <c r="D14" i="60"/>
  <c r="C14" i="60"/>
  <c r="B14" i="60"/>
  <c r="N12" i="59"/>
  <c r="O12" i="59" s="1"/>
  <c r="M12" i="59"/>
  <c r="L12" i="59"/>
  <c r="K12" i="59"/>
  <c r="J12" i="59"/>
  <c r="I12" i="59"/>
  <c r="N11" i="59"/>
  <c r="O11" i="59" s="1"/>
  <c r="M11" i="59"/>
  <c r="L11" i="59"/>
  <c r="K11" i="59"/>
  <c r="J11" i="59"/>
  <c r="I11" i="59"/>
  <c r="N10" i="59"/>
  <c r="O10" i="59" s="1"/>
  <c r="M10" i="59"/>
  <c r="L10" i="59"/>
  <c r="K10" i="59"/>
  <c r="J10" i="59"/>
  <c r="I10" i="59"/>
  <c r="N9" i="59"/>
  <c r="O9" i="59" s="1"/>
  <c r="M9" i="59"/>
  <c r="L9" i="59"/>
  <c r="K9" i="59"/>
  <c r="J9" i="59"/>
  <c r="I9" i="59"/>
  <c r="N8" i="59"/>
  <c r="O8" i="59" s="1"/>
  <c r="M8" i="59"/>
  <c r="L8" i="59"/>
  <c r="K8" i="59"/>
  <c r="J8" i="59"/>
  <c r="I8" i="59"/>
  <c r="N7" i="59"/>
  <c r="O7" i="59" s="1"/>
  <c r="M7" i="59"/>
  <c r="L7" i="59"/>
  <c r="K7" i="59"/>
  <c r="J7" i="59"/>
  <c r="I7" i="59"/>
  <c r="N6" i="59"/>
  <c r="O6" i="59" s="1"/>
  <c r="M6" i="59"/>
  <c r="L6" i="59"/>
  <c r="K6" i="59"/>
  <c r="J6" i="59"/>
  <c r="I6" i="59"/>
  <c r="N5" i="59"/>
  <c r="O5" i="59" s="1"/>
  <c r="M5" i="59"/>
  <c r="L5" i="59"/>
  <c r="K5" i="59"/>
  <c r="J5" i="59"/>
  <c r="I5" i="59"/>
  <c r="T9" i="58"/>
  <c r="Q9" i="58"/>
  <c r="T8" i="58"/>
  <c r="Q8" i="58"/>
  <c r="T7" i="58"/>
  <c r="Q7" i="58"/>
  <c r="T6" i="58"/>
  <c r="Q6" i="58"/>
  <c r="T5" i="58"/>
  <c r="Q5" i="58"/>
  <c r="G21" i="72"/>
  <c r="F19" i="72"/>
  <c r="E19" i="72"/>
  <c r="D19" i="72"/>
  <c r="D15" i="72"/>
  <c r="E15" i="72" s="1"/>
  <c r="E10" i="72" s="1"/>
  <c r="D14" i="72"/>
  <c r="E14" i="72" s="1"/>
  <c r="E9" i="72" s="1"/>
  <c r="C10" i="72"/>
  <c r="C21" i="72" s="1"/>
  <c r="C9" i="72"/>
  <c r="E8" i="72"/>
  <c r="D8" i="72"/>
  <c r="E7" i="72"/>
  <c r="D7" i="72"/>
  <c r="F7" i="72" s="1"/>
  <c r="C10" i="41"/>
  <c r="B10" i="41"/>
  <c r="C8" i="41"/>
  <c r="B8" i="41"/>
  <c r="C7" i="41"/>
  <c r="B7" i="41"/>
  <c r="C6" i="41"/>
  <c r="B6" i="41"/>
  <c r="G5" i="41"/>
  <c r="C5" i="41"/>
  <c r="B5" i="41"/>
  <c r="B23" i="30"/>
  <c r="C23" i="30" s="1"/>
  <c r="B6" i="30"/>
  <c r="C6" i="30" s="1"/>
  <c r="B16" i="16"/>
  <c r="B15" i="16"/>
  <c r="B14" i="16"/>
  <c r="B13" i="16"/>
  <c r="B12" i="16"/>
  <c r="B11" i="16"/>
  <c r="B10" i="16"/>
  <c r="B9" i="16"/>
  <c r="B8" i="16"/>
  <c r="B7" i="16"/>
  <c r="B6" i="16"/>
  <c r="B5" i="16"/>
  <c r="B11" i="12"/>
  <c r="B10" i="12"/>
  <c r="B9" i="12"/>
  <c r="B8" i="12"/>
  <c r="B7" i="12"/>
  <c r="B6" i="12"/>
  <c r="B5" i="12"/>
  <c r="B9" i="10"/>
  <c r="B8" i="10"/>
  <c r="B7" i="10"/>
  <c r="B6" i="10"/>
  <c r="B5" i="10"/>
  <c r="B28" i="6"/>
  <c r="B27" i="6"/>
  <c r="H7" i="2"/>
  <c r="G7" i="2"/>
  <c r="F7" i="2"/>
  <c r="E7" i="2"/>
  <c r="D7" i="2"/>
  <c r="C7" i="2"/>
  <c r="D7" i="41" l="1"/>
  <c r="F7" i="41" s="1"/>
  <c r="D10" i="72"/>
  <c r="D10" i="41"/>
  <c r="F10" i="41" s="1"/>
  <c r="D5" i="41"/>
  <c r="F5" i="41" s="1"/>
  <c r="D8" i="41"/>
  <c r="F8" i="41" s="1"/>
  <c r="D21" i="72"/>
  <c r="F10" i="72"/>
  <c r="E21" i="72"/>
  <c r="F8" i="72"/>
  <c r="D9" i="72"/>
  <c r="F9" i="72" s="1"/>
  <c r="D6" i="41"/>
  <c r="F6" i="41" s="1"/>
  <c r="F21" i="7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8CD654-798E-4598-A669-2747280CA2EE}" keepAlive="1" name="ThisWorkbookDataModel" description="Model danych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4762BE8-0E4F-415E-89E6-EE9EF94D30CD}" name="WorksheetConnection_Tabela1" type="102" refreshedVersion="8" minRefreshableVersion="5">
    <extLst>
      <ext xmlns:x15="http://schemas.microsoft.com/office/spreadsheetml/2010/11/main" uri="{DE250136-89BD-433C-8126-D09CA5730AF9}">
        <x15:connection id="Tabela1">
          <x15:rangePr sourceName="_xlcn.WorksheetConnection_Tabela11"/>
        </x15:connection>
      </ext>
    </extLst>
  </connection>
  <connection id="3" xr16:uid="{3051636A-8594-4165-9CF3-DDB2B9D356F1}" name="WorksheetConnection_Tabela18" type="102" refreshedVersion="8" minRefreshableVersion="5">
    <extLst>
      <ext xmlns:x15="http://schemas.microsoft.com/office/spreadsheetml/2010/11/main" uri="{DE250136-89BD-433C-8126-D09CA5730AF9}">
        <x15:connection id="Tabela18">
          <x15:rangePr sourceName="_xlcn.WorksheetConnection_Tabela181"/>
        </x15:connection>
      </ext>
    </extLst>
  </connection>
  <connection id="4" xr16:uid="{06D3537C-A20A-4325-BB76-66C6B7B8DA3F}" name="WorksheetConnection_Tabl. 40 (2)!$B$34:$C$62" type="102" refreshedVersion="8" minRefreshableVersion="5">
    <extLst>
      <ext xmlns:x15="http://schemas.microsoft.com/office/spreadsheetml/2010/11/main" uri="{DE250136-89BD-433C-8126-D09CA5730AF9}">
        <x15:connection id="Zakres">
          <x15:rangePr sourceName="_xlcn.WorksheetConnection_Tabl.402B34C621"/>
        </x15:connection>
      </ext>
    </extLst>
  </connection>
  <connection id="5" xr16:uid="{104217E5-A7A2-4BD9-8DB3-21BB3930F90C}" keepAlive="1" name="Zapytanie — Tabl  4 3 (2)" description="Połączenie z zapytaniem „Tabl  4 3 (2)” w skoroszycie." type="5" refreshedVersion="8" background="1" saveData="1">
    <dbPr connection="Provider=Microsoft.Mashup.OleDb.1;Data Source=$Workbook$;Location=&quot;Tabl  4 3 (2)&quot;;Extended Properties=&quot;&quot;" command="SELECT * FROM [Tabl  4 3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<sst xmlns="http://schemas.openxmlformats.org/spreadsheetml/2006/main" count="5370" uniqueCount="1116">
  <si>
    <t>Tabl. 2.  Charakterystyka mieszkań - cechy ilościowe</t>
  </si>
  <si>
    <t>A.  Miary wybranych cech mieszkań</t>
  </si>
  <si>
    <t>Cecha mieszkania</t>
  </si>
  <si>
    <t>Jednostka miary</t>
  </si>
  <si>
    <t>Średnia arytmetyczna</t>
  </si>
  <si>
    <t>Pierwszy decyl</t>
  </si>
  <si>
    <t>Pierwszy kwartyl</t>
  </si>
  <si>
    <t>Mediana</t>
  </si>
  <si>
    <t>Trzeci kwartyl</t>
  </si>
  <si>
    <t>Dziewiąty decyl</t>
  </si>
  <si>
    <t xml:space="preserve">Całkowita powierzchnia użytkowa mieszkania </t>
  </si>
  <si>
    <t xml:space="preserve">Powierzchnia ogrzewana </t>
  </si>
  <si>
    <t xml:space="preserve">Udział powierzchni ogrzewanej w całkowitej </t>
  </si>
  <si>
    <t>%</t>
  </si>
  <si>
    <t>x</t>
  </si>
  <si>
    <t>Liczba osób zamieszkujących</t>
  </si>
  <si>
    <t xml:space="preserve">Współczynnik przenikania ciepła przez okna </t>
  </si>
  <si>
    <t>Wyszczególnienie</t>
  </si>
  <si>
    <t>Mieszkania</t>
  </si>
  <si>
    <t>Przedziały powierzchni użytkowej mieszkań</t>
  </si>
  <si>
    <t>do 40</t>
  </si>
  <si>
    <t>41-50</t>
  </si>
  <si>
    <t>51-60</t>
  </si>
  <si>
    <t>61-75</t>
  </si>
  <si>
    <t>76-100</t>
  </si>
  <si>
    <t>ponad 100</t>
  </si>
  <si>
    <t>ponad 5</t>
  </si>
  <si>
    <t>Tabl. 3.  Charakterystyka  mieszkań - cechy jakościowe</t>
  </si>
  <si>
    <t xml:space="preserve">A.  Mieszkania według rodzajów budynków </t>
  </si>
  <si>
    <t>Budynek wielorodzinny</t>
  </si>
  <si>
    <t>Inny rodzaj budynku</t>
  </si>
  <si>
    <t>w %</t>
  </si>
  <si>
    <t xml:space="preserve">B.  Mieszkania według okresów wybudowania budynku </t>
  </si>
  <si>
    <t>Przed rokiem 1946</t>
  </si>
  <si>
    <t>W latach             1946-1960</t>
  </si>
  <si>
    <t>W latach                     1961-1980</t>
  </si>
  <si>
    <t>W latach                                 1981-1995</t>
  </si>
  <si>
    <t xml:space="preserve">C.  Mieszkania według stanu ocieplenia budynku </t>
  </si>
  <si>
    <t>Budynek ocieplony</t>
  </si>
  <si>
    <t>Budynek nieocieplony</t>
  </si>
  <si>
    <t>Budynek częściowo ocieplony</t>
  </si>
  <si>
    <t>Brak informacji</t>
  </si>
  <si>
    <t xml:space="preserve">D.  Mieszkania według rodzajów okien </t>
  </si>
  <si>
    <t>w % </t>
  </si>
  <si>
    <t xml:space="preserve">E.  Mieszkania według liczby szyb w oknach </t>
  </si>
  <si>
    <t>Jedna szyba</t>
  </si>
  <si>
    <t>Dwie szyby</t>
  </si>
  <si>
    <t>Trzy szyby</t>
  </si>
  <si>
    <r>
      <t xml:space="preserve">F.  Mieszkania według współczynnika przenikania ciepła przez okna </t>
    </r>
    <r>
      <rPr>
        <b/>
        <vertAlign val="superscript"/>
        <sz val="11"/>
        <rFont val="Times New Roman"/>
        <family val="1"/>
      </rPr>
      <t>1)</t>
    </r>
  </si>
  <si>
    <r>
      <t>Współczynnik przenikania ciepła przez okna w W/m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×K</t>
    </r>
  </si>
  <si>
    <t>do 0,8</t>
  </si>
  <si>
    <t>ponad 1,2</t>
  </si>
  <si>
    <t xml:space="preserve">G.  Mieszkania według komfortu termicznego (ocena własna respondentów) </t>
  </si>
  <si>
    <t>Wystarczająco                       ciepłe w zimie</t>
  </si>
  <si>
    <t>Niewystarczająco ciepłe w zimie</t>
  </si>
  <si>
    <t xml:space="preserve">H.  Mieszkania według wyposażenia w wodę bieżącą </t>
  </si>
  <si>
    <r>
      <t>Zimna woda</t>
    </r>
    <r>
      <rPr>
        <vertAlign val="superscript"/>
        <sz val="10"/>
        <rFont val="Times New Roman"/>
        <family val="1"/>
      </rPr>
      <t xml:space="preserve"> 1)</t>
    </r>
  </si>
  <si>
    <t xml:space="preserve">Ciepła woda </t>
  </si>
  <si>
    <t>z sieci wodociągowej</t>
  </si>
  <si>
    <t>z ujęcia własnego</t>
  </si>
  <si>
    <t>brak</t>
  </si>
  <si>
    <t>z sieci ciepłowniczej</t>
  </si>
  <si>
    <t>ogrzewana lokalnie</t>
  </si>
  <si>
    <t>Tabl. 4.  Działalność rolnicza gospodarstw domowych</t>
  </si>
  <si>
    <t>Produkcyjna  działalność rolnicza</t>
  </si>
  <si>
    <t>Użytkowanie działki</t>
  </si>
  <si>
    <t>Brak działalności rolniczej  i użytkowania działki</t>
  </si>
  <si>
    <t>B.  Powierzchnia gospodarstw rolnych w gospodarstwach domowych prowadzących</t>
  </si>
  <si>
    <t xml:space="preserve">      działalność rolniczą</t>
  </si>
  <si>
    <t>w ha</t>
  </si>
  <si>
    <t xml:space="preserve">Powierzchnia gospodarstw rolnych </t>
  </si>
  <si>
    <t>Nośniki energii</t>
  </si>
  <si>
    <t>do ogrzewania wody</t>
  </si>
  <si>
    <t xml:space="preserve">Energia elektryczna </t>
  </si>
  <si>
    <t xml:space="preserve">Ciepło z sieci </t>
  </si>
  <si>
    <t xml:space="preserve">Ciepła woda z sieci </t>
  </si>
  <si>
    <t xml:space="preserve">Gaz ciekły (propan-butan) </t>
  </si>
  <si>
    <t xml:space="preserve">Olej opałowy </t>
  </si>
  <si>
    <t xml:space="preserve">Węgiel kamienny </t>
  </si>
  <si>
    <t xml:space="preserve">Węgiel brunatny </t>
  </si>
  <si>
    <t xml:space="preserve">Koks </t>
  </si>
  <si>
    <t xml:space="preserve">Drewno opałowe </t>
  </si>
  <si>
    <t xml:space="preserve">Inne rodzaje biomasy </t>
  </si>
  <si>
    <t xml:space="preserve">Energia słoneczna </t>
  </si>
  <si>
    <t>Gaz ziemny</t>
  </si>
  <si>
    <t>Urządzenia</t>
  </si>
  <si>
    <t>Gospodarstwa domowe użytkujące dane urządzenie</t>
  </si>
  <si>
    <t>Średni wiek urządzenia</t>
  </si>
  <si>
    <t>w latach</t>
  </si>
  <si>
    <t xml:space="preserve">Elektryczne ogrzewanie podłogowe </t>
  </si>
  <si>
    <t xml:space="preserve">Elektryczny ogrzewacz wody (bojler, terma) </t>
  </si>
  <si>
    <t xml:space="preserve">Kocioł centralnego ogrzewania na gaz ziemny </t>
  </si>
  <si>
    <t xml:space="preserve">Ogrzewacz wody (bojler, terma) na gaz ziemny </t>
  </si>
  <si>
    <t xml:space="preserve">Dwufunkcyjny kocioł (co + cw) na gaz ziemny </t>
  </si>
  <si>
    <t xml:space="preserve">Ogrzewacz wody na gaz ciekły (propan-butan) </t>
  </si>
  <si>
    <t xml:space="preserve">Dwufunkcyjny kocioł (co + cw) na gaz ciekły (propan-butan) </t>
  </si>
  <si>
    <t xml:space="preserve">Kocioł centralnego ogrzewania na olej opałowy </t>
  </si>
  <si>
    <t xml:space="preserve">Dwufunkcyjny kocioł (co + cw) na olej opałowy </t>
  </si>
  <si>
    <t xml:space="preserve">Kocioł centralnego ogrzewania na paliwa stałe </t>
  </si>
  <si>
    <t xml:space="preserve">Ogrzewacz wody (bojler, terma) na paliwa stałe </t>
  </si>
  <si>
    <t xml:space="preserve">Dwufunkcyjny kocioł (co + cw) na paliwa stałe </t>
  </si>
  <si>
    <t xml:space="preserve">Piece na paliwa stałe w pomieszczeniach </t>
  </si>
  <si>
    <t xml:space="preserve">Kominek na paliwa stałe z płaszczem wodnym </t>
  </si>
  <si>
    <t xml:space="preserve">Kuchnia na paliwa stałe </t>
  </si>
  <si>
    <t>Tabl. 8.  Wyposażenie gospodarstw domowych w kotły centralnego ogrzewania</t>
  </si>
  <si>
    <t xml:space="preserve">Nośniki energii </t>
  </si>
  <si>
    <t xml:space="preserve">Kotły jednofunkcyjne (centralne ogrzewanie) </t>
  </si>
  <si>
    <t>Kotły dwufunkcyjne (centralne ogrzewanie + ciepła woda)</t>
  </si>
  <si>
    <t>Ogrzewacze wody</t>
  </si>
  <si>
    <t xml:space="preserve">Gaz ziemny </t>
  </si>
  <si>
    <t xml:space="preserve">Gaz ciekły </t>
  </si>
  <si>
    <t xml:space="preserve">Paliwa stałe </t>
  </si>
  <si>
    <t xml:space="preserve"> Tabl. 9.  Wyposażenie gospodarstw domowych w urządzenia do gotowania posiłków</t>
  </si>
  <si>
    <t>Średnia liczba sztuk danego urządzenia  w gospodarstwie domowym użytkującym dane urządzenie</t>
  </si>
  <si>
    <t xml:space="preserve">Średni wiek urządzenia </t>
  </si>
  <si>
    <t xml:space="preserve">Kuchenka elektryczna z piekarnikiem (bez części gazowej) </t>
  </si>
  <si>
    <t xml:space="preserve">Samodzielny piekarnik elektryczny </t>
  </si>
  <si>
    <t xml:space="preserve">Kuchenka gazowo-elektryczna </t>
  </si>
  <si>
    <t xml:space="preserve">Kuchenka gazowa (bez części elektrycznej) </t>
  </si>
  <si>
    <t xml:space="preserve">Kuchenka mikrofalowa </t>
  </si>
  <si>
    <t>Tabl. 10.  Charakterystyka wieku urządzeń do gotowania posiłków</t>
  </si>
  <si>
    <t xml:space="preserve">Średnia arytme  ­tyczna  </t>
  </si>
  <si>
    <t>Średnia liczba sztuk danego urządzenia w gospodarstwie domowym użytkującym dane urządzenie</t>
  </si>
  <si>
    <t xml:space="preserve">Nagrzewnice </t>
  </si>
  <si>
    <t xml:space="preserve">Chłodnice </t>
  </si>
  <si>
    <t xml:space="preserve">Wentylatory mechaniczne </t>
  </si>
  <si>
    <t xml:space="preserve">Rekuperatory </t>
  </si>
  <si>
    <t>Tabl. 12.  Charakterystyka wieku urządzeń wentylacji mechanicznej i klimatyzacji</t>
  </si>
  <si>
    <t xml:space="preserve">Średnia arytmetyczna                  </t>
  </si>
  <si>
    <t xml:space="preserve"> Tabl. 13.  Wyposażenie gospodarstw domowych w żarówki</t>
  </si>
  <si>
    <t>Rodzaje żarówek</t>
  </si>
  <si>
    <t xml:space="preserve">Gospodarstwa domowe użytkujące dany rodzaj żarówek </t>
  </si>
  <si>
    <t xml:space="preserve">Żarówki tradycyjne </t>
  </si>
  <si>
    <t xml:space="preserve">Żarówki znajdujące się na zewnątrz budynku </t>
  </si>
  <si>
    <t>Tabl. 15.  Wyposażenie gospodarstw domowych w urządzenia AGD i RTV</t>
  </si>
  <si>
    <t xml:space="preserve">Chłodziarka (1-drzwiowa) </t>
  </si>
  <si>
    <t xml:space="preserve">Chłodziarko-zamrażarka (2-drzwiowa) </t>
  </si>
  <si>
    <t xml:space="preserve">Zamrażarka </t>
  </si>
  <si>
    <t xml:space="preserve">Pralka bębnowa (automatyczna) bez suszarki </t>
  </si>
  <si>
    <t xml:space="preserve">Pralko-suszarka bębnowa </t>
  </si>
  <si>
    <t xml:space="preserve">Suszarka bębnowa </t>
  </si>
  <si>
    <t xml:space="preserve">Pralka wirnikowa </t>
  </si>
  <si>
    <t xml:space="preserve">Zmywarka do naczyń </t>
  </si>
  <si>
    <t xml:space="preserve">Odbiornik telewizyjny </t>
  </si>
  <si>
    <t xml:space="preserve">Komputer stacjonarny </t>
  </si>
  <si>
    <t xml:space="preserve">Komputer przenośny (laptop) </t>
  </si>
  <si>
    <t>Tabl. 16.  Charakterystyka wieku urządzeń AGD i RTV</t>
  </si>
  <si>
    <t xml:space="preserve"> Tabl. 17.  Urządzenia w poszczególnych klasach efektywności energetycznej</t>
  </si>
  <si>
    <t>Klasa efektywności energetycznej</t>
  </si>
  <si>
    <t>A</t>
  </si>
  <si>
    <t>B</t>
  </si>
  <si>
    <t>C</t>
  </si>
  <si>
    <t>D</t>
  </si>
  <si>
    <t>E</t>
  </si>
  <si>
    <t>F</t>
  </si>
  <si>
    <t>G</t>
  </si>
  <si>
    <t xml:space="preserve">Klimatyzacja centralna </t>
  </si>
  <si>
    <t>Tabl. 18.  Wyposażenie mieszkań w urządzenia pomiarowe i regulacyjne</t>
  </si>
  <si>
    <t>A.  Wyposażenie gospodarstw domowych w poszczególne urządzenia</t>
  </si>
  <si>
    <t>Gospodarstwa domowe</t>
  </si>
  <si>
    <t>wyposażone                      w dane urządzenie</t>
  </si>
  <si>
    <t xml:space="preserve"> nie wyposażone                    w dane urządzenie, ale zużywające dany nośnik energii</t>
  </si>
  <si>
    <t xml:space="preserve">Licznik energii elektrycznej </t>
  </si>
  <si>
    <t xml:space="preserve">Licznik gazu </t>
  </si>
  <si>
    <t xml:space="preserve">Licznik ciepła </t>
  </si>
  <si>
    <t xml:space="preserve">Podzielniki ciepła na grzejnikach </t>
  </si>
  <si>
    <t xml:space="preserve">Zawory termostatyczne na grzejnikach </t>
  </si>
  <si>
    <t xml:space="preserve">Termostat centralnie regulujący temperaturę w mieszkaniu </t>
  </si>
  <si>
    <t xml:space="preserve">Termostaty regulujące temperaturę w poszczególnych pomieszczeniach </t>
  </si>
  <si>
    <t xml:space="preserve">Licznik(-ki) zimnej wody </t>
  </si>
  <si>
    <t xml:space="preserve">Licznik(-ki) ciepłej wody </t>
  </si>
  <si>
    <t>B.  Mieszkania ogrzewane ciepłem z sieci w podziale na sposoby rozliczania opłat</t>
  </si>
  <si>
    <t>Pomiar faktycznego zużycia                  (licznik ciepła)</t>
  </si>
  <si>
    <t>Przybliżony pomiar                 (podzielniki ciepła)</t>
  </si>
  <si>
    <t>Inny sposób rozliczania (na ogół powierzchnia mieszkania)</t>
  </si>
  <si>
    <t xml:space="preserve">Mieszkania ogrzewane ciepłem z sieci </t>
  </si>
  <si>
    <t>Tabl. 19.  Gospodarstwa domowe, z których uzyskano informacje o ilościach zużycia</t>
  </si>
  <si>
    <t>Tabl. 20.  Charakterystyka ilości zużytych nośników energii</t>
  </si>
  <si>
    <t>kWh</t>
  </si>
  <si>
    <t>GJ</t>
  </si>
  <si>
    <t>kg</t>
  </si>
  <si>
    <t>l</t>
  </si>
  <si>
    <t>w zł</t>
  </si>
  <si>
    <t>Tabl. 22.  Charakterystyka cen zużytych nośników energii</t>
  </si>
  <si>
    <t>Przedziały zużycia</t>
  </si>
  <si>
    <t>1001-1500</t>
  </si>
  <si>
    <t>1501-2000</t>
  </si>
  <si>
    <t>2001-3000</t>
  </si>
  <si>
    <t>brak informacji</t>
  </si>
  <si>
    <t>do 20</t>
  </si>
  <si>
    <t>21-30</t>
  </si>
  <si>
    <t>31-40</t>
  </si>
  <si>
    <t>41-60</t>
  </si>
  <si>
    <t>Tabl. 25.  Charakterystyka ilości nośników energii zużytych na jednostkę powierzchni</t>
  </si>
  <si>
    <t>Nośnik energii</t>
  </si>
  <si>
    <t>Grupa gospodarstw domowych</t>
  </si>
  <si>
    <t>Energia elektryczna</t>
  </si>
  <si>
    <t xml:space="preserve">Wszystkie gospodarstwa domowe </t>
  </si>
  <si>
    <t xml:space="preserve">Gospodarstwa domowe nie ogrzewające pomieszczeń energią elektryczną </t>
  </si>
  <si>
    <t xml:space="preserve">Gospodarstwa domowe nie ogrzewające pomieszczeń i wody energią elektryczną </t>
  </si>
  <si>
    <t xml:space="preserve">Gospodarstwa domowe stosujące do ogrzewania pomieszczeń wyłącznie energię elektryczną </t>
  </si>
  <si>
    <t>Ciepło z sieci</t>
  </si>
  <si>
    <t xml:space="preserve">Wszystkie gospodarstwa domowe stosujące do ogrzewania pomieszczeń ciepło z sieci </t>
  </si>
  <si>
    <t xml:space="preserve">Gospodarstwa domowe stosujące do ogrzewania pomieszczeń ciepło z sieci, ale nie wykorzystujące ciepłej wody z sieci </t>
  </si>
  <si>
    <t xml:space="preserve">Gospodarstwa domowe stosujące gaz do ogrzewania pomieszczeń </t>
  </si>
  <si>
    <t xml:space="preserve">Gospodarstwa domowe stosujące gaz tylko do ogrzewania wody i gotowania posiłków </t>
  </si>
  <si>
    <t xml:space="preserve">Gospodarstwa domowe stosujące gaz tylko do gotowania posiłków </t>
  </si>
  <si>
    <t>Gaz ciekły</t>
  </si>
  <si>
    <t xml:space="preserve">Gospodarstwa domowe stosujące do ogrzewania pomieszczeń gaz ciekły </t>
  </si>
  <si>
    <t xml:space="preserve">Gospodarstwa domowe stosujące gaz ciekły tylko do gotowania posiłków </t>
  </si>
  <si>
    <t>Olej opałowy</t>
  </si>
  <si>
    <t xml:space="preserve">Gospodarstwa domowe stosujące do ogrzewania pomieszczeń olej opałowy  </t>
  </si>
  <si>
    <t>Węgiel kamienny</t>
  </si>
  <si>
    <t xml:space="preserve">Gospodarstwa domowe stosujące do ogrzewania pomieszczeń węgiel kamienny </t>
  </si>
  <si>
    <t xml:space="preserve">Gospodarstwa domowe stosujące do ogrzewania pomieszczeń olej opałowy </t>
  </si>
  <si>
    <t xml:space="preserve">Gospodarstwa domowe  nie ogrzewające pomieszczeń energią elektryczną </t>
  </si>
  <si>
    <t>Tabl. 27.  Charakterystyka ilości nośników energii zużytych na 1 osobę zamieszkującą w mieszkaniu</t>
  </si>
  <si>
    <t xml:space="preserve">Wszystkie gospodarstwa domowe  </t>
  </si>
  <si>
    <t>kWh/osoba</t>
  </si>
  <si>
    <t>GJ/osoba</t>
  </si>
  <si>
    <t xml:space="preserve">Gospodarstwa domowe nie ogrzewające pomieszczeń i wody energią elektryczną  </t>
  </si>
  <si>
    <t xml:space="preserve">Gospodarstwa domowe stosujące do ogrzewania pomieszczeń wyłącznie energię elektryczną  </t>
  </si>
  <si>
    <t xml:space="preserve">Wszystkie gospodarstwa domowe stosujące do ogrzewania pomieszczeń ciepło z sieci  </t>
  </si>
  <si>
    <t xml:space="preserve">Gospodarstwa domowe stosujące gaz tylko do gotowania posiłków  </t>
  </si>
  <si>
    <t>kg/osoba</t>
  </si>
  <si>
    <t xml:space="preserve">Gospodarstwa domowe stosujące gaz ciekły tylko do gotowania posiłków  </t>
  </si>
  <si>
    <t>l/osoba</t>
  </si>
  <si>
    <t xml:space="preserve">Gospodarstwa domowe stosujące do ogrzewania pomieszczeń węgiel kamienny  </t>
  </si>
  <si>
    <t>w zł/osoba</t>
  </si>
  <si>
    <t xml:space="preserve">Gospodarstwa domowe nie ogrzewające pomieszczeń energią elektryczną  </t>
  </si>
  <si>
    <t xml:space="preserve">Gospodarstwa domowe stosujące do ogrzewania pomieszczeń  wyłącznie energię elektryczną  </t>
  </si>
  <si>
    <t xml:space="preserve">Gospodarstwa domowe stosujące do ogrzewania pomieszczeń  ciepło z sieci, ale nie wykorzystujące ciepłej wody z sieci  </t>
  </si>
  <si>
    <t xml:space="preserve">Gospodarstwa domowe stosujące gaz do ogrzewania pomieszczeń  </t>
  </si>
  <si>
    <t xml:space="preserve">Gospodarstwa domowe stosujące gaz tylko do ogrzewania wody i gotowania posiłków  </t>
  </si>
  <si>
    <t xml:space="preserve">Gospodarstwa domowe stosujące do ogrzewania pomieszczeń gaz ciekły  </t>
  </si>
  <si>
    <t>Paliwa</t>
  </si>
  <si>
    <t>Ogółem</t>
  </si>
  <si>
    <t>W całości                              kupione</t>
  </si>
  <si>
    <t>W całości                              darmowe</t>
  </si>
  <si>
    <t>Częściowo kupione,                           częściowo darmowe</t>
  </si>
  <si>
    <t xml:space="preserve">Drewno opałowe z lasów państwowych </t>
  </si>
  <si>
    <t xml:space="preserve">Drewno opałowe z lasów prywatnych </t>
  </si>
  <si>
    <t xml:space="preserve">Drewno opałowe zakupione od pośredników handlowych </t>
  </si>
  <si>
    <t>Odpady z drewna przetworzonego (stare meble, opakowania)</t>
  </si>
  <si>
    <t xml:space="preserve">Rośliny z plantacji energetycznych </t>
  </si>
  <si>
    <t xml:space="preserve">Słoma </t>
  </si>
  <si>
    <t xml:space="preserve">Inne paliwa odpadowe pochodzenia rolniczego lub leśnego </t>
  </si>
  <si>
    <t>Tabl. 30.  Kolektory słoneczne w gospodarstwach domowych</t>
  </si>
  <si>
    <t xml:space="preserve">A.  Gospodarstwa domowe według faktu użytkowania kolektorów słonecznych </t>
  </si>
  <si>
    <t xml:space="preserve">Użytkujące </t>
  </si>
  <si>
    <t xml:space="preserve">Nie użytkujące      </t>
  </si>
  <si>
    <t>B.  Gospodarstwa domowe użytkujące kolektory słoneczne według typów kolektorów</t>
  </si>
  <si>
    <t>Cieczowe płaskie</t>
  </si>
  <si>
    <t>Cieczowe próżniowe</t>
  </si>
  <si>
    <t>Cieczowe nieosłonięte</t>
  </si>
  <si>
    <t>Powietrzne</t>
  </si>
  <si>
    <t xml:space="preserve">Brak informacji </t>
  </si>
  <si>
    <t>C.  Charakterystyka powierzchni kolektorów słonecznych</t>
  </si>
  <si>
    <r>
      <t>w m</t>
    </r>
    <r>
      <rPr>
        <vertAlign val="superscript"/>
        <sz val="10"/>
        <rFont val="Times New Roman"/>
        <family val="1"/>
      </rPr>
      <t>2</t>
    </r>
  </si>
  <si>
    <t xml:space="preserve">Powierzchnia kolektorów słonecznych </t>
  </si>
  <si>
    <t>Tabl. 31.  Pompy ciepła w gospodarstwach domowych</t>
  </si>
  <si>
    <t>Użytkujące pompy ciepła</t>
  </si>
  <si>
    <t>Nie użytkujące pomp ciepła</t>
  </si>
  <si>
    <t>A.  Wyposażenie gospodarstw domowych w samochody osobowe</t>
  </si>
  <si>
    <t xml:space="preserve">Samochody </t>
  </si>
  <si>
    <t xml:space="preserve">Gospodarstwa domowe użytkujące samochody </t>
  </si>
  <si>
    <t>Średnia liczba samochodów</t>
  </si>
  <si>
    <t>w gospodarstwie domowym użytkującym samochody</t>
  </si>
  <si>
    <t>w gospodarstwie domowym</t>
  </si>
  <si>
    <t>na 1 osobę w gospodarstwie domowym użytkującym samochody</t>
  </si>
  <si>
    <t>na 1 osobę w gospodarstwie domowym</t>
  </si>
  <si>
    <t>w szt.</t>
  </si>
  <si>
    <t xml:space="preserve">Samochody osobowe  </t>
  </si>
  <si>
    <t xml:space="preserve">     w tym: </t>
  </si>
  <si>
    <t>B.  Charakterystyka techniczna samochodów</t>
  </si>
  <si>
    <t>Średni przebieg roczny samochodu</t>
  </si>
  <si>
    <t>Średni wiek samochodu</t>
  </si>
  <si>
    <t>Średnia pojemność silnika samochodu</t>
  </si>
  <si>
    <t>w km</t>
  </si>
  <si>
    <r>
      <t>w cm</t>
    </r>
    <r>
      <rPr>
        <vertAlign val="superscript"/>
        <sz val="10"/>
        <rFont val="Times New Roman"/>
        <family val="1"/>
      </rPr>
      <t>3</t>
    </r>
  </si>
  <si>
    <t xml:space="preserve">       w tym: </t>
  </si>
  <si>
    <t>X</t>
  </si>
  <si>
    <t xml:space="preserve">Świetlówki kompaktowe </t>
  </si>
  <si>
    <t>Średnia arytme-tyczna</t>
  </si>
  <si>
    <t>Tabl. 1.  Liczba gospodarstw domowych</t>
  </si>
  <si>
    <t>Województwo</t>
  </si>
  <si>
    <t xml:space="preserve">Ogółem 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</si>
  <si>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</si>
  <si>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</si>
  <si>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</si>
  <si>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</si>
  <si>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</si>
  <si>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</si>
  <si>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</si>
  <si>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</si>
  <si>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</si>
  <si>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</si>
  <si>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</si>
  <si>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</si>
  <si>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</si>
  <si>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</si>
  <si>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</si>
  <si>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</si>
  <si>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5.  Gospodarstwa domowe wykorzystujące poszczególne nośniki energii w celach grzewczych,</t>
  </si>
  <si>
    <t>Tabl. 6.  Wyposażenie gospodarstw domowych w urządzenia do ogrzewania pomieszczeń i ogrzewania wody</t>
  </si>
  <si>
    <t>Piece lub grzejniki elektryczne – zainstalowane na stałe</t>
  </si>
  <si>
    <t>Piece lub grzejniki elektryczne – ruchome (przenośne)</t>
  </si>
  <si>
    <t>Tabl. 7.  Charakterystyka wieku urządzeń do ogrzewania pomieszczeń i ogrzewania wody</t>
  </si>
  <si>
    <t xml:space="preserve">Klimatyzatory pokojowe zamontowane w pomieszczeniach  </t>
  </si>
  <si>
    <t xml:space="preserve">Klimatyzatory pokojowe zamontowane na zewnątrz budynku </t>
  </si>
  <si>
    <t>Klimatyzacja centralna</t>
  </si>
  <si>
    <t>Nagrzewnice</t>
  </si>
  <si>
    <t>Rekuperatory</t>
  </si>
  <si>
    <t>Klimatyzatory pokojowe zamontowane w pomieszczeniach</t>
  </si>
  <si>
    <t>Ogółem żarówki w mieszkaniu</t>
  </si>
  <si>
    <t>Drukarka lub urządzenie wielofunkcyjne</t>
  </si>
  <si>
    <t>nie wyposażone                      w dane urządzenie                            i nie zużywające danego nośnika energii</t>
  </si>
  <si>
    <t>Drewno opałowe</t>
  </si>
  <si>
    <t xml:space="preserve">Gaz ziemny  </t>
  </si>
  <si>
    <t>Ciepła woda</t>
  </si>
  <si>
    <t xml:space="preserve">  </t>
  </si>
  <si>
    <t xml:space="preserve"> Tabl. 24.  Gospodarstwa domowe w poszczególnych przedziałach rocznego zużycia nośników energii</t>
  </si>
  <si>
    <t xml:space="preserve">      użytkowej mieszkania </t>
  </si>
  <si>
    <t xml:space="preserve">na olej napędowy </t>
  </si>
  <si>
    <t>na benzynę bez instalacji LPG</t>
  </si>
  <si>
    <t xml:space="preserve">na benzynę z instalacją LPG </t>
  </si>
  <si>
    <t xml:space="preserve">Udział mieszkań według powierzchni użytkowej </t>
  </si>
  <si>
    <t xml:space="preserve">Udział mieszkań według liczby osób zamieszkujących </t>
  </si>
  <si>
    <t>Udział mieszkań</t>
  </si>
  <si>
    <t xml:space="preserve">Udział mieszkań </t>
  </si>
  <si>
    <t>-</t>
  </si>
  <si>
    <t>zł/kWh</t>
  </si>
  <si>
    <t>zł/GJ</t>
  </si>
  <si>
    <t>zł/kg</t>
  </si>
  <si>
    <t>zł/l</t>
  </si>
  <si>
    <r>
      <t>m</t>
    </r>
    <r>
      <rPr>
        <vertAlign val="superscript"/>
        <sz val="11"/>
        <rFont val="Times New Roman"/>
        <family val="1"/>
      </rPr>
      <t>3</t>
    </r>
  </si>
  <si>
    <r>
      <t>Drewno opałowe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 </t>
    </r>
  </si>
  <si>
    <r>
      <t>Inne rodzaje biomasy</t>
    </r>
    <r>
      <rPr>
        <vertAlign val="superscript"/>
        <sz val="11"/>
        <rFont val="Times New Roman"/>
        <family val="1"/>
        <charset val="238"/>
      </rPr>
      <t>1)</t>
    </r>
  </si>
  <si>
    <t xml:space="preserve">Udział gospodarstw domowych </t>
  </si>
  <si>
    <t>W latach                      1996-2011</t>
  </si>
  <si>
    <t>Po roku 2011</t>
  </si>
  <si>
    <t xml:space="preserve">C.  Gospodarstwa domowe prowadzące działalność rolniczą według faktu posiadania </t>
  </si>
  <si>
    <t xml:space="preserve">      odrębnej instalacji elektrycznej i odrębnego licznika energii elektrycznej</t>
  </si>
  <si>
    <t xml:space="preserve">      dla działalności rolniczej</t>
  </si>
  <si>
    <t>Posiadające odrębną instalację</t>
  </si>
  <si>
    <t>Nie posiadające odrębnej instalacji</t>
  </si>
  <si>
    <t>w jakimkolwiek celu grzewczym (bez działalności rolniczej)</t>
  </si>
  <si>
    <t>do produkcyjnej działalności rolniczej</t>
  </si>
  <si>
    <t>Pompa ciepła</t>
  </si>
  <si>
    <t>Gospodarstwa domowe użytkujące              dane urządzenie</t>
  </si>
  <si>
    <t>Piecyki pokojowe na gaz ziemny</t>
  </si>
  <si>
    <t>Kocioł centralnego ogrzewania na gaz ciekły (propan-butan)</t>
  </si>
  <si>
    <t>Piecyki pokojowe na gaz ciekły (propan-butan)</t>
  </si>
  <si>
    <t xml:space="preserve">Kominek na paliwa stałe z otwartym wkładem kominkowym </t>
  </si>
  <si>
    <t xml:space="preserve">Kominek na paliwa stałe z zamkniętym wkładem kominkowym </t>
  </si>
  <si>
    <r>
      <t xml:space="preserve">Kolektory słoneczne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</si>
  <si>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r>
      <t xml:space="preserve">Pompy ciepła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</si>
  <si>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t>Kuchenka elektryczna bez piekarnika</t>
  </si>
  <si>
    <t>Samodzielny piekarnik elektryczny</t>
  </si>
  <si>
    <t>Świetlówki podłużne (liniowe)</t>
  </si>
  <si>
    <t>Żarówki halogenowe</t>
  </si>
  <si>
    <t>Żarówki diodowe (LED)</t>
  </si>
  <si>
    <t xml:space="preserve">Żarówki inne </t>
  </si>
  <si>
    <t>Tabl. 14.  Charakterystyka liczby żarówek na jednostkę powierzchni użytkowej mieszkania</t>
  </si>
  <si>
    <t>A+++</t>
  </si>
  <si>
    <t>A++</t>
  </si>
  <si>
    <t>A+</t>
  </si>
  <si>
    <t>Pralka bębnowa (automatyczna) bez suszarki</t>
  </si>
  <si>
    <t>Tabl. 23.  Średnie ilości, średnie wartości i średnie ceny zużytych nośników energii</t>
  </si>
  <si>
    <t xml:space="preserve">Drewno formowane (brykiety, pellety) </t>
  </si>
  <si>
    <t>Odpady drzewne z zakładów przemysłowych 
(np. trociny)</t>
  </si>
  <si>
    <t xml:space="preserve">samochody hybrydowe </t>
  </si>
  <si>
    <t xml:space="preserve">samochody elektryczne </t>
  </si>
  <si>
    <t xml:space="preserve"> Tabl. 33.  Samochody osobowe w gospodarstwach domowych - liczba samochodów</t>
  </si>
  <si>
    <t>Gospodarstwa domowe użytkujące</t>
  </si>
  <si>
    <t xml:space="preserve">Nie użytkujące samochodów </t>
  </si>
  <si>
    <t>3 samochody</t>
  </si>
  <si>
    <t>2 samochody</t>
  </si>
  <si>
    <t xml:space="preserve">1 samochód </t>
  </si>
  <si>
    <t>B.  Samochody osobowe według rodzajów używanych paliw</t>
  </si>
  <si>
    <t>Benzyna</t>
  </si>
  <si>
    <t>Benzyna + LPG</t>
  </si>
  <si>
    <t>Olej napędowy</t>
  </si>
  <si>
    <t>C.  Charakterystyka zużycia paliw przez samochody osobowe</t>
  </si>
  <si>
    <t>Paliwo</t>
  </si>
  <si>
    <t>w l/100 km</t>
  </si>
  <si>
    <t xml:space="preserve">Paliwa </t>
  </si>
  <si>
    <t xml:space="preserve">Gaz ciekły LPG </t>
  </si>
  <si>
    <t xml:space="preserve">Olej napędowy </t>
  </si>
  <si>
    <t xml:space="preserve">Różnica między zużyciem LPG i benzyny </t>
  </si>
  <si>
    <t>A.  Charakterystyka przebiegu rocznego samochodów</t>
  </si>
  <si>
    <t>Samochody</t>
  </si>
  <si>
    <t xml:space="preserve">Samochody osobowe </t>
  </si>
  <si>
    <t xml:space="preserve">   w tym:</t>
  </si>
  <si>
    <t xml:space="preserve">   na benzynę bez instalacji LPG </t>
  </si>
  <si>
    <t xml:space="preserve">   na benzynę z instalacją LPG </t>
  </si>
  <si>
    <t xml:space="preserve">   na olej napędowy </t>
  </si>
  <si>
    <t xml:space="preserve">B.  Charakterystyka wieku samochodów </t>
  </si>
  <si>
    <t>C.  Charakterystyka pojemności silników samochodów</t>
  </si>
  <si>
    <t>Średnie jednostkowe zużycie paliwa</t>
  </si>
  <si>
    <t>Średnie roczne wydatki na paliwo gospodarstwa domowego użytkującego samochód/ samochody</t>
  </si>
  <si>
    <t>w tys. km</t>
  </si>
  <si>
    <t>w l</t>
  </si>
  <si>
    <t>w zł/l</t>
  </si>
  <si>
    <t xml:space="preserve">Ogółem paliwa silnikowe </t>
  </si>
  <si>
    <t xml:space="preserve">Benzyna </t>
  </si>
  <si>
    <t>Samochody hybrydowe</t>
  </si>
  <si>
    <t>Samochody elektryczne</t>
  </si>
  <si>
    <t xml:space="preserve">   samochody hybrydowe </t>
  </si>
  <si>
    <t xml:space="preserve">   samochody elektryczne</t>
  </si>
  <si>
    <t xml:space="preserve">Dom jednorodzinny  wolnostojący </t>
  </si>
  <si>
    <t>do 500</t>
  </si>
  <si>
    <t>501-1000</t>
  </si>
  <si>
    <t>2001-2500</t>
  </si>
  <si>
    <t>2501-3000</t>
  </si>
  <si>
    <t>3001-4000</t>
  </si>
  <si>
    <t>4001-5000</t>
  </si>
  <si>
    <t>5001-6000</t>
  </si>
  <si>
    <t>ponad 6000</t>
  </si>
  <si>
    <t>do 10</t>
  </si>
  <si>
    <t xml:space="preserve"> 11-15</t>
  </si>
  <si>
    <t>16-20</t>
  </si>
  <si>
    <t>21-25</t>
  </si>
  <si>
    <t>26-30</t>
  </si>
  <si>
    <t>31-35</t>
  </si>
  <si>
    <t>36-40</t>
  </si>
  <si>
    <t>ponad 60</t>
  </si>
  <si>
    <t>11-20</t>
  </si>
  <si>
    <t>61-80</t>
  </si>
  <si>
    <t>81-100</t>
  </si>
  <si>
    <t>101-120</t>
  </si>
  <si>
    <t>ponad 120</t>
  </si>
  <si>
    <t>1001-2000</t>
  </si>
  <si>
    <t>5001-8000</t>
  </si>
  <si>
    <t>8001-11000</t>
  </si>
  <si>
    <t>11001-20000</t>
  </si>
  <si>
    <t>ponad 20000</t>
  </si>
  <si>
    <t>21-40</t>
  </si>
  <si>
    <t>121-140</t>
  </si>
  <si>
    <t>141-160</t>
  </si>
  <si>
    <t>161-180</t>
  </si>
  <si>
    <t>ponad 180</t>
  </si>
  <si>
    <t>do 600</t>
  </si>
  <si>
    <t>601-1200</t>
  </si>
  <si>
    <t>1201-1800</t>
  </si>
  <si>
    <t>1801-2400</t>
  </si>
  <si>
    <t>2401-3000</t>
  </si>
  <si>
    <t>6001-7000</t>
  </si>
  <si>
    <t>ponad 7000</t>
  </si>
  <si>
    <t>.</t>
  </si>
  <si>
    <r>
      <t xml:space="preserve">Zestaw kina domowego </t>
    </r>
    <r>
      <rPr>
        <vertAlign val="superscript"/>
        <sz val="11"/>
        <rFont val="Times New Roman"/>
        <family val="1"/>
      </rPr>
      <t>1)</t>
    </r>
  </si>
  <si>
    <r>
      <t xml:space="preserve">Radio, radiomagnetofon (w tym z odtwarzaczem płyt), wieża </t>
    </r>
    <r>
      <rPr>
        <vertAlign val="superscript"/>
        <sz val="11"/>
        <rFont val="Times New Roman"/>
        <family val="1"/>
      </rPr>
      <t>1)</t>
    </r>
  </si>
  <si>
    <r>
      <t xml:space="preserve">z płaskim ekranem (do odbioru telewizji  cyfrowej) </t>
    </r>
    <r>
      <rPr>
        <vertAlign val="superscript"/>
        <sz val="11"/>
        <rFont val="Times New Roman"/>
        <family val="1"/>
      </rPr>
      <t>1)</t>
    </r>
  </si>
  <si>
    <r>
      <t xml:space="preserve">kineskopowy </t>
    </r>
    <r>
      <rPr>
        <vertAlign val="superscript"/>
        <sz val="11"/>
        <rFont val="Times New Roman"/>
        <family val="1"/>
      </rPr>
      <t>1)</t>
    </r>
  </si>
  <si>
    <r>
      <t>inny</t>
    </r>
    <r>
      <rPr>
        <vertAlign val="superscript"/>
        <sz val="11"/>
        <rFont val="Times New Roman"/>
        <family val="1"/>
      </rPr>
      <t xml:space="preserve"> 1)</t>
    </r>
  </si>
  <si>
    <r>
      <t>Klimatyzacja centralna</t>
    </r>
    <r>
      <rPr>
        <vertAlign val="superscript"/>
        <sz val="11"/>
        <rFont val="Times New Roman"/>
        <family val="1"/>
      </rPr>
      <t xml:space="preserve"> </t>
    </r>
  </si>
  <si>
    <r>
      <t>w cm</t>
    </r>
    <r>
      <rPr>
        <vertAlign val="superscript"/>
        <sz val="11"/>
        <rFont val="Times New Roman"/>
        <family val="1"/>
      </rPr>
      <t>3</t>
    </r>
  </si>
  <si>
    <t xml:space="preserve">       i zużycie paliw</t>
  </si>
  <si>
    <t xml:space="preserve">Udział samochodów </t>
  </si>
  <si>
    <r>
      <t>Benzyna</t>
    </r>
    <r>
      <rPr>
        <vertAlign val="superscript"/>
        <sz val="11"/>
        <rFont val="Times New Roman"/>
        <family val="1"/>
      </rPr>
      <t xml:space="preserve"> 1)</t>
    </r>
    <r>
      <rPr>
        <sz val="11"/>
        <rFont val="Times New Roman"/>
        <family val="1"/>
      </rPr>
      <t xml:space="preserve"> </t>
    </r>
  </si>
  <si>
    <t>1)</t>
  </si>
  <si>
    <t>Źródło: Na podstawie wyników badania statystycznego 1.25.01 Budżety gospodarstw domowych</t>
  </si>
  <si>
    <t>Tabl. 29.  Gospodarstwa domowe wykorzystujące paliwa z biomasy według</t>
  </si>
  <si>
    <t xml:space="preserve">       rodzajów paliw i źródeł ich pochodzenia</t>
  </si>
  <si>
    <t>wiek samochodów i pojemność silników</t>
  </si>
  <si>
    <t xml:space="preserve">Tabl. 34.  Samochody osobowe w gospodarstwach domowych - przebiegi roczne,  </t>
  </si>
  <si>
    <t>Kraj</t>
  </si>
  <si>
    <t>w TJ</t>
  </si>
  <si>
    <t xml:space="preserve">Austria </t>
  </si>
  <si>
    <t xml:space="preserve">Belgia </t>
  </si>
  <si>
    <t xml:space="preserve">Bułgaria </t>
  </si>
  <si>
    <t xml:space="preserve">Cypr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</si>
  <si>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</si>
  <si>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</si>
  <si>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</si>
  <si>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</si>
  <si>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</si>
  <si>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</si>
  <si>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</si>
  <si>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</si>
  <si>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</si>
  <si>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</si>
  <si>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</si>
  <si>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Niderlandy </t>
  </si>
  <si>
    <t xml:space="preserve">Niemcy </t>
  </si>
  <si>
    <t xml:space="preserve">Polska </t>
  </si>
  <si>
    <t xml:space="preserve">Portugalia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</si>
  <si>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</si>
  <si>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</si>
  <si>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</si>
  <si>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</si>
  <si>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</si>
  <si>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>Ludność</t>
  </si>
  <si>
    <t>Koks</t>
  </si>
  <si>
    <t>w tys.</t>
  </si>
  <si>
    <t>w GJ</t>
  </si>
  <si>
    <t>Tabl. 28.  Charakterystyka wartości nośników energii zużytych na 1 osobę  zamieszkującą 
                 w mieszkaniu</t>
  </si>
  <si>
    <t>Tabl. 32.  Wyposażenie gospodarstw domowych w samochody osobowe i charakterystyka techniczna 
                  samochodów</t>
  </si>
  <si>
    <t>Tabl. 3.5.  Średnie zużycie, wydatki i ceny gazu ziemnego w gospodarstwach domowych</t>
  </si>
  <si>
    <t>Spis tabel - część analityczna</t>
  </si>
  <si>
    <t>Tabl. 35. Średnie roczne zużycie paliw silnikowych i wydatki gospodarstw domowych na paliwa silnikowe</t>
  </si>
  <si>
    <t>Tabl. 34. Samochody osobowe w gospodarstwach domowych - przebiegi roczne, wiek samochodów i pojemność silników</t>
  </si>
  <si>
    <t>Tabl. 33. Samochody osobowe w gospodarstwach domowych - liczba samochodów i zużycie paliw</t>
  </si>
  <si>
    <t>Tabl. 32. Wyposażenie gospodarstw domowych w samochody osobowe i charakterystyka</t>
  </si>
  <si>
    <t>Tabl. 31. Pompy ciepła w gospodarstwach domowych</t>
  </si>
  <si>
    <t>Tabl. 30. Kolektory słoneczne w gospodarstwach domowych</t>
  </si>
  <si>
    <t>Tabl. 29. Gospodarstwa domowe wykorzystujące paliwa z biomasy według rodzajów paliw i źródeł ich pochodzenia</t>
  </si>
  <si>
    <t>Tabl. 28. Charakterystyka wartości nośników energii zużytych na 1 osobę zamieszkującą w mieszkaniu</t>
  </si>
  <si>
    <t>Tabl. 27. Charakterystyka ilości nośników energii zużytych na 1 osobę zamieszkującą w mieszkaniu</t>
  </si>
  <si>
    <t>Tabl. 26.  Charakterystyka wartości nośników energii zużytych na jednostkę powierzchni użytkowej mieszkania</t>
  </si>
  <si>
    <t>Tabl. 25. Charakterystyka ilości nośników energii zużytych na jednostkę powierzchni użytkowej mieszkania</t>
  </si>
  <si>
    <t>Tabl. 24. Gospodarstwa domowe w poszczególnych przedziałach rocznego zużycia nośników energii</t>
  </si>
  <si>
    <t>Tabl. 23. Średnie ilości, wartości i ceny zużytych nośników energii</t>
  </si>
  <si>
    <t>Tabl. 22. Charakterystyka cen zużytych nośników energii</t>
  </si>
  <si>
    <t>Tabl. 21. Charakterystyka wartości zużytych nośników energii</t>
  </si>
  <si>
    <t>Tabl. 20. Charakterystyka ilości zużytych nośników energii</t>
  </si>
  <si>
    <t>Tabl. 19. Gospodarstwa domowe, z których uzyskano informacje o ilościach zużycia i wartościach poszczególnych nośników energii</t>
  </si>
  <si>
    <t>Tabl. 18. Wyposażenie mieszkań w urządzenia pomiarowe i regulacyjne</t>
  </si>
  <si>
    <t>Tabl. 17. Urządzenia w poszczególnych klasach efektywności energetycznej</t>
  </si>
  <si>
    <t>Tabl. 16. Charakterystyka wieku urządzeń AGD i RTV</t>
  </si>
  <si>
    <t>Tabl. 15. Wyposażenie gospodarstw domowych w urządzenia AGD i RTV</t>
  </si>
  <si>
    <t>Tabl. 14. Charakterystyka liczby żarówek na jednostkę powierzchni użytkowej mieszkania</t>
  </si>
  <si>
    <t>Tabl. 13. Wyposażenie gospodarstw domowych w żarówki</t>
  </si>
  <si>
    <t>Tabl. 12. Charakterystyka wieku urządzeń wentylacji mechanicznej i klimatyzacji</t>
  </si>
  <si>
    <t>Tabl. 11. Wyposażenie gospodarstw domowych w urządzenia wentylacji mechanicznej i klimatyzacji</t>
  </si>
  <si>
    <t>Tabl. 10. Charakterystyka wieku urządzeń do gotowania posiłków</t>
  </si>
  <si>
    <t>Tabl. 9. Wyposażenie gospodarstw domowych w urządzenia do gotowania posiłków</t>
  </si>
  <si>
    <t>Tabl. 8. Wyposażenie gospodarstw domowych w kotły centralnego ogrzewania i ogrzewacze wody  na poszczególne nośniki energii</t>
  </si>
  <si>
    <t>Tabl. 7. Charakterystyka wieku urządzeń do ogrzewania pomieszczeń i ogrzewania wody</t>
  </si>
  <si>
    <t>Tabl. 6. Wyposażenie gospodarstw domowych w urządzenia do ogrzewania pomieszczeń i ogrzewania wody</t>
  </si>
  <si>
    <t>Tabl. 5. Gospodarstwa domowe wykorzystujące poszczególne nośniki energii w celach grzewczych, z wyszczególnieniem celów wykorzystania</t>
  </si>
  <si>
    <t>Tabl. 4. Działalność rolnicza gospodarstw domowych</t>
  </si>
  <si>
    <t>Tabl. 3. Charakterystyka  mieszkań - cechy jakościowe</t>
  </si>
  <si>
    <t>Spis tabel - załącznik 1</t>
  </si>
  <si>
    <r>
      <t xml:space="preserve">Dane te stanowią uzupełnienie publikacji pn. </t>
    </r>
    <r>
      <rPr>
        <i/>
        <sz val="11"/>
        <rFont val="Times New Roman"/>
        <family val="1"/>
        <charset val="238"/>
      </rPr>
      <t xml:space="preserve">Zużycie energii w gospodarstwach domowych </t>
    </r>
    <r>
      <rPr>
        <sz val="11"/>
        <rFont val="Times New Roman"/>
        <family val="1"/>
        <charset val="238"/>
      </rPr>
      <t>wydawanej co 3 lata.</t>
    </r>
  </si>
  <si>
    <t>Szacunków danych dokonuje ARE S.A. na zlecenie MKiŚ.</t>
  </si>
  <si>
    <r>
      <t xml:space="preserve">Opracowano w ramach badania statystycznego </t>
    </r>
    <r>
      <rPr>
        <i/>
        <sz val="11"/>
        <rFont val="Times New Roman"/>
        <family val="1"/>
        <charset val="238"/>
      </rPr>
      <t>1.44.04 Badanie zużycia paliw i energii w gospodarstwach domowych</t>
    </r>
  </si>
  <si>
    <t>Tabl. 1.1.  Ludność, liczba gospodarstw domowych oraz średnia liczba osób</t>
  </si>
  <si>
    <t xml:space="preserve">                  w gospodarstwie domowym w Polsce i krajach Unii Europejskiej</t>
  </si>
  <si>
    <t>Liczba gospodarstw domowych</t>
  </si>
  <si>
    <t>Średnia liczba osób w gospodarstwie domowym</t>
  </si>
  <si>
    <t xml:space="preserve">Chorwacja </t>
  </si>
  <si>
    <t xml:space="preserve">Czechy </t>
  </si>
  <si>
    <t>Włochy</t>
  </si>
  <si>
    <t>Tabl. 2.1.  Udziały urządzeń w poszczególnych klasach efektywności energetycznej</t>
  </si>
  <si>
    <t>Rodzaje urządzeń</t>
  </si>
  <si>
    <r>
      <t>w klasie A</t>
    </r>
    <r>
      <rPr>
        <vertAlign val="superscript"/>
        <sz val="10"/>
        <color indexed="8"/>
        <rFont val="Times New Roman"/>
        <family val="1"/>
        <charset val="238"/>
      </rPr>
      <t>1)</t>
    </r>
  </si>
  <si>
    <t xml:space="preserve"> w klasach od B do G</t>
  </si>
  <si>
    <t xml:space="preserve">dla których brak danych </t>
  </si>
  <si>
    <t xml:space="preserve">Chłodziarko-zamrażarki </t>
  </si>
  <si>
    <t xml:space="preserve">Chłodziarki </t>
  </si>
  <si>
    <t xml:space="preserve">Zamrażarki </t>
  </si>
  <si>
    <t xml:space="preserve">Pralki automatyczne </t>
  </si>
  <si>
    <t xml:space="preserve">Pralko-suszarki </t>
  </si>
  <si>
    <t xml:space="preserve">Zmywarki do naczyń </t>
  </si>
  <si>
    <t xml:space="preserve">Piekarniki kuchenek elektrycznych  </t>
  </si>
  <si>
    <t xml:space="preserve">Samodzielne piekarniki elektryczne </t>
  </si>
  <si>
    <t xml:space="preserve">Piekarniki kuchenek gazowo-elektrycznych </t>
  </si>
  <si>
    <r>
      <rPr>
        <vertAlign val="superscript"/>
        <sz val="11"/>
        <color indexed="8"/>
        <rFont val="Times New Roman"/>
        <family val="1"/>
        <charset val="238"/>
      </rPr>
      <t>1)</t>
    </r>
    <r>
      <rPr>
        <sz val="11"/>
        <color indexed="8"/>
        <rFont val="Times New Roman"/>
        <family val="1"/>
        <charset val="238"/>
      </rPr>
      <t xml:space="preserve"> Klasa A obejmuje następujace klasy: A+, A++ i A+++</t>
    </r>
  </si>
  <si>
    <t>Tabl. 3.1.  Zużycie nośników energii i wydatki gospodarstw domowych</t>
  </si>
  <si>
    <t>Średnie roczne zużycie                                 w gospodarstwie domowym</t>
  </si>
  <si>
    <t>ilość</t>
  </si>
  <si>
    <t>wartość</t>
  </si>
  <si>
    <t>w mln zł</t>
  </si>
  <si>
    <r>
      <t xml:space="preserve">Nośniki energii </t>
    </r>
    <r>
      <rPr>
        <vertAlign val="superscript"/>
        <sz val="11"/>
        <rFont val="Times New Roman"/>
        <family val="1"/>
        <charset val="238"/>
      </rPr>
      <t>2)</t>
    </r>
    <r>
      <rPr>
        <sz val="11"/>
        <rFont val="Times New Roman"/>
        <family val="1"/>
        <charset val="238"/>
      </rPr>
      <t xml:space="preserve"> </t>
    </r>
  </si>
  <si>
    <r>
      <t xml:space="preserve">Paliwa silnikowe </t>
    </r>
    <r>
      <rPr>
        <vertAlign val="superscript"/>
        <sz val="11"/>
        <rFont val="Times New Roman"/>
        <family val="1"/>
        <charset val="238"/>
      </rPr>
      <t>3)</t>
    </r>
    <r>
      <rPr>
        <sz val="11"/>
        <rFont val="Times New Roman"/>
        <family val="1"/>
        <charset val="238"/>
      </rPr>
      <t xml:space="preserve"> </t>
    </r>
  </si>
  <si>
    <r>
      <t>1)</t>
    </r>
    <r>
      <rPr>
        <sz val="10"/>
        <color indexed="8"/>
        <rFont val="Times New Roman"/>
        <family val="1"/>
        <charset val="238"/>
      </rPr>
      <t xml:space="preserve">  Dane dotyczące zużycia krajowego nośników zostały obliczone na podstawie wyników badania.</t>
    </r>
  </si>
  <si>
    <r>
      <t>2)</t>
    </r>
    <r>
      <rPr>
        <sz val="10"/>
        <color indexed="8"/>
        <rFont val="Times New Roman"/>
        <family val="1"/>
        <charset val="238"/>
      </rPr>
      <t xml:space="preserve">  Bez ciepłej wody.</t>
    </r>
  </si>
  <si>
    <r>
      <t>3)</t>
    </r>
    <r>
      <rPr>
        <sz val="10"/>
        <color indexed="8"/>
        <rFont val="Times New Roman"/>
        <family val="1"/>
        <charset val="238"/>
      </rPr>
      <t xml:space="preserve">  Dane dla paliw silnikowych dotyczą tylko gospodarstw domowych, które użytkowały samochody osobowe.</t>
    </r>
  </si>
  <si>
    <t>Tabl. 3.2.  Średnie zużycie, wydatki i ceny energii elektrycznej w gospodarstwach domowych</t>
  </si>
  <si>
    <t>Miary statystyczne</t>
  </si>
  <si>
    <t>Ilość</t>
  </si>
  <si>
    <t xml:space="preserve">Wartość </t>
  </si>
  <si>
    <t>Cena</t>
  </si>
  <si>
    <t>razem</t>
  </si>
  <si>
    <t>w tym gospodarstwa prowadzące działalność rolniczą</t>
  </si>
  <si>
    <t>w kWh</t>
  </si>
  <si>
    <r>
      <t>w</t>
    </r>
    <r>
      <rPr>
        <sz val="11"/>
        <color indexed="8"/>
        <rFont val="Times New Roman"/>
        <family val="1"/>
        <charset val="238"/>
      </rPr>
      <t xml:space="preserve"> zł</t>
    </r>
  </si>
  <si>
    <r>
      <t>w</t>
    </r>
    <r>
      <rPr>
        <sz val="11"/>
        <color indexed="8"/>
        <rFont val="Times New Roman"/>
        <family val="1"/>
        <charset val="238"/>
      </rPr>
      <t xml:space="preserve"> zł/kWh</t>
    </r>
  </si>
  <si>
    <r>
      <t>w</t>
    </r>
    <r>
      <rPr>
        <sz val="11"/>
        <color indexed="8"/>
        <rFont val="Times New Roman"/>
        <family val="1"/>
        <charset val="238"/>
      </rPr>
      <t xml:space="preserve"> zł/GJ</t>
    </r>
  </si>
  <si>
    <t xml:space="preserve">Średnia arytmetyczna </t>
  </si>
  <si>
    <t xml:space="preserve">Mediana </t>
  </si>
  <si>
    <t xml:space="preserve">Zakres decylowy </t>
  </si>
  <si>
    <t>Tabl. 3.3.  Średnie zużycie, wydatki i ceny ciepła sieciowego w gospodarstwach 
                  domowych</t>
  </si>
  <si>
    <t xml:space="preserve">Ilość  </t>
  </si>
  <si>
    <t>w zł/GJ</t>
  </si>
  <si>
    <t xml:space="preserve"> Średnia arytmetyczna </t>
  </si>
  <si>
    <t xml:space="preserve"> Mediana </t>
  </si>
  <si>
    <t xml:space="preserve"> Zakres decylowy </t>
  </si>
  <si>
    <t>Tabl. 3.4.  Średnie zużycie, wydatki i ceny ciepłej wody w gospodarstwach domowych</t>
  </si>
  <si>
    <r>
      <t>w 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</si>
  <si>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w zł/m</t>
    </r>
    <r>
      <rPr>
        <vertAlign val="superscript"/>
        <sz val="11"/>
        <color indexed="8"/>
        <rFont val="Times New Roman"/>
        <family val="1"/>
        <charset val="238"/>
      </rPr>
      <t>3</t>
    </r>
  </si>
  <si>
    <t xml:space="preserve">Ilość </t>
  </si>
  <si>
    <t>Wartość</t>
  </si>
  <si>
    <t>w zł/kWh</t>
  </si>
  <si>
    <t>Tabl. 3.6.  Średnie zużycie, wydatki i ceny gazu ciekłego w gospodarstwach domowych</t>
  </si>
  <si>
    <t>w kg</t>
  </si>
  <si>
    <t>w zł/kg</t>
  </si>
  <si>
    <t>Tabl. 3.7.  Średnie zużycie, wydatki i ceny oleju opałowego w gospodarstwach domowych</t>
  </si>
  <si>
    <t>Tabl. 3.8.  Średnie zużycie, wydatki i ceny węgla kamiennego w gospodarstwach domowych</t>
  </si>
  <si>
    <t>w t</t>
  </si>
  <si>
    <t>w zł/t</t>
  </si>
  <si>
    <t>Tabl. 3.10.  Średnie zużycie, wydatki i ceny koksu w gospodarstwach domowych</t>
  </si>
  <si>
    <t>Oświetlenie (razem z urządzeniami elektrycznymi)</t>
  </si>
  <si>
    <t xml:space="preserve"> </t>
  </si>
  <si>
    <t>Tabl. 4.2.  Struktura zużycia nośników energii w gospodarstwach domowych według kierunków użytkowania</t>
  </si>
  <si>
    <t xml:space="preserve">   </t>
  </si>
  <si>
    <t>Kierunki użytkowania</t>
  </si>
  <si>
    <t>w GWh</t>
  </si>
  <si>
    <t>w PJ</t>
  </si>
  <si>
    <t xml:space="preserve">Ogółem </t>
  </si>
  <si>
    <t xml:space="preserve">Ogrzewanie pomieszczeń </t>
  </si>
  <si>
    <t xml:space="preserve">Ogrzewanie wody </t>
  </si>
  <si>
    <t xml:space="preserve">Gotowanie posiłków </t>
  </si>
  <si>
    <t>Średnia cena</t>
  </si>
  <si>
    <t xml:space="preserve">Nominalny wzrost cen </t>
  </si>
  <si>
    <t xml:space="preserve">Ciepło z sieci   </t>
  </si>
  <si>
    <t xml:space="preserve">Ciepła woda z sieci   </t>
  </si>
  <si>
    <t xml:space="preserve">Tabl. 4.4.  Przeciętne miesięczne wydatki na użytkowanie mieszkania i nośniki energii                                      </t>
  </si>
  <si>
    <t xml:space="preserve">                  na 1 osobę w gospodarstwach domowych wg grup społeczno-ekonomicznych</t>
  </si>
  <si>
    <t>w tym</t>
  </si>
  <si>
    <t>pracowników</t>
  </si>
  <si>
    <t>rolników</t>
  </si>
  <si>
    <t>pracujących na własny rachunek</t>
  </si>
  <si>
    <t>emerytów              i rencistów</t>
  </si>
  <si>
    <t xml:space="preserve">Wydatki                                                                                           </t>
  </si>
  <si>
    <r>
      <t>w tym:</t>
    </r>
    <r>
      <rPr>
        <sz val="11"/>
        <color indexed="8"/>
        <rFont val="Times New Roman"/>
        <family val="1"/>
        <charset val="238"/>
      </rPr>
      <t xml:space="preserve">                                                                   </t>
    </r>
  </si>
  <si>
    <t xml:space="preserve">opłaty na rzecz właścicieli oraz inne usługi związane z zamieszkiwaniem      </t>
  </si>
  <si>
    <t xml:space="preserve">zimna woda łącznie z usługami kanalizacyjnymi                                 </t>
  </si>
  <si>
    <t xml:space="preserve">nośniki energii                                                               </t>
  </si>
  <si>
    <t xml:space="preserve">energia elektryczna i gaz                                                    </t>
  </si>
  <si>
    <t xml:space="preserve">energia cieplna                                                               </t>
  </si>
  <si>
    <t xml:space="preserve">opał                                                                          </t>
  </si>
  <si>
    <t>Zużycie w gospodarstwach domowych</t>
  </si>
  <si>
    <t>Udział gospodarstw domowych w zużyciu krajowym</t>
  </si>
  <si>
    <t>Tabl. 5.2.  Zużycie paliw przez samochody osobowe w gospodarstwach domowych</t>
  </si>
  <si>
    <t>w tys. t</t>
  </si>
  <si>
    <t xml:space="preserve">Razem  </t>
  </si>
  <si>
    <t xml:space="preserve">Sd – roczne </t>
  </si>
  <si>
    <t>Źródło: Eurostat i Joint Research Center</t>
  </si>
  <si>
    <r>
      <rPr>
        <sz val="12"/>
        <color indexed="12"/>
        <rFont val="Times New Roman"/>
        <family val="1"/>
        <charset val="238"/>
      </rPr>
      <t xml:space="preserve">Uwaga:  </t>
    </r>
    <r>
      <rPr>
        <sz val="12"/>
        <color indexed="12"/>
        <rFont val="Times New Roman"/>
        <family val="1"/>
      </rPr>
      <t>Tablicę przygotowuje Dep. Przedsiębiorstw GUS.</t>
    </r>
  </si>
  <si>
    <r>
      <t>Tabl. 5.4.  Zużycie wybranych nośników energii na cele grzewcze na 1 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powierzchni</t>
    </r>
  </si>
  <si>
    <t>Zużycie w budynkach</t>
  </si>
  <si>
    <t>Względna różnica wielkości zużycia ocieplone/nieocieplone</t>
  </si>
  <si>
    <t>ocieplonych</t>
  </si>
  <si>
    <t>nieocieplonych</t>
  </si>
  <si>
    <r>
      <t>GJ/m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</si>
  <si>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Gaz ziemny   </t>
  </si>
  <si>
    <r>
      <t>kWh/m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</si>
  <si>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Węgiel kamienny  </t>
  </si>
  <si>
    <r>
      <t>kg/m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</si>
  <si>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POWRÓT</t>
  </si>
  <si>
    <t>Z uwagi na trwającą rewizję danych niektóre wielkości mogą ulec zmianie; ew. zmiany zostaną uwzględnione w kolejnej edycji opracowania.</t>
  </si>
  <si>
    <t>Wskaźnik</t>
  </si>
  <si>
    <t>b/d</t>
  </si>
  <si>
    <t>UE-27</t>
  </si>
  <si>
    <t>Źródło: Eurostat</t>
  </si>
  <si>
    <r>
      <t>Krajowa populacja gospodarstw domowych
stan na dzień: 31.03.2022</t>
    </r>
    <r>
      <rPr>
        <vertAlign val="superscript"/>
        <sz val="10"/>
        <rFont val="Times New Roman"/>
        <family val="1"/>
        <charset val="238"/>
      </rPr>
      <t>1)</t>
    </r>
  </si>
  <si>
    <t>1) Dane NSP2021 dot. mieszkań zamieszkanych (dane ostateczne)</t>
  </si>
  <si>
    <r>
      <t>m</t>
    </r>
    <r>
      <rPr>
        <vertAlign val="superscript"/>
        <sz val="11"/>
        <rFont val="Times New Roman"/>
        <family val="1"/>
      </rPr>
      <t>2</t>
    </r>
  </si>
  <si>
    <r>
      <t>W/m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×K</t>
    </r>
  </si>
  <si>
    <t>B.  Struktura mieszkań według powierzchni użytkowej, kubatury i liczby osób zamieszkujących</t>
  </si>
  <si>
    <t>Dom jednorodzinny  
w zabudowie szeregowej lub bliźniaczej</t>
  </si>
  <si>
    <t>Okno 
zespolone</t>
  </si>
  <si>
    <t>Okno             skrzynkowe</t>
  </si>
  <si>
    <t>Wystarczająco                      chłodne w lecie</t>
  </si>
  <si>
    <t>Niewystarczająco chłodne w lecie</t>
  </si>
  <si>
    <t>1) 1,79% mieszkań ma równocześnie wodę z sieci i z ujęcia własnego</t>
  </si>
  <si>
    <t>Szacunki danych o zużyciu energii w gospodarstwach domowych w 2022 r.</t>
  </si>
  <si>
    <t>A.  Gospodarstwa domowe według faktu prowadzenia działalności rolniczej</t>
  </si>
  <si>
    <t xml:space="preserve">Udziały gospodarstw domowych  </t>
  </si>
  <si>
    <t>1) 0,03% gospodarstw domowych  prowadziło produkcyjną działalność rolniczą i równocześnie użytkowało działkę.</t>
  </si>
  <si>
    <t xml:space="preserve">Udział gospodarstw  </t>
  </si>
  <si>
    <t>Średnia liczba sztuk danego urządzenia 
w gospodarstwie domowym użytkującym dane urządzenie</t>
  </si>
  <si>
    <t>Gospodarstwa domowe użytkujące           dane urządzenie jako podstawowe</t>
  </si>
  <si>
    <t>Gospodarstwa domowe użytkujące            dane urządzenie jako dodatkowe używane często</t>
  </si>
  <si>
    <t>Gospodarstwa domowe użytkujące            dane urządzenie jako dodatkowe używane rzadko</t>
  </si>
  <si>
    <t>i ogrzewacze wody  na poszczególne nośniki energii</t>
  </si>
  <si>
    <t>Gospodarstwa domowe  użytkujące dane urządzenie</t>
  </si>
  <si>
    <t xml:space="preserve"> Tabl. 11.  Wyposażenie gospodarstw domowych w urządzenia wentylacji mechanicznej 
                    i klimatyzacji</t>
  </si>
  <si>
    <t>Średnia liczba sztuk danego rodzaju żarówek                    w gospodarstwie domowym użytkującym                         ten rodzaj żarówek</t>
  </si>
  <si>
    <t>Ogółem żarówki w mieszkaniu i na zewnątrz budynku</t>
  </si>
  <si>
    <t>Gospodarstwa domowe       użytkujące           dane urządzenie</t>
  </si>
  <si>
    <t>Średnia liczba sztuk danego urządzenia 
w gospodarstwie domowym użytkującym           dane urządzenie</t>
  </si>
  <si>
    <t>1) Dane pochodzą z kwestionariusza BR-04.</t>
  </si>
  <si>
    <t xml:space="preserve">Średnia arytme-      tyczna </t>
  </si>
  <si>
    <t>Dzie-wiąty decyl</t>
  </si>
  <si>
    <t>1)  Brak zimnej wody bieżącej w mieszkaniu.</t>
  </si>
  <si>
    <t>m3</t>
  </si>
  <si>
    <t>zł/m3</t>
  </si>
  <si>
    <r>
      <t>kWh/m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</si>
  <si>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GJ/m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</si>
  <si>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kg/m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</si>
  <si>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l/m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</si>
  <si>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Udział gospodarstw domowych</t>
    </r>
    <r>
      <rPr>
        <sz val="10"/>
        <color rgb="FF5F5F5F"/>
        <rFont val="Times New Roman"/>
        <family val="1"/>
        <charset val="238"/>
      </rPr>
      <t xml:space="preserve">  </t>
    </r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</si>
  <si>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</si>
  <si>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t xml:space="preserve">Drewno opałowe z zadrzewień śródpolnych i przydomowych </t>
  </si>
  <si>
    <t>A.  Gospodarstwa domowe według faktu użytkowania pomp ciepła</t>
  </si>
  <si>
    <t>Średnia moc silnika samochodu</t>
  </si>
  <si>
    <t>w kW</t>
  </si>
  <si>
    <t>A.  Gospodarstwa domowe według faktu użytkowania samochodów osobowych  i według liczby samochodów</t>
  </si>
  <si>
    <t>Samochody hybrydowe                                        i elektryczne</t>
  </si>
  <si>
    <t>w kWh/100 km</t>
  </si>
  <si>
    <r>
      <rPr>
        <sz val="10"/>
        <rFont val="Times New Roman"/>
        <family val="1"/>
        <charset val="238"/>
      </rPr>
      <t xml:space="preserve">1) </t>
    </r>
    <r>
      <rPr>
        <sz val="10"/>
        <rFont val="Times New Roman"/>
        <family val="1"/>
      </rPr>
      <t xml:space="preserve"> Dane nie obejmują samochodów z instalacją LPG.</t>
    </r>
  </si>
  <si>
    <t>D.  Różnica między zużyciem LPG a zużyciem benzyny przez samochody osobowe wyposażone 
     w instalację LPG</t>
  </si>
  <si>
    <t>D.  Charakterystyka mocy silników samochodów</t>
  </si>
  <si>
    <t>samochody hybrydowe</t>
  </si>
  <si>
    <t>samochody elektryczne</t>
  </si>
  <si>
    <t>Tabl. 35.  Średnie roczne zużycie paliw silnikowych i energii oraz wydatki gospodarstw 
                   domowych na paliwa silnikowe i energię</t>
  </si>
  <si>
    <t>Średni                  przebieg roczny samochodu</t>
  </si>
  <si>
    <t xml:space="preserve">Średnie                        roczne zużycie paliwa przez                              1 samochód </t>
  </si>
  <si>
    <r>
      <t>Średnia                cena paliwa                  w roku 2021</t>
    </r>
    <r>
      <rPr>
        <vertAlign val="superscript"/>
        <sz val="10"/>
        <rFont val="Times New Roman"/>
        <family val="1"/>
        <charset val="238"/>
      </rPr>
      <t>1)</t>
    </r>
  </si>
  <si>
    <t xml:space="preserve">Średnie                       roczne wydatki                      na paliwo dla                          1 samochodu </t>
  </si>
  <si>
    <r>
      <t>Energia elektryczna do napędu samochodów</t>
    </r>
    <r>
      <rPr>
        <vertAlign val="superscript"/>
        <sz val="11"/>
        <rFont val="Times New Roman"/>
        <family val="1"/>
      </rPr>
      <t>2)</t>
    </r>
  </si>
  <si>
    <t>1)  Źródło: baza danych ARE SA; dla benzyny średnia ważona uwzględniająca gatunki 95 i 98.</t>
  </si>
  <si>
    <t>2)  Energia el. wykorzystywana w samochodach hybrydowych i elektrycznych.</t>
  </si>
  <si>
    <t xml:space="preserve">                 (wg wyników badań ankietowych, ekstrapolacji oraz publikacji "Gospodarka paliwowo-energetyczna")</t>
  </si>
  <si>
    <t>Lp.</t>
  </si>
  <si>
    <t xml:space="preserve">Zużycie krajowe w gospodarstwach domowych </t>
  </si>
  <si>
    <t xml:space="preserve">Jednostka miary ilości </t>
  </si>
  <si>
    <r>
      <t>Wynik badania ankietowego</t>
    </r>
    <r>
      <rPr>
        <vertAlign val="superscript"/>
        <sz val="14"/>
        <rFont val="Times New Roman CE"/>
        <charset val="238"/>
      </rPr>
      <t>1)</t>
    </r>
  </si>
  <si>
    <t>Ekstrapolacja na podstawie wyników badań ankietowych i oszacowań eksperckich</t>
  </si>
  <si>
    <t>Dane z publikacji GUS  "Gospodarka paliwowo-energetyczna"</t>
  </si>
  <si>
    <r>
      <t xml:space="preserve">w </t>
    </r>
    <r>
      <rPr>
        <b/>
        <sz val="12"/>
        <color indexed="12"/>
        <rFont val="Times New Roman CE"/>
        <charset val="238"/>
      </rPr>
      <t>2009</t>
    </r>
    <r>
      <rPr>
        <sz val="12"/>
        <rFont val="Times New Roman CE"/>
        <charset val="238"/>
      </rPr>
      <t xml:space="preserve"> roku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</si>
  <si>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>2012</t>
    </r>
    <r>
      <rPr>
        <sz val="12"/>
        <color indexed="12"/>
        <rFont val="Times New Roman CE"/>
        <charset val="238"/>
      </rPr>
      <t xml:space="preserve"> </t>
    </r>
    <r>
      <rPr>
        <sz val="12"/>
        <rFont val="Times New Roman CE"/>
        <charset val="238"/>
      </rPr>
      <t xml:space="preserve">roku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</si>
  <si>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2015 </t>
    </r>
    <r>
      <rPr>
        <sz val="12"/>
        <rFont val="Times New Roman CE"/>
        <charset val="238"/>
      </rPr>
      <t xml:space="preserve">roku         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</si>
  <si>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2018 </t>
    </r>
    <r>
      <rPr>
        <sz val="12"/>
        <rFont val="Times New Roman CE"/>
        <charset val="238"/>
      </rPr>
      <t xml:space="preserve">roku         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</si>
  <si>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2021 </t>
    </r>
    <r>
      <rPr>
        <sz val="12"/>
        <rFont val="Times New Roman CE"/>
        <charset val="238"/>
      </rPr>
      <t xml:space="preserve">roku         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</si>
  <si>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2019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    </t>
    </r>
    <r>
      <rPr>
        <sz val="10"/>
        <rFont val="Times New Roman CE"/>
        <charset val="238"/>
      </rPr>
      <t xml:space="preserve">                                    </t>
    </r>
    <r>
      <rPr>
        <sz val="11"/>
        <rFont val="Times New Roman CE"/>
        <charset val="238"/>
      </rPr>
      <t xml:space="preserve"> (z roku 2009, 2012, 2015 i 2018)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</si>
  <si>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2020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    </t>
    </r>
    <r>
      <rPr>
        <sz val="10"/>
        <rFont val="Times New Roman CE"/>
        <charset val="238"/>
      </rPr>
      <t xml:space="preserve">                                    </t>
    </r>
    <r>
      <rPr>
        <sz val="11"/>
        <rFont val="Times New Roman CE"/>
        <charset val="238"/>
      </rPr>
      <t xml:space="preserve"> (z roku 2012, 2015 i 2018)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</si>
  <si>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2022</t>
    </r>
    <r>
      <rPr>
        <sz val="12"/>
        <rFont val="Times New Roman CE"/>
        <charset val="238"/>
      </rPr>
      <t xml:space="preserve"> roku                          </t>
    </r>
    <r>
      <rPr>
        <sz val="11"/>
        <rFont val="Times New Roman CE"/>
        <charset val="238"/>
      </rPr>
      <t xml:space="preserve"> (z roku 2015, 2018 i 2021)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</si>
  <si>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2009 </t>
    </r>
    <r>
      <rPr>
        <sz val="11"/>
        <rFont val="Times New Roman CE"/>
        <charset val="238"/>
      </rPr>
      <t>roku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 xml:space="preserve">                                    (za lata 2009-2010, wyd. 2011)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</si>
  <si>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2012 </t>
    </r>
    <r>
      <rPr>
        <sz val="11"/>
        <rFont val="Times New Roman CE"/>
        <charset val="238"/>
      </rPr>
      <t>roku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 xml:space="preserve">                                    (za lata 2012-2013, wyd. 2014)</t>
    </r>
  </si>
  <si>
    <r>
      <t xml:space="preserve"> w </t>
    </r>
    <r>
      <rPr>
        <b/>
        <sz val="11"/>
        <color indexed="12"/>
        <rFont val="Times New Roman CE"/>
        <charset val="238"/>
      </rPr>
      <t>2015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>roku                                      (za lata 2015-2016, wyd. 2017)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</si>
  <si>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2018 </t>
    </r>
    <r>
      <rPr>
        <sz val="11"/>
        <rFont val="Times New Roman CE"/>
        <charset val="238"/>
      </rPr>
      <t>roku                                      (za lata 2018-2019, wyd. 2020)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</si>
  <si>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2019 </t>
    </r>
    <r>
      <rPr>
        <sz val="11"/>
        <rFont val="Times New Roman CE"/>
        <charset val="238"/>
      </rPr>
      <t>roku                                      (za lata 2018-2019, wyd. 2020)</t>
    </r>
  </si>
  <si>
    <r>
      <t xml:space="preserve"> w </t>
    </r>
    <r>
      <rPr>
        <b/>
        <sz val="11"/>
        <color rgb="FF0000FF"/>
        <rFont val="Times New Roman CE"/>
        <charset val="238"/>
      </rPr>
      <t>2020</t>
    </r>
    <r>
      <rPr>
        <sz val="11"/>
        <rFont val="Times New Roman CE"/>
        <charset val="238"/>
      </rPr>
      <t xml:space="preserve"> roku                                      (za lata 2019-2020, wyd. 2021)</t>
    </r>
  </si>
  <si>
    <r>
      <t xml:space="preserve"> w </t>
    </r>
    <r>
      <rPr>
        <b/>
        <sz val="11"/>
        <color rgb="FF0000FF"/>
        <rFont val="Times New Roman CE"/>
        <charset val="238"/>
      </rPr>
      <t>2021</t>
    </r>
    <r>
      <rPr>
        <sz val="11"/>
        <rFont val="Times New Roman CE"/>
        <charset val="238"/>
      </rPr>
      <t xml:space="preserve"> roku                                      (za lata 2020-2021, wyd. 2022)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</si>
  <si>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2022 </t>
    </r>
    <r>
      <rPr>
        <sz val="11"/>
        <rFont val="Times New Roman CE"/>
        <charset val="238"/>
      </rPr>
      <t>roku                                      (za lata 2021-2022, wyd. 2023)</t>
    </r>
  </si>
  <si>
    <t>1.</t>
  </si>
  <si>
    <t>GWh</t>
  </si>
  <si>
    <t>2.</t>
  </si>
  <si>
    <t>TJ</t>
  </si>
  <si>
    <t>3.</t>
  </si>
  <si>
    <r>
      <t>mln m</t>
    </r>
    <r>
      <rPr>
        <vertAlign val="superscript"/>
        <sz val="12"/>
        <rFont val="Times New Roman"/>
        <family val="1"/>
      </rPr>
      <t>3</t>
    </r>
  </si>
  <si>
    <t>4.</t>
  </si>
  <si>
    <r>
      <t xml:space="preserve">Gaz ziemny </t>
    </r>
    <r>
      <rPr>
        <vertAlign val="superscript"/>
        <sz val="12"/>
        <rFont val="Times New Roman"/>
        <family val="1"/>
        <charset val="238"/>
      </rPr>
      <t>2)</t>
    </r>
  </si>
  <si>
    <t>5.</t>
  </si>
  <si>
    <t xml:space="preserve">Gaz ciekły do celów domowych </t>
  </si>
  <si>
    <t>tys. t</t>
  </si>
  <si>
    <t>6.</t>
  </si>
  <si>
    <t>7.</t>
  </si>
  <si>
    <t>8.</t>
  </si>
  <si>
    <t>9.</t>
  </si>
  <si>
    <t>10.</t>
  </si>
  <si>
    <r>
      <t>tys. m</t>
    </r>
    <r>
      <rPr>
        <vertAlign val="superscript"/>
        <sz val="12"/>
        <rFont val="Times New Roman"/>
        <family val="1"/>
      </rPr>
      <t>3</t>
    </r>
  </si>
  <si>
    <t>11.</t>
  </si>
  <si>
    <r>
      <t xml:space="preserve">Inne rodzaje biomasy </t>
    </r>
    <r>
      <rPr>
        <vertAlign val="superscript"/>
        <sz val="12"/>
        <rFont val="Times New Roman"/>
        <family val="1"/>
        <charset val="238"/>
      </rPr>
      <t>3</t>
    </r>
    <r>
      <rPr>
        <vertAlign val="superscript"/>
        <sz val="14"/>
        <rFont val="Times New Roman"/>
        <family val="1"/>
        <charset val="238"/>
      </rPr>
      <t>)</t>
    </r>
  </si>
  <si>
    <t>12.</t>
  </si>
  <si>
    <t>13.</t>
  </si>
  <si>
    <t>Gaz ciekły jako paliwo silnikowe</t>
  </si>
  <si>
    <t>14.</t>
  </si>
  <si>
    <t>1) Dane prezentowane w cyklicznej publikacji GUS "Zużycie energii w gospodarstwach domowych"</t>
  </si>
  <si>
    <r>
      <t>2) Oryginalne dane za lata 2009 i 2012 podane w mln m</t>
    </r>
    <r>
      <rPr>
        <vertAlign val="superscript"/>
        <sz val="11"/>
        <rFont val="Times New Roman CE"/>
        <charset val="238"/>
      </rPr>
      <t>3,</t>
    </r>
    <r>
      <rPr>
        <sz val="11"/>
        <rFont val="Times New Roman CE"/>
        <charset val="238"/>
      </rPr>
      <t xml:space="preserve"> odrębnie dla gazu wysokometanowego i gazu zaazotowanego, zostały w tej tabeli przeliczone na GWh i zsumowane do jednej pozycji</t>
    </r>
  </si>
  <si>
    <r>
      <t>3) Oryginalne dane za lata 2009 i 2012  podane w tys.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 i tys. ton,  zostały w tej tabeli przeliczone na tys.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 i zsumowane</t>
    </r>
  </si>
  <si>
    <r>
      <rPr>
        <b/>
        <sz val="11"/>
        <rFont val="Times New Roman CE"/>
        <charset val="238"/>
      </rPr>
      <t xml:space="preserve">. </t>
    </r>
    <r>
      <rPr>
        <sz val="11"/>
        <rFont val="Times New Roman CE"/>
        <charset val="238"/>
      </rPr>
      <t>- brak informacji lub brak informacji wiarygodnych</t>
    </r>
  </si>
  <si>
    <t>Chorwacja</t>
  </si>
  <si>
    <t>Czechy</t>
  </si>
  <si>
    <t xml:space="preserve">Włochy </t>
  </si>
  <si>
    <t>Cieplo z sieci</t>
  </si>
  <si>
    <t>Lekki olej opałowy</t>
  </si>
  <si>
    <t>Biomasa             stała</t>
  </si>
  <si>
    <t>Energia            geotermalna</t>
  </si>
  <si>
    <t>Ciepło otoczenia       (pompy ciepła)</t>
  </si>
  <si>
    <t>Inne paliwa ciekłe</t>
  </si>
  <si>
    <t>Inne paliwa stałe</t>
  </si>
  <si>
    <r>
      <t>Energia odnawialna</t>
    </r>
    <r>
      <rPr>
        <vertAlign val="superscript"/>
        <sz val="11"/>
        <rFont val="Times New Roman"/>
        <family val="1"/>
        <charset val="238"/>
      </rPr>
      <t>2)</t>
    </r>
  </si>
  <si>
    <t>1)  Do tej grupy nośników zaliczono węgiel drzewny, biogazy i biopaliwa ciekłe.</t>
  </si>
  <si>
    <t>2)  Energia odnawialna obejmuje biomasę, energię słoneczną, energię geotermalną i ciepło otoczenia.</t>
  </si>
  <si>
    <t>Energia ogółem</t>
  </si>
  <si>
    <t>Gaz ciekły    LPG</t>
  </si>
  <si>
    <t>Lekki olej                        opałowy</t>
  </si>
  <si>
    <t>Węgiel                kamienny</t>
  </si>
  <si>
    <t>Węgiel                              brunatny</t>
  </si>
  <si>
    <r>
      <t>Inne rodzaje biomasy</t>
    </r>
    <r>
      <rPr>
        <vertAlign val="superscript"/>
        <sz val="9"/>
        <rFont val="Times New Roman"/>
        <family val="1"/>
        <charset val="238"/>
      </rPr>
      <t>1)</t>
    </r>
  </si>
  <si>
    <t>Energia                słoneczna</t>
  </si>
  <si>
    <t>Inne paliwa              ciekłe</t>
  </si>
  <si>
    <t>Inne paliwa                    stałe</t>
  </si>
  <si>
    <r>
      <t>Energia                odnawialna</t>
    </r>
    <r>
      <rPr>
        <vertAlign val="superscript"/>
        <sz val="9"/>
        <rFont val="Times New Roman"/>
        <family val="1"/>
        <charset val="238"/>
      </rPr>
      <t>2)</t>
    </r>
  </si>
  <si>
    <r>
      <t>Energia                odnawialna</t>
    </r>
    <r>
      <rPr>
        <vertAlign val="superscript"/>
        <sz val="11"/>
        <rFont val="Times New Roman"/>
        <family val="1"/>
        <charset val="238"/>
      </rPr>
      <t>2)</t>
    </r>
  </si>
  <si>
    <t>wTJ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</si>
  <si>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</si>
  <si>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</si>
  <si>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</si>
  <si>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</si>
  <si>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</si>
  <si>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</si>
  <si>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</si>
  <si>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</si>
  <si>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</si>
  <si>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</si>
  <si>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</si>
  <si>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</si>
  <si>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</si>
  <si>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</si>
  <si>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</si>
  <si>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</si>
  <si>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</si>
  <si>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2012</t>
  </si>
  <si>
    <t>2015</t>
  </si>
  <si>
    <t>2018</t>
  </si>
  <si>
    <t>2019</t>
  </si>
  <si>
    <t>2020</t>
  </si>
  <si>
    <t>2021</t>
  </si>
  <si>
    <t>2022</t>
  </si>
  <si>
    <t>Wysokie Koszty, Niskie Dochody (LIHC)</t>
  </si>
  <si>
    <t>Podwójna mediana wydatków na energię (2M)</t>
  </si>
  <si>
    <t>Zdolność do terminowego opłacania rachunków (Bills)</t>
  </si>
  <si>
    <t>Budynek z przeciekającym dachem (Leaks)</t>
  </si>
  <si>
    <t>Niewystarczający komfort cieplny (Thermal)</t>
  </si>
  <si>
    <r>
      <rPr>
        <u/>
        <sz val="11"/>
        <rFont val="Times New Roman"/>
        <family val="1"/>
      </rPr>
      <t>Uwaga:</t>
    </r>
    <r>
      <rPr>
        <sz val="11"/>
        <rFont val="Times New Roman"/>
        <family val="1"/>
      </rPr>
      <t xml:space="preserve"> do klasy A zostały dodane również urządzenia dot. nowych klas, zgodnie z regulacjami dla wybranego sprzętu AGD (obowiązującymi od 1 marca 2021 r.)</t>
    </r>
  </si>
  <si>
    <r>
      <t>Zużycie krajowe w gospodarstwach domowych</t>
    </r>
    <r>
      <rPr>
        <vertAlign val="superscript"/>
        <sz val="11"/>
        <color indexed="8"/>
        <rFont val="Times New Roman"/>
        <family val="1"/>
        <charset val="238"/>
      </rPr>
      <t>1)</t>
    </r>
  </si>
  <si>
    <t>986 - 4 270</t>
  </si>
  <si>
    <t>3,5 - 15,4</t>
  </si>
  <si>
    <t>1 183 - 8 845</t>
  </si>
  <si>
    <t>4,3 - 31,8</t>
  </si>
  <si>
    <t>818 - 3 059</t>
  </si>
  <si>
    <t>0,61 - 0,92</t>
  </si>
  <si>
    <t>168,1 - 256,3</t>
  </si>
  <si>
    <t>16,8 - 57,9</t>
  </si>
  <si>
    <t>907 - 3 041</t>
  </si>
  <si>
    <t>50,6 - 56,2</t>
  </si>
  <si>
    <t>15,6 - 104,9</t>
  </si>
  <si>
    <t>290 - 1 870</t>
  </si>
  <si>
    <t>8,4 - 33,9</t>
  </si>
  <si>
    <t>600 - 10 684</t>
  </si>
  <si>
    <t>2,2 - 38,5</t>
  </si>
  <si>
    <t>217 - 3 573</t>
  </si>
  <si>
    <t>0,22 - 0,36</t>
  </si>
  <si>
    <t>61,4 - 100,3</t>
  </si>
  <si>
    <t>40 - 156</t>
  </si>
  <si>
    <t>1,9 - 7,4</t>
  </si>
  <si>
    <t>233 - 864</t>
  </si>
  <si>
    <t>4,51 - 5,97</t>
  </si>
  <si>
    <t>95,4 - 126,2</t>
  </si>
  <si>
    <t>748 - 1 516</t>
  </si>
  <si>
    <t>26,9 - 54,4</t>
  </si>
  <si>
    <t>2 663 - 5 077</t>
  </si>
  <si>
    <t>1,82 - 4,11</t>
  </si>
  <si>
    <t>50,8 - 114,5</t>
  </si>
  <si>
    <t>0,9 - 4,7</t>
  </si>
  <si>
    <t>23,5 - 122,9</t>
  </si>
  <si>
    <t>1 002 - 5 063</t>
  </si>
  <si>
    <t>795,4 - 1 216,9</t>
  </si>
  <si>
    <t>30,6 - 46,8</t>
  </si>
  <si>
    <t>0,1 - 6,2</t>
  </si>
  <si>
    <t>0,8 - 62,0</t>
  </si>
  <si>
    <t>85 - 2 749</t>
  </si>
  <si>
    <t>193,3 - 1 154,3</t>
  </si>
  <si>
    <t>19,3 - 115,4</t>
  </si>
  <si>
    <t>1,3 - 5,0</t>
  </si>
  <si>
    <t>37,0 - 141,2</t>
  </si>
  <si>
    <t>2 660 - 6 227</t>
  </si>
  <si>
    <t>841,7 - 1357,4</t>
  </si>
  <si>
    <t>30,1 - 48,5</t>
  </si>
  <si>
    <t>1,4 - 18,8</t>
  </si>
  <si>
    <t>10,1 - 131,7</t>
  </si>
  <si>
    <t>0 - 2 849</t>
  </si>
  <si>
    <t>0 - 190,9</t>
  </si>
  <si>
    <t>0 - 27,3</t>
  </si>
  <si>
    <t>1,2 - 24,9</t>
  </si>
  <si>
    <t>8,5 - 174,2</t>
  </si>
  <si>
    <t>122 - 7 175</t>
  </si>
  <si>
    <t>99,6 - 506,7</t>
  </si>
  <si>
    <t>14,2 - 72,4</t>
  </si>
  <si>
    <t>Tabl. 3.11.  Średnie zużycie, wydatki i ceny drewna opałowego w gospodarstwach domowych</t>
  </si>
  <si>
    <t>Tabl. 3.12.  Średnie zużycie, wydatki i ceny innego rodzaju biomasy w gospodarstwach domowych</t>
  </si>
  <si>
    <t>J.m.</t>
  </si>
  <si>
    <t>Ogrzewanie pomieszczeń</t>
  </si>
  <si>
    <t>Ogrzewanie wody</t>
  </si>
  <si>
    <t>Gotowanie posiłków</t>
  </si>
  <si>
    <t>Ciepło</t>
  </si>
  <si>
    <t>TJ (GCV)</t>
  </si>
  <si>
    <t>Paliwa stałe</t>
  </si>
  <si>
    <t>tys.t</t>
  </si>
  <si>
    <t>Produkty naftowe</t>
  </si>
  <si>
    <t xml:space="preserve"> w tym:</t>
  </si>
  <si>
    <t xml:space="preserve"> LPG</t>
  </si>
  <si>
    <t>olej opałowy</t>
  </si>
  <si>
    <t>Energia odnawialna                                i odpadowa</t>
  </si>
  <si>
    <t xml:space="preserve"> z tego:</t>
  </si>
  <si>
    <t>energia słoneczna</t>
  </si>
  <si>
    <t>biopaliwa stałe bez węgla drzewnego</t>
  </si>
  <si>
    <t>energia geotermalna i ciepło otoczenia</t>
  </si>
  <si>
    <t xml:space="preserve">Ogółem nośniki </t>
  </si>
  <si>
    <t>Tabl. 4.1.  Zużycie energii w gospodarstwach domowych w Polsce według nośników i kierunków użytkowania</t>
  </si>
  <si>
    <t>Tabl. 4.3.  Porównanie cen nośników energii w ujęciu nominalnym i realnym dla roku 2002, 2009, 2012, 2015, 2018, 2021 i 2022</t>
  </si>
  <si>
    <t>Realny                 wzrost cen 2022/2002</t>
  </si>
  <si>
    <t>2022/2021</t>
  </si>
  <si>
    <t>2022/2018</t>
  </si>
  <si>
    <t>2022/2015</t>
  </si>
  <si>
    <t>2022/2012</t>
  </si>
  <si>
    <t>2022/2009</t>
  </si>
  <si>
    <t>2022/2002</t>
  </si>
  <si>
    <r>
      <t xml:space="preserve">Gaz ziemny </t>
    </r>
    <r>
      <rPr>
        <vertAlign val="superscript"/>
        <sz val="11"/>
        <color rgb="FF000000"/>
        <rFont val="Times New Roman"/>
        <family val="1"/>
        <charset val="238"/>
      </rPr>
      <t>1)</t>
    </r>
  </si>
  <si>
    <t>Uwaga:  Skumulowany wskaźnik inflacji 2022/2002 wyniósł 72,9%.</t>
  </si>
  <si>
    <r>
      <rPr>
        <vertAlign val="superscript"/>
        <sz val="11"/>
        <color rgb="FF000000"/>
        <rFont val="Times New Roman"/>
        <family val="1"/>
        <charset val="238"/>
      </rPr>
      <t>1)</t>
    </r>
    <r>
      <rPr>
        <sz val="11"/>
        <color indexed="8"/>
        <rFont val="Times New Roman"/>
        <family val="1"/>
      </rPr>
      <t xml:space="preserve">  Dane za rok 2002, 2009 i 2012 dot. tylko gazu wysokometanowego.</t>
    </r>
  </si>
  <si>
    <t>mediana</t>
  </si>
  <si>
    <t xml:space="preserve">Użytkowanie mieszkania lub domu                           i nośniki energii                                            </t>
  </si>
  <si>
    <t>Źródło: Budżety gospodarstw domowych w 2022 r., GUS 2023</t>
  </si>
  <si>
    <t>Tabl. 5.1.  Zużycie nośników energii w gospodarstwach domowych</t>
  </si>
  <si>
    <t>w jednostkach naturalnych</t>
  </si>
  <si>
    <t xml:space="preserve">Razem </t>
  </si>
  <si>
    <t>TWh</t>
  </si>
  <si>
    <t xml:space="preserve">Ciepło z sieci  </t>
  </si>
  <si>
    <t>PJ</t>
  </si>
  <si>
    <r>
      <t>Gaz ciekły (propan-butan)</t>
    </r>
    <r>
      <rPr>
        <vertAlign val="superscript"/>
        <sz val="12"/>
        <color indexed="8"/>
        <rFont val="Times New Roman"/>
        <family val="1"/>
        <charset val="238"/>
      </rPr>
      <t>1)</t>
    </r>
    <r>
      <rPr>
        <sz val="12"/>
        <color indexed="8"/>
        <rFont val="Times New Roman"/>
        <family val="1"/>
        <charset val="238"/>
      </rPr>
      <t xml:space="preserve"> </t>
    </r>
  </si>
  <si>
    <t xml:space="preserve">Oleje opałowe lekkie </t>
  </si>
  <si>
    <r>
      <t>Energia geotermalna</t>
    </r>
    <r>
      <rPr>
        <vertAlign val="superscript"/>
        <sz val="12"/>
        <color indexed="8"/>
        <rFont val="Times New Roman"/>
        <family val="1"/>
        <charset val="238"/>
      </rPr>
      <t>2)</t>
    </r>
    <r>
      <rPr>
        <sz val="12"/>
        <color indexed="8"/>
        <rFont val="Times New Roman"/>
        <family val="1"/>
        <charset val="238"/>
      </rPr>
      <t xml:space="preserve"> </t>
    </r>
  </si>
  <si>
    <t>1)  Obejmuje zużycie tylko do celów domowych (bez zużycia przez samochody).</t>
  </si>
  <si>
    <t>2)  Gospodarstwa domowe zużywają energię geotermalną otrzymaną w sposób pośredni, z sieci przedsiębiorstwa ciepłowniczego</t>
  </si>
  <si>
    <t xml:space="preserve">    oraz ciepło otoczenia pozyskane z pomp ciepła.</t>
  </si>
  <si>
    <t>Tabl. 5.3.  Wielkości stopniodni grzania w latach 2002-2022</t>
  </si>
  <si>
    <t>Tabl. 36.  Oszacowanie zużycia nośników energii w gospodarstwach domowych w roku 2009, 2012, 2015, 2018-2022</t>
  </si>
  <si>
    <t>Tabl. 37.  Zużycie energii w gospodarstwach domowych oraz udział gospodarstw 
                    domowych w zużyciu krajowym energii w Polsce i krajach UE</t>
  </si>
  <si>
    <t>Tabl. 38. Zużycie energii w gospodarstwach domowych w podziale na nośniki energii w Polsce i krajach Unii Europejskiej
                    oraz udział poszczególnych krajów w zużyciu energii w UE-27</t>
  </si>
  <si>
    <t>Tabl. 38. Zużycie energii w gospodarstwach domowych w podziale na nośniki energii w Polsce i krajach Unii Europejskiej 
                    oraz udział poszczególnych krajów w zużyciu energii w UE-27 (dok.)</t>
  </si>
  <si>
    <t>Tabl. 39. Struktura zużycia energii w gospodarstwach domowych w przeliczeniu na 1 mieszkańca w podziale na nośniki energii 
                    w Polsce i krajach UE-27</t>
  </si>
  <si>
    <t>Tabl. 39. Struktura zużycia energii w gospodarstwach domowych w przeliczeniu na 1 mieszkańca w podziale na nośniki energii 
                    w Polsce i krajach UE-27 (dok.)</t>
  </si>
  <si>
    <t>Tabl. 40. Struktura zużycia energii w gospodarstwach domowych w podziale na nośniki energii w Polsce i krajach UE-27</t>
  </si>
  <si>
    <t>Tabl. 40. Struktura zużycia energii w gospodarstwach domowych w podziale na nośniki energii w Polsce i krajach UE-27 (dok.)</t>
  </si>
  <si>
    <t xml:space="preserve">Tabl. 42. Wskaźniki ubóstwa energetycznego gospodarstw domowych w latach 2012, 2015, 2018-2022
                    </t>
  </si>
  <si>
    <t>Tabl. 37.  Zużycie energii w gospodarstwach domowych oraz udział gospodarstw domowych w zużyciu krajowym energii w Polsce i krajach UE</t>
  </si>
  <si>
    <t>Tabl. 38. Zużycie energii w gospodarstwach domowych w podziale na nośniki energii w Polsce i krajach Unii Europejskiej oraz udział poszczególnych krajów w zużyciu energii w UE-27</t>
  </si>
  <si>
    <t xml:space="preserve">Tabl. 41. Wskaźniki ubóstwa energetycznego gospodarstw domowych według województw
                    </t>
  </si>
  <si>
    <t>Tabl. 3.9.  Średnie zużycie, wydatki i ceny węgla brunatnego w gospodarstwach domowych</t>
  </si>
  <si>
    <t xml:space="preserve"> użytkowej mieszkania w budynkach ocieplonych i nieocieplonych</t>
  </si>
  <si>
    <t>Tabl. 39. Struktura zużycia energii w gospodarstwach domowych w przeliczeniu na 1 mieszkańca w podziale na nośniki energii w Polsce i krajach UE-27</t>
  </si>
  <si>
    <t>Tabl. 1.1.  Ludność, liczba gospodarstw domowych oraz średnia liczba osób w gospodarstwie domowym w Polsce i krajach Unii Europejskiej</t>
  </si>
  <si>
    <t>Tabl. 3.3.  Średnie zużycie, wydatki i ceny ciepła sieciowego w gospodarstwach domowych</t>
  </si>
  <si>
    <t xml:space="preserve">Tabl. 4.4.  Przeciętne miesięczne wydatki na użytkowanie mieszkania i nośniki energii na 1 osobę w gospodarstwach domowych wg grup społeczno-ekonomicznych                             </t>
  </si>
  <si>
    <t>Tabl. 5.4.  Zużycie wybranych nośników energii na cele grzewcze na 1 m2 powierzchni użytkowej mieszkania w budynkach ocieplonych i nieocieplonych</t>
  </si>
  <si>
    <t>jm</t>
  </si>
  <si>
    <t>lp</t>
  </si>
  <si>
    <t>Zużycie energii w gospodarstwach domowych (TJ)</t>
  </si>
  <si>
    <t>Zużycie krajowe energii (TJ)</t>
  </si>
  <si>
    <t>Zużycie energii w gospodarstwach domowych (GJ/mieszkańca)</t>
  </si>
  <si>
    <t>Gospodarstwa domowe w  zużyciu krajowym energii (%)</t>
  </si>
  <si>
    <t>Ludność (tys.)</t>
  </si>
  <si>
    <t>Ludność (%)</t>
  </si>
  <si>
    <t>Energia odnawialna</t>
  </si>
  <si>
    <t>Inne rodzaje biomasy</t>
  </si>
  <si>
    <t>Energia elektryczna (TJ)</t>
  </si>
  <si>
    <t>Energia elektryczna (%)</t>
  </si>
  <si>
    <t>Cieplo z sieci (TJ)</t>
  </si>
  <si>
    <t>Cieplo z sieci (%)</t>
  </si>
  <si>
    <t>Gaz ziemny (TJ)</t>
  </si>
  <si>
    <t>Gaz ziemny (%)</t>
  </si>
  <si>
    <t>Gaz ciekły           LPG (%)</t>
  </si>
  <si>
    <t>Lekki olej opałowy (TJ)</t>
  </si>
  <si>
    <t>Lekki olej opałowy (%)</t>
  </si>
  <si>
    <t>Koks (TJ)</t>
  </si>
  <si>
    <t>Koks (%)</t>
  </si>
  <si>
    <t>Inne rodzaje biomasy (TJ)</t>
  </si>
  <si>
    <t>Inne rodzaje biomasy (%)</t>
  </si>
  <si>
    <t>Inne paliwa ciekłe (TJ)</t>
  </si>
  <si>
    <t>Inne paliwa ciekłe (%)</t>
  </si>
  <si>
    <t>Inne paliwa stałe (TJ)</t>
  </si>
  <si>
    <t>Inne paliwa stałe (%)</t>
  </si>
  <si>
    <t>Energia odnawialna (TJ)</t>
  </si>
  <si>
    <t>Energia odnawialna (%)</t>
  </si>
  <si>
    <t>Ciepło otoczenia (pompy ciepła) (%)</t>
  </si>
  <si>
    <t>Ciepło otoczenia (pompy ciepła) (TJ)</t>
  </si>
  <si>
    <t>Energia geotermalna (%)</t>
  </si>
  <si>
    <t>Energia geotermalna (TJ)</t>
  </si>
  <si>
    <t>Energia słoneczna (%)</t>
  </si>
  <si>
    <t>Energia słoneczna (TJ)</t>
  </si>
  <si>
    <t>Biomasa stała (%)</t>
  </si>
  <si>
    <t>Biomasa stała (TJ)</t>
  </si>
  <si>
    <t>Węgiel brunatny (%)</t>
  </si>
  <si>
    <t>Węgiel brunatny (TJ)</t>
  </si>
  <si>
    <t>Węgiel kamienny (%)</t>
  </si>
  <si>
    <t>Węgiel kamienny (TJ)</t>
  </si>
  <si>
    <t>Energia ogółem (%)</t>
  </si>
  <si>
    <t>Energia ogółem (TJ)</t>
  </si>
  <si>
    <t>Węgiel brunatny</t>
  </si>
  <si>
    <t>Gaz ciekły LPG</t>
  </si>
  <si>
    <t>Biomasa stała</t>
  </si>
  <si>
    <t>Energia słoneczna</t>
  </si>
  <si>
    <t>Energia geotermalna</t>
  </si>
  <si>
    <t>Ciepło otoczenia (pompy ciepła)</t>
  </si>
  <si>
    <t xml:space="preserve"> (GJ/mieszkańca)</t>
  </si>
  <si>
    <t xml:space="preserve"> (%)</t>
  </si>
  <si>
    <t>Energia ogółem (GJ/mieszkańca)</t>
  </si>
  <si>
    <t>Energia elektryczna (GJ/mieszkańca)</t>
  </si>
  <si>
    <t>Ciepło z sieci (GJ/mieszkańca)</t>
  </si>
  <si>
    <t>Ciepło z sieci (%)</t>
  </si>
  <si>
    <t>Gaz ziemny (GJ/mieszkańca)</t>
  </si>
  <si>
    <t>Gaz ciekły LPG (GJ/mieszkańca)</t>
  </si>
  <si>
    <t>Gaz ciekły LPG (%)</t>
  </si>
  <si>
    <t>Lekki olej opałowy (GJ/mieszkańca)</t>
  </si>
  <si>
    <t>Węgiel kamienny (GJ/mieszkańca)</t>
  </si>
  <si>
    <t>Węgiel brunatny (GJ/mieszkańca)</t>
  </si>
  <si>
    <t>Koks (GJ/mieszkańca)</t>
  </si>
  <si>
    <t>Biomasa stała (GJ/mieszkańca)</t>
  </si>
  <si>
    <t>Inne rodzaje biomasy (GJ/mieszkańca)</t>
  </si>
  <si>
    <t>Energia słoneczna (GJ/mieszkańca)</t>
  </si>
  <si>
    <t>Energia geotermalna (GJ/mieszkańca)</t>
  </si>
  <si>
    <t>Ciepło otoczenia (pompy ciepła) (GJ/mieszkańca)</t>
  </si>
  <si>
    <t>Inne paliwa ciekłe (GJ/mieszkańca)</t>
  </si>
  <si>
    <t>Inne paliwa stałe (GJ/mieszkańca)</t>
  </si>
  <si>
    <t>Energia odnawialna (GJ/mieszkańca)</t>
  </si>
  <si>
    <t>Gaz ciekły LPG (TJ)</t>
  </si>
  <si>
    <t>Liczba gospodarstw domowych (tys.)</t>
  </si>
  <si>
    <t>Średnia liczba osób w gospodarstwie domowym (tys. os./gd)</t>
  </si>
  <si>
    <t>WYBIERZ.KOLUMNY(Tabela17[#Wszystko];1;PODAJ.POZYCJĘ(C32;Tabela17[#Nagłówki];0))</t>
  </si>
  <si>
    <t>do ogrzewania pomieszczeń - nośnik podstawowy</t>
  </si>
  <si>
    <t>do ogrzewania pomieszczeń - nośnik dodatkowy używany często</t>
  </si>
  <si>
    <t>do ogrzewania pomieszczeń - nośnik dodatkowy używany rzadko</t>
  </si>
  <si>
    <t>do gotowania posiłków</t>
  </si>
  <si>
    <t>GD użytkujące dany nośnik</t>
  </si>
  <si>
    <t>GD, z których uzyskano informację o ilości zużycia nośnika</t>
  </si>
  <si>
    <t>GD, z których uzyskano obie informacje: o ilości i  należności</t>
  </si>
  <si>
    <t>zł</t>
  </si>
  <si>
    <t>Zmienna</t>
  </si>
  <si>
    <t>Gaz ciekły (propan-butan)</t>
  </si>
  <si>
    <t>Ciepła woda z sieci</t>
  </si>
  <si>
    <t>kWh/m2</t>
  </si>
  <si>
    <t>GJ/m2</t>
  </si>
  <si>
    <t>kg/m2</t>
  </si>
  <si>
    <t>l/m2</t>
  </si>
  <si>
    <t>Wszystkie gospodarstwa domowe</t>
  </si>
  <si>
    <t>Gospodarstwa domowe nie ogrzewające pomieszczeń energią elektryczną</t>
  </si>
  <si>
    <t>Gospodarstwa domowe nie ogrzewające pomieszczeń i wody energią elektryczną</t>
  </si>
  <si>
    <t>Gospodarstwa domowe stosujące do ogrzewania pomieszczeń wyłącznie energię elektryczną</t>
  </si>
  <si>
    <t>Wszystkie gospodarstwa domowe stosujące do ogrzewania pomieszczeń ciepło z sieci</t>
  </si>
  <si>
    <t>Gospodarstwa domowe stosujące do ogrzewania pomieszczeń ciepło z sieci, ale nie wykorzystujące ciepłej wody z sieci</t>
  </si>
  <si>
    <t>Gospodarstwa domowe stosujące gaz do ogrzewania pomieszczeń</t>
  </si>
  <si>
    <t>Gospodarstwa domowe stosujące gaz tylko do ogrzewania wody i gotowania posiłków</t>
  </si>
  <si>
    <t>Gospodarstwa domowe stosujące gaz tylko do gotowania posiłków</t>
  </si>
  <si>
    <t>Gospodarstwa domowe stosujące do ogrzewania pomieszczeń gaz ciekły</t>
  </si>
  <si>
    <t>Gospodarstwa domowe stosujące gaz ciekły tylko do gotowania posiłków</t>
  </si>
  <si>
    <t>Gospodarstwa domowe stosujące do ogrzewania pomieszczeń olej opałowy</t>
  </si>
  <si>
    <t>Gospodarstwa domowe stosujące do ogrzewania pomieszczeń węgiel kamienny</t>
  </si>
  <si>
    <t>w zł/m2</t>
  </si>
  <si>
    <t>zł/m2</t>
  </si>
  <si>
    <t>Charakterystyka ilości i wartości nośników energii zużytych na jednostkę powierzchni użytkowej mieszkania</t>
  </si>
  <si>
    <t>Charakterystyka ilości, wartości i cen zużytych nośników energii</t>
  </si>
  <si>
    <t>Charakterystyka ilości nośników energii zużytych na 1 osobę zamieszkującą w mieszkaniu</t>
  </si>
  <si>
    <t>Energia odnawialna i odpadowa</t>
  </si>
  <si>
    <t>Kierunek</t>
  </si>
  <si>
    <t>Ilość (TJ)</t>
  </si>
  <si>
    <t>Rok</t>
  </si>
  <si>
    <t>2002</t>
  </si>
  <si>
    <t>2009</t>
  </si>
  <si>
    <t>Ceny nośników energii w ujęciu realnym (zł/GJ)</t>
  </si>
  <si>
    <t>Zużycie w gospodarstwach domowych (PJ)</t>
  </si>
  <si>
    <t>Zużycie w gospodarstwach domowych (%)</t>
  </si>
  <si>
    <t>Udział gospodarstw domowych w zużyciu krajowym (%)</t>
  </si>
  <si>
    <t>Zużycie nośników energii w gospodarstwach domowych (PJ)</t>
  </si>
  <si>
    <t>Krajowa populacja gospodarstw domowych (stan na 31.12.2022)</t>
  </si>
  <si>
    <t>Gospodarstwa domowe wykorzystujące poszczególne nośniki energii w celach grzewczych, z wyszczególnieniem celów wykorzystania (%)</t>
  </si>
  <si>
    <t>GD, z których uzyskano informację o należności za zużycie nośnika</t>
  </si>
  <si>
    <t>Gospodarstwa domowe, z których uzyskano informacje o ilościach zużycia i wartościach poszczególnych nośników energii (%)</t>
  </si>
  <si>
    <t>mln m3</t>
  </si>
  <si>
    <t>tys. m3</t>
  </si>
  <si>
    <t>Energia elektryczna  (GWh)</t>
  </si>
  <si>
    <t>Ciepło z sieci  (TJ)</t>
  </si>
  <si>
    <t>Ciepła woda z sieci  (mln m3)</t>
  </si>
  <si>
    <t>Gaz ziemny (GWh)</t>
  </si>
  <si>
    <t>Gaz ciekły do celów domowych  (tys. t)</t>
  </si>
  <si>
    <t>Olej opałowy  (tys. t)</t>
  </si>
  <si>
    <t>Węgiel kamienny  (tys. t)</t>
  </si>
  <si>
    <t>Węgiel brunatny  (tys. t)</t>
  </si>
  <si>
    <t>Koks  (tys. t)</t>
  </si>
  <si>
    <t>Drewno opałowe  (tys. m3)</t>
  </si>
  <si>
    <t>Inne rodzaje biomasy (tys. m3)</t>
  </si>
  <si>
    <t>Benzyna  (tys. t)</t>
  </si>
  <si>
    <t>Gaz ciekły jako paliwo silnikowe (tys. t)</t>
  </si>
  <si>
    <t>Olej napędowy  (tys. t)</t>
  </si>
  <si>
    <t>WYBIERZ.KOLUMNY(Tabela16[#Wszystko];1;PODAJ.POZYCJĘ(dashboardy!T3;Tabela16[#Nagłówki];0))</t>
  </si>
  <si>
    <t>Zużycie nośników energii w gospodarstwach domowych w roku 2009, 2012, 2015, 2018-2022</t>
  </si>
  <si>
    <t>MIN</t>
  </si>
  <si>
    <t>MAX</t>
  </si>
  <si>
    <t>Gospodarstwa domowe w poszczególnych przedziałach rocznego zużycia nośników energii (%)</t>
  </si>
  <si>
    <t>BRAK INFO</t>
  </si>
  <si>
    <t>Energia elektryczna  (kWh)</t>
  </si>
  <si>
    <t>Ciepło z sieci (GJ)</t>
  </si>
  <si>
    <t>Ciepła woda (m3)</t>
  </si>
  <si>
    <t>Gaz ziemny (kWh)</t>
  </si>
  <si>
    <t>Gaz ciekły (kg)</t>
  </si>
  <si>
    <t>Węgiel kamienny (kg)</t>
  </si>
  <si>
    <t xml:space="preserve">      i wartościach poszczególnych nośników energii (%)</t>
  </si>
  <si>
    <t xml:space="preserve">    z wyszczególnieniem celów wykorzystania (%)</t>
  </si>
  <si>
    <t>Tabl. 21.  Charakterystyka wartości zużytych nośników energii (zł)</t>
  </si>
  <si>
    <t>1)  Wartości równe 0 traktujemy jako prawidłowe, ponieważ niektóre gospodarstwa domowe pozyskiwały drewno bezpłatnie</t>
  </si>
  <si>
    <t>Ilość  (jm)</t>
  </si>
  <si>
    <t>Wartość  (zł)</t>
  </si>
  <si>
    <t>Cena (zł/jm)</t>
  </si>
  <si>
    <t>Tabl. 20-23.  Charakterystyka ilości, wartości i cen zużytych nośników energii</t>
  </si>
  <si>
    <t>Tabl. 25-26.  Charakterystyka ilości i wartości nośników energii zużytych na jednostkę powierzchni</t>
  </si>
  <si>
    <t>Zużycie energii w gospodarstwach domowych wg nośników i kierunków użytkowania (TJ)</t>
  </si>
  <si>
    <t>Razem</t>
  </si>
  <si>
    <t>WYBIERZ.KOLUMNY(Tabela17[#Wszystko];1;PODAJ.POZYCJĘ(b33;Tabela17[#Nagłówki];0))</t>
  </si>
  <si>
    <t>prowadzonego przez Prezesa GUS i ministra właściwego ds. energii - wg ostatecznych wag z NSP2021</t>
  </si>
  <si>
    <t>Tabl. 20-23</t>
  </si>
  <si>
    <t>Tabl. 25-26</t>
  </si>
  <si>
    <t>Tabl. 27</t>
  </si>
  <si>
    <t>Tabl. 4.1</t>
  </si>
  <si>
    <t>Tabl. 4.3</t>
  </si>
  <si>
    <t>Tabl. 5.1</t>
  </si>
  <si>
    <t>Tabl. 5</t>
  </si>
  <si>
    <t>Tabl. 19</t>
  </si>
  <si>
    <t>Tabl. 24</t>
  </si>
  <si>
    <t>Tabl. 36</t>
  </si>
  <si>
    <t>POWRÓT DO WYKRESU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</si>
</sst>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z_ł_-;\-* #,##0.00\ _z_ł_-;_-* &quot;-&quot;??\ _z_ł_-;_-@_-"/>
    <numFmt numFmtId="165" formatCode="0.0"/>
    <numFmt numFmtId="166" formatCode="#,##0.0"/>
    <numFmt numFmtId="167" formatCode="0.000"/>
    <numFmt numFmtId="168" formatCode="#,##0.0_i"/>
    <numFmt numFmtId="169" formatCode="0.0%"/>
    <numFmt numFmtId="170" formatCode="#,##0.000"/>
    <numFmt numFmtId="171" formatCode="_-* #,##0.0\ _z_ł_-;\-* #,##0.0\ _z_ł_-;_-* &quot;-&quot;??\ _z_ł_-;_-@_-"/>
    <numFmt numFmtId="172" formatCode="#,##0.0000"/>
    <numFmt numFmtId="173" formatCode="0.0000"/>
  </numFmts>
  <fonts count="17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vertAlign val="superscript"/>
      <sz val="11"/>
      <name val="Times New Roman"/>
      <family val="1"/>
    </font>
    <font>
      <sz val="10"/>
      <name val="Arial CE"/>
      <charset val="238"/>
    </font>
    <font>
      <sz val="8"/>
      <name val="Times New Roman"/>
      <family val="1"/>
    </font>
    <font>
      <sz val="8"/>
      <name val="Arial"/>
      <family val="2"/>
    </font>
    <font>
      <sz val="10"/>
      <color rgb="FFFF0000"/>
      <name val="Arial"/>
      <family val="2"/>
      <charset val="238"/>
    </font>
    <font>
      <sz val="9"/>
      <name val="Arial"/>
      <family val="2"/>
    </font>
    <font>
      <sz val="10"/>
      <color indexed="8"/>
      <name val="Times New Roman"/>
      <family val="1"/>
    </font>
    <font>
      <sz val="9"/>
      <name val="Arial CE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1"/>
      <color indexed="8"/>
      <name val="Times New Roman"/>
      <family val="1"/>
    </font>
    <font>
      <b/>
      <sz val="11"/>
      <color rgb="FFFF0000"/>
      <name val="Arial CE"/>
      <charset val="238"/>
    </font>
    <font>
      <sz val="9"/>
      <color rgb="FFFF0000"/>
      <name val="Arial CE"/>
      <charset val="238"/>
    </font>
    <font>
      <vertAlign val="superscript"/>
      <sz val="11"/>
      <name val="Times New Roman"/>
      <family val="1"/>
    </font>
    <font>
      <sz val="11"/>
      <name val="Times New Roman"/>
      <family val="1"/>
      <charset val="238"/>
    </font>
    <font>
      <sz val="11"/>
      <color rgb="FFFF0000"/>
      <name val="Arial"/>
      <family val="2"/>
      <charset val="238"/>
    </font>
    <font>
      <vertAlign val="superscript"/>
      <sz val="11"/>
      <name val="Times New Roman"/>
      <family val="1"/>
      <charset val="238"/>
    </font>
    <font>
      <i/>
      <vertAlign val="superscript"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indexed="8"/>
      <name val="Times New Roman"/>
      <family val="1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00FF"/>
      <name val="Arial CE"/>
      <charset val="238"/>
    </font>
    <font>
      <sz val="9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color rgb="FF0000FF"/>
      <name val="Arial"/>
      <family val="2"/>
      <charset val="238"/>
    </font>
    <font>
      <sz val="10"/>
      <color rgb="FF0000FF"/>
      <name val="Arial CE"/>
      <charset val="238"/>
    </font>
    <font>
      <sz val="11"/>
      <color rgb="FF0000FF"/>
      <name val="Calibri"/>
      <family val="2"/>
      <charset val="238"/>
      <scheme val="minor"/>
    </font>
    <font>
      <sz val="10"/>
      <color rgb="FF0000FF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u/>
      <sz val="10"/>
      <name val="Arial"/>
      <family val="2"/>
      <charset val="238"/>
    </font>
    <font>
      <sz val="9"/>
      <color rgb="FFFF0000"/>
      <name val="Times New Roman"/>
      <family val="1"/>
    </font>
    <font>
      <b/>
      <sz val="10"/>
      <color rgb="FF0000FF"/>
      <name val="Arial CE"/>
      <charset val="238"/>
    </font>
    <font>
      <b/>
      <sz val="9"/>
      <color rgb="FF0000FF"/>
      <name val="Arial CE"/>
      <charset val="238"/>
    </font>
    <font>
      <sz val="9"/>
      <color rgb="FF0000FF"/>
      <name val="Arial CE"/>
      <charset val="238"/>
    </font>
    <font>
      <b/>
      <sz val="1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2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 CE"/>
      <charset val="238"/>
    </font>
    <font>
      <sz val="11"/>
      <color rgb="FFFF0000"/>
      <name val="Arial CE"/>
      <charset val="238"/>
    </font>
    <font>
      <sz val="11"/>
      <color rgb="FF0000FF"/>
      <name val="Arial"/>
      <family val="2"/>
      <charset val="238"/>
    </font>
    <font>
      <b/>
      <sz val="11"/>
      <color rgb="FF0000FF"/>
      <name val="Arial"/>
      <family val="2"/>
      <charset val="238"/>
    </font>
    <font>
      <vertAlign val="superscript"/>
      <sz val="1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0.5"/>
      <name val="Times New Roman"/>
      <family val="1"/>
    </font>
    <font>
      <b/>
      <sz val="12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2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00B050"/>
      <name val="Times New Roman"/>
      <family val="1"/>
      <charset val="238"/>
    </font>
    <font>
      <b/>
      <sz val="12"/>
      <color rgb="FF0000FF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b/>
      <sz val="11"/>
      <color indexed="1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</font>
    <font>
      <sz val="11"/>
      <color rgb="FF0000FF"/>
      <name val="Times New Roman"/>
      <family val="1"/>
      <charset val="238"/>
    </font>
    <font>
      <sz val="12"/>
      <color indexed="8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23"/>
      <name val="Times New Roman"/>
      <family val="1"/>
      <charset val="238"/>
    </font>
    <font>
      <b/>
      <sz val="1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rgb="FF0000FF"/>
      <name val="Calibri"/>
      <family val="2"/>
      <charset val="238"/>
      <scheme val="minor"/>
    </font>
    <font>
      <sz val="12"/>
      <color indexed="12"/>
      <name val="Times New Roman"/>
      <family val="1"/>
      <charset val="238"/>
    </font>
    <font>
      <sz val="12"/>
      <color indexed="12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.8000000000000007"/>
      <name val="Times New Roman"/>
      <family val="1"/>
      <charset val="238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12"/>
      <name val="Calibri"/>
      <family val="2"/>
      <charset val="238"/>
    </font>
    <font>
      <sz val="10"/>
      <color rgb="FF5F5F5F"/>
      <name val="Times New Roman"/>
      <family val="1"/>
      <charset val="238"/>
    </font>
    <font>
      <b/>
      <sz val="11"/>
      <color rgb="FF000000"/>
      <name val="Times New Roman"/>
      <family val="1"/>
    </font>
    <font>
      <b/>
      <sz val="16"/>
      <name val="Times New Roman"/>
      <family val="1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vertAlign val="superscript"/>
      <sz val="14"/>
      <name val="Times New Roman CE"/>
      <charset val="238"/>
    </font>
    <font>
      <sz val="12"/>
      <name val="Times New Roman CE"/>
      <charset val="238"/>
    </font>
    <font>
      <b/>
      <sz val="12"/>
      <color indexed="12"/>
      <name val="Times New Roman CE"/>
      <charset val="238"/>
    </font>
    <font>
      <sz val="12"/>
      <color indexed="12"/>
      <name val="Times New Roman CE"/>
      <charset val="238"/>
    </font>
    <font>
      <sz val="10"/>
      <name val="Times New Roman CE"/>
      <charset val="238"/>
    </font>
    <font>
      <sz val="11"/>
      <name val="Times New Roman CE"/>
      <charset val="238"/>
    </font>
    <font>
      <b/>
      <sz val="11"/>
      <color indexed="12"/>
      <name val="Times New Roman CE"/>
      <charset val="238"/>
    </font>
    <font>
      <b/>
      <sz val="11"/>
      <name val="Times New Roman CE"/>
      <charset val="238"/>
    </font>
    <font>
      <b/>
      <sz val="11"/>
      <color rgb="FF0000FF"/>
      <name val="Times New Roman CE"/>
      <charset val="238"/>
    </font>
    <font>
      <sz val="12"/>
      <color theme="1"/>
      <name val="Times New Roman CE"/>
      <charset val="238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</font>
    <font>
      <b/>
      <sz val="12"/>
      <color theme="1"/>
      <name val="Times New Roman CE"/>
      <charset val="238"/>
    </font>
    <font>
      <b/>
      <sz val="12"/>
      <name val="Times New Roman CE"/>
      <charset val="238"/>
    </font>
    <font>
      <b/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vertAlign val="superscript"/>
      <sz val="14"/>
      <name val="Times New Roman"/>
      <family val="1"/>
      <charset val="238"/>
    </font>
    <font>
      <vertAlign val="superscript"/>
      <sz val="11"/>
      <name val="Times New Roman CE"/>
      <charset val="238"/>
    </font>
    <font>
      <sz val="11"/>
      <color rgb="FF0000FF"/>
      <name val="Times New Roman CE"/>
      <charset val="238"/>
    </font>
    <font>
      <sz val="10"/>
      <name val="Calibri"/>
      <family val="2"/>
      <charset val="238"/>
    </font>
    <font>
      <b/>
      <sz val="11"/>
      <color indexed="12"/>
      <name val="Calibri"/>
      <family val="2"/>
    </font>
    <font>
      <b/>
      <sz val="9"/>
      <name val="Times New Roman"/>
      <family val="1"/>
      <charset val="238"/>
    </font>
    <font>
      <b/>
      <sz val="12"/>
      <color indexed="12"/>
      <name val="Calibri"/>
      <family val="2"/>
    </font>
    <font>
      <u/>
      <sz val="1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Calibri"/>
      <family val="2"/>
    </font>
    <font>
      <b/>
      <sz val="12"/>
      <color rgb="FF0000FF"/>
      <name val="Calibri"/>
      <family val="2"/>
    </font>
    <font>
      <b/>
      <sz val="16"/>
      <color rgb="FFFF0000"/>
      <name val="Times New Roman"/>
      <family val="1"/>
      <charset val="238"/>
    </font>
    <font>
      <b/>
      <sz val="22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rgb="FF0000FF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b/>
      <sz val="24"/>
      <color rgb="FFFF000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sz val="12"/>
      <color indexed="8"/>
      <name val="Times New Roman"/>
      <family val="1"/>
    </font>
    <font>
      <b/>
      <sz val="16"/>
      <color rgb="FF0000FF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vertAlign val="superscript"/>
      <sz val="12"/>
      <color indexed="8"/>
      <name val="Times New Roman"/>
      <family val="1"/>
      <charset val="238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charset val="238"/>
    </font>
    <font>
      <sz val="12"/>
      <color indexed="8"/>
      <name val="Calibri"/>
      <family val="2"/>
    </font>
    <font>
      <sz val="11"/>
      <color theme="1"/>
      <name val="Times New Roman CE"/>
      <family val="1"/>
    </font>
    <font>
      <sz val="11"/>
      <color rgb="FF0000FF"/>
      <name val="Times New Roman"/>
      <family val="1"/>
    </font>
    <font>
      <b/>
      <sz val="9"/>
      <name val="Times New Roman"/>
      <family val="1"/>
    </font>
    <font>
      <b/>
      <sz val="12"/>
      <name val="Times New Roman CE"/>
      <family val="1"/>
      <charset val="238"/>
    </font>
    <font>
      <b/>
      <sz val="14"/>
      <color rgb="FF59595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595959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48" fillId="0" borderId="0"/>
    <xf numFmtId="0" fontId="49" fillId="0" borderId="0"/>
    <xf numFmtId="0" fontId="49" fillId="0" borderId="0"/>
    <xf numFmtId="9" fontId="1" fillId="0" borderId="0" applyFont="0" applyFill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0" fontId="48" fillId="0" borderId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" fillId="0" borderId="0"/>
    <xf numFmtId="168" fontId="94" fillId="0" borderId="0" applyFill="0" applyBorder="0" applyProtection="0">
      <alignment horizontal="right"/>
    </xf>
    <xf numFmtId="0" fontId="17" fillId="0" borderId="0"/>
    <xf numFmtId="164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</cellStyleXfs>
  <cellXfs count="128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5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2" fontId="5" fillId="0" borderId="0" xfId="1" applyNumberFormat="1" applyFont="1" applyAlignment="1">
      <alignment horizontal="right" vertical="center"/>
    </xf>
    <xf numFmtId="2" fontId="5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0" fillId="0" borderId="0" xfId="1" applyFont="1" applyAlignment="1">
      <alignment horizontal="justify" vertical="center"/>
    </xf>
    <xf numFmtId="0" fontId="11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/>
    </xf>
    <xf numFmtId="0" fontId="9" fillId="0" borderId="0" xfId="1" applyFont="1" applyAlignment="1">
      <alignment horizontal="justify" vertical="center"/>
    </xf>
    <xf numFmtId="2" fontId="5" fillId="0" borderId="8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2" fontId="5" fillId="0" borderId="2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2" fillId="0" borderId="0" xfId="1" applyFont="1"/>
    <xf numFmtId="0" fontId="14" fillId="0" borderId="0" xfId="1" applyFont="1"/>
    <xf numFmtId="0" fontId="1" fillId="0" borderId="0" xfId="1" applyAlignment="1">
      <alignment wrapText="1"/>
    </xf>
    <xf numFmtId="0" fontId="5" fillId="0" borderId="11" xfId="1" applyFont="1" applyBorder="1" applyAlignment="1">
      <alignment wrapText="1"/>
    </xf>
    <xf numFmtId="0" fontId="5" fillId="0" borderId="13" xfId="1" applyFont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2" fontId="1" fillId="0" borderId="0" xfId="1" applyNumberFormat="1"/>
    <xf numFmtId="0" fontId="2" fillId="0" borderId="0" xfId="1" applyFont="1" applyAlignment="1">
      <alignment horizontal="left" indent="5"/>
    </xf>
    <xf numFmtId="0" fontId="15" fillId="0" borderId="0" xfId="1" applyFont="1" applyAlignment="1">
      <alignment horizontal="center"/>
    </xf>
    <xf numFmtId="2" fontId="9" fillId="0" borderId="3" xfId="1" applyNumberFormat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2" fontId="3" fillId="0" borderId="10" xfId="1" applyNumberFormat="1" applyFont="1" applyBorder="1" applyAlignment="1">
      <alignment horizontal="right"/>
    </xf>
    <xf numFmtId="2" fontId="9" fillId="0" borderId="10" xfId="1" applyNumberFormat="1" applyFont="1" applyBorder="1" applyAlignment="1">
      <alignment horizontal="right"/>
    </xf>
    <xf numFmtId="0" fontId="15" fillId="0" borderId="0" xfId="1" applyFont="1"/>
    <xf numFmtId="0" fontId="9" fillId="0" borderId="14" xfId="1" applyFont="1" applyBorder="1"/>
    <xf numFmtId="0" fontId="17" fillId="0" borderId="0" xfId="1" applyFont="1"/>
    <xf numFmtId="165" fontId="5" fillId="0" borderId="3" xfId="1" applyNumberFormat="1" applyFont="1" applyBorder="1" applyAlignment="1">
      <alignment horizontal="right"/>
    </xf>
    <xf numFmtId="165" fontId="5" fillId="0" borderId="10" xfId="1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1" fillId="0" borderId="0" xfId="1" applyFont="1"/>
    <xf numFmtId="0" fontId="5" fillId="0" borderId="0" xfId="1" applyFont="1" applyAlignment="1">
      <alignment horizontal="right" vertical="center" wrapText="1"/>
    </xf>
    <xf numFmtId="0" fontId="5" fillId="0" borderId="3" xfId="1" applyFont="1" applyBorder="1" applyAlignment="1">
      <alignment horizontal="center" vertical="center" wrapText="1"/>
    </xf>
    <xf numFmtId="2" fontId="18" fillId="0" borderId="3" xfId="1" applyNumberFormat="1" applyFont="1" applyBorder="1" applyAlignment="1">
      <alignment horizontal="right" vertical="center" wrapText="1"/>
    </xf>
    <xf numFmtId="2" fontId="18" fillId="0" borderId="0" xfId="1" applyNumberFormat="1" applyFont="1" applyAlignment="1">
      <alignment horizontal="right" vertical="center" wrapText="1"/>
    </xf>
    <xf numFmtId="0" fontId="15" fillId="0" borderId="0" xfId="1" applyFont="1" applyAlignment="1">
      <alignment vertical="center" wrapText="1"/>
    </xf>
    <xf numFmtId="0" fontId="5" fillId="0" borderId="10" xfId="1" applyFont="1" applyBorder="1" applyAlignment="1">
      <alignment horizontal="center" vertical="center" wrapText="1"/>
    </xf>
    <xf numFmtId="2" fontId="1" fillId="0" borderId="0" xfId="1" applyNumberForma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18" fillId="0" borderId="0" xfId="1" applyFont="1" applyAlignment="1">
      <alignment vertical="center" wrapText="1"/>
    </xf>
    <xf numFmtId="0" fontId="19" fillId="0" borderId="0" xfId="2" applyFont="1"/>
    <xf numFmtId="0" fontId="19" fillId="0" borderId="0" xfId="2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2" fillId="0" borderId="0" xfId="6" applyFont="1"/>
    <xf numFmtId="0" fontId="22" fillId="0" borderId="0" xfId="6"/>
    <xf numFmtId="0" fontId="22" fillId="0" borderId="4" xfId="6" applyBorder="1"/>
    <xf numFmtId="0" fontId="23" fillId="0" borderId="0" xfId="6" applyFont="1"/>
    <xf numFmtId="0" fontId="22" fillId="0" borderId="0" xfId="6" applyAlignment="1">
      <alignment wrapText="1"/>
    </xf>
    <xf numFmtId="0" fontId="4" fillId="0" borderId="0" xfId="6" applyFont="1"/>
    <xf numFmtId="0" fontId="9" fillId="0" borderId="0" xfId="6" applyFont="1"/>
    <xf numFmtId="3" fontId="22" fillId="0" borderId="0" xfId="6" applyNumberFormat="1"/>
    <xf numFmtId="0" fontId="15" fillId="0" borderId="4" xfId="1" applyFont="1" applyBorder="1"/>
    <xf numFmtId="0" fontId="1" fillId="0" borderId="4" xfId="1" applyBorder="1"/>
    <xf numFmtId="0" fontId="23" fillId="0" borderId="4" xfId="6" applyFont="1" applyBorder="1"/>
    <xf numFmtId="2" fontId="1" fillId="0" borderId="0" xfId="1" applyNumberFormat="1" applyAlignment="1">
      <alignment vertical="center"/>
    </xf>
    <xf numFmtId="2" fontId="3" fillId="0" borderId="0" xfId="1" applyNumberFormat="1" applyFont="1"/>
    <xf numFmtId="0" fontId="16" fillId="0" borderId="0" xfId="1" applyFont="1"/>
    <xf numFmtId="0" fontId="5" fillId="0" borderId="0" xfId="1" applyFont="1" applyAlignment="1">
      <alignment wrapText="1"/>
    </xf>
    <xf numFmtId="2" fontId="5" fillId="0" borderId="3" xfId="1" applyNumberFormat="1" applyFont="1" applyBorder="1" applyAlignment="1">
      <alignment horizontal="right" wrapText="1"/>
    </xf>
    <xf numFmtId="0" fontId="24" fillId="0" borderId="0" xfId="1" applyFont="1" applyAlignment="1">
      <alignment vertical="center"/>
    </xf>
    <xf numFmtId="0" fontId="25" fillId="0" borderId="0" xfId="1" applyFont="1"/>
    <xf numFmtId="0" fontId="4" fillId="0" borderId="4" xfId="1" applyFont="1" applyBorder="1" applyAlignment="1">
      <alignment vertical="center"/>
    </xf>
    <xf numFmtId="2" fontId="5" fillId="0" borderId="10" xfId="1" applyNumberFormat="1" applyFont="1" applyBorder="1" applyAlignment="1">
      <alignment horizontal="right" wrapText="1"/>
    </xf>
    <xf numFmtId="0" fontId="24" fillId="0" borderId="0" xfId="1" applyFont="1"/>
    <xf numFmtId="0" fontId="28" fillId="0" borderId="0" xfId="4" applyFont="1"/>
    <xf numFmtId="0" fontId="26" fillId="0" borderId="0" xfId="2" applyFont="1" applyAlignment="1">
      <alignment vertical="center" wrapText="1"/>
    </xf>
    <xf numFmtId="0" fontId="5" fillId="0" borderId="2" xfId="1" applyFont="1" applyBorder="1" applyAlignment="1">
      <alignment horizontal="right" wrapText="1"/>
    </xf>
    <xf numFmtId="0" fontId="5" fillId="0" borderId="0" xfId="1" applyFont="1" applyAlignment="1">
      <alignment horizontal="right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vertical="top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9" fillId="0" borderId="0" xfId="1" applyFont="1" applyAlignment="1">
      <alignment wrapText="1"/>
    </xf>
    <xf numFmtId="3" fontId="9" fillId="0" borderId="3" xfId="1" applyNumberFormat="1" applyFont="1" applyBorder="1" applyAlignment="1">
      <alignment horizontal="right" wrapText="1"/>
    </xf>
    <xf numFmtId="3" fontId="9" fillId="0" borderId="10" xfId="1" applyNumberFormat="1" applyFont="1" applyBorder="1" applyAlignment="1">
      <alignment horizontal="right" wrapText="1"/>
    </xf>
    <xf numFmtId="0" fontId="9" fillId="0" borderId="3" xfId="1" applyFont="1" applyBorder="1" applyAlignment="1">
      <alignment horizontal="center" wrapText="1"/>
    </xf>
    <xf numFmtId="4" fontId="9" fillId="0" borderId="3" xfId="1" applyNumberFormat="1" applyFont="1" applyBorder="1" applyAlignment="1">
      <alignment horizontal="right" wrapText="1"/>
    </xf>
    <xf numFmtId="165" fontId="31" fillId="0" borderId="3" xfId="1" applyNumberFormat="1" applyFont="1" applyBorder="1" applyAlignment="1">
      <alignment horizontal="right" wrapText="1"/>
    </xf>
    <xf numFmtId="1" fontId="1" fillId="0" borderId="0" xfId="1" applyNumberFormat="1" applyAlignment="1">
      <alignment vertical="center" wrapText="1"/>
    </xf>
    <xf numFmtId="1" fontId="24" fillId="0" borderId="0" xfId="1" applyNumberFormat="1" applyFont="1" applyAlignment="1">
      <alignment vertical="center"/>
    </xf>
    <xf numFmtId="1" fontId="5" fillId="0" borderId="0" xfId="1" applyNumberFormat="1" applyFont="1" applyAlignment="1">
      <alignment horizontal="right" vertical="center" wrapText="1"/>
    </xf>
    <xf numFmtId="2" fontId="19" fillId="0" borderId="0" xfId="2" applyNumberFormat="1" applyFont="1" applyAlignment="1">
      <alignment vertical="center" wrapText="1"/>
    </xf>
    <xf numFmtId="165" fontId="1" fillId="0" borderId="0" xfId="1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/>
    <xf numFmtId="2" fontId="31" fillId="0" borderId="2" xfId="0" applyNumberFormat="1" applyFont="1" applyBorder="1" applyAlignment="1">
      <alignment horizontal="right"/>
    </xf>
    <xf numFmtId="2" fontId="31" fillId="0" borderId="8" xfId="0" applyNumberFormat="1" applyFont="1" applyBorder="1" applyAlignment="1">
      <alignment horizontal="right"/>
    </xf>
    <xf numFmtId="2" fontId="31" fillId="0" borderId="3" xfId="0" applyNumberFormat="1" applyFont="1" applyBorder="1" applyAlignment="1">
      <alignment horizontal="right"/>
    </xf>
    <xf numFmtId="2" fontId="21" fillId="0" borderId="3" xfId="0" applyNumberFormat="1" applyFont="1" applyBorder="1" applyAlignment="1">
      <alignment horizontal="right"/>
    </xf>
    <xf numFmtId="2" fontId="21" fillId="0" borderId="10" xfId="0" applyNumberFormat="1" applyFont="1" applyBorder="1" applyAlignment="1">
      <alignment horizontal="right"/>
    </xf>
    <xf numFmtId="2" fontId="31" fillId="0" borderId="10" xfId="0" applyNumberFormat="1" applyFont="1" applyBorder="1" applyAlignment="1">
      <alignment horizontal="right"/>
    </xf>
    <xf numFmtId="0" fontId="21" fillId="0" borderId="14" xfId="0" applyFont="1" applyBorder="1"/>
    <xf numFmtId="0" fontId="21" fillId="0" borderId="14" xfId="0" applyFont="1" applyBorder="1" applyAlignment="1">
      <alignment wrapText="1"/>
    </xf>
    <xf numFmtId="165" fontId="3" fillId="0" borderId="3" xfId="1" applyNumberFormat="1" applyFont="1" applyBorder="1" applyAlignment="1">
      <alignment horizontal="right"/>
    </xf>
    <xf numFmtId="165" fontId="3" fillId="0" borderId="10" xfId="1" applyNumberFormat="1" applyFont="1" applyBorder="1" applyAlignment="1">
      <alignment horizontal="right"/>
    </xf>
    <xf numFmtId="0" fontId="2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2" fontId="36" fillId="0" borderId="3" xfId="0" applyNumberFormat="1" applyFont="1" applyBorder="1" applyAlignment="1">
      <alignment horizontal="right" wrapText="1"/>
    </xf>
    <xf numFmtId="2" fontId="36" fillId="0" borderId="0" xfId="0" applyNumberFormat="1" applyFont="1" applyAlignment="1">
      <alignment horizontal="right" wrapText="1"/>
    </xf>
    <xf numFmtId="2" fontId="36" fillId="0" borderId="3" xfId="0" applyNumberFormat="1" applyFont="1" applyBorder="1" applyAlignment="1">
      <alignment wrapText="1"/>
    </xf>
    <xf numFmtId="2" fontId="36" fillId="0" borderId="10" xfId="0" applyNumberFormat="1" applyFont="1" applyBorder="1" applyAlignment="1">
      <alignment wrapText="1"/>
    </xf>
    <xf numFmtId="0" fontId="37" fillId="0" borderId="0" xfId="1" applyFont="1" applyAlignment="1">
      <alignment vertical="center"/>
    </xf>
    <xf numFmtId="0" fontId="38" fillId="0" borderId="0" xfId="0" applyFont="1" applyAlignment="1">
      <alignment vertical="center"/>
    </xf>
    <xf numFmtId="0" fontId="29" fillId="0" borderId="0" xfId="2" applyFont="1" applyAlignment="1">
      <alignment vertical="center"/>
    </xf>
    <xf numFmtId="0" fontId="39" fillId="0" borderId="0" xfId="0" applyFont="1"/>
    <xf numFmtId="0" fontId="6" fillId="0" borderId="0" xfId="1" applyFont="1" applyAlignment="1">
      <alignment horizontal="right" vertical="center" wrapText="1"/>
    </xf>
    <xf numFmtId="1" fontId="31" fillId="0" borderId="10" xfId="1" applyNumberFormat="1" applyFont="1" applyBorder="1" applyAlignment="1">
      <alignment horizontal="right" wrapText="1"/>
    </xf>
    <xf numFmtId="0" fontId="42" fillId="0" borderId="0" xfId="1" applyFont="1"/>
    <xf numFmtId="49" fontId="43" fillId="0" borderId="0" xfId="0" applyNumberFormat="1" applyFont="1" applyAlignment="1">
      <alignment horizontal="left"/>
    </xf>
    <xf numFmtId="2" fontId="44" fillId="0" borderId="0" xfId="1" applyNumberFormat="1" applyFont="1"/>
    <xf numFmtId="0" fontId="44" fillId="0" borderId="0" xfId="1" applyFont="1"/>
    <xf numFmtId="0" fontId="45" fillId="0" borderId="0" xfId="2" applyFont="1" applyAlignment="1">
      <alignment vertical="center"/>
    </xf>
    <xf numFmtId="0" fontId="46" fillId="0" borderId="0" xfId="0" applyFont="1"/>
    <xf numFmtId="2" fontId="5" fillId="0" borderId="0" xfId="1" applyNumberFormat="1" applyFont="1" applyAlignment="1">
      <alignment horizontal="right"/>
    </xf>
    <xf numFmtId="0" fontId="44" fillId="0" borderId="0" xfId="6" applyFont="1"/>
    <xf numFmtId="0" fontId="44" fillId="0" borderId="0" xfId="1" applyFont="1" applyAlignment="1">
      <alignment vertical="center"/>
    </xf>
    <xf numFmtId="2" fontId="44" fillId="0" borderId="0" xfId="1" applyNumberFormat="1" applyFont="1" applyAlignment="1">
      <alignment vertical="center"/>
    </xf>
    <xf numFmtId="0" fontId="47" fillId="0" borderId="0" xfId="1" applyFont="1" applyAlignment="1">
      <alignment horizontal="left" vertical="center"/>
    </xf>
    <xf numFmtId="2" fontId="50" fillId="0" borderId="0" xfId="1" applyNumberFormat="1" applyFont="1" applyAlignment="1">
      <alignment vertical="center"/>
    </xf>
    <xf numFmtId="2" fontId="51" fillId="0" borderId="3" xfId="1" applyNumberFormat="1" applyFont="1" applyBorder="1" applyAlignment="1">
      <alignment horizontal="right" wrapText="1"/>
    </xf>
    <xf numFmtId="2" fontId="51" fillId="0" borderId="10" xfId="1" applyNumberFormat="1" applyFont="1" applyBorder="1" applyAlignment="1">
      <alignment horizontal="right" wrapText="1"/>
    </xf>
    <xf numFmtId="2" fontId="31" fillId="0" borderId="3" xfId="1" applyNumberFormat="1" applyFont="1" applyBorder="1" applyAlignment="1">
      <alignment horizontal="right" wrapText="1"/>
    </xf>
    <xf numFmtId="2" fontId="31" fillId="0" borderId="10" xfId="1" applyNumberFormat="1" applyFont="1" applyBorder="1" applyAlignment="1">
      <alignment horizontal="right" wrapText="1"/>
    </xf>
    <xf numFmtId="2" fontId="51" fillId="0" borderId="10" xfId="1" applyNumberFormat="1" applyFont="1" applyBorder="1"/>
    <xf numFmtId="0" fontId="52" fillId="0" borderId="0" xfId="1" applyFont="1" applyAlignment="1">
      <alignment horizontal="left" vertical="center"/>
    </xf>
    <xf numFmtId="0" fontId="52" fillId="0" borderId="0" xfId="1" applyFont="1" applyAlignment="1">
      <alignment horizontal="left" vertical="center" wrapText="1"/>
    </xf>
    <xf numFmtId="2" fontId="44" fillId="0" borderId="0" xfId="1" applyNumberFormat="1" applyFont="1" applyAlignment="1">
      <alignment vertical="center" wrapText="1"/>
    </xf>
    <xf numFmtId="0" fontId="44" fillId="0" borderId="0" xfId="1" applyFont="1" applyAlignment="1">
      <alignment horizontal="center" vertical="center" wrapText="1"/>
    </xf>
    <xf numFmtId="2" fontId="53" fillId="0" borderId="0" xfId="1" applyNumberFormat="1" applyFont="1"/>
    <xf numFmtId="0" fontId="55" fillId="0" borderId="0" xfId="4" applyFont="1" applyAlignment="1">
      <alignment vertical="center"/>
    </xf>
    <xf numFmtId="0" fontId="54" fillId="0" borderId="0" xfId="4" applyFont="1" applyAlignment="1">
      <alignment vertical="center"/>
    </xf>
    <xf numFmtId="0" fontId="56" fillId="0" borderId="0" xfId="2" applyFont="1" applyAlignment="1">
      <alignment vertical="center" wrapText="1"/>
    </xf>
    <xf numFmtId="0" fontId="56" fillId="0" borderId="0" xfId="2" applyFont="1" applyAlignment="1">
      <alignment vertical="center"/>
    </xf>
    <xf numFmtId="0" fontId="31" fillId="0" borderId="0" xfId="0" applyFont="1" applyAlignment="1">
      <alignment wrapText="1"/>
    </xf>
    <xf numFmtId="0" fontId="51" fillId="0" borderId="0" xfId="0" applyFont="1"/>
    <xf numFmtId="2" fontId="16" fillId="0" borderId="0" xfId="1" applyNumberFormat="1" applyFont="1" applyAlignment="1">
      <alignment vertical="center"/>
    </xf>
    <xf numFmtId="2" fontId="5" fillId="0" borderId="2" xfId="1" applyNumberFormat="1" applyFont="1" applyBorder="1" applyAlignment="1">
      <alignment horizontal="right"/>
    </xf>
    <xf numFmtId="2" fontId="9" fillId="0" borderId="3" xfId="0" applyNumberFormat="1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4" fontId="16" fillId="0" borderId="0" xfId="1" applyNumberFormat="1" applyFont="1"/>
    <xf numFmtId="4" fontId="1" fillId="0" borderId="0" xfId="1" applyNumberFormat="1" applyAlignment="1">
      <alignment vertical="center" wrapText="1"/>
    </xf>
    <xf numFmtId="167" fontId="50" fillId="0" borderId="0" xfId="1" applyNumberFormat="1" applyFont="1" applyAlignment="1">
      <alignment vertical="center" wrapText="1"/>
    </xf>
    <xf numFmtId="165" fontId="31" fillId="0" borderId="10" xfId="1" applyNumberFormat="1" applyFont="1" applyBorder="1" applyAlignment="1">
      <alignment horizontal="right" wrapText="1"/>
    </xf>
    <xf numFmtId="0" fontId="55" fillId="0" borderId="0" xfId="2" applyFont="1" applyAlignment="1">
      <alignment vertical="center"/>
    </xf>
    <xf numFmtId="0" fontId="54" fillId="0" borderId="0" xfId="2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2" fontId="62" fillId="0" borderId="0" xfId="0" applyNumberFormat="1" applyFont="1" applyAlignment="1">
      <alignment horizontal="right" wrapText="1"/>
    </xf>
    <xf numFmtId="2" fontId="62" fillId="0" borderId="10" xfId="0" applyNumberFormat="1" applyFont="1" applyBorder="1" applyAlignment="1">
      <alignment horizontal="right" wrapText="1"/>
    </xf>
    <xf numFmtId="2" fontId="9" fillId="0" borderId="3" xfId="1" applyNumberFormat="1" applyFont="1" applyBorder="1" applyAlignment="1">
      <alignment horizontal="right" wrapText="1"/>
    </xf>
    <xf numFmtId="2" fontId="9" fillId="0" borderId="0" xfId="1" applyNumberFormat="1" applyFont="1" applyAlignment="1">
      <alignment horizontal="right" wrapText="1"/>
    </xf>
    <xf numFmtId="2" fontId="9" fillId="0" borderId="10" xfId="1" applyNumberFormat="1" applyFont="1" applyBorder="1" applyAlignment="1">
      <alignment horizontal="right" wrapText="1"/>
    </xf>
    <xf numFmtId="0" fontId="9" fillId="0" borderId="0" xfId="1" applyFont="1" applyAlignment="1">
      <alignment horizontal="left" wrapText="1" indent="2"/>
    </xf>
    <xf numFmtId="3" fontId="9" fillId="0" borderId="2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37" fillId="0" borderId="0" xfId="1" applyFont="1"/>
    <xf numFmtId="3" fontId="31" fillId="0" borderId="3" xfId="1" applyNumberFormat="1" applyFont="1" applyBorder="1" applyAlignment="1">
      <alignment horizontal="right" wrapText="1"/>
    </xf>
    <xf numFmtId="166" fontId="31" fillId="0" borderId="3" xfId="1" applyNumberFormat="1" applyFont="1" applyBorder="1" applyAlignment="1">
      <alignment horizontal="right" wrapText="1"/>
    </xf>
    <xf numFmtId="165" fontId="9" fillId="0" borderId="3" xfId="1" applyNumberFormat="1" applyFont="1" applyBorder="1" applyAlignment="1">
      <alignment horizontal="right"/>
    </xf>
    <xf numFmtId="165" fontId="9" fillId="0" borderId="10" xfId="1" applyNumberFormat="1" applyFont="1" applyBorder="1" applyAlignment="1">
      <alignment horizontal="right"/>
    </xf>
    <xf numFmtId="165" fontId="9" fillId="0" borderId="2" xfId="1" applyNumberFormat="1" applyFont="1" applyBorder="1" applyAlignment="1">
      <alignment horizontal="right" wrapText="1"/>
    </xf>
    <xf numFmtId="165" fontId="9" fillId="0" borderId="8" xfId="1" applyNumberFormat="1" applyFont="1" applyBorder="1" applyAlignment="1">
      <alignment horizontal="right" wrapText="1"/>
    </xf>
    <xf numFmtId="165" fontId="9" fillId="0" borderId="3" xfId="1" applyNumberFormat="1" applyFont="1" applyBorder="1" applyAlignment="1">
      <alignment horizontal="right" wrapText="1"/>
    </xf>
    <xf numFmtId="165" fontId="9" fillId="0" borderId="10" xfId="1" applyNumberFormat="1" applyFont="1" applyBorder="1" applyAlignment="1">
      <alignment horizontal="right" wrapText="1"/>
    </xf>
    <xf numFmtId="165" fontId="31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64" fillId="0" borderId="0" xfId="0" applyFont="1"/>
    <xf numFmtId="0" fontId="48" fillId="0" borderId="0" xfId="0" applyFont="1"/>
    <xf numFmtId="0" fontId="4" fillId="0" borderId="0" xfId="1" applyFont="1" applyAlignment="1">
      <alignment wrapText="1"/>
    </xf>
    <xf numFmtId="2" fontId="4" fillId="0" borderId="3" xfId="1" applyNumberFormat="1" applyFont="1" applyBorder="1" applyAlignment="1">
      <alignment horizontal="right" wrapText="1"/>
    </xf>
    <xf numFmtId="4" fontId="4" fillId="0" borderId="3" xfId="1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right" wrapText="1"/>
    </xf>
    <xf numFmtId="0" fontId="9" fillId="0" borderId="14" xfId="1" applyFont="1" applyBorder="1" applyAlignment="1">
      <alignment wrapText="1"/>
    </xf>
    <xf numFmtId="0" fontId="31" fillId="0" borderId="0" xfId="1" applyFont="1" applyAlignment="1">
      <alignment wrapText="1"/>
    </xf>
    <xf numFmtId="0" fontId="38" fillId="0" borderId="0" xfId="1" applyFont="1" applyAlignment="1">
      <alignment vertical="center" wrapText="1"/>
    </xf>
    <xf numFmtId="2" fontId="38" fillId="0" borderId="0" xfId="1" applyNumberFormat="1" applyFont="1" applyAlignment="1">
      <alignment vertical="center" wrapText="1"/>
    </xf>
    <xf numFmtId="2" fontId="5" fillId="0" borderId="0" xfId="1" applyNumberFormat="1" applyFont="1" applyAlignment="1">
      <alignment horizontal="right" wrapText="1"/>
    </xf>
    <xf numFmtId="2" fontId="9" fillId="0" borderId="2" xfId="1" applyNumberFormat="1" applyFont="1" applyBorder="1" applyAlignment="1">
      <alignment horizontal="right" wrapText="1"/>
    </xf>
    <xf numFmtId="0" fontId="9" fillId="0" borderId="4" xfId="1" applyFont="1" applyBorder="1" applyAlignment="1">
      <alignment horizontal="center" vertical="center" wrapText="1"/>
    </xf>
    <xf numFmtId="0" fontId="65" fillId="0" borderId="0" xfId="2" applyFont="1" applyAlignment="1">
      <alignment vertical="center" wrapText="1"/>
    </xf>
    <xf numFmtId="0" fontId="38" fillId="0" borderId="0" xfId="1" applyFont="1" applyAlignment="1">
      <alignment wrapText="1"/>
    </xf>
    <xf numFmtId="0" fontId="65" fillId="0" borderId="0" xfId="2" applyFont="1" applyAlignment="1">
      <alignment wrapText="1"/>
    </xf>
    <xf numFmtId="0" fontId="66" fillId="0" borderId="0" xfId="2" applyFont="1"/>
    <xf numFmtId="0" fontId="32" fillId="0" borderId="0" xfId="1" applyFont="1"/>
    <xf numFmtId="0" fontId="4" fillId="0" borderId="14" xfId="1" applyFont="1" applyBorder="1" applyAlignment="1">
      <alignment wrapText="1"/>
    </xf>
    <xf numFmtId="2" fontId="4" fillId="0" borderId="2" xfId="1" applyNumberFormat="1" applyFont="1" applyBorder="1" applyAlignment="1">
      <alignment horizontal="right" wrapText="1"/>
    </xf>
    <xf numFmtId="2" fontId="4" fillId="0" borderId="8" xfId="1" applyNumberFormat="1" applyFont="1" applyBorder="1" applyAlignment="1">
      <alignment horizontal="right" wrapText="1"/>
    </xf>
    <xf numFmtId="0" fontId="9" fillId="0" borderId="14" xfId="1" applyFont="1" applyBorder="1" applyAlignment="1">
      <alignment horizontal="left" wrapText="1" indent="1"/>
    </xf>
    <xf numFmtId="0" fontId="9" fillId="0" borderId="14" xfId="1" applyFont="1" applyBorder="1" applyAlignment="1">
      <alignment horizontal="left" indent="1"/>
    </xf>
    <xf numFmtId="0" fontId="51" fillId="0" borderId="14" xfId="1" applyFont="1" applyBorder="1" applyAlignment="1">
      <alignment wrapText="1"/>
    </xf>
    <xf numFmtId="3" fontId="51" fillId="0" borderId="3" xfId="1" applyNumberFormat="1" applyFont="1" applyBorder="1" applyAlignment="1">
      <alignment horizontal="right" wrapText="1"/>
    </xf>
    <xf numFmtId="165" fontId="51" fillId="0" borderId="3" xfId="1" applyNumberFormat="1" applyFont="1" applyBorder="1" applyAlignment="1">
      <alignment horizontal="right" wrapText="1"/>
    </xf>
    <xf numFmtId="3" fontId="51" fillId="0" borderId="0" xfId="1" applyNumberFormat="1" applyFont="1" applyAlignment="1">
      <alignment horizontal="right" wrapText="1"/>
    </xf>
    <xf numFmtId="0" fontId="31" fillId="0" borderId="14" xfId="1" applyFont="1" applyBorder="1" applyAlignment="1">
      <alignment horizontal="left" wrapText="1"/>
    </xf>
    <xf numFmtId="3" fontId="38" fillId="0" borderId="0" xfId="1" applyNumberFormat="1" applyFont="1" applyAlignment="1">
      <alignment wrapText="1"/>
    </xf>
    <xf numFmtId="0" fontId="31" fillId="0" borderId="14" xfId="1" applyFont="1" applyBorder="1" applyAlignment="1">
      <alignment horizontal="left" indent="1"/>
    </xf>
    <xf numFmtId="3" fontId="31" fillId="0" borderId="0" xfId="1" applyNumberFormat="1" applyFont="1" applyAlignment="1">
      <alignment horizontal="right" wrapText="1"/>
    </xf>
    <xf numFmtId="3" fontId="31" fillId="0" borderId="10" xfId="1" applyNumberFormat="1" applyFont="1" applyBorder="1" applyAlignment="1">
      <alignment horizontal="right" wrapText="1"/>
    </xf>
    <xf numFmtId="0" fontId="9" fillId="0" borderId="5" xfId="1" applyFont="1" applyBorder="1" applyAlignment="1">
      <alignment horizontal="center" vertical="center" wrapText="1"/>
    </xf>
    <xf numFmtId="2" fontId="9" fillId="0" borderId="8" xfId="1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2" fontId="4" fillId="0" borderId="0" xfId="1" applyNumberFormat="1" applyFont="1" applyAlignment="1">
      <alignment horizontal="right" wrapText="1"/>
    </xf>
    <xf numFmtId="2" fontId="9" fillId="0" borderId="11" xfId="1" applyNumberFormat="1" applyFont="1" applyBorder="1" applyAlignment="1">
      <alignment horizontal="right" wrapText="1"/>
    </xf>
    <xf numFmtId="2" fontId="67" fillId="0" borderId="0" xfId="1" applyNumberFormat="1" applyFont="1" applyAlignment="1">
      <alignment wrapText="1"/>
    </xf>
    <xf numFmtId="0" fontId="68" fillId="0" borderId="0" xfId="1" applyFont="1"/>
    <xf numFmtId="2" fontId="5" fillId="0" borderId="8" xfId="1" applyNumberFormat="1" applyFont="1" applyBorder="1" applyAlignment="1">
      <alignment horizontal="right"/>
    </xf>
    <xf numFmtId="165" fontId="21" fillId="0" borderId="2" xfId="0" applyNumberFormat="1" applyFont="1" applyBorder="1" applyAlignment="1">
      <alignment horizontal="right"/>
    </xf>
    <xf numFmtId="2" fontId="21" fillId="0" borderId="2" xfId="0" applyNumberFormat="1" applyFont="1" applyBorder="1" applyAlignment="1">
      <alignment wrapText="1"/>
    </xf>
    <xf numFmtId="2" fontId="21" fillId="0" borderId="2" xfId="0" applyNumberFormat="1" applyFont="1" applyBorder="1"/>
    <xf numFmtId="2" fontId="21" fillId="0" borderId="8" xfId="0" applyNumberFormat="1" applyFont="1" applyBorder="1"/>
    <xf numFmtId="165" fontId="21" fillId="0" borderId="3" xfId="0" applyNumberFormat="1" applyFont="1" applyBorder="1" applyAlignment="1">
      <alignment horizontal="right"/>
    </xf>
    <xf numFmtId="2" fontId="21" fillId="0" borderId="3" xfId="0" applyNumberFormat="1" applyFont="1" applyBorder="1" applyAlignment="1">
      <alignment wrapText="1"/>
    </xf>
    <xf numFmtId="2" fontId="21" fillId="0" borderId="3" xfId="0" applyNumberFormat="1" applyFont="1" applyBorder="1"/>
    <xf numFmtId="2" fontId="21" fillId="0" borderId="10" xfId="0" applyNumberFormat="1" applyFont="1" applyBorder="1"/>
    <xf numFmtId="2" fontId="21" fillId="0" borderId="14" xfId="0" applyNumberFormat="1" applyFont="1" applyBorder="1" applyAlignment="1">
      <alignment horizontal="right"/>
    </xf>
    <xf numFmtId="2" fontId="21" fillId="0" borderId="10" xfId="0" applyNumberFormat="1" applyFont="1" applyBorder="1" applyAlignment="1">
      <alignment wrapText="1"/>
    </xf>
    <xf numFmtId="0" fontId="31" fillId="0" borderId="0" xfId="0" applyFont="1"/>
    <xf numFmtId="2" fontId="9" fillId="0" borderId="14" xfId="1" applyNumberFormat="1" applyFont="1" applyBorder="1" applyAlignment="1">
      <alignment horizontal="right"/>
    </xf>
    <xf numFmtId="165" fontId="9" fillId="0" borderId="0" xfId="1" applyNumberFormat="1" applyFont="1" applyAlignment="1">
      <alignment horizontal="right"/>
    </xf>
    <xf numFmtId="0" fontId="4" fillId="0" borderId="1" xfId="0" applyFont="1" applyBorder="1"/>
    <xf numFmtId="2" fontId="4" fillId="0" borderId="10" xfId="1" applyNumberFormat="1" applyFont="1" applyBorder="1" applyAlignment="1">
      <alignment horizontal="right" wrapText="1"/>
    </xf>
    <xf numFmtId="2" fontId="4" fillId="0" borderId="14" xfId="1" applyNumberFormat="1" applyFont="1" applyBorder="1" applyAlignment="1">
      <alignment horizontal="right" wrapText="1"/>
    </xf>
    <xf numFmtId="2" fontId="9" fillId="0" borderId="14" xfId="1" applyNumberFormat="1" applyFont="1" applyBorder="1" applyAlignment="1">
      <alignment horizontal="right" wrapText="1"/>
    </xf>
    <xf numFmtId="0" fontId="9" fillId="0" borderId="6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6" fillId="0" borderId="0" xfId="1" applyFont="1" applyAlignment="1">
      <alignment horizontal="right" wrapText="1"/>
    </xf>
    <xf numFmtId="0" fontId="58" fillId="0" borderId="0" xfId="0" applyFont="1"/>
    <xf numFmtId="3" fontId="9" fillId="0" borderId="0" xfId="1" applyNumberFormat="1" applyFont="1" applyAlignment="1">
      <alignment horizontal="left" wrapText="1"/>
    </xf>
    <xf numFmtId="0" fontId="40" fillId="0" borderId="0" xfId="0" applyFont="1"/>
    <xf numFmtId="0" fontId="19" fillId="0" borderId="0" xfId="2" applyFont="1" applyAlignment="1">
      <alignment wrapText="1"/>
    </xf>
    <xf numFmtId="0" fontId="59" fillId="0" borderId="0" xfId="0" applyFont="1"/>
    <xf numFmtId="0" fontId="2" fillId="0" borderId="0" xfId="1" applyFont="1" applyAlignment="1">
      <alignment vertical="center"/>
    </xf>
    <xf numFmtId="3" fontId="5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left" vertical="top" indent="7"/>
    </xf>
    <xf numFmtId="3" fontId="4" fillId="0" borderId="0" xfId="1" applyNumberFormat="1" applyFont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166" fontId="9" fillId="0" borderId="10" xfId="1" applyNumberFormat="1" applyFont="1" applyBorder="1" applyAlignment="1">
      <alignment horizontal="right" wrapText="1"/>
    </xf>
    <xf numFmtId="0" fontId="72" fillId="0" borderId="0" xfId="14" applyFont="1" applyAlignment="1">
      <alignment vertical="center"/>
    </xf>
    <xf numFmtId="0" fontId="72" fillId="0" borderId="0" xfId="14" applyFont="1" applyAlignment="1">
      <alignment vertical="center" wrapText="1"/>
    </xf>
    <xf numFmtId="0" fontId="48" fillId="0" borderId="0" xfId="14"/>
    <xf numFmtId="0" fontId="72" fillId="0" borderId="0" xfId="14" applyFont="1" applyAlignment="1">
      <alignment vertical="top"/>
    </xf>
    <xf numFmtId="0" fontId="51" fillId="0" borderId="0" xfId="14" applyFont="1" applyAlignment="1">
      <alignment horizontal="center" vertical="center"/>
    </xf>
    <xf numFmtId="0" fontId="73" fillId="0" borderId="0" xfId="14" applyFont="1"/>
    <xf numFmtId="0" fontId="21" fillId="0" borderId="0" xfId="14" applyFont="1"/>
    <xf numFmtId="0" fontId="2" fillId="0" borderId="0" xfId="0" applyFont="1"/>
    <xf numFmtId="0" fontId="4" fillId="0" borderId="0" xfId="0" applyFont="1" applyAlignment="1">
      <alignment wrapText="1"/>
    </xf>
    <xf numFmtId="165" fontId="21" fillId="0" borderId="10" xfId="1" applyNumberFormat="1" applyFont="1" applyBorder="1" applyAlignment="1">
      <alignment horizontal="right" wrapText="1"/>
    </xf>
    <xf numFmtId="0" fontId="78" fillId="0" borderId="0" xfId="0" applyFont="1"/>
    <xf numFmtId="0" fontId="79" fillId="0" borderId="0" xfId="0" applyFont="1"/>
    <xf numFmtId="0" fontId="72" fillId="0" borderId="0" xfId="0" applyFont="1"/>
    <xf numFmtId="0" fontId="49" fillId="0" borderId="0" xfId="0" applyFont="1"/>
    <xf numFmtId="0" fontId="72" fillId="0" borderId="0" xfId="0" applyFont="1" applyAlignment="1">
      <alignment vertical="top"/>
    </xf>
    <xf numFmtId="0" fontId="62" fillId="0" borderId="7" xfId="0" applyFont="1" applyBorder="1" applyAlignment="1">
      <alignment horizontal="center" vertical="center" wrapText="1"/>
    </xf>
    <xf numFmtId="0" fontId="81" fillId="0" borderId="0" xfId="0" applyFont="1" applyAlignment="1">
      <alignment horizontal="left" wrapText="1"/>
    </xf>
    <xf numFmtId="3" fontId="81" fillId="0" borderId="10" xfId="0" applyNumberFormat="1" applyFont="1" applyBorder="1" applyAlignment="1">
      <alignment horizontal="right"/>
    </xf>
    <xf numFmtId="3" fontId="81" fillId="0" borderId="2" xfId="0" applyNumberFormat="1" applyFont="1" applyBorder="1" applyAlignment="1">
      <alignment horizontal="right"/>
    </xf>
    <xf numFmtId="165" fontId="81" fillId="0" borderId="0" xfId="0" applyNumberFormat="1" applyFont="1" applyAlignment="1">
      <alignment horizontal="right"/>
    </xf>
    <xf numFmtId="3" fontId="0" fillId="0" borderId="0" xfId="0" applyNumberFormat="1"/>
    <xf numFmtId="3" fontId="62" fillId="0" borderId="10" xfId="0" applyNumberFormat="1" applyFont="1" applyBorder="1" applyAlignment="1">
      <alignment horizontal="right"/>
    </xf>
    <xf numFmtId="3" fontId="62" fillId="0" borderId="3" xfId="0" applyNumberFormat="1" applyFont="1" applyBorder="1" applyAlignment="1">
      <alignment horizontal="right"/>
    </xf>
    <xf numFmtId="165" fontId="62" fillId="0" borderId="0" xfId="0" applyNumberFormat="1" applyFont="1" applyAlignment="1">
      <alignment horizontal="right"/>
    </xf>
    <xf numFmtId="0" fontId="62" fillId="0" borderId="0" xfId="0" applyFont="1" applyAlignment="1">
      <alignment horizontal="left"/>
    </xf>
    <xf numFmtId="0" fontId="82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0" fillId="0" borderId="0" xfId="0" applyFont="1"/>
    <xf numFmtId="0" fontId="83" fillId="0" borderId="9" xfId="0" applyFont="1" applyBorder="1" applyAlignment="1">
      <alignment horizontal="center" vertical="center" wrapText="1"/>
    </xf>
    <xf numFmtId="0" fontId="62" fillId="0" borderId="0" xfId="0" applyFont="1"/>
    <xf numFmtId="0" fontId="86" fillId="0" borderId="0" xfId="0" applyFont="1"/>
    <xf numFmtId="0" fontId="76" fillId="0" borderId="0" xfId="0" applyFont="1"/>
    <xf numFmtId="0" fontId="87" fillId="0" borderId="0" xfId="0" applyFont="1"/>
    <xf numFmtId="0" fontId="88" fillId="0" borderId="0" xfId="0" applyFont="1"/>
    <xf numFmtId="0" fontId="84" fillId="0" borderId="0" xfId="0" applyFont="1" applyAlignment="1">
      <alignment vertical="center"/>
    </xf>
    <xf numFmtId="0" fontId="72" fillId="0" borderId="0" xfId="0" applyFont="1" applyAlignment="1">
      <alignment horizontal="left" vertical="center"/>
    </xf>
    <xf numFmtId="0" fontId="62" fillId="0" borderId="9" xfId="0" applyFont="1" applyBorder="1" applyAlignment="1">
      <alignment horizontal="center" vertical="center" wrapText="1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0" fillId="0" borderId="0" xfId="0" applyAlignment="1">
      <alignment horizontal="center"/>
    </xf>
    <xf numFmtId="165" fontId="62" fillId="0" borderId="3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0" fontId="91" fillId="0" borderId="0" xfId="0" applyFont="1"/>
    <xf numFmtId="0" fontId="81" fillId="0" borderId="0" xfId="0" applyFont="1" applyAlignment="1">
      <alignment horizontal="justify" vertical="center"/>
    </xf>
    <xf numFmtId="0" fontId="81" fillId="0" borderId="0" xfId="0" applyFont="1" applyAlignment="1">
      <alignment vertical="center"/>
    </xf>
    <xf numFmtId="0" fontId="72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92" fillId="0" borderId="0" xfId="0" applyFont="1" applyAlignment="1">
      <alignment horizontal="right" vertical="center" indent="6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indent="6"/>
    </xf>
    <xf numFmtId="3" fontId="81" fillId="0" borderId="3" xfId="0" applyNumberFormat="1" applyFont="1" applyBorder="1" applyAlignment="1">
      <alignment horizontal="right" wrapText="1"/>
    </xf>
    <xf numFmtId="165" fontId="81" fillId="0" borderId="3" xfId="0" applyNumberFormat="1" applyFont="1" applyBorder="1" applyAlignment="1">
      <alignment horizontal="right"/>
    </xf>
    <xf numFmtId="3" fontId="62" fillId="0" borderId="3" xfId="0" applyNumberFormat="1" applyFont="1" applyBorder="1" applyAlignment="1">
      <alignment horizontal="right" wrapText="1"/>
    </xf>
    <xf numFmtId="165" fontId="31" fillId="0" borderId="10" xfId="0" applyNumberFormat="1" applyFont="1" applyBorder="1" applyAlignment="1">
      <alignment horizontal="right"/>
    </xf>
    <xf numFmtId="165" fontId="0" fillId="0" borderId="0" xfId="0" applyNumberFormat="1"/>
    <xf numFmtId="0" fontId="95" fillId="0" borderId="0" xfId="0" applyFont="1"/>
    <xf numFmtId="0" fontId="36" fillId="0" borderId="0" xfId="0" applyFont="1"/>
    <xf numFmtId="0" fontId="36" fillId="0" borderId="15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165" fontId="36" fillId="0" borderId="10" xfId="0" applyNumberFormat="1" applyFont="1" applyBorder="1" applyAlignment="1">
      <alignment horizontal="right"/>
    </xf>
    <xf numFmtId="165" fontId="36" fillId="0" borderId="0" xfId="0" applyNumberFormat="1" applyFont="1"/>
    <xf numFmtId="0" fontId="62" fillId="0" borderId="14" xfId="0" applyFont="1" applyBorder="1" applyAlignment="1">
      <alignment wrapText="1"/>
    </xf>
    <xf numFmtId="4" fontId="62" fillId="0" borderId="3" xfId="0" applyNumberFormat="1" applyFont="1" applyBorder="1" applyAlignment="1">
      <alignment horizontal="right" wrapText="1"/>
    </xf>
    <xf numFmtId="4" fontId="62" fillId="0" borderId="10" xfId="0" applyNumberFormat="1" applyFont="1" applyBorder="1" applyAlignment="1">
      <alignment horizontal="right" wrapText="1"/>
    </xf>
    <xf numFmtId="4" fontId="77" fillId="0" borderId="0" xfId="0" applyNumberFormat="1" applyFont="1"/>
    <xf numFmtId="4" fontId="46" fillId="0" borderId="0" xfId="0" applyNumberFormat="1" applyFont="1"/>
    <xf numFmtId="4" fontId="0" fillId="0" borderId="0" xfId="0" applyNumberFormat="1"/>
    <xf numFmtId="0" fontId="62" fillId="0" borderId="14" xfId="0" applyFont="1" applyBorder="1" applyAlignment="1">
      <alignment horizontal="left" wrapText="1" indent="1"/>
    </xf>
    <xf numFmtId="0" fontId="93" fillId="0" borderId="14" xfId="0" applyFont="1" applyBorder="1" applyAlignment="1">
      <alignment horizontal="left" wrapText="1" indent="1"/>
    </xf>
    <xf numFmtId="166" fontId="62" fillId="0" borderId="3" xfId="0" applyNumberFormat="1" applyFont="1" applyBorder="1" applyAlignment="1">
      <alignment horizontal="right" wrapText="1"/>
    </xf>
    <xf numFmtId="166" fontId="62" fillId="0" borderId="10" xfId="0" applyNumberFormat="1" applyFont="1" applyBorder="1" applyAlignment="1">
      <alignment horizontal="right" wrapText="1"/>
    </xf>
    <xf numFmtId="0" fontId="98" fillId="0" borderId="14" xfId="0" applyFont="1" applyBorder="1" applyAlignment="1">
      <alignment horizontal="left" vertical="top" wrapText="1" indent="1"/>
    </xf>
    <xf numFmtId="0" fontId="62" fillId="0" borderId="14" xfId="0" applyFont="1" applyBorder="1" applyAlignment="1">
      <alignment horizontal="left" wrapText="1" indent="2"/>
    </xf>
    <xf numFmtId="0" fontId="83" fillId="0" borderId="0" xfId="0" applyFont="1" applyAlignment="1">
      <alignment vertical="center"/>
    </xf>
    <xf numFmtId="165" fontId="81" fillId="0" borderId="10" xfId="0" applyNumberFormat="1" applyFont="1" applyBorder="1" applyAlignment="1">
      <alignment horizontal="right"/>
    </xf>
    <xf numFmtId="0" fontId="99" fillId="0" borderId="0" xfId="0" applyFont="1"/>
    <xf numFmtId="0" fontId="73" fillId="0" borderId="0" xfId="0" applyFont="1" applyAlignment="1">
      <alignment vertical="center"/>
    </xf>
    <xf numFmtId="0" fontId="75" fillId="0" borderId="0" xfId="0" applyFont="1"/>
    <xf numFmtId="0" fontId="81" fillId="0" borderId="0" xfId="0" applyFont="1"/>
    <xf numFmtId="165" fontId="90" fillId="0" borderId="0" xfId="0" applyNumberFormat="1" applyFont="1"/>
    <xf numFmtId="0" fontId="101" fillId="0" borderId="0" xfId="0" applyFont="1"/>
    <xf numFmtId="3" fontId="100" fillId="0" borderId="0" xfId="0" applyNumberFormat="1" applyFont="1"/>
    <xf numFmtId="166" fontId="0" fillId="0" borderId="0" xfId="0" applyNumberFormat="1"/>
    <xf numFmtId="0" fontId="102" fillId="0" borderId="0" xfId="0" applyFont="1"/>
    <xf numFmtId="0" fontId="92" fillId="0" borderId="0" xfId="0" applyFont="1" applyAlignment="1">
      <alignment horizontal="left" vertical="center" indent="6"/>
    </xf>
    <xf numFmtId="165" fontId="31" fillId="0" borderId="8" xfId="0" applyNumberFormat="1" applyFont="1" applyBorder="1" applyAlignment="1">
      <alignment horizontal="right"/>
    </xf>
    <xf numFmtId="165" fontId="6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05" fillId="0" borderId="0" xfId="0" applyFont="1"/>
    <xf numFmtId="0" fontId="9" fillId="0" borderId="3" xfId="1" applyFont="1" applyBorder="1" applyAlignment="1">
      <alignment horizontal="center" vertical="top" wrapText="1"/>
    </xf>
    <xf numFmtId="166" fontId="9" fillId="0" borderId="3" xfId="1" applyNumberFormat="1" applyFont="1" applyBorder="1" applyAlignment="1">
      <alignment horizontal="right" vertical="top" wrapText="1"/>
    </xf>
    <xf numFmtId="166" fontId="9" fillId="0" borderId="10" xfId="1" applyNumberFormat="1" applyFont="1" applyBorder="1" applyAlignment="1">
      <alignment horizontal="right" vertical="top" wrapText="1"/>
    </xf>
    <xf numFmtId="166" fontId="9" fillId="0" borderId="3" xfId="1" applyNumberFormat="1" applyFont="1" applyBorder="1" applyAlignment="1">
      <alignment horizontal="right" wrapText="1"/>
    </xf>
    <xf numFmtId="1" fontId="31" fillId="0" borderId="3" xfId="1" applyNumberFormat="1" applyFont="1" applyBorder="1" applyAlignment="1">
      <alignment horizontal="right" wrapText="1"/>
    </xf>
    <xf numFmtId="165" fontId="31" fillId="0" borderId="3" xfId="1" applyNumberFormat="1" applyFont="1" applyBorder="1" applyAlignment="1">
      <alignment vertical="top" wrapText="1"/>
    </xf>
    <xf numFmtId="165" fontId="31" fillId="0" borderId="10" xfId="1" applyNumberFormat="1" applyFont="1" applyBorder="1" applyAlignment="1">
      <alignment vertical="top" wrapText="1"/>
    </xf>
    <xf numFmtId="167" fontId="1" fillId="0" borderId="0" xfId="1" applyNumberFormat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19" fillId="0" borderId="0" xfId="4" applyFont="1"/>
    <xf numFmtId="0" fontId="2" fillId="0" borderId="0" xfId="1" applyFont="1" applyAlignment="1">
      <alignment horizontal="left" vertical="top" indent="5"/>
    </xf>
    <xf numFmtId="0" fontId="19" fillId="0" borderId="0" xfId="4" applyFont="1" applyAlignment="1">
      <alignment vertical="center" wrapText="1"/>
    </xf>
    <xf numFmtId="0" fontId="41" fillId="0" borderId="0" xfId="4" applyFont="1" applyAlignment="1">
      <alignment vertical="center"/>
    </xf>
    <xf numFmtId="0" fontId="29" fillId="0" borderId="0" xfId="4" applyFont="1" applyAlignment="1">
      <alignment vertical="center"/>
    </xf>
    <xf numFmtId="0" fontId="19" fillId="0" borderId="0" xfId="2" applyFont="1" applyAlignment="1">
      <alignment vertical="center"/>
    </xf>
    <xf numFmtId="0" fontId="106" fillId="0" borderId="0" xfId="23"/>
    <xf numFmtId="0" fontId="51" fillId="0" borderId="13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left" vertical="center" wrapText="1"/>
    </xf>
    <xf numFmtId="169" fontId="31" fillId="0" borderId="2" xfId="0" applyNumberFormat="1" applyFont="1" applyBorder="1" applyAlignment="1">
      <alignment horizontal="center" vertical="center" wrapText="1"/>
    </xf>
    <xf numFmtId="169" fontId="31" fillId="0" borderId="8" xfId="0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169" fontId="31" fillId="0" borderId="3" xfId="0" applyNumberFormat="1" applyFont="1" applyBorder="1" applyAlignment="1">
      <alignment horizontal="center" vertical="center" wrapText="1"/>
    </xf>
    <xf numFmtId="169" fontId="31" fillId="0" borderId="10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 wrapText="1"/>
    </xf>
    <xf numFmtId="169" fontId="31" fillId="0" borderId="5" xfId="0" applyNumberFormat="1" applyFont="1" applyBorder="1" applyAlignment="1">
      <alignment horizontal="center" vertical="center" wrapText="1"/>
    </xf>
    <xf numFmtId="169" fontId="31" fillId="0" borderId="15" xfId="0" applyNumberFormat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83" fillId="0" borderId="2" xfId="0" applyFont="1" applyBorder="1" applyAlignment="1">
      <alignment horizontal="center" vertical="center" wrapText="1"/>
    </xf>
    <xf numFmtId="0" fontId="83" fillId="0" borderId="8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21" fillId="0" borderId="0" xfId="0" applyFont="1"/>
    <xf numFmtId="0" fontId="109" fillId="0" borderId="6" xfId="0" applyFont="1" applyBorder="1" applyAlignment="1">
      <alignment horizontal="center" vertical="center" wrapText="1"/>
    </xf>
    <xf numFmtId="0" fontId="110" fillId="0" borderId="7" xfId="0" applyFont="1" applyBorder="1" applyAlignment="1">
      <alignment horizontal="center" vertical="center" wrapText="1"/>
    </xf>
    <xf numFmtId="0" fontId="110" fillId="0" borderId="6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165" fontId="4" fillId="0" borderId="3" xfId="1" applyNumberFormat="1" applyFont="1" applyBorder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8" xfId="1" applyNumberFormat="1" applyFont="1" applyBorder="1" applyAlignment="1">
      <alignment horizontal="right"/>
    </xf>
    <xf numFmtId="1" fontId="9" fillId="0" borderId="3" xfId="1" applyNumberFormat="1" applyFont="1" applyBorder="1" applyAlignment="1">
      <alignment horizontal="right"/>
    </xf>
    <xf numFmtId="1" fontId="9" fillId="0" borderId="10" xfId="1" applyNumberFormat="1" applyFont="1" applyBorder="1" applyAlignment="1">
      <alignment horizontal="right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2" xfId="1" applyFont="1" applyBorder="1" applyAlignment="1">
      <alignment horizontal="center"/>
    </xf>
    <xf numFmtId="2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3" xfId="1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0" fillId="0" borderId="0" xfId="0" applyNumberFormat="1" applyAlignment="1">
      <alignment vertical="center"/>
    </xf>
    <xf numFmtId="2" fontId="47" fillId="0" borderId="0" xfId="1" applyNumberFormat="1" applyFont="1" applyAlignment="1">
      <alignment horizontal="left" vertical="center"/>
    </xf>
    <xf numFmtId="0" fontId="111" fillId="0" borderId="7" xfId="0" applyFont="1" applyBorder="1" applyAlignment="1">
      <alignment horizontal="center" vertical="center" wrapText="1"/>
    </xf>
    <xf numFmtId="0" fontId="111" fillId="0" borderId="9" xfId="0" applyFont="1" applyBorder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9" fillId="0" borderId="11" xfId="1" applyFont="1" applyBorder="1" applyAlignment="1">
      <alignment wrapText="1"/>
    </xf>
    <xf numFmtId="2" fontId="9" fillId="0" borderId="2" xfId="1" applyNumberFormat="1" applyFont="1" applyBorder="1" applyAlignment="1">
      <alignment horizontal="right"/>
    </xf>
    <xf numFmtId="2" fontId="9" fillId="0" borderId="8" xfId="1" applyNumberFormat="1" applyFont="1" applyBorder="1" applyAlignment="1">
      <alignment horizontal="right"/>
    </xf>
    <xf numFmtId="49" fontId="33" fillId="0" borderId="0" xfId="0" applyNumberFormat="1" applyFont="1" applyAlignment="1">
      <alignment horizontal="left"/>
    </xf>
    <xf numFmtId="0" fontId="9" fillId="0" borderId="11" xfId="0" applyFont="1" applyBorder="1" applyAlignment="1">
      <alignment wrapText="1"/>
    </xf>
    <xf numFmtId="2" fontId="9" fillId="0" borderId="2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9" fillId="0" borderId="8" xfId="1" applyNumberFormat="1" applyFont="1" applyBorder="1" applyAlignment="1">
      <alignment horizontal="right"/>
    </xf>
    <xf numFmtId="0" fontId="2" fillId="0" borderId="0" xfId="1" applyFont="1" applyAlignment="1">
      <alignment wrapText="1"/>
    </xf>
    <xf numFmtId="0" fontId="109" fillId="0" borderId="7" xfId="0" applyFont="1" applyBorder="1" applyAlignment="1">
      <alignment horizontal="center" vertical="center" wrapText="1"/>
    </xf>
    <xf numFmtId="0" fontId="109" fillId="0" borderId="9" xfId="0" applyFont="1" applyBorder="1" applyAlignment="1">
      <alignment horizontal="center" vertical="center" wrapText="1"/>
    </xf>
    <xf numFmtId="0" fontId="109" fillId="0" borderId="2" xfId="0" applyFont="1" applyBorder="1" applyAlignment="1">
      <alignment horizontal="center" vertical="center" wrapText="1"/>
    </xf>
    <xf numFmtId="0" fontId="109" fillId="0" borderId="8" xfId="0" applyFont="1" applyBorder="1" applyAlignment="1">
      <alignment horizontal="center" vertical="center" wrapText="1"/>
    </xf>
    <xf numFmtId="0" fontId="23" fillId="0" borderId="0" xfId="6" applyFont="1" applyAlignment="1">
      <alignment horizontal="right"/>
    </xf>
    <xf numFmtId="0" fontId="109" fillId="0" borderId="7" xfId="0" applyFont="1" applyBorder="1" applyAlignment="1">
      <alignment horizontal="center" vertical="center"/>
    </xf>
    <xf numFmtId="0" fontId="109" fillId="0" borderId="5" xfId="0" applyFont="1" applyBorder="1" applyAlignment="1">
      <alignment horizontal="center" vertical="center" wrapText="1"/>
    </xf>
    <xf numFmtId="0" fontId="5" fillId="0" borderId="0" xfId="1" applyFont="1"/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0" fontId="35" fillId="0" borderId="0" xfId="0" applyFont="1" applyAlignment="1">
      <alignment horizontal="left" vertical="center" wrapText="1"/>
    </xf>
    <xf numFmtId="0" fontId="3" fillId="0" borderId="0" xfId="1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3" xfId="0" applyFont="1" applyBorder="1" applyAlignment="1">
      <alignment horizontal="center" wrapText="1"/>
    </xf>
    <xf numFmtId="4" fontId="9" fillId="0" borderId="8" xfId="1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top" wrapText="1"/>
    </xf>
    <xf numFmtId="4" fontId="9" fillId="0" borderId="3" xfId="1" applyNumberFormat="1" applyFont="1" applyBorder="1" applyAlignment="1">
      <alignment horizontal="right" vertical="top" wrapText="1"/>
    </xf>
    <xf numFmtId="4" fontId="9" fillId="0" borderId="10" xfId="1" applyNumberFormat="1" applyFont="1" applyBorder="1" applyAlignment="1">
      <alignment horizontal="right" vertical="top" wrapText="1"/>
    </xf>
    <xf numFmtId="4" fontId="9" fillId="0" borderId="10" xfId="1" applyNumberFormat="1" applyFont="1" applyBorder="1" applyAlignment="1">
      <alignment horizontal="right" wrapText="1"/>
    </xf>
    <xf numFmtId="0" fontId="31" fillId="0" borderId="3" xfId="1" applyFont="1" applyBorder="1" applyAlignment="1">
      <alignment horizontal="center" wrapText="1"/>
    </xf>
    <xf numFmtId="4" fontId="31" fillId="0" borderId="8" xfId="1" applyNumberFormat="1" applyFont="1" applyBorder="1" applyAlignment="1">
      <alignment horizontal="right" wrapText="1"/>
    </xf>
    <xf numFmtId="0" fontId="31" fillId="0" borderId="3" xfId="1" applyFont="1" applyBorder="1" applyAlignment="1">
      <alignment horizontal="center" vertical="top" wrapText="1"/>
    </xf>
    <xf numFmtId="166" fontId="31" fillId="0" borderId="3" xfId="1" applyNumberFormat="1" applyFont="1" applyBorder="1" applyAlignment="1">
      <alignment horizontal="right" vertical="top" wrapText="1"/>
    </xf>
    <xf numFmtId="3" fontId="31" fillId="0" borderId="3" xfId="1" applyNumberFormat="1" applyFont="1" applyBorder="1" applyAlignment="1">
      <alignment horizontal="right" vertical="top" wrapText="1"/>
    </xf>
    <xf numFmtId="166" fontId="31" fillId="0" borderId="10" xfId="1" applyNumberFormat="1" applyFont="1" applyBorder="1" applyAlignment="1">
      <alignment horizontal="right" vertical="top" wrapText="1"/>
    </xf>
    <xf numFmtId="4" fontId="31" fillId="0" borderId="10" xfId="1" applyNumberFormat="1" applyFont="1" applyBorder="1" applyAlignment="1">
      <alignment horizontal="right" wrapText="1"/>
    </xf>
    <xf numFmtId="166" fontId="31" fillId="0" borderId="10" xfId="1" applyNumberFormat="1" applyFont="1" applyBorder="1" applyAlignment="1">
      <alignment horizontal="right" wrapText="1"/>
    </xf>
    <xf numFmtId="0" fontId="57" fillId="0" borderId="0" xfId="0" applyFont="1" applyAlignment="1">
      <alignment wrapText="1"/>
    </xf>
    <xf numFmtId="0" fontId="21" fillId="0" borderId="3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2" fillId="0" borderId="0" xfId="1" applyFont="1"/>
    <xf numFmtId="0" fontId="21" fillId="0" borderId="0" xfId="1" applyFont="1"/>
    <xf numFmtId="0" fontId="35" fillId="0" borderId="0" xfId="3" applyFont="1"/>
    <xf numFmtId="0" fontId="113" fillId="0" borderId="0" xfId="23" applyFont="1"/>
    <xf numFmtId="0" fontId="72" fillId="0" borderId="0" xfId="1" applyFont="1" applyAlignment="1">
      <alignment horizontal="left" indent="5"/>
    </xf>
    <xf numFmtId="0" fontId="114" fillId="0" borderId="0" xfId="6" applyFont="1"/>
    <xf numFmtId="0" fontId="35" fillId="0" borderId="0" xfId="3" applyFont="1" applyAlignment="1">
      <alignment vertical="center" wrapText="1"/>
    </xf>
    <xf numFmtId="2" fontId="35" fillId="0" borderId="0" xfId="3" applyNumberFormat="1" applyFont="1" applyAlignment="1">
      <alignment vertical="center" wrapText="1"/>
    </xf>
    <xf numFmtId="2" fontId="20" fillId="0" borderId="17" xfId="5" applyNumberFormat="1" applyFont="1" applyBorder="1" applyAlignment="1">
      <alignment vertical="top"/>
    </xf>
    <xf numFmtId="0" fontId="21" fillId="0" borderId="0" xfId="1" applyFont="1" applyAlignment="1">
      <alignment vertical="center" wrapText="1"/>
    </xf>
    <xf numFmtId="0" fontId="83" fillId="0" borderId="0" xfId="1" applyFont="1" applyAlignment="1">
      <alignment vertical="center" wrapText="1"/>
    </xf>
    <xf numFmtId="0" fontId="83" fillId="0" borderId="3" xfId="1" applyFont="1" applyBorder="1" applyAlignment="1">
      <alignment horizontal="center" wrapText="1"/>
    </xf>
    <xf numFmtId="2" fontId="83" fillId="0" borderId="3" xfId="1" applyNumberFormat="1" applyFont="1" applyBorder="1" applyAlignment="1">
      <alignment horizontal="right" wrapText="1"/>
    </xf>
    <xf numFmtId="2" fontId="83" fillId="0" borderId="0" xfId="1" applyNumberFormat="1" applyFont="1" applyAlignment="1">
      <alignment horizontal="right" wrapText="1"/>
    </xf>
    <xf numFmtId="0" fontId="83" fillId="0" borderId="3" xfId="1" applyFont="1" applyBorder="1" applyAlignment="1">
      <alignment horizontal="center" vertical="top" wrapText="1"/>
    </xf>
    <xf numFmtId="2" fontId="21" fillId="0" borderId="16" xfId="5" applyNumberFormat="1" applyFont="1" applyBorder="1" applyAlignment="1">
      <alignment vertical="top"/>
    </xf>
    <xf numFmtId="2" fontId="21" fillId="0" borderId="17" xfId="5" applyNumberFormat="1" applyFont="1" applyBorder="1" applyAlignment="1">
      <alignment vertical="top"/>
    </xf>
    <xf numFmtId="2" fontId="83" fillId="0" borderId="3" xfId="1" applyNumberFormat="1" applyFont="1" applyBorder="1" applyAlignment="1">
      <alignment wrapText="1"/>
    </xf>
    <xf numFmtId="2" fontId="83" fillId="0" borderId="0" xfId="1" applyNumberFormat="1" applyFont="1" applyAlignment="1">
      <alignment wrapText="1"/>
    </xf>
    <xf numFmtId="2" fontId="83" fillId="0" borderId="10" xfId="1" applyNumberFormat="1" applyFont="1" applyBorder="1" applyAlignment="1">
      <alignment wrapText="1"/>
    </xf>
    <xf numFmtId="0" fontId="116" fillId="0" borderId="0" xfId="6" applyFont="1"/>
    <xf numFmtId="2" fontId="20" fillId="0" borderId="3" xfId="5" applyNumberFormat="1" applyFont="1" applyBorder="1" applyAlignment="1">
      <alignment vertical="top"/>
    </xf>
    <xf numFmtId="2" fontId="20" fillId="0" borderId="0" xfId="5" applyNumberFormat="1" applyFont="1" applyAlignment="1">
      <alignment vertical="top"/>
    </xf>
    <xf numFmtId="0" fontId="57" fillId="0" borderId="0" xfId="1" applyFont="1" applyAlignment="1">
      <alignment horizontal="left" indent="5"/>
    </xf>
    <xf numFmtId="0" fontId="13" fillId="0" borderId="0" xfId="2" applyAlignment="1">
      <alignment vertical="center" wrapText="1"/>
    </xf>
    <xf numFmtId="0" fontId="13" fillId="0" borderId="0" xfId="4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0" borderId="0" xfId="3" applyNumberFormat="1" applyFont="1" applyAlignment="1">
      <alignment vertical="center" wrapText="1"/>
    </xf>
    <xf numFmtId="0" fontId="57" fillId="0" borderId="0" xfId="0" applyFont="1"/>
    <xf numFmtId="0" fontId="57" fillId="0" borderId="0" xfId="0" applyFont="1" applyAlignment="1">
      <alignment vertical="center"/>
    </xf>
    <xf numFmtId="0" fontId="21" fillId="0" borderId="0" xfId="3" applyFont="1" applyAlignment="1">
      <alignment vertical="center" wrapText="1"/>
    </xf>
    <xf numFmtId="0" fontId="57" fillId="0" borderId="0" xfId="0" applyFont="1" applyAlignment="1">
      <alignment vertical="center" wrapText="1"/>
    </xf>
    <xf numFmtId="2" fontId="31" fillId="0" borderId="8" xfId="1" applyNumberFormat="1" applyFont="1" applyBorder="1" applyAlignment="1">
      <alignment horizontal="right" wrapText="1"/>
    </xf>
    <xf numFmtId="0" fontId="32" fillId="0" borderId="0" xfId="0" applyFont="1" applyAlignment="1">
      <alignment vertical="center"/>
    </xf>
    <xf numFmtId="0" fontId="31" fillId="0" borderId="7" xfId="1" applyFont="1" applyBorder="1" applyAlignment="1">
      <alignment horizontal="center" vertical="center" wrapText="1"/>
    </xf>
    <xf numFmtId="165" fontId="31" fillId="0" borderId="8" xfId="1" applyNumberFormat="1" applyFont="1" applyBorder="1" applyAlignment="1">
      <alignment horizontal="right" wrapText="1"/>
    </xf>
    <xf numFmtId="0" fontId="118" fillId="0" borderId="0" xfId="0" applyFont="1" applyAlignment="1">
      <alignment vertical="center"/>
    </xf>
    <xf numFmtId="2" fontId="31" fillId="0" borderId="10" xfId="0" applyNumberFormat="1" applyFont="1" applyBorder="1" applyAlignment="1">
      <alignment horizontal="right" wrapText="1"/>
    </xf>
    <xf numFmtId="2" fontId="31" fillId="0" borderId="8" xfId="0" applyNumberFormat="1" applyFont="1" applyBorder="1" applyAlignment="1">
      <alignment horizontal="right" wrapText="1"/>
    </xf>
    <xf numFmtId="2" fontId="51" fillId="0" borderId="8" xfId="0" applyNumberFormat="1" applyFont="1" applyBorder="1" applyAlignment="1">
      <alignment horizontal="right" wrapText="1"/>
    </xf>
    <xf numFmtId="2" fontId="38" fillId="0" borderId="10" xfId="0" applyNumberFormat="1" applyFont="1" applyBorder="1" applyAlignment="1">
      <alignment wrapText="1"/>
    </xf>
    <xf numFmtId="3" fontId="61" fillId="0" borderId="10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0" fontId="4" fillId="0" borderId="13" xfId="0" applyFont="1" applyBorder="1" applyAlignment="1">
      <alignment wrapText="1"/>
    </xf>
    <xf numFmtId="2" fontId="9" fillId="0" borderId="3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3" fontId="118" fillId="0" borderId="3" xfId="0" applyNumberFormat="1" applyFont="1" applyBorder="1" applyAlignment="1">
      <alignment horizontal="right" wrapText="1"/>
    </xf>
    <xf numFmtId="3" fontId="112" fillId="0" borderId="3" xfId="0" applyNumberFormat="1" applyFont="1" applyBorder="1" applyAlignment="1">
      <alignment horizontal="right" wrapText="1"/>
    </xf>
    <xf numFmtId="3" fontId="112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3" fontId="9" fillId="0" borderId="2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19" fillId="0" borderId="0" xfId="1" applyFont="1"/>
    <xf numFmtId="0" fontId="120" fillId="0" borderId="0" xfId="24" applyFont="1"/>
    <xf numFmtId="0" fontId="120" fillId="0" borderId="0" xfId="7" applyFont="1" applyAlignment="1">
      <alignment vertical="center"/>
    </xf>
    <xf numFmtId="0" fontId="120" fillId="0" borderId="0" xfId="24" applyFont="1" applyAlignment="1">
      <alignment vertical="center"/>
    </xf>
    <xf numFmtId="0" fontId="20" fillId="0" borderId="0" xfId="24" applyFont="1"/>
    <xf numFmtId="0" fontId="121" fillId="0" borderId="3" xfId="24" applyFont="1" applyBorder="1" applyAlignment="1">
      <alignment horizontal="center" vertical="center"/>
    </xf>
    <xf numFmtId="0" fontId="122" fillId="0" borderId="3" xfId="7" applyFont="1" applyBorder="1" applyAlignment="1">
      <alignment horizontal="center" vertical="center" wrapText="1"/>
    </xf>
    <xf numFmtId="0" fontId="60" fillId="0" borderId="3" xfId="24" applyFont="1" applyBorder="1" applyAlignment="1">
      <alignment horizontal="center" vertical="center" wrapText="1"/>
    </xf>
    <xf numFmtId="0" fontId="125" fillId="0" borderId="7" xfId="7" applyFont="1" applyBorder="1" applyAlignment="1">
      <alignment horizontal="center" vertical="center" wrapText="1"/>
    </xf>
    <xf numFmtId="0" fontId="128" fillId="0" borderId="7" xfId="7" applyFont="1" applyBorder="1" applyAlignment="1">
      <alignment horizontal="center" vertical="center" wrapText="1"/>
    </xf>
    <xf numFmtId="0" fontId="129" fillId="0" borderId="7" xfId="7" applyFont="1" applyBorder="1" applyAlignment="1">
      <alignment horizontal="center" vertical="center" wrapText="1"/>
    </xf>
    <xf numFmtId="0" fontId="129" fillId="0" borderId="9" xfId="7" applyFont="1" applyBorder="1" applyAlignment="1">
      <alignment horizontal="center" vertical="center" wrapText="1"/>
    </xf>
    <xf numFmtId="0" fontId="121" fillId="0" borderId="2" xfId="24" applyFont="1" applyBorder="1" applyAlignment="1">
      <alignment horizontal="center"/>
    </xf>
    <xf numFmtId="0" fontId="61" fillId="0" borderId="2" xfId="1" applyFont="1" applyBorder="1" applyAlignment="1">
      <alignment wrapText="1"/>
    </xf>
    <xf numFmtId="0" fontId="10" fillId="0" borderId="2" xfId="1" applyFont="1" applyBorder="1" applyAlignment="1">
      <alignment horizontal="center" wrapText="1"/>
    </xf>
    <xf numFmtId="3" fontId="125" fillId="0" borderId="2" xfId="24" applyNumberFormat="1" applyFont="1" applyBorder="1" applyAlignment="1">
      <alignment horizontal="right" indent="1"/>
    </xf>
    <xf numFmtId="3" fontId="125" fillId="0" borderId="8" xfId="24" applyNumberFormat="1" applyFont="1" applyBorder="1" applyAlignment="1">
      <alignment horizontal="right" indent="1"/>
    </xf>
    <xf numFmtId="3" fontId="133" fillId="0" borderId="2" xfId="24" applyNumberFormat="1" applyFont="1" applyBorder="1" applyAlignment="1">
      <alignment horizontal="right" indent="1"/>
    </xf>
    <xf numFmtId="3" fontId="133" fillId="0" borderId="8" xfId="24" applyNumberFormat="1" applyFont="1" applyBorder="1" applyAlignment="1">
      <alignment horizontal="right" indent="1"/>
    </xf>
    <xf numFmtId="3" fontId="134" fillId="0" borderId="2" xfId="24" applyNumberFormat="1" applyFont="1" applyBorder="1" applyAlignment="1">
      <alignment horizontal="right" indent="1"/>
    </xf>
    <xf numFmtId="0" fontId="121" fillId="0" borderId="3" xfId="24" applyFont="1" applyBorder="1" applyAlignment="1">
      <alignment horizontal="center"/>
    </xf>
    <xf numFmtId="0" fontId="61" fillId="0" borderId="3" xfId="1" applyFont="1" applyBorder="1" applyAlignment="1">
      <alignment wrapText="1"/>
    </xf>
    <xf numFmtId="0" fontId="10" fillId="0" borderId="3" xfId="1" applyFont="1" applyBorder="1" applyAlignment="1">
      <alignment horizontal="center" wrapText="1"/>
    </xf>
    <xf numFmtId="3" fontId="125" fillId="0" borderId="3" xfId="24" applyNumberFormat="1" applyFont="1" applyBorder="1" applyAlignment="1">
      <alignment horizontal="right" indent="1"/>
    </xf>
    <xf numFmtId="3" fontId="125" fillId="0" borderId="10" xfId="24" applyNumberFormat="1" applyFont="1" applyBorder="1" applyAlignment="1">
      <alignment horizontal="right" indent="1"/>
    </xf>
    <xf numFmtId="3" fontId="133" fillId="0" borderId="14" xfId="24" applyNumberFormat="1" applyFont="1" applyBorder="1" applyAlignment="1">
      <alignment horizontal="right" indent="1"/>
    </xf>
    <xf numFmtId="3" fontId="133" fillId="0" borderId="3" xfId="24" applyNumberFormat="1" applyFont="1" applyBorder="1" applyAlignment="1">
      <alignment horizontal="right" indent="1"/>
    </xf>
    <xf numFmtId="3" fontId="133" fillId="0" borderId="10" xfId="24" applyNumberFormat="1" applyFont="1" applyBorder="1" applyAlignment="1">
      <alignment horizontal="right" indent="1"/>
    </xf>
    <xf numFmtId="3" fontId="134" fillId="0" borderId="3" xfId="24" applyNumberFormat="1" applyFont="1" applyBorder="1" applyAlignment="1">
      <alignment horizontal="right" indent="1"/>
    </xf>
    <xf numFmtId="3" fontId="136" fillId="0" borderId="14" xfId="24" applyNumberFormat="1" applyFont="1" applyBorder="1" applyAlignment="1">
      <alignment horizontal="right" indent="1"/>
    </xf>
    <xf numFmtId="3" fontId="136" fillId="0" borderId="3" xfId="24" applyNumberFormat="1" applyFont="1" applyBorder="1" applyAlignment="1">
      <alignment horizontal="right" indent="1"/>
    </xf>
    <xf numFmtId="3" fontId="136" fillId="0" borderId="10" xfId="24" applyNumberFormat="1" applyFont="1" applyBorder="1" applyAlignment="1">
      <alignment horizontal="right" indent="1"/>
    </xf>
    <xf numFmtId="3" fontId="137" fillId="0" borderId="10" xfId="24" applyNumberFormat="1" applyFont="1" applyBorder="1" applyAlignment="1">
      <alignment horizontal="right" indent="1"/>
    </xf>
    <xf numFmtId="3" fontId="138" fillId="0" borderId="3" xfId="24" applyNumberFormat="1" applyFont="1" applyBorder="1" applyAlignment="1">
      <alignment horizontal="right" indent="1"/>
    </xf>
    <xf numFmtId="3" fontId="137" fillId="0" borderId="14" xfId="24" applyNumberFormat="1" applyFont="1" applyBorder="1" applyAlignment="1">
      <alignment horizontal="right" indent="1"/>
    </xf>
    <xf numFmtId="3" fontId="137" fillId="0" borderId="3" xfId="24" applyNumberFormat="1" applyFont="1" applyBorder="1" applyAlignment="1">
      <alignment horizontal="right" indent="1"/>
    </xf>
    <xf numFmtId="0" fontId="121" fillId="0" borderId="5" xfId="24" applyFont="1" applyBorder="1" applyAlignment="1">
      <alignment horizontal="center"/>
    </xf>
    <xf numFmtId="0" fontId="61" fillId="0" borderId="5" xfId="1" applyFont="1" applyBorder="1" applyAlignment="1">
      <alignment wrapText="1"/>
    </xf>
    <xf numFmtId="0" fontId="10" fillId="0" borderId="5" xfId="1" applyFont="1" applyBorder="1" applyAlignment="1">
      <alignment horizontal="center" wrapText="1"/>
    </xf>
    <xf numFmtId="3" fontId="125" fillId="0" borderId="5" xfId="24" applyNumberFormat="1" applyFont="1" applyBorder="1" applyAlignment="1">
      <alignment horizontal="right" indent="1"/>
    </xf>
    <xf numFmtId="3" fontId="137" fillId="0" borderId="5" xfId="24" applyNumberFormat="1" applyFont="1" applyBorder="1" applyAlignment="1">
      <alignment horizontal="right" indent="1"/>
    </xf>
    <xf numFmtId="3" fontId="137" fillId="0" borderId="15" xfId="24" applyNumberFormat="1" applyFont="1" applyBorder="1" applyAlignment="1">
      <alignment horizontal="right" indent="1"/>
    </xf>
    <xf numFmtId="0" fontId="129" fillId="0" borderId="0" xfId="24" applyFont="1"/>
    <xf numFmtId="3" fontId="142" fillId="0" borderId="0" xfId="24" applyNumberFormat="1" applyFont="1"/>
    <xf numFmtId="0" fontId="9" fillId="0" borderId="0" xfId="25" applyFont="1"/>
    <xf numFmtId="0" fontId="23" fillId="0" borderId="0" xfId="26" applyFont="1" applyAlignment="1">
      <alignment horizontal="right" vertical="center"/>
    </xf>
    <xf numFmtId="0" fontId="23" fillId="0" borderId="0" xfId="26" applyFont="1" applyAlignment="1">
      <alignment horizontal="left" vertical="center"/>
    </xf>
    <xf numFmtId="0" fontId="51" fillId="0" borderId="14" xfId="17" applyFont="1" applyBorder="1"/>
    <xf numFmtId="3" fontId="51" fillId="0" borderId="3" xfId="17" applyNumberFormat="1" applyFont="1" applyBorder="1" applyAlignment="1">
      <alignment horizontal="right"/>
    </xf>
    <xf numFmtId="0" fontId="31" fillId="0" borderId="14" xfId="17" applyFont="1" applyBorder="1"/>
    <xf numFmtId="3" fontId="31" fillId="0" borderId="3" xfId="17" applyNumberFormat="1" applyFont="1" applyBorder="1" applyAlignment="1">
      <alignment horizontal="right"/>
    </xf>
    <xf numFmtId="0" fontId="74" fillId="0" borderId="0" xfId="17" applyFont="1" applyAlignment="1">
      <alignment vertical="center"/>
    </xf>
    <xf numFmtId="0" fontId="21" fillId="0" borderId="0" xfId="17" applyFont="1" applyAlignment="1">
      <alignment vertical="center"/>
    </xf>
    <xf numFmtId="0" fontId="144" fillId="0" borderId="0" xfId="28" applyFont="1" applyAlignment="1">
      <alignment horizontal="left"/>
    </xf>
    <xf numFmtId="0" fontId="9" fillId="0" borderId="0" xfId="27" applyFont="1" applyAlignment="1">
      <alignment vertical="center"/>
    </xf>
    <xf numFmtId="0" fontId="71" fillId="0" borderId="20" xfId="27" applyFont="1" applyBorder="1" applyAlignment="1">
      <alignment horizontal="center" vertical="center" wrapText="1"/>
    </xf>
    <xf numFmtId="1" fontId="71" fillId="0" borderId="20" xfId="27" applyNumberFormat="1" applyFont="1" applyBorder="1" applyAlignment="1">
      <alignment horizontal="center" vertical="center" wrapText="1"/>
    </xf>
    <xf numFmtId="0" fontId="71" fillId="0" borderId="21" xfId="27" applyFont="1" applyBorder="1" applyAlignment="1">
      <alignment horizontal="center" vertical="center" wrapText="1"/>
    </xf>
    <xf numFmtId="0" fontId="71" fillId="0" borderId="22" xfId="27" applyFont="1" applyBorder="1" applyAlignment="1">
      <alignment horizontal="center" vertical="center" wrapText="1"/>
    </xf>
    <xf numFmtId="1" fontId="71" fillId="0" borderId="22" xfId="27" applyNumberFormat="1" applyFont="1" applyBorder="1" applyAlignment="1">
      <alignment horizontal="center" vertical="center" wrapText="1"/>
    </xf>
    <xf numFmtId="0" fontId="71" fillId="0" borderId="23" xfId="27" applyFont="1" applyBorder="1" applyAlignment="1">
      <alignment horizontal="center" vertical="center" wrapText="1"/>
    </xf>
    <xf numFmtId="0" fontId="71" fillId="0" borderId="24" xfId="27" applyFont="1" applyBorder="1" applyAlignment="1">
      <alignment horizontal="center" vertical="center" wrapText="1"/>
    </xf>
    <xf numFmtId="0" fontId="71" fillId="0" borderId="0" xfId="27" applyFont="1" applyAlignment="1">
      <alignment vertical="center"/>
    </xf>
    <xf numFmtId="1" fontId="6" fillId="0" borderId="25" xfId="27" applyNumberFormat="1" applyFont="1" applyBorder="1" applyAlignment="1">
      <alignment vertical="center" wrapText="1"/>
    </xf>
    <xf numFmtId="3" fontId="145" fillId="0" borderId="22" xfId="17" applyNumberFormat="1" applyFont="1" applyBorder="1" applyAlignment="1">
      <alignment horizontal="right" vertical="center"/>
    </xf>
    <xf numFmtId="3" fontId="145" fillId="0" borderId="0" xfId="17" applyNumberFormat="1" applyFont="1" applyAlignment="1">
      <alignment horizontal="right" vertical="center"/>
    </xf>
    <xf numFmtId="3" fontId="6" fillId="0" borderId="25" xfId="27" applyNumberFormat="1" applyFont="1" applyBorder="1" applyAlignment="1">
      <alignment vertical="center" wrapText="1"/>
    </xf>
    <xf numFmtId="1" fontId="145" fillId="0" borderId="24" xfId="17" applyNumberFormat="1" applyFont="1" applyBorder="1" applyAlignment="1">
      <alignment horizontal="right" vertical="center"/>
    </xf>
    <xf numFmtId="1" fontId="6" fillId="0" borderId="0" xfId="27" applyNumberFormat="1" applyFont="1" applyAlignment="1">
      <alignment vertical="center"/>
    </xf>
    <xf numFmtId="1" fontId="5" fillId="0" borderId="26" xfId="27" applyNumberFormat="1" applyFont="1" applyBorder="1" applyAlignment="1">
      <alignment vertical="center"/>
    </xf>
    <xf numFmtId="3" fontId="35" fillId="0" borderId="27" xfId="17" applyNumberFormat="1" applyFont="1" applyBorder="1" applyAlignment="1">
      <alignment horizontal="right" vertical="center"/>
    </xf>
    <xf numFmtId="3" fontId="35" fillId="0" borderId="0" xfId="17" applyNumberFormat="1" applyFont="1" applyAlignment="1">
      <alignment horizontal="right" vertical="center"/>
    </xf>
    <xf numFmtId="3" fontId="5" fillId="0" borderId="26" xfId="27" applyNumberFormat="1" applyFont="1" applyBorder="1" applyAlignment="1">
      <alignment vertical="center"/>
    </xf>
    <xf numFmtId="1" fontId="35" fillId="0" borderId="27" xfId="0" applyNumberFormat="1" applyFont="1" applyBorder="1" applyAlignment="1">
      <alignment horizontal="right" vertical="center"/>
    </xf>
    <xf numFmtId="1" fontId="35" fillId="0" borderId="27" xfId="28" applyNumberFormat="1" applyFont="1" applyBorder="1" applyAlignment="1">
      <alignment horizontal="right" vertical="center"/>
    </xf>
    <xf numFmtId="1" fontId="35" fillId="0" borderId="28" xfId="17" applyNumberFormat="1" applyFont="1" applyBorder="1" applyAlignment="1">
      <alignment horizontal="right" vertical="center"/>
    </xf>
    <xf numFmtId="1" fontId="5" fillId="0" borderId="0" xfId="27" applyNumberFormat="1" applyFont="1" applyAlignment="1">
      <alignment vertical="center"/>
    </xf>
    <xf numFmtId="1" fontId="35" fillId="0" borderId="28" xfId="0" applyNumberFormat="1" applyFont="1" applyBorder="1" applyAlignment="1">
      <alignment horizontal="right" vertical="center"/>
    </xf>
    <xf numFmtId="1" fontId="35" fillId="0" borderId="10" xfId="0" applyNumberFormat="1" applyFont="1" applyBorder="1" applyAlignment="1">
      <alignment horizontal="right" vertical="center"/>
    </xf>
    <xf numFmtId="3" fontId="35" fillId="0" borderId="28" xfId="17" applyNumberFormat="1" applyFont="1" applyBorder="1" applyAlignment="1">
      <alignment horizontal="right" vertical="center"/>
    </xf>
    <xf numFmtId="3" fontId="35" fillId="0" borderId="10" xfId="17" applyNumberFormat="1" applyFont="1" applyBorder="1" applyAlignment="1">
      <alignment horizontal="right" vertical="center"/>
    </xf>
    <xf numFmtId="1" fontId="21" fillId="0" borderId="26" xfId="27" applyNumberFormat="1" applyFont="1" applyBorder="1" applyAlignment="1">
      <alignment vertical="center"/>
    </xf>
    <xf numFmtId="3" fontId="21" fillId="0" borderId="26" xfId="27" applyNumberFormat="1" applyFont="1" applyBorder="1" applyAlignment="1">
      <alignment vertical="center"/>
    </xf>
    <xf numFmtId="1" fontId="21" fillId="0" borderId="0" xfId="27" applyNumberFormat="1" applyFont="1" applyAlignment="1">
      <alignment vertical="center"/>
    </xf>
    <xf numFmtId="1" fontId="35" fillId="0" borderId="28" xfId="28" applyNumberFormat="1" applyFont="1" applyBorder="1" applyAlignment="1">
      <alignment horizontal="right" vertical="center"/>
    </xf>
    <xf numFmtId="1" fontId="35" fillId="0" borderId="10" xfId="28" applyNumberFormat="1" applyFont="1" applyBorder="1" applyAlignment="1">
      <alignment horizontal="right" vertical="center"/>
    </xf>
    <xf numFmtId="0" fontId="5" fillId="0" borderId="0" xfId="27" applyFont="1" applyAlignment="1">
      <alignment vertical="center"/>
    </xf>
    <xf numFmtId="3" fontId="5" fillId="0" borderId="0" xfId="27" applyNumberFormat="1" applyFont="1" applyAlignment="1">
      <alignment vertical="center"/>
    </xf>
    <xf numFmtId="0" fontId="5" fillId="0" borderId="0" xfId="25" applyFont="1"/>
    <xf numFmtId="3" fontId="5" fillId="0" borderId="0" xfId="27" quotePrefix="1" applyNumberFormat="1" applyFont="1" applyAlignment="1">
      <alignment horizontal="center" vertical="center"/>
    </xf>
    <xf numFmtId="1" fontId="5" fillId="0" borderId="0" xfId="27" quotePrefix="1" applyNumberFormat="1" applyFont="1" applyAlignment="1">
      <alignment horizontal="center" vertical="center"/>
    </xf>
    <xf numFmtId="1" fontId="9" fillId="0" borderId="0" xfId="27" applyNumberFormat="1" applyFont="1" applyAlignment="1">
      <alignment vertical="center"/>
    </xf>
    <xf numFmtId="0" fontId="21" fillId="0" borderId="0" xfId="25" applyFont="1"/>
    <xf numFmtId="3" fontId="9" fillId="0" borderId="0" xfId="27" applyNumberFormat="1" applyFont="1" applyAlignment="1">
      <alignment vertical="center"/>
    </xf>
    <xf numFmtId="3" fontId="3" fillId="0" borderId="0" xfId="27" applyNumberFormat="1" applyFont="1" applyAlignment="1">
      <alignment vertical="center"/>
    </xf>
    <xf numFmtId="0" fontId="23" fillId="0" borderId="0" xfId="28" applyFont="1" applyAlignment="1">
      <alignment horizontal="left"/>
    </xf>
    <xf numFmtId="165" fontId="35" fillId="0" borderId="7" xfId="27" applyNumberFormat="1" applyFont="1" applyBorder="1" applyAlignment="1">
      <alignment horizontal="center" vertical="center" wrapText="1"/>
    </xf>
    <xf numFmtId="1" fontId="35" fillId="0" borderId="7" xfId="27" applyNumberFormat="1" applyFont="1" applyBorder="1" applyAlignment="1">
      <alignment horizontal="center" vertical="center" wrapText="1"/>
    </xf>
    <xf numFmtId="165" fontId="35" fillId="0" borderId="2" xfId="27" applyNumberFormat="1" applyFont="1" applyBorder="1" applyAlignment="1">
      <alignment horizontal="center" vertical="center" wrapText="1"/>
    </xf>
    <xf numFmtId="1" fontId="35" fillId="0" borderId="2" xfId="27" applyNumberFormat="1" applyFont="1" applyBorder="1" applyAlignment="1">
      <alignment horizontal="center" vertical="center" wrapText="1"/>
    </xf>
    <xf numFmtId="1" fontId="35" fillId="0" borderId="8" xfId="27" applyNumberFormat="1" applyFont="1" applyBorder="1" applyAlignment="1">
      <alignment horizontal="center" vertical="center" wrapText="1"/>
    </xf>
    <xf numFmtId="1" fontId="35" fillId="0" borderId="29" xfId="27" applyNumberFormat="1" applyFont="1" applyBorder="1" applyAlignment="1">
      <alignment horizontal="center" vertical="center" wrapText="1"/>
    </xf>
    <xf numFmtId="0" fontId="35" fillId="0" borderId="30" xfId="27" applyFont="1" applyBorder="1" applyAlignment="1">
      <alignment horizontal="center" vertical="center" wrapText="1"/>
    </xf>
    <xf numFmtId="1" fontId="35" fillId="0" borderId="30" xfId="27" applyNumberFormat="1" applyFont="1" applyBorder="1" applyAlignment="1">
      <alignment horizontal="center" vertical="center" wrapText="1"/>
    </xf>
    <xf numFmtId="1" fontId="35" fillId="0" borderId="9" xfId="27" applyNumberFormat="1" applyFont="1" applyBorder="1" applyAlignment="1">
      <alignment horizontal="center" vertical="center" wrapText="1"/>
    </xf>
    <xf numFmtId="0" fontId="145" fillId="0" borderId="1" xfId="27" applyFont="1" applyBorder="1" applyAlignment="1">
      <alignment vertical="top" wrapText="1"/>
    </xf>
    <xf numFmtId="165" fontId="145" fillId="0" borderId="10" xfId="27" applyNumberFormat="1" applyFont="1" applyBorder="1" applyAlignment="1">
      <alignment horizontal="right" vertical="top"/>
    </xf>
    <xf numFmtId="1" fontId="145" fillId="0" borderId="10" xfId="27" applyNumberFormat="1" applyFont="1" applyBorder="1" applyAlignment="1">
      <alignment horizontal="right" vertical="top"/>
    </xf>
    <xf numFmtId="165" fontId="145" fillId="0" borderId="8" xfId="27" applyNumberFormat="1" applyFont="1" applyBorder="1" applyAlignment="1">
      <alignment horizontal="right" vertical="top"/>
    </xf>
    <xf numFmtId="1" fontId="145" fillId="0" borderId="2" xfId="27" applyNumberFormat="1" applyFont="1" applyBorder="1" applyAlignment="1">
      <alignment horizontal="right" vertical="top"/>
    </xf>
    <xf numFmtId="165" fontId="145" fillId="0" borderId="1" xfId="27" applyNumberFormat="1" applyFont="1" applyBorder="1" applyAlignment="1">
      <alignment horizontal="right" vertical="top"/>
    </xf>
    <xf numFmtId="1" fontId="145" fillId="0" borderId="8" xfId="27" applyNumberFormat="1" applyFont="1" applyBorder="1" applyAlignment="1">
      <alignment horizontal="right" vertical="top"/>
    </xf>
    <xf numFmtId="165" fontId="145" fillId="0" borderId="3" xfId="27" applyNumberFormat="1" applyFont="1" applyBorder="1" applyAlignment="1">
      <alignment horizontal="right" vertical="top"/>
    </xf>
    <xf numFmtId="1" fontId="145" fillId="0" borderId="0" xfId="27" applyNumberFormat="1" applyFont="1" applyAlignment="1">
      <alignment horizontal="right" vertical="top"/>
    </xf>
    <xf numFmtId="0" fontId="35" fillId="0" borderId="0" xfId="27" applyFont="1" applyAlignment="1">
      <alignment vertical="top"/>
    </xf>
    <xf numFmtId="165" fontId="35" fillId="0" borderId="10" xfId="27" applyNumberFormat="1" applyFont="1" applyBorder="1" applyAlignment="1">
      <alignment horizontal="right" vertical="top"/>
    </xf>
    <xf numFmtId="1" fontId="35" fillId="0" borderId="10" xfId="27" applyNumberFormat="1" applyFont="1" applyBorder="1" applyAlignment="1">
      <alignment horizontal="right" vertical="top"/>
    </xf>
    <xf numFmtId="1" fontId="35" fillId="0" borderId="3" xfId="27" applyNumberFormat="1" applyFont="1" applyBorder="1" applyAlignment="1">
      <alignment horizontal="right" vertical="top"/>
    </xf>
    <xf numFmtId="165" fontId="35" fillId="0" borderId="0" xfId="27" applyNumberFormat="1" applyFont="1" applyAlignment="1">
      <alignment horizontal="right" vertical="top"/>
    </xf>
    <xf numFmtId="165" fontId="35" fillId="0" borderId="3" xfId="27" applyNumberFormat="1" applyFont="1" applyBorder="1" applyAlignment="1">
      <alignment horizontal="right" vertical="top"/>
    </xf>
    <xf numFmtId="1" fontId="35" fillId="0" borderId="0" xfId="27" applyNumberFormat="1" applyFont="1" applyAlignment="1">
      <alignment horizontal="right" vertical="top"/>
    </xf>
    <xf numFmtId="165" fontId="35" fillId="0" borderId="3" xfId="27" quotePrefix="1" applyNumberFormat="1" applyFont="1" applyBorder="1" applyAlignment="1">
      <alignment horizontal="right" vertical="top"/>
    </xf>
    <xf numFmtId="1" fontId="35" fillId="0" borderId="3" xfId="27" quotePrefix="1" applyNumberFormat="1" applyFont="1" applyBorder="1" applyAlignment="1">
      <alignment horizontal="right" vertical="top"/>
    </xf>
    <xf numFmtId="1" fontId="35" fillId="0" borderId="10" xfId="27" quotePrefix="1" applyNumberFormat="1" applyFont="1" applyBorder="1" applyAlignment="1">
      <alignment horizontal="right" vertical="top"/>
    </xf>
    <xf numFmtId="165" fontId="35" fillId="0" borderId="0" xfId="27" applyNumberFormat="1" applyFont="1" applyAlignment="1">
      <alignment vertical="top"/>
    </xf>
    <xf numFmtId="1" fontId="35" fillId="0" borderId="0" xfId="27" applyNumberFormat="1" applyFont="1" applyAlignment="1">
      <alignment vertical="top"/>
    </xf>
    <xf numFmtId="0" fontId="3" fillId="0" borderId="0" xfId="25" applyFont="1"/>
    <xf numFmtId="0" fontId="35" fillId="0" borderId="0" xfId="25" applyFont="1" applyAlignment="1">
      <alignment vertical="top"/>
    </xf>
    <xf numFmtId="0" fontId="2" fillId="0" borderId="0" xfId="27" applyFont="1" applyAlignment="1">
      <alignment vertical="center"/>
    </xf>
    <xf numFmtId="0" fontId="144" fillId="0" borderId="0" xfId="28" applyFont="1" applyAlignment="1">
      <alignment horizontal="left" vertical="center"/>
    </xf>
    <xf numFmtId="165" fontId="9" fillId="0" borderId="7" xfId="27" applyNumberFormat="1" applyFont="1" applyBorder="1" applyAlignment="1">
      <alignment horizontal="center" vertical="center" wrapText="1"/>
    </xf>
    <xf numFmtId="165" fontId="31" fillId="0" borderId="9" xfId="27" applyNumberFormat="1" applyFont="1" applyBorder="1" applyAlignment="1">
      <alignment horizontal="center" vertical="center" wrapText="1"/>
    </xf>
    <xf numFmtId="165" fontId="31" fillId="0" borderId="7" xfId="27" applyNumberFormat="1" applyFont="1" applyBorder="1" applyAlignment="1">
      <alignment horizontal="center" vertical="center" wrapText="1"/>
    </xf>
    <xf numFmtId="1" fontId="9" fillId="0" borderId="9" xfId="27" applyNumberFormat="1" applyFont="1" applyBorder="1" applyAlignment="1">
      <alignment horizontal="center" vertical="center" wrapText="1"/>
    </xf>
    <xf numFmtId="1" fontId="31" fillId="0" borderId="6" xfId="27" applyNumberFormat="1" applyFont="1" applyBorder="1" applyAlignment="1">
      <alignment horizontal="center" vertical="center" wrapText="1"/>
    </xf>
    <xf numFmtId="165" fontId="31" fillId="0" borderId="6" xfId="27" applyNumberFormat="1" applyFont="1" applyBorder="1" applyAlignment="1">
      <alignment horizontal="center" vertical="center" wrapText="1"/>
    </xf>
    <xf numFmtId="1" fontId="31" fillId="0" borderId="11" xfId="27" applyNumberFormat="1" applyFont="1" applyBorder="1" applyAlignment="1">
      <alignment horizontal="center" vertical="center" wrapText="1"/>
    </xf>
    <xf numFmtId="165" fontId="31" fillId="0" borderId="11" xfId="27" applyNumberFormat="1" applyFont="1" applyBorder="1" applyAlignment="1">
      <alignment horizontal="center" vertical="center" wrapText="1"/>
    </xf>
    <xf numFmtId="1" fontId="31" fillId="0" borderId="2" xfId="27" applyNumberFormat="1" applyFont="1" applyBorder="1" applyAlignment="1">
      <alignment horizontal="center" vertical="center" wrapText="1"/>
    </xf>
    <xf numFmtId="165" fontId="31" fillId="0" borderId="2" xfId="27" applyNumberFormat="1" applyFont="1" applyBorder="1" applyAlignment="1">
      <alignment horizontal="center" vertical="center" wrapText="1"/>
    </xf>
    <xf numFmtId="1" fontId="31" fillId="0" borderId="8" xfId="27" applyNumberFormat="1" applyFont="1" applyBorder="1" applyAlignment="1">
      <alignment horizontal="center" vertical="center" wrapText="1"/>
    </xf>
    <xf numFmtId="165" fontId="9" fillId="0" borderId="13" xfId="27" applyNumberFormat="1" applyFont="1" applyBorder="1" applyAlignment="1">
      <alignment horizontal="center" vertical="center" wrapText="1"/>
    </xf>
    <xf numFmtId="1" fontId="9" fillId="0" borderId="7" xfId="27" applyNumberFormat="1" applyFont="1" applyBorder="1" applyAlignment="1">
      <alignment horizontal="center" vertical="center" wrapText="1"/>
    </xf>
    <xf numFmtId="1" fontId="31" fillId="0" borderId="7" xfId="27" applyNumberFormat="1" applyFont="1" applyBorder="1" applyAlignment="1">
      <alignment horizontal="center" vertical="center" wrapText="1"/>
    </xf>
    <xf numFmtId="0" fontId="71" fillId="0" borderId="30" xfId="27" applyFont="1" applyBorder="1" applyAlignment="1">
      <alignment horizontal="center" vertical="center" wrapText="1"/>
    </xf>
    <xf numFmtId="1" fontId="71" fillId="0" borderId="30" xfId="27" applyNumberFormat="1" applyFont="1" applyBorder="1" applyAlignment="1">
      <alignment horizontal="center" vertical="center" wrapText="1"/>
    </xf>
    <xf numFmtId="0" fontId="6" fillId="0" borderId="11" xfId="27" applyFont="1" applyBorder="1" applyAlignment="1">
      <alignment vertical="center" wrapText="1"/>
    </xf>
    <xf numFmtId="3" fontId="6" fillId="0" borderId="8" xfId="27" applyNumberFormat="1" applyFont="1" applyBorder="1" applyAlignment="1">
      <alignment horizontal="right" vertical="center"/>
    </xf>
    <xf numFmtId="3" fontId="6" fillId="0" borderId="2" xfId="27" applyNumberFormat="1" applyFont="1" applyBorder="1" applyAlignment="1">
      <alignment horizontal="right" vertical="center"/>
    </xf>
    <xf numFmtId="3" fontId="6" fillId="0" borderId="1" xfId="27" applyNumberFormat="1" applyFont="1" applyBorder="1" applyAlignment="1">
      <alignment horizontal="right"/>
    </xf>
    <xf numFmtId="3" fontId="57" fillId="0" borderId="10" xfId="27" applyNumberFormat="1" applyFont="1" applyBorder="1" applyAlignment="1">
      <alignment horizontal="right"/>
    </xf>
    <xf numFmtId="3" fontId="57" fillId="0" borderId="2" xfId="27" applyNumberFormat="1" applyFont="1" applyBorder="1" applyAlignment="1">
      <alignment horizontal="right"/>
    </xf>
    <xf numFmtId="3" fontId="57" fillId="0" borderId="11" xfId="27" applyNumberFormat="1" applyFont="1" applyBorder="1" applyAlignment="1">
      <alignment horizontal="right"/>
    </xf>
    <xf numFmtId="3" fontId="57" fillId="0" borderId="1" xfId="27" applyNumberFormat="1" applyFont="1" applyBorder="1" applyAlignment="1">
      <alignment horizontal="right"/>
    </xf>
    <xf numFmtId="3" fontId="57" fillId="0" borderId="8" xfId="27" applyNumberFormat="1" applyFont="1" applyBorder="1" applyAlignment="1">
      <alignment horizontal="right"/>
    </xf>
    <xf numFmtId="3" fontId="6" fillId="0" borderId="1" xfId="27" applyNumberFormat="1" applyFont="1" applyBorder="1" applyAlignment="1">
      <alignment vertical="center" wrapText="1"/>
    </xf>
    <xf numFmtId="3" fontId="57" fillId="0" borderId="0" xfId="27" applyNumberFormat="1" applyFont="1" applyAlignment="1">
      <alignment horizontal="right"/>
    </xf>
    <xf numFmtId="3" fontId="57" fillId="0" borderId="3" xfId="27" applyNumberFormat="1" applyFont="1" applyBorder="1" applyAlignment="1">
      <alignment horizontal="right"/>
    </xf>
    <xf numFmtId="3" fontId="21" fillId="0" borderId="10" xfId="27" applyNumberFormat="1" applyFont="1" applyBorder="1" applyAlignment="1">
      <alignment horizontal="right" vertical="center"/>
    </xf>
    <xf numFmtId="3" fontId="21" fillId="0" borderId="3" xfId="27" applyNumberFormat="1" applyFont="1" applyBorder="1" applyAlignment="1">
      <alignment horizontal="right" vertical="center"/>
    </xf>
    <xf numFmtId="3" fontId="21" fillId="0" borderId="0" xfId="27" applyNumberFormat="1" applyFont="1" applyAlignment="1">
      <alignment horizontal="right"/>
    </xf>
    <xf numFmtId="3" fontId="21" fillId="0" borderId="10" xfId="27" applyNumberFormat="1" applyFont="1" applyBorder="1" applyAlignment="1">
      <alignment horizontal="right"/>
    </xf>
    <xf numFmtId="3" fontId="21" fillId="0" borderId="3" xfId="27" applyNumberFormat="1" applyFont="1" applyBorder="1" applyAlignment="1">
      <alignment horizontal="right"/>
    </xf>
    <xf numFmtId="3" fontId="21" fillId="0" borderId="14" xfId="27" applyNumberFormat="1" applyFont="1" applyBorder="1" applyAlignment="1">
      <alignment horizontal="right"/>
    </xf>
    <xf numFmtId="3" fontId="21" fillId="0" borderId="0" xfId="27" quotePrefix="1" applyNumberFormat="1" applyFont="1" applyAlignment="1">
      <alignment horizontal="right"/>
    </xf>
    <xf numFmtId="165" fontId="5" fillId="0" borderId="3" xfId="27" quotePrefix="1" applyNumberFormat="1" applyFont="1" applyBorder="1" applyAlignment="1">
      <alignment horizontal="right" vertical="center"/>
    </xf>
    <xf numFmtId="1" fontId="5" fillId="0" borderId="3" xfId="27" quotePrefix="1" applyNumberFormat="1" applyFont="1" applyBorder="1" applyAlignment="1">
      <alignment horizontal="right" vertical="center"/>
    </xf>
    <xf numFmtId="0" fontId="21" fillId="0" borderId="0" xfId="27" applyFont="1" applyAlignment="1">
      <alignment vertical="center"/>
    </xf>
    <xf numFmtId="3" fontId="21" fillId="0" borderId="0" xfId="27" applyNumberFormat="1" applyFont="1" applyAlignment="1">
      <alignment vertical="center"/>
    </xf>
    <xf numFmtId="165" fontId="9" fillId="0" borderId="0" xfId="27" applyNumberFormat="1" applyFont="1" applyAlignment="1">
      <alignment vertical="center"/>
    </xf>
    <xf numFmtId="0" fontId="146" fillId="0" borderId="0" xfId="28" applyFont="1" applyAlignment="1">
      <alignment horizontal="right"/>
    </xf>
    <xf numFmtId="0" fontId="31" fillId="0" borderId="13" xfId="14" applyFont="1" applyBorder="1" applyAlignment="1">
      <alignment horizontal="center" vertical="center"/>
    </xf>
    <xf numFmtId="0" fontId="31" fillId="0" borderId="7" xfId="14" applyFont="1" applyBorder="1" applyAlignment="1">
      <alignment horizontal="center" vertical="center" wrapText="1"/>
    </xf>
    <xf numFmtId="0" fontId="31" fillId="0" borderId="9" xfId="14" applyFont="1" applyBorder="1" applyAlignment="1">
      <alignment horizontal="center" vertical="center" wrapText="1"/>
    </xf>
    <xf numFmtId="0" fontId="51" fillId="0" borderId="11" xfId="14" applyFont="1" applyBorder="1" applyAlignment="1">
      <alignment horizontal="left" vertical="center"/>
    </xf>
    <xf numFmtId="10" fontId="51" fillId="0" borderId="2" xfId="15" applyNumberFormat="1" applyFont="1" applyBorder="1" applyAlignment="1">
      <alignment horizontal="right" vertical="center"/>
    </xf>
    <xf numFmtId="10" fontId="51" fillId="0" borderId="8" xfId="15" applyNumberFormat="1" applyFont="1" applyBorder="1" applyAlignment="1">
      <alignment horizontal="right" vertical="center"/>
    </xf>
    <xf numFmtId="0" fontId="48" fillId="0" borderId="0" xfId="14" applyAlignment="1">
      <alignment vertical="center"/>
    </xf>
    <xf numFmtId="0" fontId="31" fillId="0" borderId="14" xfId="14" applyFont="1" applyBorder="1" applyAlignment="1">
      <alignment vertical="center"/>
    </xf>
    <xf numFmtId="10" fontId="31" fillId="0" borderId="3" xfId="16" applyNumberFormat="1" applyFont="1" applyBorder="1" applyAlignment="1">
      <alignment vertical="center"/>
    </xf>
    <xf numFmtId="10" fontId="31" fillId="0" borderId="10" xfId="16" applyNumberFormat="1" applyFont="1" applyBorder="1" applyAlignment="1">
      <alignment vertical="center"/>
    </xf>
    <xf numFmtId="0" fontId="31" fillId="0" borderId="12" xfId="14" applyFont="1" applyBorder="1" applyAlignment="1">
      <alignment vertical="center"/>
    </xf>
    <xf numFmtId="10" fontId="31" fillId="0" borderId="5" xfId="16" applyNumberFormat="1" applyFont="1" applyBorder="1" applyAlignment="1">
      <alignment vertical="center"/>
    </xf>
    <xf numFmtId="10" fontId="31" fillId="0" borderId="15" xfId="16" applyNumberFormat="1" applyFont="1" applyBorder="1" applyAlignment="1">
      <alignment vertical="center"/>
    </xf>
    <xf numFmtId="0" fontId="31" fillId="0" borderId="0" xfId="14" applyFont="1"/>
    <xf numFmtId="0" fontId="72" fillId="0" borderId="0" xfId="14" applyFont="1"/>
    <xf numFmtId="0" fontId="80" fillId="0" borderId="0" xfId="0" applyFont="1" applyAlignment="1">
      <alignment horizontal="center" vertical="top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1" fontId="36" fillId="0" borderId="2" xfId="0" applyNumberFormat="1" applyFont="1" applyBorder="1" applyAlignment="1">
      <alignment horizontal="center" wrapText="1"/>
    </xf>
    <xf numFmtId="1" fontId="36" fillId="0" borderId="8" xfId="0" applyNumberFormat="1" applyFont="1" applyBorder="1" applyAlignment="1">
      <alignment horizontal="center" wrapText="1"/>
    </xf>
    <xf numFmtId="1" fontId="36" fillId="0" borderId="3" xfId="0" applyNumberFormat="1" applyFont="1" applyBorder="1" applyAlignment="1">
      <alignment horizontal="center" wrapText="1"/>
    </xf>
    <xf numFmtId="1" fontId="36" fillId="0" borderId="10" xfId="0" applyNumberFormat="1" applyFont="1" applyBorder="1" applyAlignment="1">
      <alignment horizont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148" fillId="0" borderId="11" xfId="0" applyFont="1" applyBorder="1" applyAlignment="1">
      <alignment wrapText="1"/>
    </xf>
    <xf numFmtId="3" fontId="148" fillId="0" borderId="2" xfId="0" applyNumberFormat="1" applyFont="1" applyBorder="1" applyAlignment="1">
      <alignment horizontal="right"/>
    </xf>
    <xf numFmtId="3" fontId="148" fillId="0" borderId="2" xfId="0" applyNumberFormat="1" applyFont="1" applyBorder="1" applyAlignment="1">
      <alignment horizontal="right" wrapText="1"/>
    </xf>
    <xf numFmtId="3" fontId="148" fillId="0" borderId="8" xfId="0" applyNumberFormat="1" applyFont="1" applyBorder="1" applyAlignment="1">
      <alignment horizontal="right"/>
    </xf>
    <xf numFmtId="0" fontId="148" fillId="0" borderId="14" xfId="0" applyFont="1" applyBorder="1" applyAlignment="1">
      <alignment wrapText="1"/>
    </xf>
    <xf numFmtId="3" fontId="148" fillId="0" borderId="3" xfId="0" applyNumberFormat="1" applyFont="1" applyBorder="1" applyAlignment="1">
      <alignment horizontal="right"/>
    </xf>
    <xf numFmtId="3" fontId="148" fillId="0" borderId="3" xfId="0" applyNumberFormat="1" applyFont="1" applyBorder="1" applyAlignment="1">
      <alignment horizontal="right" wrapText="1"/>
    </xf>
    <xf numFmtId="3" fontId="14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/>
    </xf>
    <xf numFmtId="0" fontId="18" fillId="0" borderId="0" xfId="0" applyFont="1"/>
    <xf numFmtId="3" fontId="148" fillId="0" borderId="8" xfId="0" applyNumberFormat="1" applyFont="1" applyBorder="1" applyAlignment="1">
      <alignment wrapText="1"/>
    </xf>
    <xf numFmtId="165" fontId="148" fillId="0" borderId="3" xfId="0" applyNumberFormat="1" applyFont="1" applyBorder="1" applyAlignment="1">
      <alignment horizontal="right" wrapText="1"/>
    </xf>
    <xf numFmtId="2" fontId="148" fillId="0" borderId="10" xfId="0" applyNumberFormat="1" applyFont="1" applyBorder="1" applyAlignment="1">
      <alignment wrapText="1"/>
    </xf>
    <xf numFmtId="165" fontId="148" fillId="0" borderId="10" xfId="0" applyNumberFormat="1" applyFont="1" applyBorder="1" applyAlignment="1">
      <alignment wrapText="1"/>
    </xf>
    <xf numFmtId="3" fontId="148" fillId="0" borderId="10" xfId="0" applyNumberFormat="1" applyFont="1" applyBorder="1" applyAlignment="1">
      <alignment horizontal="right" wrapText="1"/>
    </xf>
    <xf numFmtId="2" fontId="148" fillId="0" borderId="10" xfId="0" applyNumberFormat="1" applyFont="1" applyBorder="1" applyAlignment="1">
      <alignment horizontal="right" wrapText="1"/>
    </xf>
    <xf numFmtId="165" fontId="148" fillId="0" borderId="10" xfId="0" applyNumberFormat="1" applyFont="1" applyBorder="1" applyAlignment="1">
      <alignment horizontal="right" wrapText="1"/>
    </xf>
    <xf numFmtId="2" fontId="148" fillId="0" borderId="3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149" fillId="0" borderId="0" xfId="0" applyFont="1" applyAlignment="1">
      <alignment horizontal="center" vertical="center" wrapText="1"/>
    </xf>
    <xf numFmtId="0" fontId="150" fillId="0" borderId="0" xfId="0" applyFont="1" applyAlignment="1">
      <alignment horizontal="left" vertical="top"/>
    </xf>
    <xf numFmtId="0" fontId="96" fillId="0" borderId="0" xfId="0" applyFont="1" applyAlignment="1">
      <alignment vertical="center" wrapText="1"/>
    </xf>
    <xf numFmtId="165" fontId="36" fillId="0" borderId="3" xfId="0" applyNumberFormat="1" applyFont="1" applyBorder="1" applyAlignment="1">
      <alignment horizontal="right"/>
    </xf>
    <xf numFmtId="3" fontId="36" fillId="0" borderId="10" xfId="0" applyNumberFormat="1" applyFont="1" applyBorder="1" applyAlignment="1">
      <alignment horizontal="right"/>
    </xf>
    <xf numFmtId="0" fontId="151" fillId="0" borderId="0" xfId="0" applyFont="1" applyAlignment="1">
      <alignment horizontal="left" vertical="center"/>
    </xf>
    <xf numFmtId="3" fontId="36" fillId="0" borderId="3" xfId="0" applyNumberFormat="1" applyFont="1" applyBorder="1" applyAlignment="1">
      <alignment horizontal="right"/>
    </xf>
    <xf numFmtId="0" fontId="152" fillId="0" borderId="0" xfId="0" applyFont="1"/>
    <xf numFmtId="0" fontId="36" fillId="0" borderId="3" xfId="0" applyFont="1" applyBorder="1" applyAlignment="1">
      <alignment horizontal="right"/>
    </xf>
    <xf numFmtId="0" fontId="36" fillId="0" borderId="10" xfId="0" applyFont="1" applyBorder="1" applyAlignment="1">
      <alignment horizontal="right"/>
    </xf>
    <xf numFmtId="1" fontId="36" fillId="0" borderId="3" xfId="0" applyNumberFormat="1" applyFont="1" applyBorder="1" applyAlignment="1">
      <alignment horizontal="right"/>
    </xf>
    <xf numFmtId="16" fontId="36" fillId="0" borderId="10" xfId="0" applyNumberFormat="1" applyFont="1" applyBorder="1" applyAlignment="1">
      <alignment horizontal="right"/>
    </xf>
    <xf numFmtId="0" fontId="36" fillId="0" borderId="0" xfId="0" applyFont="1" applyAlignment="1">
      <alignment horizontal="left"/>
    </xf>
    <xf numFmtId="166" fontId="148" fillId="0" borderId="3" xfId="0" applyNumberFormat="1" applyFont="1" applyBorder="1" applyAlignment="1">
      <alignment horizontal="right"/>
    </xf>
    <xf numFmtId="4" fontId="148" fillId="0" borderId="10" xfId="0" applyNumberFormat="1" applyFont="1" applyBorder="1" applyAlignment="1">
      <alignment horizontal="right"/>
    </xf>
    <xf numFmtId="166" fontId="148" fillId="0" borderId="10" xfId="0" applyNumberFormat="1" applyFont="1" applyBorder="1" applyAlignment="1">
      <alignment horizontal="right"/>
    </xf>
    <xf numFmtId="0" fontId="148" fillId="0" borderId="10" xfId="0" applyFont="1" applyBorder="1" applyAlignment="1">
      <alignment horizontal="right"/>
    </xf>
    <xf numFmtId="0" fontId="148" fillId="0" borderId="3" xfId="0" applyFont="1" applyBorder="1" applyAlignment="1">
      <alignment horizontal="right"/>
    </xf>
    <xf numFmtId="1" fontId="148" fillId="0" borderId="10" xfId="0" applyNumberFormat="1" applyFont="1" applyBorder="1" applyAlignment="1">
      <alignment horizontal="right" wrapText="1"/>
    </xf>
    <xf numFmtId="165" fontId="148" fillId="0" borderId="3" xfId="0" applyNumberFormat="1" applyFont="1" applyBorder="1" applyAlignment="1">
      <alignment horizontal="right"/>
    </xf>
    <xf numFmtId="1" fontId="148" fillId="0" borderId="10" xfId="0" applyNumberFormat="1" applyFont="1" applyBorder="1" applyAlignment="1">
      <alignment horizontal="right"/>
    </xf>
    <xf numFmtId="0" fontId="148" fillId="0" borderId="10" xfId="0" applyFont="1" applyBorder="1" applyAlignment="1">
      <alignment horizontal="right" wrapText="1"/>
    </xf>
    <xf numFmtId="166" fontId="148" fillId="0" borderId="10" xfId="0" applyNumberFormat="1" applyFont="1" applyBorder="1" applyAlignment="1">
      <alignment horizontal="right" wrapText="1"/>
    </xf>
    <xf numFmtId="49" fontId="148" fillId="0" borderId="10" xfId="0" applyNumberFormat="1" applyFont="1" applyBorder="1" applyAlignment="1">
      <alignment horizontal="right" wrapText="1"/>
    </xf>
    <xf numFmtId="0" fontId="153" fillId="0" borderId="0" xfId="0" applyFont="1" applyAlignment="1">
      <alignment horizontal="left"/>
    </xf>
    <xf numFmtId="0" fontId="150" fillId="0" borderId="0" xfId="0" applyFont="1"/>
    <xf numFmtId="0" fontId="151" fillId="0" borderId="0" xfId="0" applyFont="1"/>
    <xf numFmtId="0" fontId="96" fillId="0" borderId="0" xfId="0" applyFont="1" applyAlignment="1">
      <alignment vertical="center"/>
    </xf>
    <xf numFmtId="0" fontId="148" fillId="0" borderId="3" xfId="0" applyFont="1" applyBorder="1" applyAlignment="1">
      <alignment horizontal="right" wrapText="1"/>
    </xf>
    <xf numFmtId="0" fontId="93" fillId="0" borderId="0" xfId="0" applyFont="1"/>
    <xf numFmtId="0" fontId="83" fillId="0" borderId="11" xfId="0" applyFont="1" applyBorder="1" applyAlignment="1">
      <alignment horizontal="center" vertical="center" wrapText="1"/>
    </xf>
    <xf numFmtId="0" fontId="155" fillId="0" borderId="0" xfId="0" applyFont="1"/>
    <xf numFmtId="0" fontId="156" fillId="0" borderId="0" xfId="0" applyFont="1"/>
    <xf numFmtId="168" fontId="62" fillId="0" borderId="11" xfId="18" applyFont="1" applyFill="1" applyBorder="1" applyAlignment="1" applyProtection="1">
      <alignment horizontal="left"/>
      <protection hidden="1"/>
    </xf>
    <xf numFmtId="168" fontId="83" fillId="0" borderId="2" xfId="18" applyFont="1" applyFill="1" applyBorder="1" applyAlignment="1" applyProtection="1">
      <alignment horizontal="center"/>
      <protection hidden="1"/>
    </xf>
    <xf numFmtId="3" fontId="31" fillId="0" borderId="2" xfId="18" applyNumberFormat="1" applyFont="1" applyFill="1" applyBorder="1" applyProtection="1">
      <alignment horizontal="right"/>
      <protection hidden="1"/>
    </xf>
    <xf numFmtId="3" fontId="31" fillId="0" borderId="2" xfId="19" applyNumberFormat="1" applyFont="1" applyBorder="1" applyAlignment="1" applyProtection="1">
      <alignment horizontal="right"/>
      <protection hidden="1"/>
    </xf>
    <xf numFmtId="3" fontId="31" fillId="0" borderId="8" xfId="19" applyNumberFormat="1" applyFont="1" applyBorder="1" applyAlignment="1" applyProtection="1">
      <alignment horizontal="right"/>
      <protection hidden="1"/>
    </xf>
    <xf numFmtId="168" fontId="62" fillId="0" borderId="14" xfId="18" applyFont="1" applyFill="1" applyBorder="1" applyAlignment="1" applyProtection="1">
      <alignment horizontal="left"/>
      <protection hidden="1"/>
    </xf>
    <xf numFmtId="168" fontId="83" fillId="0" borderId="3" xfId="18" applyFont="1" applyFill="1" applyBorder="1" applyAlignment="1" applyProtection="1">
      <alignment horizontal="center" vertical="top"/>
      <protection hidden="1"/>
    </xf>
    <xf numFmtId="3" fontId="31" fillId="0" borderId="3" xfId="18" applyNumberFormat="1" applyFont="1" applyFill="1" applyBorder="1" applyAlignment="1" applyProtection="1">
      <alignment horizontal="right" vertical="top"/>
      <protection hidden="1"/>
    </xf>
    <xf numFmtId="3" fontId="31" fillId="0" borderId="3" xfId="19" applyNumberFormat="1" applyFont="1" applyBorder="1" applyAlignment="1" applyProtection="1">
      <alignment horizontal="right" vertical="top"/>
      <protection hidden="1"/>
    </xf>
    <xf numFmtId="3" fontId="31" fillId="0" borderId="10" xfId="19" applyNumberFormat="1" applyFont="1" applyBorder="1" applyAlignment="1" applyProtection="1">
      <alignment horizontal="right" vertical="top"/>
      <protection hidden="1"/>
    </xf>
    <xf numFmtId="168" fontId="83" fillId="0" borderId="3" xfId="18" applyFont="1" applyFill="1" applyBorder="1" applyAlignment="1" applyProtection="1">
      <alignment horizontal="center"/>
      <protection hidden="1"/>
    </xf>
    <xf numFmtId="3" fontId="31" fillId="0" borderId="3" xfId="18" applyNumberFormat="1" applyFont="1" applyFill="1" applyBorder="1" applyProtection="1">
      <alignment horizontal="right"/>
      <protection hidden="1"/>
    </xf>
    <xf numFmtId="3" fontId="31" fillId="0" borderId="3" xfId="19" applyNumberFormat="1" applyFont="1" applyBorder="1" applyAlignment="1" applyProtection="1">
      <alignment horizontal="right"/>
      <protection hidden="1"/>
    </xf>
    <xf numFmtId="3" fontId="31" fillId="0" borderId="10" xfId="19" applyNumberFormat="1" applyFont="1" applyBorder="1" applyAlignment="1" applyProtection="1">
      <alignment horizontal="right"/>
      <protection hidden="1"/>
    </xf>
    <xf numFmtId="168" fontId="83" fillId="0" borderId="0" xfId="18" applyFont="1" applyFill="1" applyBorder="1" applyAlignment="1" applyProtection="1">
      <alignment horizontal="left"/>
      <protection hidden="1"/>
    </xf>
    <xf numFmtId="3" fontId="51" fillId="0" borderId="3" xfId="18" applyNumberFormat="1" applyFont="1" applyFill="1" applyBorder="1" applyProtection="1">
      <alignment horizontal="right"/>
      <protection hidden="1"/>
    </xf>
    <xf numFmtId="168" fontId="83" fillId="0" borderId="0" xfId="18" applyFont="1" applyFill="1" applyBorder="1" applyAlignment="1" applyProtection="1">
      <alignment horizontal="left" wrapText="1" indent="1"/>
      <protection hidden="1"/>
    </xf>
    <xf numFmtId="1" fontId="93" fillId="0" borderId="0" xfId="0" applyNumberFormat="1" applyFont="1"/>
    <xf numFmtId="1" fontId="31" fillId="0" borderId="0" xfId="19" applyNumberFormat="1" applyFont="1" applyAlignment="1" applyProtection="1">
      <alignment horizontal="right"/>
      <protection hidden="1"/>
    </xf>
    <xf numFmtId="168" fontId="83" fillId="0" borderId="0" xfId="18" applyFont="1" applyFill="1" applyBorder="1" applyAlignment="1" applyProtection="1">
      <alignment horizontal="left" wrapText="1"/>
      <protection hidden="1"/>
    </xf>
    <xf numFmtId="168" fontId="62" fillId="0" borderId="14" xfId="18" applyFont="1" applyFill="1" applyBorder="1" applyAlignment="1" applyProtection="1">
      <alignment horizontal="left" wrapText="1"/>
      <protection hidden="1"/>
    </xf>
    <xf numFmtId="3" fontId="62" fillId="0" borderId="3" xfId="18" applyNumberFormat="1" applyFont="1" applyFill="1" applyBorder="1" applyProtection="1">
      <alignment horizontal="right"/>
      <protection hidden="1"/>
    </xf>
    <xf numFmtId="3" fontId="157" fillId="0" borderId="10" xfId="19" applyNumberFormat="1" applyFont="1" applyBorder="1" applyAlignment="1" applyProtection="1">
      <alignment horizontal="right"/>
      <protection hidden="1"/>
    </xf>
    <xf numFmtId="3" fontId="81" fillId="0" borderId="3" xfId="18" applyNumberFormat="1" applyFont="1" applyFill="1" applyBorder="1" applyProtection="1">
      <alignment horizontal="right"/>
      <protection hidden="1"/>
    </xf>
    <xf numFmtId="3" fontId="158" fillId="0" borderId="10" xfId="19" applyNumberFormat="1" applyFont="1" applyBorder="1" applyAlignment="1" applyProtection="1">
      <alignment horizontal="left"/>
      <protection hidden="1"/>
    </xf>
    <xf numFmtId="168" fontId="81" fillId="0" borderId="14" xfId="18" applyFont="1" applyFill="1" applyBorder="1" applyAlignment="1" applyProtection="1">
      <alignment horizontal="left"/>
      <protection hidden="1"/>
    </xf>
    <xf numFmtId="168" fontId="115" fillId="0" borderId="3" xfId="18" applyFont="1" applyFill="1" applyBorder="1" applyAlignment="1" applyProtection="1">
      <alignment horizontal="center"/>
      <protection hidden="1"/>
    </xf>
    <xf numFmtId="3" fontId="81" fillId="0" borderId="10" xfId="18" applyNumberFormat="1" applyFont="1" applyFill="1" applyBorder="1" applyProtection="1">
      <alignment horizontal="right"/>
      <protection hidden="1"/>
    </xf>
    <xf numFmtId="3" fontId="93" fillId="0" borderId="0" xfId="0" applyNumberFormat="1" applyFont="1"/>
    <xf numFmtId="170" fontId="93" fillId="0" borderId="0" xfId="0" applyNumberFormat="1" applyFont="1"/>
    <xf numFmtId="0" fontId="154" fillId="0" borderId="0" xfId="0" applyFont="1" applyAlignment="1">
      <alignment horizontal="center" vertical="center"/>
    </xf>
    <xf numFmtId="0" fontId="27" fillId="0" borderId="14" xfId="0" applyFont="1" applyBorder="1" applyAlignment="1">
      <alignment horizontal="left"/>
    </xf>
    <xf numFmtId="165" fontId="81" fillId="0" borderId="8" xfId="0" applyNumberFormat="1" applyFont="1" applyBorder="1" applyAlignment="1">
      <alignment horizontal="right"/>
    </xf>
    <xf numFmtId="0" fontId="36" fillId="0" borderId="14" xfId="0" applyFont="1" applyBorder="1" applyAlignment="1">
      <alignment horizontal="left" wrapText="1"/>
    </xf>
    <xf numFmtId="165" fontId="62" fillId="0" borderId="10" xfId="13" applyNumberFormat="1" applyFont="1" applyBorder="1" applyAlignment="1">
      <alignment horizontal="right"/>
    </xf>
    <xf numFmtId="0" fontId="36" fillId="0" borderId="14" xfId="0" applyFont="1" applyBorder="1" applyAlignment="1">
      <alignment horizontal="left"/>
    </xf>
    <xf numFmtId="0" fontId="159" fillId="0" borderId="0" xfId="0" applyFont="1" applyAlignment="1">
      <alignment horizontal="left" vertical="center"/>
    </xf>
    <xf numFmtId="171" fontId="148" fillId="0" borderId="3" xfId="0" applyNumberFormat="1" applyFont="1" applyBorder="1" applyAlignment="1">
      <alignment horizontal="right"/>
    </xf>
    <xf numFmtId="171" fontId="148" fillId="0" borderId="3" xfId="0" applyNumberFormat="1" applyFont="1" applyBorder="1" applyAlignment="1">
      <alignment horizontal="left"/>
    </xf>
    <xf numFmtId="165" fontId="36" fillId="0" borderId="3" xfId="0" applyNumberFormat="1" applyFont="1" applyBorder="1" applyAlignment="1">
      <alignment horizontal="center"/>
    </xf>
    <xf numFmtId="165" fontId="36" fillId="0" borderId="10" xfId="0" applyNumberFormat="1" applyFont="1" applyBorder="1" applyAlignment="1">
      <alignment horizontal="center"/>
    </xf>
    <xf numFmtId="165" fontId="36" fillId="0" borderId="8" xfId="0" applyNumberFormat="1" applyFont="1" applyBorder="1" applyAlignment="1">
      <alignment horizontal="center"/>
    </xf>
    <xf numFmtId="10" fontId="0" fillId="0" borderId="0" xfId="0" applyNumberFormat="1"/>
    <xf numFmtId="171" fontId="148" fillId="0" borderId="3" xfId="0" applyNumberFormat="1" applyFont="1" applyBorder="1" applyAlignment="1">
      <alignment horizontal="right" indent="1"/>
    </xf>
    <xf numFmtId="4" fontId="31" fillId="0" borderId="3" xfId="0" applyNumberFormat="1" applyFont="1" applyBorder="1" applyAlignment="1">
      <alignment horizontal="right" wrapText="1"/>
    </xf>
    <xf numFmtId="4" fontId="31" fillId="0" borderId="10" xfId="0" applyNumberFormat="1" applyFont="1" applyBorder="1" applyAlignment="1">
      <alignment horizontal="right" wrapText="1"/>
    </xf>
    <xf numFmtId="0" fontId="62" fillId="0" borderId="14" xfId="0" applyFont="1" applyBorder="1" applyAlignment="1">
      <alignment horizontal="left" vertical="center" indent="1"/>
    </xf>
    <xf numFmtId="4" fontId="31" fillId="0" borderId="3" xfId="0" applyNumberFormat="1" applyFont="1" applyBorder="1" applyAlignment="1">
      <alignment horizontal="right" vertical="center"/>
    </xf>
    <xf numFmtId="4" fontId="31" fillId="0" borderId="10" xfId="0" applyNumberFormat="1" applyFont="1" applyBorder="1" applyAlignment="1">
      <alignment horizontal="right" vertical="center"/>
    </xf>
    <xf numFmtId="169" fontId="31" fillId="0" borderId="3" xfId="22" applyNumberFormat="1" applyFont="1" applyFill="1" applyBorder="1" applyAlignment="1">
      <alignment horizontal="right" vertical="top" wrapText="1"/>
    </xf>
    <xf numFmtId="169" fontId="31" fillId="0" borderId="10" xfId="22" applyNumberFormat="1" applyFont="1" applyFill="1" applyBorder="1" applyAlignment="1">
      <alignment horizontal="right" vertical="top" wrapText="1"/>
    </xf>
    <xf numFmtId="4" fontId="78" fillId="0" borderId="0" xfId="0" applyNumberFormat="1" applyFont="1"/>
    <xf numFmtId="0" fontId="150" fillId="0" borderId="0" xfId="0" applyFont="1" applyAlignment="1">
      <alignment horizontal="right"/>
    </xf>
    <xf numFmtId="0" fontId="160" fillId="0" borderId="0" xfId="0" applyFont="1"/>
    <xf numFmtId="0" fontId="73" fillId="0" borderId="0" xfId="0" applyFont="1"/>
    <xf numFmtId="0" fontId="161" fillId="0" borderId="0" xfId="0" applyFont="1"/>
    <xf numFmtId="0" fontId="81" fillId="0" borderId="3" xfId="0" applyFont="1" applyBorder="1"/>
    <xf numFmtId="172" fontId="92" fillId="0" borderId="10" xfId="0" applyNumberFormat="1" applyFont="1" applyBorder="1" applyAlignment="1">
      <alignment horizontal="right"/>
    </xf>
    <xf numFmtId="166" fontId="92" fillId="0" borderId="10" xfId="0" applyNumberFormat="1" applyFont="1" applyBorder="1" applyAlignment="1">
      <alignment horizontal="right"/>
    </xf>
    <xf numFmtId="4" fontId="92" fillId="0" borderId="10" xfId="0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wrapText="1"/>
    </xf>
    <xf numFmtId="166" fontId="162" fillId="0" borderId="0" xfId="0" applyNumberFormat="1" applyFont="1"/>
    <xf numFmtId="0" fontId="89" fillId="0" borderId="0" xfId="0" applyFont="1"/>
    <xf numFmtId="0" fontId="62" fillId="0" borderId="3" xfId="0" applyFont="1" applyBorder="1" applyAlignment="1">
      <alignment horizontal="center"/>
    </xf>
    <xf numFmtId="166" fontId="89" fillId="0" borderId="10" xfId="0" applyNumberFormat="1" applyFont="1" applyBorder="1" applyAlignment="1">
      <alignment horizontal="right"/>
    </xf>
    <xf numFmtId="4" fontId="89" fillId="0" borderId="10" xfId="0" applyNumberFormat="1" applyFont="1" applyBorder="1" applyAlignment="1">
      <alignment horizontal="right" wrapText="1"/>
    </xf>
    <xf numFmtId="0" fontId="59" fillId="0" borderId="0" xfId="0" applyFont="1" applyAlignment="1">
      <alignment horizontal="left" vertical="center"/>
    </xf>
    <xf numFmtId="0" fontId="83" fillId="0" borderId="0" xfId="0" applyFont="1" applyAlignment="1">
      <alignment horizontal="left" vertical="center"/>
    </xf>
    <xf numFmtId="0" fontId="83" fillId="0" borderId="0" xfId="0" applyFont="1" applyAlignment="1">
      <alignment horizontal="left" vertical="top"/>
    </xf>
    <xf numFmtId="0" fontId="18" fillId="0" borderId="9" xfId="0" applyFont="1" applyBorder="1" applyAlignment="1">
      <alignment horizontal="center" vertical="center"/>
    </xf>
    <xf numFmtId="0" fontId="164" fillId="0" borderId="0" xfId="0" applyFont="1" applyAlignment="1">
      <alignment horizontal="center" vertical="center"/>
    </xf>
    <xf numFmtId="0" fontId="27" fillId="0" borderId="0" xfId="0" applyFont="1"/>
    <xf numFmtId="3" fontId="4" fillId="0" borderId="10" xfId="0" applyNumberFormat="1" applyFont="1" applyBorder="1" applyAlignment="1">
      <alignment horizontal="right"/>
    </xf>
    <xf numFmtId="165" fontId="27" fillId="0" borderId="3" xfId="0" applyNumberFormat="1" applyFont="1" applyBorder="1" applyAlignment="1">
      <alignment horizontal="right" wrapText="1"/>
    </xf>
    <xf numFmtId="165" fontId="27" fillId="0" borderId="10" xfId="0" applyNumberFormat="1" applyFont="1" applyBorder="1" applyAlignment="1">
      <alignment horizontal="right"/>
    </xf>
    <xf numFmtId="166" fontId="165" fillId="0" borderId="0" xfId="0" applyNumberFormat="1" applyFont="1"/>
    <xf numFmtId="165" fontId="36" fillId="0" borderId="3" xfId="0" applyNumberFormat="1" applyFont="1" applyBorder="1" applyAlignment="1">
      <alignment horizontal="right" wrapText="1"/>
    </xf>
    <xf numFmtId="0" fontId="159" fillId="0" borderId="0" xfId="0" applyFont="1" applyAlignment="1">
      <alignment horizontal="left" vertical="center" indent="10"/>
    </xf>
    <xf numFmtId="0" fontId="96" fillId="0" borderId="13" xfId="0" applyFont="1" applyBorder="1" applyAlignment="1">
      <alignment horizontal="justify" vertical="center"/>
    </xf>
    <xf numFmtId="0" fontId="36" fillId="0" borderId="11" xfId="0" applyFont="1" applyBorder="1" applyAlignment="1">
      <alignment horizontal="justify"/>
    </xf>
    <xf numFmtId="3" fontId="9" fillId="0" borderId="2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36" fillId="0" borderId="2" xfId="0" applyNumberFormat="1" applyFont="1" applyBorder="1" applyAlignment="1">
      <alignment horizontal="right"/>
    </xf>
    <xf numFmtId="3" fontId="36" fillId="0" borderId="8" xfId="0" applyNumberFormat="1" applyFont="1" applyBorder="1" applyAlignment="1">
      <alignment horizontal="right"/>
    </xf>
    <xf numFmtId="0" fontId="96" fillId="0" borderId="0" xfId="0" applyFont="1" applyAlignment="1">
      <alignment horizontal="left" wrapText="1"/>
    </xf>
    <xf numFmtId="0" fontId="36" fillId="0" borderId="3" xfId="0" applyFont="1" applyBorder="1" applyAlignment="1">
      <alignment horizontal="center" wrapText="1"/>
    </xf>
    <xf numFmtId="2" fontId="36" fillId="0" borderId="10" xfId="0" applyNumberFormat="1" applyFont="1" applyBorder="1" applyAlignment="1">
      <alignment horizontal="right" wrapText="1"/>
    </xf>
    <xf numFmtId="0" fontId="166" fillId="0" borderId="0" xfId="0" applyFont="1" applyAlignment="1">
      <alignment horizontal="left"/>
    </xf>
    <xf numFmtId="165" fontId="36" fillId="0" borderId="14" xfId="0" applyNumberFormat="1" applyFont="1" applyBorder="1" applyAlignment="1">
      <alignment horizontal="right" wrapText="1"/>
    </xf>
    <xf numFmtId="0" fontId="167" fillId="0" borderId="0" xfId="0" applyFont="1" applyAlignment="1">
      <alignment horizontal="left"/>
    </xf>
    <xf numFmtId="0" fontId="36" fillId="0" borderId="3" xfId="0" applyFont="1" applyBorder="1" applyAlignment="1">
      <alignment horizontal="center" vertical="top" wrapText="1"/>
    </xf>
    <xf numFmtId="2" fontId="168" fillId="0" borderId="3" xfId="0" applyNumberFormat="1" applyFont="1" applyBorder="1" applyAlignment="1">
      <alignment vertical="top"/>
    </xf>
    <xf numFmtId="2" fontId="168" fillId="0" borderId="18" xfId="0" applyNumberFormat="1" applyFont="1" applyBorder="1" applyAlignment="1">
      <alignment vertical="top"/>
    </xf>
    <xf numFmtId="0" fontId="167" fillId="0" borderId="0" xfId="0" applyFont="1" applyAlignment="1">
      <alignment wrapText="1"/>
    </xf>
    <xf numFmtId="165" fontId="169" fillId="0" borderId="10" xfId="0" applyNumberFormat="1" applyFont="1" applyBorder="1" applyAlignment="1">
      <alignment horizontal="right"/>
    </xf>
    <xf numFmtId="0" fontId="166" fillId="0" borderId="0" xfId="0" applyFont="1" applyAlignment="1">
      <alignment horizontal="right"/>
    </xf>
    <xf numFmtId="3" fontId="107" fillId="0" borderId="10" xfId="0" applyNumberFormat="1" applyFont="1" applyBorder="1" applyAlignment="1">
      <alignment horizontal="right" indent="1"/>
    </xf>
    <xf numFmtId="3" fontId="108" fillId="0" borderId="10" xfId="0" applyNumberFormat="1" applyFont="1" applyBorder="1" applyAlignment="1">
      <alignment horizontal="right" indent="1"/>
    </xf>
    <xf numFmtId="0" fontId="5" fillId="0" borderId="14" xfId="6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1" applyAlignment="1">
      <alignment horizontal="center" vertical="top"/>
    </xf>
    <xf numFmtId="0" fontId="9" fillId="0" borderId="0" xfId="1" applyFont="1" applyAlignment="1">
      <alignment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21" fillId="0" borderId="3" xfId="1" applyFont="1" applyBorder="1" applyAlignment="1">
      <alignment horizontal="center" vertical="top" wrapText="1"/>
    </xf>
    <xf numFmtId="0" fontId="125" fillId="0" borderId="2" xfId="7" applyFont="1" applyBorder="1" applyAlignment="1">
      <alignment horizontal="center" vertical="center" wrapText="1"/>
    </xf>
    <xf numFmtId="0" fontId="125" fillId="0" borderId="8" xfId="7" applyFont="1" applyBorder="1" applyAlignment="1">
      <alignment horizontal="center" vertical="center" wrapText="1"/>
    </xf>
    <xf numFmtId="0" fontId="128" fillId="0" borderId="8" xfId="7" applyFont="1" applyBorder="1" applyAlignment="1">
      <alignment horizontal="center" vertical="center" wrapText="1"/>
    </xf>
    <xf numFmtId="0" fontId="129" fillId="0" borderId="2" xfId="7" applyFont="1" applyBorder="1" applyAlignment="1">
      <alignment horizontal="center" vertical="center" wrapText="1"/>
    </xf>
    <xf numFmtId="0" fontId="129" fillId="0" borderId="8" xfId="7" applyFont="1" applyBorder="1" applyAlignment="1">
      <alignment horizontal="center" vertical="center" wrapText="1"/>
    </xf>
    <xf numFmtId="0" fontId="31" fillId="0" borderId="13" xfId="17" applyFont="1" applyBorder="1" applyAlignment="1">
      <alignment horizontal="center" vertical="top" wrapText="1"/>
    </xf>
    <xf numFmtId="0" fontId="31" fillId="0" borderId="3" xfId="17" applyFont="1" applyBorder="1" applyAlignment="1">
      <alignment horizontal="center" vertical="top" wrapText="1"/>
    </xf>
    <xf numFmtId="0" fontId="31" fillId="0" borderId="10" xfId="17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5" fontId="107" fillId="0" borderId="3" xfId="17" applyNumberFormat="1" applyFont="1" applyBorder="1" applyAlignment="1">
      <alignment horizontal="right"/>
    </xf>
    <xf numFmtId="165" fontId="107" fillId="0" borderId="10" xfId="17" applyNumberFormat="1" applyFont="1" applyBorder="1" applyAlignment="1">
      <alignment horizontal="right"/>
    </xf>
    <xf numFmtId="165" fontId="108" fillId="0" borderId="3" xfId="17" applyNumberFormat="1" applyFont="1" applyBorder="1" applyAlignment="1">
      <alignment horizontal="right"/>
    </xf>
    <xf numFmtId="165" fontId="108" fillId="0" borderId="10" xfId="17" applyNumberFormat="1" applyFont="1" applyBorder="1" applyAlignment="1">
      <alignment horizontal="right"/>
    </xf>
    <xf numFmtId="0" fontId="9" fillId="0" borderId="25" xfId="27" applyFont="1" applyBorder="1" applyAlignment="1">
      <alignment horizontal="center" vertical="center" wrapText="1"/>
    </xf>
    <xf numFmtId="0" fontId="71" fillId="0" borderId="0" xfId="27" applyFont="1" applyAlignment="1">
      <alignment horizontal="center" vertical="center" wrapText="1"/>
    </xf>
    <xf numFmtId="166" fontId="35" fillId="0" borderId="27" xfId="17" applyNumberFormat="1" applyFont="1" applyBorder="1" applyAlignment="1">
      <alignment horizontal="right" vertical="center"/>
    </xf>
    <xf numFmtId="0" fontId="35" fillId="0" borderId="1" xfId="27" applyFont="1" applyBorder="1" applyAlignment="1">
      <alignment horizontal="center" vertical="center" wrapText="1"/>
    </xf>
    <xf numFmtId="165" fontId="35" fillId="0" borderId="10" xfId="27" applyNumberFormat="1" applyFont="1" applyBorder="1" applyAlignment="1">
      <alignment horizontal="center" vertical="center" wrapText="1"/>
    </xf>
    <xf numFmtId="1" fontId="35" fillId="0" borderId="10" xfId="27" applyNumberFormat="1" applyFont="1" applyBorder="1" applyAlignment="1">
      <alignment horizontal="center" vertical="center" wrapText="1"/>
    </xf>
    <xf numFmtId="165" fontId="35" fillId="0" borderId="8" xfId="27" applyNumberFormat="1" applyFont="1" applyBorder="1" applyAlignment="1">
      <alignment horizontal="center" vertical="center" wrapText="1"/>
    </xf>
    <xf numFmtId="165" fontId="35" fillId="0" borderId="1" xfId="27" applyNumberFormat="1" applyFont="1" applyBorder="1" applyAlignment="1">
      <alignment horizontal="center" vertical="center" wrapText="1"/>
    </xf>
    <xf numFmtId="165" fontId="35" fillId="0" borderId="3" xfId="27" applyNumberFormat="1" applyFont="1" applyBorder="1" applyAlignment="1">
      <alignment horizontal="center" vertical="center" wrapText="1"/>
    </xf>
    <xf numFmtId="0" fontId="35" fillId="0" borderId="0" xfId="27" applyFont="1" applyAlignment="1">
      <alignment horizontal="center" vertical="center" wrapText="1"/>
    </xf>
    <xf numFmtId="1" fontId="35" fillId="0" borderId="0" xfId="27" applyNumberFormat="1" applyFont="1" applyAlignment="1">
      <alignment horizontal="center" vertical="center" wrapText="1"/>
    </xf>
    <xf numFmtId="0" fontId="9" fillId="0" borderId="14" xfId="27" applyFont="1" applyBorder="1" applyAlignment="1">
      <alignment horizontal="center" vertical="top" wrapText="1"/>
    </xf>
    <xf numFmtId="165" fontId="9" fillId="0" borderId="14" xfId="27" applyNumberFormat="1" applyFont="1" applyBorder="1" applyAlignment="1">
      <alignment horizontal="center" vertical="top" wrapText="1"/>
    </xf>
    <xf numFmtId="165" fontId="9" fillId="8" borderId="0" xfId="27" applyNumberFormat="1" applyFont="1" applyFill="1" applyAlignment="1">
      <alignment vertical="center"/>
    </xf>
    <xf numFmtId="0" fontId="77" fillId="0" borderId="0" xfId="0" applyFont="1"/>
    <xf numFmtId="3" fontId="77" fillId="0" borderId="0" xfId="0" applyNumberFormat="1" applyFont="1"/>
    <xf numFmtId="1" fontId="9" fillId="9" borderId="0" xfId="27" applyNumberFormat="1" applyFont="1" applyFill="1" applyAlignment="1">
      <alignment vertical="center"/>
    </xf>
    <xf numFmtId="0" fontId="1" fillId="0" borderId="7" xfId="1" applyBorder="1"/>
    <xf numFmtId="0" fontId="1" fillId="0" borderId="2" xfId="1" applyBorder="1"/>
    <xf numFmtId="0" fontId="1" fillId="0" borderId="0" xfId="1" applyAlignment="1">
      <alignment horizontal="center" vertical="top" wrapText="1"/>
    </xf>
    <xf numFmtId="0" fontId="170" fillId="0" borderId="5" xfId="1" applyFont="1" applyBorder="1" applyAlignment="1">
      <alignment horizontal="center" vertical="top" wrapText="1"/>
    </xf>
    <xf numFmtId="0" fontId="170" fillId="0" borderId="15" xfId="1" applyFont="1" applyBorder="1" applyAlignment="1">
      <alignment horizontal="center" vertical="top" wrapText="1"/>
    </xf>
    <xf numFmtId="0" fontId="9" fillId="0" borderId="7" xfId="1" applyFont="1" applyBorder="1" applyAlignment="1">
      <alignment wrapText="1"/>
    </xf>
    <xf numFmtId="0" fontId="9" fillId="0" borderId="7" xfId="1" applyFont="1" applyBorder="1" applyAlignment="1">
      <alignment horizontal="center" wrapText="1"/>
    </xf>
    <xf numFmtId="3" fontId="9" fillId="0" borderId="7" xfId="1" applyNumberFormat="1" applyFont="1" applyBorder="1" applyAlignment="1">
      <alignment horizontal="right" wrapText="1"/>
    </xf>
    <xf numFmtId="3" fontId="9" fillId="0" borderId="9" xfId="1" applyNumberFormat="1" applyFont="1" applyBorder="1" applyAlignment="1">
      <alignment horizontal="right" wrapText="1"/>
    </xf>
    <xf numFmtId="0" fontId="9" fillId="0" borderId="7" xfId="1" applyFont="1" applyBorder="1" applyAlignment="1">
      <alignment horizontal="center" vertical="top" wrapText="1"/>
    </xf>
    <xf numFmtId="166" fontId="9" fillId="0" borderId="7" xfId="1" applyNumberFormat="1" applyFont="1" applyBorder="1" applyAlignment="1">
      <alignment horizontal="right" vertical="top" wrapText="1"/>
    </xf>
    <xf numFmtId="166" fontId="9" fillId="0" borderId="9" xfId="1" applyNumberFormat="1" applyFont="1" applyBorder="1" applyAlignment="1">
      <alignment horizontal="right" vertical="top" wrapText="1"/>
    </xf>
    <xf numFmtId="166" fontId="9" fillId="0" borderId="7" xfId="1" applyNumberFormat="1" applyFont="1" applyBorder="1" applyAlignment="1">
      <alignment horizontal="right" wrapText="1"/>
    </xf>
    <xf numFmtId="166" fontId="9" fillId="0" borderId="9" xfId="1" applyNumberFormat="1" applyFont="1" applyBorder="1" applyAlignment="1">
      <alignment horizontal="right" wrapText="1"/>
    </xf>
    <xf numFmtId="1" fontId="31" fillId="0" borderId="7" xfId="1" applyNumberFormat="1" applyFont="1" applyBorder="1" applyAlignment="1">
      <alignment horizontal="right" wrapText="1"/>
    </xf>
    <xf numFmtId="1" fontId="31" fillId="0" borderId="9" xfId="1" applyNumberFormat="1" applyFont="1" applyBorder="1" applyAlignment="1">
      <alignment horizontal="right" wrapText="1"/>
    </xf>
    <xf numFmtId="165" fontId="31" fillId="0" borderId="7" xfId="1" applyNumberFormat="1" applyFont="1" applyBorder="1" applyAlignment="1">
      <alignment vertical="top" wrapText="1"/>
    </xf>
    <xf numFmtId="165" fontId="31" fillId="0" borderId="9" xfId="1" applyNumberFormat="1" applyFont="1" applyBorder="1" applyAlignment="1">
      <alignment vertical="top" wrapText="1"/>
    </xf>
    <xf numFmtId="166" fontId="1" fillId="0" borderId="7" xfId="1" applyNumberFormat="1" applyBorder="1" applyAlignment="1">
      <alignment horizontal="right" vertical="center" wrapText="1"/>
    </xf>
    <xf numFmtId="166" fontId="1" fillId="0" borderId="9" xfId="1" applyNumberFormat="1" applyBorder="1" applyAlignment="1">
      <alignment horizontal="right" vertical="center" wrapText="1"/>
    </xf>
    <xf numFmtId="166" fontId="1" fillId="0" borderId="7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0" fontId="1" fillId="0" borderId="7" xfId="1" applyBorder="1" applyAlignment="1">
      <alignment horizontal="center"/>
    </xf>
    <xf numFmtId="166" fontId="1" fillId="0" borderId="7" xfId="1" applyNumberFormat="1" applyBorder="1"/>
    <xf numFmtId="166" fontId="1" fillId="0" borderId="9" xfId="1" applyNumberFormat="1" applyBorder="1"/>
    <xf numFmtId="0" fontId="1" fillId="0" borderId="2" xfId="1" applyBorder="1" applyAlignment="1">
      <alignment horizontal="center"/>
    </xf>
    <xf numFmtId="166" fontId="1" fillId="0" borderId="2" xfId="1" applyNumberFormat="1" applyBorder="1"/>
    <xf numFmtId="166" fontId="1" fillId="0" borderId="8" xfId="1" applyNumberFormat="1" applyBorder="1"/>
    <xf numFmtId="0" fontId="0" fillId="10" borderId="0" xfId="0" applyFill="1"/>
    <xf numFmtId="0" fontId="173" fillId="0" borderId="1" xfId="1" applyFont="1" applyBorder="1" applyAlignment="1">
      <alignment horizontal="center" vertical="center" wrapText="1"/>
    </xf>
    <xf numFmtId="0" fontId="173" fillId="0" borderId="2" xfId="1" applyFont="1" applyBorder="1" applyAlignment="1">
      <alignment vertical="center" wrapText="1"/>
    </xf>
    <xf numFmtId="0" fontId="173" fillId="0" borderId="1" xfId="1" applyFont="1" applyBorder="1" applyAlignment="1">
      <alignment vertical="center" wrapText="1"/>
    </xf>
    <xf numFmtId="0" fontId="174" fillId="0" borderId="0" xfId="4" applyFont="1" applyAlignment="1">
      <alignment vertical="center" wrapText="1"/>
    </xf>
    <xf numFmtId="0" fontId="173" fillId="0" borderId="0" xfId="1" applyFont="1" applyAlignment="1">
      <alignment horizontal="center" vertical="center" wrapText="1"/>
    </xf>
    <xf numFmtId="2" fontId="174" fillId="0" borderId="7" xfId="5" applyNumberFormat="1" applyFont="1" applyBorder="1" applyAlignment="1">
      <alignment vertical="top"/>
    </xf>
    <xf numFmtId="166" fontId="174" fillId="0" borderId="7" xfId="5" applyNumberFormat="1" applyFont="1" applyBorder="1" applyAlignment="1">
      <alignment vertical="top"/>
    </xf>
    <xf numFmtId="0" fontId="174" fillId="0" borderId="7" xfId="4" applyFont="1" applyBorder="1" applyAlignment="1">
      <alignment vertical="center"/>
    </xf>
    <xf numFmtId="0" fontId="173" fillId="0" borderId="7" xfId="1" applyFont="1" applyBorder="1" applyAlignment="1">
      <alignment vertical="center"/>
    </xf>
    <xf numFmtId="0" fontId="173" fillId="0" borderId="7" xfId="1" applyFont="1" applyBorder="1" applyAlignment="1">
      <alignment horizontal="center"/>
    </xf>
    <xf numFmtId="2" fontId="173" fillId="0" borderId="7" xfId="1" applyNumberFormat="1" applyFont="1" applyBorder="1" applyAlignment="1">
      <alignment horizontal="right"/>
    </xf>
    <xf numFmtId="0" fontId="174" fillId="0" borderId="7" xfId="1" applyFont="1" applyBorder="1" applyAlignment="1">
      <alignment vertical="center"/>
    </xf>
    <xf numFmtId="0" fontId="173" fillId="0" borderId="7" xfId="1" applyFont="1" applyBorder="1" applyAlignment="1">
      <alignment horizontal="center" vertical="top"/>
    </xf>
    <xf numFmtId="2" fontId="173" fillId="0" borderId="7" xfId="1" applyNumberFormat="1" applyFont="1" applyBorder="1"/>
    <xf numFmtId="166" fontId="173" fillId="0" borderId="7" xfId="1" applyNumberFormat="1" applyFont="1" applyBorder="1"/>
    <xf numFmtId="0" fontId="64" fillId="0" borderId="7" xfId="0" applyFont="1" applyBorder="1"/>
    <xf numFmtId="166" fontId="64" fillId="0" borderId="7" xfId="0" applyNumberFormat="1" applyFont="1" applyBorder="1"/>
    <xf numFmtId="0" fontId="64" fillId="0" borderId="7" xfId="0" applyFont="1" applyBorder="1" applyAlignment="1">
      <alignment horizontal="center"/>
    </xf>
    <xf numFmtId="168" fontId="83" fillId="0" borderId="7" xfId="18" applyFont="1" applyFill="1" applyBorder="1" applyAlignment="1">
      <alignment horizontal="center" vertical="top"/>
    </xf>
    <xf numFmtId="168" fontId="83" fillId="0" borderId="7" xfId="18" applyFont="1" applyFill="1" applyBorder="1" applyAlignment="1">
      <alignment horizontal="center"/>
    </xf>
    <xf numFmtId="169" fontId="31" fillId="0" borderId="7" xfId="11" applyNumberFormat="1" applyFont="1" applyFill="1" applyBorder="1" applyAlignment="1">
      <alignment horizontal="right" vertical="top"/>
    </xf>
    <xf numFmtId="168" fontId="62" fillId="0" borderId="13" xfId="18" applyFont="1" applyFill="1" applyBorder="1" applyAlignment="1">
      <alignment horizontal="left"/>
    </xf>
    <xf numFmtId="169" fontId="31" fillId="0" borderId="9" xfId="11" applyNumberFormat="1" applyFont="1" applyFill="1" applyBorder="1" applyAlignment="1">
      <alignment horizontal="right" vertical="top"/>
    </xf>
    <xf numFmtId="0" fontId="83" fillId="0" borderId="12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3" fillId="0" borderId="15" xfId="0" applyFont="1" applyBorder="1" applyAlignment="1">
      <alignment horizontal="center" vertical="center" wrapText="1"/>
    </xf>
    <xf numFmtId="168" fontId="62" fillId="0" borderId="11" xfId="18" applyFont="1" applyFill="1" applyBorder="1" applyAlignment="1">
      <alignment horizontal="left" wrapText="1"/>
    </xf>
    <xf numFmtId="168" fontId="83" fillId="0" borderId="2" xfId="18" applyFont="1" applyFill="1" applyBorder="1" applyAlignment="1">
      <alignment horizontal="center"/>
    </xf>
    <xf numFmtId="169" fontId="31" fillId="0" borderId="2" xfId="11" applyNumberFormat="1" applyFont="1" applyFill="1" applyBorder="1" applyAlignment="1">
      <alignment horizontal="right" vertical="top"/>
    </xf>
    <xf numFmtId="169" fontId="31" fillId="0" borderId="8" xfId="11" applyNumberFormat="1" applyFont="1" applyFill="1" applyBorder="1" applyAlignment="1">
      <alignment horizontal="right" vertical="top"/>
    </xf>
    <xf numFmtId="166" fontId="36" fillId="0" borderId="0" xfId="0" applyNumberFormat="1" applyFont="1"/>
    <xf numFmtId="0" fontId="83" fillId="0" borderId="15" xfId="0" applyFont="1" applyBorder="1" applyAlignment="1">
      <alignment horizontal="center" vertical="top" wrapText="1"/>
    </xf>
    <xf numFmtId="0" fontId="62" fillId="0" borderId="5" xfId="0" applyFont="1" applyBorder="1" applyAlignment="1">
      <alignment horizontal="center" vertical="top"/>
    </xf>
    <xf numFmtId="0" fontId="62" fillId="0" borderId="5" xfId="0" applyFont="1" applyBorder="1" applyAlignment="1">
      <alignment horizontal="center" vertical="top" wrapText="1"/>
    </xf>
    <xf numFmtId="0" fontId="81" fillId="5" borderId="0" xfId="0" applyFont="1" applyFill="1" applyAlignment="1">
      <alignment horizontal="center" vertical="center" wrapText="1"/>
    </xf>
    <xf numFmtId="0" fontId="81" fillId="5" borderId="8" xfId="0" applyFont="1" applyFill="1" applyBorder="1" applyAlignment="1">
      <alignment horizontal="center" vertical="center" wrapText="1"/>
    </xf>
    <xf numFmtId="0" fontId="81" fillId="5" borderId="8" xfId="0" applyFont="1" applyFill="1" applyBorder="1" applyAlignment="1">
      <alignment vertical="center" wrapText="1"/>
    </xf>
    <xf numFmtId="0" fontId="81" fillId="6" borderId="34" xfId="0" applyFont="1" applyFill="1" applyBorder="1" applyAlignment="1">
      <alignment horizontal="left" wrapText="1"/>
    </xf>
    <xf numFmtId="3" fontId="81" fillId="6" borderId="8" xfId="0" applyNumberFormat="1" applyFont="1" applyFill="1" applyBorder="1" applyAlignment="1">
      <alignment horizontal="right"/>
    </xf>
    <xf numFmtId="165" fontId="81" fillId="6" borderId="35" xfId="0" applyNumberFormat="1" applyFont="1" applyFill="1" applyBorder="1" applyAlignment="1">
      <alignment horizontal="right"/>
    </xf>
    <xf numFmtId="0" fontId="62" fillId="7" borderId="36" xfId="0" applyFont="1" applyFill="1" applyBorder="1" applyAlignment="1">
      <alignment horizontal="left"/>
    </xf>
    <xf numFmtId="3" fontId="62" fillId="7" borderId="33" xfId="0" applyNumberFormat="1" applyFont="1" applyFill="1" applyBorder="1" applyAlignment="1">
      <alignment horizontal="right"/>
    </xf>
    <xf numFmtId="165" fontId="62" fillId="7" borderId="33" xfId="0" applyNumberFormat="1" applyFont="1" applyFill="1" applyBorder="1" applyAlignment="1">
      <alignment horizontal="right"/>
    </xf>
    <xf numFmtId="0" fontId="62" fillId="6" borderId="36" xfId="0" applyFont="1" applyFill="1" applyBorder="1" applyAlignment="1">
      <alignment horizontal="left"/>
    </xf>
    <xf numFmtId="3" fontId="62" fillId="6" borderId="33" xfId="0" applyNumberFormat="1" applyFont="1" applyFill="1" applyBorder="1" applyAlignment="1">
      <alignment horizontal="right"/>
    </xf>
    <xf numFmtId="165" fontId="62" fillId="6" borderId="33" xfId="0" applyNumberFormat="1" applyFont="1" applyFill="1" applyBorder="1" applyAlignment="1">
      <alignment horizontal="right"/>
    </xf>
    <xf numFmtId="0" fontId="175" fillId="10" borderId="0" xfId="0" applyFont="1" applyFill="1" applyAlignment="1">
      <alignment horizontal="left" vertical="center" readingOrder="1"/>
    </xf>
    <xf numFmtId="0" fontId="0" fillId="11" borderId="0" xfId="0" applyFill="1"/>
    <xf numFmtId="166" fontId="77" fillId="10" borderId="0" xfId="0" applyNumberFormat="1" applyFont="1" applyFill="1"/>
    <xf numFmtId="3" fontId="77" fillId="10" borderId="0" xfId="0" applyNumberFormat="1" applyFont="1" applyFill="1"/>
    <xf numFmtId="0" fontId="171" fillId="5" borderId="10" xfId="24" applyFont="1" applyFill="1" applyBorder="1" applyAlignment="1">
      <alignment horizontal="center" vertical="center"/>
    </xf>
    <xf numFmtId="0" fontId="123" fillId="5" borderId="10" xfId="7" applyFont="1" applyFill="1" applyBorder="1" applyAlignment="1">
      <alignment horizontal="center" vertical="center" wrapText="1"/>
    </xf>
    <xf numFmtId="0" fontId="123" fillId="5" borderId="3" xfId="7" applyFont="1" applyFill="1" applyBorder="1" applyAlignment="1">
      <alignment horizontal="center" vertical="center" wrapText="1"/>
    </xf>
    <xf numFmtId="0" fontId="121" fillId="6" borderId="8" xfId="24" applyFont="1" applyFill="1" applyBorder="1" applyAlignment="1">
      <alignment horizontal="center"/>
    </xf>
    <xf numFmtId="0" fontId="61" fillId="6" borderId="8" xfId="1" applyFont="1" applyFill="1" applyBorder="1" applyAlignment="1">
      <alignment wrapText="1"/>
    </xf>
    <xf numFmtId="0" fontId="10" fillId="6" borderId="8" xfId="1" applyFont="1" applyFill="1" applyBorder="1" applyAlignment="1">
      <alignment horizontal="center" wrapText="1"/>
    </xf>
    <xf numFmtId="3" fontId="125" fillId="6" borderId="8" xfId="24" applyNumberFormat="1" applyFont="1" applyFill="1" applyBorder="1" applyAlignment="1">
      <alignment horizontal="right" indent="1"/>
    </xf>
    <xf numFmtId="0" fontId="121" fillId="7" borderId="33" xfId="24" applyFont="1" applyFill="1" applyBorder="1" applyAlignment="1">
      <alignment horizontal="center"/>
    </xf>
    <xf numFmtId="0" fontId="61" fillId="7" borderId="33" xfId="1" applyFont="1" applyFill="1" applyBorder="1" applyAlignment="1">
      <alignment wrapText="1"/>
    </xf>
    <xf numFmtId="0" fontId="10" fillId="7" borderId="33" xfId="1" applyFont="1" applyFill="1" applyBorder="1" applyAlignment="1">
      <alignment horizontal="center" wrapText="1"/>
    </xf>
    <xf numFmtId="3" fontId="125" fillId="7" borderId="33" xfId="24" applyNumberFormat="1" applyFont="1" applyFill="1" applyBorder="1" applyAlignment="1">
      <alignment horizontal="right" indent="1"/>
    </xf>
    <xf numFmtId="3" fontId="125" fillId="7" borderId="37" xfId="24" applyNumberFormat="1" applyFont="1" applyFill="1" applyBorder="1" applyAlignment="1">
      <alignment horizontal="right" indent="1"/>
    </xf>
    <xf numFmtId="0" fontId="121" fillId="6" borderId="33" xfId="24" applyFont="1" applyFill="1" applyBorder="1" applyAlignment="1">
      <alignment horizontal="center"/>
    </xf>
    <xf numFmtId="0" fontId="61" fillId="6" borderId="33" xfId="1" applyFont="1" applyFill="1" applyBorder="1" applyAlignment="1">
      <alignment wrapText="1"/>
    </xf>
    <xf numFmtId="0" fontId="10" fillId="6" borderId="33" xfId="1" applyFont="1" applyFill="1" applyBorder="1" applyAlignment="1">
      <alignment horizontal="center" wrapText="1"/>
    </xf>
    <xf numFmtId="3" fontId="125" fillId="6" borderId="33" xfId="24" applyNumberFormat="1" applyFont="1" applyFill="1" applyBorder="1" applyAlignment="1">
      <alignment horizontal="right" indent="1"/>
    </xf>
    <xf numFmtId="3" fontId="125" fillId="6" borderId="37" xfId="24" applyNumberFormat="1" applyFont="1" applyFill="1" applyBorder="1" applyAlignment="1">
      <alignment horizontal="right" indent="1"/>
    </xf>
    <xf numFmtId="0" fontId="121" fillId="7" borderId="40" xfId="24" applyFont="1" applyFill="1" applyBorder="1" applyAlignment="1">
      <alignment horizontal="center"/>
    </xf>
    <xf numFmtId="0" fontId="61" fillId="7" borderId="40" xfId="1" applyFont="1" applyFill="1" applyBorder="1" applyAlignment="1">
      <alignment wrapText="1"/>
    </xf>
    <xf numFmtId="0" fontId="10" fillId="7" borderId="40" xfId="1" applyFont="1" applyFill="1" applyBorder="1" applyAlignment="1">
      <alignment horizontal="center" wrapText="1"/>
    </xf>
    <xf numFmtId="3" fontId="125" fillId="7" borderId="40" xfId="24" applyNumberFormat="1" applyFont="1" applyFill="1" applyBorder="1" applyAlignment="1">
      <alignment horizontal="right" indent="1"/>
    </xf>
    <xf numFmtId="3" fontId="125" fillId="7" borderId="38" xfId="24" applyNumberFormat="1" applyFont="1" applyFill="1" applyBorder="1" applyAlignment="1">
      <alignment horizontal="right" indent="1"/>
    </xf>
    <xf numFmtId="0" fontId="20" fillId="0" borderId="0" xfId="24" applyFont="1" applyAlignment="1">
      <alignment vertical="top" wrapText="1"/>
    </xf>
    <xf numFmtId="3" fontId="20" fillId="0" borderId="0" xfId="24" applyNumberFormat="1" applyFont="1"/>
    <xf numFmtId="0" fontId="175" fillId="12" borderId="39" xfId="0" applyFont="1" applyFill="1" applyBorder="1" applyAlignment="1">
      <alignment horizontal="left" vertical="center" readingOrder="1"/>
    </xf>
    <xf numFmtId="0" fontId="0" fillId="10" borderId="0" xfId="0" applyFill="1" applyAlignment="1">
      <alignment horizontal="right"/>
    </xf>
    <xf numFmtId="0" fontId="77" fillId="10" borderId="0" xfId="0" applyFont="1" applyFill="1"/>
    <xf numFmtId="0" fontId="57" fillId="0" borderId="1" xfId="0" applyFont="1" applyBorder="1" applyAlignment="1">
      <alignment wrapText="1"/>
    </xf>
    <xf numFmtId="0" fontId="175" fillId="10" borderId="0" xfId="0" applyFont="1" applyFill="1" applyAlignment="1">
      <alignment vertical="top" readingOrder="1"/>
    </xf>
    <xf numFmtId="0" fontId="9" fillId="0" borderId="12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15" xfId="1" applyFont="1" applyBorder="1" applyAlignment="1">
      <alignment horizontal="center" vertical="top" wrapText="1"/>
    </xf>
    <xf numFmtId="0" fontId="21" fillId="0" borderId="0" xfId="1" applyFont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35" fillId="13" borderId="0" xfId="3" applyFont="1" applyFill="1" applyAlignment="1">
      <alignment vertical="center" wrapText="1"/>
    </xf>
    <xf numFmtId="4" fontId="35" fillId="13" borderId="0" xfId="3" applyNumberFormat="1" applyFont="1" applyFill="1" applyAlignment="1">
      <alignment vertical="center" wrapText="1"/>
    </xf>
    <xf numFmtId="0" fontId="83" fillId="0" borderId="1" xfId="1" applyFont="1" applyBorder="1" applyAlignment="1">
      <alignment horizontal="center" vertical="top" wrapText="1"/>
    </xf>
    <xf numFmtId="0" fontId="83" fillId="0" borderId="4" xfId="1" applyFont="1" applyBorder="1" applyAlignment="1">
      <alignment horizontal="center" vertical="top" wrapText="1"/>
    </xf>
    <xf numFmtId="0" fontId="83" fillId="0" borderId="2" xfId="1" applyFont="1" applyBorder="1" applyAlignment="1">
      <alignment horizontal="center" vertical="top" wrapText="1"/>
    </xf>
    <xf numFmtId="0" fontId="19" fillId="0" borderId="0" xfId="4" applyFont="1" applyAlignment="1">
      <alignment horizontal="center" vertical="top" wrapText="1"/>
    </xf>
    <xf numFmtId="0" fontId="18" fillId="0" borderId="1" xfId="1" applyFont="1" applyBorder="1" applyAlignment="1">
      <alignment horizontal="center" vertical="top" wrapText="1"/>
    </xf>
    <xf numFmtId="0" fontId="18" fillId="0" borderId="4" xfId="1" applyFont="1" applyBorder="1" applyAlignment="1">
      <alignment horizontal="center" vertical="top" wrapText="1"/>
    </xf>
    <xf numFmtId="0" fontId="19" fillId="0" borderId="0" xfId="2" applyFont="1" applyAlignment="1">
      <alignment vertical="top" wrapText="1"/>
    </xf>
    <xf numFmtId="0" fontId="18" fillId="0" borderId="2" xfId="1" applyFont="1" applyBorder="1" applyAlignment="1">
      <alignment horizontal="center" vertical="top" wrapText="1"/>
    </xf>
    <xf numFmtId="0" fontId="18" fillId="0" borderId="8" xfId="1" applyFont="1" applyBorder="1" applyAlignment="1">
      <alignment horizontal="center" vertical="top" wrapText="1"/>
    </xf>
    <xf numFmtId="0" fontId="19" fillId="0" borderId="0" xfId="2" applyFont="1" applyAlignment="1">
      <alignment horizontal="center" vertical="top" wrapText="1"/>
    </xf>
    <xf numFmtId="0" fontId="21" fillId="0" borderId="6" xfId="1" applyFont="1" applyBorder="1" applyAlignment="1">
      <alignment horizontal="center" vertical="top" wrapText="1"/>
    </xf>
    <xf numFmtId="0" fontId="21" fillId="0" borderId="7" xfId="1" applyFont="1" applyBorder="1" applyAlignment="1">
      <alignment horizontal="center" vertical="top" wrapText="1"/>
    </xf>
    <xf numFmtId="0" fontId="21" fillId="0" borderId="0" xfId="1" applyFont="1" applyAlignment="1">
      <alignment vertical="top" wrapText="1"/>
    </xf>
    <xf numFmtId="165" fontId="21" fillId="0" borderId="3" xfId="1" applyNumberFormat="1" applyFont="1" applyBorder="1" applyAlignment="1">
      <alignment horizontal="right" vertical="top" wrapText="1"/>
    </xf>
    <xf numFmtId="165" fontId="21" fillId="0" borderId="0" xfId="1" applyNumberFormat="1" applyFont="1" applyAlignment="1">
      <alignment horizontal="right" vertical="top" wrapText="1"/>
    </xf>
    <xf numFmtId="166" fontId="21" fillId="0" borderId="10" xfId="1" applyNumberFormat="1" applyFont="1" applyBorder="1" applyAlignment="1">
      <alignment horizontal="right" vertical="top" wrapText="1"/>
    </xf>
    <xf numFmtId="166" fontId="21" fillId="0" borderId="3" xfId="1" applyNumberFormat="1" applyFont="1" applyBorder="1" applyAlignment="1">
      <alignment horizontal="right" vertical="top" wrapText="1"/>
    </xf>
    <xf numFmtId="166" fontId="21" fillId="0" borderId="0" xfId="1" applyNumberFormat="1" applyFont="1" applyAlignment="1">
      <alignment horizontal="right" vertical="top" wrapText="1"/>
    </xf>
    <xf numFmtId="0" fontId="35" fillId="0" borderId="0" xfId="27" applyFont="1" applyAlignment="1">
      <alignment horizontal="center" vertical="top" wrapText="1"/>
    </xf>
    <xf numFmtId="165" fontId="35" fillId="0" borderId="0" xfId="27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93" fillId="0" borderId="0" xfId="0" applyNumberFormat="1" applyFont="1"/>
    <xf numFmtId="0" fontId="0" fillId="14" borderId="0" xfId="0" applyFill="1"/>
    <xf numFmtId="0" fontId="175" fillId="14" borderId="0" xfId="0" applyFont="1" applyFill="1" applyAlignment="1">
      <alignment horizontal="left" vertical="center" readingOrder="1"/>
    </xf>
    <xf numFmtId="2" fontId="145" fillId="0" borderId="10" xfId="27" applyNumberFormat="1" applyFont="1" applyBorder="1" applyAlignment="1">
      <alignment horizontal="right" vertical="top"/>
    </xf>
    <xf numFmtId="2" fontId="35" fillId="0" borderId="10" xfId="27" applyNumberFormat="1" applyFont="1" applyBorder="1" applyAlignment="1">
      <alignment horizontal="right" vertical="top"/>
    </xf>
    <xf numFmtId="2" fontId="35" fillId="0" borderId="27" xfId="0" applyNumberFormat="1" applyFont="1" applyBorder="1" applyAlignment="1">
      <alignment horizontal="right" vertical="center"/>
    </xf>
    <xf numFmtId="167" fontId="145" fillId="0" borderId="10" xfId="27" applyNumberFormat="1" applyFont="1" applyBorder="1" applyAlignment="1">
      <alignment horizontal="right" vertical="top"/>
    </xf>
    <xf numFmtId="167" fontId="35" fillId="0" borderId="10" xfId="27" applyNumberFormat="1" applyFont="1" applyBorder="1" applyAlignment="1">
      <alignment horizontal="right" vertical="top"/>
    </xf>
    <xf numFmtId="167" fontId="35" fillId="0" borderId="27" xfId="0" applyNumberFormat="1" applyFont="1" applyBorder="1" applyAlignment="1">
      <alignment horizontal="right" vertical="center"/>
    </xf>
    <xf numFmtId="173" fontId="145" fillId="0" borderId="10" xfId="27" applyNumberFormat="1" applyFont="1" applyBorder="1" applyAlignment="1">
      <alignment horizontal="right" vertical="top"/>
    </xf>
    <xf numFmtId="173" fontId="35" fillId="0" borderId="27" xfId="0" applyNumberFormat="1" applyFont="1" applyBorder="1" applyAlignment="1">
      <alignment horizontal="right" vertical="center"/>
    </xf>
    <xf numFmtId="173" fontId="35" fillId="0" borderId="10" xfId="27" applyNumberFormat="1" applyFont="1" applyBorder="1" applyAlignment="1">
      <alignment horizontal="right" vertical="top"/>
    </xf>
    <xf numFmtId="2" fontId="145" fillId="0" borderId="8" xfId="27" applyNumberFormat="1" applyFont="1" applyBorder="1" applyAlignment="1">
      <alignment horizontal="right" vertical="top"/>
    </xf>
    <xf numFmtId="2" fontId="35" fillId="0" borderId="3" xfId="27" quotePrefix="1" applyNumberFormat="1" applyFont="1" applyBorder="1" applyAlignment="1">
      <alignment horizontal="right" vertical="top"/>
    </xf>
    <xf numFmtId="167" fontId="35" fillId="0" borderId="3" xfId="27" quotePrefix="1" applyNumberFormat="1" applyFont="1" applyBorder="1" applyAlignment="1">
      <alignment horizontal="right" vertical="top"/>
    </xf>
    <xf numFmtId="167" fontId="145" fillId="0" borderId="3" xfId="27" applyNumberFormat="1" applyFont="1" applyBorder="1" applyAlignment="1">
      <alignment horizontal="right" vertical="top"/>
    </xf>
    <xf numFmtId="167" fontId="35" fillId="0" borderId="3" xfId="27" applyNumberFormat="1" applyFont="1" applyBorder="1" applyAlignment="1">
      <alignment horizontal="right" vertical="top"/>
    </xf>
    <xf numFmtId="3" fontId="145" fillId="0" borderId="0" xfId="27" applyNumberFormat="1" applyFont="1" applyAlignment="1">
      <alignment vertical="center"/>
    </xf>
    <xf numFmtId="172" fontId="77" fillId="10" borderId="0" xfId="0" applyNumberFormat="1" applyFont="1" applyFill="1"/>
    <xf numFmtId="0" fontId="78" fillId="10" borderId="0" xfId="0" applyFont="1" applyFill="1"/>
    <xf numFmtId="0" fontId="9" fillId="8" borderId="0" xfId="27" applyFont="1" applyFill="1" applyAlignment="1">
      <alignment vertical="center"/>
    </xf>
    <xf numFmtId="1" fontId="176" fillId="0" borderId="26" xfId="27" applyNumberFormat="1" applyFont="1" applyBorder="1" applyAlignment="1">
      <alignment vertical="center"/>
    </xf>
    <xf numFmtId="3" fontId="177" fillId="0" borderId="27" xfId="17" applyNumberFormat="1" applyFont="1" applyBorder="1" applyAlignment="1">
      <alignment horizontal="right" vertical="center"/>
    </xf>
    <xf numFmtId="166" fontId="177" fillId="0" borderId="27" xfId="17" applyNumberFormat="1" applyFont="1" applyBorder="1" applyAlignment="1">
      <alignment horizontal="right" vertical="center"/>
    </xf>
    <xf numFmtId="3" fontId="177" fillId="0" borderId="28" xfId="17" applyNumberFormat="1" applyFont="1" applyBorder="1" applyAlignment="1">
      <alignment horizontal="right" vertical="center"/>
    </xf>
    <xf numFmtId="1" fontId="177" fillId="0" borderId="27" xfId="0" applyNumberFormat="1" applyFont="1" applyBorder="1" applyAlignment="1">
      <alignment horizontal="right" vertical="center"/>
    </xf>
    <xf numFmtId="1" fontId="177" fillId="0" borderId="27" xfId="28" applyNumberFormat="1" applyFont="1" applyBorder="1" applyAlignment="1">
      <alignment horizontal="right" vertical="center"/>
    </xf>
    <xf numFmtId="1" fontId="176" fillId="0" borderId="0" xfId="27" applyNumberFormat="1" applyFont="1" applyAlignment="1">
      <alignment vertical="center"/>
    </xf>
    <xf numFmtId="0" fontId="106" fillId="0" borderId="0" xfId="23" applyAlignment="1">
      <alignment vertical="center"/>
    </xf>
    <xf numFmtId="0" fontId="0" fillId="10" borderId="0" xfId="0" applyFill="1" applyAlignment="1">
      <alignment vertical="top"/>
    </xf>
    <xf numFmtId="0" fontId="0" fillId="10" borderId="0" xfId="0" applyFill="1" applyAlignment="1">
      <alignment horizontal="right" vertical="top"/>
    </xf>
    <xf numFmtId="0" fontId="175" fillId="10" borderId="0" xfId="0" applyFont="1" applyFill="1" applyAlignment="1">
      <alignment horizontal="left" vertical="top" readingOrder="1"/>
    </xf>
    <xf numFmtId="0" fontId="172" fillId="10" borderId="0" xfId="0" applyFont="1" applyFill="1" applyAlignment="1">
      <alignment horizontal="center" vertical="top" readingOrder="1"/>
    </xf>
    <xf numFmtId="0" fontId="106" fillId="10" borderId="0" xfId="23" applyFill="1" applyAlignment="1">
      <alignment vertical="top"/>
    </xf>
    <xf numFmtId="0" fontId="106" fillId="10" borderId="0" xfId="23" applyFill="1"/>
    <xf numFmtId="0" fontId="106" fillId="14" borderId="0" xfId="23" applyFill="1"/>
    <xf numFmtId="0" fontId="106" fillId="0" borderId="0" xfId="23" applyAlignment="1">
      <alignment vertical="top"/>
    </xf>
    <xf numFmtId="0" fontId="77" fillId="13" borderId="41" xfId="0" applyFont="1" applyFill="1" applyBorder="1" applyAlignment="1">
      <alignment horizontal="center"/>
    </xf>
    <xf numFmtId="0" fontId="77" fillId="13" borderId="42" xfId="0" applyFont="1" applyFill="1" applyBorder="1" applyAlignment="1">
      <alignment horizontal="center"/>
    </xf>
    <xf numFmtId="0" fontId="77" fillId="13" borderId="43" xfId="0" applyFont="1" applyFill="1" applyBorder="1" applyAlignment="1">
      <alignment horizontal="center"/>
    </xf>
    <xf numFmtId="0" fontId="77" fillId="11" borderId="41" xfId="0" applyFont="1" applyFill="1" applyBorder="1" applyAlignment="1">
      <alignment horizontal="center" vertical="top"/>
    </xf>
    <xf numFmtId="0" fontId="77" fillId="11" borderId="42" xfId="0" applyFont="1" applyFill="1" applyBorder="1" applyAlignment="1">
      <alignment horizontal="center" vertical="top"/>
    </xf>
    <xf numFmtId="0" fontId="77" fillId="11" borderId="43" xfId="0" applyFont="1" applyFill="1" applyBorder="1" applyAlignment="1">
      <alignment horizontal="center" vertical="top"/>
    </xf>
    <xf numFmtId="0" fontId="175" fillId="10" borderId="0" xfId="0" applyFont="1" applyFill="1" applyAlignment="1">
      <alignment horizontal="center" vertical="center" readingOrder="1"/>
    </xf>
    <xf numFmtId="0" fontId="175" fillId="10" borderId="0" xfId="0" applyFont="1" applyFill="1" applyAlignment="1">
      <alignment horizontal="center" vertical="top" readingOrder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1" fillId="0" borderId="0" xfId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9" fillId="0" borderId="1" xfId="0" applyFont="1" applyBorder="1" applyAlignment="1">
      <alignment horizontal="center" vertical="center" wrapText="1"/>
    </xf>
    <xf numFmtId="0" fontId="109" fillId="0" borderId="4" xfId="0" applyFont="1" applyBorder="1" applyAlignment="1">
      <alignment horizontal="center" vertical="center" wrapText="1"/>
    </xf>
    <xf numFmtId="0" fontId="109" fillId="0" borderId="7" xfId="0" applyFont="1" applyBorder="1" applyAlignment="1">
      <alignment horizontal="center" vertical="center" wrapText="1"/>
    </xf>
    <xf numFmtId="0" fontId="109" fillId="0" borderId="9" xfId="0" applyFont="1" applyBorder="1" applyAlignment="1">
      <alignment horizontal="center" vertical="center" wrapText="1"/>
    </xf>
    <xf numFmtId="0" fontId="112" fillId="0" borderId="1" xfId="0" applyFont="1" applyBorder="1" applyAlignment="1">
      <alignment horizontal="center" vertical="center" wrapText="1"/>
    </xf>
    <xf numFmtId="0" fontId="112" fillId="0" borderId="4" xfId="0" applyFont="1" applyBorder="1" applyAlignment="1">
      <alignment horizontal="center" vertical="center" wrapText="1"/>
    </xf>
    <xf numFmtId="0" fontId="109" fillId="0" borderId="8" xfId="0" applyFont="1" applyBorder="1" applyAlignment="1">
      <alignment horizontal="center" vertical="center" wrapText="1"/>
    </xf>
    <xf numFmtId="0" fontId="109" fillId="0" borderId="15" xfId="0" applyFont="1" applyBorder="1" applyAlignment="1">
      <alignment horizontal="center" vertical="center" wrapText="1"/>
    </xf>
    <xf numFmtId="0" fontId="112" fillId="0" borderId="11" xfId="0" applyFont="1" applyBorder="1" applyAlignment="1">
      <alignment horizontal="center" vertical="center" wrapText="1"/>
    </xf>
    <xf numFmtId="0" fontId="112" fillId="0" borderId="12" xfId="0" applyFont="1" applyBorder="1" applyAlignment="1">
      <alignment horizontal="center" vertical="center" wrapText="1"/>
    </xf>
    <xf numFmtId="0" fontId="109" fillId="0" borderId="2" xfId="0" applyFont="1" applyBorder="1" applyAlignment="1">
      <alignment horizontal="center" vertical="center" wrapText="1"/>
    </xf>
    <xf numFmtId="0" fontId="10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3" fillId="0" borderId="0" xfId="1" applyFont="1" applyAlignment="1">
      <alignment horizontal="left" vertical="center" wrapText="1" indent="1"/>
    </xf>
    <xf numFmtId="0" fontId="21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57" fillId="0" borderId="1" xfId="0" applyFont="1" applyBorder="1" applyAlignment="1">
      <alignment wrapText="1"/>
    </xf>
    <xf numFmtId="0" fontId="2" fillId="0" borderId="0" xfId="1" applyFont="1" applyAlignment="1">
      <alignment horizontal="left"/>
    </xf>
    <xf numFmtId="0" fontId="5" fillId="0" borderId="14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21" fillId="0" borderId="2" xfId="24" applyFont="1" applyBorder="1" applyAlignment="1">
      <alignment horizontal="center" vertical="center"/>
    </xf>
    <xf numFmtId="0" fontId="121" fillId="0" borderId="3" xfId="24" applyFont="1" applyBorder="1" applyAlignment="1">
      <alignment horizontal="center" vertical="center"/>
    </xf>
    <xf numFmtId="0" fontId="121" fillId="0" borderId="5" xfId="24" applyFont="1" applyBorder="1" applyAlignment="1">
      <alignment horizontal="center" vertical="center"/>
    </xf>
    <xf numFmtId="0" fontId="122" fillId="0" borderId="2" xfId="7" applyFont="1" applyBorder="1" applyAlignment="1">
      <alignment horizontal="center" vertical="center" wrapText="1"/>
    </xf>
    <xf numFmtId="0" fontId="122" fillId="0" borderId="3" xfId="7" applyFont="1" applyBorder="1" applyAlignment="1">
      <alignment horizontal="center" vertical="center" wrapText="1"/>
    </xf>
    <xf numFmtId="0" fontId="122" fillId="0" borderId="5" xfId="7" applyFont="1" applyBorder="1" applyAlignment="1">
      <alignment horizontal="center" vertical="center" wrapText="1"/>
    </xf>
    <xf numFmtId="0" fontId="123" fillId="0" borderId="9" xfId="24" applyFont="1" applyBorder="1" applyAlignment="1">
      <alignment horizontal="center" vertical="center"/>
    </xf>
    <xf numFmtId="0" fontId="123" fillId="0" borderId="6" xfId="24" applyFont="1" applyBorder="1" applyAlignment="1">
      <alignment horizontal="center" vertical="center"/>
    </xf>
    <xf numFmtId="0" fontId="123" fillId="0" borderId="13" xfId="24" applyFont="1" applyBorder="1" applyAlignment="1">
      <alignment horizontal="center" vertical="center"/>
    </xf>
    <xf numFmtId="0" fontId="60" fillId="0" borderId="2" xfId="24" applyFont="1" applyBorder="1" applyAlignment="1">
      <alignment horizontal="center" vertical="center" wrapText="1"/>
    </xf>
    <xf numFmtId="0" fontId="60" fillId="0" borderId="5" xfId="24" applyFont="1" applyBorder="1" applyAlignment="1">
      <alignment horizontal="center" vertical="center" wrapText="1"/>
    </xf>
    <xf numFmtId="0" fontId="122" fillId="3" borderId="9" xfId="24" applyFont="1" applyFill="1" applyBorder="1" applyAlignment="1">
      <alignment horizontal="center" vertical="center"/>
    </xf>
    <xf numFmtId="0" fontId="122" fillId="3" borderId="6" xfId="24" applyFont="1" applyFill="1" applyBorder="1" applyAlignment="1">
      <alignment horizontal="center" vertical="center"/>
    </xf>
    <xf numFmtId="0" fontId="122" fillId="3" borderId="13" xfId="24" applyFont="1" applyFill="1" applyBorder="1" applyAlignment="1">
      <alignment horizontal="center" vertical="center"/>
    </xf>
    <xf numFmtId="0" fontId="125" fillId="4" borderId="9" xfId="24" applyFont="1" applyFill="1" applyBorder="1" applyAlignment="1">
      <alignment horizontal="center" vertical="center" wrapText="1"/>
    </xf>
    <xf numFmtId="0" fontId="125" fillId="4" borderId="6" xfId="24" applyFont="1" applyFill="1" applyBorder="1" applyAlignment="1">
      <alignment horizontal="center" vertical="center" wrapText="1"/>
    </xf>
    <xf numFmtId="0" fontId="125" fillId="4" borderId="13" xfId="24" applyFont="1" applyFill="1" applyBorder="1" applyAlignment="1">
      <alignment horizontal="center" vertical="center" wrapText="1"/>
    </xf>
    <xf numFmtId="0" fontId="122" fillId="2" borderId="9" xfId="24" applyFont="1" applyFill="1" applyBorder="1" applyAlignment="1">
      <alignment horizontal="center" vertical="center"/>
    </xf>
    <xf numFmtId="0" fontId="122" fillId="2" borderId="6" xfId="24" applyFont="1" applyFill="1" applyBorder="1" applyAlignment="1">
      <alignment horizontal="center" vertical="center"/>
    </xf>
    <xf numFmtId="0" fontId="122" fillId="2" borderId="13" xfId="24" applyFont="1" applyFill="1" applyBorder="1" applyAlignment="1">
      <alignment horizontal="center" vertical="center"/>
    </xf>
    <xf numFmtId="0" fontId="60" fillId="0" borderId="3" xfId="24" applyFont="1" applyBorder="1" applyAlignment="1">
      <alignment horizontal="center" vertical="center" wrapText="1"/>
    </xf>
    <xf numFmtId="0" fontId="122" fillId="2" borderId="10" xfId="24" applyFont="1" applyFill="1" applyBorder="1" applyAlignment="1">
      <alignment horizontal="center" vertical="center"/>
    </xf>
    <xf numFmtId="0" fontId="122" fillId="2" borderId="0" xfId="24" applyFont="1" applyFill="1" applyAlignment="1">
      <alignment horizontal="center" vertical="center"/>
    </xf>
    <xf numFmtId="0" fontId="122" fillId="2" borderId="14" xfId="24" applyFont="1" applyFill="1" applyBorder="1" applyAlignment="1">
      <alignment horizontal="center" vertical="center"/>
    </xf>
    <xf numFmtId="0" fontId="143" fillId="0" borderId="0" xfId="17" applyFont="1"/>
    <xf numFmtId="0" fontId="2" fillId="0" borderId="0" xfId="25" applyFont="1" applyAlignment="1">
      <alignment horizontal="left" wrapText="1"/>
    </xf>
    <xf numFmtId="0" fontId="2" fillId="0" borderId="0" xfId="27" applyFont="1" applyAlignment="1">
      <alignment horizontal="left" vertical="center" wrapText="1"/>
    </xf>
    <xf numFmtId="0" fontId="2" fillId="0" borderId="0" xfId="27" applyFont="1" applyAlignment="1">
      <alignment vertical="center" wrapText="1"/>
    </xf>
    <xf numFmtId="0" fontId="9" fillId="0" borderId="19" xfId="27" applyFont="1" applyBorder="1" applyAlignment="1">
      <alignment horizontal="center" vertical="center" wrapText="1"/>
    </xf>
    <xf numFmtId="0" fontId="9" fillId="0" borderId="20" xfId="27" applyFont="1" applyBorder="1" applyAlignment="1">
      <alignment horizontal="center" vertical="center" wrapText="1"/>
    </xf>
    <xf numFmtId="0" fontId="9" fillId="0" borderId="20" xfId="25" applyFont="1" applyBorder="1" applyAlignment="1">
      <alignment horizontal="center" vertical="center" wrapText="1"/>
    </xf>
    <xf numFmtId="0" fontId="9" fillId="0" borderId="21" xfId="25" applyFont="1" applyBorder="1" applyAlignment="1">
      <alignment horizontal="center" vertical="center" wrapText="1"/>
    </xf>
    <xf numFmtId="0" fontId="9" fillId="0" borderId="21" xfId="27" applyFont="1" applyBorder="1" applyAlignment="1">
      <alignment horizontal="center" vertical="center" wrapText="1"/>
    </xf>
    <xf numFmtId="0" fontId="72" fillId="0" borderId="0" xfId="27" applyFont="1" applyAlignment="1">
      <alignment vertical="top" wrapText="1"/>
    </xf>
    <xf numFmtId="0" fontId="35" fillId="0" borderId="6" xfId="27" applyFont="1" applyBorder="1" applyAlignment="1">
      <alignment horizontal="center" vertical="center" wrapText="1"/>
    </xf>
    <xf numFmtId="165" fontId="35" fillId="0" borderId="7" xfId="27" applyNumberFormat="1" applyFont="1" applyBorder="1" applyAlignment="1">
      <alignment horizontal="center" vertical="center" wrapText="1"/>
    </xf>
    <xf numFmtId="165" fontId="35" fillId="0" borderId="9" xfId="27" applyNumberFormat="1" applyFont="1" applyBorder="1" applyAlignment="1">
      <alignment horizontal="center" vertical="center" wrapText="1"/>
    </xf>
    <xf numFmtId="0" fontId="35" fillId="0" borderId="20" xfId="27" applyFont="1" applyBorder="1" applyAlignment="1">
      <alignment horizontal="center" vertical="center" wrapText="1"/>
    </xf>
    <xf numFmtId="0" fontId="35" fillId="0" borderId="13" xfId="27" applyFont="1" applyBorder="1" applyAlignment="1">
      <alignment horizontal="center" vertical="center" wrapText="1"/>
    </xf>
    <xf numFmtId="0" fontId="2" fillId="0" borderId="0" xfId="27" applyFont="1" applyAlignment="1">
      <alignment vertical="center"/>
    </xf>
    <xf numFmtId="0" fontId="9" fillId="0" borderId="13" xfId="27" applyFont="1" applyBorder="1" applyAlignment="1">
      <alignment horizontal="center" vertical="center" wrapText="1"/>
    </xf>
    <xf numFmtId="165" fontId="9" fillId="0" borderId="7" xfId="27" applyNumberFormat="1" applyFont="1" applyBorder="1" applyAlignment="1">
      <alignment horizontal="center" vertical="center" wrapText="1"/>
    </xf>
    <xf numFmtId="165" fontId="9" fillId="0" borderId="2" xfId="27" applyNumberFormat="1" applyFont="1" applyBorder="1" applyAlignment="1">
      <alignment horizontal="center" vertical="center" wrapText="1"/>
    </xf>
    <xf numFmtId="165" fontId="9" fillId="0" borderId="9" xfId="27" applyNumberFormat="1" applyFont="1" applyBorder="1" applyAlignment="1">
      <alignment horizontal="center" vertical="center" wrapText="1"/>
    </xf>
    <xf numFmtId="0" fontId="9" fillId="0" borderId="6" xfId="27" applyFont="1" applyBorder="1" applyAlignment="1">
      <alignment horizontal="center" vertical="center" wrapText="1"/>
    </xf>
    <xf numFmtId="165" fontId="31" fillId="0" borderId="9" xfId="27" applyNumberFormat="1" applyFont="1" applyBorder="1" applyAlignment="1">
      <alignment horizontal="center" vertical="center" wrapText="1"/>
    </xf>
    <xf numFmtId="165" fontId="31" fillId="0" borderId="13" xfId="27" applyNumberFormat="1" applyFont="1" applyBorder="1" applyAlignment="1">
      <alignment horizontal="center" vertical="center" wrapText="1"/>
    </xf>
    <xf numFmtId="0" fontId="9" fillId="0" borderId="31" xfId="27" applyFont="1" applyBorder="1" applyAlignment="1">
      <alignment horizontal="center" vertical="center" wrapText="1"/>
    </xf>
    <xf numFmtId="0" fontId="9" fillId="0" borderId="32" xfId="27" applyFont="1" applyBorder="1" applyAlignment="1">
      <alignment horizontal="center" vertical="center" wrapText="1"/>
    </xf>
    <xf numFmtId="165" fontId="31" fillId="0" borderId="7" xfId="27" applyNumberFormat="1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6" fillId="0" borderId="13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6" fillId="0" borderId="11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96" fillId="0" borderId="9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6" fillId="0" borderId="13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92" fillId="0" borderId="0" xfId="0" applyFont="1" applyAlignment="1">
      <alignment wrapText="1"/>
    </xf>
    <xf numFmtId="0" fontId="92" fillId="0" borderId="4" xfId="0" applyFont="1" applyBorder="1" applyAlignment="1">
      <alignment horizontal="left" vertical="top"/>
    </xf>
    <xf numFmtId="0" fontId="62" fillId="0" borderId="14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 wrapText="1"/>
    </xf>
    <xf numFmtId="0" fontId="83" fillId="0" borderId="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29">
    <cellStyle name="Dziesiętny 2" xfId="20" xr:uid="{00000000-0005-0000-0000-000000000000}"/>
    <cellStyle name="Hiperłącze" xfId="23" builtinId="8"/>
    <cellStyle name="Normal_Oilques" xfId="19" xr:uid="{00000000-0005-0000-0000-000002000000}"/>
    <cellStyle name="Normalny" xfId="0" builtinId="0"/>
    <cellStyle name="Normalny 2" xfId="1" xr:uid="{00000000-0005-0000-0000-000004000000}"/>
    <cellStyle name="Normalny 2 2" xfId="7" xr:uid="{00000000-0005-0000-0000-000005000000}"/>
    <cellStyle name="Normalny 3" xfId="6" xr:uid="{00000000-0005-0000-0000-000006000000}"/>
    <cellStyle name="Normalny 3 2" xfId="26" xr:uid="{CD6D7E07-0A3D-421C-98E6-EC953C2B910F}"/>
    <cellStyle name="Normalny 4" xfId="8" xr:uid="{00000000-0005-0000-0000-000007000000}"/>
    <cellStyle name="Normalny 4 2" xfId="17" xr:uid="{00000000-0005-0000-0000-000008000000}"/>
    <cellStyle name="Normalny 5" xfId="9" xr:uid="{00000000-0005-0000-0000-000009000000}"/>
    <cellStyle name="Normalny 5 2" xfId="10" xr:uid="{00000000-0005-0000-0000-00000A000000}"/>
    <cellStyle name="Normalny 6" xfId="12" xr:uid="{00000000-0005-0000-0000-00000B000000}"/>
    <cellStyle name="Normalny 7" xfId="14" xr:uid="{00000000-0005-0000-0000-00000C000000}"/>
    <cellStyle name="Normalny 8" xfId="28" xr:uid="{0344F759-076E-4F3C-AA53-B497C2A45DA4}"/>
    <cellStyle name="Normalny_37 i 38 nowe" xfId="27" xr:uid="{C0D467C7-787E-478E-BA30-0FF0F10CCE1D}"/>
    <cellStyle name="Normalny_rozdz 5_pkt 5.1.b_tab 36_38" xfId="25" xr:uid="{FE576EA8-1786-4DA4-9002-9F64CF4BCF24}"/>
    <cellStyle name="Normalny_Tablica 1" xfId="3" xr:uid="{00000000-0005-0000-0000-00000D000000}"/>
    <cellStyle name="Normalny_Tablica 2" xfId="4" xr:uid="{00000000-0005-0000-0000-00000E000000}"/>
    <cellStyle name="Normalny_Tablica 27" xfId="5" xr:uid="{00000000-0005-0000-0000-00000F000000}"/>
    <cellStyle name="Normalny_Tablica 3" xfId="2" xr:uid="{00000000-0005-0000-0000-000010000000}"/>
    <cellStyle name="Normalny_Tablica 6" xfId="24" xr:uid="{35F20601-CC07-40CD-9A57-45CC2CC2AF28}"/>
    <cellStyle name="NumberCellStyle" xfId="18" xr:uid="{00000000-0005-0000-0000-000011000000}"/>
    <cellStyle name="Procentowy" xfId="11" xr:uid="{00000000-0005-0000-0000-000012000000}"/>
    <cellStyle name="Procentowy 2" xfId="13" xr:uid="{00000000-0005-0000-0000-000013000000}"/>
    <cellStyle name="Procentowy 2 2" xfId="15" xr:uid="{00000000-0005-0000-0000-000014000000}"/>
    <cellStyle name="Procentowy 2 3" xfId="22" xr:uid="{00000000-0005-0000-0000-000015000000}"/>
    <cellStyle name="Procentowy 3" xfId="16" xr:uid="{00000000-0005-0000-0000-000016000000}"/>
    <cellStyle name="Procentowy 4" xfId="21" xr:uid="{00000000-0005-0000-0000-000017000000}"/>
  </cellStyles>
  <dxfs count="2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charset val="238"/>
        <scheme val="none"/>
      </font>
      <numFmt numFmtId="166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charset val="238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charset val="238"/>
        <scheme val="none"/>
      </font>
      <numFmt numFmtId="166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charset val="238"/>
        <scheme val="none"/>
      </font>
      <numFmt numFmtId="166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charset val="238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numFmt numFmtId="166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9" formatCode="0.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9" formatCode="0.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9" formatCode="0.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9" formatCode="0.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9" formatCode="0.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numFmt numFmtId="168" formatCode="#,##0.0_i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168" formatCode="#,##0.0_i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numFmt numFmtId="166" formatCode="#,##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165" formatCode="0.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0.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alignment horizontal="general" vertical="top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5" formatCode="0.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charset val="23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6" formatCode="#,##0.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6" formatCode="#,##0.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microsoft.com/office/2007/relationships/slicerCache" Target="slicerCaches/slicerCache10.xml"/><Relationship Id="rId89" Type="http://schemas.microsoft.com/office/2007/relationships/slicerCache" Target="slicerCaches/slicerCache15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microsoft.com/office/2007/relationships/slicerCache" Target="slicerCaches/slicerCache5.xml"/><Relationship Id="rId10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90" Type="http://schemas.microsoft.com/office/2007/relationships/slicerCache" Target="slicerCaches/slicerCache16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microsoft.com/office/2007/relationships/slicerCache" Target="slicerCaches/slicerCache6.xml"/><Relationship Id="rId85" Type="http://schemas.microsoft.com/office/2007/relationships/slicerCache" Target="slicerCaches/slicerCache1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customXml" Target="../customXml/item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microsoft.com/office/2007/relationships/slicerCache" Target="slicerCaches/slicerCache1.xml"/><Relationship Id="rId83" Type="http://schemas.microsoft.com/office/2007/relationships/slicerCache" Target="slicerCaches/slicerCache9.xml"/><Relationship Id="rId88" Type="http://schemas.microsoft.com/office/2007/relationships/slicerCache" Target="slicerCaches/slicerCache14.xml"/><Relationship Id="rId91" Type="http://schemas.microsoft.com/office/2007/relationships/slicerCache" Target="slicerCaches/slicerCache17.xml"/><Relationship Id="rId9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microsoft.com/office/2007/relationships/slicerCache" Target="slicerCaches/slicerCache4.xml"/><Relationship Id="rId81" Type="http://schemas.microsoft.com/office/2007/relationships/slicerCache" Target="slicerCaches/slicerCache7.xml"/><Relationship Id="rId86" Type="http://schemas.microsoft.com/office/2007/relationships/slicerCache" Target="slicerCaches/slicerCache12.xml"/><Relationship Id="rId94" Type="http://schemas.openxmlformats.org/officeDocument/2006/relationships/styles" Target="styles.xml"/><Relationship Id="rId99" Type="http://schemas.openxmlformats.org/officeDocument/2006/relationships/customXml" Target="../customXml/item1.xml"/><Relationship Id="rId10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microsoft.com/office/2007/relationships/slicerCache" Target="slicerCaches/slicerCache2.xml"/><Relationship Id="rId97" Type="http://schemas.openxmlformats.org/officeDocument/2006/relationships/powerPivotData" Target="model/item.data"/><Relationship Id="rId104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microsoft.com/office/2007/relationships/slicerCache" Target="slicerCaches/slicerCache13.xml"/><Relationship Id="rId61" Type="http://schemas.openxmlformats.org/officeDocument/2006/relationships/worksheet" Target="worksheets/sheet61.xml"/><Relationship Id="rId82" Type="http://schemas.microsoft.com/office/2007/relationships/slicerCache" Target="slicerCaches/slicerCache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microsoft.com/office/2007/relationships/slicerCache" Target="slicerCaches/slicerCache3.xml"/><Relationship Id="rId100" Type="http://schemas.openxmlformats.org/officeDocument/2006/relationships/customXml" Target="../customXml/item2.xml"/><Relationship Id="rId105" Type="http://schemas.openxmlformats.org/officeDocument/2006/relationships/customXml" Target="../customXml/item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93" Type="http://schemas.openxmlformats.org/officeDocument/2006/relationships/connections" Target="connections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45587928440766E-2"/>
          <c:y val="0.1226027264346146"/>
          <c:w val="0.95699963325027215"/>
          <c:h val="0.64595062263578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'Tabl. 20-23'!$D$3</c:f>
              <c:strCache>
                <c:ptCount val="1"/>
                <c:pt idx="0">
                  <c:v>Średnia arytmetyczna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20-23'!$A$4:$C$57</c:f>
              <c:multiLvlStrCache>
                <c:ptCount val="5"/>
                <c:lvl>
                  <c:pt idx="0">
                    <c:v>kWh</c:v>
                  </c:pt>
                  <c:pt idx="1">
                    <c:v>GJ</c:v>
                  </c:pt>
                  <c:pt idx="2">
                    <c:v>zł</c:v>
                  </c:pt>
                  <c:pt idx="3">
                    <c:v>zł/kWh</c:v>
                  </c:pt>
                  <c:pt idx="4">
                    <c:v>zł/GJ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Energia elektryczna </c:v>
                  </c:pt>
                  <c:pt idx="3">
                    <c:v>Energia elektryczna </c:v>
                  </c:pt>
                  <c:pt idx="4">
                    <c:v>Energia elektryczna </c:v>
                  </c:pt>
                </c:lvl>
                <c:lvl>
                  <c:pt idx="0">
                    <c:v>Ilość</c:v>
                  </c:pt>
                  <c:pt idx="1">
                    <c:v>Ilość</c:v>
                  </c:pt>
                  <c:pt idx="2">
                    <c:v>Wartość</c:v>
                  </c:pt>
                  <c:pt idx="3">
                    <c:v>Cena</c:v>
                  </c:pt>
                  <c:pt idx="4">
                    <c:v>Cena</c:v>
                  </c:pt>
                </c:lvl>
              </c:multiLvlStrCache>
            </c:multiLvlStrRef>
          </c:cat>
          <c:val>
            <c:numRef>
              <c:f>'Tabl. 20-23'!$D$4:$D$57</c:f>
              <c:numCache>
                <c:formatCode>#\ ##0.0</c:formatCode>
                <c:ptCount val="5"/>
                <c:pt idx="0">
                  <c:v>2460.8453624464519</c:v>
                </c:pt>
                <c:pt idx="1">
                  <c:v>8.8590433048072263</c:v>
                </c:pt>
                <c:pt idx="2">
                  <c:v>1764.5614848255286</c:v>
                </c:pt>
                <c:pt idx="3">
                  <c:v>0.72728456929263763</c:v>
                </c:pt>
                <c:pt idx="4">
                  <c:v>202.02349147017713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1-4B94-8B1A-90B565EAB6CB}"/>
            </c:ext>
          </c:extLst>
        </c:ser>
        <c:ser>
          <c:idx val="1"/>
          <c:order val="1"/>
          <c:tx>
            <c:strRef>
              <c:f>'Tabl. 20-23'!$E$3</c:f>
              <c:strCache>
                <c:ptCount val="1"/>
                <c:pt idx="0">
                  <c:v>Pierwszy decyl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20-23'!$A$4:$C$57</c:f>
              <c:multiLvlStrCache>
                <c:ptCount val="5"/>
                <c:lvl>
                  <c:pt idx="0">
                    <c:v>kWh</c:v>
                  </c:pt>
                  <c:pt idx="1">
                    <c:v>GJ</c:v>
                  </c:pt>
                  <c:pt idx="2">
                    <c:v>zł</c:v>
                  </c:pt>
                  <c:pt idx="3">
                    <c:v>zł/kWh</c:v>
                  </c:pt>
                  <c:pt idx="4">
                    <c:v>zł/GJ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Energia elektryczna </c:v>
                  </c:pt>
                  <c:pt idx="3">
                    <c:v>Energia elektryczna </c:v>
                  </c:pt>
                  <c:pt idx="4">
                    <c:v>Energia elektryczna </c:v>
                  </c:pt>
                </c:lvl>
                <c:lvl>
                  <c:pt idx="0">
                    <c:v>Ilość</c:v>
                  </c:pt>
                  <c:pt idx="1">
                    <c:v>Ilość</c:v>
                  </c:pt>
                  <c:pt idx="2">
                    <c:v>Wartość</c:v>
                  </c:pt>
                  <c:pt idx="3">
                    <c:v>Cena</c:v>
                  </c:pt>
                  <c:pt idx="4">
                    <c:v>Cena</c:v>
                  </c:pt>
                </c:lvl>
              </c:multiLvlStrCache>
            </c:multiLvlStrRef>
          </c:cat>
          <c:val>
            <c:numRef>
              <c:f>'Tabl. 20-23'!$E$4:$E$57</c:f>
              <c:numCache>
                <c:formatCode>#\ ##0.0</c:formatCode>
                <c:ptCount val="5"/>
                <c:pt idx="0">
                  <c:v>985.70710764005912</c:v>
                </c:pt>
                <c:pt idx="1">
                  <c:v>3.5485455875042127</c:v>
                </c:pt>
                <c:pt idx="2">
                  <c:v>817.91981784447364</c:v>
                </c:pt>
                <c:pt idx="3">
                  <c:v>0.60500583377137096</c:v>
                </c:pt>
                <c:pt idx="4">
                  <c:v>168.05717604760304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1-4B94-8B1A-90B565EAB6CB}"/>
            </c:ext>
          </c:extLst>
        </c:ser>
        <c:ser>
          <c:idx val="2"/>
          <c:order val="2"/>
          <c:tx>
            <c:strRef>
              <c:f>'Tabl. 20-23'!$F$3</c:f>
              <c:strCache>
                <c:ptCount val="1"/>
                <c:pt idx="0">
                  <c:v>Pierwszy kwartyl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20-23'!$A$4:$C$57</c:f>
              <c:multiLvlStrCache>
                <c:ptCount val="5"/>
                <c:lvl>
                  <c:pt idx="0">
                    <c:v>kWh</c:v>
                  </c:pt>
                  <c:pt idx="1">
                    <c:v>GJ</c:v>
                  </c:pt>
                  <c:pt idx="2">
                    <c:v>zł</c:v>
                  </c:pt>
                  <c:pt idx="3">
                    <c:v>zł/kWh</c:v>
                  </c:pt>
                  <c:pt idx="4">
                    <c:v>zł/GJ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Energia elektryczna </c:v>
                  </c:pt>
                  <c:pt idx="3">
                    <c:v>Energia elektryczna </c:v>
                  </c:pt>
                  <c:pt idx="4">
                    <c:v>Energia elektryczna </c:v>
                  </c:pt>
                </c:lvl>
                <c:lvl>
                  <c:pt idx="0">
                    <c:v>Ilość</c:v>
                  </c:pt>
                  <c:pt idx="1">
                    <c:v>Ilość</c:v>
                  </c:pt>
                  <c:pt idx="2">
                    <c:v>Wartość</c:v>
                  </c:pt>
                  <c:pt idx="3">
                    <c:v>Cena</c:v>
                  </c:pt>
                  <c:pt idx="4">
                    <c:v>Cena</c:v>
                  </c:pt>
                </c:lvl>
              </c:multiLvlStrCache>
            </c:multiLvlStrRef>
          </c:cat>
          <c:val>
            <c:numRef>
              <c:f>'Tabl. 20-23'!$F$4:$F$57</c:f>
              <c:numCache>
                <c:formatCode>#\ ##0.0</c:formatCode>
                <c:ptCount val="5"/>
                <c:pt idx="0">
                  <c:v>1394.1294908909606</c:v>
                </c:pt>
                <c:pt idx="1">
                  <c:v>5.0188661672074577</c:v>
                </c:pt>
                <c:pt idx="2">
                  <c:v>1085.6732317831011</c:v>
                </c:pt>
                <c:pt idx="3">
                  <c:v>0.62927800506716125</c:v>
                </c:pt>
                <c:pt idx="4">
                  <c:v>174.79944585198925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1-4B94-8B1A-90B565EAB6CB}"/>
            </c:ext>
          </c:extLst>
        </c:ser>
        <c:ser>
          <c:idx val="3"/>
          <c:order val="3"/>
          <c:tx>
            <c:strRef>
              <c:f>'Tabl. 20-23'!$G$3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20-23'!$A$4:$C$57</c:f>
              <c:multiLvlStrCache>
                <c:ptCount val="5"/>
                <c:lvl>
                  <c:pt idx="0">
                    <c:v>kWh</c:v>
                  </c:pt>
                  <c:pt idx="1">
                    <c:v>GJ</c:v>
                  </c:pt>
                  <c:pt idx="2">
                    <c:v>zł</c:v>
                  </c:pt>
                  <c:pt idx="3">
                    <c:v>zł/kWh</c:v>
                  </c:pt>
                  <c:pt idx="4">
                    <c:v>zł/GJ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Energia elektryczna </c:v>
                  </c:pt>
                  <c:pt idx="3">
                    <c:v>Energia elektryczna </c:v>
                  </c:pt>
                  <c:pt idx="4">
                    <c:v>Energia elektryczna </c:v>
                  </c:pt>
                </c:lvl>
                <c:lvl>
                  <c:pt idx="0">
                    <c:v>Ilość</c:v>
                  </c:pt>
                  <c:pt idx="1">
                    <c:v>Ilość</c:v>
                  </c:pt>
                  <c:pt idx="2">
                    <c:v>Wartość</c:v>
                  </c:pt>
                  <c:pt idx="3">
                    <c:v>Cena</c:v>
                  </c:pt>
                  <c:pt idx="4">
                    <c:v>Cena</c:v>
                  </c:pt>
                </c:lvl>
              </c:multiLvlStrCache>
            </c:multiLvlStrRef>
          </c:cat>
          <c:val>
            <c:numRef>
              <c:f>'Tabl. 20-23'!$G$4:$G$57</c:f>
              <c:numCache>
                <c:formatCode>#\ ##0.0</c:formatCode>
                <c:ptCount val="5"/>
                <c:pt idx="0">
                  <c:v>1900.9900665811799</c:v>
                </c:pt>
                <c:pt idx="1">
                  <c:v>6.8435642396922471</c:v>
                </c:pt>
                <c:pt idx="2">
                  <c:v>1537.720036537248</c:v>
                </c:pt>
                <c:pt idx="3">
                  <c:v>0.69610064580485476</c:v>
                </c:pt>
                <c:pt idx="4">
                  <c:v>193.36129050134855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91-4B94-8B1A-90B565EAB6CB}"/>
            </c:ext>
          </c:extLst>
        </c:ser>
        <c:ser>
          <c:idx val="4"/>
          <c:order val="4"/>
          <c:tx>
            <c:strRef>
              <c:f>'Tabl. 20-23'!$H$3</c:f>
              <c:strCache>
                <c:ptCount val="1"/>
                <c:pt idx="0">
                  <c:v>Trzeci kwartyl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20-23'!$A$4:$C$57</c:f>
              <c:multiLvlStrCache>
                <c:ptCount val="5"/>
                <c:lvl>
                  <c:pt idx="0">
                    <c:v>kWh</c:v>
                  </c:pt>
                  <c:pt idx="1">
                    <c:v>GJ</c:v>
                  </c:pt>
                  <c:pt idx="2">
                    <c:v>zł</c:v>
                  </c:pt>
                  <c:pt idx="3">
                    <c:v>zł/kWh</c:v>
                  </c:pt>
                  <c:pt idx="4">
                    <c:v>zł/GJ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Energia elektryczna </c:v>
                  </c:pt>
                  <c:pt idx="3">
                    <c:v>Energia elektryczna </c:v>
                  </c:pt>
                  <c:pt idx="4">
                    <c:v>Energia elektryczna </c:v>
                  </c:pt>
                </c:lvl>
                <c:lvl>
                  <c:pt idx="0">
                    <c:v>Ilość</c:v>
                  </c:pt>
                  <c:pt idx="1">
                    <c:v>Ilość</c:v>
                  </c:pt>
                  <c:pt idx="2">
                    <c:v>Wartość</c:v>
                  </c:pt>
                  <c:pt idx="3">
                    <c:v>Cena</c:v>
                  </c:pt>
                  <c:pt idx="4">
                    <c:v>Cena</c:v>
                  </c:pt>
                </c:lvl>
              </c:multiLvlStrCache>
            </c:multiLvlStrRef>
          </c:cat>
          <c:val>
            <c:numRef>
              <c:f>'Tabl. 20-23'!$H$4:$H$57</c:f>
              <c:numCache>
                <c:formatCode>#\ ##0.0</c:formatCode>
                <c:ptCount val="5"/>
                <c:pt idx="0">
                  <c:v>2950.5797864677706</c:v>
                </c:pt>
                <c:pt idx="1">
                  <c:v>10.622087231283974</c:v>
                </c:pt>
                <c:pt idx="2">
                  <c:v>2115.7893392700516</c:v>
                </c:pt>
                <c:pt idx="3">
                  <c:v>0.78706243573321011</c:v>
                </c:pt>
                <c:pt idx="4">
                  <c:v>218.62845437033616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1-4B94-8B1A-90B565EAB6CB}"/>
            </c:ext>
          </c:extLst>
        </c:ser>
        <c:ser>
          <c:idx val="5"/>
          <c:order val="5"/>
          <c:tx>
            <c:strRef>
              <c:f>'Tabl. 20-23'!$I$3</c:f>
              <c:strCache>
                <c:ptCount val="1"/>
                <c:pt idx="0">
                  <c:v>Dziewiąty decyl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20-23'!$A$4:$C$57</c:f>
              <c:multiLvlStrCache>
                <c:ptCount val="5"/>
                <c:lvl>
                  <c:pt idx="0">
                    <c:v>kWh</c:v>
                  </c:pt>
                  <c:pt idx="1">
                    <c:v>GJ</c:v>
                  </c:pt>
                  <c:pt idx="2">
                    <c:v>zł</c:v>
                  </c:pt>
                  <c:pt idx="3">
                    <c:v>zł/kWh</c:v>
                  </c:pt>
                  <c:pt idx="4">
                    <c:v>zł/GJ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Energia elektryczna </c:v>
                  </c:pt>
                  <c:pt idx="3">
                    <c:v>Energia elektryczna </c:v>
                  </c:pt>
                  <c:pt idx="4">
                    <c:v>Energia elektryczna </c:v>
                  </c:pt>
                </c:lvl>
                <c:lvl>
                  <c:pt idx="0">
                    <c:v>Ilość</c:v>
                  </c:pt>
                  <c:pt idx="1">
                    <c:v>Ilość</c:v>
                  </c:pt>
                  <c:pt idx="2">
                    <c:v>Wartość</c:v>
                  </c:pt>
                  <c:pt idx="3">
                    <c:v>Cena</c:v>
                  </c:pt>
                  <c:pt idx="4">
                    <c:v>Cena</c:v>
                  </c:pt>
                </c:lvl>
              </c:multiLvlStrCache>
            </c:multiLvlStrRef>
          </c:cat>
          <c:val>
            <c:numRef>
              <c:f>'Tabl. 20-23'!$I$4:$I$57</c:f>
              <c:numCache>
                <c:formatCode>#\ ##0.0</c:formatCode>
                <c:ptCount val="5"/>
                <c:pt idx="0">
                  <c:v>4270.1752684694638</c:v>
                </c:pt>
                <c:pt idx="1">
                  <c:v>15.372630966490069</c:v>
                </c:pt>
                <c:pt idx="2">
                  <c:v>3058.9660039515611</c:v>
                </c:pt>
                <c:pt idx="3">
                  <c:v>0.92266970829715222</c:v>
                </c:pt>
                <c:pt idx="4">
                  <c:v>256.29714119365343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91-4B94-8B1A-90B565EAB6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6"/>
        <c:overlap val="-25"/>
        <c:axId val="165952687"/>
        <c:axId val="894312399"/>
      </c:barChart>
      <c:catAx>
        <c:axId val="16595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94312399"/>
        <c:crosses val="autoZero"/>
        <c:auto val="1"/>
        <c:lblAlgn val="ctr"/>
        <c:lblOffset val="100"/>
        <c:noMultiLvlLbl val="0"/>
      </c:catAx>
      <c:valAx>
        <c:axId val="894312399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6595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425603858200324E-2"/>
          <c:y val="7.9447749863173332E-5"/>
          <c:w val="0.81914912467629042"/>
          <c:h val="6.93876554661849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2935195964515155E-2"/>
          <c:y val="5.4047801159803135E-2"/>
          <c:w val="0.85659988049990021"/>
          <c:h val="0.808211938567342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'Tabl. 5.1 (2)'!$D$24</c:f>
              <c:strCache>
                <c:ptCount val="1"/>
                <c:pt idx="0">
                  <c:v>Zużycie w gospodarstwach domowych (PJ)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5.1 (2)'!$A$25:$A$35</c:f>
              <c:strCache>
                <c:ptCount val="11"/>
                <c:pt idx="0">
                  <c:v>Energia elektryczna </c:v>
                </c:pt>
                <c:pt idx="1">
                  <c:v>Ciepło z sieci  </c:v>
                </c:pt>
                <c:pt idx="2">
                  <c:v>Gaz ziemny </c:v>
                </c:pt>
                <c:pt idx="3">
                  <c:v>Gaz ciekły (propan-butan)</c:v>
                </c:pt>
                <c:pt idx="4">
                  <c:v>Oleje opałowe lekkie </c:v>
                </c:pt>
                <c:pt idx="5">
                  <c:v>Węgiel kamienny </c:v>
                </c:pt>
                <c:pt idx="6">
                  <c:v>Węgiel brunatny </c:v>
                </c:pt>
                <c:pt idx="7">
                  <c:v>Koks </c:v>
                </c:pt>
                <c:pt idx="8">
                  <c:v>Drewno opałowe </c:v>
                </c:pt>
                <c:pt idx="9">
                  <c:v>Energia słoneczna </c:v>
                </c:pt>
                <c:pt idx="10">
                  <c:v>Energia geotermalna</c:v>
                </c:pt>
              </c:strCache>
            </c:strRef>
          </c:cat>
          <c:val>
            <c:numRef>
              <c:f>'Tabl. 5.1 (2)'!$D$25:$D$35</c:f>
              <c:numCache>
                <c:formatCode>#\ ##0.0</c:formatCode>
                <c:ptCount val="11"/>
                <c:pt idx="0">
                  <c:v>103.896</c:v>
                </c:pt>
                <c:pt idx="1">
                  <c:v>157</c:v>
                </c:pt>
                <c:pt idx="2">
                  <c:v>181.65527460000001</c:v>
                </c:pt>
                <c:pt idx="3">
                  <c:v>21.297999999999998</c:v>
                </c:pt>
                <c:pt idx="4">
                  <c:v>1.806</c:v>
                </c:pt>
                <c:pt idx="5">
                  <c:v>174.2</c:v>
                </c:pt>
                <c:pt idx="6">
                  <c:v>1.28</c:v>
                </c:pt>
                <c:pt idx="7">
                  <c:v>1.6519999999999999</c:v>
                </c:pt>
                <c:pt idx="8">
                  <c:v>205.16499999999999</c:v>
                </c:pt>
                <c:pt idx="9">
                  <c:v>3.5699510000000001</c:v>
                </c:pt>
                <c:pt idx="10">
                  <c:v>21.635313999999997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1-49AE-B7E3-D3AEABFF51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2020319"/>
        <c:axId val="1971214607"/>
      </c:barChart>
      <c:lineChart>
        <c:grouping val="standard"/>
        <c:varyColors val="0"/>
        <c:ser>
          <c:idx val="1"/>
          <c:order val="1"/>
          <c:tx>
            <c:strRef>
              <c:f>'Tabl. 5.1 (2)'!$E$24</c:f>
              <c:strCache>
                <c:ptCount val="1"/>
                <c:pt idx="0">
                  <c:v>Zużycie w gospodarstwach domowych (%)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222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5.1 (2)'!$A$25:$A$35</c:f>
              <c:strCache>
                <c:ptCount val="11"/>
                <c:pt idx="0">
                  <c:v>Energia elektryczna </c:v>
                </c:pt>
                <c:pt idx="1">
                  <c:v>Ciepło z sieci  </c:v>
                </c:pt>
                <c:pt idx="2">
                  <c:v>Gaz ziemny </c:v>
                </c:pt>
                <c:pt idx="3">
                  <c:v>Gaz ciekły (propan-butan)</c:v>
                </c:pt>
                <c:pt idx="4">
                  <c:v>Oleje opałowe lekkie </c:v>
                </c:pt>
                <c:pt idx="5">
                  <c:v>Węgiel kamienny </c:v>
                </c:pt>
                <c:pt idx="6">
                  <c:v>Węgiel brunatny </c:v>
                </c:pt>
                <c:pt idx="7">
                  <c:v>Koks </c:v>
                </c:pt>
                <c:pt idx="8">
                  <c:v>Drewno opałowe </c:v>
                </c:pt>
                <c:pt idx="9">
                  <c:v>Energia słoneczna </c:v>
                </c:pt>
                <c:pt idx="10">
                  <c:v>Energia geotermalna</c:v>
                </c:pt>
              </c:strCache>
            </c:strRef>
          </c:cat>
          <c:val>
            <c:numRef>
              <c:f>'Tabl. 5.1 (2)'!$E$25:$E$35</c:f>
              <c:numCache>
                <c:formatCode>#,##0.00</c:formatCode>
                <c:ptCount val="11"/>
                <c:pt idx="0">
                  <c:v>11.9</c:v>
                </c:pt>
                <c:pt idx="1">
                  <c:v>17.98</c:v>
                </c:pt>
                <c:pt idx="2">
                  <c:v>20.8</c:v>
                </c:pt>
                <c:pt idx="3">
                  <c:v>2.44</c:v>
                </c:pt>
                <c:pt idx="4">
                  <c:v>0.21</c:v>
                </c:pt>
                <c:pt idx="5">
                  <c:v>19.95</c:v>
                </c:pt>
                <c:pt idx="6">
                  <c:v>0.15</c:v>
                </c:pt>
                <c:pt idx="7">
                  <c:v>0.19</c:v>
                </c:pt>
                <c:pt idx="8">
                  <c:v>23.49</c:v>
                </c:pt>
                <c:pt idx="9">
                  <c:v>0.41</c:v>
                </c:pt>
                <c:pt idx="10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1-49AE-B7E3-D3AEABFF5179}"/>
            </c:ext>
          </c:extLst>
        </c:ser>
        <c:ser>
          <c:idx val="2"/>
          <c:order val="2"/>
          <c:tx>
            <c:strRef>
              <c:f>'Tabl. 5.1 (2)'!$F$24</c:f>
              <c:strCache>
                <c:ptCount val="1"/>
                <c:pt idx="0">
                  <c:v>Udział gospodarstw domowych w zużyciu krajowym (%)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222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5.1 (2)'!$A$25:$A$35</c:f>
              <c:strCache>
                <c:ptCount val="11"/>
                <c:pt idx="0">
                  <c:v>Energia elektryczna </c:v>
                </c:pt>
                <c:pt idx="1">
                  <c:v>Ciepło z sieci  </c:v>
                </c:pt>
                <c:pt idx="2">
                  <c:v>Gaz ziemny </c:v>
                </c:pt>
                <c:pt idx="3">
                  <c:v>Gaz ciekły (propan-butan)</c:v>
                </c:pt>
                <c:pt idx="4">
                  <c:v>Oleje opałowe lekkie </c:v>
                </c:pt>
                <c:pt idx="5">
                  <c:v>Węgiel kamienny </c:v>
                </c:pt>
                <c:pt idx="6">
                  <c:v>Węgiel brunatny </c:v>
                </c:pt>
                <c:pt idx="7">
                  <c:v>Koks </c:v>
                </c:pt>
                <c:pt idx="8">
                  <c:v>Drewno opałowe </c:v>
                </c:pt>
                <c:pt idx="9">
                  <c:v>Energia słoneczna </c:v>
                </c:pt>
                <c:pt idx="10">
                  <c:v>Energia geotermalna</c:v>
                </c:pt>
              </c:strCache>
            </c:strRef>
          </c:cat>
          <c:val>
            <c:numRef>
              <c:f>'Tabl. 5.1 (2)'!$F$25:$F$35</c:f>
              <c:numCache>
                <c:formatCode>#\ ##0.0</c:formatCode>
                <c:ptCount val="11"/>
                <c:pt idx="0">
                  <c:v>17.05</c:v>
                </c:pt>
                <c:pt idx="1">
                  <c:v>54.71</c:v>
                </c:pt>
                <c:pt idx="2">
                  <c:v>26.98</c:v>
                </c:pt>
                <c:pt idx="3">
                  <c:v>18</c:v>
                </c:pt>
                <c:pt idx="4">
                  <c:v>7.2</c:v>
                </c:pt>
                <c:pt idx="5">
                  <c:v>10.33</c:v>
                </c:pt>
                <c:pt idx="6">
                  <c:v>0.28999999999999998</c:v>
                </c:pt>
                <c:pt idx="7">
                  <c:v>2.5499999999999998</c:v>
                </c:pt>
                <c:pt idx="8">
                  <c:v>66.06</c:v>
                </c:pt>
                <c:pt idx="9">
                  <c:v>10.59</c:v>
                </c:pt>
                <c:pt idx="10">
                  <c:v>93.76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1-49AE-B7E3-D3AEABFF51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9475791"/>
        <c:axId val="1971257263"/>
      </c:lineChart>
      <c:catAx>
        <c:axId val="66202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71214607"/>
        <c:crosses val="autoZero"/>
        <c:auto val="1"/>
        <c:lblAlgn val="ctr"/>
        <c:lblOffset val="100"/>
        <c:noMultiLvlLbl val="0"/>
      </c:catAx>
      <c:valAx>
        <c:axId val="1971214607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662020319"/>
        <c:crosses val="autoZero"/>
        <c:crossBetween val="between"/>
      </c:valAx>
      <c:valAx>
        <c:axId val="1971257263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179475791"/>
        <c:crosses val="max"/>
        <c:crossBetween val="between"/>
      </c:valAx>
      <c:catAx>
        <c:axId val="179475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2572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721376856163858"/>
          <c:y val="5.5387374617057041E-2"/>
          <c:w val="0.10690867038369181"/>
          <c:h val="0.94315342733965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29986698817119"/>
          <c:y val="5.8246616326404252E-2"/>
          <c:w val="0.82170008701260877"/>
          <c:h val="0.913965265138475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'Tabl. 5'!$B$4</c:f>
              <c:strCache>
                <c:ptCount val="1"/>
                <c:pt idx="0">
                  <c:v>w jakimkolwiek celu grzewczym (bez działalności rolniczej)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5'!$A$5:$A$17</c:f>
              <c:strCache>
                <c:ptCount val="1"/>
                <c:pt idx="0">
                  <c:v>Gaz ziemny</c:v>
                </c:pt>
              </c:strCache>
            </c:strRef>
          </c:cat>
          <c:val>
            <c:numRef>
              <c:f>'Tabl. 5'!$B$5:$B$17</c:f>
              <c:numCache>
                <c:formatCode>0.00</c:formatCode>
                <c:ptCount val="1"/>
                <c:pt idx="0">
                  <c:v>56.818110946570648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60-4AF4-9D35-A4BA0A406028}"/>
            </c:ext>
          </c:extLst>
        </c:ser>
        <c:ser>
          <c:idx val="1"/>
          <c:order val="1"/>
          <c:tx>
            <c:strRef>
              <c:f>'Tabl. 5'!$C$4</c:f>
              <c:strCache>
                <c:ptCount val="1"/>
                <c:pt idx="0">
                  <c:v>do ogrzewania pomieszczeń - nośnik podstawowy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5'!$A$5:$A$17</c:f>
              <c:strCache>
                <c:ptCount val="1"/>
                <c:pt idx="0">
                  <c:v>Gaz ziemny</c:v>
                </c:pt>
              </c:strCache>
            </c:strRef>
          </c:cat>
          <c:val>
            <c:numRef>
              <c:f>'Tabl. 5'!$C$5:$C$17</c:f>
              <c:numCache>
                <c:formatCode>0.00</c:formatCode>
                <c:ptCount val="1"/>
                <c:pt idx="0">
                  <c:v>13.611819202256733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60-4AF4-9D35-A4BA0A406028}"/>
            </c:ext>
          </c:extLst>
        </c:ser>
        <c:ser>
          <c:idx val="2"/>
          <c:order val="2"/>
          <c:tx>
            <c:strRef>
              <c:f>'Tabl. 5'!$D$4</c:f>
              <c:strCache>
                <c:ptCount val="1"/>
                <c:pt idx="0">
                  <c:v>do ogrzewania pomieszczeń - nośnik dodatkowy używany często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5'!$A$5:$A$17</c:f>
              <c:strCache>
                <c:ptCount val="1"/>
                <c:pt idx="0">
                  <c:v>Gaz ziemny</c:v>
                </c:pt>
              </c:strCache>
            </c:strRef>
          </c:cat>
          <c:val>
            <c:numRef>
              <c:f>'Tabl. 5'!$D$5:$D$17</c:f>
              <c:numCache>
                <c:formatCode>0.00</c:formatCode>
                <c:ptCount val="1"/>
                <c:pt idx="0">
                  <c:v>0.45789118061321171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60-4AF4-9D35-A4BA0A406028}"/>
            </c:ext>
          </c:extLst>
        </c:ser>
        <c:ser>
          <c:idx val="3"/>
          <c:order val="3"/>
          <c:tx>
            <c:strRef>
              <c:f>'Tabl. 5'!$E$4</c:f>
              <c:strCache>
                <c:ptCount val="1"/>
                <c:pt idx="0">
                  <c:v>do ogrzewania pomieszczeń - nośnik dodatkowy używany rzadko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5'!$A$5:$A$17</c:f>
              <c:strCache>
                <c:ptCount val="1"/>
                <c:pt idx="0">
                  <c:v>Gaz ziemny</c:v>
                </c:pt>
              </c:strCache>
            </c:strRef>
          </c:cat>
          <c:val>
            <c:numRef>
              <c:f>'Tabl. 5'!$E$5:$E$17</c:f>
              <c:numCache>
                <c:formatCode>0.00</c:formatCode>
                <c:ptCount val="1"/>
                <c:pt idx="0">
                  <c:v>0.20746600687910496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60-4AF4-9D35-A4BA0A406028}"/>
            </c:ext>
          </c:extLst>
        </c:ser>
        <c:ser>
          <c:idx val="4"/>
          <c:order val="4"/>
          <c:tx>
            <c:strRef>
              <c:f>'Tabl. 5'!$F$4</c:f>
              <c:strCache>
                <c:ptCount val="1"/>
                <c:pt idx="0">
                  <c:v>do ogrzewania wody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5'!$A$5:$A$17</c:f>
              <c:strCache>
                <c:ptCount val="1"/>
                <c:pt idx="0">
                  <c:v>Gaz ziemny</c:v>
                </c:pt>
              </c:strCache>
            </c:strRef>
          </c:cat>
          <c:val>
            <c:numRef>
              <c:f>'Tabl. 5'!$F$5:$F$17</c:f>
              <c:numCache>
                <c:formatCode>0.00</c:formatCode>
                <c:ptCount val="1"/>
                <c:pt idx="0">
                  <c:v>24.241412893610981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60-4AF4-9D35-A4BA0A406028}"/>
            </c:ext>
          </c:extLst>
        </c:ser>
        <c:ser>
          <c:idx val="5"/>
          <c:order val="5"/>
          <c:tx>
            <c:strRef>
              <c:f>'Tabl. 5'!$G$4</c:f>
              <c:strCache>
                <c:ptCount val="1"/>
                <c:pt idx="0">
                  <c:v>do gotowania posiłków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5'!$A$5:$A$17</c:f>
              <c:strCache>
                <c:ptCount val="1"/>
                <c:pt idx="0">
                  <c:v>Gaz ziemny</c:v>
                </c:pt>
              </c:strCache>
            </c:strRef>
          </c:cat>
          <c:val>
            <c:numRef>
              <c:f>'Tabl. 5'!$G$5:$G$17</c:f>
              <c:numCache>
                <c:formatCode>0.00</c:formatCode>
                <c:ptCount val="1"/>
                <c:pt idx="0">
                  <c:v>52.999077542849051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60-4AF4-9D35-A4BA0A4060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25"/>
        <c:axId val="173173775"/>
        <c:axId val="326675663"/>
      </c:barChart>
      <c:catAx>
        <c:axId val="1731737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6675663"/>
        <c:crosses val="autoZero"/>
        <c:auto val="1"/>
        <c:lblAlgn val="ctr"/>
        <c:lblOffset val="100"/>
        <c:noMultiLvlLbl val="0"/>
      </c:catAx>
      <c:valAx>
        <c:axId val="326675663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3173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29986698817119"/>
          <c:y val="5.8246616326404252E-2"/>
          <c:w val="0.82170008701260877"/>
          <c:h val="0.913965265138475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'Tabl. 19'!$B$4</c:f>
              <c:strCache>
                <c:ptCount val="1"/>
                <c:pt idx="0">
                  <c:v>GD użytkujące dany nośnik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19'!$A$5:$A$15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19'!$B$5:$B$15</c:f>
              <c:numCache>
                <c:formatCode>0.00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3-42A7-B34C-A61856D0766F}"/>
            </c:ext>
          </c:extLst>
        </c:ser>
        <c:ser>
          <c:idx val="1"/>
          <c:order val="1"/>
          <c:tx>
            <c:strRef>
              <c:f>'Tabl. 19'!$C$4</c:f>
              <c:strCache>
                <c:ptCount val="1"/>
                <c:pt idx="0">
                  <c:v>GD, z których uzyskano informację o ilości zużycia nośnika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19'!$A$5:$A$15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19'!$C$5:$C$15</c:f>
              <c:numCache>
                <c:formatCode>0.00</c:formatCode>
                <c:ptCount val="1"/>
                <c:pt idx="0">
                  <c:v>44.300592422649309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3-42A7-B34C-A61856D0766F}"/>
            </c:ext>
          </c:extLst>
        </c:ser>
        <c:ser>
          <c:idx val="2"/>
          <c:order val="2"/>
          <c:tx>
            <c:strRef>
              <c:f>'Tabl. 19'!$D$4</c:f>
              <c:strCache>
                <c:ptCount val="1"/>
                <c:pt idx="0">
                  <c:v>GD, z których uzyskano informację o należności za zużycie nośnika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19'!$A$5:$A$15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19'!$D$5:$D$15</c:f>
              <c:numCache>
                <c:formatCode>0.00</c:formatCode>
                <c:ptCount val="1"/>
                <c:pt idx="0">
                  <c:v>76.024043150696585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3-42A7-B34C-A61856D0766F}"/>
            </c:ext>
          </c:extLst>
        </c:ser>
        <c:ser>
          <c:idx val="3"/>
          <c:order val="3"/>
          <c:tx>
            <c:strRef>
              <c:f>'Tabl. 19'!$E$4</c:f>
              <c:strCache>
                <c:ptCount val="1"/>
                <c:pt idx="0">
                  <c:v>GD, z których uzyskano obie informacje: o ilości i  należności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19'!$A$5:$A$15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19'!$E$5:$E$15</c:f>
              <c:numCache>
                <c:formatCode>0.00</c:formatCode>
                <c:ptCount val="1"/>
                <c:pt idx="0">
                  <c:v>42.481192808270521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A3-42A7-B34C-A61856D076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25"/>
        <c:axId val="173173775"/>
        <c:axId val="326675663"/>
      </c:barChart>
      <c:catAx>
        <c:axId val="1731737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6675663"/>
        <c:crosses val="autoZero"/>
        <c:auto val="1"/>
        <c:lblAlgn val="ctr"/>
        <c:lblOffset val="100"/>
        <c:noMultiLvlLbl val="0"/>
      </c:catAx>
      <c:valAx>
        <c:axId val="326675663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3173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24 (2)'!$D$19:$N$19</c:f>
              <c:strCache>
                <c:ptCount val="11"/>
                <c:pt idx="0">
                  <c:v>do 500</c:v>
                </c:pt>
                <c:pt idx="1">
                  <c:v>501-1000</c:v>
                </c:pt>
                <c:pt idx="2">
                  <c:v>1001-1500</c:v>
                </c:pt>
                <c:pt idx="3">
                  <c:v>1501-2000</c:v>
                </c:pt>
                <c:pt idx="4">
                  <c:v>2001-2500</c:v>
                </c:pt>
                <c:pt idx="5">
                  <c:v>2501-3000</c:v>
                </c:pt>
                <c:pt idx="6">
                  <c:v>3001-4000</c:v>
                </c:pt>
                <c:pt idx="7">
                  <c:v>4001-5000</c:v>
                </c:pt>
                <c:pt idx="8">
                  <c:v>5001-6000</c:v>
                </c:pt>
                <c:pt idx="9">
                  <c:v>ponad 6000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(2)'!$D$20:$N$20</c:f>
              <c:numCache>
                <c:formatCode>#,##0.00</c:formatCode>
                <c:ptCount val="11"/>
                <c:pt idx="0">
                  <c:v>0.40015764471507348</c:v>
                </c:pt>
                <c:pt idx="1">
                  <c:v>3.6682303493334758</c:v>
                </c:pt>
                <c:pt idx="2">
                  <c:v>8.7041788026385305</c:v>
                </c:pt>
                <c:pt idx="3">
                  <c:v>9.42471825094864</c:v>
                </c:pt>
                <c:pt idx="4">
                  <c:v>6.5100622524613119</c:v>
                </c:pt>
                <c:pt idx="5">
                  <c:v>4.0278026494688142</c:v>
                </c:pt>
                <c:pt idx="6">
                  <c:v>5.7456927288206128</c:v>
                </c:pt>
                <c:pt idx="7">
                  <c:v>3.1230518761944737</c:v>
                </c:pt>
                <c:pt idx="8">
                  <c:v>0.83673194399753392</c:v>
                </c:pt>
                <c:pt idx="9">
                  <c:v>2.8624137497786388</c:v>
                </c:pt>
                <c:pt idx="10">
                  <c:v>54.696959751642886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C-47DC-8F0D-5EAAC8349C72}"/>
            </c:ext>
          </c:extLst>
        </c:ser>
        <c:ser>
          <c:idx val="1"/>
          <c:order val="1"/>
          <c:tx>
            <c:strRef>
              <c:f>'Tabl. 24 (2)'!$C$21</c:f>
              <c:strCache>
                <c:ptCount val="1"/>
                <c:pt idx="0">
                  <c:v>MIN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'Tabl. 24 (2)'!$D$19:$N$19</c:f>
              <c:strCache>
                <c:ptCount val="11"/>
                <c:pt idx="0">
                  <c:v>do 500</c:v>
                </c:pt>
                <c:pt idx="1">
                  <c:v>501-1000</c:v>
                </c:pt>
                <c:pt idx="2">
                  <c:v>1001-1500</c:v>
                </c:pt>
                <c:pt idx="3">
                  <c:v>1501-2000</c:v>
                </c:pt>
                <c:pt idx="4">
                  <c:v>2001-2500</c:v>
                </c:pt>
                <c:pt idx="5">
                  <c:v>2501-3000</c:v>
                </c:pt>
                <c:pt idx="6">
                  <c:v>3001-4000</c:v>
                </c:pt>
                <c:pt idx="7">
                  <c:v>4001-5000</c:v>
                </c:pt>
                <c:pt idx="8">
                  <c:v>5001-6000</c:v>
                </c:pt>
                <c:pt idx="9">
                  <c:v>ponad 6000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(2)'!$D$21:$N$21</c:f>
              <c:numCache>
                <c:formatCode>#,##0.00</c:formatCode>
                <c:ptCount val="11"/>
                <c:pt idx="0">
                  <c:v>0.40015764471507348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C-47DC-8F0D-5EAAC8349C72}"/>
            </c:ext>
          </c:extLst>
        </c:ser>
        <c:ser>
          <c:idx val="2"/>
          <c:order val="2"/>
          <c:tx>
            <c:strRef>
              <c:f>'Tabl. 24 (2)'!$C$22</c:f>
              <c:strCache>
                <c:ptCount val="1"/>
                <c:pt idx="0">
                  <c:v>MAX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'Tabl. 24 (2)'!$D$19:$N$19</c:f>
              <c:strCache>
                <c:ptCount val="11"/>
                <c:pt idx="0">
                  <c:v>do 500</c:v>
                </c:pt>
                <c:pt idx="1">
                  <c:v>501-1000</c:v>
                </c:pt>
                <c:pt idx="2">
                  <c:v>1001-1500</c:v>
                </c:pt>
                <c:pt idx="3">
                  <c:v>1501-2000</c:v>
                </c:pt>
                <c:pt idx="4">
                  <c:v>2001-2500</c:v>
                </c:pt>
                <c:pt idx="5">
                  <c:v>2501-3000</c:v>
                </c:pt>
                <c:pt idx="6">
                  <c:v>3001-4000</c:v>
                </c:pt>
                <c:pt idx="7">
                  <c:v>4001-5000</c:v>
                </c:pt>
                <c:pt idx="8">
                  <c:v>5001-6000</c:v>
                </c:pt>
                <c:pt idx="9">
                  <c:v>ponad 6000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(2)'!$D$22:$N$22</c:f>
              <c:numCache>
                <c:formatCode>#,##0.00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9.42471825094864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C-47DC-8F0D-5EAAC8349C72}"/>
            </c:ext>
          </c:extLst>
        </c:ser>
        <c:ser>
          <c:idx val="3"/>
          <c:order val="3"/>
          <c:tx>
            <c:strRef>
              <c:f>'Tabl. 24 (2)'!$C$23</c:f>
              <c:strCache>
                <c:ptCount val="1"/>
                <c:pt idx="0">
                  <c:v>BRAK INFO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C-47DC-8F0D-5EAAC8349C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24 (2)'!$D$19:$N$19</c:f>
              <c:strCache>
                <c:ptCount val="11"/>
                <c:pt idx="0">
                  <c:v>do 500</c:v>
                </c:pt>
                <c:pt idx="1">
                  <c:v>501-1000</c:v>
                </c:pt>
                <c:pt idx="2">
                  <c:v>1001-1500</c:v>
                </c:pt>
                <c:pt idx="3">
                  <c:v>1501-2000</c:v>
                </c:pt>
                <c:pt idx="4">
                  <c:v>2001-2500</c:v>
                </c:pt>
                <c:pt idx="5">
                  <c:v>2501-3000</c:v>
                </c:pt>
                <c:pt idx="6">
                  <c:v>3001-4000</c:v>
                </c:pt>
                <c:pt idx="7">
                  <c:v>4001-5000</c:v>
                </c:pt>
                <c:pt idx="8">
                  <c:v>5001-6000</c:v>
                </c:pt>
                <c:pt idx="9">
                  <c:v>ponad 6000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(2)'!$D$23:$N$23</c:f>
              <c:numCache>
                <c:formatCode>General</c:formatCode>
                <c:ptCount val="11"/>
                <c:pt idx="10" formatCode="#,##0.00">
                  <c:v>54.696959751642886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C-47DC-8F0D-5EAAC8349C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"/>
        <c:overlap val="100"/>
        <c:axId val="1694200559"/>
        <c:axId val="1694192879"/>
      </c:barChart>
      <c:catAx>
        <c:axId val="16942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192879"/>
        <c:crosses val="autoZero"/>
        <c:auto val="1"/>
        <c:lblAlgn val="ctr"/>
        <c:lblOffset val="100"/>
        <c:noMultiLvlLbl val="0"/>
      </c:catAx>
      <c:valAx>
        <c:axId val="1694192879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extTo"/>
        <c:crossAx val="16942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'Tabl. 36 (2)'!$C$50</c:f>
              <c:strCache>
                <c:ptCount val="1"/>
                <c:pt idx="0">
                  <c:v>Energia elektryczna  (GWh)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'Tabl. 36 (2)'!$B$51:$B$58</c:f>
              <c:numCache>
                <c:formatCode>General</c:formatCode>
                <c:ptCount val="8"/>
                <c:pt idx="0">
                  <c:v>2009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'Tabl. 36 (2)'!$C$51:$C$58</c:f>
              <c:numCache>
                <c:formatCode>#,##0</c:formatCode>
                <c:ptCount val="8"/>
                <c:pt idx="0">
                  <c:v>30634</c:v>
                </c:pt>
                <c:pt idx="1">
                  <c:v>30182</c:v>
                </c:pt>
                <c:pt idx="2">
                  <c:v>29195</c:v>
                </c:pt>
                <c:pt idx="3">
                  <c:v>31903.472317958491</c:v>
                </c:pt>
                <c:pt idx="4">
                  <c:v>31551.846112414289</c:v>
                </c:pt>
                <c:pt idx="5">
                  <c:v>31204.095378078775</c:v>
                </c:pt>
                <c:pt idx="6">
                  <c:v>31590.794776651808</c:v>
                </c:pt>
                <c:pt idx="7">
                  <c:v>30848.579164968545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9-4387-8F55-A4B9745DFF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41903055"/>
        <c:axId val="505481280"/>
      </c:barChart>
      <c:catAx>
        <c:axId val="174190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5481280"/>
        <c:crosses val="autoZero"/>
        <c:auto val="1"/>
        <c:lblAlgn val="ctr"/>
        <c:lblOffset val="100"/>
        <c:noMultiLvlLbl val="0"/>
      </c:catAx>
      <c:valAx>
        <c:axId val="505481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41903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'Tabl. 36 (2)'!$C$50</c:f>
              <c:strCache>
                <c:ptCount val="1"/>
                <c:pt idx="0">
                  <c:v>Energia elektryczna  (GWh)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'Tabl. 36 (2)'!$B$51:$B$58</c:f>
              <c:numCache>
                <c:formatCode>General</c:formatCode>
                <c:ptCount val="8"/>
                <c:pt idx="0">
                  <c:v>2009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'Tabl. 36 (2)'!$C$51:$C$58</c:f>
              <c:numCache>
                <c:formatCode>#,##0</c:formatCode>
                <c:ptCount val="8"/>
                <c:pt idx="0">
                  <c:v>30634</c:v>
                </c:pt>
                <c:pt idx="1">
                  <c:v>30182</c:v>
                </c:pt>
                <c:pt idx="2">
                  <c:v>29195</c:v>
                </c:pt>
                <c:pt idx="3">
                  <c:v>31903.472317958491</c:v>
                </c:pt>
                <c:pt idx="4">
                  <c:v>31551.846112414289</c:v>
                </c:pt>
                <c:pt idx="5">
                  <c:v>31204.095378078775</c:v>
                </c:pt>
                <c:pt idx="6">
                  <c:v>31590.794776651808</c:v>
                </c:pt>
                <c:pt idx="7">
                  <c:v>30848.579164968545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C3-4C3E-8A63-7A845EF20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1903055"/>
        <c:axId val="505481280"/>
      </c:lineChart>
      <c:catAx>
        <c:axId val="174190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5481280"/>
        <c:crosses val="autoZero"/>
        <c:auto val="1"/>
        <c:lblAlgn val="ctr"/>
        <c:lblOffset val="100"/>
        <c:noMultiLvlLbl val="0"/>
      </c:catAx>
      <c:valAx>
        <c:axId val="50548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41903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8285696647878E-2"/>
          <c:y val="7.8418069287814599E-2"/>
          <c:w val="0.97142695270802748"/>
          <c:h val="0.70284593879796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'Tabl. 25-26'!$E$4</c:f>
              <c:strCache>
                <c:ptCount val="1"/>
                <c:pt idx="0">
                  <c:v>Średnia arytmetyczna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25-26'!$A$5:$D$41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Wszystkie gospodarstwa domowe</c:v>
                  </c:pt>
                  <c:pt idx="1">
                    <c:v>Gospodarstwa domowe nie ogrzewające pomieszczeń energią elektryczną</c:v>
                  </c:pt>
                  <c:pt idx="2">
                    <c:v>Gospodarstwa domowe nie ogrzewające pomieszczeń i wody energią elektryczną</c:v>
                  </c:pt>
                  <c:pt idx="3">
                    <c:v>Gospodarstwa domowe stosujące do ogrzewania pomieszczeń wyłącznie energię elektryczną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25-26'!$E$5:$E$41</c:f>
              <c:numCache>
                <c:formatCode>#\ ##0.0</c:formatCode>
                <c:ptCount val="4"/>
                <c:pt idx="0">
                  <c:v>24.493056417858352</c:v>
                </c:pt>
                <c:pt idx="1">
                  <c:v>24.050511838502747</c:v>
                </c:pt>
                <c:pt idx="2">
                  <c:v>24.307734321122393</c:v>
                </c:pt>
                <c:pt idx="3">
                  <c:v>51.465128248712951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A-432E-9F31-F2A87B540ED2}"/>
            </c:ext>
          </c:extLst>
        </c:ser>
        <c:ser>
          <c:idx val="1"/>
          <c:order val="1"/>
          <c:tx>
            <c:strRef>
              <c:f>'Tabl. 25-26'!$F$4</c:f>
              <c:strCache>
                <c:ptCount val="1"/>
                <c:pt idx="0">
                  <c:v>Pierwszy decyl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25-26'!$A$5:$D$41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Wszystkie gospodarstwa domowe</c:v>
                  </c:pt>
                  <c:pt idx="1">
                    <c:v>Gospodarstwa domowe nie ogrzewające pomieszczeń energią elektryczną</c:v>
                  </c:pt>
                  <c:pt idx="2">
                    <c:v>Gospodarstwa domowe nie ogrzewające pomieszczeń i wody energią elektryczną</c:v>
                  </c:pt>
                  <c:pt idx="3">
                    <c:v>Gospodarstwa domowe stosujące do ogrzewania pomieszczeń wyłącznie energię elektryczną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25-26'!$F$5:$F$41</c:f>
              <c:numCache>
                <c:formatCode>#\ ##0.0</c:formatCode>
                <c:ptCount val="4"/>
                <c:pt idx="0">
                  <c:v>11.052287466462687</c:v>
                </c:pt>
                <c:pt idx="1">
                  <c:v>11.017881186864019</c:v>
                </c:pt>
                <c:pt idx="2">
                  <c:v>11.762520566313553</c:v>
                </c:pt>
                <c:pt idx="3">
                  <c:v>14.685252731991412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0A-432E-9F31-F2A87B540ED2}"/>
            </c:ext>
          </c:extLst>
        </c:ser>
        <c:ser>
          <c:idx val="2"/>
          <c:order val="2"/>
          <c:tx>
            <c:strRef>
              <c:f>'Tabl. 25-26'!$G$4</c:f>
              <c:strCache>
                <c:ptCount val="1"/>
                <c:pt idx="0">
                  <c:v>Pierwszy kwartyl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25-26'!$A$5:$D$41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Wszystkie gospodarstwa domowe</c:v>
                  </c:pt>
                  <c:pt idx="1">
                    <c:v>Gospodarstwa domowe nie ogrzewające pomieszczeń energią elektryczną</c:v>
                  </c:pt>
                  <c:pt idx="2">
                    <c:v>Gospodarstwa domowe nie ogrzewające pomieszczeń i wody energią elektryczną</c:v>
                  </c:pt>
                  <c:pt idx="3">
                    <c:v>Gospodarstwa domowe stosujące do ogrzewania pomieszczeń wyłącznie energię elektryczną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25-26'!$G$5:$G$41</c:f>
              <c:numCache>
                <c:formatCode>#\ ##0.0</c:formatCode>
                <c:ptCount val="4"/>
                <c:pt idx="0">
                  <c:v>15.476215645663936</c:v>
                </c:pt>
                <c:pt idx="1">
                  <c:v>15.513947020088587</c:v>
                </c:pt>
                <c:pt idx="2">
                  <c:v>15.958421803887994</c:v>
                </c:pt>
                <c:pt idx="3">
                  <c:v>26.001873288919924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0A-432E-9F31-F2A87B540ED2}"/>
            </c:ext>
          </c:extLst>
        </c:ser>
        <c:ser>
          <c:idx val="3"/>
          <c:order val="3"/>
          <c:tx>
            <c:strRef>
              <c:f>'Tabl. 25-26'!$H$4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25-26'!$A$5:$D$41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Wszystkie gospodarstwa domowe</c:v>
                  </c:pt>
                  <c:pt idx="1">
                    <c:v>Gospodarstwa domowe nie ogrzewające pomieszczeń energią elektryczną</c:v>
                  </c:pt>
                  <c:pt idx="2">
                    <c:v>Gospodarstwa domowe nie ogrzewające pomieszczeń i wody energią elektryczną</c:v>
                  </c:pt>
                  <c:pt idx="3">
                    <c:v>Gospodarstwa domowe stosujące do ogrzewania pomieszczeń wyłącznie energię elektryczną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25-26'!$H$5:$H$41</c:f>
              <c:numCache>
                <c:formatCode>#\ ##0.0</c:formatCode>
                <c:ptCount val="4"/>
                <c:pt idx="0">
                  <c:v>21.951907532330971</c:v>
                </c:pt>
                <c:pt idx="1">
                  <c:v>21.582695156760643</c:v>
                </c:pt>
                <c:pt idx="2">
                  <c:v>21.897238214112502</c:v>
                </c:pt>
                <c:pt idx="3">
                  <c:v>43.747144916452193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0A-432E-9F31-F2A87B540ED2}"/>
            </c:ext>
          </c:extLst>
        </c:ser>
        <c:ser>
          <c:idx val="4"/>
          <c:order val="4"/>
          <c:tx>
            <c:strRef>
              <c:f>'Tabl. 25-26'!$I$4</c:f>
              <c:strCache>
                <c:ptCount val="1"/>
                <c:pt idx="0">
                  <c:v>Trzeci kwartyl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25-26'!$A$5:$D$41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Wszystkie gospodarstwa domowe</c:v>
                  </c:pt>
                  <c:pt idx="1">
                    <c:v>Gospodarstwa domowe nie ogrzewające pomieszczeń energią elektryczną</c:v>
                  </c:pt>
                  <c:pt idx="2">
                    <c:v>Gospodarstwa domowe nie ogrzewające pomieszczeń i wody energią elektryczną</c:v>
                  </c:pt>
                  <c:pt idx="3">
                    <c:v>Gospodarstwa domowe stosujące do ogrzewania pomieszczeń wyłącznie energię elektryczną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25-26'!$I$5:$I$41</c:f>
              <c:numCache>
                <c:formatCode>#\ ##0.0</c:formatCode>
                <c:ptCount val="4"/>
                <c:pt idx="0">
                  <c:v>29.290629103862855</c:v>
                </c:pt>
                <c:pt idx="1">
                  <c:v>28.56920929098051</c:v>
                </c:pt>
                <c:pt idx="2">
                  <c:v>28.449757152077606</c:v>
                </c:pt>
                <c:pt idx="3">
                  <c:v>59.523692564846826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0A-432E-9F31-F2A87B540ED2}"/>
            </c:ext>
          </c:extLst>
        </c:ser>
        <c:ser>
          <c:idx val="5"/>
          <c:order val="5"/>
          <c:tx>
            <c:strRef>
              <c:f>'Tabl. 25-26'!$J$4</c:f>
              <c:strCache>
                <c:ptCount val="1"/>
                <c:pt idx="0">
                  <c:v>Dziewiąty decyl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25-26'!$A$5:$D$41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Wszystkie gospodarstwa domowe</c:v>
                  </c:pt>
                  <c:pt idx="1">
                    <c:v>Gospodarstwa domowe nie ogrzewające pomieszczeń energią elektryczną</c:v>
                  </c:pt>
                  <c:pt idx="2">
                    <c:v>Gospodarstwa domowe nie ogrzewające pomieszczeń i wody energią elektryczną</c:v>
                  </c:pt>
                  <c:pt idx="3">
                    <c:v>Gospodarstwa domowe stosujące do ogrzewania pomieszczeń wyłącznie energię elektryczną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25-26'!$J$5:$J$41</c:f>
              <c:numCache>
                <c:formatCode>#\ ##0.0</c:formatCode>
                <c:ptCount val="4"/>
                <c:pt idx="0">
                  <c:v>39.050927315852157</c:v>
                </c:pt>
                <c:pt idx="1">
                  <c:v>38.027492313046366</c:v>
                </c:pt>
                <c:pt idx="2">
                  <c:v>37.305084932153356</c:v>
                </c:pt>
                <c:pt idx="3">
                  <c:v>80.132104811625553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0A-432E-9F31-F2A87B540E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5"/>
        <c:axId val="978924639"/>
        <c:axId val="1823677231"/>
      </c:barChart>
      <c:catAx>
        <c:axId val="978924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23677231"/>
        <c:crosses val="autoZero"/>
        <c:auto val="1"/>
        <c:lblAlgn val="ctr"/>
        <c:lblOffset val="100"/>
        <c:noMultiLvlLbl val="0"/>
      </c:catAx>
      <c:valAx>
        <c:axId val="1823677231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78924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39530890793805"/>
          <c:y val="2.117138306072348E-2"/>
          <c:w val="0.54367299262070889"/>
          <c:h val="4.2401080660184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57519057519057E-2"/>
          <c:y val="6.9994517375701629E-2"/>
          <c:w val="0.96188496188496186"/>
          <c:h val="0.716354946247277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'Tabl. 27'!$D$3</c:f>
              <c:strCache>
                <c:ptCount val="1"/>
                <c:pt idx="0">
                  <c:v>Średnia arytmetyczna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4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  <c:pt idx="3">
                    <c:v>GJ/osoba</c:v>
                  </c:pt>
                </c:lvl>
                <c:lvl>
                  <c:pt idx="0">
                    <c:v>Wszystkie gospodarstwa domowe  </c:v>
                  </c:pt>
                  <c:pt idx="1">
                    <c:v>Gospodarstwa domowe nie ogrzewające pomieszczeń energią elektryczną </c:v>
                  </c:pt>
                  <c:pt idx="2">
                    <c:v>Gospodarstwa domowe nie ogrzewające pomieszczeń i wody energią elektryczną  </c:v>
                  </c:pt>
                  <c:pt idx="3">
                    <c:v>Gospodarstwa domowe stosujące do ogrzewania pomieszczeń wyłącznie energię elektryczną  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</c:multiLvlStrCache>
            </c:multiLvlStrRef>
          </c:cat>
          <c:val>
            <c:numRef>
              <c:f>'Tabl. 27'!$D$4:$D$27</c:f>
              <c:numCache>
                <c:formatCode>0.00</c:formatCode>
                <c:ptCount val="4"/>
                <c:pt idx="0">
                  <c:v>3.7920440315179746</c:v>
                </c:pt>
                <c:pt idx="1">
                  <c:v>3.671061483369058</c:v>
                </c:pt>
                <c:pt idx="2">
                  <c:v>3.5460785511678745</c:v>
                </c:pt>
                <c:pt idx="3">
                  <c:v>8.5634452133839325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C-4AD9-92BC-B493F1C50454}"/>
            </c:ext>
          </c:extLst>
        </c:ser>
        <c:ser>
          <c:idx val="1"/>
          <c:order val="1"/>
          <c:tx>
            <c:strRef>
              <c:f>'Tabl. 27'!$E$3</c:f>
              <c:strCache>
                <c:ptCount val="1"/>
                <c:pt idx="0">
                  <c:v>Pierwszy decyl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4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  <c:pt idx="3">
                    <c:v>GJ/osoba</c:v>
                  </c:pt>
                </c:lvl>
                <c:lvl>
                  <c:pt idx="0">
                    <c:v>Wszystkie gospodarstwa domowe  </c:v>
                  </c:pt>
                  <c:pt idx="1">
                    <c:v>Gospodarstwa domowe nie ogrzewające pomieszczeń energią elektryczną </c:v>
                  </c:pt>
                  <c:pt idx="2">
                    <c:v>Gospodarstwa domowe nie ogrzewające pomieszczeń i wody energią elektryczną  </c:v>
                  </c:pt>
                  <c:pt idx="3">
                    <c:v>Gospodarstwa domowe stosujące do ogrzewania pomieszczeń wyłącznie energię elektryczną  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</c:multiLvlStrCache>
            </c:multiLvlStrRef>
          </c:cat>
          <c:val>
            <c:numRef>
              <c:f>'Tabl. 27'!$E$4:$E$27</c:f>
              <c:numCache>
                <c:formatCode>0.00</c:formatCode>
                <c:ptCount val="4"/>
                <c:pt idx="0">
                  <c:v>1.3592757904309274</c:v>
                </c:pt>
                <c:pt idx="1">
                  <c:v>1.3614644827961484</c:v>
                </c:pt>
                <c:pt idx="2">
                  <c:v>1.3677941287414921</c:v>
                </c:pt>
                <c:pt idx="3">
                  <c:v>1.396771150490111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9C-4AD9-92BC-B493F1C50454}"/>
            </c:ext>
          </c:extLst>
        </c:ser>
        <c:ser>
          <c:idx val="2"/>
          <c:order val="2"/>
          <c:tx>
            <c:strRef>
              <c:f>'Tabl. 27'!$F$3</c:f>
              <c:strCache>
                <c:ptCount val="1"/>
                <c:pt idx="0">
                  <c:v>Pierwszy kwartyl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4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  <c:pt idx="3">
                    <c:v>GJ/osoba</c:v>
                  </c:pt>
                </c:lvl>
                <c:lvl>
                  <c:pt idx="0">
                    <c:v>Wszystkie gospodarstwa domowe  </c:v>
                  </c:pt>
                  <c:pt idx="1">
                    <c:v>Gospodarstwa domowe nie ogrzewające pomieszczeń energią elektryczną </c:v>
                  </c:pt>
                  <c:pt idx="2">
                    <c:v>Gospodarstwa domowe nie ogrzewające pomieszczeń i wody energią elektryczną  </c:v>
                  </c:pt>
                  <c:pt idx="3">
                    <c:v>Gospodarstwa domowe stosujące do ogrzewania pomieszczeń wyłącznie energię elektryczną  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</c:multiLvlStrCache>
            </c:multiLvlStrRef>
          </c:cat>
          <c:val>
            <c:numRef>
              <c:f>'Tabl. 27'!$F$4:$F$27</c:f>
              <c:numCache>
                <c:formatCode>0.00</c:formatCode>
                <c:ptCount val="4"/>
                <c:pt idx="0">
                  <c:v>1.8859279932278115</c:v>
                </c:pt>
                <c:pt idx="1">
                  <c:v>1.8719465450865467</c:v>
                </c:pt>
                <c:pt idx="2">
                  <c:v>1.8907530512908852</c:v>
                </c:pt>
                <c:pt idx="3">
                  <c:v>2.1026712542191683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C-4AD9-92BC-B493F1C50454}"/>
            </c:ext>
          </c:extLst>
        </c:ser>
        <c:ser>
          <c:idx val="3"/>
          <c:order val="3"/>
          <c:tx>
            <c:strRef>
              <c:f>'Tabl. 27'!$G$3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4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  <c:pt idx="3">
                    <c:v>GJ/osoba</c:v>
                  </c:pt>
                </c:lvl>
                <c:lvl>
                  <c:pt idx="0">
                    <c:v>Wszystkie gospodarstwa domowe  </c:v>
                  </c:pt>
                  <c:pt idx="1">
                    <c:v>Gospodarstwa domowe nie ogrzewające pomieszczeń energią elektryczną </c:v>
                  </c:pt>
                  <c:pt idx="2">
                    <c:v>Gospodarstwa domowe nie ogrzewające pomieszczeń i wody energią elektryczną  </c:v>
                  </c:pt>
                  <c:pt idx="3">
                    <c:v>Gospodarstwa domowe stosujące do ogrzewania pomieszczeń wyłącznie energię elektryczną  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</c:multiLvlStrCache>
            </c:multiLvlStrRef>
          </c:cat>
          <c:val>
            <c:numRef>
              <c:f>'Tabl. 27'!$G$4:$G$27</c:f>
              <c:numCache>
                <c:formatCode>0.00</c:formatCode>
                <c:ptCount val="4"/>
                <c:pt idx="0">
                  <c:v>2.7332167773710405</c:v>
                </c:pt>
                <c:pt idx="1">
                  <c:v>2.7524415238971565</c:v>
                </c:pt>
                <c:pt idx="2">
                  <c:v>2.6624536900831375</c:v>
                </c:pt>
                <c:pt idx="3">
                  <c:v>4.2853205835539034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9C-4AD9-92BC-B493F1C50454}"/>
            </c:ext>
          </c:extLst>
        </c:ser>
        <c:ser>
          <c:idx val="4"/>
          <c:order val="4"/>
          <c:tx>
            <c:strRef>
              <c:f>'Tabl. 27'!$H$3</c:f>
              <c:strCache>
                <c:ptCount val="1"/>
                <c:pt idx="0">
                  <c:v>Trzeci kwartyl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4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  <c:pt idx="3">
                    <c:v>GJ/osoba</c:v>
                  </c:pt>
                </c:lvl>
                <c:lvl>
                  <c:pt idx="0">
                    <c:v>Wszystkie gospodarstwa domowe  </c:v>
                  </c:pt>
                  <c:pt idx="1">
                    <c:v>Gospodarstwa domowe nie ogrzewające pomieszczeń energią elektryczną </c:v>
                  </c:pt>
                  <c:pt idx="2">
                    <c:v>Gospodarstwa domowe nie ogrzewające pomieszczeń i wody energią elektryczną  </c:v>
                  </c:pt>
                  <c:pt idx="3">
                    <c:v>Gospodarstwa domowe stosujące do ogrzewania pomieszczeń wyłącznie energię elektryczną  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</c:multiLvlStrCache>
            </c:multiLvlStrRef>
          </c:cat>
          <c:val>
            <c:numRef>
              <c:f>'Tabl. 27'!$H$4:$H$27</c:f>
              <c:numCache>
                <c:formatCode>0.00</c:formatCode>
                <c:ptCount val="4"/>
                <c:pt idx="0">
                  <c:v>4.129414499359723</c:v>
                </c:pt>
                <c:pt idx="1">
                  <c:v>4.1660429020538272</c:v>
                </c:pt>
                <c:pt idx="2">
                  <c:v>4.1992062709970659</c:v>
                </c:pt>
                <c:pt idx="3">
                  <c:v>7.5714850014718111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9C-4AD9-92BC-B493F1C50454}"/>
            </c:ext>
          </c:extLst>
        </c:ser>
        <c:ser>
          <c:idx val="5"/>
          <c:order val="5"/>
          <c:tx>
            <c:strRef>
              <c:f>'Tabl. 27'!$I$3</c:f>
              <c:strCache>
                <c:ptCount val="1"/>
                <c:pt idx="0">
                  <c:v>Dziewiąty decyl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4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  <c:pt idx="3">
                    <c:v>GJ/osoba</c:v>
                  </c:pt>
                </c:lvl>
                <c:lvl>
                  <c:pt idx="0">
                    <c:v>Wszystkie gospodarstwa domowe  </c:v>
                  </c:pt>
                  <c:pt idx="1">
                    <c:v>Gospodarstwa domowe nie ogrzewające pomieszczeń energią elektryczną </c:v>
                  </c:pt>
                  <c:pt idx="2">
                    <c:v>Gospodarstwa domowe nie ogrzewające pomieszczeń i wody energią elektryczną  </c:v>
                  </c:pt>
                  <c:pt idx="3">
                    <c:v>Gospodarstwa domowe stosujące do ogrzewania pomieszczeń wyłącznie energię elektryczną  </c:v>
                  </c:pt>
                </c:lvl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</c:lvl>
              </c:multiLvlStrCache>
            </c:multiLvlStrRef>
          </c:cat>
          <c:val>
            <c:numRef>
              <c:f>'Tabl. 27'!$I$4:$I$27</c:f>
              <c:numCache>
                <c:formatCode>0.00</c:formatCode>
                <c:ptCount val="4"/>
                <c:pt idx="0">
                  <c:v>6.2529717085240097</c:v>
                </c:pt>
                <c:pt idx="1">
                  <c:v>6.0176358527484313</c:v>
                </c:pt>
                <c:pt idx="2">
                  <c:v>5.6235823272110519</c:v>
                </c:pt>
                <c:pt idx="3">
                  <c:v>13.778120646365242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9C-4AD9-92BC-B493F1C504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1756351"/>
        <c:axId val="1836231695"/>
      </c:barChart>
      <c:catAx>
        <c:axId val="981756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36231695"/>
        <c:crosses val="autoZero"/>
        <c:auto val="1"/>
        <c:lblAlgn val="ctr"/>
        <c:lblOffset val="100"/>
        <c:noMultiLvlLbl val="0"/>
      </c:catAx>
      <c:valAx>
        <c:axId val="1836231695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981756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87549996998816"/>
          <c:y val="2.0456802288132996E-2"/>
          <c:w val="0.72523300102040256"/>
          <c:h val="4.7679421755666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40"/>
      <c:rotY val="1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878245070628218E-2"/>
          <c:y val="0.1612667155072294"/>
          <c:w val="0.9681217549293718"/>
          <c:h val="0.82395563838868235"/>
        </c:manualLayout>
      </c:layout>
      <c:pie3DChart>
        <c:varyColors val="1"/>
        <c:ser>
          <c:idx val="0"/>
          <c:order val="0"/>
          <c:tx>
            <c:strRef>
              <c:f>'Tabl. 4.1 (2)'!$C$4</c:f>
              <c:strCache>
                <c:ptCount val="1"/>
                <c:pt idx="0">
                  <c:v>Ogółem</c:v>
                </c:pt>
              </c:strCache>
            </c:strRef>
          </c:tx>
          <c:spPr>
            <a:effectLst>
              <a:outerShdw blurRad="50800" dist="38100" dir="5400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  <a:sp3d prstMaterial="softEdge">
              <a:bevelT w="139700" h="139700" prst="divot"/>
              <a:bevelB prst="angle"/>
              <a:contourClr>
                <a:srgbClr val="000000"/>
              </a:contourClr>
            </a:sp3d>
          </c:spPr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F2D-46F4-A4B5-0F2F98F411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F2D-46F4-A4B5-0F2F98F411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F2D-46F4-A4B5-0F2F98F411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F2D-46F4-A4B5-0F2F98F411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F2D-46F4-A4B5-0F2F98F411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F2D-46F4-A4B5-0F2F98F411BD}"/>
              </c:ext>
            </c:extLst>
          </c:dPt>
          <c:dLbls>
            <c:dLbl>
              <c:idx val="0"/>
              <c:layout>
                <c:manualLayout>
                  <c:x val="-0.18961953005746374"/>
                  <c:y val="-0.173119562151128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2D-46F4-A4B5-0F2F98F411BD}"/>
                </c:ext>
              </c:extLst>
            </c:dLbl>
            <c:dLbl>
              <c:idx val="3"/>
              <c:layout>
                <c:manualLayout>
                  <c:x val="0.1034516294075612"/>
                  <c:y val="0.1782417186989811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2D-46F4-A4B5-0F2F98F411BD}"/>
                </c:ext>
              </c:extLst>
            </c:dLbl>
            <c:dLbl>
              <c:idx val="4"/>
              <c:layout>
                <c:manualLayout>
                  <c:x val="-0.12982774707649114"/>
                  <c:y val="0.1696803009204421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2D-46F4-A4B5-0F2F98F411BD}"/>
                </c:ext>
              </c:extLst>
            </c:dLbl>
            <c:dLbl>
              <c:idx val="5"/>
              <c:layout>
                <c:manualLayout>
                  <c:x val="-6.4658536894759769E-2"/>
                  <c:y val="8.38865306829616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2D-46F4-A4B5-0F2F98F411B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'Tabl. 4.1 (2)'!$A$5:$A$10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i odpadowa</c:v>
                </c:pt>
              </c:strCache>
            </c:strRef>
          </c:cat>
          <c:val>
            <c:numRef>
              <c:f>'Tabl. 4.1 (2)'!$C$5:$C$10</c:f>
              <c:numCache>
                <c:formatCode>0.0%</c:formatCode>
                <c:ptCount val="6"/>
                <c:pt idx="0">
                  <c:v>0.12145839822331131</c:v>
                </c:pt>
                <c:pt idx="1">
                  <c:v>0.17109111334487492</c:v>
                </c:pt>
                <c:pt idx="2">
                  <c:v>0.22678723819711316</c:v>
                </c:pt>
                <c:pt idx="3">
                  <c:v>0.19378100286255531</c:v>
                </c:pt>
                <c:pt idx="4">
                  <c:v>2.8037279512015918E-2</c:v>
                </c:pt>
                <c:pt idx="5">
                  <c:v>0.25884496786012928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2D-46F4-A4B5-0F2F98F411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>
          <a:outerShdw blurRad="50800" dist="25400" sx="1000" sy="1000" algn="ctr" rotWithShape="0">
            <a:srgbClr val="000000">
              <a:alpha val="43137"/>
            </a:srgb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softEdge rad="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40"/>
      <c:rotY val="15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878193191042348E-2"/>
          <c:y val="0.17256614925248309"/>
          <c:w val="0.9681217549293718"/>
          <c:h val="0.82395563838868235"/>
        </c:manualLayout>
      </c:layout>
      <c:pie3DChart>
        <c:varyColors val="1"/>
        <c:ser>
          <c:idx val="0"/>
          <c:order val="0"/>
          <c:tx>
            <c:strRef>
              <c:f>'Tabl. 4.1 (2)'!$D$4</c:f>
              <c:strCache>
                <c:ptCount val="1"/>
                <c:pt idx="0">
                  <c:v>Ogrzewanie pomieszczeń</c:v>
                </c:pt>
              </c:strCache>
            </c:strRef>
          </c:tx>
          <c:spPr>
            <a:effectLst>
              <a:outerShdw blurRad="50800" dist="38100" dir="5400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  <a:sp3d prstMaterial="softEdge">
              <a:bevelT w="139700" h="139700" prst="divot"/>
              <a:bevelB prst="angle"/>
              <a:contourClr>
                <a:srgbClr val="000000"/>
              </a:contourClr>
            </a:sp3d>
          </c:spPr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75-435B-9B6F-17B8F1C95A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75-435B-9B6F-17B8F1C95A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75-435B-9B6F-17B8F1C95A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75-435B-9B6F-17B8F1C95A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75-435B-9B6F-17B8F1C95A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775-435B-9B6F-17B8F1C95A7E}"/>
              </c:ext>
            </c:extLst>
          </c:dPt>
          <c:dLbls>
            <c:dLbl>
              <c:idx val="0"/>
              <c:layout>
                <c:manualLayout>
                  <c:x val="-0.15535239452558416"/>
                  <c:y val="-0.2271257904755480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5-435B-9B6F-17B8F1C95A7E}"/>
                </c:ext>
              </c:extLst>
            </c:dLbl>
            <c:dLbl>
              <c:idx val="4"/>
              <c:layout>
                <c:manualLayout>
                  <c:x val="-0.14241707416401048"/>
                  <c:y val="0.1647534804684850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5-435B-9B6F-17B8F1C95A7E}"/>
                </c:ext>
              </c:extLst>
            </c:dLbl>
            <c:dLbl>
              <c:idx val="5"/>
              <c:layout>
                <c:manualLayout>
                  <c:x val="-0.10530942298966114"/>
                  <c:y val="-7.400958265179058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5-435B-9B6F-17B8F1C95A7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'Tabl. 4.1 (2)'!$A$5:$A$10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i odpadowa</c:v>
                </c:pt>
              </c:strCache>
            </c:strRef>
          </c:cat>
          <c:val>
            <c:numRef>
              <c:f>'Tabl. 4.1 (2)'!$D$5:$D$10</c:f>
              <c:numCache>
                <c:formatCode>0.0%</c:formatCode>
                <c:ptCount val="6"/>
                <c:pt idx="0">
                  <c:v>7.7767088136320387E-3</c:v>
                </c:pt>
                <c:pt idx="1">
                  <c:v>0.16514029710857581</c:v>
                </c:pt>
                <c:pt idx="2">
                  <c:v>0.18277903490892919</c:v>
                </c:pt>
                <c:pt idx="3">
                  <c:v>0.27916566689247918</c:v>
                </c:pt>
                <c:pt idx="4">
                  <c:v>8.5366165560231792E-3</c:v>
                </c:pt>
                <c:pt idx="5">
                  <c:v>0.3566016757203605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75-435B-9B6F-17B8F1C95A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>
          <a:outerShdw blurRad="50800" dist="25400" sx="1000" sy="1000" algn="ctr" rotWithShape="0">
            <a:srgbClr val="000000">
              <a:alpha val="43137"/>
            </a:srgb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softEdge rad="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40"/>
      <c:rotY val="1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878170339489677E-2"/>
          <c:y val="0.17501396906810796"/>
          <c:w val="0.9681217549293718"/>
          <c:h val="0.82395563838868235"/>
        </c:manualLayout>
      </c:layout>
      <c:pie3DChart>
        <c:varyColors val="1"/>
        <c:ser>
          <c:idx val="0"/>
          <c:order val="0"/>
          <c:tx>
            <c:strRef>
              <c:f>'Tabl. 4.1 (2)'!$E$4</c:f>
              <c:strCache>
                <c:ptCount val="1"/>
                <c:pt idx="0">
                  <c:v>Ogrzewanie wody</c:v>
                </c:pt>
              </c:strCache>
            </c:strRef>
          </c:tx>
          <c:spPr>
            <a:effectLst>
              <a:outerShdw blurRad="50800" dist="38100" dir="5400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  <a:sp3d prstMaterial="softEdge">
              <a:bevelT w="139700" h="139700" prst="divot"/>
              <a:bevelB prst="angle"/>
              <a:contourClr>
                <a:srgbClr val="000000"/>
              </a:contourClr>
            </a:sp3d>
          </c:spPr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C3-477B-AB43-6D6CFE7611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C3-477B-AB43-6D6CFE7611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C3-477B-AB43-6D6CFE7611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C3-477B-AB43-6D6CFE7611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C3-477B-AB43-6D6CFE7611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EC3-477B-AB43-6D6CFE76113E}"/>
              </c:ext>
            </c:extLst>
          </c:dPt>
          <c:dLbls>
            <c:dLbl>
              <c:idx val="0"/>
              <c:layout>
                <c:manualLayout>
                  <c:x val="-0.12820248416203112"/>
                  <c:y val="-0.156255533733253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C3-477B-AB43-6D6CFE76113E}"/>
                </c:ext>
              </c:extLst>
            </c:dLbl>
            <c:dLbl>
              <c:idx val="3"/>
              <c:layout>
                <c:manualLayout>
                  <c:x val="-0.1965144208565083"/>
                  <c:y val="0.1007624404085350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3-477B-AB43-6D6CFE76113E}"/>
                </c:ext>
              </c:extLst>
            </c:dLbl>
            <c:dLbl>
              <c:idx val="4"/>
              <c:layout>
                <c:manualLayout>
                  <c:x val="-0.24741525624407787"/>
                  <c:y val="0.130885539445122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C3-477B-AB43-6D6CFE76113E}"/>
                </c:ext>
              </c:extLst>
            </c:dLbl>
            <c:dLbl>
              <c:idx val="5"/>
              <c:layout>
                <c:manualLayout>
                  <c:x val="-1.9649230533062043E-2"/>
                  <c:y val="-3.16275345364738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C3-477B-AB43-6D6CFE7611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'Tabl. 4.1 (2)'!$A$5:$A$10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i odpadowa</c:v>
                </c:pt>
              </c:strCache>
            </c:strRef>
          </c:cat>
          <c:val>
            <c:numRef>
              <c:f>'Tabl. 4.1 (2)'!$E$5:$E$10</c:f>
              <c:numCache>
                <c:formatCode>0.0%</c:formatCode>
                <c:ptCount val="6"/>
                <c:pt idx="0">
                  <c:v>2.2935696476075521E-2</c:v>
                </c:pt>
                <c:pt idx="1">
                  <c:v>0.37298280989072835</c:v>
                </c:pt>
                <c:pt idx="2">
                  <c:v>0.32378953877156025</c:v>
                </c:pt>
                <c:pt idx="3">
                  <c:v>9.5768914705578953E-2</c:v>
                </c:pt>
                <c:pt idx="4">
                  <c:v>6.4069077474347589E-3</c:v>
                </c:pt>
                <c:pt idx="5">
                  <c:v>0.17811613240862223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EC3-477B-AB43-6D6CFE7611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>
          <a:outerShdw blurRad="50800" dist="25400" sx="1000" sy="1000" algn="ctr" rotWithShape="0">
            <a:srgbClr val="000000">
              <a:alpha val="43137"/>
            </a:srgb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softEdge rad="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40"/>
      <c:rotY val="14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3424000194267559E-3"/>
          <c:y val="0.16126665870295667"/>
          <c:w val="0.9681217549293718"/>
          <c:h val="0.82395563838868235"/>
        </c:manualLayout>
      </c:layout>
      <c:pie3DChart>
        <c:varyColors val="1"/>
        <c:ser>
          <c:idx val="0"/>
          <c:order val="0"/>
          <c:tx>
            <c:strRef>
              <c:f>'Tabl. 4.1 (2)'!$F$4</c:f>
              <c:strCache>
                <c:ptCount val="1"/>
                <c:pt idx="0">
                  <c:v>Gotowanie posiłków</c:v>
                </c:pt>
              </c:strCache>
            </c:strRef>
          </c:tx>
          <c:spPr>
            <a:effectLst>
              <a:outerShdw blurRad="50800" dist="38100" dir="5400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  <a:sp3d prstMaterial="softEdge">
              <a:bevelT w="139700" h="139700" prst="divot"/>
              <a:bevelB prst="angle"/>
              <a:contourClr>
                <a:srgbClr val="000000"/>
              </a:contourClr>
            </a:sp3d>
          </c:spPr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08-4EDB-9A0B-BF923000CE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08-4EDB-9A0B-BF923000CE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08-4EDB-9A0B-BF923000CE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408-4EDB-9A0B-BF923000CE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408-4EDB-9A0B-BF923000CE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>
                <a:outerShdw blurRad="50800" dist="381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contourW="25400" prstMaterial="softEdge">
                <a:bevelT w="139700" h="139700" prst="divot"/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408-4EDB-9A0B-BF923000CE24}"/>
              </c:ext>
            </c:extLst>
          </c:dPt>
          <c:dLbls>
            <c:dLbl>
              <c:idx val="0"/>
              <c:layout>
                <c:manualLayout>
                  <c:x val="-0.10468232726446695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08-4EDB-9A0B-BF923000CE24}"/>
                </c:ext>
              </c:extLst>
            </c:dLbl>
            <c:dLbl>
              <c:idx val="1"/>
              <c:layout>
                <c:manualLayout>
                  <c:x val="7.0707618586530657E-2"/>
                  <c:y val="-0.2135153576764441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08-4EDB-9A0B-BF923000CE24}"/>
                </c:ext>
              </c:extLst>
            </c:dLbl>
            <c:dLbl>
              <c:idx val="3"/>
              <c:layout>
                <c:manualLayout>
                  <c:x val="-0.21690870459319608"/>
                  <c:y val="0.1193330905689914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08-4EDB-9A0B-BF923000CE24}"/>
                </c:ext>
              </c:extLst>
            </c:dLbl>
            <c:dLbl>
              <c:idx val="4"/>
              <c:layout>
                <c:manualLayout>
                  <c:x val="-7.673453275517253E-2"/>
                  <c:y val="1.84822058275048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08-4EDB-9A0B-BF923000CE24}"/>
                </c:ext>
              </c:extLst>
            </c:dLbl>
            <c:dLbl>
              <c:idx val="5"/>
              <c:layout>
                <c:manualLayout>
                  <c:x val="-0.10138037621177992"/>
                  <c:y val="-0.1796613167120852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08-4EDB-9A0B-BF923000CE2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'Tabl. 4.1 (2)'!$A$5:$A$10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i odpadowa</c:v>
                </c:pt>
              </c:strCache>
            </c:strRef>
          </c:cat>
          <c:val>
            <c:numRef>
              <c:f>'Tabl. 4.1 (2)'!$F$5:$F$10</c:f>
              <c:numCache>
                <c:formatCode>0.0%</c:formatCode>
                <c:ptCount val="6"/>
                <c:pt idx="0">
                  <c:v>0.14178168363968965</c:v>
                </c:pt>
                <c:pt idx="1">
                  <c:v>0</c:v>
                </c:pt>
                <c:pt idx="2">
                  <c:v>0.57011293349876646</c:v>
                </c:pt>
                <c:pt idx="3">
                  <c:v>2.0597871269593178E-2</c:v>
                </c:pt>
                <c:pt idx="4">
                  <c:v>0.22893151233989806</c:v>
                </c:pt>
                <c:pt idx="5">
                  <c:v>3.857599925205267E-2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08-4EDB-9A0B-BF923000CE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>
          <a:outerShdw blurRad="50800" dist="25400" sx="1000" sy="1000" algn="ctr" rotWithShape="0">
            <a:srgbClr val="000000">
              <a:alpha val="43137"/>
            </a:srgb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>
      <a:softEdge rad="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086421809199784E-2"/>
          <c:y val="2.5226266174759836E-2"/>
          <c:w val="0.97582715638160045"/>
          <c:h val="0.79297503346053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'Tabl. 4.1 (2)'!$C$14</c:f>
              <c:strCache>
                <c:ptCount val="1"/>
                <c:pt idx="0">
                  <c:v>Ilość (TJ)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4.1 (2)'!$A$15:$B$49</c:f>
              <c:multiLvlStrCache>
                <c:ptCount val="5"/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  <c:pt idx="4">
                    <c:v>Energia elektryczna</c:v>
                  </c:pt>
                </c:lvl>
                <c:lvl>
                  <c:pt idx="0">
                    <c:v>Ogółem</c:v>
                  </c:pt>
                  <c:pt idx="1">
                    <c:v>Ogrzewanie pomieszczeń</c:v>
                  </c:pt>
                  <c:pt idx="2">
                    <c:v>Ogrzewanie wody</c:v>
                  </c:pt>
                  <c:pt idx="3">
                    <c:v>Gotowanie posiłków</c:v>
                  </c:pt>
                  <c:pt idx="4">
                    <c:v>Oświetlenie (razem z urządzeniami elektrycznymi)</c:v>
                  </c:pt>
                </c:lvl>
              </c:multiLvlStrCache>
            </c:multiLvlStrRef>
          </c:cat>
          <c:val>
            <c:numRef>
              <c:f>'Tabl. 4.1 (2)'!$C$15:$C$49</c:f>
              <c:numCache>
                <c:formatCode>#\ ##0.0</c:formatCode>
                <c:ptCount val="5"/>
                <c:pt idx="0">
                  <c:v>108097.2</c:v>
                </c:pt>
                <c:pt idx="1">
                  <c:v>4323.8879999999999</c:v>
                </c:pt>
                <c:pt idx="2">
                  <c:v>3717.3030731999897</c:v>
                </c:pt>
                <c:pt idx="3">
                  <c:v>11871.234504</c:v>
                </c:pt>
                <c:pt idx="4">
                  <c:v>88184.774422800008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4-4C6C-88B2-6E566C53B1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41606543"/>
        <c:axId val="1971464591"/>
      </c:barChart>
      <c:catAx>
        <c:axId val="184160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71464591"/>
        <c:crosses val="autoZero"/>
        <c:auto val="1"/>
        <c:lblAlgn val="ctr"/>
        <c:lblOffset val="100"/>
        <c:noMultiLvlLbl val="0"/>
      </c:catAx>
      <c:valAx>
        <c:axId val="1971464591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841606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'Tabl. 4.3 (2)'!$A$20</c:f>
              <c:strCache>
                <c:ptCount val="1"/>
                <c:pt idx="0">
                  <c:v>Energia elektryczna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(2)'!$C$20:$C$26</c:f>
              <c:numCache>
                <c:formatCode>#\ ##0.0</c:formatCode>
                <c:ptCount val="7"/>
                <c:pt idx="0">
                  <c:v>101.3</c:v>
                </c:pt>
                <c:pt idx="1">
                  <c:v>148.4</c:v>
                </c:pt>
                <c:pt idx="2">
                  <c:v>173.1</c:v>
                </c:pt>
                <c:pt idx="3">
                  <c:v>176.7</c:v>
                </c:pt>
                <c:pt idx="4">
                  <c:v>180.5</c:v>
                </c:pt>
                <c:pt idx="5">
                  <c:v>203.18089613372899</c:v>
                </c:pt>
                <c:pt idx="6">
                  <c:v>202.02482122256697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E-4AFF-83AC-ABB65EE3E6C7}"/>
            </c:ext>
          </c:extLst>
        </c:ser>
        <c:ser>
          <c:idx val="1"/>
          <c:order val="1"/>
          <c:tx>
            <c:strRef>
              <c:f>'Tabl. 4.3 (2)'!$A$27</c:f>
              <c:strCache>
                <c:ptCount val="1"/>
                <c:pt idx="0">
                  <c:v>Ciepło z sieci 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(2)'!$C$27:$C$33</c:f>
              <c:numCache>
                <c:formatCode>#\ ##0.0</c:formatCode>
                <c:ptCount val="7"/>
                <c:pt idx="0">
                  <c:v>31.5</c:v>
                </c:pt>
                <c:pt idx="1">
                  <c:v>39.5</c:v>
                </c:pt>
                <c:pt idx="2">
                  <c:v>47.3</c:v>
                </c:pt>
                <c:pt idx="3">
                  <c:v>52.3</c:v>
                </c:pt>
                <c:pt idx="4">
                  <c:v>54.104955433958999</c:v>
                </c:pt>
                <c:pt idx="5">
                  <c:v>54.343000000000004</c:v>
                </c:pt>
                <c:pt idx="6">
                  <c:v>52.022980531267251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2E-4AFF-83AC-ABB65EE3E6C7}"/>
            </c:ext>
          </c:extLst>
        </c:ser>
        <c:ser>
          <c:idx val="2"/>
          <c:order val="2"/>
          <c:tx>
            <c:strRef>
              <c:f>'Tabl. 4.3 (2)'!$A$34</c:f>
              <c:strCache>
                <c:ptCount val="1"/>
                <c:pt idx="0">
                  <c:v>Ciepła woda z sieci  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(2)'!$C$34:$C$40</c:f>
              <c:numCache>
                <c:formatCode>#\ ##0.0</c:formatCode>
                <c:ptCount val="7"/>
                <c:pt idx="0">
                  <c:v>61.6</c:v>
                </c:pt>
                <c:pt idx="1">
                  <c:v>91.9</c:v>
                </c:pt>
                <c:pt idx="2">
                  <c:v>104.1</c:v>
                </c:pt>
                <c:pt idx="3">
                  <c:v>120.6</c:v>
                </c:pt>
                <c:pt idx="4">
                  <c:v>112.7</c:v>
                </c:pt>
                <c:pt idx="5">
                  <c:v>124.237127742349</c:v>
                </c:pt>
                <c:pt idx="6">
                  <c:v>122.69333026842004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E-4AFF-83AC-ABB65EE3E6C7}"/>
            </c:ext>
          </c:extLst>
        </c:ser>
        <c:ser>
          <c:idx val="3"/>
          <c:order val="3"/>
          <c:tx>
            <c:strRef>
              <c:f>'Tabl. 4.3 (2)'!$A$41</c:f>
              <c:strCache>
                <c:ptCount val="1"/>
                <c:pt idx="0">
                  <c:v>Gaz ziemny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(2)'!$C$41:$C$47</c:f>
              <c:numCache>
                <c:formatCode>#\ ##0.0</c:formatCode>
                <c:ptCount val="7"/>
                <c:pt idx="0">
                  <c:v>34.299999999999997</c:v>
                </c:pt>
                <c:pt idx="1">
                  <c:v>66.3</c:v>
                </c:pt>
                <c:pt idx="2">
                  <c:v>71.099999999999994</c:v>
                </c:pt>
                <c:pt idx="3">
                  <c:v>69.400000000000006</c:v>
                </c:pt>
                <c:pt idx="4">
                  <c:v>71.15722573187729</c:v>
                </c:pt>
                <c:pt idx="5">
                  <c:v>83.290890000000005</c:v>
                </c:pt>
                <c:pt idx="6">
                  <c:v>83.908254559713697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2E-4AFF-83AC-ABB65EE3E6C7}"/>
            </c:ext>
          </c:extLst>
        </c:ser>
        <c:ser>
          <c:idx val="4"/>
          <c:order val="4"/>
          <c:tx>
            <c:strRef>
              <c:f>'Tabl. 4.3 (2)'!$A$48</c:f>
              <c:strCache>
                <c:ptCount val="1"/>
                <c:pt idx="0">
                  <c:v>Gaz ciekły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(2)'!$C$48:$C$54</c:f>
              <c:numCache>
                <c:formatCode>#\ ##0.0</c:formatCode>
                <c:ptCount val="7"/>
                <c:pt idx="0">
                  <c:v>55.6</c:v>
                </c:pt>
                <c:pt idx="1">
                  <c:v>80.900000000000006</c:v>
                </c:pt>
                <c:pt idx="2">
                  <c:v>105.7</c:v>
                </c:pt>
                <c:pt idx="3">
                  <c:v>85.2</c:v>
                </c:pt>
                <c:pt idx="4">
                  <c:v>93.5</c:v>
                </c:pt>
                <c:pt idx="5">
                  <c:v>113.91583868840701</c:v>
                </c:pt>
                <c:pt idx="6">
                  <c:v>112.04359058686687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2E-4AFF-83AC-ABB65EE3E6C7}"/>
            </c:ext>
          </c:extLst>
        </c:ser>
        <c:ser>
          <c:idx val="5"/>
          <c:order val="5"/>
          <c:tx>
            <c:strRef>
              <c:f>'Tabl. 4.3 (2)'!$A$55</c:f>
              <c:strCache>
                <c:ptCount val="1"/>
                <c:pt idx="0">
                  <c:v>Olej opałowy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(2)'!$C$55:$C$61</c:f>
              <c:numCache>
                <c:formatCode>#\ ##0.0</c:formatCode>
                <c:ptCount val="7"/>
                <c:pt idx="0">
                  <c:v>39.700000000000003</c:v>
                </c:pt>
                <c:pt idx="1">
                  <c:v>72.8</c:v>
                </c:pt>
                <c:pt idx="2">
                  <c:v>105</c:v>
                </c:pt>
                <c:pt idx="3">
                  <c:v>88.4</c:v>
                </c:pt>
                <c:pt idx="4">
                  <c:v>85.3</c:v>
                </c:pt>
                <c:pt idx="5">
                  <c:v>91.955941463620306</c:v>
                </c:pt>
                <c:pt idx="6">
                  <c:v>89.851196793508109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2E-4AFF-83AC-ABB65EE3E6C7}"/>
            </c:ext>
          </c:extLst>
        </c:ser>
        <c:ser>
          <c:idx val="6"/>
          <c:order val="6"/>
          <c:tx>
            <c:strRef>
              <c:f>'Tabl. 4.3 (2)'!$A$62</c:f>
              <c:strCache>
                <c:ptCount val="1"/>
                <c:pt idx="0">
                  <c:v>Węgiel kamienny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(2)'!$C$62:$C$68</c:f>
              <c:numCache>
                <c:formatCode>#\ ##0.0</c:formatCode>
                <c:ptCount val="7"/>
                <c:pt idx="0">
                  <c:v>14.6</c:v>
                </c:pt>
                <c:pt idx="1">
                  <c:v>24.6</c:v>
                </c:pt>
                <c:pt idx="2">
                  <c:v>28.3</c:v>
                </c:pt>
                <c:pt idx="3">
                  <c:v>28.2</c:v>
                </c:pt>
                <c:pt idx="4">
                  <c:v>32.200000000000003</c:v>
                </c:pt>
                <c:pt idx="5">
                  <c:v>39.9325634517567</c:v>
                </c:pt>
                <c:pt idx="6">
                  <c:v>41.005344326953875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2E-4AFF-83AC-ABB65EE3E6C7}"/>
            </c:ext>
          </c:extLst>
        </c:ser>
        <c:ser>
          <c:idx val="7"/>
          <c:order val="7"/>
          <c:tx>
            <c:strRef>
              <c:f>'Tabl. 4.3 (2)'!$A$69</c:f>
              <c:strCache>
                <c:ptCount val="1"/>
                <c:pt idx="0">
                  <c:v>Koks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4.3 (2)'!$B$69:$B$75</c:f>
              <c:strCache>
                <c:ptCount val="7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'Tabl. 4.3 (2)'!$C$69:$C$75</c:f>
              <c:numCache>
                <c:formatCode>#\ ##0.0</c:formatCode>
                <c:ptCount val="7"/>
                <c:pt idx="0">
                  <c:v>16.7</c:v>
                </c:pt>
                <c:pt idx="1">
                  <c:v>29.5</c:v>
                </c:pt>
                <c:pt idx="2">
                  <c:v>32.799999999999997</c:v>
                </c:pt>
                <c:pt idx="3">
                  <c:v>33.1</c:v>
                </c:pt>
                <c:pt idx="4">
                  <c:v>33.5</c:v>
                </c:pt>
                <c:pt idx="5">
                  <c:v>41.463971113562103</c:v>
                </c:pt>
                <c:pt idx="6">
                  <c:v>42.539153133567297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2E-4AFF-83AC-ABB65EE3E6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77768703"/>
        <c:axId val="1971289999"/>
      </c:lineChart>
      <c:catAx>
        <c:axId val="1877768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71289999"/>
        <c:crosses val="autoZero"/>
        <c:auto val="1"/>
        <c:lblAlgn val="ctr"/>
        <c:lblOffset val="100"/>
        <c:noMultiLvlLbl val="0"/>
      </c:catAx>
      <c:valAx>
        <c:axId val="1971289999"/>
        <c:scaling>
          <c:orientation val="minMax"/>
        </c:scaling>
        <c:delete val="0"/>
        <c:axPos val="l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7768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regionMap" uniqueId="{25BFF4D0-364B-4DCE-A055-6CCC0032D343}">
          <cx:dataLabels>
            <cx:numFmt formatCode="# ##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regionLabelLayout val="showAll"/>
            <cx:geography viewedRegionType="countryRegion" cultureLanguage="pl-PL" cultureRegion="PL" attribution="Obsługiwane przez usługę Bing">
              <cx:geoCache provider="{E9337A44-BEBE-4D9F-B70C-5C5E7DAFC167}">
                <cx:binary>1Hvrbt642t2tBPldeUiKksiNPR9QUtJ79uvzIX8Ex3ZE6ixKog7/WrQX0a+X0UvoN/fVx5NJmngy
U8wgG2gMJEGsw0ty8VnPWov2Px+nfzwWzw/mzVQWVfePx+nnt6rvm3/89FP3qJ7Lh+6k1I+m7uoP
/cljXf5Uf/igH59/ejIPo67SnwjC9KdH9WD65+ntv/0T3pY+1/v68aHXdXU+PJv54rkbir77k2vf
vPTm4anUVai73ujHHv/89vbBlPqX/9bltVM+LIPpcv385u2b56rX/Xw1N88/v/3qkbdvfnr94t8N
4k0B4+yHJ3jWc0+Y5wYBJoj/+sXevinqKv3tMkEnzHU5oy58/+Nnnj6U8NxtnZ28+WJsh09j+3Tb
t4b268Aenp7Mc9fBRH/9909f9dXM4M7D2zeP9VD1L8ubwkr//PasLrr84e0b3dXy4xVZv8zrbP/r
Qvz0NTL/9s9X34ClefWdL8B7vY7/r0u/wy6si6r+5X8W//Hfvzdq+AQx7lHism+hhv0TijH2Ah9/
guML1L4e1acb/iJer1/yCqnw8sdC6qwu6+9eWvQEey4iJAi+qikcnPDAJz7lHvr161sgfR7Q38Tn
i+dfQXP2gxXRbsgexhf6a/4VGLknKHAJC7j/EQvyNVTshLIAcebzTzh8UUifR/bFYv8xL/8J+X3r
Ra9Q2539WAX1y3/53//rafnOvQqf+IgynxComC+aFOZAd4HvB1+w4e961ecBfQLyLxLeF8+/gmYf
/ljQ7If3z9A0v6+MwCeEIIYDL/jMaV8gRMgJR4ijwCOfL/8Ooc/j+psIffH8a4SufyyEDg+//Ne6
eVE23xUkykHrcYIC/Fvjcb8qI9B6BNDjCH/ECH2rL305tL+J09eveAXV4QfjOdh0w3eGySMnGNqR
GxBoOl8UEfZOXEp87BJoUt+qnl8H8unSX6S3T/N4+7WI/fntXvxYtXNWPxUP3xsR9wTkGkXU/a0y
vlYJL+xGOIW6+hYwnwf0N5H54vlXtXL2gzWe4/enNA+d+DQAN+653zRCwQkYJMbgrz/uO5+G9Tfx
+b+Pv4Ln+INRGVj4etTPj9+36QCbudRjvuvSzxB8QWoEnCz3CQL19vny77jti5H9TZC+esMrnA7/
+YdjuPzBNA/fGShQB9xzfYY5/VhK/lfdB0gOByANfPYtKwQk9XlMfxOir1/xCqOz3Y+F0a1+LvJ/
gYR7qSYX8QAq6mO5fC3hIFogFAIHjrxPKHzhV78a1Kfrf1EnvHrHK5hufzDK++Xf/wXZHAKIcICp
/wobdsI5JHYUkruPX58g+AKizwP6dO0vwvPF86+guYRA9EfKTn/591H/x//o69ws8/eWc+gk8CGY
C/BvquBroMAHBT7H3IWE7tevb0Xfr4f3t/H6epa/k9+Xtz8WbO8eHlX9VGngvn9BouqeeIxgH31K
Tr/W4WCQPMhVIWYAQH8nIn4/sk83/cUa+9aLXhXbu//PefAPiODjmn1cjq9u+auHSqAVCPWhvn5T
5a+MLOR1CIGVZSAxvsTp02HOH4/j2yHqp+e+GvO/+mzoj8+NPp+3hQ/9Q/TrQd0XR0d/fvXTmdOr
R39bpm9C83G1Nk8/v8UcIpvPx38vr/iT5f38wPND1//8lsBpBfWCgPkeROEeBEVv34zPL1cwXCGE
M+571KMYYUCtqk2v4PSQwvGgzz3OXMYAbwZU2dXDyyWQkwiBMQtArMAJowdPfZobwDWndfV5IX77
/5tqKM9qXfXdz28hooIabj7e+DLSAIJfSl4CRuRBBAznkTC+5vHhAk5j4X78nwLs0BTEKZc66Y/O
1O9y08QZQzuDL23TlpI6riTuHFZjECek2xZMC5yrKHDVCqeZHMxTnw2h6+abnGTS8Uox15VI/Gnt
DzS2xX3mH9LpvNAbzXqRdVi6pJbIIJmX6yp3w3l5F+AH6pwmvo1xgeVs+5j6SAyFltnQiLZ/aNQg
soELPJOH8g73i5g7R+QdEyN9bP1OZGUSWdcKO9+opRNp3u1zu+ngE1wdOn0q7dCGWflu6l05uHPM
moumva2G7OJdmV41sxFsOhB+qauV2+/cORcBL6TGgWzYedWdlqPwvUyQbuV0o8TECJ9kITcHpzn3
6nXA09AJwsDzROK8q4oDJzMMoglVn4VVMIs6uGvgpWQ4Wv+C01y4oW4eaqwEzeJkWPeJDmuv27ZG
kmoQCUeSoVoM6mCcVcu2rmGyLTYdus+DXZarEJuLZuFyzDJh3VIQurX4Q9Ct+4qKppmereGx67gX
Q+5tqTooY6J5qEXV7YfJE4sf5t4o7FJFFUtFRodVmiAxUelhAM3DEvV+LyjMMWvzVeneViYQhtyT
tJOBu0nSeB6T0GVxr7sdCQ6WWJHTW10+cheJzm69oAg1z8VSL+vSGY+ts9FLK+HUXCiSCcQn0U98
sySB7JSWZEYi5SqqdCIKX8sFkSgxxYGQ85JOAMIUBl1okAtjRRvtcljdQhSqDWuWhXY9u5cjV8Iv
2MYkqTRdcaCzL6th2bplK1FyYP7lHCSyKJfQevbAB0f4uStGMookueCDLwc8iK4thcr3FQ17R7TZ
BnMtMnbFeTi512DJz6wazhf3yN1GqqaSSMFSDcfJ7Flmz5bUCNX0ctRltLTHxk2FR/N9uSyiNY6o
2bJpTP1kVRwE8cz2Ab3JknOlQ53GxmycfuWydzQTJdNbW03CVLMooETGTAtm+QXO+mhCVTwTtuqy
JWqKa5bDpslHmU1ThJZUDlMik9HImjs7VKWiqiqh60KozESVy6Vp042j16ZRZ64ZJFZLNPhTiEok
0JzLPH0I3JU/hN1qTuyhR2HLbrLWFbQpMzFMau0ZudQ3ix9E7b5qfEHuWZqcqmmSRDeweaFe60FM
vNwVGq8K8mCWDy65bgt443w2mjFKujxuW7wqrbdjplx5VPrYEbpTuVBuFy+mlWyJKr7WLtt1Tbvu
x/Fq7J/czhdpNa2tvmWsDelUrAKVr+rA3Dq0FKVFwqKtanDkTEddPVBe7VF7NXQrlo1Ce7AbTSFt
N77L8m3fPKrlfYBqSZJCeAlsPf6+cM+XubiwxhUzHWUCW6qB9fbr60RnwhSzbCe6G/Uc5yjY5uml
xxYxVCZucBEpj6zhx2Iy2KK2k85xxgeW5QwgMNui1itdfrDARAGCvWS2aMqjqiSx23ibvHnfBa5U
togZrcKJ2sjDfJva65HaLVF9iMh5hlrB3WPpq3hacLQMS0S9YkuBLlLTruziHpIuiFGSCpqbjc6Q
WJydIakvcj1mYtLdOjHL+6wcwiG4W5Rf7003MjH16sG6kZ+VbZTZyoq+SEnUB7ySFfahXPp8iMlC
EwE/GkFF5zZKjAnFojNKuDxPw7LptgsODh4fy1Pq+Vfj1DQrnLi+8Or5zJh8UzVYS2qZlcvyRJeC
CDL704p7jjnUW8eRZBKM3KFWP1pdKOE5LE75FGyJp28IpPqrLHUeufJ3gZcW28khu85PrksvN6sq
MFXom8JbVx4RyJab2bmc80zLouM2Ym4aViSLiXU6UTTMCWnnzpGvgcinrI0RG55xt3iiLr1RNl4+
bXLOdORzfZlD62q1hfpwe5l01r+r50JwUjai6tV90GItXMRymKf+kGaIr4HaSyaHvEll5bVndFk7
yi4y5bYSRTINm1ZoXWThMNTStqUSU+PVwMSDjZ3GnwQ9J4VjImVCXtZbVU15GPSz9EyJQ9XqD10r
B06bCNKKIpyKGm1aP3vuormHFWwbva7nYRDOTLRsZ92Kvl913m2f3E9wBiJYn4thLM5o4uSipnmy
5pN5mqPAOCpaVHa2zNMgipmXm96OG5UhqVjbPhLdn48zfa9oSs+5Bx3c5M6wGozWcgymYTs06HnC
0PXaFogxmU8TpOO+74IoUOmKmtgrguZ0aIMPQG6t8LFhG6YX4Dc1XhS6DS4GU5xyDGSveSNI0Q9H
nAR25XaHAhXzSpMFA3szG9VzElO9DJGZ+HU+Ve22COZ3mR3fk7mcomZhAKz1ZWMxzLe86kZTiJed
YYiwCVR0X950CbleUI5Dr2UXytz1UwYVwDsgMbdaTwg4uQ/UvJ6BSbyRQnFQdduWfViSWoV2WfqV
zSy7dmzFRJpCfXAzbgLsbpVCwy7TRRePjNykQaAOmQ6SdWIzIMD+sS3TYUvcWnSwOKLEVbYdxhCl
JpM4NzdeXRcH1eLb0WMsdHgCmgGXm6Iz7XqM2rlLRZKqRSpi+3CE85UVm4pTaIanCU3VMVky7zTD
p6ZnWLQlCCQ+lQ9e61vJWP3ktQOKRkqAtGCPTq4jjcfTqFL13nVtGvrFXEV97o5HVNLLOc29tV81
0EFcaC86W2QHe2rDC/+SqiRfZQaxFWrp6dhIQ9DYiSRrUNh3yBMjU97Wm10qh77PJW3G9ZR06WaY
oB/DbXOIjLb7JEtv/CAvRb9nJmDQ8vw+XuwoGpb1pwZuho7KbJz1bhvB7EADtvUWZpfFWfDEF3JJ
R+RLmpW99G2/9xy3jzs+7nlW24Ot2w0ifVzq+SrP+IMZ2CmhduUY9wx+zjB0+6yOMREZWdNuyxIb
jiAFm3oSIzQjQmrQQjuvWGdmX7kbRtLVlDFJzCQLZ5AgLVMWtkknhzQurBJpuWxw/7A00Yh3/nDs
2kW6FRIlMKY3BmFat0dabAv1TuFHv965+NnlR65WBkRDATNQ3SUrLx0dxOAojqYjMMljmW7Sas+R
s3LyD352mvfNaWlLqBMVdblIGhIO/pnF235Ow6ZRm6LeNmkVW3aZjLUYq2qNUi16TB9mz4gpnbbW
9dbEHcO8StYzqkTJd0Wv31V9+eC4RnglbN48Bp4RqdPH2DLQFINs8K3R93ORxyWgZwdhll3ntDIA
fG2d7vL2AiR0MJrbGrRrz5fY8d817RQl/mmLu20niDnrmvzK7xfZwu5H5dZt/Wiw9501Fyo7TosS
XbL2izIGnSNYtghXOWEPsFuQVJZSkMRnw4Bin05hN6p9MLpR3W3xclFXuRgDElEH7Sja+bi+orjP
hMf5GTinSFEkcnzqzTzq2nvelCHCrsy8JOTeanH4FplZWDufZs4gNN53pbNeoLBB+9SrhogZeXd2
yOUEcqKsYoNBTnC8s9V2A1p7Ymva9Gd6qiWGGqr4EprkoPpGlssxIc3aekuUBhui3qspgP26CFMK
B3zFNLUCwaay2Yahc5Q30TAokVgSGv9R5bE7TNEEWBVTDw7mwPgcLtNT3nmiy8FwLVSo4XlAjZgX
MEmmiCboYn4whj4VOY8ys0vTB2viKTlDjSc0yM7iYItSMlofArbK/dtuZbABaXO+qIthdMQwXDvE
ExX2gOVuEt+RKSh+vvRRAa0uKV8KBm8KnYWMJHLRxzbpZW3taWfy05mGugyiPGDrzpvBVxWNQEF6
VCUsb0NXCQ2MwNlyM1guoC+HGU1lVyBRJ76cGhYF9aad1ZkeqchSGAXxQKb6UT9pAdJF4431lWTu
aeqd4fqsodDtnDOUXjB6ZkcfrBbaKL5tR7zn+p5MpUTaxMhd8dKVyM+240RDi/Kwy1loxidf75PA
l6U5ZyUYAAufmrzLVR4SWM8mGGPddqB6c8mXKnZpL2YnkSlqLmw+X/rNqaXT1sXgDVWwrromytxq
g5iKnG4KG0pkzw5DPdwyp1650851doHK4laloLvuoHuJYV5k5p/lFTi0/lSxDdWpcDJ/WyB3i8gB
ijHzF5lbE7blIssyW+vybq5OMV424Hfq4FwPU9jWmeDpOz8FQTB6uyZ5GDIuwW1a/+iaBMaH0hgH
122qZG/bWIP7aomiQsOuZTUgcOcZe00p9IbAjev5SPAYzrMjXKKOVTNsGrAXubs1FY0HdEhbMIQj
6NxlNfhlmLC1tvaKBFcTKB9XjRH3CuH6a3fI1o7zYhp4B259M/TbuamuujILiywVBQU3Wk2yC3Q0
meayd+hVkuCVXt5PrXdKwMFPMS8gVVhwXE27AIbq4psEWIKqHlitg00U9BH21zlEElPjhNO0K9EQ
pvZi7pWwzuPSjVHRg67RXRIqcLAjb9eTGcIKIohErxvcrLIsiI1ftMIr1DF1S1mx8myi0G1VJ1R9
rMr7kbGVnzYbB2qgTcmxHLP3tQZqx2kQzWmwb6tyN21cIC+cHVNy2bJlHahhFXT7ZUlCT/ngJq6b
ad44Jt3MnrcnG+ObFafLNgic3eInkpeOLMDDl3YAC1lfAi3ETttdVkshUILDsitjsCg3SKUb6pvz
Bhqzy9p92VZhmt/MkChM9W7GddimjfQuvODK63rZkFzMmqRinvM7nqW7QpnjkMeBi2TnN6skHyKu
oOvW5DxAe8ybFZoTiXCuhQ7ou5LB0tOjUc4hAG7EKY0rJ+jBM84Hq+swnUyUUb5qeRYFSGrPu548
DZu1BzUJmVCaBsIv3aeJFCIYAOLuhhTQaNJ2pxLnaWZONPFK1BU718FyzsBClmUdOew+Q+cpN5FX
P03+VbfcmczdZiwH/XvtJx8K3UDuQIHtOfBGJ5vMxm6rK1kP9bnVdIfnD631YpJCaAEuIfWmxyaj
EZvrTdMbDO3ExH4AQraICJt6UZohIrM5qAJaDjahyru486bbmU0CTfGYdsdCV1oYA4mEvWNzeVy8
FR9h6/EFdnImbXUkXhohG2x87ocuvdDlGo1I+i/bfTl1wDD1oDmsW0QJ3RYVCm8wnc9zUsW4us+4
IxVIZU83oH2fJ347F2iXIlda+qGH5KhqjrU7xmWSyW7a+NM2HcGyUbIt8hmWSsXG3UOcErbokMyr
nIFcLViky/eoSqLCqL1DvXus+GmSjjIP0nP10smmLtLuBWrTTHT0dPHWXgCtcwLdQkoZFGBM0+Al
mtp41QF9MCCxNRmiEWRGWhZryMza+poVwzYrcmlQjD2zrhWsQm6EU1fS9aGKSbsNklHaYNrXAYdO
RCXvTh127gMBUgm/llFU7l2t1zjj27zmq1o1e1TTMAM31iS7zlUwe3WezGeuMkCwQK7usfHKXV2R
y3oEr3jmLvVl4+z6bFuXXQhVASV3oRMqJgTtx7znariipJXuOId944JU/DCoddokolbze1t7sCOS
MClzodNEaFTGDiGXur2GPmqy24S/H4L3qj8N+FVJxmiZZ1lWeFsOG16WK4jX/DbEzt3SqlsNqY1Z
aug1S+i20zp163heitCWXVy5YYu3Y5WuM11Kfsn8OKWC4diH9VeZ5MmenvndsV5ejGYvqxTi0VLW
xG7NfFnkEHd0YxWy0V/NMEcc5OtGjzCHcV16pxjMXTCMa2oqcDzgSG120KUX+TXZujH1wF9hCclE
nwN5kFY0St9YCKt0clYORJwvtVkVuocg8aov2CFr2tAsuRzTS0R2TA1xmt1xTaNpIZtuGOPG7TaB
Hg5QDcKdn1IOko3iVQPFuRj4AzxIGBK42tQZgNIBsaRJPA4vyiteuvOJUAiUQRP6rbD5eZ5MMQGp
UiH+mA9u6HVK1k0hZi+PF3SLEx0V4/zYqg9F7kTE3YKtjHqzywyY287GRb2rRrub/EWQ6arTzwgN
EspNJJMBt+6HHq/FZJOoJESk5GzqgHlUJVC1QIug0vHvA28OFYcMAGh1hoSxLxqw08c8NevZYzCT
CiiVg6HLzi+WQm101UXpXENMBh5ozsD6F9LYYVsWkHPmx8yt5aQ9gQclMyi3WtXnc28u/A4eAUta
lslpajP52PdLIkoU7Jyqi/kYQwwC3hyJAOgoZ62sn2ugPmhL3exFyI0hGwLN2m0s3D5gR9pSNFzH
KXhlDgnAUEBY6pltV6z0mEeeXfkNaJwURFx19GpfLMHO1Zu0VIeKVJINx3FOtl1+SjnczEOaxpZD
mtdCrEL7yED8QzGEOvQw571oc7vOYMLduONjHvLarC2rxDifNq0WSkEKyZ4Y0WIeIJmrRkig2xUt
55V5UVHNh2K67dSyztQQOpbEAyS8WQFqjus1G8IGGZFAlQ4OiUw/gFy8X2Avm/kxNzzym25tyUOK
O6iNBZKpch20a+KHAfRqlIty5RaO7Ntbx1u5QwESqhMNLMPUHMYFQQjXymqMR1vJTPeHKTvq+SHQ
VrZ1Kl5CX46BLhjwDbC6TUpQ3zm49m1Fl5gVa+wdRlOLdN6O/X5xCsmCO2/KReaPYZ2ueXHs/Y0D
ZxmjrmU1tdFY2XC4ycZZagu7v9+XIDHaetf4B1LMsHTQgtkRzS0w55aBkm76ZN3Qm6o7Jl6/JpMj
+uqq8d41lssCxob0aeFAxJQaOB+xApcHfzki60VpIVKwTkPxSPXNMs6bwB3Xc59INUARdMO9y8/T
BQk3zSKwMiBmVoUfiMwaQYJ9pjc5Om3rJoIDnQXN66lIxQCRIvyaWDRzZ1Me5hn0XbCEs39pvW0D
8Ww6FdBtdq3zDptaUmD/Ztv7oMSzR1PmYZ6lT27/XPCrDmzUUF4047wq8INqLxfzfuTDasxBCGE3
ohCrMeuu0XTn80X2vV63eteqLUr9GH5ZbZO7qcS6Epnj7OeERF2nwKUz6TVhB9zTB5DUsMt+bAU0
OgK8p2HflWG6eBJyceUdXFyIrPZ3xfKMZ+gCdJYzfgjMxqXAwM4E4ZgYvTZsiV3pKbnuaxtXQRNZ
3L+rQYu+xL0OjUtIP5fl0gPeGlgBJzyPFdC42zPpEIgB0Lxa8urg58UL+AJ7+aUOvG2G242FYzMf
zhhAd6W+XiV9Ke0Yc/VQjvXBnyHAifwyjwlu4JhikWwMNZwBsSka0kk0I1DFkoVl9uRlc8RZteud
Q9NeTaBk3HkIp1TD+rxzPCWLYeeyJoZgaAaJauezzh1XCTKrpecvkQr0jPbWei/OvQstnnadbQ5z
Y2TJ4fSmPM5svg76Nk7aQbhLKoI0W0PAOHBJebP18kZw5giF75WaQKddqvzAcCqXUt/0sJeCJAmL
6rzBZ1VzRaf3tq03HWsgM5nD1hnhJM+XJt1VtJZO/6FporkdUwEhzx7OPkVJzpOxBBCzyE9H4XQ8
wvPdYm/nIPSCNb5LhsegFNxOke9VK5te1zW9LO4Wc+yAsyZExELtdQ6eOkforGmsxG0Pce+yHemt
3weRyYdwGdhFujyMJRRXzXbwu2x7Cwlm7hShwX0EMe5sEay4dUVTXi2qifCia8Fmcz+h5aZQkI75
0NO9WY5Vt24hDEo5h2D7fqmHMDFActBqG+Ks2ehF9fR+AbtIs5t5PHISztgPZ1JuW1xHSdEL3t66
GZxC+cX9CMFcoLhErt2zdBa97S4LD+9ApW9ZiyGh8lFM+jEkxSkLsm2KgrjK9ab39k6/4yy9saD5
PeBFmtwasATDZFZ520PfymD1DTTtNJqCCnJu58oD65052zmzUTXxEFxlWJXZNYWTuLrJwAxSUU2j
7Mm4qqqzLL9iTR11HKK6sYvTZJa51mJKEhA77EpVnuCIrhQqdxhib8zzde/f0UmBgFTrMWCHEed7
zz9fenDANcSXYP6QSWKVOmHFrnyeRBm7L9rbIfOvZzM9DuUi+GmFqXSHVnT+zq1JBAFraO226XdL
GUBMXcmCXAe6ifL+mu/6Rh0H1cSkPSNokrO/s+0oFILj7eSyJkeNlRWFe50sFRaeVVCVIOggDLYf
8qA7dnm1UotaZdbeJvDpXuefj6aMAzgHQ0O/mbEbWrWETfvUdVlkWLcz4H0Wk+16P1RM74Mq2ykK
x8kv9H/MoJ+03iQh45d83vc22XheL8ZMSUIhy26huuwKws0N4LDMsXUNmBG7pZDmp/geGuHaPgIT
+N1FOuzRstL2OPErTS9VjKHhYvsEndj5P1yd15akutaln0hjSMIIbjFB2IxIU+luGJVVWXgESELA
0/eMPH/36e4bdmRUWozWWnN+U7u8NtWrmNxkCnbb+Fa3j0F9W9cu1rdO8tPoR/Zp0PuiPOhwp34x
99DMF57vG5LVa6TCJh67Ngqgf/i/x3b703RstxB0dqW7U9yJmVYqmj3MRH6VrAZaeN9lZPBQ3787
5h79atwzqXarqd/qcYkkeic4d5B0xaMNbhoCR+c/b505EdtlxbizWN/1Vl/6O0cwrE8VAIJR1b/D
lUfeKHcanozb8UQwls6EQ3982Lif3o0PuTW7xfZpDSd+nIdDg2YDvuGRwnAYUWG5hzZqaXFtnnvc
GIWEQ14cKxemLgp8Py1ZO6rEX9ReLe3ByT/I9s/vS8xnCyrjECtevndzk25KJHKEKcqwDHRRk/vn
aiqguC2plbAcFwNR77YE5HchnknYP7n80dVn1wZJA4tbSSifPoea+xYoKAetWqJt5zv8SRiSNOua
eeKLs72BWq97lqj8m67v6ObTrhZvjhzjgn1SWUXK/OZ2vmAtcGEmDxsmt+ZB19cegwDHGiVw4225
jETPYqEGzOwYYwf7OTS//cpNytZkbMBaH+qkaHUmvjQvMQTP+GM/ZldA7bjzGBxX5bEKfkkWxAp4
QDpvBM5WG9MVzy4/VZ8il9dKomGhcd3qB9l9Se+jt2Gku/KbjCiWXX4Lizmu7JdHjqHxkpK/loJe
tMwzjXub8G8bPpQbe0P3DbxExYpUf4Vp02Ae9zVMWlJD0lzgfpeo6q5OWIl2gmQUBR1+alyX/msv
fhXdv94t4ym/dpDDGme91oxFK6qk28ypbf2o7BRm8yfpr0lOTbSpw7SUMeu6eGpJStst3tw/waAe
Ahtmfl6+SG89Bm54CB2xp+YczL/WuoB0AC0FvZ0N3/zun9fjHByDKtjV0IBVu8v7LfZQXUfIam4L
QzOPJgd0B3pt0CqpW5IXkBhYAbBE4rJgnLND5PnmIg2GWsES0/p72z6IQa5Y1+t92ZYJN8tBuPZY
tPPekPIZOf2gtbdZkz9ch+kozHGjG9RMnemhPW6DjBiF2gejVXdTWgSpq8WO9O3LPNXfotwgXAAr
WLudt323c1aOH7VYMFfPV6qcSA3ffFJRgNkggGWk3eVKqgmt1KsXwOVu4qLNowHQRT+OFyfM31b+
SIS7q5g84QtPQ9PCksFf8Wa2l/vAAEv+Q/s4d826Fzw0uL9miF4DBh9M9f/QRu07PvzqQmdXj1H+
ZAykvNwdDl74l206Dk2VTVqBRDqqxdnbQf1qeqhVgA9q89Y2NEO0+VsQR8VB+CwHmEy0jgPmXquc
XqXdS7Qbbl5rtA486tSY6WVO6dqdIbyfmEeear4e1CQPRdnGBUfrCE1ADiybTEaVfZDCHGx5df5K
iL6Wtr8FLA+cFl8+0AkdOGfPTmFOIALOo5n+Lf2uLQBebH42BO6hVNtu8GxWBOVJ+lB7qqgoh0s5
nziWs4IU0cAEhH/4kp71D47JgbOc5OpGbOK7XAbHcGEJFVhpvHBOKiMipuDGdhuJJVYpNunnYDF/
nFwnp8afDrbB9amftgkFpu2h5I2PAmVtdSDJ26/cVfA22clCIIS38BQ2porXPo+CKQoBfpjOPIEX
SSfeZRSthOPohHh+zCFSE87e9WaPNYoWI9uL8JxINqB1CP0NQyDpcpGg+zwMYIfgTsZt/mhtG5lq
uGk2nYUAl0XZwcwKE8VHYBVEfL9IgknO+N5L2q5yP6zopv08LSoM3K1MvcZ/nI3ZCb7cCMiN/DaS
OVrRMANRmp+bMvyYggJ9r41G+4u1LnQ38FnGplXxtzToTnDzS0bTCqPj6J46+Io9cc+M68+lIwBQ
fk1oNqvaORTRiCXA7IkHlzlPfbhz2/q9bH8NIQd0TMna5rutB+zD3Slq5v7bLe+6tz72XB0UWjJS
ntCW2Em99vcnr0RTp8xhE/8C4Eu9XLJp3RIJ8qhv+siftkgCDmqFiLeZvwLyS5w8SJa+xeMZihub
56Rf0YNmFqNJLvWnbuS+rFnia1itdTYou691C1fvI9CoTRPE6KIg+7knsZG7BZpFh04ARonFzdFb
cExjtqpHrctLsy5JjvPuuvB9MVwrqC1ALXJfAEDq0iGo4pyNe3I34QryikUzkc3NZ3ff2e6a6cFz
t5MH6gzkxQkn5IHluLnXpGlI1FbmWuR7xeZdbsWJV0Xq8WLPQvBdao4KSPTQQ6KiAvGmh53LUDy5
iSfpHwfeX/OuSKavADekARl4t4qgtAMLku+9fCWWX1t9L+6QFSr7OFRtasFvhSJ46jGb5w2UZkyG
vT8l8nGcCvihcySm7UA8gvM+PNdmjZXsISB8uO5HtaERFRhFaCIsbqmtint+gsnwKtD8TrOANndp
hBe1Zn4ZdH+cvPwPd/EUy2XYV+78RBrngyu0Sk7vZwoaTEdpOq366OgmGw15WFZ0RX0HNWvb04pG
HL1SZAuaqponLsOJ55jCoV+MfCeGDbLGaB+qYI2cxTmQAmJOUO4aTJH1rtcBOvEGGkL+t8rNrsNQ
1jbFL9KG8Sg20C9DchvDPhtKJw70dqy3vw0AtkXNsZbOe14fZvhbq/vmku8BQsoCgjHs3wO2ZkUN
p3v8uzqZwzEdlFeN+pmvKhlCQHT8hSxsvw4O9PzqcSjcvTB1JGJd+XEo88NYmLiG7c3B0enuwmYn
9sv64DZdMoGNc4tnx/vc+kNH591o8N9uBpn3NYTPvCb7wfPivC/h7D9s9KkYnvjy2/YQhdy0DjF3
uHWy4sxaBuDLUY9mC75FByEFlQGtrF7wkPS/Zelgyveey86eSuJFaB8vsiKpdYZsDTboYTp2vPq8
zuqrovaDdSxilkUukTBg/D2BUcLQCYowI+SySItxAKAIFrNh04+LQe/iY9VHdAhKDzvbao5CW2ig
fOG3FeXHBGldeg0WE8dcJix+Zp0xJyyfW45lQX3JrkAr1TcXGNSNMz1gQfW8Z0o6EyvG423RYFTm
/L11WVzi0eweAIfibijmaGjXm9nG51GWF29xYrVy8AH0dMcZgyGyWkNZ/jNDr52G47Yhv7tsdTTk
ro6b4a53T6g0OxedmmTdeW54l5LNc98g7t58z1SnpqRFts0YXv2FvtrQ/Vs09KzL8mNWhXwLiiWV
m3jtw3GNB+KNe1qWUG/1BPfaX7N8WqGN9iq6g1TFk0dCUUQcjS8eYvQIkZzI8EwtnNGhTB1h4x44
6Oxo79NYl8ae280XhovdbWpKWt+0EDgXsFVB+9EH7U7I+hbOptqtUwWbHsvcNhTQ4zaodwtsqQyg
RttiNcgbnSy5IzBi6b+BITmaxiB8yiugSWEIiLXucft17pdsaHmsjcmTwDCVBJX4hzLs7z1WgNwo
Mfm47CToXVvtFwV9Zyqyph3eSjy/jYIO6K005UARwtqJfLSTW9mklG1Hnb+SMysh/7l/Q/6gwxWG
9XvRPi5yOaHzSe/4BW+Gg5+vaaugJMM77e4dOhgefEOQkG5M62uAehkWey5mGN80Jm6dSs7BntUH
lb/pZdn55XCg6GcH/9BT3DFQ/uDkw413TqxYn/PZ5qeusO2LGwBK4Za+dhWGxe51dVFsprp+GBc9
JG4Nv0qLP7PGEuYvrn1rfdWnMLYiSBBhYkkPrKW8WT5gNjSHebmvCFIfK9Pum1A72TzXPQzNxexI
WTcAh2H2SguTC9GjZK6VifMG9s7idH5crJiCFwX5EQyqg/YSnrrfTrvCeR6BJI/MAG+ENr6AfOSg
ktitpPV0ZOPyVUOQ2ls5QU9b5iUGsEZeGAVhzvpoqwYBH6OhGPZ6J/X8q2JgF4ayf1lAvqzFQwXr
1inKRM9/NmhuXU3h94N27qEEof6F0NfybU2DETzycrk3VhALY5cdw3WO/QGCxgxX0FZJjkZIYF1w
ZpRvl6bCQyUroAqBYHB4wuZ/LebQqQfR5/5yCr23GpXZBdX3pKB1hcXXCM4hwNWqvd+kayHy1FEr
wUfQJHCTpgzQFfwVDqxeH71h4cWrwVcXQXSH2WXTAqFe9qo6Lt5n1+udlOaQe39mMNnEA5cT/mI1
CHs/WjwB+y6MZIHCP0Bn33Os8LWf1XYH6TNexqzttx1zMHxXQ9Ja6GTw+QgE88B9773ftQvvST+g
wE7DSze8BRCNZqoOd451k0eZu7DvHmW5RCGB1xO0AI3RxIJ2qWYMknncjXvsDBRJqs6VOGPdHmDa
dU6dNPTT0hVK45uEaOs0FCIk8JX8xacTHJv3uYe0i+KofKgGG8alBQXdbaMOZ03BPa/6Ex/+YYQg
aA6qFau7BXTAosm/CpQLRzSHqYSjv0V36blXxwEYzlo1sWdt3D5DcVoxA+szrU6QMLz86kOrp826
K3WeLW5mMekL73NmT4NQ0VJ7UbnufFjbcktLx4nGfMb4eQhJnqKJj8NgyDoVxgTV0YX0XP6FLBp3
+gzeAQv+FEObbaq/ZS0h0hmAL3CSP7sBFIC85uPD3UAiMDiAH4/jb9kheAD3ooPlRtvUMSpmZIbv
BRyhGncLTg035xzKqW9iIt5DSLimeh9wahYPn4OrIgE/y3Fn5ioJANneSUyxoot42yBKe+xhUPVJ
OkPkzxWwbSiIw3utDmPXxDo/1gh6QIQa2KmYv3l+G245fNsZxc7yy0LRR8JCWpeYIFLhnSySAhoz
+rA9EQ12u2wTMp1E/sIBiwis930DTq596er52GBEL4fn1abu9GcbgdHz21j+HaujAuQEzqixlzX8
zmdoq8UQdW4PNykNUGEd60XwKXYeKNt17wOe7AEaf4dqunvAhxYP8YTJnHh654f//BarywaRc/Fi
z/+mJQZDm+oNfwVG+LE/1q6KmPuLLlmOcmZKdczrtMxPVf2r10vkYQxt+K4a/oEEjfoAY9NeugBr
WghGO+YPUd4ucYelmx0lJLcyzzYPhLJLDguWEkMfyZgKApqGXR2MLCrIVoBp0zsr/JNt/xToZo0O
oly+LvZE/V2wZrRS6f3W2eCy1xiB6EgTf/i9IAky7ZzlLscdQyibRcEi8H1rv+v4+9T8Q6GNuDfv
CqyWTiUxnuBuqFXUjWjtWDx0B6d52fxvNe+L9tMD8Dn+lVWTyDAGf+p3bkLyX84AkMQbJ7oXs9pi
sfXrDnKBqpbhFsgnsVK1ZwpTyTTOf1Y7FInkzD+w1WsPIqhYIuHVjqLHsIVJaOflbYloTE2S6U7P
ES0fGxh9EFm+Hep++BsBwrxWBraElz+H3tViSBKscl9JFSaDhdbOx2KJ7bj+Lb0ueFUzJqm8GN8n
A5uykhKGgKGQauCaywAKsuiyZQkeYG17v4z+5H0t0r7lXWIXSFMBeRz9vnhy2z9hPrcw0LBUEVcj
qeRzgc5x/tcN65vfonoCD8MVfJQtyKLKf1b5FGSl8Xd+oT4YjNWvbixl1GFScGFnYbAcoLkZLPik
pCwtuS12HY2NBTVzLdh4Xc0visfexS/iiApOyCOr8DAAnwjxc2BXQLjlcKQDRKLo19LQfd8/9c3Z
hCtwTxhMwb+gzgS9rbJ5WREi8vvtOPF/uYamaWW22X9a7Cf7MpJz0P51Sf1Y4fSCiRZo5l8bC9TV
R/DJpMaBEAeUxvpzIoyOfPdJASQpEFMq2xG88aVfXsPZfQjDT4LcDpl/jMV7cXRaCx3ZTZvSnicX
f03ZHZsF+Ak4bnuTdO4TjkFWV/SjnfjD1sE/1xNm5i0PY88bB6CxEsu8Av+m/Nj3WdSSgP2F3Jq5
nmnO8xzXebndxkodSoKWpxM16qPflbtCet6pXeohQ+V/0yRR7WivnnHqKNhwcQrl7+uGhBk65QK5
pXPVNw/VjPUOHBGKH7NwrBr/udVovcToJZLQJeLDsBzCEQ+I7jCv8NEDv2BrhGuouLWkPuewOYcV
izOeBRZxaI270Vnj1qplh+zdazDM8sLNVKZzE9jIbO05cAykC1jjT7n7AAPrqWq1QC5O2cS5E1tb
B6ZUWu5GRPvXqYNW3o1WxlXlgys8sp4vibUlj+/YsVrW4dJuwM+BR+/LsfkKOQAFNMQsQ093CIXa
cKUSI8lLCVY4aK5T0cnYw1SW1kTDYeo+2ToXGDK/Vo8ukF+bhChvy1Qzws5u2m9IOHceB1gmHlsY
KviFcDYQ8mGvsvIs7qEb/rgK3V6wQPCvdlOO+j5NgGd8A4CvIvLYwfaMRpxODN2rh46RZXkpYM30
ECSqcj+EvY6qsQzicBJ9vCkSxkVdQOSYfUhOkJPvyS+ih/t0gk6xoIvaYaJWqWhKEBhl+4wgxh68
BPoIgJ/bCDRBdij9E5Mfva4PSAYeCxeVryjn27r4zln4LU7kkJKiDvem78DRNxHmVAFvFoz0VsCZ
Ru1jFXCHZZTo3PLq9POxO1IXckTzvC4N3MH7oWmJwrR+f/nz5s+h9cR6rLnVsCXvL3/e1COBleLM
13AMwyOGD+vFPy9X4DZ9VDBEGH1ZTzEGdnQyEp6moj09mvthEfn2n8PPe//98Odf/7/3fv5Va/t/
f9nQb+UxmI7SwS0Y+zj9x3XOAbMwVdcJIdA1hKNvISuQVqjQ8EXD4sgTGWn9Py9pJ8B2h3TSh2DM
Y7MVwwnkoTz95x8YlleKtELQrkcyWGTjPGrW438Oc51HtZ3BBnPEdKbVF8efV8P/efWfDytvODgg
8kg9d6ey+d8HbPfQxDwoCGZLtzl5QK4gzHonOGpbBjQ671d94oQgXng/eDW8Pud++P/ey0fSHkg3
Q0uvBUqtFqefV5jjIUM1KzQJ6Bku5ppo1b3Dd2gRZDbV5sPmDtNRjx2Mz6YNWrCPeb+TfKj3EEBv
pfHcU7A01YT2tfLgvVr3RGrn//m4XIrtVL799xN+vurnU02PpyRnfp9udCFnaLj/czDbMJ2+jYDR
lNP69HOwoYNJ6L8fOzgH8EcNhAMX+YVsyelvzSd+8rwesZpAjABaW+95m4O3QWvwDJhLuPtI+o49
5CX0D1JPD7Mj0o3V6tF1dHWEbfvJkQsCJQZCHWBLkFmNAcSblvZSWIRWDQ+Pm2YglJHRSe0CIstl
dXn2a/4bgI63Uy5VEQIWEFqhYJ5+Dgh4KqhABOiDGcbTUnUBXhIsoKYPdUriXEzOqdjUV9MUGnQ0
YBmwEiqXJB2K4leRuyNMuGY+CRhcEKzQx/eBveTTRNISCmNUV8j40WE+TQZgzEjo0zb7dN+J7dD1
FliBWuTBF+jRQoCmg78iidxAjmOl2sneyTx/AzBGxyldilbAOjbXOnflobIvfhmQ1wK8dz9jquCb
V2acY2IDa54fRFgB9K1JNsNfTp0t3DGyJNIBYe32FWYzB7OVJvxaNEj3UUpttJWkPHJMvdHWwFwI
Vr3TI717GdVTH0I2U5tuz7IY0Y116iYvm9AETbst08qDSl8xMI1BC5lsnNS1bKOfH+2pHOGHnHqn
fkAWwVbbS78iNrjmcKY8Pb/4BHEWoCk/n7iOkNEZhs1Dz0G7OFL7mddCa51DKDorQkkB5pl0HqsR
Jp/Uu8XNAbtMYR0P0JoeLcAtdPPdx0RrkzLTjbuyQwtaO8Tfd35Pbz1BcyrGrcuQ/9luodAFUrYz
JHq9fdBws48+kpACTFvD1brnYNPKrf4n2wJYNWPNTQ70Mm+D84ZrwVPZDSIuN1iTLhuKDC2tSbiv
gYy1zUsjFwWU886a5sW/nq7eiQMVzrsDxCHo/41Ul9pZCQDs5dXrpman2nn9rJCPEUM/3QrdPK1B
FzwxKERDRQS8BCOeNHfmjEM4GnCyy4X7j244+o8C5C1mQ6fb/fe9sb6r0twDSWUWczWKAoSk+jZv
8O+Re5dZDWnk9nNQXTkCQWieuEM3ZM5EefU3fs75PTUqMbGqHqdJsYJm3RBO56Vymh3DruVR5eri
1DFSnCCRd5l0FPZYj6DYCBRCXZ7bwS/O6LCpc5kb34UxXYX3KRWSGl+LzAvFcAE5M1zGAl2EHIYw
Ne0EVQWN9k7phUeCd/Jh1EGPBJQ3Zf5dUlPTKC95PoLmFQZAjIf4SgGxPBmMWc5o+KuDU7cXfb8b
mw3s8zYD/mAmAKuoHT3Gvim+nAa6WREadkJsEkHUhcOf7cll1kydCYLhi2vo2WgXB24obEIDaSa4
+Cgpp5ZV4lYyuKY5YL+9AqIeIlD42LQljYeJIZd7/15jx4PEc92bHmdIRr07PXKixa33kE4iNLHG
pQe9iuVdYHaCkyrwuPzyVAAoVeWI8KAB9GsjbsL31FMj8rcWIDqcKdg9+Bk00FXskZKcqrFGVMgE
HErqVlxqUzFgxbB5x/phMSU9zepJTS10oi4MHgokX09UC3VqlnWLEKnN05XS+aGV4/ywsOLRL5Dn
xqV2k24t8wenGYOUoyNMAjazhIDc2Qe8jBFR9B8LJ3wd9Bqi9mGs47PPfylr59QNDnTG2gwW3R7g
kTw5BkHTkPoXGWq+X6ydonWsW/BF68sMFP/cehA/auOk5dZtv4dgeLEcIfC8puOJVF39Ek4I2EAy
wWVvfqFX6tIcXcSB02ZOmAMSZSTdZYCBeuthoYriJQgrjmjWMiGS2nmZGUHP/SxSuQfRvBtqoAwl
f/JH5e51YDECA/szyBIiayim1Z7GDlfbLMKePLdqDi0Vac5ADnkTgoTuKksWzQo3V1A2G+RgeGBz
od1jAyCB1dV/7i+BFA/h1hyhPILAtEt50eSsvELiSypwgEs+Dh92q+nV8YBt9vMzzeEBUw3T3x/F
dSxXcvm5ocIGchiV9ZJ4VVHt0Z4f7Bw2J5QvlY6D8N8rsPR3cGrYKyxc14kxkvWBBDlsWXttyrK4
+s+FZORaYLHascr2MRtGfHh/L0Bvsecc0Ycwh1zMfJTP2XHEg74fSq8FIFtt9D9P9Dq7l0Dy7aAN
IPpFPvw8cJuFjVl3+LbBrBEEIeo8EDR2xRyWQAhCSD1uydWV2Y7tJ9ycEYww5IHo/JrXDb9igOFX
bFCAbqDvIFmMfua3bvWgc12BL63q/7xS2oOSawBDQvZPiyWHW+rhkISkeXNWxUCKcScJsEvQocFW
AUU58XjRFCnAGSH1ZZnfF1PIi60AswVQ0RoHW4IgPVPdHZbmYdHzmBRDkDk1byC4estNr8E/VYo6
84M2P2Eri5nW+W4d1u+wZEXClLPLcypi36m6pNpaCD+icVNKqt0IFnkPC+zmwOYERUiRbs87UNRF
DgPUImK/SISlgjA4jR7EFcc37/Wwm0Vf/qN8BOEzVM6vuQtQUKDorsjBeTqv98hr18fWA6ysGg9h
LZT+UAFIyIHnZsKdd2tnrwt3k7BXB8C7aHRW74ZI1NNotr0q89gyznacYuobdPi0VcVLiz0dlswC
lT5W+afrdeGzx3ygSFNbx3JMwwqcpnEmMI1dmR/93MTligxa71YUq8p23aZpNzdOA7FsaKJ29h47
Oey3oMfkB3bLuvve60e0sKvcdbCwOueeC1jIW7foC+ZPc6F3mGQMENQh6Pl9m197nGmB3fDieT6v
S8CTqnYl9rgIru6AmZwGlT7aeUWA7ro6DSrcSA/d0mAdnm4Qg7GxiUYOHZsLYMsouGSivZq5R5vR
/MH2M8Vp2GQVN6aHVda9YtMLiHBtOmAy9oOegg1WddxMxW9et07cj+AI/D4/hTPnexLcy872NRf1
gVIokpRs49k49o0VoM8Gtl3YaD8DgWlLK43FyAW/Hhhwt3QYolq742GksAZdILfNgvBb7XlPfeWH
sJgsiTshLhRPTcoqnx9X6Yq7owSxoTljt9NnwoskXLZvXkF6h9YA2Ks0RVwTWe1I+7b62KkEsMIU
U6rcU7E6J4rwgcIa+ehI+6Bcpc6Fyx6KPpxebTsD3ejwp6/DYxhsIsJ6510LDTlv6yVUeJBjxxag
Kaq1BpvWzVFeYXMAv+I7hV0BoDOWh9KdzA42x52m9cvEeOFHybFty9pM59Arx4ccCjrADJ72zEBw
yQkgy+lxqlvyQVWV8UA/tyW/DtM0Jm2njgShPySx+ZZgMzD8ura+ol2b9kiXk4Oh9tgzip1POmwr
Yb3tZWlt/yyQZTyja3s1Tvn40/79NH05082RBPwrcAbgJ9ZHAyv7DAbEAkrIycw9aEBF3mYrWyvQ
AmDSvcqASJUoe0ENA6uTlwXYIGwqHdd0Tbk/mx3sVhVv7RfV46tfYuOBXOQIgkw6XebHvFbzLQid
tOKD3Jt2WXF9QoRqMIXO2A01Bjrxm5Y59lehyxcQAeT+/VDH85BPiS3Hu1iNdNqADYYsfm9wtQYd
PCI2ges5e7X+YeuksaVR94QTbqDrw61yQxukChd2cmtw4YgRZq4SX0K63okuf7fAA4K1HrXDhwzB
7Q9GC55gF0vvQo2HOPqK/0+B/dA9KRI61gDMVp6ti8T55i6CsXb6JtiLIVlrUsWBAvRYPm4eeK4K
JCryIuOctBCtsA3P/LyIZsuIgbRcmxuCwjxqWfdervwfc4UTtfXgJB2HuNVRgPc1kPC8B5m/wZsz
oIsDrLhJqBk4ctx+J+wC4sBi1k79pjBEpLoex6SH8v43XG+9av9I3u6NQJ6rZ7iopPPquPPYlE41
jK62m0gMhHxH+USTLRiciEBMLLEfkb+MfSz85pOLtd259UcIUzWzRgEJMOMl7BjAHC3BIBgM/4q8
DI2FSVe378Yzr6UsknKFWut6/FltDP6ySqGWUtnqdzrxb9bZ9qwR9g45yiBF44l9RVrUrKHNvNEx
pxUbJ/wv9s5rR3Jky7K/Mj/ACxqFkQQa8+Ckq/DQOuKFCJFBYaRRy6+f5dXd07caPY2Z10EA9VCZ
GcKdTpod22fvdQYBGsSJt6kq2m3fuDt3zLOtjTul9/TdOui31KWJProYCqeExrWPJk+OkgUQ+kaY
qexi6fN7i7K0rX4Sz4j3Om+cjSnADATJH1uVr9kCiMJPCUeh4h/SwUm2dQCVZ/GTH2ey5nBUxOAd
Q/ypZIrMPM0fwjOe9KQxg2v6NQuVjLTSS7sF4hRMzjWUBcqCqvp2uldHTjPW8uazCSje44Ud3BDt
+xJT6ohObuVQ4QrDV1TbVMTjaOLOQASLiy6Uln/Z0yKullRvsXiTRV7j3SzGa12CXGo21aMhOaEP
Jv0X3b1y4CGqs7B/evY9iI04unN1/tEWDUnfpEDhZ4GP5fSapOfQ4eD9SarZ3icFSlNO+szkFAkP
RNyL7Esl8rH35N4Z1+dF0VRqutJGWaBJKBqaKc7R8ZSKejkaFypPnwzl0bbscyqY6sMdUpz5Fba3
2XdvztEiEVs715nNjY7bu9xykeryZp9lHYuLj8oanNERnV7ooAhz19YE6afh/Loy5+jVxG38AvfB
nNrPzoowJt05UvKrVaV3EZzbvmtNX5bjvg/MoDDbrdM1zznV6BYaxp6JTqd4nqNWxdGUsTJkNk5C
gDOZXXO6owHs1naxo6aizyyRc72FGJ5FRl8o4o3d1ESYRx/y2TslGAdHf4WKEPdob2NwiepMsHcx
d8pYnuqGkHybFuw3E7/Qlyu8hyXHlsK5pYjbL+fs5rQ+ejGWhBq9d2Vj6vH01p0bD50WMaPmpZVx
9jqP/ePC1gn4RR781Gy2yeDtK5YtWXIuIpEPvCbbOLq8VdK7qrDEag79Zn47+BB//IrPOtec2so6
+S5aHpLBq4lumJcNKQDwHMUFtDkM7bF3iMU9XBozHGN2tA4XlYNgUOuHqcWxYehwEJ55EOl3ks5f
JarTxsmwtnP6DLXGcs4yh4dVNB9Bh+VM1MXdWi4X2jT3udbZY4ZndOIQxpVswkxPRWjHJbsLuxKo
nvG5B5N3TFGXeIxpzpolHg7YYul2WcCdgE85oX3ZoWryaFbFk6PbA0bVd9O8n/r6odYaTILdOqE/
2CG+8vOFwZnYLsvFWLH+xLFzMJt03A1xVdElaO+cPH3zVWBuXDapTdfpU9FO5bbMPhat5Na2gbO4
y3xnZiQWrHjE3QxojXq03Xt5caCqQgdm/247s9n1Mxep8Zy9Ofdb04SzZASk+zz1oDOH2FLZ781h
VJxcg+JYBg5RQHlf17hH/Lz7k8XLZjinCYmM4VGs0Qpz4qauLSQ2ubuJRyDWLdkM1XwV+SJ3rTNA
h4gf6LKQDZuvFLp4NAx0UpqpuUJyusuJPBza8/UbPRg3YuYgmgb5hRkQZxXyMfXdS9Ub+Bzm4acp
2ziSYoSZor/UOfVnO14TzgSIN6btvFhWb2/0olOIDtb30Be3WOd6hEXYdkuaXCsbYa9a8xu7Nssw
TdydkcgXXuRKhzB/LZa0BJmE52Zx1ivAfuhlvkA15AHYr7WIvJYAK6nfkxfQB4XNNbUZ7s88xRHq
yohTdFifKzwgPg0OFthTmVhEOICNWCRkL9uhdqg8fDhVZaKNYEmojQJnzITXU5E9hSLyMgb1vKV1
wI3cNt6RTf1Y1HZ7MhS9K7gHqy4ua24n35bTQc3DZcAiZWGIc7T3KuLhxNJ8GpLgZ5E05EAi4nKD
HrVYzgNKG6DD1GbnVu/rOrT7pOyvi9Z7UV4FukXv8+ozMeorntX35i9ED9qkJmVDoKnkNqvNk59Y
V0U+XC7JdKtjq9mm1Ht0Nl3KRcI8vHOyxx5NFBcHFWmZAeRPAw2sUzJcvQk0UM3uCkDhnRgc8sgo
9I1hy6+pqz/Gxd/4dEh3tsZAXTk3Xp5MF2V5rFyfEEz7stBe5QOUH7nHR26tThfNgxkuBvV1aLBj
UBMU9vUETWadxF4hTXAI7JKQd44gImeSTs74uHb1Ex6fMtId5X8qGnMTrH5/0bGrU5i94z0D2pE4
QA+QjU5+P68bLsAjLvWgzIPb0k6jaiLFNvk1TEPLu8cwjJEEp8XGyJaXgKizy0Jf9DeTZT/LhPcv
KI1jg8bcOgAcVDzhnFMWXMwGdissGLTT7pfOJjVhGKBZavPbu3TXlhW4GHSUK48HCI5OtBZOc6JI
emlnmvHwYLaVVz9pzop1ntYHVTTBZgK84hUZQq5N6Ex1p9WwPlcCY72TdHSeFYmalOJ/dRIW6nPV
e18aLWuBV9AxsRrM2FqKMJ+bIpR+XmwBsaS47hSnI2CIiwM7DGzYYZ2Ce5GSKJCGt4ZT56b8MhTd
qu9gmDU4RTuMcS2qtUI7DS3JN3djcGjsGGCLwZFuyC1QIP5LKe4mL6ZGBEGyMQOFd7d98c8UH2uM
n7tueB8aLAayR30tqp2y+4Mo7IfOnte7AXw71SLfvfQl5nhn3s9dP4TuJi+kdd1m6hTHMy7jfkkj
+jA3dSLicJ5MzCRt8SUmm9XUT7aTX7ywZ3AjJ4HAmDlzM7byhETZbJ1A3ljNcGV3z66yBWS9MQry
CV+8X+6SMXsn6kXZL6r7GMFhG+fe1XB2+1bZ3O6gnT70FZikoLCxesao4ktnXnYAFGNMMPsgsfCm
leI9X2nJM0zmWI4s5kMtjjyELCu5Fcap/K7TKmYXSIAm+izWfZfskwxkZY1iVfiEl2PZkjCLDa6w
O5JwcNuaQo292l+Le/p2xIAColFGUT0OVcyJwEaPXGtoV3byVSILUlNCOqH/8djM1k1lI1ebBJWd
VYndio6OylfvfQuN2Mz7hUTT2O5ZYXeBEQQ7AweiORDiNxz60/E8qatOl1ddQOdTdmV9k8/UVm6H
CdvPaveQo1AVCTt72g6EC4BGiYzkz2KnO1tp8xA3yPIDHdXVGT7ySgGrumtIx4XULoSsbRKMiZWf
ymzecfZT0ZR8aDPG9Fqlm8pCfq1WMHbVBNohiK2o8GhIaoU6I0raH3MJoyJed22ZPBe4FdS5ux7r
4a5kk06KqC7xwMEbo8F+KuNAbbsRD6pIi0ftc2rDkIpNiVg3oEZvHU+pIIASe3AYTalve2V8m2Vt
kBvx5jDx67vVqC77SbwPyGhhFWfLJg/E7V9/ghRYRbqAR5rQU4g8WimbLpuKQ8KSGdtmv/E9jFvd
QtgxKRKWdMmFjqedJSHz1AUtcdvMf/puAkEL167DUd9k6Q/oSaxulr+eyY8H/Dbj02DVFxR3+iAD
DD+5S7zNqvE0pZkz7EyJc9bUt0OGnSkx8asteb5biWOGlgcVcBT+MTlvV5nJJzckZKS0M+2qsb8W
2XiBJ/I4Gmq+zZb5p+FkSl1gh57lsWd2ZAfiGHd27c2nRREZc/spiGzotJgisQRlbEzn2wN2Sw3W
5szZqSj37KJ/z4Z+3hnQAVpnFmGvxp9s1S9j7JRb29j2nBB4TKc1GojD1RZ1/eQAqnQKzB45Zp4g
vqJVRPvBz84ebRIQLItj/8c0k+cS4tNlt+r3olYLdVN/589SnWSrL2O/wWoHcTBTbXlFl+ylMasp
dNMUgpCxiW2kVOoXHDqtve4dydXIS+OFUnO51L6iqbFyCvVTg24Kj1xlL6dikvktReVcoA4vcyyo
xvS8r8fyQBl9MnqID8ZqmuEq+zTih9mY+0iHuodepIcKOaiDEcOzD5JpzeZ9nvGDXXuNctsjd6uH
aMywWdalo0Jg3ljg+jLZorFwi5QXo+khzaRuJAc4He7Ce5EAEtoB6GBMGqv0Jgcv34I1vrE7fCbm
V81zmZpGyrLL+zB1+xD3DTucrjgiYfBL6zW9NQuSKSsR8QSjE7t8xqpKdKCcWp9tbt6tRjIdlwzO
0Dr/LHQ8N/PQ+TtJ/+FkCuO2yN3kCp8tkJz8ZQoye6cyOwP8QH68SaAFke9ouiWaWocau4EWSHMN
59iY7QfiHh3JmChz8KAHaTpf1oKbn3+7TyecR7A4FKxbXvqEbVJTVtmYPtr6vGDg1lF1yffnhA2b
5JYjYXZwZPMoK2HTE0v3zszSPCzedVEmt2WBocWh3QfGg6NqA2ZrSPIChaQ6ts17nb+bTe/C8Zyj
YA187AXW51K5n07M++g0RJcpPRMTXbW1HfE+u+q+0y75Tj08tZJE+aqhxNZALPAPsXKjiKgC+1wQ
fPh+jMvQupZKfeG/fzZiuRur/H3hbBHOln8zxRVEkZlk6KI1j5yJe6FrpovFgp0oRgxZengshjrM
q55GIWb13dKtw9PsdOCcq+VIZuYKyz6G/qHqt0qvMuw19l6U540SMTsJuMGdFcMu4b4P80SGLqb5
yUNjzxJi9V2VgxzkcDUSWtgWa4JjfRj3Ba3B0O7ykiNwezYnnb/CJ2OpknsxmmytOEG9s2Trtyfa
VfOG4CCrusI2afXQnnrxU7cZPtcifi+z9HJtyBgA4PwiroCxFH6rObzRg4iwKUA7NgexnZT8XIr5
AUMP2chm13RYWq3loaCPH3nGXWBcdDYSaREj9upC47lmAEIoMwH6roCV143jsYxj95RQp+s4cy5S
FhScWT2pAazYa8l5WbQ6XBK4D24HG5LOTJDpt9JENB2X3mAJGi/WyafYN9xpa+2zqU7DuFH+ocGQ
b+Y63wdm/o5eXEOCgGPbu+O3V4PVkIT6zKkr91DA480IQWMu4bCVGrN9Q6QIOzlvCSUf/3uTVT9e
EQcwvON1703qucGEPJUtG7UGnIQfZ5uNKdZqoEKTHyD09reqIjK4unQGZYXIYiBdy5pko8UHbwTi
MAkfhhuWOD4wy+QjUVIRY1UcMHAffmTERTiD3haph+bUOjemtl7GFjNn01hcCi9oN1itExTkddt2
QpKX0hUWV0IHC85K6i5RUUGqMEOX3sjYpdSrCRKOLvpQTFo4TXGNWQkmGcM/x+JT8V0U1VMDS0xb
Rn4aLNACJH34FMoOh8h8krgZN44zvxVakYNx1Kt0mvbodMmHmZGsNDgJD922MmHhtH09HizXvI4X
71C17aOwkKRpHQJQSK4GjruEjPR33SYzQCz/zS6Dj0q5oG3rG9PPH4cUF7QyGg1CqQipIfedDXpr
gtZBW4muvMu2yvPPo2GSIiJcScNz2o2yJT3kK1IxdY6BATXIxA5TK4PgLsBe3wOJCAr56PTkl8fJ
oOrjiB3QJSaoNrLetTbchPlmlZV75n/fGYoklsIpLBznue0bnw/VK8K0+DRiBhpJ3EaeIECASgkk
kPRva3ogHEcSKymerGSsTv1i/2Ry/OpHDIdpPQ+hV9U7Ooq4ooN9B3FTGs47HcCPxBxjbjtI58CM
Sw9bbEI8RseUol3zaWTDhWFXwRE/z41M2vq0MAxmo+3xzhiJ8fUGMm3yBxPIKZ+hzAVJ9kmE6Xm1
MoMckoGd3XvDTcZJc2mOJSsH2qqDNZcuS0sqJBznAjLW+By8jZPzR0qLfWn0qa4QRIpZfsSU8OGI
v0etoHhJV9j4F+O9Mtc0rDWtoQnbNLGveed0PLh1O6JRec6mT+e/1q2nsjwT2I8FD0E8EjRf7eQK
T8+OD8LdYz4gcmcuLGAkHn6gZsAtHGZ6jKX9kMc0kkqkfc9HWBeuT5a0fZ8L8vKTa4pIQGaRvIVO
VGQfc2BugQPmzP3RwWJHfSxCtxtOBcfH/brEj4Pvi1M/HGZ4hxedVe9AQaVHt5+/klbmNNUCD+FF
h4GXjg+46nGJTeqyYGVegrzdN5O4UUNABK/GndnizQ2lmi4M0GV9/zC0fcdykkSO4wa0SUIo4Jsc
AxFOllu0pCNDIQDpNZC/B7M750Nh1mXF9BS0ZAd7Y3ouUH/gsQU3jjTvlAN3p439T1ZltGB7xRiz
sHl1xoBhKZmNKK6jvuO2WWMoAzUyEqUjAbobAKnLhw1XP8qHhpWgg2uvjSEO6dv3B8oOdAHLSSM7
0J+65gekxXNDv5SGJhatLGvDwehB5sTNAXqiAl2uLrKRkKdCC7OzBuPE2PzpEYmnSfyZDLhqmlWU
t0DfumM/6RYcN1bLPT6v0CaImMiVQ5mbyW3TIsm3RCUnuuhncU80wPhmFKtqXnZ+ASazGykpYKtv
6dJd1j4r7CCvDN7jxm4DInPJvHfLqtpO5exGFpVWNmKc11kPfm8y30s5A+sHgeFgGtMoOxN6CgC4
xo/y2d+3KzidigPGVufG87SwaK0SDgbxG8gPaG4+VouqB/E1reXLuu5zVf3pJ+/CSvhthWvvF1BW
/CLk18Sh8SdoZRkrnbI+PmojOImM8FeBOTtITHk0k+VOz/BGBKadjQe4tDL1C7WHuZ19Ekg4Okqs
9v24pvTmfVqKLt337qnPmocWOxHwCkBO/YJCNtgPnK/2gy2AwDflmR+hTxw3EFVsd2tw+kHWIAk1
Y7qCsXIZr+sjK023UQuzA3JW9C6TJk2e88FYkUSwZLFbDFYBt3WPI0V46MQ+/Fo4OBvHqu6K6eQt
YLVldmPmhDnG9bVK32bDOjojLjnL5JSs9cDT59hXGaopBRYIf02cxWX0gmHTgpkzuu/06XcBvR6e
G+VvzzdHTVaGTlaJk2Ker9LqzWSHDB06Tuz7zauFulNLcoJVvjxnxdCH88DKMjkVnP4wS0Hp5/M3
r+KyyLybcwh4mrtLINxPTZ/Admq3KgvGw6oNkqBo2oUDsHlNpjevDZYNlrdFe+SyEGvr2KvA2pq3
bXAzpgHQoKx7Tn24osGDTqdPBV1/V7+uOdVK3QPk9Wp5bRXpK0VnHVZWK7aD88oKKvBETrdrb9wa
oEMxuyA7N9c8hCdvdg9Y2AeMgJKQTUBnftL5dy1IO+OzSM4ygtHMu1Rw1F5tLEciQEeyLOipHiA/
YdoftMwiI83oiGb6YJ/ZrOpzRnPdd7qizppIwI0piqkOzhLTdMiGxgautefQBCXLkv6+cV1wvj2I
4tXSayTPncbeeBZFHZCeQQlKuio9GvVTUcygyaH2WpRMFFFQRmyaMnRx9mYL4zlfWUlMz0EDFP1J
0F9cRrJT9pQU4dLMl0FS3Cel+1Oup5pMSsBNnqFMhm0a+MCAIKvLCYU2Rd6hwibb18juUJTBZSf6
4US09HxQB7iIin/yfefFXHnElW7GbS6/DAeUX+A215MQJDSS4TG10QvqUT9jgCfaFLPGrKitm7aM
I1OimXjIkTQAJnpQHl2aCTY1fLQPR9Ffwn/w6SeUTa4/PxZIR1E6jTnsAhR5V6DqU2apaPDg2vJh
t80tTQmMBL7zXUpx6c+Bv0PjIWPRknjugC6kqxOtjfshE7KJRHAtAqwclmhCLQpRwiYKlWngSHOj
QP77BWvvyt8bLNmb6WAYy5/Ubl/y1N1zsLmfmRxSWzHZWOeWJ3vEW4VCmvrA21IXGZz4oB8PEQ2d
EeMqT56wDonLg+Qhlmig5klWyk2hY2PPuBIf9qkdzeV4ayuruTUGco5O2h5Lepyy7IZ9kYzXoumz
bVNxEJ6m+Oi79ddMi8BYaFnlqYcpeCD0WIw3FcEsDu8z+ABtRNQvvFOhxNF00Hsg0xypHiMrQHH2
OusLN53kIrEeMMJg261004EpGlGl8690Nu50VTzkzviyxtgG0IS/qsCqtj2FWd27B3wXX3kbqCNW
9m1B1s6y2z4iTNQdAim31gzEq04/mArkwZvRly4YVTJ0sY8VkuS6IOYINX/ZlD3pla4BNB1g5aeR
dZWYq3ExOMYTppzPFFrlNpnG1yWb6QGkTybg23AoSWeIh3VBKHAxeayqBAHdIwlMyG3r7CHxFQWw
P+yzqlYvsaJEbzHXMn1JvFntgiKk39nfPe9bz+2T3VKqGzEjS/LutjaGi15xAKlm/Z778BZL8ebP
ueKRpMGv2tTeNm52P9ovlVkc1iZTl5jywyHeCiLQoSLQ1Xeg843pY7TFm277G0c5z52gkBwz+wKr
NaTQKpqJoHJu/yAy/SBa3D7daIERdfOtXeGZFfQSPDlwkBTmNW2CMbLQXLYZF9YcnApjhb5p2XKN
WT8vvVtfeBP/gzZ0IeR0kzX4v4cELv7qxre5S3w8AahElA9CppjVw2D69FKRNuf+KQ6QTqWH9zgo
1GtTMbsirxsKsV1A7i8l/13vhhY2DvEWkmXLmSkBGXgsskuZ4WAnA8QC2c5QIeCQ7NwbX4902s+h
DKuxgE061WvgIHwsy0viguK0qvQEEEbz+5xmaw230mPC0UATwSVmHeUxoBhfCE7yS0IsdzjvoIhf
U0qyvbO2wSKfmZoCNzdDNCpfsTw2u9HkN6GK4F7HOcrz40j+WXbzj17UdVAGzcYql+sRC1iUtTki
rvjE0FierICgS4vszu0Jq8N2d6ki9h5reWNmxbP3gCYYHMCaQkDOMS8yOsqvppt67m/XQtY7n5Lc
Zr+jvFyJ/hvu0S5p6zb5zdSei5sleRxtte/H0b524TRJixC2P7DHmyk+OTdrj6LJf0SlDl33XKj6
3Uv7FMrWcFvFvKRyipzAe6ttlpsGq2ZUpP1ZOK75gO3gEFviJ55oAVlNG4kpR9sqoSAleMUx1u3k
4D4AoH+uBzhMYKIjLTlc6cbYjtnwLlWJoDLNl31f6J0eeitaewzJ3lbkIDB83/WjQNivtTCigVIt
wmT4lJuotBbjnyKDGWibYVwgwE24t7B/ErvxNOnq8junSx9lvmftHBxM6mzFE+XyzSgUCo9+fhyy
lWuHiLDBwnkqLHc9A11JLJ/RYB5IscWsxQbavBRPmY8PDmnbjGwP9dlaaFiCTTjPDjKOPRx0bAhb
gnWfCaOksth7cx1oiqOPljD6zyZS/b6WtB4r6FkX5J51JesQR0MLF6V7rqugxNEKMiIZssg70x0K
HM6kYnEnLwGEVqN5chuoJUQ5BwcGypDHF2XKvm3mBruSdL2NTzES27hW44zOb98Nh9y2PpNpQdmy
4Q42hG4BcXhgz9EN5rssmw5T3iOAnSleS+Y0JMTr96b2+EB0w1AM5f5JJvm++szKqWRGe4/jcypK
tghXXV5VNOTDomcTqGz3awnecrAXFmGaCKzWOUBmPYLrzcMZh1Bk4+GPZsPEHeOdA1sW5LiSiUc9
HcEZPFrEQAdCfylxLD9NXwbHkxHb5ZFdb4nsxDiubXBv2Gi8BDCC1tnDmTA2Sa4u6/NcM3obROkL
/wlNH49jv3JrCgMVfGoYUEKt0A0FIESApjTsKCcb788MEp55PczqEUTraInTp3qaC00Jk8P974B2
ogT27l1vf7vV8OPyQezGUvqRUF+1j6DP1KKwwEmRxXgdORgOYTDC7GLgljPKgkVJEz+rzB17SExd
i6fSFzOHJUf6pNxoKHSa0U8Jbgl82PauxwcWGok2dotN89K2zL1ZdQLKhHe7jo21Fwl0hWq1w36Y
Q8cub93k1Zu6K9AoJwlQL2+ejPgHYfHWtsoHDrAZzAm0ZVm429zNnwaXHl9bZ3/IlLxajE2Clzgw
bkEIF6QKAIRgXHdLSj8oy2rrYBr2E6PJKlmevIocS53WrK9WzcwGbmfVn3mnzbseWLUX/FmjxD3n
CeBWONLX5KNJsFB2i9Q03NInPXSH4byg+OXJaIfvxFrgX3PRqxweDd6djfvt18aHqG1vN2b5j5tb
9X60TIxjjgKPsXLmZuu4KttBXiNyHl1ygRcYRwkhxyb1v4P43EgCrUgkVzTOWKQDLONFDDw7fXNc
43XmBLGTY/WM3fOhC8yehNh9ILp2t1rDjzWTBW0UUzkcjRWl5mYrzmAO/CDYf+TR97z+SANl5XPi
l8/3M86fUjBPAF4jjavEno9oMN9Ym7Y6+WT5AiN+xuCc05Mf63nW3+SdN+b7c9olzZeXVRQYed56
Z6IpCinLrI8Z5CSnlPs0wdRVByeMEZgXk/qCOp+XU10MhC3JtYAhBUrshMwQWAd1G7CQDPgYS5jS
9nmBJ/a5xod2UIcxKN8aqoJsTk7Lqt7EypJkzLvKf2stjuVTDAXDTj+VwT701Wh5qrO75s2tk1sh
XhL7nSfuYmIXLGAAwWekMxhcYKm5pjCK8rr9lMAkOiY7Ti8EZhngN4xPwThf0aaPav9sqOAlwk0e
Jv3aNFyFgeOA27UnUA7KKcIS1wGbDNWpuZ973MNia+tgF9zQG9m6LkiJQtxReLy3o7P149sYKTNI
nDsXUom2KRjOrgQ504IY4lNcgDPOygcS3LM3/CQ2bdAxsJfNxASfKRBHmeeHwUpf3BqMA4XqwJXh
RPpW4bqmjN/Yg7VPvfkx6dSFVvg4m9vBGr8t8SQYd8RqstGZ2uaKxxPqqCPvFzPhjLJsUsO/HvT1
snAE+mvI6L/NP73952GeXxXzJ7Mk7f91tuf//uP/fKxK/vuX8/f8x1/+y9/+dJV9sVVUP/1/+1X7
P9V5XHb3n7/obz+Z3/5vr+48A/Vvf9hi+OqXfxrH+u9DSc9f+X/7j3+bxvq30b//Ps/2r+GqpmlJ
RzCj+P88kvWlyv/xPy6Hzz/Fecb1f/3dfz7++/mslvgHIADhBkIwasmyHec/5rNa/7DOw1K9wPcZ
nmoxFb771/GsrvkPi7Meg1tdX7iOFXj/L+NZbY7pjF/9+3hW4VPH+IRhLdt3TH7VP49nVdMceM55
zo6Z/M4H+50P9jsf7Iwm/J0P9jsfbCG+iEvidz6Y9TsfjEbe73yw3/lgv/PBfueDwQf9nQ+Gw0qd
c8C/88F+fueDQVAef+eDbTz5Ox/sdz7Y73yw3/lgv/PBAv93Plj6Ox/sdz7Y73yw3/lgv/PBfueD
/c4H+50P9jsf7Hc+2O98sD/173yw/7/ngzHGBuxQu6rD1IjnAh9oUxfJzgZVD2Z0S2g0CV0VrFcV
lJQ0JVDVTs01mVHY+o2AU5GSS5GlJnPRMdmo1CZYTn/BqM+kHdHu0tgezwNgVqAqBaTe4q2tYhUh
xJ6DjQPRTwKqok/1PsgBTXUeIyBXkge+MddkEIrxOo87As0VflTfzp4LyL3Et/RPFTj7UlU+o8CY
HjYOwmKiKqFMVyzBrjZMc6dtRgZ5y3nCJEAYmEH8lVFW22YhfF3n08M8Lc+5O9325I+A0jpWxPyr
jJkP907ZPBQzbvOEWC8WaVAmAybSOCN16ynGvZVEdUGTGpvOWxKSA8GOeTCgyYNZ7g2/ZVhTJbfJ
CK29BzXSgitUzROEXxJ9Zb9sRdddKwAjIQiU7MiM2YjRDnJjZdZ8WA9Mi17h7xOl5OJh+LxLTJXs
YKIBw7GY6OKPMPGqeL2NS4fBWgyuYSIJY0FsvI9rDXAAZm4EnZmI1SCY5tSaTOQRcIBmpQ8DHsld
MJ2BSDr7ShizacbLsFnG9cfziQyN0wchrjx0mpHvSvRuJth1OxXtt8HQ18AWf1qnXxiYeLb8M0X1
pnf7u2KE653Pz003bI0Wi+vEBBLyFn5Ud8x2rdbFg8elbmvrA+rFOwFdn4Axo3tyWf1pkuQqXSEL
CIMRyUbPbCSAzu9OAgCozHGsyqS5bLGEJ5oB0Mtgig04aklYzCddTohSTi18pNn5thJ4HWDinIg0
5wqfMHEL7KcugJLKm56T0tsWVbHrGD2wq/s63tmSyV355JsY6jsGbvnWvsnLejMXy9MIzj7Kudu3
aSUOuWRkJBTSNurKm7J3IZSMEOBmEuiApFOAWiXDc3VCgj9VyanxiwdhDl8pQEcGi52h8453IczD
CO1iW9sGYQ7GEabP0ujXyPJnUA3gNBiUVz9PWgckWcAeSjO+cNZWQfiU3R57cRPWE7RVHfAqoHIz
Gy3CYImBuWi/CCWNuwkOWAdb4ZCl+c84EPVpVTdE1o1lSOemL1K+dgRgOSYpzEY9x6e5EreGfVfA
9CXHBeCoypOH2lmu7PIzUaO6KLG8Qhfq4VXCJ4EcmVdhbnZvZmYxyM4fdz4RwFIXY9S27bhtW+bs
lblzr8kZkKv7mHWZRcLxN+UQM5Q7XZJdUTptGNegWRUIg8loVQQEEAs9pCDPaLxtoG/6oFh3ZXFm
BDj27dw7+S7Va7X1CESEkztd2F61SxuCa3CqGJLrZtapHuzLkg8qchjYB+X4KQ3cnMsoh10fTxs8
oATJIY17BDoTgm+RhHQa9sa4H7uMoUoizbd16wVwZ7tLuzB4vDOyNFZdNJFX2SxDDnNrmDPiJ8Vn
7S8fhEkFiCUe69ltO+YBVbsFy/VWxsCgzxEusebB1ijzT88oHxaGpOxGJzkSrWU0lye3Xve/2DuT
5diVMzG/Sof2uIFMIBPAQpuaWQNZnIcNgjwD5nnG3k/h17Hfyx+uJVktLSSFHY7ujrPQUUjnkpes
QmX+4/f5zV472F0NVuA8JJRgMJDWSwtIkp4exgy8ozMJCEcYpoKEkd5J6oY3dcN6GVqvsEvwLYbM
9St9gt+D5jNEr8L0/gbcYXdfL0OnYgBWEj0NPoK7zIC+bzJSziaB7a5z9gYD/DGV4R9aWbg7T+Ds
wjq006Vud+gj3Lt8zCeGOv1nVt5ilAZphCyucFiMy3bxyFizy1o4K3zpLnTZMGCD+apzCyXPEARs
F/RXNZUzC1igX+B4HuKQ3bOJf5VrT18IEu5Ho77LLKvcdv0PnlhI58IaNsIwgJZM4tHMzHSFTBFE
ORYc1G9bNnbkup1Y0uuFvS1jtqpDZwD7Z8ntYCtsYlN2Ybt6UyYqvTcKix0JZvg3yB1u+zY0oTI4
wYbD/KatNObjDMiTy54u0HTYQZ1lFmBTLVb1WdtF7lWtB39kWJ8eaiimTy8yFUQvKueh9p88FaCU
zUJWZU3vBn5ftZ4r92pAhdqg3sxhDdff0ypu1n4gg3VfDGzBIM6e2U7167chce4lc8u37PM/zxjY
JCPIOJFSJHY/0lHpfTWz8eAjYc/i6mbEtjKHwEWCokWHZ6bVjejqR3tZsmmn96KOvD3cE6bDHS7n
AOnOttA2QnJj2ynH2vEJrXZgs9jnHiNWLWPNYixPr66CDJmthu/t3XMJu4BNIWEm8KilEI8FJ2Uo
7HOcYpPTjbFvq+IexmuzjnRjHqb+Z9DZ75ODPakbkQfEkbqySA6ZZniVugQtMYcB9h/BHr5nfwhr
+sHSirPmJFrBtRwWMtNbZaOOhj2mt93AS+ojDyzhY2zTAR1oBGspHdSygZHlawW7tbChW4XNNCPA
q3g4evMYG+k5Ccpio7LojrvW2ySZcXGX303DGEGR6lyJbs5ZbYUHH4Q4P03+0pnzyRi6amV4LIUo
b9wXpsXj0fkHlEo8aHGy9RV3b+MUcq1hFRO4ECr5yzsHuS2WyCnbqs9uEg6TIkN+5+IsWcIBl+Ch
aEOx4yr5OQThvrLi8AjtE7yE/5PdewurKKww4HLs3DEyvwZIfeBR5NkRprdRAAjKsXiiYytuLDd7
Z1VQnEtnvrpxm2wNGG1r/KxqHTmY78Qodug2mXlAL9pkFW7KLHtSeeBB/BvN3ZBmP30TllZSFD8b
uIbsOHfbcgzFDfIRGL9QGUWSnaBJzTy2RX4ENf0CCAYCnBjjQxskLKrA1mg7rsFEsO9tobhl1wpa
ggFFxZ2Kvd/Yezmx8JAnwt5MYlnKb169rAl3gJjLPctukDDsI8SRV5DJy80yv7bIk7DQYOiT1qXC
SbO1WHNejYYfb4QH6iZupFiNGN/ThkCHPTectsklDK19iyl+qzQc0E63h24I3GvUZRuW2D4cQkK3
MdUeXMyLB3H1rIL5h1PMZ23HRFHD9wCaJCK/RcxV1Sft6IFd24Pyv9ccaSsf/HRVY2Q0argsgmXn
xE9fktDIVwnsr+1odU9mCPbQb4H5B9JjYdzqTt1yS1pgv0+B47wPso03OtKgNNqpWeFC+gTfvO/K
mBtAfWs43W4j2L1QKyWoBdU8NUnDX8XFd6/KH9jDsPc9UMuEhZ1NEsFt8IgHgBDfOUGEJr7HUud2
RJIdCFYd9Sz1sd4fjTgMrSG6hGy6ELnmB8d0cBv57XmqWHvQERuK5UNhX7tktjZ2EXWXDPL4kVXL
cyORZjqp896W6RvOuX3kgCzq0OewRgxmB0Y+K2rFQEydRBLje34qWuNdh0F+SCf/krd8WCslHchm
kHBLBUM8CMZqnVjs7qGr2eI9m1DAAeDIi3Nol29C9gHgBfZGC6O8oh8lII4mdt8ixD0Rm98bARFe
JJxJ7WizytbBP638iBMCobjNbTlCNWVPPOafNCAXZSCbhACp4s8EYIUxPsQWgIzMqMBfOp+Nz7nB
JT2CNeUGR5WKHtcs7MPQJIIASl4DeAaQbtGRFaBfAlb/gylHJFAYG6lxnBPWipUxJK/JpObN5MDW
5KOHFa15Kib/FKvqpYO1U0MgOIHTEWvT6n82XfCTHeD2djTcS9p07a5u081k8XsHfvNeeN2XDfWH
TVLnYqdljM1Oxztf5++FO4L7nMF0NIN35NaIL0kYfQBTtPZOn49swCWnIcOMZLOgvGq8ybkYc2cc
cP7edgDpj00yiZ0DGqKUsXt02++VgcmyroIYOGP7DSoZ/su6xI8suRN7nko38Dj80CCE2GnNEtx+
Znp3XIisUMbuwkUHih9GbsPC+PwVRoN1W7LjWFvO9JoW8ZMVDf45K65Dvavg2W6xBuB+yc/EJSew
xyCPg0I+sO84bAIHButss6U5dyacksS3WAIlK8sHASaUXeIoRS4Q+sG2XW7rPGuzjWljKUX9DPsJ
/6zTQyUJxlPdON+rpi3XbQJyoSks0OmsXs/wZFgxRGo+5d3WC/xv6IDwK5ghnLsK1micSsiC094U
NetC4Iw2jWZJUcWD2g7le6yj7tayPMGakp8SeUCKM0No4W36GTWAOGufHax4LlnTg/a8sd3uW6YI
dads3jTAvNdmDHKp6MJukyUXomQeGLbV1o7N9tKsik/DVZcYCOS6gcYJMnVZow2dF644sfnXd4X+
uUWg/5uNov+Qy0JSKG2a/8yyUPf3u0J//uL/vSsk9G+2pUzHNC0IQuCzWNYZfixbRML+DYCidjxP
8yWuNK3/sytk/SakbVqu5u9clDwsLv15WUj8ZmlpevwVqz14h/S/siwkLCX+ZlmIRSXLs+3lGwJC
15pf+6+XhUpfxWAgo4Ed1+SeOgY46DFks3bhvbadWreqqtap2cmjJcErd2Eit6pJyr2UbXKwu+ll
nAGQ5m4V3ajKQyw0uR9WHwG+KvmucQ5SU/YSQLNhn7wKJkOOq2Olcfew9wYEDfP1Cu0lJnUfkiVn
T7oa663rpP0RXBXari4MkfHInRnkxID8WyldOFcAXw8Q5CCuhfpLGKQUflZD5TBWMKtfpvi+Zu8c
aFZernI4uGDQ4rs5vvbYsrAgTz6XeUfWA8yV5c7mtWiLbz5qXA0AU3X5Ze47f+8q68aBwzH0PTHp
N6AjJBhFo7Yyd8WunLwXTyQLZXI/27LhYlmTDS5aXv9OdP3OVvkjQJQXPB0GJ7va5tyRBz8szA3c
uQVZt7cvxYQwmdzpUydvsPGJu8zRBjYU9kBQCScT97UqODCjHICz7oONtAKw+FErwJCFhykkjjCk
/sY5DDuua1+SqpH3iS+ukPi7xzJDHSZFX+7T+W10hocco+O9UanyflI401uT8oeuV1EMvyC4pBbl
LDubpkOGewIwJ4hDWM57w+yxc5alu1NJeILl9Nlk8BjZ5fTORpjOnGlEscOSMHZxt6duJqDP4WXK
zMcYLhqZQspRmIDpsiBqG1Vg7qOWRCFzzWajlEGAHo4/wH+yuF33yFd4DUKyF0qIgCW4JNagXDAG
21T4zJL3ISTXKb6TP7TsOSvA6zU1Hj/EEpENH0nWfe/KctrOEAN2vYw08U15iu2BMqZpfwmrufNy
pIaBBc+i9M/K0hTjuNcqF9crkLhbb8iudrIX8Jg3LvCkVQb9ha3JdRqE0TaIgNjFhkQbBjeeDXt1
YzbNBSnE8N2p5A1+dWzCoGiiMmFHv1j7Y/Y0ZxZyWhF0qyKdwTPxkxD3QKjX+Wjj78nIUKn0USCA
TuQVNyU4vZOSxbkJsg0u+H3ljs/geNijHjANxXl558C/X0V18ul26VMg+AlKXGiBG9gHZETmMSmd
Vzux9jJ66Tr+v2K+sVl87kvg0mYULxCW9oE4ttjWTkzoV8uzURds3nr5PYiRexanguqbtuxbsMnM
Q6qfU4iwJRm49BO0MAFCZ5aN+cD51naO4aj5CdFyvhh1PTn4m9gh78ndu9gVGtCfuVGefwqr8V1a
PBURWOF9lGZwcrH73YRh+xUvVLRqsYFabSn3RbtqC+txDBAVhqaHRcBPd5Xterd9VJ6jGue73yYR
eC3cwqMaX5sMLxeRpy5uMmhU+LFfnMnmFOHNxlMKvKTcEg/dRRJ0AoaLiAuf29T0N3mJ9BpC+doB
4GanXbpLgumu6LvuXXr+WsDkUfmhzT9yF5FgDFrZo6YcTg1L4Q11HRGYa9gVMCSKWxdggWgdykB+
+gX49zs2vmvLQ+YG+Lpzi+xAWJU8TRE/YViQFuUcCu78XNrORYzND9ISDFxu+0yxoNhYTfQx98E5
y5rnLunWeMaDtr5xWuPizZAkgbyi+9FAZSvyXbOCJW0FnEjQ62H6nkYPAeymcqanCNoymdUM6cX4
rjNB1oGUBOHl4sD01NFJsyv1hGzfmEDozGgEvTBRoJqMbyy3fuSF8UatNXW9S6oMVqS7SxN6H2bc
BHiH3OFGF5GEtw/py/eie0EIiiUH3umAdiQqUjiMC7dF+gLMWJR/DwI73KVD+WVYItjbcrpmNqeQ
gAvCJ+wuU/PFsqyjTb08H9EVB9xFed4qEk+UJA2WO/SYX7jLUNmXDcLuddCBIIrmjHc7s56Tvgco
MFTdTkbffb/72cbDi+uPX8aca0p09tdYhA82EWfRBA6voCBrq6EJvAOPJeQFQumYT4UmwO+K6JXy
0Kqb6Cro6B6+NKGXDL9S/tsPyDXdhFLzQunAM7icyWO5moKGxfO4e0eecJSGc3HzHIlfGL0Tyj62
M7TSufk2dagCM6nuHWCYTQved5DDtafo9TvqJhJ4R4yYVsIw3Iyjj1zR3mWgnNamB0C0xI+mRLIa
29leZdEpDgOYJ1bLunxUX0HDpSuuhrWz6DdaPd397rXEUYBVRetTDeVKz4An5wC6RVD5t6qfRhCn
9E16/soC9cDBMSTGrTO6SGeKu8zjBHNL7u7StLeB8dgHw7OpnGejhwMYa/t9qOS78Aacv27+4Xf5
yp5Ayxgqydchvy3ZlQMvaBMACuOGfu2SFOBjr4tDbZvfgs5MuUfFN0ispKWaMjamh5+WwySyQk07
Dz8iopQ4/ax861z6+7npLqmEdWxxY6zL0jx4cQCXtTMkBOzAPLU6PCLoK1FjWLQuiM4DyHDrRkNc
6odSbZOJI2/y81vDsDcVSH9EDUO6t9qkXKWJANkAoXdN30huArM5u32yrUMsPyUW9TXw1HdRmx9t
FRGMyOHixEBEOrncT96XJ4jQ53r8lEes8YDUy1zipnbfZDu9WFiy28w8WSmg6twsjjG1Md/BizxH
D7Zu4E4Y3DOg3u60A527jS8ThAV99gzcCBK2av+EAPO6y5XK1q2v0hvyxXNRJLu+aamdgr3CkQBU
vj6YvZfvm76Qmx4sCzx6XBiL+7zPkhcl8So2OaVUaeNyzTvviMX1QdfGLa2tFCTCeHVIb1hvv2ox
8bImAiP4lHyHavnigirbydQ9jXN3wEX6SMznr+24PY4i3uq4Xmsz3fMGjXiXymjtNdVtGFDemuv8
0/1RCwztuKVgnjuHbmq//MIFa0qQkwNFdaz03czV1XIoH+PEW4Co5VemNu1UW7ssS+XRG8V37f0O
qcV2CrhpWzWFe0ylH21Ku/HoE82EmKS3O2d8rYz2y4NrWFDIhiSPn9KNozuZFM95mYDUD3j6Wte3
9lVNBteV7bvhdocHoEXXtM9+FrWTUd9KjjSxKGLUwCGBKUZR96Mcr1r5BLQ2IDSi+bsCmIXt6nwX
DOFe+PXzbOmr0zh3bQ9hSnc8/Ju4EK8qgfPVlfhtjKhFem+bh6SgbN9R9AkXwVIEwUXmGZzJ4j4J
y6dY4bMoxAJ6qkDCGaO/kiMpoSkuTZt9uB3tDhXnM2p3cSeMr1I59ylduOOApS9v5xfdV4/SMZNt
RDeXe0jAjAvndTdtJ0E67NfdEySTOzOZHiwCyVZzlI1geOgb8a5F9dml9ii6auMnAVi2UEKnvpWY
837WSSV2gHBea5/a15sBYZPKHqh6nSZboSZKpxlks2hw6K2OJ7sOr7nlPQ+SniKgx9vBtU8RLcI2
mqPNKMW0cyZ+2dE3elxiN67R2SuauAuSFMm9LLLktmvuspn4S0n/K7EC0LiD4XDPYJcxcgs6U1Af
3ECh9OlhfedLLwjD8Qt8sn034NxUcJ7yAUcj9wqQmaE6kZIdEYGvzSx9rFX51i9lGsrpE8H9xpgQ
ENtJdZsNr3aAni5zHgqHPRGzXNhMMEi8zWBE93pyIXgQK6WWba3cyX2poNoFfBZVIO6L2dnbj4Yk
9u8DPoCRuO80wSl5is292SU/QYFxJ6fNZy32UTY9To4NW/zFRefkmHdAw6gjqPDRy1FxBONxbvzP
sUjR2eTvzuLhbGEBr2wdvhC0WKuIiI33FUJo01f7Snc/exu6iF8RiKRW8UxaB/gyg2ab9MY2je3s
HDWkN11+KMB4EoA4JFPD1Bzgah5pFooV/yAWLGCukNvfnRkxk51ASOkBP49i/JnG+j5sumejJkD1
uur29z+yCcO4G/X+FkQGTqOUSE3aVCApxqwcS2b70JymVZtr58Zx+mE95QiHijE7xK18aDpau9nQ
W8uNhhYI2p4XUqxMpjPVz/FocG0BmaaE5U+g2IYh+UjBcfG+3iRuChQaql078x+aU7KbRgqsIr56
JsMLBoTDGv+bQ/ySaDRD1K0WU0pI5poX3xPT9HdtrwzSAJjNEwBymJ72Lk6ym4n+9xkXon83qszA
YUg3OUd0ykN9nWkTHfpA3SeZJ46Rss07h2T3spQMQXOJuwFi/4m3/9GvXfNGlt7Fd4PbuIHjGPPr
QxrEMwjNDq21nW477WX7MY0u6ehTubuhkvSqA5qr6XT2RotnP3HWgd9H557yI48WTfaO/B9K6tPY
jNsRnyC9BI9LEK14Fbev/SEw5bd8smCkgma3jO/ZCD+0o4QWgb3zEkhzZmzOO0dGJ1nQr3y2Ncgo
x+tPc+cqXm7zrp9o71T5B8SqczTNnxI/MHV563vm7SWIzJWPiINUzgJYBWA78uRuMGgZOhIJqlEd
OaCA9tTU3ZzSehYmhbph/oHbEMhvF71Jn5p4Wwtz09TujS4jdS7sl4CTmBssgxS58Iz0gP4GxLse
PLk2CrrPEl1MEDpYmeonVIyv2oiaHdzhq0fvYqvN0GISw2uAzAf50r/mPlq4pI5FvqIpAKv2C/bn
a9XRr8qZY4i639vm0MyqwnzoO+c26+tz1VJbt1uquGnv4Xg1poP7FEcZorrOO0N9y6hy23cFmo+9
b9HBGBv7JksNXpSJtzXuiy8CeqKbErwSy5eqIsj0yrU/mS/IzjmbbHpcbe99MmJBkB9DE6Qey9jH
RM6bHX4pKX8pKX8pKX8pKX8pKf8fKimbmGIfmSHTPr71/quv8uN3lNvTVP744x/+EYQNGtk/gLDd
QTP7+77K7wQ3vvhPfRX3N3oq9LiElpairaH/0lfRv+Fpt+mnWDRQpLXgz/KibsM//kGJ36QphOcq
x3Fd01XeX/oqtvcbUDRTesoWJu0f+Gx/xtH9O6xe8KP40//+N+78a4G1tPnjH/jSv2mrwH6TtGc8
whtNe0W7/76t0osgZJLNmtf/xVwhTX1rW63Y4knwS7ooepymnQDvuwwrXRznYPrBPTIGubcH+LP1
oJ5cp3zQzOdSoarMbRajcmMuYIU13SSsXmmEnGuhfG+VzejM2iiGvz6ma3wZH8IY+k2rvJ99U71H
XQDbXwY35TiX28aleq0CBqEsBv8EJRlGcUmEyz2O3GGTmxTAIg2jnoGhfTlP11Db3bEJWtRzLWN0
w3CIO+TymJ2xeZVkk0XTbnqlj7SR7EU2wqgBYkNG1XoQ147JWKKt+10xFf469Q+EhO1hHCjxVnT9
w968ASv+ZRPxirzWe38g/RrHZD6Ws1ljATDf486sUc8Er+habpkC0jcj85peCxK59JDtJLTXQsEo
Hpova6WpjNLKR3zfm1QMi6/MwYrZmcgYK92f+1A422oo156NWtPJ9DcknT+CJnvDE22CLgfhTrYH
gphqY7L2Ys8+9xTJUd74DDwxfTlMxhOqi3GDE65aT73rgTR212427YYk26IKHPe9FfILyOcS++8q
gf2/chOE2H51kdKldxPvMVy661SF+Qa8bbnuM+tkmdpDLzrPG9/yvyVFeOz7iUnMmJG63La2/cTQ
cmXCvLQqZnUy9O6hfC0kajmrbx66grHPQemnnMnIxY/IC6zgcKfVfawxeCYpbUdtZudRBS9VAS5/
ECc11NXeH9vm6HZab2Tb3KpZkvc2nrOlx3dDddTf6ypN9n2L5DHL3cvvf8zmCc2St00CXpJ+pB2Q
YpdbFaX/4BrJsJJkIVvRW29uOBwyM37J6k8/PUrrPms17anAo+01JJc5NKNDjlMpmni5a+0VO0py
Lq3ETWp9jm7e3Pp9mt1hyhh2ZW5tUPbl+4Jhv4xCH8+/gdRWPacj485mbfoQvbNPw4D5rcJDnufl
Jh1Eukp7+Ylf6awWcDROHAD5/b6m5LRmaPdixRSWvN5m2rXMr9Ib802X6Y/JnE6N7fv0Z98mikNr
7RRiJVrMpQ1DOJOLHMVlblXZrrt1pwRfR24wKyHicG1D0F5R3OvXs+MxIDt9cxuMDMwu5IO+2lie
0VGaqBb7Gbn2VDzRTli3tv2zpp6y9KPi2j2HXvkoevllxJ4Cos7n3YoZpESLG254xstj5Mj3WjRY
J7PsRKUWa0svXu2e8WNZVE+RX/Q7FD8DYOCmvLOMI4O8ASsEDG+LuTg6lMHamckoKNw2Iololwdd
u8mUtw2n7t7sFEm989Z7St7Nqs/2WZfdMWILhrthl8FN07diEtWmt31y7KylpR3ZILULxtGKqwmK
3GbAbVWWN7x70TnsVH7bkIx5inGp2GHXQI6IthyaVSWqVvQPT7FxMnzpvoscYwGfF4RLP3rZHm0/
0Fh6qW6ZY/zszpg5enzNfDAiylWtucG8tCcdDnfM3wG+XwZtE2Yki1BXK1Vo9gQWPVsZGbeRxUwR
M8jBqq6lccr9hp57n+THNmuyVepixFlaGZD6afkshPYxGmGQYy1JRXfkV3ybje5byeQqEqndVHjh
ofMZ2KE1KMz2vhmZdrMuiG6Go9L3jYlyeajQkDSUZPDbUDhSHOrINuKtiLpryI+zj+zwUciuBsGt
blzhbtISEnKHN2Hyx3nPDNqtQn5x6tGqpUg+D8wfr0VeAYdmjCb2EgDq/k9f2z9U/RTlzVkx7p57
msT9Q9NlZYaRaVfPS7KzmjB/GzPTXWHI+HNAD00N/dqqyqvnG6hiOlttbD4vkdm5J5kF4YrifXkE
FDvcN/5R2o199tpdWbft0RV1t7UtKh+pU5yK5ekcg+ytLqkcR3F6nKoqvIkpdo5M09KPYNCzlzwW
Zsao6/IcTbLbzMK/WAZjWlMz0Bxo/I56RrWuZ8SHItq5vfpMMt/Zmq45b4YmfFKJubcMH9HYgJeR
wktC18rfyVY81Gq4VH1Cp4tJCJ5rjDlqrB5KTpfVbHqPTOZicEmic+11V3ca15LuMfP3yU7F/qea
hyvzmQDeBdWquOlQsoatQlUT8H1QyTFXh7AhmBkQpK60NPmyPU0RpHjaujdaeaeUtZsSev1+xfhF
ZQ8jA8fmwTWxJQHj5oPhBwcGQgMOVUpncTMWmCnlohY37hy/u1Gzh5U95+ocmYZnyqRYeyNlw9Lv
0PdkPddHBIF5cQ1xossLuyArfAkoopnMK33DXMeeu7JRAa6SyIl2XYKgJiiGczfEB6vshm2Dt6DX
HqR7Iao1LxMTf2Z64Up4Ypkg2Iop48W/dYs7Y4yGXbN0p4yIS9Gk77mWTLcfYq84UsNmzGKmTdNT
CI0zy9xpu4/4Xky4yRhns/YhBZaVhxRBehgVs+gsR+sz5JO1Kc3wXieooxhE0PyAYt8OrBY1KUPw
HUI9K4zN41K29PxCbRF/PEXytkntU5wa30exjZkaP5Yt82cc+tXW1OqGAWMsMfW4KYt+a5SVvx9a
nO0aKWYxfatT917O6svC7nRIjPyR9k66HCIfndHf+EVobpvQvBsEsYEQs4dOh2AGsjwjnHeuyUUd
9g0+gkhyMBFmqX6pUKWCZ9D85kRLeGFTYPXnfFtRV1/XHVXWzo4P+AerU1arR3TJYjOi6lkZMQMY
OBNHTM94lopg57v+qcwn1Idzx1wszXNI42G4q0s972xv2FnMqWwtKxue0JSxohClb9VCPA8t/2t2
eu8SuC923qt7BnBaSnN+zx1rZXvDkRd7GSQZmP+Rgi8N/ZrxFa0ZAkfH1Or81jaidIMD/Fy3LJMg
uX1zetc9ZmWGzbnL75kc3DSWYd57w6HvC7wVheQtdpJHw6CSpttg2nkNRco2isQ5HouLDqfhoFIz
ZKa/ZHq3KbC1N8eUkYFnJgdvvS5zN1PTO0eqq8NeqvqhmMty0034GVr11MSyO7cJVbzANSUVX7EM
L8XvvJZ4Ax3RbiJ0zytfc5A3id45bJtY7E3ZTjkyG51djO5nyYAgvTa8HLgs36YY3VUdDGozVMwy
ZvyBDCs4j8wTH6OrkNlwdAsc9nXHSGuMvbpTRUyMZ16KhCFM65c09Zc09Zc09Zc09f+7NPVXFe2f
rKIxLaw8Klf/oIq2KWhM/s//nv6P//b3tbQ/f4s/1dKc35hCthAPKCpWps0g8l9GlBnLc02PGXaq
bO5f2QwEX+K6lOBcIkWPveO/VNLQGfAFlLw8j//Wy8Tzv1BJE4RVf1tKQ1tqUUZDly7Y0l7qeX89
oZyxgRyLMB3Xv6Tt//ml7QM6YmQz8sLaY7zJMZMa1kzJI3GdlWr74Rg9CKReJPjBOV2Cm34Jc6ol
4BmX0McjBnK8peCwhEVM9GVESdYSLjlqPlhNuBEZBthOmYRWUUDA7+Cic6lUYod6T212/IORckCI
imjVLuFZmD37HfWyweoI3NyWbSp72GtiqGMZLhZdQ9yWzMQ+o6Q/2mF19rpB7RDahatIq+GA4PYy
WrU4jwUplVqCSH8JJ8lBH82aHGJmYhxfz6FdQs8CI5zflfeSTdKL1aRMWo3qzWDTY2POw1ktISwz
b7fFEtQyDqQxQtVXawl4RyJfuybSjoV9iSOfSQDFXHTvMgJta63uDedl+j2EJpaul6C6IbpmDJ6V
4yXgtpfQWxGDG0Zg7sqK6sY0mN1mIlLHbUnMjnT5NLpdsBNJWy0T0zUDBd+nJdQPl6A/J/r3fk8D
4vRgmQbjbBbqaZ9Bb8gATLks6cNIHlGTT+glsWAOnfHm0brx8glbuQUCwhzUnVwqO5a1Hge2GW0f
0anps75cw4XoyWJwJH60S1qTkt/YS6JjkfE0ZD4RGdDUPQT9hFPOHv19QY4ULMkSJdLNTPZULWlU
sSRULBYx8sRAOJlWTcY1BXdVOT+Faa+2fqGx8tbmUTY+NU2WZ1WjPBad5B6sgt4wqihWBbld6iYt
61/WZ0zWNy/pX9sHxcpZUkJmGWrGeKkZqiVhjJbUccau5nbkEMaSVibkl9aSaIol5Qxiks92SUMR
7w47c77Lr6PLSGvt5Bgy++BZNPnFWxLZQJLS1pKaRZNOd3FlDls2UQ/4p4ezj9+ZjD7eBTFTnPns
raolXWaiN1mnTo6UkJXavJMXhmpNHEP+NchJt6sl8faXFJyyWUGiLxhnZ8EvbbL52LfDjTmE12lA
Xhktybxa0voimYN9UjJRnZPyO0vyz47ooVzKAd5SGBiXEoFNrYDtxrtxqR1IigjhUk7IC8yVCAbv
JkmOzl42A6zUw0mUJ7XpLTPcddaYYqvS2c6bpqsngy8WMRM+PYweT8kmUr54QVyIQnHunkezKC5p
q0/sLtQM4HTxKfPDb2Jkk6IyyRVN9HOFnbD6aK3rhokh1MQviLztXYEt1OnGn8zNTev51Hqmj0uU
CcYxt9JNVKm1mvNi42mn48O6bRWyt9yP7fWQWU+UvK7tOXSke26qQbDy2HIetfO3UccPzZxR9VTZ
eBhPyzikX6CCLUb82fY4ncN6ZvFrPqaZg647AAHCxA+EAx05rKPkYl0N2XPTTR9M5DBDHhWafdW9
3XpvrK3rlcdqIDNw7cHFpMUkEL/fkETHydSPRjTey7KUNxi3siP1jy1ogGoFgqI+4I4/UfW0+cO5
VM0wblu0xseIVZmmKt2HkuyZ4Zx1m60nwYe28NGA8SgvHY11MR8qy/QfnEbdhi47CGS4zNE96nDA
z2qzupjyrVd+GWcXoW5Kt/nIYiaRY6zjG9Pvjr5kuy6RxafmEx478qOxYkymjlufflhdcnQYl2GP
QQtUwYBK/hd757Fkt9Kl1yfCDQAJl9PjfXnDmiDKkPDIhDdPrwXGr1arQ6FWTxQaaHLi8gZZLJ46
SLP3t9ZexBgiy1zq1EF50gz0JYTf60wSObfPcqrnjUvdeaXLY8kI3XPaVI98nAxAuS4WO7/EXFIZ
EfX3Qn0PczU9z7n92PmhWrGjHNsZvUljDryZcXZqI2O4LOMkvTx9qVthbXLf5/7fypXhIEPx6V9k
IYT7pFfwkfHWTwp3K+roT8KkNWVGtw67ycauna25LPiy+GkZuslFnTnrNhg4BWTvmmeiw1YReDuL
BBnh1HQbOgZDRvkNqzhKjG1oCH4ATnGdE/K65OOmRl70xHDJhOaYA0ywM/3mjsLJfT6S0zLoDG34
qczboY0pconUgtFx3m0jSfaMKLZPVFc0xVmK3/NATq9W6dGfGLHLKlaD407U9knnbQqzGbaeywjK
DF9FQlx9Gap8cpPwre8yIAum/HZ+e8EGMGzaeqoglJWNfkWY578v2DaitRmUIFSzeadlsc37cpcH
BankmY/XzcyY657DqkCy+F+RPx6BJNXGCWcTeUz25sry4gze74waO3V+Ck8JNV35p2toM9DEy5C5
VF9R7l3wwJjewDfeMTA1skA6GOXHvi8VdJAWg78tDaYbt0QJqYQMt7LuLkGhXh5rMs5rs7QZxpYz
xrkyyP9lVLb67BDB/ZzCBvi3sC49mbfaqYNd7i2WAqQjXsYiUO3SiegoCxGsSuytkt64q1T009bp
l3YYEscR9bkIrx3mF8KfMzPP1fJtlOWmqUyQzHLvO3Zx1O4vugwHrX+oc66dPup+ZelwFzllvoyS
PwweI7D9Yt6aIPz5QsqNnBWS2aJAR2w30hPDAxvmr3skX3uxNeULADLrOWBL+ifwo8ME7WIv2AtV
32SdLigMbNelXuCYdMFkrDg4TQs400HQLMzuAtTUC1qTLZBNAm0TTqN5TCTQSwJptbcpNwLCjr88
KJ2KDl45NTAC4x0occ2zDdCjFrTHWCAfRra3uxnuR8L/cJ6qNt2CBOWwQfMCCQXQQt5CDUEPtVH1
zd8IUUQZ9YE62ojvyL40C3TUx1ptnbZ+NBlNukoV/APPyzX1xmMYi4OVvAoIphSSKVyQJsMHbuoX
zMkJqmsAQly58WewgFAZRJRe0Ci1QFLe3L8w4n0fpDmh+vKiFpwqUEd3wauSBbQqFuRq6ltnJeeG
08bEcCCVtObWURJabcG1DLgtr2cy/BBlJ23gvGgr0nrm0THr4acxq6ubOMfa6eDHWhhm5rQxBVf7
8Vb0NV+xBzkGHqNrIDfMzQ2gyuAUb5Mia+sHMHH8UBkqGlwMu2XSMJnY2K/uksj+6pMGvHkoz3MQ
IjRaQLZ2Qdqavv6prJZy77wNTb8/1T6RdfaJdh0633n/YiobZ4XAwuU7TrPrFTXUeYIe9CM4wm7c
ZamW29Andj/r7jfTLOkeLhhevAB5UQ2aNwM2USrm/FYl9F+AMmkjT082RWFpVRbDqIN2rxrMMGbK
V+lj8uiQrBczj8dthb0gn4zT1CbBDs8SqU5IR/kXJVygQnD16TAarC5udfXMEn1WCIAIiThDJEYk
rh/g2+AToRWL+V0s8GK1YIzNAjTmBNLzBXEcsvo1K1x0WrHzPS8YZAMP6S1gpFgQyYRxn1WTMs9V
5RFWMPfNwUKmFrAyXxBLJjYj+8neJ9jLAWfOKroA6e+TuFlTgTc3DH6tDiaEy1BVmEbgOGnAPmnd
7aBH7xgSmZDJXU8L+Fl05V536b4t/dewt6ydu2wcUc7PIf4cOBPgNjMvJlzgtGCl0s6vXt7f24Jd
0MmXFtxbtICoNMaJhabUhv1i5BCX3udQq2rBV5sFZG1ikNY5fWBNfG0MAvFwRvaCvvowsOii2OGh
Yj3oWGvBZK0FmI0sezctCK2/wLQcLvsTZ5wg4WvKBbhlQCk7xgLhsgUyPZ1E9jywR462EW7i3HbO
HbOrjRLPQO7h0JmLQG7z2Ptoe4bBp3QMjladUpfPhtcwK7KD1FLtOymtrT9IJgJ7IBpjTyums7VL
vKCgwx7mzAzHP1JYyYNPwmpcolawnEjgnG5r6fJpYB5wasAwWb55sOKfKB6/0ShNKycR9dYhqV+W
KZlzrWa4h+pTMv91xRrwMBe0nUxzn5Zl8pwEPUckJrAmDV3OEtQS8Iczcz6UXCD71xZg+xj7NVYg
N+x54nFWxMy53QJ19lTqg7OV8hRmVcpg4fzFKeuDzvIP03wcWv3E5NJh7Ynawa0h1rPtEd0o4Jrq
aTr1KoBJDZ2DWSHc6kKlNrTCH5w0/hVk0mQILAX9hvU9Ryu3LZLPqcw8GiN0c91pfDATGvk2D65j
cBthUG+997lzDf20zjOX4Dwrz64deZPgA/fm2LKN0EQwpPqt6GeUCe3kvmghnmguO6bMj4VEhmF4
j1ozRDZIm98JaWbag0vHrtpMOZhtly70t7C8k9k8DAw0D8t64khafaPNwF0GWL1Kw6eCkdDwbNes
9Mnmdw3pgYGFOO8fUiYfH+rl/et9xU18BBeJZXoypfE+W94z5qdL1vIxrcfuT1XU4caz+hPc93fW
s+cKfETr0WQGqymcN/hysSqnMl6P2v7p0M6oUbek/hl+O8XRLROckdWckpugMw0itjMi741vktWs
S99Zh4t1xMxbQvzztRd9xtZlQX21Vr+fNUo0AKiM7NEZb0o0QoUMNfRERGKmIn2y0Yv7bmmktH5c
7dPOYnMGp1x3gbhNnI/WgiP+WvlMylaKkIpPx0cbud44A9KcTBM7N8y3HtCOAcbWMru28o+Z0kdS
D/XZyHo+3vN+LvOL5uNEAWw4ZGNHe6l+4Ha8ckr/3QoR+4j+3EXyz+Sl3iH0xkcOBhwYbeeJC7y1
nmLxx3Kyj3nu6n1UtLe89t8IIpS7Htmd+ooMfS108lHJaFvGLnaQMEyOmclu4GrzHET2NU870jrD
fRnaSOyC9imj/cYFN8XrGCMs6X2XMHydCHQ5XbDuyBlBpXvkQRYvk7Y4/DTyQzgTOy6StTtDeN9D
oz/7KUBtpKedACBfKefOT6PhVBRH5ZJYMms6vVhx1Ox9cnmIVvbsNJuxM6Fs+i0LTsOBag6YBD8Q
e5oHC+DNm7B8NNGafznEmDd6687pn8mPvEya0d8lZZ5NbFVcK+agPdEIXLez/pDVJNZm5BS7mYTW
OWjhiXgDnokSySKV9wUhFDVQF2LKsLfJbP/RwElGFkqHUETTm9Qr2+XEkLd3gy1ePbavlYXmkiLP
RJeTAc0ZT3hVG9MGcnCr7IINr0sfJ3xNm9jgSGNq88e/uESldkZOICiFiu1ybrGbOXeqs7Lzt3rs
d1GNpUT5+qV0EA8yW/yQcWrgCl3v/JzDZi9af5s1ZxImXzNOpNaJ6GUnGcKduOhXsxNV2+jLbKvH
wuDeZPh5uTbsyucHwHUrZRdZe5yFkMhE8YblhriAuSAurloZ2juw6j9iiksw1fnzemjcmL9MptzT
mqcsqiSbKTtCTYUnk4scwuMPN73kvgiB5BjtJkY0xTZOZg4VlI+kTxuptzIldG1Uv9EiJibTh69N
0310lS6OXttxV1C7TLQHKxdPjRgxaOYZKKTFn57a4kzZZtyP+GvWLsCnZ98wYZ7DcEzWYQvdkY3u
nY6skDrSgtLX+bc14NUrggh0On9jz+CDHElrbxgjH8YaZqjrqq0jPVR5HeW3V6h265SrfiPTYa3K
oNjR3f7oKy4epUVOTKT2NkxpHw/cFFVCO9VwoqdWTdFG5mIADLWR7TXmpckGZpNXxV5GmGcgqz/S
uXwshW8fi57FHNLoyEPIsoKNC+3bj45VyC5AkchcdKItSYol7LbVrXPKAwDu0IMVozvMO+wiZQjd
Wq+1qPx1MOePupzhVfDAkL5Sz50KIRcF6PmsaZGL6LugxLdBpIcKzQqfq9G+U0JArCft1Zkza8dM
c+qgtd4HNnynmQILlXVfkzprd9JgOL0hwYs7Ve8Nh4pROBJxa8ri2kimYAOm6rt01A1FM2p8QaLd
Q5oKpnp7+SkmCmrVA2xlwvB3zK87kZXmIayivegU4RWn+0wVrs38oUr7fp0ZEI7cxdU2sinpYBos
K5FthuizNMPsaqEJISdEmWIeWcEHlRwkGG7uRy337qkA4WyN3VgEqDZn9JrRa47YLssQmIVl91Cw
SUc5yh4KxjBIt2qgaiQzDtFtjRcxfy4DcWgKQOPB1teBVJ0/9+fYouQQ+phLUM7dt5nxYxYaKLjz
x3UUaGJH6tIO1kfXy3itwmQCJLLu//4q4Ma8KfM4odonJqyMFQWIZMgPEUtmiBBsFfhlySz7MIHu
i1jSPd7ocNjZHndJDSW0Fmb6p20oFUbx8NgwjLxK4j+Jm6U8zcG8odaMMou7Deepk6Ttf/DkCGHp
GqRnNSc6koXdzvT0k2mW910yuuvIdGtQ6HQ3K03yxS/UCQTqSPBTbxJyEuBeFDlLZ9ipvr1ZSX+y
MnBjAxdKMo1/qlbYnAvE2rd99symzVdhqMu1JrE5ZZRa3BaLntATR8664PDLxrR8PJAzaYJfjN51
FPC5yNsP7KXjzmiyW+2MFgqJ/k8CLNqHTrEVxrYNvYHHdJipwxuf2va5GjmLETLPLn2K7k6GlEfb
8oYe9aoSw18jZSOu+ds0o9cCku7SzOVHrrOJc1P7EIxedvbq8hIGlV40LcQl6+LqOs1bZSrgujhO
iaf8X56x/v+uEYnG3H/Sc7xXhar/l+1Gb2nr/avdKP/x3MC1JWPQPeL7Fkqif/UbvX98y3Qt03bF
Yj36d8l9559AYCelsWhZluBP/o9+o/iHnmFgB8IM+MP0Hf9L/UaBQel/Hp++uAIdh7/ftJd243+M
7ldR61BUW4zM1NfWw4wXWSbZo1XZNzdK0+24QSFg76ko3XsjpYE2D0hZux65JVcSBy2fzYyLsojE
QUUhNUUdHCia+rfE7E9pbVMUbOQzvY5DULdUMtK3uLIvIdf0VYZbeIWD7iZDHZ2yDAKzTD5yrqVT
HD7gBtk1NmdhuzRX1Tx84qN8oSgdrC1ToPvrUmMly7bGqBGXq1EVWJGD8TWw1INXG79z8SdnaPzR
GnuxGkzRbsA9jVViVxqTA1R/lc2vVsi2CoabpF21s8Im3arwzc458hMFV1Dg4N3kNdfCSHZVxVmL
+nBCPBZ9UIUeLTZzBBS8BH76bdD0WU3jklntH91IE8nSeydK/cflP1oLVhuG97HKujuHFXtFq8j0
ioFkOh2MqaC6Fzv5jzcH2aIUOYz9DEqf32ElPHdz2dxTjvE2PcDpVrA6D/n8aUFxVgRADVXfd0G5
n9owPJfUwFbZPIbrRnHxlAUEZ8/ya80gAmbrIzNvknNbkLiiwUOgFX64lfJjJn69Cg22Kup+w75a
KrUm589tYxln16WogOHG2Eg3VjsHnaLXRDUlb2HtoHAlH5Lq2azCXdo9KS9/JuO4T4V800ZWE84l
EiYpvvd+9ttzu3ep3cuUo2osESDZ0zXEirvKsVjGLoXkAGyUG1eFCKkeOZVzV9OJbFZFA7uQxi3d
Rd52uzUYbd08G5m6m4Q6RKPz0QbdWxIs792vOEoxt+OJmXN955X2R/bWWJb7OnKEriguGIW3WK7H
H68ttm4dX4xkrlZtnj5HpncZdPuqOclNBnrWUBaXLjfJFleo6cbxZiwFEBU4sBiYRXU3rRGVH6l9
l+u5TYu7KtqV6auqe7Ev5qA5jq4SuJLr4xRToy3j5nNynYeprNShy9D4tZF3rmirbJ2KdrFnqN9R
pb/91HspG82JoytunUJGVZMdxLTIsSJyrPtAJr/Sevo9ID1cQZS8ctH+mVUcb634YJEpVpF6bo37
uqhT2NmQd9qtjrpr76QsXzQnVT6CEY2N5aUew2ktNArvnB4nQV4PDwkb3TlvyldPud0uJ493mqiL
n1qb+n4gmn4LnT8GdBGm34nsr3Y758dmopCcjK9UqbtdQa03kjVOmCl4yLo5XA+pSdtl4i1LKmqv
WfUr8vDFcJ6ocBXs2uTi2MYzvbu7oW0bJOmnZPRvqSmftZ7HnYcJshrCZDtrus/C8HHAGBAvk/fe
xHl9jfV0KXpvAxWwm7WikAvfUQfUSjlZnZOv1uyioxvgIw7AySVPBPepbmcNONsd2atdjv4Fw8tI
M6FWpynuPihhf0aJ+IBFf5YilxtbZ/uYc8a2yTKKJaZ5GacqPDtVxdmkrS7KcLKzExb/ekm8ABtZ
Ix+xkVCqRQDTB/kdPcdLjGydYHiv83Npx9+NFz9zk6+t4curinezxjwrMHmabZTuaCT98MkurnZk
V0cJRW6gRPe3vSqfs9AtEG1tW7MR91VS8HaVAEUuh0L8pS9pjLPc2Ts62gVx/geUZb6gyTsbDsKx
uqmja5q+oE5/dv34j+zkb3a9JzWRZM6yZ8dt7zNUdnitfzsNYhJXPVl+22+SKD76w3z0ZfXj9wI6
hkB2w5o0qae6TMmCD/JjmAlmmo9hxk8Re5kVe/c6N9QawUx+GZ2ajaKrb0X25qeUHmLL/IWc3FsJ
lqqVHfpvdU83BHfsQyyHZ6NvaA3XL5iEV5bv3Ze4ivI0PCnaXMOcXUfPHtej3DmEh+V8iyt/fvQr
81yqtjpgU0MIgYrciigqsgpaV9ofmRPVJMNq0uBOsnb8/A3nL3dL0xm46/Y3UYTjWorxWcQEuOvm
g6JnweKhI865QxzfV/F8zg3nrZwmf11UobyPrOzTsqi3RsNLUvi/8G6x2MT1ORPZ52yNqxY/w4M5
H1qKL0RoUSzQNJk8t7760d4uXHtnN1V3LKyrrfGvM2GhiWOWKlzVWy4uT0XQvho5Ko46damRNrO7
pVKJ8cmt9pNbJZtZdhtVkcQfkgXXiuRLRbZ8l+nuYNtdcCi8i5vPlH1DShbGGJ3AYw5RSZZeV/1Z
uDHUxGSlhy7tLdzcyPV9JGNNgcbQMszParJeFU3nAOGRtPQVD8/JH1P06+57XtKySXy4iyyRX8Bt
P0nO1X1a6nxO69/8odpNtdVxJIi3HTY37jMee9hMNTPo9V081X+8hus7sYwvdvUvdzDjTZ0BJXWO
gxcRE8+x4QpRhlwyUc5RduKOxPl8V1Rmubay7gvBIKYq/N1xYj/UDvvdZIX6gPA/idVVz+FdXBsH
U+rnMZQn/qH4CYwJBiroYsqobDsDHZZ9Rs/QSXlPPKveF65x6Nx4fOyGkPJmO6GuC/SmgKQpwK90
CwAXvuuO5S72v0KjjS9B9eM1NsUUar99ilG566y9pY1rYVV7iEBuaG7ONznGCDHy0dgNg7joDPGC
shT3EO7HtnsNVbH0MuOT02U3pjAkrLttsM+iYm8l4FJW4rWbwKBJ49Tk8Icm2TYS5KmtjbeanqA0
ugyfffl7RHOx7crvUDgPIkgp9DrdRs60/l1Bzc7MR+yQ5HeOno04SVvl3hodebKjO86G0z7o+5tn
+T6Wy+q+KGaNuEs9GpP/2caMG/GM1Fg7TvRMGpzcyPLClSa+ePb0r1/6RnmKgj7kIyM5NsAkrg2d
vPkkHyi3pSPxBRr5AeWjMlfh/TyN8j7wA3kvmg7BfVFdfTt2jNW4XF5nJMle5gen3sjHt3lOd84w
x/So7HY/huanI+bp3Jpmj8bD8yE5rOnJj02D3z8+su/vCRwGz8IWdA4ThCpW/TsIouJAF7y5xbKt
byFSs1tixHR0oJcQ8my12RohrZSc/BVzFKy29xdljmueEI6IlTM6nJu1v+KWn56CYLbPeS5tuAde
uFEO+zqK77k8O6d52UMNp3ZOHu3jU1VA5tAHBGeKWjFfbKd4YA7Hm8XnYzsFlNvnxNo2yaiPjDfA
gNlQlacIRzsGcV0rivjYhcabpuzFIdhzd3Y9pHfOJMJV13Pg9YruvQ9d9zgss2T8eiZu33S0cJ29
FtmXOSqabIRPwEDEOrH9ez8s5CGhpWfXvX/wegFNhEtrFLAH9IGokIVEWNrJ3wgaalsGxqDcrHvA
RICrx1xKlqGUMFCNmd4tPXR6lfWLBh3WJ1n9lQ9R7x0hQILmKcpbvevDwl3XpcsmjfyvCGoJpPfe
CYxRKCcfwswj5UL0YhT+b7MgtlFQImNhtC65rg9zkm/tii3NMn8Gy34TRQN7YyEfhGFdtc50TD2y
AU7qe2uh+Jc3iFO2kx9gmjHHZ7+EqYqr+SeHq2IhKfnLx7Rj1TduczleTAP1kDFCTrgFYQPKqzf2
wROCUCo1IbtG31sUZYeXNPkatLA3xhDf6TZ5megeA7NeyMQBIWHvBpYr9otVmzsIf25s03EVz/4j
J3TU0otLSQ/xhibJbx3mEz/LOt5wCTk1qvoMB4rkUzR11DTFrUzD58maknXJw2NMHdhg57yZihOR
4//UDiMLkvRTII0H23qTA+wUbkOThUAsJ9xPWeu7jHPPSks6MYoCR52D1wbtfU3tBhSs7DeFRCYV
40iTA++ZVX1Qq3JXPxIH87rOlKT0afBbR/umU357PPD/E8E/1VPxkcLGU08hkQAWUR+RzZA9cSJ2
FQNJQEG5JfgssXPILUy4a0KSP5FBnd9fvrhVjERX1Cmi2LxK3FpReDEOwukvHM2Opl91a0vGJCfp
9DMQAUgSJnQqagxDpO+2CUgw0iquVvItjTpN1jIsN1bPfWv5BETUdymuFX/ilDTW36/WjRdvqfz2
5HcIZRCR0m2IVO0x9ql3lXIRqdVLT7khs5Eb90kUPDEnB267sDbBZOozbVNQSKG83bjq07zZ+6Wn
X3rU1cgYOWHW1anp6Mp7nCTiCsRvgKb0hU5O/uzrS1c3P8NUBEdCX2CXrCuTbdg3iB95r6Lo3Z/T
cEcWBfWcixybFBO2JXp9G69ORxhIkj0mNTFs5vli2OEtnrpF1V3Ux77oh6NT+BUjgiZ4797Pt36U
HZO9K7hfJpnw115myAc7eI0dFR0ShGhSzKBKXXnKIwxglVcrRsEImr91YB393sNhqeR0BHvfNxZT
NqgGBPrUJMGByxE90NiDbbOGxCIB596HQzpvvMm7/w+L4t/lEWKYaERlscj1ejoHppDruh4Qk+kI
ind5sWs/3IZVU61qj5WczzuLtAVbtG4TJvdI+rOuiLrb3xdYr+jMbrrnBm1euuUFX8HyEPuHv//L
tqR1KDrnaqWqoolijsdpjKaDqjtVrXjwWfYUcU7J5bQtYvB4b2wvf184rlTnyuJwEZry+vclLzM6
Hc67zskFeF1QHBs2jgcmFtQPbhbsOHOPWyOdFI1v23nQIm0eiF0VZbl3nErgcYyih2Aeo8sskyez
2bKVFO+w6cxJSIeWQiVcYJu7T2Ze5w9jyoyw5VfJTBE5qKnKRAb09mxqcUqquTtXxpJ2q9o9/bHm
mgwxRLKNfKDO/JJLO/S1a8cXoXPvqvtqBNy2b5Vg6fHK/ms2Q64yVg4+FeGZsxNzE4U4zqbQhiL1
nFXMHnBNOHR6UzzsS3e+14kjVyRw2o0dz4/hzIdE5VlA8/ZnjOxk79c1Ev75cxoUGbDme5CwY7U5
VJzdSH0Vjj6Q7NplYxAxrcYmommTV8j6TjDIyt15gYcElY/RLG5j5j12wfASMf2rCl6D+Dv3zopi
fdG1x9Scnrmyf8SNd8e2yNwZn+Z//zrP29Qy6+1AC8T3wphaA5NygmpYdY3zy++CB38oo1VhV3Jr
hwyMaEta5X6anZp0OEvQ3x1UAL6hNvoyquWI1FKodnjS9w3YpkM7wJsjRKyhf1cU9rdKtmFJS4LL
9Cm2xfSYCKaeqDk4yH46AMMf/j4qUxz8HkVGpmkKG04YHgWqXJmrsUVNEEXDuM6e/Ta82ExN4VkO
z3Y3fAaxvf+7FivtHHPfOHLfxegbI22OxM2YzT2MbHNoVOL9sq1tkFsbq5LhZi5MweeKvEk4jx9D
Wf1WKUtu+xiOzVPe2ujt1KnS+VMasetMpvkqAj78qUvKkNQF37AgYpdWpKiSR7xhuEBjfY+UWm6M
3n9p4gKib+5uTnaxHHMfUcRac+p/CypCx8XkYh4nfKHQVA408ALdkuAaicjmPXOp5BDsx675Cac7
TCX4EMUla3K4alTCGTpSYhlqU8efWUAEorKoZ3lmemyGbMPi+0g3I4Go1+ada81k11Sza3PS245U
4SGhW8HkGjKsRhjMZ3N+rIbJviaSTF8bd5D2kYMNsd/zCaluHbLWSSTMv/D0HSYA4jceY+BUzD2q
aEN/vdSM+oaViboja6ZJ7inmcdv6k9EdBtXR2ui/mcNQb/jhv3kxGa5JUshsBbqDCItZ5rhPk2Nx
AeUXapxJ4NH58LuIftMQ3k1Nk23TJuhXVqAFXGf2yzOWKUeMShgE6RKs426rkW8PzPpBb7BGndAH
wy9zKOHK6/jBkBUtqp6KIgkgsWx3ORL5fsdulBzaIOeUP9oTBcFEnerajRZncbgZaCaQnyZzXhZ7
bZbVDkm/iUYPn2aXzmeSzocR78KZUgttEJvO/j7rYw55oy2J1I6ArrzPffxQhHRt+VsPs5v4C+n5
NI3Ba5M+zx2ltjLL8zVjlbKDiMxgZ/TJU8aKSwiZ5ItKNXYQMwDdJTBkdxnYPbWZmhEDVIw8Air6
W1deek5qcWPWxNLCNbt9mJlvhdHeU8NGVN5kr0ZBuCaR93HBE0BWpubu6DPCY4aULyodbpsoKXeB
/m7bamdnT9OUFtu5Dz7jIsF413JYGf3w7NGS26GNJf478sO2Fb1ITM0cj5nStDb8zzjq6mM9s3Q1
AoVhTe/cQpuy6at3BA35upfj1kVo0FtMavHc+9lKJS3E/EiVD8G3vA5j9BAtjvjMNS9211572WAG
p4Bhu3edSchqDlH5uZk6Nlajbr65C1wrv8TC/vr/ZNn/OVlG0+M/7fKcu/STETfK+N+1e/gy/9bu
8bEFWNJlgiEclwVF9q92j/+P7dpcKm3bh5z4C5H9d1OT+Ie7rOPy//gx/tUx/dsEDPsfzE4+1BnN
c5dG0n+t3wOY9h/6PTbtJtMWjiN8l7Ct4Dv/93xZzXeWzrgq1m3EQ98U4zoh+nxQzFcpeA7puvIZ
ZdkidjPE/cl0dXB0mluEpfwqe8QMYmIcxtQO6hJF033aebcwouHcce+lHfMnifSO1JhYq6w5zRnT
9wgavNGEouoTmAyabFLrQs9EYYqYspOTA9wzp2PX1uLM0/o5UGc4WWOzY0rHg2C7Lf3oFb/uU1Z3
78JoGYDnAi94d0XsH+qLU5LmRYn5ybubbzgbMyVJkPUSGf0ZbYE+FGT5MosdJyVdaigim1NkCB7j
0NpaqHRpnnZHScF2X2nOLUs130ieZOHf0dj+jjsKzQxZ2PfidQIIsDpj3TBRiQkabxxe/xRu8GOY
NNA707xr2t47xHFwEx4FHrQa83kuRbeulrKOZBFtSpiuugxWfULZhJP7pbSGN1o+BL+JOPTS+aNU
9DL35aM7h2+d0RyqNjr6MXuZ3yc3Y+DSVSyz7MqQtr5JIYpSgSltqo+majZFSh7PGbAXWSHa8TIs
WLSRnExiQj0Un0ijBbuosN/aLHOYKVd8CwZJ7KaEL9SZOtuETbBPBu6JtUlAqTQZDGg51XPWl9zv
DVnsmoB3v+TuEIjhzqeu5ysVbOo2z9YKkIuoboA/dHzWS3F8qgJzE7rVxvEY6RTgK+06zZ2qr4mI
tOTpPamJNypmjbbEWVH7cn9iN46z5tX3y/7Au7Ma9LjpcrtE/NO8qqi7J0YCu2SVVx7CZu0EfboR
A9XWoeh3rneMg0ruZOo9MwLKhNJIFJuJwPkbeo8ub59uquRrrB8cm/R3qcdxJxn8ufIpaKnsfc59
wjBe/TLFFBkm3gl8Sac2fAhFc7D79l5H8wd7SbRL6t85JaJ13op3Y+CvahD934lwSRwr9P6zzNae
x5HsOWvjZ23xWRRt/k2piuNeYjzPkpbf35dS/Tf2zmNHcmVbsl/EC2oxjWDoDJFaTIiUFE7p1Pz6
Xl7oRj+8SePNe3AL9wxOnarIoNP3tmVm9lPrXopY6KTMEDNl1Yh2cxEWbEf6xtAxijQnejWe28r6
Sen7Yj0aszlOcxbwZfDrWf2R7j+ibs6wovdF7z1GujRJdwnOXUAIOTUR2Efs/oFVMqExWLoWkr9X
fpNdOZRYE3iESMMRc0OB61LGEniuVTf1zi4lp3zKA4Ez8Htw73JRLDgBoSj06hSX2qV32/3QwRkk
o/7kKQ3W7z+mlGLdVFxF7qKU5dl+ZgIhgKVnJTmKXe6Mr2mdvMVWdQkmjJHSvgaTTcpMsvD2VNt5
wqzTkOQP8orM5OwwMdUZgWJOgKeq77lmLQZ/2mG803sBzYOBZFroPjW1PVUNew7A89QKk7CsYgtS
zYNR3ec0iLEz/4GibNZa0H+3PV4evi0R9RHTcZLyFrkBZ6J1Iv4CH1L/Qtod8RhQJI6FtLqIr4lK
3IYCTR+7EKxa/tlPBI4Y9itbjUsn4we/Ti+ViA4m7c5GxpxvO/VF476wjcYf20ROiUhjyoMO6yAC
DtdgJ0Cysj8DduDUXbHE8+puE1TWb5vVl7jPz4HQzlVQ+yuJzEC/3JX0uG6XzQ2XHzEd2yF7KXPM
nvG+CZo/rXW/ZO2V6wJz2ETFpCncaScrC0dxa6pMtRHafeppIvFogIvMe8oxk21qGDRR4wsh9Rul
ca4+Jo2onSZlbNGG0HRSFbAeHxrMDjsnCVp8PWD1TECLrmsrNEEg6tbwL7YLj5ITmrYbaInIfHKq
F4tYE+hDFhaAybUXhcArXBoryTQfx6GajcDXW4arjWd4d9mivQ2yCI5Zyd0ytVDKKVGyNu3M6sYn
C7jvHqV9VxXJvTP4dEbKhmQZdd2Xkj2ETbpcNPb7mPkFCAkgTtb62Su682gtvPfY3Ote3LCPkwRH
RV23Ibv6TUhwqNqe6NrOuNsBSQtRbZmVy52T2SyNOh7g1PP6MOPpP5Hxtmr49+dS8rVlCz83A31O
SQawBanbBKQdk030WONeaw6JCTNX9BtnYbGfldYd1rhNqQevVu9+OsA7KZv2rmxPk+usrWKmOBBr
pC9eWdlhuvStJ5dg79Tcu6LfDs17XrTr0sUXlpjlSbBEqEf/Ba9K2Mgh3tdFhwmLSPCAj9p1Yjpx
8+A9cPuXIjcODsuShAK/XAbvGlbSKtF2VBh+kBmYar9YBSQr730ptN+S+ky4bBqbNWu7LOychV+e
zaLd0Nv4lP8ZTJTggJtWI4S61x1+3HFClZBHIczCnrg5E8726Fn7THNujmn8RhHbU8M7wcnyjk+3
nCWUF0vvrOutt8NHp1oS0hcxWgcv/mZ4eaKR9CGQxitFAPdgdncA7GO7PC50U1FAWiRhqum7/Bsb
/clL4ncTt6Jfj9QC0z+9LxcdDa44ikYeCjv54fefw6VL31yyqme3/NXK5RnT6rTu0P4oKPZ/6PA7
kpP4WA/5RtOI4dPSo6AcZ81D+M8VsoqEvxwFv1vNPhKDRcFKj83oKDq5j93yGQ4o37fMMgVLGOzK
tO5JNNleibM1tYpKrCUH6EnWgurtZKiPeNCag6v1Bdx2+tMmbrqtI9vjechubpC9DUn/NWRv9Ho8
VejEI3oxpZwp6rEomzvQz2uNqtwpeblAZ86U4Owo/fnfL7WSo/kv3DlKoJ6VVJ2jWXMBYJ5RMraF
nk3WQBB6KNxsaT/ipkHlGz/YfByzhkO3JkTscexMWoiVUE6sWL8VSjzXUdFd1PReyerZV2tq8Ulj
2s+V7F52xXWq8coOJHHN410L+Hx227eIPT7PgG1Ta45zWCo531O6vhL4rdZjte1cSmXSBQAo5pZO
ouApcU5SAQKwSERb9u8Z5EAGQRATD7ieFFSQK7zAVaBBoZADelQmhSDQEvTiq3DGRuaHWfTnrB1+
Ye3WFMcqhIH+Nia/erKOk9JlGmMGW4B5SBX8ACIdhNQw48NQaESrIAlT4RL/fmkUQhHBUrDSvUZl
e4gknhKrHnhdNPdj0Tzxuf2ayV5XUEYOnWFCaUwK1xBwG+0QvydwHNwVxapVaEfEDnWLBfWChwbC
Av4jgQNxy+J31Dx6Um22iZmCRQaokUXhI6nN8T3Unw0dpUR/QZgo1KRU0Emt8JMqe0nxWdh2fp2a
iXdC6RwMncUfhgW0EWogMsZ+Ck8uOmxLpyCXHmm+sZUndFTGzuYlZoFKkv7TQo/Gip6mE01mGwE5
E5fM9bpajMzDU6fgmvzVg7TRIW7QSjA5weDMw3sGkVNX02uVeh8LpM5SFVfLqRHgalZHQXYSMD2l
gnsahfnQBIGQYbKvGBQEFEADpQoLKuCDyBj7M6uz5Eo/l2Soshm8cwCKesAin3uVUKQRljr+28BH
Agip0rOntH9cQJOQn560TLFKGa3ATcoXl+dpNTUsR+tUaqHh8Lps4+jU4hjAnkT1Zk7TyK5fYlW7
hk0Io89HooipxcDsMQUoD058MjpWBabiq/guI1GWgpBFrpG6RTOMNMl6mBSZ1YFoSXAtGM0biAwC
Ht0BoFz08/FuVXRXpzivBOBLG/LrqC7ZscUiy2bpn2Q/jY+GZs8GDewSB+VEXGUF6zWX7bXM2I4q
wswANQPb8x7U/3GB0MbsoeHIRYXgmhSAqQnFq/37RdIJTxkA5HBKdYyi23iJk6Gnyr0B3zxvqCgC
Jl7THl8x/1BIpSi5HFzOBJuT4HON4ugyRdS1iq2bFGU3ubw6J6lbh7r8oxbktzWKe+aLF+x2GQ4/
WD2MWJDlit8zFcnXKaZvAu6TQH6Dov30jsJy8L8FDDAZ512mYyOCT66HJMYRuVz02DFXhYtZNAUm
HIEK27glkBSnXe49If+SKJv2xzkAOlgI/OTixTGsG/u2oX5c0/MnS9GLpCu+kLPAxUGRjVrW3fDe
mztjTbFxupkGHQQyfahmRKEqiBLW59PRpW9iOxE1BgG3L7PiQ3cGccOYm4dFMdtQBrNPI0PQn3Sf
0nSWzCG+vPFQSqtY897ADO8Hz54RAeG02oPreBLAgrTGAjBmzIx3QU7uZuglGQjtyfEK+7FMfP0p
s+o3QdjHGRnEOQeOvreT6YxG5hK4O3PBgJTDj9pMgq3XgmnKBkXBxFYaISNltNHNFOO7r+0NPR12
uQb2083xhTzgcE6j59ZsQk3jt0OJ4DnL8PeYVbHvYEOWZiJ8EQMH66+Wngfnr4gjbWubUX6puCGG
PnU9qzHifgCU8OTUxaMZgzx4EzbB+g9eR8dxmeeniNvt3GCLg4nhDJzaw2h4xV1XzMUd1qjPeh7f
F87rxlRY/B8etZK9IZB0g2ed8ND2xPXnFBMdvB7a9qjTK51pj9bQPWt+hLHLnA8Qg8uauvV0VQ1V
sKVl8M5rtSe8I3x7HHHv68ZXE9fWjgygO5/SmBDXCStmN39AU5m75iUZyz7UKJvZJFEFZTOyy9OG
HsyxJj3RdhkO2/vOICxEx5zTeFp3dqgMz8i2Tc3iATNhgKvLKtETmSoJ3nsiGRoMR5kTRRCEcdMv
J7/UiR2xQOldn9OE/aq+JiYzYcosMBH2XBk7Qf6LyaqlI6d400fmAB1Ef1NJ8y9hHpZcoxbuYr4S
GMTSauNMPvR5RtN8LtrlaKfqgK5xFPbtczwVxFU22Tmthnu/G/1TkjQPHWYrptF4Y6f6AzXYT12V
nfTI/GbDw2McP1c9VrOlaqZVa3A1KwHdxxyi3lERoUYASRoTSUs8zX1nt0d3to4eicxj0Pw2SBqx
DkZmedfB1HrkHFW+53HkQCNXOASN8aGzF+9WF4KxoIIhGvM3o7HvWy3b57698g3sV2WOYZY9eUVp
efxlsVbf5ZF41or83IvPokuuzaA81cii5eTmd51mYyKciF12bdKW54WLkvKx7LHrPnZ9/h4McXCi
3vXFj5c5jPzWw3uUu5tJxwJtY/0S6NdhbGVUQttXQ2o73eSNtTjlNiGzECoNrcCloMqytxGwteIg
f4sSZYMLA1k2kf7lLoU44KkYWA7zNef32sS21q7F6NOa0mWYvtmWL1p+Jfnxqlf9ez26xxyLHCE/
nIaR/DX1mmr3RrxZTXScyhHh1r9rYWQIGCCFc6FZufablZnU9XmOmc6mpMcLN1/GtkSMYOq0pP9Y
4lRf6Yc8GC6O+i9FzjoqTL4tObY6VJQgmYjctd2N3thnIjg/SlO8DMOD7dvIFSRqMnCWt7a7Kwmy
YbjL5YUwkr8mj8BvNflSW3wI/kK3vdNchqWl/LAx6f2eCIYZYg8hT4+yzeIl9j7zGy7Ny3JKXZdr
IynjCw7mVGsfDYJV2F2hFUYJnjkfe3BxSgsMFIOJ+cvS3q0FrGoU0zau3Ct9TF91Pt7YrjOcz4+x
1xNYCulIQWIvz2nSX/3kviGuu3PIk0zSd0J8emc+DFP8YbNJ6jq74jSyzE1DNHVqOBvZ0W6lPyUd
FZqx9tWPfIxuV+/J/34SvMzWadEKvhLTPayWcRqkylt3i8/e9J5wN/II8fI33B6fJK9wqzDPhukd
dS85ek19P5XGTXR8GJWhXGtcvWykuEzn+bVZtjE6oipqlLu5IvgjD/vLatn1c1+cfPvadGzLYDVv
MI0kiDN/mfddlJJDTtDqyp9I6ajkuXVwVFEnRlpNhMbpmYJYelaKRQoM2YldVnSvnUq41ovPuptS
8DEAdz0IJkxEHur5cOWv0PfcaFA6rM0UkSDcUaQFCUfneJAa066VfroZC4Defqgu2FSyQ+V73krr
NW9vO3l1dFr3uWoRpSAe37KKDCSH9COpgWt8QkZ7VIfWKvTeJbhpHraSZKRlCAWxn0rMAZ9Z7uNx
xOEExhDSn0lBO2d3bh/LvsZHVTgruYg+9PLx23HBrn0aObOBn+No526YmmN7bUk0v1SJZbEmGL/y
bHrOEStXnZ7x3qliOmjJGqGk7C5Y3O/EQkAao+1i2w4l7/ppmsqNzsVyLP0TLoG7CWNQ3HYnf5Hf
nV4MkNGRfsaYmoVNoZ1n82ak2Gq03vouYkJQHCM5CenXpwFDWR5MO74YkkPTo/nZW7oN9W5fBkYM
HIc6qnk1e3xtVPc6aUZQnHQ8dsz4bFXYeGLmhKQcpfkhC16Cs54GO1rCxNYTJBQEkjwMxoMI92jN
0lvC2gvtWlTifRbphzaabNf08+QP2moZJ+9AxL+812R3KFrC342OK/XolFxHlvrJ05KXgWxhDlcP
ZMoHfKVfzUrvl3JYNeW4I6R8QxWYtyXYm6OHynibOBEvfyyk91Am6VeF5Xzd1Hi+pWm++il/ayfQ
H9zRR7jLjMfY8Q6z28X7xKo2sDKXqGke2Oy8iAoDgzlU3batl22Nx83S8pO2S0RwIzXm6FgeM6xz
sFx2mYVMBiawLjn9fwHsfyKAEX/4/7A5nT8XEih+v0X6i8r1r/vk8EOju06uIrbX/6N8mdS445an
Xt3X+fn6CEv/W/gK/mPiWLIDxzA8w/f+i8/J+o/t4XQKPCsgP5GX5v/1ORn/oZiE5neHjZ/nMaL+
T3xO/MlUszvxI3FVqj+sxx9WV3/agJ55XmC2/99yFRGbKQ+PSIJaOsIX0hG005PAabogGKmXrxr4
6HoOsm/bwLZo0gSLtf80NNAk3fCnozv5EeEepdNzTCbpuGEB8kfwhcP5WryYZf/rmRRtFEk7rOk/
QFTvCf6fcbDG9Gfiylk7LSJzRgX4OmickIwE9Oh8lw2uteHFiTDsglEvC+Am4+cn0nPOfGtjMs6L
Pwm8vErKwFnVgLtzlqdr3014ES2Yp02RbQJJ8yiQKP/yaGPTSW9+hpzsDE+yxxldgDNWYnAx1pYU
cpf87Wf5yZuaGLyiIpCKu1sznVhKUbvet5zOPo7GvqnuSaOnfpWoFDsxbApoWacbj2JM18KgKk6r
qP1edO3eDvxXjO3FitMBrLnI3DVpTg9+39MQ7E/Ntp9TGw1qa7fBso7tIdmM+YxX2cRBW0vOt35+
h87j9ruw3XVYiY3sm1UuC+NNT8pF1hyouWRIhIqYxOzu/OC3m/L8aqEUaFNHG7P33JeZd6kKgDbn
bbHG+aUoiZ5Olz8zob/CMUqqmuv+p1iwrEG3uaHe+Dfp2c2a6vlD5gfcpp2YElIXH3EW47xOdYdr
wvzpDNyK+ALdap8BuRAxP8Le/S08p8JVSvp0W3OvaTyfwgve0bw2JSFeXhz2HSJa7FMu2xGEz8iJ
B2AUxT2bqXCOvOI82c7PyIss9UYLfjgY1q3h2Zt61kIyWEwC6hYIOIlDPsX5UKDbdLPxaGrAmZZh
cTlMnGo7DL+No9c0RDdXS/PvfTF+oZz429IY9s7MTnLAWurO9XIQ1nATOK72Xmm5e9JXbylPIdhn
nm89H31ITGPYzsV2Sisv1BPqIxuDgHfA3+dqKqmZz+Lg6voxq2g30bcTc1AyD/52phdbK7UnZWse
I9tn6VCSkKSBUUEgL2s7pbR9rEOWbDQDj/099fbhmMCfMd3boc61ww1IC6hTXlBkgvBBiJCgEZbv
cwbB4VTRrhwt6kAz7N7u/JCZiKuyIzsq6fm+KMQEooMUo7xjR+FtAB+bLWkChxTcd1uK+pFB76v2
CQSCVTbRndMrw0KxGcd6yw28BUHl2+sSvQIOO38GcY4Xh6806YF+hSSOHNCEXergDchZeDR9e9dI
Nkppp9YjSUHgfzXt3BFOCL0AZYMcJDSl8yCa+FzPAKQd6Qlx4GThUD6PudVucJbNYZ47BB225mk0
SnLRVGur7VXbySHefKoNwlxYlM+dnSlK+1bm7RDWYK7bmmJ4W3ibwCVCwBfiodKYpxwRNSrkYFUU
lMvoyRzTnpK2a3V05QXZm2b/6VU55EnhPqDdpWvgtmETET4atp578HUKBIzU3Ai9fR8C4hPZGVLh
rnUxGabkgCRiQLkvvtgTnussfkyotcQUE1h8NR6C0ro5sxudZIXI3+Ju3SQORRqmlxOFed8IrBh9
nzgr/Mh/bUvOoz0vLMwoPWnd7luTQD/FaIb6xISWYx4NDSKYWFyvJ0GDEPmp+N9cPToOOR9wyTfM
DOqXBq81QsnkrVzJurd7kxHwpBGnLyz8cbH6+xwTD0teZ2cEKoJVpwzEzx9jEZ+49kfbBgfT1ckS
2ttVTF8wSEz7HVtfMV3hvmSIaE0KhW7uh5LoEGRqj/cGAkNTQ4ZB0u4CtEHeK/pKdibI9AjnLLVs
oNokJwmDBDdvfKmLulvHUGUrjZm1tbcW02oYZTnJI5X3485zuZs6bAHE9IWdSsNxM2C4MbYok8/6
0MWFCvZeEq9JAsdsux9y1uvQGUETusnFlmkl53KWv03FkZSmuc+HsnxU5idT6a1cuHRWrb/shePj
JdVmzhVKU+u254F44QGY963T3Tsda/7Bg1po7G7e+5bxK32iAv3ux9CYCRdyLOIWp3BuWxnJLp9A
lyDGtfnnS/7qCeRcU6bf0UiqzMBdnG6Nci8HeiFk5+ShxxcZTyprkcDn64p5vVs3XUECLivegJkx
KOwej89yYwUZs15q4cHA9FbaIuJtK+7jCAoUEnzlEl96mAlNM6e9jwlz5dlqvdumBzQKSlHK/kJA
ybzRBx7rjN4VKbuNhQuWa/u5r9wNJaM2T7Xj7gDxmObNaOuPdrxJDfT1mj0XRxPND6mcVr3fCsp3
jfsYQXg1OSovsGhwypFawADmStsMoThUhSnxnq5ONMP8SCUNSphWEPk2CB39hEymkTQ6fLNgiCZc
FzUvjAuVH208wVJzGAJIzYCwMdbruzhu/oRN445npS92zTSYRm2OnywfLp42EZHRoZyI1pvI7SDk
sEvQybHhrVOcGQVhE8oELEKZv0uZY7kgdWFrtEyjvNW3PhEpepItG6cmBC6jf5j4Iq5Eqcz5Duvg
pg3NY5HhNpfAUt1I/9xv+pnEhmlnVYxPRvSYofC0uqIkhcUCeSDDNXKS/tAVbrVGilt1BGKsvIWK
H49NioPrAZad7DOfVDGiIUacd6FRq5BOxKVdqhJGl0zb+diDCdZ7pWHoSa86LzRivG+u/uZkNeoD
XxsEt4PIlws/lzoc3Jwyr869xKKn9D4hvseogRaDGOmH7K7QjX3vFADLaJmJjYuYiKXgOyGbVwqd
zronn9x5i0WzCZ2MBK0eojCtUZJBNvmTEfOopdpn5g8xvjVvWQ02yE+KJEXVBcCfE3nvGO0fEp8G
mJge6dCJbSI+an+n0afM7Q1hqKO5PJ54tZnJC53ttyLo31JXfNCY0fGH9LZzYKQAz1AwlujezbJ8
EEFCQ4nRnxuf2CIbojkxPyxhlJvcsM7O4GKh1ufrQiMRTwgAtV4akMexuapnsu5mdtYxBd7k0xpR
YzO5xTOuL3LUVESaJsgD1JKs39Ze/BkvyE0BpLphvylBy8F4vipmj/AusrH0hqcdNY+naIYJp+bo
zU3lV+zyg8hmWwBzd0/2UGzlOH20KNVglQIzcdKyHpYYceLZ50pcFx/k5ty6Wku2cKxzyTKmS2d9
7cjhamYkJ/37xR0dLlC5LrcWd1cpk2Obu8nObtN4jx79rlV7YlvuYy8nYpX/jXVDw55OMRJh0Qfb
1xDs5s5csfHLw7jX38YNO6CUMi66TQpT2+Evas3M2Ll+vjPn7ivFkcbjvvD8Bf2LJ6v4kLp2vqXc
ZBxIAUkLM9rVs4/f1isOKfhYL7vglJQagYSWv8ePOpziBUDfNkha7JyWROAEcUlzwLoB0/QsB5Rd
zJvmVjcPK8K2UX77QoprMlUHLWirnT2YrKn6zzwZio0JFI+wyUIwlVRsNdGdI45OnYyPvunW2yz2
P4ylfUtrIlQznTcEgtPaMYlInjv8SU38O2ORW6def+rgFO50epkQS7qnqkysC+brPNTMP4JjbgPV
8HqB2Oc5WRqKanmvNq5AIalI2l5G7weP5qsr2O+atA6Ww0Mm+2fQEaQ+Kq5aB8Ok8RKb4g3v9J00
knKTAr2ruxBJYWwLVIbOYrWwrzwtRt8kWPzqIZxah8Qp2dNET3DaZpY2B3Jw6ZytrFi9k1tU4QyI
HA5NI9r5nbOzG5C2MbKOwpkojjFZwVvusCdbRttaGuuMvKSkLEuZbyr0ieCcYa9dd+BHW933z7Q2
bs1SfhkL9tppslir2E3OHNTw6UXpM1FZeihk1PJPpbOlROhDj/O3Nvtup/JXxMHFhLAzBu+l4eoo
cY6Mov2OgHjZpO5tyxCHVrceRdFY68HBNTSxCd/2tCtO9vQ7i+4ytKTXTa17L3v91dU9nxVK+5VZ
QbadzPx+rpzzoqecA+aIii/iY0+Vdiu0E1Gh5sVVgN/Y+V81Q2Gox/qHb3nVztX2zvIw5o9aoMJh
R7gHCbWwznPl7fLO6hRDRyj+fAtoyy5/OFhPTXTrk55KQtehFXF8rC3dDQsOjk1VuxdPnog1fUxN
8yZr1+KDNzxOWNJg9TH+SpZzLdBb4PndsHLM+NGa78YkVidcV//0fOuaPmz9dhdjqjxDcZDZaTmh
EHTlLZD6kBHRi82hugoMVpnlyADVIqxN2q2xRmfTx2WjCKk4LKqUzNbEBK3DllIAIpE4bpoXAu7X
haEm4iEwX0fcebuxh5X794+i1HYciO0h108VcAfRVfkxkJa9Fr3xoC31t+QAb7k+H52oOeEoLMA0
gpexZevJy1IsAojV7QjWWiioSyr4SenuywLYU+16SQD5yjTuw4Mp8LssvPGzXutIeGX56vQkeUfL
PRmAu0bjRI0wrmoF1ZmYB7uqecHURY60TqtSMP8x2lwCXoJmXBwlEd9WcmXbeTasLN8uIhtCu5sO
9HZ+kNa+3AYMS8Q1xqEZuw+whssqduC/4l48zfI595z8oC1LsxkGQkXsoNsTkbZH33F31hR985Jv
mRP4MTFSM3K1tj+uy1i2pCE2+SVNJnTIRNND5dBdxeW7a2JQrIfuXjdQ9nA/YquUDCaEHZKWbwND
4Xoo/cbalUNxZ1RkU3eGuhW0xtG29S0niqWcC6TTmSvbvJuLBTXfGbSNo14qWn72/eCDgShd1Qq3
KavgRGKRtq4Rs70IxC+Q4qUqCF0Z/Q9zHDdM7od4iZ/7aSYkF81k1N66yv7y7e/JTtsL3DzZvYSd
rHV7eEgnIsgju4/CQa8nbDZ1tCsGHNmYFAlLJ6lmwWdl5szjsnCw5E+k3mNdM7E3E7Y1flQynY+q
r5JkvsdK5+mapqV44VaESy8tPiy/XU8FkOewJ9hsptLUZXHQ8bowZjzqsux343COdDSwuat4p+es
MxvrebQjm+pVnka4qYJyS7pTsWxUgGV8hqM7klVG3UInvWcvOSQzTVyx9dFpSGFlK578uPO32O7s
jT2jYbZvIgO5cdz8bx7AwkixQxAzIvYvhX/BnVJwPnn5QY7ac8LPnIxam+s/5vERjxltBpRb/gvO
ZsYrEPC4SS455GbSbPj7S2A71utsbLkrkbbVJaP6Mmar3yxNXr0J6T9VGl1bOjRC5CfefmsE8pvd
NBfo2I/61NTaX5lnrAjUaxPnI8LKv6R3zrDIqnZSX4K1tmhH+LiQbmF9jYuUKryciOwWMxShX665
tq3GxIizfIyVxKxz17vVh2G3tyjBqjZP2PcbeyPd7hqrCsBg6Jowd6sXfJ+n2GGHNuYd5HoAWeVU
JCuYBSsIZyQGX0NyX5WDuzNUcq+vMxmP7CLQYc+ZzhtGY1bgVh/dWr/4xM/4luT5R1/GOilx6DHd
ALKW259TVfGTSrxNPkewVTF3rmyXj917bI2/0rC//bbYCjJZD4uTiXU/OJfINE92j3k6ynjs9Xkr
cn2DR4WBwD17DTFlU1asJcwRcSbYmISOERM1/NppDs7LRSN1m7szDur0mNv9N2Ca3NTEkTEaDuI0
yjg+BR/RYNdrU89/OjvFyOxUZyynKAvTUXTZK7c1AjW91aBhVA00H1IeOBrHJWUjNbch2Q9vY+mx
cVkm4ipJs62zhv5DMKBt7EiycUgy2PF62A269WIPHjk/QX7RgBYse/TDpOX3rvgLt9H0ttQypkvY
2pa69sDLKEySPGOmc2BcfPsDXF4iiTLU1ZwOvJR9CZMkuvR9KLSbqJcvyYt2FWjxNeG8oMmB5e1q
AUUkBAlXZeLWi0Iyn1OJKxBm4kH2zV8UJMMBLD8sOYoxGnmgN95zamQ3p2bK6KN7f7bXALzAu93G
0MufRjAXBRaTaGyemCs+YmNLcm9yLrCbhwTAsp5Q/0gPbnLqka96emSDjFVOOrkliry2Ny1/ZgJ2
WadgsiBy5KYlxcciPG/r8kGnw4yDKaIo0PL1+5SzylA87qBD5gaK0W0UrWsobpf3Kno+KzNF9Eat
++VmFRNhvC8Y6QB/c0UAp6DAtmKCTXFtFCNcKlrYV9iwmZ1FXV7qUf/tgqzjkWZI9rkK5iDHQrHH
KkaGjEt4ZHMW12rp+cOOBBBDLDugy6ZimC1g5hqoGZT80gM5p8DOGp/ZoGALIGimFBQtsGhcbD+6
+HIVLd0rbprlF575/iUJrD2LHexkeCHb+kZvAgtnyGupGOwIGJtCbT4Z8GwBpp2Da5tg25SqsFUU
+LIBulUKRwrgPQN6VwDfbRDzo3f6O15vD33F+6uTePgNh81HoOW7VtPuzAS6Pa7YEI+KKh8VXx4p
0rwCOY9Az22/uDR+9Fp3/asPmo6dvmTRBK1eKW4dNmBHxPp1BGivFdnuZms7gXTvQd47CKBKBheS
JdgVWyvKeRbO77tZ+54VMd8YDjxS6RBWCYufRdNT404hs/DDoqGdBiyUCHdKrrNi8U2gfD71YU1x
94NUvD5csOrl1M7BP5YfqN8C7p/zcwnqbxXdUWP/bMpuOdAG22IJIN8PzvvHwSiAxf9UZK1+6qtq
S3aoJDJiVTvct3LlMpC4DTAdzMqC8O8XdkFPozMQX2+n34bJpMoF6fHRUf6FeCAulp8IngbMDZ1y
OTDG6mGt6W917CXr2fuBHIu3FBp9RKO8AVbu2+g+xTgxYaCYlJMiI4mozChfrcWbj9WCVNZqxRJt
2lI2jB84hqnxki8mtlVB/PKDbjT1CW/PpS8ConGcJXmg5t7bJpa2493PLBNr+2ihAAR3UdnlD3Yc
PcnM/MujAbSOHaGs+1cv1u+8KvPRQTKeCAay0fLGE2PfynJIUyjreTnJkU8hxrUjOSf25IZcMXj3
K5wYPzYOnxKnj8Txo+P8mVizyealCfpdNwOvVjiE6pq1phc/BnCV6RL/gEUQx4QeUTO0rDPbNjZk
/9LSUnnjRvPzU4uBBWW14CrV8EHbOJWoDp9ZoM5BWMFqgntoHzY7tbV1BKveU0p2lU5oKvMTw9cb
3nNiqeMXNO+VhUtKxy01KNtUg3/KKydchO2orWXyU3LpWrUqIR/0mTEgolWz/MWNCGaZsHumJlxd
WQuAN8KAKJ81I5BL8ka0ZnFw2UfDLprFr2M6d0Njye0UyU9XXROmOD0yMjgcyRh8eEVZdbtjD8Rq
V7A6YQOUbmzp1dxRxJeTc5mYZxuYPPuOqwPdokVOeW5exH+9x/s39xJrnwRuvSYtAIgsy46ZoPIg
WwwPA6TxNhYL1syqp6SmTc9yMP4Xe2e2I7myXudXEc61ucF5EKRzkWQOlVnz3H1DdFVXB2cyGJzv
7FfyIxh6L3/R2rJ8ZAGS7g3oANpzdxYzGP/61/qWc8S5xdfHDrExg3qKkoJpKOZZiScQPasaH4ZO
Ltc9AZ1o5vu+MY5jycrP4ezIpE1pn3Ct+s50eCs2sBfmIqyvlT+/m758bmjsTaq6PjnVvO49gR1p
zd+WmrtkGpoCUx/f9skRUMKI0sUVlyOEzIBqAPohxLoRJS5Sin7DmqJT56L6cTiZq3fZIDKXfjRw
swUmzjwVCRTARuOTdMRc0NKA/9SrY3NY6/1q2OJI7fUHXhm85xItt+etgbEvvSdl2CV9iIBePXPE
TPhHa+dqC/wHGsRXXRiOewNrW9KTVU0iBT2agx7UsHfk3dlc55iuxcBGS3l0ja3m/Jlyy74Y3cDv
2X2bPXnTLa3LE9p8q/35jN5QxQLefMc+z+4dbz9kVcpHSya2pWvb4zfuCDfhstaeTSudj2szfgOF
JnZAestdYaPtjMZvXniQeG15X1QUjWP9Y8tBShhKw9kM39ytgyo3RXTwOgjJY9rz8olmcVqK6FTa
I9db0+azRkZtc/upCRyxB4+n4jVvnlVT7Qt2jbRHgKkJBlaE7RrRKC7Wl3mDOBzOwJNxIKegnglL
ldEbPU+7flHxoBDGJ1cWB+7gLw4Xw3iLZErsRMWGAQydXhHoOWF+ZcjW2E2N5NGb+VNwmUQc9AvJ
h7IgM44yN3EPjKtuw+/XsQAheG0fxoB08NpslGnPBeYqZ0+TyQoDG2KCGsGAe2COAsnl2zPrh7Zv
P/pFPBnKEHHxEprQSTgvaB4W0PO7Ecc1P34ajMKDrJ4WStjiyRot3hzLQ2kUn/3AjnkD7IMDmXb7
EQbnVizeYQ6Xq7RYH1v43kvPyZxtfrujmpvNsWIMM7E3U09DT42YNkgxoEO2xj+QlDyuo7iuudse
NtvhM6QR5WhZnC2CH1DmUGatOsSXWg4tP745HttiPPPugBxgZzj3i/l6YMM5buF6Pzcqi0fVra+N
y33RS3kuXYUmHlntl4GEGI2py8w33DIm4xjK2i52KyBys3vxPag6E28swqPAvESOmCTyO8D2ccGJ
AaJEUjNG7YcIjKONxZc0yF0KAjReFg2grrJ6z4LpsqTu99Yt+ufJMXleXHtF+WmfqJn7yuyLL1ln
RcY2JIIGvANEKo9W9ok9E30ebsDJGmZbbNGzHStI4GHoCXDgHKC672rZ+G3ba/e+NNxnTXWXOWZ7
baREq9jm483FSEZ+sOMB5tw11RjsXZetxGT2xx66V4J5lWWQGQM0b5O0zlg6eeAx2R4Wl8aFioF+
Y/MF3aV2xuZR0GKAES8lPh482Y7hnMyaMhRZcreWec/JUoztzjSiAhU/fXHL/JSt9pduscApuXHX
rgWpvKLc+8EaHrfKe6Q3nW2Ohqcvvfddb2tNqNO2BtiHxKRBVcxskez2HicygOqcyMHaLPlFbwEj
sNcHjVqnFOC13xAxm9YRHIgZcmwUPfrdej/OlAJ1YNfDIp1jSJQPSsDEb9TUJU5t5CdcHOSQDYsz
tu0xCxTGoRzPo8vKrQZQUecZSZ+J2E7Fz6GYKDELn3LFUR3ZLEXXCetalgJ4smB/E1fSsgzvXidn
E1HbZbwYxVexjG9UyImk/BCLRTPePNPBY8/XU+vxmsfoB0vrklEvcYxSZkeZOTGLnRsHsZoV6hFn
lKAxabbBQCpE/nRI0Do5wA+++WMyV3MXkCIJ6sLb+8VkJOW61KxsvJtR0NQA84IzsTJe6V55sKXq
9ouXsZj/1tdzui+2AWYJOQdsyyG9F96NmI0ftiXoAWsAzuXe0WgN+8pYFgDVNvwfp/WifdaIx1It
19LDQ5xvGZUUFqZ+Wlb4Q7D/0cj1S29P8VSlOxRfcL+rE+Lxz77lVd9ebULV+9Ev6YTjTQdPfQL3
4zyskzgvZVgSkRXdCUgCmUllJlnP1mmrcYK01sjpCQhsZ5jhlU/0bOcpFnddK+7nDs7UPLAH91tx
UT6baXBvr+WYQT6xEOIose9jDA0ZWz/eLXIbeLWGTXsswh+SXpmQi+hBcPL2Exb02cZI063eihL6
6I7OdWFZTIp5xDireKUD1lKN79wUHUkqyISEjdjOGjT5sX5+7D0SFF5PYU/j/vLx4e+NdDsOGJR3
m7uM4LZ6NkWTfeh9MUGWYZkz69emMePbLokf1ra3X2ZAMWFTzbwCzT3ZMH9vsTLSCY7XuY+O5giv
ssS8gYU28Rk4Eq9GgVAs71YrX6GKFeLaEetnvTq/xrFcjingrD2rkI+gMM0j5woea7YOWANuWAgD
emREyssx5OgncbPyLtmhJE97p7LODnxqorb3aTt+NxZeOmEvfhYyc3fYPQGX9eEZz+CHTz4oCOCw
8Ss4Gk7nn5lwfa5wnL7M0GK6MnnIf/85GQr/vKq6OEOR3OfcGZU7yONokaYa/PLR7AQH7nlzQWNE
Gx94pbgDGZUkn7l8D2jc6ZuU333L4e36D2anm+dWmxJSTk/PmuCQUF9hgbvf/38n33/eyefRPPwf
Ofn+6b//r//5c/v3fHy//+l/JljY5h8+RjlWIg5QCsQ1nHJ/GvnCPyhANk3TJS9juvwNf/m7fyFY
gKmIcPJRRhtGDkhKfjGqxdr0j3+hIRmohesHgMw98HT/RYKFYwI//1snn4kEDW4FLAb8cwxT/PXP
H485Lntcif+tzEMq1FJutBWxkHIpunNZ1FczLK1d2fK+2EpiV6l/IdM474Xm5A00DezK0blqBzvE
8L/eNl7/OPSbjNPwScrigzIg69BZmcMKmyKo9a3CF287GX22Of3xXqsatOs0xH0Q2cS5zMfAYCoN
7ky7/i4UKwwITCRV60tdqmtBy4QTdbcedJyw9V/zzXOpieBCNv+iUCXucnVaFyyE0wRXqv7ITck7
zMheRFo/ZZICkF70D1Vbl/vNuNuWaLz3ceFif/lcStLhwiViurGm3nKzTBqPhdMoXNarXOh7u/nC
nxgeG+dJdB2fBGaanZOqx6bhqOBtceyGGcGg4pUvWxi6CjyflbndU5kOKhkkmY509u5DG3SrUc2P
6Difhe2yBO5Yj+SzvBvl5h+9rbgNR8kSLy/f+76/FxvbR7du1liQwztWfo9npQRlQ2imtti8jmvx
VkPcpLiCe++Y3RtlGp7L1grP3anwyJmAMz1GghcJcKHyqlqa+8wseGHJtTh0K+m3TX262og1Rt7X
Yvj3Wx2QtspQ26zRxU7pxlKMND8sFfejYTiYaWbEVsTdfDF944K9bQZAONE90Rpp7AyZOIysXtFc
cPPUBf7N4UKsk6tcybxIssrZ8iH2u9CNaY4JOBeDE9S2CYaFg1GNPDVWCgwAiAO0nwECiD3c7EhE
VJtxqfQrsCozv49zY/pPiwmlapUU3rIGwJhTsT/gn9kXEiKIBPkQBstL59ITg/ks7ipucEG08eAJ
eWV5OQw0cq7GaBIGIHmLpsHFyvanHzaYxGTuW2TucjyGWDpgSxkmgsKnQZL4Mjd6a8NMUAwEnmpn
rfEIYA9rNutapbaT+ESGidPtBsrBjh3CJh0dLV+bhZB9aJf3tfHrNw/EKwc3Zqe/7FnAisrgZUi4
E9ncuI4iskl17V2ITQAgnNtvaI/H3ifamfYAZHnx9vq6ZYTz2+DUXzZOzwAQHuZaiCw1kRh+yvYB
GDlXTzPkAjfgVfEHm/m7fW7mbt85FatDHTm35+Kbndp0YMwB7qBza0nj0Od0nGyYILS3Jg6cujht
M9YoFeDFrWwDzl4Oa1BfOyfun4G+h3IfJUlBXZO+ok4eppsyfMG04vB4oJuFQAdhgOYXGCJ8SJEo
TmIEfgb4h/dsm1FdFWGL427cc0deuStv+tJs6+uzyT060BfqlK+ZNYAXE2znAaVy7R687Yv27BOq
z4ulL+azvqL3+rLe62u7WUX8YLfGPa0yIusuMCxEFZjjjlTzCL4clxfPcupjHgKKxVcEud6p1tjX
IwPTJK2QbSL1MDEyVTh6vNj0oNHokaPSw4dkChF6HIHpxQ1bjyibukPq7+8sZhfGZSB6TDO5Hmu4
tXFPBivd5XBQm5HqltlhDekxfm32TOyEb3qmR6VUD02BHp9y+1IyTXGtfGJdzXVND1qdHrlWZi+h
mOX0MLbqscwubeDh5l0dpLi39OjWinjTo1yph7qK6Y76PLD6/PemXt70LldoT4+CkR4Kneqx5gqt
g2gRUbDhNtUDJKPyIWWidOXKaAnGPm71uDnpwXPRI+ikh1Fkhr3S46nSg2rA75p1xXh2mGEbPczS
Fkd/gQ3jLmPStfXIa+rhFy87vubfAzGTsQhTjkNGZc8er1beKzufxZi5uVFMkJL72e8RWw/bqx67
cbfsUjE/usN8BeqFpkuHwGpoVOxjYfAZnkNgkjk+YJ7fMonA5FFlKb1HWwSHlMlfagmg8q0awoP2
PGiBoHwRA3LBNKSPrlNBui8fjI5OgSobTirgTMq02NBp2aFy9rmWIXzlSni7Bjvv1LGphesg9rqU
chYF6tygxQwjRaYM0TdQCQXWNSQPEIJI6j0ySMmtPNPCSA9+NOZXAmG2pv1VyyclOsqsBZVRSysK
jYUg2K5ZjDflyBMXThKpPFfxvNC5PXXmS0vLXTz5OPE2Ld+UWsgZUHR4/z6jyak4mGl1mxsXNBPy
T4UOVGlBaEUZcrVENGmxiEAQa2ctIOE9mfbl9KYMk96C8HXUUhOKWM8gUt6z+8PSgB5VamEKXxLq
+G+xCtVKjc587LK1PbsoWquWtgotcjGrjlr0crT8hdRJw3f1UGphrEEhm1HKpJbM3EUBfvXfNgvg
uucRJpLb56BltkwLbgXKm9QSXIsWpx1wqRbnmq4ademiTFLqetGWsvVseCBDtay3aoFvqJ4Veh9c
MeyeKIDUk2kcMaIg3lwyhVon1IKhpaXDQYuImZYTez/6AbSk2HmdaWJ22VFyqZJCi5DGoi784KGu
1sMpcqxLmDt1smnpMkPDZOFNMKEXOMPtifADp+pGhB57I60ttjEJqA4tKBcLoyMTH0SGdd/h5kWJ
nBJMg88Dairvh5oief+qXAykJo9NSsAZYoIcI6UszqAKLD5YBFqFUjtqyZaT6kFj1hu0XO4ReJi0
vOtoobdC8YWLoeXfBR141YLwoqXhAY241GIxkX/K9bSAzGJ3l2tJudbi8qRl5s7If6U1le+VOGYt
UtjnpkVpDiK597RO3SNY+1q6nrSIrRR5sz7rjyPmMTBYhN/IioRa+pZZdR5o/QtcSnC5QV9Dpv9i
azIdBdnr28Law4GSO8o3bS2s+1pin7TYLnK1t7X8Dmfyiw+inW0EepLJWNy1VJ/9dLR0H2oRP+NH
4pvbYTZc3AOZLM+VomZcOTADs2msDjjDIYH53luDNJA08NZaDV7LNIGN1WdtZGdDgGYrYbRlsNqo
sICgwpcD3gsgt8wa3BtP3YZ9Fmq723iWPYsoAhbsNIEscujCdLalPG1hxi9H++Y6XmRVbQKrjvxY
qvSMfaOLGyP8qDv71lnEwRFkVzYeOJrSf1YLUIR8IgDh+s92QKIzSDu8be6ByBlPX1gu9H3XeyGg
Hc4D0svcjectbcnDD+OEr7qnMI9ytEG9wHt4r+X6Hjm6zhFVmFQ/5oal5aGnkOzUFxySYMSt3c4e
ybGRQCDD3wy3lA3MCR4sjnwDEFHP1alamMaXGUNrGbaYovCazpuTeAtIEUVww5DwMQnyN4ifln6E
gocupEJi8RauhCEhmAYNjNASxbv0vxCa13yq6ewX8t79zTmoSEAHKENitPqDBaFyN9VLklPkFk/R
+jZZojr66tlbi88w14HiluVyNkG3buuqTjxtCFABSRs0kHO+lcfZL68Kal5jg60jftI6mdzW2nGQ
HzoHhw3gHJK1pVh22/JqNs3FbJYzUN1njIE1BguJ302QWVAV0VOb8rxpW684+HpcPe1whbJwXTdE
oAiHhjCaBhg0OYsSqLbevH2NJWup0HUcrMrjspsjaCfjwC50rHGAtJS+K92b2oKi3jLqVkziEKl3
l2LApf1NwelpcBNJxamr/PoS9OyzWH1yGa+dnw7l45Hr2Nd2a97YroEoVJ0tOCosVOgmJR321ufL
g9Fz3cM3BNqgjGQSekVNuIZgv1r6OTadwj5E3XzwyVJQmUlXcTejVborW6ej6XI7Xsocy1iYf6i1
+phERYefnX/IgU3XWNr7hbJIeySC40JiyPs5SUEmJDlr+N28WKzacDq78w+nkIpiSPm2Agbi2GKD
B9+PHYq2N/lcayPwLIwhK279hiqSqdyXVofZR/Evkj6vtbG+tbXb1sl/lVYOSt0pgl1/h05fJmZd
/uJu8N6RBqOUb7nq8/B9Dq0p7nrvJZVlMswBnD7Pv5Uu/SBcZ+SxMySS2wKo0ByDOEiB8SH2nLBp
mMQKsiXpAvk84Uc7yAI/KpL5tUVcePL5hXpqpYp5LL4bRt3grs3eBtqnYzIZPm7U7eyg5x244F25
RfEwTCslCDVobyGKR8crQ7zboPlgHT85JYkbmseB/ab5dxv/IhoQV3aD9UOz4OYberxfESy8kcN/
i3APehKK62biDJ6Y0KbZwKy9QIxUId6alPKKXbg2dytgLgumya7aeFqlYk3p6+dKgss3S9AZhk00
ul7I32d5BObMypdTybmope35FtE6gG5HPaBghnDgMnorlq70NAFVgebgXdc1KT0pwfF4QPfc4GMM
3WubRB3JADJdygSFSDFAuGuLZg8h7AhJ6XYR7wZB+RNkHonjFfQzNRUAN/JfVLFaJw+cQ+wG42kb
23HPWVbHjWONSQ3nOBmD6MmHUWFDRYjblkSfW7De6czl1VgmnjmTGyIC+kBl2ITLLMvIZlOegj2I
c0sR26UBykc+X2m7dl+rPEoPcWCtP4u6KLgvG3z0uUES3sSralqXzK2Nc2chf6sZW1U4rduRLfty
Z5JwY87XFd4bO6Yx/TatiNGySEXc2kmLCV6U3I3db2GajZghR8pvJg+ho/wl1/o+WzEELgOb8cht
+FJQWYHKEEGK46NdatFfptDFjqmKjFSViggspe/ALh5FVEV4e0xqdPhhCVmzA+8MBt9U3TkGNxWV
wXXoQoxgLvNypvFEYde9p+X6sBXzgnSylbSHMhXlYahrJtFyBjE9FdPwBofjrQwV1wfILXE2tkbs
f+f3ZZJeUkHCZWrOTJZKIz5VETDPTWw2spE7rFP+FBCdYqueucgF9nfFeB5pS18jqadeYEHi3h8v
VYCvZWg6mE0lpBNM9Jia/at+CTEzehb1A+xQ9jUicNYoqBRPNP19BekvPPWsIBaPsFsjX8jA0cls
p6cNJd0aAnVRnbolY4gmnVN+i8t+p2zuqYF3Zdoj7wc3eyIJtNFsOt4b3kyuSefBSa/xkJcDa22y
Yr0JtQPhVYDhPG93/SJ7GgqGhwE88wAMdGmxK2f+dGjJMeIP/Jy3/H2trBE/yclCjiMwv7KZMtQS
o7twy98IF9QKsNJUNuc6palkcgzjMnS6aYde56RKxZ3rE5vB8kfeVXJLnEqb7pHOo9e9lHcudIeD
glcC+ocwZGcxAE10dQdbx6KyeMnbLU+cFKvqaA/nSORfG2nzG7O5SlM7/JYblzR8brnf7sMan57N
lJQHxGLILQ4UiegdZDcfHZPZ5dXfNFeZRsODQ+3sJG4C/Uw103gUze2UmqSyIsb1nE0EKjeeDodt
CzcrfpROeKFp7sUfofR1a/qElEL2LbRWtskgWQiroWIDa9ypzZKEXD1WucLqeBLWr2hiQ0VXWV3I
5T5aJDoEb9ez3Qbefdcp/3rTCChwu0Xf9A+Zx0xuiGo7zTtuVxfo8eIWOzRk+mrlgJm64xKuN6I1
P1mInJy8pgNG1MEOsA4Kzhjdqe1zHhQtBUH40S7+DvYY3wpdIu/o16Vi0BfoPkWtXBZWuAkLx9w7
HjyIsgIPWG6nHtP+uWGKGCOxgILCqW5jj7m2J/9qSEew2tlz1Lic4D7aFDxq/iUcqukIyLpzvTSB
4hecJM2SuzoM7Qdjds6uMTNtLfLn4E+3bkgjXmA8Wk6IXDRPV7xKWWlubTxuENjXYIMFy7MT+2N+
Aj/JrCuu5odIHTg5py3ZZPtmlq3JUqhrkoD/9hSyG2ld9RSFWHgK0W6xH5TfosU0T0ShkDO68cjj
g88HtS6mK+KqVMaPuc/Wo9nxwPFpwFMP0gffDWg40z2+6TycB/LirC8kiRV8diu6X9A+T34xJ1Y5
4WCLsOhJ99FwPSsp5fBZIGPF/O2A0EDQerX/xN7+h4ErpDHmLSYP+QsxYkbeAA3Ybe/QOSLkLmfe
U5ZU8oUJGuMaY96dIEKYbAOeM5/KB2j5liVC/WPgIrW6dfxf35A8tzX/9w9/07v613/4XP7+s+1Q
H0Q2/PUm/+xb1f4a/u3f9Tf/kPrr778svtrkx/Djb/5g/xsS8DB+9evjlxqr4fd/4M+/8z/7F/9E
DTyv3dc//uXHzzoneaaGPv8c/h8KgRexA/gPKQb/9D9a9gj/bl/r73/Bn+sP6w+umpENkMBmuRCE
/9rXGv2heQR2FMI9COgmDf91/WH+4dncKEwvcALHdP3o/6w/3OgP0j+2Dw7cYpXyL5/E/T+zCfgQ
+ej5ZP78479DPbtvc+YZVhk2q5J/s/pwIclEvmN6tk3/q8MC5v9efdQW37MZNG7M1zqxI0bLQNmf
5Bl9ojQQR1c736tN2OwEKgPwdvGZLcZD09Lu4E5vG486avT42UY2+4YpDrrBO1WT+Cx65HYwd/vK
a+9spx8SNWXqFPksQZYM7TX7AY832IdTc+3VVEli+EEX7Isr8k5o19Tm7eqBUQqOIYarNa8BT90I
E1v36BovW99/ZIGz7TkE3td8qa677MWUqFa4+8j3Pm3s7E9eK48Aw7mtDgG/zg468gJFbyPDRYwD
K3BXvqUl4QTCRcC2Uuub3a/Yw5vvFHcGwc9m6V+cfkLYSAHGFuq+M8bzUPoEMJfme4G7M6mtb5wg
vIYkEe6yz5w9lUSPk/PWmhWcs7y87lc/HtO95RYNXiN1GmjHGAy4dI71rekHqlvdV2UxCk65c8Zl
T+ql1bAsRpWcfbX7ZPUU7Sgwdjss/nunBdtl5dR/+syqvmXeTqzVE54lMqZ8sOYIDWsOm7u+bfeE
Sl7XwetgYfH/pIhKFnbvXOpliZCI+l56X3gNZsUcJ3UPPTm2lvJpNEOCUJSbL8NLGk26VEGwlqjK
d9kO2Aw6efCpdUgML0PLhCjd05ClSkZNAAw1Z3cJaTG/9nMQPxsfF5sqvLRtEFBPeRc2jGGTBW/C
llo4ctv3yMUDsq5vgiU/c2t2ERkJwagCOGuzqAqwLIyYiLyJORa+MCRLi0jERKyxLelzLBbqr2co
h9xt9tHqvwYR7ykvT2qjfofWLg8TQY6EuOmlH9Wj4lrBNy9PaP/51azlbVRzvbDr9Xb6zX/tiyM6
yIcn2vpiR8XVSGeszeO5SxFKDllZ5lw6/Dszr16Dp5UL3Gly9DawuJon2cch6JtuGYg0k6oLF6Y8
BfXNDDaMQgbomRrtC0r2zNXu2K8Cw1B5HKbJufVGL/Ft28PBO3Jbysi1eSgHlix+WW15UuoV3/b3
IBsypOyR6rffnovEjYJvpK24OGG/Ix9JMER3KMWjE51S2/pFt61za/Mms2bSeFSxQRAbxDkiKu6P
3lPotq/dqBch9QCFitVkI439lGNMhgSHpLFcD0PVHJpxsHmvLNd2gDshHemxIfEdWc57Zxng/ZYw
WYbppTBLHzsf8r7B0bkbp7U72HN+MMwBa6AJGNPw65/4NNYkDwNb46TOZQ8DyKrXn27JpS4alucx
3/jsIiyHJMUvle1RpLZy42dhA3WKsZqIOqWSj6FvveQhEyjl9mbiBMx1NiUpuxDRYnVn42pAwbFy
d2845oeQxVVOrNZjuua9P2DGC1+xMUXHzsfR09LOdPabpGmR+AL9e+eV9tq1EeYa0gsQt/MkWKBW
VGuwQB5Hs1yjaE+w4MWT9WtAHGOY8x9jLWgxa5wm8Z1qiJ1J0hrgPAyAN3fmRLzCeUNlZMqlk7Lw
ODR7+ZOfEC0tuVEQ9nETYyUmybD3PsFfTLKOFJtTrFSv5Gt5aUAPcGF9G8IUG4WBzOe37r0Vzee6
x6bmzKBfLVpZjz0fQxG2JQ8cpnQF22Vfpib4+vKUF5V3m3X+nISRLXcBFDgQBZsgd8vlQoUsKBg0
SKSKBkSXaky+pN2VbfL44NxL0JrfAgPMZ2eg1IN4oHt2MOB0bEFCbmKJp7xGBl/r8rp0ZogLDs4c
J+x+NhADHiXXQ7LHw0Fwod+5dFPPLDDxfQgucWUDSrjwAJhyGbNIZu3AiryAKnQR+MMf0eTBoXt2
3RR+l5nkEhP13PMYlpzNdbi8SQOYyMzDwdzVvnduB5EKi1ScNd63equN41hb7kXvHBdHt3EbSMSC
C0JojnS/jTkmsWV9R8vjDk20EQ0hNju0j8woz7Q40hCKDxBMWvTJDdSMJ+w3yRIiGPH04nEircUm
z+GHLjD0WM5P9TXnTXRmR4J9kgg2KyJZX1hc3fWCTuVNzGA7Vnaw3KLIRFGOZESJ9FdFVh8yzxo4
xo7jvGEwujbG7UEKF89mh7VNZqZi9xhmieFQ1tzb1sHso/lAkP3KrsqvSXzwWrpaQsl7tguuUX/c
i1jK18ImUA/2gNsjwVCBcwtsrB6d6/HRbIunbDWWoxG5tA5Zt2WGzcAMER2garQQQvyfWO6Izpfj
NaQWrZ3QXl7G0gcSHjT8r28bdt84GuyUzLQlU/8sB3NJ7KEHe9TQu9c382HgLZxLzzjkYfqd1q6f
Wev/9Cf55FcQre25/ZFnFHlvVhMiPutddmO/2L7HyVekw9EbGIGAHQ/ht0YzHT2au7KCfUeJj2En
DVhyKkXVYzZEJV3CG2yuyUY8NvYXYLPOzHFN9IY7uRdyFQFytLfbBgCJmp2ksqdTMSiKE5TH4rOw
KHynsZOx60fbQwyqkR0HHzaI8MMZY7350dT5s6u2+oT3+pErII4wSeuuS0CgYFExQUCKCOyfe1b3
UVZCeytT64xiClx1u609fPR9W7PeZ1BIvTpZBN0iMCO+QVK5Vt7y1A8skgMociKblzMi8XKWa/Cu
cLLcRpxq7iIvdIgN7LmLcT9hb3NxIAIK9phlZXfYTDlddQTn+4zTv6i6H46xvbEBReJ5WAqs1eZk
n3xGEZ+JFSswBOt+qi9RaK6IW0QPZ07tcxM8rIX62Xu8O6shAC5ISZ1FW/Y+WrabsqGAZN16ttW2
orwqoinFFx9lbTxhJ0AKUjXbVUhYPru5vFjAq1c3JgsDK9tMQMJ8tzN/oCtubYf9YEGMmOhpb1f/
obF0pZqBu7Sdq13qGqQbRypDh9Pch8OhknA2JrzmERYHqwCg1JI8qLJlV9HEPo4CQobgitZjVLRN
OZy7oE93XVbfSKeZ91sw/FzG6SIbZR7JaH+TnvvqLJJAeBs88+zTSGJ77n425HnN+/KKQUspg3BW
R64MduUL5ZVED0uyVnkwGbveisOJOmdRNwqmjemizmUlhlio37wX9gbVMbFZY1+Rq3lltjkb8A0g
SZnynhpkgL2OnVjpsXYi9oTxMX3LCwa9sgzvyxpFcAQCCHGFi+anzaL2RPqXrxMwOw04CtyCYr2e
Rqsq8z+9MMyPa595JzPs3qeQEFwlOFgy7sNG2MJTnM+lHZ6t3v2eWRMLOc/7yET/nBrscwoj+1V2
SI9FsRLDgPGYRfWPop1IzHBWRoMPVKIc2fYLQlgQFw589Naeyuza13RWc3X2TVcSoBCvbNj39KPn
3Gm4oXQkGvEcnEOSpuciMOwkbMicYhSEHx58BQESpxLmw2DPddw2+C4dpDF2aB8IqkekcPTBxqF/
bMEeLUNqEHSsjT8z5ileJxYg5N68vXR46BAFWBlAykrHhtjRhpdVph4ifzppGphPo/yogzbbum+y
4SYLOHmVkbvUcWpTRX7w5naNPdO/Q28iqzCbMiZ8GQ+Wkge3gmFLbZ3BPm30k6Wv3/GO/+gM+5Uf
BBUoAw+nApW+ry3rsEyLQ05oeO77dKWbni1n4LRA19bykM9LeZ4YiBjEaB7ZMQXTCDeliKYh9bFm
AfuZ/hngyv7UxX5/suvlhARNmwM6MJiXlK9elfqARTGnuq1/29uUJhQR77/Iri658qAYrSYrjnT7
lTXIWUHvEwjnjWYr3u1NJmY2OpAyN9P6FQxUr7CUGkGl1nf1qLU+ej1irq+oNpz7lLZu+3zzu1Mt
1D0bzxdB9CPxFMV62y3C03j24Bqxtxcgffl1yYog/9pmER4q+MU2ZKXa0vYhjMCZV28vDawKujsf
8loAljVolnhaMFvsWtxaLDtz1PhQkSixccGOOORbxR2QXBwWA/wBudXdjBaPdNaNv2DZH22+cAld
7tY+Y7jAQBG6iU051CkYy7e+tE5GU078C/RvPe+OpJgVL+MK09L4WEbuQrSYz70huItDAWjElDcn
czbuQ1hCexv3Ve4HR5DhzjXV3YBHS2PfL/mw9wlQdrZFs6fLzGLy9baWxuDfob5zPXt0KswY6YrT
sCYzfIjC9DlAeSRgWn7mXfM9qnSnDd1KZKTJ/pOUvK7nzjuqgqonDA5+3DrIXLUIjil9J9bkjidz
giJU+MF+6dTNLHDY5kVO5h6+5uwOF35V39gh3Lv5RHMIS2W+2TXrOIXNrKWBoJD9lnjDRPmIWz+b
sgOrFGLK3lqkQZMRP+NecuhKrHntPN5b0rki4Vgwoe0ySaFwpP9NItUOOQOCupgKNiVc3OkzcEGX
NKQ6DK7ztCHO49agAXt8w5T7S2gWvKeyK1ku36LNEcceV9+5vLJIwLNDvQoW8DXr/2bvTJZcV7Ir
+0VIQ99MSbAnIxiMPiawaAE4esDhaL5eC2qqpCqVlTQtq1GaMvXuu8EgHH7O3nttOX46/vSUjiUx
6rTIw2aCR8BO22RNHbopEjtsK/TNftPw4EEA4iZMkWWyhR2tqxEukdoGo/9ezcBR6MdhTkRfi3sX
Yt+98p0ULzLDSkfy+QgD8d6m9ICBkEsFJwn+CrD1eVZdDA+qeVczVQw8xs3UHG1h0QJrkthGaYir
iEHEZQEdsV8HHQGdFzEJUrWbnaXuviuTixsDGvlvUT9G0rmPZUJwP4Omnwns/vGANuQnxhaiW2Ed
JzpewSDbvLbStFtmKROv+R/SxzecxUd20xgZS1Kh47KCTiHHRkTGqmy4n/JuWM8uVuoaYEoWtWEX
4BSZiCkyJ1i8XvsYNIX7IFoW87QFAN7CuYvBqFWcEcnJjXPweIJoA+zbmGosGBpdBr+PNDWWolfH
739129JXjjeooz33A6Gosn5C/qT3eXApd+ECoiyZhlxvwo7pYk8x68GOcswmy+xVdv59S+/XKkut
W5yIcxHXB6sfXiubztJIyWwDVmIzuglI42GsThk0+epzLukqg1yQbYW8BQO41ygd+Kb5HBsRb/qa
dlKyIebO7DjImFFRryXRaxD1X3qT3pBSrmbV5ciF7GTGtj6OHcdIO0IuS+z+MpFEPgRp+i5pXqEN
+hHA0cXp569MwzcROI9gB208GO7VDjAFV5UGuI1ZwR2TTewO9q4sjIfZ6EJI0RqTULmnkIc319eI
G2nXlbh+ymFAnkzQuXA2LlGAfdo31jbtdqLgrB5Bn+4ah+6bSqIEzWZJ23FWE3bRXoy8Dlg18TaJ
O1qxtfo5z8fiQK5zNH+8WnwgIO/we4R94u10grxrMeMq0j3GhtmQJ6NpQpgOYEQHPqsJbwxAwltc
AOCfT7UWPQNSWKWzhwMvCfywRC3jh+I7lQB2sMsWghn40n1eBOfOkD1wQUGSTbhNaJGB8n37VZ95
NmmRURvhfmsU0a8DWN4DS+htEfdPieVbe8ahl6qEUwAkx+X+tUDxiyjUXS5w3gx7q52GTVtBFaiH
xiXhmn0SaU1WtTF/+QDM1o4/PuUOb8ZkUFx/EOIAcTrMbNgauGzRC0UYqm2uysG25/j2D9eRM1Ob
D/2Je6XW8uXhgt8Tn0IScD5dqFPErEeT8PeNLHa7mTJI+hYO5bQsxzXgdCppfEK9ycx/rxkSqsZe
06bfxGpfReLsUFFvo+V/1Gakr0f7yjpGoRqDQuXr20ewCaU37js/4nXaUsmaEBktDXOPhZOOp55J
hUhxnOKYzYk67KCJ8q03rHAs1NXKzOaq9QF/n6Q9FGyvED57Ytfqzmgk3q9qIsYyRAffqb9Hf7EO
8ToRidetRW+KMFf3lZhJ5GXjHW9KLcSHxU9KlOmg2/FLnuT94b+vCvwfV/7/QRj4f1M7ADr8f9EO
rtVP9tnWn/8pAtkJ+AP+VTuw/kHywSUJYbs0STCP/lt0wjT+sUQg/me957/lJghHmEBNgCbbvmuZ
i9rwr7kJhANdN/lTAg/1yXIM978lHrju/9r8yb+CP9+zYSHj4uSP/I/igWdgcHTpFmd1Lu8B5kIr
ByTm66fWeFQ1oSabLRJOjrAcFpspiCJep7B/gA8mlEyzrG9/JAxKi1LrzBRrDfkTmjpWtnHv9li6
8nfhXuLxYQGuoskLpiTLrDD76ewraBQjJjh/eManrd1F6M8GUNBJya2NgNizYBaYCxr5WSfQAnh+
jMn8LN4MYkkTPdRZh6PL/l5wzKJYBGjMYdNLMrMMJ3CRqUPHvwHMA4xSwhBs8YqPUbIUo/jSr291
81r24vZRxE+IYKyELiZ8q3JnyRNlF7jsScjxWq/9h7K7KyDAMnCYxPp4LxsmTS88l0F70eoHh/to
wLbUCz1uRZH2UdLPtyAmYHQkjMNU0Kwq763mDzX7e+XeAu4DVpjWn5VBcltso34PHRhuVofbbg02
Gp/L0v1B4jm5UDfR+Eer9ddNDkzsPfNO5BBCo73VQHIG5nfF9da0j4obP9oEpZx1Pf6qNtgS/Lz1
mXO0kwtOZQw9FXnKc8+GEIZoxmmrIB6XOG2EjRDO1WckqmDwS3MM0uYu5Rf8jKLJdoX1WrbYkcx3
k/CzZx2ieDthtbZY66fdyfQuipV4Zr+mxXfAlaJTR8fLw4UWyAV0X2jDfaMdUuwY4NtX8KpWesAK
ZqSggRpt3NBrk3BkHCS40fESkcOfdRMMaQ6V56HgHl/7MDJwWOlUb9r6IbUCPl1wLwluNJ8F3H6y
HpeyP4iPBzbX67aj9RLVpuwxKxUN0YWL7z5OXoRRcQ6Voy5BjxUhw3eNPSCKbkGPxINzsmuKVZKd
uaZKUL7iYCzbFv8JQWq0ni2bnVXSP8zWPam4dVJjrkv4qPr7sT37Ql1nRrkEmOuQUiHd3NfQIBw6
0HkXrBrevBXVaHVb/Si4lxDd/LNnvwjajFISu9sWhyGwe/+DC3Xhp0eaSqErUTfNI8LaH4NOQIGT
pJWkBAbnM0zMmzp/hpIM4mFYC0oKdZj7/Ui6Z0ENByDiWLqUxClSbsaJoP/MCtYtcjpp2rZOrlZL
D0Myk+4csZhxdZzQ0+JPz9q5sNp2U6QuGDMa/0U0bFJrTN/9mOyX2bB6mZlUmnNJYMR89+PoLlkA
E7g+TUzoDfe7MShOeWrscvOznf8s87nJ+RMJelNhFHENbRoD8JZz8tti59hr19BWxM2ZIq1ui8uf
wWVTBvsU80VXN3s5DE+DxAbrAiEb9yp99X0KZMd8x1pmV3ktpHZEK8XCST8m7B81WkzKTzsoz3rz
1Hc7HxNFyqZ9blEBu+FDZEdZfyfzl6dXazqLiL/y1Qu+cuthpgpF4Y1AfIBBw5WFz9utnmnYWLXE
KZqR7EwKmEn3jln86PhUj5YtMbEcorEJeYRVMroqiIB72DK+QAkty/aYV+kuLf4gOqw9ne9Se9TH
bFMWJm2SziGrvzoPk67Ktz6eqZEcp2MEx1hhl1dHM5GhTqebviSp7/Eqb8cZhFo/byjZOC50pLil
WXO2LhHVNTpKh521h3TRVLRTCxiOCzrG55GAWdTOXwKmVu+9zYlbndtuIJ0uE6RMIskFCGPFfV7m
sbmRSHCwIVweF0nBpIn5ZuW5Bj4XC2cdRlp8SJASrABPX1FT62x4FycYijvbcZ+Gsa7Bi1ouhZ7T
lbXdocTfs7aVr9bz/GPPOevlCZZR4GjtpTpq2po5wDffuOB/q5S1iaNRShyM3tF00hdcwsFOxNp3
kLgnz4nz46iZS3D4mXacdkdChSGyzZ196WDcV8Vh0h6njItt3gXsY8illKZg/EeizfHshnZnTRuX
ccsYRQMIsv81OkDEdO0QPXey8ZAF6J5ukD7inX1oUsXzYUlc+cp9qyZYYiYO11Im717DDZHYJFNc
lf7FQodIAQHYRwdBtiodnL/zXkvIlsUBnR15NPYHcjAp5MK+r9bQ++iaAz/GSdyrLXhuwnIPZq61
tI+EOLOPSTlmIdgKYKiFESYNTkLusYEN1F2HmjySuz80rvjtIIHzCTZ1uq+mvqdDFSM5KRdUcLnr
nFcZvY9kMVc+4i9R+6sdkU2rUOv2wdj+TBsPKMpmTsR1nkYwN1NQAMgaDokgI+I3zbeZyodhsr8S
4g8PgcMbvM20fte37EYGb8TmVOu/4NMX7hYHI52ekZ5upey8DR2cOxtwVO7Vd33j/XG4IUcbrX/w
U7z7eTLccuz8t77NcTtx2C+0CTOX/b0ReYpZ6JLr+bRLzZnQC0DuTQVywk7nnl1N8JwRdDjm3vQh
1PBlToRb6hkfjqFIVCpS4LJ4gtRNfTPfDBpDFNpVLYsXIm7P81Lz4DT+LWnf5EiXrBt0HGJWuQcb
m4bSS6Y9Usq9M9g8HHby2qCvFojboZpnuVNC+c+aQtqIod6bQTscPMM6Jonen0Sad0j45kvseclF
pF60j5TgAJTfDUPU0bTYDvLhsD4rxZH8YdpNRjiZ9ss8YtmVJjqD1RlQ/wLnojvVp287yUq3dKhp
LTmuMrvUwDrDrMblhf0NOxdRARwe8Za5/hsDBrmEuZ7YkOILFR0JtD7/1OFoE5/gLlUuXnGQ2CZh
TtnfDdY7viZnI11ciJGpCbRNgGk4MDGGmaFJ9BD/KRtwH3o2GYT4Z8TguQkgHLBwwH4lmp2s+Jn6
TKchqpNUxuv2j9epk4YoWWjBcvxiegb+yRenwss+KnDyLZPQBBrVll61mcFHRemiMfeEV8t4VJh4
8aRXrT6svcWvn8WVeesjGZyboT9N5ZmHQzG365hI8m0R3Ht1EZ3rNHkqMeC/0qLDhRHpPKL5JzBt
AhYl+XfP5FEehiSlvasO7v1hvOQLvHuyUlZHvs8PcxfTjLeWfDbYhTkJGrv5tlquAi2oF+Ttn8YU
/pHv8aPMqGqDSDEcrUHnH+s1YAjTchJO2FgLT+zQJE9YZMaDlD0B2CT9gCQmqBwdgmM1dyFXm2RX
dDmrrVls7YLXrE0j5cVp3BWdP1+xat5nC2tIh5eZqVFuJ82/5Fib72Qf//lB98clExh6CkjIZCVS
qorZPAb58NT5FDymmqrCLopm2EDFqz6yaY4IzWDEjhd3CUfTHIMomw5FzfI2XsznvmNfxy5jJa1X
9r5IXZ6Lkf4DGIBjCKufsIT8hBrFu235Zypf3fpGYlZ2uSX6BS9ZU+ObmiDuTrng8KKSIRAObICS
ux3flG1SofCiyzLnNwZ+Qcq5/DTTN1E61fwd+PrWWn1lkRJvTADi69Su3yqCKi64rgKeHWubTbXL
LSrY4rEhB4dGAwaKQKljevvWsfjNtfFdSjfYvpTaex6VJzNLASN3PEPu0ptFKyCaIGHklfCa4Tjj
RO3r/M3PvXe/Qi6ch/acT7U8WlXaX2RGFqS0r/IpzbAHTBGKVxHJs6vjNpUClv2CvcEncUlG7NRt
Rs0b8qo6AC/LDNwgsUWSDhdStOqr5n6xuvjYQsMcWC7mw4BPxAIEXAG16QAzZggTzANPyWiiFNQG
/JR01KENswjBDVNDYp9kRNaIDIKXolpj/BFh1TrvNrrzSS3dDKbVnxIzWNyVygHGTS41j4Yn3YBj
myfa8n/lLzq1lruYPVjbchWi1HALNY6HKvqhfqXx9GGj4xXWcnwCyWSDgxh+0KfQx6r57MbzbzLS
wAzTifI8cMwalPE20j8Ey1k1xP5VuXLvumSe+p49R5rwBGSXDBVpDYKlBhGTbbMORrnJ87matAj4
3pJMbnl/bSzrUhs+mO5pxBGB3InBdFrPUfyaUgHmgQM3kqimi6pLtrIjW5cubiLDDgkzUyLT2TvN
n6pdH2ERwH9lt3kUdiMDqlPxdm2qdLFQYfjkEkDsVhkP6SxfioJgtrBTfeNY5QksOldWa7oaXm0g
HOdqo2s1t/72D6wJfHFqeNx21LduGQeruiieZNHMK3RZmHbcjmZp0+RoU56ZJM46VsLkOWAv2ngz
dI7ROIMafB9UZxyasXpyu/6kGXoQBnKghabz97PNjMd2EwsSKeidxby8Cmp0W1oJm9KLjxUKvNuw
h+eNsc1oh9Qa6YLX0rMD7yniJ/T1cB9iNG+PoBgmwtLeQ1obLx5gzzXHLm8AhxaFnkRy6hOs1fpo
X+vcmFzayprM+iT51ncMSV0kLhDPcVvMr6DUjppR15fIYVScTBIPWPyPsavecWdQvmE572R26SIr
Zqp/MxvWzMyY1vrvgqZUjIrkXTJW1JkKoeNDVO6ZNuVIptRULUklvwvjSnkrcouPqUV/Jbxxnjdd
kzTYSUJS2n1uil/Prx5oHPNhdTH6cLif9TTJwT6B3ZOVS/Bf2dvOSB9yxBzfzu7t3hlJ65E10dyk
Y1/ZBGcMBAsbdLgNRZ3sctoPtt5UbUajnsMmHpw71Mmt36dB2LXENyuW4VXRg/FkNULAZtQ2Zkko
vE8pRLQiWx70TF9ZJtJnHbU1L1DumTpZdSAP8dF2yalOg/dpR/dO3DwFuu2csqVe0icJIGoR+hmU
UrzxuDhFtBfu2JLjBNAJqmKvBZjcMypzB4P4n+xUh3yon2Shx3sJzpHqPesOJ9LR89x5YwzqZM06
f9MJr4h07B+oQjtHFYhQB5s955bSbxm6tRaqrmWVospPPbbvEZDBmVXqFDjxvC69YjxVJUHNpfHR
zMZfFLrsSIMmos1ivsgWG4ZoUga/QRU75Zo+hi0VCtu9FH4NCl2lqJJEZw4IFEsROHysGc3mJGaG
f/+9j9+5ADjXaTGGMFfwtEbzcyAwX2geBbXJYiQxcJQ4i7XEwWMS4zWZF88J3pOpmzRSccAyF1tK
7Qb7QlQdVb9qDJ3ecDFkYmNpUpdqn3+2tuBxqRezi1i7kpLjnlN6reOG6RZbTIU/JrO1MuxyHVGu
Yt6RQr+LcNOgWI87PUseO9HdRBsHdHi4QMB8ZzszrRD4XTwfZfpSLUadYrHsDHh3Bjw83vgZyeSX
V/SBRpJhm+jK2LaIgXELg6kxGBcN+MFYdfV25UlgYItdyAKDt9iHtAI5u14sRR7eIuB1yWI16hfT
0bTYj5rFiISv7X7W5+JEoxG6w2JXQroIju0vl9IfXqGs8hZjE6BJ4g3EAmTApWeeB2qeaRNZ+577
zc2ZO4eH2EeNF2E7bFNc2jBQQYVL2YC12fA2Q59ghMVspTGqTYv9alqMWDmOrD5AQqBhJNpJy3yn
293BTUrQcLbyt6oeeOEv5q4cl5fA7aUW21eyGMAmjH+LIazVHkeX1HDvfBY0XPPxR0/6YiGTi5mM
zYnDyVLRf5wxOi2WMwLAHFiY0OrFjlZzt8cilt1MnGrZYlnDczFhicPGxtNZc9XA2hYtJrd2sbtx
Mt5XiwFOo+V+lWbiNcIbZywmOY7sg1psc6gC6aZgS0svIqn6dLHXqcVo5y6Wu47egFWu6dzfkeru
smDXURAdZnDoN2j7AoMk9r0GH5++GPpwRREGW0x+Om4/B9cfYwgvIJqasCrJ1wJnIOpEdjIXs2C8
2AbxnbD5wknI1C7XaU8eNQI3G1uzYvzGd7gYEHWMiIsh0XydF3uik2PeskpErAlIcJtIsMFTGRbg
Z9lzaB89omLRi+hYQAVZ6YIXmuNS9uU3HsiIioLvFJ+IhD7IwfO1kFcix9qgDcMDcRwcVzkouWZ8
SNNhP4ilnS0AfkKVG2QMr/5oMOesmcrYdmbObzy4EDAYqyuKiOZhIlRlFAghTna+sLghv423bFVZ
zvcUvAurvTMpOAgDCwtWqplPDIwg1DxIiZZiTBo1LvC6x8coTfEqCpYjEnDUmE3QJDz2ijBF8BYn
yWvPTj5EFDqg7UxI8NphboObZoUzWrHOF3UH9FUjOpOd62UFmtb8aFPuP5f5AqGVMIF7Q8PSMzSk
kFHEMHPEG/Dxa5HUFsKb9zuywGa05x5lFBUgv6UW6hnwJkKdACTTxW4aBoF0HiT83ar/czCbblXh
4hzNvrn2c2UkmZizZqHAh9MIxy45URngrL/aQKYxXnPs1pW+xScf8W5pyLQZjIcWSgORYExdHU94
HJNc4vVqbWWGYIStU9vCoXV5B+k7+iGMOxl411k1lJjj0MQJZ60ldhnbKq5O/OYN3YV+1BPfqkY0
z1r0x430apnFo0MvbGiKZCuIz26EI557h3mrrdPfcqrfQEMTqHWR4KVhgMXToJyQwIMsPLPMo4Rk
r2vWM1vMagn3VqRUaanGQ27Wh4ZPYpdJ0vBG81HSsoSdCSSb62+IN58qCq82c/zZxICbuonALDT0
57Lv9v1imvaLExUhP7FJDq3jQ68ErRE+fkDnx6+1T2K13lal4s8RZr1Tpk55gE0ZIpVT2Zlb8qVo
e/cuD7wDdTzOkRA0pT0sKxgxcAQ2Lrf4MoovcwxIA1LouWN0CP3k3Xa0t9EEXuEyXyV9/NgFutxm
4y0waJCdzf6PFjRm5iwDcFtyaNV82XLNFptBsE50qFDzPHmAGjfze+JfPt7GYEWGayeIFKEH0go9
AgqpfpyePXj8hUX71ArFLpuwuYVsjiwweEv44Kby7CkRE1fefFdE79IeOB0pxdLrQ6qI/xfuLond
Q1UHpyBgAQCj74iazV+nOvYJSgINvAA5CIyuCbvNfXYNMEsT915qOHg2MbFDoSYO2/bZXgXFe0Py
IR3j0zRn78aM7Vobt5X/3pq0Vw44IemCQl5n/PyGcE5e7qF5B09yNYxXWgp44o4DTn9MWrgVjRUI
lGNdlneEPzBWt19u6Xx2iEDDa9/CFKh79Ryo8TL4nNh4WHrqH2jGXvdD+UbIFgIsorfTtaeAHKIN
nQlYB0Z6NFidmrT45gJaKIMt2wD2Ng5rE4BMD4QrPlplb/zoCgAGepL94IxduNiuAg9Ph0tKk4zH
CXMDTMjicUAM8fq/2KKoRgXY/oYFFx4YB1eIfU8gmtqdHxs5tueTsbz4vaKQGLF6ZfXmLvHGJ7wW
R4wdetNce1P9mMazQdaU02QFcGcjMh7PpEbmuk16jBK/FD77d315BxK5Xf1/Lff3n9Nk/5UcmKv/
l7Tc/PM/DYH98z/9P4TcwIbbwfID9/O/dNb+CwMPIddlQ2HSWQuDjv/p34XA7H/YpuOZumkgtVoe
3Lx/Q+CZ/zDZl+ue5/u67wSW/9+Sch3vf5NyUYRd29d1lzSYYRt07f77HJhQdtdwEpRhE7gkBHRw
q4C+JBEpG9BZG2LgomkaMGdxxrdPlAUA3etctVfXYUWVJXq8mxU+YfZpL0Ng/8CEP8skeVddXL0S
x+AE9V7KACNfrTnNXk8YoAr4WrZwpx08r5Jpfrl3s7S8OVpA8syk7YEcroWPuGq1+lHHbIJrd8Ob
d11yGcFc5Hz0gF6w/xXqYoz2ppi7lpaOZWnijyza/fy99CFzVeJKmDbdklYk6Ma+fa4xwZfzjFeD
fhEMsviF0+EhIvE8RoiMjSN/fIgljGl+cItS9tS8i1FbS7UlkvVVZdjURA/T1O/x+vip91eT2ds7
RoztN1n5MNpPHiaQDowtqbO5jRnl6tck1dGdudE5k75QWwBJYB2au8OcYHcy5qOMXrSzkZCxsn8C
k3fvxJriDUz2WI2nkvU1+XpuRjVMVO7CnO0ELlaFhx+RlBp/ILIYSFdx77dnVOW9STGfgLmyvEgq
E5NysTjjX+U4btliHXR3Cmv3UHIFTCTydw5MyLROSzFepIaIGsshf7LBBfSYXoHkpuq+eIFt/GK3
Qtw1o4S+LYZkJ71vJcG2uaM9vOZuR5kc0R0LJlBItjAk8nEdzFrbif6gODfroJLHtM/3WSCtnVKC
crtk7LeE3rnPIkvhMsRMXWVUZIquX9NDsgQ2CncdT5SRjPCtyTxvcKpLb6FztNvYemzQpxtwCFgV
Vvgtw9FEzTQW2l97NJrxi7qAdk/Xy7SbceES+c20J1YXU2WAK01rPLBGpq9NBw+xg9PX4HpXJ+XT
6D9GE6vAhCVKnIRSfc94hQqhhy0uLkGBjcE7P6CLNsI/7MPB1scLjWgQvZmZeLdN9C+wzWvpI2K/
F0YJdnLFDRsedmXrG89BgCMaVBMKtkzKwP5y7AEtflZlP1sxFndC+DRKqvnW4TEM4i+2x6HPb0s4
n6yUeO+SSKr2ZBVC/K2M/6sq/fEssdWIENYYaaeefzr2sS7Repvl6OnjvkuPo/NRlHJbVf0hcr4V
q1fNobczeDYEdguXPCZeRJtmaqITst619n5pbxLuTgxb1kl4onZ5Sfej1WyHtMYkDDCGiz/OPL79
b7yUhY3tV96l+aatn4r61ecCqvTusIiaeEaryF4r7wGWCGDsYmUBvarwk1JLFabqXdn0cTV77C2r
Su/OqXe2uoeaDqPCEmGmfwxU3CrjtSK3BesF2RzzSPTk0u+XV2+KGckQdHyR5pIzsLSR9Q7BkIJP
jeZjyDEns/6ja0YjdAG9diLHEfmYAN17j2uB5WWHFttmBrEcjg4m/por5ZQyzw7DOn903Ieph4rF
uugEJtGJ7l2iVHo2bRMZ7UZ7N4CE8JwPZdxqBhFSXiw/gWxXYTVvEvyUgB9WvjgEWsScx07Pr1nh
U1nEZGBPOAh+7IBLmzxbveCOTqKwhHz3AzkA+zLJNXwh2UdRR0Dv76PmjiU1egn9sxWHwWfFyqts
8IbDutDzjQXPzNAUrmwoyWmzhdSyNvsz9QoN9zXNewvwIfcpcBjFb5z/H34rFUp4Rc+comgRxdXg
NudN295/nSW1F8Zd3YlTBQSZkQMNn719/Sa6Q0NvlYyOAtcPN6LaOMXq14yu9TXKgKilmP3My+Je
R86G6suu+NA5pwHbiCSvUM83jRWAm9Ah2EJ0ejJRXzzO+zKLd2P+BM3xmNkJ2uAj1kC7/Z7BP4/m
tUl+mvTY9RAH+udsuEzBb6TqjREzbGLe60jHx3RaDw55PX3rILlOexclrURW+g06Lut1csh5iFvK
sjRHbt3gz805XeZ2l40Ok+2vnnRr1shy5qcQ8bZZ9rvdyrCfdTDLvM76pDtSMJtEp1Q8lyzvHdGs
MiqX6z9kQRY8d92wr+wHzju8DVuDzEiUj+uCo9s4VguWMtrNDnK1rR1GjpJef9CajafZlGbcWzgP
Op+2l03Vvhmxexry7ziu170Esl29jMNJd7c+JAIgYMtXZ4ZyI5gjKNdkM/fJBFa1W2skoFUcA+6a
THsr96qmcluYbxBXeNGuTAe3MaellVbbueTbIDpEkpcRr1VdHKzsaXZ/O7WP8w9H3wzND5T5sArY
iX+7gHXwjFLUUWydptX3nqIo1psBApaw5djxXf3q5k2Eng3gsESR1Pc01Bj3yaQfjIl6Oc9PjbCi
6rfxygpuotltHejh7N+FFrbgelJNVg8ZUqKez7/k5N/dGXY11ZtkjXsnegyc+6Hr0U5T+0Vjy1oP
6Of4rHHvN9MPsQL/heA52bq4eWv7ysXOUj1EQ6/f+YNxHCo/OztesRtH/87Ctv7cyw+TxvdNCaIx
HGBr5L72AKc+vtn5dxCpfG+OHFWaLbGtuSZFR6X6K+rp1c15e+rp8ht8WGqqrdR97KLW3xEL2bpx
926osvsqGvYDBfOB3RbZtjJqzFc9B76W6MQUzAGXrM6scjYCesea+6l/1nnsbf4ilkfHb/RgpDwM
3hrBeNU75S61H002eWATU/2LDOyeiteShVUwbQUo9N7/88XO069TRaUfjjK3nI+t+RfJBdde7ebh
TyJ4DU+NdvbzH6TDByqc1wjk3mpoXrLhKRMUFVr9prfUmno+XLIq9Bh1XfvWcUeM8awl+LWN7FKO
L4Gy74Lgg7DtSlMw/tO75eVI5Qniob3JkuHc2vw0SXHMRlxsiPrDlRq8MmQS3MhUf89b824uEhiu
rXbI5ohoh9PUrLfB1cH9lX7nrl2q03PNN346HDw2FMkzcCkRJfO1SbtDonHlQTnl/egWyTauHOdE
Tq3e8eZ/lRqb2Wa4d3qLZc/MLyfu3L3INPYJtOxiYjunZXaXKs67icjDqjJgspFgf8wlVy+vcciT
sHAy8cgdAjCamAEslkkN2NqZXeogdO8KZ/McYaMB99KAZudpNDHybBtrWudDN27zKX4hL1JdTAbW
jcoQgvo5P/tWz3Cr2/IW2Xc0Yd5SInbsXDBzWyVrRkhVGAEHhC5NUt5TwHOCVkvsJXWHbXqk5X0M
0aVJP3Cb7capvuQzXoRI1HtAfyjYprlciI0dd7pD4HUzv6kQkNETG77EzwiksoZy4DpuhCY31Vh8
GGD6N534mhx9PAZEUTQSRLsuayZYPPkvmtpKw8a9gqfP6dHzF+LTwPFlvFSpM/AduvLDsSAO/HFt
yHTbRrzfEQqJ4vTBsqCrjgUMjFXDx8mOYiLbS4FulHgNVVH0M6fJvg5KuUoblg5BC0Zl7qiZjOmr
HOnXAyIKJnmxAWqyXqYTboqxPnZbLaM5zcso7kLOecSVsx9TFK8qwWvekLGsCl79rVG9l5Jwf55C
ByI3V7KfXrlMI2EZjc/KYn4Y/IzextZ+g19OIsZrQiMZD5phPOuaf8aCu6LYkjGjKd6sEsfJWPy6
vrxodr2WE0xdpB+OoawLU8mSKe2HYj8z6Ww8nXChSu0vS5GkJK17ZwxwYqPZ9ncjnExBNioUVvwh
4/g5MaddT8nBriznjVdm2ppf5zMNjQB0LBlvTW/E3ZQ5IIXbL9WK+FAP7gGBn9V6TFBp7mx2DCNx
aafpuIeWDd8TQXLEMmtau2euLaUs7jVff2hsMP3skrCpaTWIQf9+GGO2GISDKkE2EQgNdOgo36Ps
gd8Z2dRGPZ3D+tSyrhPF1WaZMilK84JS+4M991fwoJ4n4by2Rduehs5WcJtpzwWQvkRXtOTqcgAn
uA2JQuWbyqg+HCPaxlkst47BUZgUMLTKZCRJy25s67S4SzpCvocOYh/fI/U6wjXB4YnRn0+iQLI+
VXN5X/VFd8IhYm+EZ75mAMKeyrRv91bd0+lk+gRXYLXv2Ht+1YXWUiWKnRGoDzbjkUTaND0i51nc
brtvHXLj3rchU/lqOqeyQ44egDHx/eUAtYj3EadHozXPAVaHW+066zQpyA8tqKIAoxToU3Ch/GfD
9hVIFb2HKOxhUmlT6GmvCXx0slVcaNOAiXFeehtnT1Eq5wkcjpsqKtN9rLtUQ1H6QOPIiSDoQ5J4
DHniOZfuwXWSz76FnidTck8YoW/CfGozAtfVORY22mju8sulSSSxsq80we5bzgPRj9Z4yYoh20wD
S3k30C/wqD55NzPf+HjCrIC5JPOxALUWMw6DEhFv7j0xJzKQGNdGvwgCssJGZ77g9XiTXGeGil9W
hfJzYGpbiOHj0pqSPNHiQly8CTqCtLpNElLs7CH1t/Q0/xN7Z7IdOZJm53fRHnUwG7DQxueBTjqH
4LTBIRkk5hkwA7CWHkJ6nu730mehblV1H0nVra16k3kqszIi6A7Y8N97v8tBOzPQ0ltBo3qzzFCW
Pfc2nttzbd1mlZdt8BAOeFqBVHSkI6WTxCwd+fBaGlDUw7R7nDgvxrFZX9sSsCY52OchUlsvspo7
j2tTWovimi/tGzscBCYNlmDhd8N63BGJ4g4RkZTOVRRt0/Q8dhYghQbou5LjwZH5h92QdnUZ2JHl
AoA7wFLoutbaiHh6lzRg7hq32gXqfkZg2gTWgOJM2e5KoJUC67bvprH+HPo8xjgLMCp1CpyLDRyz
Dn2TxqTkNog+2U54HATU7oBOPQtjFacyiDEVTEqDkT2krOUdKMuu94h2jubUXU3ePe5f2c0CoaQv
ZLVfWvN3ViBW+YXvI2LjTlpGTYt2ccqnPLRq7MPbMnD6dQUquzD4bqzpyh2dXGFE7XPxwtmMWK4H
SUX+KfqN24Ob2MNhBGAd6TLgXNcCA8YxhvzJ4DNBIqU4mMPpQ6yrhEc6hTtdLpzSMuzQNsygHwek
LiAux+ZiJ3ctvcQW/cQBFxeAfrdNpn7Csu+pVA6PPY3Gin2MvQAUYrhcWtv9xaVtn9CB7LIJVboU
WQqSma4NCYb0EE57nEgEZ9LPwkVvwoTxM9CvDNqWomUJDmtOzAGyW/IDwHjjOv4ZDNCzGVOGiu59
zqU9n/BUsAA3X9nIrc2iwHOyshP96xMByLOpy58zWqBj3Q4tR4qhpa6I/vM/C10bLeiPpl3NvqVB
WGrAbIZiFlBTUqefTDlAVeoK6oabyNZDmJvD+VSxBW2mMMc7z8NX0GA96yrrTJdaG13obZZYngxB
4XUX9Ht68Bj8r+2BQmypq7Ht+QZXYvzY/CnN1vXZRYhjOPsUUlgroiFQ/szE3c+We83p3va7M4br
2yKhkrsoqS/FevS4LM6TRjDu0uXaDMFZuV95wjTCod2bPCw2Jvq+p8V4l6nAqkn99mGhs2GrvAd3
YU53EI5gEaQ5vNYV4gyBPikfhoXpUS/eMdPHN3CX+hSPT7ZiWA1xYqKTXNnFfepQUl50BLrhMjC9
MV9U79+PvXD3advdkm76hreDjc5udxnDOXwfeP3w8D8q4PfHDuRgiMNO0pheZcuxxWU++SEOHOqz
RHTb0bDegWOOi1esS+9SF7BnuoodgRyEKe3sdJxaTJsobCfNWSGxzONxFMPnTKv7EgSXXte8p7YH
0+OO+o0YGzhF8DkCna2r4X3BoWMhgp3FeNcyWKkbX1fJO3TKm46/jwxjX0SUzaPU7gY8udW4beI9
Avetn+Nt0BX1UTcSFeiYcDJL5CXRVfaNLrWfabdXuubezRUp7D4FyxscpBBUdozjjWHlr276Yloc
MhwVLnt/ekg7bsCVfJh9FvQ2ODY+sQtcG8hG1E1EECp4GJc3GLfpBhgliRjEIxD816z6ARdUbKoq
cW6TdnhaOtpc+7YrbxIxniefx66Jv6ehJwtiNxNjQkHal3wvYxdGikv/msbBu7BZmwo5qMdhOEGF
u/iDswXlxZMaWcwNfLPcimz6iA3nGEc0ZKRTfRyr8o7iQK7JYBIwQrRXnqNrwN68K0hNLhyJ6ZDn
T+P1YDsY1XKPx+U12ZM8y5biDGXLEzasEAGRaE4tymM9B9sEqxFzRSCbxMsT3y12mDfi4xiOz225
kH1zWHijqP1MrXwf9IFJZuE16qJ9NGhMrK17rDZ1PL+iCBUbN2iY1wX4QFLLPSozwdTetBwWi/xk
6L9wU7iP6kNgj298VazyhZ/skc5BfBCiLhhKeQD6GUlxPPrzF7eTd306M32mo2ktqzWhYsBHMrn2
HtjcCUU5SASklxS6ijEBX+2G1N62anp3qLNbSnyEs8v90e8oAbSHz3q2XpH+kaa8hYlBI8nzonVH
Ok5jJSDFmnG4qyz3NQ6x6c3+r1rEH1GSjbsoL+WaQb2+DrF5k3alRLvFcgVmwbBf3D/x9Xb6jm3M
eUtlnboMwx3cG9Q+c76zRjBEueVc7JyM8JzY7346P8+zuoEkfsmo8eWW0jyIhZGenofPpkg1/pTW
G7ok+JO9F+H42vT11UqeDQgI+H+tiHkR97Elan/jEwv2uMa3RjBW3AP5UczQfuC3fasTzAMJ59nV
6FKuOghW8DTgyhKl8BntAX8dKYOEVWyLkxyhAVW1N6nxpv48T8enqDAvbfsyl9zxosr2IH27D5PX
vbRdEZxHYUJD4WawGa1mOo+JszGyEVjSwOZLUEjfRZtNViy32dAdMYmzsWQNZrf51RPycam5wIR+
8ssYX/KkouAQVX+flFygbYURqLFYumLsFroMbPYC/FxQ7nSZum/XB3/RcFMHsitWD82AqNfML8Yj
XR9MulzMbH00tGuJP80W8ZNdj3voTNPeD6G4CbnldoivoilicEBc1gDq/4cm+G/XBL0Qhe7v5Dv/
8b8X//Bf/7ea4J//+n9qglb4lxDsoxfq8KTr+/8r22kFfzFdE/9b6JmB6fk+IuQ/xzuJfZpQ4Ezb
9Ryf0AX/0V/jnU7oOSQ/XRKgf4TEf8WC/L+zIQPkRZhsED6q4+///J8IdTLACi3+9ue3c71/pQmy
So8BpmZr3dp+gXEcH7IHtlt6Lq9TxLnfwDxPzK++L9RZzOQi/PSOkoyGo+NrnbwRszm6EtXANt2U
IBNcCw6il7RTtL5zQeY0jX+U7JyBBs5ihwFVVKyDpr7Xc/HYzgIRn/k25/OSHvhpuiT1m5kTmWZN
xkbDTA9PBe42tL06m58xsUMjHrtqrdyaoBUXMbJQ2fSbP8VNkQoALtWbmnpYA+Ovlssz2Z9tnoby
sFRGvSExcijciuRTrN5EF5L09g9zJdBSsBo1ETGDnFlaF95Jrqz4yvrnJCDwEj5WifqEskCn+Sul
44KQCEkGwXHLLpJXnGDE0e2O+j33VU58nhFzr2UwroYVUxLl+/GmveVkcxYT1cxGOG5Ti3d8CLFp
4mf+zVJqrCb5Gnsd0QgKrhN45LvFgRsFSohuUJtFVUBys0zt9HDuVeFyipppneiQG+I+xg1Oss+B
WmBofMEExyAvrB0NS5/KWy5LJh5HvyKmlr4tGoCAm+XSaySC5dAI4IUpDhD6IB0NTuChhACSPuDS
/DQ1WiEYiGNGVS+Yt7j7ouzgIGUFp/Kwv2c0Zp29hGSS4T54QMR20uy04tV8FIyrwDrMPnuEBenB
kFib1Zi0gMnGl3Kujm6X8K05D73GRNTwIpiuRGvmwyAkYElwBcK4yr1ZacyEqYETHeSJ0tZYUQ2j
8BawFL4GVAS9gOdlTd9sci80+6KiaJxFosEWLohdDboQGnkxwr6wNATDq/gGfDUWGyfXz33g3idO
EdN+zj4M2/PEt1PigccKDmHD9HHFpRbyUJ3Md5lfA/5Bpm5HiJdFXmx6hohg+ezH3M2+LPFjF0zj
sOr3K6XxHosGfdBbcOJpLOhvZtYJXr4gskpBARdc4WxG5dwNRvlYanyIYsCNUOC/1Rotoon1aGYE
XiTYEQNW31oBEUEynCCSghWvlXugHoWkENgSU0zG0YZkUkI0MTLMl6mGnKCunmOPOasfTXe9ZzWn
0mG2JUSc7eP2yhB7C+i43AwRczqcuuxXxluvGPM19rSz38FEJzupwStNY9iU6TJ6ImOwEdBZHI1p
meC1wHXAjdUVmzmGc2hl1hMTwumjmlGnrew4aaDRiZK95BRoGEwDFcaFDuNq8pRZip9Og2MmjZAR
GiYTl/ukB8pH36uLBdI5s7J5zNOR12Kon8wupmJthYIgHPbiAFXdhlzTaIJNOkZoOGW0o3UDkwN8
hE2PW8jS6JsFBo6vYTjcQ0BGa0COlfErORnpHSPRoBcHdHegrtQAv9U6pkR5RJKl3ao2MPGEyXiR
YaDn3ViHJHgeA05PBa+n0eCeQSN8Bg3zoYPM43Cz3Bga9BP9Qf5o+E8GBQhH/FcgmDVH8IFgisw7
QyODXA0PcqEIUTj1bmusEGnCdO0HwDLA8pxbrrJSAlALqngX5lLy4OTuTYq5FOvgY15GTARhGFma
TILNd1dqvFFM6HatX+N14z8A4EAlaYAhlVCRjIn7QqRBSY6yD5VfvoDOakhlJN4m1VilRgOWHI1a
AkC/p7vkR2oIUwaNyddYJtW3zGwTDt09UNCoAd4UQ3Ei0MEC0GIZmTXi6cnQuCci3x6i+T3lK5gZ
l2VBjoEh6uEz4CmDSwU3atIAKczFYh3AlMo0XIrOMmKDPnUz013hUvIDAIm8V9L+KiBT+VWKkFzi
t5gUfrABWMuEEkRWgHjY1Nd3ZNfQcqjwZYhNiatACi81CsvSUCy3zsWK+PqmSE2xGyBn9Rqh1bok
opK2OqN3U1ujQVsOYxnDBr2FRI3+2+f08miHmImDj9s6acAF7ZGtQLgePN/KQwlp+NxTjfgaNOxr
1tQvu+P6jDvDz0+LXexIjFNpIgQaflIsO/7Tp1lDxCpoYlggp61bdpegDx/KAiC435QQq7Kn0MHN
WnY5Fnq6WTwjcvYWKlekDr6LlyweG0z2SBq9cwvfJbkzR3p6fYHy2bFwcKcZj57ondMi+2M8ukTj
Uy5+fUU58pDXO29p2AwIwq/BQJEJDB6Bw+aYfDGStDh+eEPArHCDOUSznvo1fQwFtHCZ/pMgivkJ
FVEcX341Qhgn2dAKGUCZsdEc6fsoYD4ZJxj1krg4gg+cFdaC6JrfpGotsVjtJANFjsDdGxYefT9L
P/qeBI2bzRl2zZprhlD4bCxa54iqudXVpGEU/6I17Wd7horb7YbAWI2GZEQ6mDb3gWDT2/SrsP5T
xq0Rj00ANC6YWBy6OlxVZv9YSh46EKrs45axRqAEtBsJjNOBONYy+fAhoG+YHe6q1srONuLMyjeY
Y3eEV2LWtp27dLdpTeCx7yhrNsE6r0zXNtY5GqhtDHioba/d6eLfntAPL3147kd6Wkh17lyDN7f/
U45L9zGWCflAVodtz2DCDD3wkgvqJFIu1xONLGt38WCjZaZ76zXI3HNp3jTFclUyOFEdQ8dRf544
RVwUV7oVuTU/cbMn4YSPoTuqo6w99gbsWJRo2PiOGi4wfZjxYgXhT2/lx56KyhMsHxKSbglMCLi8
rTHz2Eq9lTibGj8PVsbcFBDpSwExUcCoD9eBBtbXGl3fLq/8WFh1NNQ+hW4PqI0wYUJCKc0/wGI9
9sAi0lmQc5eE6QOz/UI7smCQ2g/QCx9ohw8hP0dyI4PHBb4+vw2yC8D9UaP3DRj8sJmpTPqD5Uc5
rTSonw4gLEZdMu8LKP7xkh4njfWPNODfgPTfDhr5PwH/F7QAEBnF16OLAVgOHym7z9YBoY1uYT+z
dI0ALasvbmUtG0L1OwXeIY2PCEdtnhy63KdyUBcSSF1NYNBRUOiyApBFR1vXFwTGQ51jTx7pNVim
9jdzaveUGdapbCf7Po25ug/mwok0N6kl1BUJBGzxm3oOAI5KJ8+WBQd19DgZ/RVi3hG7HqERE3Ch
1PULNXPSXhcyGDQzFDQ0sHbk5I4pbSg5fTiSdoYGGin1VMAMXecl0lUPYBQIQU/+aqQFgpkPdRDL
FwJweIfdnykmhRGdYZhbTn4HYphfM50SHd0SUpdMRLpuAixBfEti4QwkmSXrQJXosM11RcVIV4VJ
ZwXrgU8+hdAOnmOaQ4PShpEUKcy13q0X9adEyu8stuik0YUY3WKResfYtiLzbLNPUZwBlmaGparL
NPqA5hv8dYXn/yp9hphMRDeWX3VIX/iT547qkI6Nim+B5HdwEQnX5YAGj1ZXebi/cxpfd+T5htWV
67xaFSpV+xhx/VZ2Kr2pNZUM6GbP5MAM7xwPrBwMXKZNQfvcGS79NLPVbkRRvNKjNXM9j81VNOV3
jHbKfZdK+64fXk2PIiwKnO4LjtHcPoYNNWe7ZGmoJloIaUpK25KsOi2G7srNQ2Mj7FOXpw1vD/mn
tk3lbkzrp7jG8D9ly4upsBlGS36WMQG0uTPfkMaaU9LNyaarOT5yDOYY1rsAxcTyabnVI/JWcLOM
XX+h+imyfnT4YpmpQgUfgCfFxOE2cowolX+FC0kJUUv262sW4QhYByOQA/17BdcTuGRlgOGeGVQP
yg62qU8wy5feoY4nBI0WFaWixnbuIhgK4UtPWOw4xxMan/Me4Q7ccAS8NtrOuSh+7qZeLobDw8yj
J/eWF6xd3c+EQjUFywe9tzi3qoozv5ccIoORSVN+LJ0Z4dBhaROx88sTIRs/OePKjqFoudW+rmBn
qU4xVCvKO3D4/S1pRMx2vLgp5ATSUTQN5SwaC1MrMz1IlV/GGPcXccUYV/j9GB6L7gMa9XNujwcv
sV6dzEi3geIAqIrgocmojVlGEsk5oA/WhSDYmuaZyqvg8ucvlM89CJiXRG2RL0Ya0ZBNxXYIaOYs
l/bWpCmbvQMCi6s0gcM600HtUjMSPzsMS2+yAh+uD6QIHt59Q2kk/kiTRtwJDoHnPw21i3tWIjii
e55T+6UsiVW5LU6DXODkKbjkNJXrbF28ikrOCooI7X1O9DXFy7KBXxnejKVzntgP1p4dELmdyN7Z
ZgqwR2yWsrlQ877NYNTBmMxA7tq/RidZTgbk+r2kYk+U827qQHqaDmk2i4tbF08TCE3jKQfkzrcY
AnPN5TrIQvdGoL1wH6cwSNEfqDDugaCJjex1rpxvv/S/wFkhN5LzGhNLbAnZwUxMkb1wH694Zz8z
slEYfDPsvskOxDkXWwvnO2sthNhw2UZDqWCj9qzsnX9UznxbGPGLzIlAhuP8VtRwbQpPzKyvxD0a
gZXRDcTenbrPmOPh0YdcITivRYryypIcK12UaweqlGx8zlBUm60qwVHZfwlBwpH5cHU34Mkd+027
QGbshfYqjDo6h+MAY9E6z+mJ+gNCLUx19VtH7DPf2dUmFYa5KTB2YPybJEts2OTcQ69+TE6AMCpU
T2ugNKsxDtkYB1vKAN8Sw/+xDSU3VZu8Y6QjJd/yfpF4XOP2Dletyftu4pvlSvlNazkLGRZIzgpk
kTN0j97DGdQ4T46CYz+zi+5Ziq/GclhgTHgl1p406LD5ddyMGgouzMriBnNrpIR1nTo8xqq682Pk
MkImfBKOvDek2raDQQ9d/D0H9jljmo1BNf1kfvq82Ck0c2ngahRv5Ej3VTS3xzIbKYLDomy3XKo7
zMFrBiL5KpXP4ZtU7rfv2yMDz8AASQRuZfI/IuXQdEn9B+v0tMVkywmBctycVsB1U9EprXDPkcvj
iNQz+Gk6eWB2zl6RsFs7VfaLLjY8lcfCpqNI1jN1pPElbvydVIZHT2ztgmCZ+S4wvv5ExUCRxTjl
t1PpPGbsVWEJT0wELtcrL9jiNX6fCpL/yuMoYqFM+HrPtLjfRcSGd6HrHTzvpwpnh5sy3wyZ7CJT
eOPn6GkMAus8jIeJQfOptxui11VyJCf1FXd+trFbEqQUs65DkchHzJV4XQkdFYjSM2evfausu3wM
mdYjTW87LFoU/6iTMV+dYXgcO2bcUxlvXNcLueQz7PFWmYl9aTauVY7dLgiyrWihAY1mT1dDhaMj
LdSvsGN3pY/kuYBgBYEpvGO+fJ+7HZCWKPhc2oYMi8O+2M7aPmuMnCziyeAmtxn6Fm97VHEoo48K
xgfx4jvYiPOHwzRrw7icNx7gD22eQChzexkOTUfXo2+7ycYJq8+q4RdIiud2iLJTGqkLAyiSRAaz
exW1h46LCDij/JRKFo6ce4WTItdFsv0eKJ9UyvpWBltzVVIxMhj9ndWTKOr11NDu9rT6LTs6Yk+1
v5B19UBNtp2/c/R5QHGsKNlArTbvd5N/aOsJqlsBAqDndTRRbbdGnd40Ade50b8Y/IwrEB4EYONp
z8tSbxWdaxubeUbKNWhX4fDhVzXfS58bg6KAzfXnY+XgeSkyMkdJG2xoyNhTUEtDa18O2yozntWc
apias7ZwYbOwN8g+sMDqgT5CtZQvy4Kxp/4elDjZMb9b4TnUduu9ytzXE/ErDu8R/VBgmL0hOlZG
eLZSMgAFHr0Qx8jRjOf7ijpblhMWXewx+rV+IVNubqcAI3q1zUoclwMnVJLBQNNN7zRN/S9OWI9d
2YSo0r6O0cv9MjqPVY4TycEzT4cBIfCxOocm/I6B7mJmAO9mg76TTdQAz910g1XgyYqxeeUz627G
XKjnmACCB9pYlOf/DzVU/z8DJ5nc/11BQqX/8N9Ymrtl/j/oEvwi/5RVsv7CcYW2FKQHy7PpE/hn
6CSKhaAuygpYyByL8qm/kSUcjwh46IWhz236b6NK5l/4//uuNslZvg8g5N8VVTItTZX8l7IESSn0
EtJKyB2OiwLyt1EljC6EJ2LPZ052ofosPyrVn9BncZhSF7zKVPgkRsqk01w8Z337Niu2nyGdzhyC
fs/OwA00KXV8mBGg2eIrQqMWMaDCccl1uWO1bayc8gChawSG8nvCdlBEZy/3qBnQhQP9odL1A3aM
0xt4D1ACo13DYtKeT/9+AdwPGwgPvRqHrUUfLxrGAhDbsk2oLf7F8cpL6sznebZ/JXQFriglAsoe
euugS57mIfuMGK6u6BWkltfqtYUd/by1LlNVoG0rGD9TFf0QkUg3E30MOJ6krmdIsTCsiYtxJpLl
maQ+MM1EBLDo7I0vHfuAdW0vkwfKWiHsLC8sTx+GgYdoAP5SBbM8VrLdOSlBJ2dimD4SBZ50oYTS
R1160M6sxbTf5eJ2jqPXRSXzyXXponCC8AwmN1jDi3rMMkxnVfbGgAVNR9dZ4INrdb0FUUtq7LEf
UedIaLm0T0R64Xro9FHQJqeF9cMBwehi1iyy2NlFBTMIwzcfnJ5yjZKWjVGan4ZHXKP3RxR8PadR
Xsc4O/xo8p5NYLaPk0FOzYg5CCUUgboADDZluHy7AsIFc41VlqiJ3AaNR12gztJDyckpFlZJ+yFq
GVBPEW89wYiOeu5oF5yGgfhOudA6osRvRF+KUwJPkhrngYpiVtJ6OnUtF1fZU4mDHnsIiCFPqdPz
m+PnQtIHBQh6I4PBkWoYR+pzJjW6LgIHggssG4IH/OzYh23WZE7pm0hzPYABPrmN5lp81DGBm1hR
IRJM7bY3S4VkvzR7QWXFfe6xIhcJ6nDJT4i/sKUwHq5IpwkjtVwk9nFqf9Jw5GBUhxzzQ/Cbvnc7
ED/fGEuzneI628UFQS7asB+sabBW+WKGNx1Vo5vcAVWsvAh0k1XeTcyYTSu/Z93YwYt2uRTCXDMr
5B7R1PRiaIhkAd1Chu19MmKIbZNrAXSl0PQVqhVIXJU4yca5fEw0o8UcOZHQU/Ls8bXgEuHh6yvS
C3MDUn/0ijMMaZJ62a4T0RsHB7JPonahRljvXUBOfqyCt1KBoK2b+Y35f36ak/pQjhy+umVhgQjl
ScWvpUuEL7eLC7gKtSrrbep4H3GEcyueUPUpLyd+XD0bpeA4AVbj4EclG3F45bvCJdvGaD2lcVEW
CWy/TO+KuKk3uVHcRB3QyBgfDgy2heFjQ4Ykg1W0lJjbqIxcNyNvOIOUjTXryV5EsImT59o3CsFX
FAk9qniNOIFyntEhrQCTlzN/26H7HnWMQKylILKTjxQpRC9JZuuiCXGVE1gbON3ZJhndt0X+ZH5v
HqgP6DbOyFPEIPpsU8Bgpx7ymEkfwNx9qFjsSqyUCCPYpyvHuAVLQE+kfAozmytNerWUa2z8GcxU
k7Cmtfaf6DvwfKj4mwUb1rqlWjjV3UR9yoeH1/DHCv7cSjOuiWX8YS7ABvANMVai7omDve9sO+AV
RhJtvU7TlRAwfH1Oq6EhJHUOiqkA5MIiwLtF6nOmgQwHTI5zr/uWQfacgY3YT2b+UyfkH4VoQ55O
/Dsm4N5e/owa4Esm7mw52S9gRFzKw+wryxXF42P3grCL3cstiRiWTbAzsKTaZpRvLcAPviWnbcoy
Vc62vSb6D9DPvy/qPuQPHxmboJCnYZ7eY9CWZR+g2+r5q+mSvyhqCCfxHfLbg7TAXg3u0O4zehea
tkG2DtOTH8MHYIjsn3qP3hfXHY+86WjZf/5Zp/+FBxN8z2LxJvzmNsjTz2U0g5MElJO3iatRPb+X
xFEkdNT7nF5d9nWGAdZpECA+F7AWq5bU/SrLR9AHGbkNwZhLFhcH59PWRrlZY6M396Lr2FEA0ckx
n/bV7Pzg8vkyqyy+gXo13w40QMPmp1sgYZqeWeT9ZA8lfJD3Kgn2yvSesQ+Br6gMb5sgCodVobZD
W5YE/unFmet5RZkdcxkSRrrsYNX7sVylNkyJeKJ21J1GsmrBSKJr3vvCCrfJYP1gY/ioKC1B38ke
cE0mfO2kyga6XvIm/T1UvnPx+LyLoSd9m4YMron/xy7Yq+QhxHy0ie2Rzm7psZgKuiJ69qum9LZy
+Mj8uOawPdDFylKAPVwmW4ZU9DdbuIQKMlu8pdMzUhyOnjo+T4POkzXNSEQrvvp9jSIPi4oJQ3BU
Ex6axhpZq0ptKeioVg7b3mTHxt0FHOEwZMBhwY8d5Wjdx50pmQETz2NiQFwXYSUrOqxuZvbGghdo
KQgvWIjpDwDNqtGFlOlCGSFqz9q2WpO5SMIMzyPbWfQTgRSiRzVTw8Lm+YzniaZ0FNZj5u0tLj4b
x+IikCjjAzLzxYv7YKei8lLZzD+NAKtm3rwVfXwsZdlsWe/u88J4nkf0BxkzOAkM78LktrwlMcMD
X2beljjHM/FKk7bhD0Zk6S5f02yBq7JnFWdyDBvfirn64N/GwVa7zH8TZx1FYLWxWed7DPDnOUms
s4K4k/u2unGUgmtnmafiUyT9KuzmfesnxKnHdO8n5Vsn6Re1J4cBmIFsXUQ3YUszDpRYb6sZ2jEX
/2Fk1W9NVMnC+KkCO7/2k0sDMgOAEDVlnYRE9kZUxsVrWBYmUC3BchMK6lwqiG6nROAayEjcYhvG
ZhJTA9fGX6ZpUD3FZBuo0bifupq5OPNqkl3ygyNTjDRDW3E0mgk5DnJWtKjfBnF7rDzFYaIg09YE
M58BPoN+kb9aIN/GAHnKCh3iXMTbixGQ/8LAiSnZ4q/E6D7yvlQn/lwwOmdyz+O8CsFFrYcKfnY/
8Eh4FsdQC3mG3PiiB7nwcZZeMFioxUk0ZKHdJdW5Y3rmWJSsUFOChzPsRzwXVSM21Ojtu0wY2wHI
LVAYij6rpVEbZfpgnUNG/vjLKFAaoEFOlLb4S5XRkeKwE9Qu0UO1lT2jwNBwr3bufDu1U5CC6r/q
uWfAOHNWMHV8Yy6uCH75sZGMveep36deO63qQ1ZbwSnKI45OCX58ukaLLB12w5y9jC7+SoN0cUeX
epLU5DI909m7LENrNwX05/TNNbOTV8bbCOleAjur8/cIo3dLE+Wb1CbV2ZrUy2bjQ6iJdIbyriOf
+7qI2GPtxG0eS74K6iPMp6GAS9cOKqHExGIkrJfPqH8wSrLKnNBp73AeITRBw7arb6vBz6HG2OWQ
SNt6auZkh7EMJm5xGErQ2eywX15Zbp1hHq+OedeoON86Rn1PSy1mdC9/9BzjqfVyYKRO9hlI+TlN
akvD4qEukLW/Gh+e5qwhyKL2n12mE3bY3Bqo0AXAeVjWZ6HmByLqADfL/B002J1jXQaOZMEAfzaJ
NDCdimfEyFSyVDB1TizeEDpsJZW3Edwmdilzlzrxp634yWS7Rlt4IAZwqyYJhi6yjh5sHYhEOFzt
AuXNQ+FjODhqwS/Q0h9VBI+eFgPr4hU6kbVSf2TC/oygz54d+ifgoddUzTeuFhZB/CIxarFx1rKj
L20uCL7WCpZLH/EwtyMViUk4PCR12yLlsKCr2Bu3BrN5k3HmOsNodQZ502wMf8NXyg1ES6Hgvzd4
Q4C3aJm004JpoqVTBw3VYPiyK3pOzIx7cbDSJ1ZqybVFe/W0CBsn+QdBh+M0JeEmaPiJS+zZoZZu
Cy3ilqi5mZZ1kSYGGsEgUumrBMU3iL9aBs7QgystDA9aIu7RiqOp3dGXcpiccQI+NHvIzneMbWbg
qPiE0ZtrLTxT1JmhuiBGO6jSi+kWmw6detSC9ail6wQp82I191nkxYCNkbfpVnQOlX3i2AwsjIJK
SMp8AAJIQRHOxqkqhi/YN7mPHwgv0hNWYTJzvY4wc9uHVdwe8CSbvBYcn6KJDjccrew8tv/ox4Bt
YhTkost0U2m5wzKO42JmwETeGscB+r6rhX5PS/4tSw7k/RGmD7uW4WEM6JxbUxsFTG0Z8PAOhOpg
4iRAjgbGqc0FBS6D4I/dIHvytP2g0EYEgSPBwZkAdc1fKUMIwJPec04mGfbgq5ipEKAkibOsrk+D
UNnuBCKkpavVOl2yhjvyDpvLjMenSneT/W1ayJUhbW14M+ho02VteQyHChA5nzCM10ZXujEjBumz
dLCGwcJBZ+N84E0loivDv4BSOBAMkgCduw31v7OEQrThaubxT/wAKZ4Q9Z5umE+btrlK184Br2RQ
HZv3vq6kS3U3XYw4psvqnKaghVkX2KXyZFHvsypChqXcn7FT0XY3RvFzSfudp2vwCoQzEEDA4CnI
Czyq8gw7Dg4UaXKG8Ic3gdJsoKvt+Tw/bGxiTAXwYgf0/BmF8R3qOr447p5wQH0W+NbWk2+9B5k4
LeoU6SI/n7EpAH6PzC+5hiVoXpG5vYOrCwBzmgBjXQnou4TtE9KOLa0byNEoa5mdHeacFVXNB1Jr
mS4YBNFwTcDfbV1gIZbPib7UdYR+TsGXLijMaCpEiqG8oETnaYlfBI1Onlse5QnAYUi8zRiyE9qj
dP2hwVX2JCSViERmEyG5806YBLOa2sSG/kSqaDX3mUrF/7Ap/9ttyr7596eCLx9dmf7jf+kRoi4f
WvrN02+mgH/wSNoDjPnXIpnBL/RPk0GbchmWqTAQLkWmnvirZZlSesdj0MfM0GHaF/yNZRmKEWMW
/MSMTZgren+tsvccSmyYIwa2Ewp0BYpv/l2WZW2Z/pezQe2WNhk1Bo7ruJ5p/svZYJEttt3HBVsO
R5MVlFo8C1NGoIpZyGRn4mLlO61sZf6yQ0smCU4NFbmtc9SKWySJfJ2lleIuUe4wfX1x+/puDPkG
cHA/yfSFEf0lZai2nev6aBbuh9kuITZojXtB9k+L4r0AqtGPzcfgIq9lTcAkhH0S5eki45mytzGT
Hx6zEIDW+LEyolqw1JCSsPjp8ZRFj0xK8Q2nacw69mrKo3OSd8+JBXYWxhssegfw5ABufUZsp072
li3pGrXdOzzpOBtuy8h6V73EKIGPnKUrhi5eoNx3hh2sGrhz6JISfTc5Y6yBD5wY9X5gSEZenlBv
PWCBziC7MYHTVs6f+ky35ofXtreGTDkPplQ4Fuc+8m/4iKuVP7UNvL7k5XfvkUpr5vm9hacRti0+
ybGg9ZHJAzO3Vq+4+R2V66jk/4O981iuW1mT7hNVR6Hgp9tbbno3QYiUCO9t4el7Qffev03EHx09
78FhkDwURW0Char8MldO+SkpDOayElS3NRTwEYHscZSxD36bTDtMFq9tmOZoeX2+SnPYZgamSdqq
OKC5Ne5zJ/tJWHkRAd5tbV2SKmNJRyfdlW363At+MGJsnzFRDy86TtJ/CSG1roiHMxdjbR0hNGwM
lxx4QjDv0oyFuUJPtTZWbb4oPLicCAnTSNO9DcMVbNxeasRVnssY3FIYqHYo9dYeDiPUE4rV1oYm
udyA4+x0WLxavhEwQHrOhWiJTjf6lBj6M2CZ24uMluc0l78EbbpK4Zx2gzw4VzXj8wB9lFER6usI
E6Qap13Q4v3ROaB7bLuPqQbe6w3mdKPKBUMDsD/P+UpH8a5S5wSE+HVsgme/6o/GSFFKJD655fAJ
5a8i9ZZGCMoKUnh4eemfSzJCmHgizkKe/2mJ7NqNpGVSJbZYVurVGF5NjdUAHdDYhhpqpNz5rUF3
7tDvGZqSbk3LS4KasHfm4UAOHG4lkJmgIc3lwJZYG8ueJxuHB8iaWIGMD8CzyLk9tQlxoZpN3Mvs
zs3HdkOV3bROh5jdSuRyskBEwzs5Bd/uEkMtlkAqnR9vjLvFAZyiJLFK71lNM8G2L6FTlaHp32mL
ERwJc4KuJF7bJfpqLyHYeInDanKxzRKQZTS1leYSmV107yVE2yxx2iW71pGvdY3AW8FvpxwS3nqE
gXxHB16yhzCAtAsbwOu+MyeN71oTSbyyqfnBoJ6BLWZ76mFHzwjhB0GvbgOt3PJvCHiJA09LMNgd
H0pywv0SGHZColzWYGzMhF1fkwFlTQjm9x6Z9zkqfpXucGjI9Oxybqt1FJ+TJZycNMijMQDylblE
l9v4aEeoRWXF4S6l49Mp8/zemJldGGF9m0KkmiwcX+PSf7C4ze8zakXGaGgoMbTX+aC796Sow5Oa
cGQ2ETF6R3UnkS8cdXE3IvgHWWrfZTZ+VLozzoXglxODwF1dyxYxLTMJr9quhXuK89EMVREqFCeH
JfKdLOHvYomBD0sgHHP14nJ/r0wLpZfu+JoGvJUV2d+STkNatOMXG6SkkA6rArQ3RhjscvOIOtUe
Py7ch1+EYq7OhFbVBka6rXLLeJ0rAvlE/08huXY4nfGuJelOdS/l3Hei73E0xS+znY+PbpejonbZ
I2nzXzaGTbdJXkIy9Gx1HnAD0QmPn4TD5irkZzl4OA2mNF0Y08N64FmhLdqYjAEYrM/gdzd07yS8
Z7ZQEMF7hzR/vIT7R14ePbObFzFEaawEOmdDmBnUM3pZ95hzT1XMzQvNplhHI3T5HMlCw6tctTg0
Uwnn0lhwA8psvxVM/11uyqdkQRKwmTuCAOk5qYArkHALnAaAQbGgDKwFakDNQINXENBB6qo3taAP
qgWCUEFDiNXZXOAIuHXh5CslwV0Ob92CUOgWmIKzYBXSBbDAnejhtQO6gKdBMsnOOxpqoWtgfMh7
zG6Zji61zi/OAm9oFoyDvwAdSJgP+3aBPMzQHoLW8C60Hv4EcCDmASAENzLRRy7OBRUhFmhEtOAj
mgUkYS5IiRAP6LrCkxCZmO4hdv0o+BPUclYA95oWZK53agL1MFflbaowqrgpdoSS8R/LJUgFo8Qw
wZla0gOLkd9ZUjRKT4TqhAu8twmPSnVfpuWcg8r29yqW4Q49lh9/yl9wznHQrCRb9qzZZ2LeR2X8
UhTJJ5l5cBko+/4C55ALpsOA1+H2zN5IvH6JiUGjIDREOwF59aW2cxXG3WZwQ0iHruDIO6GjG8M1
U39cYfa3iPMPj7UMeneA4Te4hMp4UXBF2oUvsoBGwL29jwL4+2zjq3Nz+VIPoCLKBkBJsKBKUJZr
vJXDvZ4oH3adJUlTbUWY+AcCta/2Ajimm5jqOE7Nc2g0bPwHIz6b8USkuCL8fP77sYWetqPt5YmK
hPlE+HI+oQ6CQP777t9P/n3z1zWVqJF2lb/v/v1kV1MJ3LIX8WvfPwFLHKmZXt7VcW4XrPcMCxye
feuMpu8cDQJnBrj5U7+8mdxg/sebv5/7jw///t//9rm//7frxv/8x6piZhjWnKhClnDD0LlPeggY
wGHaTyiKneO1a3b3vhFStROPKADVxF0uCOv8813yJAMal2y6o1czR5rD6pwPfXn+x/8wwEFJqna8
TJ9ENWIhsmWvT/94MyQktkfMTSGphFOjHff09z3Gv/987x8fxjbm0Rg8W8JANkr/9QY1Kl0rL+SC
B6BwtgPaDAw4RS2tbPuG2G6hu7Ni7/CPN+QtKBVc3vy3zwW1yI4iH7aY2VycJh30jOU9e1AufSUa
QU+38A4SVpuuMLG5Y3ZGGew/CKoTQKXtvLv02WJvBjKyK1WVHExetai3KXOdUgItOXLoOUhH6ywS
8798HGEjPEdv//EFf//U3y/tC2WtAuZa21lO4hL37j/f0AKGsYY01w601zHSBqmXnnYI5ICvpKYy
UaTWV658yoQ7BgMYY2ou98nl8SbYpqx7Y4Px0Ntk+ZNwaU4uBB8EgHqH1gThCcO+sShlRt5ijArY
YbTtbeDnJvXj9804t+eunjsmr7hWYq83KfyFMEOJ3Q5F3bqJ0SSh8SRZI7rKFLtg7lAOcCkWnGxA
kHO+VkPBFKeotjbjj9XCGolRoJn9eYTa6bnNYyACYj6KFM3VyxZYSCXNI5lpVilTHlhUw420k4PQ
uJm82Bx3rg2zcJ7iQ12zNYfWQaDbIpgI8YMDyo/Pf1k2kAEJZHpQTfimo/5xKET34MXDH87fao2F
0d3a060PR/CmtlXuOGmgCJQvCCr5BrtxfPGkOKRD4B+GeoTWWCEKubU+4sb9MyFKB7H5x2YCug8l
5sk5m/TKMqtp681QzGXC0A+I1dk3rYeu+B4nq9w2dfrHYze3HgLicYH3hta8eJui7bi0R3pGRSbH
Bfg3JcQU2N/v2zr39g5aMD7jlKI3Kzr5JSFSw75GJDwKgw1KxOWPjeTSlbVAMbbCc1njf7b9FDeg
UROcFle/7429GqDPo+TrbK6wu33ncxrBdba+jAVlH3vvRsW4wtlk+LJDD68aLibcysGw62CNPmaw
K0rHaPYmaK6EMsihtqN9XExsSvyCQfg8wDirKKvMWu/UmgUljv6hnIMbqvW16TeTEVSH2nIp6ozV
Q2UQNPTZAQBA/VITxKUg24/0mwGiFTZVP/G8ajhABMxOjp2F8lanmIkZzFMHFhVfo9d/2a3DaEc3
P+5Q3aoZBgOOkYnaEg2cvA23NfVvXLvVrtT2nfYQ+zSsoIWs9TuhfDDOgSVMy4B90O67A3qwRb7i
13BFVT4VeNcqbbwy7/iVZkvtJ7U1iSZb1JuzsR4TPwHXjWmbjp9zycZ1VxjqkMRwQl2Ojf4EMSZz
LobqvYMnh0MtElwElXgJrcBY4Wglje4OxKKARgZopXvaIHZpzjFVuAyx+QEx3OnmtSjHpyGfCWjK
xWbi4AkHAYlQqLIY/Eav1U7Yu9ob+IzOf+cJfRUJzH2vOVSiax5McKFthrLaV2cWmGoV5e6HYXYv
1YCxNol/8YD07+E30agurLe6m85jIm51iPjU53x9CtCr/bQi1g1zep5NBg+yH+5QFEgutIgBCKBv
ESo12/l8n1khNU7lpnepY1S0tS+2jXKHVLUqy27hk+pz1sNmhXpwZ/krBL7RYZQ+zCke0+Fij+xa
pH6OPOsewBiYv+qFbdutU/1zPw8P9dCz4wvct2bA0AjjwWF7oT+KUrpgKF6dJIWEwt/TjSK9GJ4D
/LZT9r12st+9dywa/UhODfMPZ25shlKXT3M7/1rM+mJUCJjlbxFxk2uBaNsN+CzKp7Iz6VVK/kic
HOxW7nWaPi/lslVePgW9/8eIBfd18zyoZxNN8zpbHBqY1JzzeJ4vcikqzMWWf+V+0L8o02Lo5QFY
wgKy7r2uQk3v2ddJb+3x7DwIu3gZ0q45hDVhH9pWnzNVU9JhRb8ZW80nN4Ifl7JN8kSV8TRW8Smx
d0afbvtYP9H5e2Jp+d1abrZN/PJv/8bL5BR/7N6/6C5+N0pfbzK+W1I3xyjPT3OtX8IaTo20zGAP
uGnjRCFBHuucfkdCAl4iLKuBR/HMmJ8G42g69P6ExYMt9Bv2j0cjHJ698NsL1bGIw9dEMSaYZevu
aSe7JvlMYUa8yyrtnkzDPft0FRLF/xML+94xD72VPHFuuno2bA9IS2kY3Q3S7tZSxuTV9bYasMss
h24pn4283SZecQWLjzQhzB0AEWRYG6nGj36EN8yHTuwyN/qZwFfPn0UkIGXjw2l8nC71ETXkLldo
r07/KjP/w7YZFHqUkDBZr7clJlPM0OGhoLKyHOlhDcMHP85pBXChGzGbnL13LVpOkepASFt65nPS
cvyqyuLNYRyUKPnRcXQhbHUmS36zeOSo3vmVS/+NjA/PceviT0wxmrzfhkpeAnI55ZOVBE/Vwu/2
gsChxCw5OH4Nh8nhSVA0kqoBSvRI6MZ1FZ4JNvawxJbQbO/iJW7aYu+V0JXqgSxAc+xsE7KV4xS7
MbXfiYNAJpz5BjN+Pc6UHBzN2Vs7eXetK3n1TZ/mLs1BoobweWiY3W59h+g6GXOQIrg4rMH7KXNx
b/aXrmqerAz68uJLcD3G2hMZX6J79G71vneKZ/HuGO4lbVQLeQUEi3NwhwyDNWbvigH3quSlJqC4
NGrSOB/MEDIpmzrNabeuZrPem8z7iL8aEGAVBx7NsBmPcBqdMyOOrsxmaaTM6LT4+6GQO7cuPyvD
PEfEiXTV4waQxe++Cbutst58kFR+HzzQt7Sv5+zeb/yXYezde9cRV7tn6JvVw1EU3eJh9x4dBun1
XL6EDocvmmuYP4tOY31ZRcUGOZ4+NkBEUBTxVRvj15z790kXAz3Asm0JBghM0U0SJPHoNjdWr89g
ts0DeS5arBMMdVI8poHJEwDgSNrK97lFOl1oL01DGR9jrSfPz9hCuzk5dfO1Ft5e4SrZh+HAN6YZ
g/Aq5zf8l/l68i085Zl/E+707lczQ3yqAgH+xV8eCi4xzZEOZgsq+zgRWkreQuhZghBkousrxSFM
96hF7m2vWk+ArMPwLIIhPZc2rHAWGTL1Vv+d4uI7lQBXmlnkxxbsBFmM8ZbIptz/39ThfzN1oG/+
f/Aiv8V/srREt///jBv4Dv8PkIKnx8Xm61ucpm0HAsn4p+0YTNj/BgzQVxiAEVOVIZkp/IuQYv4b
HiLHJC9E7RRfwLf7V2vCAk9RbOB9x7GpcjT/V+MGJc1lnPBfrMjS9KSlkA18/M3S4af4z1Zknl4W
pAtN8R0euJrs3VHP+WkwwH0aXflOSNyFV1CfQ9ghKw+3PNWJSGyEVfJBWZcWEHmdTg8hIOCTioH7
OAz5AZfYv/wAAhxT2YITRHOvSvbrphmBl4A+pZfjraWzB7vtFyUmcvc1k/P1/J37DMThD7DXAt3a
pBHzbvIFLf0k2FWcY4g4K1J2zlidONvYAbhnYzgbtD6uGpt4dbAo3CRXcMCqT5WPFoYzbiMr/R33
iELO4KCsu9W9lWf9prQGwCZU6iqA53FIE1/97k+JIJA/ZJALJ4z/Kn9Lh+6tDwfgA1ZN+4JHT06X
QUZkk7SVyThtRaofUrN5jyWrj21hluk0NaLEJKhbBYdREdb0KzCOosKuMPb60DbIq6OJj7iV6tFo
oo84mf2dWZLp6D1L7EfAgudiipCph9rfDm6QbW14eywvglQxL0Oj8/sABDb+scc+6quVH1CJ2zXW
RxKml4oZg7up0zhaJ70mihVAYyXYv3aVbRDRxpaW6OnmDpoT+8h0pTSgNYVWLk6VIQ2O8uqVh/89
v0FI8lWBbm/o31hmExoXszfQmGoXzu5aNgqLpwDWWuhmC0mRqDl+b4qjxmq1S/AbrUI9eEBGplc7
yZenM2cxszf4ScYYDiLsGdsyNrOgdd2WM1GprsexXYyHbKCUAGSoQQXrDxHfZaxLrgX4AkXdY1gc
sv4dJPQdSZU9zr2tKHwKFRaHVZOx2AYeHs5+di5W/U0uDqhjHX4UeY3S6NiX0eCllcEhtVEYatNs
V3T1hZRlY34iMTLX452H+XvVU7dz8HWk18VEA20zk/vzQvpTYdFuHKq21torOeQgba7x04N4IPrp
6+IG6mpYYW3m9xm11sb1uLpGnEtSegyia8lExmcQrwYA/HPyPBmG2AK9hTChzBU+A3gMYAc3VRB/
CrcAn9zCEzJM/SQrVexx69AeFyaPtp0zku4xboZp9tC7zhHArbXrp/kEXsc5tjlwaY/GnmbuC0zB
2SflX9CwnZQezyJaG7KKL44paXcnRVy69XOPhLqJDSU3rFLLn8CbJtFnLU6HpWDv21S63vN0PGLj
lBtVcGfXv4DZUQsrsHFipNQ2+Ww9dwwUfYKDGjKF4zkXZM6dHGq180JAM6odeDVcRhWckBnu9BWq
iW9AfUzmh6J03kSIoSaqNGVs/cm0oDWbpbwGlqkuFi9mnJu//R5br9c09qZz2Bi2hUtgM1mMMC0m
9OW3Y7ruTUrssnO0eAVKAwh0/Z2U9FIZFQUKfUfBmt8eyQ/S40BAZDfQqgQJcf4TetZ3lpSImuGw
ax06DnOuehwY5Hr12B3nammNmvXRwAHVZFhJplBgtJk5CVUR+4Istp+5vk4ce856ep1pUydTjJzW
dQymapnumq6FVhHj1Qjd9pAmsNSY3RwdJyP9Ndgn+iifrAKgbpFnfM1Q98ja7LgkIZYV7snv2n5O
VJExbDPeNEabNTjkTaQSrOq90ewGr2bbwgVlASlcY/W4rykikMgkSYVvL3H5pTUmDl03CfdGqnDj
FPzZwPMfYACyjBFQ3+FvwhURN0drwgFFDfomTOAp2DX8iAxZZNLc/QlJAsAg1Es4NFh6Lb+Xseju
hsCKt6qhVHlTF5isTMaVcJUMikxUuDcV01HLxJJj68X7Y8r3MvDfy659yczw1xg3XJHY14VDmazl
DCcr7TCi2dyXYZZTpZiCpy7H9mymFuYwQD2uagmOPCdDRNZ2IqZKTO13PrMSNJpDtxHt+tS6K4X3
1Ucx1cKBOOWWi5PPphBgLPnVwJ0+F01E6MBp6MwMbBxl7jmYbPoHxH1zdHWB8bLbd9W8MwHVICFr
ZqC9eBF1/Yj+fZdRT19j5TpENsp9Yjxh0sG968tHfxklt0q9NVVZcmuTNSij+ItB/ePoZk9+JC+0
/KypuiM5INydj1tPB/2+kPCezPChIAsgCfVQhEnLbdPfBiVesLs+TzZAT9VNAIISwD2z3+DwbJuH
IqncoybFuko4XlCS8Dan8WdRpiyE/q2Kjb0OoDulpcHk0pvDAx1eBBod5JOZwAUDkaGANqE+Xcaw
1HHTEQZUPu2IgVJrhhNYYAJFiG1LjeFLABRXlCxtVTR+MenrmAvCcLBH/tU5fbqkHACmetWZS+Rc
hCYYrcH8jnQ7Upzx0BBPcBNypLkZyGsv82GTVv131HZnjT8pUfXF0s7Zg8RmjLTToVwUWqOPVv6u
6zv4uub3XBYXvfTRleRaMCxjtmo46OCNeymL+cuyHGj3wxTcMQxob5OFvmYCq9h6mBS6gLHkMHbs
wGlo5YS9AvdLFwxlywPP5QsNO3YjoCS2jBFEOD0A4XhpCW+vZNED8YAtoglSzs4DJd7MpfoW5+9v
cKUD6XSyFqXJUb0AFYmbwmmdF9vGgx8Owj2MIY8riwfGsRvKuyHP/Q27ghhVvONFk7g5p0gVoM7B
OhKeooxy7H1eu5XvdDeFM8zTHECgilOk09fxXgAg6QXsrLx7W5AZRYycuWBWcB0fqELn5Nez9IO2
padZls3Vnx6lyfOQoVCyl/VDC8kJGXEV+dZ93ILW1p5186MIOxXApan9clP/p8szc9cQi+KS8Vap
ZP1rrQ6kCN1ESU1BzHJIRru+H5rmwXCBiSr3ZOXqSiRzcX07/R1XxiqtTMYW9jOuuV9jQ6b8r/U6
MqcHJ1sa5NKC9FoCOGIwqkPfyLsiFF9xVx5V8Sx0eQdHlFTzsOOgrbZ9B47Urph4TeEnw04qWp7C
OP6YouxK18VGqnsCs9CCmmtwdAN0H5Ieq8DRT05ZvtbZeK+K4isqnVvl+hB7pQf4WXwkdX9Oclxx
nVOcvcT79oLopmi3j0TP0ifaJ3sG4Gy4q4SjPgrSfE69ej5JNP5D69Fd5U7mQLmJiQehVvPG7aEF
YeK8Yyq3Z/dh7VLRvHK3ZOfGbn78yK3vkjkpaNm5iBKbssFuCoQbLBH30RX5KwSkT6O2rnGi4Zql
5ngb3eioxuQxp6/BS1gli4FR3XTXoihZPVO84GkoPTpg2uJQjeNdkJndnRNDDEpFeWUaXhMb3gb4
PVQ4HbtDY6GWEmFqLO+EU/c9gG+Fxlb9KTNcIhGD3Iy5tVH2HzZ/kxTZrRiSh8jIKY9x42gXWaJd
j2a6TQk1A571h51LO+1xCORXYrOVKopw4ShQsqNZzfLA3uXLi2K3d3HF2E/ONgwNWKKqQTBQ1i0y
k6fWSyIwpcTrShqzDS/g9kdA3bkhmKQ0la9RxvHDFvFHPTlPVls1h3imxN1dsBL2BExiGiVm9HjK
LjR6rulmp1K7Sm6B/oWN5YoZ4cV1ynSfhgk5PeyEcKC489Dk1wvsJ62pT6mtB2/M3tHa7ZMBBKy3
ZvJMgTE+EkTlcek2zDrZ4G4SgU8ppAklkuVTw9Iz+fUfzBPvTkpMuSLdZPQPNFzxcwCmosG5zU6W
l2BvIfuFMEi3F370gqWQWrrwhcbRzRyo77ZMzm46Poe5eixzO0Qlm85geR+ZvXpnOFcPbl8nBBaY
nCBKvZQ03Fr2/DsnYHiC7shqO3nuVlBFto1StuQG/2DpcP+W5BkB6cVEwQM17Hsj97YmFRJ0DGN9
7JHHhIk/1Qdd8JAwqSdIqI2dQoNeLYxw9OtsPo+j6W+asBg5OHLGGcrnMSFpBWQD8AsxmOVI9ZjC
KDGicaudClAjRBYWEVxWbo9Cx1poV6dw7I1dO/oEnIKSk0lqR9t4LHr6Q+tXzkCmVzzKcmBhxdm7
sf2BwISZ37Hq6ONsgV+whhcqEJ6N/szQG65MyjJmDWdp6vZMJhG2AGO6LqHANnF+Yk/vZDy91hpw
pjH86nMsApPh5pdsao864xJ2mA8yP+MS9TL8Y+znwSNWP960B5ZOLrTKn1QsnqcAMdSzma6FLrOE
UZQ5GQBaoJLe/onoYzgZ5H0GA1oNSJ2DouMkYBVZSRiVRD5w4sm52ThN+DpwQkUdDO9yEV7Bmgzg
PpiB0dPNLC8MtrkDuMAODeJKs0099UTdnBdNPv4bRS8bRKmBh280UVMvD63TEpTJG+eamhVsU08+
O25uPRXtmTHPuIVU0W7D2fyw+gTeAUVlMW6nzcRZ9LHowmubha/pnPGUn1wKsmQDZKvnORU6+IK6
fDjHjFnWgWFaG7gV+caznfR+nstPLQ90HPPIq1W8UyyKJEi/fNugMEbuOqMtoYljRQxcmqWlatem
fUsyJhCj3+7NvrtmtryMVdwx0w/u+9K/NqAP4CIepZH4kCrt+9GQBEXyGw+P7dQTPXG9twjC2ga7
DCwEx4MOkoAwh31xbLpfOpn1Oo95qipBiRU91S4SBXMwtzbTnXaDc9L5BccLIn5y8H7Vtk/zHWRl
ZF3capJ//y4Ik2Dbpe2wJkycwNPkVxbnyth2sbiflf1h41lD+AToI7p7kcq3cDnxFTYqCs6Fu66e
EsChX7DbKLstyQ527FWZKhprQTR7rx3mD0AdqyP6MiXRJXaJMX6CzOTtbMzx9DAwbZBLeK5LnucJ
cTwLnjhsu0CDvINaMhk+y3FBUsYgp1GZDqx6ke07wQiyDvSV75pb/qstkoQnY0SAQaibHcQoos60
AT/Y7lxMVucCyxNDJh7TtB33g3VJs/RdqeZLK1Iw0FU5MqRIzuzEXuM5krsiyKnMIUqV0qrGCska
lm8HSdJ8LvcO/VPcme1rMVUPRjl/RSy+2JJoeQ+j94FIKUZXiXXVc6tXsrTw+9lyXUo/vLFkz/hg
YjpkPLbDoQJeP/UtbYCJsenqzlmxA7HOvWXymjcw7AzzpSn8b5o2D5q2KaANxbDhMfOSBMS5af0y
QqrVUy/leM9jBwglCMOPJXea0YgZBTTVmTw1N1WO9oRZfDF3taeUsOJyFl846GyAS5a42DOpULHl
Pr8RlqLVoNBfI4P/VWtR8ORbgoFjtAdO1qxsK/wT6o6OY7g4Ilkk9d9Zbb3XnseM0kZZ99nWDUVS
nxJPYTLQT1PkRJusTtWK5T3fG1bzIbAGnx0K+JrQqACukiTHRrfFGxOsaER/cy2SBH4AxdTMBS3G
adWuGhnd7IlaR1Kpty4rEb9ChKxOZ0yJaNKc2aVcZEDMTF2jxjVPZaWeBOHD7aw5vRTgesqEae0w
WbDcza32HLqwnfSNpfFQ1vIFtP9tdjqsqVgb2WWg4XE5HoxJtZsON/Z6qmrKzoqrtO17CYmWTTeE
pMTbxTBtjLn6PVpqG3nRXRyjsTh6F1KhYkSHnF0wk0EscbNZ6t3siIEfhQfBGLN/ITiR5MUJCX5B
nySfPWEourfjSfyWYci+VCzbbYJEmrno4lk5eA3xcHwODr9Z8Rwa8GAyDeuHSmp4fHrbsCrKkuNo
b2TDoUo5J4XjmUzPeOCc9DgAIuHCBPc+3jHhJbIxjG/0Rj9BsHv2bDpgReO+ML0CoIBs8mu2+6Mp
yQ3QxvASaTrWaC2h9SE4cYv3bXu1RgOoQbF1yECgsNT9e87SC5cHA4YDGwea7CbKidQbYmU09smx
3YtX0jGawRJ20+HYwQJlDvVa+bQyMCcnZ/Q18Zuare7YO84Xu5gxN+ZtaZHdGe+RKKIJ6I9X5n9G
TaMMOzK0Sv9DBYkBkcfARziqaTtX073qT4YYql3F1FpAf+MWATNBB5jpGY/zFD5wCo42Iqq7zV4W
6s6VyJAVBEKjfuEu/Jxj9RmGzOIjYPn54p4YDQoexI+JYw29GReZKLLHOQyNY+ZLhmSoYAZecqgI
X4Pom0tcJp+YFAOOzQx+lBXGTx1as4xtjJO1OGhbU4XDxndvY0QFW0ugrFMoTznHUXaiSXtMB9h6
HqJMbhtMbLzokwo+61CF1dYJqMzk1PMqEIK2SZm90dtn7Irqh1KA/q6KFMQGD1sCBkYJL0fHzQXf
Gr1ZJakqzJxLN8S9jMZH2Ta3PmvR8XgJegZuS04Joy6WZOj1jAhS3Nb1U97Nr+PUnFKno3fGtB/s
8SuU841iXha2Hlk39ZNP2VzzmFNxEMKy6hoitVZBQZ490TMUVc9DVj4omZ51DX6y6cS6b/RdUuI0
si15COLOWecBj380Pq5GV78xq2SbU3nYs4vBvgmTXGTQvEQAE8YOvXKU6pds2puDo2xl20G6Kqf7
KO7/RLB08mZcV20fXEuy7kgVPH2H/Ic4xP1DM1Gr49QfTmWDiPZIVE2hJL9UpQo1qXxxE3Dqy3aS
w3e54gY8a6LcQ/rWJPSh1C4WlSVstYlMasQcjsInMdQsLWN4qfsITKujf/fk1k+2nZq7jGJ2BPuv
Ke1WCv8nD0jzvqiSj2Rw1wSmuZZK70fRiqHx4RusWDWR+pX7h/DDLyOGtolyfIdNDm/oQnHCnMhF
g7/PwMiim5PZLKqWGzz6RXcAGHh2c8fYidp5xfXyG8wcLlBDqw0YmXtnrD4cPdyPEdiAePQJ1baP
ee+fSIchZfDU50AviVkMdvJatDQHIdP2dcVWYyjVZh6Q4OpD3jYDxPiSMwTB2R26zC5t+wu+l+wI
NCBfr9ka3oO5eM5mdQuYnjsXpz25RnR12vmYOs7NEzx8TYe4Wz3Hj77LS0gWm6PjqfEn4A1aI4uC
IE7G18Gz32GIKHJ0MYFDFKL+1+Sg6qrZ+RqU98LJNly5arwiIkD8bWipbdqPTrqkFmPNLTgk1Ga3
F8IBamMFJYCCZbVQZDpXsRizfTVhzg+EtZmC4i7R2B16CNHbZkErCoXNqmGFITtQcytm1b51otNE
u/N56gVBKlgjS2Dw0LhY4ivIwgu09uqrvS7UxVSfAKoRlRmvKXrwgHz7mfrp0TY2CSsO8tT8LTqu
vtqS397gcHDsQOyJ/K2Et83eksw3kyxvRVJsDtlscfTY+X2xsrzik6MA2OlafcSO9REMEL/kyEbB
6l4s/dRN5pYgOoPjEctPAzrcdJgqlP5dEJkH20xe+kZsCYrvrUFTr1cF4GW4Ne2ZJ84S6awsB90K
/vDkkWBoHX3D78lcBOHR1RWydNTdYwEqoAuGE8D489jNzK3Y2DsVXPfZL38yGMJrxS6WXfCRC+I4
lyBobNKsbBrxHQjvYSRFk3Is4Y4HnSHNhwn6yI6BxXc7u0fHGp8gGH64RaE2ue1fA0DbFk7KKWyt
baBYynKLAhV8izxUsKD5oc8UB5NfpaIv/kbM4U76EDT1T5eAoJjTt7DEhmjF5rMzH62RfVy54jlH
/TAxQO741CVRynpbJ4+ZcL6CuSA+HkxfhA5e/aD/MeLf01j3u2QYMGD58iVOEyZkS5KHYYZJ0XMh
Ae15MSblth62feIdk6iwyVPQ18nwaEs35t7NCJ6G+ioi42a3Ns13RXT9d/bOJDluLL3jd/Ee9MMM
OMK9yHlOzpS4QXAS5nnGzo7wIdw+ho/grnv5B1JSUypJXVXssBUOc1FREqnMBAg8fO8/IuY4RSBK
ZXmb3eOcIvDUTx4hp2hq9yH8PfzMk4aMe1NzjIVe8H+xE54JnQsvt2NlSmtOt7YC4a6tXrolj32f
1ajzZAnAhe259M40tFvRSyhyxuBEdo4MWM201Y0YgWB8KqW2vkkSNLdqSLVsDBjQ59KjO6bJog7F
S99eyvj+h02Nob2X15TTlFPqFmuS6AhgMfxuOUheQakNAnWjkggzZvPSrgg/mUZxeUWz5U4p/dvM
pI80FcWVWrTSvNOBZzRz30fKlZ2I2eCl3tSH3NGlQdkSwizh75whvSNHwqBQr7AWda/uhRTLu76Z
SYLdKSMVIKEePjS5tOVM0wBK5WTOqjU9M+OUx0G9Q93SHgiam8cSDQC2o4zqTVIxap9dLVSyBHpY
IwwbjHb0hrMBMnZkkNyLJsSUXjLPefaHDHoEjw0kTOheu5r6FAGyQljeaHmLymNgY5mW7VqutPsw
V8icliGIQvdgDWgSY3kTNih+bWpXB3EcLILkrQg83TdUsX3+j+IShlBSG4DInjT1yI3qXct0Xdfh
BXTIDV21EfgNl7qHfFLX5SsSZHGM6lo4qx0yW58dXkYPeJ0XabDu6XRrcvJu5bGgIMbNsVGczF+q
sfYOiTK5D5WXIXlxSPIEFZ6FHXbdEJPBYJZH1QKVJvxmBlCuYDawd17N8EMMv236yX6M6uBXI3EG
gWkdi3o/i/42nD7YuiTLWIQhaLnZWfuaStDZkGUaBHeSLjPl0SpleafUjD1YszAPuAevTM8R2n6Q
0pK2tjRF0aqhYTQNsvaohtbjkBWAYTc0zWlejaExjKYOo7s+pN0u6+mGEK2B4BxHQoTVBPKZzU+q
nbuh2l+qZv5AXn24J3+Z7WU9tkzaLj2Gfpmfx7rVbaln0QjdnVg9TgjRK1twdEocJPwJ6baKrWSj
hKEOVkE/GyZ1BhOURAabkqVSh5tHMkaKbQFTNAVTuNW9FMQovbOBJbeDU298MiBn0ZgWg3XqVuhr
OwvII1NKimVjp5vkHQWX5pmeA5/KqpyuydI4GGrqnLfFquIEKIG+ShwqWakxR6SFn1+i3QQWo8gz
DGZs00raVzZZCbPv9uY+wptHZaVBO4NcrBoJ5ZYjyzTMOvFGER1JJuFw5hvWhSaCDYknABB5YmA9
qVZ6gSWx7NGRqZX9LgiXpp8a054+kFkpidtcS68CUBxIM9+c9IHMfkVRXVA5WBZPFRsbkClNxU4z
h25m41majaNIu8US1K2KgTYmTPDnhto+SAmxW/jQZeLHK2unb9IyOKWo8jJIKRYrdVTQXTGnVI8l
e8Cv6eX6FNNgNMtk5hpMlc6k3zJh9lOj7j4kUb1uo0FbCNe+bvQsXj0nqlIxE/JA6hP0cNTAoKh1
vIeuog7RyQG1wop+b5Gme3+oWX/oP0OgIV+X4JalTvK9U57Kob8LOr9k52tfpKSzYHnJz70BczhX
Gp1PTajPc73dy5V8zvW8iMae5bQnTKMoIKFks1+iUbgQLdFfpUMccWgrd9hkIF7cuYFkOy2dmnT4
1pkokuHOe9nZk1NXz8o6JFm2S+g5LWbsN/iDiPLZ/0unfo90yvyb0qnbuwcvfUx81FNx+j27Ni/z
UT9lnNgoZCwBN0QttqwSpfhRP6WdyLhLyWXUWZFRpBh/1U9pJ0BDNimPpqm8eLI/66eUE8zV6K6M
TxmQv8uujeLqK/2UTMqkbY2fUMWqqhuYxl/rp7ImMTVWZITxSrJCil3mOHwtEO5J70C21I19l2ok
piXoEya1rVxnMPg2vUeFqyQzynGyFaAKxpR7u0dyGkVSP3pA1zad95MkyrJlpmtEx8gx6Xv2zvfR
55iXSpsMK4+8JuyY7iKXsXrGUbXDgXLAnnZuGdjCchfJvpJ3fJI85Jkl3eDjhHnBH6qLEE5TT9ak
5U0ymzSfBoCVoPmIuKlGtuZu3Z6akl8u+MGbVLvUoMEZxlVvxvZzCjKqgjEL/HnQjpSh+7OkSY9a
J8FTRDc9cthdaNprxl4xUx0yd9TafxdK4Nvd8KSHZHcYmXqVaEzT+DxpomhL/MXOwNpqHT1bWbBC
M9QbLhRZ7EydciRHQPEk9VE16zGpqr1rK3uH0OK2BV9OFQGlZ1G/3fHwKYYOPuW6Ho5qFm7ZIw0L
vSKRWvdQkkCo1zR+TnJVeiTjeBIz/jAbPdSrLEDkZfPI7gfi01oqC1us3q1/WREXMKld+gKRANOo
ZTf+TgIztsawr5KMpjxuF6pT3BTWWs/dQ2QHtJaQYET7ezQ3DX6t9PSwQyI10C8ZjW0gfTmz93Zh
ibXmyxdtZoL8YQo5SjQ4JWzzkVQHMns7htvAN8/UwkpXrqKdDjRB1j7NQPBu0lJkuXQ06jzZUR+7
FmI0stbxPBaY7LNmjIXEebbQ7fzRrxhqHd9UJxHlPfh2FEKi5Ss0LQ0xne60yeQATTENCGDmxPq3
Ym7X0hw9/qOeVJTlqluEv7doeAmSU+B8HCw1k9q0Ox7Hw87T6l1SIQfROmtbJ4M6sRKVCbvVzmsT
VyFN8LOmEC1eJd9as28j5U2346UtgwC4nR/sVXaxIjJIoaI9ce5YVXHoE/xIz/8pSHB3S9pBA+Os
lbsPdcPDWtNoizSI6bC89yapy5OgwQMacFjw8ckmb/tyhazPmyS5goyI/aCvStfonpOdXYMypQqY
HA7ubSblV+SipZNa05CnGfUHvAxLuwDn88LWnsRtQQxlGF5nfgk7Niby+PJ7ElP9uSq594PbbZzE
OcBPXTjsKTkr4sgzKY+uB1M7+IW4UK1lqtZ3sQ8p5KXJB7xEZ6gLWhlkP1TPgjy+NmmxnLjXqW0t
8WOfYfNBUYQ1sbeuY1WjMIPMraXZWwdNGjdhzoy2lKkhsuvEjFcaqv8WGEyxbxq/yQ+FpN8MkoQC
itDFoUmvSz17BwB2ERGRFTfSxgrK7TD2DAVonGa0ck2c2nVPLU1dqnJ0jR4LJUGTp2tLGW03QVqs
ilpbMEpAxJXQr3S7ZwAczn009Pq6Ko9yGoeH3kH2VckKSc1SjYEuXreO1ADlglu1Cg1Q5ZgT55Fb
11jaNsA979YDKujavNIq6Vg1sEjo9Un0raY6n3uCfyGcly1hcqw5k10FUKePiF0KdKePGB4tHbfR
iOpBt8PjAfQFI+IXjdhfOaKA9YgHaiMyWIwYYe7IJD6Yo51EN3botza1XvoXEOsJswqJdrkW3Q6t
Vuza9CEDgWEfQwxZFuDqyVN5XeTJeV5xeykjftkBZOoAmljLl/GIcEpSsOiBPHE43yr5lTMioRZ4
oOVrh22RNaODYEwO7/yzwNXOES0pUcdQWCvs6mR2RS2h6jUVvOlwyv93c3PEV9QRl7UBaFN6doiz
qt4jQHwC4U6mLnb4szYhTtXNKIKoyemo7fvCcOt1pE799D4Z8WBZsfZ25Fx30F3N0K5j9vj2iCCT
j7IbMQRF6OQAFLMg9P1ZaIhTA/sHnq/x5qnffdBBpmsQ6jaB4xA5aUnToLc2HTi2OwLaCduHIW3k
KeaotfCcO5csz8k+kG30MQXhXIl56Wguvu7+BqCB9F+rO+hg6DX3GJK8c2UE11NQ9siXjk5ZNSsR
jGHphXGRoO4YgfmsiyVWZcZg/OOXyQjfW2QzUqzhr7oR2s9hogQVCRMBjEWMt/RYwQM4wQppwm07
0gM+PIE+EgaNf0hGAgEguiGIdSQVRnohGokGSXgrST2Qu4HwyoP5Dw4NvISAn/DgKbLcXoRmu5NH
AgPL66kDo9HDbGQEOk87oqhmcmOtyFNkCB2JEDFSIjSpHN1BudKJKlKjhIJW7u8E2+fQEsMlNIIv
qSLpR6LFtEvUrxgacWlrm0hoe5FsSR6CBBtpGrpE1tlI3NQjhdPA5RgjqVPC7pQj2sts7Kyckfqx
RhKogw3qR1qIlMJ5NBJF5UgZmXBHbgyJpMAmySOtFI8EUz9STSWcUwj3RG9jvolHOoow520xElQx
TNUAYxWO1JVRr1CLPkae84gmeIxCgeOC66pG0qsb6a8UHqx5JsSO6GCXwUiTqSNh1nlsLFUbPVKD
QyOI642jcbfjrsQBP1Ju/ki+xbBwZt5tnSF4X5u5TwbFhAScaFW0AagUDJ5PZTh8nj0Sez6sEYFM
8Yrn3gM9LVfcgy6ppiThubJG9vXYCFRm5FUkSrmCUFwmoyxGrVL6U4xqWOO2OKLNiHaEaxJh6VDj
PtRQvRhygemq4F1GAEMUleySLfne7AoqBsprNE706jXLwkL34vvo0hIirfKueEeYHftYYO0sFQua
Ea47D9dk5+Nb6tuYD5PX92Efv/MjHR29G07lzvA5Ge+bNMDj36rlIhcS8xWcrPpMzsLSylxN+zhw
b2LsaQW1M/BNSy9Jlqi0kex1ij2NqPZcNsVSoqmOi2DCHqvbSpWyonRh2BIFMXcM8hNyyu4WA4Ei
ZLKs3JZwCKVLgQ9KtJ6ZkacbxHPjcEjcSNMHq23IkKN3XrxwrYApQhrTe1PyKaQiOJPbxFm1Vvt+
7G+2dOJK6dQi9pdBIxomHUmSUozmSaLSrbLD94qVqTOQSgRRZRnOpdY5WrXLY1sEH7JuGHXUzM+D
Ji8iTb94+UOFfdOg7xtxn7qUc/mmK81iVrf9Q4qZE39gjUFPAtoWPTdtzXg2qDAgvQ5DEwcWPVFs
DSvDcOZK4IG5O0Z2hNaeNvgTQlnkB6Nqlmrqakek9NPABkkq2l7Zy8O5K1nD1u5JY8pL18fJmzqr
OioIQEoJYZUHY5KSvHBMLapPnFg+r9oQrauPaRFxrdWScin1t3IPnKWFAOWeJpP7Ei21SNnJ9nCI
0yNppo+J3VpLL9Z3ZgX5J8p+3B0gkMqKucjJCVJAT+lTh2iO9BuPTMepolGiUIP8tAfBscNA21ch
rotZEpTZacLTA1ThvCy4jW2dZhpRMhDq4d402Ez7knLddGk/+uovLIveJUndSF2JZqqgGYheb5RK
Q3fLjI6iLxbqnHYPjHkRNxAqh9Q33vd+Wa5cIZaKSwmf8MKlzyME2m0NOrVGQECvrKeg4WiRXLi7
uEcYnkQoSa7bFo1gpY6bdb0QsBc8o0ieqhb4utwVjWBPITzjxrfKFaJUqg9Na2UQpiTTG3UeEaPg
NIzAbkrVnvZQW/bRHNxolWtskir8F2pqLP2KR4tb4AIvDPuulKk/IVyBpoig3SaUn3olnIADkUXu
a2vP6dTA71dbZ02pvW8top/U3gEtQSrZ2cYx6Y1iTkuE1VwHJirDyODFS+YQo7kl3v1Sseq1G7A8
BbQEPWTWNSqCRWW1V1FqnVe1fkgAuOiYpzlOp2K+VmewmTgITQW/MmXpU9pgF3KsZavMq+BWGYrY
9Job2XzokxI7gDfcoXKng0rBSUyfbhRaS2kgmJQ+o/NSsypSqtBrpvqAXtNolkbMfqPs1D1MhUZY
qrLxHG7ORvHFzDWigy3yYCaEI3Zm0twXqoQPxVAOWQ4ylMptj0NHDaeFFBtrROsrEp/TbaJD0hSy
gl2QVByifNBetSOk2PI89EvdWBodgdlBnsWHVEf729t4dtRS2uLLWVq4Ey9N/V2QD/uCfdSxooHg
QM0ekuX0SApZzkpI43tbXJKv3O5KJSdWwCvXwmyuh6ZV5inPsU2oxdcRnYxnSr1sIIFnAo3mmijk
LReHvJN6J5rpKlK72C6SY1uILZk3VM3hKdyWLp6RtGPQFkScRWwQbqJAhKhykTn2i4Y4Agy0H9i1
GPOut/AltKl6RvhC3GTOsRGI8tWCod/F5hRUnUGJMmNO31cCd0Al71MUKakT7nLqpIgFpMm17r14
ywS2CtT81jV1mR5dw1pxNWyo6Gm2vdk8NElZL/okIIaqsy+tOFI4K8FSMbJ+bzLUGx0edxUbxCzQ
cVyFPvBx7WLhZ/8/q42A/hJs8FQkCUirvrmudcNbU5dKYLMkX2SiEXumXtZSczTQkI+0JXR5T0dA
voTAPCfB7RZJD/g4A7FdtWCzTvOg9E6za5LRUjmwePOUHgJD3Vh2H64s3VubDbvDguZXTAiUk3q1
dVHUdbcrMnQ4nu6Cu40kruq7C059vkEHSmUsath5UUSXAxMZzx+Seq30Kai0nr541z+W74Q3dIeI
yWOulKPqubT6rS65S9eQ/WNcF96m1Oozv47dQ80IqY5td6oOdzxEfj5GfRGQoxTRZqiidiLAIFbW
hazG6SFTK9ICavnDMG4qHXlgTKToCeOPe7SrZNgTjeeDIu5d4leouMTSpLErrU0eO4njYDYJG1aC
RlojAjyWomQPSFXfTLcoEe+6pBz/vphCdnJLCrIn8SP7dSnz60LE6bQHLdMPaWhr61KIS/Tw0bqY
67QYgWCKg8oYWql8CslSLoMCaVhRLAyTaycF3s9XCrfzXBRxtHSZd2Z2zrZOtvGKxAX5dzRImste
cbRlajewhVZ3XimEi7nYf2ZqHOOMjryF5Lo+QnNjNUQSDUBDdEZdwTCXWwIKcq9rFsQBsKtnRAmI
4Owq5HMVcTsMsQylqesjCjFRg9oeNKpcUm3hUNFkqH488wkiZdkPtbmQ/EXe5coqrvJTpEfUE/XC
oJwCBYrmOmgyY3I8kgbFathHMyVD9gbQ/MxeZ5KrrYMnM2njmTCzg6kRdwHutOeJrswwC4czr24m
Abj/hDxPemUhxnDzXpmafOmkxIFZTXSrebQjDwhcKx42ihygr7fgl5QNThGk3FFrzZAClkTK+fj3
0LBYCS6cSmgfWh5AWAFjRHTJfZDEJJEr75znt21wQEG5n9E+TdZ2PJBgWERXpeVz81+3tv4Oxhex
xdgzpQTlsAg9j8AUHIUmWkmmhHQ9yDV2cxJd4a/S2wrx5YxGbA0FLr2W2oaMY9obImc9sFE/oLaM
5wSZU+9KK9OsK5NrkHiY7IHtSdTre20g91gJDAD8oLupUFyalTGGrUTZ3HWIOGVRdacOtz5eJR3D
0gdSX9pZgCg8CPFJOqV5aWYmGHzYELbhjNuDgoADaSyWIjzFVchbEqLyKSHhNRzN2JDuG5lsh6Tx
nxIoR9visCYljdt8zJtDnbKkanZhSMpFFAnqI+2MbZnEztdq07mLe2lWob/1E6YzOk1DFFdY5bq2
qicKqdKzpqOdwWRMIyiavPC0PGSEjcgxZ6yRlcVANtnCEBs57/plV4Yfng+u4uEyMQLIQixr94am
H7xBmcnEIJQ2yfC1QTjz80mHZ6JZNuHv0F+dW4V2ng0cc9ZNsZRbyzwXDBvkOCBRL3vVvWUuOusc
eOLKavJtGfTEwFKRYLkGGf6K/gHeVMwRhRGn4wS40QlXmg12vsoj2mtRNfqrQtZWLto5oyZ6Nkwj
Pn2ko2b29GNnyqeZrmxQmBfrLmN/P3iaAzi1bdWmX0DE3GMmfOgMXiav+7mZ2OM+kYuWJu4QBRIm
x0yAUtTEDSHSKyfLNKJyoguxUzpEKVrkSYJjVM1U5Mm7pmpnkFvAIdK4yKePYUkTml2fSh0gSisV
p7ItHdwr44iV0pt3JE6espc9z+thVXrOtJUVFN6Ciz6r7PPBdy8jBhFsKX1Y0Xh2y+bRvqA2iWt/
DAFMicn0dTrH1MKckVThbAyn5rTDVCWaLyjWHTOOMKaFargpR38NNrezOM1WULjhsQibPV3viZ7k
hDv16SI2bdoc8T2UnXSDoWufDFG9Z0GjbY5dsBhhGIMNRBI4C1MV9rRpdgyayswPNLKALeuoZRgg
heVXm7bp7U1+7FWuRDUX65ho0nlSnOakkCp9BSWGsAGbFq2yZnSsG0yXavhgkglMBh0x/WGd7Fo/
vs4LAuaraE5++rnBAkLWM6WOYeHesTtFfZpz1RoJzXuNoqy4AGdZPdw3bgBCiylQSEO+q9X2RnYV
sDV52Mt5e2uZgH0w42TeaFi7rJpSYgE1ztMxX3N9GiNPBp4bIJ/X9fPEN2wCjCEuY9NEUWk3c9k3
FMS2OImGzF24abizbeuCjOaZDequ+AByek1VeujROUH1s7+QwOoNhyqQfoRORKlt3Z5ynBATJ2qX
M4qhDqVWljtXkw/4q4vrNkIFosccep+d2dZAyLkw9aNbUZsBp5jTrtDVG2TGtDzQb6JojFqO39Vr
g6GF8CSSlmVv7WlFvRj8jFJMB7yh1u33noJ+vQ+LHRJYHs/sPwIMCPNERtnPc4M7rzgrgkh6L0p/
qVjVBSb0Y1YUOUFa5Uby0bxrGbYafPh83DY4CnsgS7AspHUt2k2CK29WITnatPpw2TFgXJgghzsq
yK9pBD1DSC9OSXwZ6O+tqBu2lHtLzdZtiLWKsMpkCcCEDyNXlzV2hYnAi73s5d7forNPULmOtaWj
sdQKjHUSp/tO1ja1wvKAYHauGCwdntEh74juiRm6Nrz8QXFMBmdBr3DXnDlB2Zxatjr3lSxlawkH
GxBN1w/kszF1GlNsbnfAat7CFN19W0s8gKgZArR3ihmtT8THeSbZl/Q8/h9jM//xofsn9ymd3VV3
KJD9qj+rn4gMeqL1pyo/5TCP3z1N/aS6TP/YD/34hT6GTV/22dM//8PdY+xjDSirwn+ovpFDTfzD
F9ESz5/r+UP/6GWiO46tfuT1iZsWpqqMBCZpDXzxglFK39nLt2XrhMZXYVtjjgNv9Or8fO8M/Pjg
Xk7lj3/mi0/+gHOwGn8Frp8mX5wA++tYje8c+1ev8OrYFRhfDc85KTgvX18eu31CgoWmGBZM8P/K
sf/4l6/bX5Pj3zkBX73MqxMgQ15rFsIiTuXr3zpHLkOPm9TUPX+RKf5TnoCXi/Kv9+wfOAHCsnVN
eXWgr8+DwXmQZd00Xi61//mr/6tf3dOrGHqhGJr85ttfPlEUYcnwMi+3/5cXgqKc2ELYPHOVz9/+
CS8EQ6Di4HO94UJQTlS8jAbG2M8H+upCUOQTYQNic0t8/vZPeR5I43nreZB5EpBqwK316gQQLqSy
Esqq8nLF/VR3giLrxq+aHX73UqCeWDrZHcSQfF7zXp0ARZxYdLlCWP+sa+HLQ+qP3wKazQmwsRDI
dESMX9xTX54AgoVYC+SX74qfcEl8vhAQTL3tFlBPWFnhSNWPB/rlRDQuiTRNcpp+wjvh+ZnwdcfJ
774TxIlBtpiQ9Y9jEVf8qwtBNk+YCmBnbR4N49fPeSGQj/bGC4Ebgqg0w5Jt7WVF4A57dR64EDBZ
ybh9/7dG4x8MB893wltXBB1FpK6OSkkGzVdHzhVgmwY3if1xpfhZr4CXpfqPL4m6OFGJLJUJcfny
BFgnts3QqDE8vnw9X2o/20NRt/8OS4GJvUFhi/Ryr395HngomshebZVL4fnr53w2Gh+XqDdcCIyH
YH3YnK1vnQduCEXjNqHp6ae8EAzx5p2iekIjlUwd1cdb/suHIuMhSZQgmebLIP6b7oTf8EOfIRcC
gKPHZ7DFfyq/hcl87wc+bQp+/f2PKMNzpxdQwhc/OGIvL+/9suMa//ynL5bbZyTk1Tc/ISPP7/Px
n388wF+/9Rfv9emoPv3lyn8q7gpCqp6/0X/8mIe7GLRmV98/fSMi9NNW8K+f51fA0eeR6Ecvf/xm
AOmnoeKtr34KFXBXZHcP32pUe35cv/Udfvlz6//l3ys6Hof+m0GqzyviW99lf/fLv343qhVx4yeQ
6psA3m/6PfzyL//1n4/kpj19eqnPxXPPmM9bD+CXP0d/+bfvnB9W8Le+PMHESfrLf3z/PZiX3voe
3Aj1N48AFPPtr/5b0nifkZg//ive1sFdO5YM/si1wiL71hNFh2Ha+k/fvOeeYZO3vgF3dXT3nV8F
E/hbX/5VHWP8N+oY3/gbOf2BfejvcE//ZpvSDw/jW4+Uz6j8rx80n9D2b/2zL5+i4088RE93xZ/+
GwAA//8=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plotArea>
      <cx:plotAreaRegion>
        <cx:series layoutId="regionMap" uniqueId="{5D3F3DA3-8782-4810-A409-3DB48D4F5C5B}">
          <cx:dataLabels>
            <cx:numFmt formatCode="# ##0,0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regionLabelLayout val="showAll"/>
            <cx:geography viewedRegionType="dataOnly" cultureLanguage="pl-PL" cultureRegion="PL" attribution="Obsługiwane przez usługę Bing">
              <cx:geoCache provider="{E9337A44-BEBE-4D9F-B70C-5C5E7DAFC167}">
                <cx:binary>7HzZct24suWvVPi5qSJIgABPnLoRFyC5J02WPJT9wpBlmSQAEhzA8e3ev+j/6ftfnZpseR+fKqlD
EXZEa0eUqgoUtMFMYOXKlQD+eTn941JfXbS/TaWuun9cTn+8yq2t//H7791lflVedAdlcdmaznyx
B5em/N18+VJcXv3+ub0Yiyr73XMR/v0yv2jt1fTqP/4Jfy27Mofm8sIWpnrdX7Xz2VXXa9v9xbMf
Pvrt0vSVve6ewV/649Vhr7qr8lPfZr+9+u2qsoWd38z11R+vvvu9V7/9vv/X/uWbf9MwONt/hr44
PKA0YB4OcXjzYa9+06bK7h4HB27o+SFykXv7QfdffXxRQvdvY7pv/9GQbgZ08flze9V1v939+/u+
373C94+KzohbQwhzPeLDtzev+Pv3hv6Pf+41wEvvtTzwxb6F/u7Rviv+s+9sW1w8px/oAWHUpS6m
3zkA4QOE3ZAxn/zQAXcjebr1v3bcM/3X9n27/+ebn2/3tdEX1efi4q9e92nzn3gHHiaB76Hv7U4O
Ai8IEWX+7bIIw/vvvJ34jxnJj6f9t557lv/2YN/0x4c/3/TRRfWsE56QgxCsHvqU3Fr4e/uzg5Dh
0PV9fAc88PgW827tfzOc+6bHY85dtz3L37Xumz3a/Xyz/89/GTs+53wPDhjBLkLw4+bjfQc3Hj4I
PeoGAf3xtP/74fx40t/32zP8ffO+5Q/f/XzLny/j1aV8Town4UFAcUg94t1a9/tYC1BPPJdBGLhb
EXuQczegp0/6rx33rP+1fd/85/HPN/+paW2fXehnBR0fPMAAdCj5Hm0cehDCA0bDe7jfg5tvo3m6
+R/23fPAw0f7Tjj9BeItv9LZszqAuAcB0BkSgKlvPt/7AR8EAfJgCbA71PfvzX2L+rfjuW97POzf
99sz/33zvun5LzD/xVy3z8gvfQB25vmuH3i3pgXLPuD5vg80kyDfRcHt4z2efz2ap5v9ttee0W8b
900uPvx8yFkX3VI/M83B7oEfQvYUoLuA+j3mO/4BIdiHWf9vEqyvY3q69R903XPBgyf7fojPf74f
eP8//51dPHN+5R1QwhAJAX5uPnu8hxx4kGFRhO5wCdz0kG5+HdJ98xOw5/5tXu1nkQ/+6L4b+Orn
uyEpqtts6xlhKPAh3QpAcSB3CP8vbgg9N0TkDoXcPRj6OqSnu+FB173V8ODJvhuSzc93g1iuLvP5
r174aRnvteLjg6jD4OfN53tEQuTA92EV0OD+K29D798P48fM/77fntHvm/ctLj7+fIsn7UX1vMwf
ByAnYAZa2vd8xzvAhPnXOcFddNij/HcjuffE40Hna8c9s39t37d7cvbz7S5y044XYPm/et8nTnZy
LZ95HsbfcqoHtAcFB9hjyAPQ+THtecyI/s28/9Z1zwcPXnPfC+tfwAvn//Pf5sYLzwj7mB2Atokp
5F0/ir4oPMAMlkfg7oHO17H81Yz4sf0fdN2z/4Mn+/Y//wUUn0377FEXRE4WEBQGkADcfL6PutfZ
Lw1hhdB/E3bvh/R0L3zrueeEbw/2fbD5BZKvuLPmmeVOBsoD8HwPst+bz14gIAcQByDq/pv8625A
T3fA14579v/avm/++Bcw/4MV+mx1rhcEui5C3mDlfn1yPy8568seZv9fTbYnR2Goo1AQP3+o9V+L
zgyKMITuyT2PGMiPwf9rx71Z/7V9f9afnfx8+rNqn1lv9hmQHwY1FKBAN5/vNR/PPwiJxzAOIBw8
THZvB3Lf9njSed9vz+j3zfs2X/0CZOewgOrKMxIdqGr5fgDprRf+KNJem9zFUPOidx7Zy29vhvN0
w99127P7Xeu+2Q9/AV35tu7znHZ/KWs9Ety/Ea/nCq0v7PLbJp9HxddTozv1rKjjHaBrWQ2q6Xc6
wnfi/nV65brYC9heenU7kKfjzX2/PcC5b95HnNNfYPvC0YW2z2lyHwg7YwixeyT/PrZCLReD7oBY
uEdpbsbxdIvfddsz+F3rvr2PfgGEPy4+X90ksvNzovzLZp3HMfiv2d2zYfxL+nqzifNR+H5cXJWX
zzrvEWzDRCEDfeZH4gGCGiNzmUvvy+Z7rPJ2PE8Hnft+e6hz37wPO9EvoBzcJXjPiDn4Wpl5yV33
tjTvSwZ/m7g8TTB4SaMeBTR/tyvjaUZ/2SLyr1v39+f5jTJ59bzSMBQHEQoxDfy7PSLfS8NAJZkH
9SlyXTt8KNN8Hct98+OVmgdd98D9wZN9fD//BYrh7//P/87a5wytmB4gUGvYve3DvWo4pE7omsbj
+wrtvbFvq+K347lve7wD7vvtWf++ed/067c/X558uFfxuWjly37Mr8eDHgX4f5s9PhHxX5LY7w5q
7aP9eyiFw96b52STsN/PI4S47JsA/HA/Agg51zVYBFtCbj/30HIHN7cDum98At7cd9wHnPv2fcTZ
/AIawoP9cc8FOPhlG+D/41m3v5pzT0MdCLkvR93+5ZDoPvbc701/rpn/svP+seXvBxT4uYz/QvGf
qp49H9yQF/HskaXB+0L9c836l/0Hf4vyX4/gPZfNX84Y3t628Kh06r5g+WzGf6nD/t3esr89t/00
LvlyivxRE/3rtv/nmukvBxp+dNHLPod/cLLouQz/coDq4Z06j5r8D047PpcXXk51fne10aPc8Lir
gp4G/y+3F+1dMvUoT9zJms+XYuEXVfPx+e19jefZsOj/owrWv7/R6+sdZ9GFvYhvLkd7IHT+9dP7
RbPX9a7Y+iOR/e7R5vMfryi5Kc3d3kZ2/Re+q9HeH3O9dfb9719ddPaPV4jBqSwXdvTQ8PpsKA7g
8Od4dfPEg/0+NzcGwP5BxOBo3KvfKrgPJf/j1bWaAddjwLZDhgIoSxLYX9iZ/voRHLIj2IN9QohA
N7hWgH69jg4SnTkz1Vcz3P3/b1Vfnpqist0fr3z3+k6U+vYXbwYK2xdDBiVp2Fbkhb4Pt9bA88uL
M7j0Dn4f/a/FTDA0ySrR5IPh1BsFslW1G7upFbZmm7GTdRKU7hA5rnxtuvdlp3LhFsMS135fiJwt
Hc+MmoXP8CYrMeJ2Tt95qFQba8O4zstz65A0WvIijGZ7Jl0lUuJWf6ozEo6XpDdoiybnNXTYuaXc
UJtRTpq5FIp5u8xWzbrBWgyGER44jeS+671p2zlCSKWi0NzvZR4Z5l70mZbCx5FT6CAucjflPVKd
MA0ZeIsrxnu/OBnanJxVLhKZV1c8d1gTOaluxTxVybKkgtX1cEIXM/JJFtuKuJhPSp0tfVYIRcud
Vi3lNOjyVdD1Y0JTG/Kx7o5pbSeui12JvYWT3u56XweJ1RnjcximkZsOktdh3nEdKofbyf8zUyzK
CN0GjHzxmqXf9rV+nyLzOQjHki9d/qXryj9t7XmrcV4C4cn1qKowyrzyhA7hyBsSHoVTJeTAhji1
rRdVHtcuNbEmYSsan8bhPIarBi2fpHbe+2W38Ip1CZLTtnPnOPSqgs/Z+GeryTrFiaqucjnilURB
LebMj/IudLgflmPEspoPsooKgzbpKLdF6LuirPq3ncrWjZk+YrKZw+ACphrhQ66SuW31rpxCEVSy
i8K5HWMb5rzPqjkpU/aB4SHnRqlgbTP/dTraZGzLj8pvLTevtULnRaE018qbolRXn3pGCx5U6EyO
/cA90/HJlDVvQznxatFdEqZTVMEdcHGg6onjRg6iMt1JKZ0ysUNRRrSAl57C12QpCj7o2YkWX67T
8LiQ89u289ZOVWYiRGoRysitRdNybeFhV/qDGMogi8YSh6uxSXlGmlw0RVbH2sCsxM6VCSTj3ra1
4/vMC3weDtLj3vIxKJat282dSMPhqLbZp6rKDxeHVZt+nDd5ms7CyRuX0yn7UOs+EBIvPfdqsLYa
pmNcNBvSTEeZZ47DzNgVJaMY6xpx5g9HedB9WfzsOCV4PbJEuVm68T1RZbRYz5PJOKzdP+slwELq
KY0srPLSx2J2nYLjtiAc7oR0ebkw4To625ogi5GPP84VkrxPnUb4Dja8a4p1A/+4aqgTnfWbxsrw
sG8C3vS65IHrrKYZORxL7102p4dDRg77YeHlxGiiZxn3cAdcbGZABrUEU1INxOVybjRfFH3v0B4J
zwYnS93usrE+algtsqZTgqpy4l1FHOFpVghSAACUjYUFT0YZw11/Oia5I6OcOevJy73YKXZOlhbJ
8lmTvN34HRF1AdOpVeooy6SNDVvAJnOQ1MWCjlJsX8+p9Xm+HVqKknzKa7HU4WFVDVVc0BoL5zCY
Suc4mw4zt0ZHUvbbzuu7dafVNvCnMnbcMo2QKbnT+efpiP11UbyxgHkxXNJTbxqkPoxLGuOsd/k8
ESvmnp0PYdivXFplfOxVzh2/qlejV9Vb2fbbYuyGNSG5y4cllJFXraoslTtU9VgstIUZT/TWnUfJ
vVazKKXzSVkuBW/0LEK3TAY8ORx51drzxnU6SU6xD9fhuOmqN1ksp+UEVvES0ZRt/IlOnDp+yDuM
GNdZXkRFGYw8L7Diade/W0KDhSZvKtpaQUt2Obj1yJ3QnqfuUsThsLZ1z7Nrp1CWDpxhfSn9+e2U
jmeIFh1XmUGHnpMu8OJ22uLjtsU8xei0JuGx70+XfiE7PnijG+dIOm/cjPB6eNPOtDtBQzac6tom
riVqRwbveMpbs8J+/7ksSxIPQ6h286wL3k9VwMugLXnbVYEIJ8CpYRjfwgUlkcxQHVPVOnHjs5ID
DEqBaRlG9I3p0g7Wu+sIQJ3IYbQ/kSY4TpfgcOhRv27z4bWXt7ytVAHWxodK9iymJD9xZ+dPu2jM
/RGQd6iChYee/tyPw7JZlkZkGRqSUGJe0nLaBZ0HUc/2wsO13TQmLHiuMRJopHOE4WdS60xyOwbO
OlzYlexry6Uclsgrg1ksH2BeVLwKaHkyePk6y322drr6pJ3SNir95owNKBQd9WMZ4EFItciInkyk
bMGJWMV1m74tABN7xdKVHGWzsYBoU4+2k0N0nBfpmo7jx6LzEuIQyceuhEXh5jmfixqvclkKOvVj
ZE03i6qoYB23JuCymBZB02lFw+WL240XTt9q4VEUozI7a0d84rASJyRkm9TmLK4belGGZOZsAC/O
ut4hvz9UZlDrPtyFRbasnGEnNTluqJargvU89PNNiYeP0vkyhf6pxl0jpmKs4s6g8yCwm0qHPZcd
2faFbXiG2TvjGMWNRnzo83SNgvyM1mOV9CXMdQetq9wjETaejkaMC06UVIfFMq8DLxvPaU3emDYP
xDS0JqIyxet2AhzvFipUObdrPLfCt2hJFjb4vE0t3gEyr1A12og1XblTix1PUgJLQZIlkkyRi4LS
OJA9vZgDZ8WQXGlb9ReedbZ6UaLxFHsj526KcS2baAmcmuO6quLKb+aEDcRE2VK5cdkVUTmV3nr0
YQzTKKs4hZ9R2HycrN+KvsAOhL8uhyA96k3tFhszVt1hrxuOjLSix0om4+IHvDLpcepC9BlcJxdq
BoDvsribRrRZ8uqiJMhsHE08jk13NBRdFWV1XyV+Ma3pMg6HM6KWV7IAdB2zTuR1e9RPMk3qlPSc
DOyi9gu9Rsq2APBBH43aJ7D800jNrNktsATcLAw3BZ63S+jOm87r4rmAr2uIgsAe9MKt3FrUeVsA
izO9KCA8REQZCihrhwTLzuUs90ky5e5ZqO0XPGX6uA79j2zpp9UwUZVMbdlcB1V37dnD0clwAseq
PCGl6pI2n52jOiOrbmnk+3aoJM8NbmJnKTshF9JwC/xwSIP5pKrcVUpKdJTR8AQYfqwWpTcjUjJi
ehq4m9M1yuWU1JYC2oW95BIuYb79irLHETWe4sUUjGtsET4zSxMvuMnXQTrGc0s1kA4qLcflEJXz
W1lEDmncrS6rlnvDqM9wWxY8q/J+K+chFBPD3TocZ4GUX4hwGEeelmOYBMtyHsxpx1Gj1bp2YLU6
ZbqrzTKuKWuyrWo+B6YJxRLU2ZZU86EhhqwqOW4MWoat67Nuq7A5xv14CElKddSZQJ06GSz9qqeH
i78kbgPxX6ayF7a3mRhVM61RnTdCL9MFZBfLUTiioyavtmrB1dq0kEDQuY6x727coT5zU8V2zGk3
OgjkriTaRFGXNv2OFChPIN5mItVdc+IU2VGhSpsYXXS7INDZul1wBzN4ahMXNyV3XY8kasjAJm08
D3UYpXBMCQbqrPuWbkjZVdvF9a40kiwOq/l6Sc3dTuI84MgPqrgmhbNKUX/ZjYWNUuSoaNBsXY3a
iVzVILGMuD20tbv1zNhy41Zt3DbOiWytPF5mE/kZifqRbpUyV+6ympby/RiaibPKHpZdl/EJtT13
A19MM/AsI513dVfauFuu04iJrYa8YdGkZc+N3+5IMG8mL11XwWTFOLofTWE9LgcyJP48iqmcSBSU
xsQ2m1a4DX2ROQDDQwBsachFVheHSJsitkPKQ11kfJ4BPdC8JjhskxRlnHYeREcC9KENkmJhJC4N
7sXsmK3V05L47crOtI68rih573QncoE8xjhScQCGq76puDM0V8BHdaLh/fKhyPmI1bYJtIqmtFkP
jgVqUBStkOl41NoUcgT9ztRNx3FYfSpQmEdN20OS5C12bZw+FbLza6H6Rgncun7kWTlf6BPpzryp
6w5SpgpFPaATd+ooQ54TsdqdojmDhScrf+TV2AE9TdknjVsjRjK/Tmt6UmdTL3pnfJe2qOGznd+G
XY3jtJxZ5EyljTzGZGxUsMGzcxpWE1eOz5knMjh7yecyi4bWAhDU7TmtTmfIy3wnDERX9zKuR3cQ
xbKczIQ1qykIAadHdUiHgqc0H84XXQm/CWmUt4GMAjtd0qbKN9arIR+q8Lbv1wOcONy5c/qmlGN2
nUTu+hQJE85+FNZfsOOtDQGW3CLTcuJUoi5znnUDitAMpLpB5mPt0RiS9poTgmyi0nQ3l/657Sd1
7GhrIE/8gt9i4IjRWBvMx9Ehq7wOEtfPjlIl52hyuxitSlmVHFfybZ9PUoQ5xbxpgXt2bSWuRzAt
hImmMoXQ7pILfw5Xk259INDZFNNGi75ZIEmfggsHECwbmCNo4PXwffgq/SCHd+OkFe9GeIdeNaUg
AxaV7Adh0rnZ4MVdZQ39EA6O8FHpgDPTd7WrPmkCvGm5Tv3zq0LDf2fjGBt/eL1YiOw0a+tdPlYn
GTbhhk7d1oXI6pOFO1nhCy8oX88BQHFRw8IyadLa5oI4+GOrVUKadFVMJvZtk4Qe6kWes1nMw3zZ
zf4Xpze7Ood+8zRApHGDyAu6GijtoHlHYQmVKjCrzIFBfQKZRYvONkzkvfeOMcWXJgMKli2vB6mI
UNl4Mhjpb8IK0tDCHdJYj3VU08aJDA23Kg3rDZvoyg/MaaOclPvDUPEh9S9rVMtVz5QYgxY4FlVj
kvUe5pqVLldApoQiEWXarHxTNXGYypPJxStVaKGdploPOQgSblG+yZb6pFYEQkt4ETbOh5aqCdBI
fR6IE4iyKY5ydp1FeN1hquo3qcPWcHnicWfrYd3TFPNhtDFy2hUq+hXpsguKm3bDsPpzWsI+8fH0
oUkzyOTYsHPgys2urjIxeAiSes+RuxbiXqnNW5ujz1kIdN7PkOVF3sw8c2p4PWLe5LVKOU1Bnmkc
UEeKUQs4Am24nusG1t9go6ntTeKUJOCOcmPsVVlCNGgohQlC3rfdIpbKez+1+ITI3I1ZU5/OdICE
Am5/y+ecs9L0MIxh4kXQAoOVfEDsQgXaWzO/jyENXLmkD3g69zr2MYm0yVJB7enEwh5oa5YCCufC
ShnnkFYL3A2lKEYK0Fu+M0XprgYi0yigzRelIPsAAUqV0k3a+ryqPB8WZrCI0QLUIZpyBMx6RUFo
crKw4R0ZPk+o7rYdcFZBVP5RqUyuGq/apB2j66DXuegTnC5j7KT+LEwFLGCpHZ4219S+qD54SJ9Q
0oV8yXDsgG4nnAEeBzMv/QrHYTEivsjA3xoXeF+akp0dhk0Fd5VuZnfwoiDTRlCvGESOy1IA4OrY
9FvmvK6LeogCbz5vuyHqm0TmMJhFT+eTCj61bo9iIs0CqOkIV3cfsiWLsK93Q5V99guLeVWAzLHQ
jwpUGpDhvngu8ZOMuB2nY1jFYQfBsmbtbujMO9IUSkx03oGUdDYyEG8qOXNKwGG4kyUvQ1rDhEXD
ql7yuM0KEt/8htcZKWQ2ci9DTeS6kIUHgehJXQg/TeN8bG2iUdpwb4IFVKfBW9aDwjJAzAe23dVb
IP1HzWLmzYy7s6Vb+re6d9JEGdvEZV+L3lD7xkfx4slF+F0zbgfT74qwhfjrQrbZu53HZ4+dBFa2
osXZxxaTZJTtO6rUpVq84y5PRT1caF2oqNfKcu3XAw+rY2AUgCDBMMUVaGi2IojPREGugj/miqh4
rOQxw7ZMSFrnfDHkU+N4n9IF1r+mY9RBi9DoQ9d8VI3ZDJnUUdtNURCyNCIA0FGlybIqy+w07Wd6
TKZyVaF8RQ3ygW00bzINGlHQZKcWSwdIgSzhLQfuyzEZdNtBjK+muPbsCjJrG5TqXTb2ls9DcWYQ
iDEsz6fDHC8ShNWcRrbI4mAZitXMDLiyuQ6hOI/rbo6sytJ1gI47BnGMSbfghVf7iYPlewDaSEmS
HS3IOSXMy3dj37FkqoaSz8v0ZSqc3exk46ZUU6LHlsXeANjWpT53QLzhzTKCaTTlGcyL02mmIgXF
jy9TkXIl6/OgD1NeQJKzAd4Bcop7qRq/4x7CeUKbGoQI3wNWw/IIB6DPYGBaswUs9zqGo6UJVo2u
y23nbFhBnQg28+cC5aBet4DziW5s5NS+FZbMkT93I2+XYloh1kbWm1teO/p9j/I1RLC1dDEwq+m9
z0we0Wx0hex9yN2w2Vml13kDrC4gPko0CSxXJSRWgzw1cgJghT8M3wwBorU6oSB34d7OhwNh7/FC
u6gvxmWlMuBBfQCyJsTRIM9l1LpmFAHu3kvVlkeVZ0Byl/WKttVhOAVqB9nu6xo7k7BL9bFq5vwQ
udm7cbBXvuEWGYgyOj9Kqa2OnTA9GiUkYFodggaP4sajAYdof2HGzI1QD0RMlkmN0zLWTfe+V8OX
Dk8gsFt1LEH1SWzYfiTGFiBpA8Utaxqrqe5EAFKy8NoyAXKuRGDHMFpUanhD4b3TuhK6A12JgaAg
At8XrQVvyXn6MjpqOvWUuwHc2kKQOPYqPCZp0UVN6Hgg6es6GhHIW7Q0W9fUUixSJrlL2mgoJgjO
S30K+vY56icIY3VlIaI6nqDhVESpO4Fyps2WzuXwFrKRdeazJSq8TIqRyi8W5n6m5rO+G4HWuvIL
TJFaeF27CJSOCeDPLHJIWKAEUnDmSgBk37U8V4GwEN7WbG5A/AGJLKorXUCO2Zion/JCFCE6rdJi
Bi0L/m/K8UfXMYc5q1+rnk6CFb0jOuV8XoLqtKQQLDMEygdbBtBMy2Ty6iM2QKZCDVmTqnozaa8V
2JM6nsnONF16rAlUHozWUXXuVD0I7Gzk18HRH4p3XpCECsQ/t7ROUqq55IpmdsVSL8rysVjjxVNR
BhIDd03O3XbWR9lwQRumoqqYktyTO1h9Jnap74hWDoMoXyujrHCa6cLrgbaFTbaiae+uJz9P3GJx
+DQthhewLsss0FslQTIvarIOOgTfDtMDMpayPrFhA/OxKo9cr1RHsp8RR71pVxno5qkThskM+qBp
B2Ap0s4gwpWaZ72qV47RgiwKJaiwR7XvD6t28k4KlL4hgFGicmDq4uzSzyXoI66j+GBSb0Ud/abq
IY9BHlAGd5JnNtUAK2NVi2LqGl7Cl66doB14yVgfNRZv88L14r7LYOmDoGSrEEh6blLu5MFnUMo9
0ZA86oJlUw3FAlrV4m18SOwDNH+su2FMvEKWq1aNILaPh8AHeoEQaLC9mbNIovQMLNwmpe9R4Uh6
BBEAxQaZs7EZ9XUW9jHziiphchSFmiKbOmhLyTvILY7gmuwTCHjAEdtgl2Uz4ywL0QqQm/CJ6fcV
y2Jv9MvYesWlxiPmSI2pcBf/JB1sHvXMwgwdQFRHoL1qHqagxXQaT6vFljvQJWaooigjrD8trz3t
n2vfrkuTUNuPfGjqcqPC8aMXZO/DupnivH2PQjVwKIkFALHQ26tfz1nwvuhBYtM1stFM2XFXAA8N
XEgzgMuLoaO8wFA9dLUORW27c92FUhgPiEBj/UV4eV/E7hiewcnatdZQNkEOdF4qJfI0A7RlsAbU
BNlKziDNkkzSJGOQpVVOu0TINmf5JxdnoMosxQA6eNbxug9b7pIZiiLepwbt5FjReFAwR8amSVhV
hryReb2G6mViluotngcF8tmQ1J5+j4qh2W0GTVquFEQmuIQvCpaWJuwQ1e7nzoK6tHRQpAx6mFyO
0wEZSOPAgSCyjEGfDH0W9+B7CHPFqqig5DF5/rvSnvgESp9pzbP/y9m59saNc1v6F+lAJCVRAgYD
jC6lqnLZTuz4knwRErtN6kLqRoqSfv1Z6nN5z3sGM8AM0N1Ako7tKkmbe6/1rF3N9rb0XQVtzRdZ
R/mTM0uE8ThpM/gAeaWa5JuBmu+rH4mBheW7zt4REahTNW4s82r9y6dLVu2xudYE1lM/x/jmw6Ry
5k8v8Wp+kI1G2Tj20MWGWaAt9DboUrREIUm9ybGHfYEqiElcrsVm/YxBnsm1gOGkMGxAp9Ipmd4G
bEVOtbrEaNGuAzr0taepHy/byeFedJH63dTBxxiNGrI7HjfJo1/xQOZUe3OcGpTMZcStMg3wp0yk
We6w/B0zUtvni5fYooGRhMZ9eOZyHYtVuG/Q529c0HtC0EuGjUj7qoIOKkNZToko9FD/kt5w3/Z/
dlu246JPauJvUpkHf7dTSYP21y7ZF145ycaVPguN2a9iy9MGU/O8iOSrm9Y7WkGy0vydwb+squl7
t9pbwqDwtdY96a25eWTDSWuzsLPTXRvpi6okv+jQYRBOhrUQM3vzK0xm4TRk/XFcHbqt7n2aaj7y
lAbrlkWj7zIl6YMkG8lqS2C1B9FQktnnKdnXrPb2KK9bgXlrkoXn6iaNklPTa3oXTQRbBUgeK7uU
OiYqs2xp88hb74MBXsUwJ13m/OptDiwmKJ+91SLEMeyj89ibx45VmLc2KR7wBdJhHcydQj9itv2z
3zSUAArTDEbh2+aPIp0sG7N2DHUaD92H2eer27oqn1f71RlvggCApiTh7YvPR3rR1bOuPYYj9y8V
Jv01oPXb3qVqObeknzNHXBpu8LUcDj60aROOIG+sHplp23xsSFeoOnhf+oAUEZmh3aJoLMmnWdzF
adyv3RZ+TGZKslru74Nsg7zRKyYNGXMMBk2U7sz/LvzRpsee1rStNKSkSZt0j8bfTV9BPOh+HAcc
RPEB51MUBCWKQj6mlpufOhiTgltIng2dUiXdM5vqrWxllw2c3yDJgXAY6isKzMeslxORU1JiYxf0
fxWXcyRQ8/Q2Zl6ABp2416nzIghO0eMg9ffA2rcgQus90NGVQd80mZ3ptRMVOqHAu4/ho0wOT6Np
qnTq5SWqOfrwCgJdBfVr2sPndSUqF5POp75F00Rqd6GzetUW2kKb0Le26768ht0Nu32tVf/urFQZ
6zBBzeN2P6PJ6tuxmCTQAuqjx1j1FkMy+PR160PBvzSb/dAc2vf4GTq0POGESTOa6AMZ1V3jDf25
3tXHwM3NJHObblz4py3kYbZsmKLqJICLhY9gLKzxTyh79rJ41aOO41eJtiq03vtUJXvRgVLJwtl8
aFW/s1AkZRtAJQj6s68DiKqXaAzWzFdW5THG6sysQ854/Yi1uzyFpHqdqAAP0nfp0HpXMm8nMyhb
YPMOTx0GiMR1+bo4mVf9DEP8Yn21pDjcIdTko/QIvqCbCgJ5ydYXYXaSrQGlhdL8iyuc5WwnuISq
+zasQe7UYLKk47j1YGPAZRapaXLVUDyBAZrZde4uq4w/uI2uawh3ziWxLFpM+gXz4cVbYcc74pas
xQyV9iqG6Rb6d7wSl00QDCQMr2NxPJtWdBczbe9MhJEg8uCaE6/5dNwLc7JHEgaweV9x75ywJ11j
ZlADWJjB5tzff7eDbzItdQcLGeNeFHk8j7oZduJ0dJzxeNqnVOu4T1FdT8vYwSZvMbgPSbCfafgx
hCHPUFnbQkGRKqJQBKVn27eZ+VXW1lIXaz18s3rBuYPiU1DM0qdA2y6tdZPXXTVc0Pds6dC5MvYC
/GQDoRhp0MJ2fyaPA7YRMfRMuMFQjylMh3B4pSv4Hmd1FqAy4fWzPW+j9lmv8Zop1zs4UgbHul5d
SePqJz11fHjbDGSgxKAJW/Huk83Q2yrY045Pb4HaoZNU+6LLxVGeBQ7woo+mfGji53bUQb6CJ4BJ
iJ4sHpu8isYQsuijmbnNqtkvplnixpLzlEWtTHINLihvdsAthDczrBnclBshaU9MDNoptlkioJQH
vHqOYFkOPdc55MA35WlIQSsUhunJBW7OWynR7mjzxYfxUUeGQ9naLSTF/dxMasZz1Iibz0tNxZ6B
qtgyRfSFwKe+Rh55ICt9rSeXAguqTpu3fODKlkHi+fCsj/dN5NNif1cdlImlsImXL20QpDHvWTY3
v0ZCHvS20MxLdj+FJd+lG45L5a49HDQD1KdIbPAOa+cJzIA+jZY8u+oHlLY225JPQi/8PpLexd+Y
94wLfW694VUP7nNfeEHtfLIU0yQdYbuPBjAR8C9V8OZNhrj1ghjvI+4MNEeTO60ru80MhjuF85r2
e9ylgfTKkU3DybftNx2ye29o0H/2HLdf9OnPMDb7RIO3W6r7sS2MPsYpO2JGCV7GZItyy0E44SHE
nF44V0O886XOKYiplAz6cF8C4Gjk00NtBI6h3/q9K3QAh2FfQe2oGH5siCFY7p+LMHmoFAA5gh99
2v1bMxpY6OzFVGI8zR65b+P5rxFVON8Nx8hZj30mrPe9quVXs0dl1/L4qitzahbzA5NUOIcQ/kAH
RM2QGdg13tw/4IP7kpQ6zn44BuUxkrDF6E2NSkH3m3+TZYqKMBZZtATqbvC7dFVRc+oW3uT+cJLb
nnl4ZRmYG5Em2HuSBzwRWRBCUk1WdLY92+DlUYI5NJlFvq/clvDj5NINJw7vKotN8qsl4rNh/NUB
qiJJ/4as90lEn3s7qHyh4Oaod22GLrqE/fDCRPUBUGS9W/YmKRIWfHgseAYueK2GEe7nrp+6JeSX
oA7Q/EhpMtx0KCeoMSF9DYO6Tc3QSMjxdM52OGsBYeq5TdZP6Kle6QXsvgtjSNVR/Ln1gVfskKJB
6iwWgtR6bYQSpSfsn9WDKg6p+X46LhCKn4QcOndlbFeaRqzrStoDCmtBNtZHEZriMS782PRnr0dT
OixP1gPTAb9d4Cds8l6rKYuXKLmutrmjO1R8wI9on4Aawt4q5wPL8OlR7kMBVA7Pd9/tYUrEfIl7
z0sHt/9guyvF5C41nh48yVGbb81yVEJIiiQwn+5nOIPe2GTVFR6peGlxV6Uc7cUwos942Nbdz0QM
zVvTQaUk7FGiuuE7b1HzHY5bfKwvWsZm28ppxtwYLuYlcXJFR9O6NG7nFXRmmFVKe3lXNzLt8JxM
E4UpOcxPtAn8VEaCAOqxNAV6eYGWJjIYWo9VIO66AV5aQvGtlBMMs1uSVTyCsX/fjcv7SmGXaNBg
KSAOkna2c+jZ2zidFKri0MIm1MlHGAAkbPX+qLo9wMDuTEo65WdR/9NfAID4+1wy3tenQZjMt7rJ
DBoOiLZJrsZA3yIfbwjF180xWUddmMbQsrLu5Gd7HcnzEA0f+KRLTCamStImAjllOMprMgcPsC5P
sl8hOfQgR1TF9gepQDDxdbxvm/2FT/1lbCK8O/PzsjQPDTqBaHX1DRRKrhIbXWqB9oWFGJiCSX4C
zHlTnD64epKwsaI282l3jzd/ypQPZDJOqlKbBKdMQi4cBSPFEK7zGZMbnsfrWr8RqaAIaKgBXNi0
WpZT3C8q70M3Y0bid/UyvVRuH9NJnlsOMU6t/VnivDqtmxxSVsUjLtXicGfXBe8Tlcox+dNt7r5e
oRKOlKaQ7l/CRfYo8VWd0b1/l+ywJUV46UeM/BqCccDrPuvc+raBA7jAxYkI/CmLC/TdbH46sh/D
9lY5+Q4AAuwAdFaygnQLzVh6ai7gacqbq39WMR8uwwY1AkhZ4yVPI7xKefAMFvddg2bvInpIpz4Y
s2Db+Kk23l4sVg9pXdUF8EFVSMp1Gq73tZDfBj9a0g1MDHgWNA5rYO+aCu7JOGCe5mtbgKIVdxQz
7DUm44+FjLJkdgZdJXkxBAdrYuNUGJWD0kWHVYHebRk0oR2ubitABMMEPk5Kcx09G0MhE6ex0xxj
pOtxs1Z/RW30hJEBPf08XwgqU6fDp24HfAcACU1epXWq9MW4/rtKXiDkwc7ffBgwOD68KqSPUArR
zK39mIHY+2ui8mNyIGeBRaSRg8LcGmuzlUFYn5tP4cFx5iHsIfAOqcNvQ+90FtYQ/bURh5EheAv8
9qvr1lfFA5V51k6ZpEAY2oSIK3jY5515GMLxbocTUOY1AOssNghRBANZ70+pVIE6VwS69qryQLo4
TXrl8Loar+CRBwtzisqoZrjdOnryHZnSLQrhf7v9OpiIZ6QG9jHtHdDfWueAky60TZabv3XFikPK
903BuN2f0PzuT8kMVWpqmhSeSQP8bbOpPa6JhO4hKmdPNHT3q2VVFjUdvoCXEMwEmHCh1q65N2O8
tHa51PHwR00VnhKgfM4l4MwMzaBnAOeewEwKry9UbPty9Zouq98TO984GWJM6/LNDWBTZ9X9JNF0
B4/xtQvAluh2+8MXfmf6rhS7uZ9wvDFQsdu6ljgOL1Vl0SzZXx2H01hV3EIETTpokZhN6ih5MY34
vugNruYM9cV20adFy59RJuFjx79Gt4A8VAMsPQiYDsT6MDXjddJ+bgPvqa2b027MLWj5KYC8UMW2
hTqk2lIZd49SuWKAugDhBo8NjwYFdZZn0Ix50tSqaDxMg3UTQiDY+z9eqLJtBtA8BvEPHoqnPaiH
vFqnJMcp/756XN60l5xGOpnL1LLjIDosjwnIbfhpnLcV1dAA7m6dX0qPviUjXpZXgYFlFYblev5G
LY1KJjeXtgOm5o4CnbLzB7XuPgJvBCgP4EFL+ZXWsz3NfoTnDO0q5gKdMwJJXHT3rusgSVgeFBM+
rjUbnXjz+sNignXjZPBznfHQetzHARVFeUum9Wr2/qtqWHWuNJSfZvBYscPrzFhEursm3Ppi2Ww+
GJQscGIlZKMrnvjvdIRpPCrUnRHumhw8qIxx6KdDw1GlaZNuAQtLSKmYboOO/xUHlYYyGA1QQvCf
cZ0qjLHyzbjgiprxaPFxCynMr7+Crv5V1Ss/TUtwrehyEfj8zUxGAZBZTDmQ76FaBfM1uThV73cC
2G7OFsBd67dE4m5sNRS7LUEGwOcOtQTPVLqAoITS2vKsiYDo6mr5LsZ2QNxAqZzaOi43Dlct3LNl
iHFKKjADcwAomlT+fVgBDLOQM2C1dAIm/CTLpF3lW7eBUQ2a4xX9baZ2QPFqjLRrF7Rnj/Bn5XBC
D0P7tOHzETO9Gbw1Qp4QSIAGtVzr0ALmAq0fBzyGO3poqcW2EpgcwZOZp8vGQPrGjCK6UPlNUXlq
PG+e/AX1JFeTdxN9cm2aZsxIQ9BbIBAAD1ZcwsX1WXDwQvfrbH6Lun7yutm/KFDR++Gd9HJaM1Tr
OeMSHSv0amgZW3tBb/Y89MqcxfS8JnV5aKWFDA4AGg791mJWFasIQHxgYln5mPVD/RB5lcybRH7g
88BgfZUdi1QOuanoTPAX3aumGGMJkbH7jVXqEIkWjFL1loWeiHKiETdgdKYPdI1OFRXJFRzZbQzg
QPdMlWrnT7Nty5UmS1r1+ys3zZ7HS/tVJ+jlNUGVSg7Eh9If476LSyfKSWTGe60IyIeKVjR1fedf
qxquS4dDaRtxSeBWT2XfeRLjAnw1nz4qgia8Q2MBgdyiw/ChpATkslZ8xF06gkVcroD2RLEzVefD
wKGet/S+TSDI1fsrZSrlCtJFDFyQRLaY0Xan8cZvvA7VQ9cH7+jOUKPQBF7RLbnvsgUkP1TrGbbj
ktp46UrMzAUg6c956EjpwTAUO5pwWb+AmNR4aEMMvhp2EBBSDEr7WKIyXiUPy4VSkQ4KijLuly9f
oDDEI3tqQKNgOv6UDkcP00Bk/B4jbtcPH7Pn40hjVZfvVXSTO7GpF0Ox3nAyVLa2+e4d/BpZAH2q
1Bj26Wl2mRJeuBZRE2p02ZsVFl00lnzxfpoGvbLdL4kHi24+ZBJklc4z1Xsa8U6nVbPKIpIkF149
38zqFZSCQfK1XLPeLyPSBjBY6hUlGKiKCd9dV0fFnnyt/RzeUzCu/gSWo5WKlEN0M/LVKnkdce6K
NVa59fY/EdfPMpKfwyGvK9tBbc/IUlXXfZxfke+AStqfkjD5NcSxuv7XrZD/lPH66IdtQltk/i3y
9Z+//J8/eoV//scRpPvHbx5Z9n/86r7+mCC1fZn//n/901/CF/73NN4RevunX/xv8bv/Q8Dunzd1
/H+l70jwf0vf/S87G3yM7H8EXY9U2/EX/j1+d+QmKcdn/8Ei9sMowp/8W/wu+ZeQhQkSeDCGEM/D
0u3/jN8hcIyZyQ8TRiPCCT6q/R/xu+hfGI99NKyEcepzn/0/xe8wKPz3+B3D0m9OkLzD9Q7Y8eFI
/zV+14gaaPwO/q4S7QG2ajjp8EJ2dNlwLxAeWNemiMM3uvqZqbbtIlB00S7fVQtZsiiKzn3X48Yf
gUiZhAGOnH8xJYMyOCiYLkajDCaZ89lCoiYAGOqhTtkeXgJRPQo/ejI4cTB+0FcbQvmO4LZKWMdS
Rn7hzKpSp+1JiDa1rgZwzOrvkB2+rzvMSUEpMIHa3hAg+13FxmTUgRZZl/YXVJMdwv/YZHexT8Jv
SpEICZEpTG0CTVRBO2onHZZr++Iht5aNgpxob986BR1yWpIvNAwmbyJhLqZ/1IHJFFrdhzjBICqq
5BLWGPUSNiF2MTQO5THBHMqNPK9+X6dJcpXAEnBQvMzFAFwFMtuCkexRqnE6DUkUpYmUI4DzQnIz
3s/D/tT5230UyQekJl6VBihIRPtO4K+mzLwHkQMdjsMijAB7tSEiJ0CLNQRYsLQTgPXQf14FgH8O
yBM0xpirqvpDoiXJ48ndwoHH4ACQNDS+tbmHCbUXfZ8bOBVQu4EIhS5K8ghJIYiw0ZwjQngbMMFd
6CEKdxgtCOahc+2gNyZ8z9XQ+dkSO3EzqjqiFC71WdNmICQhFsfb98VXJK/ZfquhZ+fKfGogdVlo
vC+2w4Qgq1UQXwASThu0/oj1FIdDu+GZbyBdCv1R15iKN6BseYVKGSZ2zaaqBfoySYze3rwXbL2O
TQVmcaGotbX/whAGzNsjtVH15ExmwKV/I/ex2RLgckh3LPPsnf04OYMNzCZIX3T3gPNvOGCpvPTm
UCWXGeJHEyPLoI9Z3CbrA/j6H2uVPCnDn7hE39L1aRuhIQqXFqjifhagu5IFc/rgIW7AkR1KF8G/
x1QnJ7ZX154xcZ5r8AHcQ/vkY0DPt27KG4Vpo2fQ4+Oo/auiyXYhYhyLGfknaDH9XOoaupyBfGZa
HZw8vPp0Mkt49F3ffLa6k6NtkwYtKjyAwV+qQ8JrsYa8JDsUTo64jK1qUiS3YIeHnMTzlDZsHfN1
nSSw7KC7ABwC+iYWOIOGXccaQkNL4edW0D4BrlFwdV6ft65LfsraAwTfBHnQ9t5TEqgNg9oOzGGC
Zo8HJ9MDVOuFDTGcMmRE4kWclL8m6YrUmxdvpBA2dvkYAhwY17RbYwIU5XAe+fxji3RqqflubRyX
R7zBkG7Op5p9UKpDfKMFrnzTnvfRLxpYCxE+iBK43YrosfNU5iqHAxPgWGrrvegxpqezcdVdMoAF
9Gg3F34Ug4nah3x2VV/Slq2nEXzBQYVt1fC07ui/I799aXD5wLrXbTn59XeQFj2eQKFTqNMiHQEj
41o9iDY4r4LD4bHhVHoxYm4S7kVRLaxsd4thpW1Z0aMMwqqg4AqGJh2R70rHmoWFrtr3uSO/ZaK6
omHqs6sxtmgjeYbMr8Ol8GjO0M4maDlpdWAD0XSVcSRO6+I/btP4tIwxy3wJXaTlUJ6RImFD2WLu
vQxUfrJI3i2j2VOEXTjIRchA4TJA8Wx+UM+iR0dpgJgLeKyOoweiAv8E6CSPYTzlOmkB5tXNa9Bj
SK4EHqM49sCxt83vqjHdlW4ZJe3Jjm54qOGUIabk3aFXOeFFHn4feUQcJWEL7jJvrmHEw+dMzDKU
OBbe0CiydGkZ4qjIjmm2/rYV+sSKwhuLe/E2yv1KFlpnsy+fVtuzFEpwfask+LEBlM5wp32wAUuN
8Kyd6tO86DFHrqTC1OUwCABVvsKOvPNjz6Q+inQcT/Dyh+ZbODqwrzqesq4+hBQj0XzK8MyhQ6AC
EcBmA1yQgL+RnnslWmpMQWakWQSQZEcItIZvOJHqDP0SprMh96oZGFI4S31P1OMUIU+BWC1MCRKV
U8yu8JmC0gdJC8m/yWjYza919BZOUxp0Hcwnf9SXxbRl3SXmZDZxGzdTwxkIYBRokVsWPvXL+OWP
csprUyP01vm3JdAwq9GZ7qv3pw+TLReIwMKGKAk8MgQsMLHrxH5rgBPjzkJSk4VX6vfIzU3bo6dx
bNKweYzGKR035DO9/UEAgH525haDXrgiAYHblVKVhnwtjGlC3EMQXRNt8AMA0KwGjDu8m7bTyFhJ
QyRXAAQ0pwSCj/nFxLoVO3zXC6R9gAFMPeJxiMu1Yl8m6EC0euSnbGuXswDWxDx8r6e9IGO75FC3
qkxsrkTjAzYCXgdi2XGudpzcIXBTFPr3ug7GvF3gNTGMEuBjEBHEuJ5CVlbQjX0JnBOqBIrgWCEO
ra0P+eWns+vFIF9Oei8psUgATXmM+KVlNrc79A6DqdWBFPfJpLFsCXeBxJQoe91c4WaNp5BI+G+Y
AJWY870eXIablYAGrTEpfacuTbx1L4JefBMj/CAk5oiyL8FQeScm2zLi8g8LZz+vkGUAmQ93SC7j
QR0GiL6363ULwhtggBd0Wa0HKrVK1tThCkj0EYNPPCRTOTqz8DcLOwxSlf3NZ9guOr4h4Dyf18A7
u5Ffpjq+gIAqqnr8vUh6m7XXf+OzvJmevG0TnJFwwbYC3cYXQIsHA4lkfa8f2GAAohtyp/ExhrmD
2z+FRqQIy2HUDSrUpACQ9kJtgx0FjyuFfKgMbJ2lgaIJwGHrD96wg23rom+AWgDL1BD72MbLUQJE
xZWgpzUIU73afFqBUGBPQgxjldYXbwGYNE8AgEWEKDyPX/23OOrqM4Jl8TmJ1A5Zp6j22r+F0HXz
2onXCbmpU6O6qnDV9hM9TJPOAnDU0IDkQA80C9ATstINZAf84MgPonnUX3RZngWiHCfKthd/nqfC
+dCd2+Vb3Zg9s3TFxfHd++5UXLCWSTCDg7nf3LalnRJAvoncbjtusI2a/SqA5BYuBJDEGjyXLrD+
Ta1NdEaWRAB4RQCh62QaYaPDOMnh1AoYdxSwMJyWA5P3gqXsohrRbmQqgwBcLobiCNjyBHcctMU4
bzZzu80iWoXIOBKUEMGSp6pCWMlCwQq0eDXafzH+q6+EuK78khjdnJC+9FIEVVPNzHBZCYCAlbRZ
p6MQLALwsq0ffmCSXO+GKU7QRwI4jxO44RY1OO/A6wzcx8idvCbCfXqruAUN2DIZEQQbE3WRUYcD
ZNcMeuG0whCJ9wfkimHgmPkRcfRSq/mkygoX5xH55kfhbR2IbAiNc14L0Aiznf4SQ3ybegg6kY+k
dxP9VsZHCHiunql0iJBtbY7EwHk7KKVmCt+wMACCmNXfQuQzsnAgSMDtSBmDKwEged7D7q3XlYfu
FNgrvNcekv9SJmI98aRfHoMdSRll2vsd+zlg2oNbRall84iEPZHzqUVaDpMBQXlTaj2Do9wQVrrT
ONyh9HLkfVA5Kg+HP6w1IDHIu8RtnRn0ZIz4Om+BG4P4hidDG5RHl0DyNDLE9+HTRxvUfurtu3tE
2hFED0dCGn8EP2s8d3M3lI2823yIJsBrGUx/hloSAUxyMJma4WrB3FxcYs8eHcD4HyK8b/CmyTUu
ZjTIcJVjsMGLfO9Bpig45GaGyxjo6asJQaPXZm0vPNZJEaz0KyRKp3wB32em9hYJlL7W+qjLwDCw
WgELNeADsDbQxcK3d3+BWlLFCKTY/tGbpS3rZv8hNPC4xGGXRr1hTcXxLiSyvpK64neIcJZC65Mb
2Yfxwh+KQompFH5e7iVvQWP+tCNOQ0fObFzdmanq6+izp9F8dRpp4PXvUPQRj+6PoDRPzpDqEZxG
8uYEC/ZpN0N1ps5HKweqVyJvDVhpRLQkAjEtkOMZFkxs5Hk7QtrqiGtvyG233pfV5hdyAZcG80EE
X6pkA3vAOpVxW7cyVrfuiIGvElldF/d3sdalmijeJRb89o7wOIINF2AQwWlGrpwiX86QMxcLQhQE
yfMYCfQYSfT2iKR3Ux+lsCoIGFp04LofEPzB/zgy9IOw/yV4AMWA0CDqDiISh8T+q1u8Mwk84NJI
xQOWy9ojJr/8HZhHcn5Egt47ovQG4Y7Uu19a2+R6QhbQIHWfLDBwkdd+mo9AvjDDI4CO+OyQ1e8j
hPbbv33in+wI82s27MDQcZWhlv21ug3fV2EhQHisAYDrv+WJA3EUDRFg/k2ay6JABG+D/2RJ4u5C
jLVitstJIxIDT3e/rKL5nHxkNbmjS7FyCYwX2wlibClAuhSlFHsLUILx1ZYRY5H5PjFjz1WMbQbY
dSASLD3osP2gOtYgDMdChPgHqiHoFslx4Owh2s9jeUL79xoF7FNw2KuAtRIwNY9VC/pYukCRKU33
YxFDs/jt3RSFAciP9XM71jVEYIfJscABoNSJHisdZnT4j+Pyg2DXQ30sfXC4oYrgWAQRsPXDAgL2
sCFinoI0fNiPtRHsWCDR/b1K4lgqsVXuiXn+C5z7DwB42FdxLKCwKGfVcvaOxRRTOD1PHR6eGDsr
eo7lFWH34u0G9QZbLdDGtIdTCrNcIvwR8TXGjhsOi/JYiBFjMwbi9Xvu7eujhXvZH8szYmzR8DBm
MEj2IeDfJsDGkwr7Nibs3dDHAg4PmzhsCLCKHMs5ZmzpYAgfAPiDd4hQGQACUe57gMlKVTskC8yu
Xjhf12PxB2yToVyPZSDkWAsyMWpL9G3PUZUYoEcHpAuXb8I2EcKwVgQGADyh+ofnsHBEGPZMwWoJ
AoOWH0tJDLaTzKgSZw/xSHksLkFYh/+9yOS+4Vhr0h8LTnxsOqmPlSdugvFTX/djFYoXmO/jsRzF
HFtSjnUpok5mFLr2fjxWqey45lCPxov/KSRWrYjmbjtWr9TYwQIKqIH5g7UswbGgRR8XJTqWtkCG
Ooo1evj4WOmCdqYFrD5kEttefGx9Ydj+0vQjyfyWv7XHYpiGE+xL6eV2EokPD4I3pHCQbcF+8ZPU
G5pidgui+MawcybZ0EltkGymYx3NAu8PPUlywyxymXEFTpEnzjH+3bHYIK12WAV1v4Emwaab4dh4
c6y+sTbJ5AgWIjzW4uzHghyKCW/x0ZQcq3O60Qv+lboz241bybr0CxWrySCDw20mmcmcJKVka/AN
IUs253nm0/8fT3WjbJVxhK6LBhqFAxTO4EwyyYgde6317a06Ns/LitWppjjx7YEmPcCdyd4p0vDX
mEwIj6dVuouhrvyJcOT4BrIH2shNNg8X9JgDScSbfFxX/RXzk3UVZ6kkeA5jfuJ4hQENcBl0Sy3w
WiqnzHReUU8vywoQwld07DO+ssKxnXYnOabmKT+UgWKxltk/UkhE1YokMjjo0cmm6ZKDK8JYH7pO
SvtvRRm1K9QogW5kr5gjvFE4XSAfcbz/2i83nBd9cloI9isiSR2sq7kyk1iuXIw4OSbB+nakAIYg
RCWMyUJ4EidrEynNrl5BTE7EpQVs5kpEREJCa+pWbJMDvwm1cHKjFemUwnYqrgmBpk1pJd8cyE+R
ol5LzO6+s0KhCuhQw4qJ6tnjghUcxSERgznq1NIAlRqhSwUrZmqBNyXlYdT7b3Yf+WuSzuQYQqUW
HxM4VRaKWryQ/l8BVn3LGzuyxaeEf7aaXnI61N9zDlKcTeKle6ZfFG8aqFgqdCy+3i5Bo9gMhs2p
ePpuryCtWMV71Un6ozxLHLQ2gZIB3RpYeSPSCtgqL4oiSWzJ9JbnFQOLvUeoNLeR0ot9qyTPM1Sv
2ezWjH32ngfxU48Z+SghgCmGdVRov02J9pyuiLBsCXBPK5hHphUgNlW2xdEzwKgNXQwvDYSl+GRX
HfrpUN8AFCCXYBTjzl7hZPmKKcvYYNUVXDZDMLPCydh0S3jUU/qFTgXmTKU6XoijhgoANE3qtWtM
1CeJqRKBhVbRWyH2XE5y1YpQG1aYGilb3Mc4cDzDcIcVuFZBXkumIHR5ZGhMBNsWNpuhii/WCmsb
V2xbgxoerSC3jFh3l/b4GGbbJM0cHYBxgfZxrlk5aUcDHlx6J7KieNYpqszoXqcd5VaNGuDMzR96
eHLU9+mhhzBnjKwMAuacgrKPQ2ohSqHWdC5IA3rFCqmr2qdQS66m0w/uaNvlTkrzMEb0m9no8tPg
DJSfZcmulRXHADmmR5aRyDMqMg3ibnBUMHHQ26tXHQev0buFsDMg8Bi9nrsmYZYB6aePHmvzrCIc
7+d6jXIjEc2rVqSiGa3aUaiI5woxCZVv5JGvDY9wFcQNIj+r8tQjQRk8VGeLVquyqlPWqlPZcHzo
qhSL3yFiBaualTcH3uKGA6/9wtdp9vz4rtDKPTkHltkQczpCoZ6a7/iClAhMirpqZ8qqohUOEVMw
P6cu5PsBJDxrKJuuWvM0p8hwy6rHxaKTxJvZOLX5PV01OwfxTltVPKzEP+tV1xtXhS9G6huR/NRV
+0OaU0B7oQeGtuRPRCGcpPIlQjIMLQzLq4ZoIyYClPOGVV3EK0GpiOAYr8ojuu94zVY1krectC8C
pb0qlQ6SZbdql3R0sG8721SjNUhquj7mfe22nYmECsI2T8eXqam/mfTolccav5oyYp1JlMJvi3Kz
xHegKWJWquAGesnXMKeNmqET63wJeuDPYW+6kWV/t+r5JZwSjgZp8DU1H4eOyFwM6RCaXnzOu/ja
EnXwBqHSjXSKS6EQEaOdu+1sVmOKvDXrIL431Y8g0umu4NN3c1J8dE7cXkZfk55UmBhTYxs0L30k
+u0iVDfMW5rTqws1HMaQ1oV2rTr1vaZfnxuCuFsRkwRF/l7O86DeR02ww9lMckNm7tDjy18A002a
5odlEx4qHGN1MbI5FJhF8gbFpyvGEzFq5YuRIYaDXdH5dY70mL9kfMusx5XVJrW+maL2G5wRzg+W
A0HJ4WSTa8dRd5bTPAZHtlNWhnGCcgOYb5dqrjo3T4NaaMeGvI+qifiqFOZVpumBVAW/rxQOi990
Q4Ni2dpLnrliNejH0QVLyr3IofcFLCdbSfNoSksv6eXVfphKBGC6a682TvyRkJxM5lPOokNAfi8N
Vq7CCbn/D2ONc2MBCqWNfiU4/VOJ6j0kBFo3ZSrtTWnW5K/d2AnxcWyjpf6ZlZrXjDncO50DKX2X
g9Sak2DP0nTntkzFd1NZcDQRhRoga0z8hUUXNlJsis1wM5YsD2m+V+ahfOiKlvxbEg5uGN5kkT9m
OZ2XkIaHmv/MbBKt9BOYqCqCDSfN7BzbXOrY+XaVq/Al7ZdgcGyPLLDYpq3e+gn7h6Cb8lAIgeQd
YWybPcXkziv6TFahSx34iremAdonSkiKGWVDDrWkPxVS3NQ0fjcDnualOLWNXZxICLOVLDaNzPku
Qf4bna4+pGr+dQlU694ujPtGhqGXie6upkl+zAgUbXosD/vIWm6cPMJjbVsvQp36S1Nq+0ZGl6LQ
sb/ZCCJDm7zAh8Aiv2dhCcnnlfopt/mZ1PlLYw36UyBphJgD3KeWm9H2qm+O0UNQEzJyGnkL7sdb
SmGce6O/m9reBEbZel2LOzXInWQfvtDxjzZtGdBDRGvo0+l7ZNQ/S02oG9yFfh6MT3bTwoTRf9iE
bRwbhb+vtXC79NENgXiMQktyQGvSzsvUvVhtdUnHHC9IOH1b7OC8WCOFilLdiiT36WlodDxR7RoD
bpEmZt+O1nBjOd22LY2aXI77SisGEhAyWFumX6bCwbE4scRM7Og+TW2GvuFpp6F7XxOt7pPSlarg
DcU+waENARZeTJ/m0m2jRq7cNRdt1LBpgOO2IdjvYJWabY2tfpVXdX9UZYjq9NXIlNcZyUPr8x/Y
tA7KrPvZhKcbiWOvqkCgcp2aqsqelYNe4/EkMyzdxe7p35Lm39Q8rwNq1/cHYeIxVVJquVIfj0VW
Y5lfInxB8VobGQ775OSOCiXlyPbmshndDUmccc9K/WVN1xFPlFGfX6t8LDYEP9FjEX5BnY5baUcX
azbvYSg0XtmFbNxdpXt9XVHzdfQlNeVn0ZevML+Ebw4LQenSoX2X1mfwVwNHKuNroHaQ/MbE9o0c
nAtM2mWjm+JNBxDixdksMHqX4GcBv9xqqoW8FydulmtgnrSeiq1tR48Wsjc0VeeqpIH4lpWJQruM
9XDQZfrqUL9rOXlhzZm8iaZ8P8SvgzRjejD1qjIkT4LW+gbzPWZMDLSsK/irQ/VtJnVQJVrvto1e
7im3z7XEEKlmEkpDUl5y7iIed93vJHSPxuFK2KsU8LJrOyFnDUxVPyo1wzcQ6vve2tV1EN8Eto3d
MfiiSftJhjVJCNz7jUhu0c+wQ4X5fQeWJcfcfW4mCBR92uA60iToR/u1MEd5No3iUhrRbc5v6sVa
A3hoDJ/JJlPcB1AOHOVgyPAG6yvNdKU9c7yMMTbTAulV+TJqPMEN5u86gE9Rp9kr746FE40tZdT0
K/6Cd6OsBc9qcRvxtUqe/1iI5lj0y5olOuMhgxWyooqsb+GY06XSkQiCOHkr4kYAZSFZq40h3QIt
fsCn0W6lE/GY9aS8wR6z81jtQWYGEUkVi6oz7ZPsHrniyenE4kYTLTdrCcWKOxJurZm4yRTBYaeg
WRvlZQ42rFvFDsokdmlMXE0qPJRodcei72uafhbt1F7zKPrhXJvo1gmHL5jw6DGmyTfehWE7WPED
6CpCta0J5UheFYmHUPKM6lqGeU9gyUP6e4LdFJNspBkaoh4YEI05PZQZCntrXilDtLHQdrZMn+cI
pyOHdzKykNMoqq1b0xHPaImO12nqWc/ie/KIvdf3+B9rsSTHYoZoUDWwHfQw49BKXkONAv3OcWrf
nuD3OKwTDarVVhQqUYI2uqp0sO/ikWIv1fIZg2jK2Tb6CRLiWxfgJBlt/Zsp8v5sWgrFXVi8Dv0i
vWVqUI0WnBJ0RFoIz5E7cXvDpX6DLxL7Ge7eWKkkNvCV2FPpzw5PRmtkj1HDQTR2xtqNK4u4W2xk
rL+uYuDGS61edUeT04GiokcTW98kUfiil4feplXRJnCOb9uYnCh8VOISMxhgpX4v1NWyZ9Q1gY2k
8kqyzVA2pnkXmFitU6Vmo4uCs2DvWshZWzGdAYgzgHqq6EQ444tjtIGXNisQABsxx6KJqmsOPWvq
XCPh4GnV5s7OXnBcqoes1qErpdVDEyjI2zCnSBw4mFw5e0b0zDagEgIM1vMXPcEmyffLM7PGMf3W
hP2XIqKSpdIpceVSnRiFKrcgDB9akyq7HRRviInI5w0hkioRcMXwP7uqlPnRNktyZhMaOJnYr0tD
27EeTW+aMxMNPsLXigqfaPj7u/c2LzdjP5T0RyisiM7HXprDo6zhcrhmoNI3shsoZkl2ANxk7sWE
qi7BtxGz6JNOxVISP8x1vxDraQGMRcJnK5QDTNqG+IlBrGOW177LR79pMLs1RRtvlW4xthRyy36J
omUjnF6F9QvnRHPaY9Yo2n7SCKsHeeUrY/E2TQp8EWV2tqFRUff2YeNFEkl8LpRjqjrprrSx2ZC5
wRlh0HmMEg7XRVG9OXks3cgYTHpDK8FwbuknGzsNy8Km1eZ2163aYwqTJTCogK2c59Om3DA5z4U4
EQJDexrTAMMifoRdDPmRsOBcuEr6oyPEcNQWY9X3QOXwTE7lci2ReDZjJ7XLlM5Xp0spyE/RlJ0o
gTEQxOY9KOsfxMptdCztSDSgWJJqCyi2c5fVh9CRvVq78/mtXVjvGHpAGAdPsaJw13rlaFeQn/DT
GkTjMHC39rETtIz1YYFuEzoYs6MJO7oW3s4iAEVDFHVuqIqAV0LD5pVMFPr/eYr2bNFv6Kd4W60C
eVhZYNCGbZtbrDn1/N3BNh5p2XxR1qKE8MZ5KZS3pSiFZ+lUXhG+sRmBn1OlcsNPUJ/UQ2XwpDkR
934ZluOcSsC4GmtyoRleWwev8bJNSgzoI0KZ6wyIs3BOv4fB9DRY3eAJJ/ejquq9MoErNQm198RE
mCrK9H7vdFoFpoDCpi2v4H6IP6blcSHPBSdu9YwMGHWwYAvY7SxTU77jOdoNs9l6qEPhNtTbp4jd
wLUDfNqTrifX/FKCJDSqB7nQAF5N8TktPTHxFKQWcjgqJmxRhTa8+RzmqJxZ1eABWBI/kRxqqmIl
IeCh3kz9q4Ny44J9g2/aN/nBCamr2sx0ZyfuAOxUBSAb0MD3TtC2D2X9daoU3KfR2egT0Pb4ycLq
drZzue+VHriXBiIiqOgG6xTaaSJ2yRy8540h2OnHrynZnMHA8VEjiwzVQulio54n6cyPk3KEiKJn
YcrmZGXs+FpKmUyTppOYfDnhd6dayQFZPmpZ0G05DneePfGIJ1osD/gjjmQ/Fwj8uGh5SGPyVXpn
37dmc69r8SlJLXLE7K3Ytt2WTqDFOrUjyew3SQMgvqRBSY59E4XVdewqBCqNTg8nBTosZXLnQHfY
ach929hCFdRRIZXSCL0aStsGXTVzVSckvjp7Ib4Jl25x4zZejKniHpoqFa6hXYSp7Cz08i0JwBDs
GD8zRr99bInrEI8NHQz4SnE0nzQWIK2sT2m/XMJGJ8fQZ9ZRRrJC7cjuayFNQLrLa0xOfh8VkUda
9BxNo7zBY2gUBfDzTH0Ye2c8o6Me8FV2gI9wnXc63ZgmWS6LUIx1qxvwk9PYVKirg2702o4ck9Gd
QiDnhO9QXNQmGTxbCzCdcL6ycoWnYn2FDI2OmgIYeBtE8Xcntx6Dsa2IR9jULUp5Ij/8UFXhz7m3
0m2ZD8JLtApGTI+LhB8WaM74DZfWm6I0r0bNTVYLna0ybVaMUfmqYvqajEj3RFjhDJQ/Wj2Fc1cS
JWEOwbUNinhPfJ9+AifwLjMu1vSzJK5F/KklNNkR2MlL4J5NQip+MsHjLBFgKqc+DgA2boMsLjem
zY+flH425/fzMOxTB2jnmHyfDFILA4TyCkCqTb3KzIZgcHVzOAKpeYzTNjilyY06GJS9ZjK40NN2
Aqj0jUBWITYVaycAmFRt7QB/OxLfJKEdFNwBIJ8zbUedxnJgYpcjGcfsC7pdFWEH02jYec3qKzkN
oJ25fOib3rdCQvOYM5Fj9dHxUg2bC+mmY5jvTKcqbuDv4vHkCEFExfJaoTtbjXzt1tYicSKSxrsP
2C5Rr03Mr4kETY+oCq19ZLanWijY3viSbmCPi4s4wO7rpC2OCFRduvbhDvbIATGXEIk5p6ee3W8w
MNMFXa/zHBDqTCZQTZPK31vwwqqUkK4kDOGW3eswajeOpMcfFbovzCH0BpPWngGCws2N8GtRjp5p
HmVQVntoc/iHYAzgoas8xV60M+xSHtppIBfDfxXHYDYzXdz0RHIwhGP27PQXs86OEg8w1q+3WVUV
T82JKRVGcKwo3ixzZ4T72uweaN0WT4R5n3pclq1N8rRN+wfMjmTYgxxzk/nEEwClOV3enXi6I3X4
Xlsp2oOqRofJOsFGSi4czhTDzdTR8nHJqNQH4yWpLJ76iFOiQKjTjIXkUw7mNjaPXAVKuW1I3Jeo
0F16tsllUBMMsFX1WwWQCv9BfIZiWG/tnuZ4VvhBmHxPlmFLa9TYE/miOk/gs5qpTi1TAaCxYEKP
ND4nGHdDERFF6ThnkMkqNbc1IAhl62GhT6AFhWhJZjO1XtlgT7Zs5hVMZXYVWMyWCLgo2GF/5n3w
NXtm+VBJFuk3Q8XRG9/GKmpZryDMqcEW/AqIvJylc/W7SaGkFJGrKku5rZz4lQbpeIqa+4y+s2wj
xnkQ69/QMfNDzdA9wngBZUqIz89MnL3qnOw5koQv7DurEpe5nni2NaNm3kMCh+sSZMsdvLBov5ga
PLOGczV2ht6rwujYRnq/VZb5a2YDnxio0dhwBbDqYbVKxNZrlXb8ChGBJ/reez2oAZkhnLpthU7b
meVZzEazGRmc4EHkmcLpBdzUQ1Yqw15q2L2VGTi0Mg7Q2HIf8qy5tzQj9zDXbtoqDy6rzGpBYDGx
iywLZfe0bmclrLAv1apGSoc5J1rSuJR/V8n+7aq0oJEe4lPgRMpNgWvP1wcMfTL73sFYc2HIdqQm
g2QbUcZthWEtiFDdQrybFwv52G2oc5xC9ZVmIE1p/Vz/QZYkk58O/Y8J/gPRZVscIzE+OgvukCUO
3a5I9f2SsWFUKVYm3m/XTtk07HyrlfoPrLTLHuQLhhnrNVlTj/SryWsWEhOdkXVgL3AFgR0g0k8b
OCWVFQRMMumQHs0GHN0CkzUenrUEQh3rjVvypEJA0s4tKcVNlxvzJq07ngJigHS29Etcch02QkaR
uYqK8LnMbbULcUszQ0N9jKfJ2tSkTYmHFAd9huaI297YDYK3Ja7CS2a32W7UjC9BjMN1CUOwDIY4
0V0vcYQKnd4CsGvKZurL9qYi7O7i9AjY8Y/plJwM23wIG9UrFvNmhrRHT7Xu0bT7Q4S51Mf7wcXl
8IdLQ9XcWrH3FM6gsursPdb2YOIY0zMZO4OUNu1UspB24Y/ATwHG9BY8CFXZqZbmA2VU93rSfTGD
ioWiTvwKr+I2DntYX3CY17qcBaJ2nUhtT7PWC9+q5TGRpEB1ClBCoY5wI7SoiUkJ5Om6BznNhOPw
/+90hgIwB6nclHVDrH4YnvBg+SEHuKUtWCJmkCINgZ0KsfYtLcz6UIvwMYuL5hpwdXJowVOBsgEK
iJRnO68iUIVLDJBNQMsBrAa6NxfokwNWi10nbkr4dmce32shU8DzEflDOTs7iPnCr9bJJmgLb4FD
L5KzuLNtTLO+UM5ihUgISIx6usU8gjrjcNjoTDvcBYvhdlitaxSZt8S6N4b8W9dlYi/DAiVfufb8
gi62T2iwaTC7vOvCtH3IKGdhtdnWYSaCFzq5wbYZ4BzJD7GOhwyYeR4M1U2fD/CMA4WoKdj3iG+/
c8ySUFme3bOJZV5lDt4cVgdzqYhhBYwXSp4bAclEwrp2k3pGmae1S8hw5Rpn3WMHkx4tCqnOAvVc
opqUPSaySoqrBvffNYZHgej91OOZspz+os9IqGshTevdfOpXe8DSHCanPxsDjDZDF8JHr8g3TauO
XqCivYw6O5xZwygN3lWifofawimriq9BgQgd51OKBWVxnR4GFcVj67GJUBEwIwNX+AJw2ylnfwyx
D04qtmIOkOexQolCu1OOZMig8UrnAY4b1CpGWqSlxlca3zE8YwjrPW22aZrSEiracidmQbolHU+j
Lu8qpfBI+XLUEF90/DMbrZ20G6ujMrRU/NGT2TBdYekwL60Wn9FO7xqcx4yh4V0y6XjkDCoI4dj5
YTJ+61Ly05aOgwufLwD03g10xbhLKmhXk5B0AQKdhapoH9Sif2rkG7gX2hfhpAC4f00hedC3qPdV
2p5jx2mOsQrepgvnizaF3zU1PQdllHqcFL7ndsXjo/QHs53SPQpRTYspy4E20atZUrbNEjKvmwpc
4anGUpCb4qUfcMsGWOLNkokJMvlWRgtSGkkD3HsYbrtlxSRDjWW5KROzdnU6/ruqE6dm+dqv9CEy
lQ2t6Juxs/MdSY8biBMY1gsGlYx9tLcFx+hlwQYTCSdzQX6dzBHpCwG+c/XyXZmZZmGoVexKGoZ0
cxcBS7Qh55wZsxtPwe2s65WPNCSb9pFqSfisgcxYAoWUsj3rTUt+TqsUdrmMs3rsRSGWzF5bvoh+
zRvpE1LZKIiSxsMbTSzpZRGpGQ2IUV02TAWLCeU6r9mSmddx5dENy8hWQmu379PvixJgJ1GiFzld
1cgQB5rfxGLYbNlSTjxh1S3N00dTN5+FgCBp1y9xXqcPqenAw+Ud27cpoqj2FI5EsCB4emFg70QV
GdsYUvBuTPCPOzOqR9COE2MnfkYcW+PYvFiBapMYz+HIx+XgAv3tA5kfaroMbhkmfopJfBpbnurU
KjxJn9LtFifyOZ8VO1hadMcwoGIV626UnIJMA8FDxgQkG6CLGGzO1HO+sRhpFSLHaUMreOEVRmqZ
3N1ipIO8YH0nNTLt27XF4YB13IWzLuEusJiWmcDYZ8ALYMAcOCWrtQg39iWtpO9mZpieUsQ0ViJE
stohf6VJtTsUSsHsBjrnIIY4K9aSw+iUgtJgzVPr5T1odI1DJWN3FEfda112a2RpjSioNpdlPIbg
a9hJyfrMsFYiMEbB+n7YjQY8oaj8BUk8V0R40idySwUo0N04l1iTvsOB1PdtH9MNkG2ylUneb1eg
HYak4iYMoOHKFJ8UoyzKSS9PeoKIOwA3Iru/H3IO95HDqAPhNES5x3mHrsnbNA2ZJ6vkp63gRxx6
mZ7lUgcng0d1jK3brrGegOFWXm3W8a4P15Ndy4NDDPoxANsGSiR+YE/h7+De73pQQtkEb3MqIrqZ
kBW6SsKOBQCm32o0mLZr8AegWO43a0/JKB8IQS84EvJ3yUMq7ZXeqjkc+27nWcvuQoVcAIC8LgdW
I+L4zlJHyXnG+dYq2Q24YjibQqKW9I+QEO6mTG2PoUVigGFWb0ZMqCQJrAfmfPmwYhJPHVV96ywO
VIZAIaYRsqsDaGp3syrfVXZvBgnMu7lmezHUnDumTCkt/TC/WO/ghUDtm9M2Q4LZU46XixFc2MaW
0umPgYHJMJvrNWuBkVdVz2BdNY9DXM2iUe5oSzZHZuMdU42jOjZRzMZOSlu9Zw5eLacX3c7IEtX0
VaG59G5HMN3PpOJOReEcC+VdVYCjhQNatJUOxf2osVX3NeV8KskXOMNdrzuZX8wMw8FxlCO6flGX
Q5NZ11yPFDeANZko4yEJ+ImFU3rxhEuOLAxqP1ZHv0tGha1roFacyvnMqIOV8DKpRBVVxPx+9mq1
h8IR1rDclGSHsMp+1XZAmYmY+U5Q7KI092mJdOcMddYXc/AWJvAi6P1eSOG8h/U6mGcZsebquMXN
aXW3N7jqVSssAJK3N6W1SESxYbg0MgvdLEO10ZgQQ7xavQhtulCAfw2b+K6qcN2qdKm2XW2tORJw
c3nPmIE4vxidjSuAgXy4GCxoSA+w6meXwUQnkAZ7QlzUUBO2hqlxQEiUMxVqWEsa9gb4RLX02aTq
7f/bvPJvqeb9j/LmNf/R/n8Qapbkjf/Xr5np30eKzlXza6J5/bf/lWjWjX+aqmmqYLQMwxaQB/9P
olkX/xQmUxeddcQijjGHrPP/Hiiqy3/imKTjiP3S5v+t/4jD8jpQlD9PmsJQbcOw6ECaQv7fJJrF
mlf+ZZwo/TlbJ9bpCMLMJp5ZPujXPHNOy8NuGB617dzBre9HL31l6oc7wHwivL/p3ewJXt4Wxpsf
blMX2JE3fy+//3Kv/jDWVPuQql6/Ba0YXVVt4t1cNwHuX7+FJUTkpCPfovWCPUc8QH3KFojkvvBG
ZTs+We5/9YGObaucgy1pfYhxz5DkaUeAqMHzKTdyp/mUK3QRN7PbbFlg/vXS8CyHP8o/XOB6Fz/c
Za7v3x/34S6zWiRTGbRA+zL8y31Fi/vxkyv6MBf2X7fQVDXblkLjLKL9fgtRcEFMKPQp5r1xHVxG
C2yz2/QCA+5em12qYpczlV9X3vxfXdwvn7z+uG//nkirGSJaH1fuJWeR8X20v/39pYk/Xxq2AcPA
m8J9/P0DRN8kOoQ6sZ23o5djtz7Aet7KHV3XgG7IRn+afAcwaHdj++ku3DakzzbVXh5AlF2Lrf3J
jynUP/yamqPy0kpYBKb54YJTENUUYYvYys3oQbZD398Lb+E7JD+Lk7zR99ae1MUzL8yOMjmuvL+/
IdqfbohgvbCkiu1QNczfb0hmSR61ideFLLLLMCjgz1u8bcV2qA7r14DB4TGeKNfuY/ezq19fxY+P
8q+fvX63X37t0jLnsZsGpi/JK37YDQa0mbDlJ1e4Pq1/9ynMWv71U8wxHWrs+PoWf9gNs6AOy748
cEpyC9Acf/9Zn13Qh6drHrFcRjM3E+vidoEEVBK5M+Lp5u8/5k9LwC/3Ta4P1S/3TS7RMugqHyOi
C5OTtOTH3//52ifXIT8sAGpCFHECaMFDgaN6CzqiB3BAbsWNt4zzdKdLniouZtVP1tLPLuzD20Co
upD2unYr+qNkaMRAAvyTSzPWP+Pj46AzjIrR1ywnGBF/v3lqE1sYHGDzm1lNhwDr0MPc4YqnkAbu
04cmw3AXbOyVtH+Eju6NC2VSpxMkw+JtcjRy3pwWJ0EgR5rJQfkTxoFxosazQUSEcCut0PRKkSQv
dI1sWtWKtVPbtdM5A3pvO+iHjAeYNsJMnS+QYZZ9hVefVyBG31Cs/Kgq1nPQr24e6B29PYe7jHk9
RPCoxuaYVJPJqnGXYabcxPz74F4ZzzMZNQcEvF+7SVLKc/o4DCtjYBpZ2TpIty8TAb3dlNEAsDS8
O00cJL4+DTNEaF3xQ6OxH8E7ftfbfD/naN2MpgMsSmhVx2y56Bivk/ymzTKJX3cixKCvnldmWBzn
DL5DvfpF+hp5leQ9JWopGE3N1IOzlWlMwsJgNzBUSItreNjqMQ5aYIlp/GbZGAGGAZcVmigDq21M
knVGQ0bVX6NeOWSNs9MCxYeMAQY2vltspMpE2TUMM6hHJaM7mz+Ae9N2EjABbwXSEqoHDRr8uPCw
DXV8XeYmOEEa8dqhPQw2najMDh7Rql2m9JyiebiRDk3CfxgKrZKKKOK2rtv3ZO5+SiaXtQW9zXao
D/8YKcnGCBLytskKeoqTr4RgQxlAsNVV40yyHa2+hWBlR1/bxSB7LsNzpa+UP+Y3Ih7n74ohb//R
VNYInA8TCYN2uo2Z6OkqqLzW5oxNolyH7gzY5D957v/0SpssCmyuaCKW+eGV/veXX4R1W/Bd7PVL
aZLGJQTT89STBKZ2+mmii0frpQiuqVsvLuAq54X9nqv++y+l/2FphgFDfoqth0Ljr936l4UsSw0n
7kkJbHFu1V7vy4fmnN0159pPH/Ud+pzrbLuf8b76+RZ6jOo91G51arzJE+7kqW6+I0l69/ffaX39
PywPv32lD7sFofCuWmJHbrt22uez5vey8FOUTL041AwdGGrNr8LS//tP/cPC99unfliULAZ6cMzl
U0tOvSUxlyD4bOH75F7rHzaNPEitgdnrkrpYPoO52menaYvL8PbzfV1bb9Lf3MS/fvdfftd+bLSM
EwyjX4n53Yifmgti0o+PvCl7+w1Uz095XGsrpjp+8kj96RDy653UP2whdVsAyjABwsANuKwp0p29
N7baJrzmx+QWC8hze8ar5i5HeMQUAb3fXD77Ev/5azrU0BzP2GcsndLq9y2mmeuQKeRk/6z26lhf
sqz77Mdcq7LfbzBUKyBWUKzWM51cv8EvNzgdtHzAIQbb95t2NzKm22NST72JPRt/RpYdgzd9S/7J
/WyD/uPncly0hS01U5cfKjZm0jhq2XB3CxbwyrpPottkjHdFff/378N/rlYO5bBUHdt0DE6mH6pS
AA4Y4AJQcVn7rAlvYiqYKi//xWdo6PamqfE/88O1iDDT6UTRhluMnzO0k4Rhpt2cuX//KSt/7D9+
KhZOYdnS1Dma6r//VLUEkV3V/FT9kXRjfL8W2JHbbYbj/FZThwq//WQx0f7zVXd0bX0qdFO1dOr3
3z/SSOQyaRN3T/GXHVZjzAOcgJMb4aq+vXz2LP7hAtnEOHD/dea3/3ojf3kWhRUEXYdvZD3/Esby
2z2+GuMB5d9nctKu8GAsfbKbffaR6z//5SNlDhsq1PjIlpnz89e8OX3yo60/yof367dr+vAGl2hp
diYng1aGmXt/XRPnXoZ/6MfZ5cXaffZi/eGBJ7X+V3/GMleSwu9XZFRl24uGynf1HE8EIWULGo1B
wJ9cmPjDhVm6tFk3DGk65oenMTNyDnurW7M/Vmdrt5yUbXjGDe2mbrX/7Gf6Qy/G0S2DmXDCcnSi
qx+KDkYVqV1Q8WnGdfQ0d77k+3QrYBwfGJ7u5v9D3Xksya1lWfZfeo4yaDHoGrjD4VpEMPQEForA
hdZq2P/W/9ULzOxO0slkVA07zV6a5csgb0Bdcc7ea799cXG/H6Z/HW6++J9eC2FEXYlHdT7pjSte
jnW17z3TS3ZffmG/7xKcH9O74yjzQevHsf6nkWqzwIqSUoRBlLYiVeakrtNT4XG25IbClnmqvdpN
79QDpKMvDn+/fd0mZRmNmcSm1maYyvWE0gWqNtlFOxe4Brd4rtf2dlgCUX6Nvr7O65nkeqyr11JR
8qGYfHws2YH5HrZI7c0rd7H8+uysXH9z12NdfXMtKptCtRmrXxKbRBGGPQqlZ3rrLqefJVimLz6G
61lkHlA3+OhYSZmg9au3c6rVQvFhaaM4st4bDeHuENTmF4NcvynXg1y9k4oD6g3SApv9bbBJd80m
3uoec/5XM9afnhR6D5XSFguno19t70YlUxIJ79WPsidkdQ9zTMdrgUl/gyjoiy9t/q1/nh/nqzJ0
m/KqRc+fJPFfvzTTyu1SDQl6HHdzeSB2eFZYjT1l5QME8KIvxvvTTfxpuOuCRz/O5+RSmW+i4dXr
eG2sdU/eROu/X9b17ubHVXE92P9lCJ/m9br5/w6AslMhG+LgZ3IC7HCeFZwI/z7WvLu4voOmzOTh
cPShXn011r8OgYYypssKlOSimg+Aaam+lhEQnng+HP59zD/cRl512bJUTZkX66sdj4TqkqBBHdjC
bj5dxetgK63/C+/iH77kX8a5ujZnKoe0TSl0EGHvTVt/C7sIHlhfn+ezG33bDVnp7t+vjXv22x11
lLlYyULDUZL7+us7CbIgLEAuTksnUh7LyLlMCKXbxnqshOxNreaBMTDdOqnvO0mWz11kNTeGIcl7
wH/rapq8aYLAKFA9nYN8JBk06p/j0X+G0QMoo4w9YXJ0GLs9MIxHRZpwfDp3xTCOUHdaEuwDyEL+
hLHcApe6NtUxWALacdVUGZ59q5b2TljeKnGDUzn/AE+wbczZMqjXp4YtFEnfJOpVFv3pIgt3qp93
G8xt6jkQhGkWKaLXMrYmaGKTuYJrM7plUN8refFZTaD+aIHDVW7jE6HK/orEFYzugh4iefLFk9PI
2FXVg9M5952Ztq5Mk++Y91VOtSjdoG89oeTokWuiUMOb+yjodKynrINIk9rvFYHnFBXwBsFnsxLq
5LArkPcLH8q17HCCBHvq9bI1PBJk55xKqjtQS9E7T8Ydndt1kZT0mwPnI1GmaEUw6HbSTGOmUI+E
ROk6gM7wJh97YkTISD5iMr8j8xqJwIgpHo8ojiu4cl+8L79PYcB3+QLnToBpONdLOHU+Cu9tr/yY
MOtlcc6XBKIdnXW3lh+dw99H+/1r/3Wwq6WmoltLe4zI8s7amsWtxuOBn2Q7OHfsLyax3z/yX4e6
WnBw5bcEMTNUoIizBFSspphZl5TvxmUS3oyVfatLT3+/vOvdqwml7Od7efXpRXGtZPzXtDTrNxX4
oFO/tf33v4/xh/3Br4PM3/9Pey61bQgVaRiEMxo5FCs9dueKghy4tLPJpmBX/lU9/7cN7PWFXe1J
uhQRREg6+I9COHy7RXk/N/fyLVKY+6/OAMrv68+vV3h16g0Tww/hVk1Lfe5OTS4ZVbDtl1gN8LAn
C9kjGw972dJfIdn54u5+9TlcrQ2VXCd5S0LtcvCqLflhkcshdYcJcjncU/36qkTyb+4sBRJZt2Sd
YsavT3NkX0ta1yxqWxrv+gqSxMlc2Itooy6E998+iPzjOf5rtKs7aytjrDYjoxHj5SywOXqotxc2
9eP/Uo/2z5/7v4a7upnW6Ji2PzGcRAC5CNMnFXmg8L93TfMeoA384tn9vveb35t/DXe13laVQXhU
znC4DfjuN8ome/S/DSvlIfa+2iP9mwdnwfhFhAC14Wp+0dNQygjswzy2FRuYH5FnuuaCrdlGx0L9
ZcWJo+8fX00wiFSdTIVz1dXdlAizRKhHZhZpgy/1OD5HDSHtNQ5meB0Z+i1oD2vkcKRzaSCNJaGD
OJDemq6C9FSypFW8hCv0xSgj9bUF0Uuv4l3vxzfxkK0zFZaMTdz4ClU3hlVRxWfMRsONA44O6X8y
0SGxKCBqtkWGTrUBeuMaEanrDtWwG3R0I1rDerh14njfT8RxGp2OyKYu15h17FWq1ps2aTAtThEE
p+m2NkzPxJ+N9HjVtBiQgdMtEAET9aASDOPX0k4E6k2kt1uiLUmY1OPb1MD1PwX4CjoPM8AeueVL
Lrd0cPBqWo2xqSNxKPpk1cGILkBKJzUwnyYhpRKGHxAoG9JfWAXlpZhYT6Evh5tOHq2t0YbxSYno
RwX8sttM01dTl5oH1bbLFSaDbGP0gAZ6sqVJOevlTYtHZOUM0njBMlYdaYe8KTjZzYKNf1UaoydJ
aHpDcCVtJPcXHC5oouxS2eKBJoBK6ml1z2jRqT3jqBiBLMwS4szcSpPjJWZ3MXIfh4pU1Gucos+w
OLGhAquJI8deZ0Y5XpDryx4hKlAaanKk5uaR5KcCKax4j+bGkkWHSaXThMUXOorJHkJWt/HcjErn
thTyzMD11bRBA2xicm4xvtokksN9oqUVz80teTQQPtDvolG4TecGmIEFemHRE4M+/zHJ2brtnTeo
CfZDPrfP1LmRJk1JvDHn5loT0NGDIi95g5k297pQvH5uxLVzS86gNwdIHBeIBMVAMToyKSXy6qK5
mZensFXH6WBKMb6E4BQHvblPLVIo87n/F8+dQKx38BUCSFRzh9ChVWg3/pOamfupuAPn8u7IOJ36
xifrjkA7bDOXru72RqrNBge6jhH+ioVM/sdyymhuwnnxeSAB2ZM2VHR80t8Tq/reytIl4Nt7LjhY
rgpB8I2N8bQvRX4I5nZnPTc+JSf/7sytUHtuimZ0R/u6/KhS+66de6Z5zibSB//HvPGZzX3VzJy+
txKyaAOs9EfVAiMm3W4FBW83ImmzkILaRnMgBOHVlqdTOUjTLgUxJY2wLvv2ZUCo5uSCby7a17wJ
rXDWip88DTmiZ+KOszzE84hXt0Ktj7vdIG6D8EsUuN6UDASkw+zrtVXjyPuggPEtnqpi2OhovKn3
YSoSyx4EfEpxER3RNsaoQ4l/TuDF2ZqucO+C/KvXyTiuUjAJuRyudIg0Gd9wq8jLZJTvkg7yWzU4
MEWCo6aHW103PrJQ2ouhXNRJtSmNyh0zjRSr2wn7/8IKHqsGBGF5lhvrxdHbdUsO9QKV4bIdMreY
832yPl5aNoipUR+3AnBXiKWy4V8WZvpAr3qVloEXWxRNKJnLjXjIpPHkY3zVgQZTxLnUHWsd7+AY
SLARCBmPpxukyFstNz05uMsK/rXub0MHJm70Xvr0u3trb2qEJZRZvMJcvgtRG8k16aW1vYfVq3hW
NHm6cDYKfnS5LIESfcNes5kalYgTNrsd5IEEAAex4yCLYhpCGBbIFISuoaY3cdpVC0U4GLhSbSfB
EnWkZiOMN9zuu5ognKH/LkuP4DiXhrhlg7muWggvvub16TdLWNgXLJD7Nn3fAHAq0lQIBXKQkrLQ
rmXEJGnnEJ+FiaR/dappvjsgHuv7sInWOapgzoibIJ6eqp6ytRy5uv00lZy1KkoayUtTBJsOx0/q
k4Ygs37bnKIqlJdtbB7MRqxHhO5hh0Iysda2JhgF0zmGH2oGXtNp6mKylcbnmFSzZ3NyQOuqW9ks
0ZHYRJaALnxR9YtNrjf65jcekxsydcgjvAWleFZzQqxUO9jEISkSqO4R0WFPc76FZXqUjAAGNX+F
/cnf3oMbn54jwV5RIllTaIA/+mF4VuLwbDUazCChy7vAbMKV2YPTMTICbdUst8Fz6QI2YhMwbUFB
idKg8cYmzbda6ziHCY702W4hJ7ZSeqP54mIQZOQRBKVuE9UU9wFIFJj8/ADhxFB8/ZJI7mJisg6V
79pgks5W1/u2GFwSz3BFZPzGJEyuxriKoYqSa2YooXSrEaR7Z+Z1fxfldXWGqFee0lwAADTCMD3L
wEIqnm9G6oNpEWXfc2zkLG2SoYbxtEL33KqgqkUGRPeHmSSxm2+JYr7V7Xivw1RZYv/c+P50GkQV
XPqyPHcNf1zG8wC2WDuHQbuVDJyZ4Hs8MXbr0I6OU1Md2tbcFBJGxoKw6sSyXsfAf0r99lurEtKA
oHuGy8Nh7Iy94SinRLIxXSXf/SBZxbWMZObS4YldTQSLxCQIyA1uVd0YlqqWbIB5M5FZrCRo7Jd6
iW9B6PmpcIwtseqATRvrYyjhCIKtxLY2EHfRlt99I2u2SDoJPkGQrc5uB7mXtyAG7ni0sHmD4DLW
40qwhhRZvLeKfl9Ebbg0jRAhggBObjbVKapYdcNs6uAapcpGJxQGrsT3qpfWxAHu6B8BWsF/BqK6
hD4Jxr8sWNZ6H1xNBsBH3WiSuglHkGBTBIIjjtf50G9hIm/6OooPoYbUws/3eoCR1hLRh1BHfGCQ
NqfO/ia3yrNoooegd+ADFg/ylCNiT6uHQZjAp4PPuLSfRmGeekW+VwdtB0XsMHXRh9FiO5xEy7QS
T5+9b74bJMaTx4tFyuItjkr+/zbOVnYergqVBGYS1y4QRkByBxjr/WBcgvrZBZqkEGSZEzdbFfDW
FXYkqik/SJaG5Ybcwi5HypmEnMS6/K6UJiT27Cfy4UbRAmVbwAZY9Naw7whjNMrmfoZH+WW5dmxn
E6f6jdIRIJ9PxLVg09jWtnrjN9Z7zcSQ8YYNeXiLvPKoKHNMtH/kp99qAjTDPDn1fe1JtnOkrfeo
OtFOrfMtVr+TkSEqU5272CgwtdvKnVDst3bsenAhzVOZSWwEeGPAriT6xrHADtVK91BIxcZi94Ru
yIm2qk1PaTLqk5bwbhbGCFBAEVs/HEkR746JLhAAxvdJHD/30JbGgVU2HYmK6JAngZ8KJPu2Cvnk
7EJ5ZwW/I59OwFuTLLDgwHSJtzgqKvWxsYJBX4zZI/6GAHLZ+DLU413Ra+vRNNzGxEkwAwZgYkJ1
jdgSRCQrhB0OMsFLEGGa5kVACjG4zvwiDr30mdnTt7S1epefOGnT+N6qwzEZqCvp2ogaPiKxTU4/
ZOy+jilWYgKqV82wS4g6uybs9xiNYETEu8HubfBJE83RggmTdR8vCBQ47PZvpZl9dkxLoIPbpZZr
rE7ltEdHdtD7VtpQC/MmIECAcAghkATpLyB7MOMt7XDYmGZ6n0TYH+KQBDOpPlp5ujak5Bhb39OB
FaoxirtSlzdsWDkjlFqHw12lFGR7VtW+KaX1YMvBOzZJICCmzKSlSQ9GCC/YTsZdRz620+fHMCAY
uLdeDJbguNQ+RQfZVKmNT18eX+s2eul9jkCRQi3NyqV7rQ8hc2biCOgDW76UfSuJlQtN+yKlwb6A
yepGjZFsyqavVylvdNWaeIxqfDlBpW59KyD6XCQyFThAfkrfPszx3FKbeVXP2ccZbqouvOhV9AIs
816freB27Gxwd+7VhMR4WSN42NyTysoir9Y1BT772cp18tiA9gaGDkhHeWQxyTwQoyU33nigoUxo
SoMGaMKAWA+EM2XRnTCxJJNktwYJ5eWiepDZ75NkWl6mfP7Op/SWqf6QZZJniM5l6cfrkmR7wF5r
u7PPsi1vFYPNVmSwM2TFwTM2QiLp5MoLYXhr7HFJed5EGlkXbfY2GmItRsWLs5oTWg5iEVqP3Tw2
lvNIK9xVynahtvm+FMmZqJIXvTc6kApJxPoVPoURyJ0m54pEToq5TAmn1dC7jL4HHg44jMn+Ychg
f4hXpQ232G/Omtm+V5GRLfnOMoyeeONTWbcXAnYriIPv4RhAV5GCJxt8VUUIZ8RcoWcgjCyfxgE4
VJbXjl93KHqxybnlpDUBKFRH6RlR4lJp6hPpw1g/i3UpSc9CD5+jLOa1Uj5FLEzSo5obPF8vCXVX
L2oTT0kN/DsEmWS9g5auJK1gBPXlFHh3ZL80cSQRWq7TH11WkEZ0ElWKTnvocmNOsL2jC9Bx2hIn
uzQeEQNKS6nH5Wo2OmJnP73r8xH0oMF+pxP2HQkEhChR9uItIbIqWqJA1VN2VErNxtCS0PlVBopt
u8yzC+k81G5EdzIbxAZdO4YbSbJvlHiwMVZz6tWLenbdibcYqIFXyGyW6owvNjaHya3w5R3SKHse
g1bdpl058kpPNFEhFZHvzB9HLlKcDYFRoRauaVt7WAyeHYjviVE+MnM+poVznHKitvluj7IdeUpL
3zmKxK0qgpfA4ISAYsK1CB3r0qjEid4eYwMXGISAe4J4oDKE+IlD2MVrc45hY3KGuUsXrbQPMldo
KSJcD1FxCXxiPsOBnGDBZjPTnTMb0bWZ4ArLS+lGrps90lBtFcmBeDVSXsehSIrbOo6IYJXleS81
TC+yDaMaHsGtUYzbWBvOs38Zs7cUwDMmmbSBQkE6FhJzWR0ei2a61xoTJDBAu1G4kwFFCCOuCthQ
QtcJV5Ay1krtA28YOH/jjVirfXcI9HzLzuOpC6ZLoFvtSpPsO61IHnSWkXiQiTGzydcub6XIvCVb
66Sm2SUcSCkV1ZPowAwYqjRCe9ZfR52Nq7Dw+kNZvNGkAm/l5JVme2t19r7Q641s+++gBVkuNexz
sdnNMN+t0io3UViCZZJtd2zKXZIhlB3gf2gmrtCpCA9tHn8jrWtdhFAutAL4U2xZL4RKX3wb711l
iXMlE72ngHRDBk/QkyyIEmnx86Z5tmOqPMy+YvKNv2W+/tQXCm5QS2WzoPkg8wdHXjhx90rU76l3
wlc9yLe+0a6ZVSGRmsdgPv3JQBYy7P5TFZMsPHvvOGpkgPxsrdwOyUA8UbXWk+HQTfElK5yVolde
I/diUTv6NkwKh7hjJPNsIO8Mp35U4vwmkbqjPe8I1bYnBS97y5LmMDbhtjaaW4gpLJPkbbPzh2rQ
S3xVyaQe/Jp45KZZG0Sbl063jrR8RfrPFv6X6RaNcan6+CSwIo6hfcCvebA7si5YRRfjwAsWTemL
Y9W3HNPJFQJpBAsdQGIRojjSgaJ1jtea2rsdGI9iaHHttc6tFCglX2NA9Ck+92EuLOgcXJaIV5n3
eu5KLhdbw6YUAtAHZSjOVxxxFmhVe2Pir64q67WmR7es/QpdNemty2waNQBwRBbUaeTfEtodkrKQ
5qtypDc3kJZObDCRrEOlf9Ko2oKfPBSy2j1CiSrx/UXJwU/IJJlyKQTuQcyUX+pvbVq3x2SCoRKM
9S5v8xI4BFrVdu6vWXzyq4mWG5IdBHEDeYFGUH8WQX1fTe3oFrDTvWbwobtQ7lskGmhlKaSZF89t
PWVu8OHkpe4zz6R6mw2reu4D5j7o2rkzqEGCn9TqQ6ZlyPt762eqBPNb999KlXOwOXcZkcix6syd
x3DuQYLEGtc1bUmD1TqkTWn7zR4ozqGjfdnMfcy/V57/0PdB+yIrqqPoAEyvW64VpR5b9R0eRPYR
YfJ3PtTsi9bSbwYVSveaQY9AY4pSLPXai+CUnQmvDtl7v5y8+mQcjE3kzTLH/gAZ9on4BlScwmND
9/dr+4POBleMBRADmaWCCPGq7EzubpFZ7L1+9H6C/Sw7wOy+7LfV+sui+h9u5C9jXVXwTZFxHHQY
a7bOKYd4lX/6a2o5tCT7C9PNalC9dvPFBc5duV8lCA6lKVRZCoHYSGHmTuJPDbUgzPpxsOQRuVSx
JRkiXUz7eN0DXVzId9QO3fTx7yP+oTX584DXMo7I0hqYWww4eN0hQ02EiH+b7Kyv+iF/uDADbZSB
RgpFgHptATSnShqAV8CQXnYuiUu3sLxX8bF2ZY9Vovny8c2+y+s7aeh0RDTT1BB6/uiZ/HQnU7zI
PmdmdWnfD+iNCw+DPkaO46zHzTb6t9al9LN0trQiXkuvONZ79StV2B96h/jHVPrZCOktpIS/Psyq
01p4f6ingFE0lTvrO2a3TvYwp3YvhiWUVTIl5x7p6r/9UH8Z+OotikRdhS2IRcQe1bZekxWJNif1
vpTc/eEeMw7CRbQ5dJ7MqxZeFdixX+WMAzr/h35d3k7LCQ13hTTsK8HRn7pclkKTi2KW7fBpXDWb
26xLCk0iarVejSsc4h7eHapqGB+LtXTXftl+/cMEwHizqgrROMLx+f//6Q3qxiALgQ9STnsZXIg+
rKw0YAm9gu7Bsys9TjMeq8jfn92fJleLicey0UAosqrPX9JPwyaU2tLQRselH4cndTe55Y6Ugzdz
K5/ldyIYls06vInuvzJZqL91LB0G0+fXlbVD5op/HVfLazOZCkdeCjgX79LZ3mGyRxYtLbtHaror
/tmUblUukXnR8Laev3rAv4mF+AXoXTqWRRyFiqf6118gyrDhO5EzLUuoMpFJTgilrL/f3N+HUFi4
dPTXporF80f880/31qSALE0/IoKaRzklE+RLS8dv8xzq059HuHp6Ztlpkyb/WDVmea1Y+f2i2LNb
WFFo3/srrfjikn5/X65GvPosyr6qitRkRHmnuEdtoy8TXlNMOitlFTHqUl5k66+elXKt6zWvRr36
OHozsipDY1R93Wzj3bwO9+4sAPxqkpmX9F9WxHkgphh8uHik7B8CjZ8eGbXViGxQBoopjIA0D6db
jWCGStkI7fXvb8fvawZj8eHJmCl01Za1q/ksnWrZIAuMguQyeDVZLIC1eso+phSxT9fvwxJ0TrYb
D82pP2ir+OyvDPfvv8Jvcw6/gQ2EntBrg39+CG5+utogkZzGn9f/MHohpmVR5ReRf7V9+21d+jEI
6dz27EXQ9Kt1Sej6EI79NMKaXZQ9uxtwlnxyYiXdiqV1oz41J/PdBMS1+ef+5p+h9Jd/PDdS6n+m
QFz9z//8t1H3P/+h/zwXn9m3pvr8bI6vxf8H/AgAgz89afe1ef0FIPHtf/+vvH99j3gjP7OGbOvt
x//8Hz/+zD8wEqoK9gHx/w+1MOe62XbXf9YNP2T+h81yAA2OR8XEpfN9/xMjoTuwJzSFlVDBMQMp
4v9CJHTrPyy+FhZlli58T5b934FIaPr1HMPCgE/RhGXDBo6t1I8P56fXsqARPXVV0XGmL7JF5VfZ
NvABJUWReSoUmSYRwMU2VvtdSSqjlSbqKTV7N+gsimaNc9KUXvISu8OqnENegVd0J+LIPMDVfsKa
JZCLUOshLdDegHwE2xvUzanWbGIdx2afSRTY5QxEVgK4+6zy9y+mDnT7lBryDvjlWm4acUeEFtWA
0lFXiY79llQwm/iFiYpO0eVbzyone0vK4iFJ+A2qkfQ+qSPou0FlmZXETGajBp5wkPjzZgtITh3l
DWE23yz5NKWlvBb6jC3tiNzQRrpnZLCMzmdDRgsEwhJpgHKb1D0ArGqsFkS+7sep2BBJ9hD72Y2e
0FqpBX9JokMuI9anKgPiVgkexBfE0UlViC/hp1fU3vwl5Tg3b1RgxrafHEVRHoLAKN0+GMNlOrJq
DZLyzYD8Q2fyOYjaj0Qevwda/k4Q0qqMiyMMyE2WR3Rl8yN8uVukv/skHPalk9/jOaTOYNsPQZTf
FzVBqVb7rjWQ4MdQ8XDGGRCxBxwFsYce5YJoFo+UT4RANDz5RAFXSUEwAXQ8Ck7vA4JeUHSFrpwq
6q5URsmJoNeN2tSnw0/vAaq6Z9LoGrL41oY8pOrjfZsFXl88kKJDizLxz52d31WmvSRE/DkaodUa
JSGBuQ823iAbr8W7vDAz6SX2J5NiffGtEGInmMsJlqSsMRX6p5Er5pEaKnnZ4bc4TByvHgeKMcNE
/YeQNo8gNaoE5qgv47ZZp0Af3dRPRrJx4zm6kZTqcmiQbvi7vjTljZohMYGoj6e+JYAHkUEKUzkA
2djeGdPYPOhV8zxRTLeM6kYEyjcI4XTe5lw6wi2trukWiYrXcrSp+/t1ipoiWtB+SvdxRkBeEDiZ
23QDDhx9qBaVEqBGcwzhFkV9n5QZsAnc9l4X9O8+kX+7oCR6IyFNMgyccm7rPAFNdEfkUKrdLPUe
VGegpIWrIW3jVnEhJVqSsQKWYYj9aNPlzH06YGndEQetHIVEI0aJk9Jrh/RABLe86GXKpXZG5VHL
7Rc7smjKSLCYW1nj8NQ4ngmBayFU89YHAKlUcNVgQkIxi+P7FNrhmj4Q1RybkLKGrmIUUCjUAgou
+MClZUqJaiI+J/OTz9AybyJNSOuwDj/sPA825Hies3QkZdAiRWrCoB3NEe5Erz7VBRINCZJ8V9IM
ozvJCxHqSXfEHeKhyILjzI+s5JbetAAXgOMfiYEsSQu9KZ7LSKXmPpJ1JhT4ykHr1QG9M44Rcygp
td9wuO+n+KNzCpgjTt2Sm0JblKd24Qd5JrH/alv5zL4jhxp10udYtw2149cstEuqO0BmyAA/y6Ru
LjRJC71cBedJp4aMShpeUfpY5Y3uGjTI1fRpGNpy0bbEZUDlYTqV6o0Sj8MGGwCYKSS6FsRAXP39
DjPmq9Kj7LBC2kSCyjMucc1tLK6njcJbogrCFRlB4RJZ20DeuUbct9Yxl6lJsrYTtwCtqVO8b8L4
oKnZhX4iknOpO2vTYC9HkOVr08IGK8JqYTuNua+JtNFxeB4tiygErSwJBjpS3SUdk0lUH/GViNBw
0zH7BlW8sSJEa4HK7RdkuDQtr2ypVOXabIJFD+IT4EYKaJ/YHteft2459LYqg9LH8zw5EGkXxei4
JI7SHVFI4CsdcnQlppDIzuxTRgC31EML9rNT3L/IfW24pYZqo3EAYFjxTaoI+gQ+j8gPoY0Vmn0b
jyI8l7Udowd08HJq0gx/bKGRy/Iuz+Ji1zFYCZVr2ZNqFSQITmXxHJV1B1TzZprykX9Jt5x2WWHE
79qkH9KCb1KAwIHkUN+Fdc07nVftQk6z7uLfOMEtWAl/M83h2RqR3KXVwWOuHuuqIkZDOQxNIrl1
mwk3mBMhe0HJLBlPBu2ExM5miwGB7dZE6zXLY9/TCMwGYuogf2R9DXhULl6VHt3TIjFkWDRVTGoa
gWJxqJ7HOjqog38YJrSUFYxT18yn6lRAy49YVYkCUWK3k8pdyX8OBPlucyvn2JpG51C2j5FOoDUV
JaqnINdCIgf52+kq2iy7AVXvHFzc1NboF1J1bZFzZMiZtTYG5SMfR2Ml99qINZJ3iQZW7MpWyMQf
lqpHy5P2mjiLyAembEOMRUjJKqzjf27ldhbhtSxzRE9WNiFSXH9F85fMk55uTdB5IkXO2BvivYEh
rs7xhZUZutDi8Iyr8mpoaggYbUFtHsbvRi/EXa1OK8WBqExfAfJhApawMYk5QmTzSXAuXYhGN5d8
dcvCql6BY04ehLp1HJivQaOYHs4PXiyyVP0GfkVRdOuOQNuFn8jxGjwbROGmIDWBbplRBcMC3C9T
yRiczNou91X/qKu1fjPZ90y1DgkhjJV0cPsSnW+VKma4UuSggVueVS6pwcBCmI1r0ccg9ZkOAEvB
gPUxiBVkBYl0tJaODyZdIoRiEbM1c+MOuffQTN/VMTlK9YqFlhyf2KI30zAJRcTKDYL+ik6reBWb
NVhmAKnESAXjviv93K3Bq4DQJit8JiwjvQaTkodzUI694zgC8VFW7qqoRhNC5HAA6A+AMBSQxK9O
Vjfc+SZhKFw7bQCbTDXTdJMSqlbkfLSDnbtkVvu8PeKtSeQX1IVgZ+Oivoip3BGZg20KGKRcF++t
MIylVeXWImv6t6yXItqvZeSFfPm0dz5IPyThWlHGc2oYvLrIhef8rnE5hb7rJ4VM+wWRYzLEfEDT
KaholJD4mQKiJNpXt3Pi1doCVnpDNrlBLBAdDfSi+lIrcPE2aO2qbB8GxrkAdgyidVpI6dgfCcV4
RDJcbSfZCLkyR1qEtXE3asSYKO0lzKLXWOKmPoxOSl4wL+SkmoD7VajLSvNiOdUHTHfslxaSsy5g
ihBQqI2pVtapiN5UgbSTuLfQUzNCTHyFj5qYGss1+rpdkUgHfVijfFUGoNBLU0Ji1b9D6EU+olr7
wTe+T21EgJJ0mkz9Hj8keZ0pjg5RT/ICLgpL2rh0CBghb5s1CraqmluZqzq0jUzrpkwakN+sNw7g
yyyOV3WAr20WgiqOdaOb7PTs+q3m83thBur4hh9853YkclfRXgb7kaQAbu2ZbW4k6ws1fCnbu0Y/
huN7kR4N45wnl7dIf4uSVzt86qvLhMlMY9oQpCQqy4wVqSnY0EWw3svXjm1OXpF5q74XwUNhgTEy
V33ygQC/VxAEgCZdaqmnqPGyI1AhsBGLkkA7AUPp93LCi4NyBkHoQg5MGkfWBQL8WtJKLw8wgse3
1eyEgiWZF9oxSapTbY8bqze2Ydyte+dJKkilUE6RuYI5tIj7nKtt+LJhypQxTx6aNG0cGgsZAYNk
hcj0Mg219BoY3lb02ozlgr2J26nRSkDXlAOEjMqL1q0HJM7BW9QycSkv0pyxC2bCSJZgQNHbvtny
kUbeplTOMPi0gr39cME7A7nkLI8CoHUOuH70mgK6c3qfoYHQ02qRcDxxiPmVHzsI/lVqLE0pvOVJ
eeSeu1kQH9sEAgvtK29yNpV66qt6EbXbiDyBcl4e4Lqn9xZqTLBLK9t6yoim64n6IouqLL7LRNaK
QYXhG3uaWa0c2JgWCz3bmyRrXf6yfSp1m9yIdkmtbrNm2oqJTQWbvNCcgKHzYGTcrHS9TekiEA1p
47fylqZrc9G/k51Tdq7futF7gZZHncPa14LUivbQtbieVn7iToGbZSDuXdXyCgJlCPuEgttuQU0s
OjTH8r1Pl7Wcd32ackDhUTlopF2WroMewtkwY+ANpNqwVUlawL87FBPoh+cggiJfRgf7JntSx1XW
LXpp5fjnQDma8WYUbOSydT6tCIDrpFelckP5BPwXtn0EZ7T2oi0Kb9p4izzadszZsLDRGUnWtiN8
N3/oEjaRx47dJ7uVRlpz/IBUFy/l4TYPz/141CAaC+tuJlj1h5L7pGe7jtopzPSMm09uyZENAb7m
ZtgjxemGx/SVl6Xy7O5+ViQZXpV4hMb8H8rOYzl2Jd3Or6LQHB3wCQw0KZhCGbJIFv0Ewc29CY+E
d0+vr7pbUve594akiBMdfSzJIpD5m7XWBzGiLSIDf0PKlAbss/0YF8cyjW+lYkJ4aRkahodeZOzp
9Px6C53topbHLdkDaE70PVhDtQ/b9jdB78L8k+OmQ6s+BPzKGuLflUuMsohhV3HInqgfh8qDi6e3
XrIFW0paOFpoQrcCVsvcHGdCgL70owOl8Vo+TJdy3HUfHKyZteu5cAeEpN7CYp7XFviXcwI8YlkR
Fo9EhAoNCUg7crYgk8mAk9fdYFL5+C3ifY6/CB/H43jzdBJZxVARFiCCuzbqU08IwFmRDUdzi6BB
FFa45ge5oliF6HHMCZXnSZq1fawdVcQDJv1Lu0VV+z3L3/kHHsIsqlvSjnfTwwok7sWCyFQ/844E
ShdNJO+YQR3flXga9LOYT5V7VcmY54sl2NgK/chj1fa/Cm0/z4Ry/0bYQVDXznnMyit4sF1R/8z8
vtDP5Yetfy9Zclf6kaeuGM4m2eHxFhXllVzqUt/xIA4PTNqgaoyfaGoKAIAcdp3PK5oO7zxnYLqr
/LCE8cLi2jerU1w/wG5DYR4qfDc1bpaDcPbjDaTtoS7OlysJYB35RIwCrhsxDvFDD4LBOo0WDeG+
QBLPH/XeIPX6Yn0jZCvwdEF1AXnEPp1sTHraAY4S6uUuEJpvT35nPDm3/+WA/0jiQCV729op3P1f
cXJnaQSuB1I9OMMT6f8VdtQPhMYUfwNPMHnlxKDdJ69J6nXfrnsE7JrzgCEMB+YWA8hEIBDAL+KC
Lp1oUY4rodulZ49fvOcGUfNLkPbEyV80eKRdJEZ0ktgzSU8LkGQU21227oRzmbD+doRjefX3UD05
1rHLAz29dBpUXr+tH7rER45B+91S97wzOsl+ODvka0WF34XMV0k/44NJ8gMDUL5Bg3w7qAUQ2zhe
+O1nh6Q/2/U9sI/1C+ElKgogd65DOD2HO/RCy90XQ1gkYYa0ZKtCigzXCkYsL/f8aPxuSUdTrOBG
SLRDVJMj1L/xPMOGbk4kwXkNjz1aQBd1lkfhOnVHmMiqC5fkMRPEEwMy3A/GQ8WPTSpHfXSJIFHD
6otfXNGcGn0nQrB0QfGULD7vEcLjetpvSKopj0iMhEKr7xPl2vAdrzEkCjBYyh3Zw/iz9MoXfZRy
WNRYoo+Fcdzc/dq9ug7ahp09nHXtzpki5MNF4Eo/JY8+P83Kk8ZZnWZPPD9tzppfeShzqtLl6hqv
uv6ME2shbT1NnEP/OvBZ6r5RnE19r3IfpPuejP/MLyqy78/cELykzCHAJTPmQSeKb7T7UO374rNF
4Ly+ghKR1H+FN+8xcahkgKo4hq5VG6JkAR8er8FmkBTKQE+BQbgTb5KQN8ygNmfZbqZZi30rMvoT
f1ZeRYqz3EPPyGSt544hhgGjRCVR3Ozi+UjWdmH6qfSJ5GFwgliXV2PVT61FJD9vHkMjfD8e59r8
SRgbxVO90wdfTnfVcAFfSXwuQy1KXoiqHq8UlUQDSJo3mM5WhJC2h9Uv82uXY5IJJpbOJODiKjB2
w1shqHCNHeJCxYi0zYdkst5Nui+Ks7oFGRFLPUzcyzIEVEW9duDmhsmn2b8tK8jxERPBt3kV0Cdn
F3LrshhMHzo1VDFaGPsZK5Ip9xy8a3kYHgr94CCo25mQSSzfLbDCB1WQ80PjeaZMUd5aSGvxRVcj
VKebckyTU27+kNA3GseqjFYrdEH/aI9wwKSGT59nitcs+c7MPa/ZLX5cqS/8ouPK7+Mrd0/PvQyU
ePbpwZndsJWC7DUcVTVS5YnLV+H6EydUcPP01fZ89IecfWN+7t/Qq8uNvx9O3cF1LsVbrD76Aya0
Phi3Q30gBFLK+1tbaW93lh25w546YAJQZ+wV5U7VDsp47FaOTygpLyuHN5wYuqRvXsUGhbZ0vRKw
VQ52JjSaYHmznRNRr9ozn8XCzhwERv6iraHsQ125/UDaECTTL/QY8EN5BEBBjUXEaW24uBCfJZBt
5ltdyJGrs+TrIm7veXrRlDBL7uD6oGidAExsEVTcBdsSZxFfAnIblMchSNllw/sDt7d4DFCaUN+A
0R2sxieofhF3I3xQBjnmi9Z7vxj5GRt9v1d+c+eqLPpi6nqPowftl8b8q/KWc/nMFIbTifeGi5Y3
hApB077JiMZpdQ/NotGfqGIJH78qydni/zGLGEvcfBiHwmV8s5PDr86h2fSmSzovAfAkDAeo5YoL
jszJutjOuTGj9lNNrv1CGjvq4RezCbX+mvLFi8tmvOhg4hg3cHgxOSWxFuzmiXEM5dq31t4tIrLd
e8orapMSE9PNExTx4mTT5YYc+ZNwErd/dE5U7TDeNaH5SXmCBU+bPHM88+uNj11y6qxzvp2MIUqM
u5rmUQetdF/RlTPUbE7SPKamGdBVNoy0kjNBThqfcgkj7qo0PoPNVgY8I6hHJ2qj4bgqQWVDdGcq
TT9G14Y4P+ATFQioaSMh0v69hOqge3HgVRhZcXMxgYuqLUirz3QIav4x7hPIjYgGiNr7yrOdUu8U
0PHaq+XewfojEYbneArnbgfwIR2OY72vigi1YfZqqncUJNSxehWI/p3Kln+Kb6Z64obuSI9R/RIa
csFSA2sWw6zb7xtSjM6/gaT1Xn/FxopE0S9mn8et+6boXLT1p81G3PiV+avmnZm1I6Wjy9isZCbO
1vOiGt3oV3qomReYajEDJ1g15XP994oEGWz2ta58PvzunuLD+GTWPqjl+TV95z+2eRb77WlnfwmA
hxsuNr/C0/YCbOm0Hh15YkbHnZjHl/ZefG8YGJ5iuENMPy1/JYHcJy2MdQtH7T0lI02G3DdNfrtA
Fjgk8qR0LAYEScjWk8YZsqFUrAs3TFCWCjT8EgI7rt7AQehaUCnEWX8wyNkfgnHIqLXQzC+KE/CJ
pQQtju4jyEpU0kMHs7e8q8uG4/5Bz/tDUsVEzJI3697mwv12aCyoGor5Qv2VoLRHs7nL3Z19B42p
eTfma7wdig3w0941gycYV9rv8r12SesI9DvYUdnrqh23IqR4qkmQpqptPPo4ToxKCSjwacP1bje9
I1DOP2KUsdToVMIUs1CsjVCpaGp2fCIp6C4ztNISC9gCkDRoYzoT/XBDdRagVDhrvNqASRouOLXa
O/e6ObdvyYmhyWP+epgT08t1eGPwvfLpKqY3ybzR2mBC6T+QkPa6mZ0Wa/Hb8UWb8vDVwK8KLExT
OfTus3qLCFGO1g61vXZam2A2L876tGWQAOPHrf/oWE+odzlPFN7O+KIwSJkY+qUYCX5QjGK3q3ft
oBylg1GTni0X2G4tdhlJWR18gPY7IsCxnkzn1unu45R3disxfiE/lR527XH5yFWfYk56YtV+jS6W
HPHcbtOJTP1drFJGXrry3FJo2MFKoZoZ2qM6pY+GzeujZv4VyGczeoNTHMd2e15izRdafLK2E1mn
GJOmw7jm56TNL1rn7CZrPFsLMM8SgXGON5jdVQVPFCExo42K0SWNfyjvE8jl/H6WJxX7M+wlH2XL
cGD1O/f41hawtUA7DTA7jHW6omgCY1k1tNzjT6z1XVguyK3VISzb+CmrqtdVZxJG+M27m34MZVxT
5LjKGe9kwB7srrNvFolbb57HKi9TTRDFUE7WcRnsg26zh02U6q7Z5uLcmlQ0s67C5Mv1Zj9n+Y/e
GCJ0G+XL/u1y1hK1DEB6ymibMMeIbPndANeZuvFBjn2k5OkLQKnaW+HLefX6mZhc6gUcwtzAkMHB
I8eEE6fFlcBqhrOQKlZHasr8kjH/rfyxq5NEh68YL3nW6BHh2ArP/bSFrJ0CBnzWabMZVRorWE+5
Nux4sj+TVXBoWvlLYZOdaeQpd4me+aZeXW09ga7y0+XtC3S9JjVOdTPeDeO7ZVQP47gAMdwMT2cy
ibZe34+ueNBkr92burqnTsSVmOJBGQvRe+aWG7Q8bFsHWCUIZxguxhrrZXtMdiZuSVpRjvlWUkQV
OEstqMRBmz7EE9BBMWUj5xhAm8qlFsZ21TpLHenF91zZjm/zSbAkG39S+TvtMuuxTzXScGubha7D
eKTHyGVQMQ2Z9IZ2rmH0FNHWij/gagn2J5xoADvDvpT00BlnOT4izSsGkJeyTAGLls5L3jBBbWsH
KyAlkimoYCFLmVhrs31i+mrnPonZPbBEWOmtq8OERpiqK30DCo9xg+URfeK60ml1WEKr6Tjq+Zsm
bh5kBSZmXjWzjyytwPqHkRKP6rPVIwg3xls0s9Hdb+5HY1jf1aBCZi3pyIKuyM+uwdwbamCNfYoR
aJ3Pnhkbn1ph/SlrgGEka3UsbZrPLSMRtQWAxG6XABVE0yALpkcM2ak3AphWSpauimUE6a1eM/Rf
VjJEVW4Sur1S3xUamGpUwXjLmGfXKcy3eszj4w2Q6vQAjdPiVTPkS2Y7wYzEB6ucwF68YDFK0pFW
Lr4xqFymfbJ/daB4e1JyYzAsbYYqPbbAuXloeZxn53XGwM8C7Jb3Mlofs5MekMn+UjOqiVWhrZTK
oRhm2iAL3iQLnrAu8STiUlV3JD2/JA+2ApEU2hK1xsTO4JbBk+Y612OunhxLqXDYbMQTDsuzVcTM
hqv1d9mV+G+H4pg7Qg8LDVx5IqrfRanVoVgImNH7NJymFbiPLKkJRmYEtaMQyVoOL3hwHepFDNBS
eyf51PFVFjChJoJ1WM7VOOgknZc1qQfL2br97GLpPjcE/QLyrqcDmRscrrliql7FaF3xf4eJy2Uv
bYxMM+nT49D6eoonIXbWn7GlewcKxM3MVhm3tMnxhzEw4cOKUSoo7B9WDhQ7HVIPZBIMpBddFhGH
3I+ddQctbWnsJFlurcvJTnAoNMLSYNsAcXBNnpeOMrnLL2alTyzL7YPG6jwwe8kzhixQZSoNQ3d6
QAx+WaZbjohg0MvFnZXCiYxHLStfldqGc+Sm+3hlRAPWDV9htwSGmx/sRFanQVt/rQSNzRY2bp0Z
oDUljFLW4l70yw/698wfIC/3Y/+ES+3UCdH7K3npYa1U7zYZzS4r/Xi1XweSjzJUEgVGuKApOElS
Fvo7sjo8g7dwZ09l5ac602KBtdAYH+LSBNgEhnU3iuxk3raY1bq+xabyoLTVe5wvvd9tacYFSGVN
LlisxtRjfedPC4+Q3ekZU/PsXDsY+tYbyqUAGTh1RJ1XwC7tFO6kj7+AnWdo12yGUit9t8Tt1L5Z
t9Sme9lWuR9UZ6cuxVXBr0lrz2DXGAvedsvhVMWukLfcgbo9X7bYZhw7168bjsljstavvZSMBRnT
EBYR5imXm2knxGQwOCIc+d6xWWhAwzZ8UzJ5t8BZtcRe6JDcfAzPV8VVPgeKV52uO6YkgBR2xGHc
76zCfJXdcIG79JEO45dF+n6u9pG1UA9VZjCRqUYQZ45ThE2t8dYRQ1B28JuVFseFszj5vqo/DAGV
t1nqz7FgKIlk4zjn/UNXM6GCFurnTfOSFtZv0izqT61b2VJpH3WawWYrXK7ZpnhbClr+uoFIMSHD
MynUyoTxFPzrhS0r8b0rbNXlMV4NF9+hm1MsPWdqXZ7nbHjnCtkCxZC/sDy+JHqrHMfuLh1i/HFS
Z3BdWbwyKttmUHYOy/f0oDm2s3MrEMzuVJ+lkQmS9z9HEPQBkdOM4Kwugr5FVJJTXcYNY4/UisNi
u7/qobQilrcyW2RAftz3Gs8DJ/dED51f2UM+zmvyLYpE8dmfgBzVGezOyJa3QcC4MrbvKp1wbMjO
r9JyPBCN+dpphXYg35FpkFkrYNOX+ybfOq+aLgUXBlkC3KTJxh2wOtbZtZrvBRt6JxE+6eTYAHGZ
7gU+nX3N62MS0APamQ1f1rUPWj08bKQu6DpflAxQZZ9Iuh3QveiLsbD1pPwJeRN3tn7VOdPO2SwU
EWKJpji1IGymDkZF1C68X6v50IIWpZO3P+NaeZwMYz90zRs+qT9IKnQWLCws0FU5Zb9b2wLbvNEB
AWHNY2sof8qBrUdbXlHPMCKBCLqbXPFVLabpK8nMWA9PpyVVUiZoN1i6n0tV/J4t3LYNP0lLcBzr
QDXbCt/WrHk3iLlh1GXkUWWBgbOd5dlNWEsNjf4LLl+6E2P9BWPNDnrJoLpfCYnZelqmnlluX8Ws
0Dndljizg6ZeJ9Yn9WuJCSfSre7ZbCeMfYq83zLJPdl+q3UxBVzzs4dm8M3s4F3k4CIXzFBI0Ybx
VFXuueVKi6wajsA832DtSAZv9Rp7m8z1800QD403rVXil9E5ycS5xSQ8ERV5Fp2D6ARku7cMDeEd
/UkTJkk8G1krWjeQI5KKvcmkuWTxYljJZ1n/rmyvKpfqkLQvaS/Tg9ICidaxxe1H5VUUzCxVvcbk
PnBtdxbpgahpnH1RcX/l/T7HMImeKJJuWXtYpGHWzUTYDDXLuXVNk31JHodd+XNWR/ixFU/VeoAI
xpdD36srWhYsG+8u3Hl0Uokzs0KZwwRKIVS3d1drlZ1ckt+NQTKGnRgqC0SgpDXDPkWhqTlbjpb4
kB1tSiMX0+H4INxEYxfybq4lbDywr15sxm9OY9+32La4xluxc1+cmnFrNwy/rEfIqXQyWf+6pZbC
+vDiiJUZqS6Dmw0FvXse5luEs4knchk+CrPmu4hFZOSs//pWm2A1t8HaMG8yupdp6c+drD8KyIaz
nZ6RJv1ulSGYY4b99Wmomca2JpOSxJpeh1HiIgGutyTtu+FQTW6Eq3ml/d5YE3oelqYt41v0Zw1j
uFgE1sTVreRJuGY63a1JRokgvsMTfFw9r17eEekzmMadrMf6xtLASDflvO+KfmjSj3nDdDc1QR8j
9mqK17Q+SdJjkvWGpRcW+/9B7Sl6jUNr3a54qZahUhRehZ7SGzKbGFIqV3zcIJ4TlxHntj1v3XIu
FnfwtYbmGR7852LbAYbfkSVtcyJfk+W6oZFfVKx7dTSuRC3sAdNCscX5ywffXsm+eGkqAaGalm0w
WRaR9BWaQWlgHnQIwgxMpXlzFrB6SKt4IMiY0JL1MU5U+9A4o2+pLFe61jm1bRmzaFkDRTIMahY6
6HmmmXAzAPOLsQdj6U+AJcn2dLmr0i6oFNYwlkEsgDJ2Z2cuNTZXSuxvph1VGgKZgZvB77vlewDZ
uCc0GC05eAkSU5r+ZCUTbdngikAR2x8bNvAxFtZBw18Ijrv8Ik3D9Y2Z/C8lPqj2ZIWqVjNMr7oO
bR6fddvFyt5Mre60Lkofbl18Hqe0vdg4bL3BGFPGEIQg7GKEhvRnkKrVBeqlKsSJPIwnUwL6VHoy
n1Z85DDFI3sub334Xa9tTFiT6QvhIYnPfbZEZA5RKczK4PW2bELa2pAoJHFOwJQqKAwezDGv72am
dI5b3RcZnEu3zhBk2TMzFWntB1S4Cukqx3Zk1ebY30imk2M5d3OUr85J0+hCUsvNI2uNKQm27epW
sxsuCQV3ypHuNcbiobzto8loCcKAjY4TlEEbpPvyCXQod3iaqUckaUQgJM2IU37Jae2srYxsZwom
madRwihDzo35ZJvrHCE7Bpg9GX4tauXOSOBPOy5jiTKj/yHaYQ6BzUWqga5T6sim8q0okRPrgXTF
JUbUf8cifC+Keb0QFUE+AcdSJwEIcV63cG4oFdU4p9nSjf3fv0S9gKO1MtaRNI9GWBVnIGgb41es
6XmhFWHf18u+7LXPudGLezCSP0O8EKNHLZtAqyE1oZpCrSkENa+EorGxx9LaMuOt5LDSbaJMTP5N
NjqoyVQo9mq/HtZqORar6h5q0R04K9uTPRIkMK7YZR20h40g2KcEx0yijPPVYpLmsMqJ4GnQAs5J
78k8A8+gCfKiNuzlQp+ixK7pT5SKieDc3qHM1hnKDCQWTcWXUzG+JcwlCdQRhamSekDZ14OU8X1i
bawiiy4PdZmjwoAGaqaceqIifCGfy4O89WPTTYK7DiQ1xO2nsiB8WOcc86WxUo/osRZVJIrJOVVv
8T7Sz3p3Ca0Go4ayOgh4S/jo9cIazc5M8WwxPqiEe7SEOXyBpwVYFOP1V+wv22AcUevml4EcoerQ
jPV2Nl+cJq9O5LoNfEQwZ7XCPE1lj2LNGNlfM14qSWOJJigxhmDEO/FfiMj5k/68Ofy1zHheF3W6
ZpCJ0OlTtZZIXniPf3Cq77pe/Ogo0iNziNSKSC2A7r9sxX0DPM7eSncwLJvGM2GE3zMy2mKu942p
ipO1JEfOSBNZdUYuEPk6ZiudXevMz11tD3sEWJcRkYAKD5sMnvm9a1c85gQX7ipTDB5hfk5BrYLW
iJiorjhPcbHuNNCq7KK2H9up3SAdloJ5I4UTFuufNKZFXDn0wgROQKa8mb2ZU0tXeZAsTrANfL8t
5HMCtdD/T+4YDd2cHLLmaFD7e4YtiYChJu4KBmLZwqShNo9NwzKvnJOWfDG0eraYvIpvON62+ZKb
6JOE6L77lL83kbtCz79Q4Ke4s4t8vDUyau33tRmKgp22yggk6fWjqzBpTmbF3SuxONEgd3CyTsLM
1tCtKqITXDYk+aLRH2kpu50ef7nY2PLq2cAKHanwUCDfYGttu3K6OMnCCoXFamfyaLmY+3GV8jha
YDPjMhprNFFj7pfVLP1SYUPgTuXDpqA8yzrrzWZWQallR85a+FrKzW2zF4uHPo4y+8tSbx+abMad
TOKzWo1/7EwtD30wt1XBt7/SrMT9xZ3j9VLuq6oPYxWymGBuupaZEtgMDxGu6MKT1GkM+x3EL3Ex
nsu2DdvReHJdFJPKHLdRqzSHxBmsEE8/Tx/Ss6JG093b6WFgtCdYD27O2EZWC4a5VcstsCuHsLTY
0RH84fRHahZaSYcGZSYnRp3rNhjajYRPBDAx8R3HOvkz9kn1ymW2127hVKK2b9pDwPMWfapeSisq
cVPy1+lKc5tnVsyPk7Y819mWPBK1+ch/GpWwpics8Po37v3keWRKHguajNGvSWXa4xeoPbVkWQlq
DVl/CriemrY+qWpMpHXPITGo2aFbp/q6yBAbAqEdhGQx6ql2ihjfXaIFWK4naTDhZkWQoEDiNvu3
OWVeXiBypI1rTH/LQZPlM/OCuDNR+DdI4DAOUBvqiHwUx1PMhHE6EpLJSD8yYaPo6hToaDym6tTE
BAuYLxwHBK8BEyNWN2h1iklHuigJtL1V9TZyEW6JOKNwsDoejAxQ/SRm6D2JuauF+kS8fbsbsuV0
i91ENn5LYFl6As+hVmMXinrSsAa5bhye1VMnYpPxI+JVa13eRKWte1YH6osyqfadmfKBZVm37W2j
WomQw4eQVdg9FMTAJaa3Q+mwVUhdTC/ov+Pw70an/y/P17Os+OOvNq5/M3z9l7aw2xf6Jjy9y5J0
wEz2zy98s1j9258Ef/dVPY5/uvXpT09867/SfP9f/+Y/3VnPa/Pnf/z3bznWqDmf/iSZrP/VuHXz
zv7XsODdn5JYl7/+83++bm4u+2+majhAXrAw/8Oy9Q+XF/Yv0wQAgAXWUTULG+L/dnlZ2t+sGzcI
jq1DPg0WyP/j83L/ZrrgHoShwsqwVSzR/+uH/jcv3n9Osf1LFICquuRF4Ku2AEmRXPxX3o1qcsC2
FUcW06naq1JxX/QWIR8lye+c37l5tUqr8/rF+r+EAxj8BP/q8fzHV7Y1RwdfAUj3r+gs/ANyzoHj
7DgDGB1vxXOu5M8WwHlt+2kM9VBWw9mCrZtL85VG/E2d1q/R3C5LcstbOVak86bxTmjT0TXmB2HM
l1P/4IzJndPfj1zJZjsfkhE9PYtHo0959J36YWFQ9C+/539+ov+N6L8HmdVDjzePsIa//Ch4p7GO
moZmA+NQ/wONa1yT2FZjJiebSQYH65WwXkTljfb2lk+dFpqj+4tAKEg44paEWW2H3q6VfS+ND8w0
v2bdwfbcuWjppO55okzsyIiL93xi7dKL5Wcaxs6z4kbjv8vy0VWyO2WLqSkaJ0rxAiIsEl/kE6EY
qLTANMpTZtg3aCZ/gTpuN84FXhS39422yEJnYZm8DJQvqzp/Tm5qMKMObCf5mmvuXbujuFQq/QzF
5CWuf4x3q36c1frbFGRgpSiqhtFC6nLzvhQm3/AwMB8wu4xKWiA4cn9WtSKcnZzVMZ4fJGBzUmDy
18wg0NnMx8vY/1oGFfJvqTGzgmSJspltmSGuzlg7rL7lvdG4P9lYHVqylvd1QuVdtFRIU/fBXD7H
a5E9zE+mwXCQeGVibdGdbk577NVx9vqpvBMjyjQTU5TVqCdVd3U/qTSLznAuL/mN5+FMCHE4B3Ct
JbfHHjPH0PL7ywv3mHXzfG8s9dEQjHdb1DldU1ZIGessLDEcJWZh7seNdUwZTyj2MYDwYRysYux9
u83QZSZk1GVyvE/0guYoo0UwK5ONucGYtgFZ3+ZI9AqdUZm+xUifcCakLGdbBlS+zMv3daS8bUzL
wHqwoqBkfdlkvwg4RDtgJFe3pZgTpA8jitMfyCX11F70hy6Jva5ibWKxsk+S9F7v0MVI9Y0JOSW8
a7t4KtRrNg5sursJ4VcTMO2ilZvzs1Ypsbc5qLST1D0ZnSDkbWIclC/YuMa4iUyKFTx1jBFWl0bU
HLBSaW3uEZDXsWKft+d6YfZWOcWjW8pzmSS/isIh2Uv5jC3VUyezCUjrFqAI16ixfppZOr6l3G5A
WzvITj6arJQtQazDMkaqUhj3hsFMwK03voGhfBiX5cACOQ9NI73vm+RYGdnBimN/3Baije322lSO
RlrmTVQrED8MGAkXjQsZ6/dOXMpYvi+bre365cBIqTEYxVJfIHKd0GMtIxpjbTkRiEgOYkPDt5DB
GOWEalyS1r5bK5dPbZV4oDRUN5upH2OiPSdFsUFnkCvdqfpuMFYao1gNh3qZHlhx28TtAfBDPjt+
AIvtg6RfmKfk6VumIYuel/KLVRvheyPDugr1ioYschXqe0J0SFrXEGJmam856SeWyXetXuvBbMh3
qYnLImykZhbx4KXLM1WVkAmKxfoGPou8GpMWo8X6o8SsaBJIPdDc1C77P6nRVxOOvhJi5edOexaE
+Hkp3tKIG8orJOt3RjT0bRULihbJSEzPt4dce6X1CVBftUE+uiaQaDM05AgqwFVYySkWoYK8HcUt
/znW0MIQ7RuKk5zss2HYzFxcHli1Yw47quuJaej9SNIeQvD6mlbxUdTxz5YQ+7WYSCpw1zFXbN3d
lOKYIwseD+bU7Y3EKInyHrD5IdSeF8MKt5h5LPlNvYfgvKmYtJOi3fhuiQYhi7NrcpucGuzh4poA
2laZH2IqI9z2116pjEM3rbSAyMc3dgYy1p1AW1n1O+bAbCgjGg87qd3Q0TUxgxzZ+Bh30AXTS1A4
2m9AWsXyW+KAaW7JWV01IPGshsUz+/HSJ80vw4g/cE4aj2qyIm+w4t5fbALBzaNZbm/GwDa1y6nN
U+XRyqZfirPpT7btfKU5r3Uev2Qmv+BKOAuKQNKcm85GCNi8dApS02GqL6y77rIZo9FgL4+qqaBy
fNeFiVLfTeddosvQaPmomgZFUSzpA0sl1XbjVrzPGExOHdLQTWiPxSrfLIHhNukcbe/Wh1WeugGh
jZKap/ZFa3i45E1D5L5WBgN6ucqvJWu4OZiK42FmlcXXOY8mEvyhIlwZhLH0NOelGavFs62k9O3U
/sqRQ40lIaNxzuBdW1qNAWa+b7aWqAejOXYkjoctkvq6EUyZW82DntihllujUsYRWTAfOIb9nkXs
uTvVG3UrO8VuN9cqIoH2pzfKS7tiYUsyizRGMjdds3pqMbWVGwAhpTQia2wsPDOYhupNhoWj/MyZ
+55zauDT2671tMWHqpHG3o0RBNrEs3m9jvqhRwMIIv3kbLE8tnGTh5R1OXviD9KyYBM5Cumjgo6j
Mg/jgHppKGxmGy1aHgNji9sPXiWnT1nJ5eAu6SOmemdPiul5jXURqPjESHU/dmRKpwKF7JhjjW+z
t0VNbycB+6tmjsM8mT1RIKidqvJJnZeZF6oKdadbdqli/MrYD+cSfZy46V64i51nrkovQaecldOh
LlLfRF6BHC7H+NAgTcJXzgk7i33SmSS/OAbp0JIQZMd+NHv8mXjiyRxm7+eXxYo4wyR2EAciL2e/
Hk2JN3PseYQk3WRgyAdrmZZdpjEyQIVDz43KxREQIFKX9MYV12CMIaVfxLVeyamtqhobBLvd6ZV6
jZ8FmJKFx8Mmj8DXZ9zcWwu9z5nu4zlJDi2xv6RpYuGp5Etq33w763ehiw06Nfc9d9v92E7rHfl2
+Y60PGfPPgL32btW4KrNz3JShztCBj4TVXvoFs6VQqT3m+xZ+evbchPIfCdZQzStmuJJwK/dG2NM
NGJ+Vvr5oMfGLZldw35RDz8KLgBlZEzpK0rBDhQ7ceTM+HcmiaOhz9P/ydyZ7MiNpFv6XXrPAgcj
jVx0L3wewoeYQ9oQCg2cSaNx5tP3RxW6b5bqdhXu5qJRgENKKSs86U6a2X/O+U576aO9jS9lGq61
T7k5qZvX0Ixn4PjLxsXO6sNAvHg9zWKE1y9vnqvY48bTJXUKKOeLJttIGqmjF9sJng2tEMFi9aYq
0tI8y1akmBDtmTjNofs5MNPl0EjazL0VEBiGsf1uyRHbvT1tuii21nGJhwl691e8TTQMJDgihiHI
yWRY6LG9elooDt7AOFhnYBZT45vfFdyWkonFfDQjopt0L9AmTv6Yr2r25LrDltotJmR2cl3ejO2H
hLtJcbjmW+/aty4Y33VLGKuuZH3XicNWZvb9bcqCxdbFsbEllGs9qehMhQVZHo91zHSek8qfSWOF
/X6Km9fGgSXcMPaF5ZjA+4+zgxkCeUAKHFWHRIcvEVqiDvBh8GRROoh2fZd9jEPmPRNNTgw2Plis
hp0atfsMB4NysTG1cVf5z6kf8UC2qDUgQnh0W8Pbsdl+b3Kz2+m5ZV2w6pdY2OoAPT29eEUVYSiZ
47Md/GBIwpggwJ43D3FPDEl0J3xtzlbzblYNFHni3wEHEbNB04r9XeDPEbRCB5Smg3XCae0fdjIU
r1P4q+m9Zl9WPUZ+RPgDO9Te+F0z4nanmWiT0XrlRuiI7OTYHIc2V5sXdrzWC8v10e4TvmqkGx9m
mrxXpTu/dMIx3iVSSiJF8yFEAW0iDZrd5HX6wCXDPZx5mnxGgIIYcpQCw5wRFVVj4S/+0Lc4KL+U
al6sAu9tnAbXZG6drcVPC4PoM+jmiYhB/T11YfejJ+ttNITRF6dQMMP79p5nQX02Mu9iZPYj6938
UTeAfmeTHJQqaWWBYbj2I89bey3YkMocGXeI/Eygl/vKjJttVjWHMhyHNXyKs9lZYG3ZsZHdrr8t
IWROeJ1/zCsAriOuTAvDtLKraQfU0wKS7VOYxEwlNCqP81jABSTJwtIkhz0DT8jlgC1CD6xs4hCg
aRA7QHWmlv218u1dMnfUWpiRJODiQw7mCM40DUDAmA/BVkCcNyj+xPVif58GQWVZGlELkvkfjuDp
pOq2Yz+f3ooqPnPIg/1LZiD9oGbDPZc5WpLTsE01zWIjkMcuv18YNA27wcVCGA4kDwbTu/cZhv42
Iz5ONEw0U3Xxxi+ihSkvI8wzSXKgAvo1n1ocT17rn10vyTiEzEyCrQ+Tg8MuC/GazLPxohUJbS3c
XRZMDElLgmAdobapEcXjZHnRKYpGfPD8nEpnLHMpa8HAII0MiIliV+n66prh61hF3tNU6dem9E4E
o7+PY2wfpfEQoYcSUvK+GznLTmRUeHV6fKxkoWee8hosNHNVQs4/jMC1VppY5Lqj3P3UDzo4RbP8
cIIIOvAwhxtv0O+jSm4FRwCcEwI8Kxa1zgWhEWTpiptHlbO/s1NijSmsxq2RYR2uw8UzjRQ1YHKs
wuBe6dim06JjnbfVWXSZs1YLioU2gC9dGP8CLl9CNk9+co6Dco3thoRpE2zzflxcJv6KJl3E/mbA
eVfkuHLH2lg7Ql3THDl1asN+17Xw2mDSd+fMl/2echt1ZBqIn0GWDuKeOlNXb3yYY1zvpdFbO6wK
1FnSY7buk6w4JppBarf43ARkzXMK4GGrZk0vtd0zISyZ/nHAVNfOUqR6vvnga3adlxHtM6k6ynp8
mT0nE90ObKUmS67CqMLN1L83gXOnmxZqeh/f+yhZiDDs7FEQd4UzcYBt9dUIAALXBuba6NOKzsLH
hZJPNBaK4N2aku9iNrNDZYndPMm3Lm1xen6vqc8+98ZkHlkGuYVLj2lxe6d5Jj74sGY4E5dETCJ2
5rXE5VSvCoL227o/5iaxuqnsvX3nrPBJ0Eadt98zPni7i9nx9S+OaOSNLV7i2d25mwyGunZFSAzC
cTY5d+SJbwilcC9cPE+CifFz1kPrrhrO18FqkNPKdedra+J4attly2Y9BNDChzY290WXP4ha/nBs
fABOwc7DxRdCJtidtkLRyNHPx7GXJFni3rxmvedsKqby0M0nZ+81wQuWzejsJiogT66IzqRkg6pA
7Vl/lrxefi5yHIC4Zgj4J+oY4tP9Uuxjmib63i+fLZYsDztpNg7PfTxsRceaHWt5UrSyXSrYLtjH
Nw567dpe7FqD9eH3MJLhGHHM8mtx6PEOzXwZVmAZ0r2Rhx+/1cR5QEcw0gSjTksqNiawYFnNaZaG
dw7xsfEgPaRV/jPCKhSLmLONrh18JBxV/RIPXDuBnm4VLiPJVpINtD74bcmpsLxl9cjyQJcLW4fL
0iMJjee5tmx/XdnpLzc0Xig25zC63HNuoHFmVE3/kBzNJjaRdSK5T8ZAAaFIQQTp5la06KgzQfTW
QnDsrD56jXNnOBU1sr0dV5hxI+0RqW7JqCjrENeVe0ar2tUDYm3qeP3RLZiu41Bl6593L1XSRy9q
bPf8HV0P3d3XBuUZ+KDX0ILVam7n5vz7L1Wc6TGad+k6dJBH416RniwhZFq2ca3mjILGgeBsX3Q7
BTwEt15wz6Ki2RDv9beqlS9SB8G5a+XGxOR9p0g0ODYi24tIv3XJiBv590so3lpF1lEJPC8G7QyO
8A9Jhm+ZArPbbC8+Hzvvd3lv7avAhKqzdBKFff1zyMQLDFys5QHA8tCvn1JsOKRjMoIAi6OIZHHV
TVugvHJbB8mF7Yuz9Y3qQznc/C7updW0VLaMFaDptHugEICDN9mmubG/eEN7cWNid4HXeyQpWMYz
cpTLfqfCko1wi8GYQ7LcoALh9kUS3EDyj7L63mrvV9XFr+5Ia5OGj75hRMp20Ll3cz3vdWQ+NeU5
VR2tOlL8yBRx9QKfnJNcIpOZHl2iKODGWGzCZjqUEa4pLdjEhMtO4psMl6gGdzjSB6o/BCjCGZwt
29rcTg0HsrCaCVcJc+fjFd9GCVeoGKwdDmnYpsGADcZTckUR3mZmTphDsFiLPAnPScXa1VcSCTxD
jB96aaAVlKTgSgJ6rnkIOoUm3Gck3Di+CkW4rwmnLwoT4joudEvINOaNT5/8iVonQ0P5VB1v7Wm0
EFC4RZKi+zQmtgldOYAHoGE8weEzli4ZzTrr1kPjWFsPrgYZIFJ7QbTNp/Ebc35uPPYmShP2DGz9
5Pb1d2G5y0yVANBI/RoMl+9o+Xttq/6sQbXnhoElr8IGQvTXbcKSbDgnN2nExTkpaFNyKChoXPtH
qb6V/NgrylRDHx9k8FIirWb4VzbMPO55lJ4YcJqQZ+WSyIpafBj10FTbszW2SJ1Mkihj3o4dt7Hg
y6Mt0yDuzuwBB843Dd4pzzOPhz9c77xkymUmaKeuWPEcvAUODRk5niHi/8mdYquLmyIkq2Fy93Yq
N41AFaP67A0u+y9IPZ84jAzvS+rUbMu68OswWkSclEXn08TT0GaeU/QuOG2gHXq5yBq43LpRxTpR
ffdYMYBrW6JeqiBqX6e+f8ms9gBmiHYyxUSyhMtBABN7IVgIRrWpOrROSUwjK7aJYs3wvGzrehhE
HDOt+HLZ56HGfxZaJYcYeZs5UKigcDYewJJG1ADXIaDEc2ecxup1ohDpBMEH+FcYbwgEbCKvWfFJ
Gk9YyMOVU8o1cHaDiTIlV+C39u2MNSZ2+m2aYuNQdX2kR2DE5B8+JEgkawmlYU4aeAhvBbWxxI2p
LMCNsC/Gh9n1GchEByeJksfOLJ56WfUrzp0I7H5/prmqHcfPYXB60h9ESSuiyE5WTAdHWAdzEF89
ZmN57PIAizJyXNhS2NiiDzp9v8kpqehz3q/C9cOhBAW2XCWG+oxHngpBOt5kNIALwSibAapfi2SO
UTOdN4wcbEdgxmfxayajamtm8lrnFEKwkUwL96EqSTkGuPzsuNzrxntXRYA1qmFL6dA6kucPzg5o
CjBoJr3rXGeXIdN43aSPVST5yHOLkt7R4MZ2is3UxLhWpmpj8dBJawq18uea0q1TM2cATfz8sSrG
q6HNddS632kFuaZpeW/w1Rul3DZxQCizYAsrukNIolzFk4HP7QdUvmmPS4ouqDk9adMj822QH8gs
zv8QZDhAxeDBwNFvYWyJVcMIej1FBGnZMcp2UuS61OfQNITCw+57ZxV734DhR137LuDww4ouaIX2
+vswN8FKOplcZ1SsLfO6TTDy3apSxkPZmC5j18jbezVKQJ/Lgs+qrRgnGTGe+uRcWe4aSWRjt3Cy
yGolLVkrIxwaRjFEjVxPHVQDsktSgLCpoIxCZCQCWvhLn5jNZtCU4HxgmlVeOazgkEIzCnFvMurd
9WHXr4S4eDVHQI1/a50nixOav81t7ZKPI1XoYa57CNgIpnlyoRqbp3tVfCYD1ngWuvegqpZgtdbb
Mi6ndd8TAYlKd18rTLsw5x5Z8j5x9cIUJJozE9f0KZYxywcz4bLSFPeknZmwNCuTFu9mwkHWdBqe
AqX4pb15byRZsue7z7Bpwez7KcpTL/wjYJ33FivGyrVSuRpFh6uSaboE5L/xo+lZymlLIRqPuyZ5
mqjoXiPw8WgsZmdriuogGQeUAcGliu8yPWA9Ce+oeS+xvLOJ5OMjsoJ2a63ByWl8eutsiJBYXPI9
qWUVO7MknKS726QWCNcYryMxf/Hs4pfTBG9ao+N4AxUWksOBTb3jHBWQNtz+nbaXtw4LPZqPS1xL
32hx3FMA8T5lCInTjC9fzag10fjCCOngdfJoIXKs7VDggYInmeW9jc3Vfvbc6jXrXGOVOj/8GIMs
ztlhn7nmPV0OF1XTDfhZ3qy5mE6UOG4Dt9+U2MZct1G7drEeRJm1ZsBpnCJDf7WWdr5kyrP1WADD
aQjDVKLvdi0xvIu/xj3KmgeyLyHdS0/aXLQfs7KmY2eax3B2hwPWxC9h4qiHjn9A0cXGnzhzq9Ag
BWS392rEFZ0MVraFlPWpsWtsLFq2NoIR8WRTziKnk5MOxzklbuXLxuW7xHzTS4hKUrTydcJCEfN/
dErC7WTCn2g7+CuU2sGulB79GcOnJ4f+PIpxhZm1Yx4SdWwv4lcjsyDQlFsiCr+0soKbKMXBoVJH
FGN0NbIeuaXCQVvAxLOk+ZKlPBUFg/DCCFashc2u88db1KKLhGGnz/60lF0TlcFew4VOmNutOtID
rKnMh7hvkbck7CAfFRHMzFT5NP0x52F5yRnGbmOVvvXjfFVz7O1UFn0YtQpuktYVjjnIizRgXTqx
hOcUPYOFaW+9eHxJJ/WUanAKiayeYJ89JT17fZJ/myCdX+xRW/ALS/SJ3vsMhbU2mIvwJqrXKh29
Fd0g6Yb19FfpyfsUcoSLypELxcl+iDiAxCFesizwt+xFCMlk5OcJcTyqydmGtH6uxsprjzMWya6p
HiASGesB/W3l5oBDpyLf0HPQkWQu6q3wC+s0sbtII24YrGXDRmvn067r18FaZgsluboZEhX/nnea
wViOQXiap9Q5ICzcY6IfWUSydlhyMUWUD5umo+/ODUiit8kZ5xdAgRzwShQB0KwfVDHorSMZx9Eq
msz0uWutzlbbuqRNmWPqVh5C+C0MtDI5b10TEloWm5vKsEeC8OlZkv2iwYseIDneg6F8DbKSFuPQ
GWEB0NOZ+rs2z2I22IdinJ6Q8ij09LvHHssi/uZX1/c+zYq9hjcS2Q+8lEEovCiVh9kG/w1VsZew
oKMW7GyImoOzoe+wThtN+cT3+DPxo19ddw0q/gvSGChHRaS8qsMRk6c0VmVdnVWdi8uErwpyx4LN
cvUPmWuCQJgautbhg/WrJ3Jvpt/ebZzA27kc3s15VBvdw2BzsmE1XnQx0LIWDG99DX/AMORjl3Px
Zax/VCA9ckJqfs7sJZu8j3rigaZlTnPiVOwn3NKrAEAVFw6F38rSNzpZ4mMJdH01apLYc2TvQqT2
HQ2rJ0bzTEpY28natfk+Si0EsBg9W7rOUY7ewgjK5M5PKWy0jFvwsctsFJ88pM4Fpxe2MTqAV5yo
JuJiTb5pm+aNQrifZsobyjrMBmY7ftXG9FwwgFpPUFzfyRAzurHYktGRJ6o4uY6mOMFeoZOaUAM4
Ozy2GiLCKlHlx+Mcmey4egstbRrfzAoY4ZzovTvCxwkVoB5tvPYNLm2BpR6eA/bZIFJP7djeutL6
Vi+r9n+vceqvvqn/tf9ZXb8VP5s/PVj/H7qrAnjk/2931V7//AOjvfz9v7urbIDYWE8C7FXSo7dB
/AdFO/gbjiYTnxRBDulLCwvS/6FoW3+T+H1N3xI2fTb+AthuCI7H//N/OOJvMnBdMjbSIWZlud5/
xV+1uMT+anOylxCXKz3bwbQFztv7g5kvnN4qRATgL6oJHyUw1GbX0U/0u23CgJ1bied2G4eIq9bE
bMfveWQ3U/miOXOvgpAH4DjCU4kcKKcWe0a+7/E6L6EkxNC8TPUumdD9uxKTpfbhr/z95U1zMT0R
CM9dLgR//hf0d5mbjbbQZdaFAyiF7dXNKYFgRFMBmvFnow3qNyLX2TgQcyOf8UQ1etVBxN3hL5/y
/e8/8R+8Vf/Z1fN9bHNLLY5ju3/2U5ggp0umTcgVMyagaOJ56sJVmTl7rnHXHWTt/WISMK2NIILD
UY50wgfzr3/9Nv5k5y+XAzXXAw8tBG0Vf3yGYcw2G9NZBLIEGKCuoSGExkW7c7AWBSmRf/3TCFH9
cfltugAc/me5UHdt0/3j8vehE4U8CyO6Q53uqjhF9aH4ZvT6po0221p2JuCvRt5LagL26KLp0yb2
+zCj2J4ni+vumUDohvdYbrqYeu4wtklm4FmQ+bDsOC2fiBagc/zgE2fn5kcFeozjH/k/w7UPXjEz
IkDh0WPy1NPDcNRZ255HFbyZHfSusq6pQ2Y4tm4p2ns2aXV17MI7JxjUJqO54r/fDX3d7ei0T3ZW
48uHMrvoqgcQoAGXPBfFPL0Mrdz6peNvoQWHGP2Ct7YD4pRbxd2FHeEUTCfKhERemBQJuXaPdKwV
wRcKe4LI1Xiym6eU7969Htr9QND2QtICEk850Og4YhlOWIUbGT+3qVHyviimssB+nyCssrOGFyps
94Jr+Bjmdnsc3JFQWJevB1kMhzx3Fj2h2XuYfK6F4JiX1TAzcNNcW2T3nWsll8HMyBatOmOMz40O
12MJGshyoZz7No6O0YteMlprc0GyXHBkFvXXWdvFPpPue2hz+uOo/FX146K6etEGBaTcYJfC8oSy
BAHM6NG/0Z+yrs6O8FrFRcjp3DpBeZKkHeF5peXNHdXd8AtmuZUgcaO6w+hPE32W5Xx0ZPs6ekZ4
DnR4DSlU21m4fk7a5fzj9G5x9QKG6ZnJ3rTByTJ1bwo7Txfb0w4D3vTcSvY/cdWjVgXap9xev1SD
a17HXtlntk1nqacUf6XFaaMJ2Dx1YcJJw4gOrmQbJdKIzFWC8NqXeB2owPwg1z3x891fYQCGwA/Y
10hIHIcB41BPm+6mDwP92C4vYjA+hNWBU8HYR9uSArRVQIKUJNCMqQr+TaOK/YeH017uOT+wLYeu
IdsVv4uI/vLIq0ppFwlKHvMNLJR5euzstj8LDlpT3+8lNJaz40M20vJrgv0EFjRplj63HwcrQswq
hpchgcLZB8k9xK2HkWgizEA4Dl3JZJKXUFpfv5hN0/HUNBz6+WbzEM3qQotocu78vxuwWd7/c1+v
tTwj/voIt23LNOlMI28gfFahP4p1THMSMcOuiFCSRjqOy+BiPMkJrE1XC+whTS/JP7hHY8AY5vcP
g5yrPaWB4PqwQPzrJ5r45zdjW8RMLTzNMAi4Vv+4nuRNBYkdBW1lupS64GSnob31i+PUReo2FUx/
RGaJB3t5iYWPuuWZ1rY1XNzpES4dc60Ge+dZhTr5pY6B9y6BZof7mh7LOO2s78rpc3TfJLhHWHAN
speo3HJb9VX1MKeQdRLCsoPRMR2rPfWsh9p4oJmV0CLHttcmG/FgWuYv6TT2qnOG8N2OCJ4bZezt
cxWG76VqvhRzpe+Cc8u/+e5Zzj9/+fi4JEYhIWwQvX9+WHyfR3+OY5Y5a4ZEai6Nv3nzYKDgAHSU
ZAJCEe2ALpivWKS+J6Of/QxS6iJ8CkiMvrXW6Csk0up6OmIXWOUFVgnUuvwmPDLGVurbL8kk3w1r
Kq+6NcYnEN3FjpHtczSbkJU896Dakh21HMunOuQn4sTy9zlY5mc/vKM9tNNPICDezQDD86hzgGIO
M7Xfv8vC9psbFBNSJPbKKSYEUi9X1UtCAFiRcwPa0T+4Hfh122nNrRkBuxv80C82dew95wP6QJMi
bwyAfEtf+9+cWD2WxJJ+RoxBUiSOmSDT4zgUN82O5WCOSyrKltNDgoR7TE1sUbX2Uem9TnGrge+b
zQ7+5+Ai/4+GuhSmxYvfJFsezVBeeli1KUB334CnzWdS7pKsYZyCIWWVdICIkiD34a6GuJOGQH1a
xiEeu/ausKHdI0WibA6mY4BR8uKpRF8M1kcjLKwjXJb6YvNwhJmnHUDgszzUBrPyGoSxkv6W+Bo6
03J54FrRZpIIUM6Fbb+iADwapfCegzmFiklyDoTBGsSDy5ccp8ezkTL0zUlOP1WZ9p4kKelV4C/w
t3YJijTpk9Em+jkcKFRBdiQyPEz60fMxS+RhvgXjHyFMEelj3Ow/2oJnOCXqrzFnaWk3Z+m0jC2W
X6F3/LsqQP/PHSVRBctjF+5ZARqC9Wf9UI6xaKoNPJmp676AATk0dVk8xFmgDlCcKVWLxX0EN7Sy
lAtWkA7drR00dPsG9s/BxDtMbKPftSnkNz1D04wVi2VBO4yJbWppHs70CWnpecaS/e743RN6mfno
svF+LJLmbqdj8UHbTck4vGG9DedTQviLHBkzDdET74IpAUdqOdj/fikyGF66aG4yr9djo9qzix/6
Ie9KRReJT4szxhPE/x/ONALtSfLyCatqA+i3jXbN9KXpbCKVbR/vR/Ygu4GW1K9N1ePeS9TblHLu
H5AyRGov9TTGcLa0PZyD1H+TKYuLlwfNsfTB1mUeNdtiKPgy0sm9rqbc3eSQTbbpOOSUw4ZiaVbt
vvY+szqTqXzolM7RMn0gB8s/d2E7JY3lvUaFp05xC4b5Xz/bf3dx/eNCI7BqcbwJHCHpJfpji571
nMRtPvaV3Ti7AZ3yHcrTJRzRMPK5YOAWD+VTgSeCKENk3/W0lHAPoTjiuhZau3v0CIAjUxKtVGDb
z//67XH+W5qt/uENOgKLP6Fml/DNPz9cHZIVpN95uA4AVFpmxg+lYeenEiVMs01izzZTtjA4xQIl
RkZvRPTepmXC43d+raGmRmXlnH6/6Hh0TiUrJVLpdKOYJjyPUx2eU5zyflg9uQ3u6LEM41cisvSW
B1WBJysqLh4+ap+dNA3N7IsDVWevNCWPJPwwGVW3qSvUObGZ4RaQQ94mCVAwqqp9Ojn6IWwD+ryD
BBcQeLG1rUvntU6PUdjqc2hXYF/agcXNLiifiBtx/P273y/ajShi6djAhTxN17AerEOqcvMljNmi
E2MIN1XACKaekRYTasIfUtcrHsBytJvOLoqnEgJfZI/dySLoAdSMp1rnle9GVn9lYAJ3dVDq1OGo
e4gxue3wVDqPNpvntQjM4L0c/e/JAhpLPEydueG8x447nlVmqXVuj867N7cl20oMmJPdPGrXBNg9
YAUmdZ+/lvLTALciMWe3Us1PNY332yyATuR1oXf2DDs9JXX1wyUNTcyBULBIAKhhgwdfHfIvdE1h
7a2EbbRXKMg79cLKYsBE2nxE229dZvZin3iOee5jTGa/f2VW72bMbFcpL4FVXYu9sB2Dq9H5B+YH
CngKZghw6KgPLjZ6D9fGc+h1FxLPVlRS9InX64iC0IMwbXrwK8QHjThJCFJjlchki7dhLH71Vbm2
MCSy2w/tk1Exzx1bmZ3NCZ/xgM52kFlaXxrFsC7G3HnJCys+A1KBWGqONxbPxe2ffmsqA+ywHfTv
mRLfjRBl1FC492hc7uAEHMM2xE6W+ta51bl9/v0rhfUczdps341rEI4RReaQRo2Ighi7bd7jdHQf
JjYsZApq+4mest1YjcFtqhJEiha9Pw+AYkMkbgztEGcAG3jBsjrgLNP4qWR7oeMgPDWlyreR8EEA
DdF38lfZXDs/kqj+Gp2RGXF3diPW7WAU16qObYyaRb/xFOQzVmPTH+/scjjdrUXkbCMmNs/s/8sb
uwjoatOjgyPuU4ZY1s1m1neVmvEDhBoUzOUPbO8uZLUbYw8qlIbeb7TVItkpsY2KqD3oI5H6YDNW
pb4ZOHB2eYhzLegRQuDMJEtZ+bhpNPGY2s3lIdJzj9UrtJ6txVQ+1YhHRBzCbe3P5p6+rWJnELrl
AuQ+VDVdQv6O3HTXa5jEwsVEJvQU3QwOd+3Uzz/nCJHUHMKXsDfN82yDayCQrreQFTpuAX+4tcRf
TMu6/v4NSo9AUk7UOsYBcsU95h6HOH2Ys7K8D2ySrxnj15WtA4lULaKNbxfgdns1nU0DOYW6sxU5
eZgUlGLTfTX2p14j4M3tBDPXxqk/mH4FcL7p2TpH+XW0AwagJNpOIqUXqLDbR0rSs0McIDVql3yO
quUaHhmCQlHSpFuBbhmQsn5NB044qAcu7eiqmD4olZcXTkWrwYz29Cw2e5Xp+suO/9zsISvt174t
nPP4f19wWALVyYlSmWZ+Sxj+PDlp2d6EU75Ffl9883i+rIy8I/nX9DGuVqc+Nz63XOAbF74lFQ5f
LOxs0nnQ1gqLVx3aAfOFNnjIKvnVBL7Axnmadm0GroBm+9ucWWBVor685F6RrG0HfRj6ID/BY2M5
+417VojhK6pkDFN2p1HW57h2kgNtLL9+fwZAQwGF8xlvlC6iR2rDDhnHllH6H6YypnWkaxB/g/3L
h2NybqJoYzT2W8/c8jQuL22OISHL8a2bQxQckhLTRD2C/zMGKa55Vvyg+UlefT9Lj9yn1lbxKRyF
6gZO2RI+xNRAAy3HtwGuGiyuoj7i62o+wLrskslHL2JHP6bKeQeI8pw3Hc8F4bw7KR+zY7ZQ7eJN
hA1u3duD+VbW8spAbLo1rkzYcY/3tjHcl8iJrpGawk3fWPVrHMzwyWPwU41p72YKXq7W8uJmOPo1
Tvawt9/DWV849gBUtWZMckLtK9PDstKL7wIbzTez6m6SFfmGE54jP533G9zauOwCvGR5WtMAX3nb
FrbggxPEK9tX2SNrQb0iirlu7HDcy6CgrK3pXypvgAahrPYoE49ZUgMoqbL0s4isS2pk4aPnaJR0
pmY7aSl1ZtlQ5zFvSBAFLWa9IT5OrhvcJy/GSYJHEIPT/FDMBlgPjvF7MoA/yyZ+yKGmbKOY4Sc9
9e2ZaOW7beBwQ/XJwYlOkOuRByDFzd+dpHc+kgIMQNBVaAkLarx2Y8gzKmRbpMJNyrVb8hQhiGgc
xY4dRXCkKuvSTp23czpy3wnzOx+X3CYKEkCFpaQaMPNP7LqGoywlDygFozTwk2+hO7Un2/fKpzJt
b6ZO5dU2+2Lbj/g6rbxvd62LFzMgQpC46mti1I8jEKNDGUzGSbYk3PsKUB5OuXMwDrja28DbV+Dc
HnPPOOYNEiC+pRrTQcvUuq6fp2WZ9lzjnI7vcST9b5nTvtpJrTgfNky1uF9yVzbnqdPNxcFnxrRy
2jU4F3aB1uYDc0bQLg1ViyL0mW4RKO2ncbrPAkChW4M5zEt/B5WnPLXEN/FcxiC047i7txU8D8NR
Fp8EEQst9JujviV+6jw3fZfuDNKOj+CuwEsjR3Yt4EhLZMMDeXj/CmSmXY/cl58aZIoXNTwqh3lg
nlAytCkBoXqhdScwR3InH1LymUnKFVHjKvdmg+FiLR78sH1JkolHCmeQhWCKNd1qMgqtiuSEm4WB
hAAALQnFjV4znMx4SM9eg4E3a+h1rNPo3pO4uVEhxXfQ/mBYoza5ZD8RBsY9cCbjJtSTdMqTQl3b
e/D/ZN+VW+JUG3umtqQqIU9zODwipfYbSpQ9WsVmdQrgXeUOAQWnGYuD7jhxmWiqtyqFOiR4Dlxi
KxqfpT9canpJt2al8g0nF9BA2iU/mlT5jgkJuEEfo4mY+IRIr6eHsYzHS1H+GEixEcJByxedSfrT
wgUEecxgqZPJqZ+r8daS3VynAreL2+QTJ4GFqBoX+ZUxA8z1LzVAqnefkct1zjyAxXD6LAOx0mjo
1GlGAHNO4P30lFVd8yrg66CfoqCzzv/xIpskhOox3VI/5vluMUlTZvcaxR4YPYEZtYIcdMDJ9QMb
DzUfBYi+zK+/Fv0Mmic2+itEny+eyzS4Rl/ni5UX+4Eq1vvvF9/wTyLJfc5jmX2r0Rin/03SeS23
jURB9ItQhRxemTMpUcl6QSki55lB+Po90FbtckV7bcskMbih+7RmXkiECq6pjL8G04Cu3mchtaOx
E7FjHyw+V0SIyYtmlGjvuIwfoCz5eyRBn1rRgmPrtN/QzsZbWGTfxszXK7SkPVRVi/i2hHYVtBFm
tbEunvS2bcIF+tBTU8+xIYN0t4hlihMKLPusGTFeryFA6+xo46JiX3QWWiGXZkoelNNtSuimJ28q
0wcEAyC9fnwjxi7A2AHFOXPjGxP+aqsrV9ty+7WOqQKj4qvyPTZowzVGX/N8gxw5UkihJfnRDgNQ
vUr77IYqm+/HzOQZeop4VAh7/l7Mvo9dnLvazQAmeuV+hrwMsA0O8+IrbiRYrwluJMGpfLtte5N4
r45xi6cWbOyIRO2N4HNg4gInf6aEtUnNCLKeZknCN+csuoT1w21AJ8UAXF8a6fc0jSjIgw5qlbTJ
xhBFddBRUfyTRywy0yVuQvJBh0oxh+JlALgzNqg9gqnC3zpBQsVPebLQ4xruWO1cS7iPFbOtnam+
hT05FwOsbBrh3U7NAK+4RZ6p4c32RUWx24GEs91/SQWV3ap7whFyBC1YI9rb38O8fAkN2AVwS4Oj
61gnhALdtbbt6qr2ml+FRJ/Zd9nU04sz7cfcbKC/UMo0TmQeDM0yDt38VVfns1/WG9YTu3eZ5s2t
jt36/4e4SY+piMUVVyzM1zqV69ZACT2pQuBhuNWDm8WLrpZ7a3A/ks7L3tj4T1FJsgZ6IWihjBDg
DpOCYFvhIcrabNcE/IHSZbSeuGH5bdlXK2mi57ZRZDWVjXxISGtHTkTCEy7JgNwYJg2p8N1VMxhY
d2jjN12jF5uhM+7ZPIOZdPtfXOVg0Gw/2XhYH85BKfmscndo0sECVUguEUwH9UIh/q6BLyevbSrd
12KctUkDUXx/T3tHQw6Ag+YiFKA2wkOfIg+Rp4iMaikbU/Itt/0JPu5HUGG/c4v2uc7I/wD3hTS6
Fu2m0nIuAxP83CEposfU7MHseG5+nVGymX8EIesdx7j4IeLS33bAFos8+e3i2YWGCuYIJVKiAZus
VYMIfhiqnuCGNiAYRKc+tFGiclWbFDK6dQ2QiyKqpl+lfwtWWRJbjz2zkNVUl84TsvMPHVjxiKlh
KXWCO0MPVJYJEBolFCWUL+Jv9MflDtQkwvTRLjfOVAR3dEVkqNTtSwMr9sYbe/UMs30p2Dudwe9g
YJ1/kuVO4KUWWSSO/grZ7Z43bvJapNFOy1L/AEncJ94oKNb9OMAJcx11cUbF1LuLv1SX6Zc+B1uT
pgUTi8A8tZNmXNmgxaQuCSiqMhnfLIMmaEp65yBqwGmLdBrJMsgP/JHtCWiompFUHP9tgE47zLtr
HpNSk7oSVhSjaegUY0TOiZ69YWfCohs/kgLWnRh+xzuAwt534yTks1TOuElk+mT3Y31WE/iFDvAx
umDHuylL+TcCNdMDEvBv3FkK+mLZNlebUEDl44BUcQTNj8/VWWt+ies8xpDRN14gnIdQwQyu9JQG
LSYJ5++hw9Kz8yA+wyUAcI/TpZx/DUv9A+/wW8w2cTf9SUiUno4LOZBnw1RxkY6qYRUPPEo5eXXt
GRf+LbEYs2BVagF2mzLktAfhxwikADPE3I6gxAStYazuIKrVvcUjnWdyX7J3ejFbiZl1jl00HJPM
RekVT40G0Ntpu9cauvOp0X34pDhw+tb5STNCIWXywzQZemiUu3fiYWHzRRkdPRiDQBdHDNCg/LPi
YajDHy/0tauyneKRQEiVFMPGyLCWBhIZgWuLB458Ei5I1CoeRAmHopT8xqPSLQx/zCj1+cG3epoa
FbgwlYd0YSJ0fysjg6LAf2epEF+HNEf23ECY6BKs+Up67aHXpmHjN2byoOfGYy+T6bUQBfV320yn
SMcCUrl6vm0dQVUWtu61i0kQozXExKKNzwY8rq1iLUg0kpVwBwFPfkTLGC9SLUKeNQXBKiz9ZE1K
ZfwQK3HXzPBsjWV9cuaHgRRzSsHcfjYab3zzufAYcEwgYUoaiqoxx/ckTb+xJ1L2AWKHby5Pbay1
5zwpT4Y+hYdm9HnQq1/daKstmsW0byvoLqI5C2daM+BTqKhjg+BUvH6uAqtSJ+N3wThqG1Z6/xBq
CV1JjhQ0beUFaYi8uJ4mLwwmJpIh7fw8BLMQOAIQPgbVo6bsJ0LL7ZsbGPKpy1wQ7dr02syi+gqc
AZ7M5MRdPT2lQqcHKdHyxsMl6ZR+hOWj3ajH3ntNeSdH89C9+zo6sdyAALEg4Lo/54IL2Tb6+BrX
BCZJUlmaUi/ILSxIVSl7DpP2CEhO/mbzQD72fQRx5vMwfDPp/PS0wd0a+FSJCTWL6sIGtbows+e1
Cmi3GIz1UGiXrLPabYotYpMaBtFQDnmYGSfAoYmt8a3GA6JEED7F40VFQ3VJW2KeI+uj65viKxxB
j5HtmNx04yGDenxHB4SMDHRnA6jACjFZW/PmukUXszAl25a+KD3QCwAahanSg097PH+gWy7/N+Fg
mOjCjjbJyS+t27NPbLIPnTzihyZy5aYI9Yzr4R22qkPqJtywxnCOGt6wmBd27cxDTBQiT3Xee7cU
vc9Sc3lNPKbAR2QPON9SX6wxepHjVObuOk9zZ1+PkNqCyGciSR7gVFW3v2dVn3/hQ+owJ7OpHJ3J
f435XxeuNrTUl3aziLMKN2ynGecATforv1VGtKSvo+YOm7DbgMUkHRVWwAKYDNmCUQRnTBPOfSjN
8tjOJnEp5awsstHMatq0B+lN0lKIqWUykH0aWB/HtvhylYaer7QdYovyN0iq9S6Ab0/32cD3G1sG
Kk3pybNZII8G21UdEjnuEoUedhFPhLZ3I8J9NrqLIqss0KtOtJ9fvRqPIKMSXkIx+h8aaVFPYEbF
K2ahB1GlTHH/LpT5IREjt4KoRwpKKg8UkerH9MkzstqqeDZhFuG9j78CNpI7qDnVbuj9r8KAJ9/H
0n/zmwqsJFb8g9dZHZya5OLkpUGidDonaJTwrbKM03+wUcU0nc6oL47OACGGV8vCbC9YJ0fvoezH
S4ceBxvIYB91/kAfn+nFYcWxhu7MHgGJbAQq6VAESX72Me3m3ki9mNAbq1cPtemRZZI4/n2VDmV6
lAWuuzbiA4T9fcBzdJtKTXvoofadmzG+aJZHhTu0GhWia6xo8ElJSsr2xHhjU5SG9SKK9snXE/0R
GaN7ZgkN0ImE9bXLqHVbmFSwps67bxix+2SxdmG1Ot10Z3SePDjNWdnTsSFBu/MGvhjKxptP8DMa
4UUUVM532aK0T4CpX6Y8OIxZECJC8asXa2AhI6JczjdYXJZNFmIp05cy9OGdZNqTgwppE/lAa6sU
wrMD/G/DnggcBb0inwgPoccgr5np4xVMlyN66FbvKfYLYjVb1+Ij1jsd8tQ3xKgHXaj8bA0ifMB4
LW4JqtbSy7QHYNqfZhHHBzcew2sp7ZfC7qn2U+Zhi3pEKtClwVkvjYgyIcaiG8DZFdhznoKUzS5h
Bqs4UP1+nCQ/1KtXzZQvKkl1vDiJekpwJEYD8Ww1J/Bb65XBJQwT/SnPsfMEshmOf0+NpHBRL4No
TLzyITYTAps0iacaPeuW45M4TOayfw+5He5c8FuYxSoSKMauwDQSIZbP+TTs/MkeKVjb95yJ2dau
8ug5Cpn8SGJ7/axptk7ldHQq88w56MA0+JCtyS3APgIemOyPOdBY932IsX0FmSfYdakzPvZmvEM1
Y6/FVGT/JqXYwY3GKiRC9pAlqt/GmDaWeWP7t0jXnb0aGEildhCd+T62HU0paZ4gBXsvqLGn6MEu
FwyhWOysI1U3R0GNEoI+MPO0OnUA3QijYvDCAna8dcxEF6YxPmVRZt6pbtYOpejU2+0ph+2wxURK
/ghkmscm98Wp4+C3CLR0vZTMrkRmp8Ex34rOEycwugyL+ve/J0HTv06D2k3KMo5/D5pNFljd6M2B
1dS58pP8nx2DhsvKm8zDY61V8sEYGIIO47rGEPYMNx4EfB9bfNzaGJqjbapdGoBn5JbBBlfTgkNO
YO4upIapSheSZY9a2cTVOzuYx3Pvam9lqF8T2PzfUTxdYU2/O1aMPzh1fiuGEic6JUxSUxS+WP6v
P4LlWcCvSqD0o50y8llMbNjuI3InckEsc0CLjJRJkEi0b2yPzJmZSUEv5K46NfaboHoO/Aq2y6S3
96klz6PEabnJOr+56xlOSKAAHms3kkd6QLzWXFwnJq1MND8k/HgU+ck2nKUIHRCobT9AXXJmiQIg
SnVyPaIc0+46Rqpif83/X1UWHO3UJ7lD1NFOiNA5DGM7HWMLknJVBDouCkHCxSxZ8FrBUrLqDvHE
INrEM05LUb1OUxascXw0R5kkxkkIWz+1uufsyrpBHyGQmxc7yuD2EIKmvnZFnl+s5l2lU0FApvfe
2G58d+aCASYHJas0iXnts4CsNWaIDZwIIkV5cESGDLwJ29Xfr1AhH8ZKwDoxVwh4vB1gmOgEkXR2
7pVvjTE2GONyWjxisA8ymqvt7JWZYn7xcgQ/tIpwFMa4usjKM8+a9/8YOw+Mnebm1jm0hPZg6oTU
4Qx09wW7NlyjDpleNu4pyoz6AXvvnrXQ9AkCmz7Is91raTnJKZomQkBZ1C9o0gdGc7b+iJyuYqwS
WBtP/jC1Hw9pXyvItvW4dcpyL2W7QrWVng3NS4+xNt4ARUxrCZlspxW+BDKEExu3Hm7+aJW0Qb7T
S8qjFAnPja3/dGoK/WyRaLEtQiTDXWiQY+4TlD5voNWQpAeIMFuv8e5WofRtW4xsp+mLT1oEO9Qw
EYjaVcUJiEcb1z1lUJuQ8JKZT4VmeB+B6x3DzudzDVub6qz5V0hEVCVXJcJ4cRCmIDCSopbU+8Kb
Dq43BmsdbOyy8/uIOX9LnasNJ5cB5Kai8zjUisB4QQr3cjBqsYXIRCYCs/SrgMsEkITRRieNGyrQ
ZKPpAgBU5jx7f4vkoGGcPDb+gdfoR8zeyIEYu0gH1OI4b3ba9TuzQsLKlcCxqY+A/MNScRMnQdIN
1RnPp1yQFHT/u3X49N5LMuKJ1MwkQbQm475mZHEbEi+YDlg8C0awl9E2noxIyP3fs7A1X1OO+lPU
k+JXNVH29v9Xo4s5vjVvAG5rcnhEtp0iDxJS32wVnHIO+zr+lpnNnyaGA1sZHFBFU944s8lzGdl7
W125lfOOKi5PPYYspGq8VzIJFXx6eZLszV8MwyIgICPVQPNYPTaFxTbfQ15oCzZ9Qco1kWXdurMy
g9gYKIwIZT5bvGQkKNvVrTGgezLetDynOsXCZuNdOS9hYL1khuXsOhMNUMPrOpUnrw/cixoq/VpS
H19nm9Uxd5KDl3IlSkFGWJ4DkGkzPX/JnYYMjTQJ/5l9glKSdFguzW6LOkLfDvw1N4E7TdcSe94i
VcZj2dvmLQdk/5zWj9REzrquY4QYFlQDSnqx7YDk4WzjaRUhbCK9xt4a42TcOZ5+hxKRXmDE00r6
trb2Zar+hbxbY5hPn82MdKPyKi/WTHy2w65YTqah7SUs4B1IkfJGRlCM79kEKBiJayuVuvQpEbCe
K26eNw5bUyT1KqvMaN0OZrjqo9A6/T04ZmmfEpgF23JsPrJBhruhtmhc6Zi2ajDSVyfqEAcnDAL/
njZDtgtKxkKaugvwH18gYV/7QO9xOXnj0p/L8aSZBOB3chVUm+1V6hc3Lxz+sXwPASVU5Rl739Gd
uvFBZPb4YDOIrV0K9yDoLkOOFAOGe7HNkSytOCRxsXtTdgrmh6Qo9HXYarA2pik8i/rspqx5sXzt
3cDj2d9D3VL5Eri27ITX3ALGM7kOaLuKVX8Jc29tG/Bz/NGSG3MktUI0hvk45qSwhR69YlUGajGR
Dv+uR9VzMwXyapjhl1sWAzmBCJ4NjM9mLusnm9wAYPHN9e+ZrEvEFBop7L3tj4fJdBeeMCUrcUim
JLOJcmNPo3v4e8gj8dZGfQw6JkHwZo7TNvJw6Aqn69DgFBKyDGZoeIVm8mgXMn0MBWwaqz56ffEs
SsW8lhn6VSVs3rScAFSLLeYBvilJg7ret3Q7C1hF470MJv8+sRxd2PTce2QM/p3NHu40gfGrjepd
GvvWyZhMdbcm1AV26f5MmIl2KtE0tss5J1cGW6tuBbFUuQ68s2/kJ1umfSUEafRDzjaRGiwby/j8
99XfQxVCfqJTeVZ4IjalozZ6HxP2hH9/kemPvhYx8ygj4EBwo39klt0tSYnhGxiNw3De3qWgA0qE
IylGPK5ynv39eB562N0yIFMJ+qbHmB5zp7UkmiinPEdmygpfK/XHYfRYBEinfsq9hLAYAgi3ZQmm
g6jD/jHkVUkK8CpR3PePisvPnbJz2ZTank0Ydxgc5Z6qf7zZwZxqw4qizj8xn0OkB77+gWwmYKsA
XLaTYPkt+0tMwsNWWY1YTHUREd2OtK/rJoXm3T/1vIVn03WTQycASozTqJ1KdJeb2s2JGA/rGngK
S4sNS7HvsCFBRwv9eJcbeXNkpM9ORQC5UU46bCRU/AX6Enmy54cuMvW1NSCfhPe9AXaZ7N3KF7wG
zLYMSI4GnIuq5WTASMpkzoFCETZY1cIndAj11eo56eyWKUofD29wztTh75PFfn5fxHzDY8xlVrpW
jkRm/pJ2DeqG7gXlJu0sPt518gb4Z9iNRRaeC08zIYDxHv/9LgzL5da5N6TZ4l0TBsOkpVUN1u7v
+RSwEe9tNu2kK3Du2TXx2cJ+8rGUgLOBIi9I/z47JuPVTiGGxnN4Kkp3G9c+uWudYqk3C7GJsiz9
Q09UbsPynwyztUJbs8Ds9hhwR0QMvNTEliUEI4Rsjx3yMRuKa4Thwo/YzAquWzzNBUq1hrhl+C5r
mD6XDDdDNUInal87IhCmE2v526BrnwXqirSYgwCUczK6t4yFzAhXKx7EHgkHxP8DARTk2esVfKtq
WVfE2HvqDW3OgcRklcdXQyHGGt9tBrxl7exzG+yiOgKV6923pKPZR8TtG2T3ZIdaBhcxyV1v5Lzv
4oe/4iqx7YsfHqNpH4u3yniHwXZjBciBE68N5pdjGR2D6p+NO7eOmJkQLhTGzcoDVJP0B5nOTv3P
8ExIfVZPG4NYYtISaNPRZzEUbsMXBzUtm8iRVyI21k10r7YeNdpE+9GM1QJpFZ13v1TM/9Xk3bvm
s7PQGLchYwEfQisUPPUFvOvg7ZOZJWBw/BYRGUJo+AboeKStamZw84mk8pfZxJTseUqedeMf7oVd
lx9A0xAbt4TATMRFCLrkgZ7dk9PBt7/Kj2K0kfefJdDkjKwfDOG+eM8scQpccl14+7lNr9u0+9Lb
k44WwH0cTbkiN2OVSLEK6vsETTDW6FURqVqsq4VTn8kgXZYa4dW9RsU6B/9Eu8GVB4/gRpBd8NnQ
EugjmcdstnNGwBLVm15X67HxdgT7brhxLBOOf5FlUJbMZWYsCCQh2LEk5vo1NEw2Qag3O5p4aHWc
e/zVrYrU4DjZ58G0RfUIeRXbKv5rHD7pOnUYzdZPiVEy+SjJ5EvDPaWOb3TniTnzYnJxl6ZVukxj
Jp9g4Lwh36Ng0gL3nU31ycIxYSkTJ69iVaP8NSAm2hDSumcUC/Qnlz5loSXOqUysnygsogXGPGPY
lFylmrWDmgmPSvnP5lDtxzq7FZq59tMEnx9XWM8tP/vJuFiQQl2YvG3MxKQt0xatY/ZLay/HzzFB
uhhE16mMzkbTffR6CrQ0eh51Ni3ROZqIPseh0nLiEycKfgoSGX1lpLp9JlGcJ9Em4hWtxhT8T7sc
ph9UYk+6Hx9zaT22coAPO36UihtLNTzlQWReeDfWk/kZw0ZArTTHhi5UL8Fh2YR32DdfwMBOOpgp
wwZmL0no2oX7Q7XpuLGXWrWvW21dERdvIwvo8SI3hD4gZemxROUPvgoPsTfnpDOOC+aRLiahMT7U
lbEiYWOd+jRooluOYXUf3HqfAHQo0OukYQYshBDQ6NwQF9qgbXPjDDFpeoBsvlSkniyCKjigLiwG
TixE4gfcEVudBQQTz+klYpfOeuVYlJA3qcB/E/ARfAvWe0nmFlK4c5JEp1SbDl0c7DzSNTJnerBR
k3tE2CeSI5IUii2bzF1NRE3FDcbud2z1DvhMNkZbIsAaX1gaYw4EceXW/irVDvxDvEydP6mg35aN
eSMwHKt9EhLTDqW7i1oCT4HQdSGyKwcovYeELuclk5zUzhmNIfnfhrwzr4jw/4POxMQxMG8SHYRD
75BbxVM9IfmAJTdwaaEXBluCS7RJwbvxu1KPvSYRgBYyeN2OYsMERTPx4cptVjAMODv8k5Oe38Pc
eFNRtE1YZelwsnQClq3R+87hCfjDv8H5qNrys5/yfVBwWcIrB+Xt/kbhuFFFv5KaduQSvLLihMvz
w7AIVRoAYRJdw+R1nDR7EcSg8trqK7PeAXguTAXdQNbXJPFJVO2CIwrUjW1G70w3lpEF5jJzBGhW
glpU2lQr2EAsu5jXNZzEfGyTcgPPcROrYOWZ7bou28+AIe1OTe2pRyrhwfWDVcaUl+VLhwanIbnV
NzuSN8uzVaHOIRfcC9td6ZTrvjNXlll89pxAaL+3XQRhzsJfa4N6ZYrDWZwZzRukyy2XysquQcF6
7S5gTa3V0y2qmpORls9tqW4FUjsu/1NiODcLrEALelkbjNVUAhXvvUvh6T+57W2z9B4paucwZlwz
x61kkP2DY6bGnbTMlyxr4Q8giB6uqBD9xv/t9WDrgT9NO387uM7WUAUBzdwLZMVWKRtqdInGzeYi
aox6P1Xlb8t3jNx/Bl/co6L/rQebhDmowUR0feJWrlYYdRgrlubBioLHyUC4GidwxMA2Ww0XMdAK
m2hHRoAEUKwqy0LkJ9hGa/8k4QQLl/WAdCiEUwLWWnUYfyKITdwYm4c0zF+INaGc4vwykq1hiUNY
F1SiDAAKYEEF+aZM2sAVo93yqn1TwxqMrdPUdMs4vhSRu/SJoa/8/IkQjJUjM0gZzRYO5akyQa6k
oCeiLARUyflkZe6Bw/fBg5qe0eLB218z2fqhFzyMhg7OzX9RevuBVjCr2FuEGz3UfjOjO9V1u3a8
aAN17AGKxcqZhl1uDXDtnfUY15fOJ+hs8vVDIAieH78dU6zs8He0MEapfJsUwTlLxDYhXqf3mqsb
B/c6rTYVekkBA2wIixUAAoMY7BB17yJXBcoFGDzFTPP3nnUQLcvqArdzi0p74cFsyLX0ZGIgAaNK
BqX3OGgR0r5hLQMumkAWioXAeO8n419vw2SuyGNvEivm58m1wa+bFiU4VEkPVJvDzmTHszW6YyRr
d60SCtqCTRvspEvMhLLTJr7dgrijEcwBcPeM9Qb0HDsjUFEgva0/BXpIJmlrB68BFivTmTa1A2o0
bKEi9PreccK5qcuW2MTPUeotzfzTpXuXWbiqa0K2zefEItcJ02kbleum8F5j6s+SK6jljlLLl9Kk
tIn0faslm6iJN4Gjb7quxcdA9lOirm4ZPQ4oaKRX7bKZUgGTAgIdSt5u4zT9smUubBIQoIE0FlBB
FqaW/rZ2yI022PU1XqnsrDvgvzImWnF1EOox95PHzpPHKEP7E3HDw1uPxCrGDwlS5KzL6G7b6Fq4
n8tO2Nhw/J88pQwxmJItiiBjiolmw07138Grn6PJSdayrcd9h1xlNbX9Rw+rBlKj9ZeWhq5M4rJ4
TPzyMEqTYVa5jGIqpFDU+VZENcmKwElYLiAgJEXIi1lJ471YsFyMCXCsjsXUXIqwAaxHcpc7VNdM
Sx7qoQJunlsvEXYEOQf9NiZyq5Gxb0l6UdYJaF06/XLPFyh7viu7uheothc9G71o0PZ+PJDdC+8Z
0zeEfZINxhFULCgnNIJeNzu6f93Wv3hS/0V7VWEfNYAXDDmn17gMdROsCiKGSn+TQfQctiWQU/8O
BL40FMItPi+DxgFFXOWwGkZkWpVzhZsqFxMMGjzZ5clHtris6iZBHc+cHtBV1GbfaMmj5UvH+GvW
fH0ToOgth+QQUAmtEgOnztixeSxG5r+tRU6yU4AUkjSeMdh/rlpnzMXShYu48DusO7m3LTEaseU3
GGeOELzALi8Mo8erVLRrF72pWVk9nq2K34dgE7NtP70CjbtGlIpppdNKL2goyWNZO0Gwj1zxW6Nu
YEZCAWQP8PRYxQ0mZGkDSpZlAD+f+vbNzZ89paGSGlF1F9yPwHYTcNvrsDcVzPDRfw2iTEMwCCDa
aE9jbaSrxAJlLKi+kHBkHD0EW4w6+6x0JMauYIWyBtu5DcqCcn4M3GXMqmOVQYex8uxlXiVbk26s
2Aj/G5iCbxHHv+X8YfX8PZjRdHN6OmWnT3+SOJqtGEpukxMLdZilZfpeMn4hpms/eFS64+R86GO7
t/T2+reISxDZ1ZMDWIitkZG8dxbMbaTMdBBQrMZ2PBetixjQTag03DRezawflXBJlg5EFU18Vmjz
Q/vbHY4+pJyMBNG/X8HGOF8M2tGOikPlFh8y6h+bcTxVqU1nyKguiXzOLtjn7KvR7CSt/6aF7aZj
ezaHuV4bnSQRmf3jmNvJfNgj3KDECp0jjhePmSwcRat/G8xoZGZrPHmYffjpcWbE2M9y8JCQmaTh
xIZN6aa5u6oaoIQSoWYztFvqmfFVEkk2z+sWrgENN2FZK0X73fQOFG8E4PscxVTiWEffGB/M8kkf
xLTQQSl2lf+lE962yIObqemvuTdgNsZ2QQIrEiEBPlBi3cEtD72XtaiLxqDXFXmVtXcdFVZ3JR8b
VUMkCEg0wcvHjvWcSqyQScuFXTMvaZjzirQgICSkNBhfNUj+y3yAZ9Tq8dkJq7kSyVehETIqQflX
6OWPIl2TJnz4rdzP2jTqRe9AZWst8e2RLcjsrWb90WXpcw6CbcNS5z1D7IxSAFGvDr1IY/HHIWV9
jrnHXFZc0gpNQqAVZHlePZelpsxTrrS0XsMnTCoEIAhEgkVOAE4TIc7SVXaprPKB5RNsbct+j1I+
A3XnLtXAYtHRbBii2UplFMohB0DBHJ9EO2o9q5cfafWj5zU81ILBQ4UrGLQWFVRZ4q4fD1XhNMeR
hYVvaf1SM7phqRF9OhrEwMAS8NgfrOBGY/WwF1lNlghTFxpxh9s6TL1FajavdUDxZoUC8z5JhWE+
fhSO88zeHPeQ+qIOIUv6s2UXTNfTgNUtg09d/9FjsjLQqVibUCMJVwdu1+eAi5wS600D3jFrqg+/
dF8E3mXYHWpnjVQWyD6hP0/WFfonH4Qnr+3W+UPiYL9rbI4YgwijqH0iuPSfSuRLYD+ojjumW7xl
WYQ+RIEiC5yUcqosIHx0CJIga7Gevnmaw0ykawjLTV8bYRy0hDk7c2U846znW08/icb0mCNa13r+
V1nZ0hwKsgtxxsuYjbBefjgu/XtqgWMPUs7kMUPu4TKYgSpyk6Ez+6cIg68hpdHR1Hb2gGs5jvtL
7wOTFflxGhC4IgLQnOF9wFvZB/IsYv8Q6s3e8VEVePbNIafHiPJdopWvgU6qg+v1e2PA8QGQIO0/
TIEXRhHsh9I5lrO5xHW4bIGeQlYL5snCoikw2wKGfk+K5FyaLENa9c4p2a8LmT2WIVnzro1IKaCF
VeG/OPBIrULnBg+e+OSAGI869kE027esHLnANfut5ewjXqL3tX+OHPe9eqgL7QyYfC9S9x4X2meG
pkxznpXJAMIyvkJMAj2EbS9kHR+ivh4GJp5Ny2a2xd9ADWENz4mhP6X+dDLD6RE/1SnGmLgYdD4j
fspbXU9iB7x7VesoirWURrWsITR7A8+43Dtu6gNtdw9nhEAM5mA1aYI6U3VyTh9xtXxmufOY+Shs
sePDE23BzMFgXyUoFpdN8uUmbOajSfarehAvbtVd9aBCUORWb0Y1var4LAr3saBKxHehWXxWZhbg
/DdqShCcXRJ920aJfTc2sJH17hYgEJYlQ7sbOQtkADGMTLs32h5UZZYFuh4+NimNe1HBegNiw1qp
veiF8Zx08m3+LxXui9ZIZkpMzxz3TgDnRkrjBbvWOnTiz8FS7+BKkdVZ2cbT0JD0vbYy4Qmqqj8F
Rf5LctalLeA3tqFcDSUtxt/fgUzKRVmJhwgxJRha0x7OveIeFc6vM03SPWq1vS3U1e/1M+i0/RhB
bI6Lz5aCQR+sW2iifRVi3RKkyESKBIeCWAriq+kYG+6dDMmqpH/SiurL4p3FW08W1cQMC0M5N627
nYirRdzGwpo/076jSFYr5UEQjsmd0V46Jg2Ope/85iERZG9Zhf7DAuIQtOVOQ3rjR+mjmzRf1BuM
kabf+SLvKLxy/c1qKZCIu8QomdBd5Z+9is69b3ypNMlWlSB8O5P0iQgF/iPsPJbrRrYu/S49R0Qm
kHCDnhxv6f0EQVESvEl44On/D7zR3XVVHVWDOkGqFOIhDpC5c++1vqWJkeTIReE0bKHQ0LDO29uK
+y3WxQ/ZUXIF2T2cmF3X0syS8wV2Pp2M8lzWb/EMLRsDFDqbJHrSipuwUV/LexSF+dOPg0+oeUeI
Ql+uaWF/4jAymrWxmnKJVWaGPWp1JKB66y4Px1VfRYhfqV1ZiNOfnruNbZgQCz42GN8a5Zz4QAFo
OgQIk8gWd0B0u2GEmS82POJ7FN2neQboES5tOdVIYgCs3UyfS4mUDz7KOBCH6qNR7Rps67zqzQ4o
netf7eWWdv2USt1EIZ5eRw8CMy3wMG+LfWFgQrAGs1i1ts3Zzb4d0/q3xE2Gq9Z8M0dmZzDE9rVr
7RqjYnSiiKGGGPGGeoFGYNG9WW72e7QxPUj8weuWwFRM3tMOOdVIMqd37hHPMqO7mM54MZMAP69l
31sRveNeDA56Bj6fzCTTsHfa24wee4+7purQvhkFhBMdcOUrT1xE6oBNGRdYSuVdgh5cTipor1UD
NoeWUpYU3MwV/srXfArFACqr7tAhmhVnl3EiwbbnyDEOwY9ajfmWXkAsySMvCzWSI5bb29ln8qH0
3NEwReemOGOvZVg3WNHd8JiCfRz8rV/54ETLc2E3IDrMa9ikd3ZUf5phHyzY2GkTfuAiJ3uDaEeQ
7AgIBnQPg4VfMxfgVihRPDf7EebGfdmxFBV0mZG05VWraFvfuuCdQf0RRlnPa/pyDrCz+Cb3kruh
g9yU2JpWl3pKM0/su3jwdiQ6LGgNjlfT2D93rjJXA8l0W5cR89laXBC24QAUJmOsy4W3D/P+Jpor
ex9pNhNXwh7QKthV9PvWfn7E2sABKRM0/RkHIj9s472NkFiIrjw3+mNKF2dCT33gV/wk+LzHsYnP
IaFDVHbhQOvkYy7Fj95XPTsJf0cSXlUM5la3FHUqcu89GRCIN5sFocbyXKkRaAM5TMyiABTS7BxN
kKK5E/5KGLCuvBLHdUhfT/jjje0zzLaYcvj83dRpPoORg5tGaEuJlQfuL+m9MeLnzb3Ah4HKL/p4
TSTVPreKBm8l+SSuyj+cJnhBh4uFN5z3hKsV+ykbllaCh8qNGKCyiW4tH/1B13Kyqjw0E0zvqgc6
V+a2a6ZfBNyxZzJ7FnR7uazZuq+8YZVJfbG1AT7ZSX6jdTvpogCBry3iA0pYdw77LgFB0zigoAcU
sjKr+LfI8Wno4tma7BPVNmdxkq23wXyTBKaxb43p1JQC4VY6vYRQV1Zjeuo7Cp8i4tBlNNUDulJk
bbjMNDciiKHhucYJtWSOULYsgAXqaryNzj4102NocvAyIK5bI0fRAk9OBM0lYpSKOJySCnrttitx
HfVFcCD2ExV+9jog2Mc7Il8d5scKvoEfxsbGmgDNlLADGA+iclEjpxRFsgwB5S8suBsbLwCcy2NR
BRe6QleJTruaiYm7c/q4YZ9KP9tgOpkCsrUV7XLBPN9q7gFebsmWv+jF+sMPl8B3FdPfld0tclcH
3rln01QSdbtz2BEtUhpQKp6Isjb626hviK5PiTNFgcaY5DQOUCubxdYTpXKTSOcNW/0PL25/Ux6+
+3HyAz/B2sakGMeMLWLGY/0EgroQP11+t3UQZqeuQ+xXzBXmelptwsRjlKNadDuoNjamzwH5B2SA
O43qdN2SdIngbPP9f2Mpv2iqwcj3bsKWCVgdMmAHsc9zGTobB7bWLIaTE8a4sRBkzsvmVLghy5J8
Rjv6AyIv+ZqxdXTq5NMLBYGK/TuhAQepi0sAzlgY9ROCsr2iTuzH5qotazOnJK+m3auq9Sbm9IiX
lbM5x210zONjnWHvLcYEIFxyymki8hgMH24Y7QNcA6aiqdQN2G7LSEGpJYmwzyMcRviMVhwb/BCz
rvOYF7GzgqiOJ1SsGo07ueRRkU39aM4DPqoZOJFH3nI2DndNswc0OfPXybfv08e0yJ+ViTjRWC7g
YKFoZ/+FUQBrOY0/s1kyBUbTidMyuZ+L7L5tzZdAzQfP1nezrIxVZ16qVHADmw3GqBIfBNN7Z+Cf
lKJ9mZwvs+/8Fcjbp6aKEORkzFuUD/FcWueAZy4ALhjQU+2a7tIX8W1Vjmyr4XRtx41oskfIfRG/
WvbQDN1Jt8GZZhHKhRc/jSgP8NrYsftiDx/VHN9aTnk2lH6qiuJihli4SeUyhpmLMUBvgq/9CYX5
A7YPZ7+EVkxt+NvJo1tENh3p8El714iRQTlFLVwPd5mmGdq7o4rgGW8jfLzZJur1LZmbJD4k4qVG
R+vbcoPFrYU0QnUcBxSx43Wm9l0ZHyqj0CvxltAiB3s/Iu3nyXYqQlS8MXhPPICF8t4aMrbc2SeV
A1DBynsvFL34JIaCFS7pK/FEH5ybexmxwcoHAU+WK6USSREPSckyXYwXDSvjpH33HqvOb6mra+tN
X+Bo8Hm7T0nDeI5xDurYzjq4ETprNSXkIxTuJ4St56QH4N0unybBm3AVdPoCsI2ZCgvAymOFo8k9
4OJxqyfc2R9dF7bHKkaJE0DpAyw3b5NgCxnV22LwDFYwgg5NlVxtSvCd9Ei/m6KzadFRmlvOSDkq
VX3JePwTEFUrIHjjBhwFPZCdFwY3o2GcBjel9+zKt7rEA20ymow+0qa5pQxOVwjKuJlj72QOjPDY
udkaHVLH8mcnQRc4JHdAZTYII+5ei4KgFiUrvHEVSW+FyzksxKHot/1bKlS9NVsrXSW1znfhNH+g
eH7Ki7xhkG9+5R4jRJCofOqSCzOUFBWes+8rYE2DirZlUL8AgkHXhmvvXGAJQb1rHHnu9nNBfoMT
kujQs3VhAqM/DJrasZwvbKpbRdtL+sXBx3JUWgJpwPSpPXdNslqy6hcLbWtVd1Y8b3RKGGMUmc+J
iilbAHPTrPrkgSWaVuktXl/SYY1jabn6qGT/2jlJchjJ2AkdR29Q2ZzDwauZByLSb3uGLDIhOjOl
nYhlfTWlFj7uwnyfA+9Vq4tD+A2lY7YkpxhEIGcY7RLKB/jz03TnVSCufR80Xx/dY9hbOsjB01zv
/Fn+tqsBxwXhRKt8rva1UZ/dzns1i9uw4RYaSrpPteDZQOlCXpd3zcgfyXsiR6kEierVLBEG4aAQ
7Rj6WtnVyOLdVBbbGVISZ9fmHuT7ObTZhtzNhOAdIr+7H7znLExhaHrIKtpKfJoImuK0orIIh9+6
czfeglEKxfDsmd11GJq12/NTbJ80ZemKdGU6F1ZV2l41KbGOh8ellvoN5wl1v9nf96QSAFcst1UQ
vo5d9uCb8Rkx1pksDbKFunQlzQK/K1Sutcs9g2SUJmN4nSqTQ2RCCyU3s6++t7BB4wFgtO2EaDGB
AZjt9OjOjrv29U1dRfeDl+MKbF40Xq81pinu65J0G8QQ+HzbD9g1H8a01cifV3ipnIFUXFGzMLau
wPfnovd+AWq98R3/QhV+CZOUGOmoXNcZfpYMsJRp0CnHXxScQOayYwfUFd//jMzg/MsnXAnU7E55
BZz9u2NmsYSffNDbAMQ03Ew19HpZ4bGJB/0SeNYZVZ5T4NI1R8lVyOUDcVGIXml4DOkZPhzMOJrZ
VJztJaIhuIoVFHlmnq49nfGRx+s+xVSQSQN5XgLVJ3yNyoag0Pw0ZAN+J/3KQPB2qo0faN44laBK
8l9JEAMA6j8gs/ocGverQk80++pn+B6bHKaNib6bJgR0sEyIeePe6VMiN7lDwJgSUW2CER6bHzEb
PILx+Oxkg7dFJ05meByYh9woEyopZCvhJkleU82dGZv+U+hUlFTt3m7YXyuT0ZNU3c++8F60Y1Hw
xKaglnR2WY8eNMWe0TXND58xvdGpTaP0fdePvxiIXAWAGEA+B0NWjDisiuG0Ptjm+JCkxP4YyyFA
Te5ZaArIDtwwXrbxgYGawSkMlxiaHY3AJbPTbO2U7wXV/+hr9tYJN7ixLyKcKp7TcB0SzSZjVPts
5MQc0UdSrXdtMgFOny4J4MJsW8ouPpH3exk4UR1EWD06OrOoy0mYozuhNkPMbu1NycbszWalBe1B
BIYb3vtDUZQoBevqwcrKmyAMGCMD2kmIglkFmbGhDdtsJOD/dfDDd1FmJRVAZMCkEUVwea1SHzhF
aC/CFuemTFlVuIvJxQoLPKZTHe3m8mL71cdYDVgKBdU6mQFH+qPMaz1ouD6T4bypze2UsqimbfjT
6dBnB7D5Vj4RWHpB3YdoC/HeM5a2PUxxwP+DLH0QhgdwQ1uLVd5YjQ/cYywWJicYnrt43WTtR9+z
xZYpG5OpKGfL1ioZD7k/tKuusWOTIcavGRqO3pu9+MI4vawyfUo1CYEE2G4xEnfW01EEbEaBKNVJ
xPGLDfaRqTLxvQ2xUGsDPfYqsJw1Z9hDLoZfrPwQNcJ7SRYEeajMLDguhoRoEoTBTDuk44WLJpk5
fA0zDz8AIjTAnbwylTmwSJQYP1ZkUl9mdDYVpXCgb8eiMXbkn+WrhTm4E43TXFvYwasOKdVOJt2+
hPS/Gdsu3eQjBLNQ3wy5/9bGUOvRhDex7W+lXbYwA715UyPdz7AMHhtrndcJMhAZPcW+SrdJITaF
zVUPDIEKJ9UorT3p0yofA9QHc7MtaaIRn45aKysNCB4u/US6Xqh+6qeME/+ZzWUX2dmjAQF5L8Vi
2yHf6L6xA9h1kkQkiVVLVU8WDa1zrAWmb0JwtqlucMElzkBuHPcCORQ1pz71I+2HfutZquIwmEZb
FTGaFkFyYfBXesM9Bby/tUL7Z13MxbboQ/whkXwwIzUd2obHAGMKVOOO4BapCKUjbYjzjRdClKtv
C1kxHR7oLgQUd4zmTpWXGzds7hXk/wlm2nK2C6ZbVTBeThjqnKgHiJxvwQubiNDcPH7qFQ0MZPD2
BpCN3IQtEZ+57BmtSlBlpnGktCKblQ6T27TFK1JFItxjKFF9pBD+tWRh9NO8HaJ3ch+SUyoB/lJv
rxO3ConHmOcz+mu6GGnGicO3PiOrlGtbTe9xVuYr+k7jNhIT1hbStR1j08o6Ivm34xYmGHwLoi+B
ixVlzzjkmHBYabhHEd9dRg9EBdLEINm2FQwlgB6cI1qMPQxo6zsnt0k3kKa111icj0YD8VUzLHz2
9LzrXfPGmLP8NyvTDq6O+kzGGlJuoYdrUKRfcd3ROor426ZZ0tA2R2Y9fmj951vkPjm+IAiDwKmu
uTTSh0zfkXs3vYXae/Ot92b8rYGQXv5DNE31G359A5/vk5ICrTi78aXXUX6E+0pLOS0J1HNJ71C0
W5EcxNCwg1K/mG5+H0bkr9T8W2tZaeP2+wUdfXaMUuhj2G9XyMOdZ0ZH1RY+Vn1l/E2TTtvcCuV8
KuD1XvpZ2XcmPmRgU+mbSOYPo5mdi5tkyAkzSRL5UFmX75c5cROksuWuCNQjuXNrF/oKOjM9vzYz
58SBhMUng3aDQ3rzp3+HULv+apaC0Q5abL/eTMiRm4LpGoJfgytvA3wT993gkxtfTDd1APaqaN4o
yBDo9475bNRucPj+NrVMvQfdy3rYzeooJJuMaQFop1Jv3V1iN/owOZmkPWpfxZTqY+lU47UPsmRd
tF11KaYBPJvyj6iG0K1ib3lv07MP09FdjgXMqkkoUsK7lB74T5ftgJYhVfggreKQwNRZ2drqSTQc
bVa34r3RoGsAknQ3clb3vrKNa1hggivHMb3KZlhgjCG5lKEnrn4ZgEewgrcogIKSppnYVElfbfKY
M3ITeeFTFYyPem6Kz4k05HXvYUoy63K+EdCoT3RNyVuaI++MWwLBa0K6NDBzkL+Ge6eSXN9n1fwk
HQdqQcdujYeBVLKxHpOtDZlzV5rIbkYjQmo3wg4pTdoQnZVR7yXuDlFVeZv4Sb/3jQTyGXnQlHq5
f9st/EJGJthXS5RNfuv6exBiD6VqG/RyHopMkuM2aW2hM0O+vsU5UDIQH4mEUqH66owyv7HMILsZ
/u9XJET6R4qO//y5ZWXzsXBYIt1yzM5ZjqXbElnzOtDTTGWb/PSZDvftGlmBd05BwmxZ1he4TN0d
Zgd5CRjc7KFE/LAdNFGTjIhi4BuR2vtOt5+cmmYhWJopiUbCSmHw5DQG2PkRsS280QGYzrOM2NZG
xuR5ZL56AYLSmOk1p894XTd5e4dpZUknTQVimCcdtOWdaioaTgsnOEyextB1+UmE+s0lv0zll/ei
Bjaq7BGtaVnxdxp0ESBptwanKFKN6dL6I71WRZTYCRfSKVtsUmN8k6QN/7+MgMV3cbYOxnHauQ1n
ygGETGgkp4SN5mz7nzoaAXS3dvwU0CVUSFCYVg0FIYIzAuPx1ZYla7ozBjsf2hL9IlncQgDfRjUJ
3aPI3CseYAKY5IzPLc1hu8KA0DSA+DJ1nF9RmJ1xIE4H18oHsgehUlWTmkAez8OLbRvvoGFh3E19
fIRSVm88zgPPUzkthLn21R+ksdWImvdeGuSvCCidVCFnFEQ0WXZtr3QCmyVVPg4T0z9UvnVvL3YX
InqKfdhz+mj8flrXDCOwJEwwMoZwm/BH574BcZhM8BuT3pgubsAURwbThplQeDI14/Uha4+tpZPd
98eTjl+5NUZ3ZpzfNWXQ3JiZQbxB6IhHi0VjY9RpeRcN19BFkgYCTeP7gOc0UZQemNyH84WwqmI/
GCZS8fHFx/j0SMKw5OGLo8Oo6KS4RjpuaOBjGhyC22ZM+11QGD76Ow90w5A12y600V11Rn5v1sOZ
pKmR40jBTDBwr4rtaIyfQ/hxDxNaJbDK5id1kfEsY96fK+tjIoSxH1Xm8fFwnAmmD11twGRKJuT/
xwAqHG4zm6CsJlq8mZX5KFzkLHPTHAA84R3tHFJiadIfLR/lIdoxOQUDvl/0Rj4Q6cMUzs8+nvO9
cEb3TN+g39Up9XeFLSPzLH9tkzsxqya+Oqp4C/rUerQnsu0TA6dr4Jv5RXtVcRnH3VxFW7sHwNve
ms8cC5vsMjvWSBZz758KT/m40AlqD/Qw3tlBhafCcWD1cURGFLmpg4a1ZTnG1giy7gfMG8g/poIJ
VbExQ42AFClQNLKv2b5JHBWthoApNZKaqbxJtfmIvp6M2cX5VBWodZRPz2rx+/at29xGoLiIa6KZ
hpkpsqZ63xOMgdFWLq5SRpnt7KLEV9wCJZFI6LSqvY2fmamqc7eQPXeO7Lm4LT0A36cHZVhRwtZT
nUxnti9wVVwO15pZ9OJGcrr0tigT9zBOdMTnjvJTZfURCl8NhLSmgYESWRxcZ+mm5aiFek12p5ek
5XZYGAsmh7G140r/9P0tKqZjDW/y3rar8eLmur8WoowuNCDXiDyDULSvU29P17DSy1ULxAV7TrbT
Zon6wRuIO2uRwBgFwxtF2B2OYj5hnL79Pou6/oxLYgvUJ3ohk7AFqQwzp4ut8MUcjd/ciLzRRSYR
htlwAcsldhO9vfsAySN4o0m+EBR01JPYByMK7jpz08cxvh1ECfI7c5Fn0sXUl9zpiz0kUE4NDRg4
EPsQPMEiPsggC6/Mrh+bkNvKTMfpQk9lOGYUOogVLfoYC2+KA8/Osy1WogHM66yscOd3hO61KHnB
NXf5iyAmOo2GdmfVNm0lWY8nrOHGjon1bbCYumjVWTvGpb+/GUudbg41jShB1u+rR6qDMc7T1S0J
WzZCfCFjtGNxu8TVgp3WI++PU1LZBc9g5t0HeMV2FfqPg2ALy83KfOid6bYCRscWRTe7K6GSef5O
kDqy6QW2S91wTyQl4Ly6/TRrt7w1rPYwR1yufv4RCpCCpHIuwwTLOcZduK+XhzyavJgGW+MeFMTg
u9w7Anw9T8ypbjTcXI6ihjqBE3vIKuohY+Boafe0w7O0HZ4K3wKdFH/OjWheEVSi8+wAsOUuTp/S
QSkWE3uM7RjBS9bu+5aWghp3/F7W9ZtNg484YNtFiV+4Ct+djKPr91ex4sOjzUFOavzcqrg4C5oh
GyQl+Qf1/ysNpcvEpI/AbDh8tkbw1tOpZakNU8gGK8+Y09MIxeOxKxqXOz2jKYveui2gt9K4udFZ
XbM9TD6sG8jP4ajam67yzJtRgfQO/MWoRk7BY8SiPnc1EwgbHFVLk3blECny4DQTjpWiAyHU5OQ7
ZxIjRBLkn2RYXPLgc6DTXfot9BI3LEjxWdQxMdmTzIYTw+YHcMr1lhekvxmUCIKgv78FK0Kcyjyr
PeoXKKBZ+fmf9XRZVNuwHI8FK/JKx/DebNyR2871nEfcG1AirPgltw2b4YR1UAzxiG9U4WnykwT4
oXfTWWl5KcsWsQlCFLq0GrDOImXxy19B6tt7a+69jdc3QFQlMTJxrp8KuvWQ/i1KX6gGyIOH9PL9
IlWAeXvyGCQ7RX+pgolWGUPP97liZlV30rqRFfIoXDXvU2eL9wkZ3dpFw5vVFVzf5HtDTEjaRNh3
l0Uu2ULe0LyBF3yJpyT5VF60d+p0vyieHjx4BiTnIAuH+vr4/d28uCPHuHz6/g4GNdD45rmq62FV
143mKF3kzCmJo8ZnoJ+6pGAxdvGLRfRk7t3WYUi4IKYMf6mZwkxecxXFOyqoFDVd7qHNqs696s3n
mu6yonN68SNnvg4ENl915nhr1BTthrZSyjA/S5/sSNx1sad+EfCz4SCL+fPed4zpM+lor9LW2SG6
wY+rx4C5bF1zEZaXAknEeUS4j6WqRh5u1ufvr8BdUiTEI/Ba/pw4kNJ6d6Da/Ua5ZyjzN+adLwag
wR3bVnAKIi+4FrJ9BaAnFlJUcB2HqGWwW9pbsGjJLTAD9zgPzdO0fOchBFj5qun3YkEtiXT+SRuw
fLHNaXFKRM4hceP0NatAGQE60TeqjZ6BXHL4NCC2j4Zy37wpfaasxs6FLCVWwrifpGBokKBZzH3F
22AeEEBYy40mOHtR1j1EQ//DXkTNsapttIypOH+/pMtXhlokQkint5bfwlwmM52mVGMf7EJYz3Vm
xJtpFvbhm7dvJFWyyRG4H4iU3s3TqIk2TSYmhz4PUJ7bB3wi8vJ9gJAt86W00iX8/7l22KbdbNVO
IrlYvT0+TOBDRIujscnBUom4vU+zNj0kXpLsRSCRHI7lZ2EjEp0gdtx7sf06MAxcydFW7+OUbdI2
hnoSlPKkTavfkGlkv4+yQJA2dPdykvZNz33ASMPrl4Zbt8PMEd76zRReE6dfC2aBt98vucf530l8
Wp698St1Sf00C9ndQ63Tm9aTt9yBFwrV6UbolO4eCTI/BINukdGnS1Poj9+ladG6wB+IXDFmWFaG
ME/oSPKF/k+nP5/e3a4+/kuoA5F+/xXpgHjMdYQk0cG2eXWXvKG/hDU5Q9FnXUpYuxsQ+j1VeX/n
L7dBN7YPvcjaB6MLOiKDvWOYmR/w2Q8uyfLHuCjSM+P0+2w56MVhJBmI8bH9v29LUfYc4KufRXVy
SUP+rAbtb2xncs6qTv3b3GP2CbfYPo4F0/3Wr1KMIGF6/f5KdD7Fd2zziFq6PxlzwvGiSC4+Z78H
Csyvmk11H5edv4FwAcRQdk8B+nrgV4V3F7gwxSIoi+vceE7RU+as3kbRDMHaU+e2ja3nHg3a1mSa
J1khrkVSWZtsJFn0ny/vn3F3ylKWdKWi2lRQP8QSyveXqzvUZJonNjADaIPewVbdyfflbxoCBrYP
HI3//NPMP8Oh+HGuJYgapD52PE/8EQ7VYR3mAEEMWoGf5At+/cr20var1FiYYsj3D9PgR/tItR9V
iwDZtmBeTv221lX4ylQi9O5mxrqnSkvrGKvsq0ozNAph5h8Tm4Qd09f2fTWP6VJp/EuwlfNnPqGy
XNezXQcKjGm5wvkjZWtI8sFlNNCv/VZeBi7OiZNzRBTbHUUx4J3Mtzjd83lZxo5rZ0F1rV6nsuyu
EzO8OWGTy0dFoDPkAhwFtbFTji23nMoDRC53Uybs98DRelMRaLTVWYQLTvXpUYHkC6Mx3ruR/i0a
ZiE2IuH10BrmOg8MOqgNe0/pqJlGAolkiW7Oxlz5xNs1Poos66JMN3hxrHqblc4uzun9WjRotlSR
O38IBhqu+Cw7vdTJFRTnCssrZwRh7/JGEF+rk6uS9s6MInGNzanaDQmc17rErymIiF1r3WPMl1jn
//luQZn9t2efFjITcc9WlhDyz0DNVII6khZGD8uRNxYvtJ5Cn1ZJF+9GXHo4UylRO1h4tyaQuINo
J+oTrEl54TUoAYsNnSf94JKmtQ8qzawxYzTYa86kjWbhq8apv2tBm6MGQXAZZvNr7SYzEcGmv+kK
Bixgc50TpW17pdPmPYUyocOMmtQBOIx5urzt2rY42nUd71EW+s9NUz2Cq+q+MvSTJs2x9KaZE/mG
CjrGcKmzHyYiOhO0Sm8vXYSgMa7TRJvBi8xz0+fMqpeAPB+n2VbCHb7DAnhrtqG1ou3CsboJxEMi
bXlLWK+s6k3kNbAGS3EGvAzJ1QyNkzdXxqm3phAqDu3EYfAYfRmef3IMUrrzIR5wE+TLgIy8rm3c
WPMG4kP9gPeu3swYJKxASFDmeXuTtSYqmFiiasDUmpV3pmgukRdXz7IL5ENbO2vafd6xt9ALYbq4
ZWYXP1va0EfTjDI6eCf6OeOezBzqn8gaDpBC1HYIGU/4hqjY9zEBhqwZj7E1IqUQkSJ7gK+QJ3W3
7MTeikPEwfC84gxOrT3/8x2m/oyqUo5lKSkdFj7h2+o7KfAvy19lWbJDcA5BOhdPsInl94Fv28D1
4oCBY7cb6oMFCBdjIIGHKUjbVcsRbZt0Olh3VujelIZ9jWHWxVP+Fs4Iwb35E5TGtGQFxW5+GLGv
X6bW2MDMYQ5BMEzRiuB2JJkkF6q7GPGrJQP/Doe91WmfCyYWqzwkrUjF5keTAKxwT1Bx3gwbmnfv
+TRfIMUzPg6j7T9fD3tZw8psCsvi+PN//y/X5HosIblEHArA6574I/1UkNcDfRi1oq+BgIbKn07G
0ONRUi7p3+Hw5ktkKkHUDVhWwdtZaAlvkMqeHdjNF5dLfdCyG+ib969RFk5o7IS6QcKbbAQBVmAI
zV8t/gFIlIAxxo0d8THbzVQ99c5JWM4Lhg4Dyzw7Tyzkc7KhlSl3YMAMUK93wQxWKcmq+0TwsBsS
t5qO3OwTkyJUqZR4BZ26D2H8jlHOOQa+H2PJlclNqqIT2dDF70R23sZg5PUvIbrfa/+f182yTNYq
4btctj+KFA6qiQyCtMSCwkye9anBwRyWH7pZErCWI4A95MExk+Jsss5fOWidys8BwHuKeibx1g7U
EvqQXvHMA/urTN4Tilgzsl+QU5jrod8VXQFFoZXeip4pnlg38NeV65kbj7SgkzPgpGnENHPB7ADx
CLZmv3u36wYddklu09STZSZ5gxTSH7GzRFFgHMtijhJ1yzIH8mg7yR4bfw+YKqBzwHTOyvd+7Jv7
gFh7hlDOjzKxuos0s42lmAgK4RQvHDnujFRWd4ElYasVF4xDzUPXx0TdN2L9z/en/DPfizqFZd6U
vkBZBeBkKRb/8rymCB2FGsJqrUTcX8bejY91il+6Tf1zoWPscyrKmV2DFgXEey7Dabh0rfuZlQks
99it72VWx+ugTJk3YpeA3D04B9TD/5rz+P97pwSkLQUrkFiKq/9+p8wIGHdgFcUlEI3AbyLaUtE6
9xP5FLjV58Bs5NLpxN3S27C2uHGPNTE0t/4sHp3C6bbl0Ge0c5IPjKdMc7qcSbEOrH8p//5WXHM9
PdNk/fMsWyhnCav8y/UMcqxqQduU63gGqSRsQoFS12SZasjSjHBCrKscH9e/fIpLlfffTwudNtv0
qDf5T5p/rDJV0ap6gpfBz9L7YC4jzqU0PyChdIrwHBiyamf2GUH1AyC4Yp7Moxrtd2hW4F4bw6R3
gWnzX97U35c+BdPK923ekRKu+qO865Oyrs0JsEbitMfO1d01BZp/DGkObSdiRQ6R7MZjlSUt8ld1
HKbu+V/ewd+KY4fl13ekbZuW5xHp+t8fRtsKGJn0J9dZguXRh3yNrS2A6MGPUkiq9qWyaX2m/ZEG
CttmNL5y3jz0DnEvpItZ//Kw2cvH8MfH5HNfCM9xXV967h8Pm9ehiDGzmDyVqLtGTq/3Rdol+LQy
9z2rAeMjhTmKIs6vtEGfYBfKVzCw0MsTZV9TY3ZPgFxfnbzPjpxhJK2INNo5pMo4DMvPsBki5nk+
BGC7kd22lXFwN/Yv0o6GlLO2ZR0p+GDdMQi1g4fWLozfnr62jYpeiG97m80RfMWSYMMBzICpnGSX
cejeqqXF+f3iu2Bfcscm5Rqe4UPtNf42maO7jM7BjUWM1qoQY/w2W0gejaYbzt8t9+8XI25/KS8P
DoPVhJd/+Zz//tA5kpKGfZbjEKegP25/O7VinE0IFcJiKJasya01Ws2LhyjoCNB93uDA7lemrvxL
Sdp5MI35o7mMlb2ooEnyxhkiUoEG5ObJq9elP/75/Vl/fzwd6XimB3PL8ly2tf++D42igmQ1cyTQ
uAuunlvez6LpttGo4ceOHQOJtgg3dez9D2dn2tu2FW3RX0SA8yW/SqJEzZKn2PlCpEnLeZ75698i
U7zX2EEMPPSAsNOgtUzp8t5z9l77B12rdmvNwd59XSERmYOHhsLoHLNlb2KlnXfN/dl0z/Z9uUCj
RvE7yrm7fNvkLyHIRE1Fvk90t//gW29VqvE8GqDPwV6z92FBpy7Vp/AiZHFkc2Jd6B5+8lZXPhyD
TVNTFaLfNYVjnvV+H2hyXJLpQ4QMs9IDC0R0Nb3SPveQnKPbiC/L9fycZPPau0DD2hOjVB+1+a8N
yvQNA+8rlhbOtENy/+RefNygsiOThWmiltRx8s+Pmf8u0FUJtQD3+bplmnCWpNoGmo4OWSPdhk+n
6kiBPpz4SE57G6DVpqTl2WRvcgoriPCS4hRM43Rqe1m7oKbJgGKG+royLf0Mysg4z2N7OmHC22bs
9NOsA2o0DV+jtpscEwsobZTQeBhqgXUVKPEGHAjsGEFwRcPE7c+v9TcPd9MwNHZQmqGRGfc+XbSs
dL1myhKuhWquicCjUd2o6NJUIV2ReW+HtrIfghLaJzrH4xBIAUCZ1zjVNm1Y1Cdi1rRLPzR4I1KE
LghYSGdVQuv65x9T/XhLBAHiMpsxwU/Lbu/XW5IGCJZ4V87x8RhJ2DuwH6/G5mXymFOl5Gn4Y67e
GbAo9yRKOfjn8UawKK2q2Htkc0SPKM+h+FuxQU8Lxo0+TvsWEi1oYy4GBzKauDrqDZv4lT//8Eu0
+a9rOh9oTjsa6zq7ff3d2iOFEkHg9Yj4na41qFkk4W07PDW20E8YnH5gOALvgqAxqYjO48SvnLOw
JKQ7wtX5559F+/ih40DAfJennS7zTH//i4z12Fb0BnhTdU6RSq/yxB5feh/9g20YPZBvLI5Snhxq
S0munW+JI9zWF9mz6bFGoXqKS8u4260CRET4PwDmSHszq+a86WByVCUBJle2pyVvTp74DOWq+QbD
9pR2HOgC0YWvSSuTcadBEYlLYzilqfkGRFac26KCOYtOcCuTg7j1k5oR0f/j5fNk5T1vzRYG+d3e
C99ZnJRVmqwr1fp7mgxxJqrYczkwK9BddAkeol1sKwAQdztXdZJFh+6LYjJV8Voj3OVFwES/KuYk
cPSUXWA9SsbIQN54I84pOce0Rta1FIKUmr/tw1wcwlhrH0wFeeMkp+KUWkblVglqSL9WC+HAXnc4
2ge68k2QedGP8klHS54j1tU/6QSKj/tjtsbzaXPZzrPt+fVTNPLjBDDhs7XXAo6cimtcCv8VG1Vy
0lIQ+hZPt51nQMri1g1rtchfwTA1Z3nK0ZjUCQlXAXkKzRCFr3ZXowcyknMwt8uS0cZDAKrbkLAp
xgRBYgUJXV7scNQbb4KJGLbPfY5YrC6IOFPXLLIOKSQA/D1NRR3rE62VKvY9w4mwMUQhLrXkFwfC
M3ywUa38qKe4coG3Dlu/N1h0Gyu7+HpDjwNUgEz6hlT72gv+pjeixp86zSMxBp/aqszrGm2kUt1D
URSuhdqub+vZ/VY/aXIs9jFks63axsZhhJgg8kB7KzTP3JlxS3bLmKacxQKGkUwGnSiI672Rzhhc
h8j6yeEXGID5sDtcLL35YodWB/1BmR4VqdA3ePnN3Z/fwr9bCk3Bw5vOsUbTXZ93Ev95OrVjTACj
KsPaJaLSKDzznnXVDznD0JchuNnFxi2d1GJXR0OMLZQIA31Q75DUtGeLAV2bVQcsq97DADsfQrN9
SwgqOuYWcr0eB9byHQ3HafXnn/s3OxyBN9S2cMhqqviwswWziRm/hYqoAT6u8CFoQ7lux9p3YrkA
y8itcDPAlXslN/ZBAOWhrpnm1MBo17Jk2sf5WzHfx7jz/vasHilHM5LoValknGP2W0dji6BJJY+h
kxux8zR8Yowy2PPxbm8wsx4V34pvzID7OWJ2wB6gftXCZGJKURuHSse58ucXbXxops7beFmXebqq
HPmW/vZ/bhajozHVQzCftkw4dg+74RiSCLzqRr91aqIC94zPorPl0Tqx+uA+dDoW3Uo8MNmRN0vE
TDEnnkLqCWHHw1MnLjVaWz2pzSFntmNmo1HIG2zNa3DPoWPKeXyeDCycDT5F4ahxFe37QflLD9Sa
/pFfE6G0hgJA3nvg1kPKCAQc3oH3crkvu65EaSrq3Th65C1UssqOBIKOHbCjNOWAqC6ru9vGuiAV
8VXrXGQy8heJXhLdNvxbiDrbT97vy9Px3dPTUmFZWrqhsj/W3p2IjK6GWGNl2dqMQo0nCMkKspLC
zQ3q4BZmNA17WgFA23v4O1LcPiL6iciB77KHqZ3U1egXo2tLXXjvVWxLCupgziYx1rkqEjSByF/Y
juQub/W8z4+qGiMV6Lro2aqqaCtb9nTsOqAkdqnkCvwyJdjmPsPn5RiDkdN2ei9TYQXb1kbxMHgv
7eWq1HMXteS35bs+Um0CTr1ynYo5c6OSFZeAB/xbc+PIh8r12YftN/slW9Bf1W1TA0qrvlskIhud
IzNxCAYE76DJfW7zBmeGijhh+TbLC9cI/fZW2j2rumQZjgQ+d28WqemYtOLdrAPXlsDZ/4pNWa9k
vNk58I9kn4jevPhG3F/96UjHGDIBE3h6ufmtD0cfL0nl5BGgNAT+w96fyG2JZIHER/vkRSofz+5s
zlWL6ZAhdEt/f6brPNPMilhD31Ho0y6Ik35vhubraORvvDl+fj6EPj6EeTdsdGBBR9/0hoMnINDg
554+2Ut/HLSZMKBtzAzsVLEFvm9IDlJehqxPnAGkZMduKn9UoiC86hP2+DpAaBVplasPo3wM0vKt
MLRzx6rwKrXDyZva17YdT5U56DyVbX1jdCWRraqO4IHGIWPLkfxcAs/r/m+IQtbXTxaq+Q3x66fM
Ukw2BvwiDZNjz7s9qkmQHZ7JEY99C7MbZZa1BQz/MJY9YNwgCS4jycmXjMTmnxfDr3qwp0W5HsBC
4Uwg2jQAqSCuqqZVX3il3aFEFAbTiG9DzcBsONmAIo+NrwPfJ6Z7a0aZeJrAwxbA8R7lhJSbwZPK
iykpb5XXGA8NgTKr0q6Sq303kCJ/YSefb01VVXCwTM2mbvi4I2omrdVP8bLYT2QQ9Jcwz8ZdIn0p
ky7f+1De17FWm+ytinZdZFYDUlQy7zGpun7YEE7PuP2TRcv8uM1miCbm3ybvB4Eb9NeH9GCYVTEg
G0MXDHIYBMeMNpUO9D+kmw7GwpEDoa+jTAfKXuGQYlmrj0tWSQ0pdOeNeHJboeMElcvAHSNQ73Mz
Qpqa8KZNt0QCJy0pXchaZP6bixkmZnpKje5IJlb9MyoT2TBbLYmkwZy99PH/LqOW9cSA3ltGASst
Tfu3JmJSVwo8KU0fWs9NxFkUC8+bCKE0kTH3jVEL/QetSx7KHsw0+RsY2xENRSD5jjDFy3WCDGkn
aTZArM636QNb5wHdfhSLxpGrVnNi1cJyXQTZlmOkeob0zarA7q0OmSqO5eMEfpbIW2AOn6wU2m9W
CgbJqol4SqPT937EYkmZh5aD5dCaTZWjFuFQa9XuooVD53RiVO9ojyAROK2Jaw4UTNH25VEqCHmQ
uF2gmpTJ9UbcJlMMHLnpiU4TiqPqAyhO8mXxHNvyif9vugmqot7moxrcBZQQo5qia62yFKJs9h8J
eoAiiSq6zgXMiAkqKpjUz3pdH3uIcw/J4B/LYIF8v0OMG8IQU3wNKI7t5G5a9V9Raom3ctaPBLEt
DmkRzm7PeM/bDLIlUu9DZbX1QWiroW7RWGttQDpOK5w/rzLmx8cST3GbH46nEtRU490BhL49HCNy
p9ZlH+2CDqdX3UjDg0GE8lHqYOxB/ntY/sgXBVTR0CTfKKnZWYT+WSpMhWzvRLvKvnodwCEQsxLe
FEv/p0BaBfs4MbcxA7yVwmx7VfHwOpSFgEQbeecybpSVNkn2tZOV/Dxg1F8HUzp9o6l6ILEueVF7
SXYbAv1WnpV+I6x3uGvzRcTmV2ifAREb/UssB9/RpGZXgzQAIg8ZDSXehgQvUpGKGi1lZj1XpDgc
yD+onMBUcjfruwpNqeWf87DxVkkt75Iin8/PbfuVSWh4gTK2LyITCZt/lRT/kyM/bYYPa7utmMLQ
+U0g6jHfv/v5EPY8owH31GPVuTigOI9VwSidK3hSfqierdjOTilGAIsQEkefpHEvhhysuh72xkrm
MKvqt7brATqXpeYO0waTGFS6rDO3ClF+P7RS+caCPbCLxxwyFT4aTatSYSS1xWMfb+wJzNAgt9pz
ZuJ4Clpb/qH1ZHcD+V/brUzDwETkpDABWJuzkSAFqbazGj11EhV3QNGVyq4uU6znw1A81Pz66Afi
bvLhiJC/4SqTx7g4nohozHQIUQ10+RNj9zk3pr/XyFzxPwicG7JXb7TW/l7a7OaiotLvvcdMuNRO
sg/Gb9V28ycihCgUB0BRplAeOY0ie/K63DvnZA0hnP3LTGMT5LVhPNhYFJkcT7C+Rzc3WpnOKxHE
jHHh1bToS87J7OcAHChWZHvT2m0je5czp0X0acymGXUdWpGOjVaG5wVbCpdhFTo1nMcbY6B+mxIz
dYhh6Kao5SCWcjEDGfSvzDxaqRtmVFjcX6w2ex0bTzlj2A0ZXtbtLmUVX5v0Ea/kvaLRzFX+Y5V6
MGDps3g1EbDyKJltSshbAPXAcZziTZgo2aGdYmiZtVxuu2I0dgMWiJ2eKuFFzUqXN5t90uZLOEe0
DzpvBS3JxkNYGd1TJrmmjK9gAJH5xITkL9HS89Jbt23Z8fT/e6ll5fXPy8tvNmC2yj/G/NSVUfW/
2/XKcaVGdWdyrEy1M+njsEKaRBDDMpCcWhOGZUTt8ILY7oksWaDJIxoeqSz/ydln3XWCZjZTDWXL
MLLn0NcOiDKKvwC4EMWLhdbwXhoVfvt86tIL/ZMdwzJ/+3UDxjyEYSDNOZ3zsXj3s0feMNsEinqd
MoPdWhJvmqKaRTLsFDZtxNKtsJWYg4q7h6gbRjbtdYCtLbPRQ5k4SXgAteQfbjICWZj5iwTDI7L7
cP5K8nuJlUdJXLVQk3OZDbDMO4HMaRgZYacPf74Rym+25ragpczWnOPvx7EaqltDoRvLnQjC8Wxp
o7L3AobAeAuC9WBb2b7K9OpOs0WGBgKHEHPsvkOxcklH5dDasbhrXRldBuaGa2JCJmZNcWCxVyF4
dWYFVfa3Nm4egqCbLmjCpycz4XhlmcRB81++ylGgHcle0Y4xDKhVg8gPCw/fml7xN1iT7GimpekE
UtjupiD/R2DBvlXypZIhLpZFhjlq8E/eqKa3aKpY4RFFIYXFFGAp6l8cmLeTJJlvxvDSt9ngGmVt
bTXJjCBDdLtMjmo3VGOS/PraaXRAOEw10ytxkBqmNwFNFDceHKqeFiv0ptIFctM6qlWjBEe4uK8D
FQ8i2oMcOSgJUWF3yyZLg23vS+wclXSjlbbyKDZy242Pyvx12WUNCpD8VKRTwlMSGQgBnfGB6JPs
cSiBAxB3hZ5MSucAC90hnqT7ks2GJgYQxxgduWNXUIBySecsm/8IGERfCNkaTwme/XUaZjOg3K6c
iVi+Da1F9Ujj7zbhQd8hIxowQiikImnT8A1a/KrrDcQBYyCRgdEz0ZCCFkygiJ71Gqjnn99tiwDh
l4+OQJvAGVDIKkdey3r/0QnLPClV6FC6WnX7PoNPMWhfSpjomyTO/HKHPbHfjXaZuIqIR8Y3XfKq
zKirRsU8mQ90gGMQCavcABDdZ336LUb7KKNe+u5XxjFBePiPZEHuiQrQV7ilWBSPdeGPhAAPyGJZ
ZzeABVq3zsNnAwP7G+KuYcVozriQ563ejbi4ifQCX2Q6yIyOUYLMXwZlMx30xDPhusi0qIyI5K6a
prxN/3UHCqrYZalJ8LZZDqy8iXyty3oipMezv2rG7MycDBD3ZIFMvOkPVu9phxwbV7aSSWv6ZPNm
f+hl8WumqcDUDpHJPEj99UwTgD+LWsEDO2/zZ/rF6VYSXe0YdL1osmT9SWlIQMzz7rWVq45J9TCd
lkuQB1iygnun3gb1Vlfzta1unX+TlStlE1SlXPtLqR9q/yqUi61cfEyXt9qEGcEiFkAkMOColTM+
4GDvzOCbFEjwm4DgOEZTVf9gMDx6qY2NJ4hN2uuSfuNvf+vKFul0VvSbqGSKNZepPGjBo97MpS4l
jMc4faK68SlMn3zp35qqZ897qvXnoXou9ecseaFy/TkdX6goeakkvA2QyL5k0gsFUWMlVWnXE5EE
w9CG9HC3g3xHlJX9NU1RN2JsezX1JNhizWme2k/bPqr84dwpOGQgmEUtq6roKt41yxRDpQkRo21X
TASSB1LB8dJBlOzT42AfNH5J+pFrA5o6PHmYy8iZqk+1dCKdyzgSN1gV53qaa7DPZnahx07p1sXL
Ll2G1PBqWRiJrtSEUdS+Fva1zG8V2+rpNiw1TTfLm6so757HbYDHd2/4Wrn7zCWchN/JkwnHBapb
+lQ3qb5XY/8k4a2CvGyWe78QwdXPYzTwhrLL1b1EQ+4gz7C7g9QdBKnzHqxE3vNzBYST2AcvOVJW
coxRchMSoR/NknDxk++dCnkujXCK7KxkZ1BYIyQrDJXJhQKmqyaX1rzUu1472vG1NC9jdxXxtTCv
fXfNCJw0r3Fyo8LkFvW3XMwV9LdU3GJxa9I7ZQ73Kr3rw1zk2zWqow73xL7Lw93MHyL73iiderSJ
64hbjR7rLEFltSEczwK7H0tRRyySwYIkZH8H0SW+qxKKDL+t+h0OC/JKH4zsQVtKyR4oT0Aue7DE
nXcZSj/MpLq46/E96eeS438rM24/KzFudkjKzE0s16C5auFNqq+6RiLYFcdjGl7j5hKH17C5UH7D
6fjS6uemPXMt2nMdz4UhBwGV2Z/0pRKYZPaR9iAVV8ewOgbhkSFx1h/67JD0B5tooOgTWfhHlQx6
KFQDCs0/jpL2e39C6sMOqwIdWaca5I9BHltO18i9M2DieBzHtrp4tc3LSYxHJujEkM2av6pvW4In
dILh6akoKC6Oyx8tFwKAtLOuHcPRsEmBF8jFoV6QYNdN98C26ovUtttSQaQdjLARE8gxAETy8WtQ
V2tTia0vUcUAg09muF2MSPOfixQU/dhYpsuhN/z592U21oFZH3yUl9sYcPFKF0V3XS4ZNr1r2On+
rlFrczXmrxM7zUullckNAxgemPi7qZfJl3aoq32dfiJ8+Lh/nofsaMRMDTWzxpzm3Qpfk/mL2Dtf
G5PxFMWRjWBo2uozDi3sObrKI1iYqSrxP2WXIOtqzvDknIykcA3p8KiaxrNlGPEdu1tocMDV4tbR
i9aAdQzXawBQfEWXR2px/smzSZnXtV+3AKqKGFxBRcLA48MR16ITnLfpAOWnDdpdM1U8JSv1OcG+
4ug6No44LcwbGS3Ak23/xUCNDoaD3qbo0oZGT0fg7xyrLVR8XE1cHco5SeDP+xT14wOUERBtGQAP
uAys98OgSEwjJwpgR80IQjg3MbgYvuW7rQw3By6NuIwtXTj2yE4vZxHoknxcxzNbGjaJRFLhq1Gm
1a5XWh3aTEfeQp+eIht1ujp6b4Brrk0+fTZ/+SjT4U1B4wzdIJMEdNDvFAPMlvyprrR0HcmVhxcN
fKBlkItQawnxe/A21wxe+73RHLMamptZjjuj1NGBpmI8ZZbkVoj4sdy0xCz3PBf//Ev9KGDhx2Nj
oiOhRkH9YQgwYYcmYBJuW9B6xTPwb6K1+iqiZeD1jl5ryJE5+p09k0hDTGIXtWOyGNUq40Vr/CqH
LbBHj55erpuMd0FluLZh0e0c1E9OeB+bkPyk9qy64LG9iDDffbpSUq+GCr5nMM5LbIkC2a5R5onY
qHCm6VWyssSUbiulUZGjESCFpwoPfweLdFLn9RuZwjx8UjZN0eF7C4hkrexRnBVdnccwFgiRtkOh
EKSK7KTIci5+SuB2LBsj9B1pxSHLeqGFw4ha8ZRHU4+0TTcy5lKl0CYKw8i2IuCI8skt+s37XkPy
j9yQgbXOqfDXFy6nBZ1TdHRr+tjdsc0ji6jLhsarvEpD7XuEWHiLLRl/T+cYHq/WSsBn/fmHMH+z
QmgsauyAUBF9FDolyLisRElnoEawlVVCayDUu41RzakphX+A7UlLmiMmfUOy/bCEblHSRM9kQXwP
iBv+AWniUBM/cqpluJM9J1w6wlBP1Ub/Kydz5Y6or7zOjZMVHyT5OPjIlcYq7R/BaqPwbjasn4VT
6LS9gno84WYuLrbfEqSY4m0f53ZJU7RkSkBJjhOcD0GJbwNe896yGvmmJZr9JJVFtNIQvuOSjrwn
IRi81Jqd75d/q8tN5LTeKmoyRFvCIz0RY7jL2hi5PnkiG2/QxHUKpJMvF+WLwC6jpIE8J8zQowuV
B7Qx516GtDjKaekiJLEfzNIckeeSWPfnG4Lh4+OabTCrgQlB50Po79vU0GjbloZTAfoMMcrk22dL
R/+3fFXo7d3U2LbOlXTIA/dkDFJDM1eb7Kdm39nuYLu8d5qtSqR4M1ev7WxvN2pzsXeCmUpeA8cW
7DQFaXsKKg64C8p9pOFM1tvbUBx/luwfNe1gLBUTctcdUCVSobfXlLkMZU8oz9hgc3Nnda3iUl7j
+q1reTSHCYXfDdpu0ghh2pn1Tq93hDbmYkeC4oQUhoN86OJ3NQY3/J51AB9JUdpTTbD3jP007Kvw
YBkgSA9medDLQzcdOB6m1lwx1R6D5BiSrtQee/+UaEcKoezPKqeTVsyVT6d0OgnoLOSCQiVJzxR4
kgga3ie3cNkPvHvqWig0efKysM3zw18/2FkdFcUIhRbFZj1cbeAvl1I5BKjOsIbhqIoYpdzplGNe
y61/6k7bxi2488AL4xO+0/wQmQk5XX4TPkbeDz0o0zP91PS8fCUlyXj0VcGD3IsPZh6+SXh3Hk1y
wDaBaOSHaTS0TUkmi1uyo7gXJ9yL2Qr54he8cuUtz0V5G2u7dIOQjrBI+vLm+/pdHkF56/acGGq1
JsFt9fcoKqZrE0ryDQFEsBJ2ob9hZEs2RZagFko5T03hNFgbeh/6quHFgtqCUBjrrsiaZxVs7Rkf
tjhHohEgYnRzm1Y2HAcEiPD2jG+RiclUxWKw0UgjXy3KDQVb74oje3MnkvwfArXtW5RWKBbnZnWO
5Q7raWYgMgcWXXdq5ur3RCbvGutlJu2Iyq3XZhMLmIR2DaIB3kIdqtoWEyTcsg7vbqx1+U1JpZdm
MtPvoVV8R+0LPUz1+JV8tnWUPwwZ8Jgy9uZRY1jYGhYR5H+ULgC0JD1NFaJ3yOCTd35EfJ2rsIiU
LoKLOtw3JAgBAQr31jiXN+4LscfEbkUHrNZDfZjqQ+YdauUAkL3Mjl1/rDNOrXghN0l0mvojTl+q
IOEsOnXqyarnKv3zpJ6oojy3/lwVgvWlupLFbK5xKW2GzJ+Fd1aXq+0RmXROiwvQLcleKeBPiksk
nam6uIQKesRLX1wK6UxVSzXSmeo4upkECzk1f2epXjlTI3F+wRnxph6czeCsVfM10U/ecmXGQdkK
XJmqMO+CnO63UUTyurTr/J4S/EX49Bg9EvGprgDxqbfJKL4UGhyvY0Yvszi1/skuToIvppOByNg+
8aGXrJO9lJqe5aWGfv7Ed/1cTc95ba7aPA/xhc/XHA5knlPz3MSXqAdbSZrwOYsvoXn2TbAqc92R
LlrG2VxKii5z3mW/Vrqzapyn7jwsNRpnTfDIPrfJvzWIE1UmZ3IYGnFCIq2iks7nCvLT6B2p3jsm
ylxedbSqowgJpIWGcNA4NHJWXCrNDxPQf2kf4zfW9ka7J/Ao/IJOhVq2oO7EmovLr3ULCKE8rbWd
ru2QLX32iJoPPL8ucJqs8JgTuB7Ys7+XqA/y1BmR2nKSM4W0wba9p7EpnyJiqZYK4BoQ1IZRa/bg
zUXCjJ/ONXi7ySMWYJdru6CfC5O1hM863MWQ1OS5zGZbZdux3Gok325MbatrW0hcP6tOQA6R+Qyf
bEcKuzB3ZegayHYKlyjiDLijgX7LDQNEmXMFxb+FhI5CR94YezM44MPL9Mje9pMERFYtYVNkyp4q
lD3E67jZh83et92AiF5eDqpcsC+NWyjuyBM1cXtvR43eLuHJpu18Xkg+lxfsQMJRtbw1mi0ZJ1Dw
QoKht5TBC+FlaVtscz+rrXfUxLOQVzQpzCSs3n6CQR1Yn55Z2ND95sax1zR0TlsCleQ7/UWpmJ0u
EUBHDAwd6PUIq4QsbbCg/gbCA6WVGx9Np7IJe4aZG2IHfJZSH36m06ZOD1i6dsbUob9JKboz1I6m
z2UsJdiY6U4sOelSOdG8gMyWIvWqZW2QHAFRW4LP5JCMR1WG0xhsw53OmGvg24b8ARoXTs94A/E0
YGhOq5kTIOMDO0fSLYnG2oZin04N9b/VhRsKiputr1V7XcrMcIBArxXYUUv5EN39uZgHScXGijeN
PFe1VCGRCrjxYicjgzbG4jbXVDo9DRSO6SRQ9A55NjSxqNFygNIW/CFUYcupl1KYf4QISJxZ/2A5
FB0YKlzKtxw89pS2FGnhqAcbiFMO/FKSESk1cjpEMJEzRo5N0qy9yZE8jZtU30Bh0UakPZsk34Tk
9kWbyGPLQA7vOoW0M6e6rAHVJyP24DU2a8+1CJEgyJD76m+mZKOXGzDhKHYjWO/KBoARkFkVLpzY
6L5DMgs1LcV0Zqyd7CVGd17TJ3CIsWXupo0OB6aEOzjyK3J8gyydufC4zzZ3bhm325irXCqbnNoA
W+60hlM3czUTmaEOFFZlqZFpG87e0GmsTRg6YHl8bS6FdMFh09eMrDZNtukyTBUbRCFQZi0dZeK6
kufrrP8a52sm0EGQaLyx2a7HRItuom6uWt6UhKoZc+US/4q35UbEDjVyQ/v52lOqU/VOu1wH7qPK
TwLhkZ9qrmop2lchN50mluUAWaIi/iYoLcLWw62pOLri2MJROkeAeescWWEHhYvV6Yu52qWmyLHs
DUhJJNCZvkn0jT5uSDZvmk1FADT7N+4rd9fDZbZW9nQ/MBO38truPukOLBLAdwu4biP9MQ281XS0
1F93qMVYJCn4XFRqnoqLV5eDR7zhwaNXaU7X96lLxkGA4MySHYwnbE9qRXuVxN1HhuF57L4Sbboz
HMx3lpzse6Rzu7jz2aZCEkOaHlz/75Lgh1gL8WqL17h9TVv+M6+T/1q2r4r/qi1FBhj404WA+kVK
vpj6Szt90aoXS5/L018EX3vPVDA+24ckuEfjc508J+MzEFuhP1F1zeDgKfCfIv/Jmh4xARrZo1jK
Eg9BP1fUP2j6vY4fDP2ea6TjADou8pTM5dC0HuNRIioj9/6OzDB7JvfQrdDv3ZCoII1qm2id4GN+
+POj9DcdW4RXjNFtzK86va93XSS5qwFrenPHKxNXvcDKtVzGhLyZPEHqk/cInIdRfZELk0TNxlCO
ZRm9VTYLNCEv2qZnhyQroCVrUptIlomj1xHwy8YioWyfhOhUoJlXqqZsDQ/GeZTP6YF5Kt/bZGIr
ZsfH1Bjk+/JHNd+uBMxJUl0Dm2GCRa6JhKJLWKH1OA6DsWo4BSde9ELCunEkNOy/l1DZZHOY+1Qq
q07t2YeScItRwj9UjWQ9WS25qUlXsYZATduAlXWNukifK9Tdn7zBxce2BjMT3LyM4FENMJb79Q0+
mKoXy9XEG7y0eM7NIs1c1OOewE9qsPepsp9s9idzsW/5WT7UXxuv01xsXSj2LV4yX9m3ULq1aS9s
XqTu350LKsBQbNm5UDq5OMvOhc1LFM/7F/YtwfDvvqXztuxbmqV+7lvYuuQcgEO3HVytmDctVGK4
EVXs/WXr4vn/blpm/xsE1jAbt7AGoTWJ4LRccgkBrOeULfI6a5SuLSCw85/fpeJjS0KjlziLBDFI
2dhkfv1txkRrN6AhCzKxQJAktFRPNdLd02jdOhSBoO6K8TWsJoS7otv5hLFAbram43Jpq4QxSBT3
6xI+m1tZYY9PCJ1Znaj6t0ZV1gXQz40+5e1OMOJh6ImZkc/DjyCZsVj/+0fLn1dV5a1zwMnO8i8I
KvxnUEfCRKJwW9sZzP2WfA+LwOpjxm3Dmzyi1H+1ATKv02h4sf3oe14bkTNFo/fY9ioJGuHEtMHo
rYMP5YURtHnrVCQwcSRnz2om6ce2m/N4qyx7lpGCnq3vZk1/LC/t+CuZxd+8dky/D4136ujDP1co
CxbiRpGh6ZLsSbh2qCLzbdRnpVbLu11n1T+GXMqrWEchEBuwyhHY1U7RpMXTn28d9KSPWz4kJ2hu
Ze4gR9B3906mySgRZl+se0UtaEfrNMqEml8xRbS5MzECsDelyd7PYStfkWy/VDqQpepgUqYqxvLn
sMQ9uJ367YD0Spur67e2vbViDEE7YW9J9NJjFLo7rdpZ41yJuYuW6gO3XUoy2CG7FIMm4rX73jVy
V1uq7l1EgRgqp9zNe3fI3Y787X6+hr3b5K7fu7rvFggHc0yXbpLzUdkBlumXCoydOuyUYoRhCc0J
Tjo69zq5Gvx41U4DaFrt7HGnVrvU3BnjLjZ34VJd4DZLVYFr5XMVgdv1Li6QpqcfgCdPzV0MxUXv
jvlcNFYS/MX5XBF/hRfhu1Lnar5rd67iu2C/BsRvvtv58xe+saM8fa4JKWC5g0JjAI3f5LjYo10S
7cDdU7FFoPNcI0FG2bb/H8bOazluLMuiv9JR7+iBvxcT0/2QBkhLIzpRLwiJouC9x9fPQqqqp0RW
FCfiKINGJNMggXvP2Xvtzh1CtwvZS3wwFnqPCKGtaHPtV21HaLrzlrSVpiLN+0oH1Nwiw1azhBCB
OGvvNOZXOVTaHekA8s4WsYLwZo7umDGQJDFE2c5CWnqIK+Q3iU50TU3/9guEwGNjAzIJW1LPJjFr
12Hw7JApBBZyuiqnvj3R3gnO4czlqCyc8LM6DLxAIaGUVau1a18Dc9erEB+gXtrXEun1oWpa+mJO
nzwEMn1Z/vV00tZMkcQ1YmPinnJ2zJ3qgIrtzYNulUTn0lgqM7U5qvZXbQFep60kJiPgRDCHE7Ex
U2A8B5byHbNB+41J6c2QKS9hbM2fioSfNbsyuQG8qnzk033f6oej4HA5Yj6LJOcyA/lTF0gQj5LK
TuXpTOx+11lTeGjRWYECjO4s6LNqOLlV7cxPRRCVdHkAOxCl3CMNjxLyi5AWVYZt7FAJTY9F2MDg
tSBk9ZbPSj7sz1aikC7XGv4H7av3Fl3QuYaJU4v9PpT7i57tT/c75MUscYggUDMFaL0pMNdjxrRT
MarqACYQtssY7+PI7j8h5XI8rXigH2jekgKpfMC1eW/wQ7btIN7WMRNxWX8L4NKScTaTIVFgHOLH
SMOyONtl9IIeQLpWauSEZEOpjZy22sUpSaYAwDMvmvBjpACol5l0bCxZ3l1C4IqYVxBbdZhojb2P
bSti6zU7z21q3sraKT+wwLCce3cWhjDHWVg1gePq71rCbZCnTT4awXqYfbVaB/A1EY4q00aqlYZP
swO+WSxSiMHUaflw0xnsO0ObuOXLNwoL5V6UgZMgWtDVemEf5t6owGkVzibOsxxya0CDYbGzGcsN
grLmuovm7+SYWG7ViPZoDDTLLx912vC5GJrWs1synwo7fkIiO+27gsDxskSYCrvxWBW9f2zNHgCI
Hw+uTe40rf7UAe1Kv251+TBXs+agChfJdCbvisIZCy8oFXXLDMMiA6m0TgQW54xGE3ohDYjny9em
KS432IXCzbxgiMfCxmXBLGwrw1q7iqUPmHWySTsKjfCmArm9DuqeJA7U1TeXr3V64Vxjz1WaP74Q
0zNAgiAIxJAtObLsdX3JmVbjcW462vWQYbmxy2TFkpZUl3ncxrEob9WMRGZVJUAxLhqubF1zVePo
PoaGVt3ALSf6biTIPHUUt221bmf6RXuvGaQB9oXEXWO9Rjm9lHQG+V5HybgbHFWscHAam3zqaWFZ
Wg//E4a+YSwI3tYLjLYg+wF+vEhJOOUkdhgR61jBbN5lvsF+PGbMldqI+BOFqL+FGknaHUl5na7D
1nRYm9hN/NkeBrEZdZrIHVN9sKFcJhOh3jeyDm5yQ9EfTeeradnZQwaPOoh8Y5eYTXgYQF4dLh/R
if/9ozKrHM6+ffXTEyMyoA5VW8p9Wc7DNm+wCLZ62x/hL3THDvDLMQNKTjbM7HhEiazg/sVfUrwk
bu+0035OWF1BgHvCbXfOwhhPrd8bTBIbH8yQOSUHUkJUaMvQjwljrr+pDoPPZpJXUxQj0sny9kqy
ILl8Vk3ZvJEVWCk7VVqGdJqJ98RqNRSNZr8Ka4TcClySNpjuhYqSAn/ZTevgZLXtmUAguymYarN9
Kth+9kYxHMD0DQd2vL9/pHfjcMgdDmL2rlxwebS3fVvOt7LTXhSzMQ9Iq6fbn19PG8zxhXO6fHb5
+kS/SUYtMSbmjA6L/W7rpNNNhB3moOlcxycbIwRXtltHCJDnGkP3wKj8QxL0RDXO6kyCQQqhdxUt
X40uXw0J6kk1FFsXR7cgFcGb0L0yhYG08vOm6Wc3VwIQZoXVIMxiCIddDVWtofigimgYq5zamIuO
REGXvRg9KHnXVZ81Z0dlG1QM6s5pBx6P/jT7Jk+crbcLJlwcqmp/+aRTfwCvsPbq1JnaLjCX5f+g
ET2eTs/VFGYPSh64XMjl5xpbXFVGwz5TmFmzo4yDyjliior71eVLM+CA0+Wmi75Ug4TQXJl9uLlQ
xIcFLt8wA8yXJK+BoBqnK3+/kcun0iHhpkrMwevGuTq2VfG9W4irHJn5tiGUcmsv7pyhlsTRZNV1
bUL9Zq6je31UmUhLyNoOFKjVNvLrVWuXGlocoOoyNIJ9i8BgxRyqvFGJjI7Sur9iJf0qgAd+qgzi
xYFcNqeETLADhIM7hhQNYC+BGTYH2RU3CkBeg41xFtq55/AHd7NO7ppJmtvZyeOIxpy2HOeqMa2Q
ZgUMrjS6lEaA5bHq5mNC0NhhJv0PGMmE/jBmkrF8dLlBYs2qdjJmOmXiSSpRviNI1DpLpbbOZq4b
h7zoH6TWzkfFEhht2cSt8RnNR3EJoJRzQYa4rT+WWfZU2YjPw1ZPaJ/6bMFKEznpGB6NoqkPatsX
axPAzQaGHCGkrU/Pq5Ukp5AOwdqlUEFBRWqOA8WokGZV1bZrU1LUOyxdpRVg6gA21wLER+8Nw4hu
hdgU43QwMsLafGJ4rvqyL64UMwmuBANnbU3IeTcr5Tak6+T6ToPUdOjLfSyYh+KeEbsQmOSqNzWH
0NX695uOnK8Vcg0A99a8HmVQL1eKsN0VWfZiLu+FmCD6VVuU+Y5E4OY6sDJypVlZMEEJ0XcE8Tcx
mq/4OMzn3rQ7Uhqm8LGK9n7JqzFJMTFUS+efN0rm18rayuRa8B7YB0EZEytbLunPCTy8uaiPkCr9
2Uqv0IV31sY0cg6KtbWKk/GrE4UhEZVNeBPQQHcixTqU1uB/QpBx0hqwuprSWy6kpfFqXED00zSP
G9mRuSxnde+LCs66HIe1kpi5C2aq2kyimOjh+sY5ibO9lnUTzc3+1VHYjJllDD53UVggHvmkGQFz
x9j0D0WAGQnoznaM8fckHUFomhlEdzDfGSYtboc8bPw7ZDff1CQW36wgBxocEF3cO+T6Lakmpuzl
SYf8ualG4tbGUP1Stk7xvalN0ttF+Dn1+27r2zglU8tY6yg8eIEJvsgyBVPQf25KMuiOcWmpNOpj
e2sFxstsm+WdOZrGXjNI4SoIFfFwtMpjFymCg1r/NGrIYYtIoLDF2bNjvRmskiaedh/slt9Pawkg
VQUYBp398jvtBSlUtmw7UplCpFpXYa3veErVjQp7UkYFg5HuaEDuW/OzJKc62AeA8uTEuQIy0KZz
FcdfCEXt1lXv3BWN/kXFD/7BOviiHvi1d+uwEIaTZxsGPZm3crkZcIovkJ+tWSXT4FfSK9vKOdh8
hNns3R5GMw6PAyyunc1R3x91nRhIRDSONTbXQPC2E+2CtdGzl58x4G5DermbJCU5LyI9CJBjmG1K
7VMwekSmqLDoWfRnWUH8UTSavFPi7zDQYCsYwwqYZLRVW/O7dHwwrf3Sx69ixhi6jtB7gPuR2qcw
0TDkOHi3KxHSqC+nNcrveTfjgKDJEBUeXJvYkzYer6nRPYwG01YrPT1iACbC/HPopMyOLY5AoNtw
s7Z2Uz1o/viSlpO6QypgHEwfpvkw5VBsByAHGNXu/v7I0N8v4LmHNidcw0ZUxxr+1xZYoc2t5KqR
sS+DAueL9AtU2whnYLDJGRFYRo2K36ieuj4vOTHMzRXvOccLjZwpUZoGn7PR0VbutrZj9NFwa/eh
HQpPBQZ5kznTg2ZikrUCjax6/GXhVZdW4VWZVuIDcYr9bnYraQRhvsbNbtMiNd+MALU8he+eiHxd
jpp5T/rmbPyIHCu7iw1iq0QeJecyUm664oVlZ3K63Oga22jixLWdPcj+pmp/JGOOC6mxzuOokZ+E
J9SnVV9PVrp3Bn0jlrwkMD9Y3/AriCJSN6nREpU0g2wG6XpxEAW69kyMmnpPn5ntBFbjb1N3E0pO
I1pKJtIMXf4uzkh0ofOHMiJtf+AEGdymL7VtOYX6VdYQv2OoP9kSRiVZUA9c3TMRRfeQTr2imO6a
LDm1Sl8cQj0aHwn+3uJ6EQ/ZkDwrlnITNUF/f/Hk9f4Psi6bD3otmma93fpJFdOBECZQS3TO72Yt
MjADhSjEtVZv4V4LYynnUhEsbubC9VJZ7U6m2yuuarqj4k6ZNyuuQRBpSybiUoKNQ7LLIPWjaNjO
0kuSHcykLNnh5aV0JJr1jm4jgd1hg6VnZ4idnNFe7+x4L8QuYLUndn68V8SOCuUuSvax3HFBHzep
ZFWxy+WuJM5ZpUu769Qd60PeYZRoIKzunGaHV0hpdsLxunTnOJ5yKV33Qt/r+6XwPXWX6kOPcmZX
t13U0lTTukCspsBtGeQCftv21URe6Kg6kFDbhzBIstPclJui96pL5YVHwcuu+F2221xubWips1sm
3bgKI4toWWk236edIDLug7e89e5qgDITYoXNJYHOt2a+oWIVRjApweQAnazOpno2wByqS4nqjDjG
qc6+ushiQIYF2hllTHKpsl81jZsBK6vJPT+X9blCBJMeELWF57Y+9/V5Qg8Tnsd6EcYoMNHDc2ie
uu4UI/bE89udJj5Ol0oBSbIYIQJqOsIcm8rfSy2B9hyRAlJxv0gBqSk7/FQDskyxmW9cBIED87l0
jxBQIyV9EQQ22VJdtkMQqPiLGrAdIHh5pSD01ssFJ96dGu3SaifHnT3uZmupIdyPJSPJvT7u1Us5
1UFYe8FtdbCqQylxx6IEPSSo8S4Vd0eKwUWKvuCktMc+OLXByS6XqoMTRMByPuWXkvIEb8helhlL
jdlZl6ceXU52brNznZ0rRDnZuRjOeXZOhm1EEsxwjoZzmpEucQ7R8hEs2Z9lf1bSs8PqGFgwb4bI
PDUsR05FOtxL46SFODZOdXcKzOW2JYWej9OlNMHdPhniOExHi2d6OuLOQjTa/6GERAZJoYdEDIkM
kvBi9JCBv0cJ+VMMObD9IjvtDzHk/IcS8s9iyP8oIZvBM9LfxZAoITN4VBclZEJntfqPEvKnGBIl
pEYUXvm7GNL+KzFkPR/wLKOEpBQSSYxFD4kSEnVUfNFDIo2qgl/EkDOqKXmyLhXNIN7OmjxRHU/7
5KnfGp51nnIIS9nFPK6HuDn//j12oRT9spjhLSboLDr0GRG8vgXPgTnPWphw5brKwoQoIaHf5ZkT
rsKxFEciXOIr1NfVtknCknPPSMKijmm5W0LegV+Z10jBDQIiS4KMDHp55KeNsJ7G9Dp3EBJAOglc
OqQWR1yRuo1lO9dTSB5WWwQ1dhfOyIFDvjWuZ/MolBFBBRmXZ4eOe5n4COHmoHdVBSiQ2hfFxs6U
8HEWDkRCvKAfrOuYqL27UJAqsPDLCAXHwCOX7/+p2YpAsa7itiHopN/8rIm5jL3Jg+3MFuVzwP6h
3vrjVqm3DVb6CU3zUiJxnUvRRB5gmU/sA1zfdBkVCsWlbUX5MAGIBszp1XhR7uWdB1uMmjSvZgKg
efqlYscbOy/FSqh5ueNJLjaXqh3P6ryAzbTjgbJKdC/TPfa6i35+K3P8Lh6AAyoovDD0WNPFoYf9
Og29ynZnzv0QEWY3apdCy69dqgpcdgCBuk2xHDMPULcF3t5L+cyHJTTEpTLiCZul2DNQZG5bCl0w
dk7LLaBtilhXqnC2sKlhT/Wx21I0LUmfLd0ydu9BBpA+Z7BJ0l3NcacEaJc3JF6XeGPt9Zdqazok
Xl17w7RUN3nN5RbvhmZ5ce3NlpdN3mh5ybR8EP1RwYS5g+A2z6iW0ipvir258sB5UICKe+lSrSRs
zZ00d2Aa37lF4Rqda4RLwc+qxJaKtW1IlVu/2yrFUvETCbGtgxBuqZos4nZDoDbEhqbaaP2GsTs1
20tBHKf8ehsD/iP2d9oSmUb1/na8VFtDkHRBb4y165guaSCK6YbWUnhpgoDprRfmXhR4MQfLparO
y3MPcEJ3qTr38B8OrM01b+o8R/PG3FM0b+Yw0D2z88gNlZeadIamK5F7lHMphYxu/gRHyKVyG/md
W9ok4bnIzq/iwB1YIWRu3Lr0lUpol/Y2srcJR0m3VHQpjEBCbrhVGMcjAWM7PBE9vNTYb0x1qZR4
cXtTQ5y8FPleUb2NjK0ybEmaSJ1tF7tUEzO8XqoaXEUn89J1dFd3XKG7quOOHCSO23OccEjUXsex
wdFCxhqnBw9IPulDnCmL2jMtr55+r3LyKFBLg+WlHD4cONNS4aUUtlWV54yeTqZ45alMA2Nvqrye
YyTGYu51kgAOlzOtxFgnXbvDaObmBSRGUk+WUkMXPialdFvkFkG5ddh3c5jESxGzgvybUpqlaBV8
cMZ+JyFE0I4RzhScpAy2EG+UFfGUjUo94eIDCXsQQEZOZRiQs66OhCXYG7utktPlyxHj8Z8fISUd
mxV+l0+zXnRr2bCit4bgsWoq/9zr5EempMp+NhcTemtHjBIsxVyHikBcIvN6P/JST4aAMJpOn+La
PM5jEF5dUq2ssAvobmxyWEyHJghpLjetXFm28iwTvbvpnDi/M9KF5j5/NFp/D5CRmljg2Qz2mOyw
Svz1hO3UfpDGiiDHWw8jAPIal1jDHzzbsh+i5bPLl3RYl1CmqMQ8hOGx7w+FeZDZUsTXRvq+X6KB
96Ld2+lSwtnl3S7QdwxiEhh91lKC5OFwL5jgl/vS3rsGK7GItPml5Hyw58MsD7Sfh/RIdemx746q
sZQTnKrqJIJTUS3VOaesOjXOUml+jsZznJ8bSMqlG4xnfzgr9lJJehVdKqCt1V/5yZVM6pBwc6HA
Hht1kLA0dzaw7pTy6AfHIFwqNQ9dfxj6g8gOTsaWa9/hSYZPGm2MdC/bPftD2yEuY6kC9km1FH0c
aS1l8/DCvTIuVdh7LTpk9j5jQnGpMT0Sut3zAOVh6I4ai5uO1ttSJd7hitbuyZxPanWIgfWcshyQ
z4kKxzMV5Wdlyan9YJfwFwILCccMchJXbCZW77DY2pQPfpmSPk+PCxViryQsUjLzOvQHZdMXpXE3
NkqBuRW6AkugRxvd9Cyj+cYHyfmpIELECAg2T/Wy8egctiAo4XIOkPa3I87S6y7QD7klmnv6l+19
o3DqMpr2yp5zzlgRgmKspLtCzMWTrFI37szXto4eC9sJ7mEz1mSPLL0iv6VtEr0WWd9/y9ErTjbk
jhGL1AJnoLcbVNq3JG32lslJrR306qYEwree+1rBx1Nlq0gZ801imfU9b1ObdffwWIj2gQAJxms6
PWJan/gcw8oGzma0V7OVl+son62v0i+uQuMRdIazJHp2hyoNbnU5CE/o7Am73LBupkwZNrUWPSV5
Lc54KJFe1zh8SwW9hSiOE/QGzA2D+liH+gH0t00+YAaUaSow9pWh/UVXcAsFk3E9qb127EJ1vLnc
xBVBhSWdrq00fQItEtCDXZ0fw2lS75pKe+L5GQ5TnzHwjCy09I12Qj1xN9qTCjWiARtrS3OlcepC
TlcvUtouOxgDIIugi+q7+kc/Af+VYIBuLjfKFPgHYx0P1bzufHM+0iAzn0r7yArY/Fy0fnmYrFEi
7AyiL4x0ntQyS6/acLwGyVlySh3UrU5LhBR4KBJqX99KWo63gU8HzU8qgCSh34VrrpI6mU/6UORX
mW8XODiwMpZmYX+mf/WqKUb+MhbTgdCeAEyzdXYkroq/vxj8xQ6Z1svCcFXBx+nYB389A7aiV+zM
aohNCCb9NmrRyfgzxnIJwPNzrmov8wzXq1RiC6ORot7FLB5TMMhbwi0U/BGOF8kwAFh2S2kZqkxC
0HsaKcf/u2mXTzFJM7XH+e4ZfnSXFpr4oiWYgguFFOt26JxbxiGvQynPgfXgpI/+9CjSxzh4Ci9V
tU+GDbB6qWYgOtvLis9J8VmNn6f42dA+9+Nze6l6fOZqlnKSHJriSvRFfddYzs3fP29Azt+t9Vnm
I/nE8wwQEer2r0/cUBGXa03YLntVua7tsHcndba93tKGZwm7lUxs+MpJr8EYHVMADYIeqNYfuvim
LiU8npoIcc0stpCUoZK1GrygCYh7GIXfDNkEN2Uc6OsAkdl10wlSHHMYz7UKQ9GyxMnWjfHZGgwb
6o6+Kiuej1CgFSc8sv0UCOWLAzqGFQc711jPWsJVrVcfl+x6tmGbKoQnJVpzZdotlymjZF1Z1MbO
8jPtU535d3MbG0+dPu0yJVdfNPlNqgJMsZwnMq65aYtqOmWpLchW17N9rJHXNSXRA3ri8MEJbtso
S9lhkeOtJ/HaHuv82ukQQ+cErK57uwNTYdnDWY3G7MSUfW3q2SvRnuN9k0WVZyVcGpkXFTtTKsGN
xvtwBWURXZiJRRu87NHoyvmlMIsvfQtxkrZ+yyovpNPWNY1XL97iTdiX605Br7qO05x4N3jwXTl9
saOhwLxAI21E1Y2Q9rIGudzYmh6vkgGN5EeHytsjBYwD5jG8NswlSJ9c2ot/2hXyy7tycOpubdpj
tZt85dHshx/hDASTUPvujCKiIGLPSxx7WJcdwoy/vwPv6QeMRFjrcRc4WLnWvdmWBuRMNhqYh7UR
+XgTAuvQigrjYNv4gDiwHOQWzfy4ZFlaceaSYthEHXtkiEjVZtCDTU+YNhoTuZXdc9bic0xRm5gs
s4fgBS5mBhdzKj91c7b7+3v+rn3HneaUJFieobgSb1VuIYrMXsP5v2aRilTNBiIUZf6qk6rFFtv4
jlphOisdxurL3/2vl/G/g9fi5mf7ovn3//D5S1FOdRSE7ZtP/31fYEbM/mf5mf/8n19/4t/n6KUu
muJH+7f/y3strr5mr83b//TLb+av/37vNl/br798ss3bqJ1uu1cIka9Nl7aXe8HjWP7n//eb/3i9
/Jb7qXz9128vILDb5bcFAGN/+/1bS2Qb5v0/vUDL7//9m8sD+NdvqMrr4etL/PXdz7x+bVp+3Pmn
qduO5YCqMC2Lxutv/xheL98x/mkin+LFJBOJoM4lGiov6jb812+m/U/LkLBOWHeRE2ctbuqm6C7f
0v8JUZNeisr1Ti4n2t/+eOy/vIb/95r+g3jzmwJkV8O9eTsAov1rgRXmj5lEv75TlPeBGGckFD7E
vGxb9PAKYlmUbjFHBQnZA1GcZZntYZzY69GKyZOSQ3mY/Z6I3Tb67JQqthWdLhaI2dsidLSP6Kbv
7h/HODmm5sVFYKOU+/U80RcdahIVbIM/4amaJo9W+sRSLHhJfLtbN3HubxMNrq1PYs62S8NvqY4t
2Kj2ve0MGzPTd0Uc3fb2Ryewt29D1gdIH5mn8kbkzr01C7IChNmmwBUfkISti9bc6GN41tR4hton
9kWXCrY82rzmGf42z127ldA+maFFxGWATpYC8w8smy8p0tmmTcu1H/QfCDR/Jlz8uRHJvSQABIU7
4bOAEq038z1fB7aq5nawNs2AZkTBuH8O/ZgwMgVGDhaafE8OxkPTBQ+hxbpFIfxii5j6ulaE+akb
lWBfOWbI8C75Pg4sxoPEv7Jj9XMcZMnGau16IwUtG8FOAT6dhWoiyhTOqTl5gJGGLoQka5ZvWr0r
pJ9sdCVmad5NTEwbS70dN69senU3jZp5k8VdtB1R1O6JnGIYLUTDWKL3tLQQm9kw0pthzLVVArc/
q8R47oRywxvF3hsikTuuJ+XKx+viWLRj8gn8pyR6150mxsWGjI6+NWpHXspd0JNtzQjEwM0BGIb8
CLTTgeK73Vjq1yTDV0o6Qwsdw40RRNWK7Ua7TZpu53dZDiNn2euXxSETFiKtXqmvSv7roTOKdQy4
A7G3meybgImeVnUT4rpsnSqGfrL7diOWCAy84pkbmcCulaSsdz07QSdRH7VULTZM1HDyEXXOo9br
fW5PzToYnAMEdvqWrHUPuiy/Abxk8WROrzIVODVZJLiBGXWbiWU0w+v8MbSKU0LUyVF06UcpB+/U
s8sxRbgBhNKlOwCS/de3ZD12cZjZhNZD+dNJozilyO+9zhQHrioz7cIY/fOQ6uwSR5pZ/vi9GOC0
JP3wEQL0Mp5+e3iDkwAzAqpuQeD/elckUQIkFofYSpkKqZyGV1nm4DmlCYkA85iCOPbRp7rdMNOg
Df1HZEbmZnCKcKPZic/8ftbxXQ4mJsRyvJqKZ4mv65ClS2O3Ez8ULvSgM1s6jiXaqCK+r2ZcjcPA
kktgB1SnimbUEPYbKyZg1UaXpQz1BzJbbQErvHmUlsoQgcsBqnbn7Wyb8xAL41H6KydAM9Cxfjsq
nwYbk4MMTTrExppRit0eE6ahvV6lNCzTgDjLCLFQIz9YOL2DL/HyE6VDyAAXNSKauf78snITxQDq
nJSjlVl9Q6vx3QiFcdsZ6TWny3QT6Hbj+UskmZLKYtVHME5VxY9Wc5du0vKBXIHwABR83nRlb3Ly
+ODucQL7i2dLOJaBlpqOFPCVX+9fXoSdTJRSWRnDk80K3jM6Q65sOZ/FmEJ3ZW4EAOJ50dXthOBM
rJH/smFiE24HzhrPsWa9dH4GK00ZV9OkqIe2S6PdPOXhNcf2umm6ejdkKR7VYigeeX+8IBRrmBTG
mOX9CR4gS8iEHXbY9Gx5Ijp8yrEyx+L5O7Y8Tmx9cJxTK3gcR3lr8W14nOlnKcLbSFdSDAlFvQrC
9MckkwmLnkE/pJzONiPvesZyEKbaRtYAKep61bQmc3KaclukVSu/GtcBfYFDFWP7jOfyuWgBBtOo
YP6R4NYlGQGvydh/08YIfet8x59KDsVUpVtABIsPy7KIpYo7YLlleDAxxGOllQ1CP/tU9oF+Vqd6
2sfAteK+f4m1PDhwvGGO5VRPNPbAwsFCTaMa0W6o9OYou+pelHV97zs9TSp0LMw81TwUO6JuUObM
47CKgv4Qs3j2g1Y7ZE3Yg5esEQ+KG7Nd8NJz1W0XYdXjoEdiY6fmTakMQPcyXX9IWHZsBGqsxMYa
U3a4t2sTsaBpTOrKL8bSzSJc0H7ayXVSQaKvBv85HRg0MBkB74GHySm2GM7hiNKWaEXJsHMc9q1y
pxCyd93W87eUZ91NVec6qnINBF1EL6B8kd2gPGAlOeozYiGyi55gPrcrmwE+gGh8+4tsk7PgQ5tr
11Jt6d345jkpGcQgGI1cp+VRBb3NfJoLMSngDUqHMvcSSU9mS3aEj0O8R6JZERbDVRCodvzVLBE9
1mOZbYYu01aRVQmuL+x3h/C7Y2fNw1gYnwqWAcRry+A4quzltKwab+qg9w/OeNssT5qsrCc23U+B
1SRuz2/Ua/Ga+moDi7ElEb1u2rNWNDejNhRrmcyFp5czTyndMmxt6pqHHmzlMDK/SxSe1wCqC942
/Jrq8GpAnA0TRQUCF6krfUbibQqfBUF44H15bIkXMTg7rfowAN0lhh8BqTMZcYWenolsBWj8FbGw
vvLFzPVxlBXAYCU4BINcFcRmYG8gu3M/DaxM44CAeLOXuKDbiGEavkmgDYL08TQjYU0h4ERUCjKa
uVXXc1DXdyEPmKdW+9TXlePlQWizvWfbJLGg09oRXlVXP5Im3NOcwIFa9J80B7SKIuQ+Ibfjps99
c+XE0CDgNcYr3476V8u8svzwOs/Gli3Cf71Zq/+yNl8WZ2/P+5ITv8XCXGUh83bxRnxJPumtsgps
dGcQzghZccqVU0Q3OnPgB5vHVQv7PolbfxNN0kEM385rGZbRB+ORd9w1Tvo2J3MiQwC+vA8Z6GtH
KzgNKauhUUkgGmPWveForWotfK4hFm/q0mJW7TvMofq8WOsClD9dPoi2CMHKOd5UcvBqDQcQNg51
rRpf/JgIzr9/xt4x95a7iYqNOBaHvcy7pYlFik80GJmyarMO2j3viXWg9yH7gSHehhtCN88LXPha
Zo6yVwF6rafyQTfr+XMW6PcYDVhy1e1rAa6FJq/WPUuIyisynPtdZTl38VBO+w/u8l/sI0j10nSU
a8sVVbx5kWt0bS3xSgorl7rbR13DpXLWx03dYX3NEDBvTLOCPabaWBCCry1ziaxiLWIyyFaD4qsf
4xpQjKaHay+uLxsym2MRCaKtszw1jZWSRa6+OC5Eo9Qbno6HxCaYq5f5uTWrGtHIR4fLX74Otro8
JsBOECbfLBEzGwVzZGJAKVQ5bMrRH0ku1c8x3KOtM4jGHVX2GULHiWfZhPekEj1Apb2WBGAqKWsu
hd+9yodGeKTKdEjfqq9BT7Z25ROAhaY/PKFv/vb3L8VfLWxZ1qKEhDRKQ+htS8i2wroZK9xMZjkI
sj/JRXKm9mxWp0oX0yacTM52mNI2TYCWQwuNPe/8fFXJIP2gk3rBLL5567OzVMHa0zkAAf9m2zum
uTKhxw/WepeqHkEycqVIhGhA6/u5gjcxsZfsWlx1gxy1tZoP5U1Uh4ybBLMTEVqb3EnbO7WRL1w2
2/vIGZ/mFK9NrtfxXWhVnxqUM6UG66WIeGNaerslIqDZt1hR48ift1IQg5g4KvC7KgHvSExuACum
6JD419JMdyApV6UztF/HEBV9VAXmVa4k+n6Q8480CfB7Iu22CQNfdSRD4dmsr+xUbHOnvWkitWfM
oJTQADr/0DHeLsquPgTkEO4H838JO5PltpEsin4RIjAPWwAkRVKzZNnSBiFZdgJIJOb56/tAvSnL
FaVNd3RXhU0SicyX79177kinelbmPu0LAGcFwW9FdRaq/jk17OmdrJy7biaaUh+iKqjlN08Ex8Ka
H1uaL5dzAIbcsJbX2qy/qn2tz6JH9hfIZ/Td8JmyQD6LlNVUV5bZrVqIvJJpSFGGw2x0ZzXKPvQa
F4FvpV2K2u53rccsOSun3xjAEXDAyizMdaeEZsXr4FTnyTJ3HQc85w7cDkftTJczNrGfvWG+ocvM
jRNq8q63qgpsWM/KJ2Zw15fomRs4F3tMdWs9RwYOk3iUdXk1yKRmA9a+2Pn/CvLbvnJApxQx7BaP
+7lRm7SofDMdYZo3Mi8SuQ1bT+i3uujuWi5mIF71Kuo3kNqIQWw32xh8qtSVV5LKtuIsCGWSl3Bm
jOQEQqbKxhch8/GBzPaLAvN4WFbWtaYIJa/wOlBw4+/J54oqcEQzMs7VGtEdsXeTU6bHbpNWElD/
XRtLVLbTUyfM5ovR5weg8s93z7ZcXyeXGSEx161PF4jAqzWZV5MW4qrAXCut7qJV7T3hICC16+y2
Vb9Kvx6P+Qht0F9LFzMC69bWluJJmDk79/rcGGlwmzLKOxMH68aTNEemxRZxumn2qMEd3YMaTk5T
h0MQj8V8u4wUN96CFkkO+nQgF9yg9Qa1x0mbXaUS/XbhDL4yUbyY00pKdGaZ4QQSLjLr1rjpbQEO
FKWwr4ZvSPQThht7QnQfhIWLp8K1M7XJFJc0x3Y9DNwEvVY4VEJEq+4ftba4DPQCUyPcXyawUKHw
WlJbjPpXd9ntOPv843JPx0Bmc1IbHz/+P/r+fkpwW5PN0ElXoEaZQaUoaj8LhYNfxebuqGETxQBn
EhhujSLSmM/zjbsHa2Hpf7Hhb1fVvz6MyUOmk4Fp4zPRUC2tbrYNT3rBoHzX+OmewVFU1B2RKpqg
BbDZ903zune4a9dJGqeUi4dC+6UgeX7R6fwrEgTkGIULnVh2GLKPPxMNBm0dcR2lFFZbcbp0ec5m
LXQMk+wDJT4WkHlBSDgbgXvm7EaQo3G/bTkQbrk+6MZ2ldIAa9jacFIzd38nTbu9nhsq1Gf8d3Wj
83q53WvZIVbSwMHsNDxcueR2+N+/q/kZU8JX2XrTNGUQQQYUN39ewQM90YZqwBcegDwPyou+HyDP
47QNaZLfOsyYnp0k0nsdIg8mO7LNPFTB9K0ql7Mh2ddV3l+MGj3TAK5GKCxHOzVpmsR+voCV78yn
kW1I60tzrxkl902t/T0XvvUMrOCLr/J3/9neOuSGbwWEhH/MAv45pyLzy5Djwlcp2kHFix5MAA1y
UiIs+czZL7NA3LSieQrqySTgqI/FMIyPkwtdOqOIdOxSO9tJ+lS2bXCqDW0hiyknHdK1T7nKYWX0
wtlTWgf7ogTqFJTTjfRIq+kTgmD++7sYf7k9Pqh2ZM57Ps1+VE6f2mUuE2s1DTTTsbyA1SqqCstH
8kQmOMy/XN0SEwIKqkJeiSkpomOwoOrLMTGksw+Np8xu5fzu5fFqDM2LaaIRy4XBGdWB5EIHFVL3
7Xp5X8rHciP+6qSTUiYQ2rQYw+0v5FeklCTdj6JOkdBNtuKFF+o4Qiy+N11WbJBb4nru2zGsZqe/
WBZ4NPQ62YNN95uzUYtBqBTMWB8Sjb1h3RIS2cGRsA61f1k26/MoCTVI+vpqxabkb2NuLzUeFlHt
WiwUD15CshIVTqvbJVKTebycW8+JvZVL7mwvkHBN7p/0ov21uyxTbqVDusJbK/RnDQ9GOI7Zpem1
+r5xHLow2hGntiS3RVcHdJIPaV7fBgGEVFfT9Wiqai+yddBDOV0dgXQO6RnQ8Z77uVsO5n71JBJS
bcli9A906GnqOk1fwealaWY3q3+ddTiOEOuDOZspkc11UC/a5p0ubf+Y9FV+7LN35grQQ/tquqEW
3zMHCBOzsV9cT9E+kmraE5hjkljS6jvN9pvbEobQrhStE49pjVee4xSRi/7cybkKm6L5Nui9c84Y
XSgPhkunGjjv9MlmZ66+uP38RezaVqTtbSkulgcs/TP9wFO+O3ULm55nzGvodxDRtHZwzp6dW/Eg
vTAP6LiEhn/Xd/g/iDN6rFfNPyUOnHTZABpofP3RxsoeF4mV7XWhH22PboynxvcJ2z08V5DKptW2
dM76IQ7yqJ+C5SUDbpgaunkvpE7fo1oQ2ur2QRSjgsypgnNGtz3CPL0emgIgTD3Pv0XZ53dGY2Cp
HzDjK2DnXpoc7ZmVoYNPYoLtR8VYMo6fkW155snrbe2qoJtwI2zSTFwQKFLo5ZtrtfTJUTcA+ahv
e3yvkZl642XWM0jWRk27SOYeEwTGqyporxy3FjvDK8ddnYnHdbWt+wa/MMVHf7LTTnuemzmInAwx
ZzuxxYBZBh2SlQHZZp78saTPwCyRjKIBcI2E1GuyVMO0b/M4Ien9PDvrHSl4xqXF2OC/95x/3XLg
w1JOEeBAMPe2v/7jvOfYysvOhMlikSwWWhbdGiGygA2GaRDxayzszntu0pyGenrOxkK7WbraipIK
W6cqnObCKBxADAsypZE2iFl5zi0XpzXMLWfaT+RiRWQG1rHFYbZ38rOcfpkz5Cht0L+C4/9La9l2
8VByskEWt/0Plsc/vkyrtHlUjM5wwhTZLu/zq8ztv5d59aO3k4DtnwQ2ngLcwqbNaPbxsq04hsOu
SF4WS0vvnE3F6WnAT6TqzmbgVTcg4hH5mEck/8vLCDhhpznFqzBGxNz9KkkWqfGxDGmsZTOX0rZ8
HnvrjWA2qgMDGeWabWn13g+NmOJjiaIvnOlbJ5Ms762R8AHlYKlKuoo7xupAkmv3DSihqOxn64Lm
OnaVlUCTYGhjKpNju3jozbti+sov9vfNyeH9pquLYcz1CPD5cx1kKe3XLmdc6tDTiKapu8o751lo
RNDJUT4ycTr939aubVDa7K7fZd30aA/zi8Qzu1NG8KUr9u/qj4/E4JbrHBpHhL9/fqR0xJ1tjb1A
L5ji8Ruf0ppBQTsR/SUzDTcnzGgxSWJHggmztpbSDQ1GmJJFzQeb3C+q0Q/c2J/VqIPtdRvu02ej
Bvx0Oo+J5ohMFjRNDPq9fOCOmIJyehK0TuUPqFtb1BBaFL7NEK15GqvNA9/lfGhZgi4i2fsnqVu7
uffBQ2lLFWrZej/T8LxrCQhaZcAdlPOvURB2RaK4U7Y+JaFm0Tdew6zEzjiWnbF3Zy43ZmLtUl+L
Marc9WZ7VwCSvpqW6eG/Nwhr+1Z/fWt6du5mlXHwEv75FHpX95bR537pMALPmmmDqvjHwM2GfR+U
UCJrIlQWLNy0xWwZayCHbsp0vR+GiglPXR8rKR97HJrXhbChHNDaOjaSKMjABuQ9rhQYg/NipHY8
kjD5RNs+ITbUAZhtgOe1BzsiVGEkeJKvZ80/RsqnLw65f2me8mBdRvA+Lc/tUvnnV2ScUWZklhFB
nngvukdXfXGnm3ltqRG3VvmyQjyARRM6Dcd9u9a/CFWt/v9+w8ExQpATOR9zGHajux61fOcMVRb9
94P4SxBFWwN7OFlSJpNGi/nen5+yaxsYEiMtp8IZv9GBOKQ6smZprmAailAKclz1LKPDyJtYEt0e
Dsv8iFL8ydim6FwlD1qFmlHm0xxN0u7jcsrn3eDd5ZXnHQrfHGDpaz840L7IB/rANf25hDz2lW0K
vO3MjEr//OS68FaUs7zIC2kCR2/j3uWAHnG5ZEXktlN5ozawxKpsUhHxJEyWvXMtF7lIdYJv8WVS
+d93Bj4PYeWb+IA06A+K4z+OCZUVDspSCtQhgPCuOMH3crLzmKFqvMrZuNRSJBWT5j0W8N6pR8yX
DIb74eOa9jHpx0dezxCFP3pA//2c/6XLid6O/JRtmmwzE/8k7zc0e1IlouEwmBLjMtXnMCg8suqF
/5zQFzlw20lIqGtaakGiJnDyNOLbojuP//05PqQnn56aT5MeBRTfm//6tN7QIefOVHGYWkPznKxB
sYYd+VzL1K4kiGKsMTuDzq/jqzgbyV8iv4Tk7IZb2ARdiWxXwwLE299Pxjby4fJ2qBNMJmsNQxEf
N90bJ0A+iKZPMPY66Aa81ZxSH8o8R2qIVgtkYOO0MUIUtRua6bumaTSXQeojl7Qua19UZ73zQH+o
bt2vKgiOpbIfRlPeLVvlbmwR6dLnVmr5daQlAz3asn70E0fnBksMdp50fRgkjhs3GkZ+1VnaaUxW
c//fv+S/6AM2hhg7i7epyfzPggxkN0mWKoYzblmWR/8p8cz5BESt7WiX0matYru1oswqT/qkk0M+
VbcfiuumSxMi4uRX2sqPLI9Pj5b2DvGBXJhZ6h/2yH++ABXg2UkHGDTnIzNHGTPGmBnH4GqyW6YN
HgrYsBCSBD1927PlAhexaFWMxJ5bpAlJh1bQfZ2576IppyN3N3FnrcauhbFyzlssUB73Mob6RXKe
S4XBcZzbC6m5ty17qRzkyegX88KtiF/wrL5Dc3NfgsK8W+DlRQTCX1o+59uieem3TKvLyCqqVzvQ
VWx3dXe3SeMjyxzFwUldFetF+pXf6MMe/+dPxLMyAyiuFpDav1pPeTYbS97WCN4xQRw/wGS9YWRn
3TG6JVQ1ewa1xnYNUQ/r4jJIm2yO6Rk8ftO3hFrO6J4cN+y8+l6UHSHDbVbsmrWdI6vsosB89cfC
xu04uTHRN79ptBlHvfDfrNI3T0zp9TtSUxvM5mQ1t3J4Huo5Jy/Ay3GAGyTMdtt9PJsZ+ReeiWUU
HpXdE/HenRF9qYtUjuqcZEqdR31x6VHPQJ5bZd6PLn9jTsfuhpzMJ2LHq4MnOgjl/vLe2ethwL7U
daShidaILXuBvgqyNHaN3oXg0z/LfgNLeDimTKBtDIbPhtk/1TgDa+mG3DO0MI+0YD5ZjVvfkZcT
m754Wk2HxEBaQIzHkT9lpKkGrgRanhJTXVBEWDkgLRvKszacaUChk/Gbi9rL25Mpf4j1LW+3TnXV
Vvtgy9b9/38E1hctmH+5Dm2qcGzB3B51ip1PnbEKkk1QoxCGTn9P8o4f+uW7VWnEwJGl4ZRBOBWT
dl6rNGrbniosKy+zasELxb3BzwE5Z8NyRjoWQYraDd38kM05Adtmcqeq9YCzHzv+1j70VTaEvtl1
yDnlF5XCX7h9QospFkyDI5d6Bh3qn+ctAhlTNlCmIgSfFb5IeuFt0R28mTg1TPY4trzEvx+g4Cd9
Pl8zuQb7aVKrOlcis+dLPmYQSzq+0bxWz2gSFUkf/s8vdsXtp/z0hm0wGR48ji10U5/OuZQ40bIb
WC4lWLfY1eZvYkEN1Ay+g41UQL/OmP/i61BhQV8XREB9P9eJFvUlI8D//jDbL/L5s6CtNZHZOgSK
ff7F3MYuAC4owc1C2yJAsGaWX1wfjL+HU2wl+nakbv11PBif1lbjF3LDfaaRv+rE8XCxJNEBgdhl
kxFzT98CrlUJec2qHIGW3eXFpEmijxjfsmIZYiMpfgdjk1xKmEqXraS2VmZxYvxc1GFa1uZFbxmH
gCKuDy1e1UtxGClzLt1lfq8zZlK9GAAVIxjeBlEmncRp+cn6zDAl1QwypqYJu7qZwrKYgrMuBrZ/
tx4PGIm47RHGhndoHZ6WpYspq6yTOT50iRwul7nP9l7ZTeE0WS+TzQ3F6KmmymzFrVm8uhb9taDl
A2R2n0aJ3E8Fi80mAfvoLjlJCO4ThOk1rFV9MleUqU2TkBggBrhy05vV6MZFWeDWQctnO4Szz0VP
MgQiHTa0ZOdQpluzSk+USaRGpY/p2iEiQjQVF4H51HmsrjRRXpw5PcZATb93CjqVqhVXfcmdLU97
rHNbtnQRrHdNS7rmmovLsl2ulhKlxtDLYl81fPDCSdB7IesapX81lvjs/MWWu1YyXaxGyf6dVem9
cE/MIIFWZOexDrLrUTE50cbkQZt1FdlzfjOieTpWW+ioJ7k9NDrGaVvaxjkDC7OjjwCeTEAshC/a
B5e8FC5kTLJSIRGdvQ0xPZVt6JpFc0q1Wj+bjW+GtkWABg01B1pE45xaNmDh29phNh3Bc5zUV6/v
37vMdjJaEFp51szBP3uJ5nEup8ETaeS69usHlQiswo/W86wjV6w6NH5iql1OYy6tQ8KEMiq8Urss
lq6KG7nyuPJNRPwBIcy1ZdP2cSc0PaIMhSwItu4uGRDnFxOCF+ylcCEnojsj2y9/djWiQG6Ifj9q
FAuuH0516wEH7K9TWXcYR/OzuwLfHiWCbvjb+ovRK2yshacu7N68zrxMvzDn9npKgvZOC5z1AKmn
BKQLaqy/Isli2PBlulOJU6p+MfqQBGvONUIuPWfuXTsGLPGj56fJyd7opim53nuOZYDepWbe5Hlj
3cxBjsW9v85bfQkz+A/XhtdW16tZv4nSuZ7pEiKCmpujdJo7YFivejcvBwEoO88LXm0HmGxhwEbh
VA6bibyHeuHylwQoHMUxdyicy9lBnYgACuJ53PENk5EOs9ltbbtGyrBAoRTLYB0vMkMUNLxht5m0
H1sqPqceokBg51t6WuCIq/Td2toTg/7aQfThjMQtwXLzK5TZ1lzuFZUPTcIpduqAoq51k+PEKDlt
DOdcc3k8AyMVyC7J53YVEhBRcBkQ5Rd3dcs3/mpIeFBxNr8BaOOtb/npdNvogguM9Azb2Bau1x4N
4HdtZXwnRXLcD50XuevyM+3QNPl6PW8zDLnLMu4qtvKe0HyvkdVllCrBcLQmTIoaKHlrTd9MHKlR
nRk/PWvkt9PEa5VIpls1a7xKSSzptHUnK0bibarFgVnpUd43wFKTB8rQ9zKZ79JEfKtLFPXrcMtB
BqiouOumcd4RMWzQOVh3uZV+d7H2RMkzDSsJt6VB5ezQ1AlY+kwJ+zAha0hbeApihgC42NW+Lowe
Arr2To44xMmVTYMcckqRAk1fyXg017W93XUXQKQ3dvfYhrXr3FHfhkmGy7lTD5NXDjGOIhMI5coM
k5xjNT1WSfDLhH4G1S4hKDFBvQa686e3pOHSuzkAyozq34Z6Y4EEU6v1ZtXxwKoMR52fB8lA06CY
YIjphFmH56SuHmY17rQCBr3hJQAm5mz7LfXXuifVZOhMEWppf/YfM2RihKiiMSOkkYwMwlXr1SKo
vE6pJBOcLK2Pd4U2XmrZz52q485o5qPD79gb5LTMVZfTfNVflgI8hmjWUG+gVjTOQ8viII0FchGI
tAiP3Q75FrpAJjcl4+pd7lQ6GkQH0IZ33Xj5KSuFictfEtSeixc0jQB7tCvNB19q1/w4aGfIwEDj
whzzNEwMRMeFXmMh8sjCYDGVzCRWjvzYqLUf7EDPi8KIRoIoAFAiBvBEd6FcPIpCQm9y171BAHCd
2xX8hBwtsQZLL88KGq2Z1WItTW9SU3tlaHkGKh8PKX8Md7kudGpC6bUqiQIPuf7YpWusqXAph6Pq
KL1rNZC7LIpnMXoPay0JLczetNS8LbZkPhjGv2Tw2+7kHYvkOfD5tokBQJnSP1fSIOva+pZ0UxYp
hT9UE837RMZm2LHduWlKrg3mIssNEPcW33UrvciBe3I9HItdWdVmNLikWeevRq7BTOKrYsUzueKP
v9x8vJAzNxlX8P8YxZWVB1XEBE2GpUXLMxPy99RW/MB2+S03os4TV2bOPx2WhkhWy83jNBU3wshf
g7V6yBK4LN7IcAWq88HqWA788mPkeHdzZvO3ULLA5uR9kXNySmbqRcpl9OWr9W7Wzt6f2/PQm2T1
ZOYaeRP2SaPKz2kHrVVvX9K1vFx7RAZekdxKy7kHjcflxz9LvamYXhk0bTtH7jXas+FqX4gcprNh
0gJt1JpuAAiYjMV64U3O20rgAfXrwGjPY1YXwJisb1b2xG0oVpAsRNOwTJ7XBtOPvlYI1coexaZC
e1JlL7NBW3nJHj9eV55gCqUFFmiaY6VyHWLseJNIkuFVzsbfQTKEg9fyi/c+kmIPl6ab3JtN/8jL
c80iFDuvq9HyAPXARyrI3uFhaEV7I5r+tUYvGrfzr823Hw4G1RoWpJ8rfAGWdVbfVr3/7liloi0K
6UJAzXMtNcQVQRXsJuD8HaB2zcxjUfcuqk361sEroQsi4Ps4VGpRij0mlHfOMuhhVRIpm+q/ZU1w
TJ0VzwoHXzhn6z6VPTpaSZyLCLLDKPNdUso7SwfFiiMfVLcP+3Fd8RuuZIddIKdRaA+q4yxtvkwy
v+JM5x02q++eq86zal9nRnRhZn03tO516HxMu4FJwTi+i5odqzOX65LdqqhQLiaSB42d7eCP9i+n
hrajjVFZKDZMIR/02jh5ZfoQFOKh8S07Kjp2eZ9kgDwPSLbR6ndczvfK655KcphGH/RCs1LTomu+
NPXsstlicnSPXz1fuScmAX+9oT01teWgnqS9X/vanVl7F8vEdgvsXsVXdaWxcHV/5Y+KXBNie5YA
gXVpnoYD+jYbwSOP1OUckkAUV7prBbIhg4m+xtArQvNLyEEfV6oacNqxw++9YGb8XAmGcoRzcDpU
B6i4d6681aoJb6FWMrxei4e600g8JH6kbpIm1pwbbXBkTDiAjcOwfEvzpQzpGQbx0nq7yp9/1rK9
QJ2OI2NMZbQOLDYjb241v/3d+ixZ3VIEt41oogQBeCqPtYWVmnvTQyL7x5YNPxyTGilGzYi2p81O
b+hnFnhnDGf72QX9ujpagW//ez0EAbZ+tH3poAHl6plILNZDWZo/8MNZcYLdIiqb6VzbksOl2i+A
tUI3Zc20bhUJHx95WVtTPI5oqPw52FnjvjZFEzoTXy/1BFnvaFnkyMMSjSD42f6utcQutqZ8V/OM
kD5jM03WaNJHXFRm5yOhhOz98R/8XWZXWLt1pUTZFKlmgCidFOpNyvNIJf3T9RsZEdNOkW8soHHT
IqRK/znWAqvkBHMPNvQmj19QQqxwNrZOgRpgtRjkt2s6ITdV8Js22GnSk0fy+rBWIlRxNPaCQueh
lr1/DZ/3clrbeIZKXKr0xkv051YHb+N4Hbr90XmmCUfnVNJxJYOHw6r+zvzhh7Fgn8IskqDZ8Wve
JShSw2tVpnk0QxELg6Ujyc1mcfcVVQ5tJ6m7zD4DGrpVUNw4ZsN6NkQZ+T6EUhomfb9uJOX83iaC
Psm+F4omY/LkK/2l3ZKdDJFO/CHmc8Lb7UP4iaVfv9r0k7SqRQWNaWMMuh9VgoCOsNhTYc912Kwq
6hS7at3jiBka63uvlhcIFRmefvFjasXjsnD42yWYjoEXW0/MjnNu5nHRQpoMHSyBm5KTkws6c1B1
V09TO+4SNMPURVIuOOTaqBzW365sMW+bgLprLo0uRKHczWGCuzgPV7M5z3KCnQpPOOyy4UarNxDJ
jDqOcggVKm93vhZUaJQIixW8t3XzrAdzv0+S287HD1SsKZdnR9zkQ0U1R2L5ri/u1dgmZA9q74XO
5B3TxAggm1OuUWdv7AigyfUHOViYadrXdeKcLIrqh2a3rI1OB3OU+d/qHhMcrx9WpenVn6Drjg6J
4hZz5glphpRFnLkkNYiHrmfYVi0qTKcpjYXNOJdx797sqeHIaHgA1b5EavhVG+54PQbpuwlHoeP9
Swz7oBNgEbIEvrtJw97mYPvQWMKSib+R6m2cgOtSLFI0OoUfLgr5G+s0M4LvIiDr3Rkh6i08Q66z
T7Rcr8oieB0CtBhK6X68AiMJg5oAiAAXTmMWr1OALM7gG48qp6pC0MU8xGHhcEiYeRGEIDQ6ruh1
ktOiJEoQXBIZwvoetTZt6LVBrDK7RpQpg2Mqy4/D2q57L8/vja549izOUOKsHksgL2lTtnFGVRk6
whOMZZfpIOp3AcsLmaC8N0Zz3gXrT7tpfluwZveW6iIgNbiMICPzKgv4FoMVlTrjjLXsymiaZ/b2
cHWXmrDIxYmnPqV+qUljmCer3Zc0cPZexo7Ghh7SSKFZXNkvCnldyrDoZPrwyZOszaJeLyNViiEy
FsLNTeNONjUoZEYlO3I3Th099Z2YCovcG/iottKPDhMVCPEWHXVTT2G6WmZI2gnpFvNvQ28K7jnu
vsU2FHNp7HdqeiGRo0ASw41SW8a9GhEc4YPJUYX8bESa3jR1s0USTitCVKSXsyzjxiUtocf20qTt
BTPv8VyZJtQknxTc+Y1RsdiDjmcc1AZ7kIT5hTZ7cQBX+uhIcTVySw3NxaGR1GDfce32R7IWRYhJ
oYq6dbkwViv9v1Y3Me+Yi38PXG5zJLqRIyTEtZHrT3TVTq5BINAgVho5Xh/pfvpjydVJb2lGmCy6
rCD71czkT0XCAyYGrgb80uGg/5wSj/REq7T3ZuU8lnP23gN4594WXNrwp5ysu6xnl4q91KEVASKc
1vqdm9BNLc2OfaZFZT6T86K1/Q/+xTJUUtrhUDwmhdDDDkNb5DasiApj25I0P2aVkCvTO3euSEVo
tVoe2l591YsO9RiP2lNtKL3gQRuCKZwNNojGPacpbvph6qhHFlRgJp3EQQ1AQJAmBaJnJLewY3GH
pohnF1317h1zZcJ1scp2JR1DdrNUMqnuGWHzsj+C324jUXkvc46JICOyQ/U7esjpVcJIp2oGG+6f
4owY3aOvkPStjhh5S+qj1hAmXdtZiDPhdQwIfZCleml1SUW0XeFSglCyXumRCFSkHON3ntLNLGTW
0OViux2XI02tfWIwL6zG5nfXpxlngSQHtb3QWW9GYexXYGzsBuQATROceo1AF9/llEuWjpvZsW9w
kieA2ckJ/1G0qckVsEDS6Je3AnzDnhdE7UfbfulVQLwRtG6KWuNt8GhReUtisWv0xMBho2N8nn5f
jfldn7HIFyQdtUA8w7HZ7IJsRigEYT4t4heBH5DnRv9CrSD4B5U/NzK/cB1JaM7wsDTt/QyYm9Mx
iQZnaRj2ePiRIdVd5oKkKskURLQ4SdO0/cZlErwLPhyDgbw7qwsd0q0ACRVmVX/llYaMM0Ky22mI
oayEgQRdxYUsHq2a9JNZ5nsx9Bg7QmNxfrfe2oZpnYP0nqyzdBYUJYbvHMZ6Pizj1F5kKKedtb2T
Bp9jJIei0FilcuOxN21NVB7YgUN+Vawwm0YjKE/KFPZTHQS/BpZW6HrtyAFq8b0USWU8u4wp8EQj
arWnsLWcQ40sG/UB1gKd46AhW4C5ZoGQ3L/WaiO4sglOKVul0zn+jqOVp23l3rVjEBW/frQrquoa
xLIzDwQYLpylqR4ocOZRr+WSIC1D2w10sWPLnCRXZe2bMBvc1mbwCN1hjhJnectldyu69ckc8+LQ
o30N1xRpepK2itGld+1RftHiZkg3LisvnJNcDYrcXuVDN229gB1BPQSEuFKWR+72D9c5LEpInZZ7
r01Ut1l+w8CwiqqsIxZz6a9JTra4GZkTcn8a4ReT3XT7phm+CWCkiYDumy1rNBa9F1Utbc6Ul7ap
MbmnWCkvQB2RZSGBYWQKI8/6oNCKk5K7vErw3Z0uUG+khO8UjXrLCy2LU1w82sai1Ubr5NtzSeGS
3Tc1fzI5y3k4Q4m0BlKuA/SzVv57sNMhdpu2QNrWx8FUKZhW9dXUcBG3F1iZFEhic/UYi4/8Voif
axoslMOOIh1dLGfLex29LjtJLXnpuH0eE8Y2tsYuO1cN3dd2uOPAfEm2loR0qozLhsMl0QZf2XCD
Lf23unxdO4rlMlhfpjq5o7Lvw2mL6EQYsB+yR+acBxcoUmitI+IB0KxiotTy6RMnr6XVnG1HTmFh
VzJqB4J1+uFglxkdSQ+mt2Zdcan6VurLxPlSYXFM+c0ofcwMqTKXy7S/Sb2AmGSTG6llknSuZXvh
MIvxcuOq6407GmdPrkClyTLBC5R6JzZIHOSCbqCXcUJY77YFkQIZbJyWeIHWzL2ude1o1+oGRP2b
wtvc9+I9qBh92P2dTbw3tIgdmMo7t2+iye2akJvQmE4vFUiWiP+90CtotznXzkdOaEj71tJI/9Fh
cKpKvGKqXQ5mmRzLUruZlXdbGy2YeQMilmZUl1OVtbRhIkyPW5kdryWPmngpX3jkeyT525TVbtzl
4qr1VGQxXuKcvu1n+6ym0b5iMne1crtARy6PdSDlCV48LgpxVc5eQD5K7LRJe7D05LoMtDWGpIWS
IrnT08oMqYdIafAP+bDtOt1Nq5fjBackY1zPn5Fc5kffXrIDCQSsr8Laz6vBLb6BpdEQo1Aa8+Z7
bHIqwIIYh+Ydpjqr12DPD9IZYU2Jbbbr8tD3vXv2sLemmMJxfkxKugdK6jR+x5aqvRze82K68pR3
QZTUC50q89q25RsMszf618DjS4YzbmuuaLIlBXZZRsbM3d9pKR/rLRSNar2MAn76VT0j3OMKou0J
Qf/JxXPaE/T0YrbgahGq1eeK7KZzQbmJFtA8ydpZ96O1cUr03+32b+v98KsZ/kfYmSxHqmzp+onc
DHDaaUQQvUJ9O8GkbMDpexyevj5ydE/VtarJsX225VZKIXBf629d8l0bya+0RVhi1HSdM99ynXxR
ruDdOZRmbWrZkviN+AFeQl+LUXxNaxqO9MgNEH3fYLDp3G1apW8OgjKvoIjKlby7gqGtRKp8cHwD
nrz1Ude9i4wuayei7T3vd1qTaDvUzbdltPmuX4gdblwJ4h2FZtCQ+iAkL2XN3Ub3/NZSV7MBB9Pu
8Eo7D4AYuTk4VzwDS/qNTSvBitBObJhBvHMdasilKrNtNOQ6zNU4bWptPdLmJS5plafbSnOdyciR
x4JYuI1OSRJtQYzTJKCCLIFbRe1PJ3WsWaMoKbLmnGs1YdYVlt7bjcBp7y3gv8YzOHgjVvNV26kn
i9o22/VeyYCjs3Cb0AYRuqiooEQtiqtrDwkhcWoxKJhAO3V1+u6q0F4vBYcBihLM5+nIwkJr4ONc
Ig02YoHgBqqpLb6CSNM+nwjuVL/Z5Z749AjFQQWd/jBlG2dnanXBTm/0azomXV2OefPs5pYbZX9I
DRQKVPrJzYLlMc3BKVgMvU3T2Xf80P55joV3tqzmt3bTfN+LYu1Kbzlm5hooJakAOurB3buO9ePk
i73tNrgaC6I8jSeuCvL3IR9Rrje++zjY6lEluGl8JEolYglwvh0KnxKkA261r5dzawaHVAXzU2DX
J8/kJJZ6LsLGBCmbSRAICbxjuYvEzcuAq9P4noKtfC8Mp9knbQ4OWVbpl1066bb28tdsFQP1Wfch
tpEoio0UJvJ3yQjoBHvlO6Sb4rHV3q/BpZolKIqttaQ/+DKedG8P4QpPcYm0V4m3jen5ySQDvdXx
xeLmUL1d/elHwuOaMMvHL5IZirCdYeygGuWVEzL0nVZvB3yv4suiSUh4Swd/gtQe9NpeVeXt0c/S
SydZiIaJqvikDzurIT5UOaSaEP9WAHVWiQ1X0iOc8wqXxNrkPq+b88I0AgNSTDvfb8+yH9cPGYTM
qfQtd8w/ch4+A8Wk1uS2uxXGfAR6f1M8PDerVe917n5xQbg7CMT7QnJVtB2vmEsgKdly6Zbg1mGL
8BHkqwvwdWAWShphooB031Q+3iExIQpjtMuwbe4UFRMRBk2zyjgL6KguB/HQlPFr7v2KbGMT4AeA
D0fp5hU2ThyHCQIHL3ixIgwpCq7GdO9TxMNhWopDmhpHOyanomwRdbWeeKzHrtqOHX+DPye/qrm9
jbIRB9+AwCg7fCtIt1Is/yVc2FD8FRLLkyHS79gA4S6JQOI1eMjdskDzbU9hPxnvmU3qu1v4Px0J
NMwybPqL4m/RJEBtGbD+wNi+uJagWrIMuJmyLuw8G7/L2t9Gf9GSccs23ONjkDUk9PQWgw7gbeWB
1+aXqA2enX689v65tkdGYP5uSxSaQb5iJLSxT5sFCfB4IAfvdYljngmbttLstXH75ypbhSORQ6CA
iVN/mpTPyYmMDgYPKjSwv2KkVWE1eRRU2ufWGcQbEmPyL/ApYwBrm568IRNmACfeJu5pJJlRrxrD
0JycmriCemRfVjlOK6dUmIAZOTeVTQx2hBuus61yl0iR72pLvM4M7XFQOkQBVXk4lSacd829li11
aGvgEk5vsjBHQiLnogHJ5VYbJ5eqiWg5mBwyJKPAhNLS4hPqoo14Z7pwYc6aeyD79Dy3bowsD9ub
HrpLQGxk1BFJP0xjD/+qtm0yRSdw8Xs7Me8MaX2ocqgviYj1pna8J9E2D3lnj1jcvBxWJjX26USZ
Ru0V+8moRcgZfBrNuzTmVDbjmewQbkx0u3c0TL8XLQnqzDOOCNKrmp2DMQfxvrFhc9LJ+GmBBY+m
9lPAScw2QzKcOeK+Y7Id8cc6dF9MO71yFREFoNtS6y/fHh+GZv6OSoqfTYLwFxRgG7ewoxv2CdCo
btNWROyPQ/CuDS4AKb+GTlBuGND2DUt/dIvYOVZ4l71mOZKKF5zn3v/Vq/zF8mmEpFqEdVXRaAjQ
yyZFN7UaiYqtvBNy6CZEbHHpe5RtWX8w4ZyI9gBjBjUipbpNQqJ8aZy1yIQPsPlQecPkWWr/4rp0
q4hpeQmm5toXnjhMUjnc0iUIsvpDZ2SFscL9aVLXY2RdblkUf+q2JSjdJDrP45XF1BozF/h/m6SA
CLb57iDvwM0srhMfnewRDaRxaBP3MXKTfa4FlURtC8PgGhLhUMoCPt+zHhDAAnS962aR7btp4qIm
Q98k6AljLL04UZ3iYHOGtwCfz5OXi2ug51PXGs4NWPQ4mGA0jrO8Wz7x5bFwN73kfu5mpmc0Wmfy
mJHu1flrXWXeIcvN135pTDpW8HtWHXv3Uv22Mzpjq5pQl9VHmOmvxZA/QTEwNhItQjLTZ0KnxtEG
dtqUZBq4Q+rAedXf2UyaAIMW1Tf2qSCABgrtaNVsk3bswmOU00vmi6tI2zDQ/ksZQBr7vQDaAnsg
Zo5nOmAMQtCPT6RJrrxfHDkpJL72rWyvA/mKOw/vkvuFRgIQYsyedcKqkvOw8MFg32FoMqs/vlW8
kT7Uc2lV8tRnwwOXJ6RyApveRP7NHWqCA8iaEsxQIiVVeXA4FvzhVBWEflI61W+tDPrUTaiN0NRF
VH99NB6HpHVi1tjhl5tmzTWqiP8gbBDLfrpSOuycy6vOevuYxiF5ugSK5xhBpRR4XOhxsEEYME0+
DYhstnYv74e6/8KN+IAGBnersYC5zRoqjDW5TfzfRvXdE1mceyC+mOP2VJX8hh6DzSW9wWzlR2DU
VHx48V8SJ64BtowjMxDII6HgW8fyO5xRJ09LJ6zX7DANMeySyLYdKeTc0jK7G6FbuYibPUkhrzj1
gj0XyF0SF2siuMW9l7kPDFwXTerYpvct/KIcIDAU8ID9TD5dueK2nsn2giGKYdNfaqh5aszLhWCs
xE5fyCzAx9zfI50EBfoXw+I+luVKScNUhnGxzGHeTK8pA4OySadaVPlR20i5zWrQ29oC+WqDo8EQ
vVlGzHW2BozCNBnmZm2fcvKDPGh/oqTlDv3K3ieiVaXC4mmjZZFcYQXnhw21oXJxveoSehKFInZd
z7gFpHhSXXA0/bPi6ie8JNtkCZwjm9+RNOpPwhv+EoaUwI939Jro34i9FwcuSPpfZEdgDSOVfCPz
O+CsT/5r0gxb8bdbqnSjkvIY6GVb8bbP9IB4YzzAnyuQjIgsR+oyQQ+KUGrGauqmgfVy/nXpvvLW
HQZD08ho05gy6mwv5UeXdC/GABCdohel2xnaqMi9z6jpUuIg/pZVoz/b2T6RSfDSN7N9jmLru+/i
c59B0uSV/m4kqZJedtLN3QJcswqGUtK5AIVgqtK4/MpTTTqVWclt0tknOT8VontHoPZ7rQ7f5sWh
g506uinZLLY0oaJwzXGygQjO7gw6Eo9HXdefOUKAk1Q19aGMcOvXsFWQURAiDq41Xj1TYNS0f0w6
WVNgv651eiQklDFEPX8+SbPfjY3zcIgS7tbuuQ0uJv/UtyQEVDg6jKnfBt2lM41DuqgHRyfGThgg
5Yk3023uyRxTkhw20swfW5L1B1DOLZF7JXm+bC2JL5EUjd1vLrEflGM2st8Vw4NtcL6QAW2KVIQ9
uZGhYwm6Xtt+P03vpLqTuGaymQ1Lfmj7HznxXpt1R0MzbCZe6zgEs3+GwkcQ7++MduyuJIhVighz
fK/JFkr8pILlZS6MX1G5OjBMf6sIbX8KCnHhqGLeU+kb2Scfqd/9whxJdwpV5bF6H/3gMRuAiwhR
djeZJbdLN3vbRPJJ2OsLV7S1BJrIYNiBuiAiWvp6km5nyF/wTyaoS7SyIqzJTUrAnpsXoCvwnKSw
pPSCWie2WFaednUxR26wnWZ8SUlShslCP3Q12WuHxikzcrBwmE23o6cb9eLGHekzMeS2sUBC7CCG
u1/kR5qQXZ9DClYig8B0/UdvYo7GxwBmOcEeBrJgaQJsHpok5OvAcUt+xbWtB3wGzdEukoEWu/kX
co/eydC7RRktE6QdpD492l2Bt2FG35v5AFKxxhg6zOy6nC9BTqKJN1sc10CPasUI4bjPGOAoXXEo
NfHbuaHvLHvJzdGBkijh5SL3MdbmzhkGADRfdow08rD47hXrNIrZqd7KSfMLTJZfblHtUTsDCaAA
2kmzd3ZNsPCn5ARLBMo52RjQVUcN3aINWmIC1GB9/kl8oc/zRZxnT6qULB1eGWIkh7TjOjXQ1PZd
TiyQTwaSh86NFZop2tI8OdnrBBUOjmV+sR+JXnFfubyA05CfA6RFoW7hjVRpvBUqaiityjaz5qxu
WqgYYqqKTVRk90Yk3zh/D71JoltWzl+1DDL0WIu3QwFImS8/52Zy0MJaBmBvXvpP9F3PhwjFCJtp
NwP6uggLhiqFSASkQwzvPA0UUQbWwqNFtDyjWQ9fkAf7LtB32qUWHAHYXTEFr9i4iEdRzW7pce5L
+ltGlE+q4lvN2YlW3+2lq2nnaKaPAnfQlueKNxl0ZFMbtIpEixHGnpGEWpjrXwY43n3K3BFhTc9f
lTs1moZiRxBfiSQJQeFoKo4Df9520wJ638Fcuy1/uH6HXI0paoLZmGHH8+aNwPdqzyCHAW8pwQ1b
5FStmx3Ro/LQW+gpS5e7pBcAUDZKuLaZy0NTjbdAE4XLkmXuNNE6SLKpc7VozIi1BClOuOwjXKwF
OGHkIvlxHbakiKJTwkyJ3BvKP1LE75P0/xQRK5HZr/UoafXSIZahz7P+dOEXtAGgonyxd1P5YecV
jUZzG04ERcDAG9G28tGPFeRPhQoenDtLxvjkq01OAgpx6Xx+sV0RipRYqxqvH/dOOaJKdEvWZD1F
a7gsyhfkt6JRR2XxDkY+x8w4Z0w11X2eDMUWPswBS6ifcqsC7+GtTYhRQZ8BrdqO0a0vmw8vRrER
ZxakQY2CjTUwRfDBo3mCeZs3DQLZvQUruTFlY4dkLPJdO54K60ke2wkk0YL3jSCEd/+OSl9NvPdB
SocemdlJ4vyZ0u44ygxmncoMWS3vQC3mdii/vRxAbRrL9ZZV/JbrrA6LzKOoygxLuE7SSGk61ByP
tDKCWQwdkVhKOjtiUaCLpnuL9WtjeBK4gY2fo5vJ3/Gak0SfwZI2bFU0AFyuJvCEm/fCY86gBzi/
cRFaoealttXpq4dCUReaOPOlFXSTFzEaB4kmq6zELiu4VinBUaveRRz7tac0cirUKNZyAHBDeqZo
/ytNWrvGDCV2f0Axn2yDFm0cm8ce8j+9oo0uguyCmCE64vh/dofAImEEgQwtFptyTEBLOkWlvTTM
TVqQcodAhcSanFXayUt4bZzppRyivRUDQblTtsPpxjIum3eBdpXPH/SisrrfiWl9kVYwkhc9G7sY
bZ3Tuqdy4BDQG1dBDhP7q7ZuXN0lOjU3RYNQobc6FCaICUJzsO7niK57UitVQgUC9RECRUNL+A+a
DpQK3RHnRLcrdfydI8IqBHZRc2CHBa76sORMz1bJlJavQAp96ofUbyH9m3YXe6LaaBugtTctWA+k
aiHWey7OikROZNI7v9Pt2RHGY9tl7Z0dEL6axCyBFpw/0vQPi4zNys/b0PS77oThmXfZ+Vq8CdjW
AJl2a/3SKJYOovP4GD39YI962GmkTsSw9qwhkoZU88mykDMoLtKD22UjdwJjOElVJArpIVuPnvfC
ZzGczf45mOJd3wY/a9rhkIUGtTS82HLao2DFc7zUuzHK94YCqUjKFjyoGs9CBCMz8tATsR0wXZmg
rHrk65FbwU7BtPAyaXqYOP+tQbwscI/OMMFIELqRkTnkV+PRCHCNEWuYs36wk6DDdWGxN1mGAg2l
+2vWZe898QqUlljGLitjJEF+eRNk7cVOAKMBDs2gmxyEF+WQ8CczHn47c43MagV8nXyVHpnVb7dY
KJnR5GhlTThVmJMXewm2Gu/Cv/EmCgh4IYm136Zl88LjuJBbA5RTkVHOdeUiqmh/vG7+9KP73mXv
agvcSyWtC20cgATC61Y54bh1TOt78oK/wzzkDTRAzmZBORCAihI9MVt8rAQ7sljy/3J8HPnc06dG
nTK1bQZIt9LJPvMGZpgIIrqIGoHMrbgIUX/GlKzFLmsrYDkTIBcp1FTOzwBcU06volNHmwk0XDRy
hyi3+3PtJtGmhcYWNB1tVCDLnTqhp7S3s4yf5w4kSCyvnpunuw5ZbYNjjhvd2jt97RCMS8R+Zco+
zDX3ipsRpIcI6LHzkHMUwiGHplBMusUhHxuK07GYHmVb8e7I4g9Ca3JTMvULHO7FR6BPN1J954n6
vtHeB2veX/KGUfJA/G2tYcFkqGsjVNkQAoBiDxDNa5GYL32C8HOwScnNC4eqoBSaNe3uUIuprRm7
DcsOkK+lAZ8cwFpLdocAmfiaJjxs+QCpbXSHJwUtdCTR+zsPnN+ea1GE6VyabPop87TbWVDULAjY
c0xwaMTR33zz7VmjQ9+w2qOIsBwywMy/bT0k11wVX24E/OihbEM3ppcHI6CF7wL24d/XuXpIRpAz
XxE5a/jZRzSjJB4L6kcN8S0jsq77gLsszVe6NisfktRxXtykvGGS+Kss0BkHS+j36HMFOkQbloif
w0lM50XUwSF2UCLRgHVrVEG5tdGcBobbyRW/k84stvj1+5DQHBABVX9NjZQX0GjgV8O/J+7DuZRk
6YhUu0fbPpEqO6J5hKocrXG8xF15MJaECEXg3iqVBNAQCYYt+Ek5GSqmigY/1DGcIOSbUDrp3hN3
gNl+9UCPhOvey6G/nxAg0WEJzYOpAcYfhZWxhkyjlQg5tWitbF2qavkCljPcwOaDHeE4tNG2fBuQ
g3svktMJK3EdLj3p4AmuM1oNa1SnkXtbQwiqvFtbTny1sxzY2UIJ5E09KG85jNiZ+MpVw23bafuW
ZZ31GETWaSzowbQgIffamrP94r5nnk2epikUqb70kWm+6sYHZYtQabmk6NK+wx67YkBed5idygtR
a+zGrgRNqSm7iNmRSt/oToXkJC3a0iXtHJjIk+90RTkhliQ0dOxssIhtiNafPsZkWXa1opPYIWWz
FhSte3wpxmjudk1C0zYyMnvXKuZmy1TJEbwZRCx7dgrDDnPS0rbzKJEz9NWVCNhrL7V4qb4FouAQ
FVB0/hcvmTW3LKHrek6m5wQU5WAtnrd3W5I1lDKsEyrRu9SIDMawhcyBpk+xpiOkITnUg93lFgqa
lkm+0wgZS83kRXB/bOBkyzzMSSkasVoZJ2utJViURHnVc8hFZYL2XwcBsa7NTuVwfvgXNqt0bOPg
7TlFpjZCb+i5E0nkQQZJeGltMfwnS6oOUZSDldj0pjZVS7pROl4rgwLIzgLMqzsXJoGqNGdyOSGq
aQltKy1fkkBsA/Oh7Sfe7S74UplJDnQavwVlK3EEm5/jPBp7v6nfBtL4b7iUQX987yEDnkeueDep
WT9j9gY8Je8sZsR4sz3/+V+Yf+P4f4lvKLcWLG8MIn8dLAtTI6kgo/Y5E2J+rWaMoaZvAZTS+HfG
/ntbKsYCa+Bx6cl2C6MJaf5sRtzmjLMfBMKfcrO9zZroZgSmjNALO0e2Nl0h0km/FH3PpVgn8qXx
L36MXCSQ9TGXpvs+dckWyC76Y2f6Q6Rskq58tCWyEgMb9WZuTes+sMo/xZrUDWqK/F8Xw63FnqBW
GzaIPz2LhfPUKzpKGhB8k8ng7K3SR+4w8x49k4NqIwnCul+uZK4Xb3xnxg2s72BZJCAuvv/RQtEy
qW/g++C1kOFcqoohcMzkWzl49lZn1HBri18iw05/8zq8C9YDlR/dQ4EtdUfrVkeHq9+HbtFHGxDD
6lLG8R6Rag0yOFnw+faLO9njltzdDpnYcBVywiQxiX3pJ6B+g5+GsnrCoTC+MUGSpudR88rne50s
iOkGQbhdAwoNrwSc2PfGWFBGwrYYa/ujGWBOaxI4N3XhBTvW7+Jt6Zyt50TVk0IC1yW1cWgslR+a
dBRvSWHtAooglhQNQWTAOeKHgeUDwBFHPPX+M+VL823o1xnIC/oQdYx9MREpzGyCv8RqHfCorA3s
zrj1QaHukwq9yVhxOUxTFR8LYtce8sGm8BZaJowX8WTGYrwT+PcOsVb5Ligp2kQEHnHHXjNyrxCM
sglPkTOGVVyicBdWsbNk8+Qt1vvSZTezpClx1A1hYutbGmB/pigMHdz0NwfEjoPBvMTmH58EzkuH
mm8Z0D16kzR3uYMDj6OrPSnyCIAmP6lQlGc6QMJ87P2PAlV2bcJoGmXR0Lps/6lL3Tx4/Yjrz7NF
qKeyB7Zy9NOQMkmPlykAN61zI30AhMEpnm3MNkrPoFH66NCSEhlu+oQQ5GrSU7hhITEI7xpfZmlf
MjaZg25hTMmG21qxMN9weg3HnIAD252MAyLpo/EvR4UGIBtaBU1HsYTRPH83CNjv8MdXVFsrJ0xS
iPyxNT6VjeV/RRMdZ8wes8qzNlZiFFevX3JWC+qb/SzOThb5V8xBUXlgARspnlXjXcAqVotAHKCA
WE5tiKvOGC+jj7K0Z/MxLXGceBeOFiL5tnN3fu3Qd9sKK5Srkp1Xb4+5ASFd7NfXf2merZMOe9/V
pHzHOYJ0M5LMVHVyJQLqVC/1Zzm+TeOsHuJivA0miUZoYdCpMj4TnTC+8zJkLbkZBczMpNYowPXh
SlWH8KqKzOdMJHtib85p39QX3r6j2w7tqbPhBpwoEA8aBpCSkDmmgY4TpLT1p8zGe+J4z+xFVB70
ZMmL3vF5iWigx/hXAUleAOC/0izlKVCFjTRhtZ5lX20kJHQ3zxO+FfDfoPrxDPOVMDpe1yL/oFXX
ORPVDwTn3rlmM92hGtFh5K3oW48inKNFPois/DQsbvKZ4PLrwp19dOa1rrkfb6B/2bX052qvAus8
2413LSsE4B7Y4pCo9iImQk6Rb1ZbskCoNXLVc5bm86mZTNSmuizvjR93oSAHDG++xhqGCEgKmk3g
4KitMXluWxhmqaZH2xbZ2SOH6Vw4sFyyA2+0y1wgDMA4lUYNQOI4MmEM13FBxpDoKb4bSHU4BAOO
V4bvDUE2A1UGZToF+yQCtg+MryYrYDSaTD+kkX8qsdm/lRk2ShwA67WHq2as09dC9nMoBwK9uhy+
R1prkpsL0RfPY38H5JBsi6S+JnABGxfAY1Ni5cy6iQGhcsvjIpf6khb+L83QtItrzCFLkAa7KaCg
hujfeofUnlIElzWOlONfpDZj7mAt6owh+57St5QRC9uVMrdEG/90krzZIYnscAaERXeSMJ3L9JHC
J2yK7Ha8SgSQxF3/hut8M2gP3C61H5yg07dhjXmrkwolHsO6x147LHMK+etrFCigr/4MRE+J1ngu
Xoe8En8qoc6qTf8GgTUwkAhEpkU/fYqZxyzKz5lPVsrQvXdNrmlIgvIgO+aPga0ClsRj7JiLeCfw
7fFWMArPM9L06tkTwnlUrgYjsfiE4EjxIo284v6X1RO8bWbJsrd91OBBCzKn0hfH1uO9zU/gNuM9
v72XuAUoMvsB2aMkCtR0bi2n+oYQmR+UcLsZQ+aXzYXdxe4PLLf5KubuJ+GuxRv2nmBfeNc6exmb
Ojg7CNBwFwzw6J7/AVm/mws0ReTcLx/T+k9zbbJ6RNFwjvOIBgV3MbD68R8haeU4FQxtBkaO34L9
Zlxw75aTn93ibvxR+cJgPK81usCdF7siS5tMk53wlPWFCOeUi+qs82n+IPQtBMBdgILSjMyG58QK
UOY7WXeqAujbqj7GUV1cDQtU3vSIJVMxcbz16NxVAJePC/Tb1SBaxgWoodO7j0sYwxVodLlxB2Kv
WntVmzvMgYv+lYvMQbQJdyrqFS50gnMtVHKisbfYqDMBudySHbF6C8PdJjEpB7D64YNlPEEVKwl5
m5v6RLjkR1TmGe3ShLI2XVftUbxd2fL5qYvC3FuUOWw8rwZ/h6QR5Zty6piqLw4Z+AGcYEn/nsaL
eTVJG1dMNlVeFWySNut+3WThQo+VATQxCP+UNlNwkcSZYyqhVieJn6rOcV8GZE2ItdZ+4nImQCBY
6NyU34VwvXOKZLpwleAjrO6KaHzuo4iU2Ig3th8makns8msxSz/EH9tGM2kYCG7nthBnQYMWalPP
41Po6hvV6jYDy2Nh8uvwbHIsUwLkS2CZoyoBWOPUuNMLpAO/Sm8nsxZtm+n8UJmJRGUGjaPyZGOY
FXZy5WPa9bIX0YCZs3uiD6w/AlqZDgmXtaFIsBUEsO4LjpsWhy56weRcZvIXzwV8LrB/atnzru/K
0MkSb9sN776Nu5TgJlAGvpMNqdQ0wQzJX59Bwmgj5+aOvy1CJrapmRVHUv6JB1LUtQUdEmTpI3vR
1ctAGuGhcOdX1jWxdzBt7SYYFKp/K3y+BN7v52kVvHT0gnKTXIc4qcMJvTt5LqjD7Zucu/m4VNYX
ecvYX6zggesFGMZvh0Pc87hpU3vI47Pm4nWfHo67m2/NALPFfFbIEdcpON02jkDSwJxEGuDeMAyF
uoTMRC+ZP8Wknv15VVv0Go4MILWwkXUUsRtKt8jPPZed0S6Ee03ksf+70nMPQnQwiEPpo+Ni/FuZ
GAtRCrz5/0qVvTLlIYNwMVyQssTkcZ2ARw5z0f1MPvES4Jtn36xeZETLmzGSaAseD5JuxO+uzzpF
nlvx4jOhgOSt+S7dbEVHVcjuMtSd9WRUqDeGHodzgt6BlZozqoJFUXNnX2cnBSrFIKDZFnY6JQeH
cIB/v7Z2MGBORPXcVLwmvLoZmzGR9W4qeKWRT12qdNpLgvafZoPPztDEQCuEUXjftjIdym3LL35L
j8nyLNSMnzDZA0ONiAZv2pjta1qjj0CamtzQ3UFVGJSyTEsiwsT072mAWmV0XvvaONRsZ9Fr0rY3
zqHARrzdKZb8hC1mW7sCQasTuYDFFObh8UB2jeU9YG0KKErPKaVAvppq1FMypYi5d8QuQsh1cJbO
vXZ5dhpp6RHNKB9bOr229Xye3dT7NaIGc9ov2MH5d4G7ek2qII6JUZfZqadxI4rOeZIUVzMT475p
31VT9HcRTTI0XNE+zmUKnCdRYVVZ6z5Va/zybPXESmEkmzExPnkZhlCL5+dKhkVgfox9Xz4YdZId
c222qxzzYaAk4nnySCRcNJqlBpTyrlUXXy4hOb9ov9c5xnLP9JKYP/4E+ST4C9H6icd+PT5Sw2xu
TTp17x7iKCI7Z+dhTHhQRE98rtU9rWW36Nos/OJJET+IuDiLNP8op7z8UZF1bnPCcAwdP5oloEnt
BKQNU+O2Lir/exDSvyy6/0hCQs5uegaVMBY7s/mv0e//iYZDW6o8DwPnFiYP8Ae+Py4DhqUkJMCs
OrOKZge6HTgIEDjU2DeiClNCO0/H3nSPCbVv4Ri8z4vBFInusrb8QzuQMxmr2YR7s28e0dCbaW2b
4P7a9Uze1xoRRth3HTdtU0z/x0/k/4++OQ8hkSt9ixyaIDC8/1bVgh4nMNMKWHI22mdtefciwEkC
0WkT+LHNtAd4yvV9EnTI5aLcc1SrAz9aEzgpIVlGcwtoAYnK0NKpfWemaEIjBcigBjD8riNzu1zk
KxoWeUZsR8qI0OIQF5ZzH4/j2jRZvZP73WGi4H+EDf0uC06BObXLKz2RZ//UO7J67Iq4PheS54AC
meICD/flI648s5nAwDTEqYx9AHBLCn08u/dtgX9YIjnbFZ4d3yVCEwdrEAfTFMbPaOcavSoS0ZwI
x6Piuzxbs3X590dd+dXlfnfqGjy7kKOPbTbrG1JnWOsqcB8W/CYOIv5rEaO+Momcpgcl7NlGLoVT
mXdet9Cp3NNlQfmHce/AT+19u6STzrdOzUyq4DygJP7fn0v5PzI7+S2SxWdbJBbKtRL3PzPNajCf
FIhSbQk9e+hl6x/jtRoSC8lVxLgiIgqlrpZfHojQ6vd9wqtfmnJNVcQ/bhuk/HBnVCPa+5y2ALIh
fc05mh0HfP+3iHqQWNHJCHBGG92SkEw4fU6l/YKHa9yroU122h6eG86MVpJX6soe5X9Hzl+HOs9e
iv7esKYDOYT+/9F2Yv7/Hl/fo/HIcAxS3Zz/9vi63Wyn5Jiuv2w88ow21WGpm4Gml1lyg3PMLgnY
qpfbDKBTAPLtsB7/H59+sBZC/eex4BBeRkeybboWnUf/LSYc26QxufGE4q3NOHxiQegs6iNCfI3X
Vc+E8vXa5sPV063x3o/LG44LFGpa/8E1/oYzPPgsvOSXtmr3sLrsSL9uMFhPBAGeUBs2m36xsKeB
biMML7bERZESJRjAFzG8Kav6dhe8tZ5NSdZEorhNDxXeTuynNZo3LOXg4uvg1wUX7j1EExE9j+lE
3EA5/p3Y4UNGXrJmwW5KG+MfSkAGsKG7oRDadG6KO2RSxJbpsJnn6SQjDCsDKq0FO+bOaehlcgKs
gGYD5mCB0LGIuVvc6K+5+pxjtLQ2ls9tluLM6QP73U+oScr415Gxeugh0voFIMqpxPf6S6zoYtoM
zOcb9GU1ECRW+BlL+YJNMOMUoHrnKWZ8JDKFTN7FuAfAgzBO4KMxgeN1dY5tR07mYLIaQRdHlcEm
4NsS5PbVQEs18wOEhaKMdygShEERgWmlG4TjKLodcTBree830uc07P6LsvPakRtds+yrHNQ9z5A/
+dMM5vRFeJ8RkZFON4SUStF7z8t5t3mvXgzV6S5JgKoHEAJKpFIZhuYze69dMp3xne61kYQ8QeBn
Xp87SzUwb7i9kQxBegmmoNKqSuZRNXireqrmPS8/IGw9YAq7JhqY88ojCBc83Ku0cQBNVxaq7RpS
FarBmmrQ5nrf2Ag5kQSVAPB2VoTf3uyZw4c2qAqRfMmFep4a6kg0Nvge9EWuYfUcCi2mdsXcjSI9
h6U9sPbpNnI0P6slRB+vzR86iyDjMn021OItUHDc9R0UYR2Vv9d0wVxIfq/AxYNsN38Q0DlGOuEK
FwP0mnQOZ/ax6jW0cwKBbq+diiTpUXb6yYpOtG8s3lpzWJMGkq/wJiFjhOTaGxABWlmwQG6Y03ak
4+DXgNSTJX65ZsGKmpqUB+4xtf2QhU+yzJN10hARxehxmdQolZuC52Y72XilFRuvtoEfd4jDcAea
GW2kf0vhom/yHJVWrqjuvhB8nj3TpxW6i4yMb7eH4yigCgXRevRaZ4/PVDkJgTPb6LJtbjrJ0XPH
5NiGlzAX1o6DXt3XmQ4AQtOpU82Iw7PumWmkAcOX2I/YukghtlIT3snxOewjI38NNTAPXcYotJHz
6TLqcJMCCmryqdJ+xxmSq9yYtF+AWierHWVeh0kudB5y2skHv7UeswoNgDuYyK4nNYUamazc4urB
MRAKBIhilqlupPvAM2661vkPwk++tUNib+2Ywsyr04eadEUmkP5cDuIUNX6+DhUTOIv007WmIYoI
gCJssdFO7mwk3g5wWNMlkyJFccG+7TjEKpxnVpMrVpPm0tbbr9j4kd2kDJOIAhEEZ360SYvYpTHA
7RuVaa9sRAZaStYJyfFmOxP90O5TAAYQCLAbNHQQWsBIhcyBa2Uzquh98yDEZLZCiTU3E/Gpa6R+
BDrypHSxvUuDGKmXB1or8Y1yi/ayzvutYL/JoUBRUbdDvbFtSiGEMx7hyOmn3iwJB0KxByOBgU8y
usE5Ldm+uYGuHXCj27Ix2T0aQOWT5FvV6ME2iJV8brv1OdTpx1Bk0KCZ4w0rfLlPUQFjruzbtzBb
WeiOYrcdzrlrIucOJUbBuA73QVcPs6gp+otqe8sa4cQjkIymDOMjd4cnCIvVuSrG6wiTiCtivVWy
kV4Yk8nkOucdtN3kGLT5G3UFGNFAxgtL9R7LOvw0ZhkcR/2TPq3HmNfiavDzRRqafGBdCCQhKEkk
arWYIRFj4DsUMo/6Y55Ts0QkrfVsPJdWZQMBLLKXutCqC4y2/VBy+KamHy7CnsktCTnpvOnTaBtk
7G5RLgLSViTTqIzbigqRZD0O5Be2Jo40FPj+C4brpSVBkqu97myqnNl5mwN8Ss3wJTUTfakUFkc0
LIkgRK8B6NNfpoJ5t9KhikwLO7kVU5blNGr9/f33l7wmi7uvbtAOOYjdCLb/sfjpansgDbsNEXGD
MalIAAVgHXd4Qkptg23pYgaUQPff+b/e+//tfWTn7zf36h53+p7lA3tGv/7py/+4ZQl//s/0M//1
b378if84Bu9lVmXf6t/+q/VHdvqcfFQ//6Mf/md++5/PbvG5/vzDF8u0Durh0nyUwxW8U1z/O6Z1
+pf/02/+4+P+v9yG/ONff7xnTVpP/5sXZOkff35r+/Vff2hTPMB/xcBO//+f35xewL/+ePl//zd7
94dffuLjc1Xzw/Y/uQ7ADrZtJhIGDfMf/+g+pu+Y/zSnUDXH1GmBDMooCtg0K2v/X38Y1j9VKlrV
4jTXpQTM/cc/qqyZvqXLfxo2gwPHVO/xC47xx79f+Q+f4H9/oj8E1v5Uxakavx0CBwpvVZWCivrH
4yiTSTHWyLZmY6bD45Jvg8hcSo6uRxs8otxLk0Np6TcDXEqK+z0H8zKLTaA4DUWN2iEI6R5LINFj
531UBcOzv7yVfz7h3z1BoZJjaNiGTakpTMP8mcMbdmxW1UCnMzZbUIRMHDcWWX4bGuh4x1/EPBMK
MYfAo5atW+38LHyv0rh5pOsftlkQFegUfI92DQV7YozunEBEsc3y6tvvn6mcTrm/FsTE/lqOwGsH
ppDP7ucE1VidPkHJfH5EH/OWedbb6A/9EYdShcmjabahV16GHN809DTzZSTGeF/h8GIfZscr0PVi
Ax8nWI6MfvlY0ouM443RjSR9N/nwqfQ6jC9vbtWLC6lM1bXW85sHLGyvNTYXgkmht66d4UuhowsE
bUM75wu0DgiFFoReNQ929aqSknnrixBihhodsd/Ze7cxlVWhewnjUAoxCga5DLgBTqVQtqt665tS
2835+xAntalcFWPsHpUQGHARj6hSnfJSN2Hzd/kzPxOYeT9J1zI5ZWxV/MqsHhWRa3VHUZLnykPX
hGSmRDm+3UzpCXSzsEO4DoNfd1sPqXYISnkbqDA2oYbOyg3N4ULoyuvvP+NfcivIdYVvqwOFNlR9
OnV+PF2KqEQ6lA6Tb93oz12p9Id0HJ/zfqxPXa0qWL8WXjya1zbKv41FZM3LKSQoydQXYljVvwFI
/zKaIeqSi5NDRgnjDI2bwY9Ph5CSqkHkWs36Gp2sVfv+EQkRGUsa2xu1zt6w9o9nHd4KCxSUR7Pc
SOp10KcoitwifxN2q+31KNR2SSS3mVTf7K5zXo0wY+bQZO9ubpj7ulcxcGLgwYqEpgu0ob9tcF0u
NZh0sy6v4j3YxmD1//1WM2uysX9Z0x2O8OAfX1tawFYrerWZVahCDBvbQK6haCKF/EuG/q/X8Yul
SMefbPez0SnRvhNwiVIdokaSkRHx+6fz8/2WQxEBhWXDAyf5ggvSj8/GGVyTIgUlfeskqYtiWVsK
ztHzQPLY2dDCs9N7xt+QbX9NoREWt4Cp0+cMgGzLXeCvSVwIG8OQiw0T7ix9UojIOGYke8zT1mCe
imVs5FM06i2SCRf+QNo+Qq5yVokgVS2IX2XM1ifWHOtSsIpBi+1ufQ28yT0q4ffvjpieyV+vfQxi
BCcEFQkbYwv31Y/PFAwOraUhaVckqqooAGHda/qRKvytShFIIeNWqnXR5foTvI5F7znu1exq8mWb
5k1RCeFKK6PbN8giEKDw71kTQda1OaOqRN81eZudVBJd7bbpucRXu7J2ooc+75+dXq1OMmFCxSol
e2HV3P/NWUYwzc+vjnNLmpYwJLfJ6ab946sL0MOzSayR9zPq2CrCWnfMm85IjpV9HWBkZ8Z1cxOR
PlZK5h1sMj2xXeUf6pCIy/S9Pg+yRyo1ZZ9ZeO08PVCWHVQemm1wwYiOFwDr/McoMz+aQYQHi350
4WvuuEpKtLtBa18azAtLR8leXSdLN4oZfurcrrqhaVgTULN3Y7V/ctDxr8JD2dukjVuDszEYfdEj
0J24jip3hWWlj4mrn1xsEpsKUsJKFx33TRlFG59W+X7nioCeLJLoqCRudiAkiJdnQDJvm1S/JZI0
dnLsY2QeLZOAY5YgEbtf40hK6qH+JGBYtQ67A5DjHX4X7kx51oDx9vNt0ZfysRrsm62kpGeqjDuc
wtFfVLVYkmMRgJbM6itXzfEhdPNtz+BpQ7Cos+BKkJ3yRs1OFqQ5I0IB2LcIxqZyfemFPdAT2SMk
7Hzv6CFyntxvBPzxy7fC0N1ZHRDQLMytwv7mmIurw2j22KhcEAP0/SvadCA3CD63tmn6y4bcmhO5
kVh9mKat2ung66cHiTEH0EB1q4WFq9A11cPgJWa10gwl39XoRxD1GsN8rF1Yk4N4VUzdBW3gK3je
TZaLBrFMQpbOw/0BR4+zVFwKmr5IMS86iBvzVP2gKNulEjuZ9ykTdXZJHNXeJ6ZLvE9UIGhyhTVv
Czt9FmXzUDXkJ9qCK4CQQj/6LDE52eoF+rOPrNWLt8aePP0jU9GM3j5UM2Xv5fBoicrkcGRGE6VN
dqnDt6pzklslumb5/QIjtQTLQGCVl3Swio1ko8pUg6beLrRXj4EW4TXleKmN2uAjx1hOprXY1SiX
t1YrupVVA7pShvhrmRrlxc6J9EhjSCMc6HFmJA+OUm5cV9+KsWjfDIOqRXdqZeapVbFHMJYTgjB8
yTPd/JqkWDMj+MvTiWBL27tW3sbPsmhfqTGOBw7hWsvxyN0LIcMKmOh7llyh0cf53WpPoUeXJ3oY
lJlpJ0tWayvfc88jH2E043LV7aLMlQQRUlXYZHQuK7DXdcGC0SR75WCpRr1KDRpHUdrlxrHReFGs
clWbarj7jxYsUS4KCTUb6JXmtggtcw93+Dlw2vDQ5NJE6uqa64x5mOeXYDmUul33U/Ybg01vNxay
WerOFCxbWG85/MO9SZFKlh0zdx4GX8esXIbmwWOUW9WGfLz/brU2zUMi2oJjuA7WCgzaWZAxAWh0
fPhu1H8wBMzfItsz52guGL9BwH7ingIET1YmGxx+CgKB3Id6Zu46p/4IhN0tXA9wdtDhC8/Qv83s
jBXpvWLQBXbEarQIVUIInmjduDYk0eGj1Q9zJrz5yjDZoWi4Vza+RspsW/q7Wm+SW9TqyWMfEKsJ
OhvtktzfXwGCTdBazapM7e6YKC1zGvLlzk2EsnmUUwwvqxW0/QxiddG8h6PFHrUtKxTBgX/MEUU0
KTwRRoH09kbkzD0vRl1lDNUy1yKMSP5Ft/JgnaXJFy+TxgtK+TcQrlujKodzU4XRAbU2vmUfTloF
GbzIxm7H4ObkuGqMSjSFfwBOFZ2xGl69mtqzcbJNxZ5loye9u3dqp9m4715MvE8OeOZhNJOdmxfq
Pg6VT2ELz6QnCHTRkq32APM7gKIAkrbv7ZXldf4BC6w+63qJ+9DTWDFMfwPc3z0DQn/Vgi2mhPF4
N1IYMGgZ4Uy3RzgX5gYooLb0rRQb/pi0N8tzMBbq0VOuBu2Vs+/NksOwKkQNFRuO4iq0RLGCoo/S
brKlwoF09+X0gOliQMwMmMiVkPoRrQ8zYXFj0vsvAeoaGJeK8ej3AEhbw8HkwrkSTJR/PWdaVt9v
8BG+4BFxBK0RG/JUYqWPm2ieh71z1AN/ItOlwVqr87WIcmTjQfQNPna+Y2lRz7RAC04q+RdkzNRX
1rbPKoXR1gs7sfMiQuAqpm5Xo0AN1zV6SVwWPKeKS3ld4tOSecrqJc23fkMWoZuX/qOmTCrwfldF
WXtDfGiuCMAYpdw7CYhz39CJkwWg1XQnN2vOJWljB3Zx/hqpOcttfeyhVPpr47649kHcHO4dl8P0
HWmNCh/L6s4VEfdaqFUnQL7AgUgA2SC83DhlE71FiXLqTG7AoY6SjZ5hnSv6SaptefG5oy6YY2Wg
mQfnYMj9oGouHjYHAqjb2isn7+Te7XosrRpUeydxhlW444RozoFMh/NI4bSy1cndifXT1JDXFxId
SB5U4IRsd+dZtX7N6ZPQfWjtcgizbt2wh2jqfOMzP5fEdx7uD50ue3JFoRFnpJSvR5H0G91B1ajp
Ody6MNuj+wP+p8YsAAnOXiay7I67NPTBXk4PUiVj0Lb6flqfVVfpOdYqqzdBiOmEDVnltvoTU3K4
iLpLBgZ2G+742joymKe3AASfkNKP+JlOYYpDSsucB4x57QNP0FpV4IseNT94wAC3aZk8a5lwvnQU
T3N7eosqVNUwn8bo4BdORPrNFDuOU7jwkugqGwPvv+o/ym4CCcK122bYS+D7QIvM7eTYkXbBvGPs
bnbBxiUpYwAF0PpRX+joinwzxJ4str0c+KqwywOa7HfsVMmpxoaFHdx4rFi2L/JuKC+j4j0VqVXN
cyfRrnltdcso0aJJMhwt3LQxqtVgldimi54qT6Lz0qNsSmkpyRyW2jxs6nrd9ZWyqyQ/keMX4uUF
EHC4yjJAd5s9myQg5hLETtYkVzdQb05RJw+lm2s4EavpahN6lyTQOQ5C/cmOOo1V2LXvzeiCuOUR
SU6yuHcDbczQXngexXqXd2eUbMmcKmZcoIYMl01fjM+JJoBG0Sk+aG47fm3Rw8Dh2VHbUPB6gAuT
NE8xnvLS9dS7DtPAgw0ztwHbpfwpzJNNCvRdi6f5bYCo1/c2ksSCs9AfvAy8FGOmk2lW3O8kNKrc
rYMFKIa5xsQE/pjbreh28Y4wA7wyWVY4/7pgHRrjqx0WDOlZyovS4WhqYb8wsC0NetBxAYQHhlLE
qau1pnga475a1knw1PfNq947V7tL01s13Y0qaBEZQvDKGa4wzD2CduxuhsIhmUm87duGrLO/6SPE
L3tbEioFmBaiQC1pmveYx78IKRyT+YWOXIPLXbAjc0uw/unrK12ej5yn/6RXfQGHB9cy4cqL1ian
nIKxerg/eFPAmjS8S9WUX+5vOCobfVfkYE4EKdJhPP7NsOOXns60kB6oFiNCwVX753mW6Ao1hsA9
MTvjYR6jtzmKMXA3ULarI2HQJ+ivyGpt6FuZMfTn37eUv4YJOZIZp80jlgnrl0hOO7d8tlduPYvy
2p53eeCjJfbaObEt5TzH8LcxfJhLVmZ7ewBn1clqVoWNSIptmJM5h9bS2KjZONeZwIiFP8XtqBZx
Oy4yu/Xvn6z+y0frmNY0iyEpzNJU8bOihGheo62n5I5ASyjOI7MnsgctZdYi8jDb/ehH14J83kVQ
ey3eSSiso9BfpirngFESDUObYGueikgumf5i7NCCiSTqYbwbZMMpEnJ51Q27LickHdX4Y1JV9DMo
8VZ+pcq3iVJa2RgHSbkBVug7xt+N4359iWzu0cuoBpNpodk/TYo7pQ/7JAIScq8owUSq/RxZFthf
8KHksqY1nD+OVsWqiglUTrq56ob737/R00z8x0EDegPJgWFLfg2ypJ/2Hn7j0UwYaPX8UmOXrYRA
rdQSTEwb2pfSjhmM3G8O4egAGmKyvXD1sthJYhl82yy+jgO04zYL/k4P8ctkUOOJmQS5mQaGCFvc
v/+XkxtXuiDo2BxnJZMygE8azucGp2DH/gus0mOmxe+NJmj40iBaxGVobJuabfJdgINdPPubd4oh
/k9vlYD/bWoWyUg6o1Tj50hPz89SswKkDEmIOIIsW3+fMThzjIdIGHq32xVaU5EvValvrLDfVcdq
HyvI0ajdUTSAawQ5ygBOzcNdLeJ4p/jkbMwc2WzGHisfJvALknmN+MkW3LxsSkTwYsZ0znn2U/Tf
DSEWnlKNZ9PNPoLKjHZFbz9WRUnSZOIlD/cRONQ8tKCnMMPXH90rBKkYm8LGZFgHmnkKfUjK9zPj
3mjZCBYmsERFjob/5ftw6XtNHNhasEZ+WF6s2nnjvb3GNWNZIok6es29DWIICW1g3CKTNfQ0aUAP
Gl+E/aouv0+3CZqrZzlU4pvXId6O645CdWrxwIN+KVn0IpGu9Sd4l+csH6utO+VOuqR2Qp1eqVpl
nMT0kJGfBBpuGsobra9vKdrkzKLTwPtXM8Aue1QzZWVViyYw3VluWv27kX6r6Mo+urZFMD7p63Qs
SPvMi+qHFt/JzHTUbTw22XZgI/vCm47EiCAmtb7eX4qqOICa0AWaguuFJukpAl9KLLIy32NjzYmW
d7/FxNuuSE5EoKaADu8ctbiqscqYv5UmNxsLipihuaukB2BNW/RR69pcjSz25UNizI1QZBgku+RY
OuXVjMGyGQMRv5SmzguIeFgVZdLfOjgDC61P68uQIB+mJ9YZ35PPVw6v3oDhVfRatFJHE7v2dAwN
vUfpNtXkmp2Cs2H0oY8FeaUq0yLOb0HhT8XQlMt4KoIaqwOabHUHfQAYalT2Xo99dMPetUmUHodT
3B9wCtXseJzyUNfAyjnl4OZDXHOmAiCKrOTGIuj7YWMR562Vqf40zcEPhUlyompCdIJQ+inKAioy
7d3JtZzT1VAPfdYBjUr0blcGvcFqwrS2hggQ1IzeEaFNtzXK8JTKqrwEDHtKp7Xm+iCNRWFlHCq+
vnJEDXME5bOYG0X5Xqi2eAI3AVv131/VyZQ+EVYkFCO/OsNKoUFse+sZEQAnhrBnKCfDzf2XqAoe
JqKyag7U4RJVareE6v5hKro1j9zA20M/ud47946md+cbIyUnY+JFPjbKqgTAszKM7DPQFezmRDWt
XZ1ssshXuy2GA+wAjRxRFuKJ/35xHTPEKpaqv0STOGOw/W3bKR6qRYQXaB2JY+EOOJ2fGqHko1y2
qdu+yLw7kchTnt0wxfYRiq8Je79HP6ZzzmtAR/QN67iO5WMCRndlO9rXIpQ3Gn/j5IU8qFnwYnqy
P0j8jGCw1auLsAAqC2KmhVZ6SxKBAyIm4mM7HQJlFzkryykpADTTv9k6ccJWWoPzucsuIRLhWIzG
HQI+9YCgC1DA1FRbhdWcRomQOPOpJAK49xix7X0+fbZERsCtlYfM6dDdYlmrQzs5c9dJ2AF0+lwL
G04eb8T/JBCmNWpcX31sHnPFxPI/Gt2lb+Bb3B+qssiOHu0yq8JYbJFXB4/oYJLEbB/7IbRoUMMe
livFCvBa5mIVFv+08b4ljdUfWSGKrWavJM3n/N6Z2yPrl/tt2ay5THS9vUax3k7Ezmp1f/bJqN7C
Iks2969SG9qgMw+ne6ZLZG1pu2tDWP2zLdCV4OpY3C+1xD1VSzZe3hZlkb5rrS7Gjz25r81TjKuU
WlUlL0yW1e7eHicWk9Zmoo9MdUzkD2RQwuk++3VizppKkPbNG1nZEFHAdZBcoOvjQYdJANsMHDr1
WeHbF5U8z51pCOjxTh1u8qFYmgoLSAzXI5ctFy6HXh5tNSiJlUiKdc9ybeHAC8MfMoDxNaKTUbWc
7p78LMdaPIWklpyG0fqMu9rfl6oeI/cOraPgHDnqGuowoRJwNQyFu4/d0d1LIP/LsCf6GkdPtkWV
g/oEs80cqqy6EBVKNz+S1aKGYLKJ456sQRX7HkyHYcFxjUkys2hD7sXIvVKfpjlBrCvnsAb4x3op
f8strmljiZfPAZC6t31vHcmeM6GoB7h41NTsB/RHlVBVlzp3XVgy3Rmavh+abPiUGsxqhr7ZoKsC
qZf5EzUi+qwy3172FcTXOI+eZeeKJZhIfZFaYbQuPDMGggF/lZH7w71I8rtQ2wSiEJuqwx4lxvFg
dIiGDO6xKy/P7YuOTw5eZfeu061fMk+rl7CMApJaYx20j6teBCNAwCMJsMA4jOf3DlNPMBo6LD/j
wY7flaGMIbv13uY+2ah00PPOPbE5b16F2UH7k3m5qENskq366hX9qYdNB/Q0+WJzFH3E/W1o21sK
fOoz3ppTk35Nc1aAKmkspEZMFwkdF3toBGn1Vg/gaWKtSs9AyNcyNaO5zLGNxmNvzpHUOK9mo1+H
TVj0xKEhJZrnXiDGDckCD/dn1fC69xrRAshDo1XpKeWB4jbbhyLnJXfqu2Wg2qp0DEcVjRvYLqYx
Tdtgm1E9snhybPiNtcQJD7WjRj3FPWB8S0Pv5k1y0TS5GIPeEjEUtwi8XHth2QQFOO2mkUHwhUSZ
jcq5chm4EXObyKtiFU/3MYGrdw0YB1F1++ZGMnhR9Wo7qCwiU+xmyMg9a9PRUc0jiS41CY0W3CHB
YWrRfR65FDJY1Qg5SSX8lpHSpMJvd1dK3Rc6WEO2sR2AYm8BvXTwckEQAtuuS8ASYMJZCHXGt7iN
jrWAyOlNAdEJZHg4lQAJyZ3MDqR/ZyeUs8k2EEQFbzkdkt29JSh9g/kBlfAKI4i5CDwQkfdWzFOz
OcxHlpsUqzhsev8B/nf5AMp6zye87roxQ4Tl+YeOExPjIikJujlE18Z1Xnqgpm+Q1/y5wVD4JixM
lXrWP0mV+ZhROP5jlrvFpTDXivLN08CQzVIKUpal1sLI9WYH4KXbaDV55PeRSRg/WyaxGe1ggRzE
oAMTQUt3dYUmcJkkqI/l4J9TN2IJVGbjXOF6N+Eq/E2q7btYgKmZVmNJhqzMamK5Ig/MhcPHU0MV
yKAuflF6I941Eq+IH3gw+JXsJmS1U9quIPMO3fY0SNH0AbL6aGZHC00h+Iq225K2xcUlsjxoPIig
ka9HbwAxIeuOClkrmDLW4VTV5A1HlgoC4fdtl2EZ07r9rxteuokpY5UtGc2XZf88vBAGcAxDq4nJ
BOsQggI1+qlLpcCKQDsq9xlXWzbjWtGGYW9qcm6SwbblSjbsj1Uvmy/AEornsZl4glaHBylJjFPn
9+qhs17V0ABZieHhM+rAJZlrEPnHQ9+WbbFIYdmQwEb8/JAQE5qowZbRODhXGwDs/ctYtH9+gx5Z
oxKvn5ti9GhAtGQLVkccjKZQVpj6jQcroRQNINuzdUiKWVbFtxzDB9YgP711hRNuwMkrUE1Am3N/
0KYHxrqkslmYTx2TDRU9T3EaMqc9iwQmZUdC3aOZ+J8Cq/lwZTRJPahQjVgvLvqAFR19z2pU6gxI
5r8fgiREZTWoiJKnEZcO8m9VN8R0bx10HOnWIIj03emwsfVDs9IB3mxd2vN5ZdnGUwHGxIqwHXpt
as3vXZ1UbGejDiMclzEguUjr93pQRtv71AaO4DzwuH4TztZuXLOCq2A12i3TbPJo3eGs+RnZC9NB
6HSqmJctUzTkjZ8TMmBP9wdF96tjoHRk1kDOUmNmV//99rDF+myj3d/crwASym5Beb5NBpjWEIg/
IQA3t8kkRDC9Ya772RJmUXVzfLzVRjhX3iVW7pkl3OyStbLfC3TCYMeJdM7Qq2zuozy2Ukz6+2OS
4LLKa/1jyJvxPPjhe9Rxi2oMET+QZOh/XwsxDz+x6Zsa7/6ZrEMfoTD8w6neGXvVPAGkuBBi3y87
It4XnGXlwbXKcmeVoA70QxsbyqeqtYylFUfuwhhAqbpFfbNCy3lOZfAqezvfqhnLYVaazFEdJPgi
dCH3h8VLU/bW0e8sjhv4ajOV0dZWSYJxEzoEft0/rvir55hktEzzEtxIw0r1AaNVxCOSZJB3R5K+
cTE2aOv9TDUeHbTaTDmc6GQ38J6nTRkd9cI0FPh6DSZ73VfFUyoxY46h22xZJXzp+zra+QKayEig
9sxJx3VmKNDy2ya6MH0fB+a7SiuGlxwPphNmxRIvQ08fXswhqU/hgyBPpfNnbUymGCTj6Ubkd8Ta
olnEYJDFVvAQTr8jiFt8sQn1lGN+OGbcvahmsE1JM/6+S466sXvMbfN1DHrEXL72LS519WB6JXoK
NdkoGE2sWapa6rrunW4feaqyKae/seRSNmMVuHPmut7cUxN73w4++YxBGJ0cXD+NhhlYKGO1x8s5
rCQUhEeqWTJfI3JUFlkpL0PQ6y+yLp9wIA/c3mDnSsUFuuAqL2rvvmI9eJyAFJ9Kqe+JJw6e3C7S
dkFAB11G6qZg1XID584mgSrjwa3U9KwQ1uZU5dOIdOpDZb3dpoShznDRzoFq2h+aqcxF7h4FHMEz
6RbOTSkXDiGe6lhW4xKbUrPqlJC9DSM7lrahjyVbtTcyTI3FMDrbu3u0QrG3VKQnl9hIibIjAHtn
OqA9I9vo5p0NrGduDrh0GSAuSGsOVlHUmkz+cQlXYZEu0QsysiNmZBY3rY6AaHNXYSSYIZDFK97G
QNW+y2rLXEsjwJA93cXjcoXNEIzXks9heI3Iz5ulZvccAjUBUtb16oyS8ox9wwRSyzi9sQptg3XF
YP02nWzRcHZG2Z8ZS9Rrh3RwJQg/531ZkwabVocxldcyipt1FWGmaAiWpNMcRbP6frOtiqrmpkaT
VHGOHe9/A3V2LAxD+15R6H0hTnC4Pe4f8zHynGU9JP65wS9zjvuRtYJIWHhNXwY6OPk8S9utFhF6
GtUDQ+KuvoFfY4mu4EvxgMkv0I+29LiOv6FoLc5DzoAgUqHbl1Z9y3T5ZSgmRCOJUBe1Ah4jlWKp
1kDaauIQtmWKVDarkF6ojCJc9s0SagpznPAUNA2qzTJ6zczaO7LSD9h5kPgGiVJ7rolPMYL8Rfjw
LCPSmktgEyc/CaxFz+L1BueEGUP4dL+53x9sYD5eYUESqv0jEUztDXM/ISdBwspIOC80NPF2uBdw
pm4Awi1RPhhesB4a5H0R8PemYKtOlnCBiD9wmUEF2kEyVltgKVIXAIyAVbsKV0OB3L10yGnBd45Y
QemrSxMDz+NGnq7uahwvexSVkh8pVeed7g/XdPDCnQ80gHRGexdTuc0GgxQuBbT8VRteSpfMwlIB
YChsRDlmCBsrgLkI9Cxe2jAFmSX1LhkeY/xA4vZCq8izouMgb87MONVtGJrmKFkOVrE7z8ssulqK
Rt6sV8CcYPEHiG1QTmReA002kJWFOfE/zM3qg+E69jzCTdTa9fiZ+n1WkiL6Vpp4OkbT/tZnMlqC
cYPHgdSFNKHM/KoJnUQTxWqWql5nN0Ru6iw6qn4egCcC26TRm+2qNApfDSlWRshYHk/9/j5g6r27
FHhw5yqGiUVj+Mm56EDdhTSgCiYioP1J8QbhlbOsuBYZ0DL8XDbnRC13bZTCEeb20CRgqoKQeKkQ
tPegaPZTlMfhMo3IlTZxosPcRe8hCCVY6RNWt5v0uEakfhNxUOzqvts55GSduCvVDzaik8LxIOCK
5jlMeWvqKaJj7ABSJZLcN7Xn2oLbAQ5eF8tgOdnBZ+RFlavv/TkEE1RQoDaNziE4VXaEKQj/sb2f
wR31zAxBWEBSTlCu4d6Px/vfUNhwCpa13Pt+vTfp2F76hDi0hsQQq3Lh7LiJc/RH061xvoJ2hZes
n9HxrAnhJRlFc8yTM45MlDxxGpzoVUyFNkUZQUip/6Kn7gUgi4nDfSJ9BUZ4CaZi2FIIX/PwprRd
rYBVxrz7nzydV3PjyJpEfxEiABQK5pUEaEVKlLrlXhByA+8KHr9+D9S7+9JxNTN3ppsEyuSXefL3
l7XCg2iF8fD7U9fYFmt++9roVLJUBp0O45x2XMwZFG3nEW7Yv5/pT17uW7N/r0bCyeQqX9gMQnJk
ekffSoNBnnvzPX4l7f73fzVNqPlTGY8MVhV1LgsXBwts+NNIrmczFsAo4JTIpzlfQJeO2ms1gMws
ukQL6RHP5os9kaZOkq2+/mnNldkRefG/vZ73iCHD1NFxSFkLiTCX5/v/RoW/O7I9E0mi1mEdcP4e
DyBbBC1VxY9G3hYP9CxhKqoeRnKBd1lvhjcnDJ0Ho3nqSyc5UHuGiW5dXZTBsMpp4+IEyXg5UBDT
EWjEGW6GffEvEV2OdrGnfI7kmxvMRhX+dJROUFhKQ+WszY90WUO60qLdP7NcB3J8yWcidnaP5WGh
48AiQHwwSiPcipYwTaQSeQPRJW+TiRzrTJ7FDcjwjtlQwx8ruJlVYbyfkqY5UOxjXa2C0tI89YKR
2lLf6rXsIjpJ0+uSwl8b2ls3OXIrbU6kulPKJ9FXJz10WcUWAkllOr8TnVV3v7/EpTinXY/ytdCw
rkeRvW9JaA+e09xGSwesF0nrMrwYRlU/G1B7mq4c7yOwPrbo46dxvRDCQUrZfRaP3J3n3jeeRojC
ZfLShsk/KKpct9kM6ZVjXgfR7hf0tf5i1pU6CHM+2fkyn/rpWrVRw3loqbHbh53HtWcdcvUmkkny
Fy9rd5IuMVCbmmGqQbvSChR/b8NF/2o52nz4J1uvSufQOd1d/N/UOv2ZpPpwthuNVHshP3ucp2dl
SOtc9CCyzUK/kbY6RNqjmczePjE8RkUjHM71lzY1P+To1qyWJniOCuz47xP3+wCKAlsFUJv0GNsr
YaTiYcLeHQdGK+mw6NlDa002j4WbmAdnaGQgALYm1IxeFyOZr7//y60JVHFuQg2DEfe7GPz+YkBI
DpibVL7hDB80ATaXsR/G69DSzAQW7Klhs+J400FwWNsWnew+VzaJtiykdSv5/uezzCYu+eF6OsHv
UgQZ8FC/7SioaVtn3mVmjaih7J74KOxhcBpjkLbR8IfZfXzuTfAievlB0MCCEYj00RMC2AomVf6Y
ov+YbpruaVtlBS+nV9FREprb9XIP9Ij2RVGMWBb5m8kMgGOIuZiFylmp+PXwEmqGDhFlMU+/P2J5
OkctZLa8Rokk0TI98lWe03VuTCBfQ2VZMl80WN2jwerPTd69lHE+/xnAQB7GWAAjkoV4Jqhx1+lE
w9K85PyxbQysrRu10s2yKP6xx5TiFs959wZG5V0i0rO3oifWffTcyXTaNKuf5H9/xCPx+yNpS+cg
GlRFwXnXSnrnzVuBNIWTGNcpL4fbMg6fYWevyda63aVmVj7Uqoh3Xm8J8oH86ArxlFiyvjQ6xq+5
5zJscB7+M6QRTxXdwpsuK/ETijgOitU4Y6bJGXl3ucpV3Kkbq9xnTLGGtF8rkGfrccoL65EB/Ks2
T+Xd719ql0j6A95NSN0FXR3rn0XJsTnnZfO/P1aubPBla8HsgYe0Esk12OrwJy0aTuwFB1OsQ6so
PFRbVXA3wydWIZZALYE8GnadfWNzBazCT0mxZH8QwCnQgShmdfvYWzBwoCbdR2Xy5eFMwE7BA9rW
EKPGxbwu8wLyxrS/08IO7C750UASPtouA+uiaUPaP9VpphbkqdHTQ+stB1pGfuZMpagvq0qXkFzd
ehw7WBc7Y2/qrAu/C3e0sP2UGAeBrrCz/26ZSSMl9DtMe7+DzHwZ5N2U/uGkxXLdJ5Cm8qamBSu2
Dkh68+tEo8Ysa3Udo+iPnIroQp4U5IyutLfCppBvhuF9X6lZcZGnS7FNubJWDIQOCZ1FQT6zY3S6
mbwSiL/PqR86GCPhZQ503p1BOGnr0V77YYPgaYpy/tu3PRjoGBLFYEICWA8yCH3qxsm7vC8GPte2
rOjUmTs4h6y1tmtxa5VE2fsO6EWBWPH/vwiGGtva+JB9p7GBI+nx/u4XQy/+qrwf7yYPds4kE+1m
O/xLAVESoMRrHHEcY2fbJbC+3hb0KT+2nfGkd639B0rhJndAe/FoMS7ySkLfS/2fiNUfPbXbJxN0
pk0OGQBkHd+SxhrWCkpBVi0RD00yMXCGmgL3Nvv3BuTra9BGfXOxGOD0Itp3jRgui22LBzsuCBFj
JsafTe59josjmAL7lXpACiKa47+9NCH/loVzdelHrkKblgrprSnar25yITr18BK3lYE4oRnwB8Lo
JVmdcnSPZndT7LpBVTUNMPDcuCtmxjyNCF8nrskbRavdg0zGajeG3X23zueB4V/yrsWNXtuNT2Lt
FhfQdhytUWfZaFwvV4MQMO7In1mUgTWhZ3apHZ6BblDRPacCoCoakINpg7JegihLWc9HhwIqMmDl
ppGT93OBDAB2eVANDQWOc6fr985oppSSDdREGMMfzt76Y6yqA2hG8/K7MM9OqG1HkA8HgcGP/JJO
8RjDpLotnUM4ujfEx5GRT1LQNcxdi8+LySt1OsTLvAceRZpwizk7/1Mq9NbNbuO6+kzsR8dqXo+R
kkfNUwc1oj9THH6OCufOsubmwtU9vJmRUT6IcdyU+NJQLSAV/87khUNOMay7W1HRmsnHqT7yNDlW
PTPvpE/rbWkNf+es7m9iYUfXetzShIq3qIHWQ55Nh6Jvsks6eOJBmKDTh2W6YuZ9LXt3PMPNI9gT
ls6tNEmFy7A92ADhGSfx1wcb4YEB0vH3n/r9S+mcLTiMmbmzbfVYkiduv5NhPXbefRR6TNotFOso
b66KufoeZzJUuNW4/3t+Smw+T4ModlbbPdY7xuWjznkLhq62/XdpX+X332GMBbvuui6LVOR6LFMO
QPqlmPUXx5RvS0pdrzQydZVRTwXKooCv4V8MFszmwa/a2qdkDULUb16zrQHukjZwcWnXkN/UNMyA
S564QU9nBoGAUxFoB3+kEbDIOZX+Wubpk4gP6ZhSPyzUcZ5BpXSxCI8Nehe8R4QX2eWcE+3ka7a0
9DEsNfeOXN9Dh0nzNKlmpF0buyQq8I5P9qPM8Rqlbb74vwJ9V9f3v95HTVf2ZjSsCm8jh2ESZPNV
x/rMblREJ449BCHs/sbt6L84Y44SYuLcm2b9tWSGcR/F+aciQL5xaiP+tMqZ+Rp7I7N3QJMLlLTQ
IQeSkSgsc94PQyq2kwSJF+UO/EITz9oFVTu0EV4+qh7EZYlhblsMQHDljGYuPwd7lrs0Mx6tMUHZ
i5nvdDazvxk2el3swjkcDp4XI/+soXZXn/b9gEe8jJbUd6v4FTNk5sHlBeYD3Zg/vtBTkgaZ2qHg
P3iCrxIN3mbVriHfmBXIu4LbPcCZWgaLtiSB55GxsdgpwtGbn4aZdoZaIyogzbrcL0VN0UhI+5Io
9pPMcsIOCYpUDBFhJZftSi3nkpZ8xDUDcFznN2UrWHCZAwJ1YOZh6sz/q9h840iKcYbWWgnOAHgB
Rnj30T12YDUCwJSvzDPwObjmYe2eP0YhxDTuqVjRvc7XubrbnuYzYI5A6gAUazhTTiPtzUp0pxC+
DsjW9NTmCk2xzL+NmvPVkv2l1T70BQJwgPEG6KDxFY/UFi2meZDA6HkomzDI6jZjFNIH/ej6jV5P
EGKB3y/dX0atr2oq35NpW2hUROWC8ko3MpAPh682/Cm96RYm/VckRoj9XdlwmUwgzxrFKWrvbT2s
diEUOBRgrzx2y5ozCDVvxwX6J9ZGikdTv5njg8L+hk5SXovE3eT5azdO4Y72Q3SvBKIKhfESkZWU
Mf1I/2WaVZ+90DF9RHsk7YxrjNKns609LuDVN4NBpqdsKPwdR5fm1pWM3noUMUMciajk6x9d0+kv
TsxNEN8QZAbFkIXC2YStvgjPrfSqPbOKEbNF8nfV2e/sIqv9nilBhAzkCvtcUo26ES5OjxoK6g6o
I31NYEY3/bgUe5PnLE/oVW0A83UDq4w+mt6eMLIhKEHHlzS5hecLEd+GhLrxSf+qLPer1NTsY9ux
OXVXSZBxDluWwfFXOIyj0wMfOiSJxRSUwCEZ/7b8Dh5VS+WAprSPVC8CfHHczkPno6J8krKhAjoI
bVM0qMGrbOdvr7VlQOqKcs+1q20a0KviNu381MID7kT0lSX66kN1nZM9HRbpnVXn4SpZVqKaM/3N
87I7TDan2IqtAS9F7REiKU3aqBb0u6gY77TFoKoin39Cuj7nHL2RDMU2MiXipgalHWglaXA2Y1ta
46U8RtqUg7go4x2PTUWx/UBtoeyPbry6xgvyfANxNSeO6g1zRM+njiHGsYd7BvXriURLfuel5b7T
+oajE5MZk7gQzWpAQb2StjKOMn6HB96WkJSy+pKZtNR3JUbzuc2OTSlZOrFWGI32NNf13ejBIWna
E2ggbpmNrDek2x87/sAYelkZzIaqU/TIg2b193rl9SdRAFe2ENGJrabk6NvOJr9Ap4X7XRkRPBFt
Yg3Sqe5bGj6x0bbmnYEytejyW7pxuyM91dJzrClWKoHEaA9iq9tZGmhac8hC54kTYANnr/6qbBtf
5oiZxbTVg9E/h2tlTpxhOOm0/Ipp8N3VxzVKkzz0hZHi64dWF1P5MRv5w4LP0LNg9Ea0RTaAdJbi
22vclVT7WEIOhAgWF4d+hHTZs7MyKGn7Bgyk3Oa2s53LuDkWkyCaVnAjH2j4rQQ9byjGTxqJL4yR
6fPcYokcIis/Kpv2UcWII+iV84Iz3rmXfOcLBhbYMtkd3zg47Dr9r54GmCl2gnm4mXacyryj5xKV
TZuhgU2+J0Ka7i1KRjb12mMueufOzsRTDJx6axnldXVOgJWktMiTtPF0fSJ87BuCCPknos9lyUF/
OrGNxzTqo7POEYONoT5oUEjAMnIGhTe6L+e1Btl7jGMEO308zYmuLgR8mw3i5z1rlr63+IIoLzKo
exu/TUIX3NnazLcm8ydnKO2nGc7MSisvpsTYhygNsCs2ul1UAaKiB8oOuuYzdOpqvfug4vXEUCvm
rhvLnaHMzx7Q85iBDVfTgrlIWWDTHfd6jspVMQ0CBEtKtHZoyDIHBv8hnL6NZwCuayzVB2E4Unzg
NhFaH2psBN3Pd+rumne8BHBiWUqrnev3C9MDWwNfxNJXBvPYGru8QfmM0oNyS4daHsk8OgvmpBqA
yGNewkHjbosksS+E3JroP63FG0DFDokMFiS/GU21EzXz8DiE+ppTp9B4NqC317XUiyo9Y88OCIQY
n9pToro34nn3jrBfpYyesVHX955bAJngweG87Bsx5At7uuFWetMZ/G6YBX4KTSaQkDm+WjI7xpEt
b+nwMbBY+RTEfBQGFT8FdOCYjGJQJ8NXOZqYj8TEHtuvYw9j+ZNEyBkpKDzqbR+Lude44o0DinWy
GemNohAvpCRLmQdbtc8OoFdBVUI6hfcLjDrfzpkpWzbwPhu49gYJPvFTkJtBan2LgQMGZ+TQj5fu
bAiKIUTGJstGkm9geMb7PtJ+JCxTwN3GFXdiSa/fVXENPhBWyjdl9Mwf+2yZ+rSjCIXKOERRVDvY
1rQDlCDi8iYxfWQ7b2sYbzavKH4wgx0aC4DZMDLhzEHQc5KAQ4aer5YxAqFhuQlFXGybhv1tblFC
oqk7FgAxtl2afmLJwu2rJXd0CX5g58G1R/Uf5Zjq1GQtld4sqG0e4Vz5kAmHONd2FJf1L9dRLzz5
T0z38wAOKInqMCaNMurWg8o730w4p9GxvMEhSJp07t5HTlh7l5skuiTbKLYoMVDEVoGEst2B0uua
MpIuKsqAUbzYlJQJbeKwMK445LEENX/qJUIU0spgEvLByMazwCL/B3BvteOYilnc/cDiFMSt6wu9
+467mKeaW4ymClZi74lYrLPFYqdRimZbm6xM7gxI55zEM2CY+LfwM/X2Nm7zbuu2NC1qKcd96dbo
+dXip8WU3WklQ8ouZYitYKvldX10Z+d7UNWbPk5DANv6oKmewi0dz+To9uZhRFkkedjdEfEOabze
hZ790vVs5Na8Nrh7PYyzEQ9To73I4dm0IEx5Qr9hWjfoBua3YvM8OBwK4oozBGnHZ4AKNinItXav
Ie8Jm4R7ajxQo53FrwYbbpJWp3nmrEWRfcnpPTCz9BEmVAdTU2dUTzCtDjWeSE2hqup5fdXmY9Ia
WOuqnGh5yLrI2S9OGvISZsWW2bnYT2f3kDAyXV8Ei928SCye8da7AW5mv8vNPVPi91UTysPxq4ZN
GpIfnQbKO2i2YeAqUyL3I2dxXSPq1kDTJ6/VXMCBelx28iyY8vSL6iebgijNIJ/o0j+q2z7zLkqd
7JhmkimiM+XKSCLZUTkG0A5Y4GxQ2MGNCaD8SCtmUjt0cLcSMYPFVM4NJyOqJpNS3ZQZPeel3RxN
7Qvuszb4zUBtpt6W7KxT55OZOHTD8FI3Kt0jg3P0olMdyHG3w3JArV2jnmbPzHcJQZhEsX1bXgyI
VKwPi2uf7HE9UedUtHIG1iw4rSP8dYpcuNbzTc3bQm8I0VOBa6Xdn7mkvdtwoGAJqJ5YjJ3NxOOA
A+KgQBfvsS7wBiixY9iWHe0O3HDy3cnZOTSGs7eawfBjcyBEtPAuGZluH5quO5I47f05ZSmoFhvU
ixFUiccJKT0PlDaETshrD2WIPfjaYmdHvZA7rzOBRgJX8zvLPDNJQPgEfl5IhChFXVRfZvlhIs20
hN23HnuPemXPtF4D9MrUipxsXgEJIIQJogKOCT3Om/diIQDupO3J1RzpGx71VIgRGT4rLPqqe+ok
i6kohdwWonvPvVJ7nJihgaY92c5nWbTem+5gYuqSAsaz7Li7dJQgFErurTxyQCMquAc2CB0HTS1h
/BKFIQ1mMqQnMgFFHRJr3kzlNG7aUs/2mXa2uzQ8ZYLeoVLDriVRxbsO7oS9BCK0u00yUR7k6mEc
5HjwzLlEYcaiBOdvP/IVCxhZQanceGevDb3k3k59RfWiC2VsC7TmoXKwmTSjfUo8Ko6xGhbUCxzw
+L5EsZVtvCIegoKVNQY3EhT19OHRkA7ezVP7xPvhoBXvi8l5QPLfdPnA2KSaKb1IClgZrvHQsijv
XSbpiMP0f8rhxMdNW4czbmUf3twJB2KuYMBadLPGHURwNg43HGPoUwsGocYndwI2oBfftH2nh9nF
+87IazthYUJcS9ETYw7qUJo2MlLtboB0HCxK2pw63IFv5Zhl+rPKkwORAoou4blvOxv+wFDjc9zk
LSYUTIBwwY1sm1h4zUfSv36XqXcRE3BiIHoPJNfdYy5t8Ajj3kC+N13eRxy0UdO+lAQ9d1xUcNik
CH4E8YMWl7E2d7TQhf126Lio9m6xQgzDgNzf9BFLvzNQcBRGVgqfmH4frRWNP43GlW9wOQxzg0/B
+ys5+R2VoK/JCT+dtj/WsHgCJsZyrZVKV88mIx/a81iLNYkbih9d9ASok0gZdfU9CGH5KODRzuz3
5liae2WbvglvclstE5d9wjPk+Gek30vbRuemmLtA16zyoZnvGnoNt60Vc9vssoglDQBBBLf4DgR+
GQhV/9B5dasIA7E+MDxxyje8fem+Tpa3irWFz4wWw9Rezcx8bWbLnhFFPLLqUZOg0xOuc2yFrIGW
PiN9xntgTNz3wRIHxPN2wrEOPfbgSzfQBbgiuLZJYZznBZBndMZ/6B7sXpuJq7iLr4w437aTQsf+
yEyjZv1HmmWB6FBN7GuydOO2q8vxHC3DLtXHp9B0PapD5mexyDlQ2o2i6/fZETenHBZEyDjbhW1K
A+7CZ5SIAjauZWK1ZlEzXTxfjfWVmXK81Zr9F3ufOGvL8KSr18QicO1guGLgicVDDYzQtXBHiyVR
8iRmi6UAFJPWsLHW8lfMmZIlwWJgP1+nXiuustRRRCk+7o2UloGKJl3PEmhk6YvC7Btw8o33NBHS
PYktZKcsDoKEsQ9A2K75FI+Ecrn9OhFNq9MvXiCRe0p5vG2f03c0ghgr9PYBTxyGr6KiAsjMTmE8
OIFXtAsz7eldldWTx++cFmCcTgNWaAUpeRO/0vk3B9GhAjSbmMwFuj86dIErueID08oEe1/8N6mx
YEirE7vS0AGv4BltQOX2tdg1MHpopJy2+K4eK9TooBk/FyyxNGGR0CzK8tw2/WGktfveTHmjPclZ
2FKPjH9Iv7n04GI63gwKGDbh2b+JolvM0aYumAwydeBmfN0o2FgcsZ5rcT0QC/VRzfGKF+Kcdx/A
96lYUhujDNVuCacj9W6ob6XXgJYMr0usG34to5Pd0wQc0a+g23V0Sig7yDnTbuhWeqv79tlS+W7O
15KTYm0uatW9E1Uax4P5yJpa79ukfw2H2DjQqf3JIDc6oTGLjYiwWQ6jhW3O1IJF9slT79hrhweM
MU+PN4sD+uGtB6V46q3hS+bpT58L3hiv58Iw9ZswJ7eetH+8spK0UVp5QAvTTz6aj8i8lCNY5sRd
ysHjnX7a2Kd3RRN1231uoSctmP/9DviYiuJl24woGYuVDifZZ3+rFEWICpDGp+ITF43S6P5bel4B
bFU6LWA1eOGz08yH2eipj81NeaAb+yGNVywyspXtDBNVtVKS7ejoEXPwJckU54I1OvtYChrPOBNa
Vr9c9KI/CFeKTe+hhYdrBwQXUMY9ek8Fb+1U+3CCGz6kCD1N3e/VsFRHszNfsdXB4V6oBzPEVzIk
tGwmT9QuMi1Kp2fsfd9UY/P/kXiWLHQSanq5v5qPgJIutYPhv1kKQPDdgv1z9ubrrIjtXEXLF9vj
ZKGCme9IJiYqtSBILsbPaWmvHZO1TTaSRug0jn8lplriZhCaiNVv7Hw+dAx3N8robiH2CI7Pri/T
vIareq3JA5x1p/wwVX7n1LmFide49IP8r43zDNdDdm/3NG8vcLNj1DjA0eEGPA1yHZM46AzvU3HX
tLgQuVMOivtt3CJ8OVw6aG8tUYPCHdJbt48WJpoyKe+kk1/G4U9drm2Qo0bJV8h8TRYSH3u1vNF0
FF9kgeHD6CmF1ng/YQmQVQxqNxUsHBjIeqX9zMJ8HmLN3HH/JuVFQtGtGfAaxBE2gv869poLd8gQ
IzHPCI/1exyqQ5Tz5hc4zatjaiLuNY3Wn9J6FWZpwJzRhtwuv9ON+aPXa/3Uu+UHYowOuAG1uDRm
8B3lFUvdX+np4lDRA2iKCjZMP30OsqQlo8HHq9r+uS816t7TveA1TOHHBNT4uqjHy9lrOxPfSfyC
0mgCagSNEiawDhTy/B7g3X/x3DwsjGEbY8rOoY4boc+cmu9ROzt6M7xouTrotRVuR20oA9tKeF3I
37FIPuKz0rZaH32M+mgdzDIiocj+ui1BaDDd0xG0QaE3uX7LKHHZtRkFHt6cvydQNkyoEMDwUZ8E
kZ8QgGBK68O2KY2HtC/zoKW1M5hFe9G6+L7Xqi8LUz73OE6RrsQjWMzfY6gTLCzYQmdGWi+x06X3
zaZkGBOZytyHklgrxaLjNiMSCzp62Cmqf4QaBro58Y4RsHzKnWLeaaN4gdw5gywZJ7adbZ9xy+Wi
g0jSjy9Ka9+0vKQ2bIFcPc9IgGNePEUar+lgTJfSgI4MZ2eRBEEGEy+fLb7bBQwaedObG+IaUiLx
J+WBjBBmRrcjCt3gcTrFbGGTKCz6QJUl1BU9eRlEcp6zfKAEL+HAR8kKa9yqdmdD8uAm1iZ2cCR1
TMfPoZLXzul1PrWe/q5GZWg+zRrnVxGXX6PfLlX4EafhsAVGRTwupEFrWuzHsUq1XWE5wHdqQjSp
sTxSRfGgCt3ngU9vmTs+dQ46XD8/z0NfP5E73VVz/0aSobrDU/psk6CajPAyleGlUNNTVOEtspvw
ifEGFz/zI5nQ3zOaNsTw0bQx+lRolHf962DoXOZJkeZxwm2gi/Sgdedp4yQt7d1Dg5dzoJgZBAzb
K7dd1uv5pwkBJpupuOtxZ8tJvRvejHbe8g8WKSC3wQi/S5W05zHlk/JAmhIkZGqQUIl9Z+Rh9u8X
PuJNx8gniOZw2fdF9FW56Xrmi78FGfS9lcQtVidvp1kuLX8GZ+SyYQap1usco8xRqsNSt3zzWbHP
BHd+rIBAYT+VwLunJJu8gRE01B9sUy+3JQVEaf8zIQJsxkg3Lm0/s5k6sdxgNv6cxPBfUnDhETOm
0/J7jlqMASPCZ27Zr6nHhTszms0ouD4MuXinSNWFTxcejYYxkywjVEV02HrmFJil+0prjT05RZO3
CW4elo0gGS1KBzFbkFhKA2ytPeB7+48aTFzQLtfxiC6PgdLBTTSkO9FPFAKJUT/UOUephRCujitg
s4xIiLyko8U+h59G84nE09xCKiTN3EOGXYiOXytolfjpmDbANP2cuFpuFr2l9tHI73s0UsYVA2f8
JaI9RkfqwgzElUtQ2WaPqPQTG4YScuNO8g9292chomdLY1FLmxf4oMSfzIE8/VD8DbWFDV+j+Ub0
dDZVrsHlvu5Pjp7+0LqRn4qq/OBm9+wuTnLEMgv0YGgfW89t9gohO9GplROTiz5pIQwNH7M1EJtg
RZf59Hec8SiZP7HsvvnMDd9JkcPTJGrea7zMJs1rXLZa5ZOU23tTKm85VHoN7nrSAwtZ6j0jJaid
sMEDfqPv0mF4IaT34rFcqWS9bmPRMrX/0gkPTlefSO70rAPrSMFu1RH17c2tEZmlyb24h+4/TDx4
OpcwHTUwlr21c2zOSCyVOZSvrLEuQnIssHLilgvi0I477ns4d3DiuvekjKYAdyASiAQ6Fk7crzne
AdaLUnfH/JedBggQpI8AvmnltxICeTmEDBM16y5LRz5aKk/9pI19y0UkGWZuVl5sPS3eQHGMMb30
bpwEUVad0NNyvykwccAg7zaOvWvB7V8Uw60zUo9Ph1MSGIaBU67d6/pYXyBxMR3rfbrmMt/JcZA1
7aK2g8FaI+P8bzKgnIBLOmG22Nh6zuxtKkEESQJZISXIXOK3Ouddk8p6Hwh+u/EGF88ANWBbYhlH
TfHUtxUbkpYgEnjCRghjkEujaXU1BFIBZ6Jp25nxJSPnE4jh0xSetTro6GbNjMyPKMrA6jhzEzLi
x8Y290x2w93QkFzoODImOlUUqdvuraqQ28yE/97Jlzoegenh8xYCYzORySNzD3ITy5pEtZ9KReen
dPMjXCsikVvIfg398vKnxxPvjW8htwtPd4qjUdhPZkzVlRwMRFUOH21IPJthQf3ZcMWfk9dOV2PQ
uLNiisuDGLGcUGua7wcXO4c2zjSWYImL6cydoCRsQgN/f0ikPpTo847LubSvUNbHxQAqMVYzly8O
n0BC+M+xGjBJGzYZc7ktWCNkgS7m30jVLs4fcUMZwWlnR1yc+5cC+2Qlw+xRVflhlLSyayrk5FO7
xwkBgIu8x1ENGBZLWrbv8/d64alMQ/MtkqI4eas2uMootppJdoxNhbnLFUxIiV/Vpo6gV12A4hCJ
gAfru0624bLb+A4cMJ/P/eiWWkLMcki28VLcDa00t0zCN72CHEphCFfiAqUNHTCespyehYgNqeLf
5Dh8BgRIJOudfNTI+nqKPdadrmt7oe/qCOUdzpYkXUiSdtNXEdJs5BV9vaWhvPNb6wXjBZ5Np88u
iDeQNkTFS1Y0Ff1g3OA6dPLRpmfRk+VXSgJdb1wdigF9Hhae1j7hy3fXqREOgfKCj9xv6DPkn85K
VDuy/FykI/6mvPVe8jKu/mSLWJmpVYTg9rijbl5kwd/PBZPsfLnYmXvXTtq20mV1tqW2AsGa/3Jv
XLakk3mhnKWghmnZFFGJJOxpHxGg030DXGnjEQsmFYn0PCTLWUbho26C5jMAlk0zrYFidBLUoHBF
JRocIOoQ8qnHIUJ3Tsw1qw3O8Q2tenTGQHORMRqailzMzEtpbZzic4IXENALiNSV6i10XRrztBBd
k8hJgdV9P3MGlpyT4U0ospbwarrBdO/6sGZ24fAUSfUHA87ZsCPbXxYwYQAPnUMFIoznxj1R/7mC
WuaNl1a3uoltnyoOdrfOfLdNIuTpo9tr2o4jjtyxym3UAAG3p3Fpmuplt1rg3Nn9y35MeQlHASUa
6qAhO5wXVgRBxTZ9kHI6JvSdDPP8w1Uu3yw2Ty23E01rpzuvnM/EeO2gGebAUtxBhkG2QcEe3JGK
Os2DcfXauqHYpfwjGvsihLtc1QjFKfLGbIsGeSzSGCS6NhdbDibghtA9ok489nEDKaOW2Q5nQLeV
zpmy53mDwzCwqS45kV3kVZiyMHDH6WAN46feU2COwbvCw2TfIzly3kQz8IvJ8APm2csdTZ2bJSvE
jmMw3gmIKp2disPyNy/195FE0FO4RkSm7DP28uIe8NlVZV+UhD4gVQx3tY2EBOSekNSUE7FB1MF8
c6oAZ+8a6Vho5vFrCvaGieHbCBITi21LDJyIbYAd8z8GahLBI7635BTu7U5E0GqoR029S5YWF0OE
NQ5OXfPxNd8igj9JmqizVaCV5rrxPIz61p1BrZTd8NMnbbHDGkK35cQfqn2DO4MjReCnHtR7mTHp
aVmjF5tHOMm5pHvgmyPepUOzuhrthSJRC7G6b/+HuTNZblzZsuy/1DjxDH0zJdg3YiOJIWkCkxQh
R98DDmCY/1b/VQuMl5Vpz6wsrawmNbi6ISkYokjA/fg5e69drPRqfGlc1eYsQV2S5JwDgjL1Q0wM
emahxukbWokYuARJI7AGp5dAhMB5QSrCnw1bFdxtSUeScEbNFLRnUOytJUZ4dqCI47PAQZD+MXPP
8VFyfShF0ZL5pa0tMFYciMULzlmU5WlqsuPjFidoGpdXDSRfWra1FshT3ZBBAxF86saKMAwE7p7B
2zqdxfsjg442lFetUPAHqgbCEeE5e6O41SBinHaTOIjQ0F58eAlBk+5UzeHs6jLvUaarhjYrgeNj
TEXl2sbaGH7ShP6v3j2rghSrist5qGoOVaohromt0n84p0o8bmjFHVWELwvNU8plhCB2nTW30s1H
un9RtNACe4+VOVhjmlgEnZZvC81a40mxt+YkVgxozKWRqTQAjHFlzXu33WX90VU57Q+2sipi8NwO
fH70hBKazJgR4KQTobYMB2dRcOhlcobEo/+CcTgbZNuCwFN8LRScG1xwUsCjH4kQTlswNUyQ3X5K
184eIk9zqCz1rtFmhGwpkPhQDfZ4x4442e6eTWXEErImHRzelka/ue6L69D2J1nryNkpH0qaUEiA
Q5JdQ28pOLXDb6CNMZzbHGCqMptIaOgTxzQQD6/02kc/+Vr0LGm+Cx48hwuDvc00YLMcVhqqrHRQ
+idBz3E/qOXNENmmx0nKgld7h6FoL5rWcjw1SuKGeuedcrpCfXKsEjwbNuGXRxtE8alC2rqox/5J
KTsytk0TZ7bdnkq8b2snvujKRbNCaI8qfTajcbcGtdNiKhXBgdFVsbgBA7aGknCr0fXWD85FoUqk
WnUoLph8rQWSDFR+HgSK2dgHKYi3A1Uc0iT4OgMXnDFMoHpDUGSFJdrzA8dFsjV7V8rskw6eV+HZ
h4JsHxzFUGjEKByAEPcalWNvXSMTi9xy+g2HJ1SWZII/ZQz7abq8PHShWs7SBUnI3IA/R5cSeocQ
Jb0vUIgzwKel9/hrVIfJARWwu3j4u+fe1cxbbmPJZTg1OOoipM9o1V6RJwGgBe/aYJ6iKQhDnleR
yiyKV5iqYtZnT7wUtTtXLv3XAGLIVNyNSp17Zd9qrmiwdZpsIftlptX+44UwLEnLdUIKiPQVTiSC
9QRZs90NpySa05ZLbVejeH1tcmx2U2kuBgtqRRFgsxQhdIMQKe8rABXOA5N66/v85nUgzXSl9x8/
mZREXBZ10x+DInbZORJsmX2Yv/TeJ2pmCs+haDYP6gB1c7QEeGKtQh6i4f+hamY8U3nGr7oQpKb2
OpbrmJSTxztmR8Wwh8h/sQY5Hh+SVFglpv9AyUkkEIR4GGKN1zEDltTS+EbnewYmYZ6xs9fLACoL
VqExQumooafs9Vj39cr6/otfy8zWfLEpmedWLpUO1TzOYsxlNEs70CqzhpumBhkc64fH9/EhJyFR
kBW30br6MjFLeR68TTMwdCbASdlC3d6phJDcCobAPkEVzDAVbMF27pwej+9SJAKe4dytAc+iQIdk
KOlmTkbuabGvHuQYZ4RpJIsBVjvAosdv21tTANOk4MfoA+bDsY9fMXNCCgsJRLYe/F71kZlOJ31L
W1dQk6YWeat9sKWe+pMX1BAwPdjKin7cCIVcC+Fa8VH26YtsSomJ1Wtw2GHESRxMftw8BhtYg2mu
rl5YI9/NRlV31oCIChmI99Lku3q22XXAsx/ZKBnRLmTCiYACCRQ7TZpyUWbOiHg6OWlqMyxNzA/k
fzvgacch8KOW9VGih1P6wvo9pAZON/q7HSirMWNXSjEKLzUt/zMTQA7l7GvEgAM3grh2NKLhcAIs
vgmbMnpCpYj6NITHb09pcpOmux5jDc7R5DxrDxNlk1XnnM+aGlVuEeQQfchpdFSr/uoCesSoFcJr
rg0GMiveuthm3DJE7fQ2xFR8mbzkYV++jtCpeJEGcUryN9rC8iRnYH6q5wEy2O4ySOddNUxOMN1Q
Zn73lyHSaNmxDMbxEleU2fUkMN1k4wG7e3Ml1thmtDnzUEK7Q6pXoKxNM7E2c8RWLD32IZt+K3x9
NeKWxKDL1YWEg/x47JRh6BV3vSiWQdAXF11PCrjyGRtS2zuQZeLZ4o5PFY0dY2yzdLeKIpDMzpNu
3WoNHKOSALQc+GGAr/6Bh4l65FRkiZ20NO41P3sQWdh9owNytZqIN2H5EfgxUo3VT7pN2X4MjYHw
lfL1AVh3xgjkY2qYT3VQTexdzkWxctYBQ0sPY1P7QU7zZhxD5I9NbGIMkxot016lG/5edwPnx7iD
SwOCQaJMXERgx9ZpCogZH9w+cYh1KDwvXZsaQGhhhrVvCi/eWyQGkzWpxBeDefHsgX68qEgTVmUZ
T/yCDpJPfA0PxHgdwjgw6Df7BTfg1h1lv0WJm3FMnpWCZjYeG3pV4eyvEJCyNMMhaxGzLmjycB0Y
uJ2lo+grldxTShfekiBsMKwndOX5e3hDGNw+KUrozaG6/CkGFGiXpxyn+LqrAybJo9wXpkUy8Izq
o7DzFrmU+U2Ja2edN+jy/vPRQlW/wB0455rM1gWH53SbGuEnUvNdgu09Gop6Y9KFXA2FBg4eGPgT
X1gnXnV44KqrGQKZRzRssnwXqda9CNv1A89VmyjsH0S6IctQRrTTvG6Ez0Ou1wsPCs5jQcRQCfoi
T9d2kyIdIGt1jqXgkFy49KwweMpB/EWpFdmqynr1+Nhsi8j8trqwh+QRy2M7f3jEkEPj1rZxc2Y0
cmSTntf3//iQue+OTrRuKYubpJdAvcS3TDv4LiVIocdnkxHnFO+yW3dbTgTjG7HkNW7rFjlCyUVg
jaZxU/JmVbV1/5G31LiICY2TKLLoiIaBb/Q0NCxEa9Q995ZQ1NYdxjdLP9h96O1ypwv8SWTxW9o5
jGpthZNFbWs0JeaIlrT/7gPXeI+c6tirb0MVRH8g2qDj0GhR/6UGNYUFTy34I9QQs4WNA4B0m7ui
wBBHivJOj7d3Klw11SDWWoIKwERq+GDItAgEFhqddcOuuhnvqL9ao3ZPssw41dH9sdAGgZdCUmve
nDpWfdYU7zyUAU8iFxdoitZNB2MhE3MFYZdNX1b5CVHZFSa9Qvqg4Jeb6Z2KFnxILCB7DJABSbJi
Wj3QCb2Ql2E2ucXxWO5GxQlf89G7jUDYn8ZKi167iKRJx4kBus/fNGY/nMWO3g4VpfrEwt1aSnxw
UZufiiEp6b3h6p8a4M1KD260DDQUtQ6xKW1aDxsZy+TalCzGjUlHd2Sn28WjdfvLRoslBAAhZrxK
ukEiAo07oEUQVf05qrHKKxp6g9m+M+Xq4e+GX7kEgqJbJrx1fFNanspgqLiitfXfNwe/FKm0Gu+1
nwCZSHMH1zZoyCbvXmOajqjcBuUwhDhW0P42R2HCkoyS02M9UUQ+QKNzTBwrIAgVqpBFxo2yfQDa
p9GbdvQpODh0jBidpIq+wBlcHVasY4VpcKG2tbtT1aRaSelAR8F2vhJFPZyq9OdR4WTsaxxf4T7p
snXWSaolh7/7e5E446Vwy3tvWh79W1aj0MQYiOCjWhmxditJ33ly9di8xcxeJ7skikQ1R8pSodOs
6Xa2VzOtaY0AL8Po0Hscgx0XZe13XpD6EQaTJcPjvYqi6twGBXPxeV9iluRe/z4FRIUKep++3BqO
KH+NiANnsR1Yl6Ys90o8Z6qgct3boXkPlCDdaBFzR7QBMPHgCpUo7bcewbtbtlgaT8CMeC3nBxG1
ciE5Zg5ZKK62ghEtSwKEJSz/+IjRUtXZt/mISu+KF1GrJySANj0gm88o4H0FZ/xLLjlbKbGJza1s
jrGdV2dcb5wZuB1YS8Y3PN5w2ObfycFV1fUKhzXs7mu6BdqxLOyl1NX6+ODGdFb5T6TPXySZocfq
wpQi84lLpnvSYFfSrYrOXkk0TWh+N4wEuK1WD8hvwkTIaA3z2osSbEFm7ZD5PMVpWPoPjIzWx+ZF
kJiZByj90Lr/ABTh7uAP0go3uKbBVNTW+fFUNJrs5abHt8ayGiirsMOYSzsJ9Vmjju9dyOw2a5oz
Lhzr2ZOvkA42UxqHn+TT9n5iavQnI9tbJyrzFPg1mwcmteujbN0lxqXoCN1z5tgBDX9khQEbGGo8
2+X/eWTBPkMYMNLOo+MMzu4BMH6s+lZIrVwJZ6ehRMJLGYHiqWAegwsE8NhQTj7ObWWv6z5iCYTj
80kNMZVYNWlUbObgCMwP0Y8K0q9A/78eMkpaNH7GFhcyyvYZvN8H0twRaI0fyrGRH1btsOpthtH9
gzugxSmB01AU0ZxFq8b0Ys4llMj27DUGN8BAoxq+GhVRS57oPqFJROHkAZSTv39UcIbQf6mXWlFZ
d8MlFMaLI2uLwsG6927I3FXPP/LGSY45CCtWo66YE6yNpTYjMC0MS4cgqr4HE+/TgzY51uhY1LGF
/1u4zvPYtN6yrn/IZcSSqqd8KHXGhCBqfVqPkiFOj5YWo9/azcx4pwTBiwVx6Fyz9lQzAws5Kn+1
p+9SSNX7m0LF60OJjhgkwugdO5a5HqkQkWtR6UiCtv/er6XrqDsiR5SpRWIqB+2WB+TtyqT6KqtR
YQwPl8MCp7mo2XIea+Vj1WT1LPNOZyR8AKNW+BwESX+TUKbcgsbB41mlWnhA1CuWbQko23JgJUnF
8GBd6VtVEz89beN1OmYMVx/JPvKIECXbesh5NqNnH6OyjV6y9khFX761Zkb9U9vRC0AQ5++6Y3IB
zI9sZ6tHNIlm7Rae6XPbOuvabfJ9qeTcTrbxbIJDqVpysZyw/saVedRUZuURRu6zDNwfTGc6jTj7
J4dUeGns/tcUmd0aCiOtgcAMXgpiPvvQ3kwIWXyU0d25aJXtAEYPADiTUGZHOD3TCO614ECWhQFS
7Q6U3FzAKy1xJI9FRaguu4XVLrl1pyehTwwSWcmkw9Xdh+MmryiqRhvTsxXS8c1ze9cjkDma3vAh
CLw7ONbkHlgjEwgwzLxS1tjnkvUsyCb50ugcUt3UvLNsxb+jtLuaWeaiDRF7JmvjsqSrvx1LrX5y
uWwXSc3obCg6Z/nY7echN2228fh4zmP7nLtDedHqit60Rl3wSDkxYN/vplbdPTYza7ZP16bKbUxq
mU5My5xB8vjqWIl30mJ68I6e5AVx3FUk6luhSZ132fX2ViqvZqpvq9lqXpX6tZEKJgC730f6jESY
jiBLuhXq0+xlDMYJUAQVVMrxz5oN7xCODCaLPQAQiIs3DTor0fAEURVTR41ukLtiqX19/c9vJGlg
bUlUoy1ZhZdgbimMafCDXMxaY7j+pr1qrGtZWCm5JjApLZy6vpO57p4j5WeP3IbROGuXYiREVZUB
ar+5qghzd29HYBek5lyNPH7GD9fCmxHubBZjOWnscJl3sAKo90cayH3t52q6C4eGTLkuDU6dh7yo
cpPy0gpGsjqbRusPZWMscX++oa0EMY1l27eM6mdCgLBL0QaybwmXk1y4fMShZJ7C9Jesqt0UY41k
fxQbi3iAU5kTIc5KTji6DSm9DELkcsNaLYZxq1REvM2stnNYZ+e/SGLL9NZdmBCyBgh2PkAnNa1B
OD8omeaoVWg74exW4GAN6oqpSkyGUlW92skY04SjI6Jo8Z4XBhpFh5f18aUx6F4t6DS+lWnkczmc
kBsv+qj6fJNm6a+OEeeT0lgfiU1fsIxZ93PtGW2gfLV6AHFFNxNFHwsJLeunrKUrrBaW/ZLE6ikK
4fq3uQUFPJPZ7t8oYXUhBySYtvbsBrdwYOb0ZFtfk0uzxk+Q3FW4yDZ6VbP5XJLgyXNfNeXV0e+1
cW/MFxQqi1q3Fw7Oe9NAVE3NoxvKkvWWFBl/n2tbQoINECvtps23brvsmgrP+sfYXJvuOjd6/03V
w9yh1WRRWZjnwsLlrqR7jVAJ+rziPgiLvse0rKi4BnyMEfxRxNvVD5ShaIp2CGu2NLs/VG8WzNZk
ADQjsM3KXYQGbQ5JyFJlNHeyJpmDhpgHEadfmtZ8Rre5wp3FzhPrz3LwvkrdXuUFXKGpKBU/Edal
KdujDkiEHj7Pwoy3KV5RUfSg8RwrWzC5/Eah9Eo2Ie/unIfk5tbOcOIZtGOi103kLezahaey5cdB
/cyhEvYRU2Pc0a1XvDQ4LsCRJfhHWpou40rBqo3cWQYJrvaQnCJIqZrLZLMymGBN5CKYmbYSGqJ2
lJuKoZIy5vL2kSK6zev/JktV/9doYl21DE3VGI6amq1p/xpbSzZ86bVDXNHVLpaSdtfTOH9I3EvS
UO5X5lgyvOKDo5V8sJ1/fvr4mmhJvlQ9ZDA1OvgT3du9ISogB0qekuhgqFiPLMu4/v1QUt0WkmPP
/5gjtf+Z7n35S5r9l7Dxf/n0/yl7/P/DWHGDwI7/c6r4ovuf/y4+6+jzv+aKzw/5Gyuuu/+wVSYt
rsvsRNdVIkvlnzlVXNf/YTi8xS5xSihULQ2Q73+kipv/0DXMNo5l6eS4ENb6v1PFTe0fnKVV29MJ
WiRYxbb/b1LF/zV5xCSSGzYCxy3V0GEJ/0tUTCbLLkcdZPmUg5hmPXSJKIRdp/1vsMQGv9G/YIlR
lTs2pCDVJN3SsOeg9P8akVuNFlIjKeEFNDOxd5138rfgcIUzxiwXRfkdZcNPNwYNA8r8j0StkSUx
zsTYSpetV12UOmaznuN6Qs3xtUz7JSbuXWzruyratWgvxnoQvlIGnNfPoz2R3h1zKBxVZrO1fbOb
ivFORm6ZYKpqkYamSu2tiZIMYGZE0FeQ7wOwrkwsOFY7dOSD2vg1FFeyT5CLFe73FGFeHlrm/+pL
gkMNs+ahVHBxYNvc2cYM6Eq63xGrT9W7QGpwsC5iN3ppbOObrAZMQQa9/xwujIXOfys0c9swWl9k
JZmPemC/pg6JETBDVKzG2ovUxYgUVL7lVb8hMoXD/Jx8WQEqJzgDXrO9LQiwK1XrB+vzufGCGpJb
y/g4eMtd1A5WIXEuDOjEB43hUIx2xi7UYxePt6IpP5mL7aVyaNyMmSJHmkViRyTgJa8RjVfd+S3L
p36SX7rnATpRged62rIyCcUd0wxKxPyIoR5PqdTu2fykagMZTaRFH2GxLlA5LGZ/HP4tjqhqfZ7G
emcL45Oegenb+Q6QgrmA8P9RpoAn7FNiIWKIUpqaWpH98Uz2rEBRLy1kXgyp/aK3hzdJyg3e/Om9
Dm1ticL8u+6zOxpICiqd3MY6YipsVyraDGMDAAmpqJOYA602sVRkgvouoTJtQsxoKI+oYeZTgnb0
7A5xi1fAR1GCXzUbh4HzC2lO25L0UPj8EEp70IzLkQLJa9/qDNV32keYrTJProkHiSjvynqcTX0T
ZKpJ/mgttU4DKSpBHcJplCZPAAQsQrvXKe1XXcNZz4pqYSAbXDp1zc+El6DRmCwMJB/pOCoraCaU
NuxxdepsvGZ6rWKOta1SAvabnuwIeVsViD0gU5DJ3Tydh6JCq7DcI0vtkSx5tHEjXPJ0ieM6+c34
o1lcmGEIP+RTvcG/YVmvjL+jpQde3W+d/Mi7OPhJ6nSL0jqPGGZxv9EqGBWOR2KIds6cXErXJGns
Z6XO33qyARveHBziO0XVSbfD5jekGytEXQghs0DGrv44tfukVc2P5TTPA3CrxTTCtYhLRvwa5pUK
Dp4XDuVKhOF+nvvrHEapRYpn025/w2kXwJXcPSMY4aMjmD3Km1KHbh7kjHILBS20tO5tRfBtoyRg
qKpzM84pmfhg9bZ5yvvqMFRpdMqQQmIGoDdoGYQDaugFB8VakhRBNVGmG0U0XMkoCIAuLWEJ76W8
WW2/NqTrIzpAeN33HIFq+VmPTblsa8BI8IWjlXTKVyNWfwjG8VMvybZqwXkgicPcZ1jxR0/IoDEk
3j+hrNQRr0YbnQSqUjlQdCkDrbogwDyCM0hqzRdp79gogFrG9Bw7J7+y5oHcLnfQMA+G953pMcJE
ZM3EQQbb0jbOyBs22oToRH54XTwnkUxXKdNL32262rsiziOORG4oLyqewhDBpgmGBShOQqGRXk2l
tRHCZBCIwi1DUt7YSCBk7n3bYW34XUHqiSWqZ006NN5jGukVvNEUoNvCjnIfKblYpFqNspjTJN0F
onzkUB5axes3zhy7mqM2g7hFe7QKTqoGSohMZ07v6GE9Pd9OnDMCqA84YePggyMUWgPrEvcbOxyu
JB3+orN6LM3+NWdcoYOzkhp9WPowaDuR3vdrfJ6N4+4wjsJmQzdm2Esr6C7Eo3xGTrlPPfoLurks
1eDdwvQxEFCaq/ZaVYcvGiA97mZrq2ESRcVHbLD3qwojzKBbl3Z8TAg2dhtoiZmrrFpLjWjVeKpP
M2mpTagQYc3jNuPJmBUjOtZ+ll4IhGF2kC4bXtw7a8OuyamYSkRkpHPFxleugPDlSB16OE86cHYh
0p2xzs8NEnBsvfsmW7WECPQaR7002thBBPmcIEwkM2QBb4oiWOoqerkCKsdsFPgeXNQ+Ce3NsKmQ
VPxuSHReyEr57c6a+TGzz1SHfRU/keK+HQnzUBum9CzUT4Ua0css69967+7DxPvI2k91TA80+3RX
bo1kOHf4USFVTgwn8s+2bbaGgmh3HMonO8h/d4xAAUhfmqLEFqLfK2W4gZl/0/vpl8Ajzj5E6tl7
33rG9rGR4GoK/brUf+nwp9wOyj2pol30S49ofFmN/A1wj/YY5HQHp7nhrhhx9M60a2UMfwHETVuc
81L70rTumoavQ21gOe3OtWcd88K9hnhM25D/6IWrWUqXuTo1xCEHKRKVWFc5ACI2srPlxGQhsQNw
b096lT7RfLvhj145o3Un+/lSdaiVB5+JxDpyooP9E8lyb9lxi5nNe9e69rnXUeigSSvQSjtF+6ZP
1qEfSIzKLRrJ4hBGzWYiqba2yo3ZRcfSEZ8kxHxCx+BtV+l3DVjHq+0YxusG3WsNfTzXqxOk7BpN
vLwTTrZBtv1JevgxdtsP0rxROEzaPZ/eilz/AIv9xxi0o5rhSK0CP23rm1XThyaG4i2rzYpFNiFm
0Fyh6ngNYeO1Eme5djO65qKEyos0y6vrgOgWZKl5X25MKLuWIABNUtyLuBoqk/i06WAqFm9yrl3Z
LpljmGthOkc9KL+R05sLu/C+tMo7/vbM7Boaio2LEJxevI6Qcre6erJ1iUmNYKe0j5EojR+BO/5m
FHlULeUPKBMSlrAk4O1kqu0ilkZkK5KR4OrR3BB5uwLGQ5wbmikwyJzJoJaCGgBfiVEoXBfNS1Gq
ILBUc6kOeragaY23RLwh8Pw0lfI61f2GCSkCHYWsXSV/FZl4D1SWwcHLD6lGKzLJ91VlHyBqnsh5
OTfIxzrV/lWH10x8EN9AgzE69mPwDDnmEDVuyYR9a6nlWzliShPDu0y6Y1QHOXp9481suw3p5jRF
9KciwluKtR+5V7OxWWMSb6766u5QJ8nVNV6J7XltCASyNTxPBuZlpi4fXOaCO079pZGKgAR0nqo1
cqnh9e4Rd9CJAJ3/rk3GVtflNiZYxlT7nTSne4EUBekO+JPZHei4tHe629CNp8LSVn0U7TkL+yrw
MYAGS0hLm5hILjgteYKoR3nBkHwSiE/iSbCrMKJm777pjlgp2afZBTvyRM6W0ayla6zpae7n2zO3
Wz/PdMrx0S+V/uzgHU41lZlJsapT+zUriRERwROo1XdHFRtZKt9BiA+iLkzasuWGEQ0edzZMKgrX
m8uR8TRW4GNtawPJeNko1jVsxlM5JaeKlbYe3kYCqnkxdWuaJ1lvxNj5qG8u0sBBLTSkD3KZjKDv
Tbkyh953PP1Fc1AWKZ1vu/Eypr+Vx8pOqEDJNXlVDhM24kn7npBgehopIngl9PGpQBMSbCriEoPU
eE/xGwZOcXVJuzPDCF0NkuoPWoyrFBNgbeirYiruXcmvH/R7aZBMlTSrqLE3qmGda4KgcOUfU731
HVE/6XSEIp1UXZ2upLonf2A1y2XxJk3SWXFex56NQQ4Qn2eFKyyO+5oFMNC9XaeemkRuGIWv4Jgf
TWATxtDu5//r9niWQ46zBMk3xLRkZmSyIPaFesqmzh8JeyGd7+jWzml+cjXXLzNdTHNkXswghwaC
NF8HzTYWeK8yfCGRdnEL61Ab/X1+F1wqBiXBYg1fq6zkMlWxJlje1jF/61n40mDPhWiyDArwJphI
idCkVwii0hi3gek8BaGNmDy6Dkq6VvXA1wVVRHkD9LNSbEi196gR+95sT3bl3FNFuXBJrisqE4GW
kb7HBjfR3tPROVtAWnu05kP0m+Vp6y3TzoPGAno+jI/zv9KkzccoxQ+XlF6aG9yB4AjqZW84Wwh9
pARk6zQo/JRuD/Go5RcmO5os6dqo7VNKuVdjAF8LXa5nINIU3JgegPkHkuzmK130ZxnKg1RpntqM
SHjRda4uhGiI2+nOtdETdmitHbmQMjwStp9Tb84/c8IXjjsIm7QUq76xWSI5TjVCXeAhXkWRd4Vh
CIW4xknMOyinTUO2zshlYwzZOu+NJbSiERMO3rFrVbZbZbJn2y+z4OhY1xobUrBrg9/OUOzwUYPj
kBS7i4LX0IgM3720PD4winUyYo0hfGIc5LprHT9gh+/mU3DhPgVjeieF/OB16jYMxyN9giW4hzVi
q12HhSNVhyP+VyQkICCFtkzC6K6KBmAXkSuDee50+6R7DBVNc50DotFsRLDSXXTGcFAM3R+mfpm6
6Opba1Or+sqCyMLOcFQDwyeBqqz0ddh6VJvNqfDY2RSGcOj7FW78MMpW2EnA8VHEo3y0orvJLF0b
3lpPX2vte06qPBm/slzqgbPK8EJ0Vr41E0DXjnKxZkoiDJEu9Q7ofY/z9ex02UrlGXoAxZtCbI2C
GGuC1OE/gHX03XqmogeghL25BQ59ajyRnLDL4D71DCpSZS16wj4CeUqEuXZL5+bi4QGUsWvV2Ndr
Z6Naco32+Dx7wSwP/36yaxTvmuc5uyL5Dk6JQ9NiEBRlVzdKCU0k/bMY92OabOC5+Fpq7GgYrQPh
bILO2Nl1veQosWxo43uYebBuLEwyISdM/jrX1ryeaRxxJXYR4mXXOAPWQf0Vl8AutAYhkrOaXwi6
NWs9bbc6BLHMc9e5Bw0GyfWvstBO4/SB9XuPo3gburAE+adCZ9wO7MEj0Lb5RTQSdVMiwA9tsbWN
8pYa9zQk/Ia1sDIjYOXtfmR4p1vo5czoRCflapTEg9vImbrmECTtK7T0HLCT8zo42FeF+6Q3yg3X
zsY0NkaRgr9t4mPrUijqptHvwtTjdAEkcRxLWKr1Ia3NjzL3bkFp3/PZdqaOxZ/aQ+NkzZEZnf3b
hM7SldVLYZpAgDK9X07jXNEGObrh2NvBovl4fM/RRp20ZGaMjCppx79wd+nwLQzgG+wIlYT/a2dK
swyE+8vSQB640rgL5afEcrBIXWZ+mYZDVjdyGBxZLiFUKLdcTvdUTXgVSLJEu3CjQfMz2RsQ0kcC
ZeJF4bpYoicHez5HKX+MGNpNPNN6Y3nTnTQ0rEJaCwQD8Q9gnl+xhVpchMrBSEivyTy6dlXb6atk
5N9B2nSuFXclTcBRjkooIrLfjeoZH1MCfrojiGJRq89opX+AqvLDJ6gPeFRz30j1P1rL8XyMjAmU
hj4tFG5NH5wzpw1xEyErU6P9lGP2Z6JP55eekjGkQ1cO7WJXKe1nrYAV1u4AaBBV5KnORhpkS1f0
UGolVFfy62DgY+ZwHHdT2HrPWgJhCntPllb02VnIUBCmZytrD/N76jCrWIKB+BPqvP+WdG5Aq/7g
wuUenOgZpXb2Y/QkpIZzjjfSRMY/4a7uh5+q6s59Mg9hFQxrZcjDWS/w2ffeKzPYMzUgwgReXiHm
WJoqenMqsmQwbglftsbdZEo6YJiIpfHhjf1ZdXg2ZoJMaTjjjrAWsBWahTNiHgsxkartZ+vxQhIE
CoctC16EqYPCY40XHVJjo+VqZJKdJU+qQXbJQEjSGitSHqD0t5j9JrH4bu2pXtdqdsvjM7GEwQKH
EdpfXm0MYFtUN9+exyZgx9Gejm4OhBIp6ih5LqjMo83QkV7nJIEfK2w5sYvGVP8ohzm4kV9uBiTK
XsVc2t0jGma8UCbqLdCAC6uD76pIwD7jGCws+Vb3vOuajc5IL8mnuIK1poIriRurYvEjBclSKuu5
71T5tVdgIyvermmTe41Scq9Up4I7aFMYI52FHmlFEgy6zwzlTRE4GIoMXR+ptkskHqMRMR9C283E
Cb0GZMDDzLAc2vrLjaZvA/8zzhYAiECZVvGG0I9xLZPs1No8bSFGba4wmH9fTGFXBxV1Cfmd2qEm
EZFmKFiDAJ2BMUY/I3Bjo2X+l1HjNORUmLiT1oTmwhAEGaCiYvQxd/+uIo7NvbBes6DnVx5ov1UC
/XpcfY2W8uEyxNf4qxPZkb47v6QYN25RCHahTintkf8QiGQw1XTW2LSJ4G1r9M3CgUuEymLZz+df
klp9W8XTqKA3cW6txeep2uqrqePhEsM5tfu4xVBB0qCtEcWW6R5t+erN1ktnr51ztMmUUHJcTmnO
DVeiYCoNxOGDi1e4zymkKvpqmSJ2j7e2CWS2tFSHjD3ONVVV/lHK/E+p92dc0e1CK3kZ2li8R/iK
dkaNrKgHmQtApV6DrFEX9kCrUsRyr9fxt5rsnIw6hwkY1zerUqYTHMDN9Ae8Cou+a74lqAKeMp1e
PivzoPdYGsPWV5sHmbwHDL/v03o6B1jQ9zp5CYUVf2L+gl06spcKt8VT1eN0H1RNx78MS86+hqH5
8b94O48l15E0S79KW64HZZAO97apXlAzSIZg6LuBhbrQGnCIp58P2WXdVdVjPTObWWSVpbghSND9
F+d8x/MYujYyPTl8jkNW45s0wzy3fBfo8R6HmPiVNNUhrUG6DfyMLgUW9EMUyXFxEao6V+Clcek0
7Tb4HSQVGRGupTdtmTx6ira96lS/jpW+y3JRHOovbNcpSXDWCcsFTD++GKHeP9jnSBxerhLVwLSe
3L5fcQ9hdObdxVTAOR/ycLkYbldmiRyOOEHsbgUHS+cjT9IIKgm1403v+oPW2VfYcEJZqd5rPZ60
NG+MGdeU3S8OyvynN6ufwB14JSAYYdLd4jFjgOo2OzsiuqMrTXTawDXKjnQDsjY54oJHxhxcZB1d
ER7f/aDknZnm3q3folL3OuehnJGFS9ld0e5x4TCOGUCvzFCkN37Jq+wTHQMXvLxJenUbaGoHpxh/
IumD1DXNQ680R5aDpmXChO11iebyFwcQ6CMDc761kPF5qr0fzAzcTZbo1xDg9q7WjzqTnHh8fNzZ
JIIivXThcOeX8uqlgjvD5GMnBP+TO+MD70e6m+MFI81imt6eugO/Kpj9xFoRR17d2sUR/gr6o862
1kGtX2Nm+8emZUqHWdInx9vMvQ7FkP+jAptabUp3ohl9Gpjxc1l7zRXjUgEs79B40JTUGBebgiy3
wHeZzDr0KiH3/Aqn8M5kK9Vil34n6fOpnaK3wcGqBSSX4tUlurGMnlRoVhsd6fgm94Hw9B6Ofz21
H2lQjZukebLIvt34g6AAEeNF1vNXZ3N5B6L4aSuAcPXk7LHVcz6UHROJyX+dc/Y/ozYSKIiULCXj
L98F9pQa8rUMxS6xPLCTHNLLY+KO051nC5e2jQfZdnj7u26BM1XRLWE7T2LygU2YBrwckJXdhOJM
j+0+TO27kS0myvX8OhufHiKpreWOauO52BI9j9wa+E3lNuvdmsUZ2QGdNW1cVHqHoX8yrLA5y6h8
dbvU3Tez9WY4pE9HAShNc7FS1Lp/y+QSu9iUAmtW+xnYowH8Dx11b/gPQPHMMy+ReY5j/9UNnUfE
peMmVXm8nwkKJ04vz7fxRO5THDLUS4BcYgQ9TgxHtl7eMkodqISryUl3YDrHB4VvftuymNvEy1i0
suzb3o77B0vn1caQjAEKSk0bEB20zQyzK2KDusn7dTizLDGm9DuLeovpSHpBBPNmztq5LwiqmseU
iRP5gAUQ5sKhWyoFUtrG/PL8uD87Co7P4MKiiiPECGGUbkYUGGwq8109BMQH4SeCPQUfVCOcY26J
zblIHrBQnbqxdTehD5nX9nqsJv3wpAyx5N7WHzkhU27MksCzPZY+dd6u6cxexpLLM0IkfrDM7kqM
t9xhkGOWPBa0sTEdPOlLO56dEZ/t8JAUJbCfWapV53tf0qHvmEkbdrU4NJppU1D6FhfSSHyndtdp
TqRFjboGe5ImeM0VB3MI723PvRO1+zam4FUShVLDapynoQCFTVrsuplNzfwK+VHsH6opiE/aZXEm
OjAHqxoM9RlExq/QdoJd1hPYNVfzUafAqStasSF77mBHAKWA0IpBgJZ86vYOqK3Zss4O5H7bNeZd
EOvbeUzYFi0uCWIKt0Y2sg8h7OClUZiRH5iyxwedVu5hbLkwbM84GS9EARnr8LkcIcpcw7mwiPsC
RARpmPxHeoUyQHOnw3L5JJCYNL5TB01D/cvIYlIGF6ZZhSzUGnE6lR1cocE6RvpZlqO1TQ3z1WmJ
vqB75BRK5zc1WmLn9O4+aCHMZQtXbGCaanjZh2WzGYogDO9dSJ0eTI5eVcwIou7NaQZ7GzGa0wEJ
eTP5hjgSa7xm0LbcNsgxgEKh1OgSVdrQMQ49S5qGtAcbjsQWP/GermfZZVOUzsxRh4arMzbSGwrM
ej3ZnEWMwBfZrbWBsL3Bfr74+u0eg/6mCjQirQIHW1MgRw1sM9qZxvgWzJUP1aILVm6fXAx26SWA
MPbX9bsZCecEK44wmIKn16iQwEoaszltFJkfBFmV85nB6Sp1O7qLPgWE2X+nAgZqjmBvI3kEeZia
Ayq0D0TrMArSFEmtK1bSyz900sl9jbacqyc6VPmxd2C7LMJ3GikD+0aut6MZElqStO66je1jZc7l
yZCMJ/1ySV5fYkCE1SFuH98qbHGUjHx25qRjTxCyjKqoBirGqGZSbwk6LVeB+oHowBWbYpzv6s9Q
ZzOyzWXPhXrNsQf0m4JqSeiTXVGjtWZ3yuz2gc1LeRzz31bSvbOdTpc3w1zbhf1Y9Va4Y4dIk96V
n5MisYKNzQjrZVvXyb0Fq/gcHtNWRjcELJ7bmNIVMCmMTsaBXQWvNjC8105W1iaxbwZ0rjvHzep1
2CcocQF5LCjNFIcEvR3Qo3Fl4XsrqXs2UUqtYBfxUbnRtandhEEdVUKUdw9jlXxizp5AS9YWk2xn
DwV43PizM9yQFs+mVyAzc5i3kxZircMSE6ptFcDgFeZ/L5tf4+kxQMawqUtQuEXtu+tBx3v2oVej
LsYtlFixI0bIjplquL7pbqdpdDZJbbKjBINQuORueCn0fhfyCr94TsfSre0oWIus8k+90Fufm2/L
UU8VBKjHqGoTO2CxCZzQvQRzcg19507h1lr3bddsHcxEXu0/RRFD5yEdAaOS5oZ2DR6Ry2dBjmTQ
Q46Ai2rWCJezG3PMQLraXrsyw68knc1tAp5srcoXrlHgKNj3zVoykKjrtZ+8Tp2ljkQr+y+1Obza
IbIwTAtiRchCi7NcD5zlExk5dv6u+9w4TDOHusSsqjgT12m7OJDLmtFNmBHc6F5UrU99SPExyibl
Nze3wkzPfAC9Iz3zrSQs7tAaGk9j1hj08bSVme3PBxQQ50CAdc2lT9iODOtNJ+RTDWdp42mfVXnU
3RFZORzqkEBlCAqsIpqROLgecDbWwMZnh8hCgWSnXQKo8Yzdj1F7xay/qeJs0ybbEDs5oNDiVjHD
gGvjQuw1n+1WQKLuaDFMlM4rgoOekZuGe59hQT0OmOw1Uw9C5JDj9ny1tObKcpv0Eo2Gu1MB9m+Z
CzhaeMVSYMTUFIBQsgTPWeZxwXemh/oIrlVjkC/gscnZg9DA8dB686YCPtuO5HtLlI8x1osV6Q3R
thEEcXQdmEXQPXS/4zLnAkLu2/D9ehOsWuGeaqBmOofeEzGgA+Zzz1oN+CTZ10uGYgDxJhnrcIOF
sMGdphhVLDkrWH/ePWu8J83yiWkkgqI281Z5YEfbJagrGlAKNTMZXZRwlwEVpQobtJvglDAZEijU
1siCyV5ZjRD5l+oYH361CrqIeI9IESpcSvapnTAYw1a/yDieVkwxPgNmyUUxtytp2N8lYUUT0gP6
Lyp2mi7V0vSMJeiWEnBrt6DyGa/G7nAhseNZtc55sEJN8lq5HtzSefQI3bZSiFhL31sG7C3M2STI
AB+tPY9XrYwnW/jEn0ysU93d6GErD0u5YMSWhOOzEO0TRbOz8375jeAImm9lhC8dpPBrBkR9zOzq
7Fp4qGeB+KgA9lJV/U8c4iTPk/FDIzXSLrra0KOzy3GVqxQJkMOhqNh/bUwVx9tiusKWq7ZO631F
Dhy7We2pzL3szffbcef1xFX4VoHuGMXTCMhx5VcgRX2f3NDGGKkBwquDhGqVu3W3EsDjFaqtDVl0
rPBxIo4U62BOMVxz4T3aimLH0kjNNJJRzFzFTRZXBnMP/kxRFndVCOFUhSkaKqr2vPShwdJor6eZ
8QIemnu/IehxPOamRyYTQJsS69uuBUC4UjL5cnuoXWqy7+I8fernhsA6wxyRg/vosZisrWKpmSRL
71S4mEQwe2E/8TeOkcp1j2xg7Up5iwj0TicG1XboHevM/y4TQjSbgq1OpNMGQ178Vdsk+FRUNT6v
JscnE6ZyiV1xYvA5WEL2lWJoYvA9Ij8Kji5guhXHKQuoIPhsM/UWzmi2bF8/JLGsb8ys+wFpBgc0
cttN101Hpie3/dxeQ8kzWetj6/fFdiYe2OyzbWPB9ENyQyqXGADmTCvHzKkUZXbvGj6BOxw+9cDo
N0fHLbvK3+Fq2CiEHUcBUb/JYYHZLj9uZD2T3waBEVCokSmCf0X506pIHzsZiRtrmpiZb5VDFIZu
AGhOofOAwXjle4yjKQGdQ1DCBO5aiicsNQfkfBAwmuL3YKubUtZf7Zi8oZDfWouyhdOrCAiElxlM
HxxtzQEN4CHCVrxripcqhr+KqeVYFS7x7OzGYDtdDHMr8Q0cXKRS1MxDzj4gC/a6Nqy1MHLCVF15
nGaT7YSCtNSM50FMHPWsNuj90c87nNVrZzKuVd1t0xLHIUadXTZOxQ6lhc2QOGCUGDlAOhONgzV8
yXR0yjrbOw95+uODIwPBFHggscNnp4OZkcqk2ikJ56r+QXlZ3HB4HtqhPlTJQGhhxKkZBQRWJska
k12yzX0kQzSFm4zzmQge4kczFl1VGkJQTNWz54p7DM6I8hou5FQ1xyLHAUR6HfbXznzuJMAG37wJ
LdPcemxDhf+7T5APi8JjHz1HR7MjnyLJ+ungWAsDSd85gq1SI9BhSSo+vyxAH9ShXP7rhygjjMRq
MgmKM0oYoUJ/98isrhS8NK4jNm1QJ8P3fInAoAzEeuaeBarp5bUWu6nudmRJMR+Et+ybDhjZBpxz
ot6qJfVCLWAvXLXvGpYhfHYG8mJotsIzO+gF7yn96V7gFNoEasSQHPfrghsP0Aqiq9jxfrMwvRce
yyq0fsYqXY+Jkx4ZguDSqdbeGF+MFA9pYfGtZjxhK7+NXD4xC9MIlQEzjJHaj3s8lulhLlGdeD7S
BablwF8yoogQmLs9WXQsp2phf6uQR6rtPfY91QPzX5AvtglBpqbxMN7JBmjRGCbYvtT4JNAA0q7e
WYzinFC+JGF855FCJbgQ7fJ9NFAGmfhuDBHjFZ9ZhgI0P5XEv2GetJfKgwkAznzTn6+cSPpIVDQo
HH10+CIBCVGhN28bc+I2oPea/VsfnG1CG4IKlH7W7PHq40U5AJxcVnbGybYssPAun38D9yjHXB/v
LG2wpQVYNCU3k1nfmioA6ZtLMNCS3Tom5eW7QZT7Aqg9bjIWEn1MHRl2X+RZoYbswGEtUROBfXG7
kI0OoVSEI3IN2lyJjqpIuukR84UsL3OsGxGACnpiALh+wLfkSd2aBkjMpLDeCmD9Rj1ddQGppDGq
km3DDDSNtyVuR4jiJvIOVgx7EhVQm5Z4qKAy8UM03Ss9UbXqGeYnOaI4sJJoS+j6q5Dx7Ki2obI+
pOMxdkv0aSJkEyBy3QIRaa5ZZyKdqPlt08RBu4t+LA4StK9Qd10jRpRgqc1sVHoN/emTrbuzHehz
d1VrQuygtLDir9zwME/Z/pUZxZm+g1EnyYHpULxyXB3Qgv2m0KwpC8VtG0lWVoATNG+7GbEDxmPe
GsVGBhgZ8Cs5ISIqNUDR8DEw83nZj+MYbXppoZyJyRoKQpR8A3TI2UJ1yKN16mo6JieuxTYLOMn8
CTxeFq9pEpg6JiHQ/wLwhMmhgHZphYWMPx/EB1NnzxSajylhtcAtRopnAhIEwlCh6xtWaJu5i2Aw
FFzhOI3vdU3Z7PRH2KkUgrq01qAyGbsB9FlZSUBWA+TOfHw2O+MrYemySr2W17gn9zgNkG97/JaY
9rfdVDwwHSIojqiUlY/mOfxuBPOXqnNxnYbxewvTGAoFH12axf1YDaQYhPK+zaA8+2W90M+MFw+9
Ze5BUCNA1mNDMN2VwnmpemCixcOUMxbNA5M3eijFmm5623fO725Wb32iNpO50Fgkc8KuwDPjgAc3
BtR95uzYdKL+QQ+SI7PCGV/BLcoDMruLpPh2JwSJaHWe3JZoYlAcrZMhgCIte3AUKvSU4Ylg1sv0
wVhFCMudCG+uCxTVT6cPodNnBEZrW5Nl09SXQvr9xgP9Yaco7UYw+Z6QH5FBbQQs6xj0YuUw4MsF
Fups/Pasi5G9ilz9MiLkdm6PX7D/njJ2ngyJXtEx4akS6OcSHiGYgK++ZtxI3zTSDMxE66jPYa6h
Sjlyo7Ra4F8E2xBqhcR0a1bBO9nsmzpCl90nV7sp2QdZFux5WZ/AVj4QaafWbJFvJQKQnKiylePA
7Tass22qiOpBnmkJOzJ+rNd0KN8qbb4NJghDq/v0Ku9BAqSuBDXGtPxDWBmfc9O9hB4iHvbrp6BG
dWZXfDpkBTBwZjDMx5jb1gSqbDrNtxTWUdXpAzFil6gi8AIGBfHjSXSaiuxGjwGyrqTduTFLbZNx
fUgJIJnckUf/q2ssAJE9K3XEH6QymD2XHj0hJNVXtk1PkTmdvMSjBTCcA20qFWUUXU2DMhxDAgIW
cQ9LK0FOn96C47j0bnEM3PDLgf4xhd+ix5mA3+0pb3FvT+y+8tj59KcaOaQZvgwmzKnWnW7jcXwt
Qp4A6I2kqCn76No62rSWA2f+Hi5aC2+ZX6rOYSyHtf0o4JK12lpFgshN4cSQmus3fyYl6siF+Jnb
vbueQrTsQQ28stDvNqlca+Ww6DBmSbSRyteAP1+KJWscazMLCB+nRHueFttwhJmMiMuVN08HEneO
Ab9mFPs0BNBYXRphq+reGzF9VWX1Ibk9FQr/2JyP7dTfF61ztOvho+ipH1tSBCB30nCegg7NKPtX
lCw6+NWFbAvr9lSabKiZItkyRoJufKUSk6mVoKISovq03j2K4qoJr2Vmv5EQj8sBOyAlh3fU/vTU
meIivcwGBYMPxM4sUnqyc6TCY5yVVyKiTwNdiTKfXFSG7L4ug9/QVUPcs6ovw22vC9h3ZEAONI7J
7GupWfYJsmtofCDZ37mePDfSfhYEz0dg9BkQ1ZaPJMd/rK3utrD0nrRonseW1Mak5dclxWfomY5Z
ERWo/i0CvUQOoiwICg7+xn6ckGMbFvyqxqeILMQba1NiHsIHPx7OrTJu44F4vVYCRYOgT39qvYha
fOi+R1kLmX6luJWAvPVeQEbbhc+Ms/rzX4Lqjdhu0TocKI9eELGClCo46ZMBE0AbZtu4Cw9zFv/M
hvuricVZx7/7wrrVltMSucQjDfri3QCo3LvLkpcLk/X0be11yMaTY9xQNbYDe8x2/KhII9/++SsP
Q0I+GmmCbXwkFxvMXmY852TOl/q34U4XM+x2eWHuO/MyAd5Zz32M/L/EuhBX2WM+E//jf8S0JbzT
MKNYhBGzCAKjrCxqDR5GSzbJ2rmpR5K37CT/jBoig2pIrH6F6HHs1GHJbaM+ZFAV0s1QMvBlnV8I
apEtc25Imyd2acmmjksQXcLC+UVX69q/WWUxBzCTm5LbaFUVPERIRX5BqSLkZ44+JFmZgHgJDeoi
TPbWrRxf/Myka6nYp08aeH7vXZXPDVHmACWwHLF0G8urhjzh7PJI/vKScOs3PROzaP4BpIlOGmxk
G+evUyS+W9di10C4VL1E4gGl5HGExWxWzTYhyXclHaZfJQkIlTF+shmRqxZV5cCogG6EvgPy0FMW
i+MA8Ikw1julrKfJrj7jhkBRVqDgPsLfgZvc5dJ979gDrXBstUWPRQTjDoeQd4n68N4JH2FIQEKK
m3VXNFyUvRHguynunCB9m5K6YsCpt8A39LbqoRgIu77mdn3uQosnkiILpXqCWNKVa8OnYaDYrVZS
ZL8DDxAnWUir2rvYcYy/Y570it/vrh+J/G5bQnyzPvntxiSVxi9DnX5XiHLhEDz2av5iLQc+kgw4
QtDpYrvvitukIFGXVEw65hnpOeqtbQlYaG0fDOvNZ4wrrXlf5c1RduLoKn1jzaTwIo8iOZMhdlrb
e6MpX1XeXMJRMa4U3Qq1GD2hXyMpsqlck+4ukT1SYDx1K3/kk+QAem0RcgECJd5r2dcX5Dmt4tcg
8p/plR4cvmzmQmQv/eipQJgfdJtlR+QJ98aP5icdOS+kvx6s+XlAE438/iJlfs0bakqZ2z/k2rzg
Z8E/ZWCiKkf/YTDuIjlfvDo84xcR6+WrgL7C2XuS3vir900MYS0DY1SidyZskroEDkz6S0fsFytz
X5VLXDBKvcxj0OBSlxVxBmqQb8HRoOQ3qF1xHFXFs8OKPG67dSUG+IATywvwMRffkdm6DNt0N7ju
rSIQF0273lll9xS7DnRZPE3K9j4i6W2F4h1nn8fzLQZQvaK4dTUJhFYZUFrC+p5LxEMOP7NXmhuP
IdC68NvvnuA6Vif9IWrHF9ksZw5yTRDT2fMQEYWUdssnFZeLMEivi8Ytjthz3kU7RzEOtBryvgPo
E1Dqk2/Cjp7iOgHP7yP8VGpN08FL2UbUjfNL276rJDkVZf/EFOq1cio0YmX5y80TSr6JoNLUu8dT
9laEd44Z/zC2Sez2q/XHj6LwzxRR53YJI5Kos3PABI4ObtM6NVaNCJ690fU3TZ9RrnO/K18QB0gz
kcr5jsH0jc/gYVXq7JFyGIBqgOKe7nyli5mMjw7MEzkFrcdQpTLuhzJ69z2w/05tPPU9r8gYYO8f
PfAavdo5AiIItrUbgrj2XTPsRy4nNBYPdcjd1Y0TL/BcYrNsx2f4gucMAcrOt9uXSCASgDoAex5T
XE1eAJuG1mZ6HR/FrL+XH2+swuepH3+sCvLyVPW3OL8pYHpKD3RFMOt7hqpttWvqX6iQSsIeuYQa
omqFafL5ZTCPun02jkAIS5/lMeKBYCesDDc29oZwcSkZmb7NTbRj0BUCSD8lQBdWnlo4xSnM/Hob
jFjDYzE+hxLtu3SwAzCylcRqJdbeS5/J98BB0efoOgTWkCi91Y4LgMdZR6bk89306EHGO9sY3XUZ
rzG1XgEoDRDNo2ury0/tMz4VLdMCTV/F4nNTL12ackl24sO6Mt7TuEP1GrJNA+72YTTpfcO4PxH9
A2pa2LrjDoGE2po36I2i49hquvsInL2Z8go7NQCUSQEgt2AObENXjtBLRLGlfKjdMQe7FHyOYHnA
nE4GCXgVsb1wc7c+O0RZsylgAK342PCzV1SPZjWcEl5cpaXFlCU4qxSD6ZyKEtGhCdUPKAWx6sUO
v+MyD+OqqJIrCqa71EbN1mKEWvXmAEJw8PTacqFIJLTEjhjPtjojAiQiqQhO2qY+NKdx2rEGZUjA
mATzAEIYP/sNPI85riPWbuq9iZJfiCZcrmufaD/Ltfd5kZNm672NqHUodLrfEbC65a/Z4vQn04mL
uTSLvZzoDmkjcLNfusY+Z74iNLyWV+6VCz0JHapkNdeiRrRH8SuzKA5dWfUbnUc7q3N3QJdJCQuX
wsbGbuG0N46a94nNot+edqi1UBND91jXlTg2CRHxtbwZWvPNpUuLPA0+iNFN+j1VbJv7Cthel4co
iOi86ZU2Kbv0MbdGCJe8C97oRFvBZZAOFehzDCt2+CkD9zvM7Rtaqi+Axivw3U+5Bq0ag04Epv5W
jSfYwxFiz/kM3O+ckORjB9nD8m3RaX8uEZhO3t1hMkMd1Q7bIef9Gdh8eLVcE2MxzH3OfrNIN+Xk
foUw84wq+yzjG3R42dptKNXszHzrQve0VM2N/duYo2cf/g+sjGuYsPdFL7r8jI1h/5CCZbAqe6gY
YB+65Nl32bMyYTrEnmZ9p0nhNdFf2U6KQy7u7gym6/gSevJSghmsIdMQ8zlhAhtW01OUtF923e+T
wt5kpWQCY+EarCOMp3XXsTG0z/Po3Nco7lqr/OQjDLs1O6oBsGKn70I/vDHa6hHiCFVWg16+H+F8
MFEq3XVS6Ycgpw2LeBwG/CBcr3rj2A3WK1nfVmH5eyih9xEyMiC5L1g6AJTIdrNVaARU0y8MFp9s
Irddb71QHe2M2X1UDASajvFBxdWaW7in+rfl/xu7ueXTfWhL5oZzgFIbYki5pBYC9sRZ6bRvQ6VW
JoqX1WwZjyHbViTf/r5sSVoIsQISWhbzGEkym4PpCod3RI3fbCB2ZlZ4u/wOTXPxTPrdsnlrfXRB
U9bfdb5+cSVHkRezOKriLypPzLaZi1euyShVCPSh7CByK/OudCifdS5Ip+Hyo7Qz6X/DTUgqQRdG
d2YuCcNEvsd1v/It7+DLBPmcyUnaKGdTzqhNl9dZ9aNYZQtBZGjzMxkbV2eCVSztJxQ7gLoKepHm
tq+bu2yEPKqD5GH5jbTQu3yITjqav3p7ho75nBTVmfXPZ5uQVy7DY5kbF60f3H46amm8t9NXbTZ3
neG+tZJtu1e792UkYZmg1mTQT26CRMak0GD3wbsLU51SAo95AAwr69Or4Mhk9qF/Ja3aT314yQR6
PNT5q4lZDYR7tWoJcqthX7A55zKRJVHOZrXrHbF3gg/fx1VQToReDUe5PNORUbyODbinLtrOvri3
LNzgSXv0ZnWjCa0daCcCyihhtnfsW45Vl6HcY+/jj7fs1S18cCmRf6vIap4AuIOjI6gxKu9DoMBo
c7hhl1Y9dqJ26xJzvp7xVUbUTXltnK0RXUqpmZkjUrjL+autgXnWvnkuJBvWlD5zE8T2fdVZN9mc
vOq23gvDwycZm/fxgAiJzRZ9e37xJAWAQg/PtQ1WRBfVGyfacUyv8AzZcyfvA+odl7da1y4THuBP
uA+QRyIWerKDbTl6d5VGsu3LkawNY0DxMA7IRMRLUpcfFQV7FvOMDHbG+e+og81GeVWx7txJFI44
wH/juvo0iVha1w2sz+kzRlSyDmP9ZaIyyjCgq4wRVlDu7QBeZ6kicxPb9WvO2LIHKrTKfLTsCfPZ
HSETLk5vxBcIScz+BTgNEU8hA2mrZcroGAM4dvupyL36VE035H3jrcK2UNjU1aDrQbabuNcd5yeh
QQ84p7cMv8k3QfPVp3AlM5LMDZdoj1ECA6taygLyTSMHe8GAK6JwigcQR8txQgoZ+LMptLgZSrK8
kvAmd5AkOX3G7kk0+/ROGmT1xSUnDVANhI5sPn3nM0gjBvUgW8nBBF21NAGRw/Y3Tt0dTddzqazD
H/9fiSxf479+lRVSQLDQ/7b/KW8/kJv/CYT5z3/8j38LD+ZvvJjNR/fxD3+zLTqqn4f+p5muP22f
df/2P/n64U+5/Jf/t//yX37+/CpPU/Xz1z++yr5AQ339CeOy+HsGC1uvP1+o//z6f/tzyy/w1z8O
ZfZRfP8jtuXPP/Lv3Bb/L7btK0cJ0/Mt4jtNvti/g1ucvzjCptU1UdBamC08UCcFnuvor394zl+8
5d/wB102Oo5l/we4xTP/4nuOstH1SIuVgHL/n8AtYGOgLE1hWRy///qHb5rKdYUkIMUWsGUc859w
Kpac23FKGwUE0kHyYCLNsTLzavRpsq1Vhvu1V4eCVRlarLnAn5t025IcneNgJpyA+Y/O0RKHuiXz
RKacLTEgNWHqfUiI6j7Mely1YRVsJz58fHB3Cf07gKlgj16pOQ60R/sWLP+mbbJ7q7aPFolmqaak
B8oFbsrTcrdkLhqWZezB1/0Io43vXZPMN6COO5SGpIMF8XSToI88N87CZmnM04wZb++H8bIhsJsn
NnCLsw6uiZf5N2OC9XmI8fkt8UuqQlSTeIpeddbbv3sQ/oYw+hegZvdlXHTtX/+w/jevrsd75Kkl
qMGxbfMfYTUmztjakQ2NZ1jdZ7kFi6P0JowutXVl80ShyhK/rredBGLpdskbkk1Sp1s0crjhkLMl
zoeysgu7qpfRRw713/984p9gOsu776H/sbmtbMc2TfhAfw/TmVxUV80wIfBTr17dRDeRF94FjeWe
+jG86UIWZrhoCXxLOpc5NTv4FDHkfhbhYy+rM7E7LcwL+icfG+zJezPi5qFyQ0pqmY2LbOYMevlt
ikPYO/7yfse92ldV+ktUjHGCVNz9+QTQq53nei6wDo56P9sVgkDuFr8if7Cr85u5vw+J2A6rbD6M
A1Ffhl9PJ91Yh87hjiTaQd+STecw/NJIY0X26InIWjOEX1Xe1D3MaOhoYOLfru6M29JrhnWUOJfA
9+27fMDgh8iYmSby14BswGjG/UqE57zzBgAKfz4gRT7r9X//4vt8hv/5owd+SdqO77mOa7vLm/P1
cWUFvzxK/6PAy6EB4y4x8+kGIftjlRJJhQzpvpxy5PuWUiunBQ1qmfPODyKcgfX0hNXhhSkTMqgq
r7Yt68S1xsez91xwI2y3/CNU6Fflo5+hrrQWw2lUzuPtIFVCzY+BalfQRCGRGZgDGw1JGqlmx2k5
7Me679BnaFX2M34YSZNjoKNez366z5l/RwvE2fTkUcRQeFRclLedq6ZjgBRtNfUojqeMiANwPSne
raX9JWTv0oR2vVdN/4NVN7mg1Igv6Ry+u32Nb63svkJVtPs/qXxFMIcXEdLku7h091nhDPxptiCs
4Y7gMu1D0yJQaXMUc1nmP0diEWmocQmapI5DH8leqjDj/8MbxRvyX94pgTDFEsqTNqe4xxH+9+/U
4Lg6szr8R6SCDDsyyNc+Tg/EmMk9KBIEjsq5d7V+RfB0a04WXKqB+YafyIsEq7ud8ggTXNu0O3OY
Jvy8n7aq92B2q9tgZGCKf6bB791QJSR4gkPD6U68zcw62oxhbNbmR3bFBCwpozlqx8aWywJ73yrT
eGPUQeTi6JzIVmtQsgTVUcYJju5UATRJjSfptnBZ0/YG3UK2ruuGtBJFoGhsddukn0d22EW6G9k3
btN0xAtdPsWmfXAtfHgY11o21KfZAz6dp83BnjiZewoTS+E8KdNbJn1vqSIvQpo9yYxed+hcOKMQ
ulhtWxbI1ZGWJBeEvxTW12Q2cvO/qDuz5bqRLMv+UCHNMQOvd55JkZekpBeYxJAwjw44HPj6WriR
VZkZVd351mb9EGGiRPJOgPvxc/Ze2/HVz9rFe9FFaJBEgK6yim4SHS8HJOfTdgGwCix+JFRJ1DpT
/CWqreCSMQErffq7QKk3QxjIbS4xucY1uUehGsyt6fZImsYphMBpkKDmkfEhZR9sGkMuh08ZbtWQ
lWu/6PUz9n8uchRhXXwIIN++zL29yJF/4oW85wn/gkf8w3cI3eQREhyiZXHIJQITRwCZDrMqOyrB
+Iwws2/gkpKz23i7UJJLkBtpS4qU6RH0wmPCj5cnN7K+0QbBFJjqX20nmZ0YhKyrCCVJhst7eZph
awSXvPw2W9G4n/rgl2gIMR867MUETJ+slu68r4p4pcyvJj5p5OgtqkxEy7ZLkiqis+uUdKQMDTR9
jYEk5vHVk/Ru7fQwqKB6ZWq1K/ZhVQ3fQBTDAKqMVVEwD7TL4jw2C62yDpt9SYtX9IAWYKGFaH56
EtiFca97F3Hv6BW7gh7Zhrpb3NBd5Os4EsfRN0+tSWS5Q6jKCrwztIcAfUidRn+A8US/jZM3aPE1
9/bF64nca5L8ayhMerMY59JlAlDLdYZ4JDCt18FtF3cr42KXPF4yy5+DAh2FtJALTEaHSMMazlV0
gNToc6q4mwMYf5lEX2dPfTqRle6QfehKeUgTXGIq0Kb0CH5o4arWpxdtA4UaRpsmKZO5KKyTwxT1
z2DjEQswCCG/XRyhWVXn9HdZm81RheG747s7p0CGo6vic3DCj3yKkG04GaDWUzX9yFK/Rikc3A3Z
3Qp7Sv7kIf5ZVP4vtcRjO/jnSs0ULEye7QSOE8Cy8/5SSzReTLyBy8A8AUB1dhfBdmjPJ8JMideQ
Ibj+PkQl2JbnPqdh1U0jt4gfXg2w7sehAeprtfEVSL95chzxpagaCVaGFm6iLhO9E1bfPfWRIsSe
KRGZJRaOjxwMrx1/d0Pgohm114Ya0rzaGWlpWNOYv8SOC71euaemZdjZldaLX25D3Gk7WgKgWuah
R2xHlQcU/xCyajPGuuih/zW45Bb833dUcylW//IWIX91QCB6UA8BEv7rOk2rxvZ9CMPrKGHFDfm8
CWciDYsz9zbpl8i2pSk7ZNaSH7gaCWU8ENow72Ju551ML5kefvbMEQhGvFlGsBjNXRIhS+v6b57o
wkP86xN1XJSZ7OGM8f9ad2nbqKkyiHMXX6KOXnNuVcbdtNhhYM7iwFoSIhw0C+huJIb2sd7W6t9c
T8vp4i/PgarUx3wmTBZzy/oLsxHbbQxlYkQG0rXHXufqTA93X4eTPJemm9ygk0Q5bW7VVXsAVEv1
0LLAbNwmzp+qgIEkAifmLZHrng3L8TB+Vi4NJGQfj6Ju8iqmTHb8VEXIBuISKUee1+G+rsIIF3Vi
LDQA4/T4E1e83JNdSQ67K07T8j/Vj+LU6JkjhRIpGZ42PNtMP5GLaJysBC+YQxaHTUXJzL7tt/C3
c4fMKq/xnwrewJMrsSIjbFwJnYb4fhV2I70BCZa8znSVh4nIqH/zsQbif7ypJtU+5T6jLhESEfqX
SqEbfTQ7WFsIYPF+onvUuInAdIyo7JEtvth0Esg3Gtc95Mp+UD1Jp8hXWzP/aIdMc936REmXV/LR
55mpaVtSPhiaPLK8CfaBTr6Q53XQmXr34X0iwEp+MNBI0JHcIwLuzTR8cxIEDURqQ5YtggSf6AtG
LSJZwRYxNS/GrQtDJR8RizX+scvHJ1TUQIQH9wfELYoudEwrdKGfhNNjtfQ5GNUKIdwIAsAuYryL
FM/omRB+eYhiaWtsPVQKjDBiRNgeUvV1OIISALN96AXNI69kXxkINzay5B1z9ZMu05Mq7a92k60b
C/OcQV6tk/3Ae+Kc0QXvggjWLsYEH8Bc95mowd47OXZvozMZ3AXdyrM0R7lwaekD3SFOkOcYsm7b
0np1LHyPMUFriNtWBM4RK+MI3vPGVqfS2CPxNM5BKH9LbwDsO6SIjqW8YCRnIuwSHNeZWb5GvcjH
g0l4Q6N1WlvtwqUXyVc9hhwhqlXVaAb48AhpWxNoI0K/2Hg5Z7sOQoZlK7DtgOrzSD1CxdcJGdxl
2ZS3Gu1h4kXmIXfnbjvkX/s5+INogE/HZfysWxyAdT+edfTuZXjtGkdZmzh6thyxZrDg7bsiVPsB
6kJZ16g5GfW4jmU8hZ/EgRzQz4pnn3IrgX/MM+Dji1JALV7L/u/7+cm7lphO1wj/3a2PhkJJXOwe
WNQkRQcdDiZkkCw82YlxtKAyPqfvxmR/x2XiHAxHXxNbfx9dabKX9jd2kRc+hp/sSkwDcFTMDPeR
syPoL+CVbjWhFOgAs5Vmogu5EJdFWKJJdQKGCKKKdo3mfZxLXBRmFP6I/GrPTrKPvXBFdSSP1cwH
UpNlccWHdi0MAYmqRFrfTeKcluZ8UGX8NCN0xYcsOT6TyUCq+qsImntdON3H0M0f+EDXs+tiAaPl
e2/pudYFifZpqRDDG5C7c9Lo1kUZXA2QSCyDjMkoyoJwrk/18FJmOI9yOk9rvCve2r60iSZpvbi1
xhZSwi8FwItyBbSLo4LvPf0HYvtQxi34CFKHj4X2ORUVPf3ThlEAzqG+yD76Xttb1+XOrLg91nNn
+BsuXmCM8wqumbzGRrJjh+/IZ8TwnI0mqbIjbVrLe25mEbw4EbIGy7ewARpMFAPrNnOUw1P+h91G
xbmSFfQLK0ZDtuq6DLUbcvJVMmHSQ9i1qDHlJlAtaHRkPi6EIc8k9MA2zWdG+wguwrygA6TIPRtG
XEFNStzTWJurwsnuVWOjyKiY6wuaJzl34dpzYNjgKJOZaYFoR6xBOi/DpOa3MOgWhPOMlD7sG9Jx
fbxwbnNsmQTuQkvdG0qkovS/6mm861qEEGTxFmL2H1etdZpbo925Rlyi4mboNMrXJFtAO2Ad8Hoy
dR9/kmFabwaHZbKbf6o5IHeU+nU1AJxLyu/JpCFWdvgDZtRiWUwKocagixy/XhTkaBDlD/I9YxQa
+lzG41cTCxswqyY/JUiTdWuuEPa5jN044DlsQYTL9e22Qyu3yiXBVkNNd79smbRZJVpRs4KEIXxX
41aDlxZ39Q2fJKM5TYrgyAExsYZ3GzwRvPcd1FJAlb17jaa4p/Ym2YROH46rEvhLBGcf5ziKG9+n
NYEt8+DcNMJWcoqdjIxru2DO3gJf7GYk2AO3vFS7HHHLmgN9SvUVMEBDCkPRzVsdTDiVVcwol+ue
PuWXrmKqJ/X8wwndMxsFP1YnHCM6aAB85pjKzBx4x5LHjSeSmyaemVRgJkw5VpGPKjeizgkc6jg5
eE7PsSgk46jBNzR818HIq5XhqzdDPk7i8N2cIDYofN13TmXTjZ0KjfuTYg9aWYNFzC6Z1atUx1/m
HoMrSRXJxndJydHGlRRGd5db4uLSFYp5/7Ym8VNca4y3mPWQ9uDeyzT7jAvNMu/iLeqgogYMIVcY
Pu1joOttL/EJhAW9/bIROCPn/LcHO/jaGsxIIC2V+/E0hm38EpgOhoPW4GSAbJ4jtYVjXHWrsi/N
/SDRk6gOSY8q93Y/nGOmuWz2G3cJbjNM/Wq23qsyTX8j5obzkxHvXRf3texGlARBwokg6TnFN6+5
pRzODeyrmReXB+bn76LlJNhQn5sfZD4Rd9Fy0u7Uj16dCrLeOxo/wG7WaVvjMu/Mm4hzOCJYwS0O
iCmsiN2AY3Yb9WTJ2o34NCor3JWDdzdtDA0cnoObMewYstXAjrHZYJdCzlktUJW0/WaWLL7haH2x
dfg2br2KzYr18LiguvyG+6buEPOPccuEtIPXlGoLjt7ez/xzVGGa7JzZP85k0fuJ8eQZvuQoMMuT
QjF9aF25hrhIuCgzKs+HoOgn+g8z5WGwsRMOofQ6rBiAZNgvSPNBuZ8030vhwXa25fNoFIgAA+tb
Ryslzotb1DjoIif6c3kMXiVBqLQh9PWqAq899DXej0lEX8NPrYJfLABk3qjplx/8tjAxH0BNrLM+
7NZWkIfAIGCAM6SnrTWHSKXLT79YNGDpTieZtRkntOtadUx27BJPUOf9jJROSawl4xmbJAJPHHuH
rAOqF0f5jzIdPlHz9dcAr6uau+fQqzFoYGEFSANaQnLw9SkZ1h2Qstr8hYNOQKnry4OR9IqwcaT9
KCe5CCYUzWN9BllA99IMRjzcAxKZrntKQOf5eEMmyiUO2abBgG0ipcnZKgNHBmcx+EdR9h6Id03u
4FV0rHU2NpwtEN51NqOtqulIn70M4zCBEVOaY1Xq+4MtNVwRpsq8LWJ81bT32DLSedfUKV15FmiU
2OskgNJR+4CEKrrownSbS+mQwuFKFAEqQIc1+WJ8MyQ0zRbi88EDc4nY/7XtQIpzGjuSxOXvUMtg
SaR1sE4sfTVlec1oAgD7bD8GcqefKkk2nHye5/KnmciDNcsFfAhFWJnlmZ7j82AjUcC2X3MnngIT
J3UIxAellXhH2ExlCjvDWsvW9/EVIP0tsdQkFgO2yvV2qdmRVxUzW4BOT8GKLAlh5rSpy8KkMxe/
27SHVowlIVZN9e/MyrqTY+9Z1xFB+vPHXBurxoPSYzfBU+szdc1rdEKlZpKXzPS5iuApxPxwHlru
HBMHay0xHWdd/JyMY3NSqXfICtyWqNDV2gjCd7dLDmY6RxeWm/yscX3My1dIk6KLNtCXYkGmvtK1
OktHp5vKaKz1TkQdODNd8p5OzGEIhn1hK/lpep1JWNAcUuQ36aFuCHKGB/Jdj352rgdFKJuUE3EO
aU7x3lwyKXlPjFicXIRIeLihATN6uoe2NA5D2c20gTe5AKcceVlMJ8p3rqneNr5v7Akk+JqQMXzN
W+yeZUhYXbHrDf0dDY+6ezHZ1PpL7NsAwgwC25t0lxkB9GKsfs+On8NGpAM9uP6aHB+9t3qIYwyr
vnn5dPRR9e3SVBZrBP53kVd/iDmZWfyKH+jO+kO8jFRohaQZW0od49z2bf0yVDrdqbx2v5DTB7KN
igyRU7Vn2MDBRrfGWrhufxy3/ID1anLwShN6I7q6tU2ATooZyRH1oN4mUEpVRYDW4NLsS6XKjpHo
a5C/o3xiks0dE3q/nOzWBYZ3jQUVFCh9eS3jaTf37ocIcdinJKY3sUfGzxKjaBXAo5en4MIE7qsE
RShtKmYyAcFpW8cck6cc9/sKqER97ifn0JO/gUQXTYo5vMfDxCSkTs9INnfaNH8bi0e3clElVyh9
PUw0F0zwOYpAq/hZ+kl+ySUe5DRyvJ3bYBswO3llX463mWsDLSVV/clIaCJP6TLZQYDeeNaN3LgX
z1HlwUpmdfjzF4Yz03eNYZORED0CNCa7YWjDA202siYRoO1bu/3SB1Z3rL3uns9KrMq49c+oBsih
5CXvH3ODabg2RVHcsqbcyARPZlxMDTxU8AtTVn9gpkdSKobPVEBwKH4RBfMdpNlwCMP8AKMiPkVV
KC7oOhjUs7dPZvwkudAuk8hJaUaCBjjW8M6P/+VW0bITpHhJlmwftzfeisbzN0lV3NtkMq6VXxlX
TJwURZnId21AQnpSLK1IdMAI8WE2uCTGvyRD8wFSoDqbmtkmL9vYF8YE1masTtLNzGeRGFv2I3sT
ESO2tkJveMZfQDs2ishyJR/oNqBO2GN6QHidsdb4lFp7+pVMx2yRH5DyJhtHk/sw6PZugfikFH9C
LJzhouXTBUXypptmVxsk/TpO3W/ThKObaZTmOVmEXzG0KmS7zTfLe6ny5J67IBLAgwabzqXfPzEA
A2VqjxO93tmAG1zUvwXpV1COhs1g9Zo0VyrQgRaixS4vPWrLOR33RKde+twb7l28IIZkejawS58l
Pau4Jr3aTImtjTKnO3exh2OXqLptFRtQV0vHfK8jTp+zTWp1ngEmIAVwuFlF9x7aY/FcyFa+6/kw
K7v8WF5EhUbyWZli06vOv8+KaCCkcS9kICDjc5HH2u7Mtuy7+AC9wLrAALu0iuZJxjkHGy1m3DJL
BgALLFqxKH8J+32Ea3OJ4fo704am6ALxocduEUFHxbmYB9A1bcaEL+ce8uDc3zInA4qFgG6HVKdb
k1segREDoYaIWW6DcuaURNSNr+YlSQxafu6MNBfchn4xrq+gCTbp4ImtxAUyDi/cZwhM6gQ5fTw1
4TbvOfwT+HSVdATR+LXc+Pa1swMyVWcumEZ4l64eTxz2qivH2SYF/apDCydWX2lyp5NfnSfCi1NI
wEI4II+xnQORrcLxOPjt1XcBp1eOkHhWXUm2ELd1OIlrFhS4yeNg2PV+O1yT0OI8PeB4JJaCKnE0
PlqiAo9EnDCco2sKY7N8sh2neIpYvGhWRTvOQc6JzAx42o4ad7Ke5G5m8mArJFDpLc7m32OSFGuv
J6Z6jJLfiZWA8Iqsm1mELOFxBPnD76EuVsR7i05plJROcxntBS4ykbSWNjZu5P5iT227a4G37eoi
FF/RdLNe4VR0CCzF3oDYybct2miWWe6MxD84Thrtm66MX6eMxa/A2CgcZ/rRwxdPypir2hPlzU7o
BeVEkL/ThB42URZ87RhVHZukHY5m6IX7IoMJ0joAZMQMH6uf9UfRwa7pRy9dQLHloWqK/DlUaOBG
pXdjjNQPlC4Q+UnfbcVZxB2chcMSHJvIkmQmWw1b0QmQnXEXrc2xbRLfxOTYWywRJ1ExgVMNclo7
Hr+gmXhngmVuR95eFnP/p5GOpxZh5z5q6OuVPsVHs8ibQ9V/i+NoXDcYwTeNKPktPmYMRGtyp1jk
111SM8ueKiSWWX8UgofwY6ZxwkKYzzyKcHpVn2fx1kDTiV3If6I2P8pYvOS8gDAxbZqC8YAE2T+m
GVkmWiNg9/2i3jhgHYy6ao6l7lAjQMyacyaHHfOHlM4YCYJM1dmPu1Dv4ex46z6BBdAPp8cVD9Oy
YHADSwowydLxVh9OVKlLDoRq0XnQMjUCgrl8JqwdJvNdp+lzpRN51RNw1UCNLtJlfw81JN2P6EHw
Y9TNrq8b8iPqVt36on0a22A8t077iRlMJnl4tGZ2QUEuyuFxE4JjGVd8JgksfJ6WnncoMGDC5f5X
IBwYM0QljvNJzN2L9PiapU09m379c5jCt7hh6DkmVrH8hktiFvASGKtA/BgPwgbYWTGo4sQ4iyi4
JONGQKuhgWQjsB3qT+VzihpwDp/xJo35uGAt6dsgl9w4pXFp8plK3zUFJgx8we7Qf7FI/VyBvmJF
dquAW6aPMZgA0lDYSpg0XYIixzptx8Mt7iP85su4UQeMaWMwJXS/6rOtYb4nFWrqqNSnygKxRyJs
c3AkXVla1MWe5ETesWg8WzZyggjf2S4iWm1Dzwf6sBEfTBpFNB4hgk7kRtaJc3Qr/BfASzpw4Xw6
DfnvgzCfAC18UTU+mcmTxAF38zHWRrAZBnolrcZsU7pXw2z8q2mb3+jERWztCDoQSQv0iUMSX8cR
jg+DSKIw2oLEJq6+2cd1baPn9ON2a1dvlQX2oqqjmzdxB/W13ALjis4jqIBywo/ESWla5qfj+N1Y
LvTOqEhnI19tRmi+bv3wObYtvdE2m0HqhvqF2jLfVSbApDK+siNzvp0hgruVtWA55ms2a9hBQ6EO
olXOrvZQm3TOF3A1F6b93SGwgX4O2hy2bjDNe0cwtIQvlnThSyZ4AvBv18KrzRMWDZNhAEQ+ZaXZ
KRjSaz8iWgfW8ActBv8Y9QCOO87BICZpyRTemrEv0H2H5oJtQHvCaimI06ZoNb63y0xbO9V7Cj90
ZbYdxZOO8t3QFMhDczfazLJCi7/MRHsRnoaxC7m8Enr3ISekpJz+GOqFToljLgfPu+EAjyUzYvGI
ih49UBN+kj0wn+3mCjIKIJYyPvvKQ0XQv03gAl88Eb0hUWpvYSYMAJtoRafM4XDUIZyxWndHlgGo
MOJ3Tyn8ly89WamoilHrdCy4RuTtFMAwtCjJm0wb7KcKacQwmYjk530YtPkxyu3g3NTaIlSpfaPc
8GKk+TWtmK2rv9lyqq+Kx5E5BN1c1PtaBM9lQ401jp3NGuiMO1Ao+fXxv1jAZKG3iElUZVw4mUf2
Y/FVMoi7dkdabucsyp/McB52nYVuaJyiryZRDPAniXhyMvdzpn2xqsdy1Q+YLlJGdqsJMcIhNHDO
t4r6EK0DxUxgcci0vjvDeJoGOV+NxH5NI886TCnrMMYq6Y/7ivPqTKqDLbehgf975hmPPtcKN8aC
oq2nndD+lR3yNWed4JoZgqM52tPNFe0PR2YQWwczoFcBUjRCSJvV8hAJjqNuAy24n5LyHClf793e
uvkxKDAIfahkMY9uqxkLGqvA2o26+WuUW1+6yL82VdmdRe/1z37U/XI63EqdQGBh2114QBn06cY2
NBid/bREfczQS2yTuQ9vOTKJwg5oU7XgMIp3zqTBCjs6fDMfODpMnCYIz2nudZsFGrDSHkKRNgsJ
fsCWuKHTLb/aNmu7YxsfpTvfwZQ7K9PV08VUNEQqHg0VnXl/JfUI6JaWgGVBQWYat341LwVxqk4d
3dMrTiZm18WhrFWw7pQnCXj+HXVZ+TZb8x9FnRKIbdKmCAJmrHGwQ7lMkKzlHCCmcl2iKkVCg1rT
3k5jok4VgWknNUyazxQtuxn+MYE8ObtUQmAGdUbuktUcRrO9t3NPheh4XDvu+EHwmL8rHX1EUZ1s
SJeWG8OIXiekiFfbpKlea8KGHdcA477w/luoxGPuvc5Jip/CBrEU4PlPed83Z96yasN5ZNhhNpmj
4Ii1Jz8EsFn3nZaHzhb6pBP51lWRQncezOfZfoWEgU8t6IY9lvX4PNb1mhWOe81iaLuMy7B6ghGA
aNY+t30wcdbUHwPmvUJN77HUWzOg9E36d1CXt352aQ/6euuP+UtKDMuqc0AYzbTjVsEhw0iNRBDP
jsJp3VAqtCb7iDciy+yrl4ZO1kaNYcFIEac3IFDa8Hn1vU9Npmy4Ghno0Y7xNQJx3B00/jABuU8R
HGDl+2dANT8rLg4oyf17RnEXgppZOXbJsyTHwLbD19KOXrveI6IDzoYGTRMMNhnyQ/VRFv6Tnh29
R15KCn0SNgdrgDIAPWNatbV4m5y0e7Xs4TagOXSXKldehxoKE/msHQJRP4folZPGxOqItArhVDa0
v4tWFRhqNaTwaDhiHr1whotgkfb4GWnhYwtZshrmz6YcuXJ6GowAQm4qpd2TCPO5i+X3eqRR2Hhn
kfs/+tT9WiVHaBYBsScoL/qWSIDWE7e8GxhcQGrDzv4JlZr+Q1m/OYoDVVsp0KRxfCwCdUPVDFQ9
CnZptYATcP3MzbTpreV4ot473pPBpeQjonMDr/YVp+dXMsFx+SSkWYgx/TT6+NWnObRq86Da9Smp
dP78XAuH4eywRMnUNjUWbSMts2LtkkjGJH9KdlLW9Ya6l4DekXWxjir/C/3bdRfYz0bLXkA16VNh
cG/NQbNG7R6smdFSg3DonSw6MbzACJjWYAR3iQ3fh5lcE3aE6u0/+EM9coqBIV9W3xAJPjswvHG9
MMKs8Se5+qi4dUN5k2V6lS/7wMYbb0+kSetTgkFtVZz0pTBgswOWeZrV9MPKzY+0dt4x4W+aYLj0
pUUYx28nkfvcyO72nN/bWIzr/xAOHVJMLxytY59BHj3jpvFeQ7s+jUV2zxgUWoV7G6K5+lNr+P8s
9RQ50T/E9P8faex91Ez/52jUrezr6l8V9ssP/HcwKlqLIOBSQJ1p0in/L4G9Zf4tQI7qM0xBeI+e
PviHwD78G9GhNs5NdIyBhajsHwJ7/28IiDDyuFCD+W380395C/4u0/ozphavwd+//mcJuMVj/IvM
RvjIthweh9o9dCz/L5ok2pYZcZHEmjC60M9MlBBAq+FrRmLcCmHtvNMORiOAhIx9gl8Sv6nTBR8J
Q0uo2QPFrnKfJgPTY4qPmvk04UYJ/JMVSN8eEBlj8aDfOTg6nx0vP4KiUgzPi0sEHmNjDUaHlwqF
0z+9+//Li+JQ/T9elS1ANps+ehdaJcFfxEP0jNpRDwtIU4t3q1FL76ubiDJilQO/jHjTkOoSRuHJ
oSdAEQw23Pw2u362R2BibNrqN0Uxx1u+tTUEVnYzfS2AZHFo9hFGjmgUrGZkzEF3YUeD6zr5egbq
ZW5RwdRQX1umYnWDv3gZgjrE22Euxu+F6bFfB4V7yh0JYCFmu338WrdFXNX2/bxr4civPcz8kCHY
lxZRO40FScnfMKIWVCgudZo3kEpQlNFaiTLco+kgsa8dxUFYzT2C1LWrYk0OZ1T8TBd1u8cav87J
TN67GdBzq+1emfjJaZUqDIyygrzUkBXQavdXahbpNrGAyTweW5A1BgGKWETH4blO6MzDId53jrd8
QwMH1APwo63qV67yb4mbh/sO9OxULBLPikrVtDRzreyCoSvetk35gf3pYLhSbrJmgBNDi8xOKC/p
FstNJ5tmMzXFrUaicpJ5+ZsYNX8y7nP3rn5UoxdRYEP5Qlu6i83+PRhJvc1nZBmPt22SF1B2xiZd
rsDYXbRXXclQvWsz7Es9vl6DaFqdTQgJWvpfZB+8itlgGF9Cqa38X4+PIVsEho2swn0S0VsOGnVm
IvcFwAllZOITMdKnzZ8PSFHOYBMmsZzm7lg4RKBUikkcFsQybefd4y3M4i4+zkuZFdrRyQPMQZIL
1MnRhKNUgBEK1WdBCbv1K/5WWh+44YaVkKU4uy1vXmBnx3heQiIMgLcS6Si4a+IwZnhH7eABLiEK
FQs2qJ4Fb1Dp8i1tOSRaBU3vDMkarREbRASfHzbDnx7/TS43QjgwnsoJ0Vm+D8I456LOabC815sC
9eQegE5znG31VlJBrwyFOE4yTmSdCE/5QBUxt5+pF9/TICTgKTKR0VrLPc8v8kPRb8WwK3Kmv0Vj
cFyQybulQfINo4faUTHG9e1enju0DmZWg3vrT49ruSV5KatuoZpC9m0eM9G4OAqbj/Bx+6ZZQyrN
cmP2S7iwNeyDaOTFNERbZR3zccZvXLIVjx6CgUjt6OJnwR+PS6Kvg+NoDn//+cyag/3PumzslVO2
yAZ63pTG5F8H6LDhwOMkEf9YDz8YPfogWCe1flyrjMy2czA8/+N7HldvZteoafIOClHMDf/48IMU
HoFhCTLJj/ny740BaZkQiy+Qv0kc7YkQTaPiOa1YUXsZupuRWFEMxbhWPJNXSebGRKZCdH589I8X
/vhTgWSMuS+MUC8Nr4/FiCY/UPGUZ/l46Mcre3wbHhokdhj1R5tkrodFBc9X+iVFs+gzkj7Vrfsy
D7nE+mltPAHKM7NxKwwNHf3Htz9+tZ+HGZJsiPt9F95nd19zqtReP0F+jWjgx+UfRtzdGYDy12n+
+vBh+MuLsBtP8p3UUo8vBUsz1DBop5wNSU51mPPwrBND3GLXmbdxHG8R7Ib7sKAEy2XwMzKzjwlz
2nas3+IeafPjnkYchLByrPbYHOAbGjUxNHHxsyKlqjIGEIoVcPW049hktcyOk9nlLk/pFIkBY25N
jGBMumeKr7H0bIi+ikirhduEincrQCrvH592LRDpjoURIOPbF25FinN8fkhfNeQFpQmKfGiS/dAn
dTp4JkUIrGuofuR9/rKQc8Low6OvscE2whI65G/2PN1TOunrsm/kR4kj+EjGS7REQe7r1K12c+ib
l7K5kMYRJfBqGOLGRPkx3uJOfGiCUaSCil9uekZnR6xQv1Nk7wmt58vQl4QzJ+O7l76BpIlYEbJw
m4X97vEutxN4IUbABCtBfN5qelwJMyrFcqIWf2lrzKgnA7FTg2SQHXFnPDZzmLp42ef2A2FXsCcF
lDCxguDngtvTLc2e7OTUglXFizeafWMACH18SE0xZocZVeDjFp1SuGhDmIVrMwET7vICMhXd9fLX
nCHocdYnydWFzWaG98s24Sxbo3Rckhtb/YxKJt6kjnPtln1S+36wl9b8XEoj4mzl3aqOK60ZWE29
arJeqjG9Os78LJetqrNjnPyWcXjcGY+NC6aX5vyxTSI2tuVxNTkZKwC5IX6AhJy6zbTEacDqkSTr
2dku8szrQzXuxeOwiRHk4Z1Et9/qG9DUYCUmwGQVsmhW7Xn3w4W8tpEJW1uUlz9RT6AhWsTqdHIM
pnk52ngFXKaDF+AN5WvpBymiDTIdfa/F1mHwscNVJRXLy5FbCGk9J+4VixmWpUW6p0oPWq2XIKD3
K24Zg6uZG6nxyuxoVCUj/raOThm5WdvC8e6PyqyelDhY+A0e3+rjY1hlbfliBo55GvN4I1r/Q6CR
QWnJh1O0cAGzEanIx2RH42EakHAZgT6ULkgmjSYpQ8LYKUTTnfn7sTwZTgh+gvCkFc19kyVJZVy1
oejIwZTQSe1GgSoOGaiWAhGHkfdfOtXU+Iz4jJbPgLRWhs1bYR+lMzMpjPEuF8t2in6+pez8niCG
g3/tjked+pKjPFUHkAC9RjB1H5ZNUDrwPtpAZmfJml8noXkxoZKYJQYVeNfmOgUqxDnqJdfex+ON
qD1y6+rJfHvsfYafAFMiODBQz1WDXWMqeIMjB3X22E5sYEuFUUUWkaBdsgOUmINEBrrax8LFgQWF
3wIANLSHXOAHWl4Ul7rcmw3KDtIKHD4+c90WfC4p7iPwHd2AhYlr0JdcDRZF3/IzLPE9rnyq8OWr
OKPSGuJp7Sax/ajCPN+/p0sFmgMY3CQJ4OVHIVHaROp0pstpnZ9T2K51HGwfJcLjJnz8KUmgdBMX
mvz5YsaRHdYaC2IJZpZarzv2A5dSkEForFuA38ZoD/Ro4E00mXj2606dGaxWwf2xC2JsCPepT8qr
fE0JlXRYBvylNATQgjM9bW8Jca+rqvOpwIPprbQlyZk5wQWPh3nsn/9J2Jk1x21EV/gXoQpo7K+z
YFbuIinqBWWKIvZ9x6/P101XYssp+yGpSiSNZ7B03773nO9Mcq1RfsaqYr68vo22a26LKBG7XhrK
5pDuv6reMwTdtJQ6kORP3bTcNl773qBe4gltobUioaBhsc2sR90c1yO5pFB0F+MoUVpNObUnQN0o
HZPkEx04I6R8Uu++SL1ia6Yklq+szeqpGOQ1mAbnc8qIeFT/L7WUwHp5bUzGMBjfgjlNCMtI5/vG
+lhi8P/qNzSx+UdvJkHnsLSp1SrMMAKotceQJVdFgQcsBEDJz4ix6Q79PzulqkTYiQdLx1EvNwm1
6Ld6fqlHVLjpwJqo1i7N5pUIK1peXl9cMlkhIR1885J4Yiu0+n0NQQqaNmC1wTovSBuVF7ZMeHT/
/cAlfj9vcdpC0+tYLuN/7NouZ9y/OhDHhlXTaXHPqRpKPcjN7D1FXjjsYOK/xgsA1YUuEKLFsNh7
xDXqDibNNIlPfoWKVrfiN0CDrFW6/bk24tWZWd6KzqKfHQFqgZnRumjr//17m9JA/Feji6k7uN/5
1sIyBYaX30xLcekT5QNIft8N1gUhXLFnlpcB2WUutIyB5q/nLNPhMhH/IRegOh4esoa3r+vhs9Zx
tx68LMe+YVBokB506DTtRrjU+qE9FUdOQhswH5s4xfQwaWODpIHFwwRKi7ib7JnEeOLVRV/nf4zs
N4clHt5UWbzSKv/33yqkt+O332rqlocv3xbCEcrA9Rc/r89ZBS1XCTV54TWLCyp0LeJMUMoCWKsn
/zDH2LzpPHGCB0eijra200LStLR7Ve9kOmqcrk7FpuwQVBTIpZyobU9EYbAFzNVR3Xnd6E9Uj9ux
94C7ls7FKYiF+fdfY/7uZOHO8dAZtmtZvmM5skHy1yfOITUE9TZxolm5o0f5iRodiZQIj2vU0T0H
Xm9gptrqHSz4qhqTk1o4at07DQ7Yehm9mKAGLLTxz7dMvdu55k9Hx2+CPhdvC304Ty8Wyr2oCczY
3aadJCNOVXY0wLdXskLtF7Pa4YVVF3Vggr5prMMY//yPnytfoN9unu0KwxTYsXDvWLKN85ebN3lT
lo52kzCDp3VIl36nIYNAtdO1xXBBw9fv26TeV2l4WywpCriW+kIYwFHVdqgKOLmHqFvBTDVwmZmj
QUMrvyDkCgdW6gaxFf/G2a8N4GTryC0GDpjjrEl9QABqgaGRhMJ17J5EAl/RE5///juNf/xOg19o
YDiXzmPd8+Rt/+vvhPDFCThzdmqL8pam38UjGyQQR/oEOjZqQbRgAC5qNs6Lnz1NGkODcSkr8pC1
l3//Nqb7uxGOhYEFQpdsDMPnUfsNQDAlIDAiIwN75hgfgx/FB+xdnDRqWUOHU5cDoqLRYczoALIG
TYFVMyZsysjZ26Fzj4M0P5uhcbtGIX0NEsqOnbf07Hsz+FurPcUW/3DsbtSyGWbJjy6lBC7R0XBM
pXqSGygnT69FRK/KI5wPcCqwRTSHlFQfIGYeyuQBHLncPFS1p4V0ctxweCAZgf1BnYun7qDbkaAP
TzLwiuJWfbJ6/T26K15xIV4bbJJs60UpOmM+Dnqa7f2RWZwDSQoMnBluaiOPwLJeT1OIflX02ZXz
I2/O5eusy9CNguxd7eNAo7BpCmr3NvSO3QyrKkK1CgaY03H0qt6XNqFOb2ZaGr7hEXi59Kys63QA
sBmeVY9RX9E5W95VXSDVZBBj8hhW1CMzXrUsl3GZjUYY5Uis3yQs3LOgPgkyQKnI3L6XlXc94nkJ
+SYac+C9LImiKZ1uNAJW1qU/TxYHm6brXtRBTDWSSIK5JTiQcX9BX2cOeUWqCdZh5lx7y34zbYYV
mUuvtEsZciBaCmqMJUFqj/0hgz8Cm7UKoj5+jpzDZHEnVQk8I5AnWe4dhQmnO5z417ZImLjg1iq9
QDhL9jjxYZsW1c7tijiZ/GFrM8jWknBgfyKJ07MRJ4R9jnMr3iljYSh/UwQGKDUnWostBvGCUn80
oGAKKkB5tyi4x2PGnd45I3uTsph3ERXaop004uauFVqkfGTiN3aztrE4D0CL7yjB7+2FtdtwfKoc
k6gVcgOMety2cg/Ie5QgVVzDKC8wW+im86L2EmdOIp7R9EMtuZmLpga3zFfxZIR83K+ipQ3XmSmK
E8hQTJwJgwj15iHSkm9uMoLdK/BpzwiN8Zgsj9GykAZK/EJTSkZECMidaPQTnj/WX43z2thlm84g
O1TtUlPFiQ3W7kn92L4bSdOb08AF3H62vdG7Wh+qQIN/T+xQQyXN4U6V20uL84S11aTHmJbx41ff
Wp4/c31tTiw0Ft5JDXgkRSa0+7xYD+TWMcHy3JPaQFD/3iHlxPkm6xdbHhtZVVBSd9BKpwmLjI8e
+1CSQa76KtmcnPoG+jF2nSc/Bo5E7BO6tTYdUP7Rj+ot7ZbUL3ixsqFOpB/Wb1xcDJ3C8xS359R2
uWtG9qtoVo3M7Mm4hqsIJi9bLjUJ56pZoBVsza6F+7QtttXiLoE6PRqtRIPPTahO3DoVHukzKV1P
FhYUZEDD/N0QD5xskVeSi0xaazNwQoFOVcgzkXqHy5A0EMmUV8fFry5uxHaE1urVaHrMnwtHV2sx
YRzqdbcG6oSSUjBR4tZBbfjPnF1PuWwjVKn/UFeEILklYpGu9t/UNjDkrBBFQgu2J7jbrmEQd8gA
T72THLSi7Y4EXXJ1fY2Ps+9F1WeMiCHSy46lhcNl17pEHtKYOJdyo9Q4m2w1fGyrLIQy6ZP0Y+aI
jIf9sydrlYTAku0cOVd9de/8tL+37PJTtRl1+fwObPGR1+rUsHO8J6lb/fRJrhJJE5ZHRFMHQ4+q
U0UUpHq6MGkZl264797H8N5L2/dEll/elLzOWU/6Ff0CVRmqNyZCoUS8MghDLIxWgJjsCEDduKqD
oFUn300rXQ9oWN4HZDH/ZRKWU6e/lxpgoAwITgLpiOPT6vr7Fkxiip+LMnZ32CWMa2kdjMJLMCBw
OO0r58/5iSW3HJGHVyLhI7IA1H0qkbQdQG7QqSUa/RruWcoq2uxY7dnPeZi9BehSxSIN3foGG9nL
KEg2crvbhoP3Va7crQaiYokJsJU9ey8DcLN6rI8+itZVpqM51bN60cr4KcsAQMgDKL0zEH8cxgc5
LRnckXY2IUoIKdu9uiuuxvi2mGuUSAYPu7zcsAjl6wR/ep5D0K3sa6XJkRUJekWs7t7I3JOQ/gxL
vOrZbFxVGwpeA1vnOu8Mo7qZjempKLpnP/Ge1YHMLKEJoPz9s0uszmAz7Z6dPaXbCdDRRrOgTw1x
coO5/uiqpD+SMvtcOyD9xflkSZosmURsUfJqWJP2PUo8AmTkEOV//+hi0HMNVEfbR0keJi6aHDkY
yIfI3LiJdlK3I2ks2lAtIQ3pQZfFMMfbaVfZZv/473WS8Y9inEfGleuDY1MI+d7vlC5/MfMuj8h2
0plUqRMuWr4nl2R3eSpVzw5SgB+jvvzUgFNQb6aXid/DyYgVMglptrRjfvqPr/XP6s3UdZM+sm4Z
ngtG4O9Pcpl68zS7owzvWwm6Qgs/jtY3C2QpWnn5pMi7Tjm6zSe0MRg/iSoV4j+xD46cof6teMfI
Jqj1LHJ3uMv6b1WkD566zVcawLi3/UOR3Yi015A2xN+rBAefbJWoqoMMIkpxXBBwxYHQ+vjDJg6X
YwT7eUIWp8MnVFWR+tvrTIa18F40z8GBGX+g88qCxc7wpxFokPN8GM9h5u67aUuA1lsoGzQaNvst
gevMzOpHZxDPHFxpKd1EDk2FnkBkIrxmYmf02570M1ps0WUsjBoM6FF5WbBw3SdJW14QGG2ShZgI
GVk2a5O9We3EPiNUfB4M8MZt6bu71NVuVWdDvbGq85s2HIInHuYGOvY+MZmoYpVd3N4J4LO8zIX5
7EVvJc7ar0nLWKG9q8r0ETlVdJxaXMryi9HafOlRbkrtxxvAtPuvcypOwRwnGyk0zKAM8IvljGv7
a2YGPJiTPerYPFkeG/QZO45A31KJfFCrLkKqWG6+BDySYSV8tm9idu2didfY0PVfVBzXJEuDkpnH
RG2ExKOlxoNUHajRGsTqZk+t9jVfdsCuHdyrmOnjq7WhTqJvdty95aX1oE7JX69oPb4vlfGHbM7Q
qv6FoFXtJaoCVGNfPz77Efk1OZrQvRa6NuD4r7a5equi+BjVV7QwMAbkOV4ecDsIPvSPOTqoI5su
1zwcezVm3j3ozhPp2nTP5H8tda5YJErsX0fItHj7k1v1QqoJqPranTPt0xa95lQxvOkaC7U6XeHB
jd5RMNLdYKWSY9oOiMN/NGf+2VRCaesDAZEQQtvh/fn76+uRT7GORQVjQE41bCf9vmY/DK19TeVj
QwYxS41c9dRWoVbIGuP2V99OfUuCPX6J2b5Wfee9eOb27/XKiEJJ5ti9/vuq8w9FhYlqCD2HELYw
LBCKv/WUUBlB/pxG6LKVy2lDLjSiszmfO/XFh+c0u6iAv6Zb9vC49LJBITdXIc9KorcexVCveLzC
b+qNqdfx4iOFDL5aqrSH3QKkMYLCr5F57093tVU+hwQ2qEEt89n/6rb8Pwu8JVd2RyAABPBj/9Zt
6X2tJJapcL9G2FlOiQ6s+15LSkmhg8GWWS2QbtmW70r7MM0Ue71h3Wdhy9hGzou0RTx3FFy7f7/a
pryaf19bQQ352CPBQ1p08X7TryD8L8c4g9sdhYjPmKutC+++76kJOclx6zrf9kz+05FGjzpvpoRj
rJnUS3BnVkn7LiusYDyMp4J58iH/lOcntUGo9quaYtZu9zDFKdJL2Y1XpaAaARi2TimYwdVAhHL9
999Gq+Ef7RBaPjRD6MLLRpfze/8hyiMYv+gt0Bfkzk2Ytoz4KkL7kFpSEi2fYuJg5zKS0v2diK30
0JNP43Skv2bZOWrL4mmanx23evZ638dgOfePrcBFMlZoA7FiXdT/iibcrotEXcw4W9L4B1Sp8M4g
eaiWBl4r0PX6Sn60fdaBLg5EpTka8BfH/wmlPhjIP3/EDNZ3xnzwsUfurZuFmVTApUq35cJbZhTO
Efk/QMzCJPNjcvjOAGHRldjbcYSYZWkRMkJaBKsBlATnEGfpicEOc5FvlX3DPJ7p6cw+N4cuAYGG
genyxjfwPHZaux57d7rzLdkh13v/CmN3H8ZheK2ghG59LaXJ1Wgfhj0+QGOIDmGTXFqdN7HCJE4Y
6q4VCLc1r0lPi5bdJCMRqUZezXwre9lyIsd7MwTM6XZWttMybUc77Myx+5Dp2rnV8mMrXHC9L4W3
HHq6p4n/mFjtOUGMuLgh+9B6h/fxpqeRZoAzdjYZp5EkKj/MaA48a/hcWXwtIHWFT6s5jutpIyIk
0/qnp2nf0si7wzzmTjyaJhJ/NpQIIfvOdBlcVvEp7XkCid5Gd7Tp8v6h1FwNFQOcFYyRjKqI4Nau
WD/uuiQ/JpCuQNy3gt5NQ34HkIZ8ATzzsy9OTQEjvOvyHx7qzk3NnpN49neG70Hslq8IJ3xUkc8m
8RUODbONnhRPkC23qQF9Q3+de7D6iRfvjUjs69pG7evetBfxCdv4Vp9R6HT1fTzP+8YzeBFxFnJX
jJts2jWU9aXz0aQjBgeETes2MAjjxb+2uVnSGx+SM93JbTKYt6Gm7/CT7Ei/ldcxj15G3HGTU51K
6v0Vf85kjJ/uVDNvhmJvbQnNwayB38EHGZiFaNOS5LQCbK8sg6s5vvNfbCufx7d8Jmy0uGiVvyf+
fUfR7rW3PRN9bzFlIs4mHsaACR8EEu3IJY73LrqqEPF9yUcaDuiInnmakYMXmzGB4OW4iZriaiS4
EueQObpz6cxpl/HhVWO9202+0wb3Dwi0+7D6IHp2m1vZaQGkNWb+/Uqq9xwJRqz29DRbLU2zGqyj
MZ5qEe86J7xxATf18XzniP6Y+/ZLyJxHl7klUf62ZMOjza/NMedU2X0OPr1s7JfFjr9rHWjp1DtW
E+ipVYhDhHG7nFvq0DoKNwW6+yy09qlRBllnHWeHA7zob4lvOszeeo6LKTAcXTBrFwe9kp6W8qgX
4fc8hIhThvjC5oWoU7q1dkZt2YxgbPHXDXgyfdE8LlWACOhq53NAMCsxdvqp8O41bQHjQoJVh9Y4
2lp29YitYEuU0ZtuadcUlXhJEy1E9+b6HORi8GcdvJn6LtTKNxuLVISZdJyZmFko+meHXLWyvMNm
e8yq7qYnjge7dxKGt2XEnNkzDvj4qkS/xp55l+TZA9mVr7MT3vsSwKPrO8fXIMnQu/EuLCQ7NnkK
4zDIQHdoTNtjn81EawFl9PeLOGrZg98mP7LaePcTuyBbpn/EoXKZfaJYaKIJZyeqp8oIcjPdG+Or
Gf8y4udLWRLuhHdTGIgucmunPyWe80AC6p0Y/+Crz2F0rE2a3c+D9QzLYpO7n5U17YgcC3IiqqCE
1aBgPEgsgs5rfaW5v8MNuvFu+gSfpXjSTQy9t4DqRftTr+/1dkaKdBtpvPKk3jKxYaCFVgrHbrjk
DxnJZWkl109k4vR6fdpzlCrhUO39Nd2Jvn0a6L+VQ3bXSPqV7iOEPPQ9/E4IFe2ZNAPcOYRDoI5b
6oTGANp7rMpGX9/N3bnlha41uKOEBVqIJbPxnXSzR3ftAQdEwS4mlHIILx53yAMAO/XuMa6R+VkP
q/lz1oYjuItH24GaCRwfR+FmsqDtWPlZRqRNaPM0Y7x6WnUoo8/GX+hEA+31dwbxb0XbE8jbBp77
ZhGL5YHdAtG4922BgizbD95tZya70e42BsfkVbjAXdFHgApsO6g54X0c3tCDOjYGUZsiu6bLQTeo
9L36frCKk2noAbBPep7vYy2uc9meTBqeJikpbcI1wFFJVlpjk1cfawSGuDk6eHoH9LbZxa1DGs4V
Xnvv1FY5ngjjqBnrLvU6IvF6Tg8dUELSvTe2dnJL/VHYrynDF43R6DSe9IQ87/Czai6+XElCtlCz
37rexyxj5s8GiUYNwHsIq9K7v+kherS283MwnVPngfHAaKG3L0bscYDrNjkeo4mOOFpLZz3Ey2uf
AO/I9mYIMi3RT+78adP8isW6t1c6LIb3msA0su1w31bdt4GvaEQE//QFSDCdxkqFdZ+hO9nM9I9z
xL7rfjHK50hfnloddaWPYZ5Ld7bH9Txp8x4NIe8YLUOwXXp71Jo0Rv9YLxtdv6syKDFZczDaZKuT
WER+7oH8+cEY3/o1FBvhYssryYEJ9fxON8VPh3a9btbHdrHYnPPdCn2bQ+O2IC2x4j0y3fQ8WPd1
nP2cO8zKRdUj5yndlwycMflkBtZI2rfVh6XH4yYqy50l+D2D+zrBN3Cz4WzMQHFF9rQmtKNxUMOD
SO/FS5GSeKEBbcU8Epq3sI6sHYnLT5YR3bf6lNGrtD4qAxRXjNmjtHmY1y67jrp7NKv0cZhuBoOc
HvN5dD4Idr8IDfILNaqAZwpLhaYwdQ3uZ6M+d+XrUEY8CfRtS8HOGXQ02pas+sMcjSBcnLfWI868
AMIfetpRZNlDNN6RxXjxGGgSMnJkXH0fWxYTXqCYyEgK0ycFIgi9N9e19xnrma8P2/iCou4mMbOD
w6XPwuY+ItFPYwTSrNVz5vXXSlCBoIx+x7Pz3oTD2VkhQjgdJqVoYcASexcBm21P1bTSpLX3C/Dk
RwbwW3zr+tuKgh5JKGXbWA7DQ4rtiT1o8jMSQ41k2bZCZ21JjXdQFsw9IYilFsbJMIlNRIM78nX1
P1AGItAawvPs5+E5AmxxTiG5SJtLe516b2TtmMpL7XCqjjEZnrLSAP27RM1RaKH21HqYerV1mGEE
tdE3xymGg5l79U79qZNr053XL+exWKJuq/WChnReshfxT0Pbx9RYYtlV/2dcVfoFugloP/WX0+UX
gRjjbkTyEzQkLn5z3IwN2JvzM3gngcLAMPdUxtW1w9+6yZxLu0Tly1L6+ZmXl5biVBQv+jT0RyBg
Mz72vCZwssdmOcKNaeveBqPAX2mNboAm2pUH9QHk1pcsEKt7nOa1eAGEXm47TTfO6k9NOfKtJo7X
6k99shkXDQZxvxcO8B0zfPUrwMtTwzzYCivURZgN8RUeU5OKgsTTcHnvoNlEpQB+qb8A5DmZ3RPU
yMcUoyqvg7YrF6R7g7scmRtNEe2cZaTgH5O9MeU/06thNA9ximQ8deqDM+Y5W9YYTJ19row+KL12
Z43mE2wbc4MXgVEwU63vKaozJlvJ69R90Do+63P5FHsyrXBgJYVmiZL2c0khYCF4ALusYX3V1l8e
O638H6PF/1Uzm5i8MWj0DHNDTTjask+Mhez5GjBL2/Jl82M8iSnIW7G3SyzJHtZZb8FL7Cy7fJqD
pNIZx8XRMzyaYBBY9FrvmLjhYwMLGL8pYLLqLhzm6SDJMqVG7FAaRYd+Hc6LgAGnB+GwOoFUp8VE
/eY67i7Sb8MVdibKZvzbqDTjNUb1ajxAs98CW7txN8hw4/Mo8Hu6TvTmxi6q4xbNv9WB35nIgmy8
9XbJ0jfWnLM/lQ9mAZSPnj+8TVx7dcoaVTJUWNugRweVWKy2VRXf2+jldTicyQjZuqqdG6aYSPYY
dQ+TR5dUG8B+xK9O67HzM5NCSTf/HHSGtmbmX2fvTjgVuXnNfeX3PBbVSpqlubM6FJCt6HZz7baH
HHZ1w4h5RwnfC8ASVVUG7eL9KikPfFLp4Bl3cf6Ywj3UrWJL2txLhtuimZD2VlMwCTgUtgnA3YaI
E29cvX+ymvvY/aj50Ki2fjFdJgoOaFviHjnwPsM0DUQKJ6LItMMc0ZCY8mbvasmRDMNt39PXygDa
803WFzumSas3v6ARcLHdNNyU1HYTAc7xwn5rWrzQkS1zUGJGVmxo1pDdTlCfGPcXBfb3+juQTYBQ
DhYzyB5+Cl0N4KCDe60gjXwTjj60GxhfK1GoS3Q1NSSpc0M0lU2Sfd2drXSItmVKhlsN60mzztEI
gASUfTKQxJPE+yITQJMd1ogGHeENapH7oXkwnTU9we4BQYL748ohQ831HOGs9AHyXVML52JowErW
QvMOvQGtwSidQKuL+OQK9DuizJcj0xXBSXKHdvWx6rVqOcFK7lmKpoMnwCVk1QJHD/3qKscUmrO+
hklRXHIY5XBvTGvflt50E03heTFTzh9jG5LcLEBxlxA347UL3xp0hieiJqKLnptbm4oK+JHs8ham
3dxMQJ02rYfxG+crD3yh1drZRHsFBbThDLmETyti9gMJzc2xwRK8LE14aUb3YjBB4czG+Jt2k3no
G9284Epm3x6aNKC5Nh5jA5s/05vqSK6YTaCWi6O3SuFm0PSN9P7eM/1fGZblwcSXmQ3U52OSmFet
YFskuOZhMqiDSCIZj0q4POajeWjL6KKu6SCClPCcujBhp1pY55t5XZBHAznT6TJvwHaIPevYQ+Xt
55pk0i/RuupjepCEtNFbtxwbKjwL2h9l54GJCoHRpTWTSZSPa6T/WqPyidoERq68lFjqm/1Cp6Vi
CiDHw+ZSCda06VnZUVTXXQkYXH+nSzoikTXGkfDNg/rbXubc5nmo7WFnAfahl/D1LypehsaBAwrK
mjLfyotdmvlv04hjc107fI1o2MbB7vY/C+VoyExjt5Jt8TVZ0xP6CFG8oJUf1/Cc5AWvIWim0TeP
OSkAJ73CBqHDvMErP0O6gQMlp0Bdi9gVUUB/ReXoy/GcFfvHFvhIQcZ55GvdvtHaKQAu86xETapB
XcQdK63w0p2S6fp0mDZUOwe/RHtnx+LIWs34XV4dtw9/iTIrL7NhfYmb1Xze0eZfbkrQbt3BXE34
OPUfVyINJVf4v0ah+uXYp7dejOBBzbbUJ4tV15hEjnv1vVIBLVuPJNjJ5sFj2JF7PmMXjlfqAqNU
K2ilY7xhXHRIRPvA/sRM7Etwof4KzlTOIR4qV0/KvDUpz8JY0rDAyQAorAoY9dkNjZ0Fi2mTp3W5
q538tQ/JRIRY8kBEDcYVOemvTP0I/qYNkulkD1ECc/5nLycEBjOHL3cIZDW5hGWGfVKdTTlTrQ3E
XwKHW2ZlktjUPWgWXCJ1zeG3vomiOygBhotTjQGpTrMO2KJf8hLO2ZmU+XbH3L7epK5+HxaeksJq
7ULSCpJQliktzU6ZLGpdCpSp+64UCd1gvKzdekn9huxa+dMVkzvBZkVycfeqbC7r+ug46XojR7Tq
J6perWjJohOOflDrk5oEQHh4ohPhKA3MVKCxTFn91RWLTGJBp6TZKwGvmtGrbnuE98EcYTcqha5S
EKhpzeK3u4WEjJnZ2F7ZrJSEREO8jy2B9qCLGAbSJse02td23mS/aBoteqUkVpdbeQpCdyV0cD05
GkDywtMdNJR+oAbS2sAaOCM23Tl2zEwqF/iSR42z31BApBczLDXGy2rYoWZgX74cbSU8OylpeGnf
Rr/7ckOUbUoyo0bbu6S8Q+qY1oTnaY3Pe9tYJ7lF7WqdWT6xNST6IX8aWUY4iDmbOYaB70rxCr58
xkQeT0rllVNQmMA5pLxE2T5DqZmBtXsadfZPEv6oIOSn9rb5bCdgKdU9oRM9bqU2RokMORNvibxf
7mjnt0qZribaM4elxuYIG9cMSQZ4OQbtaaCofIe43rs8gEjbR4MWjnb4muw5ot7GUbMbX7ukq3dq
lqjGX+S9sxAATdVwqhSH1ouyYyKp/+q5bTljHNR9mAcUNW3yTS0Oji/LuoE+dQu01NfLIxz5j67n
TGwRncf05k75e9qRyb4csNVzcVnXqg/yBjf4tOCXw9GzFcTCqduT06PD9IOu92sTNgVplN7kf73+
di2pRW4XmBHtUx/lSpRF0oweTRu7qx/amrVIdJF4XFuircl0gBEvlSpqppXNeCrjoxoG+TPBwGth
b+UUrvL9b/pgf/MSMkG6glJY6tMy8kI3GsEpUL4QX8u4g3AiyoIXm7A8LDEcSFDRob0pF/TzepGN
gcWCIsf2X4umdPJp7MReXxG2DWiHHisA9LhibNiz2KpF3mpJ9Yb81R3UA9+C1Nyt8Z369DDBQmqP
2bhh3siAeaSDLNLxI6qstymCxZ5n/o0apqTp8thaWPXtrno3zPW2Luo3gJj72G+/VzHq8AScc2sb
KYkx5pNJ3ulRtxrS9yBvaHoNvRnh2peBoCmIWfC6QL3f6gXTqaBOgpJTPUOgg8eNLGfGPIWLQe03
ROLGLU2mDcICK+5ktJwLhgP1VKOCkv6yHrPQFgfDRq2SStKvlgn1mAN72+khtlndM26V8ixGb7Eb
XCIp+9xd98SPNUByb8ICiVBvxhRxclNy5jvLITNcmiTH3MHqhLR5QyiTF3hNDUtb2oyzsrBQpjnY
2niE0d+uR+KwGJHDM2JgQJ7R2FyVtUPqEIBVWm+1LOQzD1eqNFHNo/E5uc/N2NJiaO2flta7PAnD
j9ZLgtJxRGDxRm8sVJ50lRFNxoCaNgYhCVvLF2AUYgcVIPAPzLa0HSso3FM22wfPyBmdyB+iXn/1
EuoapsFM3Cl5lbYcGGYfgRFVXwaXYrRWwndsnenFuuuluDEFv7IBBtttZ2nxC80/imE9tH2WfBkd
TIOktKgIMmmS1UeftjuvG9fzXQ3o1BBYLRdqyVP3ReDy2Jttc1b3v8iiD80QgDpk8au0V6aDzla8
lc5EDLOsGvseoZvADYYyywWFzzBdjWXlZujYEIaQmqDASH45jo0qimgSfQ2fB6mibGh9z0NU3XRd
QyAu61Yaku+VlLTwMDip5V9tSLAgj3Xkn9VLEgsbnQQ+Kq42TnXPCEnnZmZTySG2mtFnDv487YGJ
yiP5iq+DpoeBhaRTlQhZBqasi4mdSxg1y6/7tUiZyEamRSdLRuNld6uaB76gqInQRwMo4cuph1Op
mPISiJxOV+Y8tEdVUirV7lRG3xN7+FTbjFp10t5/0FFufO0+CLSg5SVAAun3IrWUi5Nn/EzTiDYX
kd1EGQfpyjlX6msSM/lesoqqXU3dQSVlcPL4vYxoOaq9V59tFnnnlir98f824z70dkuXjIe0pdvq
ttNRmXdMKSVzsh94FAnoxGi/Dj6teOnVluFrdmJd4SKSNibljV0JMQ9M6Y1cI90uwmBPWK5mpfxb
KZHQ0DWQlZyeoaocQid/G2XwRsF73BgLqQVSL5vW4xJkc3hSL/pID411E5Evrj1o2DGR5lqZIZ2X
Yg+lboQN127maAj/NCpX47CdluFZCU2UBjEHBr11WvvOiO3wnElbvQqfI+mWMJIlCYx6co8ACnae
qZGgJR4XnP1qabOlHlW5C9Xukts9jd67TDq2lfTNq7nRaIE/3DSN97pboLTDahMXBpEy+Xbmqgdq
d17bgU6xPgM1yba9y1pjFZC5VR2ErL2j/geMKx1IaDnrvfg51MiXojB5MbX0ZIwp3bXcqzalaZVb
9WQojZxrYPmLTZ91Sl5gyPoGtODpPu3ivXI5S93NOlLtJF36SK79swXPnvjGg5LEQMnBoV+EBw0T
xzZZwrtGqsSlJE6VCx4KiBVh+gxNLhnzZ35peLYt52Tb87duTQm/lSorJ+xeF07dYpA2IzTQhdDQ
r0YHSzTiMLbInLXqp9mb/YM7hdKhxioZwek+lF50Czhh7xs4JCaR9DwEH6V8S5VLQl0Q8PVXmjX0
mbLv6zRMRzEiC6jlUQM17zWxUh4/Kd9Vnj31oCnMg9rHfYH3r3CjdRPNefgWrbhR2vUAaIPZVjv8
UjrPIZb+2RBlu6mXMRBb/d5x6Z6mdsyooHWuQAFJS+JZrXRx6OrqCsEx2acpAHqpkJI/2exrnDpj
/2UK7HusalHjfiPewTm4YS9j27G++8PL2DlHtafJl0TJFlWVVEbfrLViDTNaDbjBD/VkqNJAXQRV
aPfy1KbetKWyH73QgUAnP0RuCXT16Ez/qUwSdvzp1NV39SchcOQCkhaDjcY4skORwCmNq63sdK6e
3Al0ji3tvNN959y4/ZNuxIfU8GylYCIKAH1JO3xqFWXoYksJaDgcpimvYTqkXcAggFcY0bDU1n2t
YBLq4A0g8oZ8vWi6uDbDUgZKrTm2jMWFvFgFF+ursJ9msEEDNPMkXe7VOcDPSMydQBtt1Buo1vDU
LZJ903+VfV0y3Ghd2GFfwJIJ1+TKAe/qpMVtKH1WSmpiifQltBlJOY701w/kNiiX/2Q4D0iovldZ
f6UP8KVZY9z4vQlt4gNtjpCSrydXh35o39WdE8X0SLQAbMEGGKbkByhJqLRfkRFiYX4wf6m6Si07
qo5Ie4BeTtnfVh2Dh4UBuVRRKW3uunTgNCb88tJQqswlNm5gtEbll5hMqbD7URpw9eaizrXqgVcb
WFlF914EodHWXxJ/ItnkRT3108oUdY5msZ1z62tBmJDbhn25f25mTWxa+fxkNcddOrCHzCwO4Wgi
N0uR0ySd/jqF3qfaNbCkaZvCYI7hacVendyVUD3Ui/vQL3+sJUaABGjsPWOQCBmhEnLrBUnv9XqT
OP0jj3y9ybXP/2HvPJYkR84t/S7cgwblcGDBTWiZWm9glSWgpUM48PTzIfqOkZfXZmizHzNasqq7
syoyAnD84pzvtIsXHLbV8fY5TpmHfwJP4jCdqVSM9a3JB05HRY247PbeJeMO8tajXOTIfW9gVywZ
YVnl9nZh3NS6VhueADhxsU0fczRxluAxPfRO/FgufZGdg2ZN8+x8+1FHgFJOnr55sSJji2zN7e3v
qtLcPPXCM9ft4hnVij/m9kkPnfmnNQJaZ2bWt6P/9o+bIKJyTeXKqw5iOQYNg7gf4gI/jJQcErM5
3U5MoXPMz8k+nU17F7oMHPsKucTNx+xycC5Hxe3DWn6RLr2AXpwVNdzUkZ1X60bPhZ4JgF2OC9PG
PcGu4y/b7u1p1xOryRwi+8NA8oqapzyannW6vXG3UnLqIViEZs3ywwa7x7bq9tNGhsFMHJMD0n7O
3lA75RrpycWE0HzJ7BQHCqkDYcQjm5C8yue8DCtQocbwPNA+McUt020nBmPnDvVLNNTNOfStJ382
+/8yFdNR0rf0iiSw2yKGUvN2jt8u+tvrS0kLo0ykQfEzl1lUrD7CelsEE8Pw0iVhvnN/R3P22eSh
9QRoNNIBMLalixJe9ajn9JT7HtLyhQw0olKizcP4mLWu4sEKJox8h52HcIq1fOisG4B1WzkX3Q6Q
Mcy4z7kDuhp6BMZEbrcxY8SdOmKx4ddPNw4BrcJ4FjnD1duH5RHdsrFUTafOEXtTnfYpPekQ+PeZ
K6+35y3ORdr+mykDO/jo5pAcnZfGTV5jZf+JTXG+HeO3nllOCaL5BGnB7fiopF1sZTyf85TTOyOa
c40lN2KbaDy0gjmPkdWPwuUDyUuTfUDNc5IojNvDQJPcuTx53XWI5HpVpTxjnG1XYnWV9VtcWmJb
WMk+HviTo56RT8Fe81aPSX84+QGj/QUIrqnLD4ZTYNAY1FPayWfGVLw19EB52If33SL5arL6EDgD
LmcWVEVTqmPKaGzmWazKsNg4sNrZ0mOHLB1iZvuMdABnbJk1x/3egnC1k0CeyFYQJ4GuYNUTAQnT
lwpsZGXq+EONV2RJEJResbWlesjrJtyxOP5haFfulM2kv5QHIup5wIzpdxgSE4UZ+1OK9gCZtTgN
aGD6BjRQZmSkBrdnDGlnWi6OOz8NN2xK76MK8bURZ/s4g3dfFGuzTRsSabponzrcXiRf9RvLJW4Z
cPuc9iOCAOJ2Qiw9U9M3ZF4CtC6zk90yA877gZ01JqgeICDDXczkJOmefajTdPpz8+RHngSK2f4e
xylEAAC/ZISZHsPMziYFwag3tkL6sF01SyynImKLKxE8OU62DrSHDddkzUCKfJr6MlQLwyqrH1QR
EFRn18TWR9t+NLtrCO2fwBzAdLV4xGNS0PgzXdJlZ4Nbnhk6ThyTsb7zY02sxLFpm2IzkZjnVVzV
AyhS7odI/emS8mfccpcMliZ8anQfQGN/zKFpbodxyRhdvtRMYCpVcwrbZLSV8fjAhImBde/8mSc0
hlk9bxxDN8dQmrtCWejsUKp6PVRgrJrFluQNmCFQxPEQj1A7IrsnbGGGnkj0W+6LB8/1n5Ughy6s
J/CW7Me7YXxvVHEpBcMhW6LiV7bxUcsIWpcgmaHFlxhLv//yg+ZHEKl618oSeVNOrTejkLZ7ApQa
eL0HFdg9G0IRsnVj5OCgOxmr+DWYQFyBWObciu2HDCY/GMkYgW84UVnCvZHENfm6hgOw9HOsn35E
MnpkJY4acMIPU6riGevaL1ynG+LY5kObtefWj5NtgCoZB88IF1Plb40GK9nLlPjb7hwXRPMA4mfd
LKJ13u3Ta6cB5aT02VsndbND3C7fB5dz2ZHs03TodnxzgezVwL8R4M3TY/5JsyH2c9++GcxZ5xFI
S1t9uKx0duj0dsjuGHQFz070SyKmuNSpg3zQ12c5quCtt38EjfNL6MCBzZt8J6a2rwkGO3sO47s3
lMbzOcQcqbAOgeNitOXIatP59N7o4xEZ0LhkrNtRGxHcQ/9GgGWwh9/73LMFAKiD70AOvPuWbW5Q
lwXAU6a33mrltkPvWAJnOrp1CioGh/PYWsMSNzJcLdAQ4xKbmwL5TsmhygO3JHjI/dDMcM7lsMyF
FCsSgH3TWoXpzyA3kqNbdP5Jgnzs51HuQDzXCEJoOcbqR1Hb0dpuGOOZGYvluPqTSZ1jaeiPzMZS
IlYGfoxkylBvYrA0lrONbhN+h08ArI1Wa+kKqgIIK/cv5sfMvFSO7yDnBFPb9fZWif4t1I3YKw+0
EqbyLTSn8EKu2sWNZUMcbv3KKG7vuEhvPYFJrQhtYqztmAgVf1TXlBm9oZzp5MmiQxPG5t5k2nFq
/RILDVchhxsai+ysEpO8H67lXREMqHjIud7UQVQjyy3whi6dkWzcv4wB/x9CSQP7+x9/+1n1IFGn
p99RUpVQJMuOtdzx1z/+5uMb+j9DKHftj/Jn+uPfv+EvCGXwd0H3uJASBImuJmTJ/w2hNMTf8Sss
bntYlBJWooMGnSTILv7H34T1dxO7kgDFYwnL8SSyf1VRY/7jb671d8iKkiApD2GKKz3v/4VC+W/+
AuEibsdAhlmCWFx+5/8b3iBj/t9CamfaXYzTYXC0R1wYcsJ2iVAZky6+5KJ16N3k8LysT8fyC/cw
Id1+h9NAzvN0xy0/Xqq5jv6DDeV/vjYE+IsM3+Z5j48m+DeHgVkYdacqxRp+GbJFfV9uBHHMBLWY
jxVAAopLhsrp6KT7Er3xJWgG41C2iAQCRuqbwYTl3vUiQ7bNnvRfPuKHv3wO/4rvXD63f7E/8FYJ
sKKWK/h4l//9O3gFbltSAR/qgWsxunQVMGJzHtq7sKRVnj7HzozvqCcKWiw9sT003OfMEEg+X4d6
qO769ked4zEl2gAzujiFwnNeqxB5IVOc5sgWwNmESkVHXbcWByFC9DkfIWZOptrnbrSWxuidHB23
KFyM4zCX/paRGfnOVh1cnCU26PYlCKJglzhMUA0+6//wJlj/3V+3vAkBeAbTtCl5HUkE9383CjlV
j5sgIgfxr7/ajMwjUA49ztV7LCt5144k0eTuix0sfWFqgYFq/KM55vPx9tMUyoR2HwbtY8bgdidi
6+n//jHd/DH/dKnwCuGtcJtYxE0GxK163Mn/irVIek+mccuxPQ3CwEaf9AzSGBijV5mvld26u1oC
GzcpdbHjV3ekfeVb4hb0OhfZuNNYHlZNbld3FHMF7Hyng7rdT+cym8RznBTfQevd5wtktUWJ2ALB
vAojf8BHgcLOiffRWEywhvCgZ/BR7sdQi3VAtGqqcpOcszK6gFvL8Hmnzqtplae5ljxA+84+4vhr
Lxa1YOTk1ncTz69gjod7VJpb34RuFDrQ+etApE9BFsQHust2BRxgo5y+eHH6eb7/D2/l/7jiPd5D
3kmKLzvgtOJM+te30tVuVSCTq1bstH8NZt49KTAmW5XQVs5IwSYs4GFplQ9tGzPdyqrovs7UH5MQ
iXvQL4c8gyVFrHhaMqcJnmqzaq+FF3zxvd6+n6b2msn4u2JucbUgU2znoWnhybChqHzXuFbQ1f/5
cYwOb1GQ5uU2b3T8jOa23nltf3Fd4z4PRwB9iXiICOmbRXUnNAJHP3wpB6f5nOUE/VGBBZ+XYIQR
LP7Op8DaZbTPjqGe6Mgfh0GX921RPCcze324CvVdrMpfQa5fUelYKJ/76D+YjkTgL+/gPy9WaUPW
sU2bcGjJPA3Ozr8Z2HB7e4EWHqF+9A6bSbOTaiHpa20/NkTtoLOe1aqYhL2vfPp2Ow62xnzHRg5t
VHeBYG2yCPecy1RbXz6dnAiH4lqLn610k2sYs/R0K0kU4jhv0ySQKKtxhPeWYW8GFPRtRIYTeH1g
+DH96nIjz3b4SXm5lXLuzzOawlUssj1FO9hzNssoP4L24jWE3sXshcKUlQf/FUVRa59p7l5i5kyy
RaIxLyPK1H8dUqKRM2IqzJmFDAmUG92mr22Hk6ZuTk6/zQov3goC1xDnFnd9vRXjtG3xf6HAap8k
5qMkRhZqufLsgqtZG1RfrnrCHfFYBwgBprm5oFfIN27obJ3M/87TlI8sf87i6N0I8Y+zxDWYVvqB
VQP7tF5V1j5L63mugdd7gQzXOb6aeO5JJbJhhXrDj2p6UkW377GvrFVm6fsi/jOMiftmAZ2XTPcx
IIszwcoPPmOgY2AmwRrxsHMcE/zAQyW6K2mKehfnTrbkMZSPZXm1TT99Etm99o1ufgBcKzeFJZB0
F4OHCb7kRXAKWCQE0Dq1nh/OKzHZmHzG6gEixL72jR9jYaJhaKd7qOs2UoPyv74I22x5/+R9VdvV
QQ7F/GFDqpVNH280Xr6TO2OhCSI3elIxiME+iOt7OUXp3mkscbEqFRzKpnwQwmJt34tkL/oafAIb
kTWzefVuxfOfOPf9XyNZeFa+EwUhccqw4vvbl6AjMF5DHluxGyK4jJn9UKBSW3ml6235Awo4zSFe
gHg5ciuoabXO3N9u9l5XURzD2ayPmZ6iX3WYf6ZBX30lQjF0yGG0h0WClNTFnOMPZBKWiXfp3VLd
mbTlmgCaF9Ua1ipi63eR4cnKXfkSm8MnS1bYj4NnvxaYFvLZOctADw+d0fUvyZChum3cd/ADuyRa
UNCJ0+wbI1Kvhgze1DTKPU6gdls3cUwApV4FQSceW9HN90MXAErT1R0rKXeNCoMxb4tuf3EV0AX6
64IAWiCKuNpm34l3/VTbBBNM8ZqJTPLqhtEPLe3qK2zsRwS16QOxBmodGQMh6mVvbd2u/XP7Hem2
NYGOy7/AVxWWo3uaSZnDpK0c4/TXF9u4axA3YBfTgmzL5R5vyFc8gVB87InstLOivKfbbvAWmqhV
yzh4D8K7HEbQ1qy7kPzZ+VSJoLvvlEd6HmJ9shnKaecoe+DC1lG9TgYmOtI1/ctfX4TnI5hfN4Qi
DpWkV+676z+/KDvMDswtWDcSAPEyqHAf2dn4ESqTvEteCkOs2D5BaAsvmRs7aI/c4SzRRWdgEh+J
kKF3j+r+aOd9eJSB+5ZYj0bS/ZYFmfOwbh/LcWrvZdF4Z5ERLWDHACdpNX94w66iPf1OGj/EpoPJ
Ahp6H+9bwnwude0KFJ9qdftdGbMwvGHYe0eQRz+oR99BzAn460rWUvvYNS4dV9cdk8wkMDWbWMeL
mSVyX9kQydI/+PHspcCpGKSK9yqJn+uJ/V7putMH6dwYCELSOPPQo0AzzR77REuqD/SY7mQx/8bI
VZDfqejrxTw+qVT7m6hzzT3eRCMP6k+zG39brfpObIImY4dqxWJMuoMNk58IKWT2Vxf2Y6TKU63b
7ilLWKd57T7Q2CbwTZqqw2oX1U9sDMmtDKruYVhkl+0U8/aGwNvSAEhLQlzkrgZYSUaYdbLoktbz
VPyseAhfAA3byNLCrQkhcoI1DSVhQIOSJB+CGJ9F6LdmSEeWnRyj+CMfgukLHXtXvjCIMrdk/mH8
XX5LlDWl++xDPp+S3wNbwvtihuZT6Ojox+6zOdTT+fall9LeW1WTvzldMKMu6quLJrV23fZooyIZ
NHs3mMrNACCJXbvLCgmsIeQZP/xh+k51nY2OSs8j3sUwSnfrjaV5wKTNXLV1hydbTtWpdVlNuCSs
PqERLy5RkL+j6u+fKqPvn0CVTCBvQYwag0G/78ZE1TIcP08Zs/QmpdM2KT7PyJQ1BEEe10FfpucE
nmK1MpZf3n5/+5VfApeG+r3VVR895GNCVOLyo4GizS+t+946zfDDgnO39YHEKT7SMSJNTNQujX2S
6V1B8YL+wrIPzgL15+4AvZpZ5bq1yBypnZlqlYfRroCHgDpgGi/thLOSpDKyypfac2Zy5y/iNu7j
7WDPiG4gRzI1Kt5g58hHQ8/yMWD8tjzpft1+TjOqjwwgiwfJgwRcTGuif5Tt4zxk5K+DTbRs9knN
SEpfXNU0kbj42OAqkm5PtiWaXQJdCEemX16GqePQn4eT0RTs58ySA3ZCcTQ2cfkSNs28tpIhZegZ
hzsGa4yhY1Tbhec0z5EmFMSxnm5pZ9O24GxfpaplUtXEL3NbXXikDU/pPHd7RH3tKk0JWNUYiVJz
LI9xA1mymR22lMF819Zm/dgxolVe319AwG7nNKo/SdjFCbV17OF1Ij7+5Gofib4vil1VYcHofSe/
kzNOhdqoy13cTc8B7cKVu7F6isrfXW1575k7lxsbpukDQVH1Zi5M9WwsvDK0Jb9MMba7239etHZy
iryl+lDjd2/NyaVp7OY5yayvakoIR+gS/H5FxEAccgntDTHefoUKRAPHHNPf/gxLrnfv03TW903n
sXykReapUk+F+jmn9i+HgeaLI8Zhi71oHTW9OKlpuGtZt2ICJJ1Q5qR4tlB8EGBc8ijG7DfKT0Aj
HbMoXFJdCXyXacZ5rk3CySroHk6Ln8wcTpQo452tiI/rhuxiBrW1EszC4hoEtWZHaCfPrCLS2P1y
NYg27IH8nVDxVzVD4N3g3ztjH6wr3JGFLoNlAJ/goac0zVvwymn2OnXDVQ3VIwNObpZRzRwWzk6H
bGGrJntLrUhcFN01enu0qTALn73UeXO46s+8d8Oc7zxNNmKadwT+TcmpRl4Ig4xQxX04TVdkztXW
FwRk6Hn4DvhzomjYBmRT9VGMU61gx6l7A+0Q6x003SgBrpNnMMSlJ5To0i4eeuJt0rFpmOvp3vMp
mN0Zt42ZegeXPXcvu/KgRLbCvRPuNH4aJyClOugDfddHT0lvhTsbZNbGKg3KNNs4146v91V1b5LI
6deKqbIsxrVoEHpb9DBO/6xJpOfa+mOkpoNY7USi18VyLLWuKO42U2ZugrnhKZAxTjan6cvMzPSJ
la6BstolITMK5MnGmbe2K15KH4+PzYymtnbqc5cRlmiH/om5JDWbuQ/iHu3rWN7TivA0bInFa89N
Yg7bBI8G7fymtIeSaMfw2SuN4AC1fBexEsC7238J8DNrUeS/+ym6c0mqvNMUZq3uy53t4nwPyk1S
E0qXwJs86PzXHCAgjGBWsTF6iSNRHZoK0LEeOMM6rQ/JlF/6KVurgstSTlztLDA8tjHjC3ECuD+C
TwxKzKsSwq9j6fqH0Kre0zweWc4ZGExiypgM5eDYfrVOMPIzhCBw1SedNackctUhUcVuzqffwZRp
NlGLf9J6A7kBCCBN2jPG0WtPZLM9msbGdsL6kKcFofPBNWytV9mRYjiyedk3Kr1PLYx7ie396TlE
yPJAAjq2VGuT9Vk6xK/xhP9IJpyXbiX63VSD+vZxN7uhzsnzm4n2xP1Cbzpcpnx8UNnP0WvvkiAv
7qfs2zBTf09dp5+L0vwyX3uu+0MwasgFxA2V7Mx3INq5Ypv5cg0He4NJwUcGqfBml959L3SFpx71
DxCzb9+fEOg34dZqFBu5JBInzVqdBBDczjktVIZ4pRYZYXwNMtDOebImGrQshoCXO0v9XmJ7W6Ka
YhK7yrqVMOlL8y7N/Kuy6hcRDM3Oa5w7oHHNicH8qsfly8ZXK3qjiYQScKdYq89R1OmL5Kg3vWZl
uyw7xmn6jTBxb0dCH93ODVnUF4utv8XHj8KpoZhMHaM6MuV7TQr3YWIrsxvI09yUVfB7yRjpJ/L/
TFWQEvcibdwucWd/RRViuIYFFEGvHKfQS2eIzjhbLP9Ugw/KhkES84psxvYisCa0mPnMfhtUPIjJ
aF0DJ7wE6HTpcdN2M4gURV97Koqh3xd1+lrC/3xe/Oleaqon9oHjevLIEfaLb8QYuG2Jp157MWM7
zYrBDLL+uPREqQHGcDQlH37KTZItYeSWAUcwzjB9cAkHHEcrIoZhHPDw9qLwCf/dfEaiGK5YfR1Q
xOGS6gk6lAH2lajEiysxcogGf5AC1VQE44yusfyTMFtAfk7oV6fJKM38S8WCjKeBc0YoEz6WtfdI
UWWy1fvhu/6jpoOzq5xse/mYKg/ok0YQIGRb7iefasR3ys2MGfSqcgaxhcqbNaK1bDuLeU+OMcPA
Dn/d0Pys8MJtbBoqrskJq3dP8FzIpkrqCr4EWJ6rh8luSxnk4GDb+AV2PBAK+hB3+mdjuh4HQnPM
ZKQ2c70Icv07kRbuKhoIgLcEnMoKBsJMiY1SFkkBO5otQzs4u9gnKb832mGZyxWi1h02sDkOcUhW
1QXXLUdEySLYh2o4LPOIkJiYTbbIj4g03fgeYjBdNldoU+aBWNszYTvucRr5zESLpwdUMspTfPxu
G5UnpxOfDAVQkc9fQFkyQsHzftdFiLgw+64bERwjFRaIA2ao83NxQIGSPZWVt637d8Kg0GahEd/5
s3j0iS2gfc4nYAzIGHwbooQWCa1yY3E2WmIN0IJF5pIlxNAOAYS2iNA1eQ8KRQZwh39paxds7yvO
0jJGB5XLZFsaI0s2Xx/IUMz3cUGLTvu8af2pXeOh4TOYkg8sNvEw1N9dCMKuN+ydN1g4COIq2IEt
eNb4WY+Go45+MH4OxiaLxO8pKZo1y0ggNivPz3E64L4KvWc5x7QwIwkB1mAdXYcw1trzdxDfbDg4
7zlqgbWoUNJneMqJzLGg2mDGapIBv2cQ7rzU3dsMFp5kPT1GKagTP7OyDbZKgMRlir4j5CwbCU7q
l9zFRhOpAeDGHxmxi4ZHEeqtbZRCPegqUl8iiKdbz+iOGVhQ1NToJ6nvFRd2n2GAJHwEI+nam8L4
YIfiaDEF9LyYCSTrhsSH15kOrL9FnL+Olty1am7JlHLqvRk3GX7UqkcMsbLMsb6SOWBb1hJmybuu
iwBsgFJnRkPelbFwO3CQJjasWpExDXbN+oTmF42Kpd+ngAd8XfLe9W28cnxaNETIm6mWCVRsFD2L
E3N203FjOuhhWovKKOttwk8pa0eLu4LI8Z2Vt2gx3KrmATcMG/IRK8YvhSaOcviyi+EMRPIL7SWb
/NLgFWDHI3LCvcZoQouBnYPvPWNaI5bFN3tuOMQskJ1sBSBLLAcaQ3MXa+mIamPdFh0u4neExt+m
IftNknQvxSSfu75BgNLj5RzKekuTtBETn7CYpXWIKkigdsSjIby6PB9AO+mD36G9dUvWsJPAF5UK
89tm9LVp2oUU7y1lncmYO3Kz524IdxSnWIxAhlyzjt4BeAHr5JyFbO1n23bsCFJN8CHqZNq4nA4c
/hG9ltaMTv0Z+K1FxgfMiFVRNhc/tV+NOJQYkgF4Z6MsrwUUj6kv7Y1l9BUPIGmchpgzzneXRfW0
4GXibO1F+aL1hP0TOjxTiyTa+inhBlyn5m4BFcENeHUCUpbiiPtKzMR5WwrcbUGr2wwr6llvLfn+
g4Ksk2REko+4NE5ViIZzpqy+qKK6UyYCNELpBpY5/O0z4QNboedtYaKZFSPjQMw6KJeR+HVVsiYj
ZDWixVh14lA7DHDqWrMIjxV/Q+fRysYbt54+G398wL3RHyNmukxixKOa9D0OBKJ5zZ5mxyZcecfe
2djndixXoIGuXtifWRIIjrRM7f2kxu3nJnrlsZmCUDO7d4zxt7SzL6ClZ+ZpPEu4lJrG2LNMazeN
ZEpCv6dOhlPRXLRpzfETeacy96p1l8EBVKy7z1Y9l2chQ+QVEQdgOwaHaHbbA0Z8MCYpGp1Q0orZ
od6mle9vMhN9UR5pqBppfnK75rPh87lqpz9mIj7Cq6n2iRHbV53N62Eq0lOLgymyms9OtxPJnIji
aq/gpl+ki4Z1oo2c3pzWFRtZA4UAu7Enn2rEGxYZD7SXySETVYz3G0vGINGHRBYy+uxYBdOwar25
X7FLetDeQzbDUe1V9yfydL/qvPhOYFnpxfhtiPaO5mBj1lvK3jv4ngt1vfqhTHKjScu8o9BYAT3e
Bd017t0P1dQ/ZBYT+7TzRsQ+s9qmsfypJ/6Rg93T96YjfqojqeRooquXvhE/qcaeMnpPHuy4XH6H
6hCzGfgE/XtV+Ib9aHhTIoTsHMlLUzQdlQI/ZKPLF1Y81koCQfFGEN/anFGehfIzRQBN5Az9sUh/
90X6NDX2xUrXXljekUq/xcTHWDlI2WSCVKqZTXo/69H9VmTxrWVE7KgVVsxry6fpJ/qLZl3k+p2U
bm9NyfDSKdoWMR3tCa02Xfy0sT1ssNRlK6/gx8wC61fsauaJ1gsjMK47zvGhaJCYh+UaYVexjT1e
ZDrFmBt5CHWNt5mm3loPsiaCAdNIZr52lWa+by43RnLvPgyk15/CJeR6yMNhhYP6pZPdvVE8pmFN
ZQuUYNUFqdil/iCOYWM+51n5lkuSqXJd37VZqNb4eWZKP9oKwhWRa7rKBY3X/SR65E0mBePfYlge
fi7nyvAclll7FSQixVbv7RwpUNeSsgvYZQEaGLm9HkR1Gpf0wAoHUQBTdBm4zCtTblDt4MhRB9Vq
k/VXxn7YJSEVfwFHxxBtu4CA0kS739Q6etfG36yTQFT47r38qYguWUOxdY94OULQ4Bn+oc6Ee01d
asjl+Zre9VSxx3RkB1fydFnpADtIk1Oa54EOiU2vfoN9OXpaXQ1Tw4sTbx3zc15P3WJgG+GsZaHP
UR2261h0a00w8l0Y29UWXenwiKYPG/XDZFb9NY96sW/43m4Cna1iBF6VhWW6+RpDA9SAr+6JXsJf
4ua/R5Nxgpn9CGlPKc71R01/iqQKwlnJnn4bkllyGBmQQxwqEJAm+toyC19H3iI+d4ggm+zpXKjQ
eA+dbCcdcB1laCQn4Y3v7gjsEWA63oQ42cUZI+AGXO9kJ/XOsDqYJ6IH4sMK9qKGV57l0UFV/o5w
80x2351KXj3tZk8mom0GCtlbo8ZxP9tvpZ+a9yYpLNSqLQ9JxXuSI8Gjy9HJjiAGhmZW/xaDCViH
w3TPNDshYvkHuHM6wTbL1lgiMaUFbxhu6InCMdmwMOYis1VzcTxnU4hFQr31km78NlN7Te4OH1QU
eJuyjZ9DmxuH4BBEVWblP5M98YtclO3c5PNHmodnL5t9JrZnvzrZjBVXWLAu2k4/9OQwDm6fu1yY
G9vKgHY1xoM7J6hAe8pwdwqflN0PS4zgU2WzAMACS9QdDAHu0vU0FOMJ6NzetciJbJXDiKCqCqgH
1UShPtIJAvFBPZLiQOXCcuRCnKhArnoFUz9rvBukefL6V1mhT7WyWeCQg/DXRQGTBZ9iaeiANUdy
xYmV7gCt7vwe1QUrY2Sbw8oNa1J9ja/Q/XCiGuCEK0J0hmo3u8Z7Q6z0KsN8RZlob9Dt/OnioDoU
k/Fql/IOTWd0Zuk+AiKjRShz5741rk7fn5re3EWDv2pqbeKal9uacOUSKk/Nzm/lSVoP3CUvyGU/
cglx3onDPxFjmdHmOT90IzZXThZBpWpaj8UgPioXdTcNhV4rspqNHl4LpFsqdcZn5NbtJohLK/8x
xJkGGI5DiA8XkhvDZ+rYT09S+/OKYYKEUByapyoDjIGi58OFJll5Vytxu5XXoHzsHKZYM4D0ph43
IwgPRhLjzu78d5JlfuZN+5b5iDZrpfaK0dFa+zYu86R+KPN0oxNYf0mY0lkMVCd6zM7DkL5g9Hmi
JkV2DOCgMeF8dOzrdgPq36V/cjL4CLY9UMU5bPrGkciutCwpR6AFBi3yB9uB+G+nMFULF9RZFeTl
SnTwIaIaMVGfIeKDWsN0DC1mZk8VCzRmMhgxGd2l2cVR6V1VNiCpJpj+ckC3r+tmw7J3lTFaXYW6
rtZEwI4hbiBJOHcOHnkK3knrepRhYB1Itua5PPRAKkgu2DSpRzrpGJ5by35GABGdCoNNpZtHLwHN
2EaAOgaQ1W4DlyWf1cU2/q30mOQOqAuEONy/7nowybjhx8w3Jsf81WKwZ8SMcTPFpHH0K3L0Sry6
OnyaZc2bhNs+rcH05wv3ykrmdwPBLEoTZn6WwqlGO/KkDPnl2d0fjga55pAEuMdIC1iC9YHgmkFh
V2b4j86WZK+ssdEnNqMk82WS1j42GAV4k5vt/Lz/zOcBAmAT3o/Tqkin4MIglHAAd0YazeOKyHZQ
ffMp+bbrHA6KqP54gw2uG//jttHRY8+RqHL2q4HM3VXXLa2LZx5jn+qVjegKMRvmsyzh3CxO4DcP
uUj+RM4C4kgYwYVoOseFTpLQiumYGNG5VprOlZu/KYZ87UA3oetglxI+jHb4PbTsy6AScWaAcOVU
m6d9pMav1CyRPbPt80XTnfIZPeQE/9HjcjhpIFKkd9in1E1CCG8ZPnxcVzKiSEGrO8f2j97oudFM
li8ehEQmfmNUYc5Ux6bklUzdTxRw+CfJj2bs27/G3BnCosqT9mRfbSeHvV9l4os8zuotLhpyJwus
n5YJUI7B5bZJNfENDrClyPT2BE2wIiThQWQSBCBJJNTGoBON8jg8hF2W7idmXCvdtS9U/C4Pam/g
0yBl2HPRU9VEf7FgglwTlUC9zeA+E1rtnfki6SXxzwRIruI/FZslZQeMDBwDk0LnPpduc5aSrLzl
//XcUMWoeNO27bvR5HRiLrCljvWRMRTdSUytB7kjfxZx+phl8Ianie0oW5bt6P8vps5rOVKk7bpX
RASJSeC0vFeppJbpE6LVBpN4SNzV/wtNfPH+JxWtmZ6RKzIfs/faldiKoMPteZ4ZyfvQVje88dFa
pKzSNbKcJiA2DciOXHdhok5t/k4FVZz10J9yxxw3kiUqD2+6m/H8lvX8yy3xEEQmRfu8YomzinIn
B3jKHlhZNzr6ug+uGc2jkNHvmJiTKTZGYCnID7CSk9jQAA9ji41vN8ZFHVYO78icQsX5S8u9aQUT
fEYhpfFcy480EhLdICqPTs/u0xhlewmvF89euAsaWOGBfImR4a6lVxEnjI4v6Ir2YC5UCCiy69bH
ohxiS8Qq0W8nH0AjHSrUj6z5W2U1o7Qa8mzEVjFgIs1f/xCdTyiSAn0FBccgDA4RREqypM++99i8
ViqurlYVAOFomk2mBXpd5XKY/Oqz4u6PzrAu+oFmq6GXV5KnjREmyESeFNXGqDWKUe7duL6iCzMu
g/9Rt3V0sVTD7COMSGWu9VM2oOMI5J+8LbyT17S/ouAlLonJQFbqnzKQbVfXzN/mhvdl4voD+oy4
vzlB9Bw3TDhaU5sfqZW/Ga51yCryWIOOjW91d6i7kMsPOIJgp5IAFtfyvTWQpOAzsB3fPREleTaV
m140fXqsvyI3opALEcAlMX9qw+RPPq3TYOGqSFnRmPdn7p8L3EfcJoqzOmlxjEzOvyb2AX5mc7Rl
6wEUs1obbtLfCtc9jHWZYWYZ7qAMiTOWmIC8kbSOoAnPlR6IGSxGVpkoAGz3qegm49ekGJEBpSCb
MHej55HIRJ/jngWxeVJN0p9i4PxbG0yu7rwz0XWnXItV2VsII5z2XS5GasATa2PubojgdlVe2ruC
EJ2NH9UmM2koS0Qr47PwaXpNp4+ZaJnFs0CisxKEpq1sSUpQVRq7xqDtUKSAL5ida+dxlAOjgnOU
o+pvvXqlC3Tshf9Zs2I8d5N3tAEvrBGJj+S0lFs5G/+yNLmLKQaFj4TNrNtDOrNnK0lc0c2cbRmf
kWk8igUh69ZAQAQmSBAKdeCjiCshDTTnSo0/Oa78Neaw5yIARGUq/NVZ6dobVfsWnnp1U1nHl4rl
wE0Pg4vNqpGUAbbJuFeGXO0pNW3bZYRij8A5c2vcMUkIN+2PKZWvU5B9TSIiTQWjhc0kD+Szj1pq
MTb3y1TWUO3McH9Fmm93jN3ph1nupobVnIoADho+aB5/2xZIDrPU+CoESMoqlmxiaeniGliRmvyW
edRpVAmKiMyreNBHoD7dnb2xtbfq9FdCwjwGgZwRTcS01mL3rMtH6ehrq8Ec2Hj1jJ6MRNadX+OY
3qcS1PFAx4ewmHbQtAGup1NCSpK+zg51aBQ0NxNXkZnqkxcD/DZw21wMN7yhlHrYKPlLjI3YTOcP
zS+6jE1Sbj68pZdd4CyGXjmG7V0L2ScbRBvNRiytateqN0Lob3VWg69nJmUNzQ9jPrU6fuOYaGGZ
WtuOFSJJOomiTNLOdjQ5rBLtY5ogajc4ZSNr2zZtuMamayeqz8SwL1Cgqi0LP4zfaXFy6uaspzQ4
SuX9qZ0UPZyg0M2ZlcNL9Mw1AhGSQCP9Lq2JTrXm/k2BS8OYGZHkkTVtRcTuFNjKqVQNAH+S6BY/
RF5sOA/XvWQeNIBphlgYVvoAZwpEUcWZhGzrQP+7DtGaAci2W9BsSHvMCd4YW5Ia4Et5d80MxmLw
i+JsXg2yCtiS5IiNKLpWUc09IKAz73IH6n1s7AzHlMRdQLjUjvU3k4kBcQZ9YQMxq160Z8vkFOV3
sXXonjSivAIdDJcRrDBiibinPNx1UuzliAwyngPqxiWI2w9O8MFXjBsN+LjNexSRqmsu3orc84/T
LBmfoINJ3ClDChQekwiiacSWbYqoz/Kgi9Faugc7PvgLwTKvjd8wB0gttKr9mLpnhjtE9hrcaDWq
+tUwlKBfvQMsoWCtS7fapQwHzomfvPHLL5h+mQCreucxAAkSBbwnpuTO2kX6QPsBYZKTNy0zIt/G
LN6zHA2ByIXrdITzNQ4JD6mTn/Ph6mrkAHL+myfiynk8bWrEmTwDP1XrvXfuAtWN7GOs6S07kW6j
tsYVN+RUgPGL78B58avit5+796RynA3GdfRjE0IkZd9qI33GbQb0fyAxFhVQiNt3VntGPLlp/AsB
q9yZyOKW3uesSzODQrpjIgxuiO3UGqKae/PNnNxfxa455+bo4i7HgBM2+6kA4TOih7LCJcDOsy6k
D6ebTkY7OrhXIpJ+zTr7ywqGzF3CElCQZBtU3Cf6KJzYg+2tTYjvdSNfvbFihwyMccXScx/HvwIH
KUKiTTb5md9xDEX6kEqblFTGcnNePTEG7ye33jcZHu/ADhG6KvBof7VNMnXROvtOwscYcLcDW0oh
FDNFZPfDMCIgdHmtgmKbLo+rU9f82hipSUyuyM+5Q8mE7zy+Zidpf5Bo3WD/5PReaNTGED6nlkBt
tRSnjv/V2OOF/JSFgI52wdPzoTSbs5qzf0ltY4scut2Cco7DG9jmhog480+hyz37zE8KMyRKw7Dp
naKggsQPLevnMU2/gMhay3WEiwhF0yYkkk/Hwc1K6FuR/bD3UfM3UT1l8l+9K8aMZugUO3fJt4wi
vdV2ANy8c9AoWGV+cPr3JTxwi167BO8zcAcFBdi58jwmlKU5C6TOA9oZRnW3yrV1UXJ4lKant1XX
TKtS159TwDqq+i8Hp7sYeCdag7mnYVP49BLjHISuKPpQ8T+rG6PDgMWWQfbX1M7lWnmYK2wv/M2D
iG8/CRgQZo2xqlC6rIwJi3TlkZNRyn3u9E+lb2yQ3Z6NzMx3o6sfXBkcdGr5dTliIyv79+QtmT8+
D3SPAn10RtQeR6Nfds96/pF3MRFKNaZ9N44/JscBzdN0VGViy5b+ubPivzo2zjMeFpQo3r/CW7kN
bwTdaQTGTolWwaKdH7kcNqx9A3K7GCKbxW+neG7ecucvYqYfzQDEYGDGMRYuQmM/+sVKjzAAdLSp
/onnkFJ1hCLlQHJE/A45vx8UGw3gmXFgq01qSzS16swICkgLoL6ucX8FMaUmdqRDCngMR39yzZeB
eFekYjd0uuG3NP5TfYwqLlQffhbJw86b+YLdsQlolHw85PWX75ifbQMWrLBHyouKlPsRyVop5Zdi
ebTDNvc+1+gERqZcRo4CthnTkgpJ/NJj9xQiRcT/1xzdCtUVYyDwACJ+A/OxEyifNgbPZxuyfiEb
6E33rNGwlrTbBxLnj0KA2s5cT+3qEe2eNzJ2nUznxCw+uSWp8bDGZOPyQK/mQIfv3/vw1pheRDf+
zHTurUTqZVtTN3/Z/r/xUwOMh/4Grg14GsjQ6co1yxBbA4S89fhW2QFBdOIWe8rbFQHju6JyjyX5
pSwFeQPapZntZ0lDy4q32nDsnoyIJRd1q0UxQxQdJq8VMTPx0VLpW6F4R8RB1ZPx4OiVSWWyb/l6
KA7jdTZJaHwGwdicfmVvvhYNAQVc4Jso8p8b/JiATYe35ahdTVffVssyAhrrzG7H9rp3y6mIgfC7
O4BoGOMPq2O+pvPi0ygBrYW9/jM3NF2zlZWgkzLnSmwpPDXPICLZGTeVrblYZ3yOpR5Xvb6lfvSP
mOEvpoWPQZtYaRdtcWPPuKRz2zjUV9NOl9FwCAfLlSML33TrjciSVGdyjZSkLYjXoYRdLIhxYaOl
17keHom/hxsTXYjBA5Q9rpBi096pIiZooPjheePdat1473fhummS86BRXBeKNBAJpG8heinjPS+K
F78UHlPnmb5n4ukP63M6T2hk7K3j8R3UOcdqXV+KBbYnyiymf+oOTaRIA6IormzrYFU1wWw1PWUb
QDkNgBchJbibE9Ia1s8nk5/9nMuTueC5AgK81yMAV8Y29Y+2sb9QgXG0xuSLTE3B/jVnayTZRYQB
51oCXo9VEKNTA4bg2JbGGpwqkBEuqj7RRxKPlxURK5hGPI+KqLEgjwmMow8RaaLJFkEkDg7tEReE
0BKjyhpaevcC7b0DzWTjBCZdRVD/YADPzHTmse4lDPCafmJskOXV4nXJjqx1mm4alT6wZD0S3kXU
7w1TxPk1tOxtX4H5tkamJ7iUrgM7ZFjx1BdzyagBJ/1HPcdyB6T6llTpW6ngpc3ZET/Pfmbrdm58
60RAULaS+BSoVbhcIeSe8y7dTMacw6YW5BtnFhFWegbn7WXNuSyQx2qjf6qQ9e8QjXP8Gae2pnpy
zenV4vdiAkJcShji9aIiui16aBgJANTq4Gn2DYoY7sGeDmqKEfRzbbeOrVdCsQ6yaChJk1gwdkTA
+oo8yQlZfE8VytWemeiup8hc44v8WUc6WadGwdhblUu+F3KAVOgjxIvpRKTc1Yk2DKzZ3dcBaSdp
/CVt5C3V0lg1VnfvBE2Xz3pyRfInYIWWrVVXXTx7/LS8cTgAvDn2oNGPhVvDk8lvMiPlcNYFdfOO
Ys+bxLVyer3zjRQjYSq2KWge8AfQWWOj+Vktyn40vmsdRw4cL1ztZQoR3teYoQn7mPPpNBdvjg0l
sk/5QWM1uMtG9gt9EBJB8afF3YN9Kf/h+vNLO9QIAH0+8Ww28BQtZkLaO/ZQxemgXzvHeplJb13P
ikKn7Lr3DpTsmDRPZGsu0dpAZgbxFrv9e1/XrO1MA9SWAftPsl/q+2gDEPsNksW/2Jk/mZHH60R1
t6yE3R6ma06KfIeFKAQMwiEL5YCmHuW7SwxgSNG2NgcK2bo5hY1+dz23v6KKCNZzx9zD9/q1cMoD
XDh7awXONw43Wcdt8ujRDvPvp62fmdSpeER9SggIO3ojOelhy86LHGd8p5LCMMZFBgKPusFEvA1c
N94X44RMUvxj8cYxBWx41TrvI5xMQ9opIqnhIRKGnYyLiguE/sMQ3IDhSppa3HfmV5wVz5KsZubM
TBl7YiqaqZnWBitD4mVKY9VkxrvE3bRzvPKLoFlUVH56jf36WJe2c4G/MR/ckdX/7MSrkcuYEVIA
Cb4OKPKd6xAis+8ajUgwl2tiQ6k0JG8gqA3Cwxrft7Sq2uUB60snYU4qBZMsrIEdUiLK1bk6LKy5
yCDVKUVjskYGA33Lv6V6CfBxlinjmdEiaJPlPxiQnm68mkK5bCO5z5ZbG1ehWiMKZQbhD1TvAxII
WzFzn9tgER/f2d4kq5DZ3doPgl1gYJXvRc7sVRPv0Ea7wqi+7Jzosuwfvni1NlsRr5swhjteJcY2
9WKALwWl01I+5wa9krFkVug0OflVwB4sm5j7Or+xsRjXvB2vE/37Ab3+DxY3LJYACXQKcWJ2j4f2
FncuVaC5rvLxhjmFeJU5eZ6KFPRwlb70xm0MxoengYfWBiQOEOSbqQj39AzeEYz+x4C45TiqZps3
6jopkPAQH80degvvDOU03BO/Z4AB4Fgw7HdlxcWecnNfFd0Wg+GFGPKKTE4w9+4tQ9i4dQGt9ZKI
LdIoutF9c3GF7bOM8zogrtlfYGthOj4lSDs5jKqvHoVmF/E4ynnThAgrCeAjxEv0GwebIjk7EEL9
JH/kscsuGEg1eRI/08w+OCqfGAQh95r8+ToOoJ30OH55C17P789kmp0GhunLe//hJFFC+E7E8+cf
i/ECwGqfeSmxDsAz+Mm/kQHdbv1hlVoAWyPtX+wRcRXUuWMP92BZWm7juNcXHxyxkebp3sPJhtDU
W/ttwh9EFr1E6MkniP1mGG98Rv0M3+P8NJU/klkbrPrkxi/i+jIhAhSAPjdG823YfqpCUewdl++1
M8/oe4ot2OGOOZ/aAiyjAp0Zx46EuMYOAZxLqZGnfbMqPbJkwkVdXI9kp2WCyz71/WtNtb7IYpxT
tawFql4/qxjFLMvUZVtaw+AZSZg2MErYLeA7vDiIKwBnjeQoaR3+JICjXDuG/MT0EiAaH4N/npvb
bx3rNZsks3qY3H2mkQ8k83Q1dHLPTYfpTpOYKx7Dp1GDqbTzdN37nbkLvOglz5Q82hX1TWn/UonP
uEGYxk44DpQZnRxzvKLEq2+tsSs3+wabwXYo6oDnThOERI+hAKvATjS65E7AKSxhQNrsK/mF+ZIf
NHYwcSurX+bg/slsTMspI1IjdLIzXxPaSteCsMgEnyYfQ4rPIGA0D61V9WeUJ/siKH7XuNWPY2Nv
wWl9TzB/45x4dFR4u5ardW1SYLuG/lV5m7lfduuN1yJrHsW2Dwy0wyMFsmBGQmD2K3s0fPrLLrOe
mq8mLxGDBmhLbJKzaBKybQeHfC2mL1D3oMTwRq1qVAlsE6ZPt4LsUmRNzQBPnUJIiIAzTGg/DFQ6
nB0lQ3C4G0GzTmf2jGlJeeZmSXjOqTSx5CMBjo0NiRZ0YAETWMSE9r4YyGzAGg9RrUI6KBxzZ8Dk
nVtuhgqA/XZuydWTEyja0uOT2ZRUFnpTyyx/8dmcKKUumRXN7HgwgxaHzgQnKeazrYSdXPG2ZBWa
RktZf4yoLqGTnAoOHd5r89607yXTPuZLOtmgoRh2lSZoqpH/YlXfEWCYY4pI3uibG/kTnCIOlwkC
02A81wM9BMG1veNs45a1howVNM2hu5qt9Vn1vHlM/hrQoosI9WUyrOYJABJcZ0kpprrmQ5S+vW2C
5MpI2UM3pSfudJSN4ytxAMQfGNRv5PE9LNYN+9DxUF4o5xV33t/UduKjg2+KXtjaTxbDdYapuA+H
wX9KlU2gEeJ7HA+fBtIx5ES+ld4UYxCyp0W9NVWsbpFgZTuq+E4IgescjAJrS7O4RmeHTLRAMlVR
bRM/FZKrRoHVdPuS32ugiucB+Gza9eZXT6PJ8Cg+oTaBm6lDBLxO/QytDhjSpJ5LBxjSONWkrnZA
0INqetVObbDdZz7CqvbEFVsfCI7BU4JOaBLdOcvi8hQUBhukyJoLHHpdENGw5u626NK/ufKSoxvM
49JRqoPtIi8ouv5B19MgCxiKNa755Gethm5B7xAMhzn9pjr7p8NavMguvJezo6+a3+gCo+Pkjhc3
DIw7O4yvSo5YapaPeuIwJ9ciK1JV5rVNIMz1TLZDFiuHDkN7PQ6IJl3Il3XDGCdGcLtlAoJCUaXT
tp+N4kSiR2uh5IyyA5L4YMcWY1oLVZc3e3n5/lMvzOjU9OH1f/+8IdBqjxE/O6RXuqz2pZZYfGYU
/GuN8EUgwnk4BI4gZhz3be+g5e+saM88GRh1HITHrGvgZAZUD6jQsaiChNjkpKjcERT6WF/5eziP
2Lio9FcbuNaWkl8QqRsjYFuwwMT2hQezo+Ye/fEIIWHD85x/ofrnrEMAp4xCvk75jF7eXvrv1nNf
rSL42RC4Qf1jzeR1sDAwhUpuTlHNbzBoD0OSd49k8OQPywebhJSP9WbybIPl+P5PSl/4l2EKwLRb
MGFgGuytyi1OHnw5ALaF/eP/+5Br7wbh6q3RVv+cEzIWieLhLi8IOsojYp8vE6GEPWnnFpqke9nk
dvTRiExNBGdtyOimc+DGvW0DxRjDXYEK8xwWgXMko+M1V7MtV3Hun4a4QIs/e9k16OC71cI9izl0
zzzx/GBHzt0k87zz/17GXvlnYgURdXnJvMUzwYzSd7ojpjznUSgtb8KTB6j+1rrIm+GQyCL7UeFu
V3D/HuNgZj8AqtwcNdhPgZ/FN2n1b6RXRmtpanFoOmN8uJBYnovwHVru+Ggnl4iwnMDSyUq9q2GV
WHoxc7S9/6jcPKyo9EnP4On1CbA4OeBljmpW7sqr/Ww3w1LdStcPD+4iZfLQjUCB8vsDiMb6s0q5
CP0mf8dgdir7YOFSGuiR40R8JpjFCaTOOaWwma6mQATo61p2V0n7nNn+72+GBgK9xeb7I1ElRlUg
BR5GYkb/U4DkUllkJtaxSA+6c8zL98t3asv/PhSsAAiwqQ6ksemDMQQBUiiUyEHegwiLo6sfsO1y
kT5stNO6yPdMtcMaYSKmkcObVRO3OHBJH6XTbWNd6fN3usr/XryQN3VRL99vcRS+LdCI/N9LtMhT
h8C8NuiGj8W3RR5lbEtrBM1AOsRPYKSaaAWwWGZD113QLG010pKbSvTy7VZnGbFyXJlESq/dAMU4
0qgsJqCwPWBJjw6OXbsno40FVKvlj31SrHP8tOs2ABghhlJNHIJcENBu6Tfb5ylDfldUU34aFk6L
IcMvKELVXji+OPvDLM6p8WER7OVtg34If3CxGyue5e6Zhg0dS7rAgpBUVRd3Ok+EQ25Mg+EsjDFz
XbqFevJsZmczOwfBbfO9SaiT7pTjVt6ZWXVBWK//WrZ79QgHfi7N+aO0pmrJTzAfPucb8nR/CyXT
2FvuzcM/9MY3R367Ow4Xl1lunjrvQmkTzyoBjZOh0R3XTE79Ivg1DnFydrGNs1yYWBWG1q4vkunY
YyGgbIhpY/KqXFwsR1A/yO1G4TxVVeEfrJxKPMfWBwcbKOH3z+H7JTKR4OiakE3HpPxYzMK9Ja8o
6q0jKLnldGRGS6Jf+hBiJnkKv8pOdZ//HRYZ7oEZrlnvpNkbGxjmBAsFpkZRsDFnYGDfv3lzbjVR
oonkV2gj8MdKVJ/ZXTXtwWrEm8KZxPLLzu8sGkkQ4ZGkIpL1Ro02HnFVXFMDPjWxtePZxHezHpaJ
a8t6FqlJcEbrG56Fhet1Totxk1omFmGlHwjIY0RmbvRAMXccx4gLPJjzK8mKgqxfLzkbqCoG7REU
1uwreZONaJ7/exnK6inxSDEDW4AEoL4PzEDuaTObzLMhnrbz/CkraR86Nyz2ZEAtkzLvnrcekl5T
DyiG5+oyD2nJSTYe08rO3vhFxafIMuIdnoD8kNXiNNi2+baBAOeeo6SeV34ZphfI9jVyRedTVQMD
QmkP7J3kayOj/kflNelGztSVnWO/i6TBK8iV6hRuvwcpUL4Il7URm4WkM/Sbpxj3Dn2O5iXLP2yI
mZu2rbKj26VviT2DgJisl0aQ5U7S/TGC9/I1Z849ZVx7jATbHV8N6t2hxtoaU1sQaN+to3nOzvbs
ZzSiBJBpCDsozfnQr/36MA/dwRntdQls5TiA2Masv5zaJR4ZTdhPEU7WRpEWeCfZlpnw0AKqJABm
r1GC3zJEnjdMJHwt2vwDwmreYkNA6EKLsGFlnl+auEKX5LXW6hvHpDI/ujPWw1HKoGs/E2v12iQj
3EMf21Y+5epSG3mwbxKPUikfzw4Ari2PI0uttJtuyn/DvDhcC9MlXGJAJkryl7jwFLZB/NYhyLlS
iPavtqFpqqvnfvKtLQMjahNJtFIup0EdRt2K9ffbXmQz9Ha/+0W6gPvipH8AvTYrl8F0hegCug9e
OQshJOdEjE0uT2l0y/RaL4AHfKjW+b/DR4Ff0AuuiMHhK0NXRonh0KLGicsnR6A6J6hnhQJs+imR
fFh2kG0Bt4r/ggVmSrsTb80s5K9owT5mAOiuzHthdH9EhiyrimxxaQiko2Js3BerVtcY5zXCLLAN
DtZVrwax3wajOoENKO5zGmdbA4UNSn+MBq7o/nmVjRaL7/I6mUV+JYXePDS5/egtbEdtA4W8KfuQ
wBP7mMjs24bMIK8HZiJ9EzpM6VLGFwEmWmI+hgTrf4nGZIWFzIJ/yzcc+v3DNgd88CQgnkM52XvM
kzlVmmdvObBDDEQBLXCsjUtsT8VyODAGNdvpMjpUYKkMkUy01e/W4pKPaAK+TyjNWbijAv5niSTY
xKkPrmT28Bp0fngUcWEASs0B7g4DBoipxYgdJ58RhIuXMmKATfHnHT36k7XZ2wLmAy9GTlQfasCF
a9UjSnryoc0Tq06SVGBnOMWFuxEZtOYxY0JeQVUbY8AVgpHg9+E/xbNauy3PgU9qHmINLc7fL6M1
0X8HecEQJqBMViJhT98Y5GU7wwcaDsxhTcwZErjQkeIOLbNviVPMKpGkr3G+DMvL2PntqWPU6YbQ
GeijvemULiM9Zac3yexOGtREEZuhJy56kl9N2ZyqNP/IYJRdcZcUpwKtz6q1yUvSfpwzq6t7LlkU
FC5uv33WtiQIlksZPUR3YD/BvoyE81/v0/K7/FEAv1hMjURSFu61F7J9LoCNSqq/7yNnjNuTq7t6
W4jsKZzC7ujaA4PBuBlv0HzRE3MU7buOOBMD3au5WqbHjMNYxYS5AtorpoOOqkuNHuCBBJxMc/7W
PgLmvmoIk9sXNQHgMcVH2y+RYaMc6MWyl5yDZ4OhaXijoKl3WTPHTKckLJ1+umB2MfZV2Lo7DCDe
o/c5IGa19PRuQrMpY/JGrGRvZXLThf3Bafr4UYTUDy3uYkDb67lOmkvbkLpiL/SL/77yMRl+jssJ
iHz3PrtE1HgTDQ7oiBjQzlLiGciD6xSTW9FUIO2XR0Zg5Dhky4d21sf7yUjqNVKT8MwfajTratPU
RQr2AlWzcFtNxVfCLmtDtJsdQ8HEtJBpRPNeVoi+cT6rC2vP9BjVxXvpMKgcybY+pblML/wfaX/r
yrmZXkYeX9aNmIHyNx+n3AG3YEbrDwbHn1DOV+EcXVMIXoHMLv3wOczae3JL5hfEBW0ijHpP38+c
Z1Vik3qddw0HpzjFpvWjSa0TEb7m+4Cgatdp5wUTbfNEatjNkhLMF1Xpii9tvMssJ5GwLhcVL16R
HAWyyKOf+TzBcAqy+eCbUF0nHlgGgul4+f5TG19G+bV4gWYZJU+4vuRdUJbepULVV5PqBqMbmc//
/WPkcYCZwK5lY04bP7rbVDX5SWc98bu2W24m09ibibRvslvCtSLi6VIy6u6irXcTzdmVKdq+rdPq
QpZJ+4QFITx7jT44XkPJA9tiU/SNAq8XqauBRpDjbDPbk3w1y94/Y/qR8NMzevve23DXQRUv5LPP
VHqvO8wCjayW3J4kvEwuPGdrbvq7n5b50aeWJwIr6u/fL7Wwr5GZ/zWz+dnJPXbeFJeBGO9ZOIfn
fmrhULkobYKpOkO5P5epW5ybVAfPrhx235fBMNf15r/3qi6dD9hmT4SHOjfRKfVaux6/jMjyYSUX
zh7+pzragUtAJwAodM0kDjSNXvvV4JKnmEHWGXmqZ7xP57ISrMyDluIPeh5ySat4pOVsfDL9ZGfh
ymgviV9Zk8mX7+smXZxUTXT7fpG2iG5d5EzkgjdHlq7mpqwa6C7pAPczsUfEGlZqPPPkUUuo8BEI
JHpCo/UtvblmYYhnOq0JyjaIBtwafaIetvOaAYxD4S25D6EFga7maSa+zFxVtaKEVg7hjoKVTyq4
qxuGTlMal+Eungy5g3xOIMXynsYDC7gBBMZWUnY0UdOeIGNnl3F5kTr75FAYuXISda68st4F1Yy5
Gx3G60TVoF3NinQkfKoadHDAdvMsWxGeob8Hawfp9anFe7pKls9kLyK82qt/FoDmzq6t45cEt/m6
tsi26vsekA3iqT2SIZS5poePnVHTzgMBhPTVzu6DdG59lLlbNw6mXRO22T0Q8vYNglL9qHdJb07n
RCPaKhPH23eKnQB8cBhrTfFW63qIjq5b+egq+nKdd1l5RiQWbfoABLVB77SqdNfvKianRWnlt5y0
h2dsT9V+QcMgHbKuYeI+M+JpX+yZWUaSZn8pfYdPhTdpMLIMIF7AzQpNyRATvZeV1ScxBP/SyW4u
XVx7OC7YW7HfnY9FiNIsb0S8EZNf353W9PYm/sxTI2NgF1NkM3k31kZa5E9F6PobI7UAdjU+CP7l
S9cMtBlTZvHm+0MMNpxoRcyct0NagQBJbdyCxlBLbE18TVc8x4zbrWBTDq5zVsIr8U/bSGGlgXY6
tOGmegR4c+yCfqiBLfY5Ntt0NNp730EUsyOcHlUXvNkOZUVHt7fEKqJOWBT1a9sip4VyTV5cO0yO
Y5y/yLo8qDBI7nMhold7iLmA2tTYiwzJYCnm5mzGXU2ml8s+nuBubVrJBypSwBQING/TaPxKZWts
c9ct7oMX778PVAPspBJyYADxXEWReZberC5GLK9I3Zd56vJdJphOSLwgIEIgDJm13b5+05Xq7DgE
o3ODlORc0ILBmfCc6OpYCbv9gG0xqtSunu6OVPaT8j9D16B6aQaCGw1Jdou+CZEzser4HBgIWbrQ
vTBSse3T1J6rPJWgI02NyeLZ1D1b0GWqRdeyYmJi3ITuXoIqVByY7kcrp/noAvMu+T+S8WQTeJ+H
5C8tjZZVNOuZQQHulyAi2m/JiEWrNRwEe8vzaPlcapzTDJPBNdrzz2kGq/GNgdJWcK9sMzrnoRuf
ZEapHpEiZEXZ31r3m8hN0UmDkG23bqZ6FrZl8GSFSXoNEhMAB61vY/WAGZz50AaochDGl5uB1uX0
zW2TtvdZzw2bQtzY27YmCx3i6FuMAfJGcBYtaCufRqcpTjU8ETsa9raXuU88AAOIoWWQiY8vP9Wt
ZORYyz9kR4NbUEP8Mn1p7BykLfA3DVPPZyH11uu5Yyo4nFMnjLfaZkYG8yliDyrewi6P7kCSkve1
zbz5XDdWtrMQHezyFHTWtxW5mIr4qjnXsuKXB92jE2gr161I/Kf/fZjXTn9yQDP9Rz5TpK7tK9a4
OHmy/0fZeTVHjp5Z+q9s6HqghTcbM7rITNj0SbJI1g2iDAvee/z6fcDWSOqeiNZuhJRdZJFVrMzE
h9ec85zQjfV9OfT1iySjvdUEYbEHIC28oFtihNibrmxx8+0yZMnVVlCMWROBIiCWCQ7gixitgRCn
qMLyp02xesHgn9w+H7KFgkDPauWIJ1l4QRxEHNtN6I34O8BWVrBR9yFneBNHcqE9qZoZs6luPEXM
j2BcQRHA9ncIS7yZumA1diWMIa9LzcB9XYYxCD+aqRqDtun7NzbUXKvmm9FhPK3zsHiyzPqkizF9
eEsMQJhZKsrvhkwHcWzveXkg32vrUxbxvRIVXi8reZgFS36jG5+zbPTKVQBm13TJ3oy1LhhMognr
RlvOtF2RE6ng4UKdTHpE4ZhxDKiGitC+tdEw+iH6qmtCc7zPcwt62qyuxywJfzGpQjNuWZDWODQ5
jNGfSWNsoh0ayoswB9okNmBZAC2TMsBuiGoYzLwqn1QBpkch6d9Ko1kfWqJcwKyqVwllvwQV97eP
cgyyipRXjgid4G0tH4xQjfdSExmmzvnkKHNnvA/MhmBPai/M07Cpqq9g8Eab5FXlqUihGgqsz49Q
DMDAsvMkBeVdEZbGbzHxHErO9xLKz5OAD+rw+askZVH4+auJkR/+3MlWQel7qZbI988HNWlRDBqo
mLZPDbOZX7a9bKubLCmb/kixWDz6YhVv5FGwJe4AmnIHp1puF4ADo4hObHtYLQADzKLJupGq+6QX
oqNm7P/h2FVIdLDkm2gGTkiMjF2qgmjQp9jyi3iVcNLQEfSTwv5XmM6VOZ+kFUGnKlMOzYNPc5oe
CcaVWIbR9lht9qxDPHqHQfKKz1igGABRkUh5f84Wqu+J/byXg512tAYFuwIlBSuE8UGa1HQbKaXr
6Cejx+T++cDaVvXi7QcySsW6ib9mA8tnIkTjXVPwJMZM7O+olukut6osm+GrVNJMtnxa/MjQwjJj
77Jrg5mAWEz1x1Tp9TNxgDZqOeDTeWhBD9N1B2/jTUN5ZuTjgKi5Oqyi9TF3RXlSSLR4PagDxRSC
VfOh9zyJ9QzSodoukipr7rRX0fdxpB4jjesr+oTONbS6eGlSNvcoDoj1Idm723AVIvlt8yxgWugM
U2LOqEKAWTXepxH4gn5B/pGP4AZHlIM25FXtNNfozzOjectwt+2V+KNFzXxsqRC0rr2XIv7fzzp4
rLoLNGQaAGGwVMRbNVmpEg2XaH7Dtoxs10B1yuwttMdZTI/NbKWo6Q2ExhOn9FgXR2qOIyshB0as
5cfbtExa48r7vHF0CRKXkMrbzoUqGPNpeVNFopMIPmHdQXGRCZCau1Ukz5hMpGAlK5OXPtQCLFgy
f/+H2AAKmWarfdZQS0I2KY6yVAiwuG29iaZdLqIHWJZKejYwJ9lp30nO54cjIdIwJKQnMFzwEE22
6Vo8m9+berwmylh9mbq6dTvBRIbd9ulzbC7flE7SLl2mFTv8Z+qlWHA3lWhqvGpFsncYqjm3SYk7
swvGGbLNRZuq6+4bSIa+kc8JWtTdZ1nPA9hEgMkSgy+JesEbC17OQhhOsjUvgAWZhRZ5r30jkOw7
9WnzIAklttbuynFXewA8C6TEdXftDA4YYU1qt5CZjTOIwrG8QcbVjoYMGDIuxIXJ87SaX1JBOQ+r
XvzooGZFKiFegyo+qNulB2IKZP4iymvVYqNgwBi4t9Umg2ys7JtUDe7YUDSKCtsHs83W06gamI62
p7Uw5uNoAhlSkNAhhx1kp1aa79hCcAZWkc/RYwYxa95DtBrjk8jcpsXE+8oSFwGLhEU+6lL5yIil
sFfcuLe5/jBZge3hhEyvFAGwqQ2jUV1z5gVOqmpwBrlKzgCOkrMZVmxK//mxMqRPLUML7/NT//z8
569I1WGnIoBVsoh9coDZaLibxPXyzwejA7Rt6OHPVIh67/PzsT7OLAmkD1HuM8FbGEKTbz4Ux0Xv
ZD8cVOkBg3R8Gb61MgpBHAQ4Ndt+ufFMs60zye/gVGuvYQkyyeqt5G0Ej3SIYjXzpY2X3/adh+nL
E2dKC4go2oO8ozM3h+VtZBFKnSEBH6uspypFyiMrPysFX0UkDuqLnHKDT6bO0yXQX5/9KpJ81R9m
w6nY23K5oZrrLEaGn0OJRoT7seCJeTSK0N+z0JW+wKceftQLUYpyyjRB0qv8iJSCt4MOF3JkVvf5
MIkznA0EtjzhL4wFfKsarLOxPQijWIuHmfAr3pcq2H25Eg+//Q4OabebRIzg//hqcF8EUUorZcjY
1bfZWH8y8JD9z48+HxqQ0R63w5o7TSXV2KHQcrX6fNSllhw0BdfliPMX+UCrBIzN710WqtfPT30+
EP0pcfGD2/nDb5BP9yLpzbWtQW+bfUxC8KpEEFfyV3NthmAUR9Xm2V0ptORfU7o077iXmP6vke43
WlG8L4d8219Wqi75RlvfKFaZDBuy+uiUke57ldQvKGZ4hwli/ZIY5WNtTaca6uXrpFudjVWbxTa8
Ph82nbPg6H1ap4p7dLgoJP9G3TUtj6ik91USKUGfN+gde2KI8qUNJZyiHOnMqn6qJjk5hVz2XrQg
k4Aj9wuO1Wa8ayvoNkr7KoqiL0TAszqpeoLI0u2Vmo9AjrL0BtTECn3FMrZLW/WWpdG+EZVfs/7K
6J/WVDZSN+9xAVJfIk1WUwXB/JgGiox0WhDbwNjcx6y0LHSE+XamolE1GCO08TtthYglX2McrA4G
qgAFJUh4KOChYQRdW0dIvytsgj0lMQHdsRlHtHKIDUiqeor73KLcNNHMsdzG0FEDUwTNUh1FpbuF
U4+kqYvrfbWgre65QCqyDiEGIgnWBIU8IYt04ThR9qglMzgLmz2NKR2y9/6uhw3L8O0bS5CfjCgy
2xLMH4SRPhJ1QJTPin8/SC3cDhpDu+mo2eKYHnmKfs7MvzXqzD3+YLY0QIrbsWwuOK5gGjPeC63r
QmQrQEzTJJsv8xMVZAkL0DrINcU1YarszbYBUTKfmGGO1wLzWpWqza6p1x5jqiGjIyxie9VorQfk
aJbUAcTE8KKnFFDcyb5FIWObiHksUojN+qku70QQEQYsSvV5qZEqR2o/ej125HzCFsoAMpg7tbiv
PcdFwj6XjKvTslngLTX1x7A4dUN5aqKO0Crq9N2qKFAwEu6RzN8Oy/DRhiSOUFMD2CV8chAU6yQS
MFKbA0CVkS4/qXFqU80wsRTnXTJg440NZOdD5aeS6FYzwSeq2QlOpYlgfZK54cDH1KVBo9/3RfNV
FAFI5OOWKSbXoR2qNV/BaFOQLomRbRH0aFh1VNKzrqhfBXHch1aX7gmhBR4sdX6BksOrEhyao3KL
2d2+mDF55/EyMGtDuq6Qly5ofXhDK8zweyOKrqGwSa+4o9EEOWI2WX4zyldmMLnLMnIngOT3wypJ
/LERDi09zcEkZwCjF/i1NQcCsoTme9wW+15VentaVcNL6kMcf4T4xh8hhMtpqBN/HWAFqCb/5B57
YFD2eBSiVNrlm+wbr4xGzh4ekeIwlkZ2miAytlHPuBTTUbMM4F4iYwbcyvp52bXV3KKeyB7QDdhc
FeNPMHZfgXAsIBSV3qmb+TrXmOQwiOYbx1JCmXVYjPndJHmUiA7D3FTOgallLwj2VBviGWfRSOE6
aR80UbYsaz91NBEHS18paWZHXTOS+saODNuStZZOE0y2Wq1iJSscURnDIGwQTeYA49j0gVsEQciq
b6WIU4qXTGB1XCrROw5VRo3VB3ksqmNM8nBV0JEaKrTEte4/cJxrX2oOyspSSH0MX9MCs2i7sKjU
MGIGcyK/CwY2ukrXblEiFZjmMGALsfqRGAbPdCx8tRiUOuU8eEY83muowpTFuZO1+CwCybCyq0WH
VK/WSaLt/6rEvZv2qWFLnL2goni/qc1HZ44fYcYWksyQYT9GZGLUC0HFyABjo/w+a/kGAtnASFDX
9zFqrnO1XQqmqEi2Bk8W0cvY+sCAX1duyyMhE/ZgPNfMD65KCoE/kkEtQLF35LhST0kSIpxuZwAq
JNZwA+CokmvINgq8rwadtr7giBBH8i27isyISSXJYNx3ev2daJhLouj1DbI6M+MUwBFTDUCRbfaz
28A+OntEprhSc5BaAwm25veiMATDpF+XUj3VEjJ4dkQ3U4ZTrlpr4veynmzy7s2vTMkBFBSlwXge
yKbaZSnSb3EsHiTo4HkP669jgw5jaTCBhuvYHGJZtte2VAPoh4ie02MJenxT81xmo7xZQ5/YtR4d
s0b6JTD6scup9rIpF4J2McNA59JjqLMS0KxoE5OdlrKjmhB+D6iRAa//EoA/gv6yjk1vJmjSxVfe
Sa9NArcQ7Zxj6nBQ1E4yuNSmEjwrz1gntVsApMmYDEWaoMETGYqfMNdgFSb7sokwU0syuN0vXQ1Q
Ni+Gp6wRrKAnCLvFaY1PpN6jKkWFpLHBsDKQg/NkXPMGIs0STWjgOHcc5SZ03DuYMUWP1kIrKbOQ
p96TfaUTch+TIS7+uD2JeWldCHxK7NAkrEF9DBEJEJDVz6vMtSa1S3oWZuHXnPfXGveZW4vERyyT
9Ksuy1cmL+iiwuxXPYwvZbu+tat8UWK87Fh0ahX5MxXhRjpV4N5YNNmEEcZt8z73oGkGcXprFt0I
pA5v2sTnMdbCtSWB1lslrp24WoI7UcYs4nux9AqD68PoPTbstjEl0pFL6wmgD11GThzsvGAogBCH
eN5NF2EKUiRhZlrqPvjpk25MFx31f4BOAS54mASFNZNQEeE06YWmDIYkGZyi5L2U4UadF/qMsCku
2aQ7GBl+rpF468f6KhHceTa7LGjayNOTUno1N3kIMp0cuXTy1bISfqhEOKT83tMURiVDK451NHMy
I9xdJSSpMyuheJGXl0VaEJfGJ80QESdWnMGygkVJVtGLwE8XxAc+PLzruKG9OSm/W3B8UmEwbK0n
MFSUmTbLVe+aMpVHI0zinlxt9GW9Zg+4m89qTf9egoPSWxm5CJKRsSo+GBGOl7FH26qSocAAa29t
dnxElgf4rPdVJ/5iNdL7iAksnE9r/72sCZEodNXpCtGt8+grYb4/S21GzQQWgdE7XAgpvZQiQZEs
FHaZ4ArCwIBXiHJbxn/hsmm5j4L8BUpdalbf5bT+mszjj3rWUNZgyXEY1k6ImZfz1IKINfL6F468
X6lS3nFD4URgJ+CZMxXh2Fus962kDqS5rQNqJlbI5wb/y662IPwoLfkCCBE1x2RX8VzP8qu0xW/2
cdmSNOrnIeDtMqtCLM/rA3EtDuqs9LIEMGk8mvc0RxRtVRZIJmAUtmxOiMA0FGQaccB9PfvFyHTW
kMiHCSkEH63K7kAS4VnOhyzFVs7q6p5I4BAGxqd7jajVvu1UfxJGV++IH23N9dQWGeqq1tKvWs30
dr3GiGR/jpNwxwBuT8TRvPScXO0GoJT1Z97W3aVBZr/mUH710XSmX30k9basAnXoUZFUKIX70ar9
Wsasos7xKe0qHprINbDHrvi1zhbF1a7PRvItat1ptQJAoyB+M6NautZFKF7Bd/emEHkWDMlAKjMH
NRWlz7J+iVcIo62afcXyIzypUtf7EWKX3Rzqrz1ru0MWSg8GCDpiNC33UJpo3tKZ4BSIxDG4SjwW
tdCNa8gkoTJP1wJXa1H0SkC7/B/xxGJIzTaESl86YC0nv8GLmkak+iwiUzAYcwmmdoGBiDYhVCcm
pojqC1Y/5Zng2ONoQMOalQPqHllBzjtL17mMU69MDJ9e2qlyi+UKq0wvykhRqNaHnoU08iozx8X5
83wySf9jepapyDokJUsyZA3y3fb7P749EibZ//UX6T8QXhng9zBotytJM+YAOCcmnNk2SdRh+4Wu
xOCOiGgwKu2Opxp1MwqBcjCf5EX7HnV7U04UlmYoT7Jkvvz5Tyf/j2wvU9FE/gJJwQ6ps4L9/U8H
KobeZ+n56SLuG1k6Q+uP8vA+aA7mQp7KzkgcrRDtIlOXh6T0KBuSV02Kz9x2BIfs6QWIVnXCOiCB
ZuEkKWUmy4XgEf8hvq74ePAi1/8mlEyVtoC8Kl+iqtySL5m6Waaom7Jh6IooGozRfv9zt50O+icf
QO99Lkzg0GYX/N7oz0jMPaHTKh4cTt+wkpbeSoX1myYGXg58MEElOQj3HItrbWIO15IhvrR6MJlW
F7TzaKNGyp5VOXuOrKVwInTDLK0Gh1N8QO9YiA8sjuJjwNgldDDoVszapFhARhAbE0hj/mUUtfE0
lOmEl7iTYT9o8UHrQYJiVgIGqRJnUFXgBUIzOSH4Lo5Rtc6HBhcFhZJiD2FT3fpB6p54AlTAXSRA
CDWgry6t2YVLTChzsUyOCdzDPfo5DevklHBkzzBp+jThVITW5nVguWDI4X1qatPk1dWgsjXY0Om1
+uNYQibKEmlb8MLdrKzBBsHG2SBnVhBhCIQ4C9KWP0PG5yQLblop3XnVq9hV4yXax7naO+jpm0Cr
BRj828Pnh2DUv6ToGJ1/fiqPy9hhdvYFVgN7sT5jjMZNIrM/v+Tz+z+/1Yh1cgzIjVHDNb7q20NT
YgGW5eG0tjUWDOKK9xKY7oO5lKw3WTNxBsg/mqkzbwj+d802TGyjyXxiOkS4hwTsXKb7ycZ+AZLO
Q97BnRg0lPkY2C6fo69aUhZfGpGSRAwy7Fkoc0rwgSiSRGaqUOHN/XzQJf0FPbLq4pVKbdw8FaSV
xvCsTvjRpWOBDxnSB6GXVfD5oZol14V1jNmJc7AWxWPotcZjVsscVbisPblYqyKfRwspKASxN4la
0F9iBWK7VKckGoDZn7tFv8ttjXTDJOkB7ER4+nwomxxIhdGBNVVj4VSIFTWx2JMcQ511b6daeUkA
KlpCuj6tZSkjKFzlQ0QtJcWR8TWyZDKlFRAoSkRGjzyzauqbaa8nJNfkTLzZcaLwX3gtrFW9yfU5
M4mV7+VKvXXLxchUwdGG3grMGUHB1PaAaxV9pqXWlIA0GijvdbucbjPvyhMe5RaVsxbBD+ja3mEF
Eg671UjUU09fJmzLUqxeefCpw+RmywRmPc5CVF4IFGtYH7YfQEfJMjWKHk9GvZebSQpmxcJLKi/C
g2kJa1GmoXtGlCmDauIUykaa99l2nfTb1VHaVqTnHkl+1etYlxkB3OVDaYv6oYIVhJOxEqWwgQTY
KFknDQOEPXGck6jVQMYnYwywrvhmSoAv1FHGngXH+pZHuAWqsjIOsb71MEkOra8zELKtRbc3jLkN
ZOy2O5IXuqKDLtuaGKlT9BWsY5NgMaOfHXcI1CnLaV1VlLyw6mW5IShDr/zehJokWzWlOdMvT1iS
7pKEHV7SCiVZ2FhsTLbPpZw35JdhPWk7k1aFEhoFqNk0vK6CcjQE60LQXMZPW8cnNBQ/Qi2bWWaf
KRrUU6hqyFfz8p09vHY0wimCdtRiCMy6wm5VLJELvWe4JcIqtUp7IpadnZDC5c5FiQBDkD5QUyxv
8YZLt6pChS04scCBEdxpM1Zj1OAFUip0nqYV/8K1K3vsLWu/gCJ5mDhu9t0iwPScxPqWKmvkYZk9
GrnVXZWk1ShW6+xliLlEhD6o1CI/IS5MnbEzxYtgMOYwWysPFAMVr1pNZwUXOJZUhVCXKoVsswSZ
mabvwwZwXrLBIMZAYqqB3gE7OloOORy+f/qACHwlRV14JW5ghlEVmAuiIPix2vAFte+RgZvlWcVs
uInY/xrjsbgn+dxcSkk0dr2iDBcUjKq99Epy0qZs8UZ5fK9GJh/jhFl4NuZDgTFzCfXutSvfEhXJ
bqTQY5CkXlGfQMDMx0uvDdt2Rahc7Brj1dStIIylc0KEyjUMVcFfSrMlUCTeiaFC7QA160ItxUZu
peuQplLA/9aOTlEN2xO6rSoVjGkCYQrM//WfNWyhUzpBjeqjaAra7UFlgrYfRlmzoZlwBzUayWPZ
Vjyv0Lk9g4aDbCBKRSUEzZTLMIZAY/oJ+RgHgXHBd2H0QOyUR2Y1jVto4bqPFtRKzPhRWhfFWeVZ
eC2mEKBpGM4Bi1r5t8Tf//1j/j/RR/X33OPub//Jxz+qemkTBod/+PBvz1XB//5z+55/fM3vv+Nv
5+RHW3XVr/5Pv8r9qC7fio/uj1/0uz+Zv/3vP93hW//tdx/gvkv65c7Akczubsj7z5+Cf8f2lf+v
v/n3mO/nP08AN0g+/pME8KTMv5U/k99lgG/f8lsGuCL9VaPkE0mwpj7VISz85X9NH13/X3+RReLB
TV2xSAEHjkjU9T8iwA3xr9zwZQCsGrm7f/nv+G/N+quBtUbXddKWKSkt9f8n/lvW+ZP+tbyjVWW4
oOmapYgKKeDaHzK2mziSI1OWhUPfNkfFUk+iq4P4V+9DqT6hnmAu+JpLCqiOXY7tLfaEFsx833jW
NHjzoUMt2OPp0XOgh3ixl4ZbL123zrTDtC5jSl6rCOxd627n5Y4mctclrzqw39HRz0KdwswrruG5
PuSxaG8xTZj47updCSuPDn7Paffct9ZL7r8B6T8Z17eaHNVFpWYWQ2cli1YOpKVk8t7t13YIrGEO
2PjTOMoB86ZgMd6KNnLEsONsKgLRYAU3rb5hlYgkNM8EByM2v0aj34++TBZe4imN4VgE19UyrqJ4
ckItcjvcIMPwNVeWXc1hOnAVkphoTq0fK5K/odDNrA4K5C1Vg4fRmHDSB1HACOqlGboXWLRk752Z
PD5n5+ysQhUQ0/WkVdYR9uoxNpmFmx59+EGd3+SeF0C30P3dJgiGxVuJg9aInyvjC0/4jr5OdOo1
ctrF2/TWyxbJYkO2rNNznUwXSr6dylA4zyRbjgQ7KbrD0rtzIF/BKjwgvz5DSHyJMu3Luu8QrZm7
3TA/MRkMCnnHtBDhjUBsH0djmrlQpDjfemfCDNYosm1CL5tU69AVTHeRbxE7yEag5+6FjZaiVrG7
g1ub4n360e808XlITpyFrmZm3ik0Vk9XMn+VRV9PBV/+oc9IVRJeJAdQzLUuoZZi70AW6pEzfZX7
7mpmMepf8RKB5TEhn34bvyU9jSwA4fpsisspJgepMcWAMt0bLP47/shV8xCIz1QawAWaw7aeTEsY
RUXKvnBbtK2QY/CqxZ66+QOG9QAFyKNvc0wk8LkUudKSu0JMWEQ7uEszuLAO3fKc6c2py+/RgLjS
i5zpaN00SX5VhOwtq+NXqZFeQibE4UWKfyhW6IrVfKqF8ihetghY9IS7n6RKAZob7AmOQaUCO9H2
/3Lq/P1w/tdQeln+Q7cm0gCrnDX4vkyKREv9Q5cJAKdJl5V/Y8xMfIET0/TqgdRaO5/Ack9HQiz2
Wq/aUh07m3yrtOPmDnvaX9Lal2oujV3NJkpym1F329OhUBjiXXV0Y3hJAmMVg9o/N0v6XlwYOcrq
GZnFhVC1S5qOtzId74Up+mDTd1ZSYjXTbjKr3LQF5C0m9oJXhYlupZCmhEwqXY90DIGotH46SIcq
Qb1SKEex00+MMPvhVvTinTYyBxaAjTLXfYz8Rj2chFE9pYdQMoI+XcCXaq9Gqr1K8/gqPGKnxT5N
P3UOD8TMn3KK4nU+lWrvWfl0TBU5qMHM569ImFycHWXzJL4nrsoNf9Qjior3Spk9MjPd+RHrEBTT
ycnDyO03SgzzKdZCAOVUNPGn2zoqvoJYascgFJJVUhCTuFPObUi82Q42C9uTn6q+7CCcOylYkDg3
nUbdhIitm8Vsj1NneUNr1RoXpO/XDRqCKMjpTemKS+4U1uFRdGwZO16Jo80SxyNF9hFy9pfVlnLr
NnZwTvXqWsr5hflmlZ+ML+1jItXUUO/iNJzl3eKv3Q43nVQFukk4bLMc615n5THvceRDOImuiRpe
oXnfIJpCbDYv8GSumEmusG+Bbg6ucKtfQt78oFVOIASf2Kbt8Lh+L11lHt1En5jq8+8pahewn3VT
Oe1wplytA5u9Sb0gI7kURPiIBH0AtHML6YV/5oG+wJMG0d0GZUy4Hf2lC3iGT1Oxo8R3Z8v0dOwf
Rvp9K7mxbruWZ3BBye6/uWTE7Q73LwOO7ZLRZEYymiIaXDraFnv/L2MjVDqGsDJStZVGOS73nu6G
Vet8BeLiEmPhstf2IizUJDf4hSL6DQZ6855867s3g0gu6EVwbg9DS8Z1Up47ozqzf7IVXQ9C2qKY
7iTBZ5tLYqAsc9BxG4pM3kQ4BNvn9YDHojedrpScSgyxChxa/GxLbNpZOdsEntqiYh5UO1pNh6QR
8oANN1rvSQUb0ch9QTZ8ue6CscEYkf7kEjvH2eAR60sMjGHH4V2QsgAqSBCyVSEhhxTj5ZjYo9I9
QbZ5Etk2ZOEXc+AqAEgZ8yJqc/GYjRo1c3Pj2BRrT5WwYdeNG4bMAltz58o3o4Wd2O0gdp+svbFx
me3yaDzU8a7fRDYdMq7ZqFG8cLjPFuoDJoSl6qc6hGZT8Wp8bGxs2fwlcuaOpE5Xss273cVXhNhI
RjVV+pqo+MKaBqUxBgmiz6VR9gmUkBhvJPSRNT2r/RC0gq1Z8bmNDaJIpVPYVeBB8YCAIAt3Ut6c
jLqAyvToezkQEtV/ib3VKNh2eVHRXuSDQX/Z6tirpITWEyk3riDuFivPb0TgZSnjvTbO4zlQQrT4
sGGkJ62uCYsiSZCcck+rwdr16yMWhqdJK54TB1nts2ESvUOuSTbc0iG7oPaAhvAUd9pDLcN7pEs3
k7vzrlIizgTgRc1k44Y22vyAbPeIhtSfeKqSsfSGmKQ1T7ohU76Z+yOLfN4grDgYby8X63RPAXhM
YWVnNPIKTo4/vzikz/Lv9xeHYRmKrFoGtabOtvf3F0c8k81mGFmH0xht19RcSP2DxgusT9ps++zw
EDl8lYgaqzEQhAIGNkBCwpOe4FnE9ZB0iVcqqdcB6qnGxtP5fzM13oz5ME2+xVPhVVPiLaXl6pHq
hq6TDcM1xUuaj9KZkPCTaoyc/U0gavewX+3VYvhli9XiCXnDKjkOgFsH+lgxrt/3YsjpXJ+Sbj0l
QWO0l/SQ3BfxDaz/kWTLe2QbffyqtSt67UOsCo/ECJ9DmEG7lMlcm1xXwL69Cl0gxdMQLwEYIB/R
vecyRlYT94d5GlteApTBMPCFyStC65gnHaBk7TIHaawFFlaLTZKTakEURWftroNASu6JJd/KL6vZ
P6Zefcxx+hSC2Bnv3aw+FIuEppsUT0/MhrcFtC1UNW8T4ZoZeF218MSQ6Qi7pkvmoN2rfestaujp
xuKLjLBqCSGjURyH8LlrM9dC5Fjvdam/NJF0SSfeWyPTSPZedbJeTKO+1DnZpSkSzZfqu9ri+1tb
dxJhB7ty2jnA/PdSp52tk3Wq1RxeSuV/wQBdn7cdLYzF1rG8vgn/Xe1CePEfmxFFxK2vbsNm+iFN
l/7QjBTJOreDWpkHsynsPhLt3kmayoU04iFx8oiB8eM03cflu1KIRyWVnwjzeZ6aH5bSXKovbIfW
5ji24nFtSrdPXwZLOFZQnCNBOBrcRg1VOZbP5XPTaoEo8jZCpin1VaB1qHPseLYuUx+em8o4FZ28
JQWxjSTcvuh9QEQiRfji9bAU5dmOfqUsVXnxw2U8G/HLIrxpE8hpYiS4161bms6w+He+OW99bnse
aFoXUaILrcgBW+Iu5HCZaUDX5SioA2fzF3LmoxZT00psJshNWIIFHNMXyLIEa+4arJZ935xJfJkA
vzAuAfDYE7pAugz3KmW5zWRgc90MhQ8DzaS8zDeWDxSpfVNQA+XvMx/3gr6riQx3TCRPBBQNdhZJ
h7KHvaX7hJXvLbG38T4PmD1q1s2xtcNNCjqk8aHOYjRo/LwWDjkhL9LWsVmWzaJ639X7TXxHAssY
oZrMCG9ABS1FpIn6xdw68/SasQSvq2gvnJJ5Oi9Tc9KeV1U7qdDG1PNMLCOJ2BJDuxq+/PAckVBS
CVgtWKtnkHSi8BQRTh+VyNLL9QXrzgthLavxpADEWYqjAnqzM9ml032Scenz14D/GpCHcvXWGqw2
fXYY0gIoz236YYY0UbBoCMjuZWRd3hZ9us0WklPrqhrJ0+ygvj4TdHA5z05SD68znGxBvM2p+dZN
6bvp1onoyfLixWCvqC4JReg9oUDEMOMwGGU7KTO3bb/qiny9/8IFdDag9S7ILxeJFKTeaUkd7tH6
KMRMJDLkx7SzIZcZCclwu2O+8TVNy8lior660D5GrwVcCN7OvLBAeB1iANQJMRNCvswMZPfAWstN
KFJpH3GFqLJhJ19kFeX50jrsMg7J3Lu019ujgrerTTzdHULdi9kglXHi18lDaq/rk+RX4reEfs8C
CqGs7nJPpQPawYOpcsSi7dqobVT/T1vCBjfstwQmdUWxu/DybKRedt9Ors04QI9p1blqIbmpz+5q
DSG2Z+7c/1+ezmu5bSzatl+EKuTwSiKDmRKl7heUbbWRc8bXn8FT596HLne3bVkmwb1XmHPMzh7y
JGr29oIkG4zXcQirTj5Ub/ostDvMQU4/wezRNe9OYKzgx45voigniqNOIlECiu8PUW5qwZD8k1vo
uaGny3HnK0HxhQz3yLm1AtzhxzjbfbVRvQwbsFndtDhGT04g64DBYfD4q/5vL8bay564bCGmIG9r
Q/Ffc2e1xVraTHh/d1+Qi6CgHtn/KJ1wzSdP3uLAyH7g0jrriEk8wRHcejUq2F7APLQZD1Rmj9K7
T1aLhHy/1cYpE4bIHNWLfilki31Wec1MLg4kA4XMPoHT16itU0RSwQwW4/04NLj5V4Na2RYJDldP
0KtIgToleh+0EKvMOYsE85o16pMMic9uyANOCJtAka/ZFkPL9LbtYIs5rqcV6Q0N3YIPSMnofMeM
UQ1mXCI0C+aHKOAWO32rltv9K5m3V9W3n4OgXFBc1Jpwl/X0Jk7c6G8+Qgg1MmOPPF0XQ7p2xKsi
27A1/U+/jQGNhqfJbxtCkGhbmBBxlRfB5As/cFzB2h4mNrGWx++EyXTpCBpMx+vCqOHtDWS5kq9G
ZJVqWHRbMDVmtAMVJZ2sEDMmtMvtm9W30DO0R4d4pMZl4qERp2T2ygHdO6Z2dFK9wufKcvcu85Z0
Oe6TERINqiVncSElJW5wDRUOythg82yUwnymSNcF41/Jum9rHOpxIE5ZZMefE62iduFuucueNK1n
fjKwugUqs/VpMHtaIPUWovmVXSSYFMahe3Xj7zPdsLUG67AHMdMupLhLOgdtAISYT53p6qvi0nAg
4ZtdU2TgCzN6S11zNQ6V6QpkZvHLLYOgYdzo0s9oLpy8hi1L6X0xiL3geEQtcRh+s21+Spv1GKL4
Minl0bgBqxVyJ0YOYjwn/gL0+6nc+vpbIr+EYssza/cmHXcnBSK5OTNjaR2c5c44pOacVw5ymR0M
lm29iybukkzalT3aXS3kR4nnzgLY2eTKR5O2n50kf5q8AuWdOE57JJj12CncnZxVRt8gd0kdy2/Y
8N2JjcC+R6uXzdYRGqadKP9uPcEv4manvQH0ERq3x7fyrUmcT1ukXPHbsLlSgN2SBZpJh+FNP0Fn
KEqOxQgqnz5qSTo0mz0usk/4V1YsLstQR0elsWYDciHzGqP+kVE/9L5enBduhqbGQ+fdcXYE1M85
NbduVs78T4qVbWOitrWwjclSr/5534PNmHudQ7NxEFwlNs5aIVxR5d0tJpNyph6JG1Faz9Imj1hI
b5JZ536fcdLeE4wCm+TtrtJv36Wcu6lheFu6fCvq33QHpbHqoEyUD3MtPruXgj4xAXiwI85kbkA2
iqc0jauYlHgGiEZq43qLPRkBTBoBmDnsSfOxn1DIFfI1iYYWi3rNekkTI3cSansUK0gKLM8xDLGa
o6zVLjphtbufLAipnXsjmwBaocBGusNTpWuh8QHzowB80ahBJLhALzyddI0UD5HV3KFB2NHmGXpg
azYPDNgrFt8HINaAIce7rV5M5mn50XRs6yP1pFvc1qGUTEG/tn5rk57gJVMFpmCMgGAOwoksmZBd
kVMc9POo77T2lS+QmWZOn1j+gzMuu3oPipkATJyqPdb+jodzhQ1t5qDEBVdnQoBRQX+QR76RHQ/F
sqlPObu0uiTQiYLklm+cIkhR5QtUcDpWU75u8kItKSNW+x2ri9PazEFUeO4IqifPJJxErCUfn2VQ
vJqSjI7FRnkckopyNq7RFurWF9JoVyLCg9pL3FGPdfSrAriaPsDL6Jh3q/04l8G+redY4arozqqS
Xtb31oivv7A1HHlMiAiwWi+faprSzGsHmHHttdZUlxR5G/dQPN1GDi4ZPptQG/f0oxTkG6LxQFHS
QK+UU37qAI51lIiqXy+MqA8juldYxhBIDkX9PRc3/AlHpCQ97p1Ve9St9LBEw80MhjZdfFfN9p51
xpl5oK6eFTVH0RomClcxMsESxiBD2V+AYfEzUpWyiEOsU5p2iQ+hM+RD38Z4bVKib7lStoFFH47g
A+heowviVPHlpPAFg5No/4x7wxV71VXgURtJ5pdOtaCuHgxPEVruVdb16n7EAhtU8RBAX8QAiNZU
9WGG0ruLgbiRtO7XZ0Xk4yzpV8HWEDTFhNBYyXLXDesWK5TpGpVBzgCqOw5+fNTyKWDAFEzcLc3X
z1QJrtWJLphopg2Jm/0eDG4uwgQLhhYs+1ydCd/EhI+jx3tD6oJv5GqK4hnsUiWh8Ue7zimRpBro
+RooBAQ3MiLmQG8ljxJMuJJhSKLmbK9LTXmWRf+qoQnrfWb+RvwLbHtXLktXCgDXqM2JdPHsHjVO
PNW+/Y7UgSnrax+ZWZ6lH9vy98ZyDPV3wyNKbjCXVEqtvVJrx6bFGdby/PP9gmyBzpum3q62ni08
s3ilEChvbTbfZEG9zYlxW3vrUlHulxWFE79yyW/tR9kPH81aP6EBwbsYAgmh7+Anq+HjosLQpnqT
Zavz7uiOMk62DAt3bu7EC/BmWWeS6drviI3+mCCzqHnto6T9gz84kLXhzjl6hCdxU7XiPm71Aynv
o/iViUGM01/X3N2dnKYrz8l7RjYMZ0vszpjudMFTTMODyEkSnuSVt/m0pVUkYUFGKGkrbj5ongZ7
MsdM5ooSD6LVk3giOHKzOgMR7MX0u2CVUVZeIbY2SvEltFE64LoEUsy02yKmOealg7/i1hpZYcgX
GHHVFjTWEO3LpXp9i3zcR5tfj0y964oXPhi3Er76k/QtUzZ9J6MEFoLNOtx1HCjbX1FEpgnPAqB9
G/9LdGJR/mdzjMXutGweoASfms0fv8cFfQWRQSkvTwg0Vc2esiB/LHXxKrb2i6m6XvDmUPQuFs4g
4XNqRrvlAuDN/qxL6aP96Ek4R4b+tVazW+aGuxfD18ZVGINsOLBnJrXnWK91IOZatFj7iSWU25Mj
TMeMsHi6CMFabG61/N3V8lR/ludFyc6FZpzy/+J0jMQxjxh0hLnQhwqZCxJumUbEJMYErzcrns79
FiPQ+OHwn5aznllE5V47AuHYe7kzc7y65N66lqoepaJ0qk/RxLhbu2rXHcEiKQa7NkbyYkbiUp2+
v4dmiOSQtubU9eW5XMD4M/pupfwMXirqfq1M8pZpPJlZcuouc3Xk+qMDLy9dnIezCqpmVt3ZOqBj
p33CiX0w2PaL7gIKyDwP0KlSmTtXV28bKfYE74TCc6d+0RVsN2wIQeWEI/PZpNUYEpmH8Z2/pSph
7LGjPbbAzhlIhmDzwnZgLbDuwSDlAfQZ3lndbonEk+EvmG3iTpA+R9NnqUY+Wol9yDoQbcG/y3Pm
d4bgpWgJh+PdvMDosee1AWB5AOTxFU/DN0gOpmahD7M6ZSOTkCVDHEfKP6LZshpEfgOyAo1YrPPd
zF1oBKRbP4cqvhPPaAiXGYDx2MMo0ThWiPWbCyRvFfeUAH3rvegp5yOSd6wWPFB2XS4BbJWOV8Oi
MNSnk2FV5zwYBNGF1XUAd0Ug9UmtFTdinDcpIS753ESIllzlJr1N1qXRhUhM1ntH3khGADjyz0eV
15jmf6YvhCclZXzG7oxgRbJuRNU4+BPoJKeTCeudO0/1tb65x7/1UTrW4egtXXHKUvMkxst5rodQ
plSv90u+0yNZ+ZXpE2c+QqSvHZFUpd4lpX6hRf40gGUJsae8U+iAjs96DdHZcKHHHialOmQW1x8q
3sqiAAUXswBdEfzpXQHb2UIeAs6sjqjq90piSAyva+w1nkJyrQJ9NPyWmtgsSWbEftA5AkxjcCfv
IpXTpCiZe9oRgU+2hk2iPeKJfbLEfJKm/bl+F9ZFvLfCvy2vvGB4ZHyHai+EMqhMvGjwUKOKCGrz
vqGSfKyutHTn9yohHhSU04HyZ/i7jdmxPUl/4pQzx7hO27/Ni7pA310cNctETivgidpW6VsQfa21
dlpW5dTCUUqQlVh/tnq8pSrpFuUj/bFYwo6BzkgIiRUcDUvV/IGdd5rSx5frgd/mCSWE7ORV1cBY
yzWcpRPYewcSOpywOSyNT9RGd+M5u1CHvfqUBnPvt8kjP31P1ngdlObe28p1p/HfCa4Um1eNC6Cm
8deuzIXY1K+gAKykOk1td98YlZMf8qzr9Tq3p42vJF0FTQWhcIil7ALT+kowqN2IKmaG/TL5Wj5+
xUL7ktS3IxJbLpc3Y/GDeunbnhpWY2sJbXs2SK8aXIPLczT/AweEZy/VfblzaWc9zGG+ovxZ5iQc
dx1dDNn0S00f1Z8S7re2PfRK71fpeCMZ+7tfYBeEcjbeEm7SRTBvayLcpky7bXoewoGRyy8VBx+m
2aubmoxxz5icIio2F3aOjyHVI1TFf7fpcMfgaQ2y4s1skYDfMBrqgkxiUiFVYY21dLAW28IkRyDK
X9RJdLChxbajj60Q5Ewo/k0bIZDia9yu9v5P0bzzG0WnzUVb+ek1wb5z7zCk+4Ff5KfJ6gs+sErm
ZpgMbE25dTylyzzaQ4Pa8p3Ssp0h/ik9GyXKSIVF3xDNLmX9wtaJQV3xkiYNHXqQbuaVDwN4DNY8
mjd26Bh4jyY3PjJw65/l0Y8H3YVj6HK66cD4UBR6pvOTEWfC/s/lD93w/sgygUt1H5ki0akoZdfF
28g+AuqMrweHpiMz8TGOtuCrZyFaOjJkOHdWTJtI+hxiNC/UGV4DXZ2pmCUJvqBXfit4M8NJMJhO
n9jdHLskIkJeh7ooGe+2zs0s0e3tJVTyPsyBSL5rJgXVyOY0IKxaiqbtGI3WdMOGeOf2aCwI47QU
1LPicyrkg87pXm3kBzZLUOGYVFYsxdSHNAZ5oDwzTfezzVn5bKyZ5r2ldQyaPwh/TIZHb/ORqP6p
DlFdZ/yeVFiiNid4sokhTh8K1oUAvducephQCW4Eob+uWuoQOszHcfXiVbTb9HPA4cTf4DC91/hE
aQ2iV7LJT6ncwZI4EoXNzhrfwDAsZbNrUNgsmoZSGKrW4BvUcQKVRZVX3twTpxC2VfkUj8UFZY+f
NKq/yy1q/vtYoFtYiWyCZ5/WmtumgmfW0Jx+Sq/ZCpsd5z49MWc8ClXigRIuJtxv1raDBSww8V87
om1WoWh5BLYYBWW2eXtjBs8qC+HvDsIN5qmck4PwbjJw0mK46uZyqyzgwsfvib40uZyl+p+0M4/v
+Bs951gmsYFxMlUgO4du2tj+RuUknxIWj/hM2fshK2HaJk4e3kufG8/PcDabZxuNk1tOVBMs5w4y
FXILz6jo/tSn9VsoZbdM6IV+kUeGjilhaIM78zJJyqUDz008xZWYhL4PpZQx6O7PShOoXOS7M+O0
saoMHYMVvYczlXxrAXHusKuM5ESlDFeHLSkz34VVNTehyvxX4zYcEO+3FW683wQWJsxBhzhQN/PD
WqfnnJmsCMSMeLOR5DywnYh9dK1wkizoXe7XEtzhgZkJP75nHCptSq3AXEA8tW2CV6oOUhy0vFs0
TdUpudg0p2Z7hCGGoqVlSFERP4PLcEDozEwjF8/yQxPEqGq/uuUP+x6mAbKyuJyuODuZroCUJQBK
I9RBAUTLokM72DxkUPc6kv0kZ2Lgb38LbxifaPlpCTah9Hj5AmKV7ZlzbAK/o1tPS/zPKqdL/62f
CZxyZSFhwpPVHVO85qJux7cz+zmw3FyyIE9+GIDtAEetRvGJW/dB73pKXId754t5d40/e9smNOKa
tc95Zg24BU0b+zMarIG1l+HOHLnQR/2JUjipf/quOy/hK4PiqC86U8KgTzVvsxqOOsZvF5JbuUTK
m5qst9kufo1CQsTbyXq71olgyQ5prBNVHcGQtuuTxS1hKQQiib/rSvGGmY+e5K5D50G+8MxOd9+b
Mz2tLkqzsVerT5Os4WCECp0hAVGoEcT7pENI4smUQXyK6eIJHBqqJ7WZNy2kzzD+70iQGbk57HO7
M8FrWUdN/mzXRNJoQdqYAUdOUHZaUDOn1YU1EJQu2CZik2CwKa4uiEHTePKSOcXFgu8Sh2b8NDa8
wtwHDVWceTK0nj2QEZGLSSRIANcq1DYZn6fpQ+hVyAJ7T+72ZxNbqF+JaiwPS66zbngzRwyG5VOE
y4ku48MAYZybq78iWWW5WK2c97vgxNwt72V2QXRjo5t2gsw9p39maayz9yeMM6jfdaUuRXjOeD+M
J6sJi86IKfqBkW6VtcF39uIAfiS/CrZvBQfiuxqTfHYm6PbGQ/baRmZBsUTeTxMu4iMTpWB7J8xr
fKgW/UMdZmCEYrCDcWEu9/DBo5ZX7qua4rkQpPuxVNeoo9MVq0BnWLuwKgBfL6qUFZGh5WjEVDYe
wCoHkEN646ciI+wwXh0d1gHGnfNuBGKmAWQaI62Io6Ie+ezh4DrvMEO1SmHuZ+cdEkj+EWGpNT1v
cP8h/DlbzfAxSeqTyNnHOiv3aiJFTCZCxXoo6W1ht/zuuJWt9cgM8GMx7CX9EJFegcwoiScoLMlR
Y184GW9VHrB4AyzJ2Fy72brGVCy7S8hK3ZnnvP4HAKSPaIFWiIPZL/KRGkj2z98iqmBUd8dCSt6D
n1CZkMmlK2hrcJliTcz1oT8tnRbBH8lAlehthsT6ZKnzqz2Joc4XYgDmI1PwB/qgGvUje/nuQ5uW
QPxbXExunHqovQXBVxBX28OSxZdLU98Kl16aLspqnqs8O5PCnLiaYoJbGG1N+y1d81OVEKyFMmJW
SYpdPBWk8zgm1BUk6aDABzsu+lWd+JsO3YLI9YjCh+H1FDSqRRlLjcS4ylI3X40pUzeWXJrza5C5
KZ0qL4OtEf1WyvxKWTmc2X4IvQsryq0RMyRe6ZSJQm65cOZh2UaaV/gVcW+v7XJPtackzCeUQo9q
ap6rPj2FuXtawd40SAHvSbV/5oDsyQH3//7AXuJjchRhDsJgubz3fe/pJBsN5/8td4jpgCVxEZlJ
1lwfLykw989UOr2n5nhEXUPkOj8q7Aa1oy09k78ostizUQ/s15mfU/99CWBOamZdvTMMjUesmbcc
v025PaliQ2M3G6ZDYqFtmfPj3QIXZIwBEnf7ubnm88G84w05dXpzroMYs69igwPT4kermA+jEx9D
QoAd6XEmEBRpppRRbmOqXs1WvOy2Ni9XkmcfYj6jMT0Muemkx6SrokEe3fwoxH92bmigEd43Dgx2
GJK0+lby2eKF0XZWZTs6JmX2M+ITc9CB1AOZKd6Ma6yjkJA/ZluRgpo5eiVlnqmxumWeVvuCBW1d
/sb/6ZC1E83g2PBcntiynQnNOEM3m9HTcf3n3XpcyzLCeBwJdouKOf8Uq5ljni1JSYAhWNObwZZx
Z8s4WZI3qYtnkOIFXsNLNNM1UBryph31C0tDr/MborIMW1XGO9ENR4WhXp2SvK4pDvkWzrrt9pJD
uIDlwB6iYQP73TlDq58lDYVd2t4I7ZXwrzMmVmlT5L8FMC9FlYi910584M4oP04NZXFKuJohMe4x
jhY1eWGO7nfO2Ip8WFe/kyHKYnejyMLAMvCi0TnfkWb3xn61GIQXbJvmX6b17CshGJQ85EsPsvwp
WPNn9lDBLWlBxT2ikEbQc4+klVumtEz76o6kHvVi5/5LX43W2+iiZIPPtE/hOplB0w3QShV7Fb+A
qfrV2HvsEGDYb0Qn5QnM/hy96ND7SBHJpcRCSt+JYpNAopF1xV6cN9NZCz0sVMa1rXVe6fj29adN
f80JocyY7zRoYCyvRS6E3sJqxZ4AituhEXg32/UFr+urqLQvLFDq9LlU3ecmmx91onNiDm5+nnwx
M7w82Vi6+kLeOcaNtxzwdQfhWiJ/qUEmRB1UYAnOj4k7wHLRmaOTlaDKBHmfkaHpqg9UgY+scatN
49bJv3pMWFr/hhhpri8yXehCOYXufK+ehioy/1M9o3xHT4AD0JzsWiQy3FTWP42ClwrpKJlR/U5R
OHtSPHjQNT320wHujBvrmWgGoqSl17UpLlCNEnAGW5ZE2ZcyZ+QEZb7lT5QSZPuZMeOjlvC9rvz/
RW9+aujUC7iECVOJBltIoxxjno2Flf9IN7AD+OK8Rikv5ikAyMoTt8arjZZ3avASKL7gXyfy0+tx
8Ch+HF1jU9OVqJ6S0Oi1QJkR3GhdkA+CXxibzzwED216isGLomjjAlyCwr+2SR9oehys4o+p8DQp
9Uk6XEdDClp3TzpQcONlYM/R9YVbg+kdvKmRP6AOfMq79JnGcghl97gSwKwmJy3nZVl3hpJEXH+O
5bdFu1+gQ5+XW22Dh741IgOUKntKZnbOul9qOj6q38QwnQqT8LHCQJdgXmuPTttL6hZ9YQ07M0OQ
LbiVbroqAgzcqvSy6QHAVqF4IERJXeU/zM3OvdzTqvmi1D1dfRDvizfkgotQaJc3wjso5nqSX0o7
Wq+xDEPZfu05aFW2UmaKsxUsrYx1K1Z3UKpLuJFLeG/B5ZRHFpLs40EJRRumIPOy0jrLNMtM413i
S5yJDldLyW/SkXhtADP6Jmo4vkirrzlYpBAT2lQWweKX5zRv7fhRT+0VtdTlZ5E/jduQ/sPoxFXR
cK5T6Wlx5vVM4oqqPhr1r4X8t6IcXAnZSX5UE+0QHyON/K0KESK5H05L3eYPBQtAzTgCtRxYEBPZ
6uCj50Witl4V5K8zM3Km70HSw6yLiycDqyNYWiJdx5M6MYjKkzNbTaYX2YhBjtWnNTLTm900Z01r
lQzHZgLr1Gvu/ZREA/ykZyOYDgMXpdKZ3jjMXsJnHtKyemE5HC7IRiEBWpkTUUa1ZPr69wGdQIpU
ONIEfut7ob2mrA42+13CvRfaM6cxDYKd/59KSQc3NXf4US07UwEWH5jq0SJsOX6Jk8S4Sr1znJIA
HsZbFlUvvSpvAF9sE6VVERf3tl19EvMOyUMm4Hx4LU7fojPtmlMtpSejj6PdVrXxlefLZ6InZH34
Q/WVa/GB+aHFGMOqZAcaAGrz1s1e35M+Bd1fBhY5SDz+eFPoSEChqILZf9qOuTU/uqp+rrv+JJj3
gzPc6vQvJIZhssnHGBkPg/CjXJEPuq6hMaMWQ1WsYm4x0y1QtL8M8o7T4a6BAfRNrWWZj3KK95jd
+FukVVA84XKnPHOa4e9LQUA1srhjYHMH7CfPTpElrnSVUybuY+VocGhi1jtIeB+svQfCV4nAKpKC
c1SlD8N/jlrZj1kcCw21msKd3lFKdoUjqLPDFCZ/7/PpfgZHr6DIEomDOUQDndLikduzP+XiCPYG
iXo9JdZjFYbTl4pgaT1Yv0pWbCpfTeyIPkd4SsOTgR7v0J5WaE8XthzLNyByjxE99mAiUyhN1wEe
/ab5q+aOmeQOjOj5rBE8VZPl10vgMjcP6Ie3K6Ons4stW7QtyLCVY1dnQeonx7KamboNLN7uMHcO
FpomQ2K+kNiS1p4EXT/xxQ5pknyKnfhpHqha9/W8qOpZ2vSzKTX2aIJzJrU3Ceq/E5YBCRhJLnYP
JKt382fj01ZDutYZ4cmCZFtHAkDeoVZUYbwzzcTxn/ilovu3m1YL4e1LyCQvYYionfWn+B47HcvD
1p7p8qWesVWL8TM5t6MQ6ge43LY4WG6+JkFh4rhRguSjQPLhYfW8i/qM90fCcI57eumnsDthkfzC
rfQFfPdrbP9LyAhlwOmtzqURpwvkBGp21nVwwHR3FhX3OAUQRsJNKXmGvpSYV1zXEZm0XpllsMcN
Xzc3BicbFoMtIdfOVC95IV2VZrltwAox5Zzi/Jp36n2pe2fB4524wq0nl0LmxC6F2tPligr9EI9p
KDOGJCw4SGk4zQcb3rhHHxQHO9JKqSU7AE2hJclumgkeir1oF4rozvj3s5DIDIXXYumrDxoNspzi
AQnjjEup394HnLGIziy+dOWbLHQiuY5Lf1xz9u+i4sWfWtIgR+ZJpI2d1MQR1oJ5sWOiGkxeBhxn
maEGyolyVjgWceL2YyDPELgpoLIcBXv1mTO4F2ExYWX29sq4k+n90Mj/FMeTYiW+MI/P4qVRGJbG
b6Rjr9qwXkW6XRESITNutJMwprb5r91MuWcx+SmJXgUTyvqj8ef3JzHPudySy9/U0TIUK+D51yYw
lgYBUh8skQSgcAP8SOpn0JGHuWTgVb4mxCXihcSW2ryLmnX7Sf8z5T0sj/C/PovpLwdfZLSHFjO1
Ie83zdZItGRB74Lk9fdrD3CA5bp2qJfiuKFA1QQrGvLyPAvVZUbo8lgI3xKL+tnOhs0qGi2M9tG9
9m9VzIjQpXgo1mgl29X0YhP1fpWc5SMtjbqcUvEyC79GnBJzM99m3bhWRY7KrLwoZn4Wk+4IGMGW
bKGZojgvwut1ltH4fWqaFRFdcFaK9hBXI0ki0nVAYwboBG4lwXlR3ejRsvzzTgTtSki6JgcbG7WR
ncazX2o2g2lYHVO3GY0vsHcvM5h9DCNuZb2EFYGpuIeIcELPldvCN7msLMT40NpgTbkD2Kt00TzF
FluSmofebYaYmxR/DMIHvdJB633qkOiHfg1KV5hp9UrVZRGB1yO2167ljkZa+XYgzCwijmmzelON
Sm/efImIiygPCMVwcyo6xkZ/lprOqHzG5gLZkXIc6vYEqpBS0zVWdBtrcSkEOC0oYYhxwqYzwbVL
sOloy0GNwf0UT2nQP4APohROXG7K+aD8wzxXDyHTH2I499t8JKOWd652rSRBMknjeBzvDYltxNor
ahiLaCN2ZnSHkuTJ3n0yCtVR7YlpqMKqeHdiHQX/RikjDsdGnd96Dm6Ik3DLBJqvGFAWWq1dVK/D
l2CgwN5mcgioSC2USmSRMBRsijQQGqBUuCLfd8u7zyLZ0kb9VUAVinUUMAcb3yf2yX82r4IHkBu6
m8g4sliHcErz5+kXqnp0g83kTCOaOl0jm+td2uFPwhH/TtZuHHbhx2xKToQHzGjb5fys/989NrP6
e99j0Ss/DYJ636ydYGMYT9Ovah5fbvXSKg5Scw6nXA6ThsxOmPZb+VFP+ceoj0+L0pF8rf5+dtEj
+9q4+saGibYlERMnaeeKv3a+Msti1nGD8q4Cd94lmLky2WaF7EgiuYmW5NZ2t4p3VcGiqLPRvWr+
aNTXeC1uamHe+mq6u7v/sc67hzsuQ2ZQtHa10s/eg8TSiN+kqVYvIrv2EjIUWiMvAbpf6nRD9acI
34sIOX/6sv6JaZt6UT6Vns+E8bVs5WcD8XJeka1vDy7jrfQlgHprwnO3YLDBlGrby/rYb/OWsqZZ
//ddEvwd+hjby2sKKDF/0yqdNNA6y0ViQ4PH7GLGcdwQaKvvfsb3l83MEhAuw0AmvWOkjEpAqiNp
6xlnTAwAcSiqsh7stLeLM9WwDOr+Vvb1bTVlf0E7OyzGATWnU4yAu/KoaVNqVWiWX+/usN1Eb/A5
RkTwFBJa2FuZK95ItYRKQJNQ2NVF+NLsvv3XOCVK6yJ7gTKJzHrxR9bnvW0yAWSTzfgyQXAQjbai
xrekTx+To9/zxjyDcI4M0+sGIhN62Slb64KXKa/PErl7FhKHVFQdpdpCSSpPAy3gAEjdWjZnRqfK
dxoKJ+FkoKUjTvktiiXXNiwVIQBx/DbBTfMfCcw8Y50wPWEWUl2206UNwVlDUtMhbZ7Ih6ByRCNW
Nz9qh/q2IiqAzCkzoDXIvXlyOiowq1h/1VKR3pfctNtV+SuuvXTMF/MBbw3ud002QPGsV0ULVXSp
nTbotzcgkjDjZdSxL6b/vut+sUdeZxCwZm5HbhYIYDUM421sPLVvfw07cQdVqJnqq+V/p+xe694g
hYz1wvzCLXOQ6d9NgmOhEYv5D1xtYaTxQSDncUNKKupdIt7WD5IKIWmRCtayP/kj9j/kbhys+JAX
H6kaGNzzFZrYAoJnx8ODK/Mxt19l54/JYznCpdiuKUmYgGg37quDRHQjG02gHHb6bXR2rp/EqGcM
0Y7htNrt4Hc6tx+AElKlSjdPH9SulnDEA4UppoJWP7N2HAZyuJKLmGwI54nvkv6o25UIdQaDsPAG
nWivRsWZAsiwjNlKTnl+gIAq3BujPa1z6ZAgRrpy/zMlXRqpANIGSXXhdby2sv1vxhyKutZPqV1K
QEPIATfJeasHRFQ6/Emp1ejcNtw7MqlUHb5JfeHv3OQ3GCzlIa8MjvSlP8kICsQ9i6yt/DPHuzcq
02ZXeBilHIVcklae9GaiTSXRU+nI+8Pzg3mJ54Thsxl/zWryW5NROnTUlqqBVHgsNq6z+qMgMbxf
LuRCH3Qj/w8SEZDdTAdGoovtcVMQACyf4/8QdV67jWPbFv0iAszhlaRysmTLkuuFcGTO5Gb4+jvY
OMAFThcK3VU+tkTtvcKcYxr6KTMFptWifCr5BX1K6hWx8uhHQQ5lCRpXohs2kODYqfEZlvmzIfjd
KPhiKh5qcLWoXOayeR/q9oQT341msOVhu6sSSDjCBM0RI/PWmXLU6PPmp82lGFmNDfsagDIKhN8a
dL8n4e4YJF6mYCCCN52wrqkuwJY3/OVFgEl8XqMSkNSHgl7WcN5rJg/9o1P+NOXVwZiBDMK1F3EJ
ttgxupmZ40mvpFHErmJJa5EShEjfyACrydT3vgueTfHZieZchGQ+hb/TPK1ss862zZjI72OvfhKK
Hpz1Rjf8Tpt908I0lg6otEyDp5nwypyOWe7YcfbsiBO/7hPbs/GHhVjuZ7m45TKRvnYroK71S6ZG
SIhldOu0EPG1KzIZ5Oz0oiOBAaHJ3MFoXjROaYGx1up5yyw1BEcfEHE6Sh9NiUi1yVcJ5zXlpOxi
S7QOYBFSmxZskWoOjuW4AnVUhCQhpWyGabevrBkMScRsr/LmiQtZlxe/btpTOqI0mU2GyM5L3nRH
uFTXTko3tqXedQuab1z8kbyttcauGhkkKYw40vwDm4YYmvcl96+uUWNkBtM3BeOZdS1U+Ox9oV4q
cHWqbZNJ0OyjvoJz5HiENaxN2fl2hFQ8BBBDHhvTPEV6VMPZ6SJSRta6QemMStRV08JYyTEDC1A/
yz9TBunY6J5GM1yWbM4+PYSDCrjFUFiTGodadBsRtxBZu/Ekvscxv6M+6576vw4A1DROa3g4EUFm
tyzu/lQrjjiur6IurDU7bdnr2Va5rRFSuyiha2ZD4NVmV+Oyw2jcasT9ob3JkzdA3Ywjuai16aYV
Aerunx74EZqxOqAmS/PVOFuXIQO765hHFUOVU/Wxp8k2rg8ZfSoU7bo9yj0zUQTVyVYyvoxZuzDX
fIFodpLwKvOceZm1tbX0MUaCePfOMFbwxZEtsR/bRhNZEAzHxFQBhJ8d3BxWLa4l4fWjMoZHHemH
Y7EwydZ2Mlik1mGSYqLHLK3Tblp4C5tvpXkT9j4JNhKPGp+vCF1ppx2dMvymisBTN4Pvl7HSpZSY
KFGMbAaKNiBkJn2NmxQ3STG9jgHvhVijfd4SjOaSNwAmQvMNGfk1MVkKkk69Iy6316q7lXKUgptC
al7uJGasYRn8NCGD8Zjy2M2chLNcR8vMLlxAdI26mKFfdw8ZoZCWdB7ZXHUhShl7QFc1KeQvLesv
GIFbuo6nQviDJoN9Faw3x+6pkYKwAjnmCnrbclC9SHvvliMapqBTMBUix65oktWIXDSaHrn+MVtm
9xBqsg0iNboXZt4c+yRY8lsr6yDnCmDyZSSZoYc8C4JdCr23XlhYX9sSIsE8pEw7JlS0WlOhyRos
RPLQH9G2S/U+Rga3B4F00aucwRNmVMrwwm+LH3hYHiAEvb9JbBXq8gW30Sd4Qa+oPmztQ0bjbs7H
bjwztfNt3CpAS5t2Z3Pfp+UBBRyCSdmnOw/vuTQ9sm8+vcchNDe4HiDoza+N2Usb3ttVp/aOJ7O9
QDxbjcNDNnJi2qH/sTu4mfqcEGYdfg9AvakPYwgHVrmag/YZWE91jFd6EJ0NcmrI+MxmT0jhbyUo
i/lOp5BhLaxgrsd0bs+K0zEqIP+Ty256A7IPkkpwXIfUdbnfWRsxvubTv5HPA+lA0wopsFasQ0Lo
MaGbTC59DC5N4elfAnUe1RXSn1v3LG9EtoeHEOP3rv6Vf1XkSRbba4/DirnCS/GafMy8bHyDKprk
H40Ht92o8xuMAM9IUQkNyKzfRLXTi1c7elXkAtP/S5Jmfkb+G1xKTJu+Dbk4dMNxQMPMe7euppca
9J21lZgva7+TYwJQ5JCTZoJ5JqbYzP37oRtWTnRspvyTF9utzCOUfhUqZyw67vfabZon/Gk1zTcz
vYvOFykJ6lRaCHYVs50QTEsKRYYazDeUGsJgmG/+CwKLJRkHomlpfszGWbt1qAWnl8L4NrTjOJPV
Mee4TWrGPEbr7EvWXWycWm8iVUVq49d4+hepPWjHhuPezDZtf88CKustYHFEVAOrIrId1WNdE4at
0vTsVF0RkO7rZk+gDsmH2t7o6H/+YP3NKI5H9VeKOZ4nqLBXIN9boHTVnUPGfmmzzh/BxEp661qA
QEg45CeZc/TtOMf/izL2REcIgSQimelk+Jo35T2J7BT/KHcTkHVXV0z0RCUfa8lC21nyQhe0F77y
zIYBTwxyKfJGIZGQ0Y10JdkADj7OevPJdZGvFXasNSNlHBV+kYvroKnZajDiX/imNeRDogRaWMN+
QdZXQOt+tff5rQl5BQVgwM7lm8C6RsHJxYGb10x9dd4p6A5IdLc3qbIJchp67MB+O/hPtqIHhkZg
tPHq1piVEp+ZAMLLBOwZVk24HkvazkZWrvrSMRkHVDdk63DMFThTQx9f74yrEnMVxlTLC+QPaTx3
vmPdgXi0nI+2R8c/Bq5drJrxoEws7fdTvqpgQOMxNtYiIpfZMyVNR4dXWm6mUwFqeQCLCJfjyooF
on1CZdZG0eyd2ZnO88S2MtcDWNt8opEo55RnU5PdAeq9BhkmFIKqWAVTr1Vtj+Kj73TGhiyYwYIi
0hscN9fbVZJF+SdiRyS3EiI0QqMUHnNSzCcdo1JXIAjTV7pSJvfQDq8pudRcnezOqokGQDQdAPOg
z5E+I/EAeeykO3CLCnHNCV57PuT4PtRDsZjJ1MNA5HTmo4SxjY9BO8T10ZG/YgkxJruoGk8Nsjg+
2mss9MF4FYjRZ5ZBsSvPmwGPqbXXWZLmjyy4Q2VWnlOiulJ8H0ADT33uwmBExgZnsBTypePYIQjO
tUOLhII6p0dzioNktThegjw9QFBfTUY3vE95+Ahj/JsTgl7myqFeA4iRLrpTq35HGJJfZRL4a4cV
Y3yXQ4WMtz45F4k8u1XMjolDJkMKlXYL6VFFIhF1THRSRsGAHogE62sE8YVzRTiu7ouUWcWU0J5E
PbMQbZJeFHVm692g36Z8fmoGUwILO7OuahQERpdCnPflTxpW+R6WR0X5VMR3KrlRRKQSt3FyNlDV
aEgb+f0G1rkI/FqFxU4VjjnP+kjkzyTw9U+E1iijc1JGghsBOIb+D24w/sjiQrEbkgeMueENjarK
Z0mQY+EuYakviFkaJuAw/Ja2z9dzerBSbzmuZkO+UGV+1o5luUM8lse6jOtHWOOYcSb5NdTj9qbC
WAwtsVUyWh6CCuCisDJwLBmjjZLYrPGACen1fJLTbIHvFzja0/gx/sBa4OfTVKqXmPdWUyXIyrnW
4EQil3Xuq40a5cdZQo3SWQh34iw8NJW6HicOYcvB7Db03lyZ0dbRGDbQhZRH8L+e2aHvC0a6KpNs
mGxSQKXJs39KLTk+AjJ3WIpI/7TKkP8SjPn9UvRUv7oQ6s2syd3umbjyHxSL81M+KO1HIB3tdF85
a3gWE++P/YY1yOWzhreTAclFTMS67K3ss6S3QjrpStnN6E4lezGB2qUhBPplpF2y8gv4Swnol1Ge
IJy7CSppTW+2NvLSUCVgYr7HPND6OLsSy4SBYIfKqA/yyFAHRAfhW01zqlCWofQ8oWWaUx3myRMz
7aRQHm+n6U1BayQBwz+BzuaJlLWDZtGuLxHwDBX1E5Hn4r8nql0Ba+hpYhQMfITvifbiVAObEtax
+UgdVtoTi+xskxiD8iYT1ee1SvQkH5dxJtNSy7ik5ItGtcnG0OJuiqu/IZB3LNNKgAoppGtNKwgg
TabYdcxkmy+AY97uXSKXf4WevWrBd1Rzyw/EHXb6QCYAtBOFXTPiqI+xav2waPhRhJM9KKYfGQQS
Umfq6TUUMcfo3H07bOeZlISkFvCR0NvS3DV11a2qSMN/3USYNMaZkVROwBoqxCyqv1Q+VrLPDyks
xOX2uqdV/ElNt5deDBhUq8pq/oBYxneuLBAm5b57neS1NbtEYJff09M6Ae1tEzf+J57Z07yG2+7R
gxgAB7Wu8ZHfteNwG+FprOPZpbMO5i1gt/Et7ks0KmV+giVmQCM2zH2NBDnQ+4PSZRHC22WsOynH
Mi8hH8U/wdiU5IyBFQkLSC4cMRHpEuSjj87Q3KK4vleJwmEW5w0MqJKBQFzR6YysQCPxlXxJMedj
YOVbx1Q2ZQq/07L8rvNwX4fjtEqcxeIL4apHXWd9j+QQGnvbeLWsrZNkK2HGnsVyPPEdOr0g+DUT
xCSG28DzyggTiEf6rdZg6CnBQiZ1q/hMZTKLc/mEHpnsjr6HOcgMDuQmZv+Rz+TeUoe9Jf/IrJJk
tiYy7mUT5Wllf0mVyQ6VJMGsfaZDk3laUO0wl7XrMdJNNtW9DQVjYdEwJk/HjaksMoCe/tDO+l2c
It/R1VUZBuvEZjSaRvD2N3m672EBpf9q80Vl0KbtFPXTGVkqmfLGSBxf9Pm4S5lnBHbiN+Ls9Pou
axgt8Q7LXMVNtC+m7yF+QXwC74PbZzpqJf5hFAh8P6z7wxOtLm7Xzm1Ey1ORukk/rtBxbQ2mvSK7
WO0507dttIVh6soLhYPY6HC4ZjB2k0scf2tYZkztpSEUR1zdaayI/gsobj8n9bVKn21/6ZqHkj4z
/n7fv5n2n9aRA4uSOxPvikxkUdRxqa0Zi1bDeXTW2qMu77360BmbFozqvQxh9/CTi9OSh478oPYI
pLfAJWovav4ZSQdrRGPFP2IRNdChGrFDCMhNFtfMemswCWTlvLbbiUvyra2OOEPM+UmxLSXQ2bYC
h2vQ010ili/hhzLPcQ2WAdG2LtctagRJ7dxBPUURMw/kO8jVURny77q5WFu25ZFnQyCum1efofFq
8m2qpKy9VaAYo3+h/Bz1SxmfQ/0xsXREPyhSYtnuc3dmmSP3O7neKvPJmlaNukkYJDASz/ZReSYR
MGPj3CMO3lYFOLHgNoS/anIYH2ryHhPbFDKNg6WFMNn5ixI3ahiKlp+F9CHxeAct1vH2lk6dN2qX
rtrynSQUbzqOAom3ouJNCFHglorRen1NsT668oK7vASY28jjklL4ui8G2vSl4kqwJOa3PnhHbE5S
w2GEoIIMeziF4cKP/iYniadW3QLvm5vFjqeYa7Po+P+Tjf46xc4zZ1Rophulq7kQkw0JCPtq5J6L
HkhnFCqtlRqdJfUueDJaRFgMXnsQCpOvDoJxIJ/CIPswOBoDZ/wqg0jezFVlrdQx3WqU54jFcKB1
5ArIf4SHIT/B7kwxxiWwaq13k13a9ELruxuq2m863eNUwM5xLw0q/CBye/5AQK8g4malzF/EBPiO
QWoZdkY5FttIpQaPLLfVfsL81Jf1Bt68LWo0jSVPD7bwtRWXvtxfZfz9ECUMRkGTX9IBkirT5H82
IuWof7fmr4gDP3lrpi9h7Ev10U/PeNr3mOUl1lHc77K1LeXB1VhND8NmSGeQBuhmPgr9NJonyWPt
rDUHx0Tb6FVgKpLXCKsN/pCe6KlnpP2qzlGfn3GNp7B/Y2TY5vCIdiVdx3hM5GsQf4UYEkirIKR6
uFI72iz+32hW0GYTLBLaFiqlDgx1YEaWH8lWdmHwdZbywj6VSeYWSoZx3ZEeYRsu9/zy751Iu5WF
0u9QP+sncN9hDE35v1+Iovnf74IBKaAT9D+infHhJWbLSYKCsU/egzjF8KiTY9uIvoX+Tk7dZCvR
OXQU6nFrcXJEmgkQtr+axjT8KKV5nZdJVVtIB1ZsFJtZqlPvtBHmQgIvXjrb9pPBry9kbJH0W5GJ
ctBXcL4qb7xRNiIbkaW19F4S9fJFLQq5jhliKntwRu5tuqb5HD6QvRI9tZLi7Vg95sCTdR6LvTUq
WBzQ2u9G+9pkz7Q/YXmZ+t0Q/NoozgwUMG7wMvyzuWZ1sS5JOGwVsSH2pdl2PbzvYNYJF8qk44hu
+N3quWcTwotQS6iPLmbbp5VBcqRXjS6BUdwBo8n3wjiNYt1ZNzCxetMeE2l47djc2yLbiWofT29V
h3ZQvSgJ67+PCh0leVMSYdfhyaqgJs63YLDJqf9rJphN3V/fC7drD7Lx6LkIlYoXf/qKEVZL+UIP
eAr7LbUydlJ3q/9r8G0SlbjTlLtm4bXvfnjSJQrBjrumB4K6yvKTamDFqpdZwF9ONsKofdaA/jOW
5HmMuim/sbkt2ZowH4+MW8JskN4fYyMsG8HQIP1nF7/dwr36qFIT4Wl/R68FreSstTEbGhUDILEY
31qZGHtJG3LoeJoELBu3d1SrNh9sNk7TPJPmO2LJRhNeXf77pXLq6tJoJnrJllVT4xAyVUXiwpKw
8pySyJYY7XytY7LQEnwOVTKcGhgBJVazSEvi83+/C9L6YuZEFMxS0RHIw/csdXP9GQWsfyKHNlON
+1vlYI1RgD9Zz8WUWSI+YOuM8mZwyKuuJSbDqUGDOmmHRMnMq6Ln410PHrWi2+8O7EE6UZg5o9K7
iPFl5iFMNWfD2nSKQQ5DXXG/MzC1+iphcDCqL4J14shylHE194SkYBA3mUvTweFAiDikcuZyzCj7
YCVNrUaZka8kUWg4dszPstXR7OpKfiqD0qG0pJyKmPqjxdWIyRh2uh4wLdLl6LWWemmFdoVdQuCY
JN4hbDYD2zxggv4e7BQR7v//koIpi8klRYnl5BQv5cwVKS0VXDFFtML4nvKboY/mSxg58CEVDIRF
ox1JfFuPWaAcjNGaqErSGLIKXnqOszY2nEsa9MFFQroWlOAGsGLlx275JdcSEo76tdVZUC/15lox
DqLJJA4urMz+WtgcCVqmPPAfQrzqOXzoWbXEaG5pr0AiHVqmGzPx3mE/UqowV49LNTkyTf1WUkTO
SWL1G6MoBOYpxfSTZsEneQptMumlRnLtKaJF0Sy6ZN/BWHMuFLx2yec0lhWmoc2YtqGn98mnQEU/
tDzIlvpqhOMhkEK0LPmUnUiXusg5j56utxBxBCaaUCjSZlQL243licBxmw1TYIJM6kRyMKdYI7eM
AYYEBSMlsEsEvGhkcFSbAN1TkMryS+TYKIXlKP+J1bVDiCiTIbU+p4qs+QqJ3ucsXEYUihYd5dKi
jkiURyIjcyhhtBpNuk+rJnhdyjwWLmg85fzTqR0HfiiniFwMyaqyOTIqK5DZuATdnuh0BppxaKB4
x62laXTuBVZyZxD1jExdXSWySusXTD0pVmO+tkwZobOFLCEBIKPUo0tM13YwTAS3JTqrl2JUrGub
8aBGMxGJBk0rHzSv1ov3AM3vpUmTfh0qEc2EzB+q+gCWC/NvjWTrZ5YEr5XSp/Cyc8NPHXLj8/6f
ZVHLwlMbCabPyYlkYuCwtDtg5uK1nYMCLApFklI+qt2cmBnTwqbcOwWfggE+QD/Hnm52iNL4oDUd
M3uFP6MpYqGwQDHVAIXrRKCtl1Rfq3boIkrO79qQvdkp7EuofCi5fGgbxzn0wDFAnfVsePiemST8
7xdLKkw/ZREH74Z8hrJi+hwQVONV4JS9mZIjbBZBojzl+2DAHimNZGEza7F08wXA/MpsvobqrLZH
rHWD8bSbr7Y1ybLYTMlLDaVNR1EPCaJdosHF2rEpN/nvQWfwQJ8bBpJGgccghrt5tZV5/s9o3gcC
9CI24ac99W5B9PO/MQ/s9bJdZNq0Q4JJmF0mIB4RgPMzNcSZBEI2Tz16XX35nM4qO7YIS29hBnh5
ed1cEYETr6TnIIP17Cfnt0uYC2SBjIbqQ2sGzqK+3cd6SgZ2TyRTLql4mYlzUpOlDI/r28ANS4vd
HjrCDpD5RrewjyeY1frXNKbGGfVchC+zQ+FVkjGRSi9R1C5i0wADmMWkXBvkE2R3DzWEQ0M+LokW
5N1ybrul2j1wFKQ+aHiyODPi6dwhZHA7z/G7E6Y3dFK840690puIEwu1Zl0UjGIDKNtjRu8doF3K
CBHqTdbcndB+o3hl1Pw0Qo6Zj5P5HM4eGWg/XUz5aUfMWVXR6swh9W0srRokmV0Yv5sLIbrtk21X
Va9Ga5nH0mIW2cRJ857Buhw0MIsmEC2W2CQW1elP2rCGs8WIgZJ6WO3TlABDwoCZa9SeGQz6Nq8n
0kkgdXF8bE1VCv6mZAKNL1jYpyzSNKjlyOfWKC/Lc9IE+qYZaTlI0TD8QBXI6jsbVQgP/kpWe8ga
yVSceysM9y1XpyNhyCgq3SUDIfeEPZ4JwaGHlGaFeBD+AHbaz6Sx0T+pZeYR9Ip8VmWmP+Jmc7Aj
BarVXOqwP8rVNO+J4gECjKvDrrAfWPPVrKMQKw7bHEe3O+o3CRG4o3HCmedAbYkjeOmNeuJYYJ4R
J89w+sCxgE9mtt0hjc79XHksjvwSqTQXeHExnEhFd579i8vwatXNmzGxzJ5LxRcgs60eWI1mf4fd
/DrU8ouO5dy2lHtRMdDPMnp8ZA8PrAR7CjfQu7Ea+cQDM3cOXsUyl+joNWHLouNjiwRjmmE7NWvZ
ScCFKhwXC7sE1DEO7BnF2YhLvkLoL4nmIkUgA3QpCPal4cuIOnvbou6NSDm0sqNE/E7IJ0pQG1jt
Vu8KyOmY39xiKRcIBvnVpOz9MmhT66mRAXolWSPnO9iRA3sMie4yZTwmM/p/EgR55/WX1lHPk8Nn
QHeSR6PDjh+KW23H2JNZGzaCETXE44kjupE5OBKNDWdcpbtWcBfNXLvPzGZoPoz2jIQRN9iMR3/j
joV5DUK0ksjNccFLcO6Ublqy+5oTaYooqforWbg7MQjfaqYZDYtB7JzBF8jIOgtSe/SDhAuee71C
vosUyvHrBHtyIIDW2CxnTd6HHHE7zdt4JgIHZvrcfiFwDhkzjaio444fXjdeS+lWml8TmGKDuVCy
C2e05dnkYquhN6bxTdkpce8J/ULfTbSmx6o8Dxsvp5nM/TJ7zcU9rL6dBt0II/OkHshKYJyyPLwd
Ub7jQ0c4FKxFfiI60IUn5SrMKRTzlP42cO7gnaCTstwRCwKft3GDTJS5QYUPvcIi64IT5tsoeLui
dYgAh8/DXyF5HbqZZwRGGuP/3VZrkEYVsTO9/JMXmcqUZvR0grj8bhxI7amx1yyVGsGNg2vNPhZz
tJx9Te3SD8TS58axr+/KPPV/VDjvI5ZUubJ4FzTCmJTR+YjTHKl1ZS6HyGBtExm/X9cyCGEboAqM
qUqh49du+bL8leiZxMxda7n7DFPWYVpPjV/gyVtpmgJbc0rktwoZd8e76aiflWh3JZQWydkOrKiW
2VHCLCHtvtEXwhW07hWoC+qh7eCk2JEHDHCUHbShDquqaltUe+bLRvEd8LyS2vc2AgsVVr0Zo5rq
FIFcolIy8H3y5qEiJZicfoQ5C/3xClUoS23dcONpNsH05uDfCqo3BdX1Og6Z29mDV3CezLVYtRpy
NhLOOp6nWAUlMLcvQ5PKkBnpTZwQ0vRCxcYQHxW7Oa3vZlPne/LqUJTa0y81YoApkse3B8cYJ2V+
7/hBVZ71rHTExarKV5U45l1CxPeEUIzRqhl+OizyZNymsZT9VrZvRI/c/jSTr775Z4lvy2Im+ak7
t6WUta4UtpF6LNPX2VixIcOzYZvHVIMQdZq086zsC3kzLtleG8u+GiS5MfNbXHMbo/7QSv0nC4nt
tcwa4qKIeZ0oTtWQeKWRAb9VPyfjxYR0DldN8vXuYlgf/UiYonCXnQvP1sAWujovVaseeor9ISV0
Wpyp294kumoFuwaNA8PyTY1bqfQTkK9oYufep1T/0ijs3c4m+JZGLvRDop622KiRXyjCXPdd+2Jb
LABEr823UdU9UkPepBxR7jwgxbLjs6m3d/bvTss2vnZShorxn4P6uib2U1azv97Eo9m0PPUVB6UX
bsHMLSqWNFhCwfWNsASXcKzIfjyvWHH+lX3waRqLeAtyp6OzQ6bjOmYSoqGyJRS1YDDfy5jqxuEr
lkMTzA274Hku4n+aHcPwjoaDGJfRvp02pyLIOCGqlEGOnJGLqlgCv2vw0XRde89LZQWRVr7SabzL
RuPAj5TaBfgID1ZvSVCwnf0UBvXbPJsKQj0itHB2WiKqPTgi+gcXNmm96tV2cgX5GGgYnZGCFhef
Ua/k/5jKoKQbKfZ0Rd85JjumOsa+RTl9CrsvJ8YLNs4MMhULbQs5JM6PCoHEIdTBCOA8Rx/J9C1j
pEg2BK4ThTijZ+Zaj5jCipWjeKQpk0CFBQFF+6y/l91XDp2HShLHAyBlXd1n0j1FKIBGbJg3fQ5b
KXMjxfTi8C2ZjjSuCJjD+ltgFRpWyvSjZPdQfE04z/Pmj8MbXsxpKP70fczObAifMte6yiJVkv8k
5SWLV4pxCmUAErgXWc3b4c7Irk7HN/dbjM/BPufdRQH2PZ2b4J/Ntq6FCY3vIhD/nOzzIIvvBSej
SN9y8d7iP4yPFugppoyMaBW27Gst3hnR20juiOzzwaiCd0t9qMP3kP5FOhovKlIo5FL9NFXy8eZT
CQqWcMBsGxdEGZQ4FNAdKPsueq+tVyLcWNhiPWOLnphfg71i4IhBAHe73f4G09eA45VVuYqaM3os
ZthCnKrkYCseFlkVGXFPy/bnaKzpqhXCJWCES9pQfAH/q48r7VuTGZneJbJYeJvQW8c77Bsj7vIE
aPF2SkArfmQLMwDL2KGw70SF83Ye6+RhaS2zN6/54JFmAg8ilAcBC9sxKbYjsI9T7SG6+E5PFAdZ
tVKlHWl4bbvnFtMwvqJaRE9c7rQEmdGhhrgV46OLFxooITeGRwxnp7IA8GTtxBTBCSErHKoCxyNB
jZdCYYO2HwUL6kNEnLzzArasgyypgXL5UOw7SEPNPsGTnLVfvfzJnBsSAD0D+8W6uLzi29F075TF
vuycTaiT/b6UL7K0spU1JQ4sAKD/xfyqWVveDMX8SrRjWPj5RBaQL5YC8IJSFPN8B5kEkT3pI+xN
RPALCyUMDoPiOQKN65U/oRebtoActNUEMSzrgWz3kbHw4Ko4Ejv9BbSmFZ0t9VwD/jS3Dt1uso2Y
ruO/klDCnizKtWm8RP0GQecw7erkGrEKBvQav0vFkSYKzgnqa+S3uyz5N40r9pjElUMQRdyBXiVO
DgZoxhkO7LVpCfYgJIoXboWtnNVwo33rRKPfwf7kygZqi+wcILYGxQvPtGQcc3I4U1I1dpUD9/5q
qRH09xV9UIgrvf0Q4sDKe8j/ourUxeeuR8ODiQlzGv6rryK4A7bMJEAxJ4YBfbpHyGQ1r+zx9RtM
IpQpgPhDHoBkn5lUX4eoRdO90QgTYjQCwFNZMZse5tPYPHNphRKq0XwJtXv5ycmFX7KvIGRCFT1b
1q4uzqypSD1FRuBooFRf2ao06SmH9UZ2anmXtRv/mygDnXozURpC6dNPNr18Gf+bm6+pWCuBpyer
ZEIJ5JPIYNqjK4g9Flhs6old3FaWgGTwglcD2xC0D9WKh7qxGPGBo3aN1WDxUrvDsFUaxMx3OHAg
rdPxn1XsfifBlpLKcdiKgr+MatnltWG9geKswRYJgCnZZapnwG6RN3zR3DwQENBR75slQ2Iu7vHI
F7IY3VZn2kM0b3wcvpAlshReyThyAnbdNI/XSnnnLkazR52gJo9ugRGDdbP4ZG/ZSC0DHfjVMrUM
liJ4CvU34QIs0sbnVGx5IDuJHSM7HL+3V6j7gpksts1QbZZIJKB93Mh/w2+Hm0rdMn2p+FQFLg+J
oXmg2GOoh/GC5hoVVrHYPbYZ85Hci5nroSUKV5qD8JqnFcexD7xXQZiZj6eGePV0N03XWYGTthPz
76DtbSYMCVd6qG0M7QfFLbcCX6HNfkV9Kuo301NgsZq4FNDnHXvLRxk1VLex2CKYRuwpqTB+H7hE
DcNrgYBYu2E6me0ZBz4gvAJLyNuor3h7C8E3hE/0hAUxQcyeXxSBGPG5+JKqV1U/xOWhhVSnLCAP
F92DGM/G+GqUWybs9bxVrYOtMuZJ/pnd0bF3VfuoFlbMF9yEeXoMw90EWTMdQNPNRusa2hEm2ILJ
aXtPa+nfopuW/UuMH07gVP9nQ80DiZDu1OIHhoU9n1RmPCOB2TG7CRWKsIZlP1XHXUOLKZ96Z/Bl
M/Ca7Khfe54WwTiJUE1m3Ix2c5U7t3XlZmYRcDK6a1GclnVkOrwFjFxCXsEedrlpV2udILJ1FdrJ
JrdZkSLFTCA6SpeepM673sOyjSW832E0z//QgeuMQwKb51nU2OG7IX93YDnhqwk2kdL1bxQ0PccR
kCXkazCI2vfQrh7FSHHcoJtZE7cHvzMzce3bcurpYjgPOqFvAYKRHYZc3Y9+1KxzeFtwDbWF/Dlq
SP+DKP2dh/azRDU46922WzpvOezwEbdQ56GOHImFrreInJ+NU1W3Ik35KWtJ94v+DzE2VFfo8L7N
gOSgwSnJ0ya+oR9gLIAUY8lcPsArn0GCztGtkLAyj3ZAPc/qdY7L6CYazUIPOOKGLfaBas7X/34x
4+4y9mnsMa4wlzw/cdZpL9SBjg4EBekPfXqqmT+5jD6TNw1fndmQqpVnkc2XYkWRwaZ4GVlFslLG
TmDWsbZNC0a0/0fSee1GrlxR9IsKYA6v3WTnpJZa6YVQGDGnYubXe/EasA1fW6PpQLJO2Htts7th
d4G8gM+D+AoTUAEwKTRXrt/nhn0kBOqBVMh4NUtr8mNMzacpDMWqlGlBOBkNYJPa/XNUQXdo+xfS
2u3fJLXAf9EFT05awk03VqasrXNhMZ4MszACx2RUm1BBl9aYw7XqnXY/46HTSnlm4eEu4yEOwgJK
8mhomPH7tJxXehMw5rJakvfkwOZ9LikRQuus2LCpGbQt7pL5Jd4qhd76aWIBjJsAhcD3OuVCQT3M
ziZTW/pnQzfODXeHj3akAG+W/waOycK0BuQaNIxn5tLy24W9revtE0i5u+ryDCVP+980bgesaZp+
w5uHZrHMdFTsQFgnrQBMJNCCqVqD7DXAT22TbMgmfHa8//7KYfl754wdRksjwFiU5mmCLiobUjjU
LsnIYxmwdee6R+PHbte6VWrxGcmq2rVasHidmhtCu5CLzYXTFZvzSQzDWjQJm1ZbmT6a2sZnP4LT
Uka+eXQm4qWbCaewgkfWRtaTbajDNu/j74DFzlrouPfpdQHzS4d9yxmRGg8DAmYlPCwlfcknmtlh
g135b1L6LaqjtwnyST05W8k0MQ2VlWU4Ortg8yeUDyvTPizm1KvO6TsaMa3ZIDKi2nJx3TaSLWdt
oVVm4JvOpa9RB04gJVpgIR7oytSfyX0c8n+TORU+5g5bN60NX2Tpdfn8XbCF0lrMJV1lpwdUTH4s
HdZUuRp60sTgBAr3PKnbngzJuoDilQZVuUYhf3KzauDzgT4Hsu02tE3IG1x26l1xjixqipwezE+X
h0JwnXLXIlO9QnRX/oQi/ZslKzAgrQdeXStBnsoG5Hqr0MT1SkbccHVqc2rIQsXOVXfZrRXqZaxY
iaWk0INuh6PA1MXttOeBGniuedAqNR29TSihQdeQjTK4FqPyUMEnz6Ga7hKoD9tJ55ip8+9kqrAN
ZyzoDWSsrlDoiWK032mnf8V1DMZDMPXNYf9YSG0ZEwarfqiTVU2eRAx7iJikqFZ+U+jzrdbCTDjA
OeRrzyM0WqLdSxdmtVFsZJDdyhAEOTtMDMP9a0b8AP1/jvht+qmctkXpi3yd+YeONn/vZFG54WVd
Q+fPrgWBwE6Vr7RRVgcdbcnQTu1WTCV0RTauxTDbYCZ/e0GZRKHzmIcl2nrqvLQQOG0IM1zjM5F5
Oq6L+S6VVa9CXhmcZp+CFdRsLEilSV2SpnG1Id1axa+TfjlmXuziCrlVnW/HGjh+qDQHgWbKiVJe
TD+jZZf0Blo1nXNqMyklro2qY3INr8EWIBBahFarkPQydmtI0+CBSqyYT/AuksOQdG8mmNwe24nL
b60m/ROt8C4NbGDQn13PxG20QJlrMvBUGx1/Gc4LDTx8Ge3suxmE6TetNvNlQPU1JqiRFe6WaZE6
SrZlnH7TrgysR4cImnkznep8N6LZxQ6jA5APTrNecWU7FUNgSP/N+IlhlxaJNf2WUTVZKS5BQ+A2
2qre8EqlHEEdOxNE0YiITwd0NKxfm2k/iXr4R2gzE1PciYKUDLVcZ91aCZT7cA58d/g1NFABAcUA
+oVTNirVc2ub00aX2cy2TblkmkG0jSq3dSbWCWO7naJTNJEZyzAxQ6YRLfb7WhIQ4oT11YRT6DRS
36qlmXlhnuh7jluCotxgoBScnqSo5EsaIfYdGsZGPJzXIlv8iGoKvE3J+JItByyRgwtx+VEGDHgn
avE51Cyos2Tkp6bFr8LEhnndfpLh8OzEvf2sAyGLkG39p+42OfovmgtiuAqz+V2Hf907zuesOdk+
rpgxqeGgrIpweQDE/bKYDfIv20GggSjQJgO8SLXyvY8nyvPicyCU+xt71b0EpQHXp4zDBOkVtx4y
0misjFPe41YX8LJkz8OhdrEBjYv4jQiDLigYzvHDI3gZFbXJaPb5JQ9eF0NQWXSar7AtOeYdbauN
tEkvsmuZxeu5tIdLPGOiZzTIQcnAPk2aR29OoKHaoTnXfd6cKxHNXHyMf4dpkudB6CxwZBqt9KRg
ER/UNC38B5yokljLL70lw2hmzptoJjOisD0gd9jDgDE5hfkPs7TvPd4FOBeMOvF/QXnkfCuCAS6i
GhPB4ESYfNVqQvoiqk3exvM5qcTMjcdRWi7/OFf5C91QRYr9zsnSevSGoXoHPFDswsxtMSphng87
A5lPn+2bRscM1gNghdI3kHuGpQn5fXmYivKL8iBdtVhrN2Vu9c+xHuLoa1GZQCk7GPMUrIxBN1eW
RWIwtJJBVS9uJNXLbI1PdhT2u2WnUfOAvTQO+3oUYQjps2lEs9j2+HBymPiEu7krjdNk36dV+JLH
MZ+bnV5FXbx3sy1umRKfc2caQGywighUWV3U2PpFN/uvz2V9KDFRz2N7aFXcEGZJJVeBVcJmF0Qk
cLarmQLu1Mv8S3UNMvsa9vItaB7KhZAjrx3XsUTgUkEpwvpbRAHWLcSC80cG7KhWIV0sXssZqciI
WHiSO/08z/25b1l7q218VBrucv4UjPEa4rOlsUNs0uJoOMOXjl2LUQhnr9ypgfOkwujSSbdp1Qpr
OZRWNAhGeUQNtU3hjCiRcy5ShEl4pBMgj22g77RSY6ZbXDRcXgVZEEaOOqRHexHiLufWvvRQgREi
kFaK2lqLfzTELqVm+V0DLx8xZUYEU1692Pm/fuxWvV0+uXSGxChcaux0Uy3AaPRHym5KUUZdVflO
+bZzevuoivktB6s+6Je2NbaGS+YkBiob3A/BjBsW1p6ASK31e8uKjmqU7oX6NQ7VWa+4iqfhGVLV
XW9spr+ovWsehFkR/tVLlJP6z5TNRYr+ojlsiBTc2AEnkE2r0GbWPWDKxervnM7hWRjHxBpfU037
1w/mv0YX55I+2uhWim7dLKgjiCYukaqdJ027GTRgRf7P5QbRWY6IEBB1jWB+IkOgdb+73H2g6t84
KqsWHedC9uJq7jfKNa/V4QFZ03ZQEYguHa0bshQIGb/kx6kifKIAvseBmY/MVtnJdPDybLQ0+msa
gm9VLcxB2B3hdZSEISSqeAmlcS2GUzA2npIO+35q7w6z9YhE4VCZntsKFBzK8hyxWygPpR0eVdUi
CrZgZjp7OQFESoBUOUsEG2uGY0r05wQNGYE0hAbNXCLNhQKgfs6K89w3rDqIxDC7jtNL7lm+L8VM
gieydB9DhWSpnKBqVon4p+DDz5PwZ+YyzGrj18qTcw0SarRB2ZI3Tgp5H5A9WjansCKJRKA8ClNv
fpKYlMo5eR96lyCgYIZm7ezK5cxpF82DIbYJT5NJUn8y9LNB7bi482N3unfZuYp+scuviFtZo5sh
GUDi12M6GOvPQ0boIPJO1Kk8knGI9Jskjlbp4q1w2Okwl+sGziaTcWcdOivFyi/TFBAGJ9Xv3F6I
yuCWmLl6wQTKrk+zZffV3g3jh63uc+AuTb6+H0oG8AGDYZqiPEBLACazCZWHbLjCEbjmTYFxgPFH
9pEbJjDUGd9V3TSIEzUNbg13NrQjc0w3MsxuupkBnrS3pRu8hWpBIlYEyCH7EQ23cF5QIVSUehWz
JBWpUGVR0wi/BeOvj0yA5E/iOIxkm/PA3NwCKyZRqor4t+nqM8ay4wSJp/hQF/tRzuVQIU2VBDKK
mE0jFnRQWqu4MVaSQU4WeNSXOO6snWEX7NXbVWVCdKPxsi+KbT6ywlrPYkLebWEpJ7qZnAk1wU4D
/Wj2eqpaHqZBCVHfGd8S7Gvw9Fb6ZO8GHGIytNkuU5K12ikmFlLJCi+NrNeJuAR4qmzbTWYe0d7R
6bm0vdHtcPKtDbveWJTsHCbOweyqF/S+dvtaQgTVcP2xLVsVkCK0hkQG0vHazUgEhcD5WXcQlYhO
yP4CI/8qibAwRM/9Plu3pTWAXIOX0LVL/j55s3hMZclwJD7gLUfMRVfxhDKIIQZkj1FirGNx2c/z
cemlzODbtayDSiMAJAA/WNKc44oAJ27o4Rz0J4pLr6n+5cYBQF00/ppgOWo+RJm1viDW04mOZglp
OeE0CKCOjybmffTQ4mglxl8XNQoxnQsg0njtK/1iCfGU5YDgKyq2TTpZ/kBuSdfiY3LH9G2goCwN
iHwl3izXQaWdYHUSoJScPN8FcCz1RTaI2mck1UUqnMtZ+4gZkdEKGAyolXl8QxT11DOvlVwF83eO
nbVowp2LKFOYZ3qHf7EdRauZyn7qsPH1G3MKdlOfeQPvS2gxm2gSVpkKaK25Y8hA3DK3YcqkGQ4R
6/ddHbgghbDiYETLXZWwFXzFCVUGw1HVhg7P8RbBZ0MGrjrlvhHJMS/rc6xqt8JlMUMDYc1M9WkH
QVUvbsxkFFsFO7Nnu7eURTOWSfPTJDySbOCPiq2pBdJfi7Dv5GzJBWXlmD61+TF2o4eq9n9qLg5S
mS9Vg9pDuddhlDKBUtA4/XEwH0piA4IAFf1UksJOKCODrmgAppPAlkwWPf/AjBMx23L6diyJZ959
TGVvai+dlxsWt9lfwDwv4LWWxXhMRbCS9Z+a6X7GDj+qDa/CiJIuz1lilQLmtD0qSjd9Q0L4EVju
AQsMJnMjBMuGaQooHHtaAYNe3erYmQe8bSSCr7QSuAtYZaVlnTN+1BpVEgWUSIJVK2IWMSRqFGiE
DGQQ/QpNg8uNgbp51j6ZIDIbxs6F3kcXwGL3hTl+07ighb5ofNfBtiqxqZFt05oYCLhkJVgUM7kr
5uzR5nLvDVtV658bOgeb8UFw1aa3qvmxwWn2LZkCOKU01DksngwCWyeceFFrow8qdpVLIEah+Hm+
0dBPu2qyFSYTHJxDrd6fW/ZY4fIEtb4NIt3yCaqn9T7ychDQUyaivIYA1H7XdINqOPJwfwHgthrA
jjdY0VoJoBipgY7SvgaqKSXSu6l/EKw8skaIuD4apDFofnlIrOwqAf7oALfX2KjOFA8zKGQHBkWz
CTrdW/6tJvk+jp292rQPpyt8TW19S2UCDpDP1KFZGFCSavsKpJ9Dt/IJEfSq8kdmfyOOhgxwXkzn
1+c+noMH/SucbPLsyHrG8eRPjDDjGpYaeSWdcaZJOhGVvWPhzzqAvVkebTP5m8KfNXIA1O1vIz4s
vjVXpOugNnAOkJdXaN7gHKoK/Gg8gXhFe5ZCo4gw4zM0jzkfEu4wbRA3lKc+HELsG3IFaQ4WABZG
B4Mqtb6lFr5OKpXOh4X1fuDJOePRC8wfcITeVL/h4VovnWLJaxboJpJaeXe1+rOfozMcHj5gWhzq
8HDANy7VHZR4wtP16neKnVVGnp0t/HHYtYaKVIX/6rwmA8BxFpS8vdj+Qx25FsRkzMvUIOxdFqsc
M2P4JKvpZY7Ie9LTbZn1G3blvj5gteAWGjJILbrpa+nJwhRkzfpxtpAa0RLrdXAiHU/CwiqYA23i
aLroXQUQUI6bUVG8DvOpDbFELbI7MuNznJfXxeXSW4xREsQBCuM0dV1qApbaXwH1YnSsnYysVcxH
ECk6Vo12HU+NN0XywMW7Coe3VsYIxNBjdY4HHGlDQYtxo9jGhLBG4J1jldU73bmAhjHA5SDTOatD
8kE0YAUFkg39rnEipgw13f63pdVi9eS2fLQ2qLiKuQkY8/+qD6ZNlLA8lAl3IBshzvgFOFoGCMvc
F21/d4cvGwRyGj+kGIiRDd7sBsWkHj8pDup79KhA9rkXxn+6oew7kwawBuOup6eBTBBZhFhPfqNe
p/fIeQ5C8TfuDBaRo6IGKsxbCJcgsxQcelRrIeEkdRmQ1n4Y9J8OqUVcjWdSUtCZYyWUyc0xWjQ0
nmLNkhsPfSUzkwp5TukQ/GIRhBmNfkTDWI4WO2iSApClRQnaGTFiH2rYgczbsnpuBkCdVsRXg1rV
yOiWGM0wb/boIBbzMH6X5huB7ccgF+YjQegdouEg8iaguDZ4UvGktC9leBr0R4lDaJTJV4H7ZpTj
ukEH0xNNubiWZxR2NlRe8SIV6EIM6aaeuKORiVYSrCMbx1QP5ETx4+kXuQYgGxbAtvDUuPalalyj
aXyZNOiR8yHRz7XEX/4a2gwizWLPXj6eD5qrkBzarU0ef4uurK/kOsicnav1WHhYdVUvMexHAB8r
x4VqQ2wi+OMjawhWhYIHO/2DJFGnQ9LXXdkE2+LuJkeGC0j0H0IFqTnhGxHUueaPRvTSoFwYavE2
NiGoPN05jYaz6rrhLQLKmwX0lu5OYZrj8DEBbLiChUadBhSTWe50VZYS2rXIEs8bb7DRXWOOchM4
5xqBLUq6TYdnK/6s7OYJtwJjZ/srzqevDj5AXOYbq1e9DDJhWMnTOAQ8X5mfGBpw+lvOgDriNAM2
LnCfNK9NvGn6TS4oTIfsFFVDvE4DDmER86gLcxzVrvPVDq6fitQn4jrWXzP7WXTQ+UBIg2tJh5H5
vhdxIwTVOWtVIBGKZ4/AIZvGXmkd5AVHWyFDWw0tahQOn5rLTh2zfWrZPGypGkeMRVfQgz5igUs2
X9uigSs2bALiXSujRu6LHxPPDtAbFMH4FYZuk1k1BrEShLS1E3bk5fgrQ4KNmJi2sEQQOPPsBbgh
Xl2Fh2pWrdP0yhMETECyLkF+uJQY0aseErtax6xMMi+C7JugqR0iljkwjqomh9bUgBfSn1gQbGJc
AK17mXkIMgFdxQOb2wQKZ+lpeEasLvLRYK6taEHTEObXsaAxCCkhiibhoIBAJ3V2h27DMfkMML8f
MYWsVZOH9PweQUNrTD4vTIy2e2oppLv8U+/ulvtQjHhloeHRqeRMBrILh2BKSIsLyeEuNZ9X4VHk
8J0tbD6uM3HV8BVPQ4DN+p63F0GrJuzRL2YMZmW96TIiUIkf1WwOI/GerEeQWRNT9EkBAPGKk25Q
+E7EHxl5UwXqHOy6VVRs+7RNYsMhYdACiE01gPdRPomNwT3XEDwWogKaVlFx13NcvhCx4Xvm9TNN
oGrtIzrhwXgf+UWVJ8f/FNcwknEUkLrSKc5motRktosJ5YKTuR2epPuaAyPgrenYlWpD9Z0Zm0WD
kK3iYTDslJ69ffUV6xA6VBSjb6Xz1KDNjm6clC5L24kUvJPZPhK03EnHGLW49eI0BBivfpqC7OCZ
Gc6lis4QmVYImCLiolgp6+VrY/8rkYDO+rgeECFrzi5uPI1rzP5Rh3jDBml57yOhU2GFQJRjv83+
4vhugV7WXhTV6+abxf/jcFL0iyRf+ZTGAQNvCrhgPJUQGHI6CaH9oNnHMZQnV46XiKRFlzUN9Swr
f8LyiudYvpTzG395kfP0pfJhHsVEZ832PeTc6K9dxEx0N9c/OT4Y9ixJAT4zdtiakUq0pOFV1hJT
vIbss0vUkiaVYQi5kuiAOFitjE8BHHqF+Zxx41LUQjHCTm8A1UjWEjkn6zUS8Bq/C78XSFa0N7gX
DUiH4x6+ywpYTJ+BxfETimunY4FtseMjJaRc9th1QNVQnZa1CvDmNXh8QBfWasp7olXv1kjfmYR+
Qh5uz6jcUhHNgL3Dz+8+R7SddrwvUmDbmwniExo/j1mFX43fFXvNWnstrV8t2nbTsWkPbsU9wzcE
Wrq2vwvtJU3MU18ya89ykmApa7ViLfNnw/qr8+g5jvxRf6FH2fZ0WUl6yYYnx/gsLW2tKQ8B2FyD
k9WLe29e9OzWx++xxT8jspIhS6qndnKRKTA9JbeJ/seZblX56wRfEzd3dw9RBTN02XcoAnsmAIUG
MZlHlpG9BwLbO6lT14EBi+V+lMxaxvbTDV5FtIuJUdFPIn22ubuWud8IeEphHWLnf1r22bVPqX3u
UXW61UOJWHOz30nZSg4RJxMAt46rCoUDovQq/dM73Jds9EBvUggWlOwtR6qzKvcTmeh0DdVwVzLO
zx7dy9lIX9BcUt+3rH335ryNeZIxOEUYe+gpq3Iuei9hsWxcn2rrs1WuOvmv2LuRQDvtMnrgHrF3
ocMTfmntms7LANrJ5J0Sz4tRnDAqX8U6X7DCauujcx65/jozt1XPgXJxsqs0jrn5WuADIXoWgMmE
ugRty9RtBOetYA6NuhzhM3EWEqXmNtW8ZcaPuyNMN4xgh35T/FMUBDs+YdQp5CKoKu63wbMa3le6
qxYzY/1aZAxnN45erwvIDMz0gVPeLOBHQAVT7FW+Hv2KfATiEHmzUx5ylU2BscJJspFtiTgRCOo2
1H293Eb1b0pt1i3LEDqACYGIplIs/kYwhLi8zOo49DeVFQqPW7d5jPXJpHZqWb5ypav9vmEA0Agd
VyudC/sSxGBkILBgJY6RWwSzyKqqXs0m9lqTaRaPKL2OvZ6LQxaXMPrpFM6D+WEqTxLRpaxfje7Q
aY9m+K2Ke+A+0erDEvlUQZbWqt+o7Kn2A94FRYnf0fMz2IMrK9qnGaepoXyTnZ4ZxyjzufQdUOkk
5Hy5xdekIwhfrkc/ZNnYKGzn0nWcfIgAcaD5qeK+1Y6MRltiEqN/LDdudQ9k3Y5RvY2E7vo2M7Hs
WXG+dec2h+R59TQwb3PEPfVZMecSjO5IEoe+xDRSQ6uUvNTaA27o+j/nn8SMIXMvrf3UPozWmzsf
goLaB9a+/SYVuuBjmX1SstP4BP1NEv64ANwZ88j+JYp/2MZyRgLA5eYdl7xqx6fqi4fNInIuqEYZ
QCnZmUjC0t3wL8V9SrudVPYyfZvtd6OCScxtZEoudHD4cHo3ksYP1xwHn/5nvbtPIT2zwiDCqEiR
KdCPfxTupWkS3ypfBkZ+0zMNMpaSZ1wuCbrglaiOczVzkXyU5O/wqjhJLDSgzUoFEYYgYJ1nn3r5
j+26qSuQo5H3oDjKaKQN4zfP7kr85Rj/JvVm4g9vvC767vDG9ep5CC+4WnssaCStI+EBocVv30fE
GUAyA0M+7CxCBUQAbgp+KEsVR0XH8ioP6Geb/CX8SLRzE16c+cfE7M5NBMrCns+F9lRUl47IGb5m
emDMb6G4mmiAO/tnArzfx09a+6wgNSZgsWFTSoYByYEfY+oXmWcZnPRf0jlZfFrFO8nQWnaadN90
TnN4IGiDan46aNMPlbcl1ikEHfVAOsbDUUk9xqefBDfGcoChGV/F6nc0wApLCaBNbbb60BU8KTGj
UkCE7ksTvEzfsn445CRWoKxycUzZgrFRXOvDU2AzuMjd6CnHeDJWj3DTMZYtUC0mw1PYEkfvuwjt
cSo49TV3diO8L0jHw7MyPKfL9JQy7nXISBDbNuYh7/5F2rHT2PLc1eRtNN/FZ8mxL8x3vbpVrEXk
I8te2xq1DlAWfdOwU6BeTiODXhPNmP6rzuxdLiZoJZi+yvBupdcsZHngamuhHllK+pqDTH+ECTot
NgxoGmrdbjqlXSk84ENxqtxzpf6VybuVgHwiEnwWC4TMYGp26dRVoqNWujftseHQSOcYdR9KfPOK
M4aWckxeFSaGYb3j2y2wjA/7XL7J8anKXyvjabaP5nxVkkdcXaO7WzwX9V8CXCoIvxAsDWV5KKf6
bGjqOo6O/EwD267hAtBybOfNHZuKHpzSiNs8eXfDa1S+Rka/c7DQKcXH0NrXgfXiEEJ15uIm8y1A
sN03J6CbfLg/tThmpMLS3/H0DpgFo5Zw6t8ZteY8fvbszGlNSfpmnq4TIylcX2VJOhIKSyuU3pX8
02FIWBR/ecgdd7TeWRUWYLVtY/JCG+JMDwMvIwWp/hFAKCPjpS3vY/DXW2+hHTH2ggVCdLG5K809
tZrNgItg9XuVH1pKzAYwbe94Y3QQycXp/3S49Fwhpl/wu3RWjz20yzR59PkhZZ9gJF8228n6qUrp
A98yDp+q/FfIH5d1iFVqnPtPqBrU6lKWZ3Ned+V1mG/DhJkc1Z95EgCfrOagKp9NeNTUmzIeRf1r
Grd6IYMzVrxP6aNoyTJy+13liGPEcCHPzFPhLkXZqK00xXYQtywlJmyRWv9jVCKg0VGjmrjV6NkF
bIMIky0zdbrGiiOop+uZr2aork3sjNa/pPk12dj3oD4t8TBBH7mIEjUA/f29KL718JCwaAb/RNQQ
42bRo9582KVcD+5XPl963Ng2wzFDZd4D34l5SKdCBcvjFaF5BZcDed5PygJARfxsVQS1wcVLdbCl
xGP3XCQN04TqhBKOmJ5f7bukV0TJRWxpe8fcx/kKQFoQWfGjMxaJmR03P0mubyTvNZQDbnp3Nxrj
Hm4s9OrYly6hwvKnpt1OaLMrCs/uxyYXTOsZM2n/Dbft+cPQ/aYUXp13vLm3BJWywsiI654W0tjG
0Eds0kFphvCrWBc7epm7f00J+w7JlsXNz3MYq7wXtx6eOK9jXAjnmARrRooMURUrQt2eXAuefNOH
gQ+6cflhndfkvgTtRxnbfmnJlaZi3F46XmjoPWKOlhIii6BNmYzJ3G4VMXKOgV/B6Wq64EDB963m
sxdn36QDSMvyo/lfHeMQ5X8EIuKPSJzyCnmWvbEG4dupdTcoaMs639l17A/k8hils5YpG7BI20v4
uiYXU8c5WFeUnoLA5CH0NawsrB02buBAvMdRQntktci93yflVTJKUoikcAjRYT9sljc/Mz70BTqo
vMZFy+6XiqZ+1utnGV8T/Wqwggsa/RA1jpcz1bRcF6InAMPXMDQYir819hnnGw4ERjM2XnemE3TJ
DL17H2e+ZW/YlLZYBL08ODKnxWzeQN/HWBExch25LzX81VVbeR0nS7ZYhzNyprluTMJTyyJkXG7Q
pejgV38S9cMsfjuO9O7hkimvH7XqvFwkdUvelx/Zx9F+F7CBcl9HswQxIWMu5IvFF03GDYMGc5Ab
kmPXCn8OCwrj8jg58RYJYsrZcCP3Nu4h1gf9Bj3JZDRHOAGCT2eZTRGgw8h+zfwKK/y+LV+N6dZN
mHn3BaqrnCk3zJZPlD9dSRWC3gFPyLcpY7yP4ToBYMQ4h0dNO1274jqRvceRm5FGu4mCm5swqNgV
zSbsMLgcCsESnAyNM/Rq8ij5SeCAlbLtxCao921zqnj8yO+lMTMzbB7cNXxydvZHsA+XGoUwKwXV
A1UkaSmxRkEE7I8TKVTTez95Q/+WTvCMFseN86XFJ428zLxnCY9RUmXa26EX0LM/UkpWtvzOO/bP
RHAxsMvAL4k7m2PQeBDY6vYCihIPZtmgS98E7lkbjm71M7dflnN16x+bsQ5DZSv7SqrnrMSi3WH6
IC6Wl7s8ZnTmTvqgeSnOwcp8H9KTrOgLnuvwK8qeXfOouWe+zao4ts09BN+Y7hrtnyKBokerGubv
tPhYB8hdfCuR/NbERkd8nx9ZewzuuWhO9rTLKLoZwAICxkrP+Jj2HQvcNQAmht8vORjPi6AGmon6
1Kov5NLTAj/c9NCiz3hChUMiLnsWe94roNGS3cj9KX0Ia2QV1ZBU9DcmSFG7mZHiattQ85c1kFhe
c+88w93UAjb5Z1eBfgNXl5ADL9OJYcXX5FEpM4Pll8D2hharg4RmDYfWBFYBC4izilOaHDY+M7T8
SHEw1SYnXim9DUreRK47pvEKyQFrPV6Pn3wmnCkR3i0uCDovDQ+BX2Y8CvyqOdXhPUopLA7jvEPV
Pb0wMAu+qYlRkfWDx7AdgQUpk2QTptyCvpv/91qctYBzgsIOlTaqcWxX8zqfNpF6TtpT4zzm5Jlb
h0uUzpsFJW8YUSVXWMIRETqPhHYMb2ZREknus+ojI8FMdoZDH7tmxDK9MNTJsWg9pT8scuevkfkl
qynzrrWH2TpiruavqTSaqVM8bZCfM62z91xsTECd4MDx3XCH216V7Cneas46hnE/yNF6Vg3GMn7n
y2Yx1GGJJOuxP+Y1sXseHmKysSaV4eQmbfyFd6Tf7fHaurcsuLEpbSV4Ia4E3l30qIBHRTQGcmkO
9hH0WLP9UjP2xMZ7qz7xNnPSYZk7VhcrOHTyzBhx/V8q6i4i1BeXBUa5Jd+VAJ0tGwpOKMRnzXxz
wrvanITNdN2jp8zYkHj650CAae8TRZeVB9l+QdtcheQSYcRJN1115vN9c42NagMm83hOQNGj9l+E
uYRwMLFBb09bk2+D0NOWbENvEBveewOmjIpD50GE0JHNztr4oVclvJxPkz/H90oNJf4C1FnrqTmA
mOiBOrKqmACFMpnytNZveD7Z6BixilMTedNL+cFEJ+jW7uRj+gzdvT77gUNC9cqAq4v7fZXv5234
aMAy5pgtdrON+5pIRg4u5E1e+luCLaWc114Lbv1lkrFDetM++ArZoRrSY/itQDISPodCg6R91d6x
KGlwNwHfYokB1kNT85PRNCCR6LnIjrrYEnerYoZ+7XSfmRYehBYXW7Bt3TUpCPx5wZOV3qNbhc/G
Gxrx4ZRPiKJIb7gEA5Q2nxmtHe2aar/AzOItzzkbuyKA0uHhUAqw1yLo94MsOm7EmZxpsGhrJaeA
8lIS1t675ER02CSxwW8g5yxp0ObySgLEUnBynZVjELOw7tO9zEjkXtfOFvP4Ep4GtBMINryrnRFd
awNN8L3EIxxsw4h7aJfFB4pNEn2pLeJ2N/YenBjQNzW0dnAK/9cyhXfmkDLdw6HlJkmpXIsrZbwg
KdkguHSt0sSDucgXFxdsRG7gQvhxsFK/6IC5zduvaARpzmnjD2i5HVQeq4o0YIk1jEXFWuDmZcdb
YADcMdCmeWpuwZHp9JEvvrx1LJhrP443poFWH77zlq2FAnZt04eYCtfrjK7rPcH8zxOt2nWL0Pwy
mL4j2Ouye7736jb6Y3XPqr62thq2aELfy+xsxjfNflG7D9W88XvwZztIsLsTCKkBKv3NQjnt+GTB
p6y1vkDFMa81cdlSiv5D1Z3xjTP8xuKt+bWCQpzWci+nq5rCrdzOJk3GVlpkse7l+JDBhVmbiNfN
dOJBPRa+W6/1x7gdP6kj1gOsA8ZoHyiD/O6FKaYRrCx1zXMG61HMAmtT/4+k89ptHFui6BcRYA6v
IqmcZSv4hXBkzplfP4s9wIwxt/valqgTqnbt8OJKwBvIMpkpb5g58ByC4sxVoeXXVj/09Y2guIig
MB1zd0707YjLe7QyvzjGeMkGQ37m+0AcSy3dI2IL40Nb7VIoyj9E3vygRZO+AadNqIYmFrT0LWtv
uobe/AwKwgvrjextCU8ijryt5w2Q5Svaui6LwJ3AQoxPr8GIEZGr+j21n4nxhNBQJdtqcqEr4Pwl
Nlu1eOl0IfTytE4uIt++XHvV1ixx39tRrbBNGcmCdxZwvdRjvyPbeCCwY3LbZoUSAn5KI24i8Lca
s5dtghmTdQJeD5A432/lrX4YPeqoJbRipjBw1UEwTVi+7Z4xNjdNzUiL1JIVoSyExsGtBl3m6Bo+
YhncjZvhqRER00tX33+PxoOWbMPWTZN91+79n/Qtw/lMX9JBeCNqHPslI9m3SPP9k+Ef7UncMdqr
KCCx2nE4KHe0R6xX3MDAE+t1F69lec/dyHGQ1UD0y0Ze8TFzakRoe4HJuCebGYtlncuTI5AzIoPD
2tafW3x2q8JfB9Guw1iVsh59L+hBsdI2CPHWrMRq1d9GgOilG35TGYsMkvAyBJRGCMvZQMd7KY6u
9qH/BH/MQiirKff4Y1IsKUf5yu/lYeSv+qc+16f+jb58vFEtyyIphQt4bSR05F/ogWC3ASp8syvz
m/jlf497JNewBRlwLpNttkIGyiSv3BW/ED6gQM/1hUjFve2/GHPxo79S6BjxYcIM/VUc5B26V6fN
59cTnino9+ELEwFfd1FumXZUL1H7nm78/l/YPKa44DUxIOp+AySlV457fjzaM3Yips0acl4uYs8B
c6q/quBHZZ7NKkhdK3GllXoTMOx6co1Un9ElLDkkF+LDEx9VzR1pj2/4YpI/59342OCLadI6E7eB
v4ywym0dGmDy0NR0Y2AB6sMvdPigWiC4GBsGZx41EZrmLehAIN2k9GtI6wc7/eZcEVKnHh86Fw/G
0QCVWGtRpc2Vj4fYEuHTE76jxp3D8zYWqPyM4V/tV65gxPh4bjWIgTkPcT2lL9gMhGVzT8I6ZhhI
UUYkJVkNisO4B8ltT/251LgDQJDms1G2lnwtfkNmkpRdmPDwC3FTgWC50D7wTNuZmcO0KNpq2mJ0
qgU3tnz7Vh3zbTpqBxjp0Vr+pui1LuPO/5KMlbGnKHsC0uDXAmIdfQ4r4cz/IYccWiRO7TtW9wED
EVqOYdmlZveQvubZ5bZuHHVOP+VP7JxLPHyLyQUA5/fJmwPzcXSO2nksv2akUDNox30FGIxYHP8Q
cbTOvIeDXD0hQDALbjnT0PMqV9we6M9xcIl4egim+lW2wznQ8vaYOmvIGJKbzoyMVfpTU0vshj/G
80TL8zuhLxVXRghYYpKgLu/M9fgosRMEwaNwAMfPF3T5wp1nO9FWfCqwGv/SN+NT3VVb78Qx37ik
brjZSvgZjQWQ/l9Zu+Yt5Plu8VK3rTfph5KAyhRdNTMZ3hcpODQ6LQlpOI8vkN4Ya2DYKSPx0e7+
sJ9mXMV/goSTz9Ic1SfVLxVfzC5q33mLFjdVsdAJRMa+GMeQ2WAfQROqR3SKEZ8JkvCcCskxT/wM
/QTtq9haEXNlZ4rABRc4Syykd+IEWFcQiJpjahLbtRju8t64MC6K30oQZn1BP4SPDYwZOV20c2Ez
Q0iHCo/ZRf2Yyzl7wFgmcfGH8zA2I8sdUdG7vGcVBrI7H9if4xsLQxpcuufkzvuAcxz/Ur8J6nYi
7or96S/yX5JXlBJX1039Yk2BFPocSj+xNT9zKgjjY1ppLuR3QK0lGXerzqYc4al7x3ptuom1AEu0
/yYXBxKHCdgfyPk3DTqX9Fd/7mxlVd0jMpzLLz7KdfzX2iaj1mgBsQrjNVCoffnNc9UOSP9W0eIP
3vmme2GRg5JpRpZW+lJ84jAOeu021+aTgxPy90wqJy8FYMHGV2Qh/AJ4jnwA2cKExriRAEbwS0em
Z9fRig46eBQG/Z+dyWsVs14iw57iKXkIka2lC/E8XKlp+VyNXXhM3ZQ5cWGjHFf4VH+nL4MNimYH
csU5B948wKB6+gskKTvj4DNfsdWN+cJs/YEN6Rixd1kk6qZZQwvcAyIOtmm4OAIfzQ2mGna2N27V
t7CMv7RzsMrdaGM8MwfMeUUEbrh6O+kXpOYL40h3Ug3XSF3VBGjjzaoe0DxBgV377onoEWZcS61w
wg/1xR5vHogkmV0FzdE4Qr0W4WmudEe58r6rfq8xMuogW5Mt4OocW6fugwMJlGm6Ste6X7TP+Nye
OQoo6UX8ahC4G9iKQxVbTKILX5AZUnFnfcRMQD2bWY2B35rNzoShYSHJX4A0BMfqmByDO4ccR8vA
rsMn5DcEm9lYB/Y9RtuBrd7qH92iA1vgRsyRU/2VRJPh0fPvAJ1GW30078xlWLp0GMO/I7N8Y4dw
nPD0cYvCczY744rC+CeFMXEIj/lWuMqvHoGmsMCbileDRzQfLMNwTM9m1iV5NuBDs9UV/XlxaVhB
X1ge8hTRXOMFmTvQwBzm6fk3rgds7CLbdI8Un24WFOXWovzTt92OKlv+oVmjf2PCJfy2T/bWeOJt
RPcioICidHD4kelTRnECjHhP7tolfZJ1eQPLIH+Xa3ohrfTbOMwAB486SMgygfdgMz3KkoX6zQ+G
7V4AS1Qu0E0LPrmAbN4zm9v6Z+0efbQbdBzf/Sb4gN/Xfjn4Ru0xfjOoefjHndzkaLyXT6yH0CZj
Cvxt3hJXdiCdQGo8ZA8YsSga7v7Z2hh7811/967BmkPEhBGw1bYwLNvvwR131CXhyVgpH8oqdaJj
Y1v76hv8d3pFv8UKS4ltT2g0M9GL9NE9jKN5QlqzN6/5xqKyFd4oepNNtNccxZVeySEPmYuxhzTM
mL6jo/WGY5r+HvMjwq8YCgUd5s6AYAZHfmk50039ED/w6rQxETrC9H122A2MK/X6h0LPZhxpXttN
seWewEkfDZOj4DKyOA52/uTIqf6oh9qH9Jpe2mZcMwdy/I1hs9QhHUyXM8gMI+9D5bLRj7DubID5
BdNtfD5c8du69Ev5JN6Uo6o48g/Lariin9nj7eAEC/Xa7yTbuIhL5SLxHm7iObYDh3wkG9u57Rs5
WLbhdvZRWwV3A5L0Fru6ZfS4cqZ+i1tgVceyhXtnD1uxXQzbcOO/1Y7LRf32yfiAlzq/mHhDx8L4
5u6vsgfhIcthV605JPAJ4m+yHYefPZDyabNwhbsKCeFm7T/987t3hGbp5EBjTv1KVzQtjnyx5mVO
a7gSN83CDbZH9YTfDauBZ6ZfoeE48uFCBQWnb5vuwTG+pgsSNZuOcaFeGmeT2r/JI/8mLsxWbAKW
bYrR9TUgljVerebvAIs5/dYv9aw6lRsdz6tgCa72NE/MV49/TDou+Qaeysm4ZjsEpymSjUW+544P
7vS7oZ3s4K+6UNVtlHdLsi0W3sJyemcNefVc7tbFYj91Tv9qdrFbnMHCnXbJkgIxXnAqcqtQnG/x
HXIhmrwQuLmPT3raC/ehumCQ5sQbEzyXV8Vo08WGZ9X+vRkudyL0GGHPZYQ2byH9YML/bO0fFonb
mbby13NRcLIA5ZSRI58119tXu5a6Cifpo78fLpnnDhfV+Z0YUF5PwzLbmNtsOWxyzkVzzxP7AKMy
6QI5GQ7mLf+JN/rLW4Z7sAgKiLWFn8389wWRTlwC0nFOV9cXx+C3+HgpK2uFVVqyIHtnqRwt11MW
iKhWMextipEDA08bFg769CvMf/OM6aS+Kg/kPD3jxeVP3hF37LncXDbbGyyQra//cO5sdCe4nSCZ
O8PJ2pduubhOmLUAE18pCsDf7oja02P7rhwoJfyz8WG+pQd/LbjSUfsgrBfXYFDfD+sgPrWPZi0c
kSO9JxvxGN/Lz/7PeNbH/tAQCaVuYOIZR285YVm2oNM5ia+O6GtMIUMo3kcTh1LMXBfSF3GjWNEc
YJYA7DoTSzrkEaarjkQhmy7bTja4l1/n3fUwF9qqcL0lL7b5kq6Q4ZZ0VgfpFiAT+HkaC/IgHR6M
dGwSNhsmzuth8QXZxEQfwj5QYB4fwauc8YfKQTzP5cOJ9gySzEm/zS7pB6a8tnekEDtF92HrrVWn
dsB2ZwyC4CNHJd2GNYIpwUJ9Y8bu1t/E12zgPyxulmNHx9KZjigAjEWDg8midbunuTLPX9TiLqHs
LulmjmKPy8d0TCMHZpf8AxFzL540Fmm1w0zR1k/kXFuUxwuJHO/FOfsS7rwOmoF2yYIZKk4WKBrE
fGBvWztghedX+/T34obrYiFfMbVfi8t5iVSoCn/Dd/8Djd4lvwM1wKVj7cmb8ltkcksFw3yRQ0C8
9oujdqHNfajrxuVeDu3x9f2d3B8mTB5+VP6NjaXEGRHa4fsVDdUaqz6BPab8zcen9Ql4GDiYch0o
vPkc2+V01B00A+RvzfXZ11NY9xwotNucHDk7ngICp3p14/0wphi+GqY6rnlpV56DMlR+eZuQQma6
4BOE5lxaPfwzkMeiXHPZUckc0wXzpbV+hMPJxmHhXDK84h31jBZfuhpHLrF1uqKQyRtH3whXLCSB
AO3iLyDyfnEzNjfKAIZfjv6TPqeruUfkCYrY/YFCgg/YgJObZo8ub8+Q1YEl7XK0TgnlkGttKOw3
QDoOhT0FyVzSUmdzt2tcDoITfxH4sLhh7fbkndlr68faMHr70ffqRtyQb7bYwnmYv7Wz25d2bQHn
bJw5XJnaOrEBTtj1ZxQbxY7Ymn3kzn/n/2mbI/MVd0xPcb0NcUCl3mFfb5ifjQv2j3IsUlQ5jIP5
QJRjRzXz8LfsEQryHm0kAZknEnBq2to3SMvXCu/cDVP+o0Qu9z5UHX+lwkcFwJ0Ku6Ab25Rv0XYe
VmdL5TyP8Lmy0WGf4PPGj3Gm/y7GNfDU7zu5E3BHbFpE96wrDsNbbjIm5jSP/SJ30B/Y6nlDwW6L
P8a7ueeiBBlj+bK+t2jyVtk9XUbXwoXgS2CwHS71U+Q2ry5a+PZ0obO4VCuyy72rMFPlZHzevqdr
5wrvPpuLq308y2e8wO/zTa1dEJjmi/5bvbGV15DdqRUorVbKz3QT9uw+RA4X6tSIWuYhF3OjXL/0
t+hLfwWneezoc2Ea18FRN9I1p4hvnBGw46zvi8d4tj7FE0MEXiXOEkth1WzFGw9ePDFYYj3ze6QL
FV24r7+ztb7YBgfexfsDl9Cd6jTbYdsszhAAl7/EsDvqieOkc7tD7hhE0JFSuvhsl6xk+SZssPM6
Zof5t5hPg4cQfSkH0WEEoX7XXITraA0O8A884Ow6VW52F08Mxb7kt9RmhzrqpXUxq5GO7dL6EOg9
t0w5d/1TXsa8kGkeJAATtXvrQLV3oKISDtoWjdr3/PiNDxm0CN31ifFBvVdP2mEidtOGc7gxVvAA
uP+uI/ASNrxxuBt/WJmLft0vedg2Nc6iXV0b7v2kWs6tF4yEY3SBTL44B1+0yummPWPqfsbluV8f
G9d4p1CIXOFXWRGdY8N5XpuMqmk7qDtU9qrDsIdTFbtGc6+e/Q2e7UdvLdwpwpMV8Nsz2c1WafMc
DpagQ9n9TmVgrXQ+h7Dfhft8T4mdP5MvutmtZEtbaCt7a+6EjuKNyYrmQkdi9rYcf0K7yEF/Wn2I
9n1kXUvdVWI2QCqU2OytY6z+wKsZgKg+xKugSA2GmOGA2AM+czcA+JoqSdBR+BpHrLmqKmocqTc2
jYkvRKg3ZETp9YbkReZ9uAOZxoydYz84TmF7MLQBco6IC3vqiacAXbKfi5TT1SSe4NtP5bA3I7CH
Vow/CsWaTv9/aX/lLJB2U9BHqBbGE+qe38BKMf0y+WIVteSQYkano3HupQFWvF1poC+hj3b0sMr3
pjcTbaJol+D9aqd9x/xHKe6JmHcrNYrLPXGI+QY9AVY/obZD+zxMRJgKdecMuqbuFJVeJSyhLASy
4eNeDyVdanURASK0EKkxx1ViYgg2pASxVgBzCaQLfPfRaXsWn4Qle0utRucWGGKHwBp96r//qpTu
zzCSfqeWkrcPqw9PzX67IA4wEaQcb0ttkysyB62hhMtyBPuqrUzfmcq5rUd/19Y4Dy0MAsccE3a6
beoesq96qK55ZcSYIk/afpAOSoK4orf0RzeZBhIk5jOGVWPqy5Sp4LWc0VMTKn0PpaH68Yrq3VD7
6p5mjIfy2PgqJ1UGmBOAtruh5xCopt6R4qTY1R3wpGgwV5rSjvGKuAuqfDVisW/PDnxMb4KSHpLJ
pl9p4nYoFAiNs71ClwkbvU+4x+WGW0XiB+bBWDqCL/SroSG0V49GyIkoV0xfs3jrOtEJ8aI33mNv
2xXQdKovdockqtox8soYnjHRKVUOXGUYxsurG58iUrHRk1zRaQJGNiQ1aCKi+qZFq5ULpnqRlB77
Ol1b6mo2ukSITWtDZL37OJnqLRxFYzTvQzRizieVe9UXiM6Zzlnl4ZJUQGdQ/OA6zp7//76Usfeq
M6jnKoQHVEYEAhRGUm10smn9vNqifsJnY/47CUMgv4rLVWAGCfNokVaoY56KIcsed2ta9AnxjhUz
IItgdVozcJlUVL1U7DiguFkZeJvCT49mCcOMQ16Vgp05f6MviqciJCdEgDBQS/B+553170tRsBux
HYGfpHQxTH9Gy5raS2BrBfk9HYG58+WqN9IBORSdkOSNy6S1arCaGFdQTwLe8hmxNfmzqdX2HGK6
uFQVEJWwyoizi+XfmlWHwkxmyisF1KkWsAXhy8ZJMeZYAQziqvrdh5+RDkW4w49Eh15+Zw0z5LVC
XF1iX3gOkbEahFx6E6MjSXCM/inSRJhdR0jcQSGvTbyuIfugFiJkfkbpG28156IUTS8967ELNqRX
RW4nmuU20AHWzQJ5CHI/86jquDYJ8zdUQbNTlZ6qT6kiDMHixC0HY4v+vUCQbhASXOYpc4PhUYtQ
MAavbXeTR6JJlKQ4E/TIjEgDNA+6SQRwLEfCISnCs57l9bmsNG2v1wEzZCQ2odTAnNWZrih4cKBL
iv5SWehtsW6inRqjyR+mxIQswmmrxoSnFUoEJ4dwIKnQxJ0SWul+rPJPQSmvaQXGW6WE5cn+cArI
roX6k5y6jtm2oehAFdHsLamEe0WQr17OiMOTYYlUsCx35IgZIEY56Qr7ydpBVp4yK8H5MA736fyH
isIN2WQ6rEuOTDEk0XLIwmfmweDOpR7P3vmPKtjFsKHaSHX0ISBwMaje08HstngWfbQiGztQhGlb
he2bENTBuevhrgV1co0DJThXfhies2G09q0Ir0iLUSzgbRpUSnPDYHtYk/96GWT5jkUAamjfvxiS
hcpz3CQtaDC3EU1rDLtKcFqDD6fspxdO9o/QE4NLLCFrKTyIWZJJTpk6Z4t1hor1ZBLcue+EDe74
4wUVVrseeixHoG/yaLdjalSIHpl9h4VGru84D3DyBl5oG65klQ+xQGMIlef078tE/sim88Z30pvS
kynhu4WN4q4qNU7qeIRJq3YNNUKHGCeth2+0yNFmagnk7ZP4zQu4Eckbbb/HpKMMlyUk+nLlsjZC
Ldya/gQR495oSXVCGEOAtACgM2AViZUjg7MwuCawEuVCyFGyoMHVpDduI2xpIjxCYkZA+HwtSykl
ySnUVmbeGtteHf8kzsZrZE7+uhk3pKwsuwIvbqSt0A/C9p6Yd7Sug+livgQuF9hl+iyyz2KOG8a7
XIy2YYUFBIjyQcW4M3+Ps40SgnDI+LSF9bNpxBmsi5szvqUdGkZsxyuc4blfcES/SqRHBMtojn29
YdoZI7kEQGekF8cHQicKmetwraR7y9vg6NUp50izZW6OAbq1IC0JigtAjr56he331cJJgFjOoGdh
/LQGrvIrtoWqrAbG6CajO725YwrOR3CDiQdDTmLqw9gF6iI2qacSAhuIezp+wWYMVorwTXo1CH0/
XrNunT4MnznKTiLORowq14vaFxZvjkQPJ0Ghz6tx09d/gW44sseVreFfOSX2EPjOYNUngq2RI0Ch
YQjNzoN1oS9NMz4ribfSkmYpNeJK+okTjJHzat/I6cHSUP+K5XPAu4G0B1Ld8XYV641RqA1kaOVW
NSJkVRaj1pwLj9kSrkI/ZWPNiLSGSIGsIHzQFkIfbkzTY/BFzGco3eQq29aEMPQaE2LZQrMVRcdB
xK95NLaz34ColSA0Pf1V2xZAu536K3SbJmtOSVriCvVej1ex89xZJqFNTwD1EVxt/OraV6M8sgTx
C2KJOnyrGJNav7pxbGh/AmbmKzSXaraOBZ6BFFxGyrymKG+YCksQ3AQMahrq37FlDo/nGikbqDIv
dQCMX8BZK97Fvn0vM8b1dbM0hJS4IY5YK8udBEKQFhE03h/qvF1lPUywnPi0SrcjJsuZKuO/1kL2
CVwxrX6inmgbSnjR9B6ddUs4s1OOWjPGkJVppQUZTqJ8g+sUUE4LgvLyZAnv/VzD+LZbFrq2y9uL
D0+B2bsp71X4TH6wyiQRg7ZbRtqGQjs1qx+jFOHKhoKEYWfYF8j6K1Km8B+uP6uaGuE9mtwQzVRz
zr0dydBdcND9F5RkeVzWOisINewK7n9MtnJwzD6S+BwNFw1rSb0dnD+S0hD9QHXEtAZprfGS5U+M
ObaK5u/MsoMiDKnOMtd9KzzTELsoSGAsbtEAGMAt1kCDHOKiYzUflTnaIQwQjSejS1+4Pzqx+KWy
6VXp3YQgg5kSLMAaREpC8ms3qHqVT59I3kmTlyah4Dj0kg1Qmv5d67pVH6AvE50KUx+sDlAwMk5H
qMxssV5iZUK5LPNOZRQZl46gA1h8WgJYjMc5AOQsAuwZjWoyK2pLiKrIdF2HCurR1OB59BZgV4gu
a5O25acllRdBJ5oHEnxr9a7id0uqTvAXdELFuTLecwSWhvirK/WZtPiVbqkXi0qy8b89n04dKnY2
itCYEI96RIlkyzrncWfKMs2UPd60qAxBSbofFqOpIYP8MGdIMoC9TFqe+ZcHJ77qLteyPdGjEv7X
yrhmRR999dXiCZClsPvTsxpd5Dg9x+DIyMelYenxukJshTxguym2iSOwJ3xxFU4xi1GjcZNk0NRS
2kRV7xLJ6OCa8xGXtxC2QjbibjR8e1njhoNqpwp+BpzOGUIJiVxc+bONoSUzi6e8h6V3NMI7nupF
86KoSbxfBUgyIuwcspr3ObDdUA5NGzUk9RJLbw/TtqufHTGE4nFiY24rOCw05ux/MpNKIeghHBlh
K+rkKygRjuOiggZrOQ1PSX4oPnfx9DWRlARWhxy99fc6a58dN7Qvwfr15LXAxYtZv1hB5ZQBSvpv
jahn8z6icSzcTCWQGoJD9WiVDTRudMK5O3H+dogcPEzLdxFbP4HSkA9IdJmg+1t4MRIEd2OTNPvq
nl1aItKNbTd2iwIIOwCSJcBA+YPEaxJ+2hOrxaOM9ehGA7ulKCpu3MLIJLbkY83G2vEBl5ugo+c9
DCNwaLvuupselpQZT0NApMcAGV9eRtaZ+dlLq6I4pMUjb399nnyubWvDh0XULWlcRmjkdMQFHFu2
V8i0Loi/IuUhYrKmzfeH/MjH69BC7pYWPrCLH8EuwMRvSpeSRPdytdpXlqP0nh8KeYspnAnrrgfo
INEPwlXbjugUIKBhXJKhOJvVlxwDnnEJi23H6lXoc4uqpACJoIG+4vJRlB8lDF2f3IGRV+oJT5H0
VGbwg4B7Su9xWP42HB8TuSQ4mfP7oUwb2bs5XEX0leQZDWjuFIUcFsz4LOkmxodYW6Gv7C0mk/yP
4saZaSL4r06ivs06J292FWNxXPsIlMEBGUQkLh2JSnesSYU7ZJbPMPMn7X/z7qezflr9IupvDcP7
aFZNiHYIlMZIKjxp84acrqX0LiYJ/sgch9nGIgxweEujN1UknolrGi/fycM0GbkK24Oae6Pqbyr4
fP5tNW9DhqoCKVtn/UnwjlJvZigp8Zbx61g4P0F0jMRd0x5qrmOJRXZI1ZVcQ8WWH2r3HXY/WfZZ
KUeTD049GrBqAiZ+GSJTGG0ZKUT+C0sLjK7YWWTBYVxvXHK0GEil4PNo0k5WV3CTeoK3im4tcoUa
Ik5yrdPoEL53RqltpXgnj50TpfGy/ooZSMvKZzTTFLkNa09Z5uopya9itRqylTWuZQVJ3VLtd1xK
KTJNC5kprfpCBvAG3zVCfOBMOIfQHYz+JYN3zMr4EZMkhZ0F9xTNqou/mRMEmqvh1K1rZMCxxxDM
Gxo8erTMpFUIDbAo8zV8x0t0lVZ/ibVTNxzynnIghPda3yYG7rsUawgMk8EHMA5rNxLu9tgzqsFb
ZYHn4wvdCWhBRsIvU6j1KZ51OGuK2wS++oC6Ft+mEBFG1t9UY/ZnQ/HH8YY2foQrQDqBIO6D4E70
QmNd/eS3Yv2rcLssFDxDeUiz31Z8mX59qKQ/Ef8MKdxX0LSL7248iwA52PZIBVLCH7n+xZ0b/ciz
EP/UAVNxFFTCykIB11PD5c2vkmCk4DvUU6PwxCcNE9BkDTWuA0A0UYdUdMcRJgzcSOabot7GdGnh
UzqeuvYTaGT6hBCEKFBknu7tSvC4TiCNr8PKYd57VN0Rq3nqLml8EfyQjwxctb8XtDyQYpqCswU2
JxIhzoW0urXQyRpWnSMXvB0/Yv8zIHHLeF8zF9NJLygg5VHa9bODu3/JzR8VVV5GuZmf2vR9jK64
d1SYfQYYfKyH/LOmjwmS2h3lT6mIjyozr+5g9WuCzDtlF3sbK98V/kDEdAk9+3NKtoiXhfwqsLFw
JjfDU6NyqEbtWQFPD1QFTlix0WWkysGvhsAfakW7D+RL6G0FtHz1tsQ6KPT8dYS8TZuyBd6FoI39
wI3KipwiwroZmKBOZzNPxAgO4V0Tfr3kUkLUGhGUSLwAcS3wrR4/qoS9M3k1crornNXJ3KfWGwH0
bub9BbIJKPdhQLFsyxtcR4kBkifs6uhtsH6tiqqEQ8eairWRQJRSmVhxoOf4EFXhPiYQu3Em71fW
PqwOLqTx0tu7QNhJFHIrip8ClGKUnLn10iiUffEL5/l1j7Ne2/1ZHArht0kwcnDmBeNwZsz6fzKQ
8epdSNItgRNSg8Jrw9Oc3qPsfYSZkZMqSBKnG5jUw9y1MvmbOuadxGR4AnpMnGvUbmYF/QzpdRaV
+7xGYVNSkYlS607gfwZ5Qr7d10cLWFyfU2pPeNvCcLKcUcDEDxKtH5wUJuIxo7z+YJQffXyYHe8t
jMQVz3Olbjd43xlyakW4aOlJiHAmC/c+BvKCly3lbIs/H9b8UL3N5l1DBpPIP7p4GMeTj1+zD9kA
qVK7IUClfED01QaHQmRkJ6Gcpc4NOHkbnqBHxRdEXxL3u6cwHqYmMfSzAdQI2+JR5f41GcffCrMg
QLPvLtSugjrOZ8dfkb3LfLOsipfAuooDasPSEMgYx1ukeJRUrSMlrimSALBM+G14k9B35DwQ5eJT
1cvbSdrIQovdCQ5ZA8NrnP1VKFCl9BnlbwZO8OkJUANFCl6WnJANY7+AVrMgCGHUKoeINKI8oG67
nEO1FrxZOqzvfk+2s9K/rMiVQ6xgKJ4OSnrDviIK1q32kXJ9BL61Nmp+o082IyP74aWYrjKtSt5Z
0609TmqkJVBwWxooQJ/Ev8pEcswOO6LIlpIU2ivSQ6rBkXEsBGTvefs9TQMewOmAkCF/dN2jk48s
gUY5iuEpgJk/oTXT6MVzSIeRP645hJ0A6rrWXYilaQXsaU99R3u6jixXZMTXQdfQR0hF2In3q4iG
gYAEfS8qhzn1B8UysrgzGk0s8mkXY/lz/EKQRQyhFW1zDzOWcl15/WL28BCgMtcVnCdkziKrJSVf
wz9aYINNuoY6LYd7IXgTFTwH8KJA67Qy1YMhfI/my4svPRBM9hRBci23SrfB5A7MSIplQ551cyoA
jLR1CjmnpJVZBuynAPMP7jUobQS6mt0zVtyBmIMyOpl0rCP1MFi+qw5fEq/d+2zF9xg1Y84SJWqp
Tg6B9Aw6KmBC1u2yICZ5E2F/HIX3wCCo5rsKP3REdkJwFBFuSOaB2kdFa4lKctjL7d1vznN1bMAT
SfcTfYY5KSx3ZFz820I4NllXVBAm5ArrKvd7GVlKzyvqMmY6Ad7c1GEp57XaMgjC8gQHHXuQbv54
bTAlMDufqYWPtCdyZlQ1sBaTiZyDPSqGpQ1otiU2IvG2PpowbTwTTBu0b8F8w5uIKbjqCulXF4Dn
C4QdRMdLbxKkjL77zLmnEobzmF8vQEwdjNo5DTUiIOpVh4TSrD8Dn3hAaEEzjZyatfmrxLuFX3MM
BGXhIWlAtKtE3LOClLxtpujIM+rsLh9k7wnyOJe94+wOAV0xQIXaazDPKe0SSAgeL75i6mLiSNDD
TpbOPfEA5MLFxJM5Wv2Fud9oQkNItoQrZPFRCDlGI0cqPwLlqAUfdfKXzxc95kAdD0OIMqyuPsa6
5rgD787eI/mh+XfCpCS5x3X1qIXOVJ3MmZ3e/qC3dMouPHZ1747VTa93/GCLI1pmzSjGvtMszkbo
z/gMoQqN4XBi115fpsGZwFGTezn8pLhtd0up7ilwoQzj6lvRafGsYrLXO1l0O8M/aDRuukEEGEVE
SGB8zqxlwvmJXxMDvSoRCvW5NIvhreCsVYuTO0LFw9mbJAGS4Ri7A2I7XmG6Ne/Lp7INPVujJ+s5
Aav0Wu7KOANzyzfzsi4pwQzuibHPlqRBZrgcePz4ZtzqJTk6UEqqb6QPorENhx+R2ZI5fAejvJcx
600KuBnadmQqmR0aeTdaGVbgv2P2TDTEmEyHDWnl48urIbwZGBJ0WAhbf0W4qtITSfOfNfeNUj49
eC3GGp/hLsM5pSVDg/M6FZYGMYr/cXQey40jWRT9IkQkTAKJrehJ0ciQorRBUKbgvcfX90FvZnp6
uqtUJJD5zL3nkms5lGgU8meJI2GkzY1IBFvoI0gRhjZY7VNgAPmUL7shpYS7VoMHY82neqLfrPB4
MZQ/jMNvVn/BsFpIV9s7sUN4EUOYPF15rsQawpTG3BpuBfYNNw0XaIFaO4huPvj15hzOO7n+s61R
/mmvPoiopvyKcQ305Bai+uUVdl7s8DzkzxO+DfL1Ro4pFbL+D38qPNrdr+d8Bvlz4UCjwML14kY/
PSrmlDLHhs1yTNJHxLCcw6XH4+i62Bv+HOfcBTWl75chmMQCaxDVCzVlVDP2OZqOhey9+/SSYp3g
Lp6IhKpxVIT4EZroyyq/y/wjc/+SCpmXxzRhDmpyWIwHBXt0Sq5J/Q3iltLvtRbzQfe1celMX+Ac
hvJayjOgF0Z5YXXQ8xcFWVzazOJeQr1epe6bgYIm3o7qzeoMwu4VIIKZYbPXzMvIBSVp8GlrjRzm
ofvX29NTFJMhtuvAPXRfVXcOnS/2UU+leHUBRNb6whfPTbFGqANayns109e0u6XxPe5/6vZ3YM9l
4Y83ZbBsGKD0vJJsbLnTqQCTvyF5+M5nV5+d6JtoZpg2X41xSoqjoN4PYowjk7bRfFb9jIza6CNR
G7tjLs0QqcqN1YBjsXktJRUd41JeE/440+wlxKbjyQOx0nL+2CJ+nXR8mkskk887RDPkcjNGGK+9
jqoW+fWNkz7l+DL5IZIE/xcwLA8cQTycbROCxoFNonA/JyTdZo+rr4OBAEtAmevCY4TMSIq6Gl0W
uaKLwDp5WJIT/7cv4TOiZws+dDTvVrzxRm/NsnlvNCHB1O2WqDodD0SdrGwt31UBE1qSmR3OQoEa
JuOb8WmUQuZmCR+eheG24uV3uKaNEQjjPB02uhfLc04+VC9TfvcMKOMKpXAkrqUyjmaAf42hZME4
uyPysWJY0CTx0S2HBsGp+5VZcgfljfClpdaLVZmjFQmdEzDyPYD0XUqsdRVuGgrjhFM9RxSjaNSc
JF7S7s5cD2KZJ39nDcDXIjItHpbzbQLHdaGxO9QZps3SxYXeK/nCOQRHkjPxuiSEFSXtV+9fQpUu
kyjdsJRsAvh9JcHlLjgKBcBqRNXMrKRkFQPXVpUvRsC9jaWgggvYbO1+TfgKRlF/0dmo4KjwA7zE
CU5S6llj8IEZxhhYccclvbHhx4CmWkXffowqME+Kv4kF7LzUHSUJe0WzG7zseczgKEFZY5Cbf2Hw
YT/gG9fe/ayTe2SdYOfmnA5Otu7oEDRihBssGcYolhEz4Ax858CjU3vYcIAIx4vC58/R3yIbQM5O
Yymvm+umeNW9Wxah3krbHTVR4NvPkz3+Ta0AS8+c0BP9XtnTuw+fKDnoHuB++vJUf7B34LvkDsEE
MjWIcPMK5yT+x12AFB//m6WsfcxnE3UhtGaLlZux14xTIEdSvw2UIwYad1NefSotfWTQ2dreMScN
gFgMyKMspLjXA/YSc1Dd1FjXomBPz/WTBM5TxyeddYRvBYI8kfouMkQp1qliP5PcS5uAh3phE4dj
tzB7BLgKrQYpTBJHveHwpyYgt+3ZE+8Jhu44coB8ufuasS0zjDNhWwz826UYOLh74mYdDy7tDw8k
nsp1Lvol09I+OHpM9Afnu6XL71j2ZyDNQmFuIuIbAg9pnIWin8FRykhZzAo+uD+duIcdjl4FMA7w
UlFd2t8IVZX2CdofL1oOGQZ18kzVKLtVE4CWZjs0DtVmZAM6hBUUU87KgvljlB+y4Mej8tAr89xQ
ZdrZcmLG1EbuU+0bW7Pxrr1u37W2WJTeu4SGq291hL7QaDsAtgk/t5v9g+kXrjv5kQefMaW/QVEi
2uldvhv5dHBGIFal+wo1BP+Xc4jYQfVor+gozTrlxJG7KIfBmKZMgnTi6SSwibZdGhJuo/2Z5/I7
i3qGbeE581py5JZhAautlls3TPY9QGQh0L6S6SfJ2CSUNHbzixFH3yNZFklfYPTFHmw5T7XHd2k8
auNKytEy4tvt54F+nQCi59Ep+/4tF9fe0jdi6HZDyNw0TCbspODmuCMM0k84E1puea94z9EKOSH5
gC7X7YSDkudnfBstXGE92ZiSDEAmWhY7i6T3aDX0OWVjG9Qm4YEtKpSOJl3fOjzR1jYdsB2xjZp0
hmGz5IHITUPTtyxc35ydlwY7B80EkDGupQrpHf8ocA2s2wEmyJRxRP3m21h4AjgvlAt5VKwKrVza
s5spIG8PZ51iliZ81jzJt6OVa2bEqn9maXabxv7W0lwTSnaODUCZ5rMRFz9Bxolam+7R1rXTCEkz
xXrrMg/Tyq+KvnlKZ9vpq5OcxpCJWHUJSzq/l4bfviD3TGcPsC1J0JTBbxZd9HJG4M8Zjs5b3/La
RV79IdFPJPajrMt9SCWjKqNgswBUg9C3VlT/PKYMSudAHOW1SQbiTm9TWqLMzJa6iSOb2tF2iNtm
h9sxzPQspF9wz1JKQw1DbsE1VtVfJhAf7c0cr1qIEtPn77Em0YdrhLDDlASvqp3yGYnU75r4anCU
V26DqiXaRMY9bqizsApUzEwYY64qngSmjy3P0kx9i0IPlkpJE/pn2BthrLLuXLWotWdfddWtRpPT
CdHOTQNyYjr1JvWBWCgkf3q4M/1qXboOkEQOo7HGT6nQfQXLiKJctuPq1g7RWfcbML6xswpIwi0V
uFi5JNOzpAtgGG8yyBuLj4KyD7qtKjCQf0SSxyeyHmVm77UMMInXrwcSPcf6zVM4U4AK2bgZiZGO
GMg0Ub/I9HzVtPaIvQ3dXwYYyTxaGi5ZlCFpy9TUWzYGe/lckAtG2U+p6HXDCgNXXGyarF1JeGdq
jM4lH7yH4YOaX9QzZ+LbZz/EVw76y5j3IqDlvc+A6i922bNFZLSyMu/GmvyqYhfxlcQstXDLVvFf
bvDz+FzeMwKEawTa/VPlZEvlwnUmRDwCczwOzovUgbds7RY4NZnz2POgIIq5oItg44xauIrtr3FM
Dx57cC77gbDfuLI2kduuq8HmCx02pCihSJxxu4DvqcBmiy+JO/O6Wwj7mRnX0qnst6p1ll2NYJn1
7IvTWKvW6LZ1UDLi5Uqv2MNFTn0uVb2NuGqIIGAnQkrpkN8LiRvN/pfn34Q/2NHwZGPB8e27V85C
kH/BeJlyJou0Gw0LJeKFteA5DOqjyyROG7kNk0fmBKvK0njyioM/wN809lZWbBRtDqksTH3s7sfO
1E3lBPIq5l3cWsL6IpA+tTHFc0rcoT4Bb7x2/TsBRU9BjbshovIZNi7lvjNXzVn6LVRxUFwissWB
kn3lwK3ckeLCaEDW9huLONK6nTZR56zCpF3qNqUsOXrhcPLYAwXAtWV0YeDDn9/be334Gg5/jdRw
7Lrr1mER37FTDUJ2Cbhdfftg2OJZ6P0xRSukmh53mHucA+yjul259CXtLOewp5VjtkwWeacDzCI5
SgyNoQeJ3NDqG3yqRTyQJKcWeTst3RBvbCcAyhEuMbfB7VoiqjApbfgVliEL4li9BGjuBjAH0Lxt
iI/ej98z9962JRsggp4ggu0tgup9ARVe+Tjf8MjJyprttS+FSb+IBohELjpO9q+FtemZc7QB9xMG
7zr+HFzju7X5dhQNm11/hGiHNHZ6uO3PCQJPferB+2118t7sAUwCu1HBsqx1uodBEyFCdSrIKtPR
OxP6KhsQXeArzNT5ILnnoKN0bvPXtPJYz7ErmmZqRI6UGpesyzjWA9aApbwmfyyoZiAXYqeBSSCm
KxTpkUDcmVogZhuAP93em8KTMAgciUiKMBBWIovnZ2rzaVmz/9NatKNTcjbN4m7AK4PZyRKzPfrA
JaIJiga7ajJD0bU5pEX9JHdOx4XVxt+5mo2BiXw16bIjIRftrEEQBgHDw35u8jNmImaCOlBHiGxy
e7ComDDR+DjwMXBN/kCMjL7yLTIUtGTvSj7+rg6fQYZv6541unGxwVH29zH6ahqsM9NIGpJJlEi9
AX3NrZSbn8JOcYGTZYKoJsV5mIuOEJPPUk9WlY3yUIMcRmgGGUyl3W5cgm5aJiMj+H+XojuK3UWM
Oy12WEYqJKPyXtK69T9hDc5xil98zs2G5o68xn3pBfhSMFBlkqyloH5ydJMkuE3/fxKMM22qqphd
AQkvp88d2dvoiTIHlBVRWlT7tWy/BDWfJf54WUGv2gsw52FtrBtdrqaAKU7ff9ilo/NZk9NnxdEF
vdiuEvJsJeKpCFDRA2txR6wEloV2Yt4X8FGfcuhhQVsxnBb31OSFDvCYWoW2TRJysziAtYweFQm8
hn7MpaUyGESzoi5YrDTGe6TR1tBw4msMywCsjzZvB+CrME2NHpp+HrSbGaDbsdhf2rDnVE4oDr2B
SDbtgLlU7c2QgBEUUVZT7XnBNnnrrv3cWFuE36ST/hTn9yyDndz52yLMF3UH9g85WWAwdtD5EGJ3
GWXJoRv3811s9dYpKioClNTJBi9rc2Rp42fi+js/FQtkxSGNEmrWRSf56QgWrKx0r7THmH/pKaAk
a15lEbjTH8eQGIUwxsGFFEtsTXaqKbcWBfYMbPZzOQuXES3gEsdhY/v9agg6WPc3RE47yUZJBmCr
4SHM0SSVgWerfhn0s2seLPz45UhMFSan7P+ba60kjzPLorbIoPQgOU5A617Q4K30XDEGpcbmrigN
FMBd82Qr7o34L03Pfotiv2ScVo/LuNIWVgD82S8P+ghzgtD1ZPpfIQpSy3jKg28z+alKktCZvzPf
1yinfBbfbL2j8a5TMwQ+pGrU4DPMNAKJ0PCvz/EESjyH/WXwjJUTVMy83KPuhXvBHrgpH0ry8tD9
ePCleu0aWLBpBSwJtiyT3E5TuI4kEzLE1bVMFhkHeNdbh7F2P6uUSmyE8cmXQfxcB9mr2v6TaIUU
b7TT9IC6ODLYJ1HArkK6gA5gbRIbML1RzTXpYuT7jrXhEkAgMlqKbKYX/Ks1e9xxO3pgSC6pxKKK
rp0Rz8LAf140xNnWxpPNgNudlXo4kCdGxpWBONDWcAPBmtsoxrcT8wIbw6FhXoNwb93rejvnXmgi
3XPmChTPMYzbwOVxs4ajH18nBxMLAIqhYjurl4sm+WXLvzBre2vUQM2iZjPQ3+VFD3rg2efiyVGF
f1gp1hUEcQRAtNkXavKdFfuIb3HyCFQKvFROjoZdB7AFerDGJT7DAZo7WRLsLTjGp2itWmtVE+HQ
V82/2iIRviCVL5xWfj2yeT1FTMcGlmulwxCIOStLSA4kjNE0CTqXQs+sh2MbHRTxZgwl9I/WIi59
si4hc+jai/e23R/yydmM6Sc5sohe5CnOuvl8RDr7GNOvUb0qheSQ9XxV5hf++aPMSEL4bFnzRypG
2M99TGRFAu2jiKAQ1GrVRyi+EQr1/pfC611ETExq/F9NwKSYJVMknnPOaVGBDWPQWPQ2CNJ1NKT7
lmCR2rYPtk/WikTbOK4blFO59M9APvowf7aC4eAo/iVQvVX7k1PdBjVrA1r/gPZjoH/mAPd4r1y3
5rk0V1hDnvOiPSXRx0RqyzShNkhMlobqOGT9uvS/jUNvXfUoXHkcoRZqWDFl72HTwzXlbjDBWIzM
fizn3JIImitxKut4L9Ag1AAlgnGv4xNKh/QkpHxLE6hsuvZpIU6t2ZVUfC96CgJ85HyQExZ/9IU5
9nbPidmR8YDo2PAMzstxINapFGgnq5DJfQ13b2ixclFWpBLzfQ2XNI29c+SiPnEWeSfPXQ8iP6O+
M6b6FBnE2LoKwp5dvvRky5Vc1YETPhpX4CIXDG6GgVKALi2sMNdkzwU92FOkWlIRWqtfh2nxY7K4
kSSyF1PvLlAMP8eOubZS8Vtq6Vdjt0g9cgbJQj3KUvHjdgUgVG9luRc/JpwvkC+1qnYayV0pYYpl
mx+56UxBuSd8JFSSQ83WMNyo7FRyNiwksnTGQa81jpKMRjUPsLOVwttl/BHL2sdCGF4b49Pc64QY
SPbGa+kcbKz2zc4yoUM5pL7Ll8jld5hXN5f0nM7PQrbWKb47RpaI2SCpE/c5EILRWBKjDRtvUJlu
jxHKf2itvRkjeYPauDCzhnU7Qqv6OfL0/dS2Dy076Q1Drzn6/EXK9956TjmwpVzPlGwUFSjVlI+Z
6VenU3M6sbEnRvkeXhDm7jVCJuVhNJvuTUxM3LLCTC7QXBgmo/6GlrvqLgxLFqX27bfcIRsNJ7pI
38PCpWoksyH4C1AeVEx3EjKb/GJaqhauCdx1EFFtfNVbkDiIBcb0aWLBEn2iVgHCQckR61RC+F8R
sNpggIh+WWkDIucrgNtzLd4zG+J7t6o5qUm0XbylSCgtlj06bMKeBwO/AZPKexX+JjOwLs6XgrVN
hbAjd146rt7gO2k534Jlbf0LUKUa1l9pQq/yurPGpLgLnaue1AeXAa5M/zJxZClDxEoR7n3nWBGy
FH6GNIL2MsFZin/cWPpQ9xgeQ3rDTwlBVOxtXjrzYuwwqkNisDjVhTMHYuUGPAiIEgs3mAE37+Bu
R+LK0z0Lhv6XjQ20d3ZI08Nxlra48Irg6GJu77Moh7UXvgITU+zi2MWgUNXkCYBcU697d1gOOGth
GSQUq+zwAHQ7S89fpc0qSNHE/YT6JRMIRF4smPYwEspn5A9ms+6JLaMi0xrnKQdv7BKBtulyGOEt
v4f53lAruHl7dgxiZV597RGLktEJARbFkcsB0e8x5WGUh3BCJMr49Kzrd1vtOmeZjGch/joi6shG
fCLWAbrsOKt98qunf9Skt7qoqSvgPzk1OsIxiyxEg0EY7yvtq7XkSaVAG5AXDuhkGFiwTkjCXWJy
ofuoh81p648kE8bGq84EviDzzGeoP4QEdtFLeSLeCSSWoTEsdYJSwt48S4nw02WfocE5PJdt8Ew+
2nuMZ4S8GYQJ3HB2c1TedO1mUtGr5aLd3xYog0YmsVGFah7DnqrOMfC8HBF5SAcdg8TVw54M1CXM
0yL9tblTPfZNJjIRRemdliOZHSi/NXRgE2ZpOWOjst8ZjJokJM6BlFfkVZVk3CawiPN+V/DfVO+E
CB5x8jTlVcQv7bwutLHlw74gfn7tc4x3/htNJykEKv7KcXLYhUkp+hnEbKyRRBjrsEmvVYhtA7q9
eqvVxqHkhJkFoRSYXtZu4vidnf+bO5BzjCDR34tCnQh/docWqOC/MTnOEkR743s7vUB4FRx7dLWl
jWIN+YETsGvvo5XO8zMZ2RYF9EkCzOoSCw0qrkoKBOr//pcck6XLPCzic9HAp2lbEXxELEYyhXC3
TF/bFDSlUy6J/TBqODWqX2uWf0o6lmXdJ43lruh3EzyARPttqLY62d9Y8j4a31omyOSm4T0bdrMY
hGwFj7skaL2HytTOcK9jg/2DBgy4ba4fgMCbt9b57dt95r2NnCzkCRbE1BWknRokm8YhEQUTPoOZ
QRB/GC0uFsJiS1JaWDjnHJ0xcbcDoa1OsrcwweKGHuN8rZMjR1ZMLRFocVmBQAC40boHLtlX32K3
okb9bxwbVu3jhkIJg8FtCsAko0JKSaMp43jnzhVh0L1WdXzRfTpVZlUTzkUq8XJ+FaB6dm2/1ILk
gNnqTQ6IG9irvdgUhpprgcAQ4S5gQM3B5H6wVs+66sBPtEkE9a00KDYzG16Y2W/DBkH8gKK5nhcD
9bZIwOTW6ZvGpu9piNm6tup7HMedZFaWSmYZxuAxsOEFN4yDhuTNLiVC9porWfNuPcVGA/ZUDva7
8JjEdWcj7r7ToDvjr3yLEyLU+TPnNsDXUp3aka2K24zHpoOD4DGv07Se/p2jsuwPgx1si4CmLva+
bLt9bX0Ogqa2sTtDuTVM9w29rVua29YuEB5giort55ilkCxoXlx8+552Ssb24I3uW0z7ahFY1Abo
iOTsoj0mfrX0VPuEI2Ulg/rSim7HMH5d6UAvgn4lugGxX7qqiTqdtPqs2OpM2fDjpNG/QvVsCViR
xsxGw2H9NnSEIdWKDC30zjUDiVwc/bUZFAC1FBPanp+oIQ4gOdettqqFdxbD8M/XimuhnIuWtbsB
FaIhku1vIr2bN/ykgEybaZh4sgGKscw+m030iAiCJ4nKfNVTjshAX+tjx0cfIhGN9y7PFBL9faTQ
bxoWrPeCxBZgaO1BaxBr6tUhzO7OUG5YBf9QRWdArgr1xBW4Jej5O63fLJoaC/qSMAJEtLr7Wjv8
RVClFTVJ+Gplu/kTdCMM4N090hn9fQz03pKBqAQAG5jpvoDtVjQ/7vCZm4BM6ltkEvyZ+c+WB1NA
wZ3nCbD4xocQV3V2TEhZ0MrinzYglCxNXD9zeEZ1IfL51em0J+HZL3nbfhlT8ZU67HpH1h1DFP9I
l9PQLnj6Y6v9Gj/pM7g3zeEzLcXeTNKdzqFKQjLDOZ8AzAheqrf1JE6YrrxO9XD1Pkx7gGeNGd3t
+MqiI5MWIq5J1ksUMNBwW2vWRuN6n3oHs4xHOWLvFaNYFT7PDHYbbZdIYKHpgu0v+gk3XabkpvUU
x6r1tk6Hz4D9cvWlBeNa1eklpTpSGRxYE8R/46ym1r0zm32JwgEtxENIjToVTLZ7SXGoB/guixnq
72IqoChS06mvqHFC/8T3uw4GOBMcyGbMt6O/apRZLSPWgGMw2U1GuretP2s6lMgi9DmE2zub1qcK
HuV0SXJuP/1U4N2ydZLjwHNaOZQFBasKp/Mtbak3FChC3ToGsyAOTah0FayDXL40oO8ySKhju5hD
4d3OXPnatDRybRdH2Wtbhi/kiD3nlCUafRZSWdf3trkytulEQmZfr0qrftNDZnyJP/0l/Rac/EYl
5W08mJE5/6BWHYVgvbqXorDY4zN+sH0cavfc1teVFf2EIRcjapWGyYRZx6CNSeFL5c6wUNBBpDQw
BsTCY9ISHMvubnT6MRwhKkwKke+0s1nhpllPTGHyrVnkfckDnPNs6EmyDJnBoZHBAL+wZo1M85oT
+Baz/fYCvKNtuWvRfQrc2JxtaJnoFt2HIX9aSNb1WC6QFCL7LGni04UiF1K2/k7WzhPnB2pKrj00
YTL9Z/Ia9MF1ym6SfJrWeQj0YDXtcZUDOvNOmkDuyBqQ++M8BNuAEBbvAIO4IPxvQHI0thdLNCz0
V5HL1X8uYCHGRG/94DHSAdhZdCOoIQr3xmilYovtxJfSzBaDhdIRrgPzowps//CRKgIl9D0Vz8IR
e194H1Vn7pSc8ynRXsSgzyI6lXtv/noDqik+iCj7g9NshezpxX4aiNulGhwvQMldfV9xKiFTZPMB
4pDSxsU2yEidK5z/LfkIHlV7zTAwOeqjy398PlQNDN5Asph4mSIsTD+6e1DRdzzdB3mM9G8TcbHJ
8+h80bRN0bvIHml4i92/QX2QLpb9K5pXJ97H5ACyrwlyBNs0Om76YSKeiXeWv5HRDkF/PK1nZwee
5e5MtortP9NPBOUaTihC7iF5cwyxc60YwrDc9fT5bgfMzUDJ560zJeBAe0wM8k2ZZDs5trDf4V1P
bEMnsRsjwReEY4eGRQkWIApA8KRA8NpXUTDTpRXkPNxNTn4coOjzW2yqmA/ZNiBQ4BVmhqIC91QM
QGMYHEw+eUbdNS/fZXGZELxqc7yXZq1tXJXli+ee7WafJB+6oO/bcmx2aB8T4hcBXwcgTtY+NJPY
hIHz1QKEtbSlIZ7TmPOE1OekrxCyHPKRugTd3U+DY6p8z4qLW95K/TJZLySKLvLmfXS30lNI7Z8d
+1Rm76l5KRiQizni4x83vFF+6FiS2LknDae3ZiI9gBOFdqOGFJiDHdTzbjs7HWSJowX7fAp9RSMu
zCGxfogBiqJRcfn/sRS2SFKbg8bflFyrglqiskeG8SkDUsVcCxMBIwYrmTaT8eHWiqncUTQnaSKa
gEjaf2SiePLwRumSQj4j9b79sdn5usU/T/4F1W/G3tD3L+n00T4Lm+mxPu8PmRmelEJ2Oo1bF31N
y9SX8cklmdAYy+DUM9IiYuQY9CCOea5jHowJnLi0IdrScYmjDbOBjciN3cEqxtGXM77Sac5UjSEK
0Zzrg1A4WdO/ljVrV2NM13/BDxA+lfCTdsWDz3PSxdO+0o1FVbPC6gd2i9BbR0oiWCwcsjno25yo
4IQMv+G7s9jFOpKMnH9jXi8Gka6G9jtv1Vb6ztbqg2U5MVrsHzmtfsHIU+/6tRDMRI6DPPVAA0Js
hgPVTQBevuP7y0ByWSS7JXSlus+4UiIscEFiJPaqwxLp+m9afOsNa9Gy0bDABHS8RPzlYM+yH8om
du3W7C9ww6Ub7Es2bMOyMbOniXm+CCBxX2xxEh197j0pKRWqP6Pdzy9rB8Eryv754xsUdB7eOTaH
yje64ISoooMmDiSmoknE/blqsfv0vybYulnZSXqJDH+C7lN0v6GeALAExoX2CzPmsmdSpbgNXdZN
+HxmaWHP3lfORmo6u8JFMZQ/m/JSguAv4GlPQ7eBQ6HRXM/zDbu5K7t+wisBwNfdYfMB+us+2Yzt
hAUlGLRg85Zz0Ru8ZUmHhaQgZQeUXMlNaDsMIeZMPDwG/PI2uXPkSeDWOvmKcCIBqw/GPOp83I0M
LDUGCIOzNRCTWh/olrGQTYuJvngUhNB+6YI+bJxjySGLov8gpHbQd/Z0WtUtSUjktVa6WAZMDRN+
cHM6k5znQB1qtg2A1wkJMl/V9ONSN0U5VGydTIdHMuP/VbgtURzGzrsFrX60313J1mmol4VzEypc
i9lWbX55vok1Be224gx2WOineAdNpX3gxbBqsIpTtQkbnWhIue75a7v7dbDVmeoWm/4N21aHK8Sk
VPf7fh8jXO1RQcX+5zTeZ50QIVwZRIzuX0UUmHm242OOix+f86z18zAAYuFLIL5H93J4rRGKj6pd
2hH+XFAlzd2A6or8BGpylKEly67lxL1nfATNsnYZ4sAAwdWzdOxrGRH3Scj6wgt3RrjLrTWJwEO7
DXVu3bWLmohsF2BgHQ3cpjQfEKmrYT8gDc62/hsFuWYx71lYQNTJ4uDIQXpFACMPo8YGbsl/Uh/q
xBEzcx82FlHp7S0OgcifPGjUaiPzox9t0SGO0b3reOJOXQj8YafclWmjScZAs+9BF5CU6l5q/b3w
X7UwWtioxhticQC2YGT4cQai4D478Vd5Wzdbx92vbI8FbopBwjH08BGwftR+WBM+afBxJK2lZnyE
/U8a7cfNkLwmPHOSSS4LV/QHPBVWwBgn+B8GznPCDHTAeeOdNYpvVLlB/kgYmoklva2tNolkzvsv
JlnSWgTphTjOsDpr9Y8SAPh+R2qliVhkphMriYTdnCWj0KQTPp/CBbf9COFFEhc1XiuG+Lcu3Lrq
2dFJMiAqo0govx+VyHChEeuXkI9rsh0oEWLWNIyCyyWvAVzZX5M8yfLiEwBtCWo0RJUMRUHTgvVY
umreDuLHWOXdqY7OKaUSJ8GEkNIO31tOA0kgRkIRJf0/c3gPp1sZoz0duHnw/DfiWCv/7JECy6Fa
jzr7UXzP6TXkMiHNQnjD0uc4tiN+qoIrtrgz8V/QB8LsLlhTsn54T8pHW8IhQWyosPRJ5EaWZW09
ElcyfJS6+6+EPxkQLoE3NEHbZ2DuakNU1fPrX4MWEtjavFKR1Wj9oV+z1KJ1GVQ3w7Ik7qiJ8pPH
1tsjbxslDz1jsNcrJnXJT8rh0SECj2l3aggMyPEx5KSc0AGgt39Nl2xGLOWdmd1ir3zwSc+qraPJ
TCHQWx4fPgLalTDju29sROuezb1lFcEu8P9ZuU11y1aQ4zdrSUYceUrSifK+ZKNUAXcQ3imzzB+M
vkW/R8qjenh3rrHO0PulAhY7oteao/vT819DF9+pv44zZlHa9BqhMSTyhbQ8jik92KaCIhS1vlt9
FfnKh3KrpjdIM708i0iSd4cJhNlJU76NTbfqA3PRYbunQBZNQ6TGyRnvvv+pm+PbNkM4U0UXh6M/
Z+tGvqwoiQyjSA7OMTD2cvwu0flx1CwtSmfT+6d1ZGEn/rn0MP46/nMefjrWh5UhURNosZGpNYG1
1FJyWZp9ncWoo8OVEbyXLuSVV41MKRhHOSN7/1EXCPGZKatzOZzRh+eoNSSdbMAsS/bvHWaihG1x
gDF0NjJ2UHuafnYNKblyeLZdVkZKd5f69JjKfzoQ4PE60NgAzWEunLLrqWi+J3sG1CsGGhUAdrxM
+dZKj02IWX18Juh8EbLNreRbldwiBZxQrAt89/bNr1b2+CsqIA/6vU5f7Pi91w6txwQ4D5+TFjof
d2vToIpnyNbPBzZSMMlho4e/dsbnMBxVflc5zdL82EGKxVy8MFqGVcCZ7I+0/jA8EwPpk1NeI4/0
yzi4OtGJjPf9+OGTxZTjGeNXQlZbLkhzTKXx4igff+alRzTd+f4hYTrsdIzYPWrn8hgZRyqcldIh
d3H3sZ3BX8pma1XHz5a4OAOQ7uyKF4oDGWqFaPJtZJo0X2QnqprN7qwqYu1JyhmyOTZrwCt1mqQa
6li8Sr6i8kFKMpMN0segKCAP8V+izFtbw7QZ0fogp7e//QZSfqXx2mS4mRIkauTPunrBPI1t6aLG
etulTEXNXt9yhlOOkELk199RjCG2dzFjVC2ttG0aMY5/gQtmnuRQYaAbHgsA9fmnXzqYdsxtWWQm
NsVNOgedI2juXp30IyqTbeeMEqcyw+54MHDuGiX45UjTNn2LctNIrHyTSf5emTvUSsjjMhLOV4qV
hAGsAAGlWrhOS+U13NxwOlkjwXzRzWHiTNv/PrkOTnhGob71ohYjsvsO44u2Br6PWEvl9jogLG4i
pu5GJ7Max36TQgOK3YsXQn/IV/9xdB7LjSNZFP2ijIA3W5JwBGgllaTaIMo1vPf4+jmchaajeyqi
JArIfObecwtm/xNveIpWZTmGpTDRwH7nS+7WGGG1ZYnGk5qS555Lz5SCysKRskJlZekLkX//aZVt
0G/NzZq7m24WN9ltVenHXugfxaS+LxKLMO19ZoIZg56GT6bhITPkzs+Sd5P0jwrTnzHsEAq/qtlm
rZCeEdm38DYMyN4JMUNK193s1bzFZXuPcZPPfofesskHrJYhiZRIcd2WQLv1G4EXVU9q8BoKcjFm
0Bmqizb9OCQFot6jhqQtwV6RNH/mFb06MQ+lx8DQe3kT0M3u+uoLOvm9m5EzAtUBxgylZs7z09id
Klbqw15ghtrcZY3ddW34u+/YuuDPC28Hjrj37uVrMyYn2RqnNZK35vCFd+U+Ce2ufrVq9UMtsx+X
lZgfC6EEp6xTWcKrKH+aPL8tFpvWYboAxIrkegoVZ7quMjv3aTwVVUWCSXOalOVUtzq5UHjnOvgS
nxNd6ncB+Df2DGhdeecSJewLDvtNYl5csyLVgnXjc2WVrMAKnp26iq/6ekZBfU6q6ipi+TKQj3Dg
o3uSQbIM0qcygrE3OTnU/LPDK63LZYRO020V5Vqs2VVLvnVEyLWIvaUGM6HXXo/UdKZCY9ynbKjH
j2i1V+bPv7GEDnLY7XEQk20u5mhJ5Uj6hCwVrtqEwGYMdQbgi/+fsqyRlqun+Dmtewjn7Qh0Vdcv
BOsStsbpUYW5MYVcbqN1Zch1Hev4qhDYqomYaW618Y1Jy2Ue7Cg+ZgxXYjQK5umvStH1ak/LBJwC
aM1cXFCZ5tjNtFRcwCvj4y7b4m5Z201k8ZW55dUCPbRSIxvsK2ObRJ2652CiIHnJCSQnXdgZjgQn
XCBj9iYCnh9dul7h0Gc36yiiZbc9WmjieHmtOYUax7d5KnfqUsY7V0zL1HAj2gdUg7eSi8ciBFps
1o2j9VZ66PHmavYFm4Vpf04S8hGLV8liu0TXQHI77jXmkPCDqeb7IfGUfHeVazjVpSuj8h34rm3z
hwJ8SGTAmNIDoR3W1WJHiR0fzS05lj1VKKVzHWuBKR7y2wp+YKxTtyN7UYEqqID3of3zlEr2htT2
ehogyQ7iDXiGCBO7hddtu0v7N8bQKask3M3juV/6q0Tlnf5UiVpbkeakoO4KxLcnmGmW5ZokLq6J
12mp12exW0omLIubNOlvaqc/LWKP9ACk5C1ZIwl97bJUXjLJbpyXbkKlbpuBKQkIMdlxOXNnvMAp
BFutAgEjy8RZsP5LdZK0tlCSzwu8tHVFYJcwHmity4SnsHlIpfyoG/XRLAwJCooI3RVSc0sKzZ9P
sSLwOGZ+H8lY7Dt1Ay2hh2QrWLC6K90rzC/kiVNXOCvkRAZP4wg269DP1i1T8hvwrSatLqvVRGb7
U1dabAUFhfp666KlLs9d25xjvli37nISVF15zp/lWAXJoAcpaDew5Jlyq+6DQSDn0kTT/EUrgLQA
KKuyB6om+4Oy8zjIAbcN+XggnvYfkgHer8zCpTfCQnTAtOyozZtLXpXMJJ3UaT+ITymcSbQBa/mQ
pymcaznctj1U6a1Fwp/D9+gPIcogb6Oo7FZEGDt8eRU1CpO5AfPPiE1fNItTHH4YcAMMp/NBzJEF
H9iteQ7DeidnjV/RNPKYOcAWyD8Aq2wMWWhDNQLWw7ICk2i4Dvz3Xo1WwSpXSq9Ds1zFwq7cG7rl
mjwR9jykfORXtd7boCj0ezvVd7YMtz5Xrj3TYt1NmK/E1epIVtitiGOV+DThSG4S5jMdfWDFTGMe
HIbyWBoBckPgHNYg1UD1M6ReS51QHfWE/HCD0AAywd95JQvTOnX+CUuQ+6IirXe2sheyyp3X+S95
G/gMNeq/TmnvD7Luykl23oWLsn3aQFAhLq0RujHJWORAm2XWTW2g3/8TQKfYcz1fZJoOVRVUx84i
JqKEaukkJysDjNxElRjvwmLBdicu4ztnqcXoc2wR+TzT0nSmYXUybjhFRykcK6dF6k8Jy/I8FzcI
d+3aO6goynimNJvvDcw8pBl+NxO5Yn6T2KA1bpOIS1/GV78o12urJte+6y8ywJ6wQz9t2nGomTqR
9CZ9BQmYYkH6k1xaUrjbfPCmMvNXdBJrFyi4XW3FuFdby+BBebPks4rqdViBVHxPkKtS3v5iTs8T
7i4VX07FjnJY/pZ2/K4t1XtjnF/66WyfAxr7hY5vir/ttDpra31m7HWe5uKM1WgufyTS9LG08/sY
YxorDT/J32cai6Wvz80gB6RCwGHrwAXUVPoEznB1b8sQzCz72SeASvlrp6ExCa/QXGbaY05VvbtI
iwe0CjI3lr7WwUYXjHM2A/dhsfHfpl9pfzLS9l6ZxWOsSe6xxufaMARn9yg/RuQENQmf0nGH6bDi
jWwWNBu25lWl7GfbgVctzYeHmQ4PoZpvyQxRRA6rlEhJBOslhueNbWY/NIEuEDQRTCu1IHQo5Yla
dyb2p3Hq4kdKp9lrOhDp0hCkkC14DFBZUbqzkgvUcfhhxEd5IUCATErU8Hym93L5rvSbDv0wrYZ7
01b3Fv27ovCz29qt67v7nmt3OeXnGoAzDb83gomlGOfM6unbrU2BqSMnSKzJy/EqipaoPSn31HMn
Kd4IoN0GYUPOgcl0rZT8hozJercf7J3uORF9ulJex86MSMZbEop8lpvgMMx/M5kPEpERM5Zwg7Em
Trh2dfDc5OEKUMtCH2vn4lxObGRnBl9/4w53P2wFqC/Zr5bwnwmL+Xjf51+tMZwTUT0YyZ12xC8w
OB91BjUvN+9Z39+RxWnGc5vVh4oFcGGxYPTpLYZLM1BOrde1kN1ls12GSr/QYOtn9T9T35DULN6u
Er81WceV5SOWrUiyS7eTOhrrmW3tEBRKF0hwlyamRtuppHqbxAYnQbkpJkIRc3OlncQaYUWqxK0x
A6nKqQdfkEt4BiRzsoy0ipJVKxkDjFflQg6yQfJljcDc/pxmrTt75kqEfUxelK1fMku7rsSKdtqP
gm/679ZXl9brL/ZGJDGrjuKVQrf97azFU4vNa/myBgTi6CWXUGEKuaFqHscmwOCSBdVuotQGW0tf
HINtScD5BMAo4LzOm3BSsHNIzTYgVUnbRHjSWX35Y1H6JAIu8R+jTF02tACA5Cosqgx/JrjJlspT
7v1s1v21z+HTjUHyHumV5TLFjn/hzc2ww8Zt9lGTNpyeJhMa3G+hJBybmuMZwT7HBz17N5gHSRSR
MmvIBakQlDSdHYWtnjCSnDAwQUTgWH/s0hpkmtPVNI8Z8Yfs6QQbKD5+el9GemS8qd6wqWG2pFHb
jFGiy1H2Tg7ZTooDQQqmXaFJXlwd1V+Dc39eGs/i9OobmdWR7s1OegWefYlv33Q2JaounZWfAcWl
/rUvH87saMII0UmFlaaGtbWFMvbLZHjG3f6AL0y5AzCx224EbEnlJdnjEOA7omdz8keJlgYZIsGo
1HgSBoay3UKtlqNmky6w0650r9eW+eXk1ETUd3wo80LKKZVcDbY2HQ//sLh12n7XSuOKJA3bzh2I
zT92N7n284/tjFV8U/5Kd1hjAaqX9HdtfhNUwiHVYVmVZcOX3nQnbf5kR/NDsLEDivyBjYC0GPiI
bM/dsiewYK+MCwJzolGqW5z+xJdB8JE8bbQ6g59FiHkctEREO6go7o74ZDCqOoPbvELNQvHLG1SC
eXTLB7pxaEMbPtny/UTbEinjFN4ByqOkPzAQoXBDAYeNRKJZ0Z+9Kt/Hicd0+51/xuppxIC91mBe
MGr3WkkoV74Q/VceDxOgNjaD47n6GhBdYNUipU3TUnLE/xXSf81QO2u8OahAm0vBNev0NDWpmkQs
qZCuWbF518R+x3taYFmK9XsCqG6n1P6HOs1czKd9xS31YMWczq60eshOdDqwlKiTwXC3QYJpOLjt
SpUwgY3DZmZCLa4mB7dKTzaTiv+f9J4PiTcty1VPuSPCqhQdISbHq4f5PiNcI4FigF2dj59f7ZDC
uvys4QCZQbJkwcEICrg5OYp2Y9Ju/5T7EJNAU5XulP/fOOVs/LxQgxzF+NBZ0Sk9IcsfeQ+kTg4R
IkXkQ2ETMXwUh2RtZUgjdKvwiZPTEFApVopYjiwHJSP3VBnO/Auyrjg9t1IZJuTrEkAyorrYDnBV
a2exD9tf1ILoJtQAtWC85D6kUN+8mEcUKCdL+lcwQEh7stNYsOAky5yG9mI+lp901h5zaxdWPF5u
w/LJW+vNPOABI2+ZTAqWo2t+npnnzEf7oyb8joR6ElVrJqx0LDJgMvs4fRPpAqNCNmh5DchH235K
2/gUE+Y4pZJjM6m/Ryv/S6xN1a7e3qmEDwMQyXtgIg7Q+KQpPaD3aH8+OwLBwFhTewmU1uL4pPYv
P42VFBxGnIpV8+e5YpBYz28Sq91el8/o4aIu1d81VfB7hwWOBtHwWqn+f8JWws01PYzD5/C6VPOf
WN5ZVGQynL/mqkrqdWFU0iNqO8jDcz5Pr99HjbJNm30Z4etwIiytKycSMEklZ9NcqWQFZXokdSlO
21/M19LltDGeZ65rJDelEzfZ1O5lylGz+xxJ7jCIh6m1zyFbnlncPyU1SlfoMoeoTpZzC4wJ+/qj
QC7CX8XWjSwg+7LSx0zKGJZaG6mPAhrk3jM7kWJ30QtvHJ9Tk5+MbvAQVMQFk6Jp9RC4UR7MGiUC
X9PCC6KMnjQN3jDVHpWINxl/Czj2Jo+jtC9Bic66aiS/esWQNJJXyJlnkBNA5A4Mh7oKB3s80eud
8goEJ/PkYSenFSKsbgmK3toVr3HCi4Zmc8pyiVV8e2YKagv1Sdp4GaTn+oZf66YZ+a0mAlfuf/Ja
OQ09v414bTXzT3F6a0bMzU5rY3TVUUIwNFzwIfAGAHVNdxTC7Ouzk2AirncfK1OKVGdKMWBnsEnz
SgpnZlqhIu5LSe2FcMeMciSeuEAZmMCuOfBRRJBGKnt6Moe3it7pS/JDWv0pm/PDfv8vroxQApKd
GmaYoT1k9a9jiUToCY8HJ3YnkwlOXBi1HSJhC3FuJkKJEC0VO7AqTWFXJ+FGKDybLRZvuHcPNRPt
DvnciCJUTZu7LlAqLEeyW+bkLz2pes8QbRvXhjMmKwLMC/7eD76C8/lF3zJPMiF50GxiADIduH35
EXOLYObEYvdlYvvTMXCORoIAFULeapzRhMPeEC6TBWyXbuOnehGyAvitdKtjUvnt4yUmUVLbvxth
uAfVS+0NbchnPHrxWy8lZ1ltz/G48t+U8zfbmoLuOM4+MrF76Wx4c87EgewJjliZjOR6ItqoSH1s
dmblExzgKO8LFrccWEsc/yRIhUso1n5XiHRYRtl6E+I6qoX2GOrbn3gO2ZnwZwquMOkb8ExjsEfV
wmaA3cFTa3qiV478Rc6CcFuSo3q/dCdm5rEWqfWdmngRdpj3vBMkf2s8d7uHsAhNkgX/NyccEtoC
GpoYC3HCcjY+MmDPkv5u3HZeYwa2msvpVqcLikeuqso3JMVv2nd9JHiTpJsYKGjxttkXnn/+7oxz
O9Oe+IROL4ryfldhtGzK39c/wLOEI8NvpJkziRwnDBv5b4lXqOejHzpw8Ot8idXkhv0Y96EUi0gf
IiW3iHwPUjwIWmVfu3a4FfF+M3T1htq4a85Gi1A2l3yOiNWwg23mZCCU4qWhyaU86ME1mNr7EJhk
XKvrEEJ3a6VbEudXxDM5cSKLaYeDIsG9qm9Dp9xVZPRG01KoHdLWiJRhvIwM8wRvFCgzkr2ngc0m
17a2/aXcpSgFQc4on3DUDblMnvjMmFFdzNU164JiNUJErsfJlTYZQvF/W/aTW5L3ENzX8tChmhc0
QZD8WMbuGfyy5gE36bmy2plNWJx7FrY6K+hfKMQQrnz17Kc3wqQrhGITO+FshytNAdyQUwUDtqh+
Ta81LJeMDVW6NbFa2No5H8xjCdwuJkseJru9D87MNNiMO89mFFxlB4i86tWUGfnOS5RlH2lfvmfG
ekoLNEQwgYosuVhrd0FAELOzyImqMwSj+w4hi1Nm9n3DIEGU8WcR1R2HcIpaiLLWoKzNVsVTuaOm
ju0oHgRbrf0uiiZZDRmehTM2snZA58+6ok5A4oxDaGAOwWhDCJA1ZOf48CtLOi/LE24sckOQieLb
VeWf+B+ZLGqOglzNYKuOLuarrN/KhP0QMLiuIPqNQIJOj1SFJRqejV+a7W/Fx/Ay8iFxuNDzDyPx
AWhsNQ779mWqEddx/mVxbUw0k2QoHEfxmXJZrHxllm9LjfO6N3IaL9ZEjMTHIpiM5yJNfmnVPhMb
MkjgIbCU2U6qxL5L7W6FlV+VTY+2llOZAJGNyCOVIOssvyDubGoUeW+Scppfs7S5CtTS9KnNfdgw
HIP1j+ZFAxsHv4AFoMriSUZZPvvzXvqtBRgfxj6aUvbSG9J8aGFUMKbkqEv0706xUE9cfe8lcyw4
zjktfyJHhoLpWb5UX/EeQi5jUll7A3y4jYiWtO187SY/7F1CnY0LGevlcu+w4/dZMCLllgTO9eqy
jR5ORpunp6EhhXng2vQmaZZ6Mr1Jz//dS71LM2yaqre5k/6nVsSHwmNAF8abW39u2fDJt/OS3a3S
B5T5yNBZjlnGWzluz6rNH+YAnTU2LqVJDye2oJEJbWFKb1MOlv0ZjN15PQoxkBLrEAKlJQ+r2aJY
e0568iaP2lvV5+9dObwXRv1urLTP+E1qEp0Ms3rAJuoeyAOzpQ64Nc7GbpxnZrA4XKw0lOn0ZbiR
iK8PKYBEWHBuvkEFnVMUxQ2szv7eQTEyAfVpX7b0niGmyAlYECQ5Z/CsLMNygK+58di5O6R4G1Qz
oOWmV88YIoSYr2t91SiJ5tM26HhrqDuhDo0Jq+lFhzhyTF71WNoecxtN0OBO0+qa8HVLAm9MOXYH
myHeAM+JSQeReqnkzUw65KPtAdzohqC8kr+E+eXWt//ywXKrrnFTCY9HuAGHKlTLwVFUy9TzG0X8
h4Bgpmz3fNJvoGCGWgrnmITRRHpTpuW906uPtNg+yg2MbczAnm7jA602JeYRw6Rb/9B40TmL/GHD
EKvb/n6UuW4RYTYyCYYFMbO4xIzRdrM+87bNrShD5K3xiJTxRM5GQB49DL2z9JFDWbKXT5GpPxqJ
f8VltH0OzTerhnA/ficDDveZhpk3suJVpAtWEWnYVHJN3HpxTKZG8qWR1dboxMS9UMQYOMn2prEU
Oz1NczEzhI3DcFUG86Zo2aOdy2fPhTkWADE34w06N3r/id4BGuJFWvHGfMRvRgmvfG8/e9n61KAc
Tu0bcaua9ZnIdwkghNWtfj4WKIa0o1QR17KCzWTc0qcvNRN1PXtThCctwlsi2+P4N/ppC0gDu7Il
VcADaiSQg36gWFRPdT+fLJLFemRJKbOPl/e8XwRevpthr46yI6EDPAZt2OWu4vmySoUJgeU2FsS+
De5NoEvISFl8+Cul9ram0eaKfPuYux/6z3J/2bSLx6qNT8Nc35gg/Ddp84ctNjYQ4HIVUoLK/sve
0q90mz53Y/yhaflV2j+vKsrd9NkRuzDTdXPXN/RkJTJXpGzwLsJyX5iix9GKNMn4UzLrUNoHxT9W
tT4gyc2+kC+Mx15R7hT2tX0iqb1ibRVnhr+bGVCUBTKh4Q7dKQMKG4zLHxsZRYLqqu5lOBGW3xuZ
vwNuwoxzsFfGpuKxEEkhaQSnxoOv5+fhzzpUNwSwi/mB19R4dUDTSScHKm13TzCMRDCnqekbneyD
WT9vU7CrWKsXvBbbxZRgSeIIOM7WeAfte12n5VJMZlj72HpcYfw/xLK1+URlz7yg94ahUpKZ96Y2
4I1V6Z0t0I9p+DKa/D6dNL1/DqP23PX4yZv3fHGfU+m22wisewrXjQxHZOSai2td3/xsr/yyI6G5
ptGXPmP27MSq17hbcF7iITZZ6M5DAVmEx4Yo3sVUghSExva9QYpRXzMKxEXlfAW+eGElfEDtP6Gb
WQKd0A49v2g9hCvjo918Yid3VgUJtc3GIs02RpdDic5i44DdDPQPBQsCoB21HloMp7K9j6Rhi3hV
q+1aZxIJAFDhY0YIJYrdQr0YUs3mEjiWGkHrJNIQuFrAADFYAoJCjikXkmKzbN1zUNjaWUqmc7EY
oam/LPr6sShtbBM7EYuTFD9q8SMd90gb5Ld2K97fxGlA0lErYc7UMMZdLE/a2dcJPdmS5PbCFOVx
DVgUdNNTZxeh8wB9F2p+MWuWm/V6YP/ndZNP8W2alqfou09u4NTm1zaZbmAH5c0OiB/dsb+/yI7g
e9CSo6sPvIOiVxeQS5BCL6Iyr+UKeSIX/tZSeWH77Nq3IY7fqHanGX91v1yzers6M+ImFUHVjbgB
PMKm7FQJUofGejCZWcYbZWkm5kdvyvcFHsVTHGuLVAKjRD2/BIKxUpu68lOKfW9nrlQX+2kd7htV
wEeLRPYQrB2olnhAf1V75MQ40H2I2VOoJzviMv7NDN94PNBMjCO5enLCshSHJotR5UoqJGn3xwO/
DgKEMVHCXKnYAHckLXEGMRBJl9c5/vJNhhBTZLsJmqQ8l+yWy/S+aX92Ckhdcy3UkAj0Yn3yWvQo
OanOL4O+kvvSUPnYkDBU9X7MqE4vbgTB3baemzM/94V0BV2wmVcMo5WphpxFl7kyo2Fl/W0y4khT
6te7UL7zAhc4BhXSs65Lu10xsZLKBaGHOZgUkNIV9Kg25MqZNN3fVASY/FQpwnQz3kg1RglwbGzN
jfvvbaf/kVCBZxRPM8/BHBaGRtv+vcmfnXofBTUK+vWoNd/ipQgQltegm2dGAsSKGKdEWWhmXK0N
uhUagYS71GXTBrWw22Jvn2SPDN6JJFve4mIka2EfvD6OXWkkZcIKSxVBNtVFSQ8yiYvRN2fZSM7F
nfyaXPVFkd2rsiYWjfqbhKKNp4tlfKmN7vpg/DlU4f40qBfoWQm4lgn0rXPhjukNcbKUyGePNVGT
Ot0JvTGdVdd2l3oCMG0b7tqWx8/tjypm4j2nUgmkPDvn5guDoxKCl4a2WdKxfHP5cJ++8AmKQwgr
qplL+1mBta1/F7MSESFMHYPW2G8u1eInzsRali1baDMYPRUKcgepCqu+8EXt1/ty1r6BqhrpzVRb
Al0PQDeYNfpwDuKV5WnpramrGi8yVueaDnarn0ncnLa7OrFAfjEaGAWpNcGeJaIV37LYaC+WR5Xs
Dabu1St+qusC9U9JN0Laeu+5HiTtFBQXo52vxoJZMaVZLr4sNtz69blTCAe9PzNIGNXbxvSzskpH
MszTHS8sSdaStUUT8U6WkbCZdotFpR5exp6p1BJVdETxRWCbiuDfJdsHthl3yMFnrA/FLr+1L/Vs
Y2yVajRUq+EtsuINuUSxTLv4a5p5FurKw2PuWbw4/cLNPTSu0QvWtYBUktsSM/I3flQjoiAD7dM/
dPs6H0Q2nCXBFt4SgRXQJrc+W2jMnapX5zaeTzYul0O/ZhfrVH+CEHT/2eCFDRfyoEsOCQfJyK05
VZ2nk4w1eOrqJHVzM+TsQaZyWXIw5KxbGaTxZLjpr8b8vfAi69McVhK6qppUBLuIOAujSneaXgmE
EOGRfln3ZKF6MfLkjBk8HqOVnxBDmZcZjBD4CZnctVaoaZOPYT7EfBgIfFaqLr5Evn61uv35zzJr
GuKo8Cx+ILuYkDMVns23f2fTnxqOxpalgAOov2aqHFdghDpI1S+B0PsIlBbXlSuTBSQslkzDU56z
EOjZURbNfco++lIPiX7dlo5LXmKWRLqATutVlecRfXMpGC/Tx2FFHDDGi3Z21Pkvk+yaHmvLXnPw
jWfTPr4eEHLevZqTWJPclD9xyvBkQEr7LIuCfI3qHpfFQ1Qyw6Y0KGpKaFs8O6SyemKfGg/nRr+E
3A68a20o856MoKfmBEYIy2Ux1GcmyyQft7/113aVbVeZT15m2+5z+66gCDd9SXEY/pOvivxmOoTI
mAwElJr3wVnkw4G/EI2cBPXz/0nHI80BE9sM1f7SXmaGtkVEWQgzcnH5oPmnhjdC3jZ/RUvSL5Ck
ph9Uyl1R+Q2IabwiG8ssLL1pA+RhdSMAw1RwIr5WvcA2pDhKUp5YdA7ZaRqWwO4nnj7Zb+YHTFme
zSXUx+VsRfJ158za1HsPUPVwgMTvzWzntV73l3oJDuRuzCSYAKFXFdPJiQIsGSlUeMBEaT96KWbP
Yr05eFapW/MZEy0mhRW5eHk3zPhuwAboZYLPav2xTOKhzOIxdtNtBKBVjg8s66bxps/6o7r3q/7Q
ZgZd7hKoqsHr2dGCGLzoDYBNftRDrhMOYpv4ukevhnxRg1Pl4WX7sT8AAdz0/s46NKiIithb4o7S
22vybuvGKVP/bPCSWPaoaNn5ps5IxRIkpkU4SkhTGfSQCjgqXB7DTYFd1jNa4jYGEiRGRKpHY204
zBNXTCxmy8zTL4ObItto7ENaI6TZYF5xGlEU9A5VCvM0Wt+ssK+ZjM0h6++k+jKaG1gJ8qmxCTf5
MlABqbbqFe824+/kzCsXJEB4UqV+mauBQowBxJigb0NtZS7/MMCxVopxkDEdasPkH5c/UiaCTxKt
gBvHCWcQYBht8g5FVOVxqJI/YGA0nEQFS42+8Iu75rKb8wWZCKHrM7OepY3D6xA1izhtGYPA6VPE
ZEYw8dG34oeVx+/MZaTrxKxy7V3WEFLGEquPPTlBkzp2ftGsjColfxWfKjZciG8+RtgfbTeESjyG
zvCioz1bgmA4XsCEsYkq60fdU8G3243j59rLwyWXnL1ejmxQj1ZyH7vYYezNb6QPzh/Zn7MEm9Z8
JEc2XqcPcVbk1VNGf5XjU1NIbkl4gfmr9A34iNVHaXDWpbIjSRhdEIC2pLxq8h8ZXx8lpW+QU1lh
+wiGzvTitAur29tkmAhvi4BPPRjG0IDQVwIYaBH2IdcF0LAGO1kvC8Qwdi6g98IJhwFGAsy1ZXst
ld5NLJS/6tFSxQtbd01/rdVyJQhVUW+pYPHkFpShqw2ldeBjiwS+sk6N5pzrqhsjsx8jRiEHc+Nh
VSjo/8oQ4lbyw8CpOctkEwM4XKURuZLisZQ7cttNo3618+m2tPndmlJHkWVE6sjrST0ACZ9JKWHw
5Vz6KomKMb5o1HctkFUEN/PpsOMPOX0K6Uy675kJtFI/rWD91Mi3sTXarDBmHCpdre90XqPso/ig
mQ4SVv9ove/GgunyIJ4o1hEfvEmF/ATR/uhFe9fuWhCT3nkIUKCClR5h1+r98V/fL76FgrnKalZd
8XtGj22xINNZkJl24ywAQUgWa6AjoD+yKd1mxucjOiLWUe2lG7tLWYN2ZWqwoublMrrlMu4ApP71
YTnZis0lYgdN0GXptzRvX2IsGSiy3tGV92GYzrPT8GhSnfpU3kQQSX7HNCatUxioCbNWFIWr6m7M
+6qTbF03zbhbgzjVa8N5FgNz7y6Vol0AYFx1abia7K10UTzSZ0NaA/h2C/qsLQU75sGBual5vuaq
8YQRQt7Qymaw90gY9jYuXwoWdykqxnKWIzEntTRickdk7joidNhvEFk0aXaKoTnx0LDbJ6LRIZ8y
mJuWgLYq6DqBMBemhZc+Z60+1bN5eI1y+Y60FtvVYd6paEnqiXm5TdkKx0IJjWZlSVSE9n8KShPH
3PNAoijPh9EnFBQ91n/wey0aDMP6J4zvjjrMeE+n+mzU8tm4j1jqaFsMeC/EBhFxxYSMBNFVWC6G
z3aiBNSRn8Saz/5zShqv6uDhEGprKstZokyKEW63Y3oGU89WbUM8NuxfLVtynRLGYvjY/TQyiGyp
4o/LAtmj8ave8qwTkTGPfciuMJP0mCcgH6Iy/6pUHA9bdlPoEl8UZ6LV2DhWnMAFsz31dZEyiGzH
OZwNEVYVsbticbL3DuJjUutRSythKVZke9q8oChbAvnIzsAYzQdN9kOv5HterIdaNrx+FCzwjYsw
0BnC85obFwyWUC142ySMHTSmJUbfOozAWoFp34gdxkiYokVWeaAN1fM6ZqdvUEvzGNjmGkRVUPQE
qvG1dFRsRlgOPBInZFI+cT5/BE0Ysu8z2jkkL2TGn17bZ5ggXqdQXncIbr4+M875ItM9yNWczTkj
Xj2pqJI/yLE+lgrQkU3x0v5PD50FfBk3z3JSi/hSDdYluUvEqHRFuGtZKHZxnnT1rEIwycR6Ku3q
3Gvfk9kDL6CBO0hIIa/9dYfgnF4TDAHlrU/JSE2BEB61b0lq3qtUfq6yfe9yFHTCX741g9EGRiQw
+31kj+nV3mSKaISH/2PpvHbcxrYt+kUEmMOrxEwqVrL9QrhdNnPO/Po7dHDRLaAPcLpdJYl7rzDn
mEyvv7aQccNNnmVPfSVZfRYChzhjsrondY6RH5b149zURVxJqV0QRfTz68Bi1isCPFaSKwdKBEkP
pLAMEgEUNVKrs5BbnoLednE0Eq0s4BhXPRu/Jp4NS+hidLKy1V+b8c+05r7A/aemmY/V0R+1wddM
RvdOT0cTqn86cwuSTg4gLyvhQDGBTO68ECt89J/LhiAPuAsygOq6/RMeQAFPzCdg5ZzH+Etkg2J1
zLdQaPToethJRlCnmHTO3s85Tpk1FL8HHIGmpUcA3D19e2uPjIhe5vc9uqBJixLl1Wh7mDBnVC1d
ciny9dJVRtzraF3f5RnfMS4Q5tUyApmVeVxv3IB+MCMW1foRQyy7gDXQ0yQiTTDmpzkSxCs6/DeW
tGoZE5B629Fk6LDqaNn67G1vuMCYHyy8v+PLUqozuSSijsau0Qdv/Avnr1rvA36zTFjdKtXvahsv
8t9RAwzPMn4HPVecCeLzdUv3JZgyKQZrSG2BgBV+B6ZcN12g8lrHGvdoHhCf7G/MZ1S/kLmQLfMk
1wjkedymQNM0vxo6v1XhnmGprhGFZL7+j0nF2vsVU1y1qkDVlmcJg1nLZqc0d89aR8/YqM3cRTQe
ulTdpxUQX+b15RZvZU/2EuS13rxv3fIsSf68rCwW03L3hVTzBxqD/BTIR/GxDMfHYigfjD4/Mlcv
PBDYbp6iMGFBr9ImkoxVv+uy8YZFMFOClPKA5lWhH8w47IyVMPoJSMuaAM5bz2m+BagkCeDJ2DCj
tzyLgHSbALFJMoQdokzi3f21Jy+mhM5gkzgYyIJ5qYjnNGMzYL7c4OtJTO1DPNp3FJzPQLc7yNsq
bYJC4wgARi34oOWQtydD0S7U9wkKVgsoemUAlJ28XMpO98ZnsuymFPSS+RM9YSBQ9SJo9rQnP5WF
ci5AtMw6P00SsiXYLWFGaT9w+cMkLp3W0OzE9ZJG8dva9LpG99gF+fpL1nVqhLi3xbqJrGyKaxop
WYgsVY9PW6hkHRBUOegN/2Ua7WYhVMzy0RsfHNxzLUZps8cVG4C5gXcIiJ6YWf5/o/K3SNpPzZQ/
tcP4nCURdXr92WjTx6QBHgdcmF3ye/aUrcMlTuq0dtKFr5EFZlwlJpswV7ON2imLWfHECxmZ3aJf
ljkHPEtr6uqb+KlMcV+hYum1T32iaD39HGfzMpbieUHML1kjEU92U803XMDb9AGH0JMWQrla5te9
Rp7Wr0rvQoMXoKOtiWQLn2eH+dBEri+G1p47L/6GZFqBle88KHlACb+XUVP0GJSmQE4APYz2Uvb+
ohE8MhynO9PfDmQm32Jn7zFhtVgobnxmADgLnlFZc1/P9FzfYLDcR5ZmZi+wOGtjExWEvIkhbvN0
B+Q3/WfqYGxOVb1/THX3MZbS+07DlUjqc6uI7rYY+qjZvdxAWTrdLF7lqr8M/Byr/lsCTt++RIFG
MA4/8hbT7kS3xZ9cQZghagVeq9cbeAk/t3LyF05QS9zBz9EOKTFE6S2rGAt9UI4c0horqxIbqnqC
uehMuxJblRjPyhAnVLsEsUcvgcb+XFIoNjAxqjIWWBAYje5QdcfY2c6C/J/x3341EiKUW+Jqs8Tb
CgaKJ9dINyp7wVOO1s95nDeqedPIgy7tg8Zk55adCC1RkUkff7LvEYhzOxbxsIuR2XZR0ssMdYtw
b5aA3hD0GQY8xlghpjGs9zt7a+hRVZA0aTj+ykoa4+xtkFlEyuprYhLK445lQg+ZnfMEU8nqX3CQ
Q2G5iyXUQIsIIj0sH42qXhVcpg3aIiafNw7J2z7r14JESgPdvjH/gxdFMKhYoNPLnRk1fU4YhYhw
sz5EJ2eLLKNjHWTf7MEIi6/VMbOgU+MHE0uvQLz/faVcsmAAK8m29BOhCXHNDsl8MtOSCh9fBSlz
Rbv5WpS8M8FkCsyeZoP1Z1zySrgJH9ovNjhXviJxMsDdeGk9Ce3GKIfuvTB+TiQYOzCYz+K3Qbjl
/t3US8S5sn8zvhpuyNHnfYqyfwEyr4n01vLcdvsFcDapAKNfi5pn4Bokn8a9k4eYH35C0duDf9y/
BaXl8VHjPL4LwJnGTAbHfOJvDhe8MJIVdg6LZy3BYgeJxMRd1eOmFLpomdZIEfF5nVJSwmT67e02
DMONFmUH2Su10rm8lB9rCkYtt0LecG51TGTvZiA0w22AFa9YOUoBkii3mKVJ06tXgYg5XKCB2Kfe
wizZGgBfkTXIM2mFlYadL9RtPR2dydrB9DwNtDIFPgA2TxDB0ZR5KsIcDTiVdQEAglPUVS4NokRW
TI6w2JJVMf2UvIxhjwHTe4S2wyRcq4ABu1gMWIchj911XxtnT4rKUDmyr9aQvwpbmFA2pTLzJdHL
BLQiHwV+qJ5au9Mg8yH/0ie0GX8NiCjotFdRpPlDV81gUiFkoBAv88wU9nWKP3V9CA9cDrDlfHNu
gruARLJn0Fuz1YRvRaxegyxLZltM0MNCErkOI6aRR+6+5HX30R6TAlTjaB8p7YWrjkfDTWxaSDzL
MEbluPZmcbhuinLBYBIXZsG492/P7ROQfwYyc7XHoWY6aToF+mQQ2MCrbe8v5LsQw2Df1bABybdi
b8DQS+nd04hGk/vEuX9ZiLaqE+fXgOQTEuASWWPtTEirukoiwtRC7uwo5DqTs+lO7GPbWnbn/jHy
XxtRRlqXVXkdZBNCCxlow8qw4FQG+K/8lKowq2CtcqZR3iEOj62jxlpTxl2axr2mRAtZn0WXeZLy
eCHDkio5gyETi/ugGFcx/j3piSsJ7NdT0dX0wc0EsohHeyg4gCYRNSIPNHEMyWVLm3gxy0uvq96y
IF6e1vus509BAfpnbO+dhxr4UVmExY2/CCE4w7d5Vsn4hGKhzord9dzEFyzy6llTkKzXLwbs8pnB
AZ/tMtCaOjjSkYHHwQLRHarVMzxZGTA9gVimRaypPMfMiOZVZCzI3KbNolQVw6uDgxXlQ78yOcDV
bDAgmk0Xsby7dKiV6V/zenUshbFvy4JwJNcabA1DSdLT0eaLE1ITBftI4Wki0Dt/646rZla3VV79
la+nOdaoy2c6rfUuAPrujynUrE/Ui5X0Vh0AOQFjdJpy733DRhYVFhDYGH6gZxdmh289xUdJUncR
5NbigYI5T3j4kjxlYji4xfq1VUiGR5xNv7hYlfEzN2VPLyt+HCb83CSL2nuQnxTTyw3gZGmMbsxV
9Z1JB2QbbQq3Q0WDUkS5LXd8DNrgKdnkTZi+s/LPW/6mJl3QjQOeDi4wsKUvGrJfb3040e5mlhkM
iYxxS6va+z/LFuhzV4J+OtAiXX3V0jAF/vaC3Fim7IwJn3QJZvCFa8tvFTe4kEU+IDXNeq6G8Pwn
2GuEQbagm2b9ozCDgvNktUjZjCZOSN3GyuSOKlCtTYgHZbjI/jInuADGkpV1EhAcEQt1F68iM50b
keZNxb1xEPu0qWzqqMqj1BYCkexEcCdD097bJSEC9U+B8aMrkmvh+ePCs3957Fr22Ea4YaN6lcHL
viwfpFV3GxRuHVlFduDSVUNN1iP8eUAl3mTDRd/kDa5hl6wSCoO6E3eciDsOf9m0XrKEH7/i2cA1
QUuj4BhIwUU5KQzUSWA30u9QuRD1mcIlu4K2gelMZYpcZTc6rynJ8nbWUX7DYyII+W3PsrdOr57N
3N37d2Xp7lLNtWvql4lgJ4vaCk2/mnM/tnzFKXSRGPGtHYTFrRj17/AyVbehr7boq4lXwuJ22tib
Zeu3SojsnkCXA4DIeTZJXTRryC+xlnLhsuafG6ZCxXZuiCs9JCZgCwHYbB8Mi4EX4k9csRWuWJTF
D+3owt70lqQk2patzpLFeOsQjXMDcDcQwOQbOmitx0GvoL6xCAGpTNs/dG/9atiZvGOwFd6MJnsX
dsRVe/eWcy0fZ6Qg27nlXLMk4X/TWlMd0KYtfkHfyZGWMgpr2AnA4q86f+d1YhtPQpwwvlrtgQqM
poLS7KBKOhLtjPjrjD823HIpYG9bURPpsy/UKvm7iLsT8se6H6tIrXUMQa7Q19jazNKg5JHKe5c/
2oWY6VoLb1X7xNvkiqMA9QgpTH5qSAQySu6QjlubLI9LstPmCfDw83Awi2AhtKD+UZZs6jaitRi6
V6Npd9uvvoBdVQ/hutO712VUB8mLz3fKibaQcbmLLcvhpnT2eUSSic3HrSvTHghXSHUjTEBlkkoS
GRtxRhuETC491AuxZhhx6wWdymI3mrs9THt6ia6NpoPjFkcUHKOmTaMRvKWUdHZ9nr5mvXhAsrlP
PqIG41KeB1+9F8dxDuSfw1F7GgbYAQMsFYZZiMx58QJ4hvPM2pAJaackF10hB9MxGPUkL8NMxaGW
+C9voS+/7TtjisUKFlzJ+ptVm6EhvU/Hfl4Uy7VqKleUxGTY1xrFHcN0JWrhK5nZeF3xEc6G6CHx
tjXRiir7faobHMB7kJd6MCh7QDh5AdVK7MOezyDhvIYimwEiTf360nJx4xqb06cqfM7KfklHxVPH
wW34Q0S0O3UfqGN7Xebl1uneXGeXreaS9cSyfVQ35Qv0OxgtOocpo+IC/bWiWOAlLm0gEByqRPU4
ffVeUOXJfWKuJFHhJG19yuuNdbRwrz/WcgsqdQym/7ZTn1k+kkZbKFXnnQ92qd/AYA/Q7mxCekGs
i4gkluDQMSDqfPMBCmJua3aMoHnNRr0Lm5c5dOUVDWQAWlX+/jTvbSlFxcpgav65qHI4l+SmKCdc
XUt3YSIXyziTIdkHnHVfhDNkmhROUnud8+Ke9K/sEAQK+Ul5JJkQyE2Daz+qPsGVTMTvMenaSHqd
MXCPdwCbhB5OH3MzfPJPs8Kp4b3MgVVBIcYrxRg4GsIZLshJ2IpgKkjaOVuMJAVLu5HtiSjZjDAC
OkZyvc5F6UrpqTYsm109/1IRH4aJAVIJlIuiHvHoYmrqBNtEp0T0wqzwjjNP5PDx+J+Q+Qs5kF/S
80ILxb0Ho6tE5sutBI520SPwzj5zjRjVGsnvyVS8M88y//TzHk/jhLmeZNcsjTFBikRcEuFV6us7
mUcIL3IvH4dHJc63TSf1afsvm1CfNeVN9TtttofzxKYwdaSXR4PNt65+DIJFtzDiVykRdjSuhVWj
x12hMcgHffM/n4aCTyPXeJ7W3mM978nkTjWeYMTlYF4FGEGC8C23a0QA0SM521q5+E3P6Qq9Yrgu
2nzJe/AQazwmuqfZ8Mh6HQ8yyttDI/2Fs/HGmskRVVCvUiiXKcv61qXE+CyZKAvqFP3QGCFbD5RO
8GRZNDXoFvaRMdLuN2eJLCBD2HzrdbmLV0wRKdPC+r9S+yuvM/ppmSCckZJwFkY3LWqXhYAPOtRN
Ntm54juLJbmDQ1udQpZ9mr3xThZZ/hq8Yj4d2vWSj0Y01Uz1c59wntDo8tsxrnd90x+kieOxhcMF
qtYp1xTyGO2/Mdp7q0cvttGg40XVAcJDDF6xsaWuqPVfwC/Y8kyCj0YlOBv3bYa5PVXgjKO1HPwB
9lL1kVyVOv1hdtkXq1R/ZTOQ2mPeOYcAjVIT7thIdokLVkyvdv2FOscn6xAgoP6QnyKB4MSri8Qe
0nIB3xjCXqlRScleinwZvERAC17JpSd7JWJ19TH8WHUm9Z9bk3spBXrOpDHvc1/6I/cSa3GGzDCk
ynrC5dAHZMgvFlrY/LNne5kJQpx2ZjgDJc0W8fNHel0qV2AH0GX2SvqbUpJAmcqMahRvycmTnq+N
l1HGtVYXiCkTSzw4NJh406b3pm2Iax89q5CeR3I8Ph8gTiLjPuX1G8rSp/pMzk3zm/3uuQSkYU0/
y1o6f0s/4R7I5Q+/j8xpsb9Np0ux0iEiWnpgRJgaNUFDD7V4+b/cxC4u7bbe/ql4GO0a5wSiyR2K
3cp4EiUnear6TMOp1eeL9ZavxjttXpe9T+c540efGGiH07lyjnqNk6a/1u7xkWnpE1lYMgPoEqLp
46wNi79bAwfnn7NIRN2BC0bly4pcbsyCSYO3j7tphk+k91lgmYL/KurPFdu35gfeqHq6ZZSzVvJs
TRYJ0xHluJROtqVVYfmfyKYvh3MmNCIBPC8mI7srY7A79PaTUb1v3fxMpuPOHALPFLbf4rKU9a11
tUm+HC24k/8mzyC2xiIa1pjmgKawZri2SKFhJOGLQAE4uiTszVDnqOB1TJOrtL81DB5K5TfKr2Fd
LpkAaA9jpo8RFPXpDidcBt9X9lksFRXzRY3Y2klbWMoI6HdYtScgwA8lOtg3QEWOl4TcBxZd8ssV
7CtF4hwiYBNKsBCKeYuSGd2+N/1uFfYrwjVfqDnuRM0vDXppldhN0aKblVCNNvvvCXbq0Rh+kbW+
8rqhmxQUNrJ8FfNgLcAbxGzAc565Wq04GQoHBS7y4ml/aeoYnCsh0Y+Q9SkEvgql90IVEuCO7G+O
edSpYRBlah0PP4nZOwrsiuvr4HAl8MIfMBzK+XFDuooAEj3CG0FgulNIqVP/7L+lkd+C8BG4YuRV
yyQSjSNfYiVF1K/7qbUHAyPAxFQvo9pfQGcT+2X0ky2Ivimhu+HIkhUqDcgZq9Ywl0zs5anBJaQa
qBhddD/EV0mtGWj1tB7M3Ca4ioSoY1I87AJhl5mRbi6BkQa0WfJ5LeaoO0zSwdqwv5N5P3X3clxv
q3ouTarRCpgkSiubaWYgKdR/hu71E7FT7gQ8MfGB5tlH+9bMRBgsRIGfKljK+bXQHoyxCPY4Yh1C
ZiKnvDHtvbYbyXw0q4qv6zSYG7x644IvPjvGz42ngIAFd7hMF+z4t6Yf7yaliZS3j/xtP+W4NcTh
ayxIXlBPFiiBIVLllMweKZJT3I/nwxCCZNmDZa4CYxN9Gy0XqSQWOavbuHDmXTV0pEVOPhPyr2YN
a3KIQS8ynzGNUGrEgGzQUM8yh3GlO8rt7dS+b0r1PqzNG5L7sNT/Tp12l8EZY2O6YImMF+TUR3nS
qmgn13CYiZXvOtCjSQjDjAPUIqHMkTA1ABHkPNhqJTjgWVVYzjcrUsVTjb1RLwSYM+n1MCCPuxYH
/+vwB/7tD4QVmBkr6p3E3hmaRPFezAnwC4H+48Q6hzueIBqmhgMEb8iMnojaYtVW/KyJX4RwYkZK
+KJwGu2Nywk9zT8sKr5VZheVGk3byGclLXlVnrtPIAfQpfG8LyLkXzrldUFmjUSLlR3IJg1c07/u
VT0uliODxhwOPl3/TZu2m8IvLGqBVBLLMzx7g24VLcl6sZL0KlTttRe6K3OGa43RqIZwYMAzrg7t
YtlaQYMwPbZjfovG6BhEDFUdjPKcYaTuWLiFNWhHrzzeBu16jZUcScWApELBrLKgviEQmTU0hJNz
vqZBE9tdcxsmCpdzMULQqOrHMnKz9QoxmTMI0heqW4hKLY0Ri0aKakRb9j3kgztnU1RPRUS5GRp2
/yWAx5o20bN6Kh7MkgNkpvy/que0MPEn5JNTIm3A3mYt5zIjDLF/prSytDyolEScLqxiSb6rJ9gE
GnjrREPLL3gjb7uSMrTk+24w0thKvFJL6/eE/BB5TlaRrY7EbaXrzRERMfWWfh+E9sGK5yGuFlG4
DHwcWc6/JHX6LA/xIwfCr7yWMz2cVpPFcbsjQVdvaw/yRv82c/mapNoF+SdxbxDCjM4RhiPkoozX
1LwZUPolOWXRLNoDnAYB/I4sQLxmzzwhwMxkJ9H4bp8Bk9af3G9eWvBdw69ALwqrV3Lw0xdGiELm
t2A1qAG/amn0kCKikkNmnOIp5vmH0enU37WMTgA+tjk+UhxrFueYzGwRIZJW06Uzl9nTQGeFqeBr
RCht8hLYYMAK46xnXEq7vKr/lJRqqhPhmOAgULLnS50zbHjSTyrqtiEuJTESbd1d+hFbxY/hlBEN
mkVzMOncP1seWiLQJq32yesbXrlsTYL+5A5VgJmq7Ew1xoZucHMYtnvCyMBCSKLzbnaGB1j/3Bcd
6yVKTgrQUVqxz4JSGdHM+K18YPgt8P2+5Ix/+LLpuPUS0Wvqz0qCZbjpfmkvBBiqchEVk4RBAKCI
tNH063H3F6dNpK3lBQUh/6W55Ze3ZxAJq36asLLt6u+WLEcInYRcnFpZCsQ9CWa6rP1rmoZgo5Gk
CQLBg4Uw3OeMSsSEq4UpAomC7Fcr0QVgeCAb2IWx+Vpb+kvFpIeXdPdbE0xXd5pouevqkYEyHTOo
oN10FkY1XEgB6VIB/RZdUDWRjoWU4Gu6KPwGhS5DhjwBc/HE7XMCCFwuC2ro5dw11X1Lt3sdjDkC
A0NSrthmrzwqN20xrq3pS1XHwQhlAuUmm3e1m7n4DmGHdYaaKmOxW3EtdobP58TcQ+gnr5s4I8+i
xhnXK3Sra5hrfdi+FU6YZJar8NxZJU0Fz13p7quJKHogFQ00SRNTIt3GZsDnXNm1pN/EZL/tRAkW
4Nqy2YpF4qiy7iNtBBogkdEUknO6vZ3jSK4DVDUM5iHxjTvyKUQ42OCTIUqLJF5Z4vSidGPiYrVR
UbXEZJz5sse5iYHW7OIRpuZsMtEcmSdWmKzkwpPdpDTc38xV3JK7fltzu1XpGAZXStgiQynVR56O
fHEKBQIYwRY9rOBJ62yjhK8nhsa+g9omLIutLiBFBi6ycTgZ0bzHWEJd5lv8uuCWmkFoXO/kpCFA
Zfup5Ohh+bCXAfxDcy+VzR7a3pcO+nydwJQ9JYtjDgGtvEp/xfJzwDKdRdkNNLLJx4C08oAEsLO5
SNyxS5CrfE2m8ZLIxcXKUU5oQ6xxLFldF5UiS23xy1J/KoIVAJdSWbEyyV6ZZKNrd6SLdJHbngsE
5Q+yZScdCh+Bir/qrHRQp6pSwFonzKY9NDuLKTHaQdmpt7+7NF0pDdCYsEQD4E3oen0cgdzlCJhH
hKrNTMWFe09wFw19vWqC74ccixYgV4xA16cQXHn1Se6yu5hgvujZjDWPQf5aQxsRjmbmTdACEEhB
HUoUHc02ni24ySqTKNZc4QwRfgobIw9zCOOpapdVFqTT6nctSUMr9Slctdb5FBiRRIX3orLBBBtS
cuyWb8b8zoKYu9IFW3vpwJzs79GYj+9/UvLPvBo/AbKUu2Ow/YBlCt+FtsG2qIshJau79m6yWbZ2
+WkOC0LekyZWF1P4GAx2tYcWzjrghspe1tHJBs0hbULW2bXQaKo/E741dmN0jE6k5yBnj7TuYOGL
aFlzb0OYDKX5lJ/V79cOdENr3kNAVGH5zOLna7Jqboj6SsRUE4g/2euTNOrEndaVlbgsxVYTNWl2
Rib4o0aGMJZ5uPePl3u710YmyzvaQL02g7wBhaWk4drmISwn5lUsfeglIzqkKM2NSDBqfC8MYJ8K
HYAo6KG8DiHh71rbXZeyg29CC1FXgY7/spbQ6nXhy5eyt1LMYbSbjkRybE9aCqVNMk1OwjOQTAL7
fPE0DVC8oU+8IXaE0PsCMemMwQ6WfC8Q08irETByJMHYiQwMCHkwERzQrglu36IKBTuGBxbL90xx
8oHFU5BcGXTZ/qp4m91X2yaAVhjocoNwIVTXw6PRI7NS/f9GsKlIpV1hHQh+MmRs/cnPeO0ETs1f
IR0fHEkVjCySUzoLKaHeRT3b1IzCaarJRgYYoaFnEXvq/a4NOAqxvnz3fjJ/rigLeew8w44mjrBH
T/o0ycboYXZlsEfxG62+gzaXVLnaIWZj19nxu6asepqZ+csrtIiF0aDzaw86XhzLnyFeF4ng98NX
ioJf52qQ4CoXi+JvpJs1FRgURj6JZHm1SZLrOF2Hfr8w2yIPAPs1AauaMId9r7K9qQJAB65Ulb4m
FLw1uT3uSViKzIrRx3jBpnUPgxH/qFyzjsodeMqSFS4Z4pPiZ+rk81dkdvSm3XBZoT03y/dQHT6m
x4sxpXE3cCecwZjXLB4KWguWA2nxH44T+nlcAEbrp30B6JXnD+BMyrQpxbnd4ZPkJs25BxcE3kCc
Xwo5EnnFZry1OybZprmLxXI/zhZjbozxIxsJS+JOI1+5b67iIF0gQV/UY39VV/hBwK1GwzHFMlRY
o+zBxlQBOI5jDrBrYfgJZBFZGL2lQBadIpXXVlev1jTdcltUJLdY0G9oT4M4ykNhoaEwn1ALv52h
UPDaM1pd8Hlb709G468LEHsCLXL8VxNZC7VBQl7GQrGtcdyuXKhWwfSKC3XjQs3ANBQEtucrqH7E
eGob1Da3v5NJq6NWVLkqN50I3LzrHSJBIF65TBzcBl0KSLoEkFdGv5v9ArhWKGHRVRFsq0jZ8lj0
RQrdfGtZpLSkKm5PM+0R03eAvsipSqOsDI3pWxLgvxOcNzPz0OyckeoKvoMPRMdtvilU1RZDu8Fy
u+KLabqFHhkJ6aFepOys7lfIas9hGd5E8p9ICtK5B1ga5fX4XmQ9Vm39TeyrN77zxsywf9EibDQ5
Alxp1kKJrQotRSN6Oct8mRidVXb3GnvK5P6WuWTL/8kkvCIaGWmQ6sasIKXtEWTR7WeJ4viLDLO+
umkJwLBZA8gEwN40TkQLeiYPOn2119eFL2lfC4E8A0PNna+ZlNAADP/FECL08dG26lOq/7Xkkb7p
sh4KtJJKey215aP6fchpiAL3SAWcZrO1BgvqjQ4SslZmp0I6g6k+IQ0n3PmsLc3NOphTflSlCDFL
izMRaemxxMQ6R7UE6RIZxWK81WmJPJnoMpM+u5uvX38q6hazhvMgI8Ukn0cvuQTEJphg+PRR1WpR
jeOp2+v/TWlmbEEF3vexR+6eVrGOI73TPFXG3GUF6545BjMZgxV934AEMXfIP52rgZSZHpj3b2rM
OCHVN+aBEurs3m8K9VwcZI1ZWcD3EJ15w3c947ue8l3P35GvlLD9Xt6NVOTyZrdmKfBsgTjinWZc
5MnDY37FmpUfJjJF2WA8kcDGe9kPNcLtNWCcGZ/7uLgF4IdXYgts4fGFoQ3SGfNYwziQmYY2Wn5H
OTkRjlU0tVNhdhGp/kuq/47qnwgpb+fzTDm+LSr/eaLi/zrrmjexRwPUOkhVMKHChjKKUDKwoN7C
e6RcxMYxQgpHMXB0vV/Pmo/k2da2X5MjTNPHVu6ftTB8GabyxWxhgBAjc3C3TCPxsm0KfY2YeQOm
WIvqU38nSXxil5zwoax1JCzYCgPoWnk0mzURbEP4V7WxiVtn6cp9ZMtc2hRp9sg64o/hpIX9hE9V
EHUd8OYktlFcdngMr7u9JMqTy4QesHQ68A3ppDozZvoDso0eHiglhQWJT3XP6UqbhO8KJEfHyGlN
aZhQa2RLMMJVRtPQzGNUdlnUSlsIHjlMU6BVyGiHZ+Y3yXjNKgJOz8cusaNFgIw2QMtWt04/js6A
iolDB8K+tOqMJQwxj+VdRdEz4S/ned1SHEDtFSs32GKiamWVYYV+RXqQH29TxYi4lp5abT7M51Rc
xdZWZAw1zkhXcxlRh4IgGGfV68wRsTaSoHj80ucGj/wAmHq45Hnp1eqv6DFjOGMV/V6aLjuLL43V
hHT/Vpr0OejL3Yp3ogw68h7YmD8XKNrGu2Z/N+pd44wSSag898Jw69X5IezLm3nUH0dI4CwKYNhB
LFHehn9HOCpnpNnKnjzxlmvC9kzeJmF98HAFRDnbpF4gbO4DPYH8lS62XApQcLuQjbxLJFsM5O7C
HPwKOTa0ePXzHKYLRvJ7ky/8W0jLcTbJWG+6cgnw5O1YccUEbSr6vRyEuqQ4yDRECnKd/XxVLU6I
dTw93MZpu8rRLdpQRlu4V8n/s4ZsODG5fDskAwpLMhCLQpilj/SbkGNtTf1kWxfmt2wb+GiOkzp/
KOZik0DlTal0mWzZmxmns24+Z4oMhaIJivYIBn4ro25DGH6TTUxJU/4qoDdM+xCvuUgwpBazm4Eg
/JXdaUSV9kfPQLQR3wZJ+pJEjV0Ba/Z3QS2eZZM9knCnVU6DhOVYWX/JA4ODhLvzNz9uqhATAhdz
1rzjILUMfBu+Jg3oNfVuT4uwzOgCEaYgJ0ZIraJMbELMIRX7ef4+Tz1RgQQ06YhUpDmlTu2ijl00
sTbldp6WFM5O5g8FV/QZ8eK0XEtluLLQ5f0Y/aTAYoIcWMb88dIfPq2rtuMJVE7J90Zn0GJE94xr
DTdwkiVn3lNEh5/KSTk18Lso4gF6HgHqmqwldfi0hy2LG2K0FVW4SHiTpD92l3X8MZMvEorB15cz
M4UzpXIpcGwu5NLlT+hoBfcf3laaZNFaPTFjL2O9+NiWR85Oi4Gz7ecHJAaverGw9PFtuPBXw+58
LX2k635Dj7+v/177t4nXa/s2DgcrK2LMTXx01UPZOVdtv1zuVDK8H9pUUrmxdyPaM5vJ7RQMe1ou
/BegyQ0Ak0+zZt2rTb3NjT+zs69EDIBAq3Ws91Cq0y8lELL7p7H9ENzH3Fgs19BtDf/H2Xk1uY2e
2/qvTM31wBs5nNr2BREIpibZWbpBaVoScs749eeB7GNLHJV6n22XamqqNf0RIPCF913rWcbe7+EV
ykdROXcCvC/zWQ91l648/B+ayG4XvllQNYzVYz3TnwbbXIB1zDVkfMoO7ie0RFxw+1z7rOELMzfh
JQObamosJBQ/c4wBOD/Z3KUaSVwo5vPL8jxn4pkm7p1UKhx5sUlHzUHBE6ea1D/JfBSRLnhTTdQa
RaS0T7eVMoBSAhvaOAM63M54NWm3+fiyfLFTHDqKLguFmVNcSSW3cTdldVIfoIWQdVIQIFkElH8p
2RB4iJwUsaewKwgC7vqekGB5DzttT70/iQ6THB8KKzuYeE3EJj1EBPak8YinR9kXMYtFi8MR9mzn
6kOxDVb/dYcjO7rGbXEyFfTmnNajQ0RKoHaaarQGljNg6FQoklVd7eZUyPRhoQPlKBTJJtRm5iB4
OpF4Y8lrKSQYCTjjReUXkzJrqTyBZ9PeJKDSwjyfinkEKptlcEB7TtRFoFMp+zos0uwuCrX0MRUu
U5dVR7WmiQtkjsyDts9co+lTHgtS262sku4yM9xV2qOa4AxXrXE/Eo2zmQcyX6Ss0GHIGXRnLFql
SmXhBokAaEaIcDa1ACIpyq0aRXQB62tRXGwSNORpb27qIvoa4raUSY6fH8Dq1aH0IF0A62nxvvbh
ERLX0QtUB7sPQqggPYM0BRwj/Db1N30GO1Dbx5RUKgeeL0Aps/bEtnL4Tja9LbJFoqD/UaJ0lNCl
No7TgIoJcSvLCMGzJA14hZJtuwFBIYX8gsDgpaQgI5a7FuUI36jdRFghbDwoPUzDAqGXWtq99gUY
xGMgEPGBDcMkez1FS5Vp0JzthqrVVId7VU8OVWP55cKaLk+bCZEm8vGSwwO4rmEiKmp/p/X307PZ
Tr7SvoWp4u2wenRIeIOcIu7rrKQnzyqF01xvtJd4AzqqrZ/TrnshZfV1EvTX5KEy6xdU14JQXXE6
XGEF5p30hJuj0x5yc7zXdwQAgFMcwSl2ZgpdgaDgrrkrNVvpjaO4g6Ao7DTl9cuoazu9LHes9m2I
TjUgfCYnPLUwOzsw45eUUjvhAJQvamH8EzkUW5m6fDEiQuBDyKC+EEmzn05p48BTj5y8VyjMVPEl
7NncVbmPxdSfvPS5myDJe696MHJAgXBUXvOo3dXPMr2+akruY6G7HwkwUYjpLJrXQSZdfZifJVi3
PPPrH+Kc26dcxHcyIG2twDF52YjQlVN/M5yFcjr3PZPGJJJAMtKep60VEoQpRNfRF7rwnifzuljZ
vh++NEl5WUiwk8K7OcxP4M3AmLFMy15tbHJR3lcxNMSOHK4BOZhTooTWRH2Ths/955WOXexVE5FN
PIDzU48A+BSFlbLYpVoHpTFyQiklubbjyI3IsgsP2JfI5Ggr+H76gawPn6/RbxfND5vTPKtuFRl+
LOENGiV/CMd10fdr2G7I17dpjhhaK7di8Gc3lHYe6G79GfG3gDcQ0lymQ4YtsdjRVeDE5Iz0XpHV
8biyQ8DUjuq2pghhlgk6YZRNHIKGVvPWJCCQGVtsiwWzQIxRkxCjpF6OdaceQ7T9486Iv+LjSuud
KBu7B/KtJZQmFAgr4bmwON7rDdwdLFNOqSjPY25AaK4b/d6ElcJzRN+BXo5Yu+RTGsulHkkrpwhO
WGOom948S56oo1v+sw3ag289jmRUKyjis6I91j7JaRXNBOryJA8YILEqQkECMCYRkfXUmhwqJIjl
ZzBmLDpQr12NAK6SIECMIY7yKFWbpsl2pQ9uQT6XPtFpl9KnIoPiRySXO3MpBN1VUXI5OBqXyi+x
immvDfWhdRvCDZwx6J0AfG4jIGKUDhklN875x7l+C7Egpu1yyuqGWgqmb8rptE5TtIQYZWotPui4
ZCZcMmNAm5LgxTAjbnmGLY5ipd5NuuYTqejrbMthFG5Hpv2hdyv6OGnVbf+kOZgqrhBF0HNpcxmg
2GlzJWa+zYLGiRATU3GPXT2SzmxdLlZZX6qsv5gSNIzgG1aANWzchrC6TZDxk0z3HLuZ4Sg5CYFx
5HdJ5Fv8qYQTbx6Fr2CrmFjGoWrMHWE9fphbntFEp9qiKGSa5xkagCKatGfSezKlH4ZJofeo84Yt
IRC8CMw0LUusXauulzIPXvSKWi60CZVCWoi0FNnFXgcSohTHVuttTHr04Gj6bjpTv0+/Ffdydwyp
g/BBgfySF2vukcXTQ8TWV81HdLUI1++rSr53QwMUK7MOqxkeu9lX+IO41V/AozLvBpxPE2baxQ0R
I6nV4KkkKFRy7C2h6RIT4jYI1Jch3bTW22LZ5SKdnhT6UfUep/o+h6XYbguU00aPpNQ1JxzAQru2
dHYjrhiWXbeggtV24r5SM875BCfUJ/dY4/FUVqwb2QAtOMfecTWo6Elh4Xqa/RDNBftsX+DTmktP
W6hj3sx9UUb3S0sgRdqIq5adAk2TjTUqm+WTpoc7JR192akvsHm3OW6xsgYat2o1TadF99Zxgsw5
QWoR9a7qbbKVa0/7QfQCVUAoDlCCcJrma1Asu5wDQEKmNjWrfTYRZUxEXxCB4EV3iZ1K68y96KVk
L5E2eilWQ9TqtgRzz0vHGhAeSS+gS44BFDOtCj665egp5AvQzDDJ2O8ovs6+JK3E7Zg/aY1qo4zx
kqTypgCJ9CYdkNJBCLeQUSh7k0llTm3yQY8J8FOw8o5BSMMAABX21t18CCLVnV+qJ6HsXhqi8CL0
DAppS1bTPlPl60Z0WRaHksI2SMbTPmRb3RKPo1IfjQ/6woQ7GvuarsHMs2fE/c5I+OKGK/5838Bd
aPm0FAVHomPQ5uzv0W+PPTSD2PSczrM6BADcATaEdWJds6Py0JbWeZ5tHaS1FRYbGhkXPFS7aNB8
Gb5XL+71/OuaozPGwSkVyrsFMJdEMquVvHYWhUWAIK8SABjUc3bca4Bm+gP5pQdCejm7U5S9KN1y
rSUZlUXiZXjXCDI5ks+AQ6dFlao4Xt/TR24Kt933Ub4bh2RvJvmOQnCc4q89IUbTGHfErkV9gy4W
+u6p28rSvE3A9measY3MPwMaTOTP+AslzuQR/VI0HBcqTQ2VpqYFxW9hxSboMQI4jYcsp4aneeS1
cOuscwOPuospfCDMT830ztTDyzir17yZztS0affl5oVIvyYUbbwap9mma5C8nORtzKdpv0ZwJadg
obqmbSdvjKZr0QlXXczuYzm7D3CQppRZh8S44BROI2CJxWVxjFA+dmNwQGpwYPedyor3Onl0Er1i
5TtiRzfIPC6YGHIooIp+GTxsL1DAuW0SgvMZIaqEvVxHcE712O8D3a+XcMen043tBP9Z7oNrRLCj
9dgIwmUQvgoWMknL2GrAE1YQrtOM2UUhX0cnGxnXlodU6VQHDS3Z9NAkuOvWA6BEirjqLeDLmy57
zJoGgIOwxaKMaj57iCTeZHPx8DFakXSJEuky1dWFTse5HVuCJHGex7nXtVhnpOBYX1SVCkHR2ou7
NmbynKisnHI1FkeTT0Gwstqx8mEFGiTkii2+9sQdVNSqGVjkjBbERBwsOwJ4vIOVOAolZ2qv1FGb
guBvkjM5L1XIlso59MsZMIEAKEu22MUT8zwrfqgaPv1Qn5eVtjt/TNVn5+4b0LYI3kI70xxSWNst
5+tIRxo0DvhBaWXgwAs1pE/iJzCYxOtVm9L/3AT35NEpa8Q4f1WC+aBMflwhsyfS0jqI0XLSZR6j
8WMRCj5iwVgTSSR5hEOewnqMdvqk7PriMxbuYwfZo7HOdXlRwAaOeXtQg5dOX7ySIK/p42sDffEL
bzBXYrMCHgKMxFoDY4MccT6SNKFWNJwcVxUGShhP6CSI9FNaSjTgQrUzwZ/ihwImTR/g2Svwhq/E
S/XeHIzHyFCfjFF81tFPQJppiGw3NtOrjKNByyegv6rfNSYbvBB6RrqLrJSeU76TvCWJPjQ1ZWIq
qel9NjbPspg+x6PyqLMOcj0XtiVr8cqnS0mCZRDh652Gc6MQVBuhONHbfR7ixtZcsJqE9PSJ32gI
MLXMc+Lnhf0ZDcchldlJPBvACBdaSzHcbEKkI0JxappTFAwyaIYK+Sf86m1dIrfEg9KjlY0bwdbJ
bG1fiOxRykejrh+iJ6VN7xNV4YDG//sRMr1gC9EbsUKDLHsZJbn4xVLGMwDWExV47yB4LTxNbjSG
Mleq6VBvpLM0X4AkCOl8HITF7ifZ0Yl/rnI6PtkmxBktaW81GYQzdeiaOjSVCURm4yPKwScdjugk
qE/aK3Z7ohiVh8bJpOdYphkWH81BY6GF6cZ3hwVVIKown8Ast3eZqO9rWE2Jb6TT2jPzZelaWw/B
8KxBSJohJBGMTtzwhozm5CBmnKCSz129iZ16IjX4aiEqbnrCRxH14dbtBijhKmf1Nj4WinEo0WJ/
Nul7k3G6aw8jHTP2DEjGiF6DGJ+tBq0tTz1+Y5O9jUCjWBEo6lDW3hzKA3BRHsToPH2YyS6J1Et+
YN9LNNzBYsktILLIh9lEcAgHsWgx2QzpI5BtIRifloD9l/Uooew1UfbW/EHmRb1noFIeiSIpLfDI
Qg7TgUu55g5mkRjKVzh+uEJ8zCaepJNj55uuPKMmjJUtoHodmuMxP/QEkXCa4LQlbjVhpEXZ74gv
mIVDOQ+nBSiy2lDc19mIflV5V2oM5dUCbNPkg3SbvA/ORdbBe4XyysJsmNJpVj+GluLlL8qlJIhV
uqAm3BjwfBLYFNR/S7h3nxHwMWuY9rM5l7ZClbdmi8LMMIAkbL+aNf5HMGMl3388Nt5KRucfKq0r
eQ48ZooNddXN8iaGbL/Y/w5sfE2aHMobFIV1u66/Vdq8IeMqLvTTaCPD/xhSfZArkFm0qBX2dRJn
oaVBcWdySF74AOjfS3QASeKNLJ/jeusaP0WTO1FcjBAOah/YVxMlW/abKwiivt7nTbAL54GypoC3
T5gMoPgoH3emvWoQeNaa+DCrbHSA/4kaWIJkoe4F3uhjZuS8EMLZaCwnTF5YlBD548o7t0BiVJG+
eMPqVxOITmhLk9kVFIRvt8I9pO19570SlH6qyv4Ooz+nLgDJ2HDmuPOhc+CflDdDbVJDhHAIuiJH
XSLvRbtGFBypXyNQAwE0EQsbqNAEvAs412FQNAuNr1ertbwmOEm56XevhUqqWR3di3tH1TaveDdJ
zDTOKhlH80EATwrIwMW3iSo9At1abqyzid8Uey0towF1Ox+Ive/ANp0FmyVF2A5HI2jp46hOrkb3
sSYQXPZMQuA5sRJPEz4VdP9gG2wnK/LHqvH7YfFb2BZahMIie2GxY7MfpGdMrOcCj0VYs88heBCC
exqxmVPASKOEy9m3LMXLgq3Txnhb8qxbbOgX7DGmdWwaDELhERzCeajHS1e0V3rFIPdjp6LRbieQ
2RDSa8MuwlwI0GvHb52lXckfcZl3gpw4JWehVV4/jeZZpVsYPZkIyusoP2V2fZiU6NwvCmpc5NFM
KV3AtILiiW2netJW+toG+T59wyJHvCRT8iBU6VTV2mZKc3cq9CdyOUhBTosN1jJrBy0mrtJtPAY7
Ni3I181dFSo7KcFSFH028WOSk7VY47NQJE9y0z5QB7oqGwtpJbQJOxZehw+lC/rwBIYaFsFyxzx9
rjlRJJwozI/iVUKtT0lpAHY9IrQggEW91l/16+DNAmZTjdo3eznkYFvmBH8AOmNC9Jqx4/CND07T
zVB3Sd7rsR/GA2nE9ZE35xhjvtOM+tCFxl5AYqdjdQGMVjgpJ7OoTpx+/FSwiQw5gLCNTMSjoEtH
aTXmhEDSrZdu1t31JR6m+k7brH6CjBketefII5913U5BD5NKFODbV3nR6CkPe3lPYkS3nMpZPxGS
cppiNu0UMJp9Fm9GwnDwn4UQ2UNtheqAFvs0eSZswvHKarkJ2nBfdOiy4YIAAjFPiYI15yC3X+Rp
TVySjljFwRALBCxzOBjTcwZLsEqNa0KhXvpg1OMuHKyzZXREEVyxkF4qYT1AJ1c1si5lPl1kkBTa
eQqe5mf6glvlLG8xjhxfDxWRKzDqxjrZaZtCgfrQu/0EHustQejcl/pWP6XjR4F/ATrMh0XmhX1x
Bbd9zoTprjanc755HdjBVCDRJw6qOgfV6JGauGcu3VbguCoPIVmfrcPhbc0Y3IhXcauCpG9p1Vvg
6CWpwtb6nBuZk+ITyWsiurXBbyrTB8QHiiowquOK68ruRDBiMq/7oL+F7Xg3um2HZCqgicaJh2x2
Q0Wvt2AViTYnUn91HAtY1s9DplzDsLrTARJ5Jyub7yygz6AS7gsABUO2C6ccnOe8h1C9I4Jy1vYj
RRKdY8FBn6sDblxdwzaHP3Kix5qiB0CpMRiEA+lXvWPuBMI9Ik4RYlckH0UacNaZlGE/9H5C/qQQ
X2RcfwSynmTE34Mie2qCpKnadkJJJprqjgBjIpZJmWX4+ZAStlWjqli4uQLBb46TrCIcl6wFCXcJ
NSfQb/rEJmDSXSMsvSUmQx7bT6NSHTA7IltoPAEtJvbT2nbO4ORoLFTA9QYxRVRmqZFAqJaMs2vi
GzOPsWqCFBGx1BNorpCr00I2h8ulTPCFQCoW8U5bJH8W2XzTeitQqMlabefjKw4MIgUlKk1WIDGp
21IqXYq2usipeO41DZEXYHV8WpkcHInxlFsOczO9KJOcPWTHKAnF7ozk9ErD8X4RjAf5ENEuaR4x
N5FMZpkwwDCBiOq2mai+65x3U6CfPBUxIWN4yK3RVhAxdTLCeERMlVJBOYz8mAZdbAEcCw4hrTnD
MfJPmcweBtCfnkNvlcwdMQ1Z8FGbUXxB8ORgYKD6xlrd4ymL3blKXeNbwG3gZnzQEQtyjwW5IYFy
Yi/3CgZ5qtzSGmErOHSWdqrIvNBLm0QRobvgBSp0f8LircUGWUEC6X9zvp7RSFggzr4sM08fAsr5
xAzNg23QpUZwNuX6rqX0LAbUP2hRrmpJM/YK20KgAL9mR/FvFwp2gszt2/ZsznYRiUsDHk92SQW+
7LUyTaiaFo6XAKTS0nRe8pQx6cX3skqDdZbPKrKstjl0jXwMe4T/RLX9MfUDypcYk7BOOy8xgdiS
ycDBrhDuoKDDodhI4hrM1d7lVrTm2GCE1LHJh950JlBk/TShYj72OE3D9gOiG/ADozPYNF6GfUvI
VVTejeQVln2Cq2gVGwJoiE0kcVXGNmp2/lisSBxk0FvObNDQBK0InW4yz9DnEwU796jeFax7wlwf
y/g1KLejglBd5cuzRsrS3U6sqz3W2Q4rhzXsxhM5jAT+0k5DPlwQH44pcoHVpTYGHPqNokfbrFkc
3cCMOrFHd7EBLsBVUs6W2VLgYiWIrUpOApn2QIXigPZOm4DWQBFhba2HFnNquRBWbyJkqKxrmMz3
oq1O2eMyTGSYj/YYD2R0cxuB32OuCC+9FLkSFVrF/RT2g9eA6xorClKIkxBE4UsueaTpH1tuJKaU
Ccc+PymGdqLCbBTZQWqgE2D8qMIC0A1tZPR/dDrEDIE/TnVthW8AFBIxY80UBcnr9SUj9f4IsCu0
AhV7x4S8y7PKc0QyC3WdAGsknttnnehBh7UMZFtMh3/dylNn6jR5I/HLpLUrLO/x3IfByzLIaHmI
G9qZIlBBu8MLnNNlMF4Wdd5LW3XD9+3Vrxm1wz/I3kA1Fcs6set0CeOIlNFpc5YtwZ2m/E4MsnMp
hRcpky9mUl5bdTMuNFtTlM3xB1pHaPuvMUvkAqwOjIsXXmv68pFjhfMlD7/A/N1JpIenscJpCKPI
loTXpOF7wvhew/qrLqTxbNOSBPEeM47E3IV0G7Ly9mOa1MdAcDsSnJSNo3efzR7I+kNJrUA/geIA
mbIGzrB0qUN1bzy0Ltn227BF58z0SvPWNxMVK51FzZ2c1gmYfrNppfCadea9nD6YQ3v3iuRJlKGV
EeTEUi3um6nmAGqrpnyqQGMm3GSd5GU5Eu/0dVFLqjtNj4GWz1u6gOFhUCKYTwMSZuI0gpAU4eUY
18UxV2TKQyBGMc/0HQdO2qURB2czkhwDrF99dFeqpf6GepxE3F2CNEmgmdC2aMhEkLA0EuaBdITc
TtBYrB6MDrvnAiscNWBE3SkN/HlmaSe7RdT9plHwpXXoYjnxuVPX2B+0fZfzxMzTvhDY47JyKK1n
ZPu603aj3O1AMu6qe5V8MFXjGFm6ybDst0DV4PCX9QSABWfY6hzcoQv/VnVmF+z2b4B5UW6Tkhit
8Y+qZyw0lYjDizuOvxzIOs7ylYZqUL+09SOBa7zZ5WagG0EAAt99rJGkhdAJ1vs1fLRTypN/mPqc
GnNdqlSYPwTEhrPDNzJEZZyH4WhnqFfkBMrLoG6pw+6u0mivme8gP8A8A5EU1MNLbLNV3OYYmAAq
W09/6A3l0zrCR540V3o1DUkAL3+UYY9SIecstQAaJfvLrHfCRtRLd8CaM5qEXSAjKJfZCcmGBDPH
e03GTu962IHih4Cz+n0M25kntks9vfbq2VZPjRdBu9XyO4C3GkSwNe/wDhknWPVK26gnhziA8Cs7
SsU9oKzIsy/hV96I0aIRzZYhDbUDD91HQR5th43/gK19f01LZ1HIJRQ2TFVk71JByGGgbgc6lkaG
PpGg+mTThasLls1gS7crpIuZaMuOMQSgbIXTJa0jn2pXPqVBvQGZuBkoIJkkA3QERK6J5Q2WmpDO
F1e9PMgnE2mdfFqt+eSXc0rYBEpvK2iDFsk1jqDiaF01CWXz4nWNJh4bVwVuKw0gFYn1MGrExrYl
wq7K6ahNRXFAnMYErSI8jYk3i3ZwUJQwt1e4zQKGaQZ/QzWm3hoRFBCXE/qMka/bZsTnFiX8LduY
6C5sEKhk2B6PfaESnyr5HGj8nibDbIZ2n1JXkHoO/zj0yGMWd/qc7wd0dWaGMo1UEQSLAb7Ybnog
ReRYadIxvUNyA75B2JWb6KIZOtVEKAnPKu4RnSkoi0LSfzCzx+h1a1tOe2/Cfw5iTppxtxIEKbjD
LLspxYyM+qtI/TWhI9vlFayO+7ACcm63LbXBADWwOe8MOeXQ2RIR5moflJlWpRGehqo90tAQk3QL
rsCzHkNx0ybKfSUp3H3l80K2PDqHPmGXZVOOEe3DymgJN32YE75c7gMdJ0WEpO15FYJFMXl183w4
0TwOUjCrEGZmWqhatZ24pyIbfgNckjjUm4Sau8wymGnMZDK+NYKW+3ab83xJOVuyr9mynIo4PrWY
vupuOiyRuqs/KxE1r4nd07cYOmuojlqon4J6D7A4Q42KOqiviCnCSaumIw60GumvUBeewaOvJ7Kr
qTkZsfiNyGYruM31vM36jzKrU0ReTsz2KyPPXaM01iGgDOjTBDF+f2Q87ENdvCt9+Hkg37zHV1VI
FOvsXpHdWGB65WUwyhddRbVvBjuje8r7nR4dNEDnVjJ6Nae0lBNWsQj0RjDA0SzvKN5GnxpTvExs
Dzut3c/G5IQgTPQp/MCXlAGKXO4KXg6DHWeEpr0y70y62ZJGwBTysBhdfR0JNTWM/qSlzPw9hk0W
A7TEJUbtVkyPZVMDamzvrJMSQpgYXsQhPYeqvIpx7tupe4gb8FLEWGkU4QLLPAklssuJvrMUngMx
uFAEFkcVhoxE6uLCGXbc/v7bf/3jv//rbfo/4RewRtkc0jD4x3/z728g6nA6R93Nv/7jFL81ZVt+
7b79Z//+az/+R/84V1+Kh6758qU7fapu/+Y63r//Q37/v8Z3PnWffvgXt+jibr72X5r5/gsKo+7b
IHzS9W/+T3/425dvv+Vxrr78/fe3si+69bdhJyh+/9ePdp///rsufbsT/7wR66//18/uPuX8Z86n
Iv50+9e/fGq7v/8uaX+TLEOyQFVJqiFLuvn7b+OX9Sfm30RDVUxLhZojyrqiG7//BvC6i/7+u2b8
zdBk9hSybED34x+//9aW/bcfqX+DMiPqumHIqi5aivn7/7vqH76f/3xfvxUoV8q46Fp+8e+/Vf/8
FteLMlSwn6ZoGqpJJpym6rrCz98+3cdFyF+W/kDbNeZJykGxFk9VdAxXYbmWb767F/8a9PtBJD7t
L0dRfxylAfLYh4hAbZpKilcQLQGVL3rBJL4tHbpeyT8fwx+ewu8H/OlVWeJ690gKEOX1599d1ZxS
zELipdkWFQBYWtUpNfbvXBNfzl+vyVKx7WKIlFTpZgwj0Os0EVSN/lDfMBtvYKbuoRC6yp3wTCtu
2ks2OCi0cLv05Z2xefb+MrYkM7CpajgkjZuxYy1Cyl1zxCcTesus5RKihH7DVj35IGn2O6NZ74ym
/3g3k2YqRyC/PCMuZwdbtWe3u2QewF5q6yf1MzLBnejQCqw37KfCP98Zfv31t4+opMiQ/VVZY6m8
udjOkIcuNnl4VOmRNdRWnNBlK5853SG1Q4KMdrAg/AbJ6DsD/+ypNXRVMRRd4ivWbp7a2iqblmog
AXOUEReHaNsX3C4bfAtudTJ274y2vmm3l/n9aDeXmQqLZQH90ylMjO7kFI705+ALNpnaOyBhX8rD
r8f72Zf6/XA3XyqqGYugF4YT97Ev+UC0trpXbVv/18NIP3tNvh9n/fl3r2LaZeGkBtxECDZ3sh3Z
8DW3KM/dwEHi7RJI5S8fUeG8dzt/9op8Py6z7vfj6pphKbgRICJSJEZL2aZwECkmJ8Nnky6DJVcb
dbkj48BOdOt/M999P/h687+76KWQOyWtGRxA265/Coi3igkMQcTihGQ5//oWy+9cqi7+OBoH7ynM
FkZLl496SU31FA8VlGZC2cftrFL48I0FwHT3SWU6CkQRelbhhOQ5S4jkx8gBQeKrUuc0NFuN4r3p
42fv73c3Y11Iv78ZdUZ2Y9zw8Vo34JsnRVPZdH+Si6RupDWKwi4fEKgLRLe89zWs3/EvXil9fcG/
+xoErRgVvOo6E9dCj2SdvCK7P6kjbzGeJVuHSdCe8zNO+/cu+qffiQHrWMNAbZnmzROgYsVNjIGL
hiXlG4fBZ964Eq8Jf0q6vPP9r9/vXy7zP2NZN9//BHgYSBFjaVqwycqjIhZsZneDpSCaAky514Wv
jfQhbldnOEqyN+zcvf7UGrDKBaR550FGyTK+N33+9BaYksacbYoqjq8f735VS7pRGArzNuz69koU
FkYZcyM9N1vtnVuwzsR/uQPfDXUzU5frtmteX/am2SOK1cv3FvufDGBJkoSRnf2SyWL047XME46z
icryt2e4tcen+IpO3SFXfNOfUaPcvfcAaT9ZDnA8qBK7P1mTReXm7mkED9dCUdFnayP1Sa5K8au6
BmVPTRjfpbWY7aZETByrJdair4EBaeNkPFuLuLpguHlwm2J5E8eNeSnyftzNVEUKElOE8aE3kEWK
3bDyaNpgfjTyXHnSUzm+9kKTVZu+1ea9VYhoPvq0UyF3BL3wkc42hrhlyZ+7lhiWMEMYlKU13VtL
HuV7o54L0HyiZrwIGacj4gUrR1Bl8m/FECFBnVp2ISD3NVF2+mKRkrbcVMHwOhCtjfBKWH0ISRMT
SasG85MFPwRVa0wET70YvYETYdnXBsJt79dvj/Szr1bRJEvWJMVQRfPmq61jcY7jccH+yNnrK4VF
D62zj6Idb+myLXfm/2RV/OvMZIiiJpu6YoqiRGn1x+epresm0CsGnd56V/NoDzsWCVko8WCc9g7w
PD9wxa3w/sT018v9ceSb54r8ayWW65bLfRD3k6N5ip9vEVK+GThoOjumM/LODV6v5ceX0wAKqPC/
dZ+s306FHGVEHaWbxmKo72lE+8Ga5rKR18XQ6d+b8//63vww2u1kaJLD1YTr9dUu2gJ6tv7iW+yi
elLfN0CWkCG9c33rxuwv12eY1j/nesO6eYDKmM7ZslrniUZme5p5SlZv5mgfVBv92LmLmzumcNBV
A1HPO0P/9NZ+N/TNY2TQ+KAEwNCTp3iVty6t2BGR80OwgUJovTPeX/eMhqiJNPiZAUWV+fDHpzZS
WsGQ5lqzB48ZfduxZ1S9BrfWO5f11wWNcVT2DDw2si7d7vgB1cp6KTIOGpwt+l+fzJVdwk7h3U33
z26gpq2HKMhbsnn7tOAO08oiZCT9I0nofnvK7Tf05LNDm5d62jvXtd6f2yfl+9Fu7l8VdVUUlYxG
5o/LyuurHzpWRKr0/nsn4J/suw1VM1WLk5MlmizCP35XwZKrKLom9duKBanRE9QtDezBprHOyjU6
iGxBGKqU/pp3rvMnU8wPQ68//27bNQxGZZEfqKJSfSpqUiLSd17ynzyHqq4oIpn2vHQ8Kz8OINRL
1U6lwbt2DPaST5fLk9z37+HPruP7YW6OSIuRgguegZYIc383iMt2HNsv7zwSP5k8uBQ2iKZpyLJ6
u8xHSVFqQcAYgFR9sd6s1ZGE8E4Q1bvIn3fyn8XpfzMja7JEyYklyJK02/JIyoGBHSP5jaON9smh
lXoiacGZ3MKNvfcOmj+5iwyGjFbXRNkyb6dHdgXKJIYxZJFeBd9d2xnU01/fxfeGuJkGc7WZM/rh
lEMCGIMF9c/y/tcj/KSCRT2Ofaymy6qkaPrNft6IMF5AdaWCRfDNTnUl6CbZV+NJ9EwvQqf5znC3
M6BC65anQTXQN/Id3Z6ZSDigYheRNQTj/hDFxTUo6D8NeftV7FDRGUA6RCHQN+XK4xB0LN/vfIDb
W8oHUCFhUK00FNGQ9ZtXrIrLNh9VABbr5j3eq/UG85iNMlUGeIzxZgv3VH/nIPutZPb9/Hg76M0L
VwZZV2hhKtlLu69264MZusRlJK4KEcJez8+Vbe3efR1+eq3rNkRl66Dxxv84nVhzrstDwbDpM4if
L+qeCtO+eJEf9Qfk135+fq8o8vMBVXZFumEivbxdB4iwCgIjluwyJzKygMOJVPW9meX22P3tZlr/
GeTmpagFuYtgYEu2gINS8zBT78stkCK/dTh2vxJuv09OmvPr5+Z2Zr4d9OZWziWG0iVm0OyIis7H
8+QhFH13dbstKt0Os97g71YYpZ8mKRu4gZF2D6QhKq4R4d28Lrl2+vUFSe9d0c2L0FiEuRYpV5Ts
1uoBjf6BKbNwzNG27hI4v2xN8jfAracl+f/fMfzzQg32QvraDriddsTA0hQhziSqdPVduzV32Uba
s+eyAa2/c6U/v9B/D2XcVBGMKa370OBCUX1s+y1uG64M8vDu1zf0dsG7uSLj5tn/v6Sd547jSJdt
n4gATdD9JSkpU2mUTmnqD5Gmit4EPfn0s/jNAFOlSpQw96LRQKMbXSGaYEScs/fapWKlpd5Gmm86
sf40OG3y042FgTMwJg7p/2+skykQl1JPXcFroiHGoD2cRjg8y9d/D/LXTmu9IlPlY+2YruvSxfjz
ZZRJOeFd5saJXW95yGr0zXKBV9qCpUh1cQNh3tfeG45WZ/f/63Q6/WCanKlM3g5N6Or6TH+bB9jc
4by1vB7AT+NL5173OUluVyPltb3DqI4u/8zFfvf4fhtRO3lLBjzvk6qwLtiHeVNvi10a+k4SZNek
kMPZ7i/QA6j39XjmSf51Sv/PTf7fKz09emB06XQnjZmGxIoedQ1bjTQwYat1Du3VavOXqsJDhyJO
XlhOxtYwzEocAALRS2kibnGzIiScNMvu/31HvvsUsTNwWS5ppnHE/fMRmOZSDorO+zxOBLNgYXMu
Z3R/agITDPbTvwf7buH4fbCT797kanrUxwwmB2Qb+SFNR//fI3y7Bq81S8fR6U5ap3tDEbcCwCs3
Wt13l9JHqAWpwIdztMGn6WdrMeTDuDsz6LfX9dugJws/GR9zDDVD842Dg4OYUrEfB8410sEdGO4t
rORzl/nNBoul3tLYWnHso8f652OTS1ZBPWZEsQMEvYMmdB1fpFh3zjYi1o/M6Ry1KPZweZZtiNM5
OuJOafXcUFkS153FcpH5g68Q2p0FpX92L3NmtNP5Wc+Q2Kppva77KVjbLN2HCPgWBN1x9Jwzd/G0
irVOyt8u7XRStonKnJsIhNALKOlIu9Hgz+N9m6f80xtRYGdek3Uu/eNW/meT/tvnTutlSn4qzsq1
7YmzYtNQxyeGmjXLKw4Q8r/ODPjd5P79Atcf9NuAY1XkleFY2AjpyGnBejezaU2f3WdH4QFt2sKX
bgl2/kDMsTkz+HcbOIt0cpu/VIPzwJ+DT6GTGrPGpoY65LYl3v669Y2rYpf49m7dgUdgwD1xcW5z
+t0X3hKa7dgUDQzn9APQJdh1MMpqfo0+0ZEt4na5cfP2eObyzo1zMueRwiZGpPGmDq/ytsOoTEf5
QdtNv9DRs8+H+RWcWy+/+8xYTETKkJxtdHd93L89zkUxhkYt2Q9QhwHLgfCxMx//fVnfXpVlOsgO
0HTg2P1zCFvvI6eriWYuxacZHt3pwdDO1Ti/HYOmEh0Jx1Zd++Qy5rZQpYakBOuUfsFysJVO+Y6R
78x0+/tu2TovN5oV8z+H0JNh0NHpvQ1tE5MzMQWiVMoDVu1w8+8b9s3KzgDU3mkQ6ZyrT4+6ado6
LRlti29qXp//z8RWfNv1R3iRAYpV/3wp7ptrs3Xb1f8z6Foi+/Mx5RrKVplwqOzUT8t4xmF45qr+
nrw22h7D1RxEP1RoT/ZJ0gnnyUUTx/pS3BoIXsggZc0mC3hLyO5VvLOOKTvCc+vad9clACexI7Qt
h7v653XJxGzSZK4WXzGwgYFovT1zXX+vL7ZtInjhb1WjgHRy49qudt0x4Wmpe5ETnJUfqIPgTxfb
Hqno/72cT/GB8RydIibSTuO0FIwpMzOc2JopVY2b+G1tH0CpaN6rYK3ln1vQ/p5Zf4528k2SsA5z
01FoHLihl4a49V1SinXlXKHju8f0+1WdTK2KMnrRFfHiy97UDmWoZy9KoiWP0yCGXRPLEEnimlA0
hsttrpAv05l9HfRtY1+o4zxEXqk4s6d3Snam0fndD7Mtm60fj9Y1nfUG/faF7Ca9m/XSIc88VCYs
sTiKYqHGZ96iv/cNTAnOLGyY+Qhrp7VpqY2ZxLI++F2hkAR5NNpHWofzGjeqXoioP7NF/+6puqbL
Crp+97XTRvTCwc2MBrTPVvhoIA51+lerPvPd/+YUaLts8iw+xy5L5+mdI0ajVgvs8X7zmj5N1/Mt
Qm0i60zCEfdIzPEWBiWyoeIjfP+/T0lGptBvoAg0KQj8+cykQMdtLjr59lg7Dua23GY7ACX7eIMF
dPfvwb65lav0kO0s74j+Vy9PJGAilFabcQgc3OjN1mFFnxnimy8nQ7hCUN0XnKZP5oZZVensSm5k
sZAw8+LmmwLveHNmFPo73JY/N5M8sN/GWf/7b6/66CYkcS8Dt03DQ6wS2BCqzqW7JLdDY9735iQD
0hvqTTlL/M/wOJC3d69mMWPmyxSkPeZKzVPhnEsCLIfy09bCu4pZo8/qEMQ6gd4ScT9mqpsqAQZS
F0EWt1elIm+tASV4XhA4N0vszFCIvbmcDlUvD7ERv49a2wUFzq9wyQFIFu7duseMFLxOUxFeidi5
HXTSESwKwKkLckwQs9tkcwSfHhyBm4BVBN+SZkdrIG/ZDokNAFI1hE/l4HouWRE1GJ5+JAmqCIGI
xb5dR2i+SZY25FMZocuqPtgHXlRV4zVKeFGi8y51Tpz93m3lpRNC0YxjbzCxI2HiXoweAM/eXT4S
bLyOszHan72b+pp5H8XhFqqRp4Su35kTlERE+nV3gfWtHyFBU+o1Si5RwXR3HQJaXZKf+lLdGh0i
C6u6D+UIBnm5ZsMV9KpMtrPLFjGvXZJTm8NiaF8D7ryuGy/DScWPBklrfMvzRzsn8Y8SXYdQPlU4
IdDhKBxvEQec3YSyGh7gMN9KQLmnBV9T4Re5+qKC5S6Sy4x07alxXzvzKR2doHPvSsLtpzgLupa1
J+pJIYqlV/EN8+K+9UtdfoLjwkkVIfQm8g2QG0c8dzl2vbvRajqyGmL5pQa5Nx5mdXxMK3y0It+3
DflYU3pIyCOxR7I6IK1gBAic/oddT9uq7Fb1O3ItdeMO+cYEAC+nlXMVPre5EQxxsi80XLOYW0E0
h1UEvsr2RDQ953qHJSy+75zmdZGNh0jsJnU+M5ObYK6k6+YOAJ2HWwyz/C9l6C/QkHypw/g4xLsy
xbqfWfdiCH2wrbylM/lJzdGN20PWPyh5eVVUm1x1nkdCnEYYSlOZfY2y98IU7b05EOxXEFtR/goL
EG2cn5Y4Yw47e0cM2z581XMdMR6pLQR8GCPc+AyyuLv8sNdVLtuJ6FmtVM+AxKws9U3emRu9SK5h
/M0dWZIxeMwVs9wtEicxSFdS2cx29Ev13i6eFKP3lwIzh7HTi6+q2iTtdeVyB/J3tSFPLhcP81Ru
ZlsC7FdvNFJRB+Utt5+cPiHdD3sG1u6W+MMO5rxGvLNJQCrwITXWvNp6CGG+zCRxDQTKZUvQhc7G
stDBVtjj3V2dXXQWdjZKtZhVWpe/mxlf/2tZHkRL5Lcyv0ggH3mYr++zpxp7s3zK4l/m2vvras9w
zX1MDKc97Edi1YhaLshqt/DJLeNCWvyXnA5pU5IE3W77jN4xhtBs+rQ5coczSb9h5XeCVHUz9ygb
ByUmwsgxnrW6e+SwftRS56IRK4Cz3uTOBxGt4FedTWEPF4bkkwsTQ2aAJ+dmE8XND5DeN9KJggFi
gpJgMK3sVyXTPCeFGxx/ybr3Q2jaVBwwowWlJSpcF4+aOT1U+NsL5CwUxaz+szf6S9L6qjC9Glsi
0IFnjmSzTsMXcAN4oo7ymAgczkJ7XWDXgkFocNULG4XglLkE3+qMaULEqBuAhCI+pB3o9fRlMuij
F1d1rv80ovglDIegayjDxhcWe2Ahf3ToeLTpodVgZknrWTI5FwidsdWSZdNhvMFwUh6z8cE0ON2U
Cn6bdt/EHxZ5vy4opnGumBT5TVnot2ncHGOwzQaBH5zNNpqVzTdL3W06vgwJyHHQCMtGsw2CyyUQ
gCZpr6KuA3RmRNltURlpvyENacK8XuaHQUD6F6QgXfaRWiLJtOv0zXQTcTWiUcItpl3JXLyZyTz5
tq4YrBDDV6yR0hn1K2nusTDDYsXDvdbQHQZI2n1mPHTuOLCWWYB1agMmeeRZBq73sd822q6TzcEq
q3fZtdKP5WeXugSgXhdqtrOsq7p9hOIew5WfPtCv8r27tsvxijOzR/qg61Vwsrxy9UvXLYxkKcmV
00Zz5QMRMYFx4Ip2ptwPheDzWP/Ms87wIru/KyPtKzP152gcvEqIY4T5SHHs18qWX92iY1M1IIXE
8XBI4+yQ9qLdCWiQfi0UUjB7IGW1qDK/lEv6lVQOGYaqViDoV5r13UrHAUnPmGa/Js2ckZiJko9V
Z1hm0Ot97DtwqbZdJBN/6iPzVsFSsSd5cbyi5zeXASts92ZXIIT1BEOZWdRo3mpgxkD/Mi9JXZqd
CV9BuwaetbQNGlmrA7JEgDad5oaIg9jQAAbLjHgDfZbYt1LT7wvoLfMgrSeSjHrSHmbWqDBstpEJ
+k/Je8LkugRPn5mHO0QGGNKtEXO0Ca5+dFeADmHngTTcGt71MLW/kshEZD/r1Y5cqyYoZTkSqDpN
N0YVgVyVpbppE2H7Q+40D1mUwSGRY7KRBkDxyKo7uHyqsfD26TSp2Nxx8C2LSXEOKy2N9dlXh3ij
d4A5lmmIdlCZq2s5qwkZGdb04rT5z3jornthY/ws4hH/2XytR2GQgP9RzOywJPbqwvussCUNEezX
EpMWoTgLeCfK8MQRuHCMVftnqpQbtyMyJSI+TghAPAaf10JLbydMpaU+EKSUDnbra0qiPJUxXMMU
1O6lWCZl8/+wlXUMjc3/asE5LQHoGqBrV5vYsOPhmsZxDfXK/SQXi/fvgf7SDnCGxYuy7plNA5nu
aS+9zDotj012I0vvrXomFvBbd/JW0Uqzsx7O9Wi+26NrCBqRalHg/kt6HNlhRtmWzoA9wmAVyoil
X2Sk1kQmoOJ/X9s350UEJCh8NZrZ+GxONutp1PM05WorjXXrcbYzeTRieM3/HuXbw5VGTYMSgMVx
8bRGVBW2Xs3GegcPq4gbSdhVe6P4LRf2ONCYQLdyIGZ3Z9Znnt231/fbwCc12DoxJ/ZpNrOttRNc
nuC1HIO8pjPX990wBk+KoiTnbv1UgxpOIWZN0xr/p8k891hcCJ8C635NJDh9PO2N5Kl/D/r3mA5r
kY6WmWIvfZ7TRyd7PXVKXLYs9GsO+bOjd5H/7zH+fhUZgxaBRcmVk/7pHCsTtc40SNZ+7L4r8Htd
JMlOPZ15SN9MMEdz8K6hmGEQ7uCfR7mKWFlHt4bZN0S4kJSUWP5SR5fMxKsF29JUEX0Bo6sZpsyz
YuVTB6kX5/Fw5nesd+zPE+UfP+O099JVhdYTA7f+jOvJxYFh3CjqTVE9kwV3Zt79fXhlKKTDlkMJ
xfpLtMwp1YBZ01G/BD2/tPd0XWblPtffoG0OyZlyzbfX9dtgJ5PAMMO4D1P86WF5J/KXRX/HUOmr
aiD6n//39wV5Pd103VobqicPUo3LbE7DgkDD1OF8Uu9ytSM0WT78e5jvXn0HioxYK/TMtpNXv6b4
KyqBJRw+aa2/9+3Lv//871773//8k9JCmGjDADVm9hVyk2VGgqSTbRs2yv8e5pvS+foW/O91nNyu
Klb1jIQVQr4kqfKb+vI/wqUrWApLQ73pv1uM50rM/6kh//Wa/++o+klpe0mAF/YgEnzgANH7KoaL
SDeCbM1ZdqMHNRief1/n3xWhPy7z1Hzh9uyQx5IBO+12FgQflEHf/RTDuS702pv514WdvOeWUk6D
sTBO0/vmVrvg/Id+uyZi/vw1fTun8O5qOj0clxX0z08W/aNkWaZq9odSZ9Wqps4kJLFrr0lPzi5U
RWRBbVvLuVrh321v6p9YWFysLAZFw5NhIz5PvbH2dNZaYXSxKorGLTb2i3Myn290BKuAAEwj7Q8E
I/rJHFPG1QWScYEQKP57KKIpcEGZNxSXL1TghvoZAdN300FXHcq8FLCZ1ae7hEmwSFexsQBHpGOq
YovtbyHpBy2Bw6hTOKSdtVN8M9MR0loOHp216XeqZspqhyZQ0i9w/n8RVCpXYIV55qGdG+PktWzc
BXR+JmgWdNeuuEyygV77uZ7iN59ERLokv2NI1/mirD/it2porhd9TVQmWUaDL6vwWLTO879n8TdL
FlsNwi24V7zzpwVyI0pizvELJ4+yu5z0ejdGHafe1Fei8cqWn2GfeP8eUUOC9feUXo3DrkDpwSzT
T973CpYUoHl18nV9SWBpS/XKrMsnoqF1ErWsB2HkPww9A2I2ln4ej86WIAP6Svr8yZ73jVAUNUiJ
5vByWf9q8+lN650fS5m+r2fgILHy8sMi/ftQizEKIObcqJFNWEaeHOy1iRJPX8gxdCqhFE2WsLh0
KY2QTHo1S/uH1c4PGjx21xkRh6ggyBUqZ5NDUdStF4quMFsUhQps6LwOsKoHy6AVmnAm1BQr84si
gRxSkT0IGQRWXdpEXgYE8wFTQwcQmTurF91zWRud16oRvOAiDbohIxVhGjgSEDZM5WVWb/UQSmtU
jRurzIUPnXv26pLUekzRGCQb/q+2dx7COBv9ogS10iT2sTWdi7JRb+Qsr4bZPUYFtgJnxoSSqU8U
nkg/IB7Yp7b0a+kJXLU0idC1JI5mqX7UaW7sisSquFHKSDGyGMJ7q7fubbV+r/ppQ0RMMDtasYmW
BdR/V8M1yrLCN3KzD1ANtBd1ZjwTF/FoyLG+WXJSlMlgqzZaQshCU2nOo1mTKkS2/J3owvvCjOfn
ZIJhJ9K8AzCzWHuQoeJoZj2Bz3HTweptYdSM2dj5w2zduan6oIPqpj+cK2D63K+8JLUA+Aba8ikP
3Lj5XOpi2gkKk0GWgDkRFJGFmiybjNPzHqrZ3UQUTpA6uu1F3CsihXRIjAtl+ixuIAa0IcAe24iv
RicHJFyDU27S8nooshpuCTleXrSQb5R37sfQkRNDJy18HBqe/a4LbQo11fRU1UX0ELUq4n3iGSxl
6gLUb5dtH98t2frAlOat7yjhgP8kKcCoic4zaGmG1ks6EKVtlVg/QUETFDn5gxFCATLvskaSWzPH
wNvMgyZJ6/CoZr4TRPc1D8l80cvqvRfLlz7oXF71aKdEA0Pd65SOQJv4ebBcH3J1tgnzNoFFm35l
UqZHaVfOo4wZQB9que2EmfulSQqio20z2FjsaLvrubHqzK/q6s6EUc9dMa57SnOOkW5l+rMehiuH
8JBByfd5DwZqtm/Vtg1vqUEHetsqD7FTbxYOC56hlVcWkOMqdC+pq9wQD3QrOucm6vpjpVJxyuhz
GG30Objd16LaF6OZOl4rohRWkPzVmma86ci7Ni25q8fOw8S8Qwu8lQCu3Gwg0JVHDTpjfqBSsSmn
fqOSkoWWfF8WGW6R6FIaw6OsCYpopEZBu3OOzdLfgQ/eZxXf8CGRMcjB4hhzVIj75qN2+o9Mpyyd
0o7xiqLeij5kwlu3pgAxSaBvCEt5mBXSr3i2nk5xMkhrYgPVNMLn46gP7ULFtOCArOl3xrg8SLUt
KKVCioujt8gEIFbnwxNCO0pDTuXbIShiC4iyMdx1Al6Nad8ZVU7+ohq/d7H04an9MOP0XoM4JhvS
AqP0PYztbRbOQQ6eTwJRitx5W47OhzIVP7sGsYOpd8CgCD8O8xiQZ1x6bli8F3anwi0kJBYcCeGA
tg1AVSP6MMPXSfkRsiEJWpTIBTe+BNNTWyRwpUTh9clx0VLyKRo8MkvhNy0FpdFUbtJ2vGwL2LAz
hfKC6OMQj1iu38sZm7uiqh9tZzeEgMYpvle8BHoykWvCNrV0a+GPM5V5k53s0zTSNMkbhRmfx7RE
zNLr61jd9Zp8sXvloZN8H9T4cZKLPzsjxCi1TwMniQ7kRgJtEreG2sFql7uRF6Ql68AzqobqpyMf
owhLSj9Z+PGsCDYoqbxE5m2nLN9PhfzIW/CmSWx60gXRWvJANvpUQKHqi900mbsU9icJyG+qDOEw
Nuqv0TXbraMSf51Sx7+oVGP4yo2IBBpNz2qvJRM8LMKdEtM2nZUjIO+rOUzpi4yVtaZxKl4nrcfa
kg81YeO9Xj23yfg6Mc3K1N0vMYxc1bw02k6pQTvJjZGFFEzLcHoMU2Il1GyB2RSO5b3TM0StL3tl
AmLbpDtrIPhgDlXUcZZYgwA3WUJSTF36bN4v41I9NvCyvFwr+QChaspjPyWp7tZts/FWCp0oNQUw
o242bzJF6C4pTnPM3TStDfCyTKNAX7Tpoozc9LpLIvdSr+Py6Cx2c1UsjbmfCTMQ47BPOhWoYOGE
fjYBpmxF0sC8lhrftjEut+5gwiFuxlpYVHGTGhmJlnfgCEGFkk4TQftXjfFX1GovLrkGPuDZX2Ok
BAUoda0rDpmqPJRF9A7u87Lk8Gj0y60xuA/rpA2wMuqbUqyduuZJI4iHV7sa3vSpAWcVGSJAkPSp
x4J+IRG0G6tRJHxiN6gN0ObZ8pLF2fNczvOOU7+3pAVNT2jU9JGWF20SrNlKe2WogBJCq7ugp/or
6XsJLM0qWIUd9DiOo+00dYHxu8gp0K0ONfooQlC+EMd7aLJBRbbS3IXPfU1zClvT2iPS8iDutR+t
EIVvK03mkbF0DZT8NpxdNg9NQlotzahWrY6zad27tNgAdEEKV+GhEujwGUMlF6k4KoZ6qdjMN22u
UsoFzX6I5eRnOp2prnnM46oLiCGcfHWyPmLFockLsc+3RQnNBZ5mQ8yJj4X3JhQqRn7Re5NaHFS3
vi2hiFBXB8/dWpLk81FCJETRDa32y7CXS63INhb5uz47rLuBb4cntBIKGsTOkE5cGJU/+kxezm50
qFhf2bi9c1d/dIO86/qE9Tx7b5QGoTE5ZCDIy9JL9PDQDtVHqIy3CuE3exGrwDPdrvY5Dlx3WQdG
XSORYS4wVIKtjWm2s+N4yeMU+KXznPTqm6NTo8RiFRI5LGbq+uajrOqgTJrD1OpHNUueVXO476bx
hWX6ytHloQE3Z5XDj1Qzjqo776UiDmZJLXDJw+c8rw5q1KU+dvqDUphyg5zxWBU1HSP4q948pppH
l3qPhx+A7dwUXpV3+6niEBam0aYKzZ2mNyIYXYuQkcmIvHBMjk5utX5jdgLaGbJhyZoiHbqaM0pD
2rDM9LlRtpNjPrfVyqo0vqpFORSTDoDHkvnznKQlfUbL8NlZvKFC29itAXuwV+sdG5u9aLIbpSFM
PHER4YDeiCQggGR5SSTpai3scr0J3UA01o1qSpjIsfmUKCoR8YON1QZ69kql6nnsMSSXEHpJ2uTZ
tuvSO7XlERXLxRA3g29Ew2UNEsETlEN6IaxNSRRM0zhf+pjfpVbx2dDE8QdLPo9zlrJIZA9h1pCw
qAKDDdPHsaUtQ1gulLrijTXl5+DqB5IOR49XaS+p9HsGD8aLTYCk9ETQYwmDaLmRqGwnkV43ZZ+Z
ov2gYw4GvWItUuNffGpehcQU0I/G2zjN5Bj19r2uKSCCR/IrZNz90nqX6A0ECNcVErBUIdjX5gmJ
iN55bppeGudjUKvlK0UBEibifpcJ/dllEqaqIe6jSZO+IqPLCMq8z2EFXjJpR+Qb5aY/F/T7MN4Q
NJMQ05ZAeqBJ7xBMU4TdXYt1yqrDFxbjbBtL9XKJxvhIxhZbjlkNSn16MdshDbKWOEo1dgzmpNrv
Wjcvt0MRJp6pheOPUUasc81wp4RTEQx6RVq8FipXae88tc3EmYi9VN+k92EeXSxtFLilCX96XcoL
tsDKiJdjHHvrgrmF7LNeHpAUAI0suFFLEXtaZj/pSowiWTVui7y4dezZ8RdtRN/R2iy4OZVssiYi
0hklDH89M39WKyCjzSasp5NbePYw8022iYFJOUEb3bshkgRAdvm6JLyfY8Mxz1LTIpgqarfJ+DOs
EqgtGZlcTTl6ixveFk7xJBdJ/Koe7azaIJw8EYmX9cNlLJlBzfwzNZpNNvWI0TkNJhAgaHoqD03S
PdeZxb6nEbexPsqg6csrhGn35P8SlWc89NHwUtii89RCezEyWg7N6JCYHbPUV4a6MFLPZLdCT6ol
N0YkxHqO+1GLrxqruW6r8p0PA7EjYo4vw34AtAQJ3wQtC+Njm7kFMWs2KerApb1eln6NWiFUxY2a
p/R+xczTGdIXegKXZYGhJyKXzs6poqBKtIcFwxktxGAZxCr5sYpt6aZwUFng8/WLAewyCUL2R7u6
sdENsd9BvChqDxEk5ekVZ79E3IlOf5qBhwT1kh/aWD2Ebv8so3oXRpLwjYrMgoVcXb9jdbycsoYd
76I+USubUS0l4cUyoHXmdfDiycGt2aNxifCrXC2W023GDFaIHrvObSXKC5eQm6F0LtJehfRek7CN
6qJoo2Nipuw8tbLaJ1l178j5gdpKRkpWiiwKWeS1rjbGJsSVe5GEJM/HA6/YJNXlaFfDPRnF/ARK
1/TP4SXLZSw3hZE3D+k0F/xpUttkomG3QDSE1+nVj2hO7nPmjN11j4MU+6amYCqjq3TiTir5gJxg
4bw/keNcE/BJ/3HKt4sBnAmlOoEhbvcxyYngYSXfJpqT7Xud7WWTjOziCzipRfTVVCU1gGJ47cv+
0K05Zy7Vl6NdquEDX8XqV+YQljeU0n4SitU+sfYNxDT1r3o6FZwxYEa2CJmRHKhPaWVw0tcaJEcy
ekiE0f7Sray/WtLFum2SvvDFuKSW15QWx4RqKEl6SnSXHSu+LBv6tir5F4XSfqro+NB2kiEbdVO4
LdVJC5ZF51SZJJF1aFzFuRvscUKDb0QwgOnLEyNHR9QYC/6/6jG1HTUYTdEFhpFr+yqj2V7b1cOY
ReS6A58h03CjVToSpbTZOLNTHBXLIHTBWQAwZ7MEmOzQokZe4OVrYpMexmPlp46dbIbG0i6UNP9Y
ojb0rNAmMtvlOJpXrOUpP9WHoV1d2SIqr+I+cbfxaJKK1A3sT9tQ921CZzdhEuPPFgoBeWavgK+N
iWJLp1vdyJDmWjS62V56S2zc1o3xpta0viDP6iYKJqs2v0bWOGdZN47VFQWMT1EXN2aqPIT1mkYs
1XnPLTT9su6QDCwkHXuW5APiVpXmoUfqglKrnc0490DOMSceOjvB0auG5VOlThNZZEkxlFCXZz6C
xWwvL0LahCNnvQ0gu3T7DDLxjPwC5eFse1Vqgn7srTm+6ycxbgB2Wy9zCL5nHDgstRZJJQ4hHkk1
s5YSwDXVk0r3yb1bxbUA3vWkeNNCAxh9QbZuLB0EYKipN12Cq9QvOEL/iBVORRcuYozXrtP4CFt2
LG7cuXWuVVI8EJEgGr6jfKLvdKNvL4zBTq8UgtDKWOHw0kZA4+y0mj0t0qPjqFPd0buFM8WSOPJz
6R37aPV8nLmicBeLJXyYUzv+rNXOfqROQwhzFiHjtBNqTgoCMo8jbeR12ljdhJbTb9uw/uztZrkj
FsHeDQV9XrXrrY1aROI5UlByhIOlH6Owl496RBLDEPeRZ/IF3/R4vD7aQee3TmZlBC3Vrx/CFJwZ
RipfbmLcD1p3pdr5ixHP6ra1SfPhI50TGlTxfkp5KPvqfjHNxndz5lCvLBdRJ6/GsKGWYU8PYmB/
39pD4pdu4uysxmK9lb14Sqg5d4MWbqaQXMRIf0uRTpHgvA/t9jFs3xEMXo6x3OkVta3JdaN9YyEy
6wmt2Vhicl8Kp5a3tk38ia6w3esT+h1NPe41HYiUOfxM2xrjZA5Q16wJvG+pI40cT6hBXxpMXbPt
Xq00d/wqGY5FhFIoEtik8uKaDqsadDp5ZGEHvboiYTxAvwxrm30DQsv0MWRXv6nohPhqN/bXoksV
Hq5DIIU1/Ghi+yOcsi+AuaHfzu0LrTwcbS2CUQKsPqJCg9TdAvlU3Nh+ZU9g7VW+LZemZP7miUnK
mSzUY6yYQA7bOA5qIjpCy2KFHVZqco6Dq9BJ4+vVV3rK895um/CianPw467dB9XgkudAUA5JO9Ti
qJ9ltWiD1iAXbhTjHRFNnptN71rX3pjEoPoTaWzu4DwWM0crpaZuU/ZhEGUhqrh5UXeWbn2knQoN
MNawcvXVSzMpGbkuVGwspSbCMSara1HSe2PsnkGbBlMP9pJSxFHtWnD9kgTNIRVYpRpOFDnKPG+a
JFk2lAnVWk28jmCA3GzGoCmH7AIhJmbcHAx6mOabShSNp1UrKVRENAuV5edk1p0XYYr1QM9vqk5r
PUPJcNHnZQET3yzZZTnBYouLKh9yCr/de4pL3ZO983PqomOZV49qVN4lefPSZKq5rcj23I3hsJ+R
w/NwVq66SwM+BwGjoBL0i3nU3/JhAE+cJ/Ih1aoKajwruhVJIrgUZ7xxVBHx2YMc76cUuxPfqkLU
z0nSvhoJeSlAsusbrQd65yVzxn4W04RkC4BbyJDzdCjE1N5EAudCNFo5IRbEjVG25IlX/a88bkkq
ij9D5LQeseiv6pzXW3Lf5yfbqrVNXbiChOkUmPko5paKG9C0f3clvuu0QN3H0bIaxGiF/NlpwR7W
yZbYLj/vAT7fyeHnv//8b9tgOs09w7YACNMb+nMAMSpqryaktJBItu0Jf/BrxyP4WoCr00CXe2Pr
c0Q6Zw34pqPJs0eAYZj/7YH4c1iHKnol/ou0M+uNG0m28C8iwH15LdaikmxZ8m6/EHYv3Pedv/5+
qbkzXZXiLV57GgM0MG44KpORkZERJ85BQhFEt/OXGmvvG6/YA3f8OYBYG+1+o4e/1hUzVM+yYZVh
O2XITJ5G49D02uJTwmn+pkJPxqgG5b3icSxv7+haE4nBXROKHjHC68m9sXqxWzCVE7UFylvOoAQ7
Vw/Cz05bwvnba6KNtSRnJYn/uG34ZYBW6kjrl5aleaQyL3ooLBM638fqLIiwBCGdmI7cnhxe3U+o
hD3bUV3m2SWvKc0gzAybSNyjmWArwanJ4DYM3A3vXzXjADkSM3/6K+qmJOlhvrNoZlrt1y4AJdiB
VAi/3d63l7beq32D1JoHFM1G6K+ufTFjsJXmtwV4c48CL1R+P9MTii2+81D7AboogKr2PCrHHfDu
HXRmn6a3/w/iu/W1ujricAxrMtBy/SuoKTHTpESzj1JT9paqzxluwb0S7mIePBxGw8/3xWkLn7Fm
lWUz6cQ/Jn2Xa6so2qZ239Li57URMz1jemT8tn97h1/QYfIOM48HebjlUEcxJXeJUqC9zggq1ShE
CxWZFvtcqw5BfMrQU0JhOxyfg6UH/ty0thId42mwn2lH1U/8t+gs9HGn/QnWc6r2ddm72ruxm9zP
PN7DjwAmlaNVl/r3uik83moD9Fjc+8c61+HU7haRQbfqD0UULq04bd+AT4/vA6+mWDW5bDUNxHPI
mBk3Yqdo486IJvWzM3ozCvSQUY5VnH1NDSfz85KiXYmmAGSwSPYe0m6saCIsgfIpdpyBWZvB5XFV
ligLGSL9QbXru6mjWldFEIp01P7OqZfqj7PChePMgfdtsuaYKnZUn3VCxediscgGbu++wPXc2nzp
CqEgl0we8F+GSwUPH5TjJ0GAvRXR13B1zF0KdjJuaQ8+vmtXMkwUiOcEJD3SKmLgHtT4HhSfGAg4
8NA9bo28r7guXXVOrM7NBV2+fm2PqdOIZhrjIrHqMKFjwzmRAtkrImNjA7cMSbCATuetG89wMqQ1
Pe6mJ4vQavND5QBxv/2pVm57KMtV/jEp/kMzeL0kBFXQyxZD/IZtH3XGgZau+fWQemnClvBYWZpQ
SdcNTgZ0ceGfFpmNW2xhLFcwWBgxTAPGUgB6uvRp9GUKc2vi03RReYwrSuoOWit2WL1Twvpwe8/W
/O7KmPR5QgLApE8M0Ts54s3Dt7BQj9ac+CVCTu5jMPxR1J+GReGh8SU0y63Q9vpwXRmXnD5Lg2Sy
TLazMT4H6RNhakcdZMMtVh3wYjvFn1/CbQpnUOeI7Zy08Q+aWW9bhfS9dcavt7dy1f1sE54/HMB4
BcDNTGoAQ8hO2vp3s0FDrrU3wKGrFhxAy6CImdGWk6PQHEbPq7GgAOtX3eEpTtM3txexkn8xOvKP
CSkLKryAmgkZvV+aFhpGFj1H6H8qDQ68mFI8lETUkJX3t42ufqELo/IFB+IA9hML/VDgy7WbHBKv
QtE93fD11XPlMDMMD42ArUlmdJilQzthPEkLma7RMh5g1i6q39dpuuHX6x/qH0vSpZEbi1p5IZac
aLqjB/ZcVHb3O24NphFQOeMOliuFomlSyjId2bSgDo+N4R41ZUTZLT79xre5MCMlVvFYNZMTYCaG
Yzfr++OMwhNAguNtM6vf5sKMFPPC1qPr7uB3vW39lUFnrTt/MnXzfunL821Lpoho0o0OeO2fjZMi
Hg3sNslTyovTiAol/QozebJzMqAlRfuQwQGe7oVtn8xBLWH2D42ndHwzO0d9fA7Ruy7+KNMGZcM2
nXd5NdDadP7I4jg4MHjl0khYvnl90YBbYb50DqnPoVSbHKfFze8mr+8e0K4LH0a967+Zud1/6Hqr
Plt5lO5KGgfIBjJnGWSN+7myevpjeYYmyd5tp/Gcz5H+RQFj83mYIJ/PvaJ86AfX+3h7f9ZvhIv9
Ec59ES/HmLkvJCIpv54KiCGLY3BWx12FNkZ+9JjJ2DiVq4ffRQ5HwBUNxtCvzZlVZpfQJKh+OLwv
XHufao+j/lv3NtMzYnBGV6m5XRtpgn6pbWAqvt51OzOZKOe9s6h93d66taVYlAG4uS26LfJzYFGG
BsfriWPqfTGitnkytA3vXas4GJc2pAA9R6MGLVktaJKaI5r35+IYHYM3DL0dyjMatMctjqJVf+AS
Fs9VwY7qSRZL28zSXh1gXUOaJeQ1cWKA9RS9F2wx0f0WmHl1D1EwIH+DYgGI7PWXorqsxRBuEDrR
iM9pCtYgAdzfGH4ALf2PFcnHqVXi4yZW1OyeWc+gvWu1X4cSX5mQXA4eeoNRyYXLej62CyooypOn
1xsetxY2L9chfZtR7c2hbDGSK28ChOZVaqw9SoRNuZEXbH0W6e4cc4ShnUgYMj5mzLgDQoNYZGM1
W0akazMqS9MBEwuhUzXQ1jjQevP7+Hj7kK5lOJdbJr0SYqto7dgiFEQoGqoZA/4fEayryz9tSK5L
Zrlvm9tYkyVf06Yb9EXeURExvLMxeU9JaDPNYdzdNiP2X77ULlZlSVE0pNEezgLTpS1/wZzpl8lw
p5Lm9kG374dug7pma1H69SGlpZzSEWMPDfWxA/yUTJ9MJzzcXtKWESkSLKGTxbpY0kJF2zFzYKFI
DMDv8t+ZkUJBqkaRWuY4nTM774DKjGj7AZ7/L62IxV5cqik41yLJsKJyShdOTgFsirbEhpmXK+aW
H0gBIa/iFEwiLKVCAEjbM/F9Ardj75zcL+19dgz2ymeQlfvhNH8pUCXK/eJ9d+qPzv3vsNvxev0n
yL7UtS7WPIS9otXiA7poQ+RB6ltVuxuT34oagj7PocyJ7IV0oJPMKUJ7wBnn8NkLrV0K7YO+xbO/
6oz/GJEHscywBovSYsRJPuW64evRjxIhmNuuKFzt1ce7MCId4gi5FqUghYHxB25ZDTpQJg5um9ha
h37th228TJa6YCI2Vdo7AIyYQ6imLW7MLTPS2Y2KsDRG7PiM8KNZg+4UcpiZF+3/u9VIZzfoWvp0
Easxxx9Q9TGT/yXNtx5za2tBNoCGJ+SltHqkLWvmdvE6aJpobFLEjBy6awyRDVsKWmv30qUZacvA
bYVxO/BmrIwDM4y7uHt02zdV9rGErMZrNkjz1hYF7SRSMWRZKH9IrmY5E+QNDmfTUrKd7aUPrvsz
qH8nmRPkj8jRULGwZCtGiqLpEiWE8PbeKu9C790S/sZV5IneAx1+SLvlDlxrkchZiwILX1oe2wze
cHBFg5ccbnuaCCLy0WSoSST3nqoajnSNwzCYx+rAvDHlv7sWyAUwV+1LYg1PzJecnTr7ruT2W3Sc
3t22u5Z9U7vi1WKhRCroAK8PbDQz8AcNCunKG3CKTBE67623/V5FNQV01EYWseKDV8YkV2cwRym6
hFKZllDtBzVdmm8Gy6NYwglOP6m6trGtKxEPwVVsInCjq4ysXa+u72hv2/CZ+FXyqQs1wXmyEfBW
LNC39DhZMDSqrtyeMpmYShtXpz3FpNY0fg43B+/XhnSvTEh3rpNBREITevHBRtovhO4TapkAwd9l
71F+2RTLXPFF6JR5kFkIU7B70oVnozYDaSztQxP+ZkA+h/EopIF+pyVxaUdOXYE2VRoDLcsLH6TI
JbzAF2op+hFCXFAXf9529ZWQhDmbOxwWA8eWdbq4/Bo6JJiDpx55xX6v52hR/N6qIOyEmxCqS9Tq
rl3OawaGaXOYfqwPQHt8BKLfTc/lufP1h20JsFXvuzAmHagqNhHnmWiOzvpHMy79mWHC27smnEsK
TC/8o/9ejnxtpDNTwYpAIEzxfmkn5N0F/DaFVmvL1OpikG4iDMJ+xvzq9c6FSq0CO+ADadW3VH8z
bxEtrP/9sLYgg2K8Lp/EExMtTAbOfl+a+zzrAU81z7d3a/WsCnUZfj6MLa/oCFIdqTynrYVPC4bw
mGl6/bycFt8+pkdwXU8b9sQHlj+PY5E86JxWg6qQtGeDuTh23UIesdeOYPtO8bO9/5cWc/XXpm+L
j/3KGshNPrlKxJG/EOUSercOq2uDQ3aGEdG5y1BJHqh4vxU6W/+Pxvu6SVqW6KvAui4vsK6WvA+B
ndL+nw+Ctnu68x7Dt/8KSa2621JgdVZ3lArevw1KV0biddyTNeOiCaJVf4eBozCL4OqgMBf0GV1G
+cfqL4uxqX5HyUJ7mkKw5btyDLRol+XFEO3qch6Os5UEgsHQaAEaV8HI/IWDPpen1hDsQPj7IM7t
J8oR0YeuCZsnqxpcX00DF/XvyDnAC5zfGfDF7ax+GR6maoFiKlTdx05ltLEvJyiVy8n1J6Nc3ule
7YHGy5RvWlMkh9ZuDebzrCQ6OcYMqXpe6Pdxnra+mYpCkTdFJxRN0yezKoeE94wa382oOf3dWFP4
5E3hdArSeji1sDlTip/K92VoV5+6tEH3PgrCY2yVHwq7hAfGSE3Yu6z5TdG7/WG0LBXk4TJ+UsOk
vxuNJX8GJul+URwXxjDbG8aUIcgggyayjVvz1PJ1gZMD3V/6NNU3QtdabiOkgW2TO4xIbEiHw4qr
eVJy4FkQq1DOPDOEfGA8RYPrvfPVh9+oNGPOUdEB4pqxZfGQ3JnbpEowN6mPZXkMgnt1eX/7vK+F
sEsTcipgjxVTaHCaeaV1l4XM+pr1VgjbsiHtGm7UZp0WQ71w7MuH5k9BfosMyUFxGEyGw/uFrHkj
T1spL0FMDlhJpNgePNHXYWxxy8JQIlKcGVAv2ZYfxdaus2Eicyq/nOfd7W1cY7S4sicd8rFxtFSp
xVXzDlSiAc6VRCf3u10X+fof5bBT90KXx9xosL68FuQAerlO6YozGNJSq2pmb7/qf9vP8yHyaz8/
QcCa+t09BMOIojDl6xcnfcNz/o8lQ9jgGgY4H1u6yCFS0rxYnQCAfLDvmddEnG6Cw6P/KjTAiAL7
8MMW2ctKus8u/2NSeNpFgSZx6iAxekg8akQz6e9915v+PleLI9FU0Ma9dQzlfPvLriV5lybFn1+Y
nGyn84IKkgg1iT+U2XIemBNw0/7bf2dGOodK5+p9gowgpSeGmJduV7XcDPZW/WE1gl0uRzoXLfSF
Uxuyg+bbDp7ce1R63mbQXvjqsYSdZ4szfd0ekgpcaPT/IV653r4inPO+0TgXSbNvf7Q4Z3rSP9jv
rL/FQ2Mzn1i7a6Ht+4858ecXX8sJFJpzoPupJs4Hod0S7EHYj8fivX7HJO2m8tC6PfQiADi4YKDk
45dRKtfYUj8sYFR2y5LRFHvu4Y12GEJOmCX0S9ccmMSHvLRqlXMdQOqRtPl8l3CRNBtRby23dukV
/+/PkR9AKWQwMYEI2rbAZLoj+LhAUr3TBqSpQW7ubrvsaoi9MCZ92iUJ9T5PeCpU+dHu7xiE2AVF
tqsUHsfjx//OlvRdpyD3XPSi4YqD9OMcC/3QxepReAoXb59PGdBCvTWVXy/VWMBEbU10ennvSyts
vWlow3EQzks/OY32g8ZE4m8Qgl1ZkdbmKkxXKAL1WljdLu2g7Q3nXU2l8/YWrh/Fi9VI8RoOayZ9
SO+5hudD+FCfFCj2d+m5eUzumaHYAretBk4Ebak+6RwOGR9YFRXiZ2YH+1F6N8I6nDABq6ft8faq
tqxI4Zn6FUIkuti86txwrecMvDTOdHfbyuq5uliLFJ0ZMQN76nIJQBD9lGrtPoy+L4p+0Mtlw9Ja
rsRQ1H92TYrPXZok1lSynqn7GjNs5G3s19ZKpDwlcEZeFCNfpeiZBTe+j8P7yUNpu1lOt7dMRL5X
iQmqLa4FQNZDZfg6EidhrFdKh6Fu/JIt6W72PsRD4o/9oWuPykB/hf/ztskVOUZU9kjL6akYIvGT
ojH6nbGWjGxekNzlj8AQk3P2EVDYPkI010ImZA8zoUehYeec/j8Q1TWsA1oCAFQ1MWFhOtIRC1XD
cueRMQfxOFC+JHSvBqLiMT2L9/p8p7MBWzqGa2FYIMg9A61QE0mo642OR7Uo1SEEKdKnB4+R66m9
K1pY1VRjD6nE7S0WX03+qpfGpFil5oYBaQGg33Tuz237NWIArdE/JvFjrVT7dsg23HVtyAHhRBgt
aGUA15fz+FKpKH/1GJyOPOqMfX1KftrIYmdErt+BGFN5pZIn6uUwyUr+Y0ZJ16VVQbwPobGJnkn1
Dq27yTwmSu/SJlIFhfjOcJHSY2jk+ovpUcUoY1UwwnQ2jvkhOGsn5QSvzq8rmFM/vrIk5csAwnqm
pbHUUMx50X/c8ya5V4/FodhUZl8JxTafitek6GpAn3S9LJ71ppkFzBIxvvunEzWhX7TFvgq88vDL
TnhpSG5t6E5qAB2Bpnq2HnWLgblvYXOXDl9DQ3D0b3j8SkDGmMdyGCgCrC0drypI3M5ZSMy1/lSZ
75T0NwpuVwakI1VpRRpnVgmbWKxCAD11lPXKxd4bfcdVZgxvoawpGQwp8zMw0OwzU6upbyNz8DBp
bbIh67VyPTgQx1oCaA+ng1zggJmpbCoyWn9sl7fLeUGzdIbpntk7//Y3XNlWUddA0ot/Iecj3dsl
TXCqjOHi68VfbXQHhnbrMlhbiiHob6HBRXBNJnzMe5M6VDBQNn8X/xB9KPupQb/Br9/Ygjd5P97Z
y258MLcYvVfiMVNuLy9i+gL0Ea+PgZ3NI4Pu8Ln07odC+2lXH3sV6RL7CWTkxiauLdEUa6QTpfP8
kE5cXjVe2MUVCibeu6JgsuWTmx9nc+MmX/tUXGW88m1CP+yM1wvqPLOr5swa4N5JoRNqhp3bbQlS
i18qhUQHIkZmoXA9j891bSPMk2hKFx0g1bDk362xZWS4CptQ301lo6OPMhj6V2804p99MSOsnCBQ
8+uZ19VPENtw8XSEsmlKzWIZ/CF4O1R3av/1tsevVfIpOAPjVkGZ0JWXvlbat2FemnAeiLcpJNR3
Gie6PvZ7NECO/V3vPWwKtq45CMrlIDAQL3c02UEmjSmtwOk5A0zhQwblwq7lMviUeFutllVLQh+d
s0afTy7kz1PAtG5kjX6rmz8gjjxFRfWlYHbXgern9kau3DPipa3aLoXYFUkr1AE8wWDlM2qPUow7
uruqNJpd7FkbsXnVEl1sU4WhXAdNce0SQ6dFaetxvmAVU5NTVD5o4YbXrUULeoi6SZAC2SA7fjxr
87iUDD9rwX1gt/vEyHdd/1NV3y/opd7euLWDfGlL8nC9oVVlGdgygqPTvik2i5HilMqn+NKAFNQ1
q130vGS/piM6O2hi3BmP9R/Oc/9GMD8Djd26RdbCBhczCQfT0sQoKTQ1OU/l3qS1kkFUqCjlyQjy
T1Ocx36gDk9h2SJK2fz0rC27a97uQNfmCIenvyg5RjpAkhPb5FWWA+GEeYY04aAIZZ3p/e1PtuaB
F4bk8a3SnKp0hN7Mn0sQ9O4Qw0CZjuF8N8HcsVXEXvOPS2PSzYVqUFuPEd2pqM8WeIAoQZTNVkb/
AjyTneTSipTveDXaIHCoTX78eXqHCMv8PvzxLzVidD2RCIYixi8+Z4/LwT6qu+0G4NqJY/qX7IaG
Cqxj0rfTF3su9AZ9QU194jKBukn3y/FZY2TBzwN92Th0a2VySK51lD5fejlyEyctGcCz42nEV84M
u7v6s3rIjqWfwnWzy60YAo89zaNduMk/vfo9LywLL7640Qq7gJSvI8dS64c5ebSgC77tnVsGpOM3
o5ESGeU8+oFTfK4X62QU3M23baycAJo4Ho9poPWqJncZWnucdMR8Jt/OCSIhDdvS2w1I0v2GGUtl
gpGklGe6lICo02wFRkDoGlNjZ/YqfIZfBA3LbSsr8Yohi3+siA29+CL5Uga1O3B15XFePjadYI0p
puZzF6GpU+aQSY2ZA2Fg58x/JD20e7fNr3wvSsPgr3jGuOiySPGZPjOFTg31RKe7L7qnausts/at
gEGQvwGIgAtB2kTPy0cnakkCShU608CxjraB5tiU//q9DC8+ih5I2eqv6QjazI4WmEpHqGxtC8KY
KNnNof6olvbx1zcMzjiQbFSxUD2VIuIEBWpuDzyHOj1lRAE6uXz6jW9CAw8OfHFSyQGuXcKoEEFB
kxcTQ7Mr434XNx9+eRGkZBoIGMFsALfBtQWknLKqdEO+ioF4XRqyhM4Ynv87I1Ks6R038xKXT995
n7TuxzRs8feLa0G6NtBJopL88iGonVyvou+n1vVaY/R1UI8PWcK4kp1UP+lmlYeKOI9P28+tA+t2
Ura8WJe2+dQ0hXKKDMXZAsev5fJXv0Y6yGmXZeFkBOhD7SG481s/exd86+7IFE/ZoeDH7G9v7/9h
UMzQkmE7ryB0vCkSDWIx8uvcTiN/CcruWz+NzNshB/HY1q3zqKRx8aBoevc2U71I0ARCi11FcC/N
XvaOMUWgFLd/1Uo88YRklcFlCoOFfN6z2CtQGgdjqqb38M8hD7AVsVYiCi9OXoYuBRiY86TL2mw1
LzEblp1qp6q6G92/Z8jyb69ipaaJDdcAZAGu8xXCCianuoMNiBwrHGB6GJPsoYqbXHBAg3xCMWtv
2lkAZ38wbFw6L6I/slNfmhY/7fI+qL1qaEuIMgLjHoHEOysedwNaqrr7bDifa8XxzennlG+VKNZa
QRTqHEfIfeBPMsZ0do1m8TSAQ9kb94Q83CmYTrGffRaoTC3Z1GhZufauzEnBQcv7pFNaF9iTd8rH
72r2YUFRAO1u37Tdw+B+y/LPt7/pGi7iyqQUVnuPmnHXDJyXw7Qf33dn78N8gE6MZdofeCxqvvEZ
eNk75eOG4bU4dbm10idVIO43FJ1qyXA0/xasPH8M98UjCd7dNi3PalRg5ND1PJfb8BWdS5ksLRQy
uC4fGbicWrkna0Drb59XxvSxG2ME0TS7hBMtLPpz71rmX5VbBJ9V4OF/pAx5MVZulMVWrBbfU3br
y58lfe/aRDGv1nOx+drRuWv9SPHFyBqCMgj0HoyDBYfgQ/HJsDYu07VwobMXtFlUVMvkgASboKJE
HX5dIEyhTrsuTvfW1kTK6q4DKBX9HRsEuByUjNCcjcjBnWvvCfbT3VgG8GC/n8cnPYH/HOGGMjrU
9A2aud8VHZPPSP/+hpuRxZkMUyPNYhvSddgssWfUFqEXHMe+ORt36Qkl0/1yyA7hMdqIU2vbineR
O9DGJU5KaZCSK3FdCImPqHYWxijtr1GuDT+NNtiKxVuWxOm6CIg1qL+lG9jaNFGG/WToEyCY0dxl
IQjI21u4dnldLkrawREIoqY2PF5m3tRtA2+qoR9um1g7By8ZKsMCLwQv16vpkszs6ZCRFCnhndmT
282U4SIaPdUGDmxtMTadF9pk+MMrNqlBgeSojciOtCX1W4CjCKX+xlq4hVUVh+eSlAIqDPaeYkY6
KOT+Z6S+GZUzzbJdMlQbR3jtrqCFSq+Fvh+PCckO2bAyhwVFiH/RFwm1evPIBMtG3W31CoS7iMYO
2GMKl5JPt026aF7H5x+OBsi15Gg9CsVIlNGQf75rtiLTij1GAXTBtsKoLu1M2bNLqwi6rNZ8s/LD
OzEDbzxCuvA88/iPj1v54spYJeZoxjoQcIkHrWQOAOscAIbihi+nH2VZpUc65g911Jb7Io8/xsxd
7sx8BjRRNE/NiEw9JdAfuR3qP5k7ce/LgU4yEqExdJqQBgdDDw1BDwFpXNVfmStM7lvN+eHl1Mvt
QOsO05LNPwyd6cmtSPfatcl6aRFRs+EnQvx0fYjUZZ7qUVRIu/3wkmqrLhKpaNqdl7cDbOd797He
6IKtdJ2vbUq7VxaN1jtCLEyk97pf7MP78OSc9D1sBRu2hD9f35XXpqQwBLexRhGYksDS9Ay2haP3
RpkNbd/Guok2ggbl8DjVv565X1sVm34RZ1OthBJZwFUX712CSs14vh0tXsdx/n5ezi9TCxrFhuu/
P3A6pI4BlSNFAAv3n1Z6H45/3jbxwoUp7xxzNwQ7cnemI6S3wVhAENckXPaNgcLarjmDQd2ryk75
UvpAm9AbzD+2H43P2SH53v96+KABQRSEC5EWBG/B6wUOaR9A1k+Xj/vjUHzTvqSfzL16NA6T7W9X
8ta2kx4BuBK6pQQR6QyYkGS7dcd28gZ57HPrHsViWFeMrW7EquNfGpIcH0hfmSsJ94h5Gt6I4YgA
iPYuPouHQfrr7Uv28GJVkutrU1GDpndRvij650ULkVIpHoMJIQGjUDeulbUocmlLcvjYmlGzbbm+
1MndD/a8r5uNC3LLguTyam1MLco4s58FSByZpzHdmIBdQRexX4ymAkV0BWuc5AVWRPPUjlMA1+EB
uA9Vh2RfLPvBnw5os+iEQsFZuXHKxF/66pRdGJU8osstZQosADgFA/pRuGs1ph3Gb7X3vqZRQOo0
tO+dCTHT9LeOGPgAnqlw05B2Xh8xJN6jOWZAjEeq81U/LMDpEbCadyEDA+F+q6WzdsQYLIaQk1rz
a41DFSqcWQdY6huK+2jlxrMRl3snyrdYsF7nN6I/CrMvHQgD95fzm9z1llClHWDC9aepp2D45lbf
Z1j1Y6rByvSIAspvfEIx6sRREyPhMpfQFDNp3AmsRTsvPBYyqlUwAQSVfghs72Tmxl24GJ9gcodg
zBiOY7x82/gFa2cDwmHVZoSNwrCMeBoZV4KCKKVfthsPyz496Mmpc3ZACna8BplqOobZxiP0pZ0u
Oy5pA/UyMCAmmlHX7oO84TDHrQc97n48mL5156DX8WVGMx6Ni7fxp+ku/h7eDwy+0nz1m535EH+g
KxW6uyLdp3v1TXJQeL3ub2/Fqptd/CqpPFClceItkJr7wBjvvSj6Ms/Ksc62JodW3qi42YUd6X4a
izlmGlW42cn6qkCBpDySy437YKcymdF+yTbixPoX/vduQ/B2vduR1up16GCvdNuf6YIg5Rh8ur11
qyYcxochLARnJoe/PEewiOlyrosecRdGe52tBvbqxwG+SVsBBKD1Msl3kRV1iRXEXcClHhSf4/yP
UP97ajYWsRrEedb8x4Z06UGAFKeeMUy+886dDxDEdOeaKQVz5zzD4l4sB/MOOO5WEi3c6tVhuLAq
9vZiZXnZx5kh0hU687x2wvsk2Ht+eEBAw/OdU/QQ3Zvvs5P1Mch3m1WZ1azCcbmdXNF8ojV0bd2e
ynrWwkjAYoPT9DG+n8ddlu0E47h611aH236yEmFJO+nuIvZLpJVzz6Rw+YYe4W46/jNtrt5tzZqs
OIumqWR+opmmA/i6XtQ0KjDuI3ThF2b9mCAXhADVV0/JPtxezcv7Rvp0V3akYlq11KGS9djRX8h2
K1TOpsiE2CMtql0/LEhEdtMxyJbmXAUTClhNgw5qMXwrEy8/o73wqKDLsdODzt2XKsKhpVI4+15F
XGFGL+BYagqSQbG7OR+yukFU1GkPMCbPi/56gxDYm5dsImlFtCB9Az2AedK8STtFY7ZVy1nzMCos
/7H1Umi/8O+6Q9IHrZj5BVsl8lYbUa4z4yIwH8dbTYm14ArAnJvUhvOWp4d0hvs8QjaOQWJqB+Gd
gHmjf1H9/b+c3Yhk7PqtYYrXlSRPvOYB+xlAazlF13tZ6wXFbB0nMO32eWj0XeZ5B636s90kU1z7
aoYpGEcRQnXBvF5bQhAx8dyYtSWG7xGIsrN1zB1fTIsMyIienXvAqE+/cZiYDxNtJEiRgMNKO2oi
+9i4BevLYzSNm8if4q/D+Hz7KK0sjea7w1EVSMZXyMw8bZyoaiLK0tN3c9L9cTJQwNjgnVuJPnQg
BQ4fJXXKw1Ks08yZrktKRpydRWTv7uYjukXbk24rt6EgN8T5PJj5aF9dfye3m41JgUTcz4ruYCUo
/6XKo9d5Jfh/14/y5mCrwVGJdd/rqb7P7SNPfh9xhnvAPRulVG3FPa9+jHS9tPPsIs7IjzFP0z7y
oyfRaUGqyzx+gTzbx2POyIhs4cBXt4Asmu6dgM7JgV7xsnIZEKGBsLTY1cln1ft522FWbk0uK4Bl
jHPA5CFTO5Ztp9ex0o7+UrHVgmR1+KwwtP41DccFLRXK7wtz6W+zdkFB7bbtlcXBRWbRoSNrt0wZ
q+FGIURXgWjtQDRjUuna8NOVw3D190vXir0EapHCd4+idc6LKkfzKu4rhzvBdTeW8rr2yXuKBwjP
OE4eXClSTIGICDY5D9yJ94FU/JAcnUN8HqEESvfbDCbywkydUhDNYgvEMh9NBm0GDO+XjhUy8wDF
cGK804wvIOY3PF4+5ZIRT0p3K9vKHWuI6BnfT2/aU/dgnOY32znGq53DDkVj7QWsBtm+DODNs4Yb
ewgpsj6LnROHCpGhN6HPdPVmlii7nGRMnqtAdGvSIzXo/bobTwrkzDpCgbe9+tVFLduQLrKscKZl
iVhQsyDlmM3DHkm8+7RrfFcBCz0usIJaZ07bl0JlQCw0kg+3f8H6IklDcUgw8zLeplRcMzLznNqF
t3MQrC+NfH/bwqto+K81/mNCeuMZnTPYpQY1tFo8psvZfl72lGqO6J7HX9I3OnSKqHtQSd9vqXvI
YfjFMEUMzbOA+bwaP1PDsBjVkg+o6H7oKCcHyVQDFeGl2HD/1U28MCT+/CLdmi2lnAZBpzmhpNfx
mNEQzr69i+KevEx7X9bi6TaXNeMUEN9cmyiaJsmGERPQ7+yG+os9z8clfzt12XtjCTfcciVm0ERF
QgJeNrqccn2VHl1oBjXkcmVxqPoYPde9l72/vaCVPQPGSAMDyhlmzAxpz1R1LlGjJx1GW69mBHGJ
4o1VrFog66BYRlvr1SRg4i4pRNtAyZb5Qy4kAbsN3N2aZ+NYzDBAEMQ3kbvOZtHX1mgjN4zgl62e
zHsTAhR3H+UHO6b6re8RracQme63ePlepdy4A2P9FD6ZBXQYLhNf8MLjmrav1UrJXjgzLYTbB/U5
TaxDVU5I1iIr7vmu8VaFy6BVj66Coudy+OXPd/UDpPtystHvLE1qnjHkPC4d1kLfOFRra8Qz4HkR
LbvXTdy0iJaKjnTnp59R/3pElP7gHHI6cL66FyXPzR6o8eqMcaeoGpEQVB1uKeWqxVCaaR4XGmPN
6A+Zh6rYiU4oc5an5nNLjN5MW18fNNIoYAtiYknw6EmZgObVSdijJEiZ6NGNO9/LH5zwV/sKiACr
QqxKI0IZrxme0AAqsiQoNb+HjiAd7f0CFUsyHPVqE9ytr+zgpSkp1NtQYPbxUsDt9Eb5IIbMgj1s
8Mf0CR2uTRjV6/DOugghzMEy3PwK7eNEdgDoBYxlOH5fyndlTdFIfetNp1/1dNoMvMMAWwoWTDnz
NNq2aLsoG2jLIKqJhD0qiPoWocMr6Jv4SAzbUikkt7ZfgWg0q+hQdYQ91MqT95XlfPVc9JkOFbK2
LRNmoartUjTWt6a81hzwwqzMkFF17bgwBYUUvDvvWOihpGPd6ls6MSuJG8sTw8Q6CwSOJMWrvEUU
zkPBmIKESfHlEN+Dy9gj32G9dC/sjei0Ejuwx+0iBAnou8pd8nQZUNaCpcuH6nwG3nYUyaLjq+9m
j6qvDpFasGVyzfcvTYo/vwzJmjbONcrUjDFDTDb9mRyHuwEemelULbtuM3S8vt1wFugw6QgxEPDK
YQqjTVulrjSYnBCtrG3QrEHb3N32/ZUjBs+HYLUV04hUeK7XlBSdoXaeN/jzpGmfys5w7hVXDf1e
b4zKj53Q/HHb4JqjXFiELOPaotfqMyrbMJswc0ubAq6CYgfDmr8cSgTXt/t5Kwfgyp6UV7mBkcLa
gj3RFtFoxTjqrv7kPtV7AV2Oj23NTbOVmL5+LnlXRiVXCWvkQkNn/BeoR7vr7iz4F5rT1oW25iJ8
N/I36PZUWBmv9zKobK0d85hSKfxvxvd4m2Fixee5t0D+kYIwui/HRm+Kh9iusWCeBJw0OdLFMqEj
8O4Fu1e91X1dWxDXC4rcQAwglJCiiN1FqaYnKJsEznDnavWz0m4Nvqx5/KUJ8ecXp9iuZ9OpRKOo
GrJqZ7jZJ8XN/lQ15QidWb//DW+HL1XXGUcQNTLpC6H9PldzybsZiOZZ4OaDc/GQ7bxTeVT2W+2c
1d1jBluUHRCGlZ8QYdvlqeORbNjKh6L76f7qYDRXGJptvD9UIpPgHLneurY1JzewiPF6lNzXy996
EG/E2LXDKtq2KsTXtKZlrsossDUIqXkE1QujG7MxP2dNcraVcOO7vCi0Xb+2yJbEXBLFGRqH8vVB
DFIGDeSan+v5vTuNb9EbiX206IF8fnHDh1n/Sx/uyvELxfu9MrHkqQbu/2ZQ7xcn+TBBR6n1xhEJ
c6//VkU8dymJ3/adta8J+oUfx/9e13UQWMxLVdF6v0lyKKdieuUbwX9tty8syEWdKYhaUGy8AiPN
ZIB1+dbY8x0fZwOruWZGXNFMMDFY/GpKKhkzuJI70NHV+CU1HzIkiDVvazRv5VjrJMFMTYBtZBxb
CvNVx6xPVDGgkurReEwSvTvGeZfvXTqBCHaHW5oGa/Y0D2gwUGTqfPJZMN3IzoNeASLcV4exfOIV
h1D1fPwf0q6sSU5cWf8iIkDsr2xFVXX1arvbfiFst80ixCIktl9/Pzw3xtU00Zx77szTeGY6G5BS
qcxvUYi2M9jfWAfkOtLy768SVgotaZ0ySKzVJVSFxFHssb63jmTU18DZoPkL3tcaeDJpdGaTWqO5
eye5Rx+HQxZQ9ID9xUKI7A4S342EkUfexFsWzNUTCTloTTYj3uJXNAea1x6aZ/kV83oZoHkObYBR
hh9vpq3Phds0zFnhYgci86rOce15Tvsa1rNwIPWM/FuhPOV6yKCI8XGcjbUO6eJ/4+ir6mY5SCGL
qWPkQnsTDmA2oNxdE0kr39m7y0VrlcDeBFqtdziHgyRK0F3J5xQI1/5OV6ugnbNDTXhoViTsRnPn
2TaKGoREW2K5YqJoXH22UpSDThaMI6l5YBWvrPkE07NR+5SJc1vdmbt7enOhXEdcndWEu9RV9G65
VCQHWgb8aVmYQ4SRmTdf5H8CJN7abcAduiBK44AAgOft2uSaQtOEMyR82BZ4YBx8mZn7+vEi2dxw
6FaCMrJwkUBTfBtEcbnVgDIifdWW6dfcrqyY9Jb4khGa/C6mpD+m8NX2pw7zCWYn83GcK/6l1ir7
2RTNXup8xx1a9iN4dsvdFDOLd8oxbe4yE0TmwR+lhyQAmBb6t1lgBSbzIDrsOTwobxeB0/+A0bO5
Ya5iLwXoVS7IB4GvrAIOXBzz32xBtdK49fu4hQ0O/w0Bs6802h2+Lh9xvXnM5fuiM4kqcz2f4aC7
2UoBsHhl9hzOqa7ZBAWtlZPtigq3uTT9PTeafEx7kPzg1QMdDKYlXknT7rm2qfSwue7TsYHuZF/A
mmcGZnTuqROD9UqPOSjcp0RXoLadCBJUVTliRmk4yD1ddstTeCdyU8/8fEC5kdaqeoTn6bm3R9Pn
lUkbX2mI9Vonqn2TqAwMuWakRecLzQJgX7ETGjoyYSera+pYLcc+9cAYrNEFJLnmGcagB4MxOJeS
WumLMTDmgCysDnepS9WTkDMeq3DxZXfW9M47XSMSHEmY4ioEV545+eZ2w+sApXhPmCXAZU4ZDTjB
PD0RkKLDApuqcc9Y6Z3uwLKKUfeiqwftSvy9SvHCTllSl/gFsI6D+tZCr3aMQc/Pgfcp4ylwzspR
39vJW+eKie4UWGWY92Jw9Xb5snyqFGdGl7S40T9VNxamY+0JztARSksLZKgcs+DGLz7v1VRbaeo6
7nI8XG2burVrGPG5wmfFxak/Z+WeeuZ2ABccV2h1Qhd/laJMQcE6r2wB5a3LXLykQ7a3YJad/W4T
WtAOBH8ZtJd1Ca6Ns9ASIjCYOjoHPZhj58ZC6+YfaYhdfOByHn4UbZVn2DwpFVuiqTDvXsC11Zkd
dYwV/5uB7DIsABxrET1CC2e1ECtbZkLhMMizp1s2xDVJvdR+2Nlu28/zb5B17a7aGWmMGkGWNooW
tOgs/68DaB7Vzx8H21wLfx9oXVunFYPPm2kKPzU/UWvyMlyVPo6w1c7DbQ9KCovuBfpdq9rCGGc7
7cwCgxZotbpRESn+fCujfkHLnqWX7jzRsi3frQbMpOwFQQXZ7lU4Pa3zBLdyUCmUPsyLS9e+9OJR
dTtP2auuN18eeGQOxOXg5b6G5bIG3k2ujifTk0PWfxfdjv8Q2UxBVwFWqUBvuKhN2sEwTJiRDh2K
RnzqKnrf6tEMPmZKXlt41zJlBCQOGEToIxfV08y+J/3vbHpq8ttU53DEDt3Uhof4D32OO/G11QNT
IYdC3YN5bJ33gGb/+zpWm4OjZp3dRscxocWT8ksYD7vWoVt16t8QUAl9mxs1ngqMgDC0W9x3/mm+
WRGkvsP/Ys0C3b0MOTXUTWuUJ9pI44y+nADI271LDoavx8VdfjEP/Db5oez2FLcqfqQUECFQMr6f
8ii00cGn64H+UUB70O7b/olkcTl+K9mznB4/fritVXsdbLWo8l6HOKOCDUI77eBO5Aylk5177dYe
xEm9qLhiwgl2wNvPVGqwkynVBvar5Bd2Y2TBK2NIUA1PnnD3jH83S24YqUElFya5KP1WO95ly+hn
ynEqX2CXxUEgzj+XZ8NFJ3NhECs7aKOt9+cY9lJOQ/D03V1J65MZ3iP4WDSz40aON7IXO+9vIwRm
mcRGWxE8ZTBW3r4/HdrWupUlmH4L7RPvTSCdTWs+frwOthIzoqCwWTRbcGVZLYR25AMgBFnvi8i9
M6Myopf0YGKRZ7EaQwR9p1e0kcx0VHGLxOMfINgqPeSs7/rJQGugru47aUKNtgqT+pvp7HyfDVwO
KpvFogaLDx2BtVr3UOBuwAnIdEDw3bjnDDqxOEuD7p7t+jNvfSj0pf50TCFl8ieBX9VqI0E9P3HU
arkVVWXrdeoeZ3TrrS2aqjoIEAs0e70UDGeYHFJLPxvJwe7soLAqL7WUaBEk3FkQG4UH5E8W+TkY
dOEIXcVyQNEkALcJP+sBRcgIruHFwRipl3XypqUHIN+k53bJt6Qy4LizJ8hsbNwz3sRf3vbV26zN
iYm8zID5Sd3qWDmVODhNXscib9GUpX3H7szR1U4ANwxem3HVc8yyfGmazn7M09Y61Ukpg0arxdE2
Fe126iuIHlO9uWGgcjwKKEZFs5NLv+iM6qh0HMqprHGPbQpr9aJTf9dm20K8WJHGLYWolZZh+pdh
SvMNmKD0xORAohliy57jqFOUTMQ9T/Pkviq1LH2eUvsoNR0sb1rtFAKbS/r6y6xSnNI0A8M8EQX0
KY3tOA1x4ToMN8b5P7i2bxTv+ApYb4AdoIe+vkG3WqJn8FXsfeVsHeyou1TC+9O/W9KCfUx/fLzq
trYQ+uC48eDEwJxrlYV4WSm21eI2kkyY8Sou/Ij2OndbISB5DJwclAvgUbs88dW66sckHRQLYCJX
Sz01e+XZy8fPsFH5oPf9N8Bq41S9k6e9ivGxnfaT59AqwiL8bDF9J87eg6w2iNY1LYYmyNgNLy56
kR07tqdZsJVvrh9ltdJgd6nTpsSYzpjdGLNVz1S1O9rFpRZ9/M72nmX5Ra4+iihdKSGWJ/1J/daz
g+XsGF5s/HygcwA4VU0AP4AMevvzCYyRrDzFjJ22eayZzdFw9vS0tyoPVDmge0BTDQvYWsWonVq3
+WiANw3QEWBk2C646zaeYcV9uKjy77W3ls2wuty8CbjaLI0prYGmgM0MBrofxoNa3GfqV1ou//Bd
5Dt8/ncmBOi7LEo8UHoA4wmotdW6zhPNmI0R3wgdvFjz8m/jU/FqgUDhBOA/ci954Z64JKnXPMAh
xv8/LxCIPYDcYKJ1+V6/e3CQiOTM4WAtIplUftaowccRNt7mmwirtznPY2OLDG0le5SnrEWXHYiN
eGrtSOX5p85pj2Vn7KTyjVTxJuaqCmomlWW1AzGn3HSPdj+cShUumKV++PjRNrbxdZg/R+3V7jK6
yoAWH8LYk/PLqdyIgpDSyPTYm+7jx6G2Difg/BbxcxUoZOCQ3+60voa8MQgZAshZNbCHAf6k9tc+
I57ep/GMAzfoKqvFO7UPjGaf0TTdeditSvbNb7DKi4Bd50butuofypTl5yEIRY8LlmEh5ZV+/3Xn
iTdyC9oz8OCA+gn24xrLAApFWcDueOnQ9EFzvzgf/LELw0jSA1rOT6M91uPWskFNBpEX4BuX1tDb
d6zTms5msgy5zEelcL3Zitj0c+exNk7+pWb+N8gqJYOaI8xGScSfxwKiAbq5nhICmXeoQlZ5e8ls
87PBOhrF7eIdD0GItw9VNB1kxHUU6gv3rOd37nMWKJgBGRGLDPsO1cbOht9K2MAg/I242vHDDPZZ
AWFFcB3U3+NxjnsPSm4THO0WEsIeVGjrowHfiAu9gbE1gOxvn6+xyKg31vLRikfF/arA0KHutb1r
3NZXu46yWvxJ2VKwELgEI+UfWTj1uBCVCEz6ICizk5S35nYAZv59ptVCHAqdd6CLglhhes2xiQpM
7dzv09chymKGfjh8EO8/XpZbm+064npVVopMbTJgHE8/u9mdbu/8/M38dR1gtQxx5SkltBmQkrXu
lo8anKoxv65QaksR2FZ5RpM0coYumAgFlbDa6fdupWqA0EHfMIBxwDXv7SoBt7+Q9STRRRzaQHeT
Y9qaj4PB49ndlU/YWpHowgIUiPs+5GZXjRky14V0BzQWltay4nWoiH1IGSQwExrgXtk8wLeYOt5e
P20zLLYBdKrBbUOGefuIlmIqJhkXFELj+LkxP9SaZ6fTTsW3FWWp9UB9wF/gtL6NQmFe16ctrso8
mYOSJWAHf1ZQnHy8HLeGUQvSAKhNF7hiPM3bMCIvqNB1FOF91GehGeUn1yd35NM/M4fpGc2AYC9V
/sHyrgo/XMgWZyRo15mglb4NOtJK62fLEmArtNM9K1p48Kkao+Fo56AKl67Gu6DWWJJ48AqpGt+C
U6kCCJQ+lSc2ji7sXXVkIlqN9EwWqLffd6SPMqsaSiiROCqPoGpJFJiPSTf1zKzoYhjU5UeZa7I/
4f8T985AxYWlWRfPg+1iADh1ATea3lMSW/OZSIbYcRVxdhPueGnGoQzWcTVkqoUOjNumv+qpdDxI
Ew+RNdjaQ2dZB64NgBvSrG8WsucYzrU9PZlNPamekbbTTaIU+Q9SKErEizHz9SqnewJSWxsQHHuw
BrTFX2UtKkwhZuwUE8APg/mic+5lpuopQ+zaX3ZWzlamXgQdUTdgs+Mu+vYjliZpeeni9CEH96eN
hQPzG8/mUIFBwP+zZDqK94XW8m+0Vd4cZTfWfY9o9qT8UJVTrqg/Pn6grcx8HWG1E7SB6RwYfnTj
i9w3x6OgOwE2TxtYY0CkTwXS8p1S8tClmj4ouLlncHpq/OaoB/TBuifSa3nQZkhZkAqK/pubB2RW
FugtGqDOGmwJHBExQBNA+9XhxY2tswoYQdHtFCNbtw/wndHzB0oBQNzV2wMCsk6qFt0uifvXA3PK
ysfoHDuXVjRsRK6cbRC3BtlCjuHj7/bn3rbOJtehV/lYwohBYQxXKzakx0baEXObQIAhybpXKfNI
Vjdmv/wJCZih+/0kgZepashKTr4Cq2ONqkFCB8/ipwTeexRDwzTDsbEwtKdnnXCfmT8M7RYuIH4p
73QOTYHkFym+2kUVlG61U5RsbeDrx1klR6rmWVVwAzYIjNzqhrgpG+1BUc2vSrmnibt1xlyFclYD
KEYmUWUtKv+qu7DkmwFaUfL48dfZArACvoLZCUzVIJVgkLdpYlK5y/gMaJSA+gL8dTL4AX9Faec3
1C8jJWwDEtnf+YF75AlXHF8sWPe9Unl5Z6sl8uaXWNWuzBqq3tTwSyyTtir6R7tyn0S1F2ZdvCZu
NzUcuVfMEJuj9z3rvJacJY1tElvZY1vsQd2WbfXRg62SsFN0jmgKqKc5LHsw8vnGsodz4upnaVpx
lqk71d3GgnnzHldZGBSdhuRLe7MZzkp9BL1wV850q4BdLt8Q4FrQKiCZvl0wXc4GV44oYIsj/9RE
yRHii179qTrt86o3H+cq1CpzsJYao6EgNcI++qRm3Ze8sYN0GHYGYHthVju6a6xanXo8kU5xP8sO
OUqSNNu7VG/kjev3tm6SdB28eLUCuqn1VDS+nKxTP86fOrjydir79PGu3lro6GLBJRESD9DTWD0R
ZB3ybHZwGi9asJCYhxasBSFC8/hxmI0jGYr6GJGDXQru7LqWyVCsuaWmADxkZVAekU3qMznunFxb
JfCbKKtFDaNU6QoF5qT/2H9VT9pN8bokCR4Wza0C8o2M5z2c796jrVa5wRVXZswAzb2EdB97TJyd
d7fF43vzWKvF3UxNadekUP+33ZmijYRKFV9pj9yztbyvv9JqMYxVMhpTCzNm00BdiyRbAslO2c4m
2swLV2HWuL16avKR9wMM0kl+17Mmrq2XIb/V5GeWpwdSVQeT+kb/pKp7I9itnXUdeXXPrEodia/G
JBG3CuimZ+CCFdBR03xNPwpAwa2IRqQ6DsaRPf+/NsCfDtBV41NWRZ0UJSK7s2180Q1mh31hGjtX
za1G0vVS+dPaugqT1JOuACmKgdyhOv7BnDUhADVd0IdVqBxdubM2N1cMlJ2XUnjhWqxXDDfHpixx
/ysJdpldeuCc3iYG2+n4b9Ye4Ayi9rVxyX13RTEI7tCsgQNvVUbuz/K1+qo801MWUYzQFyKf6Y+f
1U9wX+IheZkCiG0Fe3q0Wwc0wcgboCoQnt5V3xNDs0ebkMKa+Ytt/dCaE9Qcz7x65O3esGt7h1zF
WpVaqZQKA2kMZIVTHpsulKyp39beksEm87DH/F8+0rr0uH6yVU3FWdpTm1cAKp7EsTv08RCBbHfY
e4HbeQzXJhOo1YWxu4qjDvbo5LWOZkFUQL4oOcIowmtujV26x+aqBJF7wXnCHWXdcVEpzBxSBZ3/
SZmTONWJOGlNhVGu3dOdZLaZ/f+GWoMiiZ4yxWqxAar6IlJ6VJx0J8L2nr4KsUpa0B8nuRQoOLCt
ncPCiEwv6Q25UyPTh1vo3iG6/Lh3qwHw+AVLquGWvjrPhNsMwirxlUyvD+pHFvaxgD5C+Vie9hbe
9oq4irU62YAfwICmxdkps+exO6vjbdaeLH2KTPm5HceDLOogM3dS8eZyvwq6yllDPaaEARfuu+5P
EIOAyAXnPyo1Kr84pf5c9Jp2GnuIpHUox/+fb3dN9nB05tSiwNtduMHDbRWJeBHEB5srznYWzuZh
B7qPCqAgMGFrgGttV2PvDEXvEyXEPvG4kwQE3uiJ6UQfH27b++1vpFXd5VqZcMsW+80cQN2A7Uh/
I9DJ+zjI1k4DYg65f/FafYdqnYZeVkbPoXDlvFrkSXJrJ8DWurgOsFqM3cD7mkoEIAfnRE8cafA/
kZXb+iwg8CEHQmvQxqd5eyuCwQPrsxqfperbe7QSL46ZH9ORvKaptHc6KpsV8XWw1Zfhk8lARgVn
sAtB6cwaT3lZdJJ6MKqrL44HsWlheQSouo+/1VaDzNaBQ0RsV4MTwipnTWVhjtqysYsj8TOfTIfC
iJ2gQ4uAwS8H96cQPg17DbLlC61T13XU1bE5F3lPGi3HEjHDEiR/Wz+q0vWc5FSOh4HsPeRyXr0L
BybGcsRAQ3tdbHW1nCs6YtkPpz7Qo3+USfI/9Yg4pIH2XwyEoNP0N96yQ66KO5FMLUlUPN5Su1rL
Z1yY8bMPqPGFD3tLZ3O/WVilmCmARu6stkNZqZUy8sVuDpmKxdV9FdRAZ3vzIX0FZTMw+3B3irf5
RiG+ifEFmNLvRiUz622TSh0dzqfFcqeK0lAq3iA9DDHC6qB93UN5bS/UvxHX5/fQDY3dS0hYa09L
R4mF7EDyA1p2eKtT3D4rN3u1rLG5Sq9CrvZG76aOOtYCh16u1bFeuklYJq64ELNLuF9jhjl0t43u
5+59Z0cvDal0jzQTQyt7bFBkDx0NZG0XoTHwziPAPIZFnaFNa9KCPwsxs0BNIb1WGxOwMaOeBW03
qKFlKwr+m66FF+o4G08qzX7V1uBCCY489qo+vRZqxX1plu1BQjnu3jb64jEbFF7iJyv6l4pDjc+T
KWR/nTnBu0rTMValRjvPgBj2RSLnFYFkek29uQQkPugGo+zCj1PL1lmDMSEEnKAhDxHp1R7X0mLs
2IADdCInByLjiQhm1/0vDjSAnCFyCPdhwOyXdXq10xQ0P8HOR1XndGDe8cqbwJFzS3vnWbaOAiRH
gI8XBbZ3lkLCMqjELAEuV0BpYTDlDdp5aVjDVnBvNy+vZZ2rDABQF+ErQOPWXf2ytyBXJia8thM/
8rt/ajp5/J553N9rI2xuKjR7ICQGdWjwdlcrXBnVRp9zdKP7nzJUag+uKxpEryDU+iKU8J/hyB6o
YStdgUULuDiIpRCZW1V12TDpPBk1sDzU7CIHRw2aRBU7JcJmLW4AXA8GD3Cv79zP5JzpkDZEjTD+
hOr9H/FZ+XP2YQwXpZEZfLzUN6+BS8N9YRCAP7BuoE4kMa1JwzXQOOSxvGBa6WmnxbK52qWWbC1F
5CR4X0BHVHsHlpq1xBTKgAPbVumdI4WnYtKpwCzamMeduvSdqwwmgAAL/Y21OsdK3bKgloBY2U0f
pDEGCsFy78ww7V/Y+Lk/4QovfCXYu9tsrZHlpLZ16PlCWWS1rUVvl5S70MjhBkj/PWSbyk8ff7Kt
7ATFEgddChcjtDUeamYdy3K1g2ccMUNbqTxdFseisHfW4daDXIdZlXU0BSIq6eTk571lBdxttQCI
peDjZ9lc7NdRVjdBqIEwY1qiuHponPSgCLIgS3ytDOxDHUxxvVeubi3C64CrksNiPVO0AaxwClWN
RHnKZumNNPWgfrnzaMuXXqdD8FdUkCYxXsfl+m2Ct9Fih7QATpFFDyKP/0hCFT/kzwVSlkf6PZRF
P464uTCgzLvIbcI/bn2iuHMBWTGNT77ZPgzWPdQofFfJds6TzWVxFWT591fHlgEraKhq4G31o3pq
mfrF0pvjx8+x+YmuQqxeXDvlGWitLVwObId6QnnA7OCs8ORi7F0q9x5mtcZHkCYc7uJh1InaHqFu
Cj7jHshq47M48BZwoQiJqyUy+ts3pid8sBnODd+q7o3qcRpx/d+5Jmz0Dd+EWD0HJsCETs6AnrOw
kpjAPZN4pqR2aBf66CVt3d1kWpLudYI32jhvwq42b0FZ5VYEggNLWVu4J/0scKHF4ZHd0GgPSLWl
5/Am2mrnIq3W2lDivF2Qp4voVBEsXJiLnXqu+ofmRAI1pnMgf8x7vn8b93ZYkeIr2haUolCwvf2G
TGW0UReh6HJBg8fgih30sDnsOXRufkcc/NCRAczqnYpcCx1PW1EN4BnVJ1oTK0gzem7K/GbSRZz1
uzrOG+sfj/U33qqIMlowGJGBcRWRxfzSgPZ/m9ai3ykMNzfAVZRVOS1VBUbWLVZnKQ6MnaHb6Fly
7+K6UXxCL1dF9x6DxvdurkquJyWR6GAq8cJFWIwOSnDh/0G37n0nqP3ig6+S+2LeBYsFDWZeIF++
XRB1TsnIRgoomW3AvyM1DrOOQZbj4k5ePXR95wn42RE1U++lyapgICX75tbqI1GmH6CuBApg/VU2
/mqH7L5oZ8DFylCY9RMlXef15i8Yexxaa2QBHOqY30IDyusnfquPmSdUOC635FErZOVZufNVh6ZW
6DY2FEY6enAGEgi7EbG0gOFM5psWWJZMnw4lTaYLakD10lhm5bmWIj3TmGcP4vff5Zi8MtnoYZo6
1GdgPgSGUVoRMEhmQIld+MAX1h7y3GeH2rWvJvmPolJyn5XJawk4W0RHDulv4JOmyfWnYTJ8k1AZ
OVNvRDZGmN/zthEBba0vWmITCIamT82oaGExWd/pmPBAN9JA8KT7TGh54TUukinGnbUtj2C2e3rZ
PtkTHT1nFClUw/RosJIx6A0B2tqIgzxpYyrhKFYotziiwiEvokxRT2ZfhaVZf5qoeRFqcbGYWvua
Wj8TFQBJOagn2x7uxrSJwQC8qYnzhWLCak78SEx5SLkxw04LCL2pPzuoF1ADPXA7x71wyNHvEr85
kamX2frZMPKnlrMvWmmmntMo2Lxl3DbdzdwIxasp1Dp0F+hud1Rui5bgRt1B+0zR9TmYO5U/OJVN
X1y7/zRDH9NrpnECuQQN1QNv7CIQs9H6eZbqfqmga52kKT2oVZfeann6S+qd5lkJ7kBKNYYgzTKv
7SdAai2w+ID50H3cxrVTmk1xqnQnLaOJ19OuDk3OOzTC9R9aXz43pfpQG87FstEkhCzzZ6OiFCos
5AYob/FFbxqw8GH359nOHNiterJIdyRjAzlD7ZKYULcBoAD/hfYDHig/CD720LtPWC2Fb/HxAQ7X
oTaz4WiDqugRZ2y9rJ5waTNYHyLthr1kZz3jX612zkN8utkrZ+Alp7G77yvlifO5CHBjAgZLMfVP
eY0n0hLLidsx+9ZDycHvM9n5M5BXN51U1CglbXHfT1kdCFK7QHbpr2YxNkFXK/aFsbmK0apO4hpg
tF+Y2hhekrowStScqDNEvRgPVL6RTI/4dU6ZVH+Ba3TuHfkDdg+vMDf+1bkplmcPX3c6uhci3BBc
jGdHr5+qYlYCdQRmOtfcJ33moSzyX5iv3OSleSoEvxVM/9E79rOtTGet17oIVtSPBUEfxObykQD4
WarWTa21QZbrR5gyPOUTBKPU7pBnSeUZunxQc+Oim+0MV5D2UWQKViEZbwyYhVeaeQ8s8pM+5J9G
wy0wEC7ChLqvjdudGejVAHw0Jze3AqOHdsKkHqiCVqYji1vHgJvKkNGnTG/vWM2/a0KtvcY0gKjn
YLJAaM32ZemCYVLTG5AoH+2cViHQ/o9Gbl7AgDa8gtcH0+xBQGfzy9DqFWCYJXSClOy+oZ3toXpt
AnSioW/bCxgZJbYFe8oK0kGtM39NB3bb6dVzYRaDN9jtyRbVk1C7Pk77DC6kBRqSw1zAeQqoSMet
uFcwmEyn6HKEhdKGpV7FAyaYlZjjRDcVr6/137DMU30ITZ/a0eKermYvrTE8wRw8BP/1qU1r5OsC
3tFkvJQWErcmG/XZzbWnItGZN6C/hbski0lh/+qMEuwvWb+Umf7FyVwANAt9Cglp4rEZIqWTg5co
SFhU41jBeVH4HWEXXoI3jNmF7qkldiAmQR6Zp3MzoXYRHM51BlQ0Bjg6pV1UCAuCzU0oFB02b5l+
yPN5DHnb3kPs7fvU9KYPl53eo53xpNSUeMROS6+z7QbabMCjUrP+zhL7YrnyW6FnyBvtdLRF8Rtf
ZgiBObM8o8f7HsXM/cyiKV6NZUZKX4cYsfgcsIlGNx71rP6edKY/UxnMUr+DBlOk2byJ4DOYhZpB
byDNigQ83euK9qtw5eNAFE/P3NsSwC+PZOSbHECedJsOfmgKCoBRBSpSpy4DRhsbUTEay0ubHq3e
BIodo3CY4ZHcgEavzqCmB7m5rh4CDcl0hPt61Ydugj91SQFhK4c+43XCb7Hv7kp3eqiV5qcYpgaO
WtYPquDmMFj4UsZYKuHcYQpROcqtBjy+30xG502Z8aA4DACQ7lFj/OdQ2yeGu3rPjRsCuLjHmfYq
y+pVddEmtcWjVarBpLYvCaU/ix4Nz3zCSjQ5asGst3/pBe/ujAr7kyJjO9NP154O1Jy+W52lwbAn
OeG4EV6mKk9SFi+WW0aYPGqhEHob1OhxHbjaGF6bpM+DELelYtxodvfTrI0f6MePoaqS732qNFE/
5qnHcvM+yZVfjuYccqs6VBp9hnIHzkXNuQdo+ETy+UhyO4lHs6MeqemFGJCgwKqYPSNjz6oyx0IZ
H/qCHShAqxV4Hy4pb0xHvJa2WkdFYjeXqrH5iTNbfxk6t0ULBU3GQ8MqFiViJN/VpEBTRRuVc1H3
9IzmGLzRh+l7NVVwq5gd86mXhvxC9Ka+lLajHieQ/L1BDNVP1GrTSaYJDCdSwJDD3ml/O/Cnh92B
3ViPYzNPj5VJ5GVIJ+tQNlX5VOJcjvPEADK07dx7ZYCFmkzm6gcIzk7ldQ1dRMt0XnojWs1QLzEh
fOukBe09rozu0jBe+kHCMu9VpqFDnZTpHe/oeOJa25+BHNADB0e8Ch20QQtUoTawDrX7Ka5EyVDW
idwrkrzA24SWutNPX7rCPKkudCXtEXRkI7QNLPQK5wB8nn7mKrrsktmHvnYPjZHfwT0TpZasMq9V
GcZiNChn5aRQtN67Rtwl/VDGPVHJqZzlUZFQ39KNhgVVw7SbSVW/otUTZXPiWz0ONDSYEtl40PUL
xaQ9DM0QpGr11a66czfzk9lprT9aECejFaak3ChvLSfJfUc6Yc7LNpic+l6oNlRYx98lNciNnre6
J4WDZi0pnhNiNQHl4nOlSnqcbEjYsUwnRw5YuDeNwo151mjY+7zwZ+zRuMVO8CoFPY2aNXM4FPwT
00T9RRU9O0u1rqM2oW3o9I3jcbXVLoY5QoJWtJVPB0JPFUEL0qlryFgKeRYcwAML8nkj2oSBMncs
bEss1Jk+wAQoC3jPUhwzc+ppI7+zgcDwJBfUg+fZi0GA8ZrAypVuF7RlBogj51gj051hd2lg9xWM
YXXa3s1tBSDdBG0D8/usmV/FmMKvrPanrIscu6Vhn3SZNw+U+VqVzt48s/acS/Zsm/ypqusLYXPu
gcN/5KUMx/rJ4U5QmVMwj2o84SjysLkg1Zq6VuC6+fdeGAIqGb9og/3Kuid30OqwrZzDhINYSbrY
HMgduipRrVagxZqlB+QCdnSBYzMF+B/TmbGn36vO4JjIyNfetJBC0CYz0TSDUYbkOKOV2h9m8eQ0
DYyuEnPyKhvXrUTpflPT/GxD7s8i2RkE9y9zMX1WZjWShvlpIHN2hqEt7re9HmuT9gmqYvnZbdJX
HKH2cYa+kV+mToq5KpmCsiOgBWTt57KH6l0Kn3MQVvgdM7PmMIGr7CNtAMMkS82bBvE57dLH3IDC
ZcnDKlEHT20gOiGg25d0w42rwd3PtSI3qQ6gwdz0BfmZOBgAKekUcDt5yizrAYONW0DZYnRF46Kr
3DhVi8P/kHZmy5Hi2hp+IkUwD7dMOTk9ll3luiFcgwUCBBIzT39+XHF2pzHH9K4T0VfdHSlLSEtL
a/h+Odin3lS+6UWjhEhCVQBbms8UjiC618AwLLDVGQCDzUMXk0DYsUcy4vGKRjHMGDDdHs0kXlUs
OdfdQMKxju+4qH/hsr3KexqhRMoGZBc+f0J/x+7ohkTqGR4i/V01zCaz3InOQNGsRHEFh4SJYU8w
2DKa43Be3VYvgmiTV7kZPDHlvpjsE3z819hl/FotoULfkbusSgIHSRq441z1+pLqO4eYjWcWpvAc
fchxwbuoxsyx9qzTYNsU0ngo9EMdFdyrjZf6Wjj23bN2EecwGlyXk4SZnFrlZw9Ykp+DOuLZ5fTc
Q81eFFbI9MxXiap6ukxPfYpePZNv4HLWwhKXj+tFjLGp49iU0ITzB3famzDoNTE2YqVvcfjPHvAf
onKCMbVAseQf0lwadj+aU+OhSBlFr5a9SexfC+0YiBWYc6c4KjIWsbJmYDypGLI6Y8U8Q/0Vd5U/
FL+ldds7TvB5AHV1/YCyAcBkJrEuscBSKKDX1LhAsEEm3Fot2+JEb4ywBAKD8Zn3o419giaFW6Wy
yRfONPr0/5qGvohOuaJ34D3XE8QwOI7urtqEzK0FjZAc/d+F0hdRHLxj7BzlS8pbiH4uIpnb598U
2fl52FuHP/3fiX2LtkaIfbGQ+1s5xfUjpwP/AoCACpDGYiOKEVjURFUbdJIdOZq8ZkggYh8TiDBR
GVHu/b9HXESLTaZBlyWhc06sD+v7OZCKq+W+PJSR0vxNAyzkTAzUr0A2eOZxv4+USd73Y6kjAZ0a
PEDjpqfW9alhG9W7azHGy1E+mIy+6xg09oAL/Gk6CHrEgAO21oZ9XI36Xcxl8a3w1CJQVkU1Tlb9
dHnnaf1ekXsJpfG/2PkX4yy+kJTESuMY5YNF9tCxaCh/f/77a1lffBQHRG/UVGtI/77/KOAptjlC
SGiKhZJ7ec+h+ZIeYPmO272Ya5n6d2MtDllcVU0JdYG5aXgYoVvd7grf9Y2H9ICwDxrrvO3WqvXv
9M/0Fntu1JI8dwfshslRNDxYCmirNhaI4n3bHN12HDe+1/ohRm8rmrzRxv5BjjDJraTHm77z2+MU
zdHnzhtvkSPwC2Dft0qYVvf6xWCLRMgEcKE+khLmXYHPMBY6MsHoQBl0vrHdV608hKpA+zAhaLZs
Bk0d0tYOooK+ksEjMb70yuPn+3BtAFNVAEtEbThqjBcFFaYyWdzMId9Ym+2rqg+3hlP+RR4bZMn/
jLG8qjJSmqlrZ0jCkmJ4Au4H/dp6zsctFuPGXJa3FSVCACxMQIdwYBiSezffMHErsn3oDECxLURx
ZkrZcrXyyUXgcjLrtwRYbXl/suVlD0iJHqaBC/st/b/qe4MbMSvnYmiUPi5shU0VV1QS0Uc1f7Sc
p9Q9KNqWKsjKlgZdGCEIkAvhsCxxKO6U2emUYAzbyT0DEQtLn6KM//eJZfC9oAQM1AuWcpmJhQhL
qVsDJNHIeE2VIzoSdpnl7iay4b+uVZ+4KISCpsCbQOlScXgoIAWDSD5w+9+hlh7pAfIFt/AsDvFB
BEIDm6cIRi8Oxam/+/xErVkiDG3bJohyqIpddsvYnZEJNufBynAuGOXBsNduDUjzoDcnsLYmuvbd
gNJGrziQeSiNmv/7ZTVAR+wCnMLZtsvDdNME0DuEeF4c6fdtpD6hBP28xYNYu09AzflnzMXlWORm
LBCF/OO5G34WcvkV3cHMRyjbd6L0ZgZfbPVLzjZ18Vxw0ZLsKi6KzUDtWbjvQnN6Z+pAKunU1zyZ
XlUt5J0VNJUJJCMPVHXjsK/cYO/GW9h4k3Cld0gDHy0VJzPlZ1YNhpcp9XVtbVWLrm9XHG2YeZTU
feiclJBp01RIeyCP3xxQWdlD5fuQn9LdvG/eyDbPydGJwAmKNoXq56v4w8JejL34mnbFoF/d4ajM
/ZSMecLw5nfYXCQzfgX2+V9QHreGXHxLR6ojgn3NTJSsX6po2P8E/yKoriXwVdsO/toRwQMDNg3W
E1fpwnwapZOPLBfw73MBgb0mTZqdbSdIvAwi+blx+temhvTTXBGpwL5Zi8Fic7LHykWH97yacz1k
bhwGnAl/lq+vdpr5/S+6bqE888+IC++Od73btCbCNSNl3oRckei3NFtXbZqpAdSL1zMU4rXFByNa
hZyqHP8R12OBPM1Kd3gfbTKO5x9bbsjLwRYnzzB7Va86DKbSe3eKzAF7MrkVyQsttrpBVlwGsAX/
mdfC/VEy2dmNxNoNOd/lietT+eXzDbE2AjRhgTKE4C68oIV9HvpyNHOKzddXT5XyoA5bHTMf7BR8
N5gNXNu4VGc92PcXQGmNLUC0qKCi/FagxK05cH6i9o/Pp/HhDC1GWWzrLo81revq2q9KcRv3lq/b
AoHi4v7zYT4Y+cUwi72cQ/Q2Jk49+M64t5lt/yJicq6Fq1Y7QQztsSYV3RtqTreKV7ZWcT7WF9eo
BTG9rtSwiqS6y5GcmlV850c5PVj0vnBflJ9D+O/E4tdWFirjFrBmuMM/KPkhktu6xG0GkFgQjpcB
t4uok98/X9cP1VMz0dsEvclG/aH5QSotpjaUXcq5Bl0tPFCbfGm5flMep+qpLs8tz67y6dvnQ36M
7y3GnE/GxZJq1mTVSV+j4fSuQQFwvWtQkeAhp3Jk++wm91E1sjHih7P2NqJpGTraT3X0Xr0fcUSf
XzPY9puVep2lYq0vuQcQo+nz4+g9bL0C347WO0OF8VC6hUpgXNuoNl5YD9FVibDmXjIkTdpXa/KL
6wShHBu1G6hxroBWcr4akaEGQzhreW9fpCt7B51ykKTRHfTlfXj06mON3oYJ4iPOXMdNe09aD0Bk
BZ+v6xuLfTlP1MOjU8JWURW3REdZRBqiBIAadxpaU/3ayw8ohUHGnqch0kAJwv1WMMNh6EGLXMMj
8CCgLI62FXSjoaEIHWH2EXn0bTIZPuhnf9jCddGbMkdfLuSSHGoekbtCAqE5WG7if74Aa/sKzH10
v1sWrsDl+yuFxgUp5Nx1AI6pO4alOm2MsHpYLodYGD4ljkdCVQxRh0MgXOTpgcQn4XDUoqrYY0GT
cKtO/uOlju17OebC5o1ZQsdsBIGki+IdD8bfLCD3dogoZDC0f/mt/lnEhTmYUSeZNXXjXF5zRG3R
89SMz6ZTb5TEbn2rxX3bZrrSDwMmZWmnBPK1qbOlJbpyR6noPEHfGkgnGiRl31uZNOmQIB8QLpas
daICUc8ryxDpGVkYr0BZpZK101XtNu7L57tw9XtB0QhVsNAUd3Ae3w/salNnJzoMahP8oVroyK0B
tkN2iN89bonzfOwqxfaAjBKi4rgwUJO4mCeJqyFXJww3NyIWUMEeWdgwP31MERenPgzOMyGHeGuW
a8t7OeziTHdiqIbaROpkLtqfApQFGfv4AFjdjepTv3tEeAVvBFCa8ETZMHQfHM/FjBderugHo2cU
xb+CjnSHajUnjJuWgfeSQtBGqtnzlAxN9PlnXbPhiMlb8OJgxD800ZopNFFiQJRQjtl5hZJfKQ3y
s9YWFWVrmIWBie2cz3QZIAycGyc5GsVNvCUJv+ZkQPoIPZ3wRFFntrgOWWPCd4nx5fgV3WfHZq9D
nBpPrcPnC7Z2wi+GecMNXPgVNpWmVNHG7ZNB9WIdlVTu8+cjfAzOYyOgucdCdTHKwEHsfX/Sijap
1VFHco20pnmUqOa/7pwm93MT5T+USXJS6uquiNP4S9pIKHuUrnEWI4Us0ud/yTzQ8oJDWA7Cs+go
AeR9cQali/qrXiABNwLaoe7lqQmRq99EAq0tKbojZuOiOQqquBfzZYZFBwA0fFLwW3N0Kr/poLzx
+Vw+tg9gVdHTiT5IRDNnTdj3o+guKBr2hJSH2uwA8K2p98asP2m6p19P1+mV8lM6SPIVQbrZFLay
/fHMw/Mfha9zimAxw1JWg4noM65vgIikQPXIAIGgVk13n09y5R0BA41ydHD60PtmL8aJXTWO7ZkT
xcW5JT87lI+AYe/pxrjhMax8Mg0wHjgkQOk64OS/X8yUVBlcwwnPvpYdraqqoD/Pt9yStUHg4M65
AYTl8d3eD2IRS2sA/sHbpE12PdYtGCjb6o9dMfjotvjPINbiASsrTtNcwPUZIRPqiHyHtX0qiYyc
ybyaGms/leqGk7B2lSIvr2HxwCmDntJi9SSvE0RuGzCBaZhqR+vII5SSBFn9bQjLII22Mr5r2w+B
PWx7bV7H5cuEILXT1Eba+628R5uBsJ/kcPh8520NsTDwTAxTb7hoBaob3StreUJlladO7UZYdG1L
wLzPfCZYiw9h2BHNzFR0qCRFss2rLRT4PHw+j/UBECmxVOgoAdXxfs8JyOSaoNhBQ5XQ527gAfro
tz7/vKUWZhX9w29aULAKgLK/H4O1hpJzB6/9SjPRzqDxPXFQOF9beeoBvPxY6MXvoSVXreqEjpvu
P5/hmrOPxzgk3KBzA5Dz0pFz8oKgWEMOb57VjHjg/S+0XBreDE6vdoX2qPcbdmntSpsFnObNBxUs
hPHeT1lv7MEoqYpKRE3zmHVfmkezCYsKLRv8MKFJJ70lsrhqkjjcmO288ZaLjdc4xFBm6QB0Rb4f
mSR27aQjZgv9XyRiWFTTY34aI4wZERZW/V9YRtBjYHyREvkoCw/oRCaA+EELFyqpfFbkyQ7we7Ex
ykd5El3RwPpWATlGpudDsCFphmZs06n1zQegbK+rKAlMFJqfeUBDuuu/sesJr/7uHMe+ediSM1s7
7JeDLw67RMsPHuQK2H36qzPoX03p/kBLzOdfbrbuHz7cxQz19x9OZdlADBvEMG03Uzq6fRuJw7Zs
+5r9xxJiINhhC6D2xTBaXpmTWSIFjfxjBqlI2oRUleRb1yNwPqQNuccnKEJ0OhZ3n89wzdZcDr14
awwdBJqtEiHZNk8gC6fbnlnzp8/HWL1rLgdZ7H8EK5mqN6iHJHsEs9/64rIGEjZ9wMN+X201Sm7N
aV7uC/d4QCbAsuu+9Wn+061OZbxxAaxuvYvPtfAJ3FZJodyH3+/Jbc+e2uFhM1q55inOl6Q+84fn
p9HiDrAptboiR5r4T2kgBNqhMXRnoPD7UEeD9FCXFZCDNXkSSkcb9+jqrr8Ye3G0KloYnW4hFecq
P0X/1R5iD7EfTxe5XwsnKK3vib3V0r0WSXw34eVRyxGJ0WtMWLuzf2b3+bO8LZA8PhVwSrQo/Wlc
6U9N6pPdLKzxNxVCszG7mPTiQiSZPSW5ixyg/TAEFkDPdekTBBfaQAnaBAHUca9vrPP6LXgx5uLc
p5XRuyrHnOfe5e6BHpNXF8lyQHk4KED2rzr571/a7ya5OO1ShUcBeDhe2gaaZiZxD0WroHKnDaPy
MT2+WMzFgXegzZNrzltCNd5lJ3U/eG5YndLDHKhJxL9gxm/t2cWZ5+B/8VZiKZNDd4VCpDPKvK+3
LfX/MTMweQAQQRJ++YpK0LCRazWCoL3tx4/aETH2ELyv3kNvB/rvUC25nb1dHRS9y0j9wFGfu7/f
GzQ7jROVaTiQ9KlHaWi7Kx8LaF6w6zfEDIputogsaxbucsDFamq1VIkCf9B346MzVDAy5dkU5f3G
vTBvt+X1ejnM/FEvDLWRo1FMtZAE79G3YYTqz9E6zeUiqDX3GT+ZDJFsaAPN533rObJ2R/wztL1U
Mi5lozSCQtkA0UtPRQRF2ZK1WPU3Z1gA6JIomQJJ5/3sJi7Qm5pokA6FCrsBhSq0eR4YOETb5VFv
b93lSiJsgdACIpWIOy12CNGzxhkKNDyYqKWcQVV+dYXOpyu41pB04qfsSHx61b4JNgju5a+OV9yi
ESk0t1SoV40a4Kfg4YE7MpNs309btSuutgRnf9xZO3qqd2h9u6cHtHJHyr4+uRus47UPeTnc4rLK
GmxW7e3eKJ64BfezIlt+7to2vRxicTUpWkFtY55RHRbX1m6u0RbQ7Bmf5xKRmfdgnNAYsTXq/Ksf
PunFOi4upEJz5KTMNnQuiBkrVGQrB+NmhDqX3GkqIMdbybytaS5uo4H3ytC38NIgLDOTwNCiW+Xa
IxHJ5MfoJf388M878rPpLa6iYioLcN1mJwq9xZ3aeKApBwJ7VQGySLH+W9k/XEiXn3BxPiSl7oRo
JpC8LfeBIkghM4U2mv9+Si5ih4iYzmdxeTdwtACV0OhF44oUHoodYsbRiXYNSoFXutPu88HW9j0S
2dDGmdMTH3ITBpes6SCVC2mU7xV/Elr4+e+vOu2XAyw+EJOZxboJA8hgCNQgD+LAOLSRFjU7Gm2V
f23NZvF9nJZmkzOiWFrS3N6RFi26Kbr+Nj7Q1iiLa82inXCNAVNyuyeQ9zwdba+fr9raxXm5aIsb
rUckDzTBeQR9CPp4uq0tNCFa2e/Ph9n6OMsMQCvcoYSla33n8Q9Astur93OOmfrVbisptGYYEG8C
YAF9Q8izL+xfrZUWsVGH7bcE/cWQeyEA2Ltip46lGuiVmDbeV//H7P4ZcP6OF34BIG1UBwcE7+FQ
jxKf3wx7O5zrAKG0AkTA3+30f4abP+rFcK7FCuSdcW7LV2pBwP4Poo2w/WxqY9/+ixvrcjkXB6tV
2yluatSrDvVBHUYPVT4b+1xbuzsuh1gcp8bhwGMhrQZpeTy4A/fBAOcgqP0k0g5JhNw6nhj5HjX7
twDIeuJQRPmZbExz9Ql7+UcsTltbkCxt57pcY9eSMN3Pao9wgQhYrn0gPdR0Gl4J4UcklTbuzrXH
AJiMCjTobQDwlqXPBgBrPDHhL7/p5u6b/XRM9slR7D8/havmBFXAqFlF1xT+eb9vcA7A1jFc1OM6
SAi70Gxvy40hVl3/udL4f8dYbJaepq5KXIwBF1kespBYkLv789BgDuqx/k216KoLdznoYvv0iczL
JMag2dP8FkZrL/fk3kH6GXJfQMpsSpF+RBnhfsaLSkOqceZeLysKmEJSdDXBxMzFH2+XzYEr3nzo
hc9ucBngRTBdQwEBCXDgIr4rIKXtkH9HvsL/O3tw8ccs1tyi41DFOf6YJoJsdUiPP0FHOMxr/S/i
DmuB+MuZL9aa583UtjUGA5TDH670/Sz1lOy3xQJWrfjFrBbHEc28Ug4Q8/TTMvGIdtuwIzUeq/bH
54di/nuXfp0712EivaBDOXoxH1NvjbRu4tYvDWEJ6MQx/j2LJ7YDcDe1/DK23F+dXtKNIz+ftQ/D
ou5tLm6GwOwyoUDMNomLYp5dB8CBCv8VsuD/fSkrXjSQwXMRqcVQH2QgCVJ/NfKb2KbxAwenTGzE
m9dC6hgA2VPTRr07Sv3fmxRaaSqtTAeK3w6ETYxwOiEt56fn/O1NPB3H1JPX9g57EV1yW2/ilTV8
N/ji5eaKvNFrB4NrbZUHFUGDPFQL+ohZzfPnm+TNP1l8LgwFcRELuoLQfFxsxsEt3UEq9p/HTf+Y
QMU2OyT78mFLHGDlKng30MIh4ygOToWLfiV63RzSY4XyAbABT1sNIR+FW952xn8mtHTIah7HFcgk
NR7g1VV1oKeBXo1PPBA7eu5QM7zHG8pz9rUDCNfNfPXCim1yxZ2Vw3c522XmMDdkPzYFxnPs3hlA
p8jA56jAYfPzTFcPZl6Wj6kjrWvWj218iHX5u0VNVYiihQYC00KjhacBVHAPGpxqesmYZIWngKcN
wgZapr4ivxtXHt4FiQhdgJYjOcWAcaAkC1JaFcAOnVpNAfAn0s+USY1ky2jIDfnUTooJBqTKI8W2
6i9aYpReqnQugMml6MTO4uI5MVMKQtD4WE/obO2YfVZAYDmxoofCqU4A2ugVpz+rZfEtK9xnFcq9
UTzQMigzYXtjV9v7FkAxX9HaQxZDC72r2iZUBvlb1yTxdWKRBwIyyvekADkh5Y2MOAWiIh2zbPTL
wUYXrWHwa6gvlAHMWBJRJ5cF4HJJF1YJalqxHvaxNirkaDJH1cEAc0ju5ZVeHEHec/dZ3xYg1jPd
+oZeMs3jZpncIy2ICsa5NJWXDB3BtW7WDxVL+8GTbMqfjNZCbkmq8iVBJ5O24Qqu+dLvtoT23qI4
LaR/1QqH2tjBl/7JoBLmBAjtg2xboEZ3y19Z8TzfDTf/9wtfujD1pNLn4WQwSya2u/wm3SHL7I2H
/A7Emg2zv+KCvRtu8VLoB00rOMdwOXh09SiuUQGyNaV5hT6xVUs3D5EfzckYxhjQODwrzac7EEKQ
vJpDP0CJbZjGj8OpkFlAohhPe4R8rcWUIC+CNkhXhwzODXBhgbrvTplvoo6sO28HDldcPdXBjem4
KGeY66sW3yu2qJUKgsDhgArY/jxrsvPTACwEPtmciVeM3efz+2iQEbFABYGGNhoLh31hkI10oGbV
IgXR5DT3FTv7XgBq4wFZwsGq6b4aTrFrUYQIwJq+AeT+uFneDW0vLlddyw0kNxmM4SACJR6+xly+
fD671fXE0UfhkwX5rA+1jH0+alKQFIEmIzTro3EEmSmy/Z6GZrFz78ZgW4REM1bcZzAvkfCHYAzy
/c6ySqktW60eXUv4FFqsHoUOd+FNaQ10lLC1gFA+AHhYoLdsSvV9J5vYj0sIbHgJWIieDtZLgNpO
nzYdj4RE70dOB3ac1PJVpu6129Yvai4flcbi0AhFKFey57IAswkwXDgq7nVr56OP7r36WMI180qe
fcGui0iSAUozubex2mjexN3AnHFHtgrJ5QFYKJqh1iTDndC3DwAfXec0/SWaGNC6OHJzSnekiHuv
bCTeyH0JqqIYHG/QOlTHiRK1a8j2cIJG5ywlkVJVfi+yY66mYRnrodpAWyAX7Dd3isM45r9ag/p2
QqOJK/ty4AfSwSLnM1mvdNodz9Jkz4biCqwwxwOPzfDpVHso6sB1xmuQjC3yimSd6tcGDDdnRubZ
RfdNugnz2gT/a1JBNUR2zHMN52SRKaR2doPqYtNHJvrWiDMG6d6631mtuFc1ijy7OalYBxWPG0gO
ewxNbL5BtJNljd/ZALiR7Ag7KQWEiItO0iBmugyyHIUqZIZ4aZNMooSnaOIFKexIemb6hegoLrK+
9uJCGHCD8WhU3RzPbnQCZ15uJCx04sIMYXlAZdHIL2raQDVq5KWbkh82UJqO0t2PY3YeuYWq+MHm
cKglDWuETz21bRGIQbFCyIWi+1OSAH3qQjfRBDgwKmxV9RpRvA5TflfUKgtyPXs2ygYgDHCQUNBb
o0ckKx8dQOgiwgsJplkN0Dp9QRMJ94WNGHOqTKCmdtiVVdr8Kjl/KZNEhr1illdqS1OoQav63s6J
GZZ6xuCEuH5d8G6Pt0XiDZxfGUXCfJtOj+7wOljDM4njo65wcNzj5KbscXXXZRNA2yBQ6l/ZoIRo
xYwGc9pZ1rDTxi9ZT+6tOA4qq7lmSXNFtX3KxE3VsZvO0e5AELuHcLvnCuNWajOJKSOvVCvtAyrg
Xa/QhOolFo4frcRvgHJRUlUWr6bbhKnKrUNVm8UdkKlWOFiE+UJorxa0DAGP7va6gPMCGiXkGYke
o1su9hpIxfujExtB4bQ86JD4AeAJBVskl99lhm/KZPNU2tYxm/LnxumjuEYiK5fD0XZ4lAvZekpr
h7mFf5smZeslDd7NMhPeqKa/iqHOA91x6K5qrIfeYLtyKF0cFzOJ+gzfrNTcO5khRyTReB0RoqRB
l3D10YhFHVDokXyLJzf3i3TgUT3KBJ3JCBXkSfk4tNrezE3Tt6qyifrE1cF0Q3UQLUw/75FQR+t4
VCv0Ps/sh6x2TtwEURdAu6Cq7D26xcCLe3S4PIoJPkSn3tuuiTL0ComsjOqAT0kl8XQXTqJZIiCB
9O/3rBzRODKOlm84SR7KGmwyCdKCVzflC7TIIF7fKuEwEr/L8YEUm+9oRU5otvRrVQEaL/bkNNzY
E3F93urQWxnN/trEm8w3FHCVScKkp/VW5hP2rOYDAllAPHqkcxHfL8cHBpE8r1ZTxas0CoJO2361
nNqFibN2PSNf2agVYHFWv9GCe1VoSudZg3Y99MMR5K+zDjGI3sXeUW7hCAcAtZ1F/ZIJM/dHTmJP
bViCO7M71Sk5KOb4W7r4nMCb/YQKyX3XapCxQ4OdJ5gLDaqXVM89uzHCpv7agW/oTtoP1nePJmsP
ql3uezokEazY/VRBe2Ai8V3c5PdVXL8KJ72ZcrpTk+Q0gMjWG86tAgqqZvZhXpo7ATUE/NKPAuxB
JPkf0HhZhjpamX23YYBPy1rB1c1AiE6Z5jVVeVOMIPdpSby3dHp2SfUAvZ7IyJWwV+le0fLMlygg
H3P3jsgK8VduBI7kN/34vU/RemC5qX3TMcXwbc0+C5dWHrYfGHxArzb1T3zPndlXZ2rgmTBmzZMd
Z7tusl/MVjsohS58w8B2U2CrIMcadWDwcTUBNph8nxR4WVnau4EjBnPXKPFZS5RHNthXZVo9WFby
YKMcslHbY9mpEWQxd3Zup5HSo4cHjFQSuHF7PXArrKxOg8gGE4cyGfNgipMUEMrpWozxC/zTh0IF
fhvCRJ6NKXp9UaH2OxnskOTGeAOmcRXg3WYGho46l5r9qCmIbIaS7olQfmRG6XpMBZWSWhxoUmd8
6cZS7ppKLz07TQysgqZHyNBd93EZmbAUe1MRX2KeRW6bArbXJ7ByHbhOVgyZZdtGGQ8ElQw2q+TA
ek2s/JWYzQ/ZdnjV9anYIx4O+6AU/sicQKPOmdRd2E8upAJd05O9o0LVONF8SsbkYPb8uiGAjnLs
et9hMRjuSRVUOQIkdq5wv+qo4wvFOXWxNYZ8miAJMZYaEJbpziJd6iWdFspEHuuqg252N3LfZf2N
ps7sRdkGLlHvlVg7CFr13ggCt27XSqAoCB8LOR5cYFqDOgdyifE9aIFWANCTB4Xmfec2z2bcCA+w
vigGs3k0Je7dSij+CI+XKRn+3PQ20RXhi1qHFwBI5C38mGPSlamnQ0Ax4mpPb0Ws0WA0lDIcBv6S
qDrd5blQdnFsfRHM8MvM2tPC3XV6+90o9C+xTc9jCzh/kwR5Cr5rBhOhDs3R6Sfbq3vrPOndrRTV
mdXFgaHzNhTSRZ48c9LHgregFg+KuZeQyjmxKVOCpOxJwFG8c6ZmrYQmy/LIyYZ8z4v8qWGokiAO
N265kpUBgNln1WDUp/M7tTJVeWI9s/yxS9hjwRIFtwojXsp0zQe5cle7SLsl+JJXCGa/TFw7phZo
EmVafu04nPIJ1/moZnAj06nb1bVTnsy+0eBIEecYa/oe6j13VY1iNLTTneCiAg2YtjhJEsma8bGP
u8TrErBrWQ+GqoO2ungw/cSUd9i2X1M6lF7JlN+Mq/W5tasTd53rVCu1q7SwXzWq4+lImsYbWyHD
0QaH3spbNaQomvM6bfw92vRKo3P+WG8fq5igPGYyngGFV34BD9tGw0Bcj1JDeKXqADqdlAnusN6M
ZIy3B4sTs/Td3hxM7DzevSbwGc7l1LK7dtLFSTSodCOWS34YTpbdqqqQ2A0ZAKi95k7gWHZk35iU
BTh2jQFGoNROPJH0SW/tYee2YjzVih3jmszyIycN+n5VaVXHWM1GIGGdzLir4uwZgaP8KoWu6t7k
HYapxQ8pbcCFqx4g3x4moec56sCJLsChJ2rsKxWgcZ6da8rX2iz1g+vU8rZJEmtfVC7bEZzuBxEP
JPUQeigDK4NZag3RHSAE0sJo6obvKIKVvj3Z5p7Fk6Xh7mn7Zz2r4/NgOTB8iiEtL2E9OVRmbHkF
T8cTHzJ0R7ZC8cyY9CFtuHI/FQBbS8f5AReHheMwyOtiUFqw94eEw0hWGWj+qlI9TCOYxhAgAOu5
HlHLiJiNccc0/LapyeysJFOyd7MOQhpp/qtvB1wNlg54sAeca41Y8sBA5lFasEZRNp9h+fTXtBJg
XnLz1rL5IxRC7wyZ/tCMcT/ia4Im3Y2eK90vStreYk889qXjQLu2GSJVmAeWF3vTdr8I+HlxlleQ
LoEcwUhY7EFplMKEJ2dQhaOkLPa5DYEeZlY0bHi8M9PplVvtGW+eA8vGe9Wqf2qD+lsznCbUepB6
m/iKpgBs904F6jy9ji1Se2nRah5eEIA4sxsnF0+55KU32vkr7YYrZKbhoJXlhJeOcsXy/rqWZR0o
dg60rF7hg0j9W807insOmjR0+mKP8DmzjJ8m3XXvK66dqZPgvVmyx6kT13gY4f/VRlwdWVIEkK1I
gsKCeoOBZ11qg83fw2tWqgQyN/XbbdKiHLem0Hro7IeqHUDgH+3QIRBdwOV9nYFv7Y2pFhTTsMsp
gNi9W3wF8f6GlQV8UUTrAOJ5GvFmiQi6/fY9SvxDarlHrSa9V+gaUPDVj6ysIpGgqJPqtw4cYk+a
yRMSTndMJ+xQTwOHGDsipnT8ShwBDrcCxh00uuR1p0tnD48BrHaZQVpTYuv041juqphR2C+p7LmL
xKIy3LazHouLorIafjbV+ts8B+cdKFg4Q2oTZebEvuC4AO+eDnjjFdULcJ/oJe2xWrJ1X0Q+5Lsk
gY6bHBx1N5ol8CVpR7/yOn9224qd6oQNftMzTLwd8WDJYTVlx68q4PrRwCpuRKEOgVuWyoGQ0go4
Wo0D9NOaB8hGv4hGl7i/BGQfB6KEeAHdtnkDpeM2QeKpZIGj1cwvx97wDRMbckBfLd7mbOfEkniJ
RNK4taxfo0puksL63sOJ70n2oIlqR1yxbyfxY0SvagvbZKfsF6CxCmQsCBy4gv6y5KTh1rLjm8Ke
lEPat3vDbA4TQMA5r/aytm80G8Nwot2ZmUUR7mQ3E/Ds0GO8sf+HtPNajhxJuvQTwQxa3AJIpGJS
k0XWDYyloLXG0++H2n93SDCXOd1rY9M2Nl3dkREI4X78+DlWugtmER3c+Yra1a9UJDWeqe34ndEd
i8hAD2mW0n2T8L8sK0TeNxyHYzymP0jqCnv2rWInNtCLlLpMHnANKzalVN91CV+jMhVYt/gDHMPM
HJ4BULuNYnW+22AqxXrFv6eePzG28bhDlVq9yXul2eqxWtO8oZc/5Jq3QqkIPbOgfFNb7Q1Nr51F
4ioGya8+9x/NYHA7o36rzZpEMtpaEenNaO2aEI5VqV21ZnfQY7121Dp7jKdwU4SgxzVOEZKIq0ky
6wrXVT+QDguvSqQlThMUiB6ozY2SVT9GwouNkkvCfqxiCWHqLL3xu7k8oqQOShDMCGcLSr0J/Lmh
5aRXOYyJdROacXWnTZWwLYN2vJ4tI/gm1sW86bkuXX3INgtCExrZZoaWabbRAYXcnaKG12FfWq/9
LGdbPSGXKJvUdOspk3aZFMbfwy7LNxVP/0aYBflUtZG+R8TbCG2C+eHHoAz1jdLLwR+fnu7QzoY6
Jofs6YGvEWAPpr7cGWK97bX+O94q1yNRKRYXZDVqXNNFE05ePfhooDct2TZSSUKgC3YZNO02Etvk
GCAG7aam79H99kOvtOtcbIDGZvSbw9xwpELdR8umyTtCm1ojfxjqx7Kev0mYUJq4e2Vxe5yInowi
cpvI2Pql7GlR/4LfHFFxkuO7mBujPdWF22t5jLZ95qA/37qRmA9XitFlNkEwaE6cXKmFVuAyoYte
gmuMXYNK/DJN4RSQQArRRMgbvtaC/GpZYDqW+ozWwU+aeQNXEJmsYybzeCwTXEyb0k27/CaSxzuZ
jkOzUsEdZk2+xkegwlaj/2YWqEJMYmuA/EsmVg4hShiS2HtiHLqlKciHKZ62cqVclXr1JKkwCVHN
lpiLbXT9i8RVsZMTAZHPWXdKId0MxB19/9OUyl/oMKe2nkWwO6XwOipIREsO3c1ys7v0fkZ8xf4B
84+GYnL3VojWPm+irRDVw7YKBM3W1MzW6T0l3ahdbc6vMArfUfO+HfQA8/VD090gs9dERI+BdUWx
kpAVuAg2W+/barYjh7Tk6kDeU7P0sE3RdLGxInI4d3Y/+HYZ/ogK+SQIw2FItA1VHEQIrobqd9cT
y0qaG84DgdBzMu5r9VqMH8rwFYTE7BQvRSl8yfqEFjOHb9bgBWG2pUPFCWH+9NGbNf0s6qtUu894
jhX8bQQeMFN0NCl06vDKJNDVJJqO4sSLZDYHljplGL0l9MrP5ndVeTX8/knmeki1P2b3pmhXJam9
MuEDE96ruNX15g+EOzd0I2ySTHawerUDU7Nz5XekPfZSvYn9bR9otpk91SLRVUBOcGspt5jV1lP5
XQ9yr05NHOOOPp1R3IgbK44flVCnsmak1yRy17Ve77TCZ9N2XoADoOUXu1pLcG2I7TzDMUQFbIjR
aUdlO9PgkRG8it0+Azcd8FBJzddCj45pUR/mruHCPiBdiLsD+sQ6QbhFU/EUE8N+6yN8KnoNcfDB
d2IiDKcfqBwjdunpuVVs+0brHT4xqa9MbYOc1SRGVxvzlfcSf5cux9GJ1yiTfNXWQ8FRx2A/JstL
rhngWXUV2clUUtmZJ+UuBwRyR7mYdjTMmiC2ceOOQhtuIkvMamcu1BlZlMktKCRu6jTubDWNtD2G
UJTgENSDk4CBSCKjo18NqsclUXtBMtxGPajTrKJaNgZ/1FnOXYIJy44q4452BtEFZNrEQ/mYtfVT
2EbHXKCnVaGySNPdn0xGtr8IqYXOMcGV5meGozbGrxHpSr0kF5lmcQnRHrRGOBDhn2p/YUcIEkrx
tRZv6omELdflp3zsMgcA+EUN65+VMNyIsSzTe4Z8Pq5fvtMbzckorFf6OebtpIQ3oKOJTXe1aMuB
tZc7Iqe6AHpt/Py6Q8psG1gSfj3DvLOm/lSHelXY2EIKd0XZ5wfBSjd+UyvuZFQpLgBWQ1W5bVMX
aRZxI5hS9IrqWfyYiPkvwS+iXchrCxgZSvldqqvjVc5jfO33xvBdpV3JacZ5dLFNzjfgo/PRSidl
2+GzveOPmfs+1ayb0Qp8eaNJTQF2WA2DIwDrDo40JDXi19xQnDjy6CScTBmUKazf0IPHGiKUzSsl
7NTj3BFbQch6MOYpJOooTFhnoplbvzOlnH2CWdxI5SUCrrjRHuo8Vm6DQq89QtrWFdF9f+qCQHow
/Lg8EC2DU7RTLN0UyXg7iQ2lUyUIxcoldZBbD3J/cEjiqt7FURu7MMFCSu84sjhJ00yPZIpDBRyd
pIXtR2WbOaIaGEe56KurXO/pp+qVt15AxV8WZ8srZb9DXysT7tWoDEWnksUGdUVDi/vrvhvDEAer
EAByIHG701nXHMBfKp3ESsKrWcNIgyCQWntSYjPBWZmERxECHITmImncGMei74Mcd0eabbuNZkWL
Y2pq5FeV3Pj4BteRMrn4ZHVeLKSPJfqkT5AntNxNp0rZD4WY7hFrKO4AI8pd0tBmaqtVKFm2ZsyK
l3C+3Bp1VFAkWvlsTQB/8aHu7sAO5HBJvXyvnxJz18mJf6zCpiAjzvznuPNTIMmgeeArfh+0Wd6j
y224nN/4lE99clfwzh2SEPMuFLqG+84X3+as1n+2dRXYVdc/AHOYhz5LYi+OJrLJdJDx1sDYavHg
0e8TJci3odIl3wjHMl5us3TVqU3u5xptFbDsgn6POklvNaGX7NFq85MyyuKzD6VgV6aVup3mCaex
WRSdvKiEJ6zTk51EZrWxWmIwSzLSt8IMpUPdpd2D2TU4MaZV1R+kXJsfszJT9k3fVa4a99kPADAZ
ENmaLTsXx5hiSDYUvY0iA7ouuCHBkpBIiVUB1BVN46g65Tn+SnoD9xSDNtpSwOLZBHPSvpp5kL+W
Ye8fE32St2aDbdMkCjU29X4fXAvh2Gz8ue32YdBCTLB61ZUaU3VlSABeM7Q6FkeJfh+LorhPdAI9
VVD+6F0jbftxDrbVkA83Qox1Q0iUgE2xpI2DDccJZ3qs3LSNEMXDt4pOcY9iH0YyigU6ZRTZj6Es
uKqTvuL1x7JisucwqH7glzqfzK6LHGlxY/J0QEyQeq6lY25SEquaPt/2khG+dpkYeKSxwWHxzzvS
Zpvv66SJCFaHcN+URrfLg9b/TgwpKjbZIljkYFgY2pUY6Lz6kzXc0Uug3owtQFbiY0AGs3t5Ch7n
QPxmhsWpLXqyF7l7M/LqlkxlI8hmDAqUc0dlY+TIo4b6bhs8+36HQcZcXktJtrcaDDq6lo1mnlQ+
hhxz6ip9JpcvRXU/Qz049C2EDL+ZTlY9cudXDXe5cJhr3Qut6qqLapuK9NHssu8DDyzxPLZy8aaI
570WiFdqQqzXZdsxNFzV+DF0JfjfTYewdZ42V50cXgtKiknI21zn9ylu7IUyeZhn3VhWhVNGG1H2
Ed4QldOmhzzj/Yv4JbMwXJe+7OoaBAWc1gHryjB8GdNnsjm74qEKh19a9mBkrWfp6ZZ+CLvVu107
yaqX6Q0mgjRglI18jS7ZXZKm14MhnxIjPJZNHduRzkk009aTiWDLgY4eE7pPVEXeAGvB9qUfqRGC
oEjlvV6mWNwPtzJ+dSbOfVW/7Y17rWdxym+t8aNIbyvrEPG4+jPCNXP7FrV3ZfC71oIdCgHPRAh3
mv6aQevjeNoJ+ENQQnytr3W/wUUm4oiSQeMlKHT+96k2XBEItylB0Ppb/iRJvVfwAAuFcJCC8M2v
FJzFxgdUijd+RZ8XYeQwKfir9W5G/VCCK1xq7HcaUEczdU2CdpxBjwPUfV2uT8X03fIrh2r8iyTE
mKdV/JB4E8Q9zoOx0+v7Of1dLj5v/b0mntSssyvhj1XdRPF9DpMOXE5MLbufSyxzFjOWDC8t9LIi
3JiF4tjE0Du6kDIQrFO8Z6jt7ccUyTfKcZOgunW2w3PPM4j0FaAFHSR7zq7jPnJlH0yYCin0IjcR
KXt3ptsmv9WiOHTz8BPlvpupANjuZYdci0pXdmjVYqN28UaboBIr+T7rcfwKxK2EcRO6BTjHLD4X
5U4IH+jUPkayZRcZ6UQ0uYPeeJFFQQv4VcGikxD6qJT3ZguiDoRgGpkrZo/tBCAhG+4sBe5c3EeD
TkEk7sZTNvOgO6HlR29tmYmo1wXqMSHFc5Vo3Ed9dSdTE+o8QSIBjcv4GxtzAOsBgprAdAlv4lsA
U17IpHzSp/TOlCfPHIAbZaY7EYsX1tGwqO6lIiQwre52cZkoLnfjW9NaV1j+UOSR5JNR6ps+piqv
8HIbTf/UdryK6aQ+yYLwiDSfiZqeDOZZULy3MAg0eyjk1HfGaS8m6XXdha+yqh2kWjW8sKKzdYz6
u2wQfslC4rbcZVIubcc82NPbyJnJxpdgqBC47MJp28mSf9Qw0PaMeICKmEvjYRKswtZIKbA6ignF
Qku0KxRTBBI7R43UZ2BluzOGg2ki7dAGG1OlR4bGD9zfHKRk8BA1v8W+RLisOYaxvNkRQtGkGxXi
Ybj40WKsEyOF3eiNA66PivQ6WhTHYiyzyQ6MH30V/hLT7m6GgkZKhHFtkAFiq2qwMbDUA+s7ZuPC
kZAqeY9CuiMH4q6uh41mNMc0/z6TNWuSaW6LjhwsDMN9JcXjxpKB2NIp19xZMKo9D/dRYVNpEML6
PD0Etd49FDhVzrnO490HmxqXOjyE6pdArl7rqX/DcLK3h6pJQc1rD2XIx27ioEGL8dQ2P8LmPnX9
fBe2052qGHs/VXGKbX9OmDmpfhkQ7TWHPENaJE+ZzfioQd+S9Oi6rPCPy8rxhq6zG62Nr7Nae+uS
8alIdQffvKdUbzdF5l8nFjrGstTd6nr+ArDu4Yb4RMXOm4tg8Hogwj+zEMIQGeA2kv2LKuBGr0jD
w2D2AVaNWvAQpGFDbqnfjKX4B39F4dBWMBI6pe8ficNmqOalZjxmVW1+L5olsKs6wVdc7iTTsaAQ
2J2oJtIG6jFIOI3BrpQEkmqnTUqlt59U3iddzBpHNep5W/hV7CRplm7554NN1w7hcTLI/lNTLW4R
ZGmPWQyoqQ0GxTGqO4EFxSVKvXwWjQ1msf5+ILC69zEsAy8bwXo1I+U8leZWAZw+jskk4EMZTq5S
tbMjV3JFsWthPiBU44RJfS8UUXoK5YabKao1N6vFcUvftLnrS0WmcKQW92Ou+JtA1WPM/jKSwcHw
91ak1Dsf9grPFXvwRiwtgIYxUR5CKZrxuOu4hNDuLoGSYcKIYoyzUKzvKxFbR7dSjFuYnm5oKl5F
0G7LbYXLWS1Z3fzsj4S0cFmKITkKZZcND6KgowLTzNRSabNL/AerktH6gxqGvVmnaMCogXxV+X70
2HYjJfYo5+EBREx+5oTzcAX4TkWEtSAJKSBnoBeIg1SIr0ytItu6SY4/pBauhd1votsXaynta/Wo
c8dj7JuFOaK3lvYSArI0Reqqpe+aPSWkQXUJmq7RA7rV/eBV74JnLUvdnmoiQce9kROU4+9R/LDC
wnQMC/UwGBeL3WHwVGaEjcTCT4Kq7tU+vA1jOtxUIw63AV1Xt0an+HZU9I9iows80RlVJKj8birj
N8mkb2s92Xah5c6QtzZzMR2oFRhO7OfWaSZqqiYTbDDldVk6pHCd1ksn0MarXlFucRwlFx6knSA2
kLqnnVgVwX4SjN/RFC0gVZQ7gk8XGViz7ft4QiLjhgyDDyXGnI9TlfwarP5azqPHMrN+wNYr7SaS
7v2JEMyK7mQ++ZwwBgl7e5oNXsimil2Ag31BQJSK860oVNIW2mxlp4l86nxSJjH+Y6LDFyiFG8jN
s0g/ptYg+zdk5u8kedP1bKuU7fe66ukUijNX1mqnFqvrsluije6u0nPPirG8a35GUnADvn5Vxtoj
TM2bfMzolZ3nJ2VUTz62qVKkX4/YXae+vi2k9mGCljZ06bNk1N4UKVuhRqQPzznoxadBIwBPlF0U
xtet3FEdRSk4LP9aK6qCv5stNXTECRe1oTqOHRajyJY+Sa25zSrtpRXm0IXVMtiTbx4yXU/RsYfq
PPeSywXhqRWFSljZSA4vGJEsXMtlinEtgNNIOaYtm30fhNQRx/Qt6bFWrHrXb6crUfRv9KC5aTNQ
hBiYFPIyaA1PAYS+2rbC4ZSL1q4fZt7/CCc7/FfLWvZiTXuGIWfaaY9BZxaKqCLElheNpPMWprye
nN3C9dvR9Of0so5djJADfEO5BWlS5qsA1uFubMCAdYvm57qN3GFcShmzn19R7NMPk1XgrB0H1lMG
E5ySpqQ0DmQsycNWWecmUXV+Xvpttipi+lay5m9yJJJXZb/7on6mvtRtjLYrFn654JhmMW4kJcKE
MuqRIpeDGeJLchDNcjtyRKquYK/D9JtzV0tkhHf1KsPYUMjcoBgVECVTuxPn8WeTxcVeFrQXlRvQ
LgGuNnLYSbPdtlL50vRxBSxVLixwa9iofUYcTZWLrFBwIrnyGsw6ia9GnATJEMJim/spFeYo8n+P
acTVKGKIYAkYNGcUVmy9Fps/YtrfQLMTjqVsgTUr0ka0CtdXfJm/1lF+XYOYOVYNNl2IPYrFMvQ2
J8Wz020zCrpBdNtW5o8mieKdAjOmnbgr4cuNIMLyG16O3/sodkdMjNwAutwoGUSwcYbDYz29xVZ7
mvT2DqdwAoBCgs8usRVQZwoo41LKxMYxc/qZ2p85pztLGX2YUOGOOgqBBu46FhDOKVeJ/dEnD69b
XYB4JsbTK8+DuNe0YjNrVPXnTBIwDwbo8WUoYHiZ8OIm9Y+AN9uLjJog3opRKp9l360RLaeeJswP
ailc6bCMbSlOF1exQT1qgGY7sHXK+UpaIMo9Z47BJ3m18C0+1kh1vsyWgtd3kBXRBdL432aMj4zu
D3TZtd7emNC+XSjF8Le1PjsUDmgfffXq8ZJQ59+2o9VIi12HLPFfXUQk6yMdPk3zSusbKMecnrd6
j3LHpr5avJlMd/AkWkLaLbYhtgFQ9l/J2nxu6UGHAfidGG9RK1mPr2NA5TcjppxWWXlCMWE1CRZU
R4n3Ne/5DLUaOWBVsv6KUHzSVtMEfdIz2WicQtZOCILel4OsXmLGL01B68UEftKVhelsifJqMdVA
n4aASrsj9GLuATIK97KIyW5u6hW68UrpdjmHOOmyP0U0YtyZE6eFMzSfuA1VmHzwK2qYFiD2NHco
EqTlbiZsmHrhUh/X0ir11U9d9Tc1bTLUmFiSJtB10ThoomFetdG2upfgXO1+vfjSmZYBVv8/C7Pi
1FMU6jSokA0aqbAE2n3q+W5rkyL+1Ye5KOV4juT+fry1nVU/juJoZIyH09jP6k2lPTN0IzhUG9VL
N5Yr/Kvd9X/np6wa01IR+l8GDMcI0mbsDELOx6+X8HNzJAotSNnj7KEhhrjWTwnS0aeQjKxPmUff
tB6XdS3CkDc+ANld6Cc5d1TeD7XeGlWjdkWbgASVXllDh//HjmkKc8HBSjOQOsQIYHVMKnr1w1Kz
aHmLSmCH25Ga+9er9bePbL29qSQuHkSIN9K0+/Fak/PWbGPDZ2PToJ++KjtrkwFG06RSbqV48/Vo
Z7/Nu8GWv/+upchvEa5VM+Zjos2eNq4ZQoee8clOpH9zkBTNQuhekxYtvtW8IJdmaBsHlF2fo+tF
wTlzVNvQOEcJkqiXJF7O3WeIRUPaJqLCvmr1oQhxglwNkP3ThGm8RtOBjINsxYmUfjiKeQD1gMZw
t6gF9eXrJT33LLwfebUHR7rjSzkVGpyd9Oqk1+awbYy2uYfDH+6+HupMSyvb8d0sV5eTMfvEgMlf
MQd645D6TPoNwGdmbLKcNir0RBwQs8yOfIdKtvRQjlsoxhd+xLlDhz2EycHALQIY5+MeivHrarCv
ILbd+luj3VD+S3a8Vk++u8jL1dKNuvsXvXBLpzCCjpRqcB1Z91ZxEEfVrJTaMW4Q6thaXvzAK3BS
DppTnxY31wuTPPcMvB9vWYR3B0UvdEUaZ8ZrNsWbvME9wVFO0l3nEoqSG1xa06U1bH0JqLqOxBNf
l4boVeuY1YuVGkU41ch32AeZCAjTun7Sqeu+6B75p1tc0gX53CvPgr4bcTXBSrSwfc+4OmNJuA9k
adfAZhibXxZIYKSBhmbFITaNx3iQXr9e23MHhtWT2T6s8Cd58B62ZZLqGY4HeJmIab0f+5a4Y7xw
WM4Og8gbHji8RWjUfvyCihAlpVm3tATVPhT5ZlOrKE/X0e3Xszl3GpA6JyKU8VQkd/s4TERSYpDZ
kKj120iDQZhf0oY9NxFDXizHDMwaebk/jpCOdNBHcc9FGo1QGs1NBBQQKZH79UTOODQA3xHWWiad
/4y0aukTO2EIi2gRNLTlQ7BTrlI3dqOttG327V+lyMs66ueeI0tTZWm5suVPIX09UuPTBirj2DQc
SozGjFGE7b5JqfdfmN2574TlCscLL8XPCnK10NDMFTCUuh2ei4IbJDi09rf2OfEXCQDkKC6p7Z8N
JS2LG4vGU4gya93RsU+EuqjRxTNPi2hdcDCc+WDi48MDePHGWh649Q3yfrDlQnt3YQmDmoSyH8EI
86uMwpVJq7AUdkv9xHI6URiWhuxL5iVn9gxZAW8u2tMY1CGG/HHU3hrSCMOppUUZ3+GUfn06GXbD
aY6wm2l4DWLDy7xLCgGfT4SMiS0PIXEZppjWKoYFPO3i0a9qKJ2iO1LLHdJuE0sXc9vPmYdsWDqN
w0wRI29rdfLMAnZAj0XZX/OQek9sftCuYX3ekpVfuI+XKOHj50N5jBsEq09UauW/UeK7z6dCoe7l
DqhRgxZdEphTOXFkSay27ThCrmnV3robWzFxpcAqHy8cjjMT/TD6avNkHYz4VGyWFCvYGcdFQoKi
vRfuxJ15wWL0jJ4SM0VRiBNBnemT7gfwm1YhwllBY6O8FygDFG1cR2ExZ8aLKZniYyZAWExAl72o
SZt9WfvTNm/zZM+vlK7zmZJmp+GPZXXd9AhdSn80p0C/bcjQaTYTfQXAzYdHEIcWsrfC1GlP0B71
n18v2ucDJ5ug5hJycYQlny7+kkBFk4K0cgw6Q83yWWv2I70+WYkk65Bvvh7s045X2YOsGaEBTrP6
um9+aswM7uFfPFG1TQpZ0kyJ65ICwNlRNBquNYVdiPbax9PcxnmXwAmpHd361ko/6hmaYP39X8wE
KxRGYJfr6vq9FFo1GDLGSMr4F4Ii+yxs7q3ikg3E55tJFQlSDdZr8VLjP6u59H1JL4dFlHqCebp1
gYvQINZ6FxkL16kRdpv/aSQAlEIXEWIzIso5prK6LQoIbFo10DieZRTGRlvRpH/8iK2GWB65d7dE
SFSuKgm5on4Cfr+mjdvugTv39WZ2FklQi9bfC2HUp22+GnK1J8yKw9wqJhWDGkIk72SJBXB13cFt
FfLR+XpzfHqkV4Ot01O/znxBMip66XZz9NiZd1//+89s8A+faJUlth2wsazy75et64xesEp2JumS
YtqZSSB4SCqPcqWoqmt/txyOu2QF7AM5z3QbbpThGN14KUM5M5UPo6yubD0uaz3VGUWrd7OyK2MU
aPZfr9ZnH2FO0PuZrHZ0KRDxYolUOeXP1kNRy1VcGkW25q1e2sIzjRye9CwfAy88QQ3/euxPkeFq
6NVOHzKEaIFFaiduiu8ddB5jzG/kdIKib1wCGC8t5WqLqxZtAInBFhfvuk2+j3/Rsefo+/FuPlDP
lDaJF58uHatLY652OpG2OnQ9STTUhMcWxk0gGS+DYHpfL+PnGHS1jqsdXzUtHQMB69h7kW5Hu2pL
y7ZTom6BatJ/IcG2bLsPccxqvCXOeX9D0eo4hLSREDKN7sx2iV1/ryL5Bn3tRruwQS8t4uotGQUj
qkKR/TnCdE/Ll4S+HCP/8fUSXhhkHeJOIfod8aIHIuj4x4X5zhxGb9LkC7vwwoZfx7TKWGolZcPK
0esfpvowwLVVe+eio9SFy8laXRtaaWgVBUwuJzCbgqL2hTj27Gqh/Q/sy82HSfbH718SfZVxKVXI
ALwqg9eJ1MykC1/k7BywqtLI6i38Z1ZzyMdIiIoYtlJYV09dQkP8kP35+qN/1opc9vG7MVZXn5rm
uHKJnM/hTv9eX4E3efJr+E28mV6Wh1a5vQTIfEoAVgOuLrwSjYyhKOTaUdhe2dRX6JnAZ8oTjMXz
yBA2sdbqdmXU7tczPfvBdAs0D6NbVTdXZ6hWFFkQFSY6Fo9z9yv7OVwCDM9+LoN/z1Izw4x+tSWS
yajloB8Qn4zSTee/NfMlQ/GzI5iYVUuoFuKStppDHMwTcjbLCEGn76bEgKFuUmb9eqWW3/npakP4
WiHI+ytO93FrB4NWCUmFCIKi/NbaEl7jUZxG2JQFvVuX3IfPfRbUVkmSAOn4y2pKRlmldG8Q8M/V
HeQBWUEoVL8QsH4uPbDngOGwLMN4CNxn+RHvLuuWvqde0RlEBslVuKj9nbVdvIVT51K4cu56+zsd
UxGtxVv841B12RXmtAxFjosSIgRo0UYrSIgu3D+f62nLnJZ1+5+BVpeDMeBbhvoNkoBXwoN5UHb6
rXId7P2bBmVeWPwX1vDSvFb3hKSPigKvv3ZaGpZHyKGT29Gk2f/6eu+d3Q7vZrWcgHdfSuymQfAz
hinLGyF6zIJjqF2YyaUhVpuhTsqytTSGmK0bS9nN/m0hXPg4584pXdscUjwGLSpqH2cRtiFShEpc
QVBpldeqozewH9LqwkSk89/kP8Msf//dYg1Fq6f+MhPlYdkC3cm6l/c/m5/ZleLEdnwXnozHrz/P
2TBLkUVQYC467ZP0m8D/PdQy2Wbr9q76rOyEDXTJAjPdeAO/5PXCcCIzWF9FCngp+Nfiwb5WaDXD
uSTvHaC9bZdaweKlJWzV3WVNu3ObAsVkTcKiied2DWHWmY5naU7CWZeveimiZoqQ00Vsdjkkn6bz
bpTVmZUHVc4mgQA83IuHZJENXzw2egi95OpLmGq4Fxbw7LwgXC1rh1ry31vk3RapZohlRWZCeL8x
7xZb4PgmOWnXykm7k5zWEb8Z+0tl8UtDro5wIPR1KUUMWc5eGsHWc2PpX5wvpPIWHJZ3EKDo48ZH
Pgta1chbniW7CgrUdCFGXf759XfSUadawFcT0Hf1khdR18noQ/DO7pdPpO/h3WwuGwOdGwaHaJxV
VepEnKaP06AsVAi05CwFxnq/HKUIryN511xANs59ELY0dQceQOpDq9l0OeYCssxqoZBymuWfSHLd
IWxgX9hq5zY3TB4dK1z8a8y1jzFyaPUwL5RLepi2cmJnB6jMcNv/+p1IdMU4/1h7mCeQ+3WZF4G4
uKZ4lFpbSFGe4MrhzzQjzDTSfB/7f47jGSaNgZCCUKCkcfnjR2qyVjDLeqqcostMtzTor0b+Y99f
BCXPhuIY/bKtjYV5ta43I48gSMM0L3y/TfRsbmUgiPYo78sNyj3/m5VzKVo5Gxn9nRXXq872WIUr
wySPZq/DMRSphOXewsnp7eJK99CyubANzz2K74daXX79IOUhHu9cfv3RbA96c+FS+H+sH1/of+ay
ClHEbhjpLWGA1qP2pXnBrgEEiGCE2qoKy2jxZbjkKPlpUoDU3KtY2i9HWF5zgBLkEyq9QX0mz2DY
JjLx8dTI9ebC2fp0hFfDrNAGo9LL2Jg13qWt8VO/a7GbiE4RcrLcFz//O+vnT8EFvFNTQ1YfHgLV
+r8UjXcvR7l4eU1NgSuJ+ZaLP0c6kKcHufr29czOrN/7Uf46/L0bpe0bTDmtpVo5WzvFmuyaTsD/
vyFWW1zjUlLbLsdxIfL/SPr8W6If8OshznyeD7NYbW1FCzqETprOgUxgOXVjNiEN4h1NXjRGle7X
g316NczF+3ap8HLN6ly2Hy+k2cqqMUzzgapZfOjTHK2cfTJdZ9N9WN5niOT3iP59PeSZvfBhyNX8
krQae63IUSbpzN+dGse2FgyIZqXTKUYb6evBzizmh8FWx3gMFDk0OuZnakf6IGxjvEHu49Jrtfzk
D0/8ahWXjflu48VCa2gq/bILG+3FwMYar0H6bw6Tp2ymHdzqryf1OXBexuOlF6lpGZq0pk+MmmQg
GsESoiHqyA4Vjd0iqW1sF9fGcPv1aOe+l7JEFNSeuJ3U1YufmWqbqDKaL4pgIClj2V2bfG86nBTm
iw7J5xby/Virq8m0ZoMmIsbKq326lzcJ1oZmfTP8FL2clRzECyt55sb4e+WynFTwxDXw1s61opct
4mGlDzFWlfdTVlw4YctPXu+N5Vb/P0OspkTBMEQpiiEm/9ZHKuJVHoXJ4wox3WhRklegF26mpLlw
i3xO6dkjkJR5+0F4RNCX1Z6MhnhUK8ZFVUO/mzaICXgImWwGxZlcGG/epfTg/Fr+Z8DVIcjMIm8h
25OAIKZapxN6BMmFp+vSEMtpf3fOGjgjMuIIIspxEWmihNxPpigXTrNy/ov9ZyLLgXg3ih6k7QQ9
iVEGRDdNfzhUwtyh8FjnCvoi2W+8wyfFpmEVVKZFP2xjRtV4285ls8vlFAFmUw5289S8SEPWPiX1
bJr8aQSGhDiVb6pIwlKXBrOdjBLf1pJjEREZs/sRarRcoRUrUgzntaRfXy6q7Bss8/abXqUF0pkI
qbzoVY6UyxyNONkbjUBvKI05bpoF+gkt00XHuREPMcYA/9TBbrWhVvdAnASxWS/LEs804GQoTM7K
+CT604UY+dLyrw7M/yLty5Ybx5Uov4gRXMDtlaskW97tKvuFUZu5k+AGLl8/BzUz3RLEEG9VP3Tc
iO4bTgFMJBKZJ8/pMKKRASmPK6kugHZ7SkBKK2HmqsDsa7LTQEZ1Pb6tXRGnB0XIyctMjecqhlPR
CtQdYHSgwQCmmOtGLjvr57snTnxAfLoAQzKsgA7YCg0A1kE4YD2YwPvY4bhnYXs0PWPjvPBPchl7
/vFksX5oVEViWRE+GficOTMKXjW2lZWOtHS9UxhgYifDn1LcC+vkEf7k8Cx9rRJg0pDDWvYn0EF3
oG/ZWNXahQRsAjDLCsGDWnyws7KtrIQLFo26tjdKPKtt/ftkpT+0TH2//tlWfeNfU2Iba1IXLbKn
EgpiOcbAwAz6oGFW/LqNVX9HjDZtCNGgniOcqwm0SM1sQomGqRiMSuPqJ2y+TBlIKmk0gGlywWBD
W6a762YvX2v8S+HRizE7Q0cqwdd+8qUg4Ec4Pk12cwvosypIgi7QdWfx8bbfnNhY3UiC1pOBshF/
1J8bM2oVc6MqPHFWjkV9KOqbRHu+vqBVE3hkGCpKLYCwCue4KCPbAJUiSBct8ophitidyjLsbdZt
fLANQzqvM55snMRMLZELrAWjAACeO511MMYf/2kxurBflp1PU2PABplB8WgeNLw72fzy34wIZ1Ud
k6RrGYz0IL/CwKEPnpcjztbfXBz/fhgxE1FRcwMFLDfTHheQ8lraN3UzwPKvexHqTowI2Uea6wUy
ZRhhgYHi7rSbDlLYh39c/uKH5sSMcGh0m1JrqeFkS/atq0F4BqFaBg7A//ZhhAxEslSwB8+wYkYT
iKkbTJ9bN8C6hdfNrF4PJ4sRIg+No47GA/YsUkNNeY2st6HbyZDbsvO/ybOB9eYignhKiD0zjE9l
kjKMswsKX0dZ3vAA/o8WhC2zQXbe1yYeCEb7rUm+9eCdvb5Zq7nnyRKEzepVkoJkC5tVtMfOuieb
FSd+pC88+MSAkPfMWTFB9hAfHaLjnxS5Ou8rJjcYDN6MxltrEUOlBj5Ji5sytJccegk22egmrZ7G
f9ci3ptyF495AwpxkMkCztCBHh1MU6RSQbEn3bWleTfgYkvYtBHQNtYlwkFyaE3l0PcB6MqcPAKa
FqPIN87MWvBH+xcXNcCYaPwLX8mgWpXUEjcBnqUJTL3yPW6dDV9bO5inRoTvAynBPKcqjKggA5K+
djXIOmZ/0CMM8yf76369uiA+DigDYYyyrXZ+m7XNBJgdDwK2DmapIbQWy63p1sDelhX+5U7uzGhQ
xmiiWBEFTaZJIb5U+Wn+eH0pa58fWIl/lsJ/xImRmOZF1uswksgPavad5BvutZZ4nv59IcaAHrIr
MROArZLAn/3YQm0G5CtdXm3EstXU7NSQEGvMuohUBaQmLsXQCgVTY9Pthh784/FNZL4oC1iKlfuE
vcSNsWF6a4mCe3c99DnAEMBcDWKophNHhuYzrcx2cdGxEFx79d/E1dO1Cr5OMrXtwFAGz0j8Zf5u
V9/+k1MQIVurC7agI4NqN0rDIdrNPkhlrltYC3bovKHFx/ETF20PGewgkcVgYZJKB1RdRTU5zDwm
2YtC30rtlWK4/rrFy+4E0hCUFBWLN2JV6AyfezrRIGrA+KJYoGuu8dlBIrdEdwKzYdPv7m/7ujU+
snq40M3GLAHv/5mCT47GwiptHnBnYJojfUzJHyOefq/pXwOC67WxMvYShv1cGSVh1gWEfV7fta0V
CJuWA+KQWjVWoEBpogrIuPH31/3gnwVYgqepoHFLIgVaFvIhOuSHNOSUDurNVutrtfoLKxAqBswY
7XghzNV2VNDGwjrmQ/LA+3qmn7wxX/USH2RHu+ubtrqoE2NCzMvjBQzWfFF8yIVrA48YcFF3W5LH
W2YE71KVejAI/zZE63+2UFygYMqbtF1h5z+0sfxRmhL0m7Sl9pUSkpsbUW/1djpZpOB6S0PYEheI
QVH9Y1oC1kLfaQulz1cgpnenX03wvlrtx1GR+ArnMCseW0tybECf5sVffl7/ZL+r1ldMiQ9UNYWU
BOMOQo7pm3EA5yGGOGqIdbxaD1w2kmu/gnHc3IO98bppvlHXLIvPVsVii8KDBAbLnVqWd7E63yeE
BBnYYpxInnzQIW/cyqu3JeblEZN48xTsMOfBMNOm0aBdCnJpdGn5fHeJDqADqkAorvd/dTefWhOW
WDJbymbS8gORPYDaOWy0O/3Y3dZBFarGRkZzicqyZeBIebMH1CYy1KzP11aDBzZNR3hmsi/f1NEr
XhIXlGDvUYC++lcCyoMDCLcCbSN/v0gDBLPquVmzGxYW19wsuqlDASZ45s7NMdrS4rwIyYIdIfmE
XLY5lR3s5JiasqNbyGdcd8jL4X/BAv8FJzlhAaApgfgDPwvmc1s7H+SgunagYVzP8OJbbUaf3UGz
iW/i/rrt1cXhrrShBGSAFluIaWlZK2RQBuaCx9PGNAvK+uXUbwAVtowIoctW2j6LQEfjytNQPZFe
osAxDVuVgosAiV3k4786kCQq2OwFN8ziRGGGAf72sgXHMu005vYW1AQTY9oCDF9yIwm2BN/DOIfc
VJrC1W77PXhJd1DcwUUq32xdbZeipaDwUQwDA6Smphu6eJGSUl6s0QJ9HgcZTfvuo3qoIHMOppzy
tbq3b7jybeMtru6y1+yGfSSjn3vzPvdsL/9y3VfWDjpw/8jqgM1H0VV0lkSyk0UH2xqCmBZANqtX
/XmEzhFUv8CkY/zGRMrjLz2/28YrXmYUfCMsDdBIACCRwgoZRWx3oDyDPotLCXaCohQMdv3UGb/K
4MZI/K1Uct0ebFogOOEjrcKhVBcgk9Sqxsnw4bh+4SWe/dQF3b46mPutz3x5HcKSBpSpgtEEwOnF
Fy4dbDm3GPjkUdwOkgcAF0Ne8/Dne0txmM9neiBrB6q4ty3t95XDyZHi6PchuQDsS7jz8S8SBlBM
D+FAlCNKJ4dU1HW/ucgq+Nr+tSAqCo81Sa25gUSCZPROWn2aRki7J8v4YUGk9rqplRhwZkqIAZ0U
57lEWzxzbMjAQoxA1cCMmJjhdTMbe2aKxx9M38XSAxgnK/M7APCjm0Lb0b9u5LeHnSUqwr4JFw/V
0xbEdxae8pXDIRT6rvlknuLNHxjy8nN3uetw8DGivBs9HRg6hxOlbZ+8i3xJ+BnCQbCBR7RaAxEI
bPaubrx2IF9m2XOU/JYzc6Z46zrkH0lcNyF8akGHaWD+heuwHrWyLcBKqyKdz33lS+n2ICv9Pa+3
2Um/bHrCBudjA4wTzTrMypxbyxajtuUenOM9iA4MtwqGxhmJw2HeHNCRUoCvH9+uf9oVN8VwE1i0
FAORRRXbaXPV6Y3V5qM7D5PlxcP0Ods5JHlse9q43y8hFuA4UDVi4QIBYYVtC2EzgbheT/sRBAAf
zJN9sIOF001+5J5Tvv9F74Gb00GoBU4fEKeIlzDkGpI8nhdQwBQUBS6QQO+GTs89vSuH97/YRNBd
8BoDEEZi4MJ8hmlKBrjTh5xruzjTcs+ajT7/ZRHj93r+MSLGLrVWaDvU4MXlE6TjtwVe6EG1Fg4Z
FS7UuVunDTevHn6whQPAi7f/f2WmEMV6m0iZXYA+m7skQS4dPVgPtssv2DKwoCy78bRcyaTP7Anh
TGuVciyogoJaNx3K0XydF/vHpMlloOTaj+tfbSV0aioarChNa6DeMIWgRoo+GwYTWVraZHtoadzk
0FW/bmL1dJ2YEE60HWVy38d4a9VqF3v6rL1I5EuV6xsrWUuHUF7XcFvD+S55iMyoBoH+gFdWV5AO
eIy+hCyyDLn20VSgaBtjQhLJdep0WfkzSc34tZeXd2hcQFkJgmFgjGqPeQrNtQxEsO+mNcuv1/dh
7V1x9gOFughEIvSyl7X+/43sljuQP7kzYkAdAqiiPjMfauj3wz2mhV+3fGrtI6BtDydGQw0wYeFh
ARmYFmKrSg9JIwoA1GEok6CG6tX1Ja5ZsWVA4VVQrKgXSeFYRf1YZubkJpBoNEaI9xnfimLjobnm
sqdGhG0cBqkdqxq0h3o3u00fsCH2/2IZKsIzIP2ajXnK8zsoIaqRWvzpkkMbLM9u4varCT3q/2RE
5KOUmtjQBsUGAFRVvXaQvmVj4dJW2fC61d36dy3ijEI89CZ4PXG3kVn1stQ+1LEdXF/J2p0NqU6g
3sGKAdTiRbd+qtvCVBGVo+NXDIfyEJndp+6XW6v1OAnTX0xe4NPYNnisQJ9lWCA4Of9Ck6XpmH2G
RRvdbmp/j5k/t9ZG5rMWh0+NCHEYNPoa5FGXyTWsMqhi25PpAC0fs9yBHFDfiJK/h6mFWwakHAhc
nJ8LIyWCW88maxTIbkIxw4+/xTtlp0K6btd4qAoTJ3UHj49DV6H+nju6UwZgMijCLV6atYc0Hhfo
AgByA7I1ESeVNvNSD8MIQGZfHghL/bqiUNZSHnKq5A4qcw/KNCZOLtfPVNM30vi1Nx4B9ydw/wTA
MiKOLZaz0UVgzuZvPM66WIeKtkcRKYDjHopfYGva8Fv+AcUtP7UnbnmqLfGggTeM21M8PnxivWgh
n9SIvfLLdWsrB/FscUIEtlpiSXIC1jfVGp9AbNzWdAM0s2VBqOssYAGCWAmWQ6Cdo5rfNXCoX1/D
Snw/W4MQGFWmLISil+hGpu3Y2gLtH9zmlr4Rs1YdAT6Ie9wCIgBT4OfHW9Kg/m6nbHCNZnCivods
D54c1hfVGHxUwfcJi3et/ZCYFCIckSdD1fP6QvnHED3j9AcIC63T1ujnuu/dCET4FbWDAWaMsX+2
S2jpbAEELsvRIPdErcECHxSfDxfDWTLN84IpqMGdDcsFDTlG0GMQVFQg35dNt0yyN6h9gLWEQGoZ
nONS3WwcvRXXOfsBQqhLO5x1M8UPYBNBWfCNqn/u/Trm3znvGqfqEZGDEfACRSuN4K8r3qPhWIMM
/voXW0v/MA6MujdwiTaYwoQlNKU9jlQpwLO5z+/qJ8xOgvHfwwA8QJ+/yUQXcDZ9yYNoI4qsbB2G
/+AsGh8DvOB1MCe1aqxcBYVI8g2Szya0YDZWtnLqQOiAFwjepqioisWoCLwRZT9XELy/Xb5y2OWE
npp1q3+YCFXZIQ66nbLfsMl3SzgAZzb5qk9q4NBz7vBEJ4tbtZmfZaULdQdnSqhjqo/ReG+3vzTl
3bJ/lkgpta3zsHLxcnpMkB0qUBi6qIGlalploPtEsmr0N0qt3pX96CfFABny/M/BBJjhVSF+APZB
/A9GJ89XirFRlpPE6F2I7+k7Fa89KIAZw58fMAONd+T/yFpAYye8s5SSmHNd2z3ktdCY7Jy4fd74
Ymt+qKG5j6c3UvyLtk8H5coJIsfAyzlf/+8zFSVZVEj5IzV+3mJRWXuJY17zX3PCcetSOetnu51R
IYW2Q+cQl6Fh6Nru5E4+3hh97vwPrEcrtagzq8I26pHWRLMBq7y1zO5jX3Kj52Gv7iDVvRVQtjZU
OAIshjZLIuG5pqJUM2F0HZSfuImQiUFCF+8Cb7u2t5ZJY32g9cFVjUqbCEjWFiwvmSDXhWMFXfNq
b2Ik1vJUxYEQLNSwQOEIrLXkbY2Hra/1H7ti+7edKlYo3HlikNVDiMpLi43kZOVGPV2ZiE7OFwrp
kxErk03mABPjLcldUe2y7mEYtlqEawHzZBd10TeJDOJLgz+0s+jYlP2dntP3oZE23gdbX0t899Ac
+p9Wj13jZ8CERjZzcz8JeLJegUIoAgNt87xNwb6WHqHOodtcoANVKTFkSVYzZ/pMerfYty+gNwji
UIP4jad68i5z+/frkWVtN/Gix6wBwPggFBECJBj7Z8wfqT2GDfTYA0j+BvDixR1J+nTd0NrrA9MF
/1gSIaBVUaSLXkHHqerYbVZVO6XQ7qvKJhCqz39GtrqDZs1tP1W2y+ZqY5lrR+DUuPCklFNdokyH
09BudKZhcfStQuL6RhqoNCNdUNHfPb9psIkJTSwMoTSq7rf5fT6ovrVJsrd2cxMZbLqo8xC0Xvmv
OLm51bGbOj1CDYY75eIpzrLj9VEzxFzpzdarddUVwRUL1hIkdmhYC85hRjMOYgxXlCF1Ce7l5D4N
AaTQ0X8Fj3awhflZq5/Dyj/2xHntPF1I3CRoAyZ7gG72GGLdVzf2kU/N0tC46zaIONY+2ak5wSkg
6WqYLV/e2AZScWzMb6jsO9fdfs3xUJYDwz8eO+g5Co8dMhixhk4gtDUgXEvflX6TXnnNJVD5U8Go
heEnIADPXQJk1UYMJejF7b8yTw+UHbSViLO4smfcbN8la8cYE/tQ7+EtTF4VOjenVJqBNA1oKFSU
A3PHSY61UL5tNycrVvJE0FLLYKHS0DMyTeFAkYLkZtOguzFTpBsVLX51cv+h2NENVbP99a+05ukW
/w5ATlpopFiCsQVqWFkVQR0nOqZPmtdAAwl7+Pm/1bfW/PzMmrCHTEtLPYpH1J6OM3qNIFF/lHwd
aqvoPvMBcajKXl/fiqejjmbgfQG6KPmidNtrg6zndo+a50CfamX4kNUlAJ/cBiu1spIHnNkRtlFt
sgmqHRAl4OFJcgxX7x0mOwqENEyndwYPMgyhETs52Uels1XgWvEYqGlAAgZLBbOOqMaUNsQuigWP
RL2Yhl06JBMgRB096lKz7JnNyg2vWTnbZ/aEs232cjqVOuzJqQlNFrzlu+aPQ5SimHhYgzcdQIwL
kO209E3NLLTzUfn/IKUS5F1211bzRv52uRIV5RjeutRtXGEXRC3pGMeNpjM3m5m8I5CW20Ukbza8
kF8X589OdF+5UBaI+DhySMjv5Xq2Un0AVGgKuPBYHra+edhmJFopuOD+hV4FUHng5LMM4bsMhaXU
BELoAD5FR4VMQRUB5RgPuzE1v6gRSq+0AntQqeruDMHCpmFfrh+3S0dEsw2FUyiQgN0cDdrzGNkZ
LM85B7jbR3V2l0dN5GWJOd82ZqYeC9KgDnzd4Er8gkWwqKMzg4gJcpVzi2qZo2pWwiJIVdFYh6SN
9JS6PaIJDbviSLbKFisOc2ZP2GLGWA45imlw0/mQDrMP3pDd9SWtWAC2DNz24EfCKbuomjHA65sR
IcuEuHqXk0NdvfyNBVwvgOjzyWEhu5mhRBhDkbx36waN3rdMGzf8feUJoWIN/1gQU94lY5ECWAkC
xCOe0SAMShtn6R/M3zUrGoJn3Kg9cqdtLGzljj63KyQ2NbMbpncprk6gbL+kk6S5o5nVd/pcKjjY
kKOViP2o1lDERWZsuxlULB+vb+7lTYCfAMUqXnORLcAuzh0y6wsN1xykeKSYOGXxlulfoySEjPJs
vf+FJc5EgtPGv6Rw2JRGSmakK507GbljQVQ9fiPN7EFLFPQA+sYnvbxIsSyC9ieKkDrqncI5A7Zl
IbUMJj85BgQIfEwdWIWY/XZ9SVtWhNOldWSZBi6GhSJFKFdS2FTtIS2yjSO2ZgYBwwQ9G5AxF1nB
OMb6mJYo+JtWqbkx0j4PLtt4ptVJG1flmjucmhISg2JY5CrNeH9k3lPzoDePJDadOvsm2Z/X924t
bgDzraPAiJT7Im5IQ6wVysKgPEgfzP4hrTYce6U2puIux40Mp7a4c597dpqwJR06UNLorQ/88OxX
EPixvLbwptaZgB6U/5faGPdi4e7kyGGUGQEJvRyYRVtmVnvglt3Mdqx5b4QmuJQlHypt1vPk/y+k
lSuX2JlF4ZNZyqJIUwaUZJJUD5pNH/IB+sKR7UylFV7/ZmvegdoAALcYiECRXThVQ5RrUjYxtOpG
oKRAazK9NzkUxlkWGgbdcEX+fS52Epgp4K/BMQrXP/9+CeslCUMsrWvN5KEkyceol3cDl0JG/3y2
htsBrFfX17eSF0PTiuB1hor3SpG/BNtQU8opc9PPGNx7/NtBcA4C2H73QzqqP9q7zJdwE8Rf/tww
XmoAbGBGC+yj4h2nJf1gNja4JEaX1wsqj6WO6iLncdmXHwbQmv7slZgTkv94eAtARYArOLUb2t0X
u1zNqMuPMcohOtm14ESo5sHbWBu/xYQPCXkI3hDSgECHasj5h5wkuQL4nNN+uJhLeOdsRilqqBBT
2BTOW/EZmOIjJSoKBkQTfEadmxnAItSuWtI5GMBddBTDbVdnTwO0oobi68bSVoLYmT3h7I2D3dSt
iXSuBREu8MluCZAkxIRGL3KmMPfGXbkxNnB5F2ATf4Pg0MYAwEHYTIWRmkmYEXLt+cFQbrL6Ydqq
qPI/cf69kGVBSgbIehxxNBfOv1fVN20k9T2qO6n2FbR5TjSVTjeagZrq3sTYxoou9/DcnBCnoSLT
RrINc4B/upXUOJG9EUlWsm6I4qBxh/4geD1Afnq+Ip1Cj5oyZMF2Fxqh/pvgkmr39sfiguPyQMmG
y/8ugIlbaAI/i9ctXja4D84NLqqKGmnSDsA0zD6ZHIsP/LkU1MVIslKnUZ2yhIRzCWnQ5NgioBhb
L3x15SOiWwlMIdrZxkUPo16k0hpzRLLGnwFvg9z7Lj9imAXSdtnjVk11fb3/WhM7F6axROOUY2Jm
7nJ0oehAvWVB/SA2ImfJwLGe/CiaMdC018IGGTBmNCAqaUnJW6J/zIZxkKevFtB3xLwFU+KuGL5v
nNOVU4OQjoovr4ZBzVr4HnI7yONc6RhNue+9KBzCxNOW7/zhxfVODMUHP7smOZv8gmtH6cSuiJTN
u0SpKfCObi+T25GaZtDrVvtsLVLqxJXOfi4pm7y808yAAG7tmLWcf1H6vkrdua5UxRs73XCShkh+
TuzmrUjl+lUt+y106EqyhC4vsmLgfYA7Agr13GHLxEpkOmZ4CQNdq3i4dqBm4nbe7N3JDrjrIUS/
8RS+TFvOLQrHXjLq2ALub3CVZgSUaVfI2nGOXpVGDq5/fP5tL86ihbokJqAhOCyCLmkRYwyBL42E
bK/s2p2OInzib9GAwJEuDalcow8hEzBvfPbzPRzHLqVpzGHeut4TJ0Z6flimJQrLhP1UJdtDhegm
o2igLGqRHgutfcmV/oc9tnlQUE2G2iV7ZHJWuSQdysd6WTBmGhuxa2RLtJNI92yN9CFbrF+K3n7L
JXuH8a5PCGS9GMl8wIQagEDRQ69Tw5tss9hP+TI5ZSeFZjz5lhpJrhUVLz3pEInK9r7Ser/uoQoV
pw+dpTmV2jrNkHtGS1Xopci7UZn3GaY2XWYo0Gfts/y5t4bx1sbYUZAZUu7GS1Ltpzb/SM288Ykd
L8DMDO96090TqVqcXJtTp2UVlNVN65fEaO5hLuQzGawvrT6GFC+MDGp4jiZXFfRfzEeqY1A4bWLL
KbQOFL59LD3TiAKHRkqIrCwjO9aM6xp3r5Ki+1IHeVDT2C1TcW+pRb8fKzALDmmN5gc+klOM+U3R
ZMVOH9pX2i330Vg9x2DpcFrUBNFbGu+ZYkNazv4St7YXU/OYy/inkHZUXr4N0qw7hSQd+rH4iJiF
VrpllQ9pQzunbzkFtKojzej657LGgMSiVF/Tlj1W3QLu4VqB0HwfmT44RpUb3QSkZxmMJ8OMZ8fQ
aBSoRdkc7SSvAsto5gczm0u/KvopnIlyNKnUuFUuJ46sZpU30BqgepV97fX41bCSEq0Qu9rhcxzU
VEo8JbLcstdfomEAFR4bap/l9K6ru9rBw1/dN33i6ja6NeXSosSVfu2L6jCX7c9kbto9lkd2CzV3
KQYSAbdNAB1uRnQner1wysY0ndkcwTHSVT9tffwwyCzB/gxNEBB67Yu2eC0lFnttYsnOqA0EGoGs
CGV1/sz76tfQd5U3IaFwkYg+JlELamkpG70mqwpXShN6G8dqAiCb8sEy5VGfMetcksVJ2qx1wClo
BF1WS34UkQofPHuL6vZhpmiQt8N+GvEKaVTmWdQgrlW0ynOmNdBDmczE0bThsxxM/aFWpW+sXfys
l56kWCoBJZ0Gpwdf+I2pUTAyZj+7Wl3Cvp8/0c7Q0UKOKOgY8SOgh1h7Esgbsyx10D3/uajyXjLS
l7RODrGJbH1Ay61vdhjtcJI0/9HG7SPDpL9DTQMMU/0YDpoETZsZmftYTLddp36kE5qbmUlBTbdE
lpPbmDBrFbUMUan56CNpDz2W2xJERcO0dE5uTI1jmxSsyGX1rtHloM+55pBu8ezM9gsDj5MOol1W
/KvVI9+Y2ZdpNt+Wgb72jfa9taM3QNJ/XA+qKxcqiEz4kAngZCsQiYx13TQ36MM0naPVCFnDoyxX
f1xVB6gYLweUFfGMv0h2VQM8Z+WIOyJR3yR2kLPCwUNpo1S0chFhShsoGrxPLJ73noftkhQjSyiW
kljVnijTTq6iIFFU5KJ0a3JmbdtQlQAFIrC16JcJeQg1U/TK6ql37ef4SYYMDR8K1zMQgIxoueC0
1UG8edOuXIA8NUMmipo+lzA/XyDYXDNJtwZAB/Ki+0pmZtxpmSR7Q5SC1Iv0yuhHtLY8eSkNt6w7
bbP1uXYznv4C/t9PuuHaLM2xHmGcDPypvnabHsh+AHumESQH+/a6Y66lomjtY1wUUDJ0mMRbGB9x
QI0dt3DnW63D32T16/hKAyA5e890+dhoBvCog0PJ5eOH7/OWmN9KWVfDT+AgCstCkkNEj7LNSStG
/IQRxcecAjdR7CKzxk3xEQ9hDMVW2YQWbMw2PHnNMCZkMLZn6cjlQER/vs+oLUyU2Yi0kEf8rXAU
77nCEXXN/fVdXnEpDOYij0YrCvzLF30oNSmbOk6xp7bZfaOSNARxXEKhmLWzszRG7BuEKR7yHOkw
9rnxft38ypH9ja5D+xDtMOAsztdpLM2C6hv8SRmloJLr3EmT7jHp7GNlzmwjUV05sxC5QcmLz9Pg
iwrOS+ZxUCsFX5OqhptIL0kfeTWp/8oKL48g1GHyQFgSVGciI+E+k2uPU/qy0IdE+3J919aewVjJ
PzbEV5oFXYJMt7FtXLZH9jk4177rAht0i9Hd1ptw05qwb7k8smpssaIpSJ+GsAy1o4VpXO6O2zjB
NYc8XRp/Dp9EGKjFzVrcwFi27/fKTRrqiC50cwpx1fFOdlA7NzPIVp6USO9ctXuqkodOCRbl0cTE
/caX4iFZeLOAewInmRc/L6XKUlupoYQHO3i7u1C3OZo+H8CQb7a+0qpznxgSQlWDtwdJDbhEZ0WA
uO8ifURlKby+nNWPc2JEeBhFEe8BtOi/L/a83Np2m2Paz1ZrlyWojUSkpYce17/mNKCEqR0zMrbi
1UqN6Ww/hcdmSSYyNjr20x4OBj2qxp8nKmd/Xzi9rU4yc9SxjVMm+SMkcDEccM9atrGRK41KTIj+
u5PiVY4ubApvgZ3oI34y3CJoALHn0B5k7E+z13YODbeg9as+f2JTOMfg/FuUlAfbuKJBZ5FDZGo3
pb6EmdRtrW/LlnCMjZh1TSrjOzU+mAyjEC2bQIlBt92icLa4mlsH5Ga+sV+uO+h6rDpZo3CuKWlK
YMMrnjRMHuf4RtWfOPr/G0JKv183x/39yum2ubeeBKuitxqjUrCjQ85uMtDzcDKpQoo8Uxu+mY28
Maq56TU8CJzYk6vENqAaicIEENTjXbvnGmracUIRnqvGtL+qcBO3vfUlhcAiQwHThEADHn0f9v38
xnnuJJd4DAo8SjjB7v+iZLDSv+HHA2whkMcEn5/Imz5JXZrIM6ACnQ8gwvcZckbsufDk0VF/Vuj6
QTYc1ZcRguhbgXQFKwbTeKrwRgpqzGJ7m8zEruMZH7WPPQMYzCbMFHd6oq0D3WgfYuWY2tjIddfi
qoE7QkenkQvWCXG1iiOZVRMDbKH9Dh0CR+qHIGse8uIzsh/ledej733dc9fi6KlFIY5W4xKRTIPF
rqW3xqwdlqzfOIurJtD0M7CHADmJ6da8kKbRIpgAvWnYMlSvqjy4vopLpW/O7HRiQwgzRJ45tgr9
APS5D7X0hXtJ6nNGDRPjPMC11nFY3CF391Jv62Ss3bintoVQYzWoHWYUByNGq2NWw1LrHHnZWOHa
JkIZCO6I3oOFR9/5ibcwWQ9WbQBaqPo0kRcU0K7v4NoiTBmFYiC3cODEFtFgqyXNLHwkdfnosgeN
PqjF43UTq2cZPRQCqiHdJPDy8zX0WkJI2uHZytuGIOm4UwIC1rbc1T+iGK/HJtihvfY9+nXd7vrS
/jUrBK5FadWRYNrRlaLck4snU62dYqsnuvp9wJ8ONL8MLkhbcAJ9AKug1sFIOdWKA0mEwctsMm1c
p5h7wx6JN415Yof/jpPIX0R4IBUah04NVu6iRxN9jVNaP+gjCIGcjEagY5jVuPTHyB7v28mEiOdQ
N0uQxqCvygBB2ncMs3sYiek8Y2qHzrEqm36ldlzCgWcgRKv+mxZrLJDQfXude0m5paRkh8ZsZsdu
5nYv0XR8tGYuYZHptWM1qa/MGqDqCwgXpMgZEuvOIq03tOTORr1wRJdxoEvYdOWDmgOGWuT7OYvu
0yIBpY9le7OiPAwF2kx1Hsy0DRrJzJxaN/2yWPw8pdSpe6CrlcVD4zHIE9x7EgjfwbOglRALinXA
F5q7TKsfs+5zrDsvAgxJnk3HYtTTjflDHeDUxSMrnuZBdRf5k+GpDojYA9Nab5T9ebCdqo9va5Th
hwVAEkXhJ5l1ppdRyOGqURBpuWvIKDJWL0VsYKQ0Bcx76SGZ1ZiOkpBbO6VIMVAihaoWxkkRuNU7
kipB2aIHb8ZOn7AHXW3uEjrtDP29y8iXSWF+paKk0GewufShbrypZh5QRXGbkbppZaJGnHgl8LRJ
7DFzdqTIfqvq8heKoi606l2lTvb4v+9hPZTlmoYDl8KJzOQHQ9lwsOhOb6k/FXWQkOxotTVkIplf
zvVxJHdmQt2J1oEu9cfe+Dna9k9CtdsW1wDLKyeS5u9dg/ZqWoWKdGjK5ZijtgKNFke3MieO7VBW
6O1UlwH0cg1nMl+ZPN+q7F7v8h+TCWJXpqFbaDlVl/ldg9iMT1a1j5Za30E3CzS5Uh1i8vlXvtR3
dTzeyeXngvnEhtRHNmFqamifIe8N0FxFMyjzxB+5HhtuT6RjXHUOq5NgnHRXg5CSnJdhLM/BZHZO
O9gQMX4vEskpMjkkOoXi07SH8MFdZ2p3ua58jo2yk6PhUDdq4TRae5O3GQNqje4z8jb37b5T0HMh
UE4CK9WU7Ub9i0SerIHeQy3Ik5XS0Vvo3I/ZXpkmZHvsZtT1X6BKeQJ+wFPV+saKSlcxoeNhoiBs
aXMojfVHay67iNXhHC13Yza/9FbxbdbbGyCq0RhSvvb2jPOky84SpY6WaF5RgOU+6RansWUcDetF
rZGANYOLDgOXOzDvNexHU3ha/FkDVUsixcla003LBzkNY/s1Q8W8Tpy6HYJe84YuDm1GfKssvZEZ
+Gw/SYdKj1X6rIeEhjrYwfJ/OLuO7rh1NPtX5vQePcxhznQvGCpXKSdveGTZIsAAggAT+OvnUu6Z
scs6ru5evHpSWRKKJMIXbiBmE7e5Lw5+3+aRa0qypzmXSaY0fGZZNT2VnkViC0UwpHrEwW2zE952
z+1UbEOavyg0AQ9FmLXAS3mJT+SrLs2IG9ndYAK/V+ebagKEqmt2dWlNkTaqB2qTXehOG4U6K8pN
xo4Q7V/rVjXxWKN5YpkiYn344tQBJPJhKNIUVRUNQ+OkwFvez025Npxy7zYiNYjdJq1Lb/0Wwsiu
GMy4HgQkXkP8rHwhnO8rxvM4KwRPagcOXMaQqGnWpy6EvUfda7rN3NaMTDGiWWLQB9usD05hnpD+
ZZFSzctEPGPNZLEL+mGbZ3ST+6hUYBcZazRlJlA1J3+PntPbFLSrsPQOFsdsxqkRZbORZi2LC99O
/TqIu6k7FZO/mgiaxoZ+hanTZvLJRioHMLr6BC7/S5DTrRLkazv0j2EJZFjkDvWUkM7+ponVR74e
dVTVfN0UNU8Ey4yIdcF8KjznsfUhp8nhcuoGFB0KvJP7xZWAiE/EHcUjyLREBA3tSLkuiQpizzEL
fXTE8HolqIUYqodl1sfhwouGbRxjvgfnfJVBzp/5kA9DbGWNUu1kz4yXPjNvBjEkNPDuXNBJjRb4
jCzsnFTP7a2cDB5VA/ovvg9hFqbbNmra6hGyF03kQDs29iXImLlJjpS0W9I5CA1Y+NA0NlJH8IwT
xULQC4ZWRr4wa7xJ5JG18wsX8NmynTblbUg3YPLGpRtEhpzQoRVNnNd5nShNIBlp2tl6cEuNY8Xz
cYsZgUA4phLzwAGZEEOuzWZGBg59ccyY4brtHPRIZ4AehvHOyOfdJOcXw8rTrOFXrWEdXFauaGWt
XDMnj40smljn/MvYzahGC1bFiArqGFa9wsNBaZboszXVtCdlESYBnsm+0617Xbgt3Y1G6X0thul2
MICgWWUlZeyEYFA/q8HVB+SY6ruxHP3ar7q0Jco7oaCUd+tBw8LBLs0Xybw+YXJ8Cmz2lilEczR3
gfCpnAmC1DO0qiOj03furGtoyCrwvn2/WtewwuvS0tXj9czHPjKYsNF4blgycmeCFBju/zWb8jc5
ml8Jp6dmNIMnwYWuV4JWQzrk/vDIax/idYMtcHQHsrLiuhiG45jDZcZvC5owSJ7A6MpJCx18o5N7
B3hJBSPpCja41jStKw72lKzFnZDQ9B8NG2RrZNCROZryJNEtsyNLMTOqw/ZBMUnmVRm2MwrhxAr3
aJHTe+oOhCTVQDJvb9IeLLmWh5A7bhs8SQ+PuLQhbkkKe92z+sGsl2OB0A4zzxFJbro0clVt2rEC
3jeMxq7SHnQcyRRCBS2c8jDWw2S0STePpX3AKKG/72loAfai7WE92eW4r4LhgJwNuuYjQ+un8UUE
qek7Ax38LyPxQ7ouWpt5seUYYJeGMgyitmtCHHCtb0N1CeBxaPNBHicivqujfHLKHLJSHaErb7A4
pN+wc9/W5ujS2K65QTd1XxhXptAhFMAGd4dWlW6jnOUOTC+HCQ54OWuM5ULb4Yrk/bjpoe/TR0Eu
UJ2zm9G56YCn2IdUcHwUi+7R/C7W3PSsV6gaUWNpFAf3mveGjIvAhXBTzTvnzcflpz04/sA4EMPc
Vp2HxrnrSiOZZjSNa58WqXagj1QWKuldcuzb7nEMpuvGzbD+p+qbHIoH0xkifFbERXLfVsaNEt2x
kF3EvfHY2TrpS+96qGDYjkAOhnD2yQKbqW+dfVGAwW3wr73BVvk0rQozHCKn4h0Ae5Iufdhcwau6
cowBSIzBipuuQIPGD3eD3bko6pXVd6fNmi21CsLWVVa4MfdEmGQZ3K5fJNZonULQk7KVJxt2HZQQ
8aja3oxolr2Ulk+cpAonJuJqhkBGpLIuL5I2rElqGV6bxbOv3ftg8vImBQvFvFfQmk0Ki7WpVZru
Tpqiu1CxXNKYP2UGZ9mVUatSDxwdHFHoceOMPnAmrJ4I4BNzPt5b01BeSuiWpOa3IaGpZ6GkDfj/
eXEm0NQTfELSo9cCEWi0qMd6CTZzA6Xt8ipPLhmgfpbKgdyDNjUwOYB+nV1j1TuuFc6IjFtrT4i3
1tO+NsW/Dl9cFBjgeP7RiTrvucGtUzgVnk8ckKcsvBWXvL4+rU0GdmhAiQk0JUhX/JrDYadFou9y
HMofXD0aF3cLlThcNwm9uUTt/SQxdcDIAmMUClCLTcGvg1XMLK3KhpqxUAHgQk6MFfEv59cYAV1D
TGEgB85LByIUvhjgTRC75qMo77tip6r7Pw/x2S37ZYyzMpUwYAsQVgDJWuvyBOvPDfQi0Ob65wo6
n+TYDlYptBVRsQogQvPrLTPzwLCbJkOQPbEkhEwYn1Q0828zULM+1DDZcKkj+dlDwv1DTxKLCYSo
s+qO1KQZEHtji+meuuzODh7/jfv38wBn9bHJ73phLrgL+aZjua3Teq1fzLW18jY0vWQ/+8lO5Lig
4oMEAuQ9WkG/3r/RDrHrKBQZiqyKLK3iio0Rm78Hs75Qvfx0Xvw81PJRfiqHdAXhRm/pPu53+Wmx
Ty/XzrgDm/Jkp2RrXiLTfFYT/uXSzgq0kzGDrWnDEVwmgAED6lF+Zw/dRxm6XrU4DC94eH4ibomV
9dO9PJv4ma5Hq/fnRYIdgeu38buVejszWXZa+zZfD2l57YFYEOVGEuTRpf324v092z2KrJAyqzFv
fFQet4smhnsL8FlCbiCYsr7kp/JJG+Xniz1vZwvLyGmNED+mNRxmvQJueG1U5nuuTh5IZX9eE5+s
OdSjsV3hP9iun1dUC+03OLsQI/suAZBGRZV/CbJ9PoS72EQAiYSSLSQjIAPz6+wUqid0LALg/p6n
lbNzYjMit/nRf2gO/q6CwPolrMylAc+WuZspvw1YKWNvMoMreL+aEZuqS93f8/3x47KAv/cCnJHu
b+B7E7lRa8+uirMs5Vl+CMRNi+boNADaeK2sKv7zgzo/9JfhsDfCrBD/B5zrbDuxA3hGlMC3IrKr
NrnqVr1EglyZF47988n3MQwSAdjYLgr856ey62WmlUPPFfGTdRB5fZxr8dhOXcIme9Upb/Pnqzpv
9ZwNdw4kb9sw8LoOV1VsF35qt1ksiv6JLtYyx36O0ZZxHFAnEc2ALoET+nwOGrPXK7DyKqhGLPsj
Qz6abxefjWoNEOe/8bB+Hm6ZoT9tyE6PSofoPRm7No0KV8ZhowGO6i8M85ss3fllnU0KZY8liE3e
EkMZKBJE1mO9awFJQVE6345J/a1ZsZVjXjzbPpuMP1/f2YEDBCFAVB3OtNl6rHpUYRSQnvmFUP6z
qYis08DWD7/632I2xgIXAqkoQ3S0L5Deky30CkHWMfbQi/8CvadLiIALA55vvOHkzY6mDSZjfjuw
W6FeAhRLZvUG8POfp/1vreuPB+c5S5sJHLXfcobM563raDy44Mu8smIzsTdLI5mtFTzWoyYpVyS5
JE/xW+fpfNDzfTG3u3aeMKh1U23FVlwDtHfjXPO9SswYoGPgpegO46Z/vtjPJgvkGQ0PilKBg69+
XQytYUppLIuBsjRzSdJOdy271Bn8LSZZLg58aBMSl0Cggqn66yg884iECI6Mxx3uaLpYpWSHNtEr
SDzsvdNFDcPPDplF+h6iGBBOxJb863hIBMwpmLG0+10AAsZ4tJ+Kq27DDhALToYpKr44t3++j7/B
ID8u8achz1Z7Jx3otlA8vw9d4oxuDdtwo0bLFG5Fu7pJWpOg6eahU0KSC2Nfutyz29s4Y2e7uQ2f
rkfz2V0tnONuP93qt+K0oADs60uEwEsDLov1py00QEujLA0M2IoVmb46+SUq/aeb589P8CyohCWD
sMrlCeq1sTPSetOug63YqJVeGSuJaJJcg/97YTH8Jg7y8RAD5Dc+8J3QyjiLhvqGgb/ta8xTMGLZ
Rtx1IO6Y6aKVdKkl/+ktRHSyKExAB+QcTjoOUvRtjbN86NDgDMGe6DP6+OeJYX12skLL+X8H+Zi0
Pz2nEVCNzBsd9OHe/aspqTckAnrweYJ3CUvZMdvYdWrv7Hee1nfWpRWx7Fjnx/rPg5/dzAEexW5W
4grz1+VmQrArYdvsChK3Kbu4f356OyGiBToHwr3fVO7hP2pDkm/GjCTi4DrDrkRy/Oe7+fnsgLYD
YhSsXZx8v876IhxmW7oYAy21RTR6B4IcNKrNtLm6iOxZluxvNw8aBZCqMRzsnGf7MuqD00Aa7Mvd
m94d+zRX0QLbB+1ihQYrdrEFynSJHvdbLvUx/38adbnLP82XVpeqrlHah1mkubKTfPcm02a7oGd5
fGkBfH4o/DTY2e10Wsg0jMVyiR/mGiiLHoc9OtioMgEbXF801/hsiiBWgci45UPH67yC4dmVKGyr
MuMAys4eWlC166z+PEWWj3z+1CBSACoeILSLCMiv988e0V2p0eaIB5RkyvC7IY+1uBB5fbo1+jjb
bHiRgWH8m7PLSFBPsJmMremLwfeL9t60yVa5HdPH8dmtU2Guf8yPfytIAbUACBmI9P6ucDK2gUd7
jVsIQ+FwfTTKjcj3i6IQJC5Srx8jDuGkyI4t2JBfGvyzFeF7PkIymNiimHs2XRBK82ZWGNtFt94e
5kiS51ag7H4p6/5kIAgDI23EIBAjPk+J0QSH3AT0hWKXqpiYD6J5o+VT1Tz8ea58Mh1/GeYs4Ouy
nCmIXkm04Oe9yTma30b65yE+mypwhQI4EZYJn9Q928kArtmCMUOxZRszKtG0ue3h1ubF/iJmm8Cm
447dtV9D+0Jd4bOLgyykZfhBAF7IubSEb2pOZ99oY8OLxvC96/9Vi3DsVJDdRvIBLWqIfp+nwgOb
htZd9kcTswFRyAzEx+RfArEu6/VsPWMUkBdQHwH15JyhPHgadKUlKF84RE7MEzS5rgfU0tptvRr3
/zDS/M+36b/y7831j7+s/v7f+P6tEVqynHZn3/79yN4kKJLv3X8vv/Z/P/brL/39Snznd538/r07
vorzn/zlF/H3/zF+8tq9/vINvAlZp2/671Lffld91X0Mgk+6/OQ/+4//8f3jr9xr8f1vf3lret4t
fw0tO/6Xf/zT9tvf/vIh6PCfP//9f/zj6bXG722YmsUrZ6+//c73V9X97S/OX8HJC+BfjGge0EJn
edzj9+VfiBn81YRuCt7EibxI+iDM4I3sKH7L/isI0eCaQl1lAQ76CCJV0y//ZPl/hXkhZEvBi4M2
N+y//vK/H+6Xx/T/j+0/eF9fNwztOfxhqBT/MlMwDaEBj6gRtR+IvAIIfLbzQ+xBMfjovrOWDyvT
otmajYheB6Pqbnn42o/5eMfcle44f7BQ3+aOvIEIl5s0NutSQaYZoB9nBn2J1W/Ky/RO9zXf9q4J
lD3y3hM1jKuCO8Uq7EcbSClU4E171xrHwYOzUc9yKCgCS3d0B9Y+mCaHziGxn3piWpFvT2UCRmeQ
lKwyXq3SixSMdF7QhyYr1UCsGJzNVEKp6wHcS5EOhVuuBxm0R7P34E4OhMZHn/deE5QrZudtkuAO
Z8o1r/Lm1Ndkuh66+rGEztaum+fwqs2NLIGRFXSJ0U/cVS2/lbZRHnSVlYdayPIQGLug6fIUCh/l
9SwDO+38ogacya8Bzss6e9f1L37mljdDac/HbHIzRCJ59m1Y/r5nNuEVZeOb0fvjVqlwijgbun3d
jmxjOHWfdqFfbLk/gnSkDJGQxhw2tIBkEPR5YYG+/H7Am28ZFf324yOLotxDPGPakC4INoZdi20P
adGTUVpNmhN2JWaiT7TIrU2osyxiwONtYW0FOCB6cX0kYYG2q0NNdh9fQXWB7IDVyIBfUd2CKAuK
ZCYE7rGKGKkIuD55QgPQYwf6ZKA1vZ+AbnQU0DJx21+XnbdiPdPP48yqdVHPQASM3Lh18qPd1QbK
mLO2r/MsdO80A1x1Qu9649o9vavJOB1rN7yuis5cK4AazcQxc7khs5PtP166gruJzpxdNd4YHE5q
AIg4T0ExdusGEJTUCu4LUgMSFFjOmgn3eWQvTpZYWtZvHRLr6MfHXCBUbeDwmBheczAcHa5oKVnq
ZiGNeQhUnjYLdWMxL0P5ywrTHFiq1CMsgNADnqId8uDqx9UEYU23lan4dSf9KfXaWcUehOaBHMqy
Tdj2ZFNmc7b/eIHuGVC5H3fKmSsk1gVxdsWk80S3Q387OlvuNSuSA2IAOR6x4g4xv05WuW3cvLui
k3MsC4fsMkiobAC0ozC3GdUVW17QKoqsvsIcDJwWSHpW6B2mU5FA8i2LGj6a1257rDR1vkkFNfNu
2mdjWzxAjJCua6VsQNZAFy7m+s3ha9FAmceQPt3PJefXANTzpBscyHC4jkXTgCpcoPnNhWb5Ibfh
kSmV1+9+3BHC+3TIQnkzN62/kh5Q9douX0a3CsBKzrMIejxvvBbB6cd3AH9tAiDlEbA0EIvKvPzI
m96HQKL5ULoSPATamu5eARKb5kPRpXBtYgk8Y4y7cRz92AG6b/kmXN4eDJMlpO7NAwP2tg3Ne7Nx
73uz1BGc3Og1tmrxEvTel6njzU3AqvdgQhg2LN+5ZVCmpCjHzY9LDar8UU29uvp4QSP22pf6DoUi
YwdVXe8mq/pvYUGgjyocvgHVSN5UooOwQUJKYiNBbfl1AyRqCrOGOiEyLNbTDETXx08SkrkJy3Od
WGXbnIbMS70KsDTf774H/B3QIrXoydITbYfxix7nIlaemd0yjnXrVZN9GE3xhEdUrcOsh52MJ5qv
2FpcPnytaOMmPsT1ksZDydaS3H6ArMI3WlgtzCjhbAyXY+uhr7JvHrwwEuHo6dp32r0F/cQTg6XT
XleGm9aQL3jqu/GUjRSNMLM5TiawRWU+vusC3mKjBXWjpirDFPmrfwWwcZDmPUjCFmyPJk6B3RSj
Gf24m90QMtD5saL8SdLtKD201SDB5o/yhLs277FRPpIiR7s+97akmcydVECzZdVMobYhvbsmq56n
sixTSTU5ah6Qo9fTbI4MEdRJ7nqbAgamOGngCFON+rmfOx0xVoQbl1rqahaz3s/c2Isul7uq7N6N
ZZFLN8B+97F7Qw5DbZxJA99R19d9S/k9K1Aggux5rS221r1G2dth4ikcmjZG/qs2luskJow4Dx8v
lpcF69B44qCLO95Jq3wElsjNih10ONbYQLZOJdRVEc4K8HHsqT5A0ave66djKYBKbUu3jIZ8ak5j
zwGZ05kVjyr37mopHmDEN+zEVJmRD1wbYNT49HkHzYu20w78k0oAuCp7bLf+NN9whIZx0NgqCbik
xy5EcgMxrKuPyRfwdG6wJQPH87Xs+6e8tcTOCYkbz6MjD3yWCsuasjiEwmpYke7WHo19UEobOyO2
xqhsmvpLUfGj5zTOe9/JJPRgEQI5jMliQSKUr1ewhaswg32otQYTWQFybT+IQOKCYEfbF0xedzYU
lN1A6OfG0fcZQwd7qPrxSEcGDII5NImNxesgKd6pVqor1y71lpj5yyRuGsPsT/byXKehIpGbeXLN
Mx93oJmmG6BnAbXzZXPSy4s7k+qgARMGw8p+nCh7NcXcPgP3sEfHAdIXwH3uSgHhkXKyYYY7lQBE
z62+g6XTqQQLc4jsQstvhrUzaGOsqFVba1W67qmeAcjQ6ejb9MkNmmJfZ5ADIQFgyWSAIUBQCfDU
xtDeNDO8ATKvbl+mfrAOkGh9a5ioX3/5Is/zCU/XkuvQJTyLdJdYMhtWIW3quFj2ebq8DJgiBzTU
VqWGQZ5HM29d2LQ/yKmwk26yxlfqfembZp+PjfcMwABCIUvZt1aBn2QVgNW2HJyE+0MVI3ClCOAm
G9Ncti9uiJEIdGgMG8oaLSvsB7OSi3aJ3moirTXKE8Xtx8vyFvCGwJIKeRNKPq+c3HsO+uZaNG1E
bTbc9/Uw3MvAw4mZhacsKy14Kflix41i78P8+M4ByPJqqu0CsiKS7XwIqcQGFTPQyTN2ZdbdWtx5
xdoKvV0+N2rbgFwOwLgMEfM40HTuO0AcEVKsVDZa8VBnTkJH3z/CicsBbFzc51YDwZdlv6MyBwao
zNcfO7O5bM/ddlb9saA1fyIGMBWztuab0NJs3QHxFpTlFhhE/4F1au+QTL5mPc/iAVrFhzmbx0Nm
gQCZN2qDoAlkwdmer5lBvswDBUAQSMlvEtAg6JaLyB6n+li63Ds2nSUiBDfiKTCLl8HBgnBH21xN
YDa+FJOxZ4Fw915dAjZZi++tP9hP0DdCMXfMzNTyWucJiCQS8Wys9gAWp0glgxS9ffOWBMq8FV2R
jHZQXtssH9YQMabJpMH7Vy0CDuYY9G4eexMY4HLbF+Lkl4X7GDRAm7c9wKW2zLpbjyvoxJdW+Zo5
9lZQaBsp6BZMU7uyc4fm2PjlyvGQTXaV+W3A200/0JsxK0BrmGW5G7iG395UqxsGkeh1l09DOjZ7
m4VGEeELg1F9dDIRrPANQMh4d4DywXKc+L1Vp8U0e8BG++jpcwjJ5EK6EJkOxgMmPhqfUAyCWicf
jpOSza6EBMd6anAL22B6qeCbihPBK9mO583h46ggg+cdakt668WWalP23XCFY6FNFGCfiVe01rYC
HDmegbrd1E44rzlclK+nsIUcEQLMk6N78DkgOBANo8ujsjbdjQ6D/ti5Iy5ezcWNjxMhgT5789B3
ODLaXPb7jhpW3AECtaOzByI1guaPF92VEFbXsltN7pBW3QwW0eg6OAzAQ3A7DmKPa4tVZwbYeJq8
E6t8VIcZp8G35YupL9Sz55I76diPEOv1tlA2V1d2AXg0g5Be4gOqiaCjKA8dEi2IZhXfZtW9l1R0
9x7OtgheeyBf1JN3DCxRr6v/+2p5sOMc0P3H+///E+a0d2QQbKVt9rdgoYPzwCcoJnlQrhuNJgWq
G+QmA5JMpUlBk7WNfvNxPlnWAAv6AjfN5wAIN4IKZElaQHHJhAaSiQJPrpg6uLTZ/YgT2iFvviDO
iErS6jcVFvGPsNKdQzcpCvlAIKZz85GFFhN/N+egpgm1F9y7CldtMQ/3yGWGe8tA/8WrrGuncGLw
5cnh41HyoAjSkYPehX1/ZB09fLx0g0UPcnn56b3OExtW1s9UmDJ2MBV3I5Fb32ub47zkkczxDoMy
y0OlQ9iaT3ignlU3p4+XIC+gPwrEN62gsPRxfv04xJYzi9W5nZACh1jyIVvgTPmuGDP7mCnourVz
4xw/vqVYYGnbgPIIB/V1KBzEJzTM71kWvnGwFrceRl0xSb80plPeS9EtQVAJzK0h66fQQZqdt+ZX
I1B+BHrQqwDs/WoIA5UqWvno2/DhTlfFfAWM8AZhaN8x855UGjDonK9+BI7Ld37ZrAJFQfYUAPi6
fd9d91PODrLWIDQpr02rxko1GD6yGsS+GMAxiwe5aYapuSmzgW2yAKhqFH/VqZzc9EfktVQSuOx+
vPVRTajrrFkTr/T2XV6he93b+S2UUr4MU/cFD24E/pvJu8wOu43nw93HmUBimk0PGoEdEHE9cOEI
g5pbwwDrIlAtWU1hGaJsjo/R+dDCVb55L/zeREpgJPU09IfBwy95UMZatxWpbyn0UAHoBhFqDifx
4lelvmrV7K3G3Cbr3if7Cp2plTGx9qW27W1GLO9uCGsc1i4MRK5JU1Vp4ed5gUR3kKfKNmOjs9y3
rPKxEkq/e+CcY28n70UY6uehndc9HPRWlNFpG2T8sZmNfN+bMDtOVAd0djgImlJW82eHNCeUmBMO
HZ/E4dqPPyJou2J2FAKBuPqIuSn0ZKK8VwaOiKFdz6DT7LRFvus8h8qYO/CVNhWS5h4oO38sroqh
C3ZyQtuCz5ZOlD1PC+pbxXYxIuFTNOx27dhWUOZqwXOiYHPk6gZkC2DeixqboSeSGoAGoW+5N7x6
VnHD5r6PaxOBauhnsSEqHgfmXUCaO5WbD1A6g9UawujIfYfWHgTW8ifw5+7qongQbvY1D6zU9lQF
Tcz20IZzBaQ10n1H3eYQGQDyPAb2YV/QQCSBUeL0lreKFnbkjTodRFqQ8tSx2UZ93aCp06dQq9qp
zlhrCUy8OaKXZ0tvU8/BlwK1+LAIHozGvQ2kAaAEQnKA1O+bgQEDnc2HzK/aSI69jv3WihoRShSA
tEqMUIFYOBVrYk44i3Fn9uFQpt3QZC+Vh0OFz+/IJJwE9nk0lqb+mtWeldQK+rAl6D/HeUQ220FB
GEU/K7bzAQqH7ZvJ6vpoyCDWjv7ik9E+eMZswBLs0FOjhqLaKbRomPJAJZV2rXVmQvFMlLYTjZN1
Y0/+iaH1gi0n04noV7xGOYrXZkzA/7kKBdgCYe5B1ttjfNN07ckDNyYCEs3ZWK2u4C0CIk2Rmbco
q2B2ZN4TrShyflN1W5+P5E45EC+caYnC3vyYB/AHsUA3z3yS7/qA5NACi9s6M67CXJhXAzFelVuP
21B4K2g35NtMQybPaIr+GORkXbb5ulQNPYDKSw8tym1Ta4rtiAUouFRJXQLyieJY6rxVpAlWhYLP
gIfTDgihk+3dK7iD73vLShvf4A+Tp9K5D29gdhpCn+6qmgnwxNq74jUWkSuD+QDObexYPYBZhbOt
OAopMocEjtkHMZRUbqrCzpOimxIkrUaknIQEs3UbmJRGfGh03Itp67jILhEE1okdAAobthxcpdCN
IBUGVaUhuAHnBiRDXvKNrt2Vy+bbpkSdss4yMBjk1vWpTCxSgXM4WU9hXbv3JeAeK0dWOWiI0EmS
tAJZRNfhsYtcEE93ees1u1nYZhpOUL5zpUk3qF0hDLH5DdHTO3KM96KYGNwqpIgtocERckaIB2EP
MkcguUkrQDLM923hRGCwpSAgt5GNViAYx5ATHHVz8rm7G6ASWFQZclqRrREOs5uq3Cke8q1h9JA0
RukhpiiBRKDoLNSa0VnLhf3RNUZz1ObBGPA82hqKewCEwv0WfI6ssapN5Y8babl4q59YrEIyxrrQ
zXbI5NoI/Hc7R+WQFWYBQT/DSa2JPouge7cesrm5lpBwvQ10EVduvS5GMGObEuWOAoU+337sR5mn
QjZQdBn63QTpes+beap8lPosw94oE/ZUY7cPO3CXjFbHdoYoH/sC6sncvJsYnKRCpu64xb40lFbb
UPkclSduPkmZb0JV7qy8sY79IK6M3LgGceKbIdwVaesTxCtG2IguaoW8BrCL9auetHw35zKPa6Jo
gqIbSsg+Slk2KN6+P57yrjqUduZuSRis0SUdd2FO13PRIwwKhjccUSqaRuvKnRb1UmbueSFSh/rd
hvtfWGcgg5wbM75ljd4ZJiVf6lHh/pYIxalsweECcEdqz98NxviMin2VVAF/IYbf7oUbmUNYrdD7
KqPWaR0ElU2JP75Ts3Vq5PwcVt1DVrL35R4koV8+afCtW8Omq5b65VpX3VWuybtdB8WR22MRCRS2
jkNu3bhIPVAHIawBWb3i4UlgUz6UJU9Q7Ky2qMZu7aaVePaOtZ7tEYd6F+S3zrVW6CwwJuhadD44
gdq9CsqhAI0vIOAuSxrB80bE3qxBK5qvAmWFu4mqOynEvKLhI5iEJzkjTwAlKp5M/39YOq+luJEo
DD+RqpTVulWaDAOYeNOFbaycs55+v4G9mTL2LsYzUuucP/7Kx/IvSZSYrzI6j3Uug67XuqBoCo8b
Fhcn5lFPFFyaDnbHqK1V307012RbX7tBpIFTuafYqDIPNvzfNprC72pQaTK+2Qf1bQ7HfNzA1ibs
fauQ4NBEttVzs99KOYb5vP6r7fgEHpiGq1NdC0O5y1ZJhMsyZyeRhiqD6zHlzFI2GikIZmuiuVVF
qMvmw+hMFHNT+VhkPWCuxCSZF2yns0C6V7fr21pOXmIamJfdLT0sLuGtZdJdyyJbd1tlnqfZvh9V
ZTxq1kHvHJ6T+NEYi7vKG1qio5Qu//ttJXMzAx/8huMjM+yGMonpjln3d7lhN6Wlw+tdev4Yi1IF
0rrtaU9UrXmJNjk1kbFVAY/12tvUAry7c7FS1+Z5vTk19dIJOm2eEAW1yv3k/Jq3pgiNQn/m271W
RdUdNMYcVsNFCxu4Sy9tbDB/JmdfJ1bVW63CDVKn+s2R8tmu7Y6pqw6wAI6+woHiD2L6IvHka3a4
2I068fMhc7iGh53e6/UHOXdnydJG5n1+f190OWj+zQeZt5OnxMPDRgGUVXY9l774gGWrMfCZX/FS
kVSXamXQ2NY1FvVC/oD+bvMQA9vByKnEgkCEUrxmtWvs2ua5bWrrRW2GLwNsLOpkuzPMbryvm8qM
eM++kEOyzMk3ddbcAzfJs6219bEhOdU37Lb3GayFjyKasNJSHlss/sbYkANrDFjCKysPzIkwEmvL
tcgdImlvmedoeR4YuvVXtIDkhv5lW9qfUV8AIIBywnxNn2kPPQ7dJigcRiLCx/ae1A1TbpyXNxfx
hcK5X2273Lt4HqNWFmuwjvkHR9Nf4cSUtdr5Y18vXbh5a9OmXhU7FFqtoxFo6bg993hhl8Z+mCuH
hadUQFztAZPwFKdR6SeZRozE3IWjKMTREmSw8swAwRyblGwAPJhuPT2myVfWBGwOYp/YyxCmXekT
6fo+JSAHzQLgx7FcMMThcqZVNpCVTQhvp6gHrHfAQcTksqPda/nsHkSqR6JLxh2oQoxZf0B906xz
xE8lr6bT70zFppmIfgY3sZnspJo/z8a1SbPxWDVWtU+0HgItk1GfLJmPaZoic8P8MO1ywTZp/Mkc
siibXL1Ly0jOZQt3lMmwhFP0NHUovLFsP2wGT3/T5ixwUv7JjUV0kkXNTNQsC1kaGvkIY31IE2dj
OQH0NtXFG8rqfoWswjg/KN7g1mMIzwsAYrjn2wZh1W2C5ZHG+G38yp0Oz19SV+E0WueE4krPnigv
SXMChZr2vJTFwb5RSWzTl8yWv40MALOIh/JBTYtjYnWG1+gr91E57e0eWAb2pLlIC34nbeb3bRuK
sNaawYtN0hGcNv50MoejZKu5QPviPGnEb1pFwhFKq0bROSB4xPEcm8xsQeXd96WW0z2f5tntUJBy
HsKYWTuxle3RXqTl9XV5cNXcPaxORqZKfZXxVET41O8Na2nvTEcNFFkQcCXc1S9GEl2r7K/I+hZX
dBM1+SqACjr8CUpW+Ku1Jn7No0Mq4o8eq3k4VkBsBSOPIwluQHL/oCQCLLO0az/ruzyQnavz/1mL
p1sKf+C4o9eQlAGvsb7dZqWyJ6hDmYeGNbG9ViKuTw6pj96ma7c4aA27x2Lu2tgNXfJVgkasAXOq
eXDYqbtpFfs4/53YWxfBHoDY5jIoU+NONaGwFIq6mQ7w8Y529m5sTu7lA3csK2JpxDTesFNis1e7
o6lTQLOW2VFPYjYXvSCAulNyfgg1221lDkNov3aq8a8gzCTvTIy7NTozmd0lmOxHJFVm05RQLWRA
2Fb7hDms9MiMOWhd86owIHmGzMzgYGvKv2RdKkaFibNQJEmgW/1fDcN6mJYyPaqdGeKuXM/wyIA2
i9RPizEt51nH66rcHoybZfDM5aVa4/kUu/F+M/P6UCvl6/dvY/81D/k2PaeTa1yNbh0iSwp2kAre
9/v3arGzG7uQXmIxMCjqYJ1S1158ddX8Vc+cC1w/88qWsLfyVaMmecA3zfEDFPXl+2XLx3e1NsVO
jfVmV4uWC3g01cfSNvsj6R3Nz5eOvmxXA4qrTvHfF0J/tTenCsEvQLBUSXiBcHB5icT2Cr2GUK9S
2OeSnYop8ygFe3bZTOB0CieOmSE/KOq5PG3bDNGaqCI+lTeGZ2qW/LxVciQtpmD9Mrfu3FiZxpci
GjOzCjDA9z6ud+Kzt9oI5Y3R7uqJ0s8mDn++HUG0cZgvaUecwzK9EkeD6xnCmfgbdA2ivJp5VXqu
Yui+mEV80eLJ8TscSF4qv8obA53c+DTT3D70knge17XozHNZLhbZNu/A3QpLj4GivCc5PTbj92pO
H/PSnU7tbNdsH1b2CLz5YHedcXa2In8U28B55cxmfjGnbL0W3fjeLJ315G5J+6jLr5s8wx4cNAbz
2j3Eyt7ObC3imS4jZ27a925dD1btYAhIvomfkQpmOKn9QorSlaE6TDTijrxVcU+2ScBBw772/ULm
/SmuY7+/YUSxbsdH1cAlV6/DW6zG5e/ZTIhE0s1nOYxhswh503Bgx6rMww9sWo23x1UfhwzPziW7
vQhlKk5t3OzbpXFO+kakvcgt80m5aTXmVO4nZezO640Bc2Psh1qb+dmcIva/XYXf30IvYjXSJnag
mAvybq7jkU9PLP48MdNZLmlElrSskyqmkiQ7S8y+ZGYhvd5ttWPdx+3p+yWPN3KXQK+KoG8THWAa
KCAwgajPi4EiItBysqY1pAygLhDodZ5V+xKFyV01LPJubXWbbZLq7uKmLVjXFn2EPf41UmWOBPDE
UOnFuXCkcadhPrlLl11prRziibWwSvQrOW0Ofvzv7/j9ogB7Bo3sGLRarZCQhq56dpUy55LJTssa
ZKVuXcxBH6PaLo0wbgQuSaF1T1k6bP7Pdx+I82ktUl7rXGpPsZRgA6qzmQGTx+LZDR233z+vq8o0
/EGXCrMo/e/3Xb297300rqSkJGZzqtWe2fymC9nAHRF2LsfKQUTCosOjq5ARDSXtfdNnNgqA6gZN
5/y79SYNE2ufruv81FbasXHn9l662uRleWxGw3pzG/dTmQflPP9xM1huKp24W+PePZkLmPAoWuK4
uuIP+UjkO93wXJrBgIvb1Y4qq+8eRhnv5VBZl74gm/rnn16kjbwlouenRrXfvu+GfLDScIBN92N3
1E5GbmqclvyqSZY1wo8ce0rvJJfc/PP9t5hs1JfYOVQ3lVF7Ex2x1ORnMqIff07LQVXP5Vrm/LDz
/y+xTiJRrWUnZd34wzxnVIkHkhvHuL70HUD1z6+y2DiOpNV8fwbfl8v3B1GjmfDVzF61QM3Z41qA
uSq/XY60MgM8Cgp/qlRE33fhYFkbz2Nt0O+7pPxnt415J24vU8sQZYuMsA9hPCiWS86cnY8n2DHQ
bd14FbOJi5emg0vZm1+6ai07GIJ0P2alA6GXKxfm9YSoEIClLbWVHUDu+lZ11VlQBvA09cIOmqy2
0T04YV+o8GcoZ3bfFwdoHuz+MWN9IeTMvi8GgMABRof3SA2SQbX3WtPSlZqVO06q6rOiZ4RdsmOQ
Auv11mLNI6Rt9VEoyv4HuGUcPQ8zHM33sctClx9//kB0y1euJOXOKuMhKIYCDRPNWYlbm9eeB42V
9Q/TtDV7RHEu92Ze+HFdjueGjkcPtY2618qK/nQuSCoKSpupjcu3Qe52mPQ0ObSDqO7GG/2fVqPr
93hnh6FvdgphGc/ILh6RR5R/Gko/fg65SbZvs2ayhhnqQvTcTaDz8zDpzTY+aq27+BON6zxqRt1z
SU8ivksOfzP5lBCqsZ+1vI9oK60PlNha/jAlMcPWDXleb+D3YjVrIEw7eagPLfFsF2VdORvbdP3R
sX1roZppIae0a4NpRi1mJ5A53yKCxlGlP+ccz7CRX7GxKK8/t7xYqpBk7b9zXK8fql3Bu0nWlB+W
x9VpI/tWNRk3TmsyjCvx9GeVDzQrcuVV/5aQ2Un1V3Ea4r9IHNTdGHkLX8VkqHrZZCG9gXh7lnEX
JTbxL5pKM0w/LBfLVuyoqCpxQpwYTOakP8+2c//9tETGEn3/b02ZLTt1ARhECLxcvp+Y8+1XJLSp
fq7oBKgscxqYi6F/YHgNN2Hsft702WDS+z4ivm8YbUZ1JJR29Ao1MRnwebp8v2zxWgbTyGPDxrUz
eq3a7DYt0Z4XvXyM82b6E1v1Y7yAxOlbBTdm+qM25FFJhtbP99/IQmHnTMjR6ud8R/Dg/DOYrT0g
OAny64438bfZw2qoSKu0IrMOJAZ2L7OT7NIcsvCG7etddrWtmOc47TGbpA4E+PLnn5zE9rzXx/Xz
5yzTrPXAw7Lyfo6CYhz2owkVa0rDl6Ip3vEfPWxkdP1hbY4Mc1yev1VFSzgI4qph0f50KaoCkQMa
8YlM64GjzD3Mvb3BCMt/WlwML5ajMKiUkM7kWyE9nNgChIu9NqNzIkSfgoZzUBjg3b5cOXImzB4G
y/HSKlSMGPNuYHEONXGsIKzP40Cnjiy6J4U+9pEkNN6ulOS7aDCrZDdvl4yHUkb6jzMY3VHRMlbu
hZWNw58D2JoROsVtpN0ur3RBSpQ57kErDeGPieEeB3OudzQ82qwGmxLGhoWK0hLVfT4rm1+XciMi
SVV3vXoAaa9/f9NJ4ywps4+VcElrdqteWjxARNbsxZQ7T52R/e6Vrn3Ki6aKls6I5pveypqbTwK1
jLOhTU9UIcERq1P3kK9JQVeC0kWlQjzcUMz7CuwaZuqtpGCY0WrI99XtS5Ign1bQl8v3z5Db9lu+
2vmpEvb7N9FtaqK5GNMKv16nn7Vprm8qVuMwz+TnN1NnM6MHUyPYIsCRrnM3Owh+blFordPeVUJ2
AVwFfEOsWXcTUgPEOgLM3NMclBBWbf2vodMgIoGy9L1Srr/ZxA00aONwMIyZc7JbLmLaJlSEKjl5
lj3z+Yy/bUot94oF3tW1hggbwyx4iTmiZLzW4fdIkIqCBIBszv2hTXqEIc0M83T3c1gmSHzngrQg
kqrq25RaV1sPe8/5JuaSjMNmqu/kb35q7bj2yXT/rXjMMiKtc5geYonT5OJmJUI9Uy6h4iTxvV2b
fzSQj1cwE/PQzULh2e8eR8U2DqmuvsymeNS2MfurlPFzI+3ipayqMXIEWWiq5hRnqk72NFc1/09B
pj50V3V9lXOWvlnwRNpNE6hruuLRj3pwJvMGgM1Y2G/jMKeJGzhO2YTEXymIKYq7b+Lv+yW9vY98
+2MnUxlodXG1h5EGkUFy5qfrc0Kn0aeK9sYbFdX0VkQOEeBj9WiP869+U5t3rSnu+ozBXsyg8dpN
PLiMOZx5bnlENqVPptzgL5Mh3oFFbqdM2L1PoVhz7eb371UD8fN4rXDDXEW8lYRrJto511pKehT1
z/wttXPLejessbggh3Mu+qA7l9ZhkLRHneC4cZyOizMW4bjcVx27sCEh2JmUF1CXmy4yziavF9q9
dErfWeW/ODZQNShCv9J4iiKhJO2sHmBGkN5IFWNP4iQvvanpe9ZrMGF3fDBudJUDR993yoj2cvqC
ZlfUtrqb4oZVRFpqSE6eETvF1YofcSEDzMLtSDFfNXvcnpaCaE+SUg2yHWtHce77gqMVEU00A9iF
ZV+DZQC/ZGnd7/o1h5WBypxNiyUbtvwWNJcGhd2SBCfdT5TRi7e49qksC7G3oUSV5lIlwAKDc1jd
WQfPyi8VxXuWvbwxf6hRLlxyRnn6xM4wMIeio0dfx2lo13uzAn9xk2uRZqq/CARc7KifAwWDQWLq
WCq6f209EjGayXO8xIGC0s5PJLoimIPf9qbspslx9llPxmiaiPeR8fWwpPlJNyavQi/qIZZt9pUx
hUnsgEgOTewPDX7QzUbnAXEWpDJ9aovkyPR8vzo62WDQplu6AOh99mVqHpFO77RCkGGoFgiSQZ49
LS/PBaMZ4r8vU7YChfxm+63bTGFLP032JTR99GISbQnzvHNmdn/LVKbdnLqpH6OVM9tL/2Tq+nLg
s3pvLU1SlNZlB9HMh3GylMdGoSCuT19LK1POVqPtXaJp75E+K1m3+XA6B0eOn+UC1E6PG3YDOh8O
HWp7oG5xO6ZBQZrtKy5uAYx6adBLmO3hXrqga8GuGzLN1lwls83BulQaT+ueA33yq6KXB8W4ef6z
eJ91RerJDPxh0nIS/+YSyQwLIDms82yoEWpPpgJsCiSuKmaIjqiIkFpzX9t+bHEXrLMejCQZ7kwE
JhN4zWkal0+iPf2UOMAbPkB+CFe3p4r11HUawYCCDzhrgP04R0EbkTVnvO/eoo5jKI3mOm1dwUeD
GUK9XbQbb1HS1gSRtuc1cZ/sCi9uNSohWxGapWT7GOzysswkt2lIkXTywgwG38Vpr6u6A8daVUq9
BojGuECL6cJi3LFzkKlXthZg4/OM+cEve/6uWnQolQ0oBTHYl7dm4gLK8vED0Yr0e0wJnttZgarY
4lBJkhx9TbRybzUpDJpZPrCmh2alIxcktCJMiAHlvI/ymdAZ1Ub7vqXWS7o2n6m8qRWgWYe+/1vE
9hmiQqI8z4Gqh3amiLy8uoMbLln8lgO7+cjk/6GIfhgqiMM4HiG7Fc4CHmxMQdnv1mrfTttkv2f8
SSLS2jMcCsb0Kl1PY/9gWiG5Juu+6aooM6wdPVKoiCW80Tw+TxtZh1icI23jvHPbHE8gFgyPCLav
mYkJQ0zxSFt3vJsdHQ9XOb4Olvk8Zi132e2xkVOiu8R2u0dlSnQeu9soYr81RosFwED2bNmfImsD
4B3YFm32NKMneHOO7d1Uf9Izs8sLkF3RCrx1eUEKl1hD7oB8L7U14PNvJjUACQbEoCZuF8e0EVTa
bug65bjW1te2kYZQwytz6GxJB0e/rQRYW6kR1qgToMiLXxQfxqHZ5C8jF1LY3sR9VmEQWWu+mA3H
U16XePkqlfvBdHYIx+7ygV5ExZJL5CQI6TvVCr6/Qo5937Yw7Hrdo5PKScU1dTB3a9wzahyqtf9U
Vbi+iihRCEt8LcQXGL+2/pcdQ2BVrYhApomrH2hRWTf7sJChEXWFn/+e4+EiETGcNHu4uHP3WE/0
sj0MxUYuoWY9NYlkpmqTM+NM55mb/K1S+phpLv7+uaP+b4KFmwlTDTphno2KDVqY5RLOtv6SrERz
b8uMDk3ADYwTT817pc8/oKa52Mu5DTplidyy+ED4ytHZJ62XreNTunWEr+nu1ey0r6aL88h10yvX
dx46Tf2WJKj9kGodhQOtULHdvc+L67dp+Y9rZ/WHW7tehnvGGglR2ariyP16rTXivLf2vi76KUxZ
yDxY0Q2WaTgpTa6zqUBBQWXxm+Z569acNEbNPohROZtphmCB9cYXC6WVKVjeWkslhPB7559VBoWE
yand6mmVao0I7pYZ7pIwnhG2CXivnOzqBYmmE7Ylt6WexZHdKvR2Z4MTVslp4vv0IwJOJQ+NKX9c
SI71DR0gp9eriNh18GqC7wNHwm6R6Yt61rMRxhIuLVderH1DpSK1uROOXs7NW9b0bSkeAN6pW0SJ
kDEKxY8FzyWekeoW1BwRtl75ddvPIF6bQjqueXUWBBIucB0isNFvNnQovRIQigpN1RQPTlx8LpP6
acydFkjzbLWxEqhIjg+OS+ulGtaWO4SKUAFTCUEC3kHYmrY1EaflkMIkpyjj1neYQU9DFLjrJ57C
Io2apZ1OnZhhSf8NFlzookH9ZxPR1otIfLnkR5bM3s/T7a/TxPl9X3c8SrvC09a0PQ1uioNO3tV6
/Cu32hxCXdyp+n5QrX/9nMxEhc6hW28lWjD9qZ+c803Qti9ZKzMDHUkV0/zWTCtFU8jHjQ6mQ9Ts
O0a++I5AN9KQq6yY122aqnDIYF1lnXC9DFgapKJ4zKoGlwlVmjQfcpAZWh85IyiNdqWuc8Dmo0ZV
T42KuVSHfp7+mLEsd6YZmqUeGXr2lQs9xViFtJqz/87hLarE5G2LWwargsC2Sis6SIbswBqgMDzp
dTA8ron2S6rz61DiDlS5gwMTvYI3zPwX5gZskf2qjH4+lA6dkKP+BN+jBX3PPIgOzbPnETlQnXnK
WpLxv/wl2JSwMsRho4JgCzgJJwFbit/LDM3Fa6GR37PdtF6lAadDe+CuHOVxaHInUlLiiGHwtG5G
hlIeB3QZw5j0AawmN6ML2BN3W0pwufZZW+VLV6FZXxF5dZm7E9biHEqK0QN3KHy1Tlac6LI31gPa
5iRa24u9WHs+ZwQkjTyjFd6YYbXr1tNg0qRTMPfV9ldi0kIB+pyTIrkb+nOdWZNv1PaMzo7LxG41
GSk3fXf10kv0ZllOg6t5T4y6FYCi78lye6a9VfFxxX1MbhP0SvKuCevBITvcbwjzHcckmApKqVot
nXgO82MIB9ujUNJ94SKy22Ik24xPSaZ+crB3oEDPruFiDljmR7tmD+Sqocs1xxA4Qz16Wlkaj9Ao
+ao8aIuETpYPjhMm+VR6WjsQ76GRGtEvz73dx1dhG/djvx8WK3nBVuMXhi58NaVktoD1j9YYNqyv
/476ec60DdyVP07bcQ6qqSAdfFMumOEEJ5JFdcCSnkibPve6HpWqGodttnw6BCR1jqDNqKVpxK7z
e3d9L1zzvtDdHsW7mlL2OKU7J20/OO1gRZW5OHa5+gFzMdKxq5Hv1IKGrIQQ1UkR9lX7XGKEFdY0
nIuREw1k1wzQG9q8m4AyorQfisk9L3DU5FS9G2ojdvG2wV+RuWUhuedQSoawc3uyknWbjqf+IgX6
DFuZP/UyOQFJa57eCHETgobEcUwHDI33BlUTR/JqH2YVdhV9NaMo8IYnb0dRaSpt2MLCq+21KXT+
olyrUEJPUBfx5mtLq1/SnN1x1RzVrxXzrqnK+dzB+PJQ2pIsDxan/qsIPu+qsHoaIgCd894+ltNI
EYGZk9HSO7VvNPWnSWgebxtMYtwYj4ua/KGXtvPUfNj2qUKM8lwfGhNJ3WalfKbYbUlDJ9usnuoP
V2tHLCq5RdC5Rb3FhufWxGVolspe3HodUrOB5b/pojflrmKl2a8t6k/9dWkWLm2Cg83eTVnJyDou
ylQP01TCm7r7RE7ndGtfiXghw2xyojE2malvGA/M3dVYxcnUKK1IFeNeLE0W2dOKCNX5t7gTsfu8
afik7NRPcHZ5WaJFBLRmfkUeO8kZdO/qNCXv3YeejAdw1YI4fYMbpPTGYiEkxEDVpONCj1rozjjh
9jdZ2EgJS07K7WVmTiJBHifYIf2bbgN0pbZ0Qa/aJ+QiZrS6BAYgatx8ZDPIAbN5Z6NcINZRoioS
AbMlo+faLsHAydeOOB9NBB/pQJYOKa9eMwZkqz0jGjqwr6WeAmXcjyYhBBsp6aI7UFTAkcjToeTA
Sar5Dw08t0PnmA0VEeEbTDlA85mUa/gEAso1R/cmbaEmgch62Zoxvkb337K44bxwp4p19umSfVZJ
3g7WIf1lrfUv2Zs7IMZ90eOhrJghq/jQju5pmal31edtjhTYfwMlRDrL+9guvaWLPzY25rEpL23C
f5DWN6NLi3JJvvEgyP2i6QAblOao1aa/2HK6rgPFBmjpEPbwCOR63gFdFUGtC3vfvYzsOKJSVKgh
KYOimhCvIksmdVHjNAJpgfYdbUwi8+9shOzXNzLLqaIOye3qQ0khOH/bk6PhI14XErkX5aqwY1Js
HatHe2CyHvouRnbAxW5rzLPOp8Z65mFKt08j+V4G6X1VZr91rgb02GLNRqUAO+MZq9tEq4EVns0h
DrOKkzBOi0Npx5mni+GjGoZnp3Ru+N7cRZMxvclmeHNSm6BjMW5Y/STs0uek2yPKMAgzx29XeMFs
1TnBJ1zfDdhkVE10e5NXIihgQUut9xD+4p/O4ODVhVmebmfxaSkTRszmKbkt5wNG9FaPt6tmLMV5
VpU9+bDqaUTE+vPSLPoJwRGyilLXfVl+yh5vJ9vjidhxy5MY6cMpqcQ+3+wrXo/fsWELv4i7+25O
LBohCjtMeALk3bKbOnA7TTy65nYBbk0O1hDngVaYOHTFSoDRVK4XZpqwohqRp+Q05dTdZAwxdZVL
z0lkVKdl6SkJAGOxTIyfnWBE6NF0dX0P2tn/cXO0Ai3wntfr0x7d/p/pNkt3SvMm3UY5pU6NUdUF
XTJH0mEsSu+IdA+mFswTvtPX+p6+H7nKcNAVBsB+u0wCKtdgK7Xq/iWVNN64xlO2mg99Vj07q3C8
kqQEJ9etaFuX5ynD+DkN6hqYVtn7DWuJNtgj7ovky6jSMgQSm+9QKzxAVRWgqS44qWNcIF5WgICN
v6Iaf/UyDgt6W+4rd/lNGaazE3VPQ0M7/YEXXYSoopESidDUCMGPtRqFT1oeYhxLHjaj9pCkfzUl
CYYkVXdlWTuhXe1zngxh3aOrMZQ8vyRZkBKuDRpVPKQTAjDVbFG6d7/6oRX3rrHwFGKjcbspxNn5
qEGgIyqISgjdfCU7XnCfAQkgGh/05WRJyn037gps/ylKgxTJo2ayLze/8qWDby1s+oDgC11nyT1p
L/F9gYqSEa7DhEvC/KhvPa0c2XaYrCmyB0qCmvSpa4iVbhvtVzJE1TA/KNkdZHnLoNo+unnxnPXX
BjPltRn5TLlKQkWr8jdLAVoyHabrEieGu6Z+lcS3ZMGiDWvJ2cKjW4M9rxePgttXZe23yCoLPgNs
TzA81K+nlRGmiRVHyWr/s5KnIb2oSvlFTHmAKLXFRyEscL3ueYsL9XaX8gjO7MJnGIyYtoeD7MUb
lmyeKEhDSXmKRm3ujlTskMPc4wTVRpRG1aexTUzWqzteGr3e9Yh9vNghCENu4wN7StralDi3fBtq
BmZPWtW/rcDBnaWC7qD6jegLBKixgkqQ/3gDDHVHc+8ONa65OdZeGhbXSK7W5g+0WXWl/KC2hBs0
B7uswM6pmZkr/TgbUN+G31rrul+SxPbtlvPSHR+llNuus6oq1LK2jXgi4E76Su1wI0Zxbyn8TIR6
6OFoIvea8NrPyUKA3KE4ro19TZvihXiqdp+71UcxJpunGPg98zgdQ2eMObCmkzqyPQDP/06Tkf4l
kgkIV3rAQE/pa9nidOW8C+s8MZGMUEDfxYhAZ5y7+sj9ACPaPeIDjX122v22VOtzWVOiOqrLPztV
tEsuTMq5pIihaWrachJWuCWbaYDIN22v5e7nAjfHaAKiqkpKENYUq6/eqffFUdaT8zAtRBwUqIAo
cqnfx+VLabRjMrNdqUo/0pLwni7jn974qKF+p3QOlhKYn4fobm7c98FtMFc8z5pYj8uA77x07xce
jJRhmwgXXjKSquxB2y+QbxrPL2db77bK+CxIMRm2tvB7SC5hGLuS6qmwXtwr8TQXqFDPRvI7ujmr
8gY6sJaoEoeUdFV7hxjy91I9ab0ur2gPb4AvUo+mMoI0Va3TjZ2GxE7uG12cpGX+43psfyX1QKOW
we6VGdsFWrV25yBxrM/Oyl+yzqfoYQmNyij2c0YYLj8Npoax2jfz4CAQ0juQVbBDtWOn5K19YXnT
sFp3XtuiAzZ7hHG5yewCu3wddLxCumEc7araDuPieraF3Y/6rWGa+EbOrh3VX9tSPHIGtzh17CRy
jVg9QTP+WxCM6g5ygQ4KXNE5a5MNrG4m0DLMjJTtuYrPo/kfc+e13TaSru0rwiykQjglQIKkREVb
sn2C5TBGzhlX/z+genaLNLe4p4/+tWbUltytYgEVvvAGsMCZv1zoc+/1oPErYlmlK0rq6i3YuSDc
6710S/LrqYa6UoBZbzF+E04ZBYNrCxON04npENTuWp0YJrWRflTHdeOr5me4AD4gSjf0YVp3/AUW
SKsFDHqnwp7bBA+hZNs7tTS0zZQW8aaq5108NhY8lhWlph9NQxZs0c9a1b62zauCuyUzWRS9uql0
6H51s+rEZDmNgAoh0ibdykE8bU0DUyn6QNgiF7xOqUpfgWx6pC/SKorBteo2NkUBumG0kkJXtikE
2lrryViCraWpfIxy+5CGxBJd+hkXSBgE83MV954+b9Dq5V7Ixs/qVGAWFYxQ+ZFGGUIqCr3BSgS8
CyGnewXFvyCXq28RrQ+4n6a+E0b1XEmf0Gb4Iun+C9IQMEEE52CRPKdVhZA33lgoo0MWhuWIHsBs
rED7POq+9D3X8NHtqCarWqYA65hTN6/w7YHZBpm9srj3K81ryuh7z7OSzAYUdPoQ5v5aqcI7q81B
6PrzN3NXDtZ9mdYDbCk2s1UEFLUM3Ru0FO001Yrxcsi9ikAKefb+exe0M3fvAKUG+wJn0MLPQTJ9
GwAZs0b5SUsq1kjW7/bfdUZuP2r2F/qgX2FJZxqxfz4b38AIry2bEkTNbbvNkzsp4KkAzsMVqPpl
2Ki+iKL8BJn2hW4QpQtKtizKEWeJwcMgDJfU0uLNlcAljvRQkyJUjhPi7sgY5RqSqIZ1Y7hNYvOl
oVRAGdCPk204GHulNZubAL35/ZskkcQdjHlZgg3gYuRrT3Tgjl9quhE2tLYtVwLZ+TAZN5XopBfK
5wdO+fgRWByZAYhxsCQydOEIwPiisqCFtthP8BAkssZnIWKuixFDCaEJLg2MAHvD11ho1E+LgfAi
CPVk1/aV5agLXuP4rU5DiLpIIj0HsVh1qgRlopGyg1LI402T6cnGFGrAmc1SqsF77+hIsvVAlWda
qX8rZg2PJlXpD/SAAy/2oeXNmI/PLWe5gc/dTli+6goY4VReTPCWGLQuTaZNXnfT49hEP4DVRQ9d
3CKujevS7YhprCssR0I8bG8h6XD/1jrWy/jOJ4a6iTSulXgepm+d2t41Wr5JTFt5CnXYJsu5VR2b
1a1gxKTER1CqJ5iNS/s5iPoXZJmAec/hvRZCU+E8KtecZejBBBX2SGiKg+Or0n76Vuil7mpRTB8+
ipH8mDO+1ZLf1PayT8fYtCgbFRGr0CKVEP1WnvLYNbJZBxBI2cjIfqo+7QA5oM1n54eqs8RueUis
7np3FEgK90qcJSv8rpovuV+53H+w7Zc/ScV8a44Nxd4s+gpjddjTcgIwnMz3vuVP33wAXq4x/BZG
Jm4FKNRd2I3ZrhoD82CaOkzHhkqVWoFpna2YM6lQGoShj51g4lm8HjWaQUpoR/fVQsDqYzLbWfKL
p6lnU9QA0b6nMvGgHlvTwxzs+6XTTrFc9HF3UCyJLt8CN+0UlrJZAn59+90S2SS1xNtIUb91/WQ8
2HJv7P2wVajsMoGPNQvVU/nFNyU1oSOeaeiyivzimbZwVehoUGj2vxVb54ScjH0RKrRtc3EzxLqx
6+f0a4xYV6mG2qcYyM5aAKdCXCQgLHlD3RzRRhlceKiH421s0T4zGy3eVVURPrLTVxNKKa7lP8J3
GNaWkZtu1Ilsd2Uip+K7y0QMC1tmQ9iKIZuYCyMZ905M1TJ6LudiBitXGQgS1LKnZtVT2ErrEsm6
NSWsarfA9eUi+GRVXbDIgP0eBWHzFCH6QkBIkgngIReEx5gTw53wU641Q72XIulmDANp9fFHNk9l
G/nIBiZJeBhgBgHWwJTPVOwG6MxBWEWYZ6YL9FbP9MxLKnz7mpR6fgIF6GvdqjtrkjQY5Umwy2cl
ORRDQ510LlU4tpRrvMIoRyCTqb8PTOoduVCeGzPeZwskBsgfaEhLvbEX9PXxS1liyeQHlZtZvr/n
6uvvYA1QFVUsSkGLSxfaErUbzbPhWmbyHMqzurZ1I4GBABJFj+m9yDZSQ60u3zbLl+OfjFb7piFy
gfaOTtEJ6bADpejOadpixN0ScaucwHmmPv1ARxVWhGXqXiBm8Au6aX3Ju4E/SeF9ZUr163IGhU1Z
PLeNdOOnEXhNI4ZUJKc2lYpGv0vCYdyOI7FsWYIHA2PLTlRfqGpLNwB24qfeUNuHgjAo0bT6yp45
6qf/rVPJe7NMS2Ox6Rr/0JE7PF1qRIwhVS8JTRGu+Kiodm05B89Ta9SHqJzuIVqs1FAyMk/FGNfR
alKcUqbJdhSQQyZCPAeWTz1bb+CdzKU3LKpNrcjBAtES3B2/7YwSdmC5iDnI7VPV4ZArhRLEGOqh
TxUeTjhGqojRWjVXg64M6x47S04i6HXVGD439fxsTGZyqCMBsnUmf10gmtkIWVmzaeJFdi5uDSOn
eQc46HhcT+bY42CrpDe4+/YrOpXRjdD1YD35NhVfq8luAGVsk1Q2XyyU87a1lbJsM+wInDCVqOqm
aCChcdKHb9+LSruNq46OALS359qIqu3cW69jZj8ecajHL8CLH5FfA7Wj++bazwg1/SnsPhcSWHeE
QsfPba08+JVG2j5moDZ0lZrM5CcQpHOaHQlsitsgnoUb5qL8RjfHLXNb/LQWlF7foUFm9NDQekPi
SoCZDmkitQ9zlP8gpE62f/2sCIwrRj3GHweSvShhChs5Vrre6FacrhIpNEiIFERq4KbamwaMNYqM
RrORBFXeXg/lbTsD2glMmTLD0NgHW0u6Z23iMJpYYdoKiBsSjX0J+9YC8GdGiqtI2ue+i9rHTprC
+1l8MQ3RPFUxRbnAj4i+atKeWHmUmzZDOEdKf2NZ+tsu5wPITOlGdKSyY01HpJwHaYdAc7MuQzDW
RzGWuQHJOSiaF0d9uh6CdLq3oBJFtYVs7fKl6DokQ0A/fVJLYpZpHC1QpDJ+u0iXrdvlLBi1GtzU
HGe7QSj/jtKo+SoVIQjton0NEPhDgyETFBDl9AVZyMlByVP3Pj5W9VMldLanzfFvywIVXq40nv3p
g9e0qcNjt0pXpmXDNjHKMkGWqMi2WKzK2fAtlpMZLb1QduK8MG790kdCI2++13qCsaQMoisGYAeA
q6BtA9aCGqcZHBphPgRJPD7FsZJwVpPX6jVkz0U1kMPV3Jv++PUIvj5+8TuK6pES/LAmFdaQ0dvq
Z5SANjTgsTpvutHxUYekkJHVoJEAmw36MN8qZLnEwdRjwuIu0OTM/fjZKNpyNr0/uwAbsRQFFyVm
3boqy6cPBzXHObXDKlnBQdO9o0BltXB6QN3h9LpYwuWyOdwUoqMwrRdt/j3p9Z9BEX7rhagfKdj7
cOlbNKqy2Xa1FrQbW3/06lrubsa2N/cz8onbsgUyrrT642C0CWbDVXAbVlpGDX3Bw3ZWQV/k6/En
Jvv0RmToCR2/naK4vpcKX/5hJ507JHG5afRyuI1GRdlbIlI8bRLNcvtQSVegxVqGYUOyb3ddGOY/
m8F40kvzjjN3vjlqwfSyyckU2+joVcO8tf0e8VUJLb0EF2SqG3vaCOWPSKdUEVIHeYHLWqwieb4H
Ke/f6r396Y3JIIE666ANICWgAIKyoZUjo5YnkztQpNzLeZU/y4byI+zM8MeM7ko0jR4tn+kLxfZ8
rTWKsaVL46aNSe8slAd1nfIXTti1Mk3UCYm8sYkR6KigHKboUtHYkay7tzM2KsDjVaZS3dtg/RZi
1QCmB8tWBDOO6mrHDTw0XXNDyLsIb4wPVJoxpcEhcXP8tl+EY2m1P2pWdnvEamoLYFPGnXHOD1pe
2jxBHaJRZLf3iGtOLqTE4sUWCr0YtBbhgpKZGY20PiYO2IA7UypNCBelbh+PPFFVonPMQf0aU5Z0
QZb5HnqHLH4cSRuPDsrszA1emmk63hvaoP9GNclROKWuxFUIX/+xyDVBEw0pbEXVDdtaAq93sWCD
/GLpVwlCMGYYetIUyFvUlsgpw3J7lFWzIMUa1JWoZ5uOyGXtMwdYkxBYvQXhpVI5Pg2m50yLBnA4
OHLP3ejfaubwKoyADiI6Z8rNUQaza41/UyVQkOZt9mqmNJ+xoGv3I0w85PyCXdz401pJCg3FlCHb
FOB1aZFEX6D3hciZqR1+01N2UAeLJpFeZIeo8ynmzzR97MkOd02YB3R6cOSWCMJfSK5tF1ktd5ST
4dCnWkvhxzYeaa4DGePYIFRQb61qWL2t1rn3Z1cAknaPCyUVSLDCh4GbgH2zk5QK5f1ewTKJSFhD
o+4+mlEvSNJq2CjLt8efWTQ3t1IVoWMKtyioYgSPhTGvuxZfXGXUf8i6saYkUwSrURFr2qvYaVej
Mt1UhgSdFF/j/RRT+xCtoX+qtfqOowap2M78BuDqd4719qMskboXCXj3oxKvhMoDkA16Pcb8AF04
eSoXsh8A318okEY3x++CsouuXB+KvhyBp0ekbnI367JtEqsa4iy8m4NRycxKIQuIkwStQczUY0Z7
GRHyXPnmFPxCtAaCc2cGKxOpSHrpDVxttXpUDeV+VJX4czfdt4j43ZdyvM3nEBESmrSUngND85LF
XbtFewExaERIaOgCjhSos9KxmMO1mcrqTRvHTjXL0ANNs0dFJoqINGlWxGojHnphdsjkF6tmUeRL
FVsc2oFDSwMdFOefSlqzT+aIMe1y4Lbh2D68ZQvYKDtBNMCYljV931Va+GwoQD/HvN4rQ9u3KyOK
s9v8q9mG4eH45ajDKVqiJA5kmaoZXAbZXoV5V75O1NQ3mckJpJtB+Zq0xifDhg4W6uj19QAzVlJk
hIv6HAC3hSTE5ypdoUnQTxak/PHLEAiTECjR3n4WKGMCVB7onUC/bk/XJnXlSrMPDZBVUDpWsqcK
gS/zQiaw0wZkVd2jw4NVM3AvGlQtPPMp7807KZroFyEfRj/28a08oUz9IZO+j7qYtkJOLBD9qn9f
Z9h+p1YVooABHqJQlNSzkKhE5yBeBE8BnZr5c9QNMvJLWuENRNvEsjQ0mqXlzVqt9wTr+hMiJS7A
NPWzqpnBXW0AgEvqN+Yn0Lkv1jimN76PNpo8yV8jpOTu+gXvGU0Kqqf5YHdbK0vIzQw2M3hqenui
8jpfnXHlpHjfg3AHY3cHIFy64jynLvY+f694U5UNlZ6koS+BgawjWHN6XoaDMmHN7IMsggGSqmJr
JqAOivkpZDuWSLVuS2rDVDehyI7WTtGLeNsGD5pG9xMbnRDkdIye2qTkN+bQaZ/8NL+zA2v9dooo
4K2UBnWGEYopMgXI45XEnB013J3R5puPQxz7VBueybBrDUF0o9mG4GGdeRnNdFUpIzXxyo4kIKNg
T171ksbYkQailly2wSIGFmnVjFJF5+lDBaFlSZrksgLU2Ax7hZYvDAMy7CCzwSQcRQ3h6Ua7GXFb
IIbTa2+inZCGkK414xdsBbrPcfXt7d80+laiwSeVCCl2m1TxaxRIKhVlw35eH9kG08jO6QhEogXu
FEXKrValQMKOtEYTtONNLRRPyHZ820Qo8JY+KC41QkMyoNv5iYqKuW7HRL+1xud0opkT56wcqRXP
0FmGg3IU1a7S37A24XMNWYHMQAUDg63OqTrNe1A0xZ00eH3YIm5boF2hBG6j2slhasAGkG+263wQ
6jrUKYu3/q8w8WkMl0O/lWyxm5H+xjO71F5tpOgc0Nz5fshy53h0x58D4Q/b0aKzehRJx8j7J7Jr
9g3koQiV0+ThSJSrVSrmcR2I7fHbEv20KwvbOq1umXCkNE2xLIUGsQYOSlsChXeBAA5haOMb7a9i
0cac5oUBrx6fTaktStMcL6tSDjC3WtShfEs9mNCsn3Rgxk7c98QPy/aXJqq4i+pabo7AwDuIGqMm
+Q6sz+SghYhpD13rVdQDN3FOIApJwXfSuO7BxOvTCs2O/mHqFpAqXSmF0HzHTYi8jt9p+yIBU3hc
EoDH/qbh1XmKlSsu8iAn9PLrAtQTnHHqIA9rNti8V+2MijY/RMkfQVfZNABKqGq1kJBuAVPnpPqa
m5dj46Vj1jzGM2LKyVyhc3wkTBvlvUFrGf3SClHoaEBoJ/YbXAQe/WlyCl+TV8daDVj96TZSs08D
7Je91Bf0PJc/BYOhu0bXFU+zxZWT36pGYyHvFKD8Esw3rT87VoTWR6r8DhvRkRTEFONBedn+9yit
P32857Uz78zlPVsyKY2JsLIiLOssq0FqzUxFkf4a1ZdBM/u3II/ku3S5U/ttlIb1fTYTc3VJ+GKq
IW6h1KeVHl2FNn54WxJDBLckbnsyj4mylG7wHHqt+oopfLLN0hqOzGSWX4FGoi3/WGdm+h38zc/Z
sJJnKe2TfTkKbY1GhhNwSP0IgmF0Eo2gkcyudPrclWYtOBy/WMsFi+j4x0+B2PTsHKe0hTS+ogEs
VtDMM89qoJT8IlJj6pdDnYGaU8g74l6dv4sUNXY/+Jbn8rzJ4vR1qnk3kMH0janCgEUnutyClizQ
LiB0kTVQYRG98O9V7iHFd9Cspv4qQm6nNNURJQ3LL2XIhTxl0fRw/GKBBN3r4Ywwl/9FyQpIgfxB
bsjeWiP4snwz/+en5AoNlOnXIa8TcDXIXMGerJxjQBIt8YmhS59ozhV3SJVkdOhmQFvUCzdzEHjs
KIsWHjrIOXBK0D6IaYVxB2IRVeHi+5QBMIEDWR8Cw17pSxun7aMvHQ56ED/Kn0OVd/emJj3RrE9u
89H/0s/YgqS83wOuZp2XttzskEZx/12o0lFmFzdNov3S1BmREwPiNmhKavFxsYV+q79WvoZSngFj
qa5rVO79TnzuQx3hvxhVdBimW9V4peDwq15ocKXWltwhOczqqEZTCXThvtcgh7DJ7dI51sn6VtO9
47bXp1bdpkvJjsb/278k4IPvg24hhcX5Qzv9JY+MvQTAJXQ7t8oIeGQc/H+PbbZtUhipdY3cBqzo
5kZbvpC4NDcwcAQeujeUXtXtW36r+oXpZbkxfY6MzPXjfvPGtw0wB3w6cjrnUdzbo3bnR0l+6OvA
P+AiQh0ypUn99juS0byXcdlDE/+1BOv+Cl7mAFxQ2gAwLdeoaIQ/ULwo7YYi81SBiApyArDuk0q9
9nMWhlDrO2tb6nCVbS3vH8rCmBBxS/V9aRjdTtVxClyy30KeUy/vwsCRavNTXkzFo6al7aagP7/N
CvU5mwrpUbQmYKOqPSw9KtR/E3svaTKdm1Fr7woTSOI8d+0aKVLdFRP6rKj8pG5bdybY76jYYyxD
QGiYARqbEHglIcmHMq/kF+Qphq3ozfSnkQMhP3bGfPlnh7gmGolJu82qeatqYjr48+TfBQP6nzqW
kV7e6PNel6XVHPTFz5ZjC2LC9KITH981aJttgbt4eTBBPqps7TVFy3xdNRV9TQPFjImsQhlfp8mv
UVgk/tB6KUaSkApUpdW/c5XHIeWIgwSajp5jsQFf+iOY4ztkcNvbRsitl8DZ3fhdMGwbEbfbfpLB
/VTNLjCS8TBEaNO0SvqkofCHPJf5VOvm4B4FW2ORTfs3tWMcnDgYrOGQ+/JTEEf2X2rHqkgd6KTF
pwIzwC4Z0nUw2PNLQ2WfcjS6hgoJE4wWPx3RDEOA8Fnu9fbxeAj+V6ZOn4qM/537NJ34O/2vvk//
H7o5LRHs/27mhDrx9/zXqZfT8l+8WTlJ4l/U/QUuFriN44GqmoTLw19eTvK/aJnJwuYiEfJi9fY/
Xk5C/Au7Yds2hbAERlyUUP+ychLKvzRMxkyZpiD/HQWW/8bKaSnF/p14INOv6JZuGaq6/E56KUsN
/V18VhiGORZSC7KpjoDHIxzeOHBF3j2Ph7df994vSjnNCJZRBAGgbvF/LObICU5H0cGVgCDHcSH/
0rq+h1a7268G/AGccY11jVtdMQ7nGZxP62RA8ywcUWpVbg2TAcFburNLZ9EpHOt22mjr0rsW5J7G
Pn/Mzjx7hno/I2wTg46Jd/VO2/Zb1FP36vaqR+alp2iq1NY1iusa0KXTpyhl6HrLEI9XKOztUFp+
te/CF8nLNgE2yfbDf+mO+Tav9+OdJaWUuSAo54yHjvFKdaDUOv5Od9HzdqP/1gH0OJpqCF02ZCJw
yLZnTYO0r8jpob4fvefC29aF+7MxHuSH0VHu6Od90dbTNr9aqrywUk6GPYvYZJ0b1OpyGJKu7ACC
dGI3OehutYNB5Em3VzbCaTr0n0maOj6nIL6Y6ukrjFExbdGNWSZZvODqhMVpd5e6sAXXSfjmcuqK
r1d9fi9Okq6prDMfE7vY02EV6F9G1EADBVTvLb5+GGje0vvw2Hw77QoQQDkt3/01yXejneX/ek2q
UmeM1nWgYQXMeaRzzURx80ja1oUCzy2n6b/IPaJj+OXjR/zngSZUDq3/merZUYNEPumVD69cprTj
UzooaVMam38wiKkbdBVtGrDnOzE0IaGJAfIJGuw7DcVq9IaJE9Ury+XiXN4Nc7YBp76TYq1iGEn9
URm3Vosqjrb6eCrL7zi9AHhecFJ1ijaaoljL0nl3AQSGoYT1og8o2k9B9KRmV97HhcNRNVnrnPoy
ZobnFrHzrBqhUSuoc9+KTbIPvMVguvTMa4vu0s4yEYCyuDFlhL3OdlZjpI2CpgyvxIup1Hg1HJX7
5dBqQNm9mmCx7zSndq4bW1+c4LuBzx6gktAADpcFl+6CrbZFH2mjb9TttQmqF8dhqbHgSLHNY9Xt
/YvqwzCcMlSigY6iH+eWSBdIN/lOXSf7xNNX2W5eV5/RflrNDpVtF2kD7JrNR2sVOMVz6oxfP144
6oVDhXBmafEQshsoDZyuHJIOpfdlvO/Eqne7F/kF0fd5I6+17QQMF79VbAGeh6/mwViRja2bH6QB
3sefQbmwQ5AlMYRlqmxFKqennyGppkDNkZ92mrV0L630NZSXteX6m2ynuvVhuRq7KxvmUmyhIdwh
ULiXien0s+MtC8iZhAzxZtz4nn0zbyGeoBSEmKWbez1dn+DaiBcufs2kj24arGycbc+etKmjjglh
hkzSJRN1yo2EPs4a2eWNsUlcDDavuNleitdOBjybooip2wGv9FegE3bIyXhAbcj81yrm3/E6eFYe
Pn6Pl17j+wkua//d2qb4bamzWpKVSeACQamYGuy/EKDYx+Ncnhg1BxOurazY1vJB3g2UhQpOM9q7
iSENH3gYHHgU0P8PE7uwaTWAmxo4M9BK1EJPx9PbUZtS+OaEhsG286zdsDEJDa9FoBef37thzi4K
n6b4VOUMg/xLW6Mbc4eEypVHd2m7c0dQ5dMNg7mcbTWEp/UWsOjbmmDT37AIl0dX7Zr74ce1FXHh
WuLB/T3a8mnevSh0YeEnCWakthWYbxsnHk1SMufjSV1+PX+PcvZ6NCmvKmQVltfje8C0vHKd37XX
L6fLs7HI2HQdY+Xz/GcYC2vulnE0hFfQD39aAj/ftR37kOHssMlc2o7ux3O7eDaaWAj/Neh5DtTU
pU+lnReG4cAX6AP74tD+yG+aDfo0O+Vz6cCweb0y5oVbmNf295hni4T6Eq0OaD4cHL6HEtDGXic7
1JYc4cVbeSvcaW+7VxOVa6OeLZaq/M/yH7CtllahAxbFQywAp9MVXYUVSCw39rIrk700Kkm9oiga
4FEhn50lI03cXIA3BnX36ku/xOJH0T6npn3lRS6H7VmEplFVVmie0MTHiv50Kwj8fMAq8x77uttO
kPYRSiKzxVXuFdrB2i+TteGXuytv8tLWsEzwlfLSlrSMs9mh9GHAEmNU/Dp2ys96h8tpsFIw+lyJ
u2XXt569h6Pj9V/lH1fv9Us3ni2W4ILQkbDubGPahhGQJUHLkD18hbYJqPGb8sa4R08Nx0F3jq9e
6xeOUF3QvcBcXTWVP+5YIXqp8uNCwgTCdIGboL/6pMXR88eP9dooZxer0UkLMYZR8lxzsOV1M6RI
Mv/Tx6NcCs1OJrO83HenJzLibWpNJMtUa11pteg/uUFHzSXeqIOTvwpPdvO1vO22/VfjiQJq5AJ0
GpyPP4ZyYQ29/xhHnMe7jyHmsppA+BGXeWTWK2ow/wYeuR8Q6LlLHNqrj/JmcvtDZO5x2wmv4D+P
gPOzjXMy/NnGSboEc1OVp7AcRvHP3FqFrk7NaV7Xj/NaXeWetc69a+futUmfHUZ6oU1tLTGqvI+2
yrbeCmILGCi7jx+uemGLnMzubIsYcYQbcBlKKyzPst8jCDZndAcPnyYXNzRn2aKzJ+7a9bj2t+NT
sRvv+BRXzqZLlwz4eWJwcP/AGc+jgho5xjjtOSZqV/uCdtB2uWQsJJmNVbgdnv8vl8wS7Z691pMh
zx5wqVZa4Y+cgG0pPKNJntRadtPwVTR0063h6ePnfGHHCrQIwGfYnA72+dVdTpk1w7hF+RCP+igc
brsRC1nd3Hw8zKXIVADwt4AU6Rr/ONuy1VCVeaA2nOuGO6Gss4PY5lm3M/hqdUWVlNziallIv/Ak
3415LOS8258VKHtgj5W0QsFafexdiN5rYiAUXFeUGlzU+Db++so8L42pgeziPgMfKJ8vmJ5OcNqP
hPrJb3f8guu8F6zbVY1cHbVgYNGede0UWtbD+Xoh+laQJNAVErflE72bpTqoQ18MzHLYW17zBIDJ
Ed+s52V+8taaV1cmeGk4oWAWQ0ccasL5BDFXNZF27pZTZ/ptbiov8LLbwTU2Nafs1f23nGHnk3s/
2vJp3k0OmppJvbhlM7gDRQEE/HbaYanroad77cT5c2a0zTWDToEg4ybsOR1LLgbLrgwU4+iO/hau
4bVUaDHFcpYyPnCf+SZzuo3ioEKGDpKnH3LnWvL95248/Qhn77KWkeyE8YU+SC++SAL/WbWA8px5
V17in4erSUvEJraTaV5Y58VoTTEMLcCPygE4sREbhXKp8CC9UkGK3Kuxx5974nS0JdJ89xKTCes4
RFyJW5FOCPLkMATqlQz72hDLofpuCEgycAdMhhh0A5xSvJnT5soQl96NBtyLQ4PV/+cJNul9HhkM
YUAdRhDNmWecta4dIBdG0eCW8XZkYBYEqKcTMYsg70MAJI5mIr+p9fskhksbmNdOjQsPjKhbgxlm
G3xZunbvH1jUdnFR5RhGtD+VjeJiELDRghWGIZ8I+FfRJv4cXxny2ojL3797RbM/1bKMPrZjJvmD
4WevOmo8V9b1hS18Mqvl6b4bw6emlaoZY2AGdNd+wmDcywjEcH//Hm3+wclragQGuqWC5BWGcrbo
lMaQJHOYMN+ZVua9sc83qMkF0GpW6iZdS2hLrT+e35+hAQNSI6WNpAPj+qPYHMio+VczWnOKV1tf
G0gjyk1KjIcq3scj/ZmUMZIp0zC1NPq3f3RUJqHhaq2FDlZf6OPn5TZW+10fzDJKCz7mO/pDVfrb
jwf9M+NcBtVVjnQeKBvt9O0p6JXSZ8QStwfLjlW0r7TrDDng6OfH41zo4JwOdBaMSCDhsX1jINXO
v1aDuWqmwe0DEazSubkNKmTh4+hXoviRU/nDdGUjXAgqGZ7izxJUqqZ1BBW+W6XpVBtBKAwkafHd
oXXkY1OyShozfSFTLIFp1xnymHmZOlJngW+Ah74Gj2K7XWSjV2vPvetL6bAG91IeEECIriyzCyVg
kzoOcEZT6JS/9bNtpMi52uooajul5vS3nRduMJB/sR8nt3Wi60H2hV17MtzZ/QBQtouTnOHCnbXv
72OX8P6LhZIKmugPV0OKi6MBXFyOPkE8epY2mYWqwk7lhJUfA1SMtvkGPujO/kamdlcfruUxFwJf
nuW74ZaP8+5lI7JV5ibsZkfazptkG+37VXA7OsgbUBQL3PDK1X7hlKUOS/Ve0WjB/sEtgNtuD/7I
xs1sSHFInHTiygjKxSEsUND0u8BpnC/fMWnKVvQ2D9CzPHMT7MsbyXbt78ZKcfJ1fpB+BeU/WZEK
dW2Dkoks014+fYqNMiUaLmKhox+6dbBtPAin0e3soP7u+U7248oB8WfYaeqKrhLeskEhTp/dVXje
2gC2maLUUh4iCtxEjoVv9ppjHTDCldEuPVCF0hdUEBlu+XktSp96q1cmJjejSV3B0h3CeBci1NWJ
9pfvFy6yb16Dw21qjU+YNdxVNhZuCf0KNfr8Tz6LgMJn6QvB6ch8erdc7UWaBceTyBk37e3sotI5
Otmx6RY/5WsifKSK3I/HvDh98NOMqNKiPU9BNbUQVYmaOOygJ2MeEIetVx+PcHETLhDtv4Y4rxXL
coxKJzrZ9NGWDhN8m40Bfn/dUJyGiQo/9to7vXTKvB/xbMGiA2On7cyItQsAOtpWXnvTO0j56Bvx
fzlDl3jtNFFixb6b4dkxA/LcnrRc4u7cDGtUHddtsS1913A7d9kjqvr52mu7UH86HXL5SO+WihoM
pp12THF67L8gdN3flqRLkPd/QS3MUwrTzPY1cMEs/oPXSfijL/18mk9HtPa7kf3S7pIij5e26Ogu
r5Me+BZ810rylg2qX+kXigvP9lghWWAtC4DndKIVSbeRDWmEtMPdgAahgeQnQkP/YFJAq+n0gn1T
AJKdjhKMQsET1F+qidoGxw2I7vRPxjVQj1X+eb7HbfrKiJc2HucbBEZB2EV/7XREIfuiAW69JNfS
c/ir3ETQz9zxSXvqHYkcmxDDeLoypnrhWQrSDpk6AQmOdRYzG4VS4TvDmJC0d7ITOsoWGjP9E2Oj
3lzrG16aIIo1YMnkpdR+3j7H6tgfrRLMVY0yDoQUDGOvIPGujbBM991KrA0LAH7FCJmyF/lBlP/+
+Hld+/1nr2i2U3Nsl98PMXMevtnjlbbnEumeHxs0QGj307zVbfPsdUxygBFEsQC29gu2LzlgyLJv
vebKY7oUcdNk+Xucs9C+NA1cDw3mIe/9fbbvt5qnb4wb+lbOxw9MuXR126QRjCYoUp0ntqEkd6id
oGUHO+bO3vi7fk/3e1V716s1F+NkCgJsIZXZyecJoDHAJOwT5Fzpey7975CWp0FwhxrNJlxf7Rpd
SMp4RQQmy4Gjmufpn95ZddsAbSa7lZ3mu+YGpJzVZ+NBp56Jx8AOImeysp6Cq0/1QseFA+Ld0Ms6
fbfO87nWG8wCsAk5GB5axi7CBHfqS/PUONVh+to7iiO+24/6be3knv8DlTX34/d64QwmwUaEh7aj
TTh9thEsNLf7qRkDZ4qfpWabF6/y1XrxhfzzZIyzSUYVInEJ+kyOf/A9yE1f8WF1+j16c9UOpN8a
uWMXj+UrocKlmXGZAVReNDz+qCv16gBPGtIvvmdw4yn1oy/VSsY/OOxh7PzPMOfFcMRVzLLXGUbF
C4hSavyFjifSwJgQOv69+D7Am7i6bi7tEEbl8NXBE1GjPjtftCAoJuM4uW/5J91J1rin9Fu0V9Fv
XmWbawf+ccednWdwMoUsqzCVuGDOxlNjRBWbEbUeDFE2wZ3q0JabvW721PCZ3XJjgs6L0H2R0rvr
pfgLh/XJ4GeHHAI5WkAESgGZ5GEX9WXhFq2fX3mTl9YLoHlW6oKP/yM5T9BOKWvsvR0/OOh5t/p/
pF3Zjtw4sv0iAdolvmrLpbL2ssvtF8Eu29r3XV9/D6tnupRM3mTbgwF6HgxUJKlgMBhx4hxIFpbq
8/XTxrkWUAL/sMHkIsMSpS1UUv4G/XU7iCJj39qdKKLRAQDm+iGyYuNcI4ez0JlmMiurK+3eLBFA
41N9QG7uTaCG3lGQA5Q2ILvo6Pc/wRDpKU/WV9tR0OuzE0e+MQUJ3mVgpT8D9Q4b2wneEsZrQE6k
QXMKP2OGutpOnSFCGLZ2H6wZJqVGuSOO3NlygBmY4un6RvM34MMy4zLRuIyyksNyUz9I62M3CFbG
+/sY1pMxaoGCDtLL87gNJU25HgywLUsWpOskCM1M366v4NIdQYKzsUB/weZmMPUVTRUFFjTyre5b
RwNLHahzftvp0W8CMItoeJYj7ae/YmOlz6VJzSFxB/ny2G9NcIYMWuXNEyg4ri/n8g44N8R4vj1j
IAVaUEgZY9ywQPqUI+h5xhr6ar0o8l+eMtgCWg/xCt1XlFPOFzUnmPcqMEHsUvRcGdCkSNqJByu4
S/owo1E8+9neRZ1taAhLQ6HsFsxHDW15E1pPZbS/vnecaE/wPMJIH8COAFiyk/Eg2JDANghvRiEP
FyjIcNzRrQ4AR7ulK4RFUd89j/UEnWsdbWVsILDqjG/rFZGgkQPuxvVeP1LEHjQRP9MiFLCOj2Ig
NMfREXKBvQd/AcCAbN3QBllpPYI+3am1H3bmDfKvqni8voEXDqGiZqch8BpwckDpmHBIpBacSQma
5BSURGHP2g6TxMKBnsvvxNhRGY9IEugR21Xhmo8tOtT2g/KouAAjOVC72Yu8XGiN+U4YY7TVToE1
6LutQDuh2+h1AegaNLcHYF2UKV4EcxVSA0ATq6ioYXiB3cRQ6zHv0q4leqiRpxGcYKjMd91bLSf3
pK7cNt9d/2oXMZYaxLCLpmLUAA8p5vYwTDAiosMJpqXomxS/Qm7pD/4+qhxo+qAqZ7KZG6ZC+zic
8PfDGnQnjdK+rIXt/W82GM9bNElaSgWbRkbVSdWDNvx13cBFEKKbtFkE43JJhvk4OYd4gzJBL1ID
d7hihW9LO2VOQdQ/2THcFtB5NDFj+N6A2UQ8IxpALKbAmAZyd1VVH/rkyx8sZ2OBuSasBdxWpgUL
jSQHNfBBdQF2k07KTLevK8Hr+SLy0L3DM9NEVEDN/T2L2iwHnDM1Kl4TPBp8MCTerSlF2go84NKI
hpcVhg2QpiN9ZiEBUg1ucwWUqmAf/x6DMC3vUMMT2Lg8Kec22F1rejmsapxBqBBDZfiT1FeC6/uy
OYFaz3YZzGGszBh0vTFMmLmnJI7uJn7h6g+o9kJlBhI60BuR983rdW+4BKsxVpk0btWsDqqq2DyK
0F18E8MyQ+soCob8qqf6EKNEicoomBEx56dkx/gJHOm4onKB318eMrp4dC1o25Y+J8/jOsar8f4p
wbu99HhpNT8H+ySPACWnotLh5UUF3SQEPNBYabjqNSZc9ElRhYuM9eoAySg3yW7B5IT4ohKZYYJG
1MbrmELyi1YdjsNOuqv95EEHrPP65+M6zXY57A0lK/W82PRp+rYGy2c6JAkdCHd4s5CQlccoMAQH
gXMn0g1EhMBhMxCkGDfFK7VV1xYrC2+VgGZK5Q3NXJAKon79+5kS3HNrjXXPuQDzcgNrIMoGCg5d
SH/emwCLpnfpvt6Zooke3jnf2qPfdROw1IGEc9zDHkRcHSV9kWxB+L2s8p2tyGJZJlXob2IIk1oA
Ani4S5Ar9Q4dfy6eRY9UvhP+91NdTN5pUHYArw5M/Q14TXYTxpJk8fjz9U1DD+B806oZgqXyQJd0
bD6PB8WpXEjPeRnAdbLX7/6FW4gsMm4/KqvWtPQz9QC30iny+Wb5q3e6E230hW58FKVmvPgENIlq
oOWggr+P8YsRo0/EWGWMqucPyvCwtieowodxLDpdfDuENsBBOq6xowvqBKYUAPwqt/HJ/Xgq/Ohx
vNF/ALLlai6KMvcgXNpLgSCK0A909h6BJYqlojUEoDFZiOvaWvZcNFgdRvIDilWMjurhjexKDHaL
GAB4TomNBB+PAggDuinnzqL0q6rGYIqCU9JueP9eTxcPXvHiFNjaQHsOgCnGFdj6gR52c0kGGSMu
z2D02yXH0Gu89BudU4h9/UmwgxyHxKNRAZ0EIMIYtGZWlYeDDi7DEKt6LNpAAuYbV2m1M71Mc4sl
GH06WisCVV32MdF13lql3rSJVgpA1VRns8BobXsw7qt9eeoP1SNk2wLrNi7o/FIwvIrOwvvWMe5C
KyMEAANg/XCTnpttQOoqVWpWun0wRj5UXbSADq5Dv0U5zj4SBOFKOcdCRd+NVtpQsNFYbKGcdgQc
Qx0E1KAfrikPFqgRNRA/plAmE3xJzlkArhT4EPomMsECcr64Ya4hfSUPUC1AOxod2kABqQKOH5id
9/ad8uO6OU7uurVGmApH3A6Y1M1grbMm89QvBmS6QjDTL3IWC1ZGL2b2qwH+qWHAEujni1Lh2PWD
mibIxdf8azbfl/qnFIVCs3sec8Fp4H2trSXm0u7jeskhh1y6GXQU8X6tJOLa2udWVLWhf+faiphP
hVH/Pi1z2FHiT1r3Khf5bp2dqLubuh30ZX8/RVWhJAjfwPgjYPLMnTM1shpb9C2TjZ9k0Lf1mPdN
9jIUXK67BCeU4FhjMNVC7wHfi0mwlhYs7mGMR/OwhC4omr6WM/l53QT3BIP8F8UnEHuAkIX5Qolk
tPPaViWeTIGa7WW/A9oUksbjp9UvvOheXDDnrQo6FJhL11CIUtnaxtD1edGtAAbMbXwgRjCq8l6w
KBp2WHewgPxDRRzzYorBnCUYX0YIEyEsecsv1V/3yl1xSPcUEywMgTzXQ4SANRPt2ou50TQPNZKa
tOoQO1+gnU7hAFAxdySXPtYs6Kx7ENTbR94vkRtyLCMtAMAJmizoKbJuaCYmoNsTQiG60pNTzfld
lEDmOOzBVdn+mIzpRVsWX7C11LeZrdUAm0NYxDglEI9MxAe1+agqDcJUeqCwFbB0F58IUCsGhMiC
8phAlldkkhNEzkzSOL252+osbRSSwCSdn9B9C+yrXp657U3uTF5vOminmKUDWR+IrgtOICcon5lm
TnqjpnIik74EiPRkgUE4erRLkbPSn8/uKFi9UHXTKd2MzsSuxCaTmlQLlvdWnsAGjnb//Gg90kmb
fzFxzLWG7gN6EEB962y7PyzqxR5TxJT+LX7RAoqLhZ+C6e4oey2G7QTuwjnsmgq2WcqQAgwie4eW
86yaEyVLTT7PEMMswGuTes3k6vh0iuk0QQWQgQipITDKXqWTog012F8Rn6f1VhvM2w5YnesLE5lg
jgFZu2FoGphQ8hI81RhJHV+uW+ClrdutI/RLbtxebpeoIgtMUO6OBAlysjt1mFGS97n747ot0WoY
N8+yxqgGamrEqGsMCfb+cN0ArzoB6jQFkQrkycgVmcV0chGiL2Agu/GVYD6kX/5L9mUG9S55E1fQ
eRfbmUVmTfaKVnYIvRiMB0EBBsA6r/tJmxHDCXhiFfBFUYWCF6a2S6SbvPleEC4LM4TM0sXki9NC
IrVFOzjHCHHxu5RDoBXbGqJBa2Mohv4QVJxgKCrQTZZfM4rlk01P8Ml4kWJrhq53Y8aecqCVVZiB
kowJ+IEPSrhnCYNkWbSLoLEjTO2FTsLkO505Q86+wieTj/2hVd0GLewDOPo7D/xUTvI2AfGReUK8
Be9K2y6U3rObhYIS3eqqFgvtfGhk35DXeU/Rg5OnAcTsxF/Jy/Wd5aTfZ9+PCfhjHjVFnGKZo3lI
V4xV6qc8WiEoCcRp+XTd1iU64dxZ2MZLX6ttaydYHIUkGEEe2If1+0AbWPG96UGNG7gycLb5CeJK
913ahyiB5j+j79d/Bu8e3Wzxeylss8UtOoYQrMOvKAhwyuUKDsMCIh7frlvhhjH0l9BkAJ0jEtrz
D2mHlS43MvWfKvPUuABkcnKum3jfL/a2Vjc2mFOhx4mN1cAGrRprN7E3OuGzGaRH8ken/GMxzGFQ
rdiG+hQMkfox0m4G7ZesiG5n/hH/sMF4fp5M0CJYqSdCVtUFd/Ce+DpEyh3pSHNlUYTkX2loDePh
jgTyEtlEVkvrFIhrGw4A3m7nKq8Ek8UWykvtJ1F5ietzG2PM4mYM+UNdBMbaBrrKCsBhO60WeBz3
KOPhBNA/5owuKLVJXc52GUrID6Xb5KYMvYncS78yQ0CTwDODRgXm2yHUA+dmfGFVqzRR+hnHJ0XH
GVwfnRI0cmBOP2wjFMR93iHCRY3HLaplKG8ytiZo6ZhdiPdMuNyry5c0F4yg0ujGHiCM/4GVBWUc
46LqN+tj3AIvhFcLqlUEWnUx0fw+gsogcYrudax/KpMg4PI8QQcdqw0KNCyIfSgtcpnolQGTERpq
qfE1bS0nr//gvG6N0H3dhLhCUpLanmHExNz69NLXIMKedPd6+OHlGHg7K5YMqAhqEMzVYUL9FsTw
9MCG6Apqx0na43nixOZf1+3wehMa0LIEOF1gOi8Le3KXKuBOp1cxUk8QfwQUY7l4yZd6ZxyuG+N9
nq0tGqU2O7ekprVC4QSZWoQxTeNQJ6+tiNSFm1tsjTDpYDlI8jTnkIPqfKgD4MWKeYv8dUBmAcHp
FeAeydMEbscNd1ubjEvkDVlBmIqFIbEYwfBS3oeeCvGyt3hfBASUDiKDvLO1NUh3erOTcrhanRph
kescyAY0Mxxawm/Qg5mfooMcpJ8pkUON+P5oYDBR9Nqj62GP9tY8czdi8JWoCwKiO1optMafmsa7
7ik8AxQ9oiqgpgChIWNggMKPHNcQxEL98ijbxV99oQr2UGSCCX+D1KsZtKQqNy2+9iVUoEbBe59v
gGB0BJqH4BFhrqXCjJai0GEAXOKgcW/HPzhNNqZC//v3qY9sfCCGtvFIwF+Ev/8oZ4Uzq8cECsTX
P8QlRhkX3sYKSxtko96qlRasdOjRuyRobgmE1jyoaIO7x01vAKF3009QfH4TzjXykhYb031EA+TU
BEXg+QL1DNpJEmjh0BiTXSATgDmMDtYOk7ZA1Yoap9xAuLXGBKdWkuYO1Kt0oYuvnfJAK5wqAYwX
M5t32ffr2/qOFWZP0NYaE6UkaAFJjQ1r0r4/1SfaTYkegbWg0fdon8ClcTD3FBaITosf+6IAwn0t
ADKtU5yTZVyMMer2XE+lCYmLFqW2wY2+Ub5l87G50336W1bHPACtaoE41PplBtoRagPA24mwDJx0
BxVGFFNpmgjtX+aYx+iJG1OaowmZvyTy11S/19PTMt0thggDcjnGjktsa4o57gZU7/I6gik8GzAe
IVv3dRW6yjCXAOc+QHH9aCpgXljNo96armVIsYMZhH1uATFV57dFpH657gKcG/7sBzHhocsjrZJq
/KCwT1wyvy0DCuWx5iyrIF/hxCHkQxgFBHYdtWv2GM1qlw6kKypX05/C8Gksfj/OoaurouyHeQJK
hnB+TFPAM2stB45HreOd3EpenBX+9b3iJA60cQwVQ5RNwRzEXHcpROSaaYCJgjxnYDG0R69HZeK6
Ec4HwY/HgaARFRR/zJFM6yFeexNgLDvG97biYNUbaDt3vxLDfvkTUxQhZ2CMAGpj51vWTHmrlTNM
5RrlxXZl/UGxn3NNAMXjBW8bYkAgBEOGhwDKOD1eGGkfFT1FaSgB1AiVfXSkA4yUI4j8Sp3+liKd
J1fUpea53NYu49szWeMEsl+wG9bOWt5N4eP1DRQZYHwuS+xRN3qwSXcgFifZ41qKUEE8b0BfH+LW
Kp5heIydfyI9j6aeNAMspK8QPg9DCLatfpy+XV8I79qxMbhPhdoxsnYBALbSWq4TC3bUHaUZi47K
Y4VYG/uTIxwZ41yoZ7aYK25W7Emyx7F6f5XTcXkgx0CvXx1yP7tvBGGBlxTjhgH9EObyOSwIup2W
HdS24ARAPemoAcQlYI2U6N7cD99/n9+GTm5tzDGLQ9wg1mwgnhrPiwtJhl34F+kcbWcdoevlQDDu
+ofjeSDCnYKDRSMf+3qOWj2CvjpW1zbScx1DZcooMsELmueDaGtiwBpDhJfM9qtkV4rRY0mx9WTa
LbTTjisI6GRhlsddzMYQ/fdNKhnVHcDpiOEuNJZ2WdzfYzZfEIt4IRzM4LgjEJHQr2VCuJyu6K9p
COHronnT/FddR8FoC646Xi8A9SYNUCOLMg6xQyodmDDs2ZiwkNvo2/BZx5No3Bt+N2Dks/o3vL6c
nSMo14CfBVMWl3ywpTbGcqQYNGssyl3xRNVU2n25gPe9vYt+YIBRiL3jeMX7ADzikmlRKsTzj2VN
7dgkrUQzmQqDrWvbP4FaZ/bmHOQbmj0T97qn81In9IBRIgJcDGUCduAMqQUkfkMYNKdqhxeHF67h
DyXODpKCES0c6v1oRBBvHBzId3yOFShZJQlkUNMTiHJF6jW8DbdxY4JRCq50MUdjm3FcFEUMCTnr
kKqQk0Hi7BM0AG/WBUxWrZse8SARbAHHeTGShjoJRRpAbIzZ8m6p1HGeAdEztQoyGYcRklRj9tsn
BF12gMnQG6aq5GwelXTtSMBGizwt7/balB6RdxyMctQFkYtzSGCITmRi0pU2a5nV2FDIGosJW1i1
VCzgGxXkiQF4AnqMciaJe9GX34waxBdDrR6G2fRNglRau1owaNteIx2U9PN1DxX9feau1qoprqYl
qSGOh5u6t3dTlfvXTVx6wPkS2ExqogmjgSVM5CFrbsZIdbrfVucAkft2m5isKTPNNgbPV+12qNFr
TfcDSuXPkQGy2A4KYV2RPoDPeq9F8tc/WRtcAeBuZNds4qtYbb9WSETccbzpZtQZfyWyIM3hf6EP
E/TfNxcMxF3nxYjwheboDuX5ohEwQ1w+JOnWffx95nYx7arspjGrXTVpXau4SaS3UYbCnuZEgDxc
3y5OZ+jcGONuRKnqNoOGHq6yIJ5+NuqjlN3jOwVWceygXdsvHmRQvetWL6P+uVHGATGrE8qdho+U
lInt6N36OLW+FknQ65ufrpviBwhIt1CiCDxP2HAHBJSitkMO3fNYM3Zxi5FiEmXaqUsb21VCMnhJ
AxRZPjTGaWckmL2ZC9uX1kRxJlONBN+Wuv15qQQrp3woaL6gps9O05blPLRaV0BipcCbfD3m9bFG
zb0M75rxzpIbweflmUPF20T1ESC5i4QcSkJUNg0bbSsvZvNQaAaIWHZF/mjUnxv10/Wt5p0L5V1G
BrcLCiCM3xqLqveKCr8tSe6WSXyopeX5fzPBeKsxFc2gRjBR5WitL+qdMpgv/5sJxjfbcB3bjq4C
Ek/JqrlrrAq8nxd+t/vEhEYrtsZIMmFhkQavseYbc4AmcT4L7nleGNmaYW5GPbETVWtgZsjjp0Iy
bmstmSFz2nzSEiXopvUPrnzUZACWkcFuC4b/87A4ozluthNce4HsqgvNJBRPdLxo5bkS8ThyPQ2V
PvR4UNFFy+/cFObVUXOwYUpNR8tH7wAosEkignc59zttrKjnViy9Vu1+rHB49BvcVVZxpzSCHJ+3
EFVGuYnSg4DPjz0yeA/phYHgtFQPpgYBhPL7dW/mRdqtAebAjJa1TJkNAzVJQDT+2S7vNVBy6KL5
N+49QstySKttDNSzugpRTKMP/frmBPmRhoqWWZ5pSfu6lL5kvfRdr8AZiLdFYk8CpgVekAMPLCpp
iGWXNUH0MCVijTCNbpkCTs9wdhZ1wDzgUGg30HRFUWAwFq8y5lLQ4eZ/vg/LjIcMSOCLuIdlSTnZ
+usoAgOI/j5zpPpxNQ1o09RQRbYPZjneTcafnNrt5tGfsElmYqOtWyhi1G7bqz5JNU/H2CLRROBm
3lnC7YvxcF1D/5ydP4rMWSfygLOUxzK0hKBCTAonk0TwL667f5hh2QYtJek7o4WZaFmdNNT8aWyA
Mf48tqKHh2BBFhOCkgGU1EoES3Jya4eGV3eFI4FC8frx5cXwzbZZjIOFSpap3QwroTTuwrp/tVY7
qJUwGNPQW41REPFE28f4G6Cw8qxX1Nx8K8c/ej2wjb0EiMP1VfH3DpxkdFQLqArmijWksIqXGj43
W8dSX50B4g6h6APx14IMCy0/oFDYbGRVSNrMMtaiZ22wosVHQKA5tE8JWD6vL4d7SlUw6qHrY6FY
w+xaX0ptQUzE2Fy6N8kxigSXBHe7Nn+fOaJyvq5JS/D3Q+tGDksIDt4UCG/XF8ENohsj9Eds4kDY
R3JR0W8SYiQp7m13IT+meNcQUDvKt2kqiNmcgipKgRt7zMWUYLyuj2kiTDuU40u3i36C6J8qHIIy
E1pwguWJ9pBxub60kfuOWJ60oPz9o2r9dhBcBtyziqtchcfBrVnKw1iS1nJeYUJO1mNlD7dyYqMf
1uxme/HStnm+/sG4XofxNcyBQ3r1olNlGGEpaSnMlVP5UK/Dt3LMnq6b4G4aOM9RFASp3wWFGAY0
5gVKMLWbDkeSYowsfJwkEW8Ad9s2RphsODO0wmxsGDGSE9G+KenzOvwazec8sgRhh+tz4PJQaHXz
Xf763MdzNVb7MEVNwprA7Is3b51Mfje/DPa9Hr5qICebG/07dFFxQzW+RX5c307eF8OrT4dQLrJj
DO+fm7eAVi+GAl8sLh9D+2AnonIi/QPs41JHHEIXnL732LS4GJUBLDkwkDlgva4Pppsd+++ohX3T
EwcKKK6IfYFTTQXjAQaT0O5BVw7QkPMlNVELtXt6C1K0f+OASLj2Mii9gOnIC51v4G6S/wXDL3+d
/1hlJyWgZVCkMb2mTAyC+ROka72uIo1nW5X9M40LCJWi7olUY/1q6avlxzoY3Hury3ZJAZSAouiW
aOt5R2WzEYRJB5pG7ssMtRQXDMrTrwUxrXPAf7EL96vhgKHRTfeZWPKGvxFUyh1DKhjnYqLanAxL
m5h0++/tXf9ACTe6QKPDW5QtPneX3XUP5jT46Pf+MMgcVlPXitaS4GFzkD5Mu/CQnRo0+OigmKgy
RV3nwplB7WOhrawAPsVcSOBLhLGqwf2N2eBul0EktDuI5/q4QQHNjn/sMBeRLk+k7RrYGQfH3pFg
vpHc1rc+UeHOJBCRxP8/5tCHpV1sTJUwjqIVGinGpEOycGpPf4v4SLcKhuMht/oHRF2owiLW/WON
yR/XiZi1LcOa9YxxCyo3U4AXbPoSP1HJYhClutcdhHMMMKpOgxxGyDHmxzgkWgtzu9ZQAdHb70lx
VyDu1KI3MyexO7PB+GChKj1AxbBB9LesucvsU1qljhSLmubctVB9QvC6YJqVzVKrpoA+RQ4m+rgn
ixMaYLow1AepEmVePDt4N4OAHtP+gMkyjp62dqatHTQpluU+tE+tVTtN/uX6d1Hp7ChzmpCeaqBl
wvQ5RApoJNmkd22WhVZuJwkw82uA/vUudsOddA9g9uBTinTjSb+vbTd+6u/sm2UvIp/mXH1oOQFS
o6IKC8dnzIM5vwOPd4E5dPuT1eNpVn67vkDeuYJKs4b/gaFXwazW+QL1sZiX2KgoMbkOTRgMBdBn
P6Ahhgs1QmcWdLNVjhcS9ElBtgd4jW2zqJdhmGXIgnWUrV8LDMhmqDe4XiC/ujrjq+5R5pDx07DH
/NFfGEgOyIsMnp7YX17zxhHphXJSKAJmPDC9oloFnAfjQdnUQ9eEQHmiln8Z1q6S/REy4asTyrMo
heJ9SADgoYWD8jUgCkz46vIBeJicbvPizBCABGHPM4Q717s8d0pHwX98cugWT/B1L88IWLIRUyif
OOUWY/1Hk6t+iCZgy/6WucVcYehBcdYrXqCdNB4pP4W8V4zfDmfnZulubE5N38zqmocjxvA0CdQN
UJObPlVCVY9LV6JWMPmDVjDwTeyVEC9a3aNAAtYjtDBziD+89zADw1/uh7d+cboEiocQtn/IXgXb
yrcM3wGdAtUwYNI3UmgYxy5gGXx9zbqvyh0m6UH7QdzpbQ0fyAJULAjWcTOJOkCXfgSAJIY1EBJA
FHMxkI0iQ2nLfQHx+OlBCZ+FjzHe37fehwCo7CE0jc6/3BBqXVfrLXijVehGFsQZF1Pw3qP3zHlI
BeEgBKgwnIFzd8Fz0NmD0enJVEBtVUGbwOi9eVx9q9QeUx0CRyj53hZzK4g7nIz73Cpz+6lWOAxV
1OTIuJU3SvCx3CZ+aLgGhbdSfO+oe9m9CCPPgfiem2U8RV0IFBJikrjZr/CR8hFAeGv00tFFv+xd
o6VrPWWf7CTMSH2Z/XmXBaLfwOnknf0GFr3dE9D8xJKduFNyGAGWkF7jgLjzeju8zxeHrir4whzI
4blFJtop6Iv2BoHFXH8qD7qfBvXN+EqnSVe30n3Qk0u7Fu+q8E6USHH91wZZDOCOKJmy1avRinS9
brHfwBs4afI6FcH1sy8yQEPDJrQVvUyySIaBPD011dM6CopWvNCCC+KfBTAHcKxAl5FXpHLLLIiS
BFzgtdPZT0jeRFcSzWEvz+GHJeZE1LI9o/mDjyQ/LiEVmYGgHnGj9kDv/tgXuqHIHnMU0EZYotyk
9nbhrRFQCqjkNHjQ/v0XMpyCbXxvu2w+E7L7Mq97bOOEEZy0BzBKSTxVX19kkRg4521HnR2MVpTU
irakzj1ijtM6TSt4BCiewx2VVMjcDkJouwKSn63A/YTWqH9uFhbKUF4bBkRPYM1W1wiSo+SCO+iA
KVvxQ5mXPmyXxiRIVtfXMinxyeI62ZXdukMeeSiyyvuTM/Wxg8yZAtJlmFc02ty6TnKgDADHJ8q4
u27k8l18/pmYg6UWuZFYOtYytl/m9TW2H7Px2ywHWa36yxg7Uv923SA3UqCjh/Fhi6YKTBDsq66x
hxqEZ6o2gfdbApqnOFw3wQ/tGxv0zG28AY+DPAI3GXbuy994Vzqh3Hwx/1PJ+AN8LXJYE1BUCsaQ
Lxil2zkOiyGPUpfs9WMdpPe4NA+grwYfy59IeIBxb2uNWV3bTYmSKnEKCnXfhG5bkzn32T4NLH/B
Pe6PvubiNb4Esof5ZS+8gxqEwGk4z6Pzn8Ac7oiQPJ/7KQd+uVTfCwHJbj4WBwsj00gtf/8gnC2Y
OdyKuQxarKIu1Wa6o0BNcY1//L7HwAQelKCaxggzC+uRoVuYtRH2j1Jz9PcQfTjW0EpQvfm2vxXL
aXAOAUDDKNyClonK2zCnzpiytrOGJHXnREeX/m0UCSFwhpiAUdIxJIjDK6OAwsQo1ezivsbQFujN
6BQaPpTsNk/m0ULp9oGmVkXltLmDisoQrK7i03oRLeL8C3ZKeqKZGxU/hQ6pQBEUtMTMjUoyEpIE
1HQgkw93BQhLM7f3AUd1/ojGAss2IWYIOSz5soLcZtGIsSTwahnQXgFp73I7O4WLgs7sqsG8E1Nf
ce6CrUG2eGzr0jCgFIHDKBv7Nqt9S1KOGOQV5D+c0d2zhbEV4RVsy5mtYWG9V6vQKMqh0GbWTpw7
JpTo7H3mES/sHMGx4H46yiBG6Q0vCy2YFpbMbpRoWWI8UWGDCGGN8ssnnoiviLuRgLJBvgwiIhjv
Po/Zg6UWlZ4v4KsAvozY9Y1trft5Cj8JlkRD04U3At1Li36Y+mFh8JYpzUrRY0ll5FPVy9Sz/zJ8
1HZWTHb/G//nL+wfg2wpaYS8QRQXuBzmfHqJe+nRsuqHVG1+XV+YyAyzf5hlWsZaxbqWInGW/Kat
fkiqKO5z49bH5mnM1dPkVpySdi0QTtIBhXTqEjhc1uIN0NTsHmrwDQaLaECRk7VCvvZjB5nbZh0S
rcpsWEVPT433snIqQTZi+dc3kJc1QEwWEhQIHPB3tkIbYp6XaB0+VOv1rUdpYvp9lSNWyacigGDm
QyY4Xpwn/5lBJjCG8oRV6+jER0XoROHnooPgtHQE4mmNngwRhp57aYODDEtEIAalAbONJsrc09B2
uBLuw8fmier1tX6lQr2B1u5FSRHPVbbW6L9vcrAYZFedtIJTMdd+JctDEQpSfp6/U4A+KocKeBTZ
kYAuk+M4T7Ca2fjZ1J+k7kkSimdzo+7GCPteWhY0p4A2py6hHm/bAwiIfUeJnBVK5BCU/SQSqOS9
YyB2ZygqWuTU55lTrKULIMwDDKZy392lmoIoP2mJk0Vx56gjVIzQIJXQUF4B7pXGtHDjuJ2DNQSz
7/XjwP1+KP7SQRJMDbHd32peEUhq0IbmAC26ypza7tplvy/wgGbjxgoTUIxKsjQ7avAV0yfV/qRq
+99fBVhWUPKw4PYXjQozCc1MMobUtZf70XrOagEAmxeatn+f8XKid10aqfj70/CkZt+lz5P0YgyC
yMR5o0Es+WMR9ChsjhJpM6lvLRiRj7TnRkn6dTDGibJ63hffmqFr3ZhBFxwSbwRmJN1+yvC0BYTB
u/45eId2a4LJe+VFmzGYBRMkwmx5sbetzEkVwTcXGWHCqlbmppnQb54P0xsYhb0unP24KQSfnhsc
MFaBkwpIPJqTzGLGIQrtyOj/k2uaePhhjhMPzRYDKeCannfilxB3ae9krtCFAOiDCeHj2OtNUi6p
a5qTJ8mtO5O7cfh99AE99ZQy9m8rjFMD8ChVeAylKArXJ/KsvjOThx5yCnDsIUsqvPSrqA7GdT7K
8WuCrRYSg0zgy9YizY0e4SaGWqNygLaS4LLlb92HASbS2GaSp92yYlHK6hXZ/HlBwm4Dbnndw7lZ
BPp3QKMhaUZBjannmUmft2Y8pm5lPycS9Bkp8TnYRZeHZNjRvRMLWnGD0IdJlum3qqCikC34Xgr0
awb1ZFdH1f5uRCIycO432thhvpE2ENJOLZZmDbq/2CfMgwgudXpk2OR8s3kG85H6Rc+0poKFJm53
mXa7kM/laHs9MFRGKuh9cB1isxrmLIW1OsnQ0UzdkEwPXQmQU5o+zFnm/28OYbCnaV1IEdsIR5Nb
n4z7HugT4jdvA5gV//RBut1CuuxNFK/typCiCFsYlonTFo1ToQgg1yIldpEvMJdFbGS6Uo028g9l
Dgo9O4AzTbBzfBMWygZ0KBr50PlKYrKYoaTOcIZcfwv17FkWyt/8P6f1wwazjLXt5sYcsVsllHAX
PAhpV4a4RXfEi5CCR4knP113CNGymGtDjfo5GzqYTJfGbXriJKKkSuEmDOBn+O/OMTdguVikz2O4
tgqJX9mHZlGgHwzEByplQXzrK3lsUZtMYsdACcH22z+LFB8/gAmCltU2iV7IqatVtaNlvyDFe30T
+R+OgGoctAZAX7Lp6TDkZl8YcI7J7a09Vflt3NDTNccqfGnXfxVP6nJj08YiE5u6OJEscCkjrUhC
mTagQO+lJ6oDVI8zG/Mnc/55fY3Uvy+C4cYgE6BabSl6AIYy1wZrew7dq2gM8mgRhFyer6DAQ4ni
wbFxAfqTl0waehXLKlflVCu6i9JzUAzxHcg3/iqX3s+ht+pE0yRYHTd9QmsIAHfM+KgQaz0/3u9h
MVeiBog8c3FssKeDXCkO0DB6XCqnUL3KW/a9iMmGd/rQkwIpAVRXLmULYr1cEnXFpmJmAFKgkYrR
kfYPTvjWBv0NmxCc6inqViW2tLLvSO/XYFC77hncA761wOydvEKeJtGwd/lB/kzuo722J3eKl3vj
vm+dYnTKOx//70VeWwn8hQcZACGLgpIyWIfIRaEuysfRmOWiQCVSdkm31yHYOe8BNwFeoM73tEma
u6K7gHcWtkaZwwdGm7qzawSUos6cFdikTvk1m6I3r0IDI3vkCASEqSgIcnoW50GasV3zDM9v2gbQ
PCBgfy2/kpsMz37TG1sHyD3AZ1SwZZCD9gf5CMSUAGNBXwx6Bsw3jdduHtsUtgmos/PSlVLwH+WP
1z2H6/4bI8x9Vzcq+ChoQaOLRw9ikQjQoshMs8CLPdyYYO63fizXJO1qPOmD/KXwK4CWq4Pxr1oL
PBwJtB8+9oy56CZcL2tE9wzqzqcV/g8sIFgvikfbM3wTnBfmifbBMi92dPDF7a2X69vJdcuNfeae
k8dkThqUANwxH0FAejDAV7ZUh+tGuIW7zSpZpEoHhYs2KmBl/jL5EdRx6z0F+eoBhQKK6nb88/2x
JrZBuxjS0C2Jjm6bt/j6t1H18fR7JV8hM4G7AQIT+l1yLwk2UvQldeaAG1bYx72CNdKE6K64G4DI
y18pGGi9swcHPZUfpV/uDC+5axHWxASsKrVwxW/Z8miUT5I6xfgF6WHJneKJijSMe8wg7Kud/jIf
6QiCip6VdVB+6F/KJ3UvatoJPzRzcRT6oIatiZ+gPq5fxpOGCm3jGQba1jmE3ERtVYHzsi3CYpGh
F2S2OBdVjo7OPHyRovC7GZcC/xXEHJ2JOZU6gQUohB1IETirpDgG+Xz9hNC/cPHpdFSBoUCDUh/r
skYWmoVMJY7seKwDVS2l3bqM5XGUlM6r86EW3L/cndvYY5w1qaMOczOwN1kd+i13NWgT7ckUWOHl
uMhubTBogcBDuxiBX6w47mPt7wITpeXXkcm/91v+bXmJ86Wo+jEgDGDEA7aaeeA3+dSbjY6kGtzU
rvZ/pF3Zctw4kPwiRvA+Xkl2s1tS67BkW/YLw8eIB3hfIPn1m9DsjNgQtjHWhh8V4WqAhUKhKisT
BNF4313+UiIXPzPBbV27Olbimejl9AtWxPpHaxcYn7rduqv3UCixJLeqbElcEt3mUFymFJmCWn+q
IUTUlWp4eUkC5ztbEfsFm2zPWjQoqE7sJVIjMql3cAbfQVPMkJHhy5bCJQi1o9TE8fCqa02wnFgh
9L4kX0e8FFCfsvF3JoF4vhSQxHkaaSksNHS6VpK0+zkNzcO8OnlktoVMPFVi7l13hRK9SidWGXHN
+x4Zv9W7YW100MaZJcVawYnFR0IVAXqVeJbytdplBiQ6mfHonsC0V7Y3GtRPqubzZU8QGsETChPj
6CwbJpf5FIWq5aONvF9zYz9XAXtORx87KYkLQjMYV0NkwPAfgDjnX6nSFyOt2ENUW24n+zSrp6Q5
XF6JyNUwKYVJFWgaOqbD+XTWoQ6XGeyVpMx3k1pcU8DQLpsQrcIBezuGnHWM+PC+FoO1xO6GFNL1
SzXv+75Ev6GP9XDos+7PLyCU6f81xftZnoF+Rx9xQhO1wjDMFHT1B7781gIXOL3ZodQrM4IB3Z9x
/V2BkIkjydxFh2VrggucagsUYJPg2ZVMYEFR6EsyrbmvxcPdNKYyFxOFadDrY/IYvDvQteRzA3PN
Z1TcWKz5O0yzvkb6kn/5b20NgbvBmo2WA4o5mDXlPHq111qbMx2vkil+LofhcaWy2QuZCc6jtWqw
V8vQSrQzi2+FMZd+NcpU0QWvRwxO4uiD2ACcmnwPo8mSogQnNwHmqg8N7XZxSbC4i4/x8NG97Yzo
8gkSeATM4QGO2RnzPfOeB5L5ae11wCKWW/Ae+rZKIkoe7ObrZTvCrQOkykQ90WWIsvN4M+rdUtYE
X2fpjF1PtbCS3Wzsf+DyN6zkzQL3jHO9ZR61WssD0i+e7ybm/Tp7s0+MIawICe2cSLZO7N8bi9xN
B13huEpX+LdxR3dsbtLDqGt5ZLLd/2FuUvilME8GXCFAopBjOd/BumiMQeuwvvRGta6JE77WmSFN
Xj63I6gGD9YDS3/klgVBFjC4N8Psh21yE6dfKZsdR9MrxYT4eocJtH0/ymhFRInqmRnOQ5B1ayTu
YcY8pV04fgEEFmhvF5RkbGSuDnUpJb3QJzcL4zymdjuIRg34fineFJr71fxzVi0MQW8McA4CNuKl
V62sDezhxjZul/mrpX/9wLl6M8FDB9dq8EZjxbkaE4WcYn0eT0qsyD6OZKd44KA1OlM7OPg21M4m
36vYZF31eHkl4uO0WQp3OfWaSeOlxecol91rOb7cxceu9NX4ygVHmC8ftBYvC2RdjPsciBnuykjA
1FVPHVAv/eR8STPrWlFkHWPhqkDu4ILUjmX4/ChtOjZtky05I7Ctf+i75Aq9/R15sjBcLR9QF0F/
QJmMiQlw/juYvuRyiHxCx380CIhUT0xUVLsmp8kvj9pOv5ZpC4g2D7zTrMQJTd13Jdxq0Ga9qVoS
5G0SEPV6Nr9ddgiZAc4f2mXVoIsBOhbTeOjN3s9lwpAyA9znj7XYAG0y9C+SPkHLu/NnKeKW/Ub+
UnqVaWRTlO9n/pbE0dpWA+EduyK0MLvKIO9h3zFYv3qQiU4IfW1rjQtozqIYpM1yEqQQt9qnwXqt
QRzOn17A5ecv19nPyx9I1H2B7DAGm/93dVx8s+fOZiTxYJh4oTt1Z4H9XqV+vB9hHrXabI96qWwK
TXQNAtiGwQxgyt5PoZGc1mZTgJtF7fXALfpdpnwv0ayAkGh4eXlC99hY4u69boK2jOsyWoSqVv1y
1lXf7dPgshHR5bpdDnfrJWTB8DSQF+Ck/Zq5z+Uy+5aMnYD9H++ccLMQzi1WCFfouIeQUo7IGsjD
oIbjdErJVdsZkuWIvg7U0HXGtg+KDH5gSy87VU1aBAVFB94wvyfFVbqe4l7yjhFVeh2MJWPMFdIq
6rsik2Y35UBjCCRZdxpGkdFAxenqv4NvP7JDK7Je6N599UH1rrhlrZZMOuMnco/tT+DCUzeA96pm
Ci/GEJAfIFcBRIeaofKjewGS+cgm1DLV/3Nv2drkIlY1ZhgSMm0Imeg3i3lvjtFoRh8wgTciKg/g
kn+nV0ZLLxlUNcMN4n0t5gV+f126ksguckgD3DCmDsH09xSTIJew0i4GHX5b3+dp2CZ3inlt21AT
kGk46WxHeN/fmuIO8Vw6nVFUYCjz3Hk+pLH7o59N69jOiXI1NHkf9nozRA2qITtzVtRQtevq5I3J
d9Iu8zWeydCPWe2K+taslKDpsvu9MzTjcbKWPJqsFMLkowGZsEEfbrOhQV+vh4zF5U8i9LTNdnEx
QimULokJnoSeHfsFWEZGohwumxCFIcg7gD8BkgvvqTKHtJooYQIFa9WHuXNyXHIoZ5nontCKB0p9
qHGgxs6D41MKtLJbMhkER/X1dn3WCjfMjUxSpxO618YMH+9AlK70U4fEwWWCe6rmryg/+ba1Pigg
HNmpeSUJe6J+FyAIbyvjbsKFtIClrsjyaDDX/rJjd6/Z4O7tvhg7jKIgAhWR7CoU+sWbUb6lV+U5
LiX20ZKpeZpL82lwFgmBriYM6JCoB3cOQ6nyQ99O31dd1jkk0O7syH3R9naQ7bIou2ETgpA1Oa67
IZIJCYs+IK52UEQbkM8EgPT8xVmbuWamBfIKgnkKf61VM4DSj3qlzglibI8xd7z1u/DyERCtdGuU
+4RaYi5omoNHKtOam8RtDvO4/CrS/KpPZZUD0TnYmHplxtm8qMHiQwoygN+pLPtTsRifdaf95Sqy
MCtCeEDAAd0fvG6wnTwVGjKkHCQeDjRUfi2YlPu04hGFxHPH5r4Gn3p+nYb5p+wp9llrHboTkmMh
WieYB5EOYLwNMB0ucFl1mg92jRBa2PpB7dpIc+K918poNYVmkAtCbBXiJLrNuUsW5yUBbwcTKzqY
CkQa7f0oFTiTGeHco2n6ZUoa6KvU1pPbfLfn6wHM5ZddUGKDp4pVuzgnTo67d+lBcbncFPNdVcpY
LmVGuCdi3DgjkHWEIFQVul/da36yS07gLl/2FnhV8hOrXsnaxKLDBWYewJnhDhCc5Iw6br10DlOn
Gb1ba7lJwI5n36j0y+X9E9aQMH4L4RYQrLwfNTQq023wBAa3WPzdjiyU5BQUHO+0FBrkf0OZZC4u
NgnyIdDBGQA08Xdas5SL0lAd23lFfkyTr4X5Xgna0EmD+gnD29JBZuFdwxjA/rHIubtG1nwwZlgE
qXRf/u/8IUbhn7QHTO3pj4x4qIlk4Cnh4xLEODpAJGwuli8tZEqj26SH9A9YrIFIZ+mufZyC+sgg
FYpkVFXkpFtjXHLt1IBy1GZWBGbdj3daPZjBCCXd0+qtMpIJtl18hmhDpgUiQ6jO4I1+ftmMo2ZN
Zh/jEUvLq8RLr9vCi+ZC2Wdjf5dMRjiO/aPET4U2HU3D2LYKmj++k+ikVjLFGgqDxZFeZbfWnuzm
a/eqj8oIqpgOo2dMgumkf1VyX/YhhVsLclYoMGCeGgOs5+t110opBhMP6GR0Q2rot+Bc2TurspOs
URXtK3g/oauFZxr4z87tzF5dqnpXonuB0Q/WowduA/PTQ+QcL1sSpUEYCP/XEHcedK12pyKmWFAH
jk/9NKoyEg2x73sA9IEUC1R1fO1dqceJIj/CkftOd8NRO4Dh/46B7+u9fOhRFCvtjTH29012QCqV
dtRBduCuuJ8tSq/AI3K/GgC12q4svxN6w8YY95WKVVmTpkOKQK+M57IHeRqUpq7dm+XZRhMF2qgg
3ruNf1z+YjKj3Bfr5jLXqhy3QUfrvVbUh5Qae52skutAZIa9ZjAIBIpdKE+eb+RUudpcU5TDnOnR
8o4KygSjTORdaAOCUkxCBUT/vIyhMXULKQm7TdFQNeh+qjDJbOwv75fII1BhZecVZUTAD84XMgIc
qC8ptPAg4JmcMt18aLNY2ffVGAeJ08tw8aIDBVYJ0PViiB5Up+xNvXHAdO0ya0pWEhjGb888uY1k
Nkz2/3MRCMBpFMw9LKfpWidw6rQPV5t8JK4DgQumVqZV/06Qo9NT6i0pVjGNml979/14U6SA4/aW
b3S/TWhzXf5Iopi+tcddWaoDwqdRZbsGGLqu3amTE9i14rfKeGMkxO9aiXuLtxGDryjSgDKGz+5X
p5kzq4JsxpiRcExPvbVK/E7k3Kw+w6gAmUg1FxwA7WuT2lOhgL1+V5zRr5SbaVI/8EiA/jT6L6qB
l7nLnH/jbeBLWfJBsdpgXu5p8qJSzGAQ2QOdnRD+kkc1ElMGuIrAZsKdoHyepqVxGxKMAFW5w89B
y3duB0qpNEpT4jcpOGgaSQ4j+j6uq2JaEE0tRj57vrAyA+us1eRtUNm7TLtRZQSqwjWhxcPUTVAd
4glMFy3vnZYlZNM+AflkGdE9qN+kE73CDBdsNv/a4Y4rgD39mnTYO/P7EBLbtwPNnw7FddmBYKzY
JVJCYtHGAUDPHo2g8QD/7PnGLYWVkGSBQStTg6F3AFSRDFiKAurWArckbS41NccbHCPEU/ut1vtn
A24QWEpLwVZFDKnAsjCDYH17vILhDe94E0ZoLY6EOeCahMMNjSBMHuSdb9/9zQYrS/KEH80D7TpG
YgwmS80d3UVBgM0MHaw94Muht8lOCZJj8eOVEW4/+r2k5CaKFJ6BPEI1AfgCG+r5J8MMHypIFHX/
xoHEVlj3yFl2l+OrsNu0tcF9tKFe3WkdYcPySRs0ICByQ/VoRUA93OQHBmNXPhD/tha5E6xTPaM1
ChiBC3osEOoq1X0ySXZO6OybnePCX7xaJvHcDpSd9rW+PCuyQWwRJN3ZLoLzhN4octrb8AQz0vZ6
QGd/PTjB8FKfHEw3jOABYmyReHWE/Y5RWNp4PMoKekL3QLUfJT1G+GxxCd+kp5ZG2CKV7FPTfZox
XTFLoi1bBh/hwePxrwkuwrceajOpjQOWtOnsm8VvL1/3XhMjvk8WxiNlrw5BCEE2xhj8ML6Ey5Gr
aJC467WUtb/jafXRC9pBSfS6svIQQkMSNxQE+jNTXGZR9ANmlxOUharaPanmcqLJeouq5HVXaH5W
JydcbYbfO6vkZpYtkTvUGfEsFZjXOhiIvgPn0mHIAUIj5LrCIKHkcAttAbTHOodAjb97heeLRQHk
BeX9fjhOSkBAufVZATF8e6SP6WG8qXb0ur3WZdmHKDAj1QUUB4hbCBrzo/bJQk0tS5lU/NHYK4x8
wQ7LG9eP/enkKDgVlxcqcFMwPQALwtCqDHV3HihrWzE6UAfl4MVGWFlOU/xtMGmod99qMFVftiXy
m40tnjQK84tZZ9dM0rLEOAqIbabOC5V58gsXWmju+Amh4VszylQSBBEN6YgF4mgVFZV3XR6qteMy
Dmg3x9aEzkvpJzK0vPCjbU1w8aT3lsqqE1arX3zGrlpG4NNRf09gD9Qx1mPLvES2JO6rJW0HEckC
SJFlWO7UoXnsEhkJjKhTud02vpszkEzFlImC4aWQvqi7aj+gVA9yvV1+x1Tdl8ynvzA36EVA24Bn
DxLGYHdN9rKCpmSpfFyDiK1hFStQN3TGcAAyPeDdL7ul4KF0tlAunOG6o4nuoHEO6Fy2rzodt45G
+1DDBHG4ltN6rGiXRLTp/rpsWHALnRnm4pmVoxVhsI69QpGiGNnRVQvWSZKEaxEIi80iQ+0GEF6Q
BnF2mrLXzXZCtYgGCqga2ii+J0F5Y++r77JbSNTiObPFPufm9TSkOUhJUIGALfcBDK+IJQByxxEb
enN2w4vzOf/RvECc/V65kr8NhDu6WSn7+8a640waZqTQ4Mm1v2rzKm6oX1LJ8I3MBrs5NjYWNR4h
bFzhq6k3fdyhjpiizxrr5QfwPmdbySVKsU5JRlRW5IMmqYqrKJeNmMmWwoWt1awUZyltZMnVneV8
cvC0KUvJ00ZmgwtVqreAFzcfoCrWtNCXpJ8M1CEgkSMrHArKu9vdctnfN5+lIgPkO2rm5C5aAbhU
nHhHJuCk0GxRF1yn7i4vHnWIxl8+xKL2x5lhLvFKMQpYWzU2ESptL8sPzfVd0BoENqrLzafqNkG2
8l+QlSwqcfnlmVkuagH4r7gTO9TuqTnqO+TQeHb8jTGSk/EIg/DbueKfU4hPHmkWRCo9vlWX+9SV
JMsSJ3G5qGE5ijKvEHIMuvKbmT7qBMApSzacI3qDnm0Z+xUbF3Fo79bGgoGW8qX9wiZRSZQcvVPy
BAUS6BjJJsFkm8YFijYDXlRjyMBSa3eKk9/UpgxOJMzeNt+FCxE1qIXKlMAJSj2qDStQSAUB9GI/
698qIol7UkfnooVDwKhtOti+rNyNCwCdr8PEvvOZ1D6BypWKfq2cHUyUiG8uL75S5vYZ6UiG2jyU
BsBS+HmZrvNm8UcpdQe7BS8cKB653qMzhViFcwwpzD36e2SXK8FwmAPjqv0NpfPqsyz3FqaNIGjW
MfamQVzk1WE3DqkuXuUsMx5S6krTG0ehAJJovRc25ojWd8EwEqXq7Ktxvs7SygwdoyC3hTGUvmub
Mk4n0Rnc/hjuDI6D5ylTujYY9Fsgtr6PNS1w8t3laCkygtaHCwwp+G0ws3h+BC0o/81x1aFmYmOY
dLjtvc95crxsQ3TutjY4PyUYKXWGYsJCNO+qXoCwi7PDZRMiTg0mmfLvOrhbbR3SpKkWFDFe+UJq
qPqRK2X394Ewj2OIVjvYvYLl2ronPy/bFi4PQtg63jIemNk5016qLTVVYhzDSQ+a4sVrJIgM0YnD
+/MfA/xkYW1NQ5cmA4byrOdmvK3cQ988VYvkK4nKZ2x0CMw7OuD67ziLVQ1aV1Nst4zV+p9BcFT2
/+G1bq7kbEeilYEkBzhPtLqtd1o+VCl6z7KcNqC03bkepv/S9dAWGpplsmeL8GxvbPHYmQkcR5gv
89Du+bUErOE8HNTH+ZVosIliybES+QSb0EVDGF2L96APtS1IlSSMRH56UIl1k+eSNE6Y2G9NcKfK
MJs1LyoUCYDyGEJwrh/AwBUu1G8h1hW0qPeE/dE+oOsNAQQo2vkyJk/h9Y3mmYneJqoVmOI8jx2l
0oGTtIZfLg+MBZ2pb6jfgKvCTCJ0wzqAuT6yq5CPZaM4QKzxNWvFQ8OujvU6KLNDWX3uylWWO7Kz
yt85AMT9a4HbVK3zlk5bQFdDr0C1+TyEw5FGLWo+gx8/9tSvb6pbjNABPEMPsrKIeD8NB0T6GCHH
gDf3LIQUXIcyuQW9g/yqek0hq68KaOJ0n6E9/lPSKrpjAYzDJDmIgBn5+vkn7JjKltpqAFqr06PR
rvegEY+8EUxuzbBXMmhZjA34GZS7FblmOyk7pYtPqVRcW7x0sHShA6eiwudy15AeZzEjhwfwl/gL
VGC9azYLjFaciXpGCxpa2VUvjDxArzP5OVXHcPj5wq00x/gGHYEgXatwba7sJomMIgKkR+JSMkPc
s8CosjaJVwyJjElxG3f6dZmvx6w2npukCS9fRP/HLr4tinOgNMaQtu4hY1oeRoZCwSb+sh9XcOkz
aVUZh49sZSwGbpKlMnfM2CtQWfDy+YCR5B0ZgVLyDLTkvP6v/+fSuFhjLI1JrJi9vT9nt69woWsM
04bNF8CLPyZhhPbi206ytW/WVmeJkyQJJquTOgHw5EE1qtAz6wdL1gOWbSLn+OuUTutkAZraODFw
IVGnflrX73P6x00kdEo9aFZ46KS/R2k3tLDstjSgiTHsHPrbIDKW+fcX3rkBbsMas4nnrDdJMBvd
IcvIfbmYkgSFfeLz2Hxugtsq9E7NkhYw0Tfuvl5Og7nPWxpddjSZEe4CWFqzGtwGG5Xo1m5sjMir
x30vI0gTWXFwy2CwShPIrtO+aRywOpNA7/KbddKOszIdcsuR1WBEX2Vrhws+5mzEi1LADsuK9SAN
5hY8W1A0RUiYo3X8L3UQ9hn4z7S1yQWhCcIT+arDpglp0QJaukcbEiyfyQmM1QwRZ/zVPtXh/Ff2
KIvpggwWKMLNtnIRybC6TLNWmKbByBCofgMalihD6Wfe2fuC+BioDf7cX9C5BhvDq+Yuf4G2k+EM
/YC41Gp3UIKv+l+V2UquEKG3vNngmZfHTkuzMUcwcrtkN87ZTU+U3dTbkjeUQG8X2wdWGaCjGVUn
D2JcAHQFTgUZMhNGn46e6hePCkhIkW+haKYFWQQZZsCk46/5fNTjMMFobzR/u7yhgqoGTgUGRoFi
8/Aq5Xc0LcZlgGIk+4h0p+Ah1zwun8e/2HdkIyV2E4JRVjarLHgdsLOovSbUePvwYNSRNjMAt0jY
2dr1oMcQS7Jzdk5k7LK7Dznq1hoXZYaGTEkxw1q/m8M8jhon6j+XUAvX91aLIdKwwq1zkCbsIkdy
UTVhHBug9OFLN3TI63WMFVYZjSNih111GpqQ/GWG8d26S6brjO6LMXQ/yTo6QsMmrn7XxgzZuxl3
F83bskGDDNnW4H6yMtL4iZKS23HR5w8cSAC1QVqEGTIH3cXzm9swCMj4a4i0VogDlnVH9Uer/nNZ
EJt1ZzGciHQVqE4uewQmiRYZBfo8Szvf0NfAVH4QV6ZII4jeuoZRiNdJS/VdK3hBlRf1pbwIMLlz
rSnkAIYxyXX3Pv1AsRIT2pBrga7cu1YsEH3JYAwwoSjeVZHNR3UGvrzMvFuFFLJUWOAFZ8Y4r88t
Y1IqpqzWjSR+VCks6S1CiTfRXrIu4dZt1sW9awx1HYibtSAOB/11gt7vQP48G8FiHBRLAIJlLEbn
fgbeg9ik6VAEcXO/uF+W5DodJDBYth/cTXpmgrvOiBLHGejXCjzOjslwl4KxtU6f26QIO/faqv64
5A9XwIQUkAdwbosnYyKLUrtZj4Mz1d8sC0TJWhLWNPvzu+zMCpcn0rUhg0FhpXdo2NrUR8Xp0Cey
S0T4/TeLYUnKJn/3KnvukwpmaGBe9bdViGB+q945V3UIisujXKFNbJCp4JlQjfD4t/vQDUrfZjDY
JFZ3GNqlihy1T3eXL0exFeBDXuWhdZeLO4O7TtWUQi5qVdi4S0gX2Six8IyCKfsfC1zGmNtTShvm
BYpp3VYg6Ib4UThXk6SkKTQDiqLXAU4YY3/ffJ+xBUYCFU1cCLbrt8sPlxa7YpU8emRGOF+rASLP
+gS3jl4y0Obd0P7yZkkYEH6RzUI4R7Pn3AOnMhbSaeapabpgpLISvSg3QTvibbO4uGkqq+UNVQMi
J+jX7439CChvdUj0V8ZWJZS964VLwnUAJ2DE6Ty6vy86I4+rCoEgo0WomMMcdRWpwg+48sYK+xUb
D3Bmr8cgGTbOzunBm7J9TGT9Prb37+InBn9QXmYJAZ/u6ENO3WFE23IEYbKa31dDHi39S2Wpvq3L
HgLCmxQvAZBNIL9x+VFWFXzssdNDcXa2en9NbFAAquEQfxk6GdZIZolzBwiIzGYyQybeHj8nRbSo
L9awz/6c5gHXgQPaRFwGKALy4HSSJ6qijLCyLIc5C7vuUyHTihOez40J7nxm/dIVeC0iVfMwl5UX
h7Lz9l0uY1ARlMXOl8KdUVqo1Vx4c4kXaXLQfNr60wBAwAzoYL33vnXy0rjQ8zYr4z6RObXZOOvY
vKJK9834WAA13o8HM3f9sZDcdbJd9M4PUupBpheKbmVgFCCW8/CpwDnR6rICj9gMVPDgFThP/DCB
OjdLVqUFooJ3ZfeL78U31PtQhghi+n+McEGhIBT1ZpYhvmowPuYjFKk1SVFEfHzebLCFbgKPm9hV
YtbIqswMoBSFZA+9QaK+mm5oNkuaNCJbIKHBvDEw76AP4z2Pal3fphAMHzQoUFS/Kz0LlQy6ArMM
Hyv6PKAJYqEHOjYgUz1fVQMRRI0AH4h52E4LpnJtd2Pt1nvXiTvJtSq8j3A3oNKCITA8Y7nU19ZX
R51dCF/nGR7LbLSEROrjGC5hu5dnVsI9BGcndBLwQHn3Mlc9koy6grOkGlr/PJpOFWpuPx/AK5o8
aJMi4+0RnV3wBf1rjzu72oi0O9Zs3Brmc5HeD6kZ5EABpk+abAJWbMk0TUwcgQeXT4KKJNbMvGmR
3+vWXx4Bo3Pajl8WbYbYbg2pFLN+unznCp0E9v4xyAXcKpuH0vBg0KoNYBwtP0nUg5Me/n9WOFf0
KtA+pRRtwRyKKxghXs1sN0jplWRr4T5T1qgKGTq4xVgXt03c3bSOlwR1MnwgXKAfDrUOaLYKtB2T
3kyUFim3Ea+BSomvrJA8V36sf479Y29J1GUM9L/sd1wcPcJIu444wYM3Kz800I2ESu/UfutNbXT5
C7EwyidGGHrF6x61IJT6uGfERDTVyLO+gAJVc+8SnKWe7P/YBAbCwL5lYmwPfXDOCdI+q/IRnyao
CL1rNejT6M6fV3rQnNQxY4A+DYokXCA3h2FURh0bloFVqW/2GD5chq+XlyEqKaPkiSF8ZJGgDebT
oDUfG3UtsA7EuuLGfgANP4CzIPYFw6UWeC9yyKyoAGpaOoZGXJCIM7mB81COekM7AiNfBE7qO8lu
gT4iEOzQkQ579w7NYCYQwbr6NJG8zdk34dzizDAXHrIsblNjhWEI8Pmm86CR74O1+j3IzJPqA/6x
XSTnH46KeoPB0ok0uxndZ6gvS7xDdEtZ+Gq4eVX4OHrb59tIFQVi6XoGqe/nJeighxeH2m38yFQu
Eim0UOQnZ9a4j2bVFZ0GAqVcGqxG0P9IUUBWAlwitT+/mHvdl1+MAswTQtJmhfz3Gpulo8B2g+Vw
Vx2dffKgQG8ZyYZvXdVsEMB9pe2h/kE2aicIvmeWua832V3dpzP2VrE+MQYHx3m2TRkYQ2gEI4o2
m2BGRORKEZ3tEm/osby1fcoMcHSRQ2VqEp8XhEKE9TcjfC6DsWNQJsOIklx35FmR8ujLDHBuuOp0
7ZoZBsbOfLBnqIJm9k4SpNhOcAcXi0CoAMMYGmC8qBOAYysSJLC2/828QnbxvbUzfSUqwfYsE9Fh
XnXJGOd1eLU3dpvD2DQ9ev1XDBn7xP0ZTzIct/jzvy2K87GCNKnaWEwBrHuajGNjPLnGnxdYz/aN
yyEUlV1RBkyoyv3Jgu6jutyWbu/P321DUicSPULPbHHPtGS1auI1sKVbfv2FIRjKCLjR8sZYfHvP
4rn1dNkt2K+/8KH4eaHYduwumYsy8LQvo+UEtXMd99hOkvj5Wvnr+nzZnuiDaWARg5wDxlpAXnMe
cBVTd8a2r8oAupC+YuCqetGkLSyRq2+NcEHBoGTqkwlGimNyGE8MJeQ+uhhRzaFdtEoQ1qId3Brj
goNLVXuwNBjrOgzLIE/K7fUms2bIvDSPg6rv8+rrR/YQQFbPBl0gpkfP93AZk0ExXHiJO9iRU+69
HixVH6hZAlz2ZoRzxQETTlqeY1kZ+FwK66poJfsmvHs3FvjZj6SeK1Cn14iqQxA/mEGB+juaxTTE
ICOA/bJ+qijGItGEmh4gpCyHPt+12NJzD7VXeN78aBY/2k7yVYTrYag8MIehNw1w7LkBkxRt7nV4
0hTmrjk2e3TEg0EFIUXgRRUYcIgjuZaE+cTWIucIjmJTZ8Jz7TWkxy/65/WAYsUXMwnRBIfF+tqV
jqWJztbWJucXXuoMeebCpv5Ad9mhjYxP3gmPnjBHxiQbnRddI2yqHU8DYH9t3kUguLws7cjCuwN4
RrpXS+iBPs/T4fKBErnG1gwXlMCCU3pZDV9v5sRXkpMi1asWfqqtCS4ksdEzdyAwQa+s5zVkGrEs
LJkgdAFsM90lH6nQg97tbe+4uDTlQCm5M1sUvZ2NJ0uVvHmF/r41wCUt6mq02uTAgBmxqZL5AEZh
5bO61yGW2h8qKsnV2fHhb6qtOXazbEpyszPoVEG7LljRqa1Gyy+GBFLcJBwgcaP9uOwR0sVxCUxi
UjcGwQc7Wh3kHDHR/ZhFbehFkIL9+ZHQtF0aFzl0CjRxamNpjvW7APueV/y8vByZg3OBYhgqUPHq
WE3n5b5S/e7Ir8sGRNe64WEmBg9SiwGAzj8OGM2LyuoQy9v+5+Dt8+xYmRJ/k5ngvn/ioTrvFMxE
9dumR8sDRzz9fXkZ/8cxfVsH99kLu1ryFpxzUJy0fs2h4veRi3zZCgyQmoUzomoTtc6DxKoozJmo
7aGGwPgDLS7+dK3njCO7CckXprdQ7JVbMBfEwJODOhuqCwf3U7obr01Jf1WYbm7tckGp1xLXGTL0
DAH1KULwGKFnGB/os30Hhj0EJZmfC7d3a5CLSenUVU2TsyYlKOQBigHpepCHym4O6BhYFLKWDIMs
m+oQec7WKuec9gIOm76AVc1RgnipjgrZlWshiU/CkLE1wzmomSNbc1g/xz6te2uvHbKI3FCAGbtA
PtsptcZ5ammVWuXF8BnvkRFFo3r6kzGxFLfufjms3y57qCh+oFIH5wQOHrM/nIPiSWnpS4sdNKvM
V/KTIgPKiII7SEEZoTca/Q5fh8nztCl1Hasp1tmf42JvdpqfQtJ8UVuMTEmOuXA5G2vcl1KswVL7
DssZDIhMlMm4hnRy/pwAD0Sg0C1DlQ75CxC85zGRuqsVNwXgRZPW3k4ThjwVL/5y+cOwwM1filsb
3ErWrK1JZ8GGY7V7zCQ+5jP5Wo45Sp10V1E30tVsCC/bFLseiAQBZkVHAlRN5wsb43lQsgKZ9LzX
9uUOuriATl2ZwM8ynfROxromjI5v5mxuRtys1tQ1R5iDahp0nFKnvoV6HkUTuFkOk06+X16e0DkM
5PGsWmy4BhcU23SyjY4N0mWJekON9WDFiyRUCL19Y4ILg3icoCo3sRx6Avg4j7+vWvsEqNtdXLV7
dx0k6a0w/m3McY64ZCmBZjPMqf2MArWjA9Ld1HeJpshioGzvOHdUm6z2cg/1g8WICpQQ7NzzL38d
8RUClzccNusDAMq586nGHFsqgQkv9W3iv5Y0r6BA6eujrz6nB8ZArksuSuEGmui/GTjLUPblwl9a
Kfa4LthAB9GpNVq/MGo0hWVMO0K3QIBFqZG1dnjPKyGu3XTgIEeTHmNNy3E2jmv+mCRfFkvSchbf
/DbYiiDvBJiYwR3hPh/MtvdQWYey9uKvN5oPMoxw3AMVYIC+O5O+RkQNCwC5/rX4rtA0qdayrIDy
xJ/7F60LtRBpzs77McU7aKBCyah8RPf2A+jYM6vcl4ND9gAvYUuTofDH8clMo4/4IyQDkbWhIKPx
O6nSkhSTB0hPu1v3UI+JFvqQgUTR3HcRwL4YvK/7QJbRCM/Zm1F+M8dVW7zOnJC4NRiFc1+sWXbM
WJR7d7FsLHAbp+hTWgH/xK5IzMH2mNp0nygA6OjfsyA/x5IYJQzywIwwElIDSGPOId0xTiEzgG5j
Fd9V1cGIj/bwvMi0rYQn7M0KPyTdDgiF2YJVKWX97CZgvbTWQr8FZ5Ierc5YPPXu0n6WeIh4K/9d
Gl/yBLNv15o2kEWgGtnNv3HUoiyyIm2Xjb7yAbUEzEgDdAENFMDb0ZY8j4/jYkBoo0N/DkoD2n0P
+g/fLmh+U636t8sLE0VFaLJCHw7/ADNlm715kDfJGKPGgHzXzdI0MoDX3+V53EfD5MlIdYSmoCYE
PTqsDIJC56YGilLlMED410AjcInG5rRYkoMsckA8vUA3BtZsJG3sJ2xWM60EWxcbKKp2EHlpP9MK
07RtSGSUN8KlQMEPKBzoTLybCph6o1NyE2ifMXX3HThd5wkFXElaKDaCkXnTQk/sHeXuOkA6fVXg
BJN7V5g/4vlrQSUHlvkRHyDwYgX2XMcHQTJ9vl+5NbuTPgLf0/WeX/Qnpbwf1UPXQmklf0poGlKq
7S873OvxvGSTfcPNNxrzEgolGr4RKD92oDnzCyU9NpgT6bIfxLtDA8/XvAQyf7IUVLifm8Vy/kdy
BVM/Fvyvia8S85a0J1PmFyxvubQ2Pq+pyq4GM3sGnONdPj151qdeNUB5cK1lX3oZk6bw44Ei8ZWP
V0e0ON/IMuuWNCmwHj3qoHwP4rvIi+Sc+qJtA14FfR4ozQpUyJ229TqCyEf+h7QrW64bR5ZfxAiS
4PrK5WxabUvy8sKwLZv7vuPrb0K+PeKB0AdjTUzH9EwoQiWAhUKhKisTUSLvnocl21v042WvENyF
TMANM2kOQSOWR3ikmg4aojzOoEvXevp639SSyCBgYsMQz8YC53aqFaPvnMBCvqKwX76gLJoyZG2K
fCfrmoutAU8Ltl0E8jejbcOsws+HGYnSjbZDFwEo7hpqwKyIIEsjBN8H4B6HzfKBGF7nw+raYbai
Be+3XxPAkI0G8xZ7TVa3FRhhAEBM6yGDhqro2wvJiVYNz3ga3U1z5pnkNNoPl31A9CqACQyOQVEE
lxEfvUH3MIP8HRQFs5/eEgjSgOVC/xodxqB9HkDcIecGEL2CweOC+AplJPD285KstjU7DQhlWArd
P7EKcXyqftjo9UBkeJDqbTAf48KDw+Z8CG5BDcvk8jFzTNqcEsbB0AxfbQvgFAvzPnqxo8n84fJm
ij4Y/AHEg+CXeIvcNHsw1eDhn/l1+nnQPLP/bctA3aLVWPhamI4DqcsbUOOQam6WTmrmY2uf466+
Vdxu8umkf8YDUoJEFcQH8LUzVCh4igA2Y8vdXBpFpJpVbGE5pQowN251TUZdJIimsABFIgcBGgUD
7tvMRpXUaaH+aTdrh+HAkjtVOpkp+i4ICZhvB8oVw5ncQuhSzB3KZxVYADKPiSou9EFRd3//8bdG
uFhXalmaxoyC29bpbtIHwFoHH9oo/6MZ7gJy2h6AORuv+L4i19bySG33pkolr1zhhjERJ9t2QK/D
P9vBAeosEFgEr2Q8evG6X8Fckvz9QJxjb2yw5H/jXSle8ulggzDaBT+00l+tiQrBC5mkl+i8bK1w
BSO1W1ynZEx+ZDiaRupVGqTGbSC3UIv4+++PHFhnjzBw5/DMwubal2MByVrfVH/3c+a39HbuPr3D
BgQNbLwddPzDpToWtfReo2wcPnLDCmoaSTt4VS6DfgojtAN8JB4NSA7elG1QxpvrtQdRWzO+8DKP
e3QaYo/sNT+JvXwn43NiTsvH6K09zheW0XJGxy0aX4+hg5Zknq7eKvWpyT+h8P2e7+RgHJ0Ahgs8
A3erFhiGStWKEXTSLsQg1g9G3O1ashHZl0yQXxMD6EKTBlcccBPn/g0RhSnvJxxU4wMYYdUwB4iQ
7HrWtQGtNjSm6O/5ugai3zxedhJRiQr3AzgTADcFAYbOhYjBWTFcMELHow/BZJBS3OlZAHhrMCun
GPUieTokuCmA3gDLEbTIcV3wg5NlkpEMFVnwC43DHkKyQd04klUJQtKZCc5FSj3tp9kBk4tVFw80
x7BuVeXEW4r2HTO0eMciIcZ95ILSnvtw8UwXOtAV8qWJ8isj6m0aYZ4EQ25fJN9JtGsoI6Lxi4ol
ADZcbMIkqzJkoE0DTUmnByD1GL/GmvopK9bkql6hmNT21hCMrrHcOp1tnSLTHu/zcRlui9x8TtDX
PYw0mj5e/rNEG739q9hfvYnLGqkbZZhZjFHCevraDyc7+vX3JgAth5SdhTzG5iczWlXraArYtz/H
C0hrtdMyuccx6b5fNiMQTwXJBWQpoUGkAyXA6zZV9uIsKFux+lH/ZN2MIeNoAemGrx+TwptCNeh8
44eME1q0gSggsMYVXj94jJxvYK2ujjtHawbMKxpX6qdmBsjbkdzQohCNlAx5NHiHQOzF5zTRQhPM
IsHKMBbPgPiGfW4EeZ3sZtvcK0kNUYSGelPcPVZJdDOoyZWC2Hp5g986MIaUkFUz7AIbdeBCaaMo
MZIEpG9ticth/jY6EgNvt/LMAF91zCqQ95SxjbJFG5rkhqz7Zv7rJBcm8Ph96Z+CQYNbQzKUILmY
RtzXymeyVF60Ss6TaJMwX8x4X+Dpb+Yo7HY29apWICqqZseRGI9ZK6uAvL0+wWq3McGlntEyoSyh
wYSl1ujtaI171GazyDDTZbSj53YKuXITGR8a25nzCw5WMRQHJhk2xcqTJBvz1HbarKRg5zC9Vg2X
Dvpu5heXBtXa4v/dV6WMw0/kD5j/xXPOBQb2TYk2K1GZc2OYzKN7vfvWgUMjHROJ0wnqCGxh/7HC
EwK1qzXprYuRz4Y+OwC05emXmt5m9Ic7UI8MBiStZxTOviBO+pcP1NtsFZbR+GaFYQD3+MCo54la
gu8EvBroPzuho9+64JOvJB75tmB2boVzF7AaAIsY49ja3QnsOL0G/oZMDZwchG/FT/K+r7ZZFRcQ
m4m0pHawqiWrvZHsWiPyViIJ9sJjtjHCpcao29Myp3CNFbzQaz95bSyBUck+DhcpOos6qdWjmLXS
m1i/Sgs0T11/bWQdJKGTo+SjowaNSgIf9GJ7VVlprsbnucnMu9h6tg0Zgli0WzbapS6CN5rmvMqE
bUaKZRZ95vcgLYPoULWLQ1UBqNKbgzSDam7kS2ojMov6+a2Yx726akNV+XXzXPYnq9xdPjqiGAiB
dEjbg9wKY6yckxE3GdtFx4qmPMMwiN9YH4rqF6n32SK5MUTfZ2uJ8zQ3TojVF5gg7UwMUDt9bXuV
6YQEvFl/vySHMAI7NAmQIXJLWgvi9FoP/Q8VejVGetCcIhgHv69Xb65qiTFRNN8a41ZFMwAHChP3
YHYcjgSlGHpijdhecogE3Wz0Rgkmm+HfQEPzUlTjYIN4CUho3yJTPaPsvHyNK9y7Redq19Noz1Af
gdRh0hlV0EHlyUutJfer1sbAzZpbYE5d7B0ozPqb1O5kXCAiJ93+cdwRjwaoiaZkwbEAN6uBOYtl
Di9/U0EQ0TQNeS+qrTh9/Jy/Yg8NWRId07tJUZ5at019p44SH9UQelKV1pDcKAJnPbPHVrzJ5tEq
qxOdafnh6kRu8wEkbF48SJJRwdmDEQvNP2SDyAe4Ml7XUszwJjjbKU26H+U4Q3VTHStQbY7TVYmK
1VVsWMnj5Z0UfKszo1xAaYCbrWZQvfmZ/RjTk1v9fsfvN2wVSCaUJt8wUEG7tIUODpC/6kwBjmks
O0jnTjZxI7iLQRAGhUpwQ6GTwBPEJwukEJU+qvy5nhovIumvMSYfSsV9MlrVi/V8NxkyeJ3oDJ4Z
5c76ai+5nteQU4pupusk8rp7prvlAMVi7tWg+Y6cR172F3k+AIqgPAEOCDvKnS0DyC3QaaM+2qJN
DL0Bt781nU+1LnF4QfUD0DrQC0DIDDm9a3N20sJoXFsBxShj4Zvumrtkp5VeE/bH8ifmwHaRbJBS
8MzEmvCMZUKg6LCr3DueNCvKCDH0KwGsYrOw9SnBV9vPFThQKGYUQNUdJqeJeK2sDSXY0zPL3Olu
cjeLnAp1OmO908wkaHoaYFDxOLmyp56gnHW+SBZoNoEEm21bCaoVmFlYgsRfkTYAiAQEcpqBBRlc
SYOPDoEbDF8vH0PBQxeGUSVBVgx4PJi7zw0nwFrXU+ky/UQ2HY6xPuDJ26PuJeHsyWB4guMIYwaE
pB1cTwDLnRubEwzpxKZZ+bb1s5pPK7iMlsEHqYNnGT2kRiRJqyA6g4LQxX1gWgDwvDTnNps6K43l
ZAvYq1dj/qDM843qTnfR3O0le8iAntxTDd0ijLbr5ouMNbcsB3wsWrygNg3kk7f0DwPUKGZySpbn
vHkY1V223DGS5MtWBbcCHqUYl8VWIi0j3K1AeyhOznnd+G1fXhe1srO6ZmcY6TFaoLI2jtC8vGxQ
uJt4OGFyx8ELh0+cKZQwpnZE5QraSI9Gb/h6kfRepcuIRQRMrmCiQqsUpTsIW0Pz8txLhmk057gk
TA1jDvXbPpxDG7RhSjh+tW9bNGr35En10qA/RI/zQXboBYqizDzryaHZqFp8F6BZshX3BjsRH7II
TukV94lPruJT9EA+GEfzw5+hsvlgHouT85P4xuHva1znfwIXZLs6HfoeMjX+4uReUt5AUt5zZDwa
wsC6WSgvoFhHRtY1FJejemLKqOpNc0cPSQAV6UCtMd5RfMv2yvHv2VSxNhSxdaSouPb5wXhHMfIM
9WUknZq9j9POM2kfWrEpOR4vyHz+UG7t8IdSHYsEaCqIGp767+bP8aR9GgLcxiysJoHrYxgfCmKp
Nzyhwev3D/jUwDLEwfvWC1lUjHe+EB+ee3NmdFNVW1bmJ0i044r647p4ZJKVi0SnE1XY/5jhkg53
xVqhXZz5JCHaEwoC80elxzvOqxZXFgmEl8bWGOefcUMXLe2R4fxhOX7putwaGEKrQiV4RyYKh/ln
ZaA2Ot/AvMu0WGGCivH4UY1+Ldnz5bgmXo0B1SQm5QLQGEsDNtfESu1haqwYKBOkNOUp2zVX9Jbl
FmxUtX2XP2yscc9OR1OigrKkYrIPqn611neljGtedDWgcAhIC1RKLbQ+zheECfZoLkcE0NE0/S6x
g7yJQUpme0vzVMjKXaJ6ng44BNrY+Bc0ubksyVFTy4LwRwXpOITrsN2r9yzPLXfy4SKhk29MsZ9v
vtTYm7k16yyd12uvn++itAFjYfAef9hY4fxhBqNapzRoz8cFEs76lhyigH6cfuu7MoB77yXmZIvi
vlZWWGi9JThMyZGRd9u7NFwOBXh6BnSEqd8+JyddRpYjtAlFBUBKWQ7PK5Y4VbIOWgwRyDU7ULBp
s+xLiuVnH/5NBN4Y4UJSv1aKaVEYmX33DnC+oL3JAehjPOjgSz1BvF0S84UnmenfgACNsci9iNBu
/MMoGmquI85WH2rAvKehGXt0PwbJQb1ypRQVoucBKybjYW6wTjSXgblWTGk1IwMz3fJz1mWHVLMq
L9XiZ7uQAWeFl/XWGJenG+k4NK4O4dphZ+ydveEDHXmTglapgDIkfQIeBqPasrlIkZsQDUBqJrED
GCPnmjrNpyxfoDkYzXpArOF6jq87KSWo6E2JNterGc5R0IK1irTFCWCfrazDcT8cgKcO8vv2vsu9
RiqVJ1sXd38tYLfU8rVvfTu6W+yHogrrRPKwEjn/Zk38JMRkTnhXtdD7KNdj2t4MysfLYYNtPX+4
tr+fc76s6lcn17BnQF4hjcp8dwGxVkO+dk26b6L0PVFqa4/zP7WMjbZJcnaY55DlUJV1gxPtm7ct
xo8HnzY7e9nLTrTkQxlcEmcsNWh0SIs4RfSbxGgf+tG8deCIlzdTHDhePZAfE+8KQ4+GislC+xMG
nTFT/egcU99GQpMnUsyk7NuxVW/CVJya6ZSlWFWaHa34V2aRMBoR/8fIbxfZ/SLbQu4265xUz7oE
Je4I9W0yLl5M+t2ctLJbk32KSw7JxQqI9NRFOQFkpJ7SQ28GSbpj2iWscuFAEi/yqxvZU+1fPhtg
OCj2AhbzZpLVnFUt6hCBJxBLV0G97w76QxeuAEArR11aiRJv5as57rvVo9anZsMCPphDW7wkWAw2
Vd9AW0dDrogpsQ/Ge65qhnn9Z43c93OibGoRHcH42x5GvAPtEZLz0fuONwacGaoCVTb+eNcJBY4P
kb6yDvpJD9MQ035uoD8Yd/21smcqVW5Qh5ePnXg/X41ypxv4dXOwLCQIbr5r6HUZ3ZBJUjv/Fxd5
tcHi9OasNYPDFJEQJ3HUTs1uOfS7MWBjfTnYxWThSlT6xU32ao3zkKFRc2fVkDrOAG0EPQ0tDMCn
e1BnNN+rpwpE3gFTwpPNgbL76u3ZezXL+cg4GQOdM0wTVk59GPP+ajYdbzW+Gn15gP9AScT0HTTR
Ln8+8RX3apU78ZqRkq5TkG2N9OCOv63l6X/7/VxaYBvKGJcZHn51OvtJAf0IW0Khxvbl0r5xeYBF
zInOZgWvL9zbQYtiEGOWR5JAQMKtq1WyX4JhAKSkr97BswY5ZlYrGQUibdqtIT0WwfKZ2B7aYL6y
1w/KgKkNWQYnXCF7+evI9DElzO1hXY9m0VSI/uiC3cRGf1XpRujSYvCMwjxc/l5CL9zY4nazjFpl
jhpcZDVKL7/GtbA95MjTTk+rOihtBaRnxdR/yEfFbjy1NYhsf1mQevM5//MHEL5SkCkqOKQdOGRx
jXGYQ3xqQuduxgWUhBgGlD02hBfexhqXgSW228d1j6/Zh8UD8vFguXIeWC0JdaQP85WUg499qkur
40J0ZZLKxiAqCr7h6jN9sPijvct2ig9pMrXxNLwV2Yh0DtX2e/p8+dOKU3QmD4BuHZrLvP4s6Lkn
jBJAlCj69Y+6rnO0ErguxMkOcr8VxpaNPW5zNbLOU9HjqtW1D3nxg1h/PTmPo7j5/dxm4sFdak2K
+y4lYLkix07pPD19uLxrLNq/+WIEFSUU6F90CPDzzd1DyyGl5QwjIHW5mhLtu9uTz+bSzt5lO+Kv
szHEXaQ1skkzj+Aa/5++4tJJAguQZHdfhOlOkaTLwo+zMcd+vllXZPaRigZ04wOJ+aS3JAIjiulK
TrNs89jPN0Y0I7ZdUDehp1gFafzcR64/rPXu8s4JM/HNSlj43BipqQW9EIov1BsZMqzc+ZWU1be5
tUxPJWXnuU79+7JF6bfibs12QXtmzNGiMZubBkRrvuYxesElOxVQ4toxJkhNxq8v+2DcLWD3kDbL
E1ZzNB7LCPOoXy8vSvytXAZURf4IaN35NpJlsdLSgUPU+rd1XL8Pa+fPa/x02Qr7GG+OE3g4GTqI
oODCWcmNfKaYLsCo2XCdtt8T7N7YR/u60ILLhoTL2RjigkPSO/PS2Hif1azsocZPrr2etDb7fNnM
S8fs0oK4Y2usdo2XOlO8PaHwjKof3bdH44C67bsCBDBvKkMIEAzHn38gGqmKbYD3EzdjfquH9BDv
22t2X+RB5Uu1oMX7B9EIgO7xqHa4/dMtWnToNDOKzlO7nBb9Q6s9Xt47mQlu64AubWdlQXTocueg
FMkxj6MrmnfHy2bEpxWdwH+WwoU6jAJaKCii6dmHQ303jD4jIxsOxqfF/aR8YKxrpgQ8KFsZ+/km
JKHG0mbUwQBNP1tH28g7z7F+61MmSX2lK+NCnzqlZt+2ee4T7dpIgKtgDmg8uxai7T7yGNeKLBkV
FzE3u8nFvrF1wI+4wOG7YAnyjyWemd0PBWQkUAPyJqD9vPkuxfuIyqYHxauFNjr4TyELBUmE812N
aa/bSg3LjOuiBU9j5TnBBATJGjQxeslI/WWrFYarjUku6JKhdiMlhkkU4Suvo0mQ5gAzUkf1zbaW
OarQbTbWuOS7QyQdaANHVey9cSIYSYqO1SeMR3mJuaO+HhiHJJTlwJIl8lDuZmwwNKNAh7zqh0+1
Bg+yhwdtzB9r25QhG4Xp7+sCeS5CnfaGkzH4AfAA6g2joI6C4kf2ZOwYFiCsQRgUxD7mzuQUQexi
eROnTcsE0yukNADEO3eeqm3UeWKZ/j+T7/1uQBOjRgVBVtIS3tQbU1y8WYBkoYmJhKTADH7mqVlD
IL8TVRIuMfHVs7HDRRmipQ5VFrTPMKC+yxXDy8ePdXaVLh1o53A83C+JXQQO/SmJp2I3fd1KLuoU
ZYZ/RlytkIeorp1Td5cECw7FPn4Yd3PQQB0ivZNjyMRmgYcFFAjoUH6CLk1mx1pd1GWMb2V9pfuW
H1+RQ/wrJQxERv0O8zx76CvL7l120731nFe73E3Y6G0boXaH0RHbr45GeWJajlYAARt7b2rH/0J/
g/niJYucr9aKnTdOgaKJogbGKT+0fon/7f9ci90frgZZzUvssa9L5DwWdE99pTbw2EwtH50CqF4n
nSWHXxxnXm1w3qo5q0WSEn3fFu0gU3EC01K8Og2r4X1xFDNJOOfwFSAcz8+60qBn3rMaQv97CdJD
l3p62O8Vv/CywmtQFzqVwfpZNqEr9M8XVJylgmCDjzB2mrlga8cC63Kf4DWtXJNmJzl6wijGuJcw
2UOI+6Y5OkK0vahAUjOXISNXAREFxvVBFrIrd6PqvcsvXCScYB0H4sflXD+P8aPKRMrpQlckmb81
9MPlBQn3zGVICgwfgrifw4VUlaFYhYozXVsOVJKtcDLUL/ZU7P83M9yrgzgKaZceb5toxWS2m57G
vt/bGFH6ezMGIIovgDcd/YxzvyNxbaoJANG+tmS44K4qtfLs9O+Hb0FhitlsC9pDNlyAO6xV304J
XevaB90tKIkeauOZyDg0hIAQpiWrvUCu34hJDrRUiprA0brhJRWJT87DmO8YAUnxS5ZlibwAwGAM
PQBdxUSzz/ct18qlAqKqRdHxOseE5EiuG/CoXf44ohi3NcKlclHnTnHuVNg24j5h/z4stoxJTGaC
+/6VjlJHa8x4c5b2rUmXezWWtehEUZTJTbE4Ck4Qlfv4ZVJ11IyxilU7kjFc5+MYDR6msC9vluiL
bM2wn28eMGlSLquiroARgj0hix5q0B+VmSSayYywtW6MNEld92WMw+9kQ5Bpro9a7PXcRMfLaxG+
G7aL4dzLMUdCVx21IXWfPZBrRo5vBM6d42UHFRBpWUItWxbnaGafOF1M0OzTtN/m5BuQsurG4PKa
ZG7AeZqtJiTrTbiB0twpK0bvieVN5mfqPl+2I/LozdbxeGFosyP+F7Txm2bqPTDI2oGB0XdJ3BQ2
+LZmuPhc4+5s9AEXdp6dGGw+v4J2VWh1p/JYHEB1GV5elWT3Xv6cjeNNhdbPcY7dayA5DtJfKyBz
tHcI0BdkGt7zSN8ujsvmojYr+r6Dm2ujx17oEMnybXtnAPPD3h/g8pFVRIXrw+QPYWSNePFw3qGX
aunMHW4IGp2U6b5s8XSdv4+1bBZX6B2vdviGgrXEbapEtPW7tfupmVPmaUUs8XR2OPlc2NzY4FxD
q/WCThRryXtQJ9qalwE9vhYfQbYzNZIXlXjfDBNMYkwEkZ+/aam7UK1vkY1UV8b6PddjyJzfR00t
WZN438CEg0QOUyF8pjhmE8CWGqYJhixyPbWixnUe1bEs7om37tUM+zM2bg4F1qUaKizHTLwhUH3F
M6+Ln6xUTahnAe/QQWdKu3nXHBOQ/6+GudujpDMtkkLBM7+PviTEeDLK2PUSbX2oyHK4fJaF0XZj
i33TzSJro5lowYgynNVMsNL1hur1GGbgXpUkEAK1O3CWbUzx94irDto4wxWn3RCsT5BlhXjRjv4Y
Di00cVD1vUP68qXcxQGRFf/FdxiIAtm0nWUbPM7fUox4IqMLwprTsmOcuVGgA9w0QgFgYAoA+8u7
KvTQjTnu1KmTZsZ1jjevNjzEK6YLEmnMl5ng3hZqYq1qERM85/eKAdoRwwcZ/+IlQaygIwkF4Smo
9jKtAfFNAyQkRkJcjGPxaEhDj2uGgwYYbd//ZnVgNisxYVgLHeZ0965UYGONSwXs3qGqvuDxTqrx
1rTru6WITW+1493lz/Uvy2K6raDCZM/P81Ogznpq1SVO3LBrjnoYn/SjBZnOP9MQ76lvIUkHMwYm
iYAZ564XO08ifdRwDjSFfKsW8y4zpTAL9ge/CfuvNvirxe61xFCAMfDtT4B45sBSx6GLOo9tw+Nz
1LVlT13hxNJmVXz/S2u6hWLSlMF+quNyXX5XQwbgrq70r2ODeTrNz7z2EwnzXbZPrqXtPeEnBCMV
hvNBKIg7iIsuUbO4nVZG6CLu1N9QWz0NXvulPA5YbfRR9uISHT5LZ8ypGKkDwxx3vifA1XuF9HhG
NJD0aEyoUuky1BZzbv4Tbm1wBzwm+UjNRc/9Asipo+XX36I90xJBDd1fv6AMw9i+m/306Aaa5OoT
XQpb09xxcBPNiFKK5ZG8PvWEkSCPkCS3AsmxY+WJS0tk27y5fPJRn5s6iqGsvh+OBUScMNYW5hgw
kGWswgXhvEEgAANAePifG0od1Eby3gF0o4e2atJ4lgr0yCIrYQmvGVBHY5TeJDDHxxGLGmYBZWZ2
CBg+vffpFUZmrxYwjwLu33rvCZBbe9wGrnqDggAatT5t5mcrdQFvwjiXqjWS4qPQ3zfr4jKSCFwe
SkdgpzKcMMvjA20luSMLem9cYWOBy0NWRan6nCnRAsmNvsZ06JAR6FKeTtlCuChRq3au0hhjqmPb
3k0GeVoHGTJEWPvZfhTu1lIgO+A6OpyguAYu1u/3E5T/8mOGl5gszxD2MLa2uLuEGisGZGMkGgs4
SShaieOEZpcO/bWrmHwajBrEIUhW30G6/cKR/o+j8w/bxF7KYphRqlEn+2FZXbQSrcFfnUbSCRbi
BVn1FKN7mJQEz9r5yVVc6BEo3YoxhU8zpJSGJmDSW3jKEOQ4xSEHJLcjsve06Pa0MM9CwJIEClyd
Mzq5ypinGvpsZnUX7aEXjllJaGHYCWyCeR7dWVmXROiXG4uc+xuJDnaGhZW+tHyHN9TH0mjeE9Q3
JjjX1/t2proxoTsYL4dh+mWZ12slK+GJHdJAwRPUQqCv5kvekdPPUUJYD1b7BQmTZTZRY70n+hpk
7c41IQpT39euLH9j9+2b6LGxyl1Ya+aOhWqALLu6ZiiS6NgGI3qhw16Rfin2Jd6YMsFEqRoAAkJP
9Nwh1yhJi2pmEcS8Kumpa4gXLzvURiVOKLyyNnY4H7RzS03VEiEXrHjQUlzaL4ZhQepO9S9fwjI7
nOeNTjtSPcXWZfrv0QzitfNqRXJ9iG2ABMoyoMCKzOJ8z7K2BTNHi7Wkrv216Ojox2l+l8yTxA/E
doDOBEcMlBV43QNtzSsHbIx4zCJnGqkXN6tv5j8ubxj7Y984gMVAzAARAe7F+Zrm9uvazzAyoKib
dHd99C2eT04dKs07AJrYrf9Y4lxt0evBcinqbNCH9AD78gzncS5kAurCTdtYYT/fJGH1hGZOq+C6
ospOU39S+0u/vgMsuV0I52O1qw/D0AFnY+aTF8ESoPmXP4o4/d+sgnOxqBxdIEqwCrPDJD8rgRY7
J1jUU31cj+zNcdmeMF5jRgQicmgm4WI637SixKiIMZig7onX2KsHFbzPhhpeNvIvi0KJCzp1KAfx
DbFy1EA5Nna533wZgvoWEpD+5FUgFw/LQK4AKXbsf6y9GTJX5q51rAlNC7skvjqm4M/53Suu36k3
liGp6oqd7tUWt3/j0oz5nMC18xRg7TxbaJBNyjdA0CzJJoq/1Ksl/fxLAcwyZSrI1Pys/GZigELr
JJmrON8DgOnPVwLl87mF1gS91lqhShGZxn2X1sclG6/tptlNHcow2hpEyYTEGQJodH6MW5kOs3CB
yMbwH/A5osB1bn4C5CmZWT9zdK5y8+NiSw6vcKCHSeL8Y4D7VoNRzA4EoMAWWGEWnKW0CRSM0AV6
KYM6qJOseGVLxzaELrIxy324uUztYR3x4SJKykOqpvVtW4H/aEpsXeIjQlMOk70HrB8jdNwW1uuU
DcOM1Cirtdlb9fF6Ab5Wy4ms9CMyhMwI3HSAA0C0k/18E2v7NjOzpYOrtEl6i74atBnrbgdg6jtu
DnAfgNAP9Mcg5eGiobEYnZbYKF1rU/UZgMA7zVrYPA9urMshSuR8W0PcW8edLHup0SvxU728zhv1
aone07LdmuCeOOaUgCo7ddDdBithFH/S2MVOP9qJJD8WPjUArAY2Cpk/uj+coa6oUf420HhMjhY9
/oGHoCJootZfVSHD1cnzflE2CS0ZVKUxH+HiiXPuEGtGazSLdZwtA5IOab8HNjTzykg/0LKWMmyx
I8OnLraNKShM6qs2cDDn1tIucwcLJQJ/ioMSoi+MlPNEVQwVePVRu1EPsjqZ8Aazob8HJg7C+EY5
h88XwFBjZXqpCqI0jcJ7vlcWvIZXEGMPv2TXsnA7N+a4RCMbES+WCkXIJlrvkyL2K6oe1Xm9dnJL
kjdLl8Z9Oi2Pc6Xu4S6FffjzSJw88xswmGwUXH47/4s9UHW6KJMgH+DWNqVkXpa8hyDQ6hEXrVBW
Jal/QoiKGUylKY7UILfAAsWSSiMpeia/3S/Njn4uXLT9s49VOB/cQy3r6gljIxju/lkfF0pALkdy
wvLQpFK92oKMwBjt0+Tv9V3Z7MSrGe6UJ2gCUJLjxGnQz4mm69F9XnJoo93G+cPl2ChZkMvdKq2V
VulCERs76+OiPerqPR2/XjbB/lj+QGMUDRTwuFAw/80daKeZOwhbqDWjrzq2GP3+o24jkyQTvuq3
drhjnILcvIEt0MG095H6aGGYt2/AA95CWLi9J9H1gnRxka1O6IFbs5zLt+5Uax3B8hizfnpo905A
WY0YRB/yh73oc22Nce4+LL2tRz3yqARXy5g2t1lcHus8llzNwhoxhE8QC8G7ixckl9dMblJXYw5t
KvLJ2ueH9OQE1rX9bQr1AFgGn0i8UJi+be1x6WnTVW4ZJyiyTzsVId8+1CftKg4HT/nWQrssCfH2
l9XbhVMOW6OcY45r3GXxhED8kjMugeIhZywC3DxeU/5/8xx4QnnvXOwzm+3lXHXQmnlcQU3vk7s5
NHfpSfHHXX3NWnnyaQ6hz2yMcQ66JNowjymW2Za/FDNc0s9Of7x8xIXPCwcSE6iBQtERPdfzS3tw
KUgOe/SBqLN3TuSg4NPZ5Z7iDbjKL2z2F7+JKBtr3IeLOqMspypr0cHQdgY+WRR0B/bfw8tX00L9
MF4tkjDGfulbo5C2AnGRBW1v7ki0k2m7gEu2vmKh6dp+sYvT5U0Ur+rVALeHugESQQ262r5Wql6R
PywuDloeqLrkYwkXApUKB0xBUDXip69dN4nNKBnROHPH5KMzguqu0+LscHk17CZ8s10bK9yDzMB2
WStG2fxuyXZpdOsuT/b6Q1e+ucVPtFEkKb7YAaFWC0SuBYQpL6ZHlrggxjJDRAZdOvuKQekZ4ZJ6
Xe7eQ/robExx58ke3WRoZpZyzI+Ru3j9cEwmibOJI8TGCBfozcpKyWBhPe1KPpdKds+Aa46Z3GSd
7pdN81ttyoPlFt9VOwmGcvngzooMkCIIHNB+Bf4UZR3oJ/GkPqnu1uusAI9CjJ8meWRF8Vly0chM
cCfZTLOuLuoVT7MJ3XZnWE5Q/dnnkbu/7I2iC4bxpUCng3GiqnwzPFkhsj26aQGuUkULhmO/d0Mm
b5v4oDkDJYwTrh/inQxwIFzexioXM0A2royZUhUY8nhSXGVX2zsrXyV7yFyBO2lnS+PiRm6UCo0n
GGnU7GObTru0zPzY2GEMy7MGWa9LuCRGP4PhHNSleDZ+q1xpvywYe5y+WCfDJwdr9uavee25H1jf
CQNRN/ZzJUMSCWIWZroQexFkocr0RhGkjqYppjUE3l39ZqCRl5mlpNonelq/THZARgiE9O4bFUbV
abvIcZEOfFJ9xvuRhwCS/zD3zW3nGVfrlezhKdxKsAL/Y5Dzjha9yYzGmMpjcm+E1eYUJPwyiIbY
CpSW2bgK3mRcIB7LLutiXC2+ghdg/jv+yEBYye5n/9O4Sz4S0HK/44GLjXy1yK2rj9a0TyqzBYPq
nVP/yOuHNf9mq1L+dubYbxx/Y4dz/NoGe2amN6jzhU2MLDXbFRindBH47TUcn4H6Di9HEcGddrYw
LlqlfebGlYZMqooKr3RVSBJf61Tzu+aqBTgbYgfvuNbA/YiaqYm5GcbqgS3Y1OLa3K30QXVYm747
GmzwN8gfzP+qyiM8YhtT7rmpbOr1YqFwf6v5DbIzRZEpDoruNNSQMKoFJ0Tvi7+jRz2fUOHLkGNf
I20L6z1GD3bgFkazWk5BKor4Z9a4a3rslmKyYlgbvtSHCdJnQPCgIrwc9GctCgcHcEATFWHl4bKP
iMIIJM809F1R1HTx5c730W4dp0QbCXrV9NAcob/sl77ZQ1MGtBEMrQd8ipzPSnAUoJAD7SsL6FHg
Abh0AXKeSW0piI94ygwxJBYZM5gSlrOHSy5+oMiIZadc9Hw6s8n5pqsvqVFGLCbvZ0gZuJ77gkNw
jqT3yB8Ugnn6b+KL6HVqAy4OCJ0B0cA3kTqqx8ropxJb/FQd1e+szO/66bFEbQu+JH9wCELomT0u
oA0jyKAGE0gB1fxi0FOEsdBGVkcQHD/YwOnAohg9L3/8tLJKsxq7OSZgl9V+xa0kpZQY4Cs9kWYX
GmlhgFKoyRRhM9nviFZYgwPpEwMj2Og8nru+05f10IB+0ndJ6OwZQa4TxMB07p1dAw3tywdNkPZA
ltVEgoopOcxJctE/oUbUzA7Ws06PY//4f6RdWXPcNrP9RaziBi6v3GY02mVbsv3C8hJzB/f1198D
5X4xB0INYiUvSVWq1AOw0Wh0nz5HTWNwTASp/qw5wWVLYk/fmWJbu4vCGimXGv1nXDS/jMj8Rl6a
F/predrg3U5UPiK9i8iX6vtlq0Kn2xnl4sgCVbdB7XC7gb/NG/WopA/ElmRzQp/Y2eBiZFWuY1WU
sAECBL+sT0ovQ4iIvxLGS/GJEJZ47t20bsdcj7F1RX3dDB9i9bnYXub2x5pJ3FsY75kg3v8scYe0
KvFiqrKu9DMHzKc9xCZ99go0AaX06ZMNpuuORd7D5a/EjiWXgzBx4H+scl6I0VmzMEZYza8Y0rw6
LCc9Gg6yN6fwVkH6BqwN5mihL8SFB4C9bDtNkOSvj+apbDz7ejnGEcSpfuiYfA6yKL11j5eXJqhH
sIzxfyb5cYQFEuuG5uLTjU4Pbda7Kh0Dq73fqKR3K3R0VLQhy8GSOX4y1K4oTdQCWzglFXpnR4OC
16CRGBGkbljMbyPcZWVD/LGf0r7xIbxn9UM0MAjq9qBkd0X+0k+LJDiJr6idPe57TVuc1XqFRRXP
zqG43o4YFQTxW3OneyqUh2UPTeFBhmoBcdHiR0zkzLVFr7nriJQ7rdAVBC2is3aSHRR9Jl018Qqz
kdi8mRZu2nYlFdUbX3Obx8nSjnXbYXyvfbnsdaJKDp6Xv+1wX6pfSNK0qYE06caIqhBCNyfWvgcR
aND+OeTrzBS3a9m6grEjx1u27r9ny3HOvpbdp8vLEfmdDo1yQiyDNbpZfNxdHatRbnVuQ0WZ5mC6
ZXyVSvaxVrabBDupTtMQWOskcz6RNzDUK2PO03BBck++KjOACeuQr8z5EWwWkEjHyA0kiz7oWkBO
KmA58Z0MHCqanAIQ4rdRLv4a2M1yzRa0X1BTCYzaU8HN5uv+9IFlwBj4gbx452nE0yNgQN6DxDgz
zwXiBBKvBbrXra+ViFa67q3uldVIor0oJO7XyCUCZdO3mQbZAdyVH5Px+7pAIWS46fL3+OVuK9lR
3DmNnplWosVYizXYfrE8OsNt5UhLpqI3A3AEUAgDgQbGfDjvd0mPuR8Kai7GFM6eRqgIx77+cazx
iUr0T4mM3Yn9Rf6y3FnkaYhKdYM+fA+LRn7TgkRjKcsIeh7eoD/atPGm9VBrUpy0zCh3GDZr3Cwz
RuRvCUZU2Bs6/z6o3grRxSumOMDeYyMYXshV9st9kIFpxB7zzyYT7lSk7ryuiYZ7227py2Qp17RX
jpiLw02Xy9hXhBHaRiqMg8+k1LnIiSy172qlBAx9TG8613luaXKrFdbV5ZDGQtabr7gzw/lNV3Z2
vrVF6w+Tnt1vdtw9tFptgIMR9LVWFTfXplXJRoTF4cVVgWbUmAIa/7ZIGrDj6jEKuMWzoXlmfmRS
SOttfXB95VPysNm+Tbzi4e9pONn1+vp+frPmnXVua8tVGeeCWR8iIwnLh+YKCurBX2mgPSpoPHkq
hkNh+iAjhRfmfTrAXhpWDRoQHuUPMA6mTlKKxijAMvcoorUvzabVYR0PSzQWhe2lcfMpAfG4Z25p
BlWz8mXp++95H784Vv1X2UCY7vL3F24GSHuZHCT+BcHL8/DkOlNbzyUcgNGrb0ERLqBJZpTdmPmK
+ht6p4MgWc5CLrrV9ma5o1QmjlWuGwBwsWv8qAzjYZwHiWsLvWxvg7tFLGOAdI2Km7MFm3p37BkT
P+6wKswjK7CnzRtRNKpqzFWjsMFmcv3Leys6whDZBGTXxSva4dOFaY5bazAs4CRT3VvUoO9ajJLK
SsJsp3hv3lvhvLkqiwGpK6igWLOMQEps8qaThuoUW1IqsSb+bL+XxIWLGBTBo9mjs54q6sepU07N
ZnqXd02YM/5eEETRzz1SS+auHyfY2JJQ/0WiIpyOGClaNEhOqkcQ8V+2d3lJmP09N1eO7px2E9B+
WX3txKnXveftbwD/hsuSSRXy+osQnmjKkXHoNXrqQ+8l6szlylEUScdZWJHd22EL3SUagI2Pc2vH
LRwhA91oC/6sHuKnWvhvcAiie2NvjMtqpt7Kh46drXUhnW/UjeO3sbYcdPPWItcO7V8ufyXp6rjq
Rpxr2urWLbgV4ebNB/RJMXTuHqyIkanWkpxN+OLDhkFsFeOMmNBmy9/tZTL2M2jwkdx0UEO0cDuk
EchbA8YV3B3coJd8O2Gk2JnjzrAybxCYYInFmKK+4UYOGFtiGcuazAh3du14y8ZshZHWaTzDqPFY
IUfVliyF/ZU34ej3Unhks+mOWjWx3iw4FwAYLA5jxHj2ZQAxyWJ4WuJkGje3L9jAXBrUw+QBW1EP
f132udcm4aW1cJcU8OCqYmT/n1S/3o3f1QflKblRem85qSAkYk/Z1Mtvt5/0oHw0jODyLxB7/W43
uSus7LKGrAa8voUeJ+bb4Yfm1XLawjJMIpnXC8/0zhgXQEAxTRxqs7JUlh6sHAV463lRSViQY99J
Tpgw6hoEgrS4GTH1yEXdesjUssiAKNEpuFOnIe+ixFq+Xt4+Ub5u7Ixw3486WozuNl4L6xSMv9rl
qGy3axv+NyPcJ9pKdcnqCUYGIwOvV6BCXDddjsv4eNmOOCbtVsN9nspVFCXrkU4o3ZhFyzK1191C
0wNSoNgrOtM5dOiE+1qv40nUqmGCBOtYUQLyBULmAwUqX+aebG1vDsjuJ7FTuguTtjXOGKBFybn6
lUD0HVgxB3FZwzX3aOLVKefnkG4Cdw2Miz2CGQyNAu1+/NUB+ZEGPzToEb6SuM/Hd4y64HH02025
e6Aj4+QYBY6EltDHrDVDZ+wk/sP26NIecrFfd/ACUzcCbFUD+pRm8NGW/tonioyFUHYYuPCfJllT
GakLRW+XGp4el6cptVxvrjGC6eZXl51Vcrz54sAw9nqixti3Jv6mOt+kc5ci8o/9h3lDTJwrVdev
rIsTlpNnfzafGdaz8H+kd/lzcTX+qIE0hbIsxsRD6yATshDvpQNiYhvipcDPnPu9ng0dnTSAPZrm
1h5PKkpHzSIvsQjNAIIJdiugFN8wjKxaX/QmhjL9IZkeO7U9DY29ehsxr+tsKyV5sLDnYphQJVLx
VgFenTvMdIZkrsYO8+zbaLxk6LBDBOLRRV8/0SHu5UKQqruV9VyE7r+zyh3oPl+Vph4ZoqVKo7l5
KFSwPLfPl91RZoQ7xus4K4a6YAxlaD/OeeEVmIPKchmuSRycdmvhjvI69/mYA5zm67hnHECfizCF
HptjX2VpAM5X1Gpl2yc8aDuTnCeCSx6z7xCBAxMn8PDL6I0yzjixE/7jFvxRrud5wWsM8YlCeMQb
x+KjMbvflXgNqiaRZAXCDARTha+sKZgX4lwwW9MBCpEpBoUsZ/Dxoqru43ROvHnOjAB1VLw7O30+
XnYO4QJ3RjkP1Lsia3u7bX0XRcUkH7xk/Fgat0TWGhO7h2Whm05YLZ9wmUKdDpAF3Fglv/PmEBRJ
H0Dy4Jd3+R1jSJIDFoW+sbPH/v/udk7mpStcGx2Rtjhu2qdxkjScxfnxzgD3udJCGczZBHQb/P4o
rFj+dlTqYD70hwSd2pDNXIFZPHLuzGv9prpXfm6NJGiJl+hajKwDzazXX7hbogLRYLqCp8tHu2KA
vFUeTKMjm2ITRg+MNf7PCJdG2muru9WsYKB3aD3ahQQD0dAYveyFQiNwfMYAohKHR3RMOXJkPQc4
DF32NtQqtE9zx1h9sybLezZtZ4rLvUd7U+zSmfGo0K7S/m51v1xeivBAAd8GvgJW+eLb23bsKmrm
9sgKiyLohmNHHwbL8fR3DNEycCf6HYYODjW+voYi7jy0btX5vT1Es1pFAzV/OJlsTFMYlHZmuKi+
jB3UDEdQqi79gIphS34U+TZ5S7J9SO3tABUeyRNaHCjApcbmuzG8y2Pr1mlT5nbFTYypSXUO1pAC
Cqn422O5HZewBkBABoYUFt0g4MzGPgAbxHjXeayg/eRUuTng3qfXCaEB6W7KOok+QGN2idz20XEP
kwTqLPJ4MBnYTCydtYi5cNiuqWHpCjg6zDXs6FW/PiRjInF1kSuaMAKkMSR48LY9X5ayVBYq7igz
a2l8rZZ16JqA0Vlddz+2m+TyktjiL0qwBlUJ1Kkx022rt1r+jRrGbVYqx2qeJbGC/Wr+ybBbFZ/8
klgjs1MinSErYNrpo7Z9N/QE2uyP41yGZnnbjp///EibTFDNBU4PaHEu0q8pxiSMZATa01mCZm0h
2bj51nYHehXJFxNF9L0l7jY2O1NrjRaOiIALFlRj+RTXaXB5NULP262Gc/ZpxGBO48BGYX22zaMb
P2wyllNh5YYVfIHjAIgTw93nnoeOy+RA7BpYopstsqP2YIfaYUZ3qQKZk6wxKdq0vTH2/3fXIPgD
aDxYMAZtqw/gB/mg1q3E50R7tjfBeUCVg0XS2GBCRTNjg5BIPul+0klw+6JYu7fCfX2Sgi4zX2BF
SdU0bOxB8fqqsyIyVTftON+4BJn7ZWdg4Zs/TIhBBqIeilHAwpzvHUkrI04pXLsnkZuM3vKTdeSc
wtO046C8I9cEdEnDEcJBQlv33BjoB6dloEvpo43vATXt3FtJoPTR5SWJItHein5uJWlXR6/pjNPq
WpFVgrIs/2zmajhblmTzRF6xt8R5+dJqy7KusNRXfxn9ATNMnm4d/ttqOOdGBdaaaYk9m6ufSdl7
jQpNkGQBUO6yHdEh2q+FcwRnTOx2ybGWZXvJtUetfrr892V7xfm20iWmOi/4+6iHevN0U5auv8pK
csJFMHQmrjs85vncK80bU800bJYJKQtnekll2ZCwYYy//T8LPJLQLrslmzJYmKI5VLymRt8Y4kXg
+Q4qHyy2qPk8K4cqUL/L3rrCCgUU89CQAQGqBqDLuV/TLk6awqoqvDfShwwUs9NRO7qhBTSS8kv3
GPjD/viOj7YzyX20OXZAjzGgBdBX15oVqtXN2Ev8W+gXuM6Rw6JT/KY/uG62njnThL5MiZGCGlyD
mYYhS0lSLrPCHGd3RTj60BrphjA32d8V86rIPpXvASAjXf1nIdznSatJ16nGIilGoJTyUWlXSbgR
BradBe5rFOCfgZgKLKTmFrQGuEu+61bvjbLUVHiKMC0P9CXo48DSc75Z0+q04HvHUV3b3tO1wR+y
QbIUkQkHgyWQ0jHAp8Aj3slauuncI/sl2zVdqQesp8SCaLP2FrgvbljpbCUGWNXVGgQv5XNprIFJ
Oy8m4eUzIjyXjsbGY6BvY7x58CnaqlS2izoA65ZuQQm5LSCyrKvtLv7A3ivzsSP+Kgmn4uX9Y5SP
Q6MxddbmaCXmcT5D73rJgrUcvcR+Rw9ptzaedy1dKp3kStJhTjcL1xXRbmp+6o7t2bSXgHKFLgHy
PYCiUCB6855dkTOUvY1uBnSdnLBTiu7TbFea5HUps8I9Zw1FGfS0U8AttBSh2ZVXdmNJshyZCe7V
VRVJVhYUhaehVF7WNf4CQfngss+JwhkwVP+/VxoPEgHWQpnGGZ+lblrXU8B05M32FtSJjM1NlJHu
DXEZG52WeuhdHYNXphooW/lN06lnxeWt6+L6s8l/XJd+Hnl6s1WmpSBoWVrXijN6M/nprLI5jlfV
MT7nxcPEMDBhy+CFbNG7y2C2zSRWCyDM8yv9tHweS4B7tyD1+7+KQxxphyHUMY5Qfey8O2gKX+cQ
3ZFd5qK0G8EPk4MOCMNQ8D3/Cda0GlrF+OKn+VrH2wiSF8bWnFrUNtzJz6VCbEKf3Nnjro582yqL
VgYD/S0/ILTI5mbRq+x/LL4epddyXhChh+4McnusA7Pt0JINDUz9nZ4MBwKmptku3uMwOzPccV6c
DOIks4mpHwuDzuWdPpahXX6/fNqEQ1P7r8WdaCvrKJlH7B79TMxwrK+1z2pYAM8/+UD+jPlN3wUm
JO2SoH65bFqyja9EQTtXzbVSyVQFmHvorAb2ZoaWUpySikouS4l7vNbHdmYALtKneUFUrMocrLFJ
Ml4NSSrDCsiscKe7mONxRs0GTwz8R9AWZu/bSyfxCNnH4ksPpp5NpLRS1EVDLaKBdhyhS2t4VrCA
uEsNKpTlGSK8zN5RANs5ySv8dbeHTEEGJx2fqrP1v6j1NBXpVbWYoW120X9zCi54QOBHqR1Waqu2
+haCvxGJl6dqll0ywiLOfkVc0FCakkl7o3wIOeqgngPVuif295b0QZE/udtjMZ6m9Zvt3rdUgvYQ
lfj2lrnoEa+jStUO37Cb2i/KMAVVoYCFsKgxdgRgqZ/ndZh12XGB6OjlvRVncyZmaZDFqOiqcG96
FwQUNGmxue1mvKTRFfqZD8O4+nU3emTWPutaftTSOlSbkCpfDd1XZllyLDz06OhAENQ0UCjhLt05
1eZ6rfATKNYYGGnpKRtG82mhSBYrM8QdyLW1u7TQ4bIxabx8uJ0WKJbIHv4i3LeDeW4o/xLHYVrY
53cd+sLK0OhoiMx+9m0Gr1gZKWEf0VdSG8CroT90dfkjCtblsGo+2HPAMIYJ3nOLpTVgPn91kYGR
MmrM5zxOgtRc/nz3zqxwu7fU6HJuNt4wsZs8xub0uAzOqZ8bCeiY+TqXrTjsVYGHv4WmCC+00m/w
egxYAB0Z08YJ4rFsriand31UCdTcn9FgKDy1t35e3kPR6XeQHDGeGYzjv+EpGeelXt0Odsub/jk+
ZSfjqQs1v3ioMZYuGw4QXA1nxrhQ4ybqsNKBPTmbZzJFtv358mpEHmFCZ8hFOwmMnHzlMS7yFu1T
9hp01ChDa2detbsx/3bZiqiPBEZgyBpZGHHAbCsXt1SjoXVi4obTIRFpkmgwj3MJrfn2Bjq4wbj+
cLuoUA+q7GYVGWbtMvSTMBjGhqDOPb4t4qJZBlSfzEkHAK/GLJDT/TJn68kdBt/QxqtNR69TpdEw
4Fzg+S3JINgH4ryU9UbYAxgTvSYfNs2umxRFt7FyKxlPVF+GyMk1G/UW80PutjIpG8H3dBFKQMoF
aMZbQSBqE7znsxjvEju7LyxM4m2AYK+65KYVpOnQ+dUM/IM5zjdlCjfr3Lo0swpc7eSFGFrgVkpk
YFwFvJmLp2KUvW/q42UnEi1N0zDrqAEeChJyzofcjhq0sCFgXLpX3QrAU3WnSNGULDbxn2tvhMub
89Qs0zYpwG8eYYjYrw92h/HyV5DOyXwiHy8vSXC63delQEoek6O8d5aGFYO1CpXLzv02FocNra3/
ZoALH84Yz2rrwMCs3drqlzmTNGZEwRBBg6UFTG4RlC/n52vATNPi9k0Fzi37hxEkJzNobxhJ1L+Z
nBEVmVHjUFm8gjjamwl5damL2ikHWCuiCuwuIbO43amApjHu4DWgYff893jYO3pprqHhYQzkAhRF
TO5SU+wsMZYVmtBpZb1Y63bfFnl4+WMJLjRcKzi2BGgPAAi5WGXgJaq0I1a3Hmb9pGrXs+Ep6/2Y
fLlsR+R1ezucU4DFdUDLC8LMyoL5hcq5VbX5cNmEKOrtTXBu0ScQfptmmMjyorqaSucmV9bxZstV
1av0qpLsnHBFLqYi8YGg78AH2da12xk0bJVftD8z/dlYJcsRujnu/H8MsB+we8OY6WySLp3A8oO2
hor+RnZCsfyKqcjJAVqiQIc7GRVmpg6PSHdubKGks6p+QT9jCaeh8oBN1zIZrlO0ZWyGlCAZQjzl
Zy3tZU2aocGKVgUyWqaVfanq0ZSULkUeTViX20ZB9i0UByI/A0VFFufVnP3CvN6K25R8trrHsfrz
ZBB6asAGajqq5xjCP98zYswjJf0K8BIdCi9VofGXladx1u/Wjly1lSt51IpqZTAImT+U6SHmxifv
GFONp9Xa4OHPSDsj957RXTHSNTNgFCETpgjZy3p4VqEApEd1lN2/S2vw7EfwJ7nJymaK8SP6pk88
Zeg9pXcjCtiCk9qPrtuH1gS92Mz0swGcTTU5WquM4U7kSBArQM6BFNx8w7qYtz3FzAFgY7nytVwi
Z5QSpIktEMCBQIivg5f7/NsmkPM1TRXnoflMde92DQEkDDMfRAeNd8dgT7IJTbFB0F8wzAFWxCUB
duyY+WbBYDobpxjUWm0qwUiKiKxd4MT/McGtqaaFalEHJob4UzktUT4/ELsM1jyKwbNY1gdj+KJm
kjApOo47o7z6YKnViYZkCP1YMLUOTnJvOb/mXP2UDGkozz1Eg7Yukm6GHGNPLv4+g6yhUesE3plD
PXn0HHfTw8nMnYcihm52raRN46V5tz40yWz5XZLQj3ZuAzRK6jlKidM9uFC3BEw1Tx/prFAK6fry
R1kW5VU+r/EfN0DwQkF/XDOJhXFL/kArpj0bbrWAPohG/XRtEUnH6G1UR90Ej30NaBL0IfjyW9Gv
Fji4geQktD+YXfaXsSgnt5aRvb/1XQerwGMHcqB40PFoYgqxEusVTWyXnxr3zpBVLUTL0FCxsHAX
EkbNdn4Y3ZYJoAwbtLXdBKWgUw9M7/jnjuogo7Tw88HCzPpe50Y6YPZaMP4D79Pq4ZiPAJknPpnW
cELhPP7zu+PcGh9Fq3Lr5g3WjOk6X5/H8tvWey50yaXoL1YjO39dnFvi0qLNnLVRoQBhMVJrCxqq
w+BtCXgDNx9DzNdW4q2yOWbBKYRNnWHNQDWM24qv263jpG90ZDYZVUuPDkd1S7aA2B6MgyFR92rq
zS8Y53/YpLMPbxNBWDdsiNkYYLcE5PL8S6pajBt0xnjRdp/fjOBBL0JGW+iG7qf82fzBRrdjaQ9Y
5KM68NIgREch9g38G62BJJ5AOuzPtXXAJHxQmevDvEWXc1yRFWBp2JgiwbAiH95IkdcKLTRcvtu9
kreevZ2SWhKURNtnIMtA5ADZJDbxfPv6iSbGWscopRV/OUroJE2wWJ/xL8k7UbyW33ZYVNnlt8M4
Asxi6JW/1CAOQuF2JHbQ1brEDAsOvP/vl8Od63VaenT3sGXUTLzW/amNvxznW9Wc6uFm6kzPNCU1
g9ePcMkid7YLe63qLcHCWOLOKqxMTDioHrNPrNEHekRWuuu88tEN2mP6tb9GIySKn9KvsilaQSUK
aanhwiWR1r8tBJXtChQmwS9RPizoqWJmN9Du7EN6vR5byapFXrM3xX1NJy7SJVdham6erfJayXuP
GgdDJpX7Gjr4zd3b4T5nMy5z3Fuwoz7aP3C0T4oPbPOhK70UGrOAnX68fOKE6wIyBsLJGLF7Mx2M
zc1xw8JeV6w5+EevodN7Qyb30Pbz838zxT335xTAUJ0alT+OwHhQxRsxsWj92jSZcJXo5FkmYiPy
Iwib8Y+9iSQxROVhqB2+N0zzqYo9MsmqF0IrkAEAdB5KoW9GBo0lnqE7QHAMVP2Y0jmsNcX2yKj/
MXgfTr6zw2XOzVKYSkFgpyb1M3A43jYMB5AMSsKiKMlBTAQRGUTWoWLGOd5mQBjCrSwksmlyA8TC
1ZbLCqkiEyjcQt8IHQbD4b+LumaFqy5A+GXboVAOpax3/jYXR88HAz1gOtcw3sM/WLWix6PZYbOi
RXlCXAjJsvqGHkPEsaIvtT5/uOzQgv4dLhDcV2BWMgTTI7natW5cgVCXjJ5K71y0FEBhob0Uh8I5
GBB/c1E/q8DSLPM9wakFjRDEUEGOZ2BQgPtYdFpTp+pj+IR+SDFdmSs33fxFU35IFsiOJBeNQNPC
COSxToJ65Pkdpmf1CrRZSf0hh/huE8Wgwxtdz9EghAXZtEjWmhEUhfD5gFLBk5QJhvANKKVSqiav
KUUJAFhXYE6zg36/+UwQJQlkz2yhNTCDosCF2tDb90PegA2Ezg2FxFJ82K7Y5E8bOF71gFm6QMaj
IbXGXSF6AmWqrIe14fPfa7Ou1i9D503YyvVYKpLEQGwPDbVXrUDgXbnOpK2smdHPHfXjWyaczHjD
56i+Yujd7B0MTNCDJmi5ajjdaGxxxnpiZiWhNfWnCnQk1Rz16U2hfbrsj4JcBw9fB6hk6MABicY9
lIrEwezZhBWV9b1Jn9ThpwYYNOgKs63wevI5lrFqSgzykJhN1Ve90FpQ7hnPpq9mD4PxkCippxA0
MBxASRMZd4DMIrePY+WS1Z1hMc26x6JoPJDRRX2WerYC1Wujf8o6clNbhqTWJzPL3c1bXygqJA8o
OH/+FvIzDmYEyarD5Q8oiNBoNrB6PEr+KG1x8WQY4tXcLJhpS2yncqSobI1tlNrTrZZJ0g2x/0Ot
B/NoSAZwJZwHr7wCmrQv4JL0ZruhUXVQEUkgPYezPV5LeTzZh+FDJd4T/1jjTvdAyOjq7ACsp+yJ
sfQDdfDtb9ZaqS1RWN7b4rbR7Z0izWJESe3eOaBEemsGyu3f8vX/giSfQbD5lRl4+KFBxGRN+cwg
dXM6rHqPvwyu5gpEkIyrGUSh3ijJsdnPvmSI3Xq7FxNthlVdTRjKVoKBnV9luniZbJRVkISg6cTo
z3FnoyTFvZ7rOSd97eCAldm3ZfzmJn+eR4HLCnkzOKBZW407wGXKAGEUUb4drKDKnvWV+n9+iPYW
uLNKt6KMXQeeppZJVCWrl9Y/wSlstEcFpZzLtgQINwcNNMbTjRobEErcduUWmTR9xHYl3xbQtldh
F3spqixMNMxRIrULVh3qDIwaTJbkvP1SqOgBVmNYGOA3UGk5d4eqdsa+71LgSMlNXrw0RFIwfutu
+Psg/TQxGOugQMktDbXTTVti8DHO5kd721CuLT1kqJJrWGQFGHMAatBFe1ut6ecyaxo2or0mpeqR
DZp8Od4jgyNj8xMbAkYBgBCG1efCHR2UgqLyh7F2fChqzeHkth7BHPUfewQjVPhth/ssypJUrUth
pyjx/ndruEMS2ndT5aHe3nlMLR2QRyekP1TJS+jt7XFume3ALj5sZt+56QLL8xQHYwq6cxXjSe0T
BctDbP+4vE72rDoPRufG+GCkuplNBhjTm2eqVF7igsotq4MynoNyiFxZe1fk7QRvI7DBIDShjXi+
OIzEaSvR4I1J82AlqbdMkmL52zfDa3UZ3U+CiTXcVOcGaj2jTQ8CDt8AxsTBwFBqZngpvWRGLHF5
oSUcWcbiAGghr77jgOTWHXVQEg3up6V6apr7rf5BOskHEltBSEKPgd273HqqelpIFYPjw+gfnepn
rAJ25GCM+fNlPxAUmbBvLPQxO+DI5CaU0mmuRqXChxkwcqNFCH6n+Ka60sL8UZYeCY/wzhR3dxjJ
lKONBEVlWym/N/H4hKqkTxNHckVJl8TdIPlUkaRtsCTzAD4n3OiFbxzqq+1W/lKVLYlza7NYXLOJ
QW9exicjjuoN0s2Hy19IeFKRnTASDAdITO6ktnOptssKWrh8/avoHK81v8X0pI2HxAitP1eBhDfs
jHGXRrPUjlO7oIZz2h8YUexkixGGgd3fZ4vdxbiSupnVpqizqzT2KMoxRSP5+m9TfawADzWG4QMt
NA/scBVNb3Caanx858R0prvQPkH583j5qwjS73M73D2RlynF2xSIbsaTrmFULQ0yyHwoh+6QRDI0
idAHUCdjlQPkRvzLUNmq3NJGlH66WkVgQ3G2o6dxeEQq6PXa4sVKLQlywsvot0X+aVgNo+nUlovy
vu4+58n4ohY3mnsqnNNEo8tbKfIJBvK04d2oNL6WoXY+sahgHaZrjRptnR1IGlloaV+2IEjzoHiA
tiCrMwIMyPOtz1TR1TUHo+2medm3+m76UKIY4vy0vzbPjLTZPNZBc5AV1QXVbpjVCaqnyCcsXHvn
3k7WKssstwPV7NcxrJ7Gw3DE5MQTQ3eUoVw5ULiRO3NcpBhiSzGUEYcLQITQnqwArfD3bCR7mxmQ
awOGjwutLW1Nq4hREjQxJocJzeI6O1W+BSWJZ6aYOUZsSlO5wvvgsmFRnMVN+49dLs7SKUOh0oLd
fnGuO6v9mI5OhNauJNayHeKzIhA4gFQLFVwcM+4yNFZjWxcV84Zr+gL8QWmFw4TZ+unX5dUIcPxw
jJ0d7ibsIWU6WyOkHJZoCSwf6uAP6oN7N/ljwPqbeu4XL5dNCn0DOpkWgRAXAAtc4K1aq0swfAgI
+pQGpHOCVPYyFJSL2aJ+m+AylhR0AUq6gULLpd6KzrHpJ/lr08oA57bv4Bm1Dv9CNlvoGr/NWtw3
21rV6ZoGHEeF+iWxVQ/cQ+EgU5UUGjFBps9K7IDecv5n5XmfkQwEik39ZRpe7Hn0MNr1HiffGeGu
lH5JrDhnHEMD0cIYwChsZANRind4ws4KF5SMYVXsgiR40Pal1xvXaFVLLIjj3s4EF4iaIVk0XcEd
PEXVNfEclNbrW/T8wInySjolqz0Lj+3OHpe1xFjC2GZx7atLqNOg2ADoXY7v6V7Cw20DiBy0YVA2
4OyU8ZZkHePdY/NwqW9c0w0Sg4v/il4+uHkoqxEIFwZMmYvihMEk9M4vEM1q426zYLA11KAFMK/r
MIFPv5irKfE9YT5j7UxxASJVyKSkI0w5t+YvJM3XLsrpyc9/B40WxwpoSIMSF6QIOj9WpGmVrqgr
Au2EZgHBbCHj/KDf6S8LTNgEkhlJkPz5LBi+HijYVSZrg3oIv5mkTctFR26rpZ8U9xAno++W/9UI
t4207p0ms2CEgFM4h/zJYEMCRcah9HrPvrmodmvhYi107lew4iLWEi/9mP2C8EgNGRt0sK7Klz5i
CcZ0msLtTnusADlG+8WPv10OI8JDjpsEYyoonSEd4ELi6hibPa1wGPpZP2Gc4/sGpY/xh30wQv1F
CWRVYdEFtjfHBUedLAktKLgTTRJH+MhXM0bpLy9JFORZ6QAdT0yzA5x6ftpyLV8HWwEbGlTSku6m
Kz44Mgoi8a4hIQT6FZ1NnddwaIxijBcVk8HxX33IxHvLwLnqElyQerQcCikfnyCCoAVooxmB8T2V
vP6eXXKdtUM8jgPsFXHv46IEePtrDXVdDFb98eah/ocUHpV0RCsetjVmVmWnXQlyw+5Kme6KFYxB
kqed6GF/ZoM7XEjZQAOgwkZdJV5Rz+C0bLyyOKjNraoEVLmh7VNdnOzp6vLaBL53Zpc7bV2irduA
+pJvNLPXK89aW79n9/A+QYxHJ+cNLd7UA6iiTRXKIXbhLfZXzQrK/uflVbDd4WKGDvwAxmAtgomv
Nwd2tDMr12AjyyEd6n4zuhtnPhraR3aSklQGwhZu2s4cd2Bbg1Kj6Gt4nm0GuFADZ8z+vMR9tiIu
lRkUDPOqzIT6emDn+UOTHS9vGjvzlzaNS2XKOG6MtcKn19a7Vb8dkwJl2btNr72i3YLLtgQQb8x2
7baMC0ANLo92AUTAd6avuuUtsRUoSJ7j9dBjkkxZvDzHVPEs8W5B2Duzyp2qBVlBMSxYYpt+mLSP
OfGsUeJ6sl3kDlAya4WZTDChpi/lCI21vvWmOKLudWXJ7iXJcng6n7iihjbp2EQ3Lq703PKN7bqL
H7R59XOoFxATvJPoLjkAtPZFElhK52XUeiHU+KA0a3T5k8p+DPfQa0y7W7YGC0/c6xEc8sbidVJC
fpkR7lHublZqMmSJb3SnJXvSrcJTZO0X4T3y2zX5eyuN8QAqmJNM9FZPDU8zP1fNvUuyw+UNE0YN
IHJe4avQIOayisKF0lZOWtiZrgcMS6US9xDu1e7vc1GJGKU25Tb+fqxPXlxASVRrwql5R7aisxok
Qq0KhJ7Bfsbu2rXnKnXVApFpsAevIvVNqxqfLu+U8EztTHCRKQV91GorkOtajKdme2nRr6qZ1F45
nvKqeI8fO4AtoZ0IZUg+NeqNxbQGB8Zy9+v/kXZdzW0jS/cXoQo5vCKSFEUFS7LkF5Rsr5Fzxq//
zmjvXYHD+Thr35d11brKzRl093Q8pxsfkjHIFN4byFQxcP1iTBOxl25Qn2bGhI1hWW3rALhzJ6Bt
I7XG4yTEL+Ksfb9+dzxR1OepxUmolYFgpmmprTalXRmlY3Wl3XAhkpifaXMq6jMtsayYRgRRZX/Q
jWNCQE8jydXrvTxyvCxTtzeiyE/ZKF05VphxkRdAL4+tv7a3SndfJOMfacLnV6JfC3SUl7WDJoRm
FJjt7LR6u8+U9U8Cos1ZqBcj6REoFwLxA82+1fex6ve8XgfnukyqcJSJax22NULiIfLX6kW6NXlj
R+wH/fMUNOVuYyblOoU15oEBzKeosZ3oSTBMN23sS0jRyps0fKwkniEx4PQRR2zEUg9CH0ltWRHu
bPEBkNjxE+j8brDD4fyw5cHWMWotYkgoke3mY1qOP1PDu1nKiYsgUF6qhSQbIAjrlvw41qdOkznp
APOp2JyS8heTnvSkiICdjTA8zXV30s3fRz7EqroGBAEMBhGGX0oLw15OF3WQakcvX/rVL/vhpTLA
Id+EnDCTdWMbQRdFzE7poiYTayeff+mdiD9uVTN0r3s9VhtkexydikbaUBYzs9QRKHzp33p3dlWn
+RY9mC4qSwV28EN7fK6f5cfrYlnfibTksAuN9gtGK87dUm4pWTalAHUckb2LXecMvKEnljvfSqB9
rCE1XSJDgqDrdotmjib4hfoyx513/ShMQUCZx7of1qMM+gKHooJ/JbnzIHWeiSns8d1s71KJByLG
KhPIKFahWQUkUhDbUl9qAnV7uNRo+E3ODDJV3J0WZH1ASo1kfXWSPOP38Qmh6xuRlNOoUFwJNQ1O
Qx5VN8Hgy5wd5PClGi03m3klYqa+b4RRHmJQemyYN0BdjAsQHye120SCF8kLJ7VhPb7bM9EuosAw
EUIouIj5OR9CL0x9bfF1VbFHhZOLskqaZ/dHqXmflXJer0ilEX4jwSaTi4TiXAdOjJ08RU4KAhMw
8P7BOymhL4a2C4b+DLokPTVj2VskvBgxkl/emuadEL5cV3q2Mm5kUE/+Ms2lUIaAEAMtgNfvlV12
W+/ITCbm1v08EDgQAEx/sRFHOd10jBUxk+B0e7nzo6g+JlXJsWOmCFTfsGKI6AvMuucuqROKfmlW
oHWJenUKI6z983AMeBKoO1PmqJPqTkF0LsvJjYEJZC+RqvFPvv7mHNRVYeccA3ht0jpyFw5eqsuT
C4RFPcAQgeBe1wKmxX6KoqMl0YhQaplNVAkM8WEUcl9Wy9M6h5yPz1a2jRzK85mFHhVhDxhKNdBe
1wTY9ivmd7RvmL3TDhr6hxmvZM/5VCbl+JTSSLoGKD6OMgSraNizyhuSZD+8mC2WLSxzAwqGeqDS
WRklvQYdFWbuxOewbVK/nDpzV6EC8VgsmGgMhzQ6tsbUBRrGD11TAD1G3PeGP0RK74e1ZN7HUm0+
DOO62sq08vgJmS/b5hdSFmG1HSY8GwxhTMN3jA+jPnir5Qdx5cX17Mv+vAnKLsKxA5l2DtysPPsW
F/tk4Fg20+NvzkFZRJnVDSAG0xbktwddfADKYJfca1PoWgPP9ZJ/ii4NkoHx/3xUmqZFXQVRKUGY
7bRr5eJ9RunCJgyyTVr5S/Q2FMdV2F83Qs7t0XwtVZvlMyH0cbLqLyXkI8jz/n3KFDq9VlspBzrr
II23QMe7ybqaZ25sTSPAahjlxeIVZQuN0oHZ18AZmglPseAJ/WmJHvN4dK/fFaujKYMf4x9BlEqr
vTXKS6cBI9WHkWFlQXW1gCyvizafop2td5/CKL2WFa1ZxRx6h5FvR5If0vw17x7z4lBhDPX6wdie
+FMUpeLTIAzYuwbg8SKMu0FQ3N7Ib0RuSsL5ThfQHyMi05KAsC5dcZeH70P8Eg/dKew5Fss5Do0n
KMWdJLYz5KwYMRtbryuEu9HgPStEcy+N9Z9LoweXDLAOSUKES4v3oiN6nRPulcfuYxBLcIWn61+I
d3VUdFsVoNARCBjolPTHWm6dZkx9UXkxDV6iwLs8YtCbko/arQJ2/CApGZ6HbJ9aX+MquH4Yhgi0
1VDDRAIMMEKREiHHUGwrBoRqJO8q4D4sy80qavZ1IYwbOxNCfsTmHFGHmdGhgpAMWExVDzybYsGQ
48loco5b4Ekif7+RhLWtUp0mSBqEKIjM13Cu7ULNgrJ9vn4k1qN/dibK/0hzrDYqubjsV3RSfAKj
gUH79UbwWqCiN0fr0Drpg/LGEcvQ9DOxlCeaJjHMrQxiJa2zM+MwiarbmeBVGU9WfDeK+05ObF15
qdcAC1HedekMOl1gnm20hXJOZhMjfjcg3Zxt0uAudoRqfMIOb2mHbrnr3npPCPRd7CmlsyuBgcH5
vjLRR8rSt7+AnlyV1D5uLSTPjlqkNjA/7GX83oOzKC+fTPGtM71U/bGKpxqvdTgeS2Gy49rrlEM7
HdcO0V8YOnL7pucjSKmezFGz+w7Fst/H9jm7p49W90YN1SYRZlHCPRnq92p4bBrAIvPKIryboF5z
zDFG5pJARqOBgh0YC8nkX//crI782WVTnm4URstYSogQdX031YldtIpdKdja7jGv9CYgXygQeElV
AqIiHnsd2zOp2KFCHAFAFcqUdWEdjKVF0awp/orzu2yI0WPm4WHyhFBWHK1ZqCsVhFTl/QzoDSm2
TfHx+jWyZWD+WUV6ADYF8vcbZSjKMTTWDBkvysX2UB7l/EEEPMx1ITIjRMG3+pRCXRcmRPLaHHCS
sR12g/bQjy+zeKMBWqcBU0i+J0gCvXIXqt87LbzRiptGQNcbXMCqY6xOXx6UyWsBaQGWDOHRbA99
KgSmhcEVa7WnnNcM5/1a6t7j2ZKENYRmhWIJuHTfkndiFfv5vG86zuIV8Yi0xwDKioyFRhOkunRz
S87Nah4VLGYWSgO6e2EUdK9M1cQfQv172APmuB5zabUtWcg4i8nkzi9EgyIbVSigEGAW7vzLV5gm
HMwcoq1eb20AEUq2nKxDAK46cI5bFW+gkOUSLAAQoJEGYIAL2Ms8AtfNFA/Yd0yUIlhl4XuOZhgH
6ZD4eOpQqggIJzJOCLhtehRIQMkFYN7ARSPb1qWfBWTbug3+YJ3oTAz10GmZhI18a8KaMKDeXLHv
G0cS5PjOyjNeuZKVS4B+UVXIWi06kx+gQRsLlctVX1sRR+p+hUFnY3vgBMoPt3oqD/xRtw8qoIsL
RHgNdG0VykHvsPRlYcXY+SmdFqsQirBbMxGD7y8mKveT/i0qv1RGii3iIE/36vBdLwdbSA9ddjLV
xzz6JsuFS/AHAX3pFBMaCc1hxFReFdkhnEo9Nn6lv6vhq6zttPGLqu2v+xnp4vMjRtQxjo9yP9qE
WBU+1+lkLmMx1KXSyRZC6iY61SMmjUVgeK07cPjuOjeVA/WO7F1kLh+q4bKCROQbpGqOX4GlbioE
UVEmaecM4QVwAT3Vqe9Q9C3s6rVBVHmq/Gk384YWLp9BIhLbc/gDmCX4ZudHtpakFMVcBqwBdshr
7OKHOysgSBQRdw7ywmNABnBsZAnPBMYH6UGMRp4I5RPa1Ub6DTB0div3NsBs7dj6i/Mdydt9poVE
EoD70IIg24G0pGGY0rAWdAIfEq12tosOuqs9rL8kpycIG8+/zVhEySO+a2NjfZR2Q6JCXiFi2dbC
cvyws1Je9nwZlhMxuDksiJFm2AWMTi5ltZBZZN9f882AYOphdQuQ3cLzAOqZNmi+6t7P63d58cCf
y6Rp4MQxz6e5gMzIQqCCUtu6nwqzdTF/rHG6opfofZQsqoBaDsuSyREUpAC75b50m2fJ7vcEaUvz
yndxL/9Y3JFsqUmOxcmyL16XD9G6KZN+6eVrViSpWFaGWTq6oq/elApJIMi/zXxKhODtggkQyEoa
HCiydKFv2hDfz5jdPNK8GcBE2qAgM1V+m7MNsgjmEg6DVsEF2oEQqbLZykLpKM1diEoLFo7ksLI1
XouFdXHA6gNuiIrGx4XDB7ZG30VZVDmNGCpk/iX3m7Cx3OtaeDmOQI4DKDTYNORcIDivfToC7AJE
L6swumDdjcfFT5TADN/1bl8be11+1sV3jlCWG4GtiVjx0+G06O8Vd0JiJGGCZZDXKnHm2CarIImz
OtnPuLPVXfSFlwJehI445lYiFejm9TxGWQeJi/pVaN8SoNgMa+pZcmzXQPy+fj7Gp0N7FgQVoLkB
6Bc94pHUU5kqMUw7V34l6beBt3LHcB0YIYOiS0AgQjWTMudJLsD1q0I1yjX1zVY56Jkj5CVHNVin
wKsBXm68Hlhrp95sURtUlMfqyukk5WT0xZ3KHe9iHWQrggrX9G4Fmi/8AxKp1G67/ZS/pyKHXIDx
OALg7fMY1DucrUpodIgKHVV6S9be7sNbBROgIP/hJFPMw2D5AbgdAIPCDsT5W7WGgrnMKe6rEYa9
aR2rbPRV8+d11WIKwdYjiuSSArdA/n7zINZWEYK1rMfQxDCOt0asJwfBzBcAQNf1H2gxKDKIisFG
EbWdi4rAvYzp/QqoF9ED9h4aHhMHS79UwD5gigZdaqQ65/++kVUqSlIYm8+W8SZsumCQef13Us2g
whVs2n6KID9hc1smMGPFrICI6WAG2a5xsMR+zNB4z1w+4D7vPNSnabUUQH9lW+Fb3GqDYBvcbSVW
nAK0ZOwNwxrx2tEjQWWUhiZ4u3Aep90jYD5o4H4XQFuhHBBBn0QXHs3lxWCXiQ5ZjwJfBbwA1Bq4
cee32LVhbeT5AN95MB8Mn1QrVTt/F93sX+D8sVKFM2mUc+uyNVT7DNJCw1EP5RHQUh90iiRl7N4m
H94Oy0wKqEFi7/c3+D82wYBzjDU0i4ycnh8VnDeqEhPhBOhVfhmCcacE6Ulx8gMAXjgGxrJl5AWo
78C68B/KAOZGtNoqnuAwiszVuq+d1noDD/vgsvpKjmSRVx7RCghPqPscx2WujAJHUr4Yqlfvm3cF
yAShG9yLr4mjBRMCXBNYPUBtTHxebYGtsRvpxEI3Fjj2EwiAREiffWSfyPdAqXcqnjMn2QvBHKBO
h7lDn5dvsm6W7BsBph4lB9zwudShLVJVHXGzUmG5UyefxhWcugYXb418Idq/gHgN21Rwx4B/ob4g
pvIw+BotBFjio6rxLbyX73tgAVf36k6P7OT7de/PitYwB4/nDDAWmOekqX4moIFKuQSB6b7dE+0E
bLq7en1g7DmSWM+mRjiqFWgPhvSoZ3OZRmlNNMyhTk4YTIcJoNuEhd10G7ferb8+jH//+2CYUFZC
A4EYXiQhPWV/KpaDlAxDMY4cFCcC07IGpD8bwdaRNnPsj1UVOJNGhR9QDtPqQpHsJJON08wTTuq9
5XRut6/uIj/jfD3WA6Eb2OiCXwH+MB316lqsgF4cQdQczUHepfu642VbTAXZyqDiXHAvJ+DYgAyi
keg0O8BMP5AM1uQUSNmHMbE1ZmGN8CI9qU1BLbIEgtbpRgDxt1S+X9dApgAEtwTAH9O2dBBdjVWd
AGMT4WevHJOkPUBr7OsiLufziLptZFDeaWqHUhBDyLC+EGwCrAk+NoINlMvO/Vvppl313Ujc62J5
J6O9hpEPYgVoYwdcQDbgSU5jkrxdF8HK+BEiYJIRcRu2V+l6q9YCS34OIWNySD0Do1lv+s+wtsX7
H8kTwG9Qh0pvEaComS395Mhm5FpYZgUoKriHMKxKV77APS+vokQGe9Eo2wOG0ml3YO6R98pp8ldv
fJFB+Zw7kmJzIySW40chB7CsSC0BxkX5j6LKlrzAfCBGLH/Jw+BG4UM4phy1YQoxTUCXgZcM5VjK
NcpJFtUhcn7w/O1H44sheLX1i3OH5IWiXxbU/1XQ1aDUcLH82RSaFckq7nBCS/KjfLg+Gg+zB/ZB
j5cbk99Ly8JlybgzFBFRnKdeS/AZKmYXYw5iauyuj4KxKXwzjh1zkcBAJA8+Mg5cZcpRFNY9buVS
1ieXsplaOeSuwlMG7GpDfVKsObh+k2wheDOhkIg0aGXM8jqqDC0hK6fLriiaQJsNRy547pAjhkaJ
mZWlrYo4xfZQf2iXzpZNgEaKv40GAn+F6Sjk/sCoRkGN8hxFOluTBXRFxwLnWqLIHjZJXE3POfVC
loNC6QmZBvIyAGVQCgHS2rrTLXwYUz40xnPOm7xhxRYYT0YSg4MAOoWyUlTQBnHt8HYs43IrZfl9
XGFSeWhcqxP93//8uCvksGRLDcO957otNqAdjFZgLyhWUCWIA7054byEzDBiK4Nc5ybGXQpUsnIF
vpaEEbJjfARK2mk9mHZql994yCbMfGwrj+jiRp4xIl+XyZkI5IjupL7gDG9aoIMcbLCnh+sXyOpj
INQkEFLAPiJMOufSprbLWik1SEiWYGSOIOfldg8fjjmF/XVZLEeEL4XXCgE18iFKL4qyAHCeCHKj
dB/tauC0SUGzzw88McxnH2hVSGk/yqsqdSTUNAQjrSw8wK/R+7cZVGt27OoumKAXn7z7dcBzsZfo
TrDcrUjK1yEL06yOiOw840eCzasYaLKYp/WqPQCQnGmn/UntYyuR0vwa896dNEKiebv6BuoElgea
i0BzSI2Al8oyv9zmRikTSJLJVOYEz1W6x4t/lwTZXvczP+W0xrnXSKl+nZAGb/NxjUPhdnbnxF+A
z4+ma3QPzhW0DnknkxlHA+WQjhkMFMh1k37tB1RhkkyFZ1cDVMcdDNI/CHeSW6ESIsLigR3urDfE
JkTsV2IevQPeGbnk0RPd8DuGKThGwnDO299DjxhH4LczWgu/R0cns78TJt4dM56yMwGUdQxCaPVl
CwHJi9kigAMjwTPmIn3M6+i+dii9zM0D7tQiy6uhrKVIKJpbSDppzG1TX8xB0AHkoT6oB6KvpisF
4V3k/Bs2CeYZN8KoNGksEguMPhCWibs5f+3Sb2bCzS6IhVFx1dmJKHeGISijzXPs4OdH624+guzz
HmN37urofvGFDx7NivnP5FHprJ6OdVIvkKc+iIcWbb7U79Bjjx3ppghULHlqh/YEvmxEkBydZD0S
Z6KJEW2epLyaVODfQjSpmwFEwW5ugcgTyO5yY3rXHwmWDyBNfJCmY/UcCJGUD5BGZcqzBrLMZ3JM
QOU5ISgP7eJVC4Sgv80DXuLOiFew4KeBewQld2x9UhahjLU2jiKADuI+9ao+33cowY5CclTq6PH6
6ViKuRVFvRNJFUfGpH6AQ0xukqLkWaQO2F05l8hyIgCPJam1iI433fCujVCuMoJFUBuruy7N6yhP
b9dPwnpl9Y0MusEtz8pQKRaOskZum0AR4Si/mm7+q6vsEqCX+FaA9Fp5YolV0VZHWsBgy1AZDIxp
sshjo6MbAlKOI2F2JmiKyUE5Lb7kybsI/20xq8B74YmGXxNLeZS+Mjrwi36I/RtjVgmsID9wgz+W
U9kej3Iq1ZRrhVRBTuepB/NAaBcAB2MAZpbQiy+7VnP+5DtuLpRyK6sSN625QFdAvfCg+YWX+pan
BdI39W70iMg46HkfkXeb5O83/qSJJjFHYY58xHov/QBfnQ+H5iekfwNGl6fBr3eDG+/knfWm/eQc
mCP8o8a2ES7Wq6h2BM6g95MTYRzUD4UX+wqhWCQTy5mj36GI4SJsu+GpEdu7oT4oIzUywD9E+Rqz
jjQxXj9uGyPv5NCo5d0rp87NnmS3wrvB21niiqR8TlQbUgeIZwx8PsiH1a395IFMv+i2tdgfA0tc
alzmUyVtTkkFpxnIhIsFzK34vtj1hYnO+8Qrgv9S2vXAPst1O0ntOuC9H0wPuxFNharSJGKHOoXo
fAzi9VHIdub4wtEglnuVRQK3QEgxEJGdqy+WputVmHGjnfc3DxFYh70EDSzdF29yp3V5+7HMBxh4
ZEie0BMGiRTlFuREndN0wdCueEh29ZcK0xRA8jzqfnzgbTWzLhAdCMzbkFEbPFbnhzPHVpPaGRdo
QD+a8lmdvyQ84jz2BX7KoL3posAGIsgowi9x9yj+Qe8Z1BSf/z51XbWuxEkX4gOty6lfjuJvr/oq
qKRt/n3KZ85zCwz7Eb+/Xv10vstLTpjAqjmcCaA0DOsMMliG/6Nh/b20Qx3olL+Q5qi400+8COj/
0a9/LozOOsyh0YZVwYHAG/YBod64EgE2dwSX28MgLo5+SlFalXSMT4I66ePsG/9rVotcqhl0mbDv
EPzKwV8dBcvy/IoDU5c3oihnMAIYOG9ziIqmoxTeCFKwjjzY9I9a+7XzUAYTyWuYL+Q8rdseERw7
qRvuU39G1viDHMy8ib9NO+5LQtz2NbGUDYllK0tV8XGN9X54ICqiFHZ2TJ4Ir6YZ+9edHtNkN1dJ
mZQxCrWspBBnCZEn16/S75NcEqPaSKCMKopHtUUwgqRtfheGBGjLNzp6NdePwZo/OJNCWZaWtmKU
kXO0ruQXu3I/HrObeac+rTfqW+1N7gIUULu+NVL7D+DacURM42GqEFNdl/O1cysKajSjtZDorZ9P
KCGGFqcwRD47rRZbEZTKT1GVNZ0wAXq5PcbRqdAruxeDJZzd6xfJiKKwP4GJdTJYiP12KpAphrmQ
TBLCkWKetMuCyf83E/8MtTsTQwUvcaOryUfC1Ovf+1B25pVnvzwJVKwyVmFnpSQiq8X7MX2QuAUX
Rkh/dgTqi4SJWC852p2oMAEn9Qdpe8ffCayLDMofTEfwAj6G0zuTR/mjTDBLC2BQCL7ah0S+KaR7
U9ld//isqZMzGZTzSZpFyoYJyV/vpk+rC+4BW3bADAAWrdobjrIbHyJMgMg2gXXmHZCh4mfCKVdk
RZPezj0OWKp/xeAIW7F3EAr+wmOV4V0k5ZDEJC6tbiJylNip8sA0QtuMfn+A+uwwlD+KhnTC3DOE
5PqPon4YuEQY5DYoh7AVQD/t8rha4UpgHMnIQOfkdyoyvGy37izvhxbkj6QC15m2wWMLZ8UUZ4Ip
D7EspY4pRpwMoL0H4iP0e8IJkN6gcBxc10dWjoO+MFjdsIcK907Hx2ILwD2VPPTxWH2TMRmky/HP
McqDXh9/RWtzUMTWT4vKqxIh0KTa1a30WKyRV5i87hdTawiapYzyPEa/KPNbQmuwOrJflxs/4761
sTpryxUPDpx9uxsxlAVaZokx1aLFrj6YXgnUQbmr9qA0cfgZJNPeNqIoextEnEggAJ3WLNmSfhjM
91p9kFNeRZXpiTdyaHvrLIzmZTiSqKCENP+QIs6sMPfSKGNrMX00YMqeqOSKikMXCCcyqDbe8pd2
OGpAd4yrMmtXrCUjmukUO57v5Xay9eLput6zhAB6GyqPSXQM2lK6NhdzkedgjAfG2lE2j7FwP/EG
DJmmtZVBKVpdDoIgEAc1Odl7tMOwiasCQdMWX0l+kPjRF55/Z5UPCKL4P8eiFK7X4sWMyJNMCMra
+8wbdyIqJbGvuvAgr6RooU226YUetx3Eu1FKB2stGdOGZKaaLR6sXf1q7Ws338+udOycKjA84j3V
nz3aQSjXVPb4EjmVj9Us9/qXZb6w2zugVDXBQkhR9lBV0nVe3X1ng+hu8gw/+WZ4CurwXuSst7L/
fkCw710XzvsAdG23nyUkhKQmSPbpVp8kNZEnOPpb509ugVZc6yx27sRHXv2TFVVuTm1Qb4ZqZIJs
kqddDcZ9E7Q70vcmJUjOARk56FbDDCqsjMymFUwTn7k8Kr52TDx0GX2AW4Ev7n/VZnrQvsRwXTkQ
I5394h3YnOD+sXzCzA0b+tHsC7e+/XcANawqwtkpqcizN+WmKhPokBoQ5ibjhqDTDX54t6JGjv/7
yLlVMilOhxrbr0e5I7htRa8VnFTOLQyX7BTxGKX3leyO/V9lelOlz9X6cl0m623aiqS80yBl1pyC
EwBDRrktF62NUQYbcKvp+nBdECtxPLtMyilhwWEpUguSshfxl3Js4ZrQxrytU3zHySUt4fxEKBQL
n/+Y8JywQbmlaIjmdkVfANmWisKf3WA2OPSz/QoAzwqD+gMXZZDVsD07L+WAYmmSipwkeLWFETW0
BVwN/KQ3KiBk2wf+lBrviDTaXCaR55IoK5kxGIFU2t+F+9GpjuUp3WGhw+V1NdmunsxQoBQPVEAq
8YuWiKx/Q6BU3gmrazZ7gbtbwcr9wB/1jwzKApFXmtnSIQro0ejIdikoAxs32xPCG7IpzPU1xG9d
WuCnPMoCx9mSl6rBmSa0TmMnw57rbI+o9bennruNz3bWn8Io27MUE7Nq5HAyMoshyIJkr/oyiHKv
W94l843yQcL1zyVSlqeqcQLr/tCM5DF71F/kQ/kUIw5pv88PhD1IjO13dKxQQqx881/ADnzwZFy7
Vsr88jATVCPBSVtXnNwQf0xetBt98CuH6L9j4aIIam951YAZghVfzDUs7nobc8MT1vw3jPLzyimj
NIuoFfIJP6Q81vspCPe1Vzz1AR+Q4P95O/6RpFJbQeqQNOpMyovYKV798IWMNI12bk8VLny645ct
ONpEF5QEeZRSnQQ8ItaeisPfBSXAdO6uaxP7wfg8F/XyIzHLIrXHDRbtD0VK7Uj36uF51XnwVv+P
P/sURLmXNJuNeRRxntYNA+VHsmuC/KtwOyCCItsV0d0fTA5tdYNmF8/yYelWwnMwxV/U+HHmTeyz
Ct1nAijnMqjqOuYtrk4NLFtFONO8Y0R1lwQgnlo8Kyi9EpN1iNkj+/o3494l5WnWaKr6kuRtXWtb
d2Bg80s/8kxkA4X8sSv2L8I2zvOgUl4ntNa80hacltBezph5af9uDqfv4Ufb1HJjT+dEUEyZJtY/
4eswKEUPY7btlJZCBJlDm/j9ODynuWwbi8ixAYZxYy3LQv9F11Qs7dNjs3WxhNgJJ/eJEVMySBQ9
qwJ6BwRuNXONt543ZXBp3OcCqXcQZPJtU7QYOSbGLQERhExriNyn4vL+zsVQGipPoSZ1lYZ6YP8o
r4FR3GQVZ36OJ4JSxYaUKAwd+AADGZrN1enQJOvDamQv13WeqNf5k4PRHdB4kZFESZY+5hY3XbLV
UJaoE+TC6dLWzpS7wvA762fYzIGZ/TYeI7aVNrJo/pyqGbpQG5ANVZaYAhCqPo1x3diSsHCKncxD
YdOUtD5UGXgxOPTmUH0p5sJgReDUlOVAFxVbWddgbavV1lTssBQKJ4u+dPY42EYepXZKW6tzm/VA
lKozT42w/hAN+6GbA80qeDZF/i36g5H2jmpgMUfBjPP52aREAsgpijFOte7rPYmXkTAnropMXTyu
TuT0AS9bZsToBF7hUyaVLuf1lDTTamawY1Qo3AQ5unIi0EvpwXIFDsYTo3p2Lo16OhNTidHUhXdS
yuqQLHXullV7aLroNQnLL2ZmIVfodMMdNEwO9EPZetVaBNfNgmV+hojtHCBTasDvoryyoI7NMpJE
qMy+WWgSLpXiAPPV+d+kUPGeDPTzaMmAuCRZRD97Z+iHXdrwIBiYfnh7GiqcG0zse1QaZh3nux5R
whDErvKYfCzP5l7k8xCfWea3EUfbuVSJsdVUGIsFSqANP+YNmfqqKf3PpRPloJzLlNOMZNnEViCl
n7JmpY1Qwe0LKki5NNGeY25sQL4FbXeGDGdBIE7Ui53ZVFwSlIxS7OW7y6/4DUjGaHOAdjtFbL6z
AGbnSV6OyKR2+X0Hln/ZyqYeg9yax6XrcT6reqplsDGph0IR/L5o99cVkml7BjAPFei8rgMc4ty7
QP8awFzi2VkOzak49De53RyFgLC66LyFF2LHFzdqScCUAs4FFhsoGzM7HehqOjBjSPmVJDdkzVS+
IwzmecAb1WEa9EYYZWrrlI9JJwHbp5xULLPK5mSrBgHzrrG1zrlEpqpsZFHmllRVaOUypgwnZ4S7
xMCqLzviLfHUyRHY3V7hYiEFulJ8vy6ZFf5gFve/N6pTb8OkqwPhu0cxN/wmr45cvscy8LSMzpks
vwN9+xwp9nWRH1PLV74iveWVrlLWFyM0pvMyIDqAId5eDopf+8BGOyXHxRV+mXclQCXaIH5Md/GB
N7TG9DZANtKwZ45hbhpAbwlTodJ0fFlL8JvqqC53Ghx2ox3H8en6WZluZiOJMsPaVHssluOoE9iP
rOMQFZzL5AmgLCIBdTEQ7BGMGcrzPBxXnRMXMRIcCXiQn3dFWUGWRqZulXgIxMAMSFJVRLsJ9CGO
6Jfe+FfiSm+AV/3fbo2yhkoZV3whMtQvSr4mvPbmzIkY2LaNVUPkGliKp9OMWc0rMI93mEUBGmDY
vKRFbK/G6/VjsIRg9ZMAXGIVGmuT555RnNep6Ev0t0N1+arX3c9ZF250gTcMwKj/Yr10I4d4zU3s
WhqCghwGy5m9HvmNtPjd0JxKWffMtb7RZhABNIOjKbWtytgxrwsPbX1vBEBt3Q3eYCAi09LC1q3k
62qu71iQ7DhKyrsI6okAXEYSrTHcdjmLOpYLhB7Fmnixl7XmwfCy3r3tXRB72dwFAvUi6UibRgcF
Ydv2h94s/EI3D4vV7P7k8wLYUUEaBCwOSkvBQRLFHUlVDSO66erlHei/T30m/PqfxNChkTUKWl82
cCGhdIjym156WgqOohIbph0ykOX+e5IPCNDNpZVWDtA58ghkVmOnuaG4VtN9kcZJBT15ekwFYd+u
Ka9tQb76NamU2iK1bDpFI3tXKNLmwKmEWylTgGBMLvqWgfYz4YHCsPUQaatlYhANI9LnyoEaFNKC
RgIvZfNjtHwNnAgNx1/yRJCr3lxllKTtMn2UQeP8kESIvNrqS5qOvEiIJ4dSPlBDznnWQSvS/eRN
pqvshMfCGZ15sbv9cNf4hFcCRcTrushMC4Ar958bBFbK+fHWpG4shQR7leGSFYH+xvimGCi+Sodu
r94MvS3zTspUEwkr5wRaAbj/5CY2Nwq07qRPMTyIaEFEQRv93oN5nzmEo7zygSHLUxLWiwpQnX/k
UU921IxSVJqAbev0EeAiPxcu7Trx+xeKv5FAqWGfrROGfXKsbh4lnwzdRcdqT6DBLG7bhakmG1GU
OvZSXielCjDiygqdIjml43vBe3/YMgAXjZ0rVbroVuVKnaklKb6mXfpYdElhK7rsCo3x2+AAeOYA
dvRfOZRrz/TQEKwcUZsQpjszA6ZTGPnX9Zv97T9FULoWdWabzgXKTdYk7bMyDJpieLsugm1Cm2NQ
+hUX7Rxh5wWZ9Y/Jkz3phrTb14Pok9mFf1EtZmvb55kobavquBuNvCO9MJLHA2g7AP3nx1B7x4mq
eNdHaVuL5YwilvHOq+1xSf6q9L84d8dTNcrrGYWcCGsbZ05h3wggB/SkXfFxe/qdiTPh/va8cRfO
mehuUyTGidBKCrjzqpvZCF01qb3rp+JJoMJEU0wEo2k0uINFT2wltxI7r8bdnwgBShcg901AXFFC
MHgdVmUELUglrbGtVhdt8ANyHj/2ST6FUC+6OghpBh8ORNVkAtl0iuUGjoGSD3zpOj8lUJGk0S0F
hq7hOgvL8kLlMK636upJyz7Pv67W17zhyGMr3Kc8cuLN47MucaJZA1BOZeGoabEdta9t9HT90zBl
oHiiKoZJ1lYppRYqubbWAmdqKuGA186Vpfy7sLSch5TY+cXVfYqhq8CLMGONhiwXJllm2HoZgexX
f2zS6HGZsBhbL3/0kG4EUipnSAkGDBSonJV1LtIN1KBkTjzCPhOg1LCxiP8qlG8rk1Ra9RaJolSn
34QJ4JQSKtpjtAdNrjcrM8eImFVtQBX/I49ycOM0GsWq41MNi5f23rzPfcEjkycFENYxKrXjjg+T
1+Dyq31KpJRjlDI9Msh+u/owYcJv3ZW9/X+kXdeO3MiW/CIC9OY16cq2rzZ6IbolNZPepeXXb9QA
e6enbkOFnX0SIEHMYvLkyWPiRLQf9POvEfdN8Evfh7F5fYTn20vj7xe99HpcOpMYEDz8BUfV6QKl
oHavMycd82vN4W+YGnGvf1nrwk7mSLRrb+EV11sOkZ4lRzekePLS0iVuItKzW4c0j/FLXsOkfOuu
vix84a6qWmASvYXjNY3HKvxQ1hXn8c0g+j/f7MJbFcWiZCfxZuI1zK1De1ueIGDLyBqf7/ryke6U
QYYrl/AVi7lsthcjg2qQwKI2sz5b83lugx9W3975Pb0SkF1b6ezYvjhHa3YFawUCv2DBgA2GoswV
tYZwG1Dvyk5+7yJRqzsTN2G+/mKlsBqLIFwQxiIm32hDx5D0OJmrvPJC3xvE38ucX/jLC01+GBrN
Gbm+clCTCn+n2TUFn+/37O8lLjxWYNfFHK5FHXeqyAov6So769fbQv6bqxj8yf+7Yxeeylm0bUi7
BdMQDBvCneLKVn0fxn5Z4MIxGaCeUgVDxbo+WD+d7NwgiuI1b991whDGXrtMrljA5Wj8EgkdjQrz
NGDaA+eGBakgIB8M64qH//ZCAYsfJpmhDo6q5z8tAAq20HAJYAGiXreeHWzQ79hLg2vimlMCTq9/
0YZC5+Q/611YnArDqRjcDrS/NZIBKjJT8ytn51uL+7LEhcU17hrp4FzcGcf7Vj0bgZ8E/QeosK7c
xd9+oS/rXFhcj4JEV63wpp32f1CnLMkyo1+hopc/h0vfvw+YCUGyi1TwEo3VL31nGhU655ZlxG0E
B1qZEE/LVXHtrH5vDH+vdHk/GIZTiQmVANEvlBT2nE5gCbTb+l5CLbSAesCf3+z7Hfx7vYvrwukX
D+EzCoq8/Vw9DumFgoDIJ/nzKt/fStCQ+N8NPHvBL15uOFNZtSHakuCQelC/go9zl6k8iNTN6Dtg
kqA+YCL986LfelYQW9vnXigQHRfeAlz4Vai6sI4NdMXbSMRiePh/rXDpIKg1230p8VZqeip1Luj9
n5//vdn95w3+aoN+2TWmrYqugnUxZrUIp+1N67ZQ4gMCub/GkfNtSzX8e7f+CkO/rEW5pAp1+XM3
0IzLPebTtj6Q3O1mzK/NG5w3/r/iyy9LXdic5Q29avRfAjRnIukz6ziGZ/L/O7YRkdCXZS5sTqzC
MZiHfguDqDRbD7z7EfqnOlquGfcVQ/vL+L9s3ehMLfAfKEEIi7i5mU678W7JCwRdzZwEnxB7uAo2
/nZJ8LRBNA2ckv+ljFCgamQ5I2qiuI0PICzMyzW8ci196xm+LHE2zi9v1fntUs3RmTVsyUbvaKt9
VVwJG799Cx8iNoAqgND4UhTBdmbfVyNszpj1gUHMi9n6ihP4q77+X8b2ZY3zb/jyGlGI5062hpRY
U0Aw2NtbFRzrwqK7Qi4nWUPxUlvWDyH9+6kvE8PlfjKoYAVdL9vOaFIQFL1To5YWWQpKicvH94JN
aei1nHCx3E5O9DhN7LGtrZAI03yREyQ17cF9rLwum8f6zpqbDR9CTApaN14pH/wZPE1iQUOzWUsy
NN7vsi4tAuTLG5/FkyWsz8itaQzPLInu0PkXFg79AEnlOuS/GF0kKYX1m7v9duIOaHsEXXKxsDax
VZ13Bd1AzgJdfVvmc7kQv5ZPVQ/R05Dj/jC4msjQR+VRuYvx4Hj0AYHHYzP4D4GxzJkquCC9Y7wY
tP0hu3JIed8tRC09JnSc9sdseEdnFDRWo84nkIURDN6FxzEacuguPdCB18QPV3dTC70bIjRw3TrD
yO2TvfY5LYds8cOnpjUwnGJCV7QxPwZd3aEOFSGmL65hl76PGb98/7OZf/n+4wrZurVHiACoCOTg
3oE+hgibLhOmyQooDL7VtfLdOer4k8ldnJxeNKa7nlvJSCGIS5s71uvYH1cOodVhJlPhk2EY3/58
V3wbOKAa8Rdt21ks5Z/v6Y9BqX0PlQ/IwpFJinxaps1giwO807Fi6sefl/t+X7+sd7GvUrN+qXwE
+97t8uw+0zPPByhtSYWbClxV/Q9+rWb57W34ZcWLbW1qP9R/DT6MUX/oB7BhehAhHKJ7fJz8z2/3
jWMC9QYIYMCiC96GS0JxQwVATZxDctNwBKTYzKPZt1eypW/86z/WuIhdC+nV/TR3TeyoCUifjrju
Q+1eKcB9s2fgmISuKhhtHQftzX9aRdSYtAA1VRNDY4dUxs04/JzFe6Sv7Ne1ZS6iVqEnCVdYNbGl
Xjx5x2hWBhUc1pWJ5WvLXAQOgdS27XDcF72zJtR3CAPYMtDEbK8NX3/7cc5ChkDqBPjjInZcZNVw
5H64/MYypavMNUsl+78nYkjl/rPI5VB0ZSprtDli/WbQP0MK2vGxK6P0X5jyl0UuLWDxBhMaWjCz
ZkDBBKMWbPvnFb7fq7MwqAP1NpAn/9PG2iWUXYd7HO4bUKrR92NGy+3Ay/f/3zoX5x+U55ML2AA8
ThHFE29L0gw8kar4N1bmRxBCB/Em3ursab/cGDUrBwBrEFux6DSvBzcCdzF9FlcLu2drvbgmQPv0
9zoXDkCEzDDNFV9GZP0WIyRgLaiARGhvzvOv16cmv/1MX5a7MOnIGEAo5IpzN8bfz+F4ZwiWT5Rf
cQXfus6/l7ms4k6lQvWzgVHPC9/xYUwg8Hsl7Tp/gD9s3GU27oDlXLUMLZ9GnKzycNaL7sHbgSij
4//39Bj3APhQozOZxn/JBa+N5nrmDY4oeD0bSX9WZZT5/b9IVf+xzMXlXU6oVctBoj9r2YRN4FRW
1whIvvWdX97k4pT6S9Oac3G2ai2eR14niw4hyGHVED20r8T135ral7UuTqroV3AuefDTdchI5YxJ
p9zXYf4XWLd/7NrFQZ0jv5S9huNZOyNtR+OXY4q8d8Ir/u3azl2cUxnags9aA8/AW+LZD9pDRue9
iWvt0u9Cqn+8z8UJBVPV0Bo2tk3HPJ0ezpmxiCUm5Eq0I8ANeSU2+K6z9HW9yxnjHonKSmuzQ8pv
ZQbxNsUWjA4E2gGJ/LjGJfFNUPyPxS7uoUBavIDEOCAu/efE7jx9o+hh6g9+0SSFrq6c2+/3MoIA
91kNDHJgF8stuuhX6yy66TeEATZ0lgETm6EG16adQYrrOun9ty/4ZcWLGMjw2TK3bD1Pn9C7MQlz
N/Yw5Vjl641zM6YeJmPBcaU3w0trXHtbsDN/5xRBQIZBEPvMFXL5wtqGpokJrui47ZdkCkNiC5tA
KJZocZjXV+48tRUjfhXFRQcku7OVjcxXp0tc59GeHRSBgzhqX92oAhzOvuO1tx9WixSlJG2PgZ0o
M5wmd4vc41FSCRdDDBXp+b4YQG5c43CMD6H1OIYLevz83kanIerWmEcib6tjJMaUqlSjPT/b+zW8
bQKQmFRHMQUsLkAkMk5vvR3kBVBlvrcSdIlBN7331ZROoPGbm9shLOLWfBktsWHyd2RE75jSyFGC
reWv1itu3LF7hlbYfpI0iCHwZSAVbzKh2WatuuMy10RQ80Sblaxtu5vVqwP6Kj7kxTwRx4h1s6ZB
DUVue8wXGhxRAXiaOzt17H7LRow3V+7GHTbOVP60/ZyG5cadm73vYZqJQ9mn8nLIrtz6NeZMgb3V
lfM29K8TH9KlCTZz9NLNd61X3qvmfUE4MdFdN3z6UG63VdKt4kg5YLAnsNtXpYy7EnK+5l1VGjc6
TAdq3A/23uQchNx7TNttdOEQy1PAtN454a2eftfWifmU8HFJbfY+1rdsvVvKlxpIXFo06dBuW7Wd
bDNxMY8F9ttDVGbuXKbm6Oa1iIjTh0T2x4j+8JjKBzOzHJ6jvJSa8jlaXgPrkXsHKVZYz28kmUda
/nZanejml56rhHavQMfs674kapTQrN4Xzbitl2cKy2AI1YTXpxVriCh7MocHDVmSUI0pCzTKAb+a
sIE47YF2b+cnVLYgkfvqAEgbQMlSD3Mc1gfRoTCj540hKbEWmqJevQ0Bw2NFQ/rhpSteFOQsgm4k
Yk4DvV168CVWu7L/1ZtNwgD9pca+69Z07KykawZisW1b3XqhTKl9mhs3C1qRzdacuFDetkJQBPQG
QU6WWPN948r7elmPM4SWmvDYr85uFlUKaGtmGOuhnAH3xZQoxSaXv5cyTMMpIotV75wAGq8DuHF8
/xA1Gp2cNVZGm4S12nT1W7GyRMGqEXWQUXUwpLvVtInXLoSrKObyLqzhjH2azRMMUd/raiLTlEHE
OJ6cvTvPsZzwX/VILEcnQ3kwwkdNhwTl8IzWjIRgO5+Ljdd9hjKblx3FCez7KaXMQTemTKRWKCw3
qWX2pDFzn++U+dxPGTWgwsS2dh3Fo39jTVOyBiFZcXSW0WtI60IzxNOk1phaxaBG5D+alYuStNox
BrEUfrsYPlGBfTSEzvkZdx2MyeQCSDnertzv8ZHMt6hvSeksaeuictWy15U/ufazqvFt9Pns/hZG
ROOoQrgv2jr2oidRBXthGDso6gESI4lpOrF0w5hGeicmGfc9O9VukPLFS6zyvvY5ADQqrYxfvFju
SieEFsAy3Ia8IUu3p+MebGXEtt7bur8zHD919XvX/5LtnnLcvwacHFoHzOFZyWRWtVXMgREIDSi1
sIiU1gumKxyMiRWbtZZgBfk9igq/d4EW/RKrqkX3bi5SbrPEG4Jb4NuTeR0S1b6Nzp5WirjFRDxh
ErN4dbzHEDhkNcstlc6tat1ds+pcize/eOnMU1BmqhJERB90qm9apT+NFkKBxpRjomSLKd/cVAEE
mD7c7jHw+9th5akEvbU243YB368PC2k8TNUA69z3e1MADeDPhM/3dbX37WPZ/V61Sazibq1uCmMl
nVHmHsTFR4y9Ts5NxHZBd1vLW+mPWaPCbWdN+yH80Ui4UOlmTv3RzU/MeWHeuANhcszV8yxPc3Uq
7PdFe0k59Pka/u6mBZHgz8G4nXHazViX43YYQJ3k/7a74sCD8t5ot5UeUm3AOvuNHl/CEQwS9Y3L
WI63UvJUWSeKGWABl6vLQx2gRvtSIZMBYHfbGBFuFVRSl/ZnWPJbb/Y5qVfsl8cXItm8HZZgF6oQ
NBmqOvGgfQ/WBhxeSuF3mocGFRRSVP4P3rMHWTtvEVWxI5YpCZixEXQ+OTZg481g4tTWr6u0Hxmd
UhZiYsoEO7slktZ1X+ql2Q/9cDMGasPMkIzWmA9Wv6tHlS/ldFQ+dDptmkISrIsnPb4tpUwX1c6k
5d3JbPTLouqDTQuZqMD6sTbDz8VVqdMN2ypAvlNFflx60eO8GDxfW3ofmBzT+ChPx9zjJ8f1x9ya
cZR4TaEsYrp5YPg1gU1LskT9Y2SPNSnM6gaMhGlV662tog+0GTB33MzH2u2TbgIU1TafwNaUIUU8
2mzN5xkjmCuGvAv3wzbGk2EuG9/utjiLWbfoJ86sW69aVxLaPVh/JEZ9nSGzag/N+T4oAVfij11f
Zra1JJSVsD874MRRxm04+UdfhbEG1zYC7LPWnLGEsQhxKMFGAxXJg8TYf2JxvlG+M9+bgwRHVdjz
3RiqacMLuKqwcFPOSngKcDdSh3OC4fi899nPbpBTVtT0ls4Y7i+Wvc+hzIqLvin4yeiHQxuZeSMg
5WO2OvMncWuuwQG6U3uLNviZzD5AZzLhaBNgMNvfTpWfttq7NTjwLjV9k22FmMGPO85+SCZi24NC
h9+64LnTxz4M4BIq57iE43Fsm6dWR4lj9s9WbT4UHajSgg5XXtUdsH+IhL3+tgMJhwdTaSZ7J9WS
Ij9D1MIsA6EcvLpkD/1o8Q11l5eGli/2EJyksPeUWWg7ePXOWH0AScJToGrM5YdzUpXmrdkVW8q6
TanarPSMfbXaBCOGJ6HGowInPplCKcgUBZs2hBIAQoy2thO/NbbR2uStab6ipA1UXYcuQhjeg1I1
gYZIbDTWjygwdqtlV7EIityGxkYajZ/D2Jyo7n52hgRJhQXsr7DuDWkdikhmFqdW7Bec6DGihK5G
yj2WhhK/oBxcRRZP08RyjcdFQDNqsGPWoCnjru90frP6YCsFJHypenANa2+ikbGqKePczFXTWony
vaSQZV5NLQqReL4x1c8L98qzQcVFLTbKHX6sdp9DmDL1HHheH9jxumE8hgFERAp3E1TNPuzWx5EV
kvC2JotCBa12Ykxz7KCbDJJzfgrnjkTeegBNPahQmZUPo5tGyrhzGrBB1ibmInhhHerePXRFcTRs
G2rpRZsyO3ysWZGZSBgQL4FwdEDO5bt3E/M+rGok9YibAFzI1YJ4TUn0ZspTt/YuZgcXgk8bF+YE
oOukkog2ySj9kHRd9Qliwhs2+k9cewYpV/HY1E0ctOopmOqEuwKDWHbJyRgWmOIuTOJUiJqWAZxZ
LTY0wnA397xdNYELNIwyifirmUVeONHD2OIq6cq9NEEwa5QJBpN2beFkizk++JpuWs1zo8awasX8
Jje9exVGO9nqvBnYRnL/gBHyjA7OSNZx3NgNoryFFwJMDlGmvOZ1Zc6mmV0TpFrrYx+tJ9qJ+3Lt
N56Ef51DkbuAD6CdOh4HM3iQjUlE4GdTD9aj1v3sIvMw+jgx80B0MOWBXzZZGzWKWJQ+S5uBxmHu
j6EKDuFaO8lULj+spSLcLZ8YBxA1MuURknq7IYh+a121iV+5z4Xnx1Yz3ja9/eB3OmeTuTMD3Eph
k0aVfnXpdHIA2LKd7lapUaWI92/WAHmFhwuB2tFnga2ygg7CowW9Z5Gb+qP7OJbjp90Jj6w930L3
J8B34CNG9z1MtPTh0e21vGWj+Azm+uCpIRsN/1CpPovKcmPp+sQdA36TFSekRrFY6IfR6YMTTsRe
wAjt+rt5NrYu7MxbV3gJ+asxlEr9YMwmPv8ckLrZAzp8NLj3BbvBhbCpbWxVMcpP5q85fgjBANsN
jYZHpeiMb2rsCg9TRSp0j4HR5ubgPFrcKomxGBmYHna1O+1cQQ2imJlas3cMnDVT6zmQtbLFReQ1
+xiqdJyjWwogtQtkK2OrO9zCihN/QWTmwcsYNg2I0fcDakbtCePfEE41oMLMeg9hf5gvhZHLBnEd
3udH7WAgI1oeEGi+Wb4+NTg0sKfwV9e0DqmCSZK54DeR2b7ohr+gJBVPc5P2A8MQvKdMAt6KD1lS
GzykTkZFv2dD/VjDJxDl1b/rpt8YtGrIYDhp4bvvRQSDaUKTNGC2IENRPtVdreNKNAvSiSiVVp2a
RZTqMsgjvWy8qVvJvE43cvwFAklc7Tyx6b7s1EFBXKVmt7R6nAqkGdFrg4tw8E7zpMlc3QxuiPzu
iYolRtToOHcFSt3zcL8IZOVW6k6pXFMnSDVy0qHf6kLEulhid6q3Q9vlRSWPrvdidX68VPlQQpQq
iI0WarjIBYumjLnrICgqwbo+ItJjhyloN6V7YOVIGpfFdYSsQ77W0aHWP7qohqkBQmGifKH9m0De
DqJOVwDiwI9AwKx+C98LOohyvQl42nt7xDw1UmIHUVWxK5xPWbz5S5EWxd245EHzMdj3LhyjPQNT
XP9iiFnCNVu8j6m7n8bjtCiobDxp+oREBQ6TjEZDougtbF6Y/8SM/dwIxFpIsRl9HZTc2H5JfPWT
w69pjrSjXhLe7fhItwzXdaTYYw1+Qtom3nI0MOOtHia2GbUiPfCQ2rdRpo5IhIrAaGYdEqLOqFI5
H7hdkgKjbE7vxcX0i3f3roVJjwpBNETIlZMZUZOYzVNJ17R03koMHaAnlbr+k1yIAOYEefMqzdyC
VpFJ04UqZDvv0/LR44RI20stryPGyJBS/az9dLWqeJSPcw0l2n2BrIBWD7PIOJImVu4nZUKtFto4
/NBO1UO7Fvs+BLsbku9iyQw/FaYiKgpT3zr6/ckvY9mDQMNfUH7JercgiB5PUd8AyYGspNrrYN+U
DZnqo8BF01W//GlzLtxUNiIv2P/QUyImfOThB4SJCIs2npEHK8LT2s4WjUC8yxmQvcIKJFk5Q3Fo
+F2IAJVr45cvZ+DWOvaEgl9iyCWpGPALGhF7K25C19+U5xqPOPTdL6c/jk1P1ioki9wFDoRk111Q
P09g0Sp/R+3bFMS0S+doa+AsrbNHagfP4Xdt+e6ou1HudbTsWk8kFGY69EiYAVkCp4a71qC05hvd
lD9nXh2HAuUqHSaQpsjDdUlMPE4u+l2DOmJ1vGTuRFpYzh0mDZMGgAfNludGopldm+uuZRFcQgj3
M9330OnpQcds4a+YRmmj2XEzCSobCfSL6HKLbkG+vQn9jkwDDLXYOJAl1xuARoiuejzGgMHdzJ4i
CDVRA6u9h6ZPIoHaCQYV1mJb2Y+zdTw7Fbt4r/Rdx8tUoQXZJJadgpZouypUSZYPOgpic4xVazMr
wOBd4PL01y1m1fLIAyNmF8RhCQnHWeGn1XEjUYeorayiTxQPmMeZlG1AKrFsomZ9hhRFFtSvUWBm
wUc4l1sPV44ltn4DEorJi8WULJArkqjgoWZxcPqTKjNR5sVy4y3pOv92YV2W8NACNFAYOBmdzEv+
UttlXPZrYmJobhxwMBRI/jWLfbCWOSzH6FHsGNtiKbdufR9OH4Y5P7RyR4WzR+SRNO0aA7oRTyYz
Uaszdo4LXkVrTaWojsB1IByxULkZ9nXVZP6ybzXAJeiiMkcdqf/p9fOOaw0IjExFBD+PNIN16pky
mbBwvXdwRZTt+Aa2FIQHoiXdFOFOg69YRTbhSOkKeFI9JsMEZxAcOpwkKMwlYbU36et57j2qVDas
AbAxEKxaMBvW5CwoN6sDJbaIHnrOnwxgfwI4ArvCMHXHc6d/kgySiB3qAZaVrsuBBq8RUtvKpC+T
Hxws5CjIdQTLmukx0DXquR0J9WewCmwEcCRdnzLThruGvKJxpndFma9u9NGGFoRL5a6eUIyREJni
bUKdfdiAAGZC5RfVNa9/4nDCvNjJALcoDpQx6NgdNeBEy9agoNeC2JkDKJNxX01zbJUycYtDOORd
MG1aZ8n8skNoAUzPmAg54oFF3tBXyDGRZqnzqHAPmjuZjbLdCodqImoJUSeoItLVbTrMD+P8RBFG
zeP6qp11pyKUysY31RSkAeTKax/N6M11UOWDzYZ0JAG+/OTPcVEMZBXWpkWGiLxzxZ4o/RTi91lr
u/dXOKyeZX2rNih/E8v65dRbx8omh8fMBt+nn0UoNPWuAAgCg+bT1gG+SqC6KjgxupK04UEtRRx4
maNeO5YG/Lj2AAp1n0UzIH8tCV/uwuBT6zsP3CDW22Lc++ZuleHeLO6N6i4SGEFF4dbXcKztQYCT
GniBYe0JwmZqNKhyT7vOvpPA2M5dGde6S7W/HfmRBsWj52xGRJvMBoxmqWFwD+VgEBftTG8sMQ+v
496+MyczrtlejQhvxmxQfiwDmkCJ96Btj/Tw4YtFmuJ3WIstsK8kaI4aJSuTPg3Ts2HCbeh3IL/3
yDxcuRLLfjGdnC8HFnXEw/UiJM1VmPvDqa5SWgxpOR7GNcrH4dbptwp1wEY5KMvi7hyrzMNN3Rnb
yWpxvGUSWB8IQNKoBmFN72C3onT16ngwUJfufvbz8mTB0bnLCIyQRqZ/U6N+G0UboPOSqDU25QJH
SFE5B3+pGW2CFsUmcAlPN6v1CUqtqDRTe/rpSCvT808P/0m2G06j7ao/TO+N4QqZqbgvwld5hsea
cywA2DOru4odRlrGbgd0WdnnDqsfuJnWfR+HjJFAPVv2sz2huNc0yRC6u3kA1s0YkRRiLrgngcRd
jmvhvglKmwzOnJWOmbEA8XIDABlAXcTU8rTKiaJy4d+PI7PIHFj5ssgnf15+2wGzN7Q9/3MQPmvL
nMjYAHlmW7niISraZ+uv3/Ab7WTpzZ32gGURvf1LRePHtM44FPbowgnbJwFSulhEXWbO5cn3il3o
zMi+VIMPa3zWkHQoOCQDO/a+MnvBkXZXYkA1wFnszO4DxFKW9d74/bEYnK3h+49Fi6NegEF5nN03
r5jzZZ3fSjRTouYsf0uN3y5eGOrsMqeiOwqKEovGOihy2U+as3dZFD8j6j4YfvdzMha2BSklSikw
umqaAI4EpW/v3vXoViEmGm7CqrgDlz24mur2Rpco5jchQ1aHRNKegkwX40kqiGcyNIgWplDRV4BF
daZ7OwbGM+hJD+ZQ9MQUQZ3MwnuC08oZ9x6Y2x0dRX+NBduLSudOVZ2oF9z5hf4IFvMUdf6jV7aP
PVTEhTUCClqLXHgVx9lA8NX3wf3q+9ugmbd65HdNMX9SviCg1EOVLjPaQ9PS3pSGE5dc4poQ/Hew
+g8VR/reNtbJXg0LMZB3AxD6TaHwE1Gb3YwVS4wWDIIr8xNfmyd5zokLpyetA0anwipQ7LeRN68u
WGVlT4YAOdwShfchaC6Z521D1/jhdiqvV6NHr6P9GdDqhzs0d3opqxjVPCP2RPAQhDOcZGlbpG+q
OWYL0lOD3jfO+sPjKNTbTXg/8uAxAh4U9Tb1wSfjYNdAUHFTkK4Ai62FqFWt9FAXJRhSlup26X3U
P+gtZC3muAaZE7FH+hvVZOscICVT1Lwsssupbp6U2RxM5cR8rVY8vv7VD24RVxG7tSsrs5D4Kevc
duvt18kXgMqKTwY7M7zxCQ83SW30vyM3vFtHF9esCd3LM2EesIx3IDJDsmK+T9qeYs25jRzdlA/B
GNV5SX3ZEQhB0Ee2jsV2NWoDnRULFR5d97fehJzDWNzi1ZVobwR9p3E9u1z+NB0NrVQTxEueiZaL
NBGPuLhAHnyzqCqytDV7HnQDOUpvbNbED0T1EELUDJnU2B+B1xGHDunjdi3QmDKsEUnTNLWpr5Ea
RdL1dvaEfHIdF5k7g9EdgSeOglSB9j61B0XfSmMN7xX49iviKi6OqtQiYYETvVfcr0+OmodTz2UH
3AwSwIpa4IqKwmLnIyt9CUr4U8lV9WT4np+1bjBnJq6dJHJKD2hPi8fTVIzYRu1n1AV2zZuRTRah
oEkJ6pO0bBz2Bq34M/+c3x6qdlowIkvXxGODt8ccvdwB5VW+qJBXexoBLuL5w1rBOFxr7/4PR2e2
HCmSRNEvwowl2F5JyFVK7esLVqpqESwBBDt8/Zyctx7rqmkpEyLc7z3XffHZht1M/6mbHEEjPb10
3qK+mg41VyO6JFWKz2dWHP45XHc0FSXH3er50Tw7w9nwS3HvZDUfD+MUFlqylZrBKdcTE23DPxbn
kxnPwRYeEdLw7aQedk2vrW8/3dAdZShGfvn+u1oUgiVMdP3HF/USopSub5Bz3nvIZbpvRK0OteSO
CNq62FtDmx3bie8/zf0lMral3Msxv/nhvG+Bby07oqL/3Cr7bmz++qD95U8xmNufhrmwXTSvAmeg
L7eDsK3szLNSniy7Zy3r1DTHakZp9luAcJMG8Jq6iiFxVpYf+34zIt8XMmnGNvzqLIUmFwzbSfrL
+uwii355HCcJAbPfybBTVEl3/i0Mx3Z2uhBIOU5viftM9BAgbGc49RO+X6GyQ1YV4q53sv5oVQtv
fWqM9qtnuxw1LkNSI8PFrx/HcUgamIAdK3Qps+eRRa6yLPb1NKXxVPA/TbfwI992t0OWI3aPvUP7
F7Rj4oVGd8y4kQ7hkvI32mbbVbNWu8pxhl3vLv391JS/uRp8iqwZaKCe7IcskMGDt7rWBenRJ2s4
ySRtJOYMsxUjS1Tpxby152bblnnUWWX2uwSYlwx+qY6qoshrB0mJIFbcxm72+hg37atYDQpwO10S
aRXDXWpvXTLp7RMAwv7PEXn9U/Zu+qilucTVZB8N/ilWDPndsXxhuUzW/JOtBo+iYE2Lw3Z7+i8H
Xalw9KcMnDnx6iE8K53rg6zaKhFyzPbOpqQbrWn6Wy4W1Ea5NeeyVs3VnYL7bJkxxLvhPeNHNqTP
q6/gtaYdcupD0+cJLjtL5rZdj7U1VOYJZuPI+Ut9xTEeBks0DOaXp9Vnn5pPxuBFvuseMeT2C2Xz
Yi17jraEEWJ7v6RcnaZD27tRFoZ0zc+GGs+zjdCg831TFGG0BRxaxTKcQrt/XQlvOct6V/G0JVsw
MQx06mMxQ0li3x8hgQkDOGPszU3ilF/eUr/zrZ8tmgF7WR8ma1M7d0j5KNr0qc6tO9PuvpFCGeVo
i79ZdbtMANOaYXwWrjntOGXpabNuPy1BHGQoFqmZHdfcyAnHoS0TqnhOiy0/BuZtrIn9yTk/RbJY
f6zZT9oUL3is5xhT9TQ7vhFPDc/SwIKXat6Bp1zqwd8tfRXP20vXlo+2b/6slf7xtuLZsTIUrG5r
o3BoktSYkrWlnzGn+eSU3sGFdotmDVvQSPbkpRnbPsYusmf7wOy6A6/vYcZecqx/2cBwl2x8XsIq
MbcB/MG+LPwmwpv33pY/qBYb0DRvxYjeF4gdayvOeaFfgUdfx3GNq9768Ptyl0kHC3di5xbVhuve
qcVJrN7+05nuXROE1a4oaJ5rMxrm+rlt8g+5TrsMyIOP9K52xinWo3hR9L1LNiaW9H98A3wOVTwp
AQEGivu8YIEBTjatRfOqMe/Mhj859fu6LrPIquybZlZ9mDYxD77MF31zgJwwHXel5Sd5E+x7WjEj
sxKd13sVdFeM6kM+utQHCHHr0EosgubSGMEpn2wWE0/oCIOmmcg6861p00OKqEAu+mCqebda4d+m
ZpRMxYvJPNio0svZSfl7gecmk8UwbReSqAwPY7ddhiC7bAx4dMFPTdH+IbQiDtXY3DWsEGHesai/
5y3Aux1OjuOkUd2rY1uKs1zdI5zE0cjd98z0njlXD6ZWXlRKvrkhf5ZV/cc0u8uCQz2RL0E23I8a
9VOVj9tqvE1qu/Nq8Wb4xlegNyvyjJQ5TmWWJ+OU0i24KYJriqnqZdOX2ds0RU+lpP8Jp5hz8xUz
/j3Pi5PBzJRkgZPyquHCtIJHty8Sx3vwq+pqwiiV9GkkoL9nXX61lZvUleAjrPyd7RUv+eKfhAre
pl4kAd8EDsK0E0F5rAvJMZX9UF6f+9a/YmD+LEwdiroMkSB1lzpRYmNAJTBGwAxJelXf2LWT+K/x
rbOJZMaor5vgytvkteWP1v9sS8GT+zeHh29qGwC1PIkovPy2U4anWp63UPVnhlRel628dWUrJcP8
NlOz7nuHbE+eEXzawpAmVasqWaWkntcwkP0CR7SmZnvF+a/+9IGEpzD5rk91n9aHUIhL4TlXeB/U
q+pPVRt3IqhilowmZZUlpZlOcQDxVVnVfamXx9VqkQl70T9uduXRaLrTfV3b/bG2tglXTRQjv6PZ
HRfw2LOVlt/z0vysq3xslPGJV8Eb3qT3rYXq2PvypR6Ml1m2Kto4VNEE6MZESgm7hPU1ZDJitOr1
0rmSjQ1GSp88cnp0vvtYDcUbdMUXwakTnyKVLA34jHO/b/uljlrbLpI0lM4zwhVrNbxUHnp7SEZt
HtMV29n0M2e/eGSfQu3puPXTr9avzhxtn2EbdvdBYRKjM5Z7yv5YduG76ssgqqz5v9oYHgGb+GjM
4+K63Db8lxmdvbO4DurazHZBh1k9mP6TXGr000GMlJLN8xS650miS1nlXYkJ+xIyUfzm1kwHtzC/
fGGvcWlbb4ssv9fc9LEo6am4JP/5Sk2x71P2dVUdBzwKvhvk3J9BCh63jpG2UhpPh+PTmbMisWrO
TscV1y1fXnM75JGbF0gcNb6MleRX2Z78ramOkkmIpGVQPoM1/W09cmiCbj/NgkdlrwbCulVG3kx3
LnwDjj9X39ouuHw8/TV4Y5yjVymLB6pWw8eNMY+szf1NxXYmHfYVzhQ7o+hv9OL8oswqjweU+3nC
cXaZ/gTxeQmLftjLJX1atHxQoffb++GPGTLFgaAFcFIWGEmzjthyjfmnWv2PVM5xOw7prq/o6Wvt
9Pf1YmU7uUhcd7foNf7E7HJHlbibefs4jvAWDrk9iVKTOGZQH9I6pHtzzfoqtta4b43OOQXL1CLQ
OAWw5zrWxkHWNRxkz166qZ+a/SQq9oWtJPADp+QCNfSznZcYxBlIU1vkj3othp2ucYrpA6LAyk6M
fLzrVCDxKEy8PX3nh/LDy9LrWpQfpFU+h352IiW4oyy9TagYev301vVmw8F7W2HdsWLVWOOgG3+4
94PETSvxwGF7bgqZR1NbZ4nv440oM0DUoU3S/gkoudlpnybYGcs7/u1/QvG9uONP7sF25YKSMFhZ
kZDb3t/ayzz6XQk5UaHKB9wJwbSs8aRx0vzZe9B+eq8LySCSakZWdo2XAqtvDNUd44iL8wYAmmw+
5YkQWl40B+hlq3owP3O1noPy5qiv03+OpeUb4nIQy8Y/ewVKjokdXGUVolN6rHIoPl+GiK+c8cts
4H2Z8mBWwX6y84Ml9HM6tla0betnPUJRCP9iQSv52fDiFOvV8rtzTpx3s1uk8sl8J7+Hzui+5y61
vqeLQ97yAi1K/fFH7zNgADxHhXudRPhir6lLcFMxZcP15cdcEcGj+wnLJ2VbkFGD2g6G334FweBG
QWi0R27WJ10GSa7La2NMe+W8uHyPWT1ylCzXoFE879VO6YexyW4uyo8tn/tqwwH3b6Tb9OVKc19a
IJL5dJjt8Mj8vde8s/bdQldPU20gBFUyYNKmHatMxXY7dWhZJB83DOpsUTuGorIHVL2KUuGUbP85
04fvDJFhrvvNE8eu+LYyfRFZV9/bOeBkHr6mzmywYgwnKGPvjylYuRnSsNqGJCZK2N7b1iMrAK6M
s9r1U/DUhBv4me7xEev6O+UFMo3pCS7tYzEySgm2TC93/8cTFvPq5Oo6D3KiPVvznQzE3iy8OwNv
SqGvBqs+j6mXlExqgO5Qsd/kZ+V1R9U/FMYfD/+sXmQyFm++dOJygCxy5N7p6vNS+oe28HdFVu8d
etNtZQWsw5lqvqajhhAniocy8hBQGnXgzoEpn7ycM91xzzrzPrrZr2Nn+rX43T1mM8CDevb8IHuY
BGfa1Zl5P2x5cWxrbETTnhiwSD8bT3VxFFb6n+v7847lEicemSgVzb1ojd2olUoCYzrSw+tdaTDM
3xySPqjjOoBXN1Qd5Zb1hnT4FE7539WdDs6A2Zz1bOwO/L9KhC6iT84PjrK2in+N1T4blsdGLQJT
UXfbZOHikYUsh6N0c6aHtO2jNKXWq7urTBmqCdtiZmM8iS6W+nHKOnSlKZ7M4TAU6mSL/8JMJQb2
ccUTaCDZdYI+KpuSeTkV6ePKsOko6OEC6/lV0eFcch9jfkudRwTS7tBKLt829B5r34t0O17ZfyJ2
cwekbQJV7FzfOq4mqn/4fxoCbn2W489iTEgOnVkcprGycANCP87D9cEYSAugAJ+bwH1E+kJm8Y6B
3f2K1Lz6foBZaPMHRWy4lE9leW7pVLYgfeTdSxjYsKOtZquHfrQrcZdD0Y75kNguB9RYX5SBUcvB
23lpXDb4M+VvNyDuza2OVI3knLW0t1/h+hjaBgT2FLdWhZ5Id2cLOsAn8EhsCAwE91TU/3XYYi12
WtGUQBL912or/uB8WkP112u4zaruQbcBYkyAfVbt/M3de8N0zdO33ma0Df3cxjXiZj+dWz5Ao31X
HcLACCAuMcUX+XdaDfowHmE9Slxw93lx0a7t9GF27e+pEfidinvNwQQtp/u22951ugQRDd6RF+K+
8+gDnPBoDIDR9nAubXfXzAGFP9twxD9NcnTb/ggXOdHCDbO96r294VSYFAwBvw/cLg6cH898W4Bi
81IdzNEFsOTKMczjOk3Z2czxGsf0FmLf1Psspl2KNARmabs0DOMyHEFn8r8ydBkPWOfQM6KY2W3q
0GzO7eQc2lLhAmjf5U2l6bC32YuFHjjXtlSvr6Yw7X1be+5BbD1L11yrO4a5LzG/XdvYzev2gY2V
Robd/cwc5PumM3ET03l4Em6v93OlSs6e3pwuldV5h4VQTDQ6K5qdlY+grAaFf9bmp+WGyVdDq/eT
tQT/yrLicEYC2lWNpe8DZ3FOtZs5jy4u5rwrKk6goq/duE99SDfFy8XXzQwCzTKx2BXp+DgQn5Z4
zDJ7WKaZwoPTivUQL5S61Xnw2+wUsG0jjSa3H0/DZpaHliGu57JbxCk1yuY17HvyE+usNRX7IOXe
mgxxsk1PxS6DbP7MtzKOfmk69Ihif+YirM99n6Mhuo6o+PbWvyKcp8+snf/Wsu8+vYItT4AFa81U
hBIID6a+qakasu4hbP2eN9+vbBk5qjWOyIvBefMrA16nAKKy2sb9YbW7zQD/2ty2nZ+aYay3xjzX
bjhDyov+PPp5zU+45I9UhhvvHPMBL63XjpDinXc3WsH6I63WfFQl/5eOA1FcNQtc4NIjoFrw+9mi
548sK59ZDjU8epapvisrG/6wuaFMlF4BCurQj2rf/w0b4i6yM9fYyaQ0+Cq6LqYNZKOiyNBO2K5K
nS8kGv0GLI+iixOqg223+qvFOUEJwlDW7pLODo49eBXKgRxtxvCVvwUTGhFetuHTVPjO7GpMowIv
9rUfqCYtcpVpnX6BM3Y/WcV0cye3s4M5Z9ZhsAu48cZmtp4fZoeiSMekXfPXslNmrBEHi2yz9sDC
CNpdGPATKRPH3k8vreVPGK+i8d+VslastI7NhgWtiWM4K3yi+rM5koV8U5onTpVjy3WNs1cbK2EW
kDM6fCESw+qWUz1VaASTU+5zb/6oh9Q/yaIovrQ74dWzhwlCeCuGL1MH46FSsk53Ka3Bj1d7Ima9
uH0hHm8fLaG8e6PI5M6wcjRa5RNu8LNUoKb16U/bFOZjEWbrftWjk5Q5B9uI6Hynqg6HxMhLgmC+
H/PIGsfFFy+uzeXt5421M+Ysj2xDT3clc3Yix6YIFGD191PYlbx4FZTnZsM05jWqjVtXmPw0aAkb
R+Qhn7nM3bV/ECIwTrzX7LRcaqQOTXSzclYsdCdlOpWp3BeLcR0HaaJQ2J1LYZoztXidO4Y1MCA1
lq4eLyEnwdE0g2ZfDhZzOZTznXazc88nYv7XdShwYernb/2mmaWaOeogJBNCIcLEeVB0MZmd6leZ
pfOnY5jWf/koEL6EyoGCR6UjWZl50o1GiUG9IoPO2M0ccyUPnw9gpwlxibF2/nUUjnfaNbrDGhQZ
2m0D6O1NY/HEdp4w8m+rj+zUX2Nlyf5+zNLsrG1HJK3pBBv1RpESDBsnBoP0gV1EzAWdSBA0U1yY
or4v+lWeusALElr8MCYdWCa9J1SCuk31mpKYqHRWhlHVmn4SZEVBXN2xI3So8tGfxfBpt3Nr7uq0
l91R9jp9cMyheZcjKNfqmJ8ctACLq6uJnRpzeaaMa5NwcrqLtfkhpfRk3TmOzJgSi859aA0n3Qdz
lt3X3FQfmIiejqgx8fdX4Haqm8D9CS1h7u11THnh0Yejes6d/4AVoMq8XB+ncfmXopcTbshA1ujf
h7gI+nI/FBVIFnMYdbzMvGNTutYHkmf+WW0Be98KqzyEftFf7aYy76ssbe/Wosp+W+U7LzCuOVxW
Wd9jAbxNZSs4+7R9dAWzCGE4ur8tL/ocl+lmnOY67R47GknIAms9ljpXH77VzI8eK6VfZW+P+6ph
PA7smC8fqo5JXx7nNLgT3q9d4lhkKJeXRi1eDMnSn4IuJyvRD8ZjoBqWTm1hczQsGXpxSfD2T9qt
75M7f2zVcGrMew+fvADVXLx/peiPw2SfADUpADSsgVj1MW3dR0SxyzBlx6IMdoVr7ecRAoBkzmdf
GrtlW5B1tM8UYs7EccRCCfNnr0ZLINxwH/T5URkj8bm2J5GEQV/q4cyaLjgDfNXZ37ctcYAxfW5F
q3cj5IczUWXVfprM9UN7o7hmGKZA2eTo6HMApqzxFwtiw890oxs6V3rLjt42yS0z8YdPoD4+3wPz
haOSwrQS79jI8ZCzc7gsTyzaCjDze/A3kgiM8cGLAJCysm82wZ6MMH3Rmfr2xjVSbRnbXX5XZNVj
WmKBjq489luBj1J5u1Ztp2lrk2Ccr6q3Y583CYjzPM/D+7yZO54Wa0cWgNWrJfvbMnPg4OPMtqaV
5FyZJYVssthZUgXemB+njRCjo6AtbX1KUVoO3RQ8G9s0glbZbE/3FzRP1T4EQ/qsZz3csQnuwfXQ
FBtNG6xdfi5OcoADWZ49t6AaGDOu4rb5LjJgDDNzsI9zu36pPH3BxHLvC7dp9xbS1qEUS/PUen17
Jyelv3UFkT/Y47ez0LypLLv00xs/BVC4oGRErp8iIpAfZTjIX6oppuWQN6OLHDMCbes2kHiijNoN
eZXdC8v93dRwqfPyULj1Sa7+3eqGV006Bd/7qBYimQXzgXC4b0IjQl9kF8xSH7cNwKRbYjZNQF7S
GzEKBQFjO7iZ3CtXwnD3L9QagFEdcCOdRogR66SasBSo6ZyGL047xGBhoATAzBFrMStqAPc77W/x
rzo8Tpm5Wzp5dQt2w05B3GbTA5f5f2EozgZSSSTM8JxhVOeVd2U7C+6lD5jST1VsAKePsv6qUpur
p07fnFzsiZkfwyq3403qJw84P1L0+Gj6g/9WVd3RYyeHwEqHPYGitGU50sP2ryYhrVxvp8zpiKKZ
uBZjdyBigks1+jA8OAFOfbjdtSMyYFrZf8JNk/7QxLua80LGM5ivJETeEBzg8KpYFLR13VQmzMBI
PCGiDGEVQ+9QVuo7N28DBFO0XHsLIMaKXbty+gn6HFXee5B4MBlFFHCRZq5iVYz/mHnwwmFlJRiY
V80RJdy9pk/Ear3Wg5P0QFFgZ5rqHX62N85q3YBROrxmvV6dsOaBWbe4yeWL9PMVVF89t6b1viDF
NEbR7xjb+rf4/0sm8PG3FaCocOOwM79b3b6NKnvIjOXaus1zWVRnRePNtIIvYQ5EGHT52jQOAuZq
/p0z3Ecvg5Wttp/8dnN6NWPWZMnZYY7TRfigrabDFSorQJs0H+9VU9ybVZhkmmlm7EZ6bO3Oi9Fa
XdJsiEO5DbRSOK9ydd46N2j329wSpAjOVYfUxad+Xjv3fnYVempj4oBiiFsDjNbGQAC/7Y6WXu5G
E+CHMiyS3CTmtt5Xqyn2te34e7yFljGOweOSG3YU2imYQWDvTeVsUVtwJd0m+p7TzJjBxyj17OVt
7PnsXeXRgWMx1Ty4HbLBzDFHEXaRbu8cOh8dfFBhNFo8aX2+XkPb4jxwQtiucH0fS44W7O0om71k
GPSvSWseYceZkFDBFRKq2ZmMGUPi9TsOsuZ+vfkVZst4tDTLUtY1zkm5wFevUvwuLSPUsno44TKB
dDn5wR7EJRv/WgqhakClOK6MGIE85IEK+r5J/EB9um3e8cpxcgvn7IbDv1mw3gvVAwNqvVMjubhe
nz3DuutLm6HSBpOm8f/XyA+qOdLsnI02Zf8SPUvMDH+j26CkSp7cJtynrLliopl7xMXd8yB+BFCm
zQxRQPInCms23LXtyzyXOwYGP0Dz7gWlmEmcunCck+e7P0YBsa7ZYtI5F3TbytnPNk70nbUC7ceO
VvsC2huS3eqGiNFMa/ntIxgFkyAg28VlflJcGjbaeGOWtNTYBGRPjcCIW6adF0bItfeZDvNxYrfr
aEd1NmCklmDIv2mDs/05Dod0aEnR3xczD5qF22eTEiCR2NQt4fazjxgskMo6f35Lhbq4cjkRztz3
7UM+/3PDpEcZaal7Su9fsXYJ1f+OowZalQ9Sy4Jwf7mTvEcj3acHKSZ51CvJhmLQB5Orq+3Gk97s
B+pu/FgsBCxwXX32i/nWF+6RvgrkX8aprKl69toPEhqx2FBppKSMg227bG3xMi3Gt+m9DQA1RK+q
ZLxNAQiopaD6MiYipEt/MILyiYVz734F2lI+9oSXnGGMRyPWmtILXQIZkFr6bmgddjmMFIo+n3ru
xRa/tDXTDGbwkLrtyFt2zOwTRFTXBLFi50/pFR5/D7QRZw79AocuIjVogUUoptpeBEiM43RHd+t2
HQBw6sWsjeU1yYgPk7m2yMPM5d9FbfvOGp4sR10c/SIQa6hJY1hK5Jbt3p26A7oTGPy2XT2CZfZI
YvQ6jiIxlYVFZFx6o4pGs0Tb+spX893E6+N2vDXwUGY4lgYE/0zKw/G6e35fjF0dT910tVkFN1X1
Ydbj3vDl3jCrc4jf1zrFb1atGNRPrK97bdWYYM/HQ2U8pYbpJBRx95n2CAX6RyJ5EQcDy9h9RusV
3TFoqY9UF23sv1LY4WR4nrLZiY3OZ9E3XkqBaDh3c+yWwLDaW5+ohJOxWnn/iUBbZPRYfQCBkgGY
xtZQM6cIWdDIfvrlaVvFVbA2tmjIbvZIevCF5sik2hr2Pgclq8L1L3UtMZ78UKWE7zB7rC3fM3r9
SMr+LTPW30IMP+bS8nJYUVBiUSDkj1j0aX+jlH2WIKoT1ctXYJrvfaovhV29Eje7s7ItkfPd1N4g
dPbKakvu3aWMO6lOgUt/I7e9rP+TUMrYE5dC0xEW7WExAF3Tf1Jc6rDfdRh/DbzRzeP0vzkfF1/t
VDrcp+s/vp5gKUjJ05pctcVWSSYx0ptQHZm7Tq6JCU+vbBC5kZrTiTfvpGkbmyopVBfflOZSbgca
OVotgdlgytv78ugT26aZOSzrS7bmJ9H0SZqzrcl67ZBCVuPKxMedT8WnmFjb3JJ0Vv8nxI1S1Xe1
akog9xBKj5xFFh4c0R6MFSTdUHHeskqQNAD/5Z3BJa1JeZizgCtDymzPdb4mgXZoJ6zvFiImIPOX
cfthgMWFe9eL5pUhndHcZ0k/QCNSiQpE0pWpBMZcv4YePVcZZiAhDgM8tB1GE2OjZbDsc+vL75yd
pMPoxx+Z12SKg4tYw7+YuEmQe1FvEifVIRFOQg4W96MZ+PBgPAWEJAkXwiXQiQdmdk6rj7JMKcSw
ByW/Q2ufWwEJaPln2NLbghLj/hZSGvx879vjM0/SoVkbPCDeS7xOxEK0w/Qy8IL19cibZ13rMXhp
63nvu9X3wE/T3cYOUOX12d8CxCeg3c4DP5789smyhp++W2MXkweghsh8uJt5EMXQ3ZnhWw3sibDG
PJmD19EwIqoJxzznTR/7670UZ0cf3CaPu1tnJ2F5+51DHKxylrd8PvZscmlQsKbKuvfd5cA7CAtC
L70RDqqmo8tLV3Rh7KrlaPFI8KvVtrFfxu6fb3Edht2zsKZjn0vawQ6XhRhn91nLj3AoHxhDEhmF
d13CmctFwoss+N+KaZv+kMh8PoE510TM0mI4dJQiqC3xyqTImUQKsusNd6aRKk8zm/FUu5HMNQ7A
on8CWmanyenEjZ+6MY43aRVYhYGfVhHjPn845PrD4Kc1n3OA4QXE/Faeh0tSrm+yNR5YuHlwNu88
g+EH07vBAE7XHJ8W9y/U1WPAnGnITCPxmVVKIiC2t1LtWuFCy1bxuhKQZd7AwI7vicgrg99JtXQH
arKjtSyEEDliaMCWYb8ufxwP5nzgCbf/pdXVEv88+b3Uamchr7TrhxJ/JQEW00zj282mrspo7rs+
OKN0gCrtlDzZzr+wqiN7oKLnTJzb59t0kXn+sKgacu8FfzdqpQLerY6pzwJHm0Y4f1J+ue/lee3l
vg0fB+DxrfLJPl26mxaQvlf+WysQbX5YypikxMudiaSNu9voMG0frit14hVv3uofS0L86vbd+79I
sYaHb7IdBw0mqF5sGqSMfHdDai0HLSnKZ1sgZQ3H0f1LQ0gbeGQFA8L4dekfxUxirxcHwV1tgyKO
p5aAMZ+2NR286lnYB1XppMqbuObi0mF10UShcs6/ZjtbzZMlvH2LNGJRYSMTBDQMQNp8JW/OfNcT
dhbZ5zjh/V+L8Z1U2trcoGaO/S0GXqmdn4HwiNQvtz2QC/RzSds3zX+l85tuh1lS/QUfi/4p9SXI
32lyMM50bNtBoh3za3PZA5uDzJmPPIccl8TOgEGJcPhk5mT4ljmXPjy3489mYtDopM5kzCCrp8zK
T5Kz2c/epmFp47wvegoefULNrHeauiPvpsswc1zl9r+Rwr8dxMGbl/w4qulsDPIK/3qchfOQbcXv
UOj7bF6/Vq7MYprxvBqb56uYInOZ9nOPYdflDE+h/2ynHXVDgVVCNeqZCYwp4zKw1GuwhMbYXhZo
63rID+ZUPYyedS1yiT3EFuat3rOW9jSGIeBd9e5W4nkbxWk0BbG3YA+KvkB01O9tV12YQXKXBlY8
l4RDZUcD0+7ZYB1Nm0PeA/C2YiEou92JbNfNo5/md2agnqdc/8FQSIbtrdrES7aF9q5Z120vdHYL
F01ltN3C5GLceeOw9yZGqXXrWztdGP98stqFaMt2DnNJSm7hCEiPpU0X4IH4NjXMGt90zUpwzwzf
zXWjaEUhFDh0ZAR2tuvcj6o799L5H0fn1dyosoXRX0QVoaHhVTnLkrNfKHtmTA5NauDXn6XzduvW
mSQLevcX1t5qwzkHhXsklbLwI/9MX5+4afZtUNgqE++7L833ih/f0o5YOSPULypGtIqN7m5141pr
nBSrCbwFGS02+9DRXsquuiZFTne3Kw/C8P7JCbChIJJYxfMnffydwaAX+c7Sbga6Sp2brN2KrIU5
UBMfAYt4oqEjqi1vjbIWH1RD7oGg5bor7W3aDj99YcyrrrPJ/TPFFcJ6SeP6bOQG5lexGya5dYts
XsI7eoGjsK7jaVtGfAENMqq9AjxWOvfSaS86dcnwtkQjmvjVDeZrAkOnEOz7ENMyxXNfCG98IvW7
j0iUL2I/IGLVbzuVMLhP77jsm2ZqNpZsLzM9ijnnt42sqzIHPg89bpGWQVM49hth5K0fkPBwPua0
vjdZhtLgzSuQiZu+s98zD1+dwmPtBz/Cws50xCfJ9WaZOePdNtDouKk3GZ/CRBUZHdMVh1YfH5kU
Z9r7wcy4AB3E3/NrFj2JxDb9Ms1Lin4heNZL51nN6dZLbin3mKr9LGl1x3FHz+HBG9wPHclbpPQS
qSeN2WA0nlp+MixUWOGucV6iLUUfEZuFC+g4LRQkv6Vd5wjGtmrReB9ueIzVaeRfOIbyCbl/OSrz
ifDkopySTajtddurp4d5iUB4kpW4WQQl0sH47Ix4PcfdoYDEFVsO0U6isj33XpurcE1zs/hX9uk+
IPxqy/Kg4I/QBNg5CbPyZNbHQBhrO7k2+pgRPc8PTvvPpdyFTEL7pj8YeGZrTDx+opjn6l+QubeA
O1jCsYt+WPnqxWufQwfNGfcv8cEngXshenzTGWQfDF3wZ2uL1S8GoTziCpfCMbcJF56hp5zESUZq
am2Uh7mMab9dy/QjSplTOnrD4QZKJXWup4kOWj2JZQOAJJzeK/un7z7K8ChRPAYUSP7+3cM6Jlve
yz+Py0mtnyJ/P1pPUaUvIVeogr+dKsOT5TU/6Xia9L0Zv2J7TXiXPwiB0n1vgz+B3hpBVywysgr9
X3OgSwjhujTyDVAsd0qfamtcD0WChI7CZVarPvD2g4yXFa86mM3ul5Oa29onz19hfhVxtMbtObjG
c6lnOg8kJh21ppK1sDqWTtGxHnzU4Ta7Rz7fORzJmEh3azPpJOqZkC40U3jUO50S6nai09CH60ga
eOLTuk+qS5ikh/pBCk2w17le+kG3ayp33SMuFZo6GqGS+dGEa8TCDvS6LAgqhFxi28FY2vbbBOGl
8aztVHuvU6OThR43BAANgFwu38FuvHvCWVqT2GdBflVNDeGGWmRVPMTShBocmC3+8PqGdctzVXvn
tgxXpNjectF/S2mdTWSWNqLVaMzzi5M3SApK3oJiOrArHRxek5KmCj4Mso+1bFbWVP+kvc39zoo2
au6XbRZ98Kt69gEYf9Gx9krXmymvn1KsuLSYONmgy5DFWqYet9rAuZQxg6DNkScHcrr4arr0b63V
nDvlgy0T+3YizEeNKsb0LrlpcB2a5pvfoj8O7rZz1aXw+2MSm0s1+FtpGEsYNV9kug8x1VSvN19t
l4H2kfyOWaw12s5Cz/m2iSnomtllLnmy6pKbd2o7ZySsbTkUcMv8jf+gUKX1zkmR8V1vOhARWz3+
RqJnSbDFTtGO6tZQVz20hP5zIEybOtMhy+2XJnIjZjYK5lPO6MEhpnMMFBLEbdBfLMqPhpGeskqA
OHQ/Y89Y5NG4sWW6nsxyWcfGT5KJdd+W7+NU7TM/fI5qXi6PXWgF6h/og4tV259mkcNdqi92PVz5
Z4CpQ+LqjXHlC4I9DOfrAFWWROGrW0VfBB2YzcZjl1cHoEnbJJcRN3r1xWX8KLLgrRijFXet1Rj7
exMNORMkWDqPOd9F4FzEHT03plAKQ2GWPvLcwRWiy8kdQuJF1SlWw7afuaQYya4CGEShnsxfk/UY
KCWSX+XlIzUe79TxsgRk29yLqLv2CSYZ8dwfEZThYky6fdcTMXPFyYrrbVNx4c2yBFEWqAIgkaXd
Asuz7JVdtogqPWZEn/GkCeunndl8DQShAFNQ2UG7dSf7glt6kqX9XQz5Cy4n9XtBEFVsOCOfH1aT
5dGzED3kcxBDFl1qKQzSrt7dbBsmc3nrqrzjbmZvMjvdGHG0IYx7wAL8pP31R3s4H2Mwv+NxqzXU
qc1cQGtABzjOnr0Tc1xulGWEK7JQnBEt8TCVv6Sygw1AKGPZBSQTA9SCNqE1o5t6H5f0QwY3BZZB
i1VkJxWmvDu48kufKpxUmwpzKBLjmVLBhwJCiGuHWCoxRb1z1TFWeM6+w2URefS3MNWm7PD2BWHj
zP3glFkmRke3NsAG06e4KWh46JyaEslM7SXftjUuGtO+Ejp5bnLjRFJ2WI90fCn/7uq4fO8s50lS
51thPkw0cC10Awaazip/owYLQOdPs9b9IuLb5zjtIbTL12Do6BiSKTdVjKZRPQH6PCRJt8t857vt
x5uIzbegZ9CR3CWM4upkD/qQDO88rtyL1ImP9+IZGXiJPOXH5V64Hf90QXAuM024WSA80ld1dLyL
pU0pM4DWFS4xicAJZbuB/0+TOyKAmlxGqFsYeTy0nEE+NBrpRC9GTZfFjDZuBWAxhUllTslhtkl1
U6Mj0UhMfCnN+tOwmBMsz/gY+4B7VwfOrmqLt8xKL8Yc9iuEgm3Ti0uVquzeZ9b77A2HCg6AWXJc
o7pbQBmtzN5wUfwO0mTlGt5O+3A4AatluucdwwAyqRfJd6lv0rfQIrfMuo+A11UkUeAKZG2f11dC
dmOcaV+qtUPnGoWGakZEsCxc1sn87Cgi4J3nXgudvJDI4/0NjsMad+a490buf3nB/g80N2JbCq7A
MJUrLwvOjsyXtU2jw68+iElQ4WXeK7yDjI2v3gDBSP7LInAeDH+xQj6dMIQh42uu1e2+h9QkIsQu
u3OuNm+FpAKspzKSQsVaQN2x/RpUG0s+0XFkxQVAUK9HmLn7kjd7b29Sgobe+MkrjJodAhpG0rKu
9AZg2cVLw+/YN96dOT708AdncYWZAnlthozoX01KjASboDqN7PtyDOPIE/xT2aZYUBAbQSu5hI2V
WLeVxxNY7nrSjWVcrgeFWNr506aGFQu66rekXZgFxq7F0QwjFlcI82b7vJxmX7J4bzob3bBXUfg7
NdULcXtvkcv2yTMAGAfclqmdL4PeWkePVusgb6Hi4eUE5kALX0vYqFPDSG45495tsrcWpSzw3RN7
kQ9jFO3DfL55jdx2+nUUTBOI+Nk87vxHjqzxwNfwZaRdWdJCW5qt9UJa9qBjPskKSS83b3WXrKOS
8nudb+Az7XORLuNSo3NDuWpYcxR4nPxBsiViylQYLnVafnjZcPeIcZpqWFpMPrLEpUMK5t687HFU
uFihWD2bVn0eiPDQn9yYEMBYTL7NjOo0c9gJIAlx4S6DMd0U5dvcz4dGjb/KnJ4w8A+0l3aEjBcd
D1PS4jIaakEfYN3UvwZIxcAd32dOI87PJSXfTyfRz3E7/YwYOsvQL9ci5J+KJJhl486DcoFnsJqG
nJ7/J1XtRQOhJXrgMPE9hFch1ghQeAOt3XbfOeR4C+Leg/Nqsi7NbEHktXpnYrrSUV1JROGZYPXU
z0SpGa6glM6Y/Q0sz0aT5uFFbPFB6HIYV1wvV0X6NStr5ZQF1suWbDh1mWjpKBuERLJMRnfVZ3I5
Q3MI4njd9QAU0CWCmqHB6DYRH2DUO8sphVBInmBEqE2EvZuooQM72ClwVUyWcEYKvuL+syj1norX
31IWR/kAxUz2LQbLYjjy3mG+m/yzTe+7rRiSvI++yGF7BniOAcspnBfqy9skTlgRnC1GlGm3vmuG
+Vj9Tci/lbO9ES0mBlyaiPdDbMx7J0JXC+55XR9YEPra4yxVHTBWYS06NhtTulw6dMOYPpnnfyfg
Ft1oXxVl1DE1L0ZHVzj6mlNuo210NV3ckCm6VNx2jNG/RUH2M9oTdnz45gvql/RSnpM4+tARjd62
+FcX3q10BYkLbntgTFwruKvMOqcpJ3Oodkw/G8otyxnmUNU+TmpoLiAF8RmwZEosiYoT1XIN5xSY
ZEb4sFNC4OzjDRajFnJFjEltHgv6ysk7zEm/4UWpsCeeh8TGXUm3bQ7ohayGa5W3vm4O1FBW9IEX
2syhT0lyNYipzdvUws9ogHB0KyKGnyMbIBQ6KkmYZW8BC8DnrhUQst7bWZa7rxBWUP4HzY8ptOkA
BAPoMae9C16N0+xATmw2PvKUlfyjEwVxtFo6hXfJ/OyH/M/eIEEShOOrXTdPVWT+iryAaPJYdJNj
i0qGsWEhIcrZaNhxw+u5Hhh3eF585yrSCXBQzwNb1e7FpmfeoHzPOH1WOHybzrAuSCabmb13aWvM
Pgoifxo7NNdWmR7Ji2wkKsc4qbuJqpX6KUNKuS6qz7JRLL/RBP28+ZqhyMmNeKBapwcWVwQ5r3PX
R9JI2lWnq3HfxKmxS6WR4U7Y1qWby1sTA+IIZzZ17NPa51Tzd21Jz8nsQ/h2FBwfrjQ0ICzjTT56
3NHbG1/1VV/zH/UzukNYewcKxaeq8teDgxRQM4DlUb2LjXaT0+un5HYLkwBgUzUfMfPWOHEnqH3E
29NNkHM8A1cCKDziVharXFVPWUN4g1o5z+3fqJoXjDur+IGYm7w/dure5gIZIjKeKOhwUKQnxaNT
G/HVC+gnhOOfDPaOBr8tyD25zUcmsh+t8xvb05fJI4iNukyvd0WVpwNPQ4DIfxfBo5OW8D4jsjA6
Z6NMVj69XhkJUN7ggOC1HhM4YQiQjIIhbAzvWfClzhJ5bifrVEGcTHEKjCTk5vvF5qfl4BEzqoqX
kZ+2mci/82AeqlIcKjpdSQlRuX+3BdkWBqeehlU8bqCyY6o6cF/7mUQeSQsPWQEzuuKiU8h5K2Nx
0pEJ1Jj34lRsKXvfQ7+/6cfF9SE0wbPDXX5JUKNMy/nn1DVkRE1zgUVdO9kEF6f1nknxa9xM6n2O
KDb5YyFsoHCovlU10kr29HVW3ksTCnfNNMURhAnY03yNe/dzCqoL2ZZVOiNjV/W76c3Qvf0/AYm/
XFnDRbXyN56olFRef5AYmAvlKg7RMNvYvbedY3ffesYWfEDFH616ylTR66RApdrpcqwgXCeflsQv
lNzP8cjiovscwoaTS/N9lotgDnY6GZ7svoJ24XJK5hav+olJm4QatJvEOfs9WOO4aAgTdR2eSFNX
dFiCnbBYrSG5AUUJxpLPB9ygtbtxDLBEsRzLF2hQHyZHAukNmk58wfpLmxav5NG7q7baZzMElF2r
YR+CeGv8hp9sabJ9jbli2XT71nooY5iBrWXrXTYGRINngcBcBDG5dGfYGVkuV4Gfk9Vq2jVj6ojR
LcACe8lxppS1GSNMSLY1LYhd1GtgsxGZjDx4V0NUvA5D5V3ABVd7czSsdaurcA10tDlMNa3jMFc9
+hB3xxz0EreeMiAHECllbP3CfKkkh34WqIjPEQAcoMyMUYK5ofwAAzBcPDsa0ArKhy0d51vU0Ah2
g+Yji3unPVYU8n/miqwxgYzB2YfAK45Slfo7yGz+jUPv+Pt6TqBPcdEi+t1a+15AJgoYLPSQ6bdp
tOUbMZpuh31nApZp8mXrdQZUdlI5Bb6Hu/RFjQqI5pCs5ei4uzSd/syzSA8FV+jFVOZus/BNe0S7
by2m4ACudoF6ms0e57Ym86v7/wGmkp2VaaSf3VA4O90QxRcueceE5O6K1Cu2G7GxddDXf83WB/Wm
LZ/MFxM0aaFxKSuGUM+ZEwRJIwJ4jCl8AA7POzmDtKYSDercf5h/UVdNx9J8MEHg6QA56j4rCq1r
cttyH7ROsycoGECsVeOm1Q16b0/PT1fWvNRzZO39SrSrFihyQVAY9ShNH/nfnuSzBQJzDaoCaubg
JRyUGZsGDcEv5D/BkzQAFvQ48zTv4czFIVbewjHHO3C6TX8ovczEfSxAwvGyOYvcpIhXu/GCJak2
Vd8+XuVmW+C6Jix84D7KNJ2DEm0UjTIYA+NbPe3rKTUwoEkIxaOnX4XOkpuaxWq8QvoxejJepG0n
PF1TMvwr4FS0gvBMie0UBwSZ5BpYAJCSNGtulKJgF1jhgzampvbZCCd5HVLt7rqR0qkUmTyDyck2
je6TiytaAntUTJd+zRlrVFnxGaVOhvzl/5RuE1/TIFeXehZknoYClit4Zx7ntr1TzJ3fy9F7Iw48
rosxN9YG59jSk+FPPBDWnPn+LwY7kHu7L+IFEx0ZK76caxgjQDVJYC9dOtVrqejyDBAjFjlFN09p
i7lOYXgPVnpWAmD8ctSJvBi1O7wbxsCZMqja++Yy2/G2ZyRQOA/LTMQEst3BRgPVdrrtfAR+7vps
fXB7656JyHmhCBEzDzbJsgpga5GgTdyfon8d4FnykYyqQX050Rt5idrmGDHYEuuZiYhTjii5Feh0
NYtXM8UoK5DWXD5OScQlIiLwXFUQEAuEkr4poUGYS8f5ah6NMtdcpfxnsfpqKRdRwmaAsKxbkd0m
/rd9HeihelPKpfyAU0Or/5GrYvFs+dmUezPrV1Eyka9+naajye20gi0jwfd9Ssw4J0RrGn4LtE6U
d/m4w8tgxcvy4CTtV5xfR6KJYGtCxidrxbtk02Pta7SoOgf3G3x4sMUUmLPKJ6vjt6dIsZ2DJgQ4
SFeIv8kQn/qAxL3ZJcEKSMlS1v0uyT40ax000YeU2CMDw7mT1Ws2qGPr3QtE+Ln+ttrjyFUGUspC
4eBTaeBsHf6oQP2dtPuZ9ChFzZssgltUtlsHDH0CVjIhxkIl1hhfS0XI2MKVZpKdA30rObwSPzvp
FNO2gx4cuXQVS7oNvHx+dcsZgCOe2xga/3p4tuPFe5gdhIxSMT5VMQMQxk93ryJmTrBwo/E+x1eT
AoTbZp/x+NdmfmTeQbYVzxDBCj6k2QBjVAJLQOofZbDpuEMHVremv7XosIGl+ZvLO6U5EhI+kdoe
FZ0a8kiUfJgWrP78Dg2LQZGCUG2sehxNL30HOr7IMDPEcDbcu8G/1vZqGO03KzIITc7nLN6Raj6C
k0Yc4k1CAX1wOc5U+mTCMs3C9zr9IV0A+rGCzkrcEDaUX96LRN/j+BGRFYvUOjykVJFC8SSpqyxr
NQnirj0PE+qpwCkQwlWo4+Ep99ntMNVYfm5XHILQQzPlp8FQtYgryjX5DVA3KaVgWDsROTJ8Fwdj
ICiPj6zTVL84zZUI4jKOqgP+47ppTk50ixpItbDJqtHa42WisBPwTop9oFkQxMVxrm809uPuKjSu
lu728SBfWG8Df4WAXAXjoS6PwiED0lfi/iCc5eSy6r6+TO2MkghXZSAfW7Z/yhFIauIxYcxEmG99
8d2FL2P3xN1mx9/wxG5BaLyrWJy1QcuP7TtdsqOlskLW3UsOlyIZIGqY6w5icQJczIp42TbWsivV
te7Q/6s7PW9u5Xph5BPHLYx544ND/WEpQSea4KDtDLA9JttD5PSUCrZzgjqcqA81xAj8oL4UdCYi
puXA1bdpjq5x/qshCScN/KJfkyxiMXzP2b+iwLqeNtx4J9u8hVosk8RaYYtRekh9Ht2adtvc/UGJ
XoXQsJyaH/IUYPvxcg09ysjFS96epF0c7Ef89pHN7JKT2z1iJYvCtdZ92J26MriL4AEu++XbxRZy
iCivyn1pqDsijYOieANlcLAlBBvT79euKv41FqETOtcYdNn4BZWN26u9t0DjN/T6HMp+y9ABtTxZ
AGL8Z0zH71mOfJVmiCWsce+6r1TlW9r516kOV0XVPpfU5yqVrLIiPkjH+xxSKK3kTUs5fggvPUm2
BYXRY13Mfq7HxeDRyTzrCvsCBuSu8apFZEr0oG5VEBWhnECJEu0u6yBxbvy+3IyoOqljkoc9s7Ke
2Rf4q9GADSKf8pyCYitDTNCQOIRPqqHpqX8MRJmA4JweYS0v/6Xl9jDrKWAkKxQFErZLL/2KmA8h
8S1hFnJ34Y7eAEfpHsddy6+GHuuxhxhcHwfq2mHBCoXVGDm9PyT+bRj4BJlFhvxvyIS0CZTx7Q4F
CEq0U9dy3vrpAAUNaRlpcRpf00eNg7QTSvtXVX1nXJ2U7rZjdIqFSUWhXMaC6mLIEesYqGXcU9kK
uKtZUpOm5slw3y20sIdENAU/dqYuLFc7yGznw1fV9g/z+3agdkzGXNvIeWw/oSi2MDA/UxWQoPLv
g+ClMkb2piy+je5n1OdYcVfp6FtkLGSZcvlmcHccGhY0DCVBa/8yjPlpgreMP411FN3T1jdXSUV6
QXnxgY0aa/bVrUMixVY5LNMqWifEJzuEmPCYRFx3KVhF4inwCXirFwuj0Kn/Ng7LsQSolgHramZj
G6dr31LegrdOXh7mEzM7ucuHAhCspQt31rWXkg+GuEpgEIykHqHzkO9fsq69Z0VSX5Obm/ySks2z
7bFdgwulrSrUWRKNLh2vfYbsYGjHIZ99KlJngbQaVXEF8IAlV45nIQ+RsOzVkRHlfaQFA8aQNDJB
78Tob33fLst6xtgOb3BFTo56hJ2QcCntYl+pvzkuMb3UA9eHVeSCJztILD+jvwTG89y95uWmL181
0sFIHrtUp5Z5jariImm+Uu+7cl5Uf03Y9JTMxqfFGWgYiks6SbPZ8T6msTmW+d2023XnvpakVmsN
XMiX+jgb4zJhmkyjk58jicVo22GOoJzAu0QlNI8tS0RCoR9dViIS/r6hYtxa9XOtoC/FBeQhrqRu
3XxZY3eKyTPKnNhJmGwm6xbHx9qV5BCevHE4No255qK3ythzg0FFb2Q01oLsCaGQTT1NZy8HWVO9
yfDX4MdR+wjTFLiMhOsNIlgriHDWP9yBYFrky6gmzPIvbu42a6cAXKxK4OFK/zFmc0sTjWi+t0xp
Bs7KJ14WHMkKDjmFn8lbU3zBmfhX0Fy3x0uEbwomlusMEjCvT81zG8DLd5XAEym3NHko+IcbRdrc
54R1hPwgqbsJExcnNDuPGEoeKquLSIciQDaHPwiF1B+3fveBMYzyg6Nebpryr+qOkR/+ACFCyXkj
T7NvWQgevTYsi4lfATZsjXGb26chA44Qwi/kR4JhWyTuVUYXj22YaRHtgsrdoXgaxb0Rv5SzrCql
zEP5qN5mNhVe3s08I9fAYNiPWca1K9wraXfb/BzhTXVaLXODDFErCVsswvhkF//c9Br0Z4UtLr77
dlhRKkmnnVf9ofeAc8Yym3Tczxwg5YaFJKHaPyrgyWpgBvMwt3KmC7jfL236TI/B8lBhaEwVG1Wv
vLAjo4A1DfC0PeR/e7kOiyuK6OSdvHY/P/JxET/RS2qcdH/WL3Z3yT5iyhXc3oLkUkxPLrXX4uiH
5A4NSudbjV3GhZOGv19Cp34HQ7DU9RveFxr/gx+07mISs2wzo6Oq0nuo1hYt2U791NHNpB/AEqBp
Zz826REfSt5lASreR+vce8knF/K4JcZ7toM3F71cPUdlssxzFHxw8W4iQAZ8p18eVAwX9EM2/XEA
otgHu2jO9KWSeJdQWIU6ZeoFcfuDK/OzaYwfQTBWq+CxJscu2NpiJMZG1nI/C6SwKXquiCILj10H
bvZZ+eQW30bCCtU4fZmz8zT060zx+5vg0UaA0b5xaU0AG1b4rlyWRqAR5tGbDv/R+N/L7qaC5zj8
Sga2jHqLxNcIUt3B9T8Sm0H1BRcGqwY0Wn4eSFuGM9fiU9MDvCbyHwnkyU92ynD5WlZUW1z95gzD
uTdJivPg8JMo5WFkqAjwbhUbzRzTWuX5ayOf2a4UTA4oHs2TdONMomFNM4R7VuKZezf5HPx0Q93v
3NKvVy7nBBWyYTzOjrWdnepo5wjoqUVnyl8NDvv2zH7j6YPhcLfmJhkH2ZYjd9ewvWMk0xhFxFPq
4+z+jLRhDI2/B/yNTMeInmqol4GgOcfpKXBuBisxxvmV9VAdy7TaO5UAyUrABChSTOlsTO19Y7Z/
mbW64dOaj43+R9Rhx0LL5SyHb/SHcFkGtP5LvHjPfXUoykwpXnGX0WMjSDMcwUPO/BAfCxpSl97I
n6r+G3vblJmOsTBz/oQuCCv7r5jqncAkA0gKtnppcOhFkOX4erJAyFErnW/qx8cCnRucmpq8Jdd7
yrcKK2bLYEy424Z65v1a+S/dVrrORBTa/WB9Dx4lI7RJBeUpZMdkI48FckAA6KDDFPIQmfSqGIJN
Q9i6C4kLtjFj3yydjShgQtJM+Agg8foeb/mXULIrbKLP9yhHhQVjzyOWwEXukCfQPniKoP8nzTkx
LeLwiX9Ih1Pt22dC0zONgogNowPcwYDXKtWjK6bEJmdBgiuHTWQBWSJJjHHe8tZuwn/Aqut0H8b2
Je5Z1aQq4SxcUwDmw6eqh/y7iRsKMak46EhSL42Csz0mP07Dpsm+hlrFJYScMFficZOWlFM6fniJ
/xFV4hiG/VeQZVByTG/aJ0LpBTvgayrUVL+cxnktBbvNZ5vQ9GNDUwnrrvSWSQ+FFP7ca0SSap7G
UzxRxfaz3zkOT1UK8R9TZAQyM/xFIPid7OJPN2VQHfNfY+r/EQbhKJw1MTG742xIuUFa3W8wpf9m
m6KtbI4jT/bGlwUsguyf13Udji3vYBF9Stb55e64H5MQid745/nuCwH0mpYL326fS8hrLplL6pF5
EL0StBqvjoYXRajya+RqUmT+sauTj0Fj5XdVkS0IVZIgYcmDqHum+dTbjRx2lgJ9V8LD7at3aDa7
wC3/RVV6yYbq5LTNnvGcG2pos2EceLL8MLO3PGezJyZCogRQhG5HumE7cgJFAGwcNEYs1Z3tzD9+
1CBnuz8Ubn1+CypORt2cmGZXwIo2Rqv/NpZzN13nW1ThcaLf1qKIYzOxvyOizkZJkcGyZcFCl5Bh
0OmLFGGBkjTdJ2IyAdLiomOtlWBuWngI7jbbEcYpfLelWqW5ywPt7MqwOHdD+hL4PqO2Q85dLgeh
jrYnj/PkXona9Yn4o1Lz2QS6CMjjxSn6cxZG61oSkCvT9pZAVVmRIdnzvj/UHbROGQLwr4B0kEAE
OMwGCKtlPZMbHQY5vkU2NrvbEDZ0x9fIcsl7hoeg83eTUfz0QWWwUy5fRzO7Wmpr6zf1ln6vZJWj
926ycipIH+yhZNqoTF/K2QMrAzRoSkFNDUZO1DP5M+fhrUPgage+BK1V9eTLoIhliXeO6vCi5xpT
WBu7kDiGwgXeinz8YxQdJ4ZR7mkenojFbmPVgigtcw6N5ieH78L+qRWKGt8rA8/HbsmxTc3ZgjZA
TO9XC4aGiIYfTeQ4OfgFRuPg/rEHl4GkWkUC4lKga6QNXm5+A8ClH8sbIP9DE/T3QOAla0R48GWK
NgWsQFFLbmsuL9W+WvGgP9WRua+K6TnVZrGfRHcJNGOdtuEn0JEbHmsiRnlhDyGSOisyvKr7qHjs
/BwDOR76A2o5m8LbJ8Vg68BSpeG4SVAUvJQwoB2YZ5Ke+xFuLLt3nkl7UvLDxxzdVTfEh5BFSoBE
iNbYFPsihMQ8OxYJtK0aMrLkdFSgjxe9tEhz9RHSUE6CT3m3XLIGMW+O9pzv7QfiqxoPMbO+MDkJ
YlAS1IF2ZYeJPWfwQSTU9LDZqy7GNfN2cyEInPIE1fVe1vMRhNTJav+Ws0mdpnBPtHmhjDsfKmfx
Gtl1u+C1PfVqy40lWVOKMhaKqmxZY8agM/xqv+RZR/Wq634f56h8XTy9TSp6aSv9xycskhnlE8CD
u4wkPczhCEdwXSbckOYq/kz09OWzfq9q0ksx/gB/fspi5lrhbD2oY3oo11Hof6dyoDXLGkzD1lvS
YIewZ8dcS2zb8UE3hicVGQcRdZTBSPC4LTxRzFUHDrAXTB6SF2+eKWDe7vqNpacLbby1m9VHxbd6
odlcO7bxRwm/s5xehWxXmrGKP3JnF2zZkAQhPBqSHcduNZMt6q6KDbyJw4iJSQaZET8K+XlfTsFx
Cr27M7AqDyK6/RjYXKl3SWMeLD/eNunvxHURXjZF1/zZsIxvEAI4Lp691viTcRttfG5akMgxDeWT
Hwas8ovucUSCtZrOlkie7Lq9FjNOccCAnJanCrxGXLI/KaMs4ObGJS0KHHIp0I/RO7ywXhvud1zz
FPTZDDU2eLDyvmzb3PGOAB4xHt0weyMywn7U+DYQ7Gozcaxb567sdpP6ZzgRZ2d21l1qvrtWRk6t
2JLw+ujDedWDlau5hMjS20P+PMssPuhHdzBjIZk1Pi5mOyMw9079H0fnsdy4kgXRL0IEUAW7pbci
KZIi1RuEJErw3uPr38FbTMQsZtSiCFRdk3lSvsPIWGcUyUlTfZWBD1SLndAOW4wxV8MMz7Ng4NtS
52JF+KkCd8m6VNjGyejYAsR537wVafaduBDhfV/AszeQrxOKgHuvp3SF6xV76TdO6h06crLo8FZT
IO3zEdB+Wo0fgUCfIqZCFKNrv9Ij411rmi9fjc+a0V5j0THYbYtTYZfrus2t40jTDhsM4bMfWjzI
PRwnns6PNCKnIC2AmpPkY0UXaxi+SnLsQD6nM5bkwACMaD9EQMFLvZ9ndT+PXOOuypBhIXYrgs9M
bZ6MUMLQCaziQnocVfY5GJBQ+Il26CQSMcawvtWKN1K1b6BTuTaxVTTB+I7WrJ2km1AgvUBdpCZ+
3Jj8qe8c+OQaHkW61f2AxXkYV8twiPR1i8lirgHQTxmbmoxp29EVp2r0QC5BhVEhGms0M4UwirXd
4WBoU9QQZQl9R5ETuqIlTBhKpcQcJ1rl4SKnAQlHS4m+SZlYD6SPEO5KpLR9r/XRWhZ94JzLKpAL
2cX2MkWPug+VsWIliZyRxXC+B/OF2D4xlTPj9QA6v0KESmcQ70SZE2nCWQUhaZityWPgwV2b5gfY
W1vEQkNkd4T81PUS0EPyFg2mu/Vw2XBJj/537LEiVJV2XBlF7Gw6LVAOsswqNqdRegYOZH0S6KW+
y0rPT6UAtJO6ERQF6u1TaUGSqB1CUlAzQjIjYyTnqglYXEioX2PCKY7EkhO303kZ0KNQ5zKhKXDn
DFX645pG/snvRN4d0JejFas5ydRBfhwLAknS2PFPBL36hx4A+l5tUY0wzSTnlVyYxeBNWl5f8R86
NE50yfhJZVcqFH5DvgqLkBFKxBgLoDmLPjperLBl0DE0SqNtANt8w5KmmHcJZukujrFPKkg3DdbR
TJYBguqCyWWlOAz9AxdyuOd4701rptvRRl01OHGHuk6LV6U/1o9KtbRFDlcKpEozXMI0YzAHVXxl
0JxhNXWLt8YIj3nD9jAsEms36DaXlztOR5HX+nLJ0pDGFBPhKUrcftdgruWNdqtHkUIDDx0Sg9W6
UXeoE6pFJkkoD4EgoRtl9sLqIljArQExG/KXCW3MAHXOAKHw2T86SmfvSoyp/JQYApZYJp6BroS6
Id9WzVeA9IkxM2YVb20zIdXZWaQCsa/5zykuWd8sB+fqOH8NCSSgJ1GCunDgkU8yY7U2mINhozDJ
GuNjDvDCsbmPFf3DjLptnLKWa0zBcpidCu1gZrCUQNNXIMxRdXI8eM96a26pySVjJNG2kk087eiA
Q6zUuY0NFqDHXP717kuaD5jz98YEG5zPR6NgUlnxJn8iiqX9rlZI+hibky/Y2oeUlt/0PiwUtSXJ
BPx/+KcsjNrYAlc1s9oBcZ+ZohKRurYDMxJsEDEwHXUw9ldMwFqfziJZx3BXEr4i6f3qcXWySGW0
7GyPoukrMKmgi0hn+SwZ7wJfayZnZTDLVWMkUC8Ds8JgvEUWFNrGK8go13uyanLugbSqlFNkp9W/
0STeSgxWtA0juF6QV1reKIT6iy5xchrdivUz3pXd6JvF1Dd427JynZWmkgFqK9h1kUHLTHtPMoQF
bPHyiWbnrR3zCVKM6L9J6ww1AmMmCS3JuMfQQmGF2VEjtY2wnVaS4ttmcMIIEcK6gTB5CI9BQmRC
8uEFOVrlv4K6UaA9cn0Kso7Apeo9LD4nOGVEiFNCNcpW/10P0+aaOaG3SJT4bDT84nm8iatqBfZs
mRjVBTL+qVIZaBvvbcUTIU0UXfj4iC7JVfeGu2xyD+C3Ut8M1+c2q/bs0VeZVz6xq/MkqUvpT5vw
L6QOoAz9TQSyx2XjISFadM5hWi7EvLE54kDCtVihfrWc17Eu7y6Q0rSv3tGDww9H55EVV+n+y/pX
7Jxs2FKV+im4scSQ76x0PNdxuKE2YI2yDWqdPM5ikfHRp3c/YlHbgUHMe51/6StFyihqsvu8hY6o
pEKt2+Gxc6tXB04u7BByczQB5kLtTnpeiNZsleiAWUakhcAjhLNvxSeBsoH5yTISNhFFFnd10gJJ
AOmtvgKQswaxyELd4uZh4cWpKmKSrkCWUudzZc9djmCdN00tItBWO6e/WM2v7C8JyaZdFl6Iy7Zy
LA1k5MgcfD1bi773dknDCgKRBHKRogMnTmAAzAth3tK6uUWTaaklIhRrk42IKsdCZkX0LTopSQi/
kD8SLYLYQFlGopv38SYfxcEnSGlo9xJUpznwZ+8pgwHCBnPPZSzXIk4Jl5WVozKK1rolNkUGlYGx
n4oX2a5yVk8J5E2TeezZH4G4orpOmWHnwmM7084mP5zsY9SuRE6VqDtb7T4mBe0GHGUfybm2Nyxm
h01OylkV/4o+BvRfbVB0z9Rp6MeICMAnFiR94bnqBgF2xizHmbQT5VROsd5ayjHctHigPMloIttl
olqExcvLse5UwxuYtJkek1JsqVju8CxBDXBZEcY+cxv8Toomyb95ebgRuhBaJiWrKyD7afEHSwwG
yuU6o0WpKVcdPzwENdYS330Q773S0axN16TiQkwt0Csm4Z4zjfwebZaxSB3I1sr6UxLA5cIs7ass
BKYyTT21fbPyqlvC95XSv+aAVyZXOuvlVYdP2kVZ6RJ+h2x/bRAd7AiG2fjvPQ8PrTYqH6nHIrrL
wGFbLHF0HQkiUA763l7NV55LE9/qqLQ7+KIrxQuY/hnN5NZufhQ+wM2zQmdd0bteiF7QF77aooEx
WN3YhBARqo0NRis4ChVjABnf6heI+vna57+tQ6mIOdnhrB30YDwhj0QsMQAJaEAWVvBzjUvgNVC0
gFpgsnA4uQ3x2bckdVJZKJ3+F4GZzEdEbFVLupfTH7lBP0YPr0UUfIiSChjZD0KckPC0zjhKccq7
r5gEiDF8wOVbqYyl1eQP4slKpe9jN0eoMnO9dgt3/UTvdvF0nECwUSCXGs1PB32kUEqHeWN1dWwc
C5qBzdoI1gzs9kiw+MTC/PWRKo8KA3tGEkCzp4llI9pzUTbMGpqrzSKQMBxyPWO0dE78sDrma6iT
kYD983m3LUwB0xmow0+LzHfBnUFbiU1wOKgqXqMurZiRskvX+GPnOMTNvnsw0kVbIA3OD31f+AqR
lVSwXdFtm9xgns2GqZEcq9FuimTyLPs86AdpurO6PbR4qeugZgRuH3APcE1LuKHlPeCpxAYBQ34F
ZOhkSeQYPmViYPQnxUH7MJBkkf2RnsxqsXuIUa5dHS2yqb38Yu8RgVeqJ4KMUcs3K1RV67RQV7jz
VkLll55+YbZyaYYap7WTr6bM5rDXZwYVQDg+1Yq5Df/7bHS2kcEUnIWwG5Bj52xygbalBOtRW7B0
XHfjmfV7gpMmGmFC2mDkaxvzQryslGdMREPXsXop4+2QtXsCMdgGvCW+ux+ZFEck6niM4Ajyusag
vfPB+FHsf/3A+9q/hhzNsVcsrfEqkEPEWG5NjdXISDYqudFY9BlxyJgS0p+RDAV3O1zWOghYtGiS
aWuMCBFZ0TIIFU5wlFN2+xPzwAbSIGm5Oo5YGT0F2V9LL9AVa3Lg5rRTB+KTZlVl73uvWoqO6Rsd
IMpKqeYbwx7maqtj3garwMA4zmoEV3I5xO2lAeWWftUtTYpq5R9D4O+Tkrm1qr166GkRi2I3e5U6
pKGEBzOjkfV0SjcSmwMeDisaD51Pe1CxuxMBw6+uGiBCj08jEwsIf8isRlAlzPzLeO27/q8bAhgU
Yc93hh9miH7ruALp9kKwP4/VaSRdsqzsdhiaWdkQD0k/TFT6p9dMK0bn3oxyj07plrjmvTTtp95G
DyU6tAKmmEmLkne3WPQLr2T2BsVgP9RkqmR8Ii4GtFAEbSJHIwqARDXJOa6E/wTwxb4Bolq21yx/
96U4ywG9ofqRMNIOSFNP3fGQtg4OXsQttXedLoCx+1VHyKHsggrEHRJM7CA2AoKqrYh1a3uXNsQ4
BiA1REXjxM5h0AyUytQmvFnMV6ktUEqI0iNbtNbfavvaTPl6QXEmFXRrDQIlELs7kX8TUj8fiOYs
+as1ZBYZKacC7DgyR7QnPP9tNFAAd8yaynDdl8FTYunpcD4WLhrlCMM1VmDsD/ISqGLjR4JNjflp
KGc85IdQgAodtWVSDpjS+n/EqHCrK7cwTlHQsmNSowuq9rVvir8Mz4YvGSq1ZjwPgHe3Kme/SNQ/
e2wOGOFXjlNsCI/nZqdl8Lo/K3VOtUa6a4s4LbGIF+jfqoTEvgy1mM2QxUr5V4cjLRk3FMGShr1x
3W/hqfcgsCkFMamCP7+INDrXjrFvVAqiyl2b6s+AX8lVOsT/w6mULSc85rn6idp2a8I4sSkV4YGT
zBEtseXhtaaDK/1fWy3eG0fDodew4fGO9hjP7Nh/FpOBJZSw9VS5R8+AGn1i4LnOl8QTgWaUgKLo
YER47Iy8+Wpra2daYT7raoKLQTLE1UuX4LUZ5aX6E0qtytaZBMUDsUURMhCbNXqw0616y5zgM8mS
A2c4/yGZTu+OJdrnlLhu0q1NkozyrHmiBJyRLdYLe2V1RwOfnBPbxMchpvD8ux7na6IMGf33Mzqx
TTZeCUPZQG66G5xAAxtjZcQbZreXXoedQ2aDsO0dNnXmPQuJsp1BxCrScCvAwzf7V0fZhb2FBlHZ
s/qbRzn20eodN720xBZU6nzkXTd1sbCx3A0cj3EImSRO/6UtsNNAvuuBsS4KbaFnxbHMqHcxcAYB
AY29e02yiKNtkGc2GBsawtUQfvruViUm222VpzeKvZhs9dSyinqaxn6jPq4EchJJa6aTwsauSMmh
qYcNO1C7AOKOviJ7tgUKzhbGIdEtDhoT2ti3QtaXGKpYRpmYsg4uLQWP/lQp63M9eG8TGm5dWYOm
tUk0wSEQBKsyv7kExNW0PAbqixonCQOejQBXGBYWOGHwJ/RDOxVEUKI+AusuOkQA1iZKQc/i5OkN
b4GLeDZ0NHGDsZQos9TCWQTipE0J5eBERoJjHeaW1cVQ76mT7LQK1ByqWbSyKyLqYDrgiIE5ymLI
2HoQhqT7SRlA6Jjz1Q7dAmrJ1tLsl1IYZHvlR1eJ2T/rzZ+ac+g6GV77Asy7Twqu9UXYxzjzouBX
y4O91mNGsIX+z1T0uW/2FybRxYK90KzuVO5CidoaxYfLScvYP/7XWUw1p5WSLOqlGWRPqi/STzTz
bPr5bdCaq2dkHx0XNMOE6qIxJmosPAW+sAHjuN4tSrwzpo10GavO2elxGlCiwKjRwo2TADrNkD2x
bDd+U/FNyFtz1mrxT0uzVWq6p8TmD5Npwj8LUh445tRdLPUvdwiXhS7xMigj3/ToZoi5JbuQsigw
l3sxbHw8fZsR/3FF+2EVzyiLsqvBDf0vKx30bDlk+JQHrg+aH0vRUMalDVJGJ1dcXL8WoSTCz74G
G7Jipdk9R1TwtAVFhwFXRK/rne0rdNVY2juUpEWJlLIcwaO1jcjWg4FeeaxgG9CyTYQFX3M+xlwc
FYbuaqWcddrfQDr0DGLXRWgmsbIju9BsNl7mgxiUDQtHdEaRI1epQnI5KYwfVacBS9PS+q2IW3SA
TDnrNDO5rjuY8vY+cakIapX/5haKsmHFbr7iHE0aN6NGc+NZV73UuyfNikch57ez2laZisDnXeC/
hsmZkxM5NGqzyWxb//McOH1aVteHMB7SN3J7tA8wNsqmtiz3iwAPhjL1iAq2qOHWWAHbYfzSyqpl
xY4Dr/AXZI4+Um9kDBcb9b13XG0dy9RcN0VtLDUvZahda/lBafTsEoiYu6pqoekZjom+uhT7QLfL
jW/W8SqJE2U1Rin1egNRvHX58Anp8HO1ySU8wFC7wZtN/rV56ixCpUnecmR4K+R+xkQ4KR61oP0w
ZcLexkrqtyoXLCnToX1rW0vUmyQPzTfsde5bDBQGDBysEasK/kp3YMtTtT2CFtYD0WenictQY61y
A7x0va8WO3cgOEE0nFaEbCn4D4KMQMksfQ8dn6GHqQRbOQFmUZQzq+kxuFFvoB2uY+yhPnKmwZ1a
/Ih1qVMp+kqrQAlHbdy+mbDllgI8wRIaPySk0q/WnW5ynkTQL4uWX0NRqdTxuwOZg/v0SCLffUvM
Rt8gt9EX0kydNzVEZyohvk+N5qYIHIbnXuNzlhUUeey2IGWOxsNRyw6np8mkHDA+xhUAk3Kyqgh9
qykBmq+WSDE/5rm0PE72BNn9WriVfe1h6ZIz2wwbj67iLU4atFdtXr8bDo7fwW3jtQIDJZWYA4Sm
MhRJEXMi1kl3nj6oV7KKsONFGL+GNi23mW0FqC9ALCRRK1mlcfv4UHWXnkocn2klxcououbDco6e
/Rmz/JM1Z75C1A8lS5jeWm6NvOjOkP4n4tskRfoUwR3QbI2bCvdrjCfU1UkKCt25Tv6m/PJibyaB
LnnvLPEs9ciOa+r6Ebeh+KxVArnMvetvyvRTKMS/6xRRmNf5R5V6rpjsO4TrSHZajJWMFD9KFLbl
VrX9YK0XDB8U3JI74Zf4RkydvATTYBIzJH818lBc7whAbFo4dSSQ3aF2zM5dN3GTaNDM1SQUt9t7
m916yQQdX8G2RD3isUofIjY4RrSwQrBhHd2i9mo7DkyWsMKEVRaki1z/VbNjIbQTi415by8VBmgE
fK0LFPwGnJSR7RVpYaN/bojwa4ofw3k3bUzLUfwR9+ToZNBmqg5bMI8nMyn4j8sR3ndrEKwW/Rjp
Nc+AwVU/vcSuQUIlrP+hWImIhZINhqVESkXoGgcZee8uQXw1k+Ce4SE/eNmWKO1rbyuHi5bqcwwi
KBv4vspTGWwCL1o37gqEjxrJeWq1B61F44rvZogfbiHmWMLiHudiX18R1VtowR3zN+IxZDdEUxKQ
TsSPx6jA26ZHW4dYKAA+rKnj4K3MPpv6qiSAR18MV4P4l0BzL7zYuKDi7uLmW30MtqLTDo2LHwXC
y6scIL4Z+irkWAAJaWMagGhVZ99TfJeLJqaPEKh8gu2fOwmx3B8y+whZfrrJHza1GQ4SaI35POTB
09sDs+6ZBaoalqEDURKgC7BkVG4/7Xh0jRcSyEXeEyJ+8FHaKeMxHHdKryCWohUzUGRcJEAamgxp
TygONGPrGr8xVah51aDTdCazG2+TtHAsQUMqciPROw2M6D11XWjJAi7w1ktWWKA0DaeRywaKncNk
uK2XAQB0Ab0gd0BgDEcCxRApvgL7MIVNFNGdwwocLLJi9Vzq14iLt0AakwKH7ai2JsBKqT0Z1Qyp
sUQOO5+eVXtca0Qadm9K8zEyX43Mt5zxJOP/pYtylaOOQJ+76RoPSB5MVsDzFQrtGHoCjeJEX0l9
0+W3rqlM1hh6/SAhFmkWoTBLL1b4XyB353nS2MGCRGfA6DBFS22TDwWJsRuzHFVuFm8TwTzBiQUU
jAT4SErGKqWW+aGUiPZhMUZbmCLFiokRjINgSgjMf4kntrVL2KPPZKRFyDpLM4e/odN8NrhleNcB
vFJIj9RZ1omibB6wESqqsxkygflre4gYoT1ru6OLnksDN9QhYXWxolrHEqWEa/wY4dn07ril6QGz
jWdxwDTchzqe7hpaAEhfjGXUFCdd2dlML52lFvyDRJSZ32gxlml3afBDoTVm6vwFLwmKGb5BYCcv
iES+uq9JkU1YO4qQ6V93yDxWNfwJQI4Wfs3A9KLkfIPxlLKkLjHGJkilQu0Qey1Bh5h3rLOp7Nhy
p/kHAoV5Zn3ZUJXrLwPkXazsDXJGAzSbWr7PvWwZBhszj2YY4hYjDXXTvytVBBkAr2n0TUAO0iWM
SQl+OA7NaRNmbuUEkuFYmHwoln5RsruFyFHLLxMeP+lPzGxnY7sc41tMFT9BJEX/kVg3AmAp3ZjX
Fwf2CWX043KUixFOItJyC/bstGgibmORsM8OUiikzSrKf634Yro7uz2yzJ3lesUnRB5PmxD/6lm9
5O+LvNLpb5mJv63kR2ZYVV065sp4hKx6R/keQ62g+MWv3f2LiHnxgn2MIcELbmBen6ASAMYTMh6/
iA0wEXY7xq/L4s3i9RBqTGsXzaswQI2+GY0vabAfNHjnicAZwS5PRqwKcN2/JrU2qdasI1yDTZ2/
J0mDs9kG0YAokZwbn/c/T4eDN2Z3MM1zUnc15UCFNXd5CkbEAB04WK/bZ827X9XYWzNERmxqpAOx
JtngP4FgSNhypW6TCEVYt+5GHDE13xeqc4txjt18ChPVbrkywApFPwm9ke1dFRxHKvNqETwRIcY+
TO6aqUoPx4VXiW0pDY7ODgKICIwVx8zRmvRbryFNxLor+apAwDVg0AhVzscUToSLY/VVjT7F/CsJ
2X5Bs+PGUQxG7ViYbEQGdXJCOO+1AXulteG8wmmkLigrx1+Xw4iNO8f76Eyd11kd0PT3cM51FzIV
wx5tRG/Y/NRYGfkhWLe58h/6/wbD8jZCHEpD85L7YqaYJOgil+drVx2IJLvJBJ2U2QJN/6xWflnk
rL2QcTpANfDhsio+22nXA6udIUIRcBrxJnELFumb6/PZVQLxNuza14L7Hto1RvCFZTJUBg4U0QNR
x1TpSNBFucmMm8BQWra7qvkTjDW5J3mGWetB6I1Ih5X4M1eWxp6nAhpLomdEPcinQgMpYDJomGsZ
5fMNNNFL8vznSn91KrFxxZ4LyR9/A+8iCE4IoQ7b0Y+pwM+RQA4A6z/RFqhU1iDXpmJASAGL4xk4
J5WgiIbDRr73BkULNz9zdmxWDRMXb1V6P3qyG/XzGB+C8aer75IvB8UqZmJPtVcF+dB1jHOV7U7r
oQ8HtWVtiYFZ2rw2oK1T66mEP3o3ouYY5yPcfdGhUbTQGREeP54jJ0Us+TT4PbsyWHcGhsf0TTPO
5Fwfa/+qKkSchSfJ2VYz4g3wRgv1z6MM8hm50HfQyh6j/M8na97AodGNx9j5KpDcR5C4wzcgKWau
cfl+4Fc4Np7YePSVjdnhkPtA6bor8NdyXEERWLOXZdUQoAm71ayHRjteS0AtdUDYHl2fBYJsLJw5
WAxk9a8cIAVB27ZCowiSvGL3Mh1YPcY93T8wE+dYf7fVe959a6O6VuobIPqZ7zgrG6lZYmzc8KL3
6Fewq4IDDmuK72xdUlSZifHhAxVBqklECWf9xNfAKD8eNcjIyZuWrkPnVkkMckAPidoV0aNub0P/
z+z+eMm2KrnY4X7yunjglPyG9uIJSizTJuehf/S7/J+hK+jyMEjmV9s59fLRVzsh0pXON2lYKpMG
Mu2vZanATEApEe87RCzpsNUrf5EEgHV7GEQ33fkmoIhBH+ivqXimETGjbWmtAkNd8qPJu3Wrkyxg
qt9Ct5hJgdiupwpb5RI9edECAwCrTkVuMzSsMzh0bnQFVR9wKPnrQXkNJIiZxHjEJA208ZvvsUeD
KcbEoNHOBexx8YwRxzpzOGzsOlaR/w1tXQ033fAay5PojSWaQt26VEimRuUaqN80yuz776U2cobg
y0M3FZBGKOoe+e6rbT47/8iYuJXMqW0iLFGxtqRw+Osa4kNxJMiRvdteQGQyI4opZvO9lLDWcXw5
4POj7SRgicneq9n8ho++LRamv5XoMU1vSzjUmiZzaVlrydad+yPWwhXf+HyKHS/dt5p9RtddFDjQ
mv6R4CaQ7wlTSkc8fOvdUt5VVBH6JNIvz63L6OHWyW3QQYk2OaI25sDtz86+x2KbzGW3DdhBD9o+
AlzTIeaT8qWE59LbB0z3Um4j5qPzYLyPCD+R6znZpchpUfsYPai+L+uHwuuqFnvp3wzm6V217BHN
AIIuvF9u+hmQI5XLEfVHA+AeIrFzCI11SfR18OwcZAgnC2rh+O2ne6/bNVwvkf7SfXwI/IHa5iWt
cWVii7I/gninqqRRkoET2Oosh2cVH0UeLMaAwRHaKQeZmn3tTJJRWK3noK1PfvrMnXXvY3ws2ah8
9SayGxYruboKWHT0xirssKCS90dsqItz1nEg/D5b7l3rSPRSxC4QCNm8179gCqqsiqzomEwJz+bF
J3SjPNX1g8zAKkKJoj915k7opJi5JR66IqAIhKSrJgMPhphj90SYiWLoLWWsqnR7dplxCxVuAGGh
nGP5IB3XIMqd/a9BvCWeoKg8+PZaN9ahrh0YJmwCcixM/Oxhz1fRY3cOzxEeci3/crgNS4f1JgK/
HhYlJwvapebdFlcd18a0W6yAx4d88hx6Z9IRosIkP+YVD0vwI4a5N7w/kT9ibSDdTqPE0heWfSGI
ekZRzMICn6Tp4aZl0il2kjGsitdQgPomIbLCjDj4f4Fz1NSFQDRQiI8B6iFkskZxFtTOKy/f2sFN
c3cJ0oOgmFYlcH3Zf5nECbLk0LqEUCAYie6fcKg1e1r3YjH4pwgJNOPPOoyBxljAZIg3Sb5brJ0d
BUrcxIcp9QJ0rUkXiqlXTX8TDmmDsY2ZXPWeFwKsGBSwwCXhJ9v5DXk7+WVgNZCJL4X5O2GFaT4c
YqwzwPMphasDG55lg2YiYVueCzTG+YOYwvng4MHC0eKA7Ai2XVmsC+e7TH4RnM1Uk9BO6pO9rhdY
EtaeQE/DP+tntPc2k8P+5uNeJNynye4aE3zV5k/L7ZBTcxUG4syeseShRzjb0S/mWAXtjz7+50FF
y5RJL0hrcRn4kFiz9HEzNC/ygTmFWVeTCTeG5wqIn0f8jGc8czzAU9p6AVPIxsrNneP9ELxF2MKs
oJxOp7INOgFyj1pnL5/dRPNZhPfKP8cdXjpE09qmRpfUxoe0/xqVZymBk7RHXChRui3Rr0iSNbHF
txuLD0cQMHObSXTw1/k6V2M5YY2z6tFwgrr0Cyj/K064elRnSkpAE2yV7piFB2pK09lJ71Qra2b1
G5s9Gs2073HrwT0jR7Ts11H6m7sfbne33FWsPc38OjZIlwseSfujomHStPfQ/lR5fMrxWrOxq6w3
l/rUZWms+b9GvBuIkCYrycJh7jnqNWivEb2NZ5wCG9soMKzk0EMsKSe1J2eNCqoPfdoO0vxQrwdM
wJ5OzDS5P4Js7OxPa54gxWcuPv+w3EEBZxC3c5DQ+Sg7tdOIg4nErNmkmuJwLXCvRmG2D+Auk3Nt
Dqw2LFgFu15f1QLx96HqsIRiqCKJLTt7+Spr82VYZJvIitZwtzYRdc/YWSBemgOz0DmaTLyQ5iJV
D17ypfEC9BT3JfKtzjxMTJ9OSELp4clqVH/byNrDpzEG3jpxn4qN6sMiHjDks5lGMcfcPdYV1D+M
StaEvwIhIHc5z75Un6X9q7BujyU/i/W79hHbf5YFGZmlipzAarT8IZ1wd8qcZCUNg7PTWvc1AI0s
OVXMGRiZ5QIdh1cuh+GUp9Qjf2A6yNMjgwwCM56HpWfQLxpEyec4zDjR/LWcBjkMmzBNapgaNiks
YqjhTMcXaXo3031oWT+dPuCrXYYaCv/pzljZ9TmtD3m30dKTaay9SOXMW9vtlRPgiZ6ahtC6+8gL
hg33kNrhUCIvhZdmQIwI17Ju30k9GtO9HbPU/kwRHLHtqs8l55/l7bAQt3Kfqd+e4BA1kkXOM91c
IiyZiMFMkqR8hBCe4TNMR1OmHlsDTewpC/d59DCUzVgYNGbrrv8p5a3CTMbQQVfviYXc+Qr0FFWF
bb9ZGdWy5M+6JgJjJqyLS+8Qeufa+m6YitS8U2zSzfTkIQGM+12bn90GwflBKkAiunvJzsY4d5U1
G/Q/wO5a+QMByuwfebNwuj1cG105YKcjXMuQK95C+jnOKTKhlJcVrw0iuQYJHxf84dlnW62jdPDV
cWbGCCPjhYy+R++o0l/GlOLOvC0fgOlJh1yxicNIeIox7pP4NhsZ33javnc2afGwypvqDXzpv3ZA
f6Ceo/y7QBkC2tDjJLRruRFi5YaPxllGjFZiDvGhd6j8eMj4ECMLPQagIlp2aDLR6JrKq3UfDDrt
ZkNLaNGaWICmlhkL3WLdF0T3bXX8GPlPanOgHDJc5a1NDsozsj+i/p01c9Cxdd5GIMe1vU0SUfah
FWxcs1Oun+iIwaevp2FibeOZvTXB2qaeg20cnTXl1Ko3rTmDX0It+eRyGvUtYC8uypsKIrvsf4nG
tqC4tNSI4TdUhynhwSEpid8BxutobOv2RfAlNRMzSsYHnYT2oCnElv9CEKdqs5WTEa/z7Ld2YVsK
XgTADyHCyhHUEXOPArdx+5mjZi6CuyXwbd3dmBXztyJXOMZTpDmp8qYpf0rz1fEZw4NGAB5G8Kph
ERq9+xmP9c2sCCz03oH+LCCirOL2jvBB5AZWQyLU3Zs5HvvoHLgPGb1VFJqcxyaNCgQHUKoGEY0Y
d8XJSRYsExVchIq41MEZxDesWIh9x7o6RMUn6YsDL5W3rzUuaiwD4prh8THItFon6sEF0IvOo7hI
g41+8S9XtwBbHGBPAcvqPzwPjuGtEm1bOL8TJ70haNMAqxNhVmVfoeE+KaERFu0nnjgoRMAC3pwe
dQTAHx/1xadbfTsQy3UC10aTaShFkl6Hq1adEoEqDOtIlqojVmhs+459D0uQzZU/t0wbAgfMGk7m
HupIrNvn0vyHwmTTmso+cT4r5VazVSy6h8G4J33zcLWFFqQCYmacnl0uW+3xU/X2siclL6CexGkf
opc1TQYJ29ECqPbF2aZw4nfdy0RePEEB8jlafLQXNwcbYI414W4BPTSyY+A9Cw9jU/SV+B8Df0mh
ZQu12/Zo2ZhbU8D/TqAL1gSNDfsJNVFZ6SSIrAjnVrL9ED5TS5uZJSvAMEaNRCYxS7C6xxrW/SMt
AXDGvRDRvK8A33ly1XOr+91DEVfTeHZYYmMSx4ZU20Qm69FsBqaZIBz0xsD/lJOP4yLMb4haLHVf
UuT4w9fAPeI4b8AzlJIHboo5udu84G11J1/FYo5Ajugk1jfiu6X9WcOPBbLD/4+j89iN3Iii6BcR
YCqGrTpHtXLYENJIKuZQTEV+vQ+9MmDYmlGzWfXCvedKhmgGvbflboZhX1DCtKlc4a9t1UvFfjxj
219y/3ZMx4zUgk6+a/rfGgF2e+ya81CClFkvI2gj7Lk1Hqb6IffOLTwObb8jR/CdgF8SuC96Gfu5
wsQfELNm54c6pqj6RWjA+pkeKPl0KuC4+brPW6YexyUCqR7/NfFVDdhynPQi+cSsl0CFW7KGCIC8
lg4g8RMTYFQrMMewO7NIR8ZpI833aSkwndIXEqSFZdZxAERkr9gM8IXkp8xDmSxgICIFlhmJ8W+D
yaaCPa07nQ1OCKO+WbRBjsE3aUkkBkYC8MUZzjm80Kx99otz4TH9YhnUgCtWqK5aNo0w0e9Uce9P
bxOjAfvBCUmdD2DCJ0dMYjHBK9gy7jLOMBZKNbBnI3/JnavUL5FFYBpiC78bN9ia5vBj4u9am3Qh
Smx0abxKIPcRItfIwxdPmAKD+Lr6SEw8Z/MqnPMNzLFVIaONOX1YDE6iwVv3o9zgh2cWec5nZEGX
cvHWBb/DeLXwQvbGbz/AxThaEZcnaz7QYVbSkuD43dISjN8B0rC+/XGqBwmdT99rArV686EeDQih
Bcq/aqMjA0M5CRkkPJUk4AD1wxXOt6+jjLrGy5Ylvc+97xKRRURkBp7Y2qJqilYmVQq1Ir9AejTl
c9HzeQZMFEy1DduTSs8RFNmZJrF8J4BkBp7G3oGPGKScZKPGmcRUopPgCtjf9hpTHQqUrLfuPYKW
5HFiZ+mgkIXbdGfSJXWMpxVsMHyxS147ht4sPJdpyKfIwNnbZsth1YNhpNnqxoPbsaDsf5c/svPp
9dkxL5l720h/iCVQCY9wYVOQ4X1awm6MFaPIeiTFYyOX6eE5BjEwvGnUvR7fRbx9a35E1H3n7jpT
w8rIvmPxiLYvrj+i8T7qcbsuwqxtmV2yeccYNo2Rp5n03Q8draMIL2Au7ITM0ftwumdzjFOaerSt
IJs5dxNgUqd8KShYezwlRsJXwttlw1Mh5q3v7cI6Y23E45H3o/nbts9L/p+pjpbhrDudrLLmTat/
8VjtGnHIyLJDuuVha8EukrqrHjS/zui9X6ELze6HyK58S9Bio3x6c2loB5JdOLRowOieNqbz54Ue
IP38mYjWmfk5wLA2TNYm1uNWj5yTwUPMClS701fAbjY2HnM4ozGIKYMPtE7YxHTVM+rtMWawMO6D
5DCH70V4wRuoYZtMCo0AXCwOp5GVZs5kV56pMQqQ/uUtbV971FG+7xDAgsQHwS9SUCAzO8cCBctF
U1f/UnXWgr6DbSdDe8ia8Htpl1j4TYrEzOHeZjwyR9fY3VkU/CabeggJc3fOfMouexf0l8r/bnNa
TtIpZ0Yq2OIRQDHrRHNnXZKMX5ttU5DXQGaZf00DG01+JNu1Xj1aAKCH6Kfg/7ECsWaOtQmYcXU5
uUTsHaJr7Z9N5i2W9zRR/NXBlVeXHwJ6oloIOlAc+o88v40McMh8XxkW9Tc/wO2Pzfg6AQrL64eo
2jEZdylKWRbHzC4wH65kCXSHyZ0m9ZN5BXC7O2YfxgIAqM+9OrEcOVpYArBWrdxq12GIvvNJRClh
iejwHJkvmqojpwDvWn89UWnUbnCJYDVvumXjQ4GsSnHVsFy3DqobHCJUTKmXrsssAriE3qqxdm7A
KEyl5EPNPMhhmnA4LQjZcL4SexDvigmDT9l1Twkl2Tq0O+Dhi1JKxjH1IZQNY9w4NqwmxmG26X+4
rk2d4+w6N3quE4DdySTPtWsB/Q6eZEqMtxVN9VpXhGnagf3sV7RYsbnvahOSc+0zAmX1k0ZLFjpp
8rF8SdBMxikbmigjUqYUuX1qPDr9ouewb6L5bQrangH37N2NdfUzOPm3H9DS+7X7aHfiWBKBa8Bg
b0FEG+hKJLBlMeePThW/LFIeI+73CZpCd7zCPto5AwvmhpjjINwwh1+JAvdp7xOzAhM9STHUtFzX
E3fCbL+hZmIhZ5mosAgNy9WLmNSHG1Oj9TTRqWl/J4sw2wPXhhrQVD/wCb5F3/3V5DS4PQFJrOaN
7lKInssqYDzGR24a/E1omkvL5sIJF13IqvaNOyHgppkjPy8clikm6zV8e7xHNw+UJLJcZGhA6ajE
GtVtOyfdN6ENzVDiO42OCDzIepH+P/KM1nn2WEaLAdW9RCA8u9L/m8rnhFlyLh8kAzBBL6rqx7oA
flcPO9ssN7Zrb4JS3TwsrSFxXKhFiRf13+q2unemmANEfgFYAseNJiaXPro9lqxwSm2XGF7Avmqu
Di6zY5mXaxEKBPnDtxsRCs009hYrTuFab2sJ5Q47nx35nAcvhs7wZPOdg3uTNuolHa5uHj9G43yM
U7HxiYpY2zg6bL55NaW9lUAnyr4ixl0FEpikDI8Bm3sT5PSo41U4+jt0Xgfp/2G8vXacsBZ6lBnl
IjFkq2QoMA4Y1h6/JdnVIyUtV5Pln1SPAB51j8XUXomKxyExGuF/Ap4WAGjOFjxxTC55F1UHD2Ur
ct59waQfU+W10R+xnT0RKXRnih7FQtSwfBuxdTPKMRM04+7aRKSgCQhwtXPwovbkS+sIn25rzfZN
zvUlFvOhlFyKjfckJLzLSTyj9UcD0FGUolVgRemr3zh91j2qyqLFDjyvJ8s+MRSOm/Yp1vEFMYH3
nss/CCQPaTZsh46AdhlwswZd9m1ztTUhgiSKJTSaS1yL8sjUFacp9ncAQ3+l6VyC3qXu47xrgx+s
s/8mjCc5+/AuZjyW6GFVVtzIVRbcpU23U0vtV0ftw4DRnQFTLeWj4xPMJebzBL/GXggq4V8jOafb
dJfSPrNGtVZ45hEU1wdznLYuR7shgnDlhCN+L3cTlsU+7uW1JiS5zZCSNHhaNDGzyAOMseZDBqjH
CtJEnQ1fjceaI8Eg0jOip5jgRhusghqRk/2Ysp8IMxbjBQLaSjfHVDcnYX6XCZciluKY6ApMXyfM
Ahp1t/ODcgkaTX+UOn1UyJUdmJhBaD7YEuELNMoKrXCxqQvADf7iMmGVNDf2GaItrTJb6jZ5U8xS
JCf3mH9EZvopFB+3HP0vi4GX4pzild+OsCqFyPJVru1X/rnXyXwGyneqZnHrbfkKpf7i9oTTwCze
1WnzNCsky6wziza9pOX8NljzU137z4NfHSFuHhzN/tlBjGUM/wKHdE0jaHlo5dlKil3JhjG19X2Q
mi/KLuCTApyBVOcQElvWyAG4pnw2W8ttXhTtfQy0s2yQErDlqhCwYDdjLUVRbSU/XoWJNB4pYAtG
UPOAy2BGcCB6rKLw2tqPgHrQZyAbEDlktM3eMOS6m2irE3J50ha5HSlD1leBxqcCaOUxMmvIWEMs
uCIQcQuGfU3Y+A6U9FZ5MXFSJ+jHrLyxboF6FInxWY4Zofb4MMpx1Yr2kAbmrWD/riPoU8vNEXEq
hMUhlemLNmBZ8krQt5BEvy4C42L64oESduNHNoezsfehrCbfMRNhHNQ85PoUDyXQbQEOytsEs8Y9
8IbWlNg2Dqmhfa21WuXBsK5c/85CRS2hvQSAxRt3XFeZv23xEhT+KaQtblq5UpHzEDpnO2QuOFN5
ucVl6Fr6rWlT9Cmzyj+N7KcivNdeDDfk3rR1+6KWUSEppH07U5TW24EOLmU0AU1nnzXF2fRIksEJ
1sOWppv0lzrZLbg/D0XorzOItH3JJoDcnTL9kiSBDwyMVcN6Ym4JiPhwI0idrXNXar2ys6vBRWfM
35IX20O7tXhJDcQflQ24N7i3WdPNnUCfxfYoZXUn1avC/pO2w64DsqaS5aquqXWQRzfhtjCp3Qiv
LRJr1+fVWqHrQBfABfuJLXSFO/spW9JX8Uh4U/mdli9JI47Yz8Gd4JdHtqPH6pvoFzx3hvHQMZF2
WY03c3PpNZD1JDmrFDlMjGr0rklZvDSMfzyP8AxnAn1nCOY1rcj3MT6ZZTJiL7qeMRDz3dRQYQtY
8nf+oAhRQfmMJ3Ht9PW7dqNbjsHcKP37SFCvWfMrjuXHRiAN7XzKm/45GSCrSPDBpRW9dsr5HEVE
dIhSuDaMvdbOHWoaXO0zDWG12N0hz5uUb5S/Rm2siGy7qwIcrChZQ+7grHj32vE8tumBY2jy3K8a
fCf0BZLl5jWmSLYwjODoIZXXvLcg4BOSQiquKkEjC/hx25IMZ7Ysm51mn7DzUxQnxH1tm/jFsD5N
K1l7hgEkh8SRwdvZrACE6b7x1M8NL7JjoaHl9crq6MVn3lLEGETFL55InweIQYDuYTarV1WCIrcI
mXAwXiq+1LVPxW8TqtU3X1nNZJTjdO0UGb4RPM6FrrZTywh0mJgUdg54Cq95dkbQvTmVjzkw8xEp
9HEJT5t2BZ0DmIAvCHao//Po6lkNsI9w79igodnRZ8mxndujye/XjTycDqPOVDz083jMiLxJsnbb
eSbzEfy20F4sbb1JQDYeD0+F9b5J55dxKo899JF6zjYy6N60CAg66Jha+RT0NwuZg9cRUyTRoihz
O4B1HodiF9kRMotob4Tlvumyx8GczqjSDrgC7pwqOwIquVLSrsSE3pKouPfJVm8FMgDb4mqwrX+B
emnT/tj3+b+JdMQJ5UVip2yuIW/59UuIspfcTQthfIOWCQtYx7Yp7UMsn5rEItgfOVmsQL+QWW+Y
nNBkA38H8POG6+icJqRaQHTMc0JsHEJptNO/xBZFCFr5Q4IcEo+KfR8VtNJTwPjMC6jQrHYJOfZT
aDcCjFc/G/hcYszVkzG/mKS9HXDP/sgmD7ZmFxkcavYBWzu2Q7ysGw8w+SFKi20J3cspAeFwTBd1
8aUd8PvNGH0kIvqwVbyvFb2dn6O5qe0I5euih9aazQQjaI3exi6d+cbe4MnMypcsQupTxOkeHt/C
FbJ/51RnMIFtOP90JwTT0yLHsXffOYbYDDYqRxyPU4AmqyImIq5CucvofAPNkNoMgbcGGY6gqpEw
fIgSst3mbNErxxS346IYMZEyyoWxUvncChiVEo9w3bavtiKqrTVhgMdoNj8ItSVkoCJZyMDYdNdQ
L89hCaS6oyXpY9RvHpZYZQ4Rm2znU1vNRdvqQZPdsK39KlgmBY+ii1aDCA8IkE5wrHctaSWqqQTt
nwXL1IZZhCSiwI7orq2lgPEWUPGM3mY7uMzhHe1DESgOo5s9zTZ3A0pc+GrVQQrj0FkLNsV8a9A0
BJGPjkCwOgNQSTbrhHrGT7eJ3291hJBM2VzswscVtpxbSf7QTSE8sTYn/ArMlAAhVoruO5Yk1od2
u29NecnMn9kjszQRrw09sFWS9hk0n0bmrlumd6WYnhHBv3axdwi9cO8Rz4ua/R4pEp0tNYaLqcaH
JMngFOZI0jJZWQ45tkF8q/gM0W9YsuYOb/cYD0hnftKZunQdPe20vCcFuewIcmSZPigL7x3Zqt66
6zDfjdOvG7q8irHzOtsZIXO6OOGzOzhJcZtluhNDfPWEe/Dt6FXjqC9n6y+avJ+ANMHL5PCsA6e/
sBbaWBMVRmoa69mZiPjq8P40Pt26Snj8RDOc3NQOGX4aZ1FHKN6YwSixBEuapOXKkMVbNHUbPZXR
CngPKOYmeRO98yLKcRmFEf4VzZ9+ITduFp9Kuqm70knmO62NhyQaHrgPX+0mZp6c5JvIxcE+6eG1
ZchcjwymK9wRU96aL4uZeeqDJWZ63NTGuHbgpooh3Q2YDWn2EXQS/EwK6ppUjvciRfQSauYq7YxK
0DfpbYfp2Nbls9LIL7LQ3SE0HwHPGWqV8jID4EwQAtPjxIpXY3ZgR3rcGMmEmaN0Edj5yf1UJPuC
vYxt2Rh5+LhC3/7ARH9QTvwaZslp1OYJ4PUDgsyrUbA0gJR7F7QLjZYFZJ1Dj5EhjGn3b7DzBwlI
yoz1OzGRCO1RBKZJe4o8555u+NEJqMZmpHqTZ/1aCpV6VByEV+49ixmvJDds1tkLbEmaTkRAqNuy
3j3WGsEhyIwELTqWi6NvZoxhx5/Els6xUMwphgnNnt9SmCKhCRHbu3BaGkuS3u7gmlLpInJ9dBVm
I2/6Cy33qUnqreilQKINH08hBI6DCjVWRZZqfusSUIUu/Wnm0CkhDYYqSTkjN4LMklDkiP5huaLA
Lrvi3Jj1gXIWB2i4jzJjK3VQHMqx+651A/8ZJIjzWTjWz9RDVMi7cwTj20OVDef130zsN8OoOMNr
YkHpS6KQSC6kY8dpCuTeS7Gdx13AmqBNOPE59oz7AGRUnjNILG0A/G67nbUGhDt+JR20yaoZfly/
vpU4ziBzez16okJwJQnz3LUEPhH8dpWoQuOaNCfbRfRqMiKy6ZZF0BzGeLw2jf7scOsoF0O7sOA7
mVN6GEwaaT0G17AXaLPGW95ba81ucuaz9o0J9WFIHpoTj9HG6sMaIiD0ClcXj5Gn3mfL562LYYhq
U35Mjqwh/eaonh158GLjZDQ5w1EZwN7sXiZiog7RvDg1CmKCx4EZipWadKXuY+DqN2HPp2BkLmeN
grCL6UDkOayukJUP1rQO/FuvrfMAKm0P1wwLDitz0gQfBsdF6Yy3QeKiMBBK9ewf3NrGSgQVVwWC
RRFFaJzWT5Gq9hMK8LaEFZGBrGMiFGzaRb4LdxFiuNn9ECzDSlbm41p7xYaW6eYpxRoRCBRxiHdV
Hu9LD35KybHZMaNa80exGMb+PGfymIr8u7XHi4fQxp0MGk5ah5X02o3rj++xjerWQWDLYnUsaUgC
C15xQKEf0TqiyCHBkrJ236jkZmT8CNXTxRRu/dLUBRaREAQbeYJY49CjcdNFbGHDcL5ptwlfOQ87
FKhELYVmjrvFYU2d9WqNNZGxhZGG68wZGXHy8ws9Ip8NwJUMWbgiMIwnUTAPTILC3PRW/liY9rwb
fONaxcVJ6mI3hA1d7qLZDx6d9DdtcTBK18iINUDcb0fRzs5Qa43dVtnVsVWM6Rzabezq26zXf2ZK
WBSiOIa+yJtruQlIOGeTrFClIEXvRGecG1v9Zh5BLbmkFWRSua364S2cMvwAWbUDezCtGI0QyuUU
PGFWLfmdk4THCAKISvEqB176UiKvCSt8xRqu7gKI8P0OlhdzPo+MqN7Zj5UxH2UfkoaVncMRwe4I
kIq9VN2fwsZ97EvjK0YeY9XOk8naw3SYhHKn1wAX3Tc+s0eZsHio9FetUkXiTQ16dBp3TusdOyMi
LMZYRwqJK/LflWe2HxhW6cTLg7Y9atLiRvm5tfqKvVGA0twKjIhlpLeaNe5pNTCoUJtM2i8AYoh7
6wtrozz1WlcF0CPv13GTK2qPde7yv1bAnVJNSDoZdJCbBpsY8XIQ29bwmMR2ehsOiPXF8FqJBjqu
81CXWMOs6ix8KhdnGim/x+cuNndaECE4IWVZdFD4Gs2VqeGlhIR11/0Dq/C9XdJgZpL3yFYALWjO
cAe8WSUiJTKi2Bjd11RdVWZ+xW7d7fkUzbUVz+MhLZOvIe0wJSv02r3D9YWyo5/sszlpEjmmozNC
9Q/ZYIc4MDHhd6F1bgsE8YMYf0wVHpTFuyFJtHFyvmIxvlYfFd2Em0qP92DQPo3SPWlzOiZpETFF
pksSqnzMfXxpKRN38sCowLFwe8OHSr0t2OqJ8fkMtLzGWA2bucGjg+9wMxFhbQ/DfQ6D2m0m+KNN
dUxV+EZGg8PoD/FmlnWnkGPvru6h7dszB72HiWcwxlcl8u088CkMIVi3YO+DSFCweZh9cwwT/y3t
9JP38CNXFTbJGmknZOSsx8U1z/i7RodNTKZaHiCVvK6dK6i+33SMr35m3/sqeMgzUiVR/Y2AV+8g
EyMW0PoWtT3S8zR+oiCd0CJzXPfBb+3ivO4jKtzG+aIspmnyUOYk2yDRj7Iv3rPefiVw47OtetzP
XskcHqWXnDRcTmw/gp59CLqLHO3PtAiv8Vxt3TiGrk89PQ722ozwALRTi/FEjAOEpoTJ87RxjBj9
V7YhVRyqiQWvlN7TlARDIZAArjDg9Cjsn2RoCFYN3H+Jk+hdly81BfkrVznb9+NckiaWsyQxqy4+
oRp0VyDfLiYSCU7s+KUoKeY6e8YFZ9j+uWC6cTbZXzAPc/B4LW2KKtqV61grYfjN2Wj8YJ3MFPP1
suk2WwQhAcozqZC2mCFmpVlMLsvhCvlwmKeLE0yy1SLVz5l/hUFt09rMedsKR7zpNyPUddTuISVU
1r1lffgieTM3sBzTu1DKCePccGsDdWNp+kV1f2zHHlBSxbYoaltmTlZzK/FpTlixXTyUK7r9Twms
22/xxCpyvu9mRse4V7uTKrKPgNy6bO5fUGlhUombvzhEc2dq1NwO3ZpFVBUuYdCOanhs0/bdt3Hw
GIr4hfLQVd29YCtQt+GjyYqibREuUnOOcoyx5+T/hsi6oRbf1IzAlNmdMlzZQGY/QrPb9nF8yVLj
5jWLozt5CnO5jUBtThbWvgqJ3lgeA8NHu2psaal+KlRjg1dd8s79rUnIw9jwaPjDvsbpbOv2Oe8s
FB2s1wzydZWO15YX8Q1jwBYnW3bPNA5wB0eIGwFptklkXOAYFYc+5sDKXG4apS0aPJS9LDAPxNYt
zbb+ojTeTPDAEFBBH9TyauSAbOcGq05dl4c4w4WbMhpuIrTR1FAozBiRpiQrgtly0u4jB+hhVsPn
DFRfLrJGI6wOteNjm3NvdpBu6nH+tIxu0/Alei3j9DsbDHJSQnabnktT07efA+TBu9YujYNhRrAB
yI6/E05GA6hoUuJs+hj9kdWw3T6Kod0FOvjsU4bdiUcsjz9fwaU/jnnNIRTyEQzBj27nvRkY32Ex
OmeMVCurr4+lgWclyPyfhkHYSc/jDms9gnRza7PyFrll7BLJqHXoHQC7g/gXTsV8nT2svYmD26yo
uFDgK0bg1ooi/ac71pBjdStH94X0deAEA/DpSZmAWJkKVaS+3aVhb66IJ6a6JYvlgMVccJwbUHex
Se+tsP+ubL++ejyvbRCgWp/B1K3cBop8aI0II9Rx1sV9k5PppDjLq9pl6jL8EXwk1nWOuzlL2XPh
B0CU0qCITYEwzYAMazP79kgMRiGuzWPWRQHmObQhdh4zwuxarAF5kwS7dPSdY5M17IxicTNBWtGB
MRpPZEUFEEyQlsjXGNV0JRrrFYsSIi/nu2+4OosCipMAkoHnE12DKCvKefverAHO9oK4JSQx+MAJ
jyS4rm4w11Vmc4m76OgG8i9wUrJWrW2XwPCYye909Ck3SDhLClZDtt9+9WHEKYHena1tbW7slp7D
l+jwCbr8kQIuatZ9QYBDv9teXa8jQSR4AKiwi2r1bWANyzWwsYoLKpmJJlPJdAgdiTiw2PoMeCHk
UwtheEFygcQaRWzhNYc2o+pFqHb2quTslNN9348/VTBde/S8wNSP9sANs+wW64Wo4zTP5DaC+7d3
HvPjTHTsvud91/6IMX/QycQuwiOnw2RqfWfbPdiHYkZK6XnJ/CxBXbNG7wmabYmtCiReSiatGMD7
P38mrW3t8dWBGY8IJa6WkW2C5QXXZAHtZz0lETtRjAE1c3eCLGQMq2bajHa8spyKEJZ++gfN+BRH
Zco05VerUu68rBtQiOijqfq32gopSpriGY448qmoeSdu9Ekl0HSy9MQk7Ebc1sqxOqgq6VGY1Zdd
AV2J603p8uYOZu2wyRzxWdoqOwUI3drJXasBsZ5RXpvxG6gzRhhyQiPjbCx54mQQ34VF/ZZKRs1Z
Ng+HvIXAYmWkSjBFCw5uIp27tEV4F87d9KDiCidsE/er1mSBJ5CntBIcZtCdRz3tXGxQTZl+9y6W
ILbW12IoyJPTMP4s46Y71juhYZs4EXK+vtnPsHhEW81/4yKnNLuQKgAne+hZAPjdAGv+AJVlAZdo
aDhdFO6yojtFgko5ce4SEI7K1a9hjel30qwYXDJ6xtnEwhpTmBnGG4mWO1jGlJUWfw7GjYi3FPdp
Kxf/q9z46bilNiMJutqOEiVTnJxDoceV6kqAeBXjjh5bVs+hoYv6qx6KkZkSmRBj/2QG4CTLkAqS
TicfyY1N3lsFOIG0X0pP+hMyL+8Io2KxmpOQGpFo0xPW6vEvmgbaguvZ0IHMh5At+zQRyaVjPvWE
TUHgckCVpQYYlFgPTkaCJZ3dEyZ53GAefnNHF+25EOpKwk+/bwP7PDnIrMMZ5JHngQauh27fRhi3
B3ftSgiRBHv56CdiHCcyq9h9Qm10PXL/FKcmVDSWFSFKlpDznN+mQRyZ2BOgKGvbkwnSc5jLAohJ
WTzVES6vLmg/1DKWLxNy0kf1E3FOAl539lFCklGQIqixjOG9YsyXOu4l0eFT0w3f4yR+Gbrs+oZz
Uar4tU85mv0cfHsR5D320yF/i9vS3OSD56+NrJX/mtHlO9j3z3lmvpBGOjCBRspro2bMvBZlBbpH
McfWltBu8jRS/83x/OEu1qn14OGiEthyT6xqCDL2lxktnMoQhl9UZ7cYqQvS7XqvliGBQn2Yh9Zt
mKqHkavMddAJz3jtOV6TbQh5o08jROnYqeruM+Qkoo9A9zlMP6FEhVl2OkebSbrhmDI9Ip5DxGyD
4iVicO31FDym7GGxBKsWkbHgQKegOLYZaLrQJeAsR6fkuHhPkp4pY02cgbNMP5Ei2L0N+ZMj3Oa6
Qi8EkvlEciqb55BI3VIvwsAC1Fd5oJXbxUjr3XLezqxl43F+RefCyUgy0+g9UvFFRAJZiCK8W+Gz
r7ASzLq4ZDvmr6GxDUFWVNjPIs6Eu3pqfksrvtZe9mGlM3oqJ0KeRVhTGZCHV2QM/dTZxjBMXJYD
X3HeEFV2G5toNzTyGEUcaOAk79yWY8S3GyYgTrnhS38rcXqXHbOcGLpkqI95iIZkztTJjfrHWeOK
8kN21lXp/xQFBBTX2+myuAnx7KL9ojfcaUIdMstYS5QeM9k0Vtyxyqd/MONGbrTkY+2AbLrwXjI8
lRPmBGcWe9NJ166bu3vDZDoSQS6SMX4XRguY9kCLFtRoJeCH0X9tCqSRHTa4McH4Blyjc7O3dvb+
tX6yM0zq1slliD85Kj1U3o+Vim0S9TsnwnISeAEQjuwaJtMj2or7OO3vyTnkmShEBKAUyB/hemmF
dU5rxmIQel5EMa1rx7pvcPMIme1MFilpQBKOMj/wfJNEFr7kSKxK7GOFZa1HvlZpna6TET1bHT6Y
mcF3mI2j6MnT+sSBdRDLpCPQkCsqWEgJUI6JtI1x5Yc9wztKJNwABaxosxaH0aJpGv6fgWcEGalt
0yTbCmj3LFI2utmqRLMYDcGFj/PQkH80DgxEfShAEDDVMVZ8P3zmWhPn5yhbBnmpw8vFkC0y0nNN
BYTZKfjWU08y5Chpwl37VWmE3WbTvXg1We+jf/Ja9ztNscOBmZmD+eCq+KYgTpaoYYEQsx0ktiEl
liTzYBZWYmtPPSj75i8N6n3teYTrUOF05rtrPdYMKdQiE0Th3QXhK5KRO8/mGUqiCcfiRBjzlsn1
apjtS572t7Qk5ND2SCXnOdJ+o61E2mJHnDbesoj35FKLkzmeteVns4xulmLRNxbQdoRtJLD3ju9g
Yi/kxSY+z2mri42HR3IKGoF56fj+xTLZiGDek0hswbvHtSm/a6D9U+6dTPDDRuatNeyLxsvftOmA
Mhg2E5NNaFA0ypCEpfFR1+HVK+N1Bpea0D17X4UNBrHgsQiTfCVSlgRCkUxlza0GiRFDFzLfdLy4
zSL5nfT1l+hToL/AbakOrgGEBDkhKTJKsSW9e2JnjbMNeBTYa3hz9TaBvOE2TL0Jc9MSOyYzgsBF
N1mhrwxk/zTQkIJvulrMkTv5PIDlRHxzgGV6AzD9OiASq/Pg0LBEHSkXV5H55vZkt4pinYJSilWw
V4SSzKquOSm7e9ai8F7En4xaLK+o6NAxeTHuAk0cuShphvW0yjDDY5IEtRPJH2/EpJm7OWIlHAhZ
XD52HtHAQlzhnpJykXz1NW1y170PpUSqyX9NdhZDRCC5zGbbTYlRGojB1Kz0nAKLQ9Fe5heds/7z
/R69v7f8PbHmiZqI34LtJsnPQcC0INtom3igIQCUgWSkTZgp9R4KrzBCOSzMJydFzs2EhC0xyQ/Q
9sJmO+bdKwhvhMGkeHl1Rwj5YN/3jmEe3IWdmDeE5vW8Kmjm3so0gQjRjNo92sJE/ecgQLPa6J7u
Fq6neWuRFEyCrSrTG59lMbk85JPvEaRtMiaWK8KLNYpp87G0qz+UaMA5UZaPpEeuXQcvWqztfynz
NboMeUolgVDkta2C7H9JO1mFjoOkV3dTdyI96OLO3U8ULab55iMtvuPRZpH6US3vTM36q0eAyHKo
r8zNQlWqrBEhdH72geh1uMzdbJPN4tez7VXUCTIa2V94KAwXmIl2nXsDBskYzidvTFez96MEIvOE
/QNICT8kaYE8Nmn+H2JDLNFwtTLyaczkwrJecHwRbGG61olpzrwytLMPI0SwQtC1SiIXisuMMhdi
GPk8tgkfBDAMhBmqqDe7OQ3gS5K2XR4nusPCeBjZBwFpQ8HlSO/VYTdTwFqs7PyI+oLjJ6xv3jL0
KGbG1EosGXjdY9shOuuWafiPmIZ3yd+RiKRtMHPVoLM0BRwDJ8OobkUPju73ggwts/qrWm8fpqzC
bf+9mLr/SDuz3caRdUu/ysG+3kQzOAYP+vSFJkqyLdvy7Bsinc7iPM98+v5YDXQ5VYIF1L6rqqx0
mGQwGPH/a33rFZLqMpVwDxQFn2Y3KkddDY45dUvbew5JAcOmLyf9bqB+zTJOcYMjVEzycZ3eZQ7m
DWJLo6ZcBehmrGp6zgGYq8L+HIpqoTvegahDhaLDpEHNwnyBmGjpIcLhIGoJatWPtjT2g/JUTNiO
uG3UxET1TjMPJZW2sbJk2Wl4MKx6YybPvhVBlGK9bOzYtUlGtChRhH6x0hI6b1a1FXLI1lGCUcwh
EyDrunHZJTDAVU29jtJ4n3jRT5rDZBOXD7ikUdWgEkM2WLcj0MJuU8vyNaMRK21apcVs/ZXTxqm6
XRj8QW8HpJ55m0zdJtFHOU/mpeVlmyZ688QhQ/4SWbDyQqDrAH7SZlyr3VHhE9EXKfuVgcRvqAO+
+Z7ycS0Tj6yb6aOeZvC76O4tvKeNirSeqtIBmHmO6pjtidRTaOG6uEZIchAzaXXkmLqiRf9DtdVH
pZmxP6AqhMHzqcf0R55MbpiBK8J54OS4qziEca5zAQKvYYXxV9F1lxHaBUi8GL9J1kMzskicPzQU
7lQCPqoRR3AoV0bUccQrb/UaCkrlEcGD8tsoNhgNafyXyovaVf3SsGfWY+NRkqjltUbRCEDIp+qR
DmSWJFhZwPQpmg8K0kqascsswUQqObabpv8mbP1G8dvDlMUPkhjsOXwLCrBZ3vZ+/odfBrRm0g6l
mMfRqLJ0sZ4sTmAU8jn+E66z5qhhr0JPOIuOMIhGNhsOfRTDyQlVzVsLdpldT7R9omrX8gmyVCBn
khIXYp+yvJ368tlPUBskg/wj1gzhmmYTPiE6IZq59YYdMCl/65cecTZKH6LDrrwbA6gL+vv2SAQt
jRyY3ctSsD9rSgBiwqRzktrs4zk6RVcy6tdjrlhXY9ncBIPXwRIjHIsKzKecX5BWYJuoac4uqZDp
a8xshL3AqLoOKT/d8KWrl7X0brVsDGAkIynqU5yHNDh72u1VvPXYHSzV0IAvp6KgRSbTKugFLBRa
Y/dkO9m4qlR0b6ZpdddajSxfqujzogYdejsfSioDIhQ9NX1rpDnKwEoMLkYgFKKG49/oNc73ih36
qmltHInk8IG+Tn9FdkTk0xDfC8o4Kzjk/jIa7WcFDl6Llu5JHTKD7pQzA9K6Vy8Q4lrOnmpirlrX
4PEu82Cy1rWOugCdQoOySNY7K2nfh7LHOaaZmEVEhL9T2kW3m6a83ciirm/GvvvRdsAINAQxL0o6
FWA6EZ46hLMmIVJyu1V01uGgd0ulV25138g2+PtpvnjEdhVjBhylHChtU95YtDZnJbOd+WpK4ABk
1Iarui6fI0VBjJAiC6s5+LxyAidhPpGfHHaKbWukkMl81YaOWwPWMlRqKCaKT2W0th3EIuA4ueFv
ZEUxvI7t/DAUmDGSnmySoDGCrV6Ix0hgBzJxhK+CaMTJhpyCqGuxoaK9QYL5HAn8SGlnQxmX9YNh
xj2VvdZCstn2fElRQ1S1hWRK+M4Dnwt9ZYbxuPJD2YApKcA6xBTNK0P2+yA1Ua60eG7igJdOnzEU
CSF181dep+RK66c3egPsO7sJx2fpDIyYwimmlW3Ets/Re8/1aj5moNl18DB0sch/YcLYiYnC1Ruo
7AfrCdG8LZQrr62vgkBET7qNvFwYBUpe9IKtRFRhWZq9l/QVxoAs+0RhL1NqtTz4oqbML1DFB9Yv
ESbs0ZVN2KrhJhxTLMFwvhGqVjgpDJ+WZB0ghuvfKrU6mtMn0sx1Lgmqxo1ECwnjPULhclL3HWnw
cYc3vHAIFc6iR78O99FIAZ1NotoM+6iQCIWGGyE5gVppnII4U5eGoXMLS5SFfC1bUlfJHFcs57lz
PNcB9FLgq0qhNiaAXb0kORhhic6lRS0THHVDLk2HHlMf4uUzOfeYfNIIgnN7q35zLP29kPqvvu2u
wmJ8jDNWN3RqUDKiHel/xSrzrY2GMBoGdLYL6YNJGrxJx55Nnwa85Z22HEIjWZuYYxcjTDhPsX52
BLKjUCNVjyW7gtvYtrQku1z5QZtdrjTgKJru39AxfTI96pK1/kNkzAbbqNZ2NcB3kL+aCdhzMyUv
yCOWhR/NzMC3qSb2kUI3i3t0SJz8zmn62XPGBr5LSBusrZcoQDDS2ciX8JsuVJVaHxaWe8oHb0Gv
u070kYb+pmGjZY3Wg6/kD/DpVlS1P0y+loUJ8Uzron1iBtqOwy97uHCCMzrki75Kfii4JKucBE7y
4W7TFv4HFdSsAeGspMqhDYyP3qdrXncPcFxRIIJdDHD0WdXPsTfeJKIleu/LoUWNMUXedULwER/A
XYCoJddtTkLZeswA8BUAw4Zw0xbexremh7jsthMqSrxtnAbtYzzOseADtbGsrKjB0tLwOnBVhCgS
VyFnsD4HgxHM0gRYjX0DEXbPUxRtiQxFU4ZQv5Avkio8OYL4O3RAq1UQ64c4esXhM9G0Ug0mXO9g
nWjz5KqmAbcR7L95KQzYihhrm4PR4pGyAsuhHxv6j0jM2NRUqHLTOlOglJQcJCDX8IEJe2p2nefc
OnY/PHZ6RgZkX1oPNnlSNyYNlZtKgp4w5qx78gqVq6Yamy3GluFN+iQgNkbSkOqFlBGkLTi6FC5p
4Bekejvje63rzY0TgU2bJMqLxmjoChU6mfJqm3JcmdgEDyY6Qs1ptkkzBm7RpxQw2gBEN6flaZu2
fLu6Xm+ug7L45VRQQBUEh65GBglF7CkHJmamRDuzi59wRliacbA9/xeQ+6PvHPKaU0TbiVetAWiC
Vg5LmakIVqhAvVJCSn6lz6FEpbyE/Ta3Yq7Atj6p4zpA7PLuTsmNfDsNugU0m2Q2hDVvSp1nG1H1
98Ho6FeRp6X7UrFZcoqUAjEA+4rsC1vGD/4ozPWUTbsmClct9VJMorzDI/Bav0xdQTfb8+ynNBfM
Qkp6EbgWwh5kqX6QI3LdOfLd0kZO1w3JWUE0rdvMfs4FQp8pvaqGyNWT+jqnYVgHEu9OeIXNY2dy
3CtAQcJ3vbLraE2gFF8Oc9USjJNRWmKdWFsxnwGFB8rQ674r3cwQYFLbR6EE7yn5aOwM2eflRntM
tOSYTOJR4HKpc3moe+Ie6XVbGSIU27uTgtB7egkNu+6wI3Amzigi2Gy6YpzDLOhurNpbuzf/cKz4
gZiblUoTsmSPBup7nZRkoBMwghbktfSkm6sTMWTKPWdtqnySL3Vu8Q74PaCbgn6l4Vgd3JBsJWgC
+qJ305hfNjTZkPpYD2jw6+aGL8j7WBCf1jnJloj4o4N7dokG36TXZBwUc9r6VfcZN/weeG7SUnuq
YhhXBGR+KDNRK6dJ13T9rTJk8Pfg+ljOupmDq9knbmqT0B8iFWh5slcy2H7b21DyVevoRqgh00jB
wZiP4sPo+gzv8q+GmB2rRMfWwwp891GK+cjROVruB9Pe9mrxSodna9jBmzEhiQyodjaNR0pl+pwb
HOeIXNiwxrHamRENzeaa/cpDPWR3hTebE8VPJ8Jq5MAxbf1sXRvjh0q33prTMFJTbjQWbkL9HrBD
rSeFXCW/ZU0jdIIlVTHROMbyKkmaFQCUpywQ3kz/Puq8xkv6rp96WmydvnsC1UyuMox4DGFsrctq
o+d9j+5qPM7hyQOSsC1dGbK6VDYi6psRkelQBgkbcHM2Cq3pf7QLaOUu+Ty7uEmf/Aks6ZjEcHfS
X4j0b0jI2jbIh4nQAOhG0VNXFIHwWrwMAKmXqR3dVvmMxaX5avILFwY09rYmhqXSIT5ZAgfSgB+m
x3Gh1OPKM4gokOFL46UfQ8mNtDO083Q1+gHTxSi1NQ6ieJmbputADlwMacuLn+xDodwkwNxzI8YX
HmwoprsFvAUF8aFEhrbuUg4vHthcYJZj0WwIW5CgKQSvfzy+asiMumndZW4SPtNImw8pw6Et31uT
0w+ESlDADd05Yeku4X0bX0UIjoBP83in1VcL4nRAVUQ243tO2Fam5LuKM7NI9k4LGEGuIlt8Rqx+
Vh/f6p1+m4mroj0O3QhXTU02VmAf5pgMrUWWaJd4o+dDpKv26r5V5XsxfmY+IkVigyKYwk63VoLp
UzXdsMG9UCXrsLqfrLyCWkF8NipAs0bQIdmxLkdORlFxO9FSq3AeUNY1BrKShPbmNY9DxHnSfBgT
ZcfJg34bPkN8vQ+a9zNCTa92dOYrL4SiKG5rToddi4ra3KN4nLNAqFJpb8AOlXxOtlgQCugS0AYK
H6eJQGYFlTCEZpG7IYXgCgL2MKEyf8hV8w1/7MKQ3lbDluwFOWX13tVQ+DLZcCBT5tVJ5UgeEt1f
xnLHcpAUSFvIT4n14AcWcLuGFDVHquTZVYGi2SdgJwnMHzVSJaGqK2dAGMavVOJKvLFNpFjHjrCc
mBJkCZxnzJG6I89NRbByQOQ0wWw2Y6zJdoO2ALIy7Mux3FW2vw3iwLUMGl7sDUF81pRBqOIuhAkB
a5vT7EosdUcgXmQjFxymtUpcwELNzMeIhcYnGyMwb+3WW/nij7QvFwHzL6aV7EEE4BUyj7KXR+H/
VMl/dryjnC0GHklpuIBYn5GL9bsOxGXLSQqidFqxvR23cf9TRRtfUNwKgJZkBJOM+5KkrEa14TY7
2c8YSrjKuQ3Vm6toyo3GBz+X/X3VzRorueXH68RjR29ATB+18TrlyXrZdUlnLxgE5guabySSlA2h
swgcsLWKZwKX+adq3RmPMTczi461d49uo60xr/KGjtoNmtJ3BSoLH3VCBatNFQBsAmhlNc+4MRcB
CEoNh6jyZptoxN/0rN0H+gulL69/R5t01RdM/zddxVuppQ8aFaIYFym01P1UVag8DlbFToOsYNaD
bG06v2jo3BrEl4TKbu6hFUQbmnClOAqB9GrwnXbIaQZ0LXmDrdP4aXUkorzZrD+9Px/NUbhxQFMA
m6r0HiCFpMN87EUzGlcfZfLcIfATWBMUcUPt7qntdNoXH+1whzxXjdidg4ybzOC5bzX8wXBhNPr5
P0bVX7awvah/pKuApDR6lTSIX+GFrELURiR87hQ+bSJVaAu4HtobG1yrymJD2LwKUK6yruFjzXAA
A/TLhGw5FHeeAGztD2slvK2hYXRYKLG0d6ZxY+IVy/2DoTFlqxfJgYp5X1bpNb5fPLjsZjcdh61F
prJ/QDkSlOZ9WHiEiVTX0QgwT7CxM7f58BopN2UWvDr5tTKSQJftEmsi3o9LoC7Q42TJyE4pjYeO
F1Id+2s5zcrlA2UD7JiPudJyBn3ws+s2fSmw+9HH3GBrIr4nXjXJ+2Aews5ch+RIZKqkZttDKpo2
fZau7GErWkpB1lUJ9ADOisMpjfr3LpTKo0M5jJoYcdLhso7v8lR5N6jONXbwR6c0eNjSW1aHlylB
JsNGx46pIdKAaVMUiQP95obdK/XSDu2NVwFdQH08cKKW7ewccZ6NgdB3jLEE1nz4mJoqgK6i1feh
4/GxNhdKd+tBHZR80SactVp7Nyh3SvgTjcgqn3OWBqLJrkQPVMLyf2WpsvNoC9l+jyfvvW6To5LH
B6vXD1NKZzt5KXX9payLmxhXT9i8WgH6Tjva2cRYDhhGC406GpjORN4B/4RjULzmXbdWNVdFcjNx
XJs5QzaUNktLPgVZXwXkEoks3SJcwK5R/MPlg0imQIgCukMIHaJpAijrYK9L+9XXYVxba1H/GDmA
TlSMNE+um0lxe3pUCT974oz2J5FJxcmVURptKSN11MXZvFQ5NMirsnxT64OGUrilMUtdWA4fvsqt
ni1yRbvJEFOoyCt52jl3c6xB6SIsURVY9rrxiB5v5anJm98j5EiB1qfo3pv2ljoa7IfHSnno64bz
/YM6i/ssp6bBk6FZDo1FI/JngknWkQrA4T22PnVmZtOm1zJ9KuBDo4zCcy7pZYPz8xWkNckKOgIU
yZdWg0kAuRL2po5ckbeTcsNVkSEjCpBmeZui39usC7ASl8Sgx4XE3R2z6gYUPfkJCYmjw/gOWGlm
8cTCeXRUf5cY/P0i2FOVXU7+lda9kF+z7sivb+n/1SF8Hh7bmPa3gVksnHKdGtpdP+xqZz+l15rG
IGSogrFIGwL3cLpQTlZthFasvCMG4LElKofDa9zf47Jk8sL2iqe1lr2r/ILFiCTZ33YqzQpCFGrs
pX1jX5VZ8zqgtfOKdxtD5xDetCqoQVTWyDyttP9JfhObcNzh8g9T2Xe9xfR7H8U7QZOQRPfV7HG2
C1cB3mhExKJmA75dlbw9tzKK5SAOeUkpeBZMER7LG7BVnUdhFdf5hIt9upNAyLzgiZ7sugVFOvLm
ZWZ5VDndeBnsfaRwfknwTsb6EY/XXYAtGBapiH71UfM64qZc+IhVHY+42IhOO+ICQTvPIxf9VVFA
9qvApcAzmT/SFqEUkqdJPHleeUc4JkiUeaOHPYGoKvNaUJVr41eTzyhb5Y1OPC7ehGACh/nHLLPT
5T6D4yHqBwDSIJceZRG6lFU8eZtApQ6cveqRy4A7z5iLKr1x45BzUiIxrUxUGm14VcnkiopCwtps
B8TcxDB4h4dIfBDYWfhPJse3nDpbH46HWntJwN+Xo+Yq+qHltNGjy6fxPKt0t0r0EQ53WFA3WfCT
gg9crf46xRBAEwxUDHVfbVrJMKHAb230kY0aJMPpNtXeCE0nCoFDCFEiRFoU7Ndh5hmVhrYJyUt6
gFW8zQLgGoidOyFXis83LjySPoQlGtORDJmaswrluqhenXqj8omnZOOZ6ixcxPaQ4eQpR9LNgbhm
Cak72Up3OJZkaKH4IJfSe+Djs0lsDw3wBu7ZZjBit4bSw1Heb6Mb2s5ujJfHCn4o4sWScj1WH0P/
o4BV2laPFjbqxHPWWmGgfKYNTv0c77VlUv97IfBuM4U3vtZtqfduk+xI7hB3o7wPTFwd4jXjRRmw
6o+Yqzid7sNyF9KqM4xdxjQZiGANupa0ov66sciwLV88/Rkjzmdf2899bj8hP6CZjdwyoUlMlF5A
9UmtHhILJnYarbGulbx52Fo5DfcDvCEVhY13dIrbMCnuOsi9FayLVuVUOwXxHTR0SgAET3c2aFu0
Alq1zuadBrw2Bzuo7gI+QTrRfFrqsUDAUtqIqNCzaVBO1JzMXtLMIu65IQQuPixsE3mrBntu68HE
JG+Zt9Gcklbat1oxHCgDckYMYQiwCIJPeIiq/oXqL8YOVJf9MyK2tVEdq+bp39J0UiOfIQ6cc+hS
TB9Dh//f6F96X13/G6usLxsCiJZJu+McOenHCZX6vxvDiXrBPp9gvXtOXVgF1OW/7RGfO2FV+XLs
3jT9NbSO//qv//V//vfP4b/9X0jDktHPs/8i2esuJ8y1/p9/mf/6r+L//dfd5//8S2qaLoQmNcsy
NNt0LKnx5z9/HGlu8T+Lf5dpFzdFWRJ/3UBTLtKNplfz5P5+FHF2GMeRhiEMU5ia+H2YVIU90WEY
WJrakozxPTKgFTL6ZbCh1lDttA0IqI29ujCqPHdxX0Y9ubi0zHonqm06SrfePfg9UFyb7KG7ixgV
yhqMrr3Ak7FEMLzzlhcGn3/46Z3VNV063FZNVR3790vulCr05+b10ly0a+h4CwxQLhES18E22FuH
70c7d391XbUtuuo8RV3/fbC8CkYgBrRrIQZQpvmVRkeMo4vvBxHWmUsybMFckTqpwqdPURqWMtGg
KJb1Gq3heuARpvfRCtXtsVxNS4T5yN22w9v3w14a9eQpqpVVsp/k0F4hdUsbkmS8hd5QSfr1/Tjn
7uHXqzu9h50ftmaG5IvuY+jfS4HpIb8wK+aHfjopvo5h/P6cMjxhMd2PHHHFsLU9UrENtiN/9BN8
LH/7/fWIczPw62DzBX95t0dhtBCwGSy5HlbKonatO2PRrY2NughX5qVX/PxocGoN1AaWZZ7M98nW
uga/OKHjN7Q5PddY+2vyMPAbr+mHuJde7rNPSwrHBMsiTVU7uThTF5qDDyGfJR87L+5YicWNNTnu
hZs4P5G/PbEv48yz88tNDMbe6Rp0BctxD431FQ/hipxL5nq8ylyA76vowhQ5/9i+jHhyI+16VBA9
8v2o1+WzvZm2IJDc+prqySq8ONrZl+vLYPMS+uXyVGwgSgCCZzl6B9/fw/TSKrAjl1Zi58JdnP/8
yzCJNSDBKoJkCUMbwOaSgt8jKPclBbuduUZajLNyaW2jLRYpN7jwDC8Mrqu/D947FG2mCXk6/JN4
W+T6ipAHuYX2lt0neaGB9JZwVyuknVWif/xnE0g/+fTByOjqYGCiosTmuOBiM1yG78GK/BpgmKt8
c/mhivmKvpm0+smS2cdh3LKzgjOz8/bZBuDgYlq2u8qNLtzaP1+z70Y6WTRtRVQyt5k/gGoePQTr
C1SDa3Njb4ONvS5/Ui84pEt23UusCst5DmfLxk3cev/9bT63HJi6bjiqblmqaZwsB/Fo41fKYEXV
VFXMut4ogugbDC3/YBhTtWxV000+7ifDOLLTiRBugNBDLrJTDk4YXLuhvrB0n70akzMHmg3NAQX7
+4ytg4AmIT7uZUOhQnmM0ZgShb34/lrOrWymZbN4ChU84+kKWuiSvmCIg9zO3nCvY4Y5fj/AvFCd
zo2vA5wsnZGlej2dVWZh+2rI54bWyEhLIMpfDN++8GDEpauZf5kvK4ytmkkVqz57vQfq1ZAxplWy
ypeQv2DLLJV74zp5vzT7z25rv17hyeqZi0ChoNKnSzj/wePwGO4xvl6Nt/q9vieTaYtK6Cm/+v6u
nv0+fB30ZC2dsLqqXUSqHxyFXUs5Y4MBfymW0032TjLzhVlydtP3ZbjT1TNNJvy3poNOMFmVz+At
zW14T319AytI3vYra5PeDk/Yyy59M+ZF6pvpc7pwhpzqLKMgAlfeSDfdIrpbkVjn0qxbKhe/g5ce
5emSmRpxO2FtgSt1Py4hsG3j+xxq1hWSmwXix+ZAfN0HKOoLD/PctGW9sgxTilm7czJtHZH4gCyQ
YATX47TD2BIs4z1pIzfFcyX46pvLeOOtLwx67s7agqUS9ZiOIu9k0HRKkR8oNKTaPdXPDYDcVbq0
Pk1XXyPov/RmnvsY2TqXZkmoslKezNcqsHJK45Qh+Ri5yBC3pMRtiL9e/pMjl6ahqrJtTXB5xsmy
6TS5TrkroCbI2UQ+l7z9mFCX3qK5J1Hxwhp95sn9Nth8k78sOHnXChtWGU/ONpTjiMLoPq+SXxce
1dlRNNViX83XjcPz76MMiFfGqYISBJWkuu52ygt9KcgJWMD4pIu1Sr7hQtz9g1F1ZqRmqJhfpHUy
qhZOU9iGIJ9ocPYcXtuj2IYuEBAd0CxLDQ68bZdtLox6ZlrqfFINqWoWA//txNzVuR9mA13aIHYO
5lxtCpKgJjvL7p9rDX646Rn1UbPz8XXqVWtPRLFFIgJ9e6UV1YVXc77Gk+UH75lqsZ1wNDT3J5Mp
9zxMnxH0S9QcEIKT+7Hu3ry2ff7+qi8NczKNWmeyCBBHTDvJH0jlaaMgNIHd+5+NcrJNUyel86ca
73jqk1wY3wYBmn/cPN+Pcmay6o4uJCI1Xj7jz23pl1ei8Vonx0Y+uzFGyDcbBK8XRhDzL3r6VKio
aEgcHUOSk/H7+1DXiaoFGiUI70Z1DVfftG63lde41Zq1tVG3AFa/v6Zzz8exdVUXlFbYjc1//uWa
ZN2Jsk3gAzl1BnuqQ0JgPajI3b4f5sw5THdshzXZ1tmSWSezbeA3KJWWRgJZ4CQ6C2CUY+fa4YXN
w9kn9GWYk9lGX88r1flq4F4+6CC21GhcfX8lf25O//aIvoxx8ogyRNCF9BGw1WsQ+jvDhdohVuE6
Xe5ITSWudDMtD/Ye44B7f+kTcOb6DFVVTeoCUpW2dfKtGQ1is/MoYn+OiLOoC9doqgsnjbNDOHw6
+fmGwb7y9wlhOr4FV4Ry1GAam1DJt+XYXloJz0w63h4dsKnNZJfqyWWoivSieGbak5pIB2JcG8vZ
ALkCRrWi+GVskkO+KlzzwrqvnflUfx339AUuRNAb5sj0GHBFugJS03X7I1tBHloOS7ngBXgY1rhm
4MatUOtf3m3OO4+TufPbL3DyGngtRkdl5OZGPaYUouKcbQGEA/gIGrr2wky9cJf/3Gh/ebUjr61K
XaM+5ohf3fTTohGaxBdeuHP7SloIusOZUdiG8+eC9mUQdPIAwTrIv/VaUoHmUMKXb6GsqzWE7IX9
I15tO4Sv/+AE+duw8yz+MmzvjT7yfNbJTv90PFqWpJCJ9OP7V13Mj+Nvjwt/iaFZXJkmTx5XH+dx
kPhxuaSjtHNecDkyT4hiuSvc+sKNnI9SJ0NR6uNDzC6Il+L05A3WLmFi0ggJVd0ty3zdquMV9QAE
8iq27akNUMyYysP3V3hmWTYFnREhHcfRseH8fhv9RtFiJYu4jVrDNlKfiecGyj4pkltFVpee2pm1
hX2eCjCBT46Qp3uOFpJZ1PTgYDvrw8lf8IZ/fznnPp+/DXC6/jehX1WELy71eDMucdkdaXXy1CDV
4hmcKM20F7bJ81J1+ty+XtLJHcS/WKhBh8G1hG+/MGpja2XOD5kYr6CodtBoCZDrGwMkPOE331/t
mff7t4s9eQcyGhlhmXGxyQTj5K6pP6bp9T8b4vRjEChmo/3J70WH0RTwxzMH6mN+4bmdWRa5EoNV
xOGLo51+DxLp9VUzD6PVoH1R8j3EtP9DVEtjeuGKzk/B/z/U6SdgshPsKDHPy4APnoBaVZPw/fub
dq6kQJtAaJbGJg5ewsldK8bcGAf4/svutefTVi/L4/gLJ6YFiGQRHLGbuAX5QShxLmzmzl7cl4Hn
1/3LqigA2fd6khZLJQieSA3BOh9fmO9nJ92XIeZH+WUIw4DcIA2GwGWCWoDWeGqTD5+tv7+HZxem
L8PI34dRiyT37YBbGHsvY+5GnYDEXKFN/fx+nEuXc7ITGRrYwVU5g/7SR17eRdMfGxTW3w9yrl79
dUKY877ky03rosmDtDbftGb4BbrgM8vTu7I21qM67asab1nZurnh3cT+0/dDX5gR5skXrMbTVykZ
I2twx/LButNhhlyYdRfuoXmy6FqiG6fJ5Fn1sCe6N4VCWmwXq//sQk7W2drLW3gkPKhiCPet7H+0
Av7R92NcupD5Zn55TNB9a6yojKFbT0MDnfGxdS68PufnNYsCVQdJE+/kMgZ78EQvGcKmJaNqb+bQ
rBpA4WXw9k+u5a+BTq4FUckQJQ4DVSpJMKU2o20QVzea/fD9QGfXbuOvgeab+uWmNTkE8FZhoDYR
bj91yLtMlCbB1hycpY2v6vvhzj+jv4Y7WeKSKAF67iNwybp9iExYRyeS7v6zMU7WuE6avgHQjsUn
e+7Da3SS/qXHc67KzZLw13WcLHAC5WUxzNehTwbSxPyTE9Hakfk6J5u1hviKeWyrgpflU0Zsq4Wh
MD1+f5mX5uLJ2kd4XxEmAHPRDZtEF7xI+ezFxGGE1T+6n5IvvDRgmp1uox0vt83CZKA6+9Rm7gyg
38m4tMjOy8zfdmLGX6PMf/5lIk4ZLgNgwrN6o18DbWLjp721G7Q3rr/KP76/d+fX1b8GO3mPCTpz
lEyfXy8kt9hNiPz7zwY4eX+zUfOAiHM1UgHxNnMhyuDl+yHOv7l/XcPJm9uF2ATtgSFaDfcoccUZ
Wj2lAg3gQFaLm5vvhzs/3f4a7uTNHVQsE1JhOFv8Mv1o66D7TaLPHGr+9wPN8/a7iXDy+upDZJPX
ybPpVG1YRiG47twflnUNzxMRDDpKoUNLxF7iaBdm+vzWfjf0yVvNdjnrKNMXSH1du9xK5Tkk4rMF
AKO7U1Btvr/QSw/w5AWGCY1ZveNCY7pII17qQewy523KD0aeXXi9LtxU52QLM06mV1mSjQReYHQE
wHh9BSye0L2Dp4GgCptb24bPmUzH7y/yz27N3+4pojpbpYWkqcbJVepxn5t/VpAN7LiL6npCYEDY
HwF11BsQqsA4o+2O7PLXP9H8MDCqPs22ELafHsrDPJBGgIRiOWw8N6PGp1H124wb3B74qxbqBZXb
2ef5ZbiTN4QIX12xQ54n6Ao8BGKjxrqyUMuYXBL7YcqsC5uRs9/SL+OdvCgl9T+Yn1ze1AcrPX21
2YmmAO4uPED1TBnFFBa7HdRawvybOjJSIw8dBa0GtdHXiu/d1Wn0NsiRdMgUf0zSkJqVwQyZ6m0f
JNvGCTZDUruiNa+ZV2u8guQuIvFS4nVhEg8kcbEGpX7dNOFRCbLnyRNYKktXF+qbEmtbq9COfNNc
AVMLlza5lC1OShCae5MAh6pLDxVYPOJE53zVrlkqQj2GSXzo4+R9tJIHo5sJcSEAiezKSfMfcQ8Y
I9LuPS+9SUiZsjt9MyXhtiv/SEwQsA74a3BYd7053ksbODPy7ikl4k0E901Qgs0Y8HYhyDX8/soi
32Ey7CsbG7nWTHBfm4OiyitMyxuzsI6t0j12+HdxZq0DTC2hNyeFUPEthZvV5d7u+2sfs9nCLr1l
QvqQocDwttQNrJSlEA2hOZz/xLCNW8uVoJCzGItdOa0rJSBkZ1yZege9yyh2Wm6CzIiqY3mx63O+
EGNJGy0J21zpnJw72lTNiG/jkRv4FzWExUEP3ZDUr2Rb5xsrvDHj+8l+Ce2tpgBMKH98P+fOvkko
kXUes0Gqy8maoZlJ2EuHupaSmNmi8aIrLcse/RCbEBF8Vqa534939k36a7xTEUFQ4q8h14p4WizI
KTGhED6i5NIW58JVnSoGzKEQjsgZBf8ZQeb4zaaPHu+5Z90W/6jy8+WKtJPd1ORT7FUZqxv1K8Nx
rkLmsEG24fc37uxEoQ1L/VjQD7BOe/WKpqkxEBfWoFvlIT20LhN3GeqU6xQ33Tg77cIae3bj/XXA
k090n8FhJ2OAxegeZM2udGM3vMb7ssLpsLnUrzlXQTY1a1aEO3T0/tZe8wKYf0QSM9re3FTAcpFm
59diTVQViQYXbua5WajZ0qaPxz4Yjervz6wvp7HKFIAkflgc1Fq6UpS7KdcvTHbt3C4HaYWUgpq/
bp62iFIjs7sg4BYOdX3rmPlGG5pn3OO/QGWsClWffXN3TUbmtdqz09eXSj1zW8PrSev2ZfFqWcHG
bGb3trLWcEUHxdTQ8K9WWYp+sTSvOhPGRD8+67p4BAy9xgVw4aN0bjNqIHIjl0m1kKCd7N9FrHfW
aHRsr+tjAUPEtq9UTcP3nF54JucOCl8HOtnHQ8VuCbBgoFh9700SwaILTa2/LwqaoxksdRTVjVkr
/PtDb3sDmdZQ0oApwSsQSTs+d/ybmj4pF9+dv1/M72OdbFDazhqiibbjstmEB7Eyr/x77c13596Z
ukruw4dLx6y/z+jfB5wv/suZLmh1DuNhnkCQ+7+kXdmO3Tiy/KErQKL2V21nr9Vll/0ilO229n3X
199g9aCtwyIOpz1ATz9MNU6KZDJJZkZGqE49oAdlgdiA969jEKzoxJLphUdTWTgiNNfqAZVKdG8M
6GUoH6YdVAcO3Wv5WfGr5z+Cfl0bZIJra1exnVcWpJmO+ehE+24nuT2uNLjN4jYijAvcZduMj3H2
aoYYSDeNBa4GxyJEs++9YALp915f0a/Hwzg57hH6AsokWiczfpXeuh/34fMS0M6T+hIL3pEcKCSx
sfMtmk5A2dFinEJBx3WmU+6+yc0P1dN0l6NF40d2bkaHOGBj+iqCrPPmDzVAhT4DgFi1meUKeyOH
VAMeyJLZol2TlFXQgoDG/4NZ3JphlqleoyrraoRv42LsklN3yWVHfqa4D7IP74TFAt7e2ppjFg0c
jWq2aKhFk76JvKlSUb5ShtmHepEpCIIiU/Tvm20Mqb+ss5sidzXpoR3/MmDKgkD2n8yfYSgouADL
AsbwaytzhCRxLFMQ/nkNkj0aC3yoJQfg5nETzxJY+3iAwAmBWsEpSwyTyMxiVQA1yXaMLawXX23t
c1qCoqL/mc+Cs5Y7cxszzCKh/83WWniFC5gzVHIeoHUdgMJdYIXr4BsrzMwNUOls5QFN9WH9s+pk
p9YVwXkrssCcHJU09skALhZXrcgbFRBdpvJfV9CvV4QJC6FNQB+ogwxUW76BSJ7YD0T6okfnKgGa
CvQ8t71NtDDMNTIB710KBUa8MNAqU0Khe9k1mSEwwrkdX4+JecdkuT1U0UAJToPyE/AqBCSKgYR+
GfD36St1bAh2CJZK+ZjquTL6Xs3a7NapkyFnZYK9WbUv5JsRAy4MLaW9hmqiM/wY0d4ORsSdfZk8
iDy7kK0WjFrgK+936q39ec5SaERBvwdKhZHcOkkS/MniGbStCmAqnYVRZXUsJbWKC2wE8i5TAyXU
owR9hdtGlI/XZMyjjXw3ct74FbaqvbRyB14RzOP4au3sAGREpRcHaHp/Rcf59Dr7pT/t7T2ou9ud
5d82Tp2dPZE3ttk1DBuQtaAtG+LYSfkcJUiVQWANhEIr8UMQTntg6Xm5bVE0XHbZwhYNeSZIlN1U
z8GLUSeRBlpAkG7VZEIrpQYOg9Yoxk9ajg77aByyl9DuMi+cwKgezjkaNXQqFdmm0Gi2YhT3KqP4
DBFp+2nQ+kGwONztayMdhVuEqpssLj0B1GYKS3jApAZgJYW8HJgXBROictfgtw0mRIAUfrDkGUdE
eoA+QrLPg37f+snZcJpD5S170ZpzsFjU4X4bZKJFBZnZOWpxWKQHPcj8+BmFxTWF/BX6J+rPQLah
MYk8IX90e6C8oxCoRGRaACL9iOG2wioPLRlwexDfFkjjgccsSt7mUhbsWpEd+vdNXKhMMF0NBuys
9aWJnlsCujj1FKffbw+HkyEg9nY8zEFCZiUCWUSeu+0rNgou5/3efBm81S88SdxXyvMSTVYBjaWd
UIDBXI8K7HsTVEgA/AJV0n7w+0O3M+8gnQIn+W+axnnBdWuO/n0ziVAgJMZo4JKpjn/VKPcMj4LZ
4+2srQH6942BdMbLfozghNJeO8YumhQuEaTAneJs70CmuVcOxovwSSCaRMY1sqVqm7HDC864oG/7
DCIMn3zqAgh9BwV6WEXAQF503Y6R8RDcMw2kOnAs96UaQ+IZrKSFFb8MCzTG0ih+jKA7c3taubNK
cYFIuegUsn89q52aN+Uw4gYdLsp9In1Z6uZCQHlz2wrXOX5bYU8NFZUcMqwxGAxHDfDiwR00Qazg
VHOwuZAJs0Bli+wR6+6hbYCIr8TmGoNoLx8hZnKO9mVQ7NY76VsbAebe3pF97qI89+/HpsuqATZI
FduMbdNB3a+qLPDAu7HxQw/P0GK+/fvc6LsxwFbIwrBuQgP6dPSu1u2lH7ReZPvafRbtQjxM6XZe
9qIuHZ5fbI0yefYR6mVDUa8I+agI9IY/A3iTFLZg7nj+rgNnisZTS1ZswsQo0JERI21kVIrRfWo0
f/XjSwqSEwiyysZft6dRZIqJT+UEp0H3DPJl0vykg0A3q6ZDZEmHMh+9us0+3TbH83gc/yo6LsBW
DsDZ9b4akhJ8qkOIVKa9a6czRE1v/z43WYHnKCGajXvmBwjx3BjKHMnYuNYFghk+qBpTBxRWgAKi
s7DdGYvX78yDwCgvHG6NMqOq1VJJZpCT0/7a8qD5lMOi1h3tAez8JADdo6d+vW2Sdzbr4AIBSBr0
CKiVXs9jMQMIqfZ4Dk0JaDyfI8sfrbtk+HLbCvdo3pphrlSQOV2lVIEZ3Rk9kI64qI/tcqc6gKkg
aPa3rXH31mZMTMyNs2FoWprmVoZjbT7q/VPYR4KdxbVhw6E1kNSAqobZv1IPNu2mwp2mt48EclTk
TSOCBDHPxWlxBawVtk4Qdq+XZliWUR40HMgFGO+hpfrWhrHIy+lnss8N1G4A3TUoUp6tTCV9m9Wr
imGMr6sHfUEPiu779K70wdYqapzlRYitLca5KzkrsgpcS27eXaoYLSPrWY/vcwiSIwfz7z3AoLQz
GjpYEfqYqZPJGHcNiB1cFJrV8JSrj4UqcDLu6mxM0L9vrktaC9+QFZiI+2EPZZPXXooECVPuhCHT
hyu6auGKzvgYwPwjmAFlKsgT7lvoXyEhDHXh6K+aFCDWswV5GK45HBQKIBNwBYtBihSFBLlACDO7
WfPZhkDOGr5CQ9xJlrM19t4fLNDGFjM0wOyRhWtx/EFAHnKnOTisQU4W/G9GGIczVoi+khFHUkXA
dJRI59IYnbmb/mgsKBGCekHHQ4qGio0nrFaU5qkMMwD7VTlYrivUcl5vD4XGxw/71FDQ80obvBS2
2pqkqp6TGjZa4wDOeCeMCOpGIcDwUpBmz12kC+IbjZG3DNIP2gwqLUe50yQskD6CmbhYg1COH2Jo
E0MGCmwZhg7+h9EdFVuIueaGpM1QmegdVYXcASP8NxwQ4nReD8Dtoaf0QPtEEQQK7i6GhiaqRzJB
8ZUJFBZYIcPeInialuDZW7VvoWqIkK/8tfttg4kUxILu/aio2FeDAar51ZGjMSiQ7s6s5SxrwM2Q
UXB08E4nJLj/GRbjkrGkdN1QYlhV9pybCUDyXyRT8CLgTh0AIiaOPxvthjScbDxEt5JYscDz7y7Q
SG1BsaeLSAgI3aAfnHBjgnFCs+7KVRswc/KuPoS/7Nf0B8S7Il+BPNk32j+/XhZn+p7vY7/5PoCT
oHwUXcm4i2cbOOZRsVJNm3EQUkKzVgZlqwv5p29FTp7qEnpsTfc5WcaH2cyhsNLbgjsZ97YEHjNa
JsPNFvH4empz6IonbY9xU0QsxGwVB/QPB+CifMjF/xe0PLwtZ4IJzlZACWeiLHJtb5wqIKcKDBLR
hHLRISbHXqG75i6HRupexLzA8048IAnBdBq6oTLeaSp5RxmmMacxcoeF7Ulz48ObBeGfm4Tf2mGS
C6Mk6w2uV7jcBKD19SDg4KVgEwf4sHpAZc4HKdDtKM19NICHDlAwYGxoKup6IiMd7j0BIe4uj+Mr
5Ho8VGbQxQalYP3xbzxzIzi0+XP52yIzRqufpWaB+KJrWPahVOtTVgBEPWq72yPjbXYUy2SQFlIo
uMkcpU2hk75cW7yR0/lUFmrQWqogFPOuH1sTjNPHk5UPJr1RAy4ZkcskAyiqn6TsR7L8SbrExGmN
xUc7NsAD18tkKRY4HwfcdGpQh08AhEJe4PZ8cbfw1gTjCRAoVUqI9mA0LdJpqgfRdneAAgIElnfF
VzHhFX+Bfg+J8YNURxG1qHAdrXUQwkxfWiF4iBskVHi1aSHYf2g5VaUFwn1dhR0LxnfHjh000HtK
AP4+t9hVpp8lTnwHIRR38o6QSjx2p+j77UnljhG+Z9qmTgvgTJhqUeqc2wrL1qtne34qo+fbv8/f
vhsDzHlT1CF6YWYVxZfCh3TlAj0GB+0I4B6FGKinAhPlQPRPyCgkGhdz4wEuwpKKoUMBNOz2doxi
U1K/3B6awMR7g/3msB5k1LkVAMDdtVN+DFoVQALr9bYJbiSCdwDwjTNEZxlbCe4ZKfTdUbNdO7+H
EExGxd6EG4t3MUVN7h8zTJjogYwdwg69znXuDr75St66XbHT78KDde595PoBR8bNoHUoo1siiyI8
/Xn2SrI1Tyd6M5ENdBuhyGgCMNo/zXrhNKAVN8CbCv5x6ML18r7rOmjJPuYdJNvBozn/ySzr6NbE
SU1A0MQ80kg/z5NOlS8mCIFRUUWjOsSgC769lvyjUwfyUYchcMwwLinVMtRmUgCDlt3gLz6oFgLt
wfBQGNzl/vTlT4A65m9zrHs2KLdVU4NZJSmkfvJDHU6iTAd3B0CvA/I1GI/CErSM6AxLdFPBnQpI
NKTWIh864Rq0zVzNST7F+yLAPWE83J5H7p4Ai6WG8hpocNn7gB3jbdGBJt6NzOyRSMRfuubSy6L2
fA4/BgFM9bcdJvpX2aC1So7AJT9Gd7iT2kCTP40P9NBZj5oXv0HyyM3OluIAVuOLSU/p73/YFRv7
TGQma66RtaA3rYxAMwyylc1xkr41ROCXovlkAnRN2gR64dj8lvwV/GEgqv+eJz/+tzVjXB+yN8WI
ZgTcqIz5ydZw1BX5pxr6b7fN0E+9MWVsycZudLCp4sLoQtdxPRYjlF0NKSH3YTM+Zk2bHkm+NOg7
70WpF+5G+L1WbLl/gapZF9KNMJnDX7NKLk2V+rfHxkFPU3+kWStklBXVYKJkrqSVWa54wzfWXXkg
fvcX8tjLXv/v3hMcss9rc9RtNkE5hkq3XFLhnPisvoYuAS+fCXY6csFVxZde6wBSRK4FMOou2U2v
7cm4D++BGxcW8vnbAPBqvGvwnGIfNsCozkYxpBDFrvRj3sxeAjKwaARJTSFqq+bvhN+mmB0vJUia
EXoXashOGy7EOvThk2AVVa6L/rbB7OqGlJM81BAhsNIjvcPSakSO3pVfzVn2hvvkjwBEqGLSTDT4
3UDWfL2Oej71RQsdene1L1Z2aCEudXtIvE0HFje8Od//x+aFtbhdU4RgSNufUSPNj6MVqIAK5OdB
E+RueesDnjp4v2KaFtpZrocS9qlmTgkif7mme73MdqOtnJpFxE3HHZCGh4ZsKwBQsiByecJ1EQ0f
OGBi67iOdpCDhFzWR0dL7Qs0EV9LOxPAY3jxAykrAKMsHKOAbF6PrJmACuo1xPpaDX9N2gBJtVWN
/+DgtAAR1nBcg8+dTbuYaAlWCwvj0rL4wQJ40oFenTso2v62Q3DfadCqA7MfSD8ADaB7YBM6QFYR
jlAGatx+bG3V1XMIS0FhJ1l39qAr+zGP55c1hlrHnNgaRMzX+fM8y9KrbULupGhnKbj9QdwF3XwP
Ezk7PdLjbqIXL2Py1Gp09HJvZmCZik7ZfLJRALhtj3vTsxUdfOWopaIZgc3E2+0Q9+sKnXK3PCjB
eL+Cz4s8W/cocLqxb9YCgzz32doj1xNuFVAd7ynMxNaHHdEhZZWJOEh4e29rgllTta7XWVrgocT+
okbq06CDk1aLBSslnDlmqSprXaWYIDxCDX4vmeNBjkwIf0jLPbRb3TwuX3N0PtRqfZasYh8l1dHu
Fw8dzqJ2Yu67FZVqqpoBYL3MRoECqI+yLJF2Mnvo33XdqVChPWRAmriynkg1I08fX4amcnLZcKYJ
3ASkcMe2O8mj9UngT3T92HvN9luYGF7lICyZoQOK3GVI4WzKHnKnlTNKPvDcu9JVBalu7g6msC+0
+dAUJluJjcMZGpgp7msQk/Ql8NRW6AzT3i+6y15E2c51rY0xxnurTA5RdsHopvac6GhDlc7rLKKr
pFP0YQo3Rhj/HZTeApEfkm1R971WvsfjT4W82oPghBJZYdx3mVTQ64e4o4Ux+K+ng9JAkVl77NUv
tz2CawfRRZEV0KYALHe94ZtSySKFyj4RaPu0w0lWdDSUyo62ivqBuKHltyW2mdOqZzWNFliSleEN
wtWPkFcVRC/+pgfs9N3TbHShXY9m0ttyNfIaVzwdivBos6yz/pTEum9HIL3qxru2y/xIKvyhGfZJ
2u7xLjw0ZfPX7Un9OFS8JkHAiOZ6tMEBAXP9GakxqwN0d6EysTZeVnc7EhrebROcqKKi0ohTmP4+
bjDMQT9COwkHLiJ1izQf6J8xRAfXTGfwFJc4xXO50z8JTNLPvvb8a5P0dNycxlDPtKfcBKZSRtph
+qzv5+/aoXFjL7qou9kf76jcBPLCO+sFWdvbxj/6KWzrIFRF7gpZApUZrhUPkrIU8J5p+pbEhxQY
7EFxdBHOkrdyOG7R54L080fmPigOYXNXKHygbeg5NOZ9rBuH2yP5GKToSH6boJ+wnUV8elo0deOa
0VMo/RVjoebH2ya4zoHGKguwMgWTxfLCIvbVPchh/qa07g+ZP3+RH2a3OTRB5oG2ZS8qxPHmbWuQ
jbwL9OybGQXpFtgyOcHItCwVuIDJm7mtESby9i0k0DMrbXA5KbvdWGc/40IFhjiCnHxD8jlI5ox8
7gs79m2zTe87o5d20rg810UIeWFThwR81EONqzPzfZhXrTPVxnBA8ml+Ge0WvdGmop26Jex32Vy0
j5MagpVyjWtnBamzr0jEdpUVimPmlELXpViKIEuN6GyOI/qOZ2NxpzXtoOtrQF87XFvj2Ug7JWiW
vnuCMr1y6eR6PWR6mWrgnkEFZRjr7q0bIMmbJaRwQHtH7vNMl08RSHaDTk31nkrJGnsJOc2nGgLc
l2GZ3tRekhVoEFqFM/f15K4jJHpLO1p+yNMa/ugyqzmEU9R7ixy3bqfGMyR009Et8ybc60kZfta6
XPKStY4PSlWUu9lIyl2aEBQzm3xGI4w62Z9mVav9au31wI4gUi1YzPcMChtMgN5Dr7AFXAYqqdfb
gBCpqRoNV+nJld3mLju2e8jZ7tGzIWpNp25xyxLjmxBDK8t2gaXWAzuDC73NXXiglKOWQ87tRVQ/
JTQU3bLHuKlmxlHegK2QqtaQX9pTBsZb/TC4HWR51P14guT2sdgrDkB2IOaVvfQOTKu9TwlQY1/0
Nby4uZ1mJtqYbahNGZnxMbG+M8cvZm47dd060Wj9+8ca7g+bFaXb95/ARv6vx7tT60Ek5oKMzQNe
KgM/UPa1aoGbrfSHNowMAB6kt/8z+1LLtQj/ITTr+vCOpKJsMjdQbL6ETso/X6L8XwFawLpckamY
3BESVjG6u4yvef/Q+ujWcOV9Iztr6aK0LQi7XE+jjYuor2CzsnDyUesUK7WAwtaAl6ctDgX+9WP0
pwMyDW78kv37ni5MOWi/cRGQIZXA9ttIBMqredEiwZD1kL3v0SQMwKx7e1jc2dwYYY79emjyMgl1
iORo1WPUlp48j5/nSBWci5zL2/VgmFvTPIcmKImgzYq7dX0o/DRYTSf+QsXHZK95pk02twfGu89Q
DUMAZAjE6VgCNVkC7cc8jlSkK9wNO+sA6YxDvxPl/7nzBykL5IAgn/GBi6NYp06ddBV9zqR/npsB
Gp5AlLeDf3s03PlDl70KuDCkQaBmce316WJbSCLA+/oQYkrjoQ4k1BW6zi9zB/3HfiaUSuSNDKhU
E7cyYioWy3O8Vn1mNyqosMu5PKjJ9NbMmm+GpeAtxLtcALxn6joUh/AP6xg4gnXADNA5CaHqSWoe
SJUJfJxnAvklAA4wcabxzrW0iRjEKCS9mFFS1sD1UEm7rhbFJF5s2FpgVqfWjSjvyPz3eZftkceZ
XNR/7vT3Nob60ikCf+AtDnKPqNshD6jB767dIUzLychlHHu19mO2TVfpvycoiQqcjv4Ke9htrTDD
KherkBd6jI8B5G9QtwNmIzogOYaeJChg37YmGhKd480qmXaJFpgU4FdjQlRXv8frjEzO820jHJ5h
4Cg2E8ccmQbRp/zdyuAmbxBz9WhwwOGF/tzel3bA/kODJn4UAbA5ZULsW2gDQAsMlWMggq5Hl2RV
A+7pCZf2I4qE2d1YOSr6DYudBGdB05X1AxXCATNb74B+eBLT6POmF/AA6NMghoCajZlepPyi0Fbo
aaK8rsYjbraj/ev25PJCLo5HPI8NBUUENmK0RZdKUYESobZr0ZKX7aaA9pKJbj28kWzNMEs416Gu
T2gBcNNR8iLIfUBVfioEryxezNgaoR+x8UbQSIapRvEoWqYESQLoTRoLHJ7T/QQQO3IIQMBi1j5U
ECZphnRwqCAB7snudAfWLUp1RPNnzUP8RBvFJU8WbmperNpaZe5P0RTp1WDCKjS0IAQoPRHJWb52
X4sD3dbAM+Sad9sveHO5tcg87/NSs2NDgsW0uwzSty5/vf37nDzk9UQylxh5DtsUNwD6CLDv6SMg
OZpPPRruVb9/EbHXc0dDgbc2ymVgUmE2UqzglNdlaNEbquHNU3M2MhHShHvao7kFoGiKNvkgtlRM
IFBUB+yk8nVy20MZ4H7hlvvsPPvQwBCioHjvCNSV0ISEOhbCFOPsrRbXzRihPcTus3t57u8tMnth
qnzKtMQVrBVFybBnytYW434ZgcePVF20xV27djotATyiGvJAm0a0CmRad+hCFfXBAayjhrE2p7wX
FhB4IWT7EYxHJs0k27TA6lbRpVx+0V6LTvl+e6Q8P0FjFwizAF/+qAtZz50ySfGMSYVq8DoeO/Lv
W21Qq7UgAEZ1zaB5y3hioiy10pmIUfNceSSO3X54KWIzuD0O7lxtrNBxbiKhlVtNSxIk5+bpSwai
2/GLNX++bYL3qN4OhPE/QxmqlVSoI5TWfmyf6/rZjC51dooTEe86d1HQbICamwIyPrZi0UFGPm4U
sEbZyq9F+SmLWDJopPng3ZvfZ25MmqTbI/S2gV5Ufqm1P8Q+7uwoVu7n5mEYfv7JtP0eDLP+xWJV
EgjKwWiSSoqjZT+ywnzr6YNAWd8SRRGUe/iO8Nsc4whIZSlVTXEPuZY40pg48tA4efOva9woqMsE
0GDAnSFcztxsR3udUiUEkKOZjUsXk0AinSAG8QaCgqtu4DGvgfaICUFamPSVFKJIGa8GQQrfbndh
AtbPbLEswRnP87f3FgYDnON4vzHXvnKIFLNP0Csrrer9PJlnHfR+t72Afi3rcuhQpO2yqPLgjXO9
P9Myr3UV+U637mJfmYI1rQN1PqCUJRgLB1qEpcG1TregA4vTj3EAMmtyOq8SijzWeDHm0VvAMTK1
qzvq0t2q1p+GtPHLvvE1FSWEUPVvD5QXJdDtYtoa7tBoxmIGahbZBIJDmAfYwskpaVEWAwmReFoH
mFNpCh6mXC/ZmGPOiCoFGN8yYW5ZkgBlGlDbLmgOFjkj90Vi41mKzgWUj3F1vl4/S6rHoZJxIOZn
4mruYvmEon3wdHxFghgpxHZnzngUyIKNxgtVW7tMqBpsKbVqAruZJQdlG52MXP1pDtByHFN0AVRe
0ZbH2yvI9yAL5Re07CFXYjPbYYDuT5J2eFD2/SEEO5cFcqbCeqrmL3b9RZK/6kR3+srPyxeBYRoK
P2ySfwxDjfB6ktXe6AzkL/9+oKN/z+leJL9HE/RyqHehL4J2cH1nY45ZU4iIzWk8wVzTBqZ+H+lP
wyCIxtwXpb2xwaxfFSv/OWqmo9QeLPBt04siBHGdzlvd8lTZkKntIPBtHq2gFsp8c8tQVIzOxD5A
uy3bKVVLmSXFI47SMkOye40f0E8HBpaidZdR+REN2Sfott0lNeooUec1oe2SMPHGEWQLqYgnnzvf
tGkLTgVNWdavQpDujrOGb2mn/mAarZdlY6DGiX/bjThmFCCJkXJBNw5acpiQAOmozuwKpCiK5VtY
fI9NSORqgm0pssG8ZVK7zrt+gI08t9y1V9CuiL67ydzfHgpn918NhdmJUl3XaYRSBrChcRC2xA0j
e9+oi7euNgSEhkc9N15um+SchQAiEOC9kAOFUCId+fYiSUrkgOsCs1c/dNl3U/9y+/e5Q9r8PnM+
FEYTq8CHYEhRFcSN/rlJjTN4q99WSfsmz+pRz0Q5K5FJxiEijTbWDxgSlgxC5oPXlF+XNDBHMKWH
l7IpgttD5DrHZoj0ezZTaCiFUpo57KGHzxmS1zAq3Hz5etsI/WgmViJ9g95SXI4Ao9SYa6Wmt3K/
TBVi5WrT3Eel72NQxnvTkJtvDVmMpzweR9HlgusdG6vM5QI9AprSFDWm0u8snIPZSTnVp/hzubq6
m/rxpdwJdcy5y7exyXrkPM7GmsEm9DTd9lNGgF1e94Znf5Nfw9fkTGsTmWdEjrb/g7rB1SQzzpoo
rUr6DqYj/XWYvobL3biKTlvOoXdlg/HOwh7+M7wepFyaWwbR0Xr4Ad7uID6Rk5BQih44H/zGBucD
OGHwwGIrLnUEoVWbvK+g7CogGhlPhtd5NpKqYNs/3HZS7k7YGGNOv2hSojilIIhyvZOBmeyPhghH
zMvCKFDX+2dAzEYokniRJPN9QEowfEv88aR51CcKQC2kAzb57TFxDYLPjN7jKVMv28eFFtZFnkxc
G5Zj+0kFF5LkKnjdIeNO9e+aL5Gop4o3i7QbmEqJA0zyzlq+iSdF09gAOSBkala2H1C10qQhUCPR
uUmdmfWMrRnmsCmKvl41BWYSAN0KQCnAd0e7p1JdxLrEu2FCWvWfEbFANNXs+3Zd6CHgjR69TydH
HWUY4pGTkDuQFz62tphbnlaN0GefYItWohUPZJXUnPE1Qw5XceNTB9J6GTjIaS9q2hKsm8p4f9LG
hhbSUerNo6I8mebgVGHr3XZHwaqxFYMWqm5LTldttV8GdXI0cldlX/NI5Pa88wZs/zZQdejVslQm
FLZ9LfVSjfPGQtOBEf0cMzCu7CPzZbFK0Q7jZB+BnP9tiwmJZVMj8afhAM3Gtyn7WadQB/9FzAkY
dOKE42up+bOm725PJHe1NkaZU1uN7TTPLBD5Eh3YX3BC9EAPztP+f7PCbLLFSNWxplbWxMZzWDmZ
euObaS3gnhAMRmNeUiRsNTSg01ucfKny0yqXTqMKhsJhvEM40vE6xYGhQPqc8e9p0gyA6OASjQ81
30t9SCENfhh2cZC48WewvEyqS0DxXbpCLCKvmKDQBnVkbDRkiNh3jdLYiRaNiPqtt1YOLgQnCieC
/gt4hP3SFW1lnvdvzTH3nnxYURikiEGp3Ru97g7zKbYe1/A8ZpFgQ1MPYMPw1hRd2k20jw296FsF
pvIDpczMduou3hPh1YZn5j3tDVw4SOdZ3EpMCpStaTUmtV5s+ax1b2txAe7Sj7KgAS6vjF9vez5v
CrcGmf216JWprDnBXSpBEUs6FVbkjMvPTF49XPnd28Z4VTtKCwXMu2ZRgS1mn+mZFUIrR8IhDdD7
CpqJwC4ckBuh+b51nvNjvqsERBO8FNHWJEuTaLdzK9UJTE7uDAq3FuwWkW8d5IcRMDfVre7BixKI
0r282wisIsOAf5DsY0HI/WrFvRy9W6XKFZmfaE4E2Rda09UiBykFwdRyQgtI4W0khzC3YBBjZtZY
zDKu5qR17TJyAZcEALLwkVq8vYB0QzG7ANllGeV4KigKgbTrXdAO4WpJtHfEUL6u5D4RpSl54EcY
UHGWoVFc+4Bo6Y3WQosg0P1pO++a4i6qBjSod26dZk68oNwPQKkBFL4tEq/nHNgwDLJHSu4C2kTm
cKsbzEOnYmTQgml9qbeTIGur6T4y53mPr00E5xpno1/ZY/ZdY/YVGo9RfxjlLgD6f490rPKi4nxL
UNHORvQ0aIIDnLt44AMCiAG5BBwN14vXL1WvZgN6AOzkRQJpMogPBUGS64QbC8xtpJnQCUxiWFC6
BjCeJyXSADQQjYO7VBsrzFKRKEYVIoGV0dgPud9C3hNCbOHSCpaId5oReWOIWSNl6BR57eiESSmk
BtPiHmWX4ZAXI6rkXZ86BOWWx3lIf8Wk6ZwVvEpuPMvgF0MPsWDxRINm9vcIStSuMuGfdhZY2cke
fhL5XKSPt/c37/IAghJQyNP+TxDdMWbaDmQiY9a3rgYypRHlAcWAgNovM71Y7Tegtx2qbFfIsVtq
o6OCAM8sd3H4uc4upPcbSRC8eR67+Ro2ds91vCTL2mGlw8soveaGIA/M/X1cnFXKJIn+XcaT1lHt
l9IY8ExcIm9RHyrUsgUTSm9bbMQEjPIfE4wPhYBmrZYCE90RtOxIMo97+dkAK2rhxb5IJITrsVtr
zPKNQw3iIA3W7OoTbX1udiB+7XdW5MkBqnWB8BnHSZNQqbH/DA9dPdcxJRuAik9NOjxfCUDEGVje
eqdRncx3MNb6LJhOnj1ocqLaA2gHsD/075trmNUZGUQr3+1ZO7R2B7a/3lHAOn0tpgB/3bbHc5Ct
Ofr3jTnJBisi2MtbN7UPdnTfS4Lf516IQGFGWfRxcOOdc20AsLZMCjUjc9vX/p37XfvaTe9cX/0b
BOI82ytfRc2AvFCC1hfEKhTxwfHBzOEQRqhxdxSMDQHt8JdVfTIHT6+E70W6e1jX39phJm9QI/RR
ZFrm9q/1YXosz1YLxDnl3q4mSGTizqcFFcRUxSg3XiaDgO5GRfh+b8dm7inaIC+DNa+gn9vlDwOI
djTgA6VdeRS/QTjqdCpBqJRB0oKw+UFiXVobKycd8DCQ+/R6bzyXZ5rCo/hEbL5AeVIQMUHkgBZW
T/Fnd/apfuwAJY7u+7ITgSV5iwsYEsoEUME0QGRx7VCmGg5NPeFrAAHw0OPgJOause9rSYTA420N
vEQUmqxESYf1XLNTyhpkxcAe1xDcQ9eZkgnOX95tYmOBTUcZRTdJaVu2bq73/oxKoDw7mvnz9g6n
G4x1UuwEA2Bt1OPAx3E9X0W+TmqdlOhrs/tLO3eHqM4doBe9qMncRhsB+TR3ZSnCYXKXaWOWORb6
kqSaXRWVm2jkqe8X9D3Z4aemH105Nd5uD5F7qd6OkQkyoQa9RLUB6g4n0KfCn/cjnDF/Ko9/kJin
vOb/mUxUNq8ncyx7ue07KNCEDZyv2wOH5xL1r9vD4bvFbyPM3rZKa+mWDOErKY6WUboy8QdFVIS+
vT5ov7geiRYXZrQMKIpCi83JmgRNZSdpvdfRSHJ7NNxQBa5Q9P8CHGJ8YHIAnC6slDZEysQ0X21J
vpNadJ4bix9pml+ElSeZpj/1/XG2U1e1Yv+2fc5AkS7CDjbwMAAChs725oRrikQd9BUP1ThC61wl
pcdBmV6iwbxXJOPfo0KQnAf6BfgkqCCxr8chh2CMEWFDN9I5Mb5E0Vsafr49HE5UAg4TwY+CP9ES
wbh6O2hpuTb0BYLmxMS6t6JYtGCcG93WBEtlZmSyVKwpXm7yztoh5bkv94YTIsNFW5lEz3oaB5jw
BGMUMoQhAaTEhCfLmi002wJ53tsvunkMMSLNt6Kd1ByG5d9nJ3FgAjymgEQbHskcHXkpm40BDifX
IuU+kju3z1Y3aWuBx/HuPLCDGilGhL6SD28M1e7nmtLEZp+p3s2wK9E/8CVzl/vmkPvlS36MH0WR
iefmRFUoubCGVgI2PRJZuRwCogZFiSJ3EohlGCcL9CRzmDi3HZCXb1KRKKQvbChXfDiAa3CS6N0E
1BoOjsFp1uSUm3ipWeuOKJGX0y7ZpvkrRzWgtRXHXseLBn290VqfwGDpp0V1n9aiHnFOyITzIDJT
5CagUswmD6siXLQS6MOuOE2y37fnLgwE46Zhl/FUqJmqAJKAkx9k7ExYNqSuWMwIkK+hhsJu+LQM
mdNF6MooHnMscFU8JvZ30AM7mcj0e0fsLdNMsO5ioLDWnO5I6RyR2qnqn6YiBXKSeebQeJMCBhEj
dsL0eSl+pPNr3vvFgP8v7KBQNtzX6vrQWV3sKPVZh3yYlnu1ekmNKcjq+zJ7sBL7Ky7vTmrEn1Zl
T9JXTX2J5Bcj9odxcHKQ8+rmvdQ47SJ7mv22lm/NJLq0c5bwanqZzSn3CSRBDYzRtpOHvDAf0S1y
MJtMcFfg7JMrMzS+bo6Dys7UIS5ghkBzHq3ZThUfEyk+rkv1dNth/p+xL1mSXEeS/JWSd2cN96Wl
qw7g4nusHpEZeYHElgTAnQBJAF8/6lU13f1q5jB5SMmQ2NLd4QY1NTXV/0el/tNv+rczuTVsDNdm
RmtFW+J7X7Xzz0L9vz71f9Tfw8M/D4D8+3/i489hNDOvmfq3D/9+4Z/zAH5C/eft2/7ry/78TX+/
H7/7ZzV/f6vL+/jvX/mnb8TP/9fvL97V+58+gDiTK/O4fM/m6VsurfrHL8H/9PaV/7+f/Mv3P37K
1Yzff/vjc1h6dftp8Njp//jXpw5ff/sDao7/8Vzffv6/Pnn33uH7zlxteNn/+aP+6+u/36X62x9+
/Nf0tjEIxIFqACYXP2n7/sdn3L/ivQvqB+nhWHWCwfUff+mHWbG//RHFf0XJhDIMOhKs3OCVksPy
j08Ef01vlzkkbHD1gDtZ+sf/edR/en3++/X6S790DwPvlfzbHwH+/KmIJFhhhOveLfYH1BPuvP/r
uvM85SsmMX1uYshYXgWT7zCvahABGT77qKN00KSeEoJI3ndD051uHJH72l9IwAcyyGg+diHsr+pr
iIEoD8bKd+zZGbJKczgVJPF3mgxEBaKax7Hko34Ygu64qeQ1DU1BwZljZ6/Sc/Jp+/QwDMkdZmgI
MrnrOEymlukS6iRvRfK4BlhLd9PC28KyncKnyD4s/WmBv6/153Mf9Fc4Q++HDYmDMhyP62jOdYI0
8kYIohKKud+b6bcdQlpGAgvMn5NWL754dJxwN3CKAiLv5lnuREuPhspcjLIYjEPqhE8kSO9XT1aT
htqsQ5Jz9pXc+wuvahGdBjx8lz4I9rQO2ZMal2Nn3AMSw/KkH0g01XcZ5g8KQ4J0HV5tNfYroW2S
x1aeu7kpJhmQehZAFxAtrbwcVlo4YbqnUpdxDI9uia39tnuAXGXX10fjqcceiy+rpUeJBHbBtw84
OFyZjEiUNYfp1YNQIhfL1uQwesYG7lJhPQfRHFOZmvHRZCHyNsfuYRamavoWnGqr7hjiKGqBWPe4
LsKmLVoWVMgqfhp9rPt50ZvPVIXBQG1XWXQtP4zIKchH7Lw0rS2wMUUUDa9J+9bg1IyLyAcO0TNE
lFZFC3hcSkQaG2wbgzZqI9gX+1WUtY/NihPQzjJPtukCU7+0wr1Jgi35GqKkdDr+EuBRWFcUdeQi
PuB5ET9oaM9xKg7Tmj7LmUOkgZZuXq4qTksIv/JkkR8DCzWB2e1dw4ZCAuKXmc0KmrYnLYYjVKAP
M2sPwSxK4+ZpYn/wiN5F0iPtQBovu08Awfx0foQdRxlRVcoxOroCManbVnQZPYngfY663dRuiGp4
H2XzS+g+IP7aHWfP2TtBAPd97CJPsNPw63kHUdqRiadog6Osw3M4XpzcoL5LPPc8uNBrhREt1rCy
a1R2UsHjI8GeZQbdqVLRs9g4GXx6Xee16GcscgldDB3PbTPtQs2LaDLPZjozulXpUmPSBX/83rel
sjXJRgilh49Fu3kvbUEtfMccR9yz4CWT6UvYmuOUZJL0a/fE/OVFes7Dxk9TvZ+7SQNCxIeM96Vc
hjvetKdlSivRzu9YZzwMiXxI2FBJWH208VfEkxw+QB2gHr2bJP3ZxWtPQtjEX0XiVNs0HxiPZqJ8
pKGayIe/Vz2/aFTDfKHBIVtKNzUvg+JlkKznQEJyI/HKulFbhEYePZXcS5jTUHjANUld+nOmiZyj
n0M37dOtPjhJvUdAgksU/+WPrzIVSEARJcQ8r1OMZaMx0zskmu0c9zW2zkll942fYM/hgc8wvunM
eQqCy+DDrlJ4pROAOhL7tGVPIPSQKgIfeyeoP9zFvimvzllcf7MY44hthc25RkIH7GYvEY1fVDxt
JJ2OXmjB5veZV8xN2Bdm+eIjfZzmej9lFFg4krms53II3aEM/fqaBfM7bxU2Vab4LhzGz0kcxiQ+
uY7TEDSTZSPU3rRjT9YlerOL3HElEVfksnINojUXZtn7HbsOXdHB1eeUbUifaNP6WdH+OE1fAW0O
fiMvbqjgOnGMZu+HbJrHbJJPycbAeSbrU7jC7rIZqlAPpUVqvRjcCnrD50aML2Zpn0xvSwwgdit8
4YaZPTWBxhu328M/hbgq289BGXbre+gMlUi8gk1BnsBWI1iSIlhN7rrmNaEwXh3aIqYjSQOR62CG
X+LqFvxVBbBziGPuFBAbfvVIKiCNndwC84iauNPKKgfOObV+7z2FAjwcl+mjr7+y1c1rOFtLvBHM
td+uquE7zCxLx4lzLGrBkt0/TV5/dLFwHqMqYVz2uE3ZTLops0S4p8bWPvH6OQJkhUIjMsd2/ond
h7wXv1ZUNgTf5wwY1wSwPWNL0U3LbtGCzPVCNiuP2ka7OBrPSsNqGKahJByjn0ninCdM/BI5H7Xy
n+fVLrC1wdvDZh9jbH43UXAnB1wMkKSk+bpBzEkx8gpxlBNIH3D9xvmoqyZNZG4kfFs7esS8+UcH
BYtn/P2Gypb54Cy2YoF56GS8HRvq3IPpJknCp4D1pO74XX1LTbIwL6UjJ4me34J0+O2M7TccCH+K
rf+mQU+2BnZEqpmeXSMtcVj7y5vH49zieQyeKG+xNxU2ZTibBK4pyLhl6n2op49bFl6R1Os+5AnS
n/Acjyk/2I1p0vVvgba5P/QnV0HkL5zd1uE/nLGXLfF2GosUfhQ8zal7oaP8vUwKRs3do6TXhtcd
YayLyERHXbqj/u064sINsMHEPhdpRtLOu46Zj257G1VcmGjFgN+vQglRA0XAi05D1A5xbWK4vXj9
6yYKfwoxu0wLlKHjIO5tYvKYz5q40nkPE7hgyz1r7cFSutt6hNt5SUOs/OwjNDF1NFVD6pzXocbv
2Uo/3PKEM1hXjfMxSuD3XM/7RFuZhyt779y2HCfzNJmxhDS+4rH/nijv7IfrD+s3d86K1qxxhlen
9U5uKk4mCs9h1xXS44Ua+grFNKqwmJ/knfcBOy1KhgnpFrQjURR1hZqGupAqSfK+jvdxqI91AMZl
jCFAMFm726bomXO2T/vh2EfDNVvb+9mF14/f3dNk3gps3Z3rzhYr/HOJddQppOmPVC0gOR6LOLHf
tYNFa1hLi4P2E8QX+hc0eqe4QxQFpwapzy30RY5cSOO211shT7Znfwk7QiPoPkVEPMG+YV126Flb
JFtyCLengdJXrv3CpeudN7WlmnCMRYjJph38C9ys4J2dnYXfvTnL+DLR4Iq5+S+WNZAo9paXtzKJ
RO+X2AEMwJHGqQeeBY5YYWsc5tTjeZ+9bGGS8waRgS3PXYyPuu84HXc85Xmovr3JL8MQ+7PvSdMS
A29NadoEvbHZda69l613H47z2Wd0nzkGj6YXrzqqK5ZGDy28spy6bLOXyTQvkU7zmPmn2ZuqZYWL
NEw6IHpBQWkKhSfDNtcp9u+WTrwgmZrYyD/BbuVxxEUiHVrRNrv0XXPkR1M/O2q3THwP+uRpCv2z
08piqU19HLYo58MDGrC3EDRRmdG6igGlkrm7dwP2JmHqH6bsCw2aPGRiLNMlwTJ+ijWhrcqczkWh
GT5GHwzmJBIS9yCgcQ1Hnaw2KndtkJRDNP7CWyOZmxfwpB+d1JgspFvhYKXCCe3VG+1U0njyiwyZ
E7f/Fm7R1i3dxTmmXL9k4/QSK1ifr1YdWRMUYdDDmWINRRnIseg9YFcbGKh0kWozLU6fr7zqO14T
iJT3rgvpX2JR5BLC2/iuwwt+8PXY5J3dJZa1pHexiMMC7uxlQH+E1GJ6thRm8KJcpvW17XDDp8nZ
pcMTwjhwCIZgR1so7wNdtnYtlx7SjrrQDiCuxPJ2GYcLmX3Jy6UF6tbik/b0o6mjY+MZQ7h0jlu7
2pM2kFCk65doclj9aUKT6Xlpo7qUgctvaeu59LxdH/kH7XmYxfCsWByGgpYspeebuqxx+cLtkT54
e5akL8PiOEWnEogIlu8pcfNVYlRkLs4IdFKEDOazp43WjyZaSLriSgp+T7huKIw3hg3aSIu983FK
DhFqDok3/zMy20K8dO4RVwfN5KR3HpMaeXU/M9ac1M9k6Z+MEse2i544MK8/s2uSijOEi4TZm5XR
5wpRYkJfnGU4tptDcy2dQ+P7uAqsDAoacryJanoM3VT/VBbING3IaIJj58cwpNvinaFtkaq4moL1
Jw1A96DNck4BvgSIruQrPzkRsgAxGKvgCYNLYNqrroex66qOzog0Cteq91CEAOXm2HO5qxM0FvCU
SPSWjzStfObs4BdGlM4qP/vpKadas09t2bnRpQVrWoapem04EJN2APafeehiHx9Copu3HmucQnb1
C3Pt3vbw26RPrqENjqFtH/3YDhW6t3MHCe3Chud+8Csvbd4axDoPkJ3Q5nFc15oIT1zDzKYkGTaE
rKfimszJidVhXHEfZxnbAmo5TjDkw/4MjY6R92F7rJ8oDLC0jg7CvPoWunGhlhKxnU+TvsF8lsdo
cv1g+h26SI1J9wz1KFIJZkM8sZhaqpe29g8qY4eweVapA8wXRNdllSWmZbtNwVUpaO5TrcjawX9F
zGXrGoLjKl1VsQyuQXaMzk1cP7adPUjPx/ZrfHA9h+A9iNEG7rLbjCUCGraJdxfOr5LnXvZtIrwB
EMbye1vFMZiaE8WBsz7ybLC3M4fnab0MUhEfldCncB7EAq8b/ZhbvGiAs0vXoYizIgqS9xvqQFg3
gTV1FSE4Y1uvU5In8QeI2WOCHGO21M9m9XPHRarGYvajB3DQrlhFigpWlwYL4iNjzwOWLjcPYpTG
3NUB0lnT+ZniESwbdDJNU6T+KcGhsoAWkXpFE01guIp8oa8gynY0Gc+Tjh6ZZuc4uiliW28taB2d
AAzaYpoAwDyOcrwWM9rP3ll2+GzzxROt9gJyVtZ8bM1z0K8BUavzWLvMI749jJHbAOvTYunXkWz9
V4JhaZttp26K73UQ/OrG7H7T3REeaNcuGk+z9Q2JhunNk9ioRva2rb3Tqgf33gQWp6HbcA2aCeet
0XkPwhbBNOs5Ei7WD+kO4QkPfoOxMouCezdV9+4y0CKxX2NrzmAor+CJIpK5/BeX4iD5dlkyt5S+
flp02J66VX3U6YyXu2s1UazGZdCmRzyWwq3jMl76KsZkgOCvF8cDslXhp/BtsbDx0IbzdY5tEUbW
BeLvys5MP9bRfYu5KCYVFp7Tok1tTqkT7LnkaGCnqs3szovtfmjDZyQjH9SD6TJbulTdiyU4efDG
bLTO1ap+dmA7Io3zusEXSgRR4c/Bmwz6vW9XTSaXF9iwepo6BSgxX1qGIsS1ehx6C7HloE4046do
24hUYZ5R86BU05B1cx4SAALiAAySqG5+bsy/1mYE5HFi6BKga/SYc4l6jDBTxo/gB8IilfQlQxja
CKF7zVxBgLyw93G0GvtUGPrXp7kbDEH+zMMK/cOej7AkWtrCMrOQcWnuAyQ16nYnRT+iS5iKXrRH
N2s9QLSTHMSHvyXPBljDb5pSttneemj8edtdwiVySMJriAO7B3cX1BRY2gZ3iV32K2cwUsm+G6+p
QtuOFfb3dlsCLnz4itv2Lsgykspxz9hNWzj+8qQpRh69BkLu4g03FkuxajE1RJiv2nWLcUh3g3ue
1buDEKktdp6yWYXoe16FTXGOwYax8JYJH6q8D7wP0TgHuITXOe5+4q6YMDNwdzr6lFrNhUZ/Rvxu
uWZyRivqH5YAFQLmHxcM7N499EwAI2re9/Ojz3wSBSVT4UUuvPDY6zibQggUo/AnFssU6dDncE7P
U0R4x6BXOYuMVYD/ZczwINufI/01uj+GZkUMMO+fYa9azdtQDJnOFx9B2Cx0AT1dz+So1lG10mMa
sLkYalhf8s7zSbi8zGvflNEqn+oIDeAULaWKpovX+udITo+rlvNe+PHR4w4vGrQTrjccNtr8DGR2
P9MfDhAOmnHnpWFbVvFRnltKf+vDBMbCWSgqnOuDv2vsU+Czz9RdvtOxA/YRYV3GoikoR91CVGXu
JALMT5ISMxpkUzL7u5lrEH3BeRkfUJf3yjxAFl44k1OkqQOWFe002FWbBgVsBcicTA8Lj1GLzTv4
29LDw9M4kUCzyYsw9Uc7yDzwSdDxY5PW2HmugsS5VwsrlpVdmii9hqK967BhCoPtL8HR/KZANefW
aLKKm7eXu540nO7gqxOBnpzUfkRjM99mExN6JRW0wLXwr59/4CW+OGAf2nUteJpVphlOwHTpsJWT
CHYcnhh0SHM/Burvm3zBnD2KLnXdCVxHD9Yiv2MFjJgKw4At+WeD+i/YfA9GG2Vtawg6zKloFxjV
ut4z2JoE9jToCGq3XLfxrst0NY1POrGgIGvwfLgKGx6QFqTGwGNO1rGHanMFh3PfORphOeG33+tj
poF946aJSdc0FwpO2Tf6GEiQvSP2KbAZvmLX31ZIUv6eUiiht0KnP9OG7uxtfOL4hwS/smFduSVQ
uofJM0wCNqkKLKEDuGAttFb75o5bnIeSxZcJfZhqxodEwGtvRHfZicMgg70LrDgh8yaNCmc8r8vL
ugWQgcIWXGSAK+U6IAqqNM18yJBUs5DV7oHB8mGDlnEZy77Zc94TbWmh9FZk0s/HlZKN3xIEJYz2
KBglVBwmCCboSNJmex0Hee8jMDR0Kl0vO4vRfR0VW2QKeUMiIK6C8dkbMCINS4zVSOruVrcv5+11
AiOBG20X8BhNVo8dYsRWuk7pspcWyTmx2kfUOdVunHvaEAmd9dxtOwO/Z/dxwa/t6M9GwZoHZC5g
e+FE8A4bdR5lH/Dlz0UPL9gtvR/XE00f2lZWhktAjA+FRYk2phq7Qt1lgsuOlv4La2GL0E8XoHM7
9uW4mp27CsgGDf5NSzfQRd80uzb2cfbwNsp06S303gt+y16WDr9Kke7rPinRYhR9KhGM8uJ6yTPW
I0ZnQLWYn7ZAVnESV2Dkjx3L9m3zc1oO+pY+NqjKgMfmZzF8hPbOUS/T0lxAde15+8Blu5usCyWL
vSoXQaK4o7aYBG6KTGRU5mbvrzwP3PatT4ejr391s4l3Xt2cgH8SeGQGyFwIL0MPTsf2Vz1H2JkL
HjanuaNNcKYbLejswEfTa7IcAhf/WIvkDmtCcLWd5JsX87twcv1CLyhHo2k+wwRXfj0ODsFk50L7
+or00XwC1TUDjAWmvtsaSct6qcejNCAoHAyAxtDLEyiNDV3eV7YVcWcyQue4PSLNBGf01uzR7nOL
kbeCJXpQhvCkprXZr50AvMpMfEabrsKWkjBWlUr1bsbYw2JqZI1XiNElfWSf+oFuUAVA1vHZdYxk
ei2t+DUIu+sootZQPmqlSG9lpdc3R13Sba7GtNlFBkgPo5Ig2Qfqx8Diyo7HrNs7GZiejngcTEGa
4/7stpvP/yVWT+kvHv0EjDgwdEKr1NXAx5EkM1SsYAJcp95ZC2sqMEuifXTrbpd5UxFnP7zZ5M3o
lfWoighTstVLKnczBx4LsJrdfV+vpPbbc9qXG+ZTUUzqJh1IL6goLAQZeZ8wQ7qAT+XsTBcOJfsZ
boDsGDnBaxrLp3Xb0GTM3tU2jEhwh0cbIccFkB3mqTXmV17TAkfiiHueBJk3W4lZT4LWMXYQlUXH
9BTM7WuiYw9UguMS2mEIMK+bIMBXLHcm1yvo5C2wTNvGQiHsPI/rcSVGeHafioeo7/PI6uFjWJYi
5fNwliIC9eeA6qJ9TLK5MdfhZYmSvlw1N49d4183v/9YNYCykTrZpwuLd6vBSw+B1YPhN+gMZwbS
1RCNOTVmZHprH1mw1/4QnpG4+2GQLnalYpAPNHhOqXOIuiT6hkXORWTt/JZs7SsLo88UsXSr9O7E
GNR4xoRDFjNcg8WKh3nEq+35eEqyaHrXrJF7J1XnTCzdHdJ6nFwL1LfWV2BuFZCFQx+zIUBZ9DtV
cub+6uQA/ei2pnkKKv/ItCSY+F+yNpoLrqwp13jY8mAAILZPZhbufvHQjgd8/Yjc9QAkvRV1ja0+
FdfzeakxWA7GHdwT36jq0cIzhCQz/8cibQmsL4t5DTALHRUmc21HIEnEwHRGk5uujExqyfJJbtfQ
nWneHDKZ9BUXGL4wf58s7T7rhXucPI/M3ZIeulX/MB4/erbeCOOZd5b1sbk007rkU+PI0q6foZ+x
fJYhNiXUF037k3Sxmuj2/a5WHaaQCni9YS8cJqBF0oMjRWBRS6DpaUt/C+6X2WXVZiK8i+dnlo3z
BWuINYHkpdS24UdB692aZF9uMAKIjV0DI5OZF268PnVhH4Gm7B0S2/EXSwzb+RMuWy3Xq4V+vTLm
dmPH201gmgEaJXVGZj7hGIqro4C9giko+0GQFabJp9kdLnh+kDQU1l4+LBqwVg1e6XNHQG1i4aQI
36qjwMutuoO03NmlIbjCyYcUWNdgkxAF+uVZXArTFmelmEWl49gjyVaBdYyKLqDfWMOIiScHeQ6i
S4d2Vo5IxJELhSlNj2cJc09UsUeLs1akFO3xhmCSxPSmwlQqy0XrYPUSsVBoXbEy0sMIJYU+BbQ8
hh20/l5Fpy7D4vlVur4Zy/RvZs/wq9j5ZuhOHRyqyDijkAjDS+V1knTbvFVxWz/5zMBCud+NrkSe
OdgyoG50MSabQWPBcz/tv/gNLM3OUkic49ICNjvu3O1HJU59pNIyVNgPWkJAFZRedILvdeciBsdX
gDvhOCFbKTsjNWDcx3gic54kFPjg07FokDubwf8/d03ikTSCkHxkC5A51lFB+qRgUQBuoRU5gBf/
yKbu1xzTc52pUycDeS8m/2lebpzpqs8Dc1IiBNf5EEMQlIG0CjAkBo7388F0PWmytt2ZrXudg1kf
GtfVu8xHRHC0PWIT27v4uop+RXzBOx/yLXC91lZZX/B+ARMVu3iEKb1a6BLOce3sbIhakZiZlvB6
fU6CscPViQvBuG1aLaOqgl6nuxETay24B27rzMEw5mGHA79qdsfXLHgwnsNK0JJTueGfJBySbM/r
rSk38EoFpaw7TaPJWywBE1+G1TxDO7CJBDmaAXqRAYLqg4xAZNW9xcBSoY9qcHsuFvqAwA53gPFx
Dq+yDbfYc4LHEfir8xuCEUyFf8A8lr2uN8NkbDsd3M5zc8TIQSWNIpC1w3Bw6Wcb43W2y1LFWa8P
XKUkXqa7VbuFw73xoHTcFw4EbpjFYZ3bzW5+L7whHRhCEszcK6e5LRcedEUWjDGY/R+9exjx1N57
GXKoM/XSjMFXk85O7s/u+yQ2DGAoH6og/G4yEDUwtC3HcHmL26UE34YV2itWAaJjOroY8vTeIaXh
gYUy3dXWhuXmODVZZOzsbQMXWRRvLKyNURW0TvJYG5s8Krr+Nlk3Fyqba+JPPhoObzxtovcvI2xF
IeuFe1ymsC4uw53clEZHYAwCMfF2NW7zJEIqoC/oStX8hMWPvSzL5N8hWnEpwZ1GeOzLvNuC4dzH
wXWqsxGuetEe2WYN7kdZl6nYdBVv64b5uUFMxUqreVn0ebz9FcNA9bwG6+8xli9UB3G1ug7fd1gN
r4yOChfn4qlh5i7tjSDU68S+d7UDwRof8lnZlsxerh3P5u2ITf5uAI8Hb2xEbPGbBxbyCKomMxhM
1JKMHjQPGffQAGP6WEpXg1hep2jn3Eyj0hr6V5a+LMCqYBBcpCmwBE8IYMaSoqZlC9hkxhcMV/zk
zniYX9JI5TqMoG5Y9Xeqk3uWjmehBwyy5l6UzhxRQqduOKcawTNJqjGX4ulw2rr7hSv/0IhElLXG
8CcQfoTBkPc9wG0T4ohfK2Qkp8Hp3jU/IKg0LkCBYZ65PtJ6PY5u3x2sW487VoN6TLdsJUt/npBM
eevgdr0yB9MqFzCbA0+btKp1MpcL9I1kdWNZtaPzboegvxPeezzMwblpogqH5ZRNflrGobmLW4UJ
Uushb2nuDwNH1APwNy1C2FOB66TNjuq7BcTQvYnq+7iFbd2UQKcR3ZxkPba4pFNTUk5gg0qPA//2
Cy6djF0blgJv95hUM7gPFQ10JeXat1vZWAd7bJP0dgELnjLMty5eTw+Tw4nIMtxVwXArgjbfTAfm
O2X4lg3zsS5qg7MWoLhSgeLCQ4XIPgFJjKtWkLjIxxkRmu6K8wbNWLmOATqaSZAERJkrLOq8yb0R
QfRtxAXSpWt1gGx0I8YXySUcs2pTdbc3/vOqNXtoGqAT1Mf5qPqTcVa0Fp3NpxvDoVMMtdd0eW6D
+IygFpz0Ub16+hebefTobj8y5jaHVM5bHs/LXddGBy9j267lpkPrjB0tP2KFUzvRCSgzn5IBYs5M
7fC4UWmXENT/kpnbjFEUbYQXQHlzd2LZtoKutDBKWjU0UU6Mo6Dakk1dTRy5YaA7uR2ybpBT1coz
g8ALbrcQaSUp2nIMYWG0EV6ExbuoXSEd6ql/dXoQILAhtkevVm9zR4O8XoFdOug6wJMjxXmFQeDY
OmRt46QwOi6hnMkePQptMBBYUvJhU4Wnefhrgu5rxs7FyzYtdyj0DW43O2MU452DGfoSeC2Aoxfb
a7KYN48O79hz+TFwHt4j2eV+AeOAXCD+ovj2M+oYrfSCMXSAIO6bmhWk2UpTDM0TtO5jkxGd2R+j
jh76GfxGksKSK2K43mUvKkQGPrVuhCKr1ird/jd5Z7ZjubFk2S+ims6Zrzw884kxIyIj84WIjMzk
4ByddE6P9W/9X72oe29XSQ0UqvqpgQYEQRIUkWcgnWbb1t5mx4BrTI28OGuyZ5H7GWFPQHtc3EHG
dhfXYw2clkAPKX8rkXSHwm8ZL5NRVeXDrqNpihsnV5exEO8jkv3ZTQQ/k3zOtdfyWYP/6a9lJn5P
BPks2t+5TdnGi1c9r4vMUVMQleZlpF/gkc9EHT+Id7a0b17LUu0kD/c71IJU+u+I3IBCYwVFaDfN
3SQoZtyAOkFl2HwaYgjW8qDpZ5DbxDPrw8EAcl51CyW2k4gq18wI1y2w04FBghyn2M+uEhtn1rb3
ntMvd1l3XTr6qyDFBmvMjfWULfyNY4GeT36Edd9dOzOwXj27uA+JaD3Vc5cAOlnJA3jyEiljqj6k
h6ZcZ0YZJ2PjHMJOJideo39s6iTdEbtRHculTcBjKjLntJXEZcrgKCz97JZSAv/jn/79v9EgzdcZ
AIUP7OYz0uaL7E/20gmTQ5F2TPrdcp1J+j2YLukZY8aFn1rTYbSnZe/lszgLSByjh68yR/PO6x3s
NrkSJyb21cxKC+0IdQvd5aNWa7Jvcrc4Q8iYTBFYF14UzyaD6L6u3411lBTChIDanTufey/fybSB
P3NFGwMr2JSyr2wJ5augvq76mzPq6WxlduyulhO1skyx/vdlLBrxyi7cDuXa/771+EcnB4H00sQ+
pn3KC1t3S5iOd1WgqLX1uNx1SUpYpb1e2m4Wl8Gv75xsmC+m6G4haSHKnsN7PZH94lo0Dk6Ytxfh
zfvQKvRT6423Pq+Ze5pMtacsD46DNXMhJet8w+TwQDSBNgJxN0rbuBsHeGmX0oKJ2FHVjnpSY3ce
K6bja1MbcYs55pg+sK0KGWsFiHOcID201Xhe1RB7VgOsgfQatZArUdrnmtmcUxy7oGLYYbvLbl30
eCkcdfFKYcWBy5vdFsFG9oqqbuRJsGfxTR3RDgwHQxq0hq7vkC9Zn7qg/C4NKupsUd7JWk6Bmm5r
njjXuSpC5iz+rR3M00xy/7E0zrbbUYv35oeFzzwsDXRbc0KH6Si1s+RJro17oLTPonbKUvwbk8tY
vH0zTJPd7RVIbhMk4igpIqJx7LqnBG2CcvONpZfTWWXqbSbV/9SPrFz3+rlDetHfg55qIM3ua7M/
mV3vv1WlyVovk7s41IjTdZo/1/NTV6fuIShS42YZIXRnA825uM9s9+FQ0B/V4nAlI3uxUCFAzC4l
6QpsXKqK9c61DFbhQk7q0ntyxaqjvgRDMEa2Q69J+75O+S+vyOJG0BdbIcPTwqavVPanzWaUqJvy
r8J2Isc2fhi99zah+XUqkXeLND5Dw35cw1ayFy9tKczdLw71jhlMe3fQM9MtpmmoMruwmwTjTON3
h6WLKVYQJbJXEfV/KRMu8sFiaNQBt1pLkUeeZ+8NjtxtmUFe6guTTtbjOdUhGzKerukpJPPjEK6g
rxl2qtTpDuxEFLGjKiLQpC9j6pWXsGxvZtizgA0ceXPwM4sxqITbAaAYECVfp3G3vLfEj64gV2Nv
n6m6i9RWsTOT6uQg3hOKxJQzb41dU/cf7mjFie7DuKoBEGuozKhIpm7fqG28Q7dSJ20Zu3wNyvHX
PR/j1eic+TAa5tmuBc5f238qsvkZSps1Z0DdLWjDoh5mmFx7+2K8def3TjRZPmMunr1dnewKiyuo
NB8UOndf6MfFydB01yaDiKve6ZE/e3vmMUTYeop3NG7X5mdWTP4WnHoesvpB5Np88L7McxAXHlRB
YYNne3WQHJXdgxtFtFfLIXOIZcbpGyNdTgcKufloZWOUecI8GV17kUlgHBKHPnq0RhE1ow4Omee9
BUmuY0dXcUBSyX4ZV2fnTJyKKEs3ZW0ewlU9TNUUfAmH5SJ7szkaovmoC/HA8jGEq8o0zxNjv5H2
x6ulc0vT+dFJQ+Zaorj4njzXUn3ja2pBEEGd2szbL7kbcPtMJ3ZRfaltuVJ7h/0eDBy2Rs16p9Rk
IFxCVMzblK0e2eaXbyoZYlWgWFmRdVmwa8J6AHQ7qXrw4zDzu6gYrKM1kSncWi2x5S7HcGY0F1cD
6HaKuYaRZlBgc3EodbbsNM03KW6Pde5OKKLirecKtFhhHLGlgKdVUy9ommukZflLyW6Jkt5dj4GW
Mfr7fFHFD3MZoVUy+X3k9TOcKPbQCc0uNPKHFMayMV6CMA78Hn17LM9BUIrjFobDFSx/hItqT23S
oPsFLdFa/caoWzuzZhdDdslyJv9lN4FAV7ygZPAe6on3UzPsj6yaJgi4Z4qzcvCP7ZQ+h879Apr6
7Nts0qRHuvHmJpxCatsrPTZ3cknf5IRiSzG8E0EhD8guXAhL0t2DRgHUFbexMP3HiTz2uLc6d98M
FfPdTlArt/O5NrAyr37nxnIY99YqvS/cFNEcGGGUjT6XYA2bZxAAhbCSSyM8Gpza/qowHGob2JM3
89AbANjLVzkX7dGoXfeae1V20APy7zCRzpGb3dl2rOWRPHhHlfKmmAhLHlY/iZeOMDx5u1XLEwPF
ofYfcmVztHevQ/OsinVfe9+wjDPy60/Jwt7D8ZunvoiC8oiz1HDTHVpw57fo0ayNXT5U8iF41at1
mPogDuj/jfB3UgJWzXs/HB+LYKW8vcjKiwcrZ/wwMQL8najnABvg1PyaU+SWSh/D5FfDVC/jwwjC
5jyHZFT2/aVPi0NWOVev97EtyEsl9D4ApOuy/vykG57/pX/oeeNjwgSlgRQ9gBd4kNnl8jI0zs70
7irf3ocQ/pNlPThwH/k3y+n2Lt0llNE+Sa3vvpXtuo3yxvY4Oe1rn8J0FMZ94JqP3my9paw2B0zI
4UndT7GgJg7yh2GrSxqM7x4UwYoaX4zZz7rQlyB5HIfmIdVMombzvALzkiXxxQvRV131a1SnSr3J
8tNsbjmTkNB5U+N1bH1GFfZbi9Mrmpiul3X6KKR9CDPm4Kw8xjs7diWWM7BniGQih/vga6PTk9TJ
AQbirEx5MxcZLzKN5i7Y8SINO860EfVY1fL03QeEIUQcqbGMlW0cwuDXlHePaalpuvKoNcXJzvsL
OsAFz83dkDHyNI7V1NxtJgqHWUY+u9v9svKExNoAdeQZLO1O73vK0bl4qvv32v+xmsPe0jDJCsF/
za0kypAMhZd8kQoBeDDB2YL0jBr52JftxXHGQ/alnCn6O3cbWrsohqME5M5PehmOK27VzRn/fQiG
K2ePdZnIx64z/CHsIuCBblQb/HWaQ2irfg0YloqnxGJ+0ZkG6IQX/LRLiw/OiWn4DhQPJoPogVHm
mhxW234YLPHD6zgyltA+UrLEnj1eW2VGbVF9JIDfxvDuUkK1VG5Wduc5zd3cCqwr28ykOpRwFxX3
tPIOruZfSbaeyX05WP3YQVMRg5/B8pv1e2qUH1O9PNoTW4u2soRW2erLH4YuLsFS3oo+PFWCG2uE
ec29p5EKNVXLyerZVRrmAEi5c5oMP2BQyonDLPAKPqQp1tcpAhrC9gESECcuj4g0fBq6Fqf/CoU9
2CzDcSf2w/CUDtLLDLRPItQDKu2hhAJzq+WxT7LvZri8BuSBIHhgKHCt3azUXeZ0XGiUexY6WA5G
ophOW3N6blnK1TrGVyPsf4sKYNQ+gU6ifgJLbnSL6k5h5+w9CCwr76+FLvaea8CtMuOQBAP3nDF6
HHYhAGujjHM91vGQ0N9iTTCa18q7oN9eBzLpKp2eazenGGZkq+XwmFMBV6P/ZtfUuWEiY+W6t0E5
73L5LOok7sry7FqMF+04TMRLoqaryUaeejG+scMWUdC/Mzjr6UHfbTfLojzJxNHMihu4464qWRW0
jPvZMK41pLUXlAexJIyl6x2hrxfHpooch/He5Om4C+pT0TYfw8zUYGi3KKFK7II+f/8PLr5/+uX+
oz/ub6nxmzvOgZ4iGY0lEjb2kb+bM8vCWtraWbGn5vOpLF7TDMdNlwBrNcazlPm3weHLR/oNkwDX
mr6zW59omZAr3lzy/wt/JQ4O/vq7ZfIvVsv/mgXz+KvZzIv933/V/5PuS0z4/+NfPsf/032pZf+r
+qFV+lcLJj/0Dwum94dLMLhnsp9024DFOu1/WTDdP3xiC3AhEZBPJBVzrn+3YJp/YNgkrIcdIqQE
/ZlT8k8TphNu7kx+F7vdWe0qgv+WCRMv6N88mAKDF1smNjcnCY0E3f/VAry0bpbaOt0GCIy6Z+nh
xiQQbKh4Rs9dd80t2ZwKgBoGVE1UiYYSN2Q4MFWngnHDvmpz4OhsxKKxGtGaOPVB2uGnkaivGfoz
+ORK+Z6oHN2dgFwcbPcJU/Q5YezXNEz8jBX8gn2dP7TfP01yiFE2wRTFBGZvg1kk8zdlEencmj/T
LUFPZcn9MlzVBKrY2ZDNbv67NjEJaKbJkpUYZEEMGC4Ryp3gh0jELreExSLo5KnlgeBlE4uH00nt
efC99j5jUEjHnWHUsCBJu6dIjFWZPPp/jnFLbImN9YDG+y308/u8DM8Qzkd4wVNVj3eIVxeQ9fph
SLw9Xo2R+hJPkEjSb7qXBSfDxFN8jz9viRy0yAiCu9nn6EM7buFQM60PmymmEJRYKlhgN1aW3rfs
aaY92jxtPfh14/8Uc5hEQSpM2Euq72RwfqRJwDQ1McMTho4fGnMJpiZpM4ibwEnc5jmVLjDN7zLH
gmmql3Axf2RkMB/VMIFbyyd7hr1m5DR1ojrocEML/NzZGVljYz+BfWIa8bPUc89qpqmJzGn26C5S
RlTLq9NPt7K472Q6kUDpENUWks+S3Y+qW3mdfQFa/tv3zR8pZ2RmGA8YPm4y717go9cDxe9LP3tv
ZkXJ1a4JKK6/NQNpSc/HG51oBw+THm5SrD9VUj/kTn9SVPn5Olt4GveezSyxqVyTjjn4UGKf/Aw1
nWXfZm3s+y/ebP80GnyHyAndQZjB19xRHwtNexT67SOkCdBli4bsGlzzlbVOdzVjuohsJ+eZRDUg
N1BUaKMl8tgGeaNN76NyoM3I22rbMPFam3jUAqxSGH5A5QMHh7GEpnKVTQdlFru1VVvywwhd64u9
h73T5zM3je9CvvNYrQ/rsL4xVzROGUEW2yzvoJxzCnNPX3nJF5Cv3m3BaIUb0S/LdGjitqYe0+t4
tMKxh+iZjmtDWZCOA4WX89rNPbsXW/VmL7TR44iWW3zW7fLkW9MpD7tXu1gwn8xZVOLg2JnaffN0
82IiCu8YQV+6KUSwls+sLHiz7GYfTNQBhnqZ2huo6p6lWe7Ui904OukBPSwXDuVHArPmWN7dWPdf
A2Blv+reQmvAw0uLlBvLKU+whToJ+nomxq+usQkATDkcq/vSC0TRpR/vBkfTjkp9QybFENH/qNvN
MaY3v7J9cLeXzTrpD6HGx8TUzC7D7hub746zfeu67L401SHBkhuRHf1pV6u31x3750UwfE/ppPl4
4tXNPyRWQdlHGYPNHa37Yp7SoLrowWbunS5gPqH4oUYsIgGF4SydvZHWr27aN+h/kBZjd1x08dFI
zd5HMNS6ZLLP/MiMSitX+8X3uO/W8MGR6l1ZNXuWYPvcZrSuYmKd8poLPFpUmsPynk4u2vcsb41D
uHvvwD7M5UfB5AdQLvuKoWKGzS/6faj0N9mYF4h/jGdbdTo+ps56cI1uPI3MP73RNw94PDhHlvW2
ONYlWxkR2CFMb25QFjqTc2c4afYgDCVPiPJj1HH9gTBjQ9Xsb4Cz5iNxuY/Lkss9ixl+TystYzZX
78Zdzu0QBZhNom4wYlCs38OEcE8yOFNgr/syoPLGDkB6aedn1aaXNDHuMJxAK8wznEjxyIZngwHU
nEbMV6x7VQ0nsTZHW/WXWjWgeeLsGHwfzdQE8dD+XoaZKrKm9VuxsSUGo/Yx+N6b7jeZpj947twS
P3+iY8FZP60vPY4cPsyFR02fUP7mtnOQq+PvbbPSYJntyTClsaMPwczt2Cs8q38lQ33FHe8hMsm6
uBEofeDP8hjsnzON+ZN5/pc69MJ4BLRFzTDBsOwjw+P7wUdmrQT8KPgbTH1/DrA3jSE9Y0H3ziBL
R5mZPA8ZBzK75ZZifhGCMeiQY1qf9ZRtdPY7sgmyfwaLKZf1wAmUHIJkhM7rlv12cqE6tofGhTNI
8L0hHMlqF+SNvudQNk5ul98ciS/KEOqcZEXcLt0ak0LMEMuWzlFq4POciICuhfRpGctbfkrsxlxf
MjVN93blBxfbrphbmcEpYLXqbg4akoBA0/IeaahgnvWASdAFIQutWIjl6grI09FEZbGLO2XqCcKt
u+hNgrJaVp4A1e6Ytwb5Yx5OxSXL2m9sSPtaZB41a92nxy4tz1Yb/uZRcG822+S9eUkqZPEcrx7s
Cs5a4WDLsMKPtO4fvDwDbNeqeGvK5KoN/Yjt4edaBE+DtEBt9THPQ4anunhPN1DUSpMhyvX66pd0
FAsRhA5WrI2qSQOepD4Qqtvan3nvCKTSep8ayPeTq59X06sOybBe6wCrlJgfQkYwTBHSverr302J
WykoFT07QltkMJ08Wn7yia/cjTs5Njt/+QCsgVyiITgV2W83Td/buYyL0XtLDZtBK2R6AhBghcON
UAfMUmFFak3YfwsTFClymPSe+JnnUlv/iHj6ZybJXzI3/nfYyd8zUf5/rNmp5/6zmv3L//y3ZvpV
539JTfnzZ/5RsgvvD89hy1zA8j53W7VAzfyP1BRh/2EHtkmmGTutPNch0OSfoSkOSSuESQvTIzSF
VJNt6/y/Knb3D4f2jYOSve0kJrn2fyc2BdrmryGGcPyMmixBZArRKSGNwN/CgcLZFUVPd7yTvoBe
Ew5OcpEcYO/VAcPmLisXBP4RrcEo2D25cMlHqhgU3b9Edx9AaSsXxRBUHYdr/4U6PjmVobzK4R5D
fnFz2KUVKJ71OUN2kur00c/qD6rwPWpASTRqhkWDIelxzo2Gjl7vc55Bp1IRr1BWDHj6uqExLeI6
ndlba4y0/Zm7XOtc3ryheawSjCq+FnQHNnvSa1xSUV6YznXaRhtFwn/zKmConnH47Prdua6zk6zx
kwQbLK3rENObMT94GBqXHO9OLhjPNwuWApHYUZ3kzsV3UU4Lbe0TciP8VlLZ++wXHUe2JLG+jwO5
/ghdG8zYFNsTt48Lh2z4cTjlmftranuSE91t2W2oD8jDcKygxbFdoqdNMFTdhPbBY3nfrRiJMdQ5
extKPFISxzZK1cIE/JwBGO2nlKxV0e4zMh+ojX3B6+/e+zG5X1uEusHE+qr7BOWdvJkwVM9G07q7
uV6qnbU+qJZyvLIHL/LQLWiLilPo0+4nVN7DIJLdJBW1aQaaIRm7HqzWayDcNBEcGRXRjP9oZ27u
DWfzErmUYVUdILmlBc4nz+XnbRgtE02UxZhYsmb3vSsy4GNI924GZR7Vt8HMmYe33Qu17oSkD148
TcYvvHhfjaH+VU8ZI71kCGIXONGqa6IJGg+NSfYv+LwPE3Iw1j/ephh6PooO90DfijiYGRC0zXg/
9m4N1k+AmAHr6jclmf0pJVdZ47eoy+rEWyxjourwwm1ATTuMDWL8m3DRgsYCwnpJecmL+sogtx1Z
T2p6Nht0AtYOCOwYjV0QAKKAYgPiMBzNY6Orm6NTusbemziG25h8PIs6m4yvAiB1L4bgzhd8fgv5
lhGzd24Udky2EyR7MfvXtfR7bimFqdNhdUJefq0r+IQcNjMM4D0RvUyZ3OH5I7MHBozeIeSqmJG+
2uA+sfCQjRlBo83qPtd6mQ4ElDFFBQ8p+mWMcN0eDL6ZZjnOhfdcWSnAjEsMwoi1uuVaLONBrIjH
NvRqWS/ftZgBiJf2yOX/ZlTygcaHxIlqi3iYvT4a0R41BlUgMesNaEdEc01GR2pUl4QdRszwKJ9y
Y4/uipLZcWkF1WvO2CZY+W6HBnfwiBevpQs5WWJmfXLRm7u5K49WzUkihjo89i7sr8EFbwX1t4Ad
2VG7zuzP6sfj6Nhcui0gUjLNUEOEGBTViumEKCdGc027Y6Bz8C3xqRaxeZLZCABvBqMY3MrSPZoB
8zrhLwMVtBVPKJ0Bv3YnxciNUkm2kVndZZZ07mOxgiCMxiXPV7Xvcg1UGwprD6NBf074UhLcp2O+
5bsgKM4W16Oj2iJq/WLEe7fDp9se3A5Eo2TQLcTnxCF/HDx1YsBEuqnLPagXPewY8O2XgrvWHTcP
jbJjUl25vydf4zwNntj5qGJRZpxuwryamffuZLJmrE0YCbVPPk3yqJOmAztdzD1mPtm38CbrOe0D
n/uZD0b6FbDXUp6zhPa6xckZm0PlR7Nvwbt6nK6Y690S0KUtZizCCzNCSboRds8SWrb6OZtVHztA
qMeOcVxQQViWqrUJlFrbKLUnhOoelaHg6u79gA2YDceMSownP82/Ds2dSzLkUQb957Aa701evI0+
pWRSGVfmg+ZzWotgZ9SYnCvzswjXlyYNz38elW0OaVYL3pvT3/BL2QipkEnjl7XCJpWLLInI370W
MiQaKPihR688Otg0Jm/JT2ny1VMLA3Lmk202qj2942EgFKcHvy3gLnGyJCzh4OGW/7DH/mcaUGSx
zpA5gxHWuLx39LJGGluifNKrrSO9Lf5O/YU72SztyJlR5/M1f1SCTM8etIdPgjsVnzqgE51ZF16Z
0pNeQ+aAw3wzLeTPkHOa4SD5F0q5FJo4tE3EFK/+JCIij1wLF56RcIqFjHGM/utm2FRk1UXScurz
1LbfdElaCZjzzpcjM7uSZ96kUV1w1ueRMmlU2uHo2BNhAkhd2++wlue0d86haGBOzYFpG8uf7uEt
aJZzeezsmjmL1z65lS6es3TBkKrnmo9WPPoCbtwmk3HdljJYSuLpWtKXCqyQm93hreDliPskhOS2
mhdZ2RjkOmtHnGVktLU8kjRGxQ4WzUMNfstyg1iapB+00gGGD36Qtug8ZnEhtLyULOXlziwfghzf
YEOg4K1L3igSjoMP8ttMuE0LbK3VZOXHNQc1KVbjibuUxlvda9E/rWrKmTFy7yfDrRUETA3j+p15
fBuTlfDNaD2SzuiBrUwd0rq5Unh7J3dmWzxhCy5ojP3F4TSIZ1ylQYi8X6vgnhCoZq9jeWSD9bKz
nOajLGBku8TFj+Z5Jj4I/F91nj6wH48Yqja9X8rp5Amb9lguX7KyeK9oEhx6mTicq3thY47yYbp2
OljLOC39eyRVbj+dYYlpYAkb2bh7Qv5wPyYsFxdSb9s9rsNiVvGy5SmI1DtivI28JeHPp1/TzuZA
XJa7ui07hiHUJpsFDUIDWkzHhQXNBP1+7Vc9XDVWwmBOlpuu0l1J20CIgSQ0jrO+CwDBfXtlZtk3
ZJ4C73Gzdxk75KZvgw36Znrot1Ppj7hilr3j1T3OJywQU+tXu8KrqsfcR480WLjFc2lftEFx8jTJ
TiE3c5/bn9nImGdu8thKRXAcSRVhzBkRxfUiKgZlsEcY50E7aG35LZhTFKlmoOopiPEcYq5qoZ+Y
TmuAxNhvkVYtj8TlIKyxQ6wlO82qJbIlwuhANkOaGxAbU4mbpYnhqNPYZskIgGNJ2PSyzlvTPdgX
IN0RjAVfo3DK8zIroprmvoMyaxV2Qix2rIdKIM1zv0c4XYuvCIvitSZknAY2/O7KctzNlsTmZM/T
wXHU47jhTuufuJNKncPcM/8uGBSrOWMTFBr/fpYg+dYglnPoSUxDxDTLqubitbpYsn8cQRcFdwuQ
jFrbTk8OcXmhVYcHP3Ge7JqJKMK+jlsHf4GzSe/qNDiBxo/psGkdRDkbiNgZ/OclCZ9J+XlZsnW+
V24+Roa2DJwuKNyOiTIjsrO9FJRpq8Fl5DY7I8EWNgYnv5fGCVJqgVHX5EjlzPbcVlKqBuuJn2TP
TlXzEryZhlmvZ1UkPArnS2VgF+pVRmmek4cyDN2MJCziVVL9Fnnh7cy0/myGIkAMSmYesYbgiPcY
OYI/AuNoFM8cbNYbDJpnQmiT8LNbXREv6XKbsBHEyp+eDEUtbmLG2TlkCEZtEBwJhMLVbqXmTob+
GhcTaI/O61PF/2kPyHLdmDXnht+iUtET7rOineGniTMyh1FWarVnm20TI6xG6OZofgvGXjFaAQ48
fbO8kaSxJPlRpqiak6yPAxwwhOEX7Esam4d7oByvdqbPcV7WSQiIu2U6dd2+SN/dgjoQd+q75eTJ
MRzlG8f2fWUud+xrfM79gQhBAmsyqqUu9Cg6zEIdQHJTZOLSmPJn1jqnr6lgYpsJroUtX8UfstPq
hNQkbcFHUCJJhXKLjcJgFaQOkoYKzXvFbeCG9/bq9Od+BBTuxvC3rKCCCaT42qGUsz+JnFj7pTcA
lYe8xOesGhj5xuU3zF4kh859PMqBEi802hXsWn63J4x1mBMH8iCmD2YEt5Ts6d2yMs7kTHly7fRJ
ax6ABPZFTU7+YscXG+Jw3rfWTPRu01BQklCizTetc8KtJuc5LYIHEufOWYnxXLiUibVusP3h5HDK
oL40/L6Vvuy4pv13HdpxPQlvO167Y64ZqGTc1KK5kqmCETFZlrNAwmf3cTnnGIIIuVgMRPoGdr2v
supALcG5J5mljGZz0i0BTEWK0a5pljFeVJjdGHGgtiQTbgInPC7oSIlNkWgFz2vvHdkqVOwbmBm8
X9VdSQn+6PmE/HY+95NN9wuNTVC6olCYw1et17uwM++skeOtKknXHIM0jdO6HO+mRLknYmbuoWwq
PiqeCUst4CQwye4aqCCoKwqYxp5/otZldxm3kb0kn5nGBmzxDd9KV55afnbkGDnJfmiodlLrYhnF
wQtTaOKuMXBI6GXfM18id8CEHApC8mea5TYUsBO6mIxomosahpjspGJuHWTgZi8TV96kMZ0NGOfa
zozYLtynnhWBSW292OKb6pDwRzssTxp0Z5QgUyGWldOMpoU9vn7OxlpcgOC5ZI2fS12Hl8o1Yr3M
4pQ3s46zNXMiNQfhNe/Gb0lHwA7BMTImvMbCv11P+3JIL6xyUejYzUZmYdzuMNAZJsQTKfHHqgTx
HfL8JAgpjJqNAZ1bYLBmLrA2kEek0gUbfNdfxjA/z217y8rwi1+gaS6m9ZEByp/noa54XG7Pv/qO
KAYkRX9HNgVJD2FN7tHayIg9wvnRFPMVK2l3zIISAWMub3bufEkLcn+CiqgJ8hY423yaXCtcMVEZ
5oscKKi1Gs6pJfUjwaFEq5pZdkhDulH/SHjSdOcuPnV7J5xriwscl+B4prreeUStRNZ2Avfjr2Ql
vMkop9uS5kflcK+XVmZefZkwrKCPFfrZ1UZ/mpbx1cDgd64nMuAWN8TjcOIj8C9GhrU69FN5zB0Z
M2gbYsDc4GQsuBVRrmjsKhPfRr/8XNn9FWOJJAeLws5peweIO/lIqgWcC0t9ooyPri+2k/SZRigi
0MK/btSU3yVnDwPfltVyGEvh81u427Mm35f25O0qg/iM2gk+J/NTM1g7Wnb2JEbwUFL1TFta51xF
6wSsTZoEPj2bVjAB3N1bM5kca3VccmATgmIWZBFfH9YUcEfJhN5j0d5VJNO+khR/SEtFr41bXaSv
BW7NiD2DzXFewvA6THm+E0VB+xRYPPSQyUjImvVdCmTm1hmzBs1jBaWDB0ztUnDiWWR6qbEgFrTu
LjWGMuerlaYciryaGU4sNjF5XO1y+j3XeELULIm+y+ixWHFRb6pPcpDlewWy2jWyvu9Ud2Ej/Mld
cZhk2GSW4FfpV8khK3A3snK2wZ/Al+qSNnAw1ENQJ9WF1xx3C/WJYU3VNmj/ZIL0pPB/DuNnUNFT
qwKBS4TJHgKom2tOauddK/U6KRtNL5keEwhXHjj7QDYcLpVM9gJcP647cQqTciGI/lNquuBiMOq9
nRoheHD+6objiVjOn4oOkEd7sdUjzb6zh8s0Ee60mPreMtBjVumkPG8MJmbkUsEix0ml8+M2oGZ1
hHluTGmffHyk/WD8L/bOLDlypM2uK8JvgAOO4TUGxExGkMHxBUYmkxgd8/zWi9O+dFAtdbdM1qYN
6IVWVWmZlQwC7t9w77nvjWrTrXPgAUJqh7JPRvWpowVnbviVR+LD0GEyjb2T7ozU4Umwa+ZIgbyF
ZSl3pRd/KS0DzyBm34xgAmRhHO4HKrIzqankjFGhoS5gVYiWrNBwEzApQR0+eNTmFs4119NWkwah
r5Ol3DKjH7g+BmdfNPVWdpQzdrsZw3RND30NbY8g6qrDeiunTWrAfvKKyXp8I6PybQ479vwBhmSE
bCP+i+UF58zSpqDfq1L5WPEiyDX2Y1oA7ZFD/JCmxhPtquTP/BbIUFdKCw4JGqlRIBk2xrcaLBRS
tQGqL4X8F3WUt1YgfbvMKk6sSC4UOFcLhQXvBoA7oZ+0WH8tbXPf5VSBdtFaMBwCv11mnXH+Ca+X
swlIa5pD8ozc97KqNMZPE+dBHeyR0k9bsuZ5UQecdZpur2TOBFYyZprLkP3gmBzzcXzVx+TiFO7D
UEcIFcpXBNvXSuMCCZAAr7VmxIxD4aNzE63iCvODctAC6CCd5qhjuY9AzRoeJweXl/sSwayVoCsZ
GR34NJD+1fvGyGCeYI3W6vA9LXmr0qPTMekwWC6vVI27zSqAiMDyZc2OVg0v/EljnIq2nERhKn9z
eLJr892dkgehzF9XSE4WbZubvNYyBi8RPguXdzaNbnUWGpBp0ncnxnEdwiTbFFl81XvCQKrT7OEu
hY55tVHxoO7IMT9OxWfOgXWWyvql6ZcovrFaotBZDR5GtarsvhCObZy05anlheOu54zkc/42QOLa
ED1ST/50TvgVjTM3oN09ebxCeAvxvrt6Yiy1w86Q0CMtMQYHB3ErsKsKPOBEj+u0YHBZvMncuXVI
37dlFEDGKMz7kLcvUdkhTE6Ru46lDvFKoAip23BdFGwQy6H4rUfn3dVKANxdefHC/FBP8b1I4z9D
bKKx68u/s2hqHrRJ26d9pWja1c6YVXzP2FfVjiz9vnJvMi3dVToybQVE1W5znu+V1fJSRkKgHkff
X7fJF1b8BGzzy6R1zNmd+Lmv8GlNx8gzczxL7MTMhungAtnAQt8dx0p3NpbL4G02k33ivTBVDfH2
M1LJgsqPxpr2UiIv18JpF2jlx9SpE78C0zxA7UOwHBOweIzwoGI/UUVI9TK10w4D4lOpJUhV5lls
TZZn0cC/tQF/+mi623JEMFQZmrEri+Ru9HxgVnfWKrNYz1mGOT54NMEioJ9gguiW19zVP4qs+2bT
Sx1WogNulmZYN+Zt3zZ3OqB2rUZLX2TwOgVItEfc7yGqYSTpQZ5kej5j2jNufVP/ZFmZsEXPc9bh
fBqjOfyk2ZF1o1pnBKLt0qzzQweNda2pqy1U8eB6Ic8Qb04DtGadNOlbadgvDT/WlQxwPg0wDtko
vDAYzAgUp2t3in6PdX0tm9xEEs7q1cAw2GnYQzOQGN4Z9kt79xIEjHttgPtdtQ7zGsac9HjtKtC8
/sag/UgYD1UCWUerxE59zepQywBe8LRh8OdhIeUTY2Z0H5hL/sgm2lR2D/JOAgosjDc1Mk7CB8oc
Zyw76hkGF5Gd8XgJ3utIM58yjMwljfVqcGs05JSG4Oz4nnknYh3KJeXAPdCZi2h2y9SkkJ/TbDHc
hSKas2LdGhXyllJ/t0Q2ogYCPVJ06thX3cJfM5n58n7WbK54jmFGpdwASqTzFqoBC1/6gw27K56N
gr247NBtE42ww2S3SZm8bwz4kKAXrHe9Q32caSZYa24TNYZfjLDZ/hTN3p4meERExvuVjn2fl55p
oba4llhZd+Jx0AVIDNEka4rYEB4035kM0QZboBNl3CLyRbnKAD+UtX3Q4lOWkBHiuYrgG0Nw7jQg
o4v0zDzXYQBbvblUL6t/Vpn/f+f7/0zJQLn43+s0/8e/Ff9XTAa/4X/FZLj/EpZwYIfYDlpNm1im
/0zJYIkoPOmw+mDt+p8LX+n+CwenyXZYsI/QCdn9j4WvlP9alsfSYeRlkS7ML/1v/ej/sbP/73Iy
rEWD+e+BJ0uex6IEFlSw0nQRA+PhM5YYl/8S06LDX58M27MBeM67KO/A8fw7WJb3RDNxcOsLsUej
QKBgOs7ebTIzxiK4/N3dwg8K2kPdHYKpfGrBmNOsbmWesqbkzFnbDKPdoiHvpsldFrcUGB5AmHDu
bJhVmsA9V3UQOjX7qEd3iiHgWJnxqmx8FSE3Pnq2uckFZnsz9NMOmynDhEnbRjKD0dTpzWnqzLcs
BkmVhdG+YYe00UhKoqvB75Bfo4gtW2a2J4BtFyfVno3RfssEdL++dpH+p9K4TPpAxnvD7o78A1ur
0NaD2g0RZthMeMbFPEu94BBK5MsJJLOtA9er3TU4x40qvO88Lr5m9TUn5k9otb7VFGsTV5VlolLS
+he7xqQ9cDuLyJRrSFe+Hma32DIfbHajZZD9VcbHmDH3LQlwYjkj11PRsxrOgq8wKk92+R2Rq9ER
PjCI7FZoXIzRfGhZWjblm+NEvmA5oYXLSsf1K8vc5fW4cY1pZ7fLkku7FFaxDWOXlawyz43B3rUO
JQQaluhFuDcUIyf7RasAe1STS5+EtFQxwUgkS92g/25C7IRqPdg1KUgVPNy+3Xm6eq3y9jU5u4n+
N3aK6/Ih1xEKWG/6bj3CK6Pp2AUlcszx1KNXQ4m0Mhz4W6b9jYF9XznZPhlOTm9dLMj4g8MoGnvy
W6Z5B2nqNOxEC5rmurXEoXbMW0+rpEWzuXGtgMbE2Wk8dYTDBsSJLGB1057FkTCVldtxz7g5Li+j
P1eTjfmcPWj65uUvFYIGJt2rKLlmDuhHV53CWG6ooBdSJEDINAetTf2bU6Zb7yHRjStjWFhJE3G0
gNO1OP/KnIV8JMdNMnl3O6vFqcT6ogR3YtwuQoEaBKplvfR9fGSImLJTSQXy5PYPOFP0o9Nqqr8A
wOCh639qeJfhCSjQvSQKhNlOcpzA37MkwdBvQpmz5+RR6t1voJGmgBF9VQSMDuyCZrcRKEmzGESD
ewtamZFtDsU5wry9ySNsnqA33qNxpDM1rM9GGthgejYyIRyTfqyiHdJtfR3LGIeC65Q+hPZTU4oV
QTKABZEI5JtCHfWOzot4jl42q67/MuUndog++I6bYVdQvB7YNMcPJBCcFcKVw+AVbAC6frrlBBEc
9Lwtt01XoUaDhnMwcuXrsCT0JkXXCP0SNHxXPzhZ/ELZat1V2FrPBHK0DusIL+pvrRasdGKdevQC
g74ujSdvm+HKjCp+f/o5Q4ayCxz16WkEZy2j9N4tM9A++tMXT5F+aQEDLlIH0mNOqWXvGeLpLv5c
gDV0US8hzF9+04rqk138LwTrla5nKzuBuswwzO5pbPOVTGZQvdm5IY+sHsRDy8+eNc5qzjHhvg+G
t53E0XC2LXWncvTnvqfLCbDqyK8A7WiXoTpL/+R5cXDRL5fU2rootng+AWCSWaJzOJIjN9uYvJqL
XQ6wKOOdW0GhZ+czAqfp1LNRIYfJG5hU9SYDVNKI25i/2/i26uzTZG3OJsmZofb0d7RmELrXGQ9M
oj8EoX6d81tDAEG107PoCDJpZRkvMKxZkCwbMhOeGlRGSPMaQhx9pwztFA/1ujAfPRbreNIoxD+i
kU4omG78mFixAxnn7xcDLt7lJsBXOKTlLdLda0FW+YxHiiZSzixcopAlMW7Zt7wa7wVbMSgCPgsO
v25N+Brw7gwNr3y8MrUpgYpjvYJZ88mNOI7kgecJ4ocAP930qox9X42b2f5trP6oLfCNBth4UjKa
Q1aBpLXJ34s63aLTiO2LC28v4RdGP2fIWaOrnuLsAZvfFpXJbsBzGQ7xNR29Q4YC3TzG6Z/K3baY
/OZE7hQAA0VAUj6TmzNQwMeQ9wBycC+i+6jgQ1vbGLE441m8pIesxcabbktCKir1NrjxcwsfxxYw
dEX4ofCRY7OLlDjYNgoZ18DK3ZcbE0uu916Fxa6PIewqZ6sbn2H0W7E0n6dfIuH/QB5HUW3vhvgW
G869BgjdstjtPXGrMQuPaun+0RhxnZFusuI8aQYFiIGAYk4TS/3OIFpMQjy0fKrWBqQT0TTMhwHh
6cmhaoobY93NGG3CCVe0s5OYuFZoMn8TmX3889+8ea1XweR3SXW1e8O3HuplIZ3ouA30KUDqElBj
MrUCxs8g0E/J7hWoMGoNutMMMt2r9xN+0XWduqBfCWgJ02eZBTtkJA8Ds+7R/gyMj8B4HBXmtfyb
ldAm5g6eWUFAW1m73XcTv+atu56piSUW3U4Oy9nB2JPImEwTtCP0BOR3JM89OycvlRikn1hMAgN7
tZN33iAU8g2Livmil348HowgQgs/rTqj+CY5bifz1ldet6F8g0/6SnDXmUZxO8SgZ4d8N7ks+eSH
o8a1YinWMX/Uu37jbvPe4wXCQIDue2ZbHIygmZXNPZele2YYx3o0jyWQmhCRepDuZ1p3ukJf2aCu
JwvA2rh17VOj/XicrhFJIa38m3Pkwb4gL88kOqyllJjYE9My04ZYORZm3mkD/gyyklCNwGIBAevV
nut91yXFbhrLfdYA9ixSSja5dovyoER/MdhHcJSm3wjbewbpsmVfhWuYKXizD3vvqRiNc4XsA0M/
QnPCJ7g9lyVPq7zf0Jr2QfCc5OAMpI4ZTzzhd2OPXlr2M2v+LxiydztPvgdWx6ygKt9hnhaZwruo
1APrTCSslT9nLg8qjTd25VyRhqD0T+qYRYWcII4ZG8ZPZt9dzSjutwX7qnSA2IwSVq2LMDw6FWOk
HI3u+JMRO+bLXr5UoXUNPPaxS1eoTxA7EGRp8Oqzfjx3OQK73OifQjxERrOLUCZaYXjOHMbWWem+
ayVUBKLj9rU7b8Ix3MQsOTojfu5cwPqMvH6yHkK01y3V3EIi915EUj1SPUJXnZ4cPTpbbAqWrIQe
WF3tEfIYJyds6NXcP1T6qTXFb2i6P23eE5czsDmbjjjof+qQU5L9Z1mRi8rsSu+7U1GO7ip23y1m
FaS8zO6xnR9kiWguQuHXB8WuSf7IBANinvmocRh4VW92+tP15t6sbOYV41o0jCxdSbXMH9CNTC4Z
7mQni8wPHWQuG06+PZCK6nGcvrUYRlJ0Y4m6QzB56qzsXPYjcv/yEesYOzLFVY7e0agReEHYhrv1
EXi/hVecy6zeDyksP/1B6u1BTTS4Ec+Gg10kr8k2Zn8pTgP/aQaN25blnkOatwBWDrAgb+EKBOZl
wEWq+AZc2IKLBYulb1U8C8/cM459dagPAyfwYyKm9CWngOnakFwiSLDd60IZ6L2fGDRvslDSp2FP
oNIx1D+rBAASEjxHuws33SMiOwS4yYt2QkBa8v9XzLl7buLsbnNuTDxzsfwqcuuZ9e9scboa0Jmo
vZEGIpuax5NynrNi77gQTFFYuTXbdUSwvbWWk7UFyb6u4+IeW8mR3+ijcrzZvP6rwKr9gSyesrMW
dQ0jvvJ9YLEVhH94TY9arsGBQuoxgIGgjI/M9uZ11A8A5XKjlIdKlY9CJ24uEenfFOVQ4o5PisyV
cOAyiVXZALvEZTCNbNw0di4aLIaucdJbh9eUbJ6Uhdq8BI1KywLxor33pfXhOtAuuOCv1WQ+J6CR
yHboVpox8ihmL24D1a2hFPnD1A2e7mMINLkkXgBnhW8BT/QYiSMe2MTBq9lRilJbF9GPPWJ7oIuj
yPGgJruM85bPjqNzPZk3aRXrEApipP3k6UvrtKxlWNRWhHWk0UF3DxYPb8rtJSRLaT38alsw2AGD
Wiw+QG8FyLnx2PYmKWqLeMnZptZ0IVkogacg8pPHtNmurhU8L22ZAslyTT7M07CQrB1goy2lC/u7
wSPUp7vwtG8LvHi06+sGg1WRMOCeWKjMJ4GewjIJVxkDzE69PzPyAQoH1wJ5z5KMNuePTtPhFyE7
LG4v6kJiAZclFwv3UBDvdTs8jfpbay/F734gBSTFWtQE3SGexif0gWdZ/obMkIKAsZMLxsFdtxwW
ff6bfc28mzHfIFvvMQj3qHF3DPkYY6lNnbsPTRlcQm+TarScot9jZ9gbLq8TIY1NWKwNG5g+RYqa
j85gnjLxCh98nzpvBs1SFnzjiySAud8bhXzRdR7VYd6I4hdHkx8X2UO0pFnmT4b7hTYDl0mxxstQ
5w47SjLJTks2Jlb9jLrfn/Ff3l1dXhPF0jI5oNSi37x2/WtJDYZrOgXaEtftNpDvfRhtZ0wfULCg
tPKpBmrdseDyGK8re+0u6/P23lM26yikQo6KRnuWE2CRgT64ZEM0sV7R+HThDOjZG2AiLmUwxIwx
w/FDw94Z9I8TP5/EwTSmOzsL5OYydi2agW4p9OuoBy2qdrV7Ubr33c+ULhmUNOLeUnzWlFdiupRp
uLaNu5yIuTIvXf7NLpn7/MeUtq/BdTcbqEcI3uL4MOWMMp1sK73wUoth7bYmqSJP8dCdMnsri+44
S4iGONSmud3xYhCF+eUsfEnofc2odjYFlpOrfQQpNCZBum3peprmzBp+hWKO3As3f5IEA6Xw+G2y
my3vWtdocYX5YEiKai178CLvo9MBUgUpV7K7QsDAooqci1E8iKn2U36GKCMOCznTzF6F9Vtn82VS
FvKnGigoMB9AOXjoYbIPSLS7ot22RXIQXv2YFFHu1xXs6V77lkl8y7RyNwackgMT/kBaLYMILdjG
yn2GyrcRZNmMVf+Gtsti6tKgG+PISGa48eVwqx0w2SLB44O28BHelE820h/lvMS5o+3RZm0LQ93S
MCBmo6I+1F9YY2xsKXcG3QtiH/TDv2yOWZdNfuN0t8RrrzUFp5e4/pykkEym/TBm87opHkf73CI7
md3WLzn8LLfZhTH93eBxtWj7yu6WscFt4vapB6QsCxJnym+mpa+mP017mJm7ACki2WzJGVxpFqdz
YfxxER4rZu4mGoE+Lw8hnxDrrg9WuriC3E1Bj+DJkzEj+5v/mJm7naU6Yknk7vwaeTZwIgdlfmpp
68NgZE2AjN80Hwh+f+NMYCt9EJELqYT8GxyRkojYKul9o1SbmZ0PTgFieZAMtt0auP62hSRGVMuR
qLCHYHpHhIjDGLEzXDS9xciIvaxshhVRVewF5DY0p/us8J2Z9dZago3kPXMxXHgCkf2HZ/2dsp9J
Txaq276RKDeYwo96Anii2eRi3SN/S1iBO0N1dZgGhXmKpsm9xFr3hbt8Kxhyrfqp3eIv0p1H9Api
wMC9KJC/BrrX2nhyDac6aq3cA+HBU6crfxi8bM3CAN4YOgFt+M0LhzDzFuVdrtv9WhrdcbLQNV+Y
sie/fYuSXD/c7eolcX70iQXJQNlZkz7KqD/Ysj3Q2CzN6hB5ZJKE2oQUJj1HbvUXjqvJEN200rND
qz22cNFBTsZhQPdA32/PiyjKuQL5XVfU6CoZPgGovMrE5WaAvcPrPXI71PqCKNxBkYMGxCKKaVZV
glElK/aBCmOrj8BrFEa6Tj+iOlvFdv8bIR/Ra+vQCchcOmtHajCGoQNCyMp6rsyUD+95zou9YZPH
JXdofKRn7zSInAxmtm7/YVsVPkAUBN4ta+Inm/dgtLjkS0CDIUyeib1BlxNyQxslbf0eiNLPQkra
zHM/pyoEVXHUsbxZTnFsk/mHdp00BewYg3cHw12hsXfExl52WW8l136g/SLbJDrqXWjoHBedCTel
XiVvWpOgCKHh1LO9zE1uYCoI+S3AFa+yyXeGv/GYUDE6VIlkw8bN7HfW79hfbA1DozHgiTNBifbd
AwpKBrK0aM78joZ13VPmG0Jt8qY40A6tiuZJZBOaRcwIwHPs/tpirqHKGL+8tHoJNeRZIub/5WrO
S53iRk6aL7zRf6u6XZk1nRlSTybYJsmTUn2SFTtoO8aDGwH0UFmlr+Nn4mqseFcC1o2xpoCdEtq8
+Ic6DPYUHoxhYQnWb3npXaypPPHbT3qSvg60jLrYi9EDJX2ekvbsTIyo28uo5G4yBAUtZsS6WI9z
fLOCZ/BQJ2Agm6h9S7feKqecrhziL1V2qYdXXApW81PVDbb2u8LbswQyKoty2ZnX6Wg9q+EiaLbM
KDgJpE9s5isW9wLvVSBR5JXRXoR9tHeN9KXRyS9W8hoBIRUpP/FFIpdLSFbeScu8jVcV937Mfkom
PpogFcxD4ImHt7lUyZ9uCHcG0zNAXT5ajxXVl8hJHSWEpHd2Hs4TPggkBNPJki5FXk25TUiboIC1
TXrZcp0kNyt9BUG2yvBiieq1iJx9kFf3EbCDTviB/Gyg4ZbZBx/HqSViLX+V1kuKAb5Ai5s5X6qo
CALh2krYTUYLLFDfiqi/hCj7B2880CUHQ/c8QOTPCgs9oLvO0goajfD8ZPYe3MDh5PxM7JuaFzb5
n4ShRzJnHOHtzjGqvxJlqJWRfj3uFwyZjWGmqd2zJF3R4EckvKemxmemDS9mv8hRNnoWblqKkxTn
FGFSoP2YIIEMTT7D9HWm54jkJ5RAZHrGLdD6dZP8zVkoJAAIMpn70IoOgRs9e4jticY52G2HJo4o
xW1uAOBnb4j6JF3VjbNrDJxDXfoaZeNxKsWFGv3aoKnHIwJE2Ql47aFXH5ucu3cQs+ZnmYY80+Sj
Moh29HNESsdJsNEwzEviag9V6N6jmS0EjThvn7Ie60VgpuWXom/AG2MBOXdaWB6SJQAiaQlATjgZ
4vxdOYTVdqi8wzC/LtHlE9vpCQsqsMrVXOdHLs3p1owc8IBg35yW9N7ZSShHPfOgMocsgmncmdB6
14qouG3L/8BdKFglhinBMcWFetUKTmQw6/F0GKLmmNXESdTxLo/BDDAQ0esCYBh3zRj2O/ZWu5AY
PdjkmInDo2LiBBF30zgmDajzxrS1qWe0pkRDjh0Zusz0nOR9EtrBakVJDE/GuKIGRAvXcyRD+/TP
F6apAdwr9IGBd4vJPgQycJY1FvbQ7GFQoUiiGA0dOD3BfBFBh9qBra35Z+DGZ02DAqwud12UwPbW
xaNnl3ccdPBnS6dCQorpxK4hwpVkLtCHIMYMf5OeNz89lSp/r2PtT9oi6QqpfZjgCkaiocYKA9kp
t3cyvsAUfCOgsViLnhIQ580KTdMm9xg6tc0eArlPDBrq+zE/yAqJGxm1iPA3zXisO665Ojnhi75Z
+A+aYDjzwZ8nJOVx/J6zcUNwv46Kam1GwBq7fFsxfBY8LZXe7VLOob4Hf9T5Y4aPRWqAQkUGfDye
eCEY8VxqJ04Omtsh/602VkmzbKZpuAf8cJJ2Hu6E7G9Gpf0Ei5GE+LAEgXcQnJ0APZgOxzqwdNK2
neGx1ep5HxiIUY30oibDuE/LWwzUnXCwTG5KINyWW9+B4zFKIpxXN7CCtpCFpRbOB4QIzKhHjxGX
jTd7yAZ7rynzKQGp4Atl74uJgeHs8BdAAoSa8jxKFOUy7cYdYd0qmewnlFl+lTp/TIPl2MiG6SE9
tFVgAVzLzxNEfiOazpitSZ0PHos5+CBGq/Grmtu8cujda+v0zxe94HXXKpo+PWufdHjlJ3tWL1b6
EpZO9qw7h6qYS7gw8mZGQFgNNPy2cTGHvt9Hbv/bCtuF5NYdlIE7sekceXErSLVDN+xbjZ9P5TEx
snFjLQ9BfZwbT/htzKpiYrHRV+lx6Kdg25DSYui4AdKi7PFEqnYdtiZ0SBAVvTtw2osFsBpwCzh8
FmvL4iNMedpHp3xBylUdvL46p+S0nYUpeHtBrmsjTHb+aq9di9tVT+QWQ4K5Shzj7OEGWPFA81pn
dLWY4aRLAT7Ys7sN07ra1BN+nyGeWLD8gyrp0wSjTXfIcGv6HtKrYhTbrlg8kCR8gawovhy2m4nK
QZahGPFdc3iUqnWPQabFhzZI/ngeDySoH7VBqM2fy2N/ckvrXXlWTjgKR3lGwdcOuBlpz2aGmJfQ
plZKqTZha87XudCI1GZ4HsCI3zqD/poViHdqA8XM6LCazi2e655cksKJ+MmhM/VKtnrOkJUHe3lL
6+1gW92xTHJitU2HdMcUkXHbxReNOLckn+fT1ZyD6AET4i5Z1l1xGH/bo2eCETF/evHFj8J7Td1x
WUqLtRvm+dkChoOY8lki0GkV5beq/TzI3ntTXBzJDZCWr26PAt+Lko+4x1LQdHazERZ/oTTpWz5O
/qJVbBL6zjm7OHf2KYgLphl5vEsvEa2nYojhJc5rrNDwkI7cO+y5bNPod16TvUK4oSTSUTk2C4+l
SevTmBTz3gqMReLyUzTqmUofL0RIDQYp+Bp60ZdmsJL0RnT/0M7XXcVTWFn4oSwzesxyFmdeJK6e
moe1HBEHjEX00psdET2dvLBpCa6tJzj3EzJgzI4CIAJ3xKBQESjh5NcgbErf86qv2HG7z6bGfYbK
Z1s5YblvhfZuOlBDCklJaYsU7nz3ljupLzrsc2kT8dbN9nO6hBxHZQKtdPbHUHSHJB8aotdYvtdQ
zEkWsBWCTpyVGkgJ9j7Tb2DMvsWTfyAdeaNPnCxRZ/5arMipRIdraJIDjwmEs5OwLLYY/NCWL2bk
YLYcK2a41nUwRgsICt0mNpM/Wtj8YoaKzOcJdwGixOBY1wjoxIHeIdrjoKJ1D44d9zbTCaSSdo/R
ZHaWlILCvA0as6oAsSd/enshrbBD2w+1Eilno3KImPjW4wRKPdE3yggchKF4ORALrZWGXi0pQg2F
fg0KFXRJYOfkmoGoyvh+IH7GJ1NpQBqh5Gt28ReyNsHWFVEPboeDJqmIbFryiomP1nzdBioSpe2r
WcP+c/L0WC8ysqqrThq7VvxLNGUS6BTas3H4xyajd8i5CV/IYhXuYC1TqHQgXvJ4w3eVIL2dXwrZ
P5oFphjyWqCGaPqpJ3ZRS3PkhGm4HcZpy8QLsVZXgQUrPqB7DbAaw282S9QcMw8DVOsQi6yPTuSL
aE2yqN3qCoVPbfUuYqE2I0yGW0W5RCMtTGboWYrj32ZHZYJJw9GVej53SLsLmkXiWEIQURBsutIt
QHUQrZFmZJRjZ37X2nKjUq0+1LX7NjJqwoXpYhHhJlPBksOGSkUwhoDH6jyHQ/MUWorRXDkcQqXW
s0MKqO2lSDIG2/YJbdLZhIjaz+DkHzpkp+uaVfreET6fc/wAdOygRxOotLiRW7t2l3fXNO62SfhL
MIiDFaIs1iznGcjYX6S23VPhIEJ2JlyZiAtwJk+O5ytMY88iDownSQOzJnGIBZfo7H1ViJ23EF/L
Cn+t5WgEIIOG5555iNzmRUvclphLNaF3lyYcB6H2I6ctch0lj6Rca9tmIayo3PFuCZwtkOwQykFm
3mtUUfSB6WMldHBHzSzfc+knBcg14TU4ckyUOn1Z/CHPKvyYE/WpFT8OzrjLNFfTPauyFmw/P8E0
lq9tXzt3c+LMDvoIYc3yr+WEEwxaJpR8K36OoUwhSUwojeKm3PeGJKEJ7eZj2UTvvE31rp5K2P26
nd/jCkpzBmcHr1d5JCuRbz1FiGzoVXUtx7JYpxLxbmga1ZUKGaUh92yBO+sCJDG5SIXxI9Ai0iMm
onIwrfBA42M7/vPFWf4Jfq52cKMHKQvnqENCBk1AavQURKZvKP1biSJCFJyzc2lYAUxu92DN+Kyx
WB+5VGLSFDHJMHc+hoqToGaztY0r8qaTKOzJ1Njgwxqc/AKVh5jP5YvC2782Ez3eB+QT0EpN2oPd
xO19IKohsrzpPljIa6T9ZWpJdA8snP5NoBEQUYLjUnkNMc9IGc/bhXFEkYCtapLjbpA18JqiuvaG
5jxI1iZjS7KwEMeyZiww1bSO8ZylN1JRd1Wb/2heVV/SNDmWIa0mXDJC2WAYxy0wdFhb+7rr+weL
7m5nVunHzHgtQIl8VUaDXEuPCM4sx18snyUWWME9Hef567xY78DBObwWEpBZ5HZbJXyzJ6iAo5yE
S1S6d2K+PsAa0LjlMj+0XCOvMDbQVyatcbAjNta6gkisJcnJa5kOuXb+5C4eJJayxBx5pK4TULZP
5OjcXe4l3+xkv80dYrCoozOSV+xNWQt8tQkxuCi2oJ2COt7bTGH9oiyhXBC8dazM7JeApghC6T7W
rfyxEfCTVD9f4nGacFxZ1ZFy7aaGQfgjnq5tqZes2oo+enCXL3Zvfs6jQHHPWqqpteBxLivt0Vi+
pGMhQRNYLyQLhQtXabw2kT5eRWIze2KTZJnecP3nv7vORPPaS5B4U6dtyyZ1VrV0mHnpKQGIceq5
tPhSXVCtnfhZjDfb7sebdMPhJDTrdW4SD84Vl0haeu3FynHAlIZAE6VUvEsWIJkHgk3YDtOQsvDO
OtAoVgAdMCJXkquVdGSp9hTacNWl+eDZCF6pEIRv5zp7+3YSpGEF3kKu3+dl4lzNSfvrsDDl1srE
oxw9G5keOl2zLz4nRtBodekNk+kcjdCOjCqnH2DqyZJNFXtIy9nW1pvuwYj5hT4L39gwAC4XUFpb
utlkbh5w3HcMcnDOM3lhc48+ABgTOnlHU8exScJ7V0tERCRgSqrXi57mHm4jPPTZJDEd4PcHWSAO
BmDBo92Vwf9k78yW40aSbftFaAMCgQDwmnMyk/MovsBISsI8z/j6u0LV9xyJVS1Zvx+zKpkmishM
IMLDfe+9EN/ZLx0BuNelR58rzPHBEUA9ngtMnfhzQzwqCCAxD0b1clXb/aGXJDkAtCZ0uyLMHN1b
TBJVAKgJTny05MtbtJSIwIV2jpjocfD4r3l+37G8U6aN5TVmpvEJrfRBsQOBFQD4y2Ls3sx+595A
i/YgrZG+WCc6oQ2l3kNoT849vICS9Du4TXI5Ob7vPRSJPKRC51WZl07bUZUhEFurduDs22cUE6Wc
aehNwJgMj5wbBXgD/xEmhUR09c08jPXRCCATVJHFcIgG0IU9NtVLow9lPuPuCSEl7oD5xk3pYvBP
jvsJ3NNlHk/7FvjyRWw21r6xm9cosO1LgwndNnUbGtx+kj8GsdvcUpI/YNauTh26tV0V1OnaKhqs
dWjI8LbQtp6D4DrGaR5m9EymuogJcExy7EjTfSqCWwjhyd7pPea8MpUvcSz2SUEPfnYIN5RVRqtH
BA0D0eGrW2fuS4h5pg3UtaeIpo4GZhzhFKeHbpqtNaGXMQ7DhIPjVollvvQGuUknE6l6531rMnmX
O12yAwEDEpWo01yjb8rJuRlh4eQaiqM0HmfUoBzbIP64mZjbdCgoyPMpWaXH+QWWZPzIF5LvYF5X
Gr4jofAIaDxFYH6J+/mJNyjGixqYtOPt8+whDAkhYW8hJcG7qPxHlXcbWETydR5Q8tPzcskIpVse
5r1/q0wXA4XhkjxaAX1rsdAIYGoYt8/UI9Fu8IjpdIbhiyj75aIJtIE1cx4id2jXRj5ajMoU7qKY
ymAhNTwqoHTiuFgx3vTSlEKqBnEUtMCO/JTmRc5qYGJ+4kzG8UMHDq+7xkTXJsz85DhA8Qqt/Eqj
iLOCBiu1NoglqWFLFfWsZIQWhGCYLHhMnN0bIiIAGkxpNe7J0DoSgXrVesPIb3vpMQ2efb9zbqPw
DSntU+uCOKt67zyb5XCP7RS9AztnE0JPtEzy8sZTkyTtRaJBUr1GSk3iHl9IfgC1sMMF514iQQI/
tZSAqDwczhU0OXy32mDhAPij4UnrpWlolYc+XcK0O3s5awWmL5fj6dp0iVufhQhP+FPRnJh0uPNh
sM9pxeFx8DCvhhC/1iKg5+sQh2sDh91UULZMaFseErNLRMN3WFMtupkc1nsN50o0pivUwC5fo7sS
DfHyogfwfHgFkAswP8qdrTBHFGVRT8JEiIazcjUQTKPBIGte49JMrnvvqiPYei9pDa+m3iGR2qh8
ouOW4kgS19rR2DEH/li1eB5YTJdIFWfnaERZbL3NGlmWwi7rTSBmncaZGaNL7q1GnGVR/D79gJ5B
P8tgXlQah9YVZ3f08S9oUNqskWmlhqdB2LmwBxjlQNVSQ6qNBSJoqt4WhQrUm15LLZtJ4bGJBDCb
MdLDBK+ebDuNbSuna1MTZI2AKYJnZ8RaMRM7uzVJr1nSAX7LpgYkdnM2B/86L81vnWkQ/DgzyO9o
WGL4vMokWj4nYmNEHoePCcocHWy5VzRyMCCBoMth0SUaShdApys1pi7tuoLx72RvPQ2xKy1wdrSe
wKMBuMMbl6ERKLXmAPwd/bMOHTDd3FHD8Wq83xqWJzU2z11AL+KjSQ5tQT3Kmf2qbZeaaY/aEL9r
7RaO0QdjAsZXQ+Vrpvl73cPq8/Eong39gw+IpqpUcKhDYttTyntyMOZwG0mbXHxLgW0mOSqHBzjA
BaRcbvZSowJHDQ3s8GJfLRok2KYvkhjBWAMGJ0iDzAxADg7ABxuNIVQaSFhqNGFiAyksadIlQAtD
6IVBGLSHSfZkKCRtQ+7E/F1q4uHi4AUjkdXZWSPu/8GYrvo2Do+jSwybzo3eWpnp7WlkHPN0tI5u
hUFV4xXth1DDFh2i6EvZfxEDjafCs1ZJ9Y2FvNjVHsHFuTO9JR6j9QSGo6MeIyyIxJr2y/XiHZPu
JRp76JOpl29iwtaExkFmGgypNCKy17BIm6jVJuV4DBq2wEjm0xFnC8eXf8VyDoUY6OTMDD1V1CdL
8OFpLGVlEYtqYbxfcpCVpoZX9lAsR42ztOWzCd1SCDCXCt6l6LAbSFp4MSDMBHRlrlBALBqS2TQI
ogzaHI0GaBYapZnYQDXpQdLfIPkaKYezw90tia5jCTTq/DRKnL21tNKthL9Mf5MDjpWRIAGUm6Q4
UUqkAskVa9e4iXPG3YFx9sGEXFi5ugcMD0oKMhAzPJjCGhaqbLChNfxQxp/BdpZ4kpyQ45+GjHbQ
RiuNHcUPonYeGixFHWlE2tUZO8lN99HLHf10cZkhd6Fpuya/cCLDdJmOtSqfPFpK+xFr7cqubeZR
6DJEpzdpCvdiQUlZBhAgusyZzoXIH4dO3okk7q7lOJzsKbxk7X8V7fIem0t8DKjrpiw5t9qdYLU0
c1M94ybLhRAoikV8rEnoxTtZfGWZNbY1YUUQ9FQFh9MnBRcI7EDBguyZoZuwF9pJGzwDDfLtAUEi
imi0OMkJsTa2U/pLbWOhPjBTch5itTJh0DbI+xaYtLaG08qY7d0aRnfV9fu+UsPRgWSbjSBtWw23
Lds23vpUigFHnZWlEbgRLNxwOQOsnr67w5dCo3J7Dc314SpriK6rcbp5ZK78RaS7UaN2Yxoga5/6
Ux8yZz4yjeRlhDD75OC13m2kob0Kem+jMb4k+U1r/WUskaYG/ZIiwnwM9m8sAGbCSGF3xykHHbga
wQSbC8DgDnLwqBHClYYJuxorjLzX2Lf5MYY37HWAhweNILY0jLjoSFUYXWaNEXOn9SwXEtHa+rKh
pjolOvaok9sALwOpKw/EPuCBdkMAgRqC3Goc8qTByLNGJI/t8GBpaDK5WdHegaNMfh7ay7KDMupP
dyQB0h6qGrDLmHs3yQJjGKdDRkPkQsJoFhrWDN20uWyb+9HjhqepDRSxd64JIsq2o4Y9K419jhT6
C697DAJUqRRfw8ocyn1aF/SZRrYN7+tguy3LURSz2n1UGi+d1AgvmHRw9tbwaVNjqCd41IhKn2sN
qNaLgKeR1Yq+ZaMh1lGyrWAV7syLckRTEy/zQ1wuPr1UWsqIL3DuCURPKbr4lliUmqUYMyfNvpxI
XttanoNB8RnTJeD89sWIQG134bdWo7cNA5C9o3Hc0hyOIh7eOw3qZspjHuY7UWKz7TXKO+po93oZ
00WHAzgkU3rWgL/7ETxGRvjahof31RTgwT0NCg+C27qrHQqxsKcRwcfta6y4l+hkekjjo0aOe7DH
TQGEvK4gPAkyWW6QiD9Ig7WCtgFv0AC+3EWsJ50PdAhPscabl3DOpQaeu5DPffve1yD06QcS3XTe
Rxaqc4hrQEPTXSOUhwyOutBA9Umj1SMY672Grbt9pPZTO7kHumIhLp3iPYPN3k9A2jsyNrbFo6fh
7eoHxl0D3ZvEuXM14r2A9U47pXyX0N9dUqI1DB6W2rBq9QTd64j+CjgKktlMdhBFJrAejZT3NVze
VmDm1aSsg4A8n2oEvaVh9NJ3SQ9sFpSXxJvt/s9YWVCBzX8yVipMj//ZWHn5lnW/BOla+u//O0hX
/stxlUfmrcREaUkPhMlfxkpLAriwpeMLPI3Csj0idv+dpGur/2istJ1/eabCC2k5jgCeYf9X7Avb
BrDxs69SCPxctq0kpk/Mn4yqP/kqxzA3whSjRIQxpKuHNRUqiVh6Ldw6S30l6TNP3kfiiSPLDmcT
CKUfAsUsdj6rYokmcgYF8L5CeWkBCBuRmNVmjRqJmVV6WrzoWA7uWl4gWC0lB02sJbeLwITev1Uj
JiACkt7c/LsJfemmMG6YnPnlRfYQOhJa8trkynxCOZd17p598y7Jr5fgei6/LhW5p8WO2RRKohXH
tMVeqZmEBTivbMCB9YhlQPk3VOqT65OACVEadc3MVCnRNOAYF7kmosZHWJPkXHEwwKhCt2yFSRN3
AdaElWPfVCHHddJDPagbcZJu6PLv9NsTGbgXS0HINqadQTPFiHIHXxUbvASPHSg8NI59SfTALkYI
MeUvXvrO9JoQVd5n5WGfIKLbUIw22VJCWE/NTDQoh91FkJjmXpq4HALdWeQs6LkB+m+gAeO9RxwB
va8tiU70jFzOYhGaBjRwfog/irgGAubyMjqFJMza04yw95sF1NTnzKqC5VgAyhpCohRDuGlRsh9L
TjMcCOaBsUj80ddnupYr5CgIARRhYdaSr2iKoDNw0Jb0SMZ7rULDqGL7XAQZPAEWGH2dhvM0heFa
xLdj8uxo1wDpt9sZ6AMoX/oB4pCoqzB+Jcm/bN9cnYflkU/LHmW7Yp2VTw2KMUF8U4clRjw5oC5K
64lr0qfHgPRHo37SVxkzpJlxaiDdWJXhhyGpB3G2BOW0qzm723zdkg3bJqJ1F1v7fEL+mbxyVzVM
Y0SJV0ui8uBGBQ+/NtCtVmBbEAUzCgp5KVP9oX/Hp2rNJ2OLYm2Fu2KnxAfBD+AC0UqgTqiN9xxF
5Tg9FRmqdjQEI/2IoLrI22XvxJACuayMj6UlVCVKCahWARXZuJ18DGoky9QJDEl33FSc4kuPQvu1
bJ8wX1oR8t4SxySnl4bbawxJCvNBY/NtTBNHn83slwD6giJHRneq3RslpK7hy4Txvk84Y7XeSphf
uvbConMEV2aj79wF8mOJdSQg2sQLHSJaaXDU+TpUTxXkGRPFvMEn0UdcFXuaWX303VXNWUkzr1Pv
6ANuw6biVgTCcw9kubFyJ3B4QG1VvR8o0moKB6/SLTkKNgbXizYsQjURNYfKWKOqsMVZE+bRaaPf
s5F7Rf867vi1/VFxsYpKTRCHVVPFEf1MqC+3E6bsGZtajbGP4mwj9b2CFBK3ZU9dTbN0HV0YNDOM
AcfYx0+L+L9d6D/Tp1xNl/rJc/7X2uiYQggbA7rp6rXzJ8+57XrCjzokPyL73pbNZrn2K2xdJGAi
90Agn+256/O8puOhX5l36jLBo2ZsLAwDJEpWy7Sb+cQH0zqO857i1GMxIX7EttBeIZ0Ap5KY6cbR
GWtVuvemm8Y8VIQndARal1a9Xsx05ZMim80f+iEju0Y/A1jiTPMmoKvja10wh07JWCiPPjIeIM98
ku4+J9CWEQegcd7E/imYCciuMU6YHzL5QtY/302pC0jzm7H5aGrkUoIw2Y8A0Tseq1U8g9IhCVOp
6za6y7uZyfj+9++u9Y87z0/v7idHf++iLYNF1vO8PqbTAxIXECzElvCMunSlTRpMXf3dlldGcjWj
uJjp87bN2aHx8fsrYcv8++csbeQrhBUIes2f+E/FYBioHVI+ZwAQNCYgjXO3z9FamgSYccbe1YR0
BheYOHQY1LypW8hxW0CyGFcwgW1dtVf0WPt9S4xPsSHVR1S3aXmdo6KuPyrnVDPZjvnv2baJ46Bz
pg4VRxSjv/79S9G79ac71jeFyf2qX40n9Cv9+Y5NbM80vQw0n9w1PukuGTkBUC/dc2k1699/r08R
/Prp4HsR828zIpXEMvz6vRorI2V2ykk6lztEPi78k2HX93sH3AN2/L8yPQCn/XMEhG/rf++X10a3
0zcVtZKpKHjFJxYc1rnJEEHENJb1BmDW0Q14rCJyeivrOIE9pb21S6cPYdQvhrFhZk0ny9/i0hpH
WJLALFDyQGGxriwO1DMz+RmpHSGkl3qVL1r8vUv6hPVlTb/7PaRNkh/8OHpM7GRf8JCPcffVASIc
0MWMUeL7Ar+eWI9EQYakGemryLLkpvXGy9GvD7L4cInatedd47FYTLey3y7mW01Xvu4/xqghkPFo
srnqMsLAtu8liFbrPa04/mN7JfIh2I7zecjtY0iPeKIikIxGXIvusJZl9iGngBt7uAuICmuNL7m0
jkaEZYFnfq5Rl9YXIjuwhK65U0AKTJvcvRF0p+OB3gvrfcxl6+1BYIkb0WCPgXYJ4Cjm1Ybjg2Bs
GTyZRBGUGtIim7XeT1jydNVg8jWGfjjAYWUcq/VC3wTNRf/u0ihXYKwisjrm54FoKYXspBvxqUZg
m8hzQHzOZJ9Yma/7rHtu65tu2YVDtUtQtBfusK3YJELqnhmXBxkTZMWt+hp7ITJXf/km0xtDTyKJ
6RAdJUwRos171a9Lbyh5+bwQLuvWl9hoao8KEoozdsH1ZH0hKmOtr7lmz5tpsOmCbajjjbzucR6r
yN1KLP8oudKQArjkH0sEElpjTagDrma9TfaTThYKj3acP3OCPVj2eFmOx4S4TRP6T9R6V7M0DgrP
KqMIrg0RzKs9RKSy5ZssRfUVR4zNKBZdlwHEfioPMibHi3D6NsYBOGb7pBzIrKt5h/em0++X/Lxg
HArZVgY2TSn411G5eyjiyoFS9YLtMlaXP/blradP8+lbG5E9TgEbqCc4bHi+vxHHr9vCZDGekR4e
9HZtc5TU5VGVYlEp8Ery0Ogdyck/iDVCov60JPAKkm5Poso6kOeyuq0R7vcUQoIxo2QOmRLGNDin
wSMYNwyPXRU+wGlHl8ANYTzNJFYU7d1gTecqjUhnAHMVUhuQNDW0H6P3LqiuLXyBLVJ7BiDwbcFP
8/v22OOJfSiY1Orv4FFTc+OXXNw0XPjEi7azvpcb8nEHQrVLGGpzyFZGz8aD5Mo6MIxiH0YTmguB
47g7qBr+7vysSxGqGz8EcMdTGTOeWwYmPmx5dn3PHYCX7UAu0grCEXnOIdthJag1IEiUpcC7cePq
EGHWC7cOQVM9le70Y7fqOaETbuGa/qEZ60Oek/5E01Y/ZYSXHWddVU8PefeuDxEu3UZ9xmjqceuK
jzQTP64CLDaT8A/kbds0CQn5uu3bD11EjdgtBQR4OkBU4ZEf4edB4ERQa2QM23Z5TWNGhQa3sCIY
mSx94kdljwai3BTa6lx9QCbDoXDA90Kb5yAIsEr8aau04qCKb1pMSorXM+jIw3jV+ltU2jxc2T4i
i6RFONO0dO6de49E0Lh/yuurXRKDx+JP9cmiRQZhAF0hE9Mehk2Gp0YvVKD7/jpYcDfoo4PPLupz
o5EXROQ9xRxGYCluHQSarsKoGX9lTru1XvyMh7C7xXxmNSzS7rt+z+2q5pCF3491nzrTHwdta11l
aUMCa0hcZHbtEoyg6pnNaFnJmuxv4s4yEAPYPYlx55zJiQWMshm012kT7snI5SZ4DfpXLZmIUt49
nvrmFZckOQpkxEf5gY8Vd/1TnzxaxfeYcdgY4/NS2WYkQ7fiGkzcMlmwccgF6Lh9I9Idu+JAslxD
rpiFLs1d6f+nvNoanYTWdtlTQQJ8zpZ+bU8AnavipsK1SkD7NiAJ0DSctSCo0+oWAtejbWiSJniL
eDYABZA9+Hj4one5bF17HwSvsfPB8HUVPnRUxPqzHhFSqvuMCFm8Lf//YonqXPndHY7aFORW3SE2
do2dh28eAQ1n332NB2EcURNM816Sg2IPI8YTaMkIiApCExwDXTmbrrkvre/wlkOrWPeqAe53CWJn
R5UhGtgSqK3dZ9AnjZXgxCUxsVWXRfQ+8NbGj17/wMqK1mvV0zx2hdgrFuFvkZMTsXsyQ4Q/5Fm0
J4N1M8BXFnSPJAJOyZvB8swOEPD4cFjVRETSTshebpxlU7vnInuoiUrrrlW6iYcDqQkpEqflChQ1
ml5ehS6C9Ee29E/EnxC7aLnZBmkPKQr1JvTOuE5nk7eCwJwRHE62KeN+nYqdEzE5liA2QnxWKMkT
w7ooRpJnm6Nl91uR+o9GWF8vU4GnTmxo7ayEZRI61O9wiaFFnxl9cpk9/lL6HbWBOk/nbtbhLrL9
hxS/j+UP25lnCi8l4xIeJJY/K2uvERasrey1ovDvCDdpo4sxOpREwyVGvGZUjGVx5zYI/xu1lnwi
1Sa1nkPyKmyASI2+gRC8QXQoXQaILJJFfprI0C7I2LY0cYBwP5DGwfLsiIcCLLx+/TwHcvjiikeA
u6uM4X24HoBN65iDCW2ymJF9Dcl6Lpy1Cki0Ru8v+nGLTxw/Urd24OgsBHEatHa9tN0u/o+Y951g
jqRYJPPk3OXPDbAwUpJXQoWY6tgd8I7XGY9VOezcjqWKulFa3dplAKsoJ90Cq3t2r79xw1G0JnYq
yluyIrKtTUSOMdJo/d7TAzGzl9bGXEfxorX0pDfMbfrdWl7Q3Nj2A2jtVd/nlB4PY5Oshfhui2EF
92BF9JQeufGBx2xD3/WNIlibrOD7ND6MNimIucPRg4iHdo/LbF2q7wu0RP2WMFQh8xn8Cj9Xc7Q9
KGVjN/+uTE0VofKOXwuTXrkv1w0qPGsmDsh6LVDtBNpz3GQbn+IoHwKSYfj8Lf4aEZ/ZjJp3QTap
MVA4pPBprREjk4vIBQcSr0a0aiCbC1BUKop+/P2Mdo3Be5RUDGx52nQ0LugriICbjuFcWnHbIZee
mVV2PIBp0uNMgqo9cKEpmDZchDGrncHqEDF07erXuV82LdWjXiQMFw25zt3guZuIudbLO0QoyZFw
cqfbnLO7/muoJXELk0nZSZQBw65EwNvDXx0I+AAetV+a8E622U6pgtBDFnoSW5pu59TfZwc1C12p
mOZBks87TwqWADaLWZyx+2bAIvRp3/amHTXKxHjSaNOtNhihETkU2KjHhdLXiU55aq9RpW9R1KNB
f8K1vYu1h38+9U14XGLzNR4DVnX0Ceg5dL+jc3pi1NqLdrlTSF88trOBoVtAfy+WT22e7HTRq9uG
ra3TZIZNVxLey9+Q1p6B6sEm20wXnmnLVjxNGJ/Y3dJ4l7Ob266xyQzsfcgaFviOo/XWINabe8px
szpEFJVs2SvCeIjjf1DLidvBdA8OhMQfPUiQ9GnRrFtm7jVVmvYnFnBFAx1LyeOYBKvO2owoMrin
5/GDeYcUxyHjM4i+tpN5dIFpkMy6Ten7tMo8q+EJjfGVn0f4vxIk0svq6+J+tCFpT3QJdZGVGcGh
W1Kttr82xuZqtNvj0pEUHiZPNhHZPenpeRHf/ThL/l9i4x8GCz6H2P88V7iKv+Uf889Qbf33/z1X
cP7Fcdhzfdf3gDtYnJb/GiswH1COEsjBbRgWFry9/xkrOHwNZwPPh9HHFyn3J0Cf+y/SJP5N57b4
eue/yWsUn87qpmXSf7Ck5LpcB/TMp7P64sKVseG9kqSA6wMhLpItReKTUZFJ1C4QwhABt5usn6vL
xe+xoGQeaTApYYgQno92bu84pLXxzs/UpV2TWyGtJDqTb1uvTL8SrJb80o0DyruGtFloCtcL6SWb
DnH81ljs40/v+z+0Am3emZ+bD/oFUbsLMiMch2Vc6j//qbHi0h4iwITxa1G5b8Yig5Ovf3AwnXp+
/0KGKciy2WXwLYyWdT0YzkFYjudg4USJh2VgQY4PMVqlpA2HB9gR83VQt2dSx1AZZYHcV5YTwy9l
VoLo2jvbIc5PJU3vTBZBdagjVe4sFY7IErHFoSPawyRYbn7/Mn/0h37qsfAyaYNJYj594SrftD91
wjqUdm2lEjZpG4NPY1PrZRXJBUY8sBcYB7MnkhD5urhsFAkTRLkvJ9PA80mkkH2I5uktn03SDUVZ
XtUzDQpvmM07E0vR5UAxyESWUUo1OifmJKQJZ2XMyaZnZyLOY+XFrQUIwKYQy7xs84eXRhbpp0+Q
KZcphS+VI20lPn2CFVEPy4BHnMRBjkDSBqROMza/GmM32Ec1onV3atz9ROM2QBs3e8hk6d9ZZPlc
GC3a66oKoLzLuCYQwi8Bp/EZKE+8AEwIrszRsc+TaDMMZ/NfCNP/2Pqy/uHSXWFBnjX5aJglfurq
YTJHQIMkAVNnvjHqSR1JTshow5SAHkfvVGmcpY9NeOXNVXhyJk60OQeaP7yDnxq2+uagLHekL1Av
2PRKf30G2mkk3wGPOVGLNV6ybCCjb8462M4IvbuwOAe+yM+R/tlsApdoCyKDYgTDK8+99xE8Ityl
hyr9ix8/mxz8RT9+Fiq331gD9sLB6JuzhbZtgzCGrk87Lvu86P7UuhT/9I5K+FaW6QAy/Wsq+tPj
3BaKcKoKgRSdoXnbTelADNYdCiXr4scvetHxO/q3l7JsDg0Nh8MPY8P//rAsgXOaE592Uhx78JZZ
gjh3bdk0T6TX08lq0z88nv90I7Cus5xaruS6nU83QtV3tkfjEpbLADkGuxa6IM7gQzKlYDstc0Oy
wlfqMf+YU13Tk/5uGukflkJLrwGf1gg2HWiupIm5eqr9620wLWavMpvpERBxIFE1OdleagG9xP3V
d9I8+yE+7zbmhBXUWEQihsq/vxOtTw17PjZpmg7JbGxivqln4L+sxsMc56gtmmydgkY8RZaOaWyz
8jImjhG5HkktZfuuEjvdA7wPTzHHx8Eeb/GLaQt5dT+Rhn2pyZ+ixqdCEzadwZj36eUfrvPvbxVT
I2ZHKADYUZWrb8OfbrPCboUnACGTK4XWwzJs9xIP53JBPj33CNPW2mXIKrtenqP8vimt6OL3V/B5
tME7xX3Ct3YcSesc+smvV+BCzYZpRzjKQq9ShvH9FIHXkuZTSjTBFzwhzCiB0XDAbR9nhdlazYY4
Yo9YGV5und0WextyT/jvhW8iuGO8yCQlookylVufVXa1OA5TrE7dmW1DA9X15VGg0985zk5Vfvni
DgqRmVasWX5oP+bD7G6MtHwWqcTjoRZ5JRq6WvFESf9jGZ5U155+/zaIv38QiC/YvYXFIuYhw/j1
bUg9Myy7YCapESx37cIeNf3RvIoIA7nCn3npzxECuT676IcWEogyHyxyLB819HvJGrLsB9JDRR4O
iPuX8NLs7At6bu6x6zLSaePI/8Nw7NNshY/NNW2LXZjcax9o3KfrXTRCcmJ7JEGDzbKrTbo6owjP
jU2EmZf4L2OnMHOl5VXWDN9//2Z9miH99b35lkR7s1/ajr62n25aRbpbkkh8/WPc+3ub8E0GI7bu
0tp9/sAl8zCZ6finZ/ofXrLOF1e+ZXGjms6nl9wFhFjHBFrzbQ0ytt5oDXi7sEIFOfkMCUvVmOeG
ycRGzsTr9rSmQgCgJyh/RGlEJAXkbX6B9WHZTC1hg47t3LenIWuaP+zG/7B3uBaPtKRIZTeWzqep
cAfIvZsq3p/IFeb7qCMuI1ph2BQZFcHkwupLGFze3iYGLs7RNtt1Ywz7fqgTolkanFECNSemrOW9
UnV6OfVNfg2cgxNmEHT35kJS3UTP9b/+VF0hpSDwyGVy+3kpqnHfqSJQOe+Tme3CmLmKirPLFnUd
HcAcDFs2epvff08ODZ+2CmVKjijUXCzXgp/+eiv1MB+ShbdwldbAqFLrS1/3HGnFdEs6xSZGjYus
h6QNFZDVkdHFlzFpWh7xvKilwMJ72U1nJriRw3cfIhjbC2GNRP/YadjRpTDAx8bo6Uh7SQNkqQaZ
XL9/BfJvdyX7iwv41darKK9AH3R+ehhKPjlDYxzoncXDg19AupL+gq+gr1YYXk9lM2VXJhklJ2Id
6Dss6m1xgJzOJHndjqZ731VW+dIZk9inMHI2DY2EjviXk+w88yT8tCN2Cne8URHEucT3TmOYd3Vj
KLpQTXlpc8Lb1nV0LfK6uDH8XK2Q8MibAgsXEx7SRyvC0wjcJLZrGr1zpRP6CAa/BmxRrEvTqg9D
57bXBBL+VdiihZtXIdwjclrn9HYMhHeocQNcBua0/Gmu/reVhMcEjIMia0HIvx+a7BJ2Ep0TeEyS
hqiXYOMMyt6/IAKC1vxSbMvUJFcB6e6M72/tVDaEaCm/BKokgjRlcmWjkKUXSaq+Ec3gQ+nMijo+
EILibSX4b8+M5TGpIAInk7YrIYpHjYHLcVOPeXfr9ARUeNZEQJCUaKUyTjCji90vD/0Hb2bcsRBL
XjMh2Hk2iKff3zx/jcB/KZVcztkmZyqhd2ElP909wxQvXmLnwKAy+ldGqawbAIAnsFTRs1NRvcMs
sO7pMBbrqlvGlyaLvo1IMbZLjK7bxBIhSI/ENm9QoWxVNWNz8Yr5KpV+sU0suoiYP8ubvjEu+tyY
bpamnm966yJyvfZgOGF7Gyl+QBuLl6GsGFIbyFrdunyzm+K9bcaXVpsC06gFBM3cCj0L0eq9SB5H
ny770Hl4MjpMUhgW98tcWg+dYSnCwjmyhTp3U9pWe7QrUd5nSXg/5sQw4GszznZklifLB/EYIxq6
qHEprkkGCFZk4XVXcMzcGgKDpb+QdD9Nb87MY8/vD31lXcgKRRewB8CXnc5/DTrzWuUQOqcBTUpd
FiPd9MzX58oBrXeN+bEPveNSZS4WcvEeF4l/jTFo6wuRXQZk/OeNtp5Y7KWOPfm7ToavpYy+i2Hw
dpNXEc2X+e0G3ApJ7IIz/Y9qkhapTuIfYNIib+aIZ1lXjcnK0wz5JsrS+WWih6o3ydrGaYVuPDwE
fR9fjYZ3A6JWbdlCyqvIqc21Ssf3uUtLnLWQgPvIJkt3Hq3zjx+mQlnnHHXjnLkRLtDwIlI9WYv2
+BhwHN+Q6lGg5aLfUJdDcCq7N5WSolgGzmGYW0oD4G9vlZXg5Jltb1XhVdws7U5UPJzbUO9S9L7B
rNbupU2NeRW3tJQj0V6PNmv+GDkXWF9xr1WEFEWwA29wFM43WS/fXVhi2p4T7uZRovKOy6/Y2619
NyBGA2megS3+mK3qzP2Js6krCCISYbX1awYvtkdjICnr6DYfzOe4jNOtkfjmBmH+SLohRl+XbPt9
XOX1paeGTW1ygKbNSprOUnubhUWBoGepHaFN/cXUCazJdFVPjXO/zN24Tg12gAaCoIhM8ajQYO/I
FSaVO0Jv4KBbP2bart0OrsJXrFUTbmLuTDE4a/z7oEolaf1lOKbnuKjT3e8ffk0o+XX3k9z8nie0
Ese3Lcf78ec/7R0JG3vn6yi5RNJxmD1522AJ3HuxsUOjzknRi4I1vNR9ZsficgAXiXQguRt2ciLJ
IlxqscGrYNog0KUDbBm2B23kAOHlUEXEEM/BOYoctSY/YiGBOGOOCJ/DUTy0o4c21gqb22Whr+YM
/o4P3r+kI3McLGIlWml8c8ivKax4ayiDRFe0uqzWd4VwvLtWemzAgiGm50DVO5aJAc8tdo6tlt/g
iO62ImPmswxPDdF0dbF0p94RmBnMNtpz5CAoP7nKg7g9Wf3LgO52O5SSIKcBtsRYLfa6thNkQ0QG
EHrCvHl8LBosnIzcv7WVzXh/tIi1Zxxthm697Yz+uxo5z7pJcc0sQLZYGUn5PY0VZMT60SMM4/62
wiBK6CJ5J9SL3XpsM4XW0dqwr+VHW2j6O63CTea/hSZZpBxU0aeYyrkwCT2PJOHFDCxQYYzqRbBc
b9uOuiVxt7mVFAh7iNRBFXKSi3UzGbK6L9YZUXp2cusGBImFtg1xSbTPtomcoJ9Vu00bA9xXvuuJ
SSgTdIuxxdDSCnAzoA6NSVSrLoYSk1HS3yK2JkTTktUqa4KepGsL6afAZ1wk1AvEavUcnphGu92w
NfzpmSHJ+wQqFnscnmyDuR4fLfW5+4aKeEtJIraQG/FDDcuFFyGUySbH3rVgcdL6JIRxNeFRABWn
k3WQIs9FKbZzQeDXOJ2DDrdiaGX4hksLicL83haC+YSFeSPLeGZ7pvkqIiqEMXuHWWSD7pSM2OL/
kXReTZEjaRT9RYqQyZR5Le+goPC8KGig5V3Kpn79HPU8LLHM7MzSlJT5mXvP/epCWn7CCENkrf12
Qqt1bKcEBydBfH7GTIdpAtNfGuJVq1r/VEN/VabY4XPhuQa6lyTs7jz1nsXOtGuN4Kd3GyjgNQWS
gzF5z/NPHLhf1mt4lSQgE92SkYkaOL9B7t8KHVAsZOW5P/uctKsx04+VGiyQxPwLunJ6tDsgRdHQ
/IlrySorHGHG/LpSl5vEzghoy+JsF0084kUu3pqIdT+uJVSAuJtsnr3jSOJChq8X0+jGLCVJO3OB
7dKBg885fJAEckZi4Ax1SsmSpP6OUn73AW8yClIytkvfdVn8BBnM4NI4Jai+uz6CecrKCidVH6z1
hEEkmsrvQjeHIEqBk1mFjTMclJPNW27TvbGQYm9j5MO8D7tZrJuS47xRmdh2XTEeEupOlZzbdomf
1YBJ+i05Zvah4ahtZmvGsZw99ZSg2zgunE3OMpW5uZHVLkqJ4qjIFNto2x8OyeRWiGXGimhPh/t+
BHo09CxwW0H+gjX+FB4rLpiOaVxtIZS4WJC9LSItIgHs+DXvQ4Do7iKblbBmaROQ9JqIA4u0FqsU
g+yaYnirXIxDOjCfnHIJAmDJjozLrjZFnJMTW4zPsfgOu6Bh7fjjkQKyDnzzueFEQnVGVZOBMjj4
hMcaiRWuh5xPJqzUU8YBs08zzzz684dpTe7OSUEm80ezaxFBRhZspDsQAQoMlC8QczKmeI5LHUMt
6TZuYpk8o5gYQ31EYh9eUqPZBS4Jd5ODom80WxIkRFrjRCW9sjDZyAGJ+wmYXddFEW3IkYKMXD6o
IDv1Sf5sV8ckJmXDCfFRDl7FY4ZStwRYrwwDUnDNnl2wiGVYuk2DkXQJBaa4E/lrCOwkjWvnXbF+
5EVDqBAMF0wdyaGquu9uOSnIozfmqCOrR6GEnlj4U5jLbaLrL12nAyaosb+Izv2UbV/g358/4/hv
nGZo/rNEI+d36UCKIXnQrfFQqJF0VxNjXBOwUPQm48NHzkhEg3hwa9Jj05wLhDwwQshjTCH2nJ4Y
C0+rTqaoIvLk1lrmJSzhJrtKvnep9q58vpyD80SKB3sST2bv5lhau3T8yLvWfST3G81JnAQ7ylNW
6omz6klB2YyUDdghMKtaOXMn6GihRL6Q5zfDjcM9Ap1wNRvZk9kp7FJm/lkkeBB99it0TAs8Jv0t
qIQfJ/RlXUgsp0ysnTdAxrV7EtUrNfM4obCAOVAR31BCZrXYHjCLovjKq4U7O7MajSZR4MbCwtaK
/G0Aj4dXvJAmcoJcoED12qOqkKX26J1EELM4hr6B3yB7mioCwLwmGVBfZva26KPvfzY7Yyj6feV9
SgN7dtwO6FMu1Ldou2xbndpKIi5Or6Ysr4JKbyP6/Ie4AAdqvnkYJ5pDrZOvenk0GlbJ3OhISHpT
EloIu8SxkyNx7pc+JX/dkdE9V+URRAJyc0Gu7Ri9x5Yir7dyxm0p4qsU5R1BJPISeP4Xgy6JZDFT
m2YawV627qWV5j3HVHFrx3CFcPBqKpKXLFtd4FW+4et/Zkx7hGaV8D/zdg6h5vAPgXZM1iFL1LxW
GFq7bCR125ncVZ0wLakGAUylTo7smu4smFU71yPKKTPcS9aTIoGwhfD6yts7kfkN2MlbBXT6k4Pp
o0g8wpOq9K3TpGYqn7/OWfEFFPZq4/IhAJYQDQh1kEC/SqGHY1cZyB0a5COoXFXdbdKyZiOOaiC0
ekWmjUUvOSf4REzYst7UXqO4innMtY0YCoEderVvDOnkK01ofgvteeBkOO7KwX6RkBIOglfpQsxD
sPKWZ9TUcPn66ss2/uYdvkbQ6VxMmnCA0ch9Gi3SfAYC2Blt3M1EPWOK7NaLvQ+FHD9l3svi0UA1
5DgX2CvOBzdeToxLShnRDIgcUckKl/EXpSBiBLwYfck/y44I6uF4inKjQBcsvPPzCKTwD5Kbp5I5
GBbh3mfj6pG80SD2i05Vnb+XjvWUZUSNVnh/sQ5NuGCcgxrco7TT30TYB5kbX1H7Mply0S1hPdYc
b3gONvC1tvhSQBhzaqMIfUiSkBQl+rohw8zbsGDcxhHHvJmdXUTr2MYrjrtpLeHy3QjrIMkAca92
uwMhzxVVSBA/2E0G8YXnv7GIIynluO9a9EI9NUkQZxU6PxuYj0KLHFvRd+e4FskSxSFCiAVFlQxM
YnCo0z5TUuS2blvfOdH4MageEGSUHyPVAJmsqE0VoSPTwGfadiOBcS51Jyi6Zn7rSZEZMZWvrKn7
24v5D7xG4q+pNuWI+WYkPBwlxgSHi4lKt+Uac7e9M2JdM8SFnMztVHvXoAEvgorjSfXmwa9z4E5m
uCkk9i6jCZw35ovPNtFNYD6dc+0gs9ImAUrzNvXyjwJZPaQy0PoGUSIOkyM0If2d14Yfcnkl4E3d
c5iWe1zkUG1kZDNR6x4GUm0whbu3Moj8W+ZXLyKxm2NJ3YGU/2FMZ3/TS3+jlF+eTaYvZxjuikJ7
rJMDh6zBNMbRNwte804n5rjR1UPht8ExtaG2YkENTx6AtKCK96nlbArtdE/GVBI7RVp7REwsu/4F
xZQaHxm0mWtlHdy+WAKJ5/zi0n9DO+SUY3+1Ts3ib8+kd8oL3o5F2XaftvmwieWgkbd71RN9274i
hEg9sC5cnFxGtCXwdTfyn8lUxcYzZgSD4s9kGVcHrqdrqTO4uGPoNP66HdFsSY55q+3+RshizfS3
5bQ22/syk7Q11IN2L/a5KlaVbaIoHA90JQ+C3Je6eZYE/axciAcAzfelGYKV0OexsD7ZpiwV2ldg
CQhLr87gAeqn9hnKI4MGDFgdpsTcMW46ie8wTuDFQeSlXeYLlTXf13LhdJYoRkWWHfEDP1LpJI8N
dVVvltapDbs3mpKMeNSdQSsFW5kE72nE3u4E83ko0B8ScGvA5VsK+moPmfhTpQ3pDr32MLQRsUEV
MxIsJHNn6+QuKMA2NZ7bcjyHreSpCjEC6BCr5PKTkl4UHQPe6cGON2OfmWuf8F1QPNVbosKdq+1b
bFtkz+/NMnnIhY08WdfrqjN/YnCPVWtFm8z3MySITD5Ky9r07Hq4oz9Qf4h1Rt79apDxy7iEuDHH
EVEdbvrGI6xe/JqZ/GOaE1AoMyS+J3WgLRjTKgzKOzofYNNN0Gzx7j4CKL/Aixu2s0Cx3ZZveRa+
8GYQvOaCGvL8P6KXm8y23wW/2YJKLC7QOmZh+uJGpFEaXbI10ThT+rM5rRBdiZGEi3UUvdFbatV8
9rP+SOr6sesgvvQK/WIH/CzzSemkMUqOGcCCOZlfCXR6g3N119QeUzJgHRykMtoK5+SphoTO0GtW
Mx4MC9OWU/dkR5n0xKVFBJxlX5PE4/LLgdYjuVb7ucEMoEoEe4WNp7zKzRPuFpwglrWkV7wS6VTL
XYJo7tgPYPNLga59BLMAqwvAe/y3TDAiGdX8qm3EknB/9rjVbjVWEG1FaGrj+gJOxT9x5+6E3TIv
KhnYAYclwICiz60ITRuCgA1T/tXgHrHmMN0WnfhNDWdbODw7nHNhJd6yIP72DH6v3Nf3GmODTT1C
CmZE6xHSChhZsM6nCrauAZZAB8m+cJ4Yi7QHWvAnJ0uPfVFU2CuWwZfDR+NFSLvNnBDsEp0j2Xvm
MU6Sm267r2S44+p2h7FaizCMjvAiPu3UYoGwjObiKjiVyrhkqtzMRvxpGEVziG033Q5OiIwOhDCS
AXWshHtr8LZwO21lfQgwP2/pOvnlZePBi85h3CLnwAJb6Q7qpkc0Vo6kzc9YRUS296RzwLQuOHsS
v/FSNW3CcJpDptCLIyab4jchVLwnMA/TLaOYLeZ+Bf1gvvN7YKeNzowNp6ZJpyRn/v2QxBN/r1OM
xnGzBAWEw2Pm2uPBhkWFSSQpKfwA+7Q+sn4t6WnzEtxGHS7bVmN4EACYJaDrqUjmc3hMPNHCIgpZ
spPY5XA9xoFPbr09HNtBnAwWkzuZJ5+N3f2GOElXIjSv/Sh4TOM3NSmquBY2A7t1Yq5EWGJc8H4r
2NvGbWYfuK9D3CENUw0wN7A+nAQHj48nMag7nKMeTIi8x902nOLK7aEpVpgb+w3aZsI/XSs/mw3u
B6BLztYoI1j+qYPkcq7+5paamGy6iK5pF3SL32aKxQcY4I5+kt9zHr42LG/XXs9NM2aEhsT5nbB4
UNxIYKtrYKgicFv1SBzBvXTeCV/jzivG4Oj04x1gv+9phOhXp+TDTmSIOb3t7pukfRAgwyPDs4Ab
IwpPDPstyUZzT7aas+lHg9n6j6+IrGpGEe/azEFIOaQkBhfGThtefEGM8m5MKtiYAr6+L6Mb6Gv/
GfE+cTPIMQr1Ry8mK1J2U4LikmLbEtUbDB6X24QCule4yzLjCCh2OpfdCOoY7xGAckzmTFlG5dOg
DpccseogjFtbmpuGk/2Uj4w/l2D1KVA/QcSwr/fCT8eJ90Nuk5WWuz/lEgM2shUCphlh0Ilec9Ij
UdwuhxnAo1XhZdBGp/7TQLZt2dZRu3o/TwbHQPgaz91dX+V7f/DOzHD/UNPgWqmz17pszl2R8+mA
zDac+M230LQwy76Mn0iRaH9lWe1jEnAAoEAPcS1idZraXhNihXy7KjetB+LIr/8wMzhGXckcxSsw
6VUg6rSBK5YtV7ZVDTJuB/1vTHTCLpHslvMer0zFoUh0D47VigUr+cM0egAUqU7R9+WESczF1iGl
mbSq8qibpXdQjEjtpAZcanio3ufT5MqWQEai4bK5tXcNPQfLvn1pcWDFU00+s8DOW4WzT3zcBtAr
16o0ioNJws6qpiIdQqD7c8Szn0lI4YTVrUwU2l5pPeUB0NPEdmGcDTjPTKCd1JPz6+jFfztXvDEf
AUhufwY2ViYRuOR+DLw+4EnXyGpYWCQFLO1h77sM7rxRQ91q4pLpI+NQO/6uevHLmcouS/OhIR+0
ryYda65hfTkkka6LZoEsPpYlSh8ejyDABlXMxLgVpbzZCX+SuCVSPhz2TSxuSRn+GhqvocrJy5I2
mVNG769juzuV2qfQiahyTOYWuQPHXRUTScN4DLZxx7Rr+Twa0bMTYY4+Tf1ttMjlDazm2SFp+ESr
F50HnW9VLZc9LJJj5PLngSXMhhE2TpYcvXySGFd3uktsjyESBKBtGibbsS+hNXQIpKWmgBk1oAbD
4cHsxvZYLSkqY1uwbmHMYwS3qcTvoaubQQ7wcUo+VBnHl6hssTE1e3sq8J82I1Rfi3VPZrwF2Zvb
PPeI7od8Fo+eBU2FHfFcyepYjNNbOIflOlS6OlaNAePQOSYOHqYwUu/0lClsa1apXaNeGkxICSgq
MILd3Rwaf5w2IulyTLdzZy5QBnybaUvgcRJ58NBx9JExUa3aGJ05QqjG6V4aurFaju3Jq1gdBcNi
bMBuDHKY+UlD2sHwFuBLPikc3RFGttpj8pf25rHoAprKINznJhEmtkAJ54fpHYv8bE3EU4wZnqjf
untzVPzDAhs6pmNgo2kcFzqe3Eg4jRdH47Fm7WNA0apCF+pBcczT+cWR1V1gs4vJQ2e+nytc6FE1
xbDCLYI9xX3rWRMutHBmWseWRXpo3SoXM5nWJLqsMPGEEk2ii39Drywg2Btp4gLNGyj3/USpZzLX
JdoSyaVkWVAOYCnNud1bQ39x7Y9JsBfT1twRYjiLXV7O165cJpKB8d1RKzQFCuG5qHzwjPm4roel
YGogneZBzl3cDO/mHYHNXLwRaxSU/5SSAY9KzbaeWuZsqOwKwY5MvJGDiKYcaRgoBSfFM09bejMy
Rj2SYCROF1rvojSQH6CqQSyPLikjPIWwk1UuhhdmWfihlCQCzrQ8kqyKbyj68Yps8UdjcbFVNhgQ
gqbblZsJc21ceRWpkzTjdZ5ff+x83PZpsRWtFayTP7qYfyo+ASB7bOMbn0ltIiCN4ag42jOR1eP8
7C0R6vHQHUXIbjEfeCrsKIwI62WPpegLOpIGQBN+2SEJi0Vg4RXu0zNjTGqkkguYfeDG0DAUeod5
61STMFrjjRut6jBkk7/VFQGUjMdxMmBO0Tgz9hneTXhMMx5Ud/EdodVCutneMbao9p45/jGCNton
8XxybJ4p7YHSmCoBnsX1f2isOK3JplN5auyxF/4gcCqedCQ3EbvGdVsDOUY+i3EZ/N8r2Sl6wNrY
wc+OSPTYMs31j6wSb32DdUzl+UkF7pPsPNgzcGaIy9Znz45+glG9DL4vj4ltnBQrFWZpBVulX9f3
GEtWb8KnLo7D11alP61hfDqabA4jDKud255hc/f7iD8Gv0j0sqIDGBf7CCm554h/9Wm965LBXyUd
0nAtBl2RpoTDmzwgT+mJFttVmN3lIArS1MiDtSd3i3Twq2wWrFl0N2F2Xo/Yp8KkEs+OhpoK6OC+
txCQEqXHhX5z6UXWuEuzoXueSVGL4yw4cartjST+G43xLW8W9RUG3p0f2hYbj/ZXGRbA16jZjYbz
kjTdqYE9WJd8QLndoINAQBvG80+u7z1VQMHJe66+wsLrZQJYd+s3XqQlAuM3Whq2ySYYu4i4+BaW
NbiKRc2JJQTo1+CxsoAVCuBSiReYwVSZJScSV3U3hHdlUP6CXO7WYe/+aKYRIVEwDEOdu7nPHmpH
1TuHtL1y9lFipgwdlcO4r6vkheTFnamiAGwq6g+r4UcvJ+zhDQvEDiOOTQDjuuBVwe3U7szB2yIV
+CHZ75U8nUMW4DZ2p+jkXE37OAVgcEEHTeEzo50npGLVLhytW9iL9z7kZGalvGLaeNI8t5LPK9WO
SeqFie97JNVu+vQ88ACuhQVtDIiKh/iSE5NDgFeJxMhS5toJ4GuhVtonlv4WuqMfZnZf++K1s+W9
Hc7uiUXGMeRtILkAiXyWHiYvjS6JKrC9LqWqmvklux0HRrFoLMa/vsMhBQ+w3YRjd5MOFqZygcEP
b53i/cavuyWO9hluOC8HX9el1S17cEzEo0/LBBYDaBunYkE4OUKLItiwKiVgplDkqJGFNbmMOv2Y
rB/sr3yqIIRIYbZEbqxM2QqwM/5TDRw0lgFOYE8BkLMIQU1CJBQDuRAbeDM3U3f2ZeQ+q2GxURGX
5lYW7Vu4t9v4s7WMcS8ScNZ2Noy4gGMNn714auDEbQTjrvVIr2dNZLu7sn51MjAogQuUNq+ACDeG
BxHxj60CiqKaw8bQ6HXyftrTKupV0hTNscEgLdDM8ny6/U4Gk7UNmV1R0KiH0m7LbeeY4Vq5xRsT
V7G3vYjhqPSyrUUDDinoJ2dmDKeU2c5IgwaJo97NHUsWA89cwkgcf71edcZwxXRMyqbH8LLAhUHb
gG9vKO0vj5KOXHKyGOyAcoXDrWEYMrzLkTN/8IiYNI30h1g+6LP1SLBvXZyZBS1CJiB2Hs3xHLEt
ZS13dDv7XBfsqXKgDMQODoQVkkIhTEewbiQ1Ygr8eGs1JlB8X5z40L9xDh6RepA3ldIKLfygCHue
dLotieR43WeGxd2IaC8n/WqGEeMXUIeJifs7Ctve5jnkVhIT7Co49hP5GSpmaoWDraWd7ZeINvsE
053U2wGXWYjjD+7lSgpjsb63LHBavWsy4xSFitmFjjc6T08oQFj8OtmV42CTBdJbm9Vc8LvjqWyR
BnhkVDAKOACStmUUEBNovIm2+yawRDIkCGZWnMZ7RFtS+P5rDyveL8Me9awJrKqtCH1iXabsAK3b
FLnrvO7ZFwWoHSqvu0Ab/4atDTsdvGhSinuGiXoVUOHj81zNbg3/QPffE9vkkhnWqH+sjlNE2TQO
0yRZuNHaKgegUqPv7BxM4mhC4G3m5r2aQeOkztlXyV8CQN+IymMWZ1evbtCMxCFlIKKaEuiXVZCW
LZ/GkOA8L0awJBNv3Sy+08GAq7s8Qr13nMLgbhKIuWww97x0ybobUl4X8hh3Udq+MYJ+dJR9nZiN
r8zxNRTRtAk5jNdknlMITNQJRRhsGYMGe78d2RJW365MTwgCeNU975KiC2XwpPe93z0NFJ5lzi0O
8TzYMvj4+DJ9Y63p+vZ+Bs3MXGKRCc6E8hg+apeEGiIeWEWV+FUxlqFb7dF5Y8FndecSGuPTN5UT
+YZxJgAxzu9SkwkSV/73UNKMo2tEgRX8NERESKt9AwoArjYR7zWnyNbuFs4VEVRNaG9S2ujIesxz
5W8GGvHUqmgPhwN1cZTkb2Fb1Ce/+qvo/clleTaLGdF5Wr6YQ4MU3JcX03KfrcB4R2B9qgfyi5Xk
YC5bBuzD5FJ+FtOjrto7W4HSyXpGdUM+kS6RrYbmeYAfDLVHkHSd4Z7i17mGA42Z+5Ehl3sKI2y1
OsJq7A8KyBqgHwRqK5JWfjs9ImVIAzivTM2cvDhaPYHuaAn3c8QbPhrFU2qrXz+KzA0bgq2CwByX
DB3a1mx2RcbjVjHuRSl9CFpX7aNJwhYgsnPt27DD5/nR0wT/8KSSSzp+ycyGPG6glUOqRMon9Wml
048q6x4JU682LZ/VzgiRmVV+vm71v9Ym2hBDA9qNGavnKLGs4hANaPVkIR3N8k8JY6Fry5e2yDZ0
HQ7HcXjWOG3WgeL35yfUHqpiqrPspFa95QXHuhhePXYCjIqKiYty5DikHZgQu4PTG44Y85LnCs6/
WWgE9OVj2LJysqzmy60ZJFYl0mYp1VomiGCBk+kVIYDfdvwzsOo4EAgNIgfMaV+T5w3fJUXmUdAI
hHQAhnVToXdImfVSabiUfRPrQt+8DLR5UnNr9Ebyk5X4tZkqcC1kAKnxHT3M7WM90QG53p0siwcU
1Kh6bFpVBUBv6vdxTzBkbDbbvnMPs8muRFNwlWHyntZwdmzmVoHImb95UDpz51g23mdv0Z8pa/6S
KAlD9e0HTKpqq0s3baYvyGOglcUUK1bKPDs39EsEEneXsThshuDSh13NTY1bQhjFfTaB54uqp7Rl
nx8wdFh1YXYnGZdAwEhOhUhoF5Dv7iq2tqlDOlWu9qnDj1YNGLPbDGUP/391GZ3FEO0zwXxNts3r
kLgK8AfXmbnOZi4ICQhsiAbv1NY/CZCsigqL3YV8pSqMSQYx9TrW8jj1OQOG2vQRYvMzZ1aMp7ws
VkR0gwMaBpQcrUKlLMUONuGjKyYTZ7+9MzBw8Uu+QkBjNEtO0batvoBUW2x9OMfyNH7p3cE4cQfD
eRNH12KQNjD5Vm3h3GmD90wyGalzH0eY/2wn321m3ayx6jhaFpYsJIG4mpw92+PfOA7J4nPH967k
sx6421v6yR2Zfl+3ooAhP3jOrdZwoUO4gHnZvg9m/zKPKTKIV7OhCSMkxxruUwAXIGySbdWW5Rb+
8THpCYwLmZlB5veUD9A1IOa6dox10rTeKvbRayaoE+ei/ywcBJea7Qysn+5PNCJHQhbG4/rjDYyE
VOeJe5S9S0DGxY3HE4W4yf3VyW2cJ69Zan5FQbbkYFu/Y0biqBztaT370d/OqGdckwjiUPByiHGd
plqHO2+q3rWV/po9qhgPA33UlKjbc/WXWY875LeGPHRSsKAD+tzjYLJ2lY9IgSAyBixsP1dmX370
XvkorGHnDmmy7RvWB1nO6yhFuB2sF/j4G7dBeOrW+V4OKCqsKGBdYyPB6+nU7YIIRkvZv2aou/eM
VHC9bUNB5rkhnhLN+QNoBYhPDw4lf28yygf2Bs91NhtokPDWTPhymccwsaW8iF0v2sv0w/F0vvPd
7NMj9QKEJm6Jano1/ZqlD4f3xvY4NgsI6W1aVutSWoBESCVhYeZNFFs5JEkwBMpJvmX58Fuhvu3T
BkWuRArXO+nb4ORInrfYYKZz2Fn/EmLTzRA0b2haESiT37sxSJUDm/gNxNtZ5EcO6BbDWV6Rv3VS
v1sZyug57R+igSm9l82Ql4enqRmtzbTwbNARtavSaPkc20dzqne6WA4wA3KCX/W/YeCxf0TQc2x9
Z28mLSckUrKNrfVHgNLfzL2Lzw9zN8HbQmPsffSOTTBnrU+mT4j49ONXQp5RGf1pZtHvy6AC/jQ7
91Hh+Ntx8PyV0VLXD6q4kZxO9ae/A4yizNT54AaGkpPvUFuTr+dRw5MgClF6rEMyANyAgLMeDT0D
9z9WHC4bD3JSTUjvM/JKFLTBjnuTaHqb+gqjJALddiAz5bEyVbd1QsCj+Pe+ra55NfM/iTu1ayJD
oM2bGgkDhBFtsZcqKjR2KZKBCvl30s+rZNngMYhLzpYHJREvJwaextlryYeayqpcFugu+HGSygP7
j2F12ak1/fmhJHTnYXDix8qyXn3Tjy86H8unSc7PKJhzVmCmQLU5AtpUxtEKcLXFY3q1AtkyCUah
E6WseYqiPTWKie0UOtc+Hp8ywsOdcjY+zLh7rHJYFJKkS2fO2HThkw1l3NzPmbokNvf3IIMPP3Tj
jZnUyPJoanbKotJTEE3BSe+KhgxM/BgLBQNPivSYkZK/zmZqaPaRCct5Ggv3OgmHBB3r0TKYjYpI
w+apm/a14oP1a7u9zKm+x+mSPbZVtGNhfSZHQZzjoIXPZqbUr/Ob0TAyw2UCpUIj0Qpd5rLhNP+C
I99MqfEUV9ll6GLqdZ+prp84J1OmiHo8766cR2MN1yjYZlLe8ikNFhX1SvdM8wcdqePsEU9gJHMB
rAterpQDgyoxXSdPf+a9dTfZQF/7dH5rgdldfFb5MDvTY5fYf5RH/IcK7YPrG+eqYcLqpDAxMb9+
QQXmzUDYtm7G6NYzFFbGuOXBRw5YXpq5Aq1kJvFZZN/DwAHfeGCbcHhyBqcmHFndbRQDX/sB5We4
ZUB4nJ0la+46URKfLD/pTrIeYPL4/hWT2jJzTZxNKplxSv6EKSfpGF4tI8VB1PjEhOULKysH8TF1
d3iE0LuIAsZcsK9iXe0qWWICF4c2G+4g6GfXfm6gb3iPXQ/xbsycjFQ0tYPFdFWGMs+JLnpAhws9
pQlPRT0tiH726nWzdRh7MVBwOSRkETyl4eekMfcUh0Kpo5lEz00X3ByuJDBmBGb4rD1UPx/AAaIW
0PKhdIpzbXdHC/2VTvXVF8MuDFsNTjEi8tRgbtZl8q1g+L/K3ArNnZFnWHeWtQN3X7FkjdWJ82LZ
RO6SuRb/zeqdcPt3xpYFkROBfx4nSrVhLP6OQRJtzBTLvY3uZCUKA6ps1zyoqbEPlpHsCKgU22Qk
nV1TWm0KQccXM6Ot8ZSwL0OYHMjwe5rnU6+L+IHg84zXInYPvd57/GZ/fWXdfNKFk3BubxZL31vv
EGsB2MU5/fvW4Y5fTwVScRlWxtmOTMTeVcRHncEVqIvQfBCe297VZrwf29p66Jcv//91x3uovV6f
leNj6BQDmOGg7i9plR6iuSoZDU/xk2wCgq07A1qBayf7xvPkgQoqtlaeXRDzXdH6EJwb7OTyrTeZ
0c4YmP79n/oV0mHCKcruOLed+39fOo9hkS8ixt4sgi51/1KOIWVvFLfXKUlg885OfUODXosRl93k
R8S9+PMrJuavyi7D+3/f5Yj3hrCIHkeAvd1iqMzC8coFLu4TZiXP/lhnnNu9u//3NxMRlcdU3tml
CChqlXzq3BnPjGBhwTdRzdVcNNl9liabEiLBzXEITzTr/CzIkbw3rTg/hpAM13FBMgrZ8aRQm3J6
UE+FYhtK7O0q7jwqax2XH4zBn4exIXSpJgmjJ86FOTj5ezbH/5F7n/H2P+wGcjWYOpKsM8Lep3O7
7DT/fclGzXazqeUxBTr5z8tvLraRf96Rf9/++1L04s70SFvlQWI2mJZrt5DBKehgoq3+2Y4bYFno
lMPvetTq0f5wXZk99mGgHiVwk306Yhi2P7RtXueOUSp6/vepFgbnVdODysqSd2KHt63fgUxiavWg
qRy3/LnbnSvH/Cwd9oVOXP8ZS5HdN6Zvv7SW+tMv33l6DjaTGwxrMY90zV78WrBXOA+VHyIn991H
9NrL3/n3pWlbcc7z/g117o+Jiu1Z9wxpLAyFr02elJuO1d9DXo/t3m3NlzDCBzX4yO3wpVY7wVBg
GVq8Vn6Exgz79XqahkYv6b3zHFxLBgpXpgfiKq6eVQVXbNbdliYI1F5jOosv2Dm7sXLOk9v/+LHD
CFkyuPDs5jnRcXVveaq6b2FslUEfnAt17MAsbTodxzuP5ejt35c2q07lVDOjXnKhSUDAD+on2yLs
JO5fQ3zk5R4Puf7EXm7sSkgZ///ljPrOQzEmDfNRWbn9kADR9INpLtcDiugN3Opohz6rWzuN4IHB
iEHKtqde/Mor10Ymu1eokIgXMuQyc7ZGPR5dGpic70F48vEgH82qyV/TulRHcqrqmzEnZ+zlhJwU
BgsVb6qPOZEhTSDTm+GF3i7ugdQ1SJ5p96XNnYCUBk0oTqG4fbNkGfxlTqtGrK+jWXAFWN5wXsoC
0NyE3NCSj9escX8ZVgi4hkDORws4+783jXpLPjE8yYXVP3lpUV+rmkD0oLfOBnKghpwP/ut/XJ3X
cuPKFmS/CBEFD7ySBD0pivJ6QUitbnig4Arm62dBJybuxDxc3VafNmqKKJM7c+XvB5PewhOnXkIP
aebvxvBNiz3jiVt+/GKM8OY0QU93pZdbCuFVkHtwL4ahMQ+UMMbx8GPVVHF5ZE4Dt6VOVlbdHyGY
9WQtp0PSb6Zxnvrnwnf6JaPCUd7t6q3REJm0Bjs9G2O3K1zr1rKj3rLRMXf8ee3e6of+CWfgijqc
bW6Bl/39kE1l/N+Pymr4qQSxA4eo1MrN6uSbVC++UtbWe2Gm+lF1Y8vh3IxuOQoi0/GvAf/Mj/BB
/unIOk8OtsSdowu1g6WQ7n/XYcP1imNE3nhFB69FsS1wdi2JrlGj7LvddtENB/9fyL7qOsSdT0VZ
vNUw8J3clhVa+MrhPuHuOKkWO23i/paMCsdrJcLd7+IwLKvCPPBNZPQOPC/a2gKBnXRG8+jaTbZW
o98eAc3gL02bV6O0MTH5HOiriqr5UFDTWsf1sNMclby7ifdh5xXV1q3B9U1O7SkqJDTe5UdxnWxD
MgG3iOs+s2r54bpxt8Nub219F+9hO4E1yjzmiH03CPyKZnH//WC61puGO/b0+xk5Ih7niJ5Rlr7/
fgEphhnK6Z82NJmksmtfNbkbluCuFYIDdBLNA35p/ZV1eaSm4E8h456xdZK8dFS9Qs9RFIZG48rg
t5w04C0br0lHTgcIQ4MU5regiQYvk/5DdxJrYpJhYq+t8WZlcr4qSuSF8KtPO56ajZ+PKqhT619u
+ODgFANFuJC4O8KOQvPRBTlIFiy+NDJEYWdot23Z39FyzasUSlzK5YORoVWtfj+3hjLeEu42//vU
L/pyy1zTwZQRtQ9qljEj7TI/KnsJXbnyTigtxYND+a1mcrstGw/HjiXip5EkBhVRPL7UbTB+W3AW
ajKS0+8vUb2bnxMHlwpvh8p5Qzt9qzyj/a686rnSTylDgItj9vGTadU62DaNOlw3pAMRo1Ew26g6
v6scngn8FM3Wl/iYZXw3ujLfk8OmoqzxF9APLDe3vQ1xPp0QyocO2WRoz//9cBjVNtNHemPyGP9Z
n+mvhTvp+zmGwKZXnMn1UNeCssBTLJLCvxdx3Z+NintVTNyKiZj3hs3i1oWFf2t9lxFRzrmWHQhp
LWb0GpLyaoenQdkOzVYVQ0Q/xljFKCLqK9I0sw/7VNH9042cHNOjQ5EwrnTyT66z14voi+WEbr4P
Q/S8G8Nj6nzeD2Sgm29owPmpoDSNsgwMm3+ym7WR+/GNrrlcbhq0oJ/iku3nE+mxaNW80S/dekF/
9VGcaUaAT7/Llg6Kjd4BZ2zXkgK5x5au5/d6AHxoHCODV5ifD0n1YVKjORW+1QaCCzrkHyscvlp4
PHl/94eN2A7hl8do3y/f6/d5VzZbDZNW0UK8nTcplNJ6Sqvg1nlUMWFIDyoO/L58leisLTctn3VC
+C/tN9+AlWlWFzQTdHFadtbFJZGPUqQ4TGXznXYGw8pK/rEw/0TGTWG09q7mB/MDz5O7jCWlmJnn
0uwjGKl10At0Q57su9BoVKZaunoDzTGnDsUThBQM7x+ME0hWbflqMCFZE3fdTmf57Tsb1x9fTb8G
DmuXXw7HuToNMGw6z9GOBJQj7JXQ2a1WSdFuPPwndv/VbhTk2iBxDzKgmzUJV/xu8ex6aodvW7Ar
0trbnzMOqxGljbq7/nMmwKyKm4PdCfmEmkULPjVS0sLR9Lu97s7HOrsZuHys0ToOY72zDS5aAff9
E0DEVtsVOTi1VR84qP0NPE/JaIp/dVUdbbDQzXjCGnJid8LmidIQmCVkF61iOnOQjYu3pH/2lw0W
APSH1SkA30zDVvm31k4HgebC7e4t+wv3GdraNrx5N+PD+EhoJe+yifGdJKaMDOX19Ap7wDxLyKKw
iNsUJPImRw3ynk0aV+LoHeETkqbUvwrvNf7mwbDTd96YtAfEVrIhKAITMeTv4c++61dlHPLTjMeU
qUg4ncWPd3Zfxkf9U5ikLmkMvZYUzxBOG1aJc66N/EhbwuL3S2jYCOhdRdzF9E6XHZZ73LOm+z7n
6TetIZKM6ZDf50frKcYSjLQnTJrXwsCmK03b4jTw1JrqvJueQIo1YdVOt+hsgU3VR17td/8rhove
f/hfpqGfIF/a4LV/6mG1vG68Mzh0xHZ/b3EacR6niDVajffxMSNmEE/qor3O1+lmHCYwqz/YwuMs
+EtNLWsUvgXtPp6SY79TB+84RY8xRZpXGg7hyM464dTkvRfmupCINTn+wVHp2+bkHFbdXlvWiMqN
nzKMfNnwmO06XOLoGamzDwfzS2UXvPKLhQs3q8ZyCXJ2pbj7kHvqVqtqeAzBxOZOcvI0sz2qCbrz
SlLAkrwkh3YbbqPdHVxrtIt24T4SJ+1rtYyn3QDbDR5b6oj7dwCd+rxp3owfAYZcXHzynizZa+0V
gPGBQItZ/G0s5v4r7U3Lzh3r2tY7JDtxaMi0bczP4Tbd7Gv0MnF3FkzoaNMIdC7+87t/7dz8VrVi
lwzHUK3/dn2x09voYIiKGgEQziZ83bsd0vu3h22VoQs2QWJeeQ+UPJEgWKdtqG0t/2JM13aTigPN
1khlQF5XbcHbY12cS3rssOqssAYx710bDAJzvNslhl1GTAwnueTqp1LS8hHpV3L560HtG/+gl+0T
nn7eqZ6AXO1fMipcU9uDZTytO/+UzFAsyrMJUYV3ScLoyaNh8IVhrmk5S1tPVXr0AN6iatuTahp1
dUTO2DDAQz2REAxruU2w8cyk3YodANuA1FTaxddIf1U4+G5zt63qiwuUes6OZOaRNZaFKQRPCGfD
q6FW/ETNkRoSnLlMaJFQcvXtuhtD58XgIhpBKgQARmMLx9X0ni+hDn6boZXbPyO2YhYO0HvhZegx
rtvRJUGG1Gh6cZMvDli8Yp5xwriH82RAB1brtA4PVsOuPNdvjiU5p2zJc2/G7N0Yxd4PUor+MlYO
TcepqB0wAc/Hr669tvnXoD22U/6D5YgWXQ3Bp32LHZCUJqmKodfTlybr9gNxpo88omFJEy5bE/Yc
d8RDPiRdGAB9kheyXeJQjdLeezPNm7UaJOP4KXuOh2UEkuv2FWwGiA9tfCuRtL9Ly/jvB8vPaBXD
qyQiYkcgm7JUvNt7XLn+cx6P957YMCEjPO7dPOTgEElUu4r69rYwjBffEcOlzsInwk3bCTFHyneZ
lPqpRQVdO1IuEAp2AmL+MS/XTBif/okmdd/6CEkX9Wa8oEuMuzlpaKStM/9Q6Mvhi1bLp1Ef7ScL
3obdavesdV8t4r4of+6T6dAB2KfMkAu9ljfi1R9tyswqUdFz5xjdg+zIL7N5Pv1+IGX4ONCKewL8
6eELj1gc/r9L/+/N//fnsLq7GMX+1kqXj6TwSZEn2dI54O0pxsy2XTN0W3NEb3Ts5DVeEiG+zqvM
4T88J53umtvYADPnLMKN4ph3zUT3begV144FUvb7IZzwR03+uDaVOTyMU+NsUwvxyp9q+0bbSxH4
lXHSdTc+NZOr9pGTLgB1PGD1XHT7aTlq6lrZXzi32gTPjrGgbbBX6Ef4H65xFOsXH29lCCnykxqi
fdzwbQmYlbf7vOXNmRAc+qx1APs5oPCiTSnf6pPv0q4uRsrtSSilPxiehukoRnhOu+kKu8DfTSMF
amNpiCB3+mkdegk3F8oGDr+KgNTi8SEFc8YKPvAX98xuHHJNN7Bu3ZUSm3AV6dzgC+yih04wIjN6
gCvNTDhzaiRX50TE3xnvP6XH1r7QOHO2laguXVNXF7uut8Kqp+PvZ3rWH32RZ5epfkJad29pT1O5
5mpPI6EbI6FQlqJgDCB2qt+aIqYPIeudTb18+vtzvuKoP6gFJjEt4NZc1vqJMgZ+iMz0JY2p3FkY
Ec6/HyrHqY4DX0Ece/W57R40uugXQ711mvpOx60Ki7/zvfHkS4wzNTyUjRf25gGvJ+99GY402fdT
+cbLg4+pmj6TNLZ5SvPyEFKbePQcTEADUNwNf5NNeKFzn1NnOINy4pVsDQMfnEITz7F4QpBlWRIZ
wHSvi+OLC8q2aIfko2xIxQm9xGQvil2nD96+MZz2SQoa5MATGBtbYuzUKq84J5LWO7LSeEm8czc7
AE8Y68TbBEz02i4HquzaU0ji/dWsQXLkavpsTUK5kXSmQ2yP1qMj/ZcE3ACssdkHQtE717fC9zG7
6TaGkdl2hguzvutEqwimebot91no/sVJXm57MzJOBJHfMZBitctVusV8jMyoEoYW7UxxlBXWh7YH
8dF4OQQC3TScbWFf/T6iZSUH3Z2PUXLlVQEX79ZiD7rgVrpWdNHrsNzOoQ7BCT/dNnZy91STDERi
5/6BV3X6NDs2fX8y+4cMJ8GDq9K7NfT9VyXDqz5lLOK6Yjf3POs+WjmQwXyazmWIpBx6Nt0dE8bD
uJNiB2YIz+Xg9w+/P4LHqR5if34mPjwcq5oxleukUMCWda+djeFcNO9hklnXmtHN3nbUvyjls18N
9/fn1SDsXRw77OFTyTmhwoYqKvxEvIdg++HOLFsC1v/3P2mDouUQSCJEEtc4Whiof1mI2rLC/P7I
TEy1g7322spoOv3vw6zk//tpm9mIf/3SqPH76xJcrdKv29X/vrTfrxTMk7aOY0ySv/+hT7jE6/qU
noZ6AQDN6lM3WacygrEM6bNkFzlzfAqbbjrTyYA1ixQmztXpcc5pHSrmmmqyPn4IO8XmP39VdVc/
Rgb/fTRtXkqNc9HyC+2F/N6SJN3arpEdPWjGQIJuNQarc7V8SEoXM/P/Pi9wbvsOlHAgJl+655I5
q5v2sfOZSo2qlSQqcM7O8RzAdf4RuvUcJ2ATFNvoNjGGA8CcD/yNQFYsPIVgtLjiWCBNzHTL25lV
2rdpiTeSZIvoe9Ac8ynlq4yix96I1XOrjZ8Jo+WuCXF305rLhnZxbf8dm5S2o/mlk6518Z002oEx
9ejN2fTYjNbSyrR9kY/682Qo8soYf+rCwtE85s52kNUZXSo9DiJFTsvK+aAPvPKeVX0O5QgpFr1o
H3UdFwOnoRok6r6rMB/uZdrbazKJB2HkXrAuNIIwOC4T8pdafxKV5gW+R4hFJHN4NiEJnyl7RyYt
MhDSfIYBdg8o4TWkDXcNMdDeDAmCwzDII1UlN0lZM1cd0OsG8xokg/kkCUQXItn2NWZ4MULPady4
DQDPPtTODN9yOZa785tnY+OwaR0z0ubIeOSfKTAiWTlt6XYXvcoi11nzx83U9Xjf3S7bmNFYY9hq
RqQgB1TWCFaKNnU6+WJKA0H2ASyghQ8P5XIrH4kQxTBBNIxIaX7MlxLpbgnhxiVgMp1W6ZbpUmEU
bSCNel9G2bfbt7cCugUwqIfIrN8SyA6Poi0una8unl27FE8wa2ALI8emVYca0ZjDPh7TPlw1E6QV
4kQKt60YXvpl9G212DcNzlEbyFLynM429Upipr4naheRdS3qaXhG8LvRuT0vUw8moWJ4sioOno2e
EMLUfNHtR04f0Xi2U9ynoAM8jtrsWLa2FOpCE5sbC1t2n5uXLHlrquK1nj30ZIGruBZ20CbiXDpR
dK9rDDklU3fGACfmhw99SM6r0r3h6BVs56QbT5MxWQFL9/LuNFdh3Ck6Irtij/okgrrS/9b2zrGx
AI9tZ56rojzMdYkVCcJt4Ap5awuiLFrUXcK2+VO1yZdGLH3dR0O5t2ObAgakXoImFMy0jfM90tbD
7aJpAjUNzW6IU2NDRQHJjRpBqvgTzf6plwlJLPzsuNhD4mgxdq4i4904gwj0vH+Omv6ywSP1GvZf
+VUX3vvIdIMMKzPTZnIuuaAOm4LknPG/yW5kzYRs6xQp0+GrFB9RBPWIhNetZ9BN5qn4NBxvwpk/
UMszz9hYmpECiTI8YDQMtLr/qXshHzG98AdO0wnH3ppjkkeIq2a+X88t1VcMSbT0qNWNe1iodIgf
HPR5/ElJRDY6xjAValV5MZfEnjG3XoNkz/SJrA9mvoUw8eINxuOYiXI3JfWHKqk5MXVgUVYX9huy
FdUm7Lel4XlXaOnoF71DFtfwgauJP36HFI2lh6DUkINnz9QeZEqxnaMs6BsdFiE1nVoRp2sPGBQp
OTg4vd1+ZTUAcuJHeBXnt8aoqDJfMuuvqrTzPf5w+mwHaQV+Xz7Zg90eijS6ZqqGhKUoSW0trE1u
hoWDORgNRxbronrSjZCO1MHZVOH4bnX9yVfFbmiqg2oLtv+u0PHucb0bU4ACId6v1Me1K7xhgiOj
aY/Rwerigv5auuNrNc7gkeN/ITHXI1bXEmUI0IM3lIGKhXnIBLY87rEBgxVzGw0dHKAOHENuPsfj
rOFrcbZG1eB8jA2UpBEZyBCIs4m9ldyZldJ2zsglX3QDlV9jeKulHi5pTRu7Mrd1bdCuk/eshZyK
nyAkQRrxWxLb/us09MUqKsnoeoOzdvz+0xdcz1r/ZDlWt49awA0V3iWebDbxRKOZ1XfWMo/mI7jE
Qz5gCdN1eEGjy/FjbEqkySrGWTqRzLF9++QhRGJ2zEhdWI/SlBThRT4eAeRO4nLxljRguAo7D9a3
lgR50XKZJ87VY5udRgN7q1mn+9wwc/QoFkTcuRi34U2k2L1YxlgxOF06Cd0HBW8IlzsJDwkNp/4U
daeusy8TbQAXo1fbdNKDyOhflW8yx9H411oSvE9dXcNssDa6a49cg40SomtCUn0ZxaqKmX7emhA6
BkQdJ+/qwMZwsWa54GbPeQJPPBln2upbJ8qOsZL1GdPFO5jO01SiaGid/PKYodcla92yJ1IPzBcM
JQD/0VL1J4edb34UWfqYxeSH+xmVrp6/OwuduZBetXFl/x0OJGaKqTzhdtpNQ/tkesnR0mg8UrZV
bye6nguil9nExBC2k3/ym/45K9z3aoopD1DPsq1jLIo2DtDcZbzfyUePkqVg1nARqEL+y8M8SFM6
szJdGSx0m1qbSIk3BOSQ8vdFiQCIyYcz3bQMtbnmVIn70A2uIvVei62XLf631KHz3tD1m02sYWUR
MJyTAbNLOm7pHCN9ZqU7HwWChQCDn0a+fcX/4bfjMlDWgVGH+UlPfiYk+Y1GEk+VmnfXXQPnFHG9
ahZ85twKVt5NMujmyacOA2sf2hV5+u1kTxiYOTCXPnechjBC0WGFsUhCEatqzEA6EW3bZB8i7yXR
OJWOzDx4TMLxQOkhE7Fu1Y64XKpY+2xyjpOpD9HBysy/ic3g4CrjMbykJ466zlrEMaEdkJFsf/e2
brjRJmTdCjsAF4x5l3YGym1YqXxyQolHVdtQxH2Q6PUhq4aIZxFNx8tBr2nDW2XXzVtrlM8wIp/i
HvWNRxqnoWaS9Y8e4oIi+zKkdKckeWKnKPLe1F1Kq5AXzqM2+XO/pa9nSXvaOzIWi8mF0r+UIwdk
NIBLfciRv/qWYqZzUPcggKQKVlNEVeJQMoDKyyJQy/3YDDu4OI4XdDq5JtsYv/1Ev2ddd1V2qx8i
c/xsKM3oM9/cu7H+6TwZXuTc3NHHrebAoONOys5DJTkxoY1b249aRlFlMdvYaUALJWdDooLVEe+p
tkmCXxZwHtoLCYVYfNyLW4vXW351TqM9sBkjb9kwXOJ5hRODa4FsnB1pIRzLN0ocDMoCoVxM4avs
htNUu9aRwhHarPX2D4/Sj8reM69rglwzsNcOgG8oT7nmaHdEnNdpqHoehhZyg8GQrqhoqbMzqrYo
NNPJpGwsr6crWo42aeOSobL/zyi1t6KF2dJYqIejhYjXp4zxlc1ojYy6v+mNnhhk256TnoaixkGT
E6b6p1gNTjkeVGkqwC8C19QQkUPSWpyxvXmsOmM3l+JpsFmmnDD0FoibGyTATOCwcF4zPYrBG31t
ZtiBSdSYOy1s/vjOSJIEMiRO4nJLMZ11klb6pWtsn+DW5okriiXeOwM8UWo9hGn8Cski3doLVE1Y
LfDQbM/SjwHYYZhvETKmcYyWwK1V+ADkK++otQgFOpcmK4+abTJRtxtp8XHy2Vc7Am0I7PMfOXtY
5hqcQYlnfGHz1mmT7x/EFLsEZzOkNapk8iHwUjwkmiDTMar7kPNkOsXETClGj3X0xH/x7TU7leRw
jJk7/lK5TQQlVa9DmO/LohoPeaU+vbZbN/R3RIziaVLHLtB1ZIXCwjpg2Syo4QSHTbznQ/YfnkBK
l8Tq8BmFKCLKOJUtXDnyLBiKMeWDu5xZhytzV6g5PKhkfsK3iFk68d9TT/sHhLXapokHNkzauzDF
qCdT72NyMq5cxd0J4yX9kBDazfJDY+YPym//VYPxErN6EiIPw219amSl0fgFMiiXH1mFXmTPe18h
9DOM0JkZcPIQ411JxOK2qI55UkyE1ZMd7TH6luhWQewag1+Gj9ONna8Ed/hSXIXwoV76mUICGUGp
7Tk3cWqN7fNM+IBaLaKLTU6ryVR95SbBe3rC3wbYVTLOV/JlJk5VThjKJ+3olQet9vSd5Va0aU3V
2+TqjzVZP4UnHpZ29g4zVefmgQHFnxC7jdrmW6lXZJvJPIdoDRvjc4a4yl5ImMTL+B7F3qVV5UOt
OUQQHfnCGQadv8Mx4Xo8tnzngnJ8gXg4LJzVL/xdxt1K1HekQV4QLvZ39HjLZoU85MqhMNeCgyuW
M7FhS/PRLb0Pry1wlLcPSdGN67rowl2luUxGc/HpjD8CXTnVnbdURwen/+m7qeSGoo1fJuHzUPcJ
GYfo2dOH7kBKfB0ZA1He2VkehTZoFVdUQOQHT0xPgG9W1FvcQvbadbq4xYeOjjUnerIhPzBRAACr
Z4RfuKnIDmv5FBbpZjAHe1txaM5diTEmIp/QqGbX00dGEpGcGpEBsuApCcCOwKmKKHoHMU7VHiOm
Pn/qpUEEsbWvPa4wHVURdAVTOKy27HPKOTsnXq9tj0tglbLJgS7idqgx80p8EhpG1YM8qayt0rnE
9FlVUyspAxggT5pHMppYMK4pRiMN2iwnNwFXRsd6apjQpqoE6yzaoZPSb+wVRLUANRQ+tCgtBEEw
jCcihxu++x+JDzds7OmW7OtdGEGFdQkSp3b2gpkjcAsudCoh+SLnb264HVXvM7+/yY8OQm8Pal2G
a2obhQY1wU6+ho68YJYcY9pDu5r7iqu1hAny7A9kNnjMkEJlHdMdfubh3rl99WH0JG5xv9wSL//y
c527YkfKoZ+3c0M4KdXb72Ksj1HWn1uLAuaxVRfoRZyRjfpp1qzA0ioyP7p6i0gRrqY0/JfM4z6L
WZs8gzcLfAj6hFauK98G37qEBgf2WLdYKMdzr6xoaw3tsjb/cekFVPI8a0+iQSoyjJJDPWGgMbvL
wT/nZnicFXh+u6+eW9t9LVpMmjMDHNwk+Hfz7sUBZFMgJyV/kMcdLKXMCX2tepUj15raetH6jqx4
hVxiiGFH5WXLpEPtQD4xh4w6OmphR47MPzyjvMfTNGzYH450BQW1dfA5J0V8dzcC89l+6uZXvWjK
rWCfJHNtFo8TPgue/EDWmBymZQGB6JVyVLBWZiNKmKt4zyRElJVL3J/uAyLRpf2ixYzlkNDoRTVo
8GHFPvfgiM0SHq0rOKVNNcpksWR5cyL5F0vruhVH22bdRRLh2ZW30SdDUNf9l4y1N1SBehtWIz6N
0fxx3GeSVoBier5LBOb0YFktSpiRlAXRLtiTeV7iryXpithq98ipD/hAfxazZAQJaFuaNkhTDWu6
q6KA84aB6Y0AejM6r3PfP+PLA3Tpls+uXpzzOHyIavYjV3yb8T+g2kzyG8TzuIivGfYd4FHvuI6G
dZFeBwwD8IdeTCai8zA6a8PlcSIouugz/h+tIXyfNuSUG6gQNFUY1jryoIYypnR1h7e9njyaZDfR
FoadN4lvy+meR1Jq1G1rKZqxZlX3OIJ5lcUxaYsSMpJoim9Pa/39UNoA7W39W0sYzWQ4hTb2xL/U
H6wfZBgmyibpzzBtVn3BxdFlTsNbyedlqAb2G06gpXaPSzZBvJVVYHIdWOn6THlPQohcrYtOSzZy
CN8NQbIsagg6StcOQmIyD5wbj3mpLqq29lpBfVruHzwX7VwOH0UjHgzs7Rts7lcwRDeTel+UpWd6
Lul3gf/EdbkMpE2VbQFtHSg0/FbDo4RBgXxat45OXKbEYtuZxvbHgKEbeCY0rzoncdJPdr3jmGnM
2AZdvbkmDihIN+r3U87pnTPkBINC+gyPPxc0mOmgTTsjDnQOj89zVP4QMEQcTRWh4VzngIMvqwOs
aMFo5DCW/7Vn+0vPu2cudTB0Bsq4XeMcNi1gCI0EpsPlD8ZCA9mJd72GTLsqCh4zsVSbtqF9zbkU
0QtKYVcgdZNX39XQzNwdqWqfTN4tF9q/ubxnkId3g0UoxBsS9NSOW57U0scU69fkdYgEjlrV9mRt
2tK8ubL8w7BAbmwVP0XYziOqiFiEkqCbYzw6XmQeWvhYaeu+NX32KTWeZAaam8I1Lvpk/LV63JHD
JQG1MAwA4ODi+UFTgSzzsJeKkRxHAkYDtw8k30nS/2DFz61vW2tR8iBWyuU049wNw44DWnhJmXnJ
axKW2amrbLn1E7jOYnBRE+uHxKde1YyKKchm3pC55ZyGkCTeBDiqrLU/TEAlf/xei+196XfxpbYL
viUh+3ESDhsoqExsphzzShiMM88cB4bD7EfMk7RlPJ/1b6KoojMuWNCDnF4gxOoLp80eDWtVO/qu
cbWbg2PsSDxmQQq3rOJ94q9N/5XezzIAQ1WuqoWzVvsfcZOi6to1UvZo/yV9Na9cdtcNT/sWZ+ha
zEJuNYkdw5kRO2cfIIhimgQoCAOL2/hflsDVllS30WF+z3JGHwh0/xU+4TZgjYdzRlggD4sEfiV7
PfnZvaGrfU16dJ25IXAMcZ49414Cu1lFjr+L8cLxZbtUDEemWgrIViVUHcg/HJoxabL0OZ51sdvh
rTA5yPcFWSVCfMA0MrSAKUHaqj3/B7MqOK+6OXEbLY9FNT0j/Ek0UePc6vJDlhPj7QaH26RuFcUX
g36peXby1sOfNQuYpMvj2vb+eBS9Gdh6z37Tx6+ROIZW94LlqWFtq5d37zU2ilc7Bm/ZtW5DjETA
HM4S70I2U610EqUBh6/XqsPA1kEWtp35PbIMlAUn3Krevrt6hCebvjtVgHD2hDrOGmYWr7mWmqIR
VzA/TieuXAKVOhmI0k0csSfXFjQ9xrfCEd+h4k7NcnXkEcA6YfUXva/uhjCqc6GiPXfzYoUE8KDX
6Zdt1kzGtG7BmT0SK5PLV9shdB4zrApB50eCN6u7qRjIXeHWx0AptO+m5GzjewEmUp8Nl0bhRgdo
CIPanl4G1+sozoBqx6UiheK1aQ0OeX0esVA7qbWxe/vikAoDilyhIzvPzYuWlksOkzbepCzOosfB
qfW0dpOBCxrfZro7VvY6cnH2FVm+T/Nuu/yvabNrWnvGJQOuspmzjMwIfjigJAZd73Byq2z8pBjN
Zv64Bd0YlLE1cpTk2TZsBpUjoiWSCetpZufB0DVILhrExbrlchJmW+5uO3IQN3vW/pW4AysDFDOb
TYol0F2GCPGp8D66UksOTQuqEQQblpQIqrNLMsqM/QspppjBMt9pJNGt4ZBvwz5JVL8QvHKeKB9n
S8VrOl9mTrBwOGSMGOFGNZfunhwSQThzqyjqDOfuOpFvtUsMW7PVvlW0SQVhslhCtWPXuSdjpLO8
4R8pBNGxVNfw5bUmuQBj57ld9Oh5XBfrhCNWyl7/ZdnmwxjRuVyoR6x4zSE2vZO2nHqpQpq3CjTI
SuuGmz8meTC31p4MaX9NeGulNcq66mhgiER80GkLn2Z4A7qt1qMmOnZVeY5Eh0jkQIH3URoMyrCr
6MdpnRB2Kagri+d9U3XNN3YQxLmUAdZ8sizPPvb4Tr2ovOm++bYUAVTFj6Wz65iWO667a0xX6drm
w27u9L1qs9fWi8Q7J0Bavv3w1jhGf+UaP5xLn5N53mSvDHXFJfNG7+gv4DdreDJt+VUMxPbH5gfC
mI01gKJFG7WHeR4DgyjGTde/G7muna24vgD6d3ZpGzNVkJLF28gCkbEE+xPpOXduXQxmWGdS+jKm
90oxvIlxCK1SEhkbXTJlL/GLlnfRddmhpIWnY6bDzRZcHGmHeTdORhUIGl9ZV9ZxRNVmOwLTgb58
qvLmr1mqkjjgEC8MPJLukFgDT/jPCYyqti7Ygyyt2QuPxBuuksAfONkpy3qSibVLLNfHtpnsfGRH
OVX2Qw5h6YlnC+B3+95oJFByBFM9MHC4+9XfkWXfEEgXtq4zCaR+h6x8j6G9HFlfQ8bIdWQzCQUR
Ayr9O+vrV6n8i4lZS4orhdDHaKqLdwfkJtexgfurVSnm3PX8ZUYoC1ayBYU3rY1Ojcgh6mjAfj/9
H8bOq8d19czSf6Vxroce5tDo4wtJJJVDqfINUZE5kx/Dr5+Hpz3BbmBmgHYb26Vdu0oiP75hrWel
xnPUmcneCEsTeVrKJg9f8Lgo1MByZzj7ATBNsP0mLI0doya7Uty4bdxx4hiRp9DaKFF0M5LkTnyE
uSS4tPsRI1vWMdC0QpgYddO8mEMbbXg7qTvT6iAhx1z+u00i/T6E8GwWR6Quo6Eto1/CgHYmTZ2r
zseW7ZBfqtalbJzzEDIQVsSkHWKhzztAVMyHQZJBywlBTHbN49jp1J9dmvjDxZm1YifK8m3IUAoq
g3oGPaFu5L8QxQa1nQCrhcF0w3EFwhsvql+1OALDvL6mTl8+Qxd+DzeKBvCYNgjjAkPmsJp5MvRP
keVgD+eKos/+NEN4gd3SXEcclZGCxtBUo5MSoWLrrGGt7knApbmYQDuamO86dvy4UeJLbFA4GI0S
rnl4/6Sm9R7UyTVVysKbWEbAv64fFSZviByyNbyaXSizY6MGoO3RVLBcjitRsTOXGfcsSMzm0QoW
GMyEvQxyC1SwFivVtDG6SYc2ApBIUlNv1JtHM/ux60G/MFfrkcfH86LszYLyNMj2FcPD0dDi2muL
70p2DK/tFykNR0lOmYcBm9PMKEu2KVnFHDi4JkP3PobKU2GYjCBpfbPUOkr4iENA1HXLvnQMGVVT
D4H2ZUfB2bgx2nckK5A9cFFthkF890DYXLTMzxgkRnBt3F6qSJ9mk1vCZryW4c4fq2xbl4OAQUDF
HE7ZtuuzS2LasttUi9QKWQlo/j7lQNFa3qEY3QrVceXJRbIbwALmRhvgajQfq6HfsN9/pxH5CntK
2LlFSiirk9+0NciyEU6Qxt7C6ozz2MZggMYXPUOG3NbOF5lmP/oitrB0qOMNMxC5kQWjHZhC1D+/
5dzcBZFojcV4pcrIDYBjFkN2/cVfhcW7t+eVwtPRklExsnE0df1KSHIp17Fv6JTodvWeo61aQ+Cr
uGmmvPrA3/SF1cBrJhDSMr+s3KCQVIth4sFnP4668pYL6Vup9X3sGN1JjH5RhQ+WNW559UWi69gU
QQK7Uo1HF3/FCYH9ctUYErwfFhehIj2CCnPWszR6doO5cBCkN1eyh7XyiAYFQAULLrxJOaMwSPoC
JYLWFb/5sIx9OqQCtvYbCO1byE8NnFDB8sMzGyIZotbRN8UApKORlG8nNRJXtvFU1do8brJZHnYJ
YgDnJ8kf8JO9p1rWMt45lANLWjubkm2NwZspEgjHkeZAp8YbZfMEsFxk4bVu5j0EIpk1D/lJRfoa
ZCajJo7sFWCz31EC26blQ7rGivRoxfKrzuoFwYN+MbOEhzdb8iQCQY2dMCL3Zxp9UF6rMlyjn7lE
Wrquq9/S2pJnEHtKk34R/M1Kue6RUsxW4zqdUbMApMG2UXgzHI/wUGiEWaT0wD2AJ8nU0VcU05Oc
ygeB92RmMO9HDlZiFZhWiC0HUV38zdLrgK0ftIkkS2tyx75qEmkBH+MPDjv+F0pNcF13xS6wj3a4
4vtlpKtbXoLS3ZGjl8a0H4j18ebJjnZqV10KFCaC162tgC1pCGjGLGvuwCR657mPy6CdkYfQo0Nx
HTgMEoCWtvMM/L09BhEnuNIogRc4+lWpKTLURhxUh/AcO64vMxY/L16SvxyQKKZUbWQRcfySQall
1ods3FC17nNrfJli5HzlYnCJWa2wN68bog3QfviRVW/CMAEWa2oYmNnEoHmH0Loswnqi7ZYj4Kja
yQFURFckvxyngnWwa3RcA0k/aH6kgwgoYqCIbUZjr0Gt6LGVGAOJAwGNECkqiw5OfLYAxwucjTzG
g/e0wBtnoRFWCT/di3BD+++4XcePaAosjIH2m8khGS719Cz1vIk1lh/AcE+OMsIlKJuCHVDJN7Sn
bTekVyujbBQoTsZhQpIYsrSVZmK/sBMepzHbWv22UpyU3QBa8CoFi5f2skunFyKHUN7QkGL9jrsO
Bw0ZqRHhm4cy0K8mSqF4wM3Zadp3UDHhgsNw0pRA2g4zvmHNyuWNNRXDjTFW15QHGw2hmajfKXvc
Pgy3TG3GlcUEEksB1hz2O3snVIy1ZkUGfQH6+Ey5B0l27isUsxU/e6FgPjF67V3T69vUD6pbwAK4
zgR9wzraRYU277PZkF19ghYKNaNT5McqCHvK9WjwprH+qMM238bIC01yM33K6k8NlwaOQTxWbXFh
ZVvv57j8cADQQxUpfDtyfsCdvM5gqpNE+5pkbdpaEww8hetgEKnNCmDeKOZ0a1QB8pERQVkb6aE1
8l1wbuXMvqnDfBga9OcGllwXQEG2aaqsP1SV8QDXv33QFzjbZDU8DmfBmHwwl5YZcQFF57E0HBht
iq57tlKorqzIxaEpSVeWMHwXBScJnrHcLw3d8EfKlCqXEPqjYZnBeHpVtDBOKJ78sYbU4djDvBla
gZtJlRz66fZgqISNCugTrsTlvtKkpWLS9wuKlDwe9QCAHUgQJvV1F4PH7OTKJwzFWSE8Ls5Di3+7
3fO+4ZeQVL7OLGxNUYfrQBNbEifvnPps4NlxGHoj7wrUyyvbVKCegmFMA/ZUZRHva40WTEbwBSRg
3PSR+t7wQ7pCZogrKbFyUCR0VuqcGucKLXMQV2IzUzfymZyjtA0OZpw+J+24T/KUgVO+GAbagkik
+DGzWRyOSf4JgdIbhfBJEHyIkazbkbQlObJc9cZYXuwaKp6DN8Lk1oYNCAHDGSYPOCY495EZdqHD
5TLH3zbTT0lDPoJANtgERewHQXYbStCjMvfBRontHyWsjoMeaWQJZDtDKz9KYh3WNpNqXNUsvy3U
D2qnfFmBOoA6TBmHdF6sVBbScKG6Y2+B3a3CXzst7tnMlqxZluoapY4xOs9OFH8GBhFmGu67lTNy
VxRyQi5bH6N04bwhdgfQZMKnSVIGO3GOxlRSML7Tq0joazCAbwmaARIoEoODQj61GkcbxTYorkZm
KG0Sxodz/jiE033QY9yd0YcTotmd0xwWMvY4jBG+RQFPLrK5CVDddlgiUbra5n5IcaS1yniSy/oA
4RZ1DvrUnpXx/yP68L8GH6rEDMuybaEBshz7XxKSy7LvdAGalWwBEjfrqkYbMNIbcu0kfhwzqAWw
v27CVjrEzIJ8A8/2+q908D6wmksnsqO2GBe6MdrSkk3nv+yfYZ8fE2O+QE9Rtn/FnSZW3mxMAMTB
KhoLoMYwnQ9GEDjrum52vR3AlFj07qxBC7hUahBeRG5IW/aZxsGZGoQIpfxTiVB56xICh7RKFNth
ZBVL0te5BSKFkYfsnAmIDNngMQ2lq8XRsBF9dYq7hIkp/VA1QPTiIiZXp2dsiGc/JgsgDF9bYUKg
a9mH/vXHsaDNhDWMeyAu7AOzbSjbM4G2WiXtUs18Id0JEJHaBdqOEOezhFZxLXWZtA4mPT3ivvvH
/4uV9j+Tav/71/jv4U95/c9I2vbv/8Gfv8pqajifun/5498fy5z/+4/l7/yv1/zz3/j7Kf5qwDH+
dv/XV/k/5fkj/2n/9UX/9J351//x020+uo9/+sOS6tFNt/6nmR5+2j7r/vop+D2WV/7/fvHffv76
Lo9T9fPnH19lX3TLdwvjsvjjH1/aff/5h+Io/8elvXz/f3xx+QX+/IM3rk0//stf+Plouz//UPW/
KbphkQ1tcKkb9pKTPvwsX1H4igrWwzE523VFVoj9JVC5i/78w9D/ZmumYzi2RrwCrif7j39ruR34
ku78DaWorABeZHSiGfyt//mL/9MH+L8/0H8r+vxKJnrX/vmHpRjaP8ePyjo0FVuhwDOIrda5E/n6
1wes95DXK//NAm4bmuAy1nGAmWLsDilwXqZYh0a5o/vK17rEgocc9WKwvEDFJM+STEkj1yJeQAmT
dd98dwl3hZbuUA+vJYMFG9IwMEQk+7Cizd4S8xSOtyzexTx0k2WhyGKfvoaUxG2RaptpfreUD106
B6bAmw/4X3SejlOuz3hEEKFdd2zP8CVRGDPx/8hfQe2wkoC1TvTFoH/VZrtKcvBl7G/FhNSYEWra
HlOSLvgXNHLviCsQC0Utfx/ZbhML79nVQ1W/wAR+eM/DR+6GlT2eVOceF7QeB23CGunAMsMti1W8
aM8UwjA2V2rrU+wvMMWViXrUaU5SdTPKreVQmFkbyzBWgfReZCDTsdumyAGhAhYWzkbrteKbqv1F
mA+ODsxiE1cf+Pk45b2g33ZobvCdUcGuVZbWgUPODky4Hgu95NcEtKAEqbNdK7+l1iEBHKY0D9Xs
oCJB6saOVNX3Qvm12m1XkOFWjT+iIc5V0h6Yg+716BQh6516apEW6rrBbJooDugM9JIFLrIEolgY
yCgYMdLyoZGgKHcMAHR+R+xgZLW8FI0FcumNwfva0nYUJ9MQbDQbFX57UK2TUKmu9Zc4/3KAKLcC
0B/IYCrTuZxxEA2oJXYIpdeGBkWPhZSMjbZDXzWD420RmcEYgo4BiBDRAY5QXJiqC1z2pKq3nOqi
sseN1WIwB4KIky3WKH8IqskifAs2JDe8WHcGGYgZbVLsaCZbMkEmc130iPZzRpkB4cH3yQrWWT6j
LxQnp6c9ZYM5qMg8ggcHYXtPvAjjN1gjx4Kyl1I32Smc04n96IB70Z403biKqL/N2gUq2ToC/C1H
vFX9ZWyOdiKuc0hUUUWuLNkec32pNKiGnMo5sS0EWSAxnvE/l9+C9t/yJtzF+nMS3KJ4Q3g5BCip
8zX7nbyzHCWkYOPdoDHOuEWGJAZD6jwoSeeOMlMcFUxiMtNyPNkpFw1SpIRZsYwLHab+OmCWVxJG
JiMALAh+YAFGxYb0TnPWDS4xiXD0Krpq9G8KzoveHBlfyUzLKOrCD0vzecy1/hSIU0fEiP28pEfp
VU6kK89aFN9z+Tybllsfi4pV/ptNglKEW4lcDS5e7ldyDhnVHbJYQdL70cy/mvpUZ3zH6To0JOq1
qVfXCsoklLRNzmQCfQZE1xaVSKS1qBvQL81u4WxjBthtVdMKDY9D9621Jnv5cSviF5v8Yn3MfCtK
/dJqXiSIXQRIr4S8j5gkSuMlLj7AJx7l+rFvfRuPVkzJNzd4S9rhPUn3XfUVzZ8W4hAVzwVhckXs
fGbabZ6yB7GIxWDIBFxSGJ89s3wi7YGNEJ7hUT/gDVhwnvsUlQwTlx7yQAXcNjLULbDJhEuURYd0
mZQTcBebj6BZ2CJ+nP8KTiKLjB6t2ctjCuJB9TRISGn12VraOhJQEMmwGZmCGIqzD8XToDNQjUiS
VW+JXJOzc8nNyBtnxZ17gMnQ7nSOi7CpfTFrKOgtT2btpqfNLmb5N0uHRg0xcsYDQ6y43QbN/Jnk
/abHmR6Z+FjawV6NHZI0zTWTvHYTwTq8Y7HjdpaDMEIxuV26tPdUcNOoIxhwtCQwr4ZAxxRI6Ibm
gD0Af7KfFesEMTw/64b5OFAFQW7F426U07VpmJJXSrzWBTb3ef7W54waZjJH3zGk5lTuJWnNtMRW
X5lUfYmYqAVDsiHnjNYey8azahGKloRsWCPzYBlhtocFc2D38JQbaeMXFllPZpOxdUU6IIt8N0n3
iTUPCz9HsGQPN4WaeKpAmpvRgmz0ViPNh8pYGXEFyTB9GVgYqzKnc6+MdNylRKe6phPfwVbd6lhw
f2gU8RRrqI+zlaPmFXL56M2qyQfQZOAjRhnjIZOdLUc7gXV9WiHXwsegz6yDCXwMHcSWWKj6Xc22
M0N8Ab5f1Hi9MQyTTzAj5sYEMa70m5pRCkf0e0jmomIkqLWbGOfmCsFQ8S+6ht7RSU+XjWyD60/e
1SbJde7U8Q7WxPSV8PtgpsMErXErICL0W+OlC95GRVMxKhIBNGQsB2FZlHoabPEYfU+u1UiRO0fJ
dZ5GNFMT6R+dGHZRIsMcqesvNe5uw6R/Rnqo3xyDJ3iTSr3fN8QZD9bY7/tK/hnJXWQezcEYTGdi
cbyOlalrRaGvN5S3VnXua+uXw61eovhspj2oMrJoeMji2nrom+yM6YNtjVMRhdz1FwVhi6+1mEay
yY9V9khkAQrshIGnx3PvNqPzlI4FCUjwCNFzfapTPrqoNvlgBYJ+wYS3yx+h32PV4cpoiEHFlV91
+XMbqE+zzETdqO2HqHntxoQ7AP+AGrPEHnFw4WOPpu3ESWIMOjeHHr0gxNvkrBI2Yp47XyTCfpJE
wfSepZsKRmdnKdoeHn5/SGJo3oOtPoeWFZ2S2Aq2tFkcgN1XnYf9XmUqxYqKIZxSJPsemEnICFhJ
m2cG4NkpqpWXwQDFKjkBNYNC19I29XaAMcFWLAiJE4hUANsDA17fHrMzD8MzoHAMfHNinBPl3HRs
s+qcAskZ8w+jNsm+tctvA7eMCwKeQ4trdIRr2xhExRdRedQ0xlVmNsHOT3FDy7lOLEdqbM0CzG2s
8XiJ8ay2XFM7LF93HcC5nzSy7ctg6QBiNwi32lUAIJ9FOaASqD/Gnk2sTuJhR/xfNWzHAHpCP/I8
5mXTRmbAfQzIojItOLjo3hoopk3BuHxmwVShqj03vJgnqo3RAb8YGp2EGrAu9/x2iZdY386s3nVQ
pcuEsVubojsakobY1BmODgj/E14HhqGdl8fTY5o4H0w2z6oufKnRrqQKb+ANoilGGqpuiUuzA5JT
KQWrclwBiFupakktdMBvkzTHAsGkGjKlsRlXjusM2CqlJQaqGo4My+hMROx48AJ2H3PlDsrB7C8t
e1XUYqitOdDw4YRlfdEX/9t7pHyZ5UFTfjSHzFK/oWjI+A2i9m7ndym2PDqKS0MgVWJd8nCHesCR
JV9Kf83knHbVORc590nkwjIPKlQ25lUo+47U1arCwFLuq7Bgp3YPID0MRbGV2eh3iv4xGUwuw3Ev
NGOrsi1Ji2A7YQLJnQPhA+84gD4kpD1E7Q52Cl0fxrDUeYpgT/JX+PxLE79NWG1zPj1Y0M18aCV2
b3y+SIMOaf1ACW0NzQuaS2zYMwmV7xUwk8A810q7h1nSXBlTPpodsTZc/XK+12qiUcVbK5qHKLks
+bZtsDWz3KPOgY3GmhhDI7B1DB0uQyP0ntGVaYRnYkdsh+hoDRr45r0yP5TgiQdsFTrqCl0+mEr5
qAPlXhmOc53CkiAvmY3W2Zgct63fnCrfwMBaJ0awcQx/lhwontNKiOmcQM2OlWObS9uZG5vap/Tp
uSfZeBUENo6UE3nhAflCMqMcRLHfUWuP9lavkGqOBFtwDxUOVJLghDl5nc+XQK0WbbQbWjsVDA14
C53frEFmRV8x4qSEt83OHEXuTU4rt2fvEeBYacwvwua1fnRHPqtsJJU4P9lEpM/jd9ouRlwarllH
HPaDCQ4WNU1Sk7kjTzHTGjaE4KGFSppDGH6IxsNBJVfkVlN2ZidBuAGG1ZNl+6n50vqN0lDa3Obo
oR8gp/VPEoFChWJwyj0HCOmXcaQzk6rGoy7IlxtG2RFEt7HVAFwAOP8OKZU4t016RtkV50BaLHvb
YhrheMJ7ai2GD97eSvcD3cJGnszPvXDYvNNhkDjdZkDtcU2Ple1auDmn6BoPOkoUfgqVmJLIdLsR
5ku/iZWdMMGBgT42rkp5reDdSdJVDh9s/SoGIgoIdI+cPWTmoxO/qTAi5LjxZM13cg2pBr7dccED
47BOCbodvk0ADZa5zpubzZq2FfyrDPKjdKPyflbW4IH+pupN185ceNqi+pSCdSjDIEunu1mdhT7u
NWh4amRtC0RICfthoMSuxGi/0lUw9YTn9S+2VPraeNCkgxUl4OQg9ADQHpG2wOBJzGta0KEhh7B3
OqpiKUGIKGt7WT1xMyZIt1P8QTXe5DxPtnH+OhVnRI07+p3SusU963BUGU74ztJ4VzNQq4KPHp4v
3aYwL1rDTFeFtKhYT7hU1p2oPfLLd7UagV9dBMaYc7NXoxFPus6zAXpGOZGUPWBxl1aaGl2Kqt9V
tBeptm8K3evlU1jTEC6hSbPfkwMa2Fvw8I+q9ThS+WgoKxzsBhrD8D7ZStLSNDiwEvUddKypKh5b
ZOQZw7FMpxstAERYsTs21b2T9McgUCDPfI61cVbp4EfPyZgqAEUpxoPFj6opz2A+tnqEeL1ruYis
zlXMbcpIYqykzTgechkBtniY2BEK6WsmxhsvM3c11Atkp+y86+3Y9JuCEUQQs0Kp/CSxvMbM4NZk
EYbjHE1wfh1xUpEDimThUuRvgw1QMqx2EvdAHaqXfEg+yyUnQQmxn4XWwqU8jDuNw0tJLqF6r+0Z
P1HvW4Cc52BjIHyu5KdqnHYSia2TYRzVXWM2SDnmvWVJBxRja4cNQEYPn+PimevyzrHgSXV7L4AC
ywGB2i3W0Sl7liNMXGZzq3gwa+jZcyJIwvR5YqIw4hxWyk0dVmvoidajgbGkgvI1xeAnpgl0ZhIe
SMq59GBqlwBSs/KDFFwvBtiqVG+WfFScypenAAkQoKXY0t9zkBqWfiEn5mRxNiohlEbJ6ugZp5OI
S9TujZvojl8zW0eyFxvG02iAw8iRdWfMhFjZr8xc+x5B/ls9H3H7rOJwM8Ka1aT0PdkSKTcsRwv7
FlvzDWQ6+/XSley3RL6FTuMa5fdoPrbza5No+8RGcyo/mcFvRsRCquuc9g7nBuA4orK0Oi7WZKvf
RKwflOm3FoanoiMN6BKQunxVie7aRPpVHXLzPmo806KQJZzEHkmOZ5cCQP2E8nclSHxkQeG1BrtG
rB0yhP8QXVG8pF9hfbfEqz0B6MCeNnDpseuei2SNNUQl8VcW1s4E6abpDzFxkYNMvjeX+3yWaJg6
ag6g9G6gIzeWN8+KPt1StfCU4i2BlRdRKhtxRe37MzovUyYfQuBQQv/tmBwVYEW1geQJNAPjzhz3
IcKFTkcNkk68VWzyNeyaNO4k301+alOughuI2aEUAQj86CjpxpsSOWc8Dag0IX4tTzK2G7H2INfs
HVpyC4ztEhhhIOEHfbxGpedBn11GUzujOMm/DSV2jPh6oMwIc0SiHdCJJztDpQZ+rWG1bzTbEtqL
jGpOKrGfmtzFar1HSLIW1ngsLZZQCJyc9ixBqOAA1FnA/6Crei3jrZI4+7Rc+NvVUYazmtCNVcGh
JVu9qKJbMF0JDOOA5XDVLpWRH8pCvZcDveJVg3xcSYcugThPBhbSwUp+iAP2uETJi+bTifpHnTAd
bZg2HaD21vnto21YBRgkp09RGlwRwYakQFhMwSqWc09S1XtcP/EcbZKXwPnsrc+oO1vOY64OeNEm
1sTKPkfsjl6c8ZpZbxTpda6jl5ipTTOXPGvmjVaPW6B/3oQqhaQvtPubWtkPBUSHmPCrO15ozAi2
4pm8/3jBneC4rGkvJbLLgl1/ETIezdcwovbNdM9Sxh3tUGwwufkEm64UK91WMbEyETYL46zQ3Fn9
sNXhYQmCiDSRnGJcnGap7jVPN+ivgGHZ4PQ4PNR6VUXxs2BYFQfXvFdXt7ls/AwCTFU9dpl9Sqoa
zEgK2/0uqwc76gkqenViluok8rT94FVau7NiqIjoULXpO3Qo2XTFr7g554b/cA6qNqZrFlNLMFnL
wRIGHkoZKi+PiBbkzQyUqQlNdKHpjaQ/T6VUKWTnK+01ND0RGzVSiowUQvCLAlIuG6avGqhlKrnQ
wmkr3Q42YUNz2wovKw/FIOAds3UcH9v4R5ZJRmBRHYxoOFl5LVvZUYDtUtUF6DhiVyQocyUTkhi3
OsKKN8uYNpHDDIBjdWLC2KGSrKdLGjZbMnz5TQqOVEBMU3J7AOO5izFWhROZLhU9EHgATPrkJvZ7
ICK8y5eE2PURN52CiCPhdiuj8obK98HEVqHTkuZ5cA7ZLX513UzYm2wdcPJ6zuAxBqE3hxrHcZTa
9bokg9klTHXVToYrax6zIWrWdid4ea9Ia/wtlRN7Ib2ywwSgzxiWGs2e3EYUFdi8/SVlocVrhZkE
b+tqtg5avAvz6LSYxO3+MiADQoOrLwFTzgYPkCCGbawZq+gEGTH+0TFYGPoJbv2qhmVATA5X4sEZ
UsSGzVagIRmmc1WjSoqYQtrfNiz6ifWhKAYm0LWv50ihlioKfzbg0GjeJrilJKF6PRPehChtyUFP
3m8qGW8od2kvqW7T9ZSLbzPXcjN9pY3jmhWKXvUDkBX3Bmp1M99a9VYFocmzmmz13NdYinX1C5Bw
rc8ooSA/8TaM1WmYZYZwMDAHwFMYZuPuNCaXePqwYlCaWByWoS8eY2wbnDec6rDYqb5TuvZ9oc9w
areKcRrw1YbTfuiwRWVkK74aIzoRc9iUIZvpS2fugEQxCcZgNtYuspFN/5wM0zoWXP3dMafEqMsD
2As1m3jreATbOEtrTs69TSVddcG20p+L9hIY3VbFSdIVj5XxjjZznfGzyfE5kxgxhQ37EXTo+cmc
kUAYboiRltapz770+Hkepp2lDXiiAoKVuAna/k1zbiFgJy1MXFoZihmf4J5VAvZBJTuMJHv5XJfs
MNPdLE/bkXS8npEi2zNcxdIuhz1AfUe6w2TehbF4o7fhmPG0OdTSu4KfTuf0r/adSSWefDXES6VJ
+K11P5nz2NJG9TmescnPlI8IlxpIWaf3h5RCSNFcnbGaLbStPL6azrzuunhbx4c62suh6cVtyQY0
XCuIEBJJOk6B6rZtRJeO8QzOLGcPkTuuad+7AY5Yg+dLEzHXXb4JZ4OYKlypaFxQ8ZbmIZt/FLgC
GmqTSfmwmp1GEFiIQLAn+Q3dVa0KH+bEU1cKgg6g/Crde0ktuox7Jd3LmX7O893g3OoR2BXWV8Ex
rkGElVTGADLZ2WlxQsayfPgrxUjvsWWg4AaRz9oMUWpE3RWayA+6nLQFz4mQL5cnc2KA45p56qlK
xZpihqaxWTDKNsq6ELIL0cX5nGzy5BvDPLSg4tBJp6p+RK3PwdtvxjDm/XmXiJtAo6LZlcdgaKJE
FdMVdaQfyA0ya2cZqfDMqF+QQdC5g5BVRmCB1Qlv3Dp32N7kl8menhZoeIBwWUNPZIXJlgFj76x1
pwLzCksXqkOkvEURbFf7HkH7RHE65/Fzx7WEMGyTFbdKuRY4pMZPUZdE31TMTKZNjQlEYTvThIeF
ICF1v+zMJ8JAVgx5jkvoXK7eAmxd6CJBzA5E2ziuMr3OAv/uxrC2ymvQf1nYvsTomkbhi/CpLPV7
9jo3l5Yza5TJ6iGTN6WnTmX5WsGnVeqOce+8H/QX4jbdJu3J6rYfwvljgNjalfahbNqjYIKZSmh8
lM5ljDsJmXdcgKXOH+eochX0RWAKmrdRnp8zbD5Q4hZEA0GsGPQYBoWOw2D7bS6JWgVyOvGoRayD
Gd1wy/Fzpl3UE/gkF0fdTAqKbRXRmlK6ATpZ0og0GMG9mb0NDOasCOORJo52iMhPtPfMUA5U6Xu7
VphQmbKndsNGzc62lexDYONFGu864yh1B0xTz4KaHwksD5cXcmlY3BDaheiTaSPvfsNDO3RHq2DO
LT0atN6JtJ+QnRTIlukqN0WePOls4hZ1fW/pEKdJW4NNWhTXJH20q9JtHUZ1CIiQ/q3TGLtIEFDs
2I8oHFAMEncnw95m7I04bduZKCPBe4NHwElyGhQkCuZtXhi1ZHPaNH9yE3hRSKa3/Wg6gYsRPatf
+sR8mprxqwe775wRUa0hmhGAcNBK1WXAuhFiX3WHObcYUxfYe5+suHLT7sk5dFWEGqPy1Pqqyig7
zYOoES3hYACSWaqXWInwLmtPATJvNL8RdyUFHcNg8Zta7aVNCx9glZ8I8RLwr8O9uA1N7lnsweS+
IztM2wjEgFX93QIdbuz20ND7zA2WcnA2dny0CogaOuvk5fi/JDxPaoNwr55UrulIRO7OMBCg4b1R
dWbZNXeX8Blu7vgc5skT5OOpIDJBuWyRnfAg3IovTgKzfQj7ozz7sbiM2AXAaniLaFMR3zyJpeiS
xs9WQ+yH7QFBTbKbnVwnVLXdNYdjWZur4aECfxPtOsdrnxR9R6KNGiBA9ROItDgoa5DPNvMP86PO
5q80V7wRarsV6V6rkhDYte1KGPREZryZembhBbj9yuD5/pMr+t6M6y0Rjt7UJy8JZOmS2onNHSNd
6zbY144BR27eiU47SEPuLzHFnO/dTFL5oiOopocYAUHdJh/OpK6MuvQ6djI6cViWorhCUoGbnWfV
JKMDSfO8aCILN2ETX4tql1JssDfcyywcap6wKv68fCRayL4XXBghik893Mc6S10e8HjO/KxuN2jD
tu2Y7bTgTZp/TfAMGeJVjca5VaPXXMCaaHFK1SxFgQRQW6WBSXZvyMRtdIdyYTL0DPWuoy19hNZd
cooHXb3p3VEf7E3KirstmXzC2bbNF7tlcpC142r2TE19sHppA9qGYIbPRanEtL4r8FUFP/L0SjXv
5tBZtZKwdejTYJHb/oNg2BNngc4yuSIXJU3PXXIBl8JgB6M1Fx4kCAx+ytpq8ZFZtLHV8F6lH2ZM
TmfW+wpZyMLBCZZ1vvXZqYQ8Toud8U3oSNfsRY+Bcay+xfYTGDJYUyvclEQmGCXOT8LcB/UQv1tB
eYlLChYZblF3LvPP0ngrYJB0efQj1Tws8+DqhAJ56ach7Z3egIj0HFnyqSsDv+Palv4HV2e23Daz
JtsnQgRQGAq4FWdSEilq1g1CliXMMwoF4Ol7Qe5zdnffcMv6rW2bQw35Za4U3zq4j2frldM39hJK
v6lulNRA+UOzJ16P9oWkOTL9JhzdOZjyYo4Txs5kQ2eeugTQXkr5HBU/Jb0zbXgukMMyezqDQ4BZ
wQQtGzYaFzh1NtzNr5U3rUOTdvvu0I7Al4ti1dIiYEIGmZ0vH1Kvr4MdxIunChur7wSHwJZ7U936
w/OURkgHaCmc7XTw6hU/bslzcPQTf5uiAXf5lmb1lcvuSvHXUrRB5xF11rg7OGvjVtk4Me73rc0K
wBLJy8J1TuME9NRdpbjUSguntbfX+b2sq4l1Pd3H1FEJNR6kg5mZOlRlxI8dHUa5vgy98SXov2ik
Os4mhBev3/V1fpxrQOEmah+D1r6gHM/fOL3cGmX+NLTpt4zh2XGxLyZKK+bvfNjFzXsqR+7Vw9ns
Fuvwt2i7G5+7gc/IqKfiy0hajlIvrs+UOyOREdKCiNLWNHd2EL5OAsarg+uxOvGDpzrLGcnwr3hV
89NyYWAk/96TMxYZhltBgWBJP6jBVbCKudX/cIzaF6J+LgJ7mzY34VUppLzQgeQU/LVmWByQ49u+
w4l07ChK0HX3nNGqTlcHjqDXPDN3WWV8S7DhKz94rGqGTOT5fcs5J6F5rvQextXBWVIJCzK66Jpd
DwvHnAqY6vPJco1rKqZDB/ksoiw3Ehwd0QSqmoSt2pmdvq+kOuj4bP+tEH21mX9KRh48LR59SS0n
cGE92pE64Qi4bVT7M5bbnPAWhd+72ncOcTdva1fvIj8+VUBiGBJHcX0X43JnOYvom6otifC/5Fq1
dwDWhJ3lVE2L+xPgPXyaYIRmIFlpXLBViZI3Vsc0tqBFsVoo/W3/6I/qC7DR+pR57UEDK6vT64wt
NMhLlLzmQbKtTTaSvP5DPyOzTeukEQiZLVwh9CUrSF6YS2/gQ3IkV1f8IptWFDuTo4Rt92uDzINA
pIYx9AZz+piyaRFAfJKQCKsMt45hfjIQWBehXHP6PNR4h5hOkgZ+0JoS+aS+9FZ7KyW+LNM6EP3k
RvEOfBgR3wN33+J9NsS4yadqXwOkQPvcRAkX7pwC08x7GJTaSjFeDJwboN+M4QZQIKYwKHb0Ab23
fsS5F3S4frZyB90Nf5bSmyT6GytOJ7z5aQEkzSo2jXMqmCuWhnNrCfJEhYEB5bnlsJmk9iG6aVgC
1N5wmTKHBGb4ME3f4/xXGfgtm55m63A7l5h9hAOHZCjJ5yy6d3+kM+rQcSQz4hPHEtAIL+XyyYuX
GB4t0/LHx75UVuOunWZqmcNVmQFbI9ZTYQ7KpaSQWbxg8lvbZNIhAPPxDOTFokqypBVlidADdq76
jz6r9nFK9Ktn1Erkr9N7uCpM9d79nr1pKT6JImM/lDRbVdsRzYKmtjODEs2bo9T4mJrd1D30PeDd
iSZpnneHFqyWy3WH2oLVIvQkBqRiU1O9HVrN3liGcJHxwqK5rrILfm/mznqbtfeuM59cXGc4L048
IfdWyJt7WmfEAvIE9m6472gWDTXR1STauCLaWwCgu45cGRI9egjFzjjeekrnSBdDbyD14x1rUZ5p
O1u3f3zekApn4DIqQmnHFlS9ldWLocUZSh2bO7JCQiiB/KrGvxVI/1pyNw8zlGZuhqVHneVDQ8+9
gjEg2xl8mMHzTqEwFLCuKhEQ3h3nPZk5iAKuTQg5aN5ScJtLcWLI8CKXMoFBos3dZdIF5Dg81X15
bCmyEw6fYrC0e0ikVyOz30XHUckuvV2HBlOYRMVA1tl9tmsU7ScTpyJ6c4ds3mMvvhGclW50ZG46
qJrOArcW3MLRLxpBFGpG1mj0feJPNzZhMgMiqfJh23GLTGlD8jmJU0+uw78JnMmCS1meRc/kGVeN
pPeEiPelCUoSEUSF+vmYzjQhO2twMIQu7bcwPQzMtybn1TG+a4SUEQcjnSm+Ne1owgT2B5tuZ5NY
t+Jzz/4ZToSWA0x04skYrf1UAwRyk4c6IjGsSFiSJYACW4WHJlKrlLG3wEfXF3fWYONOT2HLUY+M
N86JyOV+zOWhMIdto/jfYsCZ96cOHkVq7GvXBToSM9m/n81rVF/F+KlLRCEHRB33DofuDp5ZbWH4
srsHyGffskBIYWfgKNuPfEjKzyq2ueW7j3GhT7GxQOPSuyoxNtqudxPg1YGhuk3h1TR0f0j0vluU
vFragmNQMYDx9qCe1hYnQRnsDONurDTXAYwiLGb13D+MirOLx6oPghGlx7rVRP4D8qJY+YJvLeP3
Fmm9cqHrJLa6g4byoCZAj834gclcNfQKFVj2uzK7Y0Cd2e09C6rrUvNV4Pi3xGoeoWL6Q/iWOxZF
x8NNcY85lHdDBJRk6aydm0ca5O/ckQaHaUkhm6fFzuhTIU2qZzC/BvTatj7Oc/7ZjaT3avgF9Bws
enfLTkP7BJAL+C9DRom4MbvOK+LuxXNVcspiM9rN9J5rbzRfdOD8jTITynD8Tva6evVJ6lezfCmD
hkgOnXH412PUW8KyTupNu7Cd0EZLIG0YqaKrawQyuhEcfPkQc0a4gbtQP5qaySh94rbU9MtBQrF7
90NpBwQOMfU7ixe7mLt2DcceDhizYlSF/L30862s0gtweNLFLbgsJj43cx2hx82odyNjKco26FRg
NQizfulwlVyx+r++MkIOjX5wDROsSUGAiTUFPAO++U+VmfExVSoEuUM22k/kD9uwt3eXeB1GLFjT
dLKZi7ZKNhp9p6VQO69fYz6/WYcO6E7mRmBFCFJ6VDhOzvSomNZ87MMX49aKkf+cv4G4J8bHwPot
yh/GiqpDHEuL/UJk9cELp03eoSQzOy2WEzoeHv4PcUKCI0nPPvtlEO2FBHsVUXrupPAJlmhxeujC
134ct15cH0zOs1RVlybvGJQ/JvlM4+2TRdoDhH14KiKdPzkkgJXQ5gss4eFcvEwOm01L4KYZgZQ6
KfOqXn4NPUsYhbH6Nfc6+s1R1pAggrU2Smwt8UWLmruhokNoWRGq/pgo4PFBb+8In5QMNEe1NcgC
YRxm2FtphlwUyK6HlBRtmDHeGe3CI0/LLXgkQ7LCg2pzvGSm7uXtNrIfGyzJjbUkZtHGR5yPAleS
dYlNONRWM/5JEaSotW/R08ZhXGFYM54soPQU493MSU2ZkpWZXPZKGB7eubPwLpALexpxvkzRfcLo
1qZDrR++ZjS3IjWZ9+N2pi/IYv8L0NfCedr4xMbNkQYkZLISxzthm2lYeXBU24GpIMDikIOQZF2w
B7Zvx9xIl52M0gfEWKbja2ugBw1gCN3Ug/NsR5SF9OzMDq6+a4fWFUR/GnwOPq9W6n4aRY7IQ5FW
hT/CXPvUW8Hlr7gDATU3PM6GEbhAxU9TxLeY2Sv4GIUx7rvkOLofRUnzSqUOofs14Mk2XLWqg2cr
xWHv3YyuZHwXEDJl4yfr5ewFK3zq0Ya5XbpgxmaXl/PWgkOlk3qda3Qy5nwGgrnvvJXuZ+owe+qB
QhB8firqVx/RaDC7w+Jjnasj4UHGdw90uYJcYtZD33cVcIjF7ZIMXCTDVdHsbcE/x4QVKW9Zt2uG
djQDrjPzQ5sTSuNrhWhrZyYiJPaV8AnwEBObt6FE2mVz7DxUAzhRI9SE0oEOwrPWMT1PypOof7hC
GBwOkonVXWM6sG5aj3Jgom8yO7QgesE5L9Jz2R1rbDi0+qxcAqj5I4rTxB24vzWTExKGG549tHoz
m7YxdL3R2Wlu+tL9GKxrLTsIyO5NPG09RtvVvIltIF4hPTQpJbshaXIBXqjeLVxfg93RQXqO/yKL
wpa6xe/Agt+u0Gaz5G+cVoh0CuMLk+QPaKFrtzqHzf0yQDIYcGA/bprPqiB4wPSCYGxNJ6kNNcIy
BuZe2BHIy488NRC5QpRTT60M+RYg4arkreapGV1+D68KkAoEl62iW83HZLs4MeXEKeJ1RpR2rfu6
S0+VTRHIkGDbRkGs39Lu0BTZqqfgjaAHIhTR6Gj4FuGlvoTMbQc2Oy3uRgAgOJi7aVwZRCpcmEeQ
brij1/PV6PFux5SntycZPgnMIpL1vqT1c8yfinQ4ZlzR4/px0hun/ZobbPTi0sR/m+TYYXLCZ5Tp
uyn4DqmFInd3Uzgl06SNzw5ra/eGOcXWxWU77T3MkyVG4++ga5cZMAQOSIzczA2333rBj5ezusyI
nKMLdPGbNCLSOQwp/hVc4WlETJ3uxnKezXEXsp2puDuG6SYOT0n6XC6Ye66hmdgm9Q9OUFJ1XJv2
lYOxBsACDkEgxmE+QrRcMbWtkNzicDeTQo8c4zCylCjzwWg2S/lvYp1triwdZVAY09o3KwISlX9F
nGZV7wNMehk1ubqtP+1ogd8sb50FlAfH+QYcGUG1z5EkSEu3zSLHHQlFg7S2bvD3TXSBChBtP2y0
RJqHbcRqSdSU6wnvhrSj0pijnbWqi4OdPc3ed0djTf5BpJYTXgWsGigW/lOvcEAdPts1RhIIveZe
DlB95AzQBrmgI7928aurnMxub3XcStpm+Jp0Ha0rYXkHa3Lzg/QTi/7h5qaRANY6bkJbl15gojGp
sW4X95zRVw8Zgz5Elm/bdN692cDCPCWUYis3fAzcs+aSJK3EeYHytq41WrtoonGlm+lv7NLW1oEJ
pCeteWsVY8qkqhgIKBOphql55aMgy2I3jtTwkYJ8Vv2HKFNJpFgUaz0iTfmwNr0yujr5F9CunAEa
S5XhwGC0PdCDWTn8gCN89XJ2T+xhvIJUvuMsSrzHLmz9Xaw88ELdu8Vg9Q+t1XQccVNwGGdxsYSP
JhQLvhGb1iYWOtoW5kppXDPnyGrOk3o2+dg7/EVsYqcyfLASPgzYJwL+HMYVCLeCibRPJMr8A1Z+
X5bXMrtVwYTdkwGT/+OnO2lepip7ogVl7ZXzsRU/YY+mqeHkaPLq+1Y/Ncatn/8FTvqQ8PTiiZYc
5l8yjdXVI/ikNspGiMNKo71hLVV/4znXDiNJREwpBhJjZVSevwSDcx8EHwa5HQOsBYPFZXO0c42O
7MB51LdUGoA1K47ZiP0EH7e+VCYEG8FFtk/M97wV93PB/LxvuTPPJCuBjtVYYyuWecAvfgeW3LNu
ciBnf5Fbd46rFhg0ZLR4vjRJd4gNjjyFTNkfPVAUUeW6J+ro6x07/2tv0NjQ6LOrbEo9Z16cqPP2
KWWvO07KEbklWkey+2RgvcNHxOZn6aUr2HvMe45e4JrX1ULHEHU9HgIQe/i/ua+IxsW/AAZPw2S9
5EZ6GzLmrCcWZz4LcCjRGreNPa1y3Y3bfIpe/Hqo7oRqYzo/fQ3VnApCWyFdMBq/hnTJ6Oia5L0k
F9dpqDQ4tuYCTynYXOfG6L1zW6CVF42uVkni4Ss8kgkf11rHYrXYjrtxglI/Yz/HHr2Pm+xPIDAo
cCC2dpzpDoHsZl4pCErGE5Hi2M/ObVQAT+JWtkkNSp/H4gPiWcQl88/kmiPya7aGdDzvaEplnJ3l
30g4ix8HWyYfWwYq/IV4Ngj5WC8VUEDeQxf+cfAR6VBC8E+2bcj+3raYZzyFgS8xqiP18tDoeDq5
dMNTp/V3FwJcgAyIIJHE+zqgjjBpYn8VtJQ4z50RrKIU+g/wOSQn5OQl+QVEfrmdLLwVk85tbtTd
RmZQKpI4fySIQdEGRgsoZdjgsCZUBVt/a1XvZZ8eSAYeI4edD8bFZRo9+1Z6C+2lJgafBntVQmyr
MirDUDZKiUea8jzG9d5gJdgdRkLi9RAmp99fOw00T8fKHqcxYzq4PGS50XFbX778/ebvQ+7K6ZgK
3TOWXL78/WbfUA7S2cMZPn1w5PKh3dXvlxN2G1jFFhFGrwKDwYWdk0zFTLMzS/OolodRhvO/h9/v
/eeXv//1/3zv97/2QOb+x4/V5Rwf/fZY2bwFQUv2EpZCiJnF6lKQ11Rhk9XrL4EVkVZIOPCB97Ar
MElm+t9fmoXE2x2YbX/wm3Cl5qg+4TysTv/+g8XyapJWgJVyNGpNNs411XT89zDAVkn1gDdYENOh
3EPS3spX9f//6t8vE7c+2DjyjHSg6CX7fw+2TZOr8CODu6VDww2WK4RZ98REbd5hjQ7LqT8JaPr/
HtyUWZ+9PPyf74WNkR+MAoyWTCVbLdy036+4xyNDZROaBHqGw73mZqKyUWw5IlS7NlXvOrTp/qYE
oL9VC0mpriisqkSd7hFAL7FynZM/ZgkcTDtxmb1q52Sk9v/6NXyF+RS//uc3/P7U729VJZ8SePjl
BpyjAThd/veDmuv2BJeCQVNopqffBx3Y3IT+82ub54D5qEI4cMgv0A9ufvaiFScXLPO292WDoZVy
vnnwX+u+x8/AvUQ4D0ZZWPdhjP5hpO39YMvNbKXdg2P3yZGx7YcgF4RLbOHnl4G/0z0XELcd8zs6
YfI7JYIjEDYcymR0NmCNAEYDCISVLD4x6LjbjhY5cPygCBIUzNPvAwFPKlcGA+uDqpvTmBRQlQyD
BVTBwNwQTJetfYrm7g8QYuo3Kb3w8Up0IbiVOoqeo9BpGMJlwwkGC1MifCftUtMVtq2xiVEYb9KE
jJ9ZDyfgP8N9Y5jXefBMyhHnQ1FqbAXdWB08yRktwGha04uWiQw5zoq7bVXaO4iMGMbMBr5ARFFE
ilKZhk51SPSTF/vGS4Tfmz5ceEe0QuyE4MaG1zw8yCDB6Jsau4H5MhzZYGsZ0FpsHNZOmXA3s7lb
9YYADkW6zzRNfTPHQOQFt14oPQwX/Knf9g31sG2fXMsA2ayb+/y2ihpOY0V3qe5mCfxMDTreJC4q
Pal9waQHmaxpu3MMp3z5o2FLEX4ITZciULIIOqHYbCI2OIVMptx+ePIM4ixYU35/40Tl9wI4GaiJ
xO1iV723c3O01iFA0ZkIJfncZzZDkzQM+ap+C/AfswtUjFWN1vSgMW5xmi/eW7gUG0sVtO0VHEFp
BPD2hVeal9LgcAo/gmJQ058vFEJFpGyhDYFefjeDWT94JCElnrZMdNNe4E2L5/SnyiNs1RD8L1Vt
3g1zbb/yWohNBSh+6a7rEUbraMeRllIdr8cylmdPGbXXWDkXr2kY/ZTm5J5gbARhAVwYr04DguUu
pToQA/b44hZt9q8jLyEfA1u2vUR9dp38go4NFKI6MSSzBCWvvVjq2BCOap7seBTegxM03gOgfVC0
oV1s//O9Jl1UaeHipFKjOqsOdj8wxMswM78n914BTKv6y+9DR1U3FoTsKmyQJ6Ur4zM9W7ehWFKj
FTfWruRp6qyI2t86aG/HxM62Vt8iazt9dCosIzohkUOEsbuRYTyKjWQj7OPbnJ6PW07Ypn03ZJ7D
YDoJllsqkpqYop0byPoO50x910ScIihdDTYqb1FVOGhvu34E871UYTa9X5KActudt0hqXUujYxg2
uHmlwhADTIWtGq5xrdR4y4E/Odhpftcv78bfKnbq6ireEz5exd7um5Wn6OTI0M2iQFknYpMEUUfB
fLY07obe6m4NguGjo0zI2Q4PQpmMCaFOAtH32FJOuZXIS2wxNQ0x++07LOoBgcKHLI/NVQ0lavP7
/9UUwl+74Mz6ZkAyKp32QRi9vJQu6STDXGvlmId+kuOb5O7EJFXycXl2Ox9TahcS4eEA6KVKXqTn
dtdMhq+ARyWTKcY9/BmmT5Gta8SwRhqooLHyxb+iv1QlFrZixryUVI0qBrTVXbuWahF8Uv59RPL1
ZPayO2ULZ5FIbbiZTHOgjaMZ7kcrevAi8ty81M66mOLwnqILfyM4Ea59a7DWBs6dvS8g17S59xCB
8a17KHuAaSriqp547rSGiOYfzIG1GS86jXh+e7UVQdMAUlkFmXw/ag0vtklz/EXT04AV/zZ3ET9S
yLbxXMyftV8/aUEIPEzN5mQkRfoUtARskEx42bNnzkrFJuQUcQBbNYAmxInSGMVdzQD1UjJCldGT
HySCaNbYEkkt3J1qcM/9LlKhi2he1ClWhlhcvQauaO9rrsDY/hRZQrKGsp30qaHM56RGqU+uk2SH
nB6Q0MI55LYECYFexdbN0PHm8uNsRg5mBjZEvXPMMCRYafLv/SVJ8RhCqyPKIw5MPcZ3vXHbAZnk
RxJ8gGPY1O96Ts2z7WLbLIdHM2QGbPYM/b1Gnpt4Mu5+31BBhhxmVrTJuEmU7DmeH/QQZLBm/G7T
1NJ7S/DSL8apet+xcJ1by6Ih3QeTO2orPwMuj87eY1RZxjlisdpaCYhEq2745fI9n7PFXgiiD0GI
XGx5bJ+DbcsFuSXvYzfHIJvM5r9P9DQ4d34l5kOvMNFTVvv7gZs1Y0wQbPhyh54giNHd1gYHu2gI
YiwEAVKPE4vubMEn2re8OQH0JuSBzOElTDNx5gIjzgAKOA2UC1S08XZe7iT3fdgn+EuT9N9XXe+i
5FIWaSP7b6IxZFrq8rAOjOzVnjoATFLYa9/1xCEDFRDFrViNvUkKcCCkPo7D26giEI8JZjYfFS2z
QYKQnkmWCUt2P/YDMLba39mpANLOGnOhoO2ni2W68/w8pADiOphpuJ1qyuNiCzYmfWFhSNWjZyfF
Gogkwo+kc8E0wJbiRd4zArvYjDlxEcJQy0KYs04UMgAFIA5XmLCUH/inZsEi2556S+vtIMv4xxQN
Dp86sZ+HwmdDQdGFh7ly+zDdk9dOj7mLWZkKTsJabP1BhyEhxJ67k86wnQoqgoWzDsrugHmXg87k
XohEXRs17zuq5bUlrK0wufXVfXCdk+gJWuxh3Gms0sck/HDcInh0LQ8rUpvD9Wo2QYJPU9ktnsYi
Do9eqFbxRAatdBKTVWU+z227HTI7QywD9J4P7kNR1fvZL7n54d3Szr504YCX8VRtC0ZYcJK4YIy0
+Yw0Kc25ujMXM0njE9QxOPN7OjyXPNPSXswiAwg5X6yT1KHWwvfPTs2d3PST/qiHiQDdebIzdrjG
PBRjxjrcXhCDAZv05NCBC3j4/Fa1zM9qoMNlaYmw3OhUz1WyylTJqIzuw9ZAhMs3NTdjzy9NvMFd
usra6BNILNSkBh+BV4bU0AmxNyDC1mr+M0TpwTRRJE1jbm6VrV8tyh1WtTXfWY3+8CW3rb6j1Sp0
8K9TO0AXJkTEtHeaQ2MyGnSw3GYj4bfUda9l4gWMmLSxKqS8M/nUbKzEE8epcuQyUUJsyG6DwH80
BMXP4/wtEqR3tAbMXrGKVqlRJVsjf508SCWYFdqVaXbOKYIWaxI+6FgjH+xK33dO191GjnUflUH7
ovMB60bBP32qH4Klzo31zj1HPXLeXFao8DjHjjlGU3brHm9aAVMyAQ7gJWLbQQVAZ4wPMWA3KhNQ
a2XoxWvlwnQXYFumrL0N3Li5D1HQMWbA0rMUggvVbH7UPrRpbrybXbITfv+Yx+Jct+1CkuxoLR+x
79ZiXoNf5a+r0zPHtXZPutw4KKiKJbjadV+AldDu/DTmunyUZBlvObW9KDt++D3+/R76QqvPjoYv
/tCAgP1EU2UCk37HAGLEJWTv1BI0MGWY7yZrSnAL4El3E4UjtWLb81MGWEV1BzDzyJiqX6XUGwhv
UFvGrdDv8j9m37x4MeCBkCaBkgvqZhwewrQbLn5gbxJBb7nKx4nXJyBUwy10MD14L9P0acK63Epz
/INFgNy/F/SroQafp+NmEatJp9UAhvTSCdoPihM8ERvfce19N31ZU9uDNCquPOFUJ0xMq5xA+5uO
F7Z1UnzhxAh3Tif/yMpxT+b4d/Zh/ta0Ydui3hHcfrfMiN7MqnbvTOUSR59os9YLUTxamw2Fsf4k
6O+ueL6FQzBWt98GLIb1lBoJHHNMjzE1Y/i5Epyo5EWaYZ0jWoHhGajUzuYdFZW7KVUXgsLiJreK
t3gSP5YDYD9Pa3tNiSqFGibG+xRLeAiusJmZzSncxT4r7jroLXzkvP1OUEBsRsy9nb52XCI2fdo0
6xLl/W8wXcou/6pEvleSPFdp8aIaBTDCwrXaDTWFFWn11lhhIQdt25rr2a/tGwMxMYZH5I1NuZJe
9iEk3btO+h4wVN1p1WEJUM1dUEB6RiDGg6C4/HfGU50BSO3T/E256iWGEx1PqLUUVzx2s8V8udug
lppV3r+Zrfi2Cp3f9oS9A8E2aHLwhCsCQ9mtcyBxtjpNgBOUBRrECTdxlrebvnG3Lj2qGxt3Si8h
tKvyPXYZolPju8SaGFz7aPLkKFkAoW+sEop6pj69Co6lbfUTSSPclWlDZaoFZiCIvu2seEsmQBQU
j0GimYp9rJyIqmaoPJMf/ThajKshIwbvGNZ35cXIzHr8tKTxXFJwspAEGWNykoHofGu3QJwC7dxD
WeBYUFV/ne7N8fSItbz50wQc3sOJHdyw2o+JRqrcojnIUxWuMHxFtc2JeBhM3BmIYGEOY19QJc6I
mKJEinoCyB7GHG5Ha7inlukw037zZHjc0JXJ/KXs3rjwENWBBK6kfQWxEa4f3DL9pACBpG+Uo/Cz
wIeefoviJXSo5HdUjfYuylGaUtJnJrdIeCDW1Uq+ssh76qW3o673ZcoYKjVdYaMsMCS0GoYpzsGR
WbbuvcE4QvZ8NjLJ2LJPOcFUn66KceZX2N5G3z0v0SIrFFvXGaksCNuHVLhIdWkDHrBbaklRWYMF
HdGVExMUy9y2NUF6rZa/V+IcZE3cxs9xH4yx/eLMCGOeO1J/8dVmhTwGy9h3rpnLct33gRnkZrtx
uuYl5TS6gYaxq8roFI7jus1CqpZZGRIbJyHAmQTI7U3JANitoXNzpmLO7CHnyokYniCjb2XEGzvd
rDGPPqajPEUYBwd/hooQ9mhvQ3CL6kywdzK3mTE910tBcxvn7DeaP9D3ZngPU4othXtLHrZfzuLm
FJ+9NRSEGheUMaYeiTQw0oRsAUBOav5qRZi8jUP/NLF1An7x9n5sQixWclexbHn0ZOBhwIvEaNsp
i0vmybsKS2zJpd9ML8qH+EOvJwmZkltbUUd/85YPiZI10Q3ztiEFAJ4DxiFYPeahch9aV7g05mqg
BSWHKUszxcaqy0fd4tgwypWypLm34r9RPH4VqE43NJ/xHOPiLEss5yxzeFit5pO2Qs5ydf4wF9Ox
NM1dSrvqU4JnVNO2zjPZrJJS5xQ5Fuwu7EqgeoaXHkzeIUZd4mPMcNYs8HDAFoPGOoE7AZ9yQvuy
V1mTrscsf3bKdo9R9cM0r7qvH+uyBJNg00jtK3uFr3x5YnAmttN0HCrWnzB09mYT00MWVhVTgvbB
SeN3PwsoVWGTuqEY8ZS3utgUyedUZt7GtoGzuBOtGwmJBdpAcTcDWuM82u5kmu85VaEDs3+34Oe3
/ciT1EhnZ9IDZJpwlihW+K5k9gh1mNhS0e9MNWTcXIP8UAQOUUDvSllLvfLT7jsJpxu1pAmJjOFR
rNEKU+Kmrm152OQeNB+BsGzJZmTNV55O3rZ1FHSI8JEpC9mw8S5DF18rxSSl0c0dktNDSuRh3y7P
3yBh3FgjF9E4SI9mQJzV8p5i373NegOfw6h+mqIN1541wEwpv7Il9UedAwBSAsQ0QzqvQvRLQR9t
4GMt/qo+v2Cd6xEWYdtNMU3FlJ/eVPDD7RrIfQzG3Yi8V/6S9Mmo9C2f4gJkEp6byZnvAPuhl/kW
qiEfgN1cW2vZEmAl9XuiDSEal8ZPejcTOvdwhLremlv0ql5OeEB8GhwssKcSa7JWCmzE5EH2Alk7
rSqJD6eqTLQRLAm1keOM0Xg9M7KnUEReh6AeN4wOeCO3jTywqR/y2m5PRsbsCu7BXOa3NW8n3/b0
PhvVbcAiJTDEOaV8s0IgwfZwUlHwM3kM5EAi4nKDHjUJqhxofV5Nsc3OnX3Ms2p3UdHf5618zSSY
/qHcpdUfMM93fFY/ml9ED9pkScqGQFPB26w2T34k7vJU3U6RvpShaDYx5z0mmy7HRcI8/MvJHkuG
KC4OKtIyCuRPAw2sW2qhpQYNVLO7AlCAyTwhjwxWeTZs70t39ecw+Tc+E9KtXWKgrpyzTCOg28Wh
cn1CMO3rxHiVF9D7TCUvuZgp6xmVCe6b8zVA9LLkTJDb9xqazKytXYY0wSWwi1b8yxFEPErFlDM8
zV39jMenWJcdx//YasybYPb7Y8euzsHsA+8Z0I7IAXqAbHTy+3G+4Ql4wqUeFGlwKejlqTQpNu3X
MA2FvGIYxkiC0+LGSKbXgKizy0Kf92ct7Bea1+n35mgcGgzmZgVwkCK7LfeUCRezgd1qaZeACglp
ndSEQXWMWZt/5a07t6zA4J/XKWBylcPRWc+5Q5+HyF/bkWE8PJhNJevnkrtincb1PsubAMh0u5V5
gpBrEzrLutNsiD8zgbGehkJmrRmJmpjD/+xELNTLqfdKGxdrgcyZmIgGM3bpWat0bPKV59PrDogl
xnWXcTsChjg5sMPAhu1nHVytmESBZ8h5pTvarLIORbfqOxhmAJ6bDmNci2qdoZ2uhMcPd0Owb+wQ
YIvBlU6lAhSI/1pYD1pSaIXUQKlNAFo4al/9heIjhvCl69SHarAYeD3qK33mmd3vrdx+7OxxflB5
tvQp8tNTX2COd8Yd1fSUqd6kuSfu2yQ7hSF181R2x2vmMOc6ssLVqE3MJG3+ZWmb1dSPNtrPX9kz
eCNHgYUxc+TN2HonJMpm4wTeWTTqzu5e3My2IOtR1JFqfPF+sY2G5IOoF8d+q7qGCA6bMJV3anH7
VsnYbqGd/hd7Z7bduJJd2y8KXwABBIBX9hRFiVQvvWBIqRT6vgvg6z2R12WfU/Yo3w+4LxyVUh2J
IoCIHXuvNddjV4JJ8jOJ1DOgKw4O/LYFoBgggtn7oYU2LTc/kpmRvHStY0506qqvzCMPIctKYq2D
SH1XURmwC4RAEz0W664N92EMsrKiY5V5mJcD1eAwCwSfsDPgcHCaikKNvdqbswfmdtiAfKxRIiuf
+jLgRCDpR84VtCsZ/sppC1JTQjph/vFUa+u+lLSrDYzK9pyaRMezONKY2nvkWqyMpCO7vRmaPSvs
jiQ8fydQIBo9Jn5hM58O9Jie2yI/tz6TT9USMJdoaiuyj/MVUV3OATj6KgvZ2aOmx1wANMqMcf5M
MtrJtDAOQU1bvmeiOtv9Z1ISgppda9xxa2oXTNYSB2NoJac81jvOfulmDD8LI0D0Cve+JHOehQKM
HWHN8cEPyPBxGUgWoLyxLTP+0DmMioDw2jx8yVArpMt0PSj6a84mDSy/IrKkhDfGgP2UBwT4tsMS
2BJlT4XHqQ1BKjIlbN2AGt15OEUmBpTAhcNoqOLSpeLbyCuBb8TV69CrrrMob7vR/Ohpo63LIJ5W
iW9e/vwLUiBJkxk80pCZAgR89OZtPGaHkCUzkEZHCBrCrXbC7BhmIUu64oMOxp2lIPNUGSNxaZAm
0I4gaOHatSjq6zj6AT2J1M3y5oX8SMbRPDz3VnVDcVccFHFMm8TB3mZVaJqi2O53pMo+GkZx6WPk
TKGBXm1Kkt2MHZMkRqiAg+kdw2W7ig2uXB/ikSrscVcO3Z0ZDzdoIo+DSPUlnvRPzcmUukCuXctl
z2zxDgQB6uzK1acpxTLmdKMP1Rr4p4nH0YnZmJbbA3ZLBdZm4eyUlHsy6z7ivtM7AR2gIeli3aUD
eaLF6xDY+VaKbccJgccURn2PHa6yqOtHG1ClnSH2SBDz+MGZURHjBy9eNNo4IFgWh+63YYQvOcSn
23YuPrIqnaibuqunVXpSTXEbeDVSO4iDcdrkZ6Zkr7VREq0bRRCEBJEKtFKpX1DoNEQv2YpPI8nF
K6XmdFt4KUONmVMowHimKTxypZxOQPqTC0WlzugOTzowqcYKva8GQrpbOuQdxAcxG8Z6Vl204YdJ
xH24Q51DZ0aHknZQCyOGZx8k0xzrfRLzgx05bxLpLoFe/WaIkVlWOQRz6XObRV0ebumxcIvkpKy4
tGYiZ6MIRadgXGKCASQ0PdDBADdW7o42Wr4JaXwtW3Qmxq+K5zIyRMSyy99hFM1j0NXscAVZESYC
v6giKY6wN3gjWMRDhE7s8sDkK6wD+dh4bHN6N4twPE4xnKFZ/0xMPFe6b72dYv5wMkxxyRInPKOz
BZKTEAgby10ayxjwA/7xOoQWhL+jbqfN2NjU2DW0QIZrKMeGeN9j92hxxmxiGw26H0X6tjK5+fne
QzSiPILFkcK65a2PyCYLyiqJ6KOplgUDtU5a5fz3CWbDOrxwJIwPtqqfVGlKZmLR3tYszf3k3hEw
fMkzBC024z4wHhxVlwSNPkyWTA1iYOqPKvkw6s6B40lQ/Ox7yAusr6l0vuyAv6MtILqM0UJMJBRd
2uaHdtKHtnDwdxb9c6NwlM8FlNgKiAX6IVZuOiKkZ4C38D89L0BlaN2pNP2F/v5FBGo3lAmJQwg+
teXdjwE506HGGToVBY+cgXqhrcebyYKdaA4Isor+KetJXCs7BoWI1XdTO/fP2m7BOZfTEc/MGck+
gv6+7LZpMat1VyDvpfO8Ss2AnQTc4M4KYJdw36+TUJElixvIpcceh9jq25JogeVwNWBa2GZziGK9
H/YZo0Gii5KcI3CziJOW/4eHxzINH8zBYGtFCeouLVuvOTGu0iuMg6zqKbJJq4P21Jk/VROjcyXl
JI+j27nGYwCA8xd2BYSl8FuN/p0ZxAaZArRjoze3Y6q+pkw/IujBG1nv6hZJqzU9ZszxN664+uKm
lbRIs4Bmb0HsKlKZiqzmmJi3JoOV1w4DEZFg+EPq9CKI7ZuIBQVlVodrACk2abfQVMhMmcjpYq4H
G5LJDJGd77lB03SYOsESRN7i6FHsC2fcWvt4JIkwqFPvUCPIN5Ii2ftG8kG/uIIEAce2c4ZvtwKr
oTD1GWOb76GAB6sBgobO4bDlBWL7GksRcnL+JDr56N/ruPxxs8CH4R3Me3dMX2pEyCPRwOuwAJyE
Hmcbkwrod0CFRs+n0dtdCNADnucwGVQlTRZB61pVOBstLrzwzcNoejDckMRxwSyDS5KqFBtrygED
9eFnjF2EM+gli1x6To19bxTW60CeK4pii4/C9ZsVUuuQDvK8bVpT4ZcqSiSumA4mlJXUXWZJBZkS
jwcmUQUOpV6FkXBw6A8FuIWjCNWYFSKSEd5ii4/M7ywrn2tYYoUlklNvgRbA6cNVyFsUIvqkUDOu
bFu/Z2SY7Vw7fVN23RztNvw0YpyVgpNwT46GAQun6arhYDnGXTC5h7JpnkyLljSjQwAK4bnnuIvJ
iKSwJtQAsbx3mfufZeqAtq3uDS956iNU0KmoCxBKxJgBHWgl6K0RWgdjJabyDtsqzz+PhoGLCHMl
A89xNygiqDqCvNBxJggY6AYZyGGqlJzuBmCv54JEBIV8tDv8y8MoqPo4YvtMiTGqDax3jYSboO9n
RSob47WrSHFipSiFTdt+abra46K62TrKvkTwO0sVaiPXxEBAlxJIIO7fhhA91lkcKxGarHAoT90k
f2I1/OoGBIdRpQlWKqsdE0VU0f6+hbiphP3BBPAzNIaA2w7SOTDj3EUWG2KPKQJK0bYmMrm/EbL0
j+h57lXYVKepo2wr5HAVAza+TtCmDX8jAjklGsqcH8ZfWJheZisW+JAEcnb3HTUZJ82pPuasHPRW
baS5TFkaXCHrQZOGFA8v/vsw2r+VstiXBo/qioZIptVnQAm/HtD3pDMoXtwVEv1isE+NOVpXBaOh
Edk0ti+9s1se3KoZ6FG5pGZF+s+69ZznC4H9mPEQBANG81mGZzQ9Oy6Es0d8gOXOIP1b4nj4gZoB
t7DXzBhz+ZgEDJJyWvuuR2PddDy8pM2HzvDLj45hbkzILIo/oTVJlGcSDpDMBnPm/BT+JDddYK6d
tj9lHB/38xQ89Z5nnrr+oOEd3rRWtQMFFR2dTv8KG5UwVPNdGi/F2nej4RFVPSqxMb3NWJknP2n2
9Wjep72PBa9CndmgzV0rIqEE6LKue+ybrmU5CTe27fiMSdZQwFcJAiKULBd6SUdCIQDp1ZC/e6Nd
/KEw6+JsfPYbvIOdGF8yuj/w2Px7WxnX1Ia70wTeF6syvWA5I4yZ2Lxa0SNYCrXYBNWma7lt5gDK
QEUbidIRA909gNTpkwx0uUn6mpWghWtfiD4go2zuDpQd9AUsMrGkX3wVFT8gyl5q5qUMNJFoxTEx
5USKggOvD9ATU9Dl6U08YPJM6YWR9YdwYqh/dzSJx9H8PQq4agWrKH8Cc+uW/YTY1WpjNdzjeoY2
gcVEEXcyObHa1g0tebLah5Ep+tLcM2tgfJqOVamnnZeByWwHSgrY6lumdLeVxwrbq7PgbyTX3ccy
F+q9k5cEFJKAvLGotOIB4XwRd+D3RuMjVxpYPwgMG9FYQWdnpJ8CAK72Non29s0MTqfkgLEtEvEy
TixaM2EvZKtCJ9T03DykFmUH4muc89d53idp+bsb3Rsr5LdljtxPoKz4RbRfQ3vJlGSUJWYmZV1w
LIR/MmPMXxnibD801NEIp2uh4Y2QKtmuXMClpVG8UnsYW+3hQELRkSO174Y5YjbvMVJ0mL63z11c
PzbIiYBXAHLqJjpkvXzkfLXvpQkEvs4XfkRx4rhBU0U6W8Hph7YGTiiN6ArGym0wz0+sNO0qncgO
SFjR21gZDHmWg3GKE8FS2W4SrAKEqx4HivC1HXjwa+HgrGyrvGbjyZ3Aaqv43kgwcwzzWxm9a2Ed
7QGVnGVwSi6KnqfPlueYrikFFgj/AjuLQ/SCkIxgdMz0nTn9zmfWw3OTetvl5qjwyjDJIojX1/oc
le8GO+TaZuLEvl+/WXR3KkKwd2UyvcRZ3611z8oy2iWcfgJUQekn+pt3cUsE2v1iAh51ewuE+7nu
QthOzTaN/eEwFwInKD3tzAbYPIfju9v40wrJ21S4+LJo1laBW4K1NS6Nfz9EPtCguH2JPLii/mMR
jV+Ep1PzkzZGtVIRtbVyK3VnZdEbRSeRVlZjbnv7jRXURBM5XuZOXAToUMQutJ3rOx7Ck6udAxL2
HiGgwmTjM5kfi+S7MnE7o7MIlzaCqPWOgHTqeYnkyPTpI1kW9FQXkJ9pyE9GZhsRxUxE4+IgFzZr
+qXpue7boqTOGnHADREd08JfWkzjIe5rCVxrz6EJSpalvH3tOOB8OxDFs1XMG7VMGjvxYmaVj3uG
TlDYltFRVM9ZpkGTQ+21KJkooqCMSIYyTHH2RgPjOZlZSQzXpgdodieT+eI04J2SY5itp1rf+mH2
QDDVTz6fKjwpPjd5TGdy3US+BwwIsroa6dBGtHeosPH21ao9ZLlPyHfXn7CWLgd1gIt08U+eZ78a
M484AfLDNlG/hA3Kz3fqu9E0cWiE/RN5yPJAfNMLAnisTQFrzEy3ddXkJMUreiYu7UgGACMzKJcp
zQibGj7ap50yX0J/8OWFlE2Op58yWkebaBwS2AV05B2Trj5lVrrpXbi2XOymvjCUQEjg2d+5Mm89
7Xs7ejx4LBoczy3QhWi2N3PtfKoQbyIWXAsDK4clhlBTSlNCYoWKC+BIuk5B/nsZa+/M1wVL9mo8
CDH9jmTzmkTOnoPNgyY5pLICvLH2hSd7QFtFhzTygLdF5Fu62Ae9oN8w0BkQrvLkmdYhdHiQXJol
BVDzMM7VKisCsSeuxIN9Kjc6Hy4yteqL6PE52lFzzJlxqrzt91k43Jl1FxO5zkF4HIOj51S/NCMC
MTGySiIXUXCP6TEb7kuMWRzeNfiAgrAt9Ap4PlPzaNj0eyDTHKkeN5ZPx9ltrV+o6RQfEusBEQbb
dmaaDkxRbMoi+RVpcS3K7DGxh9c5QDZAT/hX6RO2TFyYW3XOAd3Fr6Tx0yNS9m2G186STbfBTNQe
fEX0rwbiVUWfpAK58GaKWweMKh66wEMKiXPdxOYINX9a5R3ulbYGNO0j5WeQdQ6NWdz0tnhGlPMV
QavchuPwRgQlM4Do2QB8u+5z3Bnm4zzRKHAQeZC3BgK6oyUw0m6btUuLL8uA/SGfTav0NUgp0RvE
taQvme9WM9ERKj7Y3133u9DNs2wo1UVAZEnSXirR33QpB5BSFx+JB28xN989naQ8kgz404bEutqJ
Hwb5WhrZYa7j9BZR/roPtiYW6HWKoatrQeeL8XOQ5nvRdPd2ar+0JoXkEMsbpNaQQsuNxoLKuf0T
y/Sj2aD2aQcLjCjZqrJEM2syS3BVz0HSNO4YEwwbi57LNuaDNXq7RFhR3BPrthW6eJk6p7pxR/4H
vaEbU433cY3+uw/h4s8OAb8O9vEQoBJWPgiZpk4fe8NjlkprU3fPgU/rVLloj/0sfatLsiuSqqYQ
2/n4/iL839Wub2DjYG/BWTYtTAnIwEMW36oYBTseIBbIRkOFgEOyc+498vu4szk4W7UFbNIu33yb
xsc0vYYOKE6rjE4AYQp+n11vrf6iXBKOeoYIDjbrTRIAivFMk5P8FGLL7ZcdlObXGOFsb60tKbcv
pKbAzY1pGuVvSB7r3WDwm+iKoF5HOcrzYyu+rVr9U0zpnU+6/crKp7sBCdgmbhKauOYXgsb8ZPkY
XRra7tyesDqks4tSbO9Boe6NOHtxH+kJ+gewphCQCSEeiI7yyvG+0t1lzlS18yjJJfsd5eWM9V84
R5kz1q2T+7FZipspfBpkuu+GQd45cJqUhQnb69njjQidnBM3R7NOfswyPbTtS5ZWH27URVC2+gvR
eEtfaWP77nslWW5qpJqbLOqWxnHFBZb+IbDMn2BkBGTVZKaPCb2tHApSiFYcYd1O9c4jAPqXqofD
BCZ6UygOV0UttkPcf6g0p6Ey6tuuy4pd0XfWZu4QJLtbMwGB4XmOt/FN+VaZYtNTqm0QGT4nBl1a
i/injagQu/bDBAFuRL2F/BPbjVvgrs6/E6b0m9hzrZ2NgildpHhmPn0ThULh0emnPp757GgirJBw
njLLmRegK47lBQ3mghSbjMpcQZtX5nPsoYOjtW1spEv32ZoYWIJNWLKDxLGDg44MYYux7iskSioO
3HeHeF/6LvQSBu/FoFW/rxSjxxJ61g2+56JUFUnm/O1N2b5UpU96K6Y0ERIO6S50hwyFM65Y1MkT
Id2OqJ+dGmoJVs6ePM28T4KbPGLfNhLBrqQcd+VRjAQS1WoQM/nt2v6QSOsrHCc6WxLuYI3pFhCH
C/acvoG+xvF4GJOOBthC8Zpiu8YhXn3UlcsFKWpCMVLndziqj9kjK6dUMeM9js+RmbNFOOntuWQg
v846NoFSOr8m/z0Be2FhptmA1VoMZNYTuN5krVEIbSQa/o0WBuoYdzFsWZDjchKPOiaCGjzahkAH
TH8Rdiwvil5721Ubtssju960kaE4zo3/ICQ9XgwYfmPv4UyIVZikt9WSa8ZsAyt95j3T00fj2M3c
mqagCz7WBJRQK5AsCAgRoCkDO8rJ2v2tQcKT10NWj4m1jpE4c6pnnRWUMAnc/xZoJ53Azrl28tsp
+x+HC7EbcuVtzPRX5dHQJ7VonaGkiAO0jhwM+7U/wOwicMseVMaiVGA/K40de0hAXYum0jM1hyVb
ebjcGCi0BdFPIWoJdNhy16EDW4uwELtJMryUlrE3ytaEMuFe5qG29mYIXaGc5brr9dqW+cUJ39yx
PYNGOSmAekn9LIIfGosXaeWPHGBjmBP0llXmbBMnee4JjaSLE//GU/JmEZsEL7EnbsE0iY0WABB8
4rqniHlQHFfWwRDymWiyUuUnt8THUkUV66tVkdnA7Zx2C++0/ih6Vu0JfdagUM+5ZG5PKNLn8LMO
kVC2ZJQycIuei7499MuC4uUn0fTfoTXBv+ZDLxN4NGh3Vs63V4lPs5LuboiTHyexqv1gGQjH7BQ8
xsyZm63jnDe9uqPJeXTwBd4gHMWEHBjU/zbN51phaKVFcmZwxiLtIxnPAuDZ0bvtiDfNCWKnhvIF
uedj6xsdDrEH32yb3Wz1P5bGC1qnpHLYBVKUipstW8Ac6EGQ/6ij57rdkQHKzHXil+sHjfInN8kT
gNfI4CqU+kgP5htp07YIv1i+wIgvGJzFPfk5L1l/o7tszA+L2yVKptfZzBDyvHf2yFAUUpZRHWPI
SXau9lGIqKvyTwgjEC+G1Q11Pm+nvOkxW+JrAUMKlNhekyEw9+nFZyHp0THmMKXlssBj+5yDQ9On
h8HP32uqgliHp2lO382ZJYl89tJ7byyO5WMABUNGX6lgH/pVF+pUxdf63anCi2m+hvKDJ+5mZBfM
YADBZ2Qy6N8gqbmjMNokVfOlgEm0JDuOrxhmCfDrh2d/0GfG9JvKWwQVvEW4yf1YvNU1n0LPccBp
mxMoh9TO1jmqAzYZqlNjrzvUw+ZWFv7Ov2c2snUckBKZeaXw+GgGe+sFl4BWph/aVwdSSSEpGBZV
gtKMIPrgFGRLJGv+iINbu/1PKBmDDr6cViMJPqNvHlWSHHorenUqMA4Uqj2fDCfS9xLVNWX8SvbW
PnL1U9imN0WKjrO+9NbwbZnPJnFHrCarIk63ScrjCXXUVg+TEXJGmVaR8O764m6aOAL9CRn9/2ms
/2saKxGm/+cfoaf/Qxpr0/XhZxb/UyIr/9HvzyV3Vah/Mz0OsVT7DEA8w1b/GckqpPlvzEAldCBH
WrZruP8ZyWpbS46rWr6jLN/zrP+KZJXGvxnI5S2+49iWr0hr/ce7+3+IZDX5HRQj5A8VS9aso6TJ
2zM8y/J96VNCG3z/L4GsI/K72TaABYQ+LO6++mZivBrL2b5vrU5tM9t/YjsUW9roFI9ldQ3K3jky
vdnjnnkq0ExRZ2OH9DCtV4pS5y+f5n+8379GxtpLLPPf3p9N69EwfOUYLu/SXAJl//r+qjAuIlRm
a8F8dhf2SbNrDR2sanqlzKgIQvZ2nN4PQ4OWgWFycm1Ck0dWABCrOuvGnRli5vEyRdBrNDM9vhx2
GxiRT6mHz9vw8vreKY5zqKPT3Ob3tVdMd8pvPutSMkROwNfm8OO3Q4i50iihWRhF3d+EdfxpTKa+
K2QWvtRZgptqUfNFKQQXaX6GCumpD8j6MoxS3sGk3Q7B+CDjMf/fPqK/Z+pyCW1Ak9LkFjNdxzaX
ZN+/fkS1mkrXsUq06Vzs3bTEzP95yVSHKWWE3eOMdDNVu2jY7CB7NWgBQMsb672iGQeGMvZOaZLs
KQL0KZqocc00C0+asZkfx+JaafHWOsTep70VXF3R389k+j2VCvcBZup9q0NIEFVF/lRRcATyknLV
+NF0a8YdiU3R3s0b73XkXbA9SPJks9F9nREkI4hC9yw9iiwpDdxpsnqYlkHMv76J3OUT+PtN5Fm+
4Utl+5ZjSWd5CP5yE9XT1OZhJKm/WCI1toc0oyOCYmJ8wBcS3A0dJV3vJCeEpZwpGG7T0DZA3Ioe
sLLdj8nJl925G0iUp+O8M3tA4UGqw3MGDgh9XXpWXZudo9z6yBKNvGb5UhcjPGYTiiC2aeNq9X66
yWxR7eDSGFe9vFAKI6qmB3OYfSS+jj2kV5+SxGLQ+jNl7cUphurazMbtuFjl/9jp/7w4ZvUf/1RB
tSXs0j4FcWrfNbMj76CBxIexaw5pVJWABb2SHnUHcDeU/q4DXJh4ZfrhgBXY2XkK60c6JhmElb6d
4ug4eBAyhuVff74URyHD9T5ObiIXVNCYglNerPJdVRcn5tNOkMC0T0P7rnKD5jYomdj/68tnLaHQ
f7t8IFKkxdnXtPCVuuqfbnCR+gA5LK3XtYf10kICdxdF7oWPZVr5+Jn2oVECwGJI9zzKjpwyr4YG
1DIujYx2Gzg63HEodx6zEYxm13kP9Qx7xY6nO/JfkttKVuldm9Lc9O6yYahfqiWiLi1VSUgFHS0Z
4jyuF494ZY/J/005/1vI+V8XOO/vufQ8vdCXfTYGyehl+RP/aYHD1ZsqWmwjx8/xy/YJstJFpM+B
TfAhsJFzxMlmMDXIwRGY5FTQQDHjq1DBryj2YFSKILr++dI8uCAqVS8Ze/K1Py+5WnLZyMrbBJOx
z4SMSbIif2ZIUnvjBWnyItpSod+Kt6nd2wzfHP3w58UdpmMl8L8zypge+nJQN7XFifDPN6Mmmx6k
G9HeZwfYk+SiyLK85PCTLqoh4b7zR7X5888/L25D2lXpeiFc9Ingbais64BP5pNU8ks6edEz3pRh
X0gilxHubYXvxe/eRJkYjPXVMPvyYsoKTkkNAUkJgiQanzBFC3RcHlbYrYryOSuzZNuG0jpiKmKg
lWULKWXOT7Pk5NiwW+0Mt39QYBLu0aeGLyGurJ7Ox7VP6vAFhd2Wzr/zMNrV97++f53/4RKzSCuL
25fr66rl+39Zfjjcq9gIGDMNnsOArnGvIUqdp3Ii93Fu38LCdd7DGRVrlCAnLl2y5JYXBndIftAu
4we+0TbD1aFI5p0gtJDOcXR1vMG7/fNipbl3KzO7POScT1FVhvVmyKwPbHXd3k9c+zYfmuJmcrtT
3JC8RE+tPqpWmm/RfF/1vnXbK7wcxLXjMbJJAgnd/iXMmADgjPnKS8f+Tstj18hDV5XFGb0Ok6+6
2kZJS/6xOApUEVBMfFrIkzEHNzR8//Hi1mrzrz9Ozn3/bT1wLXoJ9LKNJbB+yav/6+epBbSxpkSh
NeptpOz+BtMqvU7ANgOwmEBlzOyH7hgRB5wUjvOQLS+e+QRU3rgmgxve9V596PnJp/96qcduU+kA
cW5HLJqiqHkm53pfJsp8dWqabF5OuEkB1iU2SBqd0IHuWTxvBvpoaLy2oQNA0vPL+QEFkbsRMgBw
rGf3bNrV7R9YBhEQhMDQzl9nKNZ9k0dE+FhGUIJidpDfcEzUgRKK1IvFb94uL441jOu+RQ1WM2Cu
Fze9aU7h0ZubK2LZ+tT3xEwaZmDAfIflVIkKUYjOX6xInwS+nQvoxQ6gaH8T1xyw/7wQDgfvSEQf
jl46QkErzn0qxbmdJR1ZnJFdFgDyt+MrLGH8dJ1xdmj5eu1kHnxRWxd3eUEIhaS8k0zDy7nb6aFw
7vMI7HXiV/0VU7qx8StBPnMDxi1gbkLDoMmwlGT3zjIPqpwFTTHY42l2sY21WVF+jLF+6yvdPOiw
Ks6Rb9TrObCLD6RRT0jyxts2mpLrn5dyBvcV19ZN3sz0BwLXOY2TxKWdiF+eURa//vVdJ//bQ+ya
ruuz/1jSs1wGiH+/6VwipIsJe9o6ajbaGaoHFEHVoamA0yVc8LPTW/gz/ESTXAHeMMr7gaIyPQ4M
bE5SZy0u4uKncXLMRRE++kMau69B4bO1N9E3M0Gxj4R9LaZrmYY+Samklrf0Gx/saRw5sCMliif/
9s8LgLBxF8QW2L5IDc8VassGSsfrv/6Tufv/+XTgUnhTebF6OY7lU2j+/Y+u/W7sPXtK0dGx10/l
05+XDMQiVHzrYQRSfA61995mDq2HLlLrRnn50YypN52BeAgHleytCHx0kIOOXzzssbh9acf9+a4K
1HDMbNdZt6OMXnQA5g6ZgUPqyW4i4vzZSyKELO22RxH8MBhZR/PNIHCoK8mUXf6Jd5VQtijy2SQN
50fb0oaqy343dd6lIXsbBV7Lib2YkJh0el2gwjQHPRIuifFqaJ7qJAxpItffCVZ+SsL6o0zvjm0U
f3sp0hmRTnTQ/I/AwfdVzyuci++T9N9aKtp1/7sT3k+BrXuuEKJrQeZTlE4fWrKh0QNdZzhOCNAZ
F/PW9FmPMf4ZWe5dBeJeS5xzs7L3fhlaawbJBNlj72ED8O49yK3zh99BGZ8K+Gh0qbucLJRmeE8a
55C66aeH59WvkVuajAowd6ORZu7FGi5J0RhG767xcPQ4gaDnU1/jccb1VkTxWeR0PBKmXZEABVyV
6aPpMNUYfKooJ3hJ4uStEU9K1Y/D5NrHxIbY1RRgwZdkpUGNr6Lg7CD6bJ3UHb43Le4TD1F9bwCX
t3P9nNhLX2iJTxr31jA/AoJfJeI58oHpRoVPRmB1Td2u2uoQibmJqo9qgCYrQ7USAdKqRs24y5sa
+awZ7BureEWUKhGkxWQbZxYmBqeemJrP2cHw2xSGlPTWkjmDbOJ9bcqdiZgNMA4qGFE7B7InGcFg
R93JKvxlANETrvddK+MYkxuys2LCRswuD47hQ+Db7c7OBIPDAT1e5vTG1izvOfOwOuUbz01o7IKQ
z32DwTruVK8vnGMGA1+jg9qbzYKwczwHdqYhDhYpPgNSVWcQtzYmipvCwXjdl5CUwc1ynl6bGSks
IF5WeI6RRVc6vBVVeuIvc7dEO9BCt9B91wCX0bSJfTYZ94wCfiKBF2ewwngXRWlDHmrx0PTGE9wg
cEXNyvOqg7LQuMDbr/UAY6NybiKf1mai1cWrJvq8rVxm29gWEgaCzmSZd1Y6v8zNUGxbYHmIy/g6
G6K7U6x6B8diVqUxg9gcdg+DdvQWLb6Iixe/8z7z0ic06gDP46wko5GuM7q9hlL5RK7cT9YEp9Gx
o3tN22BqKDBGm8uJXPHM5AukrRWJizk/1k7xRbN7n0SIv2eWkBapWhD69mGakx1GDGQf5rnSPp0w
hKItHbIOhEc/Y1RhKPkiDONT2CN7UfiaYQOYIuMwqGGVPsWRiVaswxyDg/WedvS9Nj0M1K/M2XgM
K/99bhRhvZNYtI6batmo5EdC3EGEu1q0RACPU7UOIXEO+je6u/I9542PGmmlKAf3mt+EKJru8wm3
y4gNYWXVPMyTUz5Yqf+p0hmv6QiKlD4GsscQSVkovHCTeTh33FiY58FgOFfqcoU+f3p24uQAD5sZ
pc9GCJsVSdVoWDdGQ5KuKdPvKo1sohwboDx5jRYoUO52nOqrX5LQqKBwxnby1WLJoylMADC6bkxz
pLtOA6e8MJtXTAs+yMUi/aTKXuZKXfKb4Gb0eAKbUR/ymicNp4O1NelYrAZIc0RNgaZNf5OayoSN
GePcFdugyI29Q+/RC5pd5yDLwAc5HQgfIAcVjOdo0aAl/uiap8xBQnsGTJ4HH8xs4ekFzJVHgmoo
/l4oPcTZH01x1i4JVwM8EPb92Ac41BokliLIfwvcxrulBXPHBf9JMt5XC1xpVVuCYDiSNDrRX0eN
REY5Nc7MZg+Ndzi7amJNtyougt8fYJADFyZ7tXaaG5XtATjWqz7lx+Ru8IYiqjsmU73DysU0KjKq
TWGUBmDB7rkN8NOlVgUAkMQ/Q1a/+/jsmw/xpH4YDYW7OIYIHTbgBswa6aUZ5OemmuedHUyvXbWE
8FgjOrhgTMkyGCG3Njy5piAxcYg7QkFB7Zsy/+15cfaWw76ggcdEKJ7zSyEvTls84wx7aCxV70Pc
EG1/jbtdPcqnorSYc1bxo9vZtyNSsypJ5uNgze3egb7YtU28y7X+d97OqzlyJMyuf2Vj37EBkwAS
EZIeWN6yWCy6fkGwu9kJl/D+1+sUVwrtjKSR9KIXxnDaFasA5GfuPXdYGt6oHkN/vAdWiq8Q/Pmd
yEjGtHzu5DBtydWWOHAzsGEoUTIEOZvOHg8oLvyHIEGkm00oCHMIbWSP2xmiQLReV0NS7hXsu0fc
jWZlycdK3CxBDlPSG3o5B9lTMpHGQXC3MNL0hNmBvXlq5Ss/38Jj8FcMgMyNbbCKjn/jV6l2UcYD
cZhjvRNVdSw6Mrr1WJirAHn4mluhBA8bFPxH1mf+phzNn2TL1Y9tqFYJV/mNw/a16oH1B73vnOrY
OLnI7x9KM3zqbX84Q1LTqy5Jv8oII16A1mLI6mbhCxZ8SUwDZk7ji6TlWmun+OV0Crd2kr84Awlx
d80nmdQeu1LXqdjJSH9Zus186mxjxUeN/d9AYdaxjBsqCBAVIBnHxWTjCiy/UQA43S8Qm1AWk2Nf
vg8DeIy8CX6aVbetE4hwYZpzPhTNL9Z4x55JByhMQho04l3SShhglTG6NBmF6zLnQ5kxUi2HPoWg
jnttW2DSs0mt19Opo3te2JkYtl6rkAmJAS3paAEkCa/zmN9Sc2KRh2nXqxE+Dkh2iBp9LEawelOc
/Exm71Inhr8NyCMhRQs2spuLQ9BUM5rXz+wepaQS0tqK0T60qZz//Ys1dRxNHH6l9rOjRyLGJWLl
HySdPiJhZwqZH1Ta60OeCfLaWtO970z++EgWHgKHAHkQxz6hSchzfROjCFqh3PBIk2aAtyyxIdYC
KbrXbcJPzIG4UnuGNnkPdL9z+vckm979zKnXEnrPNg5HOL3Dj1Ak96mF3vXFvcVtDLQjhpsv6iQl
lJxM6Bg7W4bLpQlgLaBUeG/KuyCH4HE/85BnIBDvCcJg6eK47bztWTU+BAL3Yt+V5r4uZhLoqicP
vdCqJyGR/p6Dz+Os92MySFpjpXnJALlRloGa/Mm0z0OGyzOznnzsJCnpsjonFzRNiTDEwYXhIASE
9I71zt+KxsqWtm9uKk8MmC3RdoAxg/FUDpcyAf7Z1/uyQR3TuSbocTSQamrO7A+ZRM+Iz0sNkof0
tFr9iJB9JQB5Ep/4Lpt6aOA3TAN1zOT6iDXhv/hYT5rud6y8rdEIpsPFbZjTG0tWwqcD5yVghY27
T+GZlqvBM/7Y7Qw9A+6Fb9sAUS0fa3PZo3Cs7hP4Yz63uJsJGiPceI++ZN5aY/srHOUxou5aYId8
H01Z7yYyDTqGB4qOJmvQNkfTvHOz/mUm9C6AtZGAfiuF066zqsPH36Nz63lJrEhW84wGqjRWRpgw
v8JytbEwWSUCmUcVIySCgCjWaUmr79vcku2cr7w/EmcxTyisA+jSoX2hBgf5BUt+6Fx/NwFFBHxc
rLGVALkqAYdSPpUJhGMm4GC8gBREN3uscWHnvbGaR/RqtWMQw5vb68AijKKfwxiEiEckRAYAA8kR
GjT+aBOSrz5Jl6Bl7O4zLKJhQj8zcg32Soxo4rH9pom1SubqLQ7745AF+A3ISdYxKYQdLkG3CeKN
EeAnhbX2mBr221ytiqartyQLPhY5n5scmo2EyEkyKKOCLun3HqfUqjG9DbeGC+ibDARhVD8G6ZHf
TuQM1zaysEqIjt3+LjHgOlkpV7sRskmczOgXeoVrVpToqlsPMW5ZfNKb8sCJq3FpawpafBugANIc
majRrOeENiGb6t9OVKRLi1f3kBJW2A9H6GTnGU4DNpY4XNrgtU7zXWWWEy7gcTTQBSHL7c2K9m2Z
8yIp4wvw7NzHD8IijARepLVM5/EJNde8d+bmcZQYzfB4YL4lxBIRGnWhS47rNH9qayDkSnWnyvVX
TdDcgcBRu/IaRA4+8jU0jvPeM6GFQSL6mIg01bAyAn0PhGJFHSbSYz9yp+l1KFwDt4fdKrLd1Dcv
ZZStjCme1/idEevWBOGJuFs2BA9YxpDtjVo72F2rH01ux4yoUQdrG8kzbIXHcPpAf/KYVBi+iT/y
FwZ9gWfNnxnmxFVt23hu52NsjzEGAY4iu+R+a6NzrYDJe/OMiEUi31AwSVdanYDE/o4n/HXaC9am
Qw56Ofps6AFGsnSJX7W5pa5/TF1HAagcXwQPlXLM9arO+VPSZ4oWPo3I9kksuWrIhMnkXPu4xDDs
RWKjvXR6mGo6YD8NhqubG7s+YNSeNkfLsj9t1e8sV3ucfpjx2zzZmiJf+jxftjX2UHpZAsW7Kgbx
UIHu8A1uIPepNqIPKnC28+JHyNJn4TruS2qLbdo37tKoxGM/vhHwTWgN6atoibgtDFaM+F7Y/TNP
mDA7RPaRMChrU4TeS6fLCwrT+XdGGEXugYWHlXqJWl5GHqlTifdjjy5wO5kn0+4i3lQDxOaDdPnh
RrBs9hzX8DI9f4f3CngJWQtIs1Ycc69NKT65w+JlF9DNwm2ZFq6JiBS5zmemCkrzYTE7SJ5wmDZl
6q+zLty7WUipiUILmBXBtQoPcRe9p2W2LQf+AqOj/24NFG7FwH2A3xVO+vw7UeU7AhNij4buCGMD
4lBII+RZhDXO4lkjL6kNc9jJMLul7MyiJDqIFJiItJt0GblgK0M1v02FcxtvzKyKpc2BvDc82Ivs
uxBBDNUaUjMfUD9wupofVuWe2e6GCxnyuJo7/aUoSets7apQb9qh/1WIkST1psblY67jNG/P9kV2
CM6ZIDdrFhvgR7qOhyQr051hsIXAV7QxisiGElIw8+hpLJV7qWZzJdE084JHvFY88+oEuU5HYGTV
02IVCvJp6iC/tzUZUH3tbdveP1LUPIcFO5jJ7lcN1sNVx6gHPXESs7Bxq3SNHvg5nM/AFhkPTHF1
KAfs7SkUMjaiyWNaD7/7AWwwHFmS7mS0SHvOFLwtB2przOXdn0YOL9VYwfyVMY6H+k+EM2KT49Hq
Q/OjKeKDoUF24vlsmT6ZxBRYcCkUzoGH0gU7PHoroLoHrlcmAgbyYTs+JSE1fxY7n86UfxplzqIB
Smzgc5/hFelndtEsO0A6jYKnkrh4Izlp4h4fAmtpwY+wbjGnLLWcbZSi6orHMVn2dfYCZBv7Lrat
VYo7k+Kl96ge9HBneBGfFcM0n7kcDbPh1LpQB7PDEr5LxA57rdbO18ImSpjfyD/Xp9faSFdtZ60H
Gwav2Pu+xocduvMyJHskluj9Afn6K897+SaWdhMTarOA9RyTuON1pMBBYH/WIeZDr4MXFPP3zAXj
b2+wqEipX+uBYAD62vt1ApUaSvWOewgbI9qDI3lxgVEKGuwUwJgi3ZGF26LqkT/mFAOrgS2zb6BG
jceLyuM9YJmRJCpz6aaMCOA4TIs61n9Gauneeze87JBCAwJNiXy5eiQy5n0gy5F6RF3a0E3Wbm19
ZXZwQSXO1TZ1z2YTVdTUmI1Cnf1oUCUFGpSSw6iOzzr9EUWP7VD2hLegbsdduwkmseRWeE2FuvNa
elRnmXMcW4FUJ6YYJbUZVIEV0OIBxHfn8Cfbm5ow5Cg6VlGIktR9RoYaX65lb+b7siuvZdycDDtP
D6NqT9lPODZZOAbcbLhfoAAuIg8CoVcn2KfhH+XqVtTWDdxc3Nnru9xKM9Pgm/wzDqod+tVtKRDD
x0PK6VeQTVMBpe+1fpxTgQXaEvQldLPf36UjG+TGh1PaeRvbadQW+boPXjIo4fPB1kUrvbyvjmyd
MqNT8WtZO4rOLbkpn0BMjNc2zck9yiECm0eEmlNUjLwJX/V6+2tsY2MPVonQ9ZBQuLDaGC4Sk16i
ZKJIdkbk9nW6LSRRVSnRihCV7AevHZ2HseYPFZ/xwFiI11UtspGkBewYdKQVXkvv04nYAJekCjzY
oKx0pewnNZAAUTPbYCfWI21kO5hQ2YyD/SK8+g0nFwPgAIIxCNm7F4RKLje/Go33ZhQEWNuzDeCq
J4RzNqsl4++XnOB3BOreY+q4m6Av1rBU561S67Z5qk1zOtRpFazaCCiokTC66L2PTdwU76mpfnoo
wB8cI7sAg/C53KNpoUP7yYxaEpxIECXv9T1ErJlk+mK1GLeDIUWfPfThVivv2DXN79T6U/lKU0Hz
EHGAafu4umQWAUbveUQkKC/SfFoJk1aorOJV3bX6qY2jDdGMGM0ekk7tzXGSO7dButJDpU5HG/Hd
XP+AZxgtj6YpmOHfnT+2rhH557zzDUlDkXjJNbrVsfPJWLA8eRYjRrTA8uiEJjN8SPcV20VZXASL
EGDdG9s1njEKUULG2akc6L2QHq6KDlh2MDPRkR4YgeII7rFYhDJ45SDlKRWlr/6QwNR3SgaBJjV2
yIjfH6tHY+Iplo9MkxgeuEx/0d6ZRJxpDAYPJlZxnseUONYwL7yy+UwG0zwM92Ywad2NR6KpYuLy
4LNe8LvoNM5ttp4FGSN12LjrvAYYOQ4OKgGmE45DKz8gUCEt/GwkYQE1FM5DwN5h68fVryJrGBE3
8PqoiZX17NwtJl5t7dBzA9DMgmWbZTXlbLq1OLweChv4FraDL1MiNkSXsmUQQFr4IOpdYrnegzbK
np9t/MQxtksYlC+AtaEWUI8ZbNIOK/kxFulbBqu56zP1bIpxNyDJ3sUCgWBkVh+DEY679hkvUnWK
liPzsoUnjH4jBySrZLucI8siiwHHLFfiV7X0Aj6M1MT9xqnr3xVbXywx0FdrMNlwHwwz67mPZLMJ
As59jf3drD95lvEPs5iffSCmWj5OVrxPwvg5piIZJReQG/LkHFpuwKxGOlRbHeuWoMDh1o8PGq2v
1cek9kpnV43uByFUDhL22d+6s7GRTf2T48DAiG6QKWUZi6aRx7rogg3Lwj+tMX+VzADhXHSflkWN
rOOEoLrmMqGX2Tdop7OAWim/QxPoXuE+CIn+IZanDKDoGqDCu9/OD6pITvBvEFXOuzmh8UrUCd3d
K6NrRhwFiPeEGd1Q+594ZuJljE15aWUF2GHWH/uA8WWLThkNp2o2iogUW0bFGm55sqoiK1mngFAL
+MGPdouxyCKIg7znkoXFcxh0MHvpacJRX1GQArXKLn68q31KIfAH+A9rlaOiAmDUfKWNy3uXMcri
jdz0snnCE3cnKAHdZtHyoo1vJjZuY6er/rCBUA8hYVjKHe3LIGfSP4X/R6dYp6X16KYSlWtdYlr1
KJdZbaL7qSLQ34y07jQfzrLwjYI/RJWPqyF0s5Nfxr9kOolNl4bMb+7NitFMa34KcjFrNHitY90G
WVk3Kyk2NhUzqNSR9ZKkR4cCUqBdMaeLT2YH9gp15fhod2zruQZEFJCDOxoL1Ijh2aVwOUtzxtSU
z8MigcOt1RQQ22C2ZwJq6c1UcQSEUJ8NSXZgOtBhGa9EWf8h2SV+tQq3PfLgJvm5Dslmo3LD/R98
uVFyAD9cHxPAfTUQY5joCOHBHebMKUvKdobqK+X0P42hOOTelO/siKyQIbVqYJWWu7CIt/iV4Cgr
KrhjTm5uEHi7a6yR1ql2mQnEaPOXtTSH04BL/QrjYFlRFV7LYgMmurmyKMSNSiR0qXOPtXRS3M3b
De/Fo0csw65VXv8IoGd4lK1Xb1tJzdoln51u3UuS1Mk1dmb3MLvRuySo/Pr9JekJqIwETTt0l13k
xdk5pGC+0h8geyBOAYJgyEY6dhtmQDkOljgieMwqpycE0M6ly2glrI8eVcMeklT8lMKhfDIoZB/G
Nuy2918cMi32htGwjelJj+srHOCyxK3ErGtYuV0KWfDuDzeGpln7Qdpcg/uXuhHcg9FwNlO3vgbF
FB744d91S/CpSk1nH0PSfw79X6qkZ2ZJjpCc4+xIJrZY1o6ojkitDW/o2D2E+cn2x5M52/2zzl4m
WVZXeurhOTIdkETlHEPG5ltzhkJmi1ivp8D/XXTc+AuTcEGZY5QU9U2kxZ80yM2jrJr6JnPbR8eo
g/X3L6q24qmt5tvkJFd4i8HbYFstA+lKb4O5d24u4EdWGOY6lJSgAI9GQA8eQNpY5M+24iOkF+Gp
rBpgxXZnLPDQi7MWXC4pEcLvxSiLP3ZMAA/CRn2KXFBBePm8pZeo8RxEoGuiJrrMKmlYoPufTn+X
lbPhWlS13NapkE+5YMkx9t7vkI76fugIbprPMYt+qMTsX2onttAG+E+JNOAMgHZBP4WxBW9avrnP
T48RDLq9uGv1dGUfy0SXCGRxF9Rk7PqGZ14lOntCF40e43FJTLvDlvgoHCblwhj2cyJvkXIgwBou
2qGO23qsz37CWrll6brgFU+boV0xAapf6lZVz3eahWWdunjq3worLFBSniFQZxwHethPinhfq7LV
oaVu8nLU6jHKsWXm3mTikDBY0CBDi9lCk7uCgS/OrhEirI/IKUmN1D4ZWb9TGW89bwqe9kG3r9q1
FpU/u1xbKl71HmspQcSLFZbhm0u5tTfdQi5i90+ZCCiASWFc06S+TYNh7x1SrBm6gQVqnTI6Ml55
wjBmL0NzJA4lHu0TcltrSWiP4Jlnkd9XZQUSrHxTu1DqCreuNkNluE+Tl+WPDKDXY9Viyu7uuWql
f+gxJ7hQyteSIdJDcBd52J2CLa6rlZ7aaz19L1Js1h6yqI7OrN191fHYh9OPgBSIiynkQQfsPSCj
9msnNiJUmiJHqTz/4Pkbbv3UB+kcE2HmkbeijEBfLXwf2/q+wyy8d3zR3s4tkUiX7Si4E0DwW+I9
oVw4FzX8zCDXcjPT82+aprqkLQIVVUd/hsaS5+8vOeQDv9LGdkIiuArlF1HqHKbYTufK/4kJgUIY
DrqbS1ax8IKOcHfgBHT1mViO1WQHaj95sbuqA28bcOABCBy6jfS4UEvD9zG/k0Sv1EAS7QPyF++S
AnTecdZhbqFLLCNUMJMy9JYcuv44A8xZGiIuYTyV08E3fPhhXkwvUN2lvCF0J+Jn2l2s/Y0qK+eX
zp1lie1aW435llnTdGQ/iAgiwfTpFt7SchKArfcvRYxO2lBvda/zJ18rcc1tZRDa+64QsgCczsQ+
Bj2ztYvmh1n4kNN08lvgvsN8N3lPEkXlQxHcBzszg9rGb485uYDj3CB1hCTqpbZJjhqjmKoEiogh
K794Jrou34X2ZWYs+Gm26k87aH8Hj9Y8lNeUU1kM2R0bDxFLWJhqpsnP0LDUElq1JqdBdUj4AHNp
/ZWrfDul8/Rop175Eg7Gb6NCq24k05nwsWEv03RXxoCfM8CVynaTk2mQyNk7Lo7Z3D1WspFnAKPc
olN5mqP4xWnZ8A2psp7SFvsbFKT0wXAkTIhRWZsc+MMJaysuurRjFt05DECQ7qKMAHdXpvOTQot8
7eV4qAuQDPa9QUmtOCIKQ6iTjzJRZt3Ks3t3lToqxDxn58zwiIpyI3NYpjyhNvhlpqd5FLtoLv2z
Ght4c03WHhM4O4QrDuvk/v9HJ6/RQTyIJhWXrGCRGDTOzGweGkkZEwJv4QpfNRMGU4um8kWV99l6
IobjlAv/MNY2MSBlz4KiEcZWQrt+zQQpGZEdfy5a1xpOVjgRNqsqe2GZPhSrzOCm7KZ0NxRZTsgO
X7IwYdiQ26xUBwSwQYfyXyY/ZfjSWZpEOu2zLud5Dh8L/iURAUQWDqTera0gXfdaBbfGa4JbUX3Y
bNkexSyvs8UjPp+7bN2PpUDzjJZxkgA4Eked6ebpDasqfmq2M/t8lTkWEM3eOFnmsO46y9kbReiw
0q9fZ7bcm0jymTu+vLODO6ZOVa6P0sR4iLxnMc36Rt5SfsgZkcHz7hAhCkFqbNqVhCAmJSGTems3
t0iP9aFJQ/SzpnobWhdkWaSeeswgfySNaNWoZZ43cMhn113+jzoHXuqOLfr3mUCMrf3D7Lp9zkp9
6YUam9jdQVdKhcDY7Db8baCaPIMuDhb0iz+Y/WqGUAHJUAu4ICSEslsYHwRAkQvnUMvzLR9vwUiR
Uvskb3iGtycgyr1wX8H9xmO6js0u3OjMn1aFmJo1f0AdyGr2F0nb+jevDzeIGkiA4854VTM0xMbb
O4X3lQXTRo9RAekUgAudXLkcRh8qcAO7I+tIF659T7Nky/pTOK68Xj4HLBtx1brPTsA8qlbxJ8QB
poAqr48V+MZTZ5J7YantVJvP2iJjaaBAWtTvtR+769LvrBs0GR6IocEMdo6DPUvPRYtrAgoSjmJh
MstepGGwUorREaoKMrwzzawuTJLFjPuERANWT9pCERdUCXsRGYIBzebSfgxGQjPnNnK2Qqt+G5Z4
JyvAjRdkb+z66/b8/Z0dVhYkZlNC8MiTfRGHn8LtO+Rno8dsIuq2QzQXG8SBzoL5anmtgrK8iv43
2tD8MaBuOBGmtCI90j0qu+QLa6bFTNYWihLVX2yERheZyvYgHfeiRHc1/do6B2E23IbkZkem/fL9
Te48lwF5Z5myby718al078nEyRx8AGrZ0cTAy9NxtmncKnxqiF95+mcFJDseBI7/0Xrgu44vbIcZ
gXRtrFp3a8J/kG5X0Hph/iAggsrpoJ5pzCfYysGDT6zjSiQgpoO7GSK2cjjUnYIrPOEIDKNp5wVa
LknY69YcKcVDWkHh5/EyMEZDsxI5rzpRGUMJy19MNaFFDREOTF6KkPFi7RwYSN8FG2t09z5xiFc/
bU/0J8WlHAlu11V/+v5ijCzD8hE5zfe3ZvKzjFnUa9vvD6GSy6Zvmm3RS++AKCfa1XEUHwJfOLuJ
eIG9bn64PcdVB1x54PXDwhFJ+67xcn0n6vT3WJ2IFCbwidaIeVNSB3ORZWvHYbLpENiAZjl/yfrW
PUCYRC1T9AhbQ+917GoQh8UMIWFOtzMlBywj9Ks0zQR05dTz/D3iw/GDreGX9xWceUDCZz0UMpEb
8JrtWz6CjCSMPD+Xw0zEdF+QCA1B9NoxIV6SW+Svv688Jwai1hokkY3vdjgmr6xk8G+MmSIl421E
WHP9/iIFxRjOGntdHIooy85F2FZHgpWWrW8Uz2WLdf2fr5//STTse6iuhe97trRdz/asv10+eewT
j3Sfj5CnuQhrgumr2ClWP/t0Nj46D25kjwwH6Ba/J0lakNcBDzfbZkpVYrPhA0vWfjpCiWEPeIok
mEEeKvFl8mEOORE+XVhcIRht8bMAs05rgnAiChHAldZ70JBsl7ecX41u7n7fco1vldF0xYbcspxL
hG9g988/srj/SH+5Y3AkBkAp0GpYgSv+/iOblYR2X7WwALuiZ4rqFcs0wDzfF8CRLQIV8hGRY2PT
XhO2YB793F2aTRg/4i9OHmMT4VsBzGcfo4crA695G+PC2BeVmS4V9cVHp+4rj/6sO3hN1YSlWBb8
ORV556j+7M3wx5yXcGntmj1k1SAjLcZHh8LxLRKduYf9+CZTc29pwtfwoBAHpVFwsrVKDswE3uiI
9PM/vyV/ty/50gSIJAPh865g0/ubw0eVth0lPdeyAVf+gUHSl6eNP6SMEYJu3Af0FuqA3lXM4x0o
Ov/8j3/7h/7yefCvO5IPAnm3Yznm3y5BkQfNEMcQD8JJfGZG/GP0xK6HZQ5KFsxEahl7wjJmYktY
wg64ucdPkUkybFq88v/8Wv5XbwQDCtv0rEByV9h/vRt4DBpJodg4h3b+e2xqKnvw8j1EIRBwBy8C
7OGLudsWlf3/2b18t0n/Ksqp5jpqm//yn/6bbfpuB/7LNyuSKNrpqfuqp+sXMIf2v1tz77/z//YX
/+Xr+2/5PxiT7btV939vTL52usv/6kr+/hP/7kq2g3/Dbmw7bJqw/JqY6v71X4avu1/ZNv8N2xSG
NKwOjmu6ErNdXtRt9J//VUh+yXU9/+6DEJZ5N5ryBPn+JeffPEwREkYhZzZgDff/yZTMVvqvHh/f
FjZ+OBOvlOcKXuPfbXFRw8YmhGWzSGnglk0nky3OxUfub3dXVfqoU2sVKPSU5EWTQxEOB1l5p3BO
Se2Y+mpDWAF2YOxWjUwrerEIpwy9rMtu0k4YDQ/GhNberRoSp8n10im5cxWL80qH/mssGbPl4xty
RbZFkkAmnW6FEEgc7FfHt4gwyV2T1d+vycb4MI8ZBBU72wfZ3bBCK8iuvll5pgfdKW3g91vRCf1w
xvK3L5DFBDd7IBhHu0TEhohAB8QZ2s6u2q/EybCKJRMwczlS0RnU3MteD8QleT1TDt9nLBCyG6ch
TEFf1nXTrnNCSXnMxfvQjOAd9vYzSQ8IAwFdrhhToadutuXYeGjrWqTbjXlVToLSWqEE8kAjdQwT
WA4/B6P1RqwKMPSR4xpfR7By0t5aODUmF3Xnu3ZQObzZYU9lsoR1EhdrL79hTgsElzKD8zK2T6VR
bHP4VEvyn65Wjqu8GGbkYiTtkb+1chy8GpFXr2ziDU7zOs4D+HRNilu4Qt0Tk6tjoJ6gKVt2jXwr
cSuvtUeiLgGYuAYRhEbhdDQlC95hHzH4Ok5FdrFiScbsxObIy89jVP+0Yi4eLK5qHTbiuauFyRDf
Zw889R+t/cctggKHWPeUFlRKsZi2MWuAFrlG3VqstQe2ZvMI7dqfZhY8P8e0VQB7s3kVBF9pzWrY
HUp0V/7HWDpwI+zMYafaHUVdoWFDX/YwleZ7BfBwG+eMySdRYkKEpdzakrjr0dnBmhOLwSRewdbo
ZkbD2ZkerN3WCdS6gDkjRLSN0/mUoJHbyLr8VELSBbLK3backmmTfk5KNVuafspgIlRkyFDE7H7b
XQqLVrT5ouqY2SCmOzoW3gIrOElBHabzEBvwKJZYiBDIMelFldmSTx3ST/byOmgCmkNM9nbW+8um
Nd+72I/goRAyZ2DVXQauGcIYX6rRJtXL9FGfiGEZea61BDjG+1S2DxlE7QX4vb3qoVg5wJLJkMmX
fQlopYusDSk/cDLBVnPSoPiMYKMvrSjFHN3VkKNDvaZ1g0OPHcAE3UjGyD2SkLjjZLDt1dT173bX
YZ7rBGn21U+SbNG7mxLavJt99jmYDIOgm/vhhx9DwPeyvHWQzu+ya6xF7WNgaGrnzWwcniP+SzpH
Nh19+1LyzkYG9PSxRHMbZvFlHKofYfluWOPHYKJWUcUjtFqmTxMZjFlOilXMltTLYmsJThPCh3HL
mDYusveKhehhQHPWpaXAU5nFW6WfKgLk6tx5DQneRAHY4Hblwp6Yb5E1MZxrTbgnS6GHvjCsYy0/
m8RrNzpGqAdcBkY13gPE/S9NGRw6oktxoc27FPmGYTnhumC2UiIzPdJKeG2xn22o5NBcDzEhh0ki
vy2ozNcm4EpFuWAZdxsMCNUZQYDA0MU7FdrjPKgLqTXeNjFIGilR1LNC55nHBGNRV3fpjm+taRWZ
cPfoqdgC+Q665cZ3f8GK4oMmcXDhquFpAPECCCdal/HdQYG7YRH2MJyDFjrh6PRXK517GHqoK9vM
fI3ZkywsPNALSK5EGKbTyWyrz1LEI3Dq6aZTc1wOLU1FFCHBGKz44CbkIdIvIfhDFJfKhgUFwcIl
sMU1WRGw1yW2ThXBDaLjZ3BN7F/AJSV8BNaV+Qu5l9hrB92WjoOlIDdjiS8+3Wp9m1kGXPIue8+c
9DR2M5N2Gf326hKyboD1OVTuQxdkTBJZtK7sHHd8KIHl9xr2LamOT01p2WcCv5d1A9VODjpYCeSS
TwU5l2uIWPFSYFLnmaiLVdIjzwKOHynEj9GEgVQ6Wq8mzRuYBDreFL6aUGGYzxG2wSQsCREplXls
Df+JOTu+THs0NkbV/HTrwjunMoSB03fvM2uGhYKGR5wERMdqtt6dNhUbPyreQkvVx767MVhP2MbO
S9maapl2ApVezGtqXfwq1hBNe9FTC3oegUbAQpsTKRxcdzlBdK6VdxcMdER6DwcMKi9R5ehblRs+
ALhyw5LfZuJal2uy2Dvqd5vJGFd1qzl6HJXK46TnmykBKlkzg7g6BE5MHX12qvotdcByk946cF/O
z74b9dtADKBemzczT9Q+s8AE+2N09iTRAXX2ZJGbhtFnmrfEC7HF9ZIP10V8i0bKuNgK6Zt0TnHv
CdLBxccQK4a5U7lH9R9s1ArAlAP+MW1eHPaHZjrGZzTVy8w80xyXn8LBr52R1I5bas2Y3lk2JbD8
sZrJA8XBucWZbVeVXAun1y9i1kcTQx7Auwe4C10mdjnqlv3o/QqjEVwxJcp2alMSYuoRnlNtQk0j
xefacp9vjZqRZdtNO6bt7rr2q/xq2lEB0tUbf/iYDLuR4Nxq7j+VP4qFC3rxZHchoajWXZ3UyHqZ
1FH3XtTuE3NG91CYwlpRl5z7XCVvOWkKsDlXOa6VoxBOcoocUr2s8S3IkKDKdM96rHpvJphW7C+2
ZcS4q3Wc6FKZ0amES/2IZBjEXesy8r5/22jkWJmBsrMpzOLU3lO+kbegViuSaDmUGkVP6JQr6fHQ
CnoVHAZYThtO/Y/gPtyHcTAcv/9LFM7KdB0+PhP7H75P3isZ2mKT5yo9Rf7P8Y5CSFsAt+gVVul9
3RfbQExyIzLXzMnwYidVj2eUkwLizZrgHb4l4IbtSiXRqkZ70rBRsM1Aux7CYhBr8lfEibGeGdsu
TidkOYbW/5Wl81qKXLvC8BOpSjnctqRW5wh0w42KhkE5Zz29P53yhcv28XiARtp7rT9+Mlf6V+zF
TRNFtlI257lp1S3ilikRglOvFsWG+ndq4AAs18jgNzroM8S8VRC4iYSxF9AxpV21kB2oEhnzttVs
ebJFdLGuWI+qXmo6DC9WEZaokwRkS/CXX9zbMae7W17nQvqecWqtIoUy1kqWRVtGqK1KixQdRl82
tCexJ2c/UCk7VPvPSn9Kpn6RK4zxEPYKMKC/eArUhv0y0fS3Lhhhe9IWvYSpg4KfLe1rFCrIocrN
pZyQgMmBBCcHjhA6dTXXDLPUpkic5gajWUkOf0xsph/QPIWQBwGSBIEstWh9caosOfBrq8XpkpvV
A3Kel1GT/okIotdxNW+sTG7XmeKTRBMRoWK8Dfl3iEZhMINjhy8Ag19/6KtkN5npjkHu4FNkUBIn
k0Hjp92wySqigqtmo3G2owvd4H71auHZhfqmIRQvn9E8JQLEqEYgWUW2MC6gPmyPhkBa60QuPkcR
P5neX3gVEfKkmOemeSZbu8gtr2MYnsMfvQI7whilwXjUS2damzoSNNMATU/UoR1SkLkEqBKiXVoX
xPv4ZXr8Jbmtj4UjEk8aDYTJ7OhU2khC58jY9peDU81ll2xlPhySK0lNstuocFR93AhLZigAbkKK
GOeRg+53VaL4a6hp7khI1TtTJFEN2D4Gd4ssNVzJrQKm1/xo409MWYJG11HP1D4zaYhWsMJ5TovQ
RcenE1erhnmsjnkCB2xyI7QP/qoMp+JicbXk/kgc+KqQ6N8qZ5uq9a9RvmYW+4ZPio87gMhLeov+
EaNyU7wbpDsw2CYbsXifctz4tJfNLYGPsttrRMsJtJFMUGDwKYdAIzc4KegB55PEYqbKQKS4x2Jo
mwpZXFUDlBrWhz6S5Bwr1ziNBJfQHQQrGP/0bvbSLCton6TEC/rAbjRrxy8RdzNNOCozoPhT8SVq
MTypcGGd/NsqIi/CM5cnJ6GrQZM7JFMSZ7Sy0jF7CDXxzTCWXQGjz4s5zRQdB70zMtvMtDJVkhd2
hadr5ASNcuj2smbXLdmXlNeGauxvFJk+zWXiRjjBx5yMO4mlQbBammk7mtUyPLsalcF4YUOCl0PU
1taESNdktqqS6WC0ZKGHj7qz7rI6Xw2kUkRxIgkks6arzGOEGz08awaEZqUT1s/5ukWz8T6jxF6p
tA6vqka+hyyKyASNVaxNN3D9l+WDAfuJSWTk6PNjmhl4GNbKklDLcB6RiyI7gkMor+IwfQ14r1al
ml6FNrsh90AOFlYf+sTA1TEdI4zOemLowf8xSza4PwR65wOTfr+kO6cidCSuqKmTv2OtPhIS+owL
O+A+QZ6nhG5XyU+aQ8wngSLLiTAjFUSXLk1owQQ5/Sor8SkLGWQtomIqilsydkcIep5pE39xQXol
X/mc4VXKS3mw0SdEtopxKEJaQPgzERd59seyx8PGaxiPreylvvLj15Xu0Z/6Wze6py+PGToIIiss
ri98wtQQJyHFcv57EFlY2PTy1WZNux3D7C+s8MiT5IXHp5LYzEQ3BjLeqoKm2/RJc5joxUFuMya0
Kf8YG0HZ0dPoJFK5CVtNuE6JBTUswNDH8JYA4nyPuhzWq3HS5A3eYV5FTni5v1B/hNOgzB0g28St
siQni93Af5dr6xG6hDfczlJacpKRYH1GSNAPPbnRq+EY7QhD4KvXJEqumcExUxnFOs/JC/ZzmYWD
XNEQsoQR8UREmEm/TYsLgkZGX1fP0gDolmmZsCYmsrWROWO+CsfJwVjIVqyRFlNVu7HIzyEvZRs/
qcCyc/xqWKKJwgrgzWverUR5WNT2+HC4pg+7HmJV29Kszk9KSQdvg/Qdtqcu2psDPL87879b5X1k
Jx8siGdqzkr1nAT3oryNxq7WCchNWF2jf031PU6/wXjFGlN3l2ncJdOzz7fVezFeffMgWeuGJgdd
vzeUMIzBVz3/yQaW8JZa3szAmxKQV8teIewDtpVSr2388U7BdRkNnzG+pPostN/pdO6bdAXzRwvn
W9xNbMEbpPb8iGFy07KvQuci7EjEP63l4NnPj7Dbtqj106cQvQFPsPMT00vBt4DaufJvE2c2oVt8
ZVTFlKzI2b9wUWeyhf5XIVS8Bckj8+8dgusahYwyUKhiPWPzqBUbM/pI/D9f+AlIKBjkxwB2Y+DL
Hbl9eFXION7Wg1fNrjKtU1StzfhC9LXK+byL6qGNO2G4lrFbYgNXXavdaSa83FPNH6lxOxKziaAy
UvckFCg+pSm5hZqewIfhYxlTQmTwZP6gjd2ExsaAFtTMBCf5aZpdLdhnRL6Lwy3F8RPEz0gWVz3Z
sXicV+2wFiUaiI+NwBnKnb4hYHSO3yLatjAgdIO6WoskmQnUgvXKd0bwPrFGtjX89eKhHumitbaj
fpOqBjEEmJH/XSm7TllzvY+V12u7RktQVWDVKJEyl14godeHe9WsldBdFmMN+AvKw103fQXdd91U
XF5Il6WraZ2S6mNSeI9N+BZzH0RHsGyzOzTtbySfaZmnvIk4Dhx6tY2ptOaIyfc9fiJ1ZJMoTSo/
v1uNPArrhbJ6JWP7G3S6cp9V/D4CKi0v82co3RqTqFmJ+IcoWkXTVVM3OZMRuAjRv3REfqbBwU9f
fnTJmJEKohPK6mWMbp57vnLAKjvLT/yxJNWepnKbI0KBrYF2LpuXmGGaddXkRDCB5F/9ZIIcgPBW
oetsFNCcjsBFinAJGm1bEv9JO8go7wRtTxp0M3BwkaeAEXtPcpOfeJyfOrlo8Uo5+py3mdexO8zG
k6r0mLFX9YrgnwbMIwp/ArEQmX7plH2Zr8n+s9RfSf2NoeHZZxGPejGMAE3g/ToSNv6wM/rfLDnJ
ZbcNOvNKlIRT1/ekIywFsawWopV/DMKtHP5009/5A7L47twEd1bzKolw2UYrFleTQcVXBeqaCFyq
vnplK7dn6HsFMa6A1izLGAC1bzHajaQyB4JI5Y9pl5ZnxjAYlJgitw8iCmaLCzpLW+uIByskT+3f
+TNZcJbGi9btkJ9zs1vY8rvio4u2XNn+ABTJTaZFaKv4Ga0KSy2DVS+ehuDNyt6RofE1ROtkGNh5
vgzacgTGPAkIwcx/5OouxV6UXQtG9tG8GMWtUdDMqJQf+A4qGatKNnnSb6ryQT4mL1lQsMBDBL/J
VJoKf+H4z2r3guwIDYYmEACnnS5++BCUW67e/lsDO0dP/xrrMjFnRhetv9blYbQOJFhYwoc4Mav/
q4yrpF7abjtNm1GxLTrryaQJryk50KH/nlbHvNkJ4NZ7Q39PpnOS4up1KZCmakEjllfBTEGWs6/v
yvkZJNdZPvnZaYh3IKhDvpfZ/8qswSzKEXYQh0894JrbYPUcsu9epuqJAhCE9nLuDASip2s+ZQ5A
KhpXfGkTieaIvkAxw1WuHiS6GGv+v1tEI1TDCAly3VstC5ifXJ2KyDL67qpLRuwvH58qXYvMw3Le
Hq3wQGaMtfQSX5Lq1Hb4Tq5id0OtZtLyC/884VI49MNFiD5bKI74J65qRpirqlym8vrQwIYCzmFp
Pfo2jeZl8Nn1Vw6aKTun5qmPn1m0n6dbpT6a8iAU26El3tEeZjK/3/XhUHCJ9UBT2T8juE3WnTMm
y3aZfJTCfetf1fK70DBzEeO4HK+BxZCHPQXYidbDeykE95xPu6l+SdBYDmTLCQtWQvFhdi/kaxSg
/dPnbcpLTQC8QFddbjOR+tqJMPBSx5TqLLWIZGDQ2RV4YBT23MJTbKeYyJZXLpFB6/DdW/U9cPHx
qQlG4Q/SP9d8UmTy+905G02ablI3o0Qqn/4NwaMLzihZM2mLqQw0n6hn2QO2pPqGxY+PMSNzqQfq
yAkv6vmhYrL4irXK6eCJAaZmr4zIMT1Iys3Ct68IXxGSVIZmIQb5Hh9dssOSqlc/1fg+N29pRPXq
uYnZepIFXFoNmkbOEsfNQDnK9IuuWMx/1OAtyh5t2K3IUaOIZnT86sQ7Agxf0HvaOBOurPFMtBox
Ngne5COXsjKseX7I4neHgJCFYM+nTiS8UqN2e5fY8XPru2tvqJqQDSYhWbA37i8+mZYS9uzOb4Us
eVuWNmq4M3uUXvvFLhT9DBIzD7idNb3akuhx7mfuzal6N8frottmGudH4lcwF+7U31OCGwSs6eox
C3bqtPPxBw+vjCuH55fGh+EvRuI4kzHjs41tJuGhKf+kANfbjs6lsnYNbHLS2mj/NDZWqT21yduo
4GHPn/O+bu6d9aEaboFdpRzwqE0Iu8+8dEG2UcyNL26L6bs3N6l8IKY6Mdfd/IIhH4Wf1Dwb1lHV
93xRivDokecJ16YfHJF8skSE+DmW3XNQco2RlCfwl97xrIKoMbGTscnzqgD71RTmfvoTomhph/iY
4zS1XnPyHmuHeHm5DS/XPcQ5eHjAO/gH/XokoJ+SrgglA9drkt+ZNxTxNYy7FOEsD4TombSjJaFo
91QxVNF76VKSrM64jaYN/1Wmy4CCLhbVQxAA+5tYAHnVE6qiIropqHXcoLee+mOtYk65C5lu60Cy
daq7FO/ZSPRdJnAiCg8W9k+c0vw5fl8GmYFGf2lwUMQ0SPbbBGPE6Irmt14L0Fl3wz+wmiexNzM4
D3ZqUNS4qgy+LbLMu+ynF94HnHRSec1CbHRrC0PUQDaUlt2G0a2lgwrKI3mDeKxGGkuEx0T5Cb8W
8nHjcsPtF/eXroQbGsW1Ue0IWEZMPwzv9LbozY+Ybtp2S+qUHtiQIMBpSCAHcitFrp3on2bgasEn
rXuQgzzFiv+WFhuqadlvU9GLauYQLkQhX4/N3xzSU48ul0JFFsOQc61wKekONVdpnn38zlGc5Piy
fHrcjp3h8MrKFGxISG+wF1Litu38cdMxvwGidWjy2Wdxdnr+vPXno2me4BaNZlPziIu3hlpooyfi
SnQ6bwGcMZV7/F15dbRaqEX9WWEAlo8hKVb62Uhx6W3xGSaJmxGc71MYkB+78Tgmn7VhrEJ1I/aY
EF1g+1UUX2LlPSb4wamnvbgzvZi8iJSD/l5qryx66PWtKC4iwRzk7IquYu6Kccs3Qg3iZOwN7TYz
KchA2mjJ1gZ9b13qmP1bJ2wa7QT9sGrZQWbAqjj+HJJL3NwLec2XZDND/r7vBSy8jtJ5Ku8BudLB
TTG+G8JLMpRDa4I9XTnb5tSJUCukAC/QmTHQTMFGP8zncXxk6V3uvjWFAIWvFlYwIVmhI1KLtq7w
UuuHpjmksiP/KfM91j9EGgtlEfgm/qtEm4oNX33Tq8sY3dL03S9PZnsoavpeVhV6eZwTRKsczPYW
zede/UflCSH0YbWbeleX7qr0G8f3qDuaW5QWsYemz6Hi21pVrBfOFB7bg6/jlf0sBQT/B188piQo
zF5NVdjwh5IVvomTmrZRS7RBvsbMHZm70E5F3y6+TZIivfRDKmnWWLXRuhw/WN1k8l9wtFIykUcg
0wJ/LZn9OEM/Rv5tUB7k+NssTbYqPnG+8yccwB7oQTLxUfqeIutUsJ5F0i6AjrUebXywaocyw1g7
m0O/ghzBovi0SjoQnmN2QG1KnG2aXjNV4lX+MTghI+GjLZ6KMDO3flWKx3NOfGGdn6v4GQiHlrbC
LvlTrCMKUor9+m4HVuHTT4pJTz8HCzofoPPFhx1iMNb4ubArKOxTm3Rcp4MndwcfXHj+6gw+I05P
CnMV8WJKR8KShHK7zF+N4iEvZlUB15/PZF7xd/ZOT7Onj5tgCZODn1jr7boZj4zu2n2CC5FIkuuJ
/GGRQrdvVW6tgrh2j074iKRyNSKBoptsNfn/kPEC6r3xgWfDmxzwGlJo5hCVsFIr1HJsxuW/kSQy
KiDtVLrIMqrKY6G+DYUXEPqsIhzdJzt/fNOWgEKR2JxrQ6gyTF6gn8Tsw9Lp4It2aXs3g78MgieP
8dgOnxPgcTxcEu3UYbDPGo2wS/LXUuKgYvCjAuF6uErTc5LvoNuDPdAuSQdk9ny2oW9/adH7xGos
e4FlV1Q2tfvKPJBGtlqClxTuDqy0HO8AFziD5yfnPwi29yps2KjJbewiWR4Trmx6HIid+fXpDIwp
1Bnk3VwdBY6j4BIWR35ZarCZKfMM34QcorXnmvnXUf/AcwdYcA4d1uvepcYRd6qD8TBlJk5dzt/J
fjUAov0a0j9+lMZG8Xf6MtHSA2e9Z3Q/UVpNWArOuwoZ1wfzSFHcSu0oRvtWeK7AxSHdjwtwvYvF
m4FZGSwaI8IviypS62s2MIKHfyKXwFjUbjrkB6sHt9XpJDlwixKmORMI05xy8d0iTcG17AxKVUwu
qHiBYzAKrqW16IrVTwDGBLFhI+ZdJf1331FelQLGA3G24yP3j9p418pPDU92B3rE9hVfsu4z6Cc3
E36bCC0aHnFjOkDkLY9OHTmDsU8NED75smxAeOhCHEGR9VyihgoCjBLKSizHqnZK/CmmF3Nw5eGl
+a/IFAGBcwcJ1QohvdfrcB/xzci/5OrUOy/itGrNZUMen5WPFd8z9MM0HqTiXQZYaQhe2ZrvonAg
5o4IUEZoJtFS3c7mG4XuRfFda5TQYPA9CfqZ2JxVI5Eht4kCjAYg13gZ+QKaT40NoR0Vn++m1Xdy
fy3bv7j5Uwws/hZwRIb5EK66Zt3I93P4KDASDr8Tv4qGG1gkWSZwk/q7kbclzMLIR7GRpA9z/pwB
wJgiHEkDMc4+BWNL4lOQPkqeg0Im74K6KAIO/hugoQeBwqx8t1S9gIupKl3QQeGSq4+gG8Pj9Mbb
QbRlmyDGVnjreUUWJuo3BY+2/J1UvrXzmpcnZIgxLqlOE314n4yHYG2L1YvgqIy8NuNNiz6wWSf6
rlCPnG+p8hE22Fe+ypptf6/pG7Ni59mY5ic2HDvsnJrzU/IBNYDp5LspsHyLVxEntLWZqSynaHfJ
nlBBb6hK4BxliPTPxL9h2NtwZOXcoxENM3k7cBRdYHZl7gBSb8hwkd8N9Uub0g0fqTjuynKnMXH0
DsmnvFQRBt/c3OAS0dMH4NqkvUnzoS535KAtxast5EVPfV3hkAgIIsn7Kv2AnYzrhuRNFFGdOxS7
QKSmhfbrdK1D4jNWctJrb0p9HHzw/pLvVnY4IBRhXf2J8a4m5R9avvKM9NUL/yZivNTxFmDLM+AE
FIq0ZCq8iFBQpy+NS6U8KYFXlxvGV6CguCJBsPbqBggaog6FMptDJZ992TO0f43yKWb3vD6m8Xsx
kXnD/ejow0+dvFo/daPwzP6o8yrUtiY7BOmHK/E9rjaMpYK1aahd9a9DtmnCJ6UKgb4O428LO3gZ
etKwPpukv6fI4d8iLLsRYuDn8t5bkI4cVUcW7eZP151ksi3dDfx9RyZSnh/G2u3JvQi8VMZvAKED
cy3HmVd3O6n3wOVEMEgfgwbxzuuZOPZu6xdXU38vxD1dnaoj3Cqo9uZLiQ0nTNW1xLEkrPi5eAat
XWHsq/CoBeImM+jtVj7z9F10EyBkda9Ob4tU6r/QqOUQJwqSIpDa3InDEcAJimifc44k+YMHu8GK
U7LntdamT9/D+W4lX+S86dW+Uc5/H6L5GXO1KAsm2l7U0R3rTc2inFVA80BflHapH9WkrIXUtwUf
VHL+So2XZiQ4va66dWkrQMb+PvhuzCa75elsrMM4foRLfmmGx2+8qsG/DhHYQICcggq544vwomJ3
guU+G3yc0eoSagzVE0dhe5eZU2rzNs73eT07avWDZY3WtDWRL+vBcoYVExLmISPEp2Og5qdKqIZW
kSVzJcCEjcovYTyBtM1KT1EPlb5GlYi1JWUK8yvfbontTynkGFdgvJAKkYtsnx25iZGwMKwlGNpt
+nn5vbujE1dXQ/4lOcIeCQqxO/AAVET9W7q83FALLb3WAu4gInLJj5Eu5XQPRHdwX5W4IeAWQB5k
v6uRwbH7y2uF+ol4MygE1NlkO+aXjr1ffAnDR58d0wUE0FPEcG8S6fghz6kNV+yoocmFo3FLE3YY
0tE7fkUjesMS2iF+WDYp/vJ5+XESNhDyclB1ZPpJIqwXBNERjX0jHZvlQidRR8ataREb2bjIuA9F
tmu++/pYdk8+Kr0Hx1d3MskIlnlLS8oTN3BiBO/xdthR264VIpiJ48umpxruEW0JrEF8+V5krV7p
A1mzv7Nw7+qzqX1riRtN/wKaq4b5V12T6dHdMuuVCd9GXfPn2TVsfmPTljDGdq9u9Z7kPT5RC/ya
bdvV/O3gSivBB7buQb7UP2m8J8N7AHxrmVtmrEm+8jFUqWthTWVN7zfaguVL3wKPRJ5WdlveFYiY
xMUz7i15HVtlHbOBUP+BSym2iwaf9pZfmRHdgurUyEcxeEICDNEGtLVd8lgIN9kH7AZ9vVfzdWbT
Nsa2uvG3TIws7FyMIrcJueNj7C82ZpseVRSx9zF4BT5EdQV/K5xUMqOj9j3EPmVFmP/Tzm6ApKvs
0iM+o66KTkC2H1K/AJmjQLBbxnS9f69csgFoAvGKjVrsSm9A9uIN1lWZ3uhmXGk1fgTpJgJepOR5
0sijDB4pYaB7pXxCFgsCQucL8q5PtOhEbnnc94pt0rxROCTtQVDDmdK4ErODb3zhYGpPq6Ohjqzu
N7W8hNNjOX365F0u9qo3uGLmRcaTwKXVmJiE5yU8ARWi2LdxDRpeXUtHBa3yyPYg19eL1j4puDvd
Fwi74A4xPnWsAQZNRozlGolQzKio1baDwZ6+insbWrs+W7Kbl9skAWO/FeObKvwRBOr7H8p0UPSd
3iGV/Jvao1T86NGXIk0AB8AojzT9w+BKx8i/HB/DBcgBAM7SjuyUzBjBCEb1GVFyrnDY9f+Qga5C
O0IO7EFn8J0XLoHv8dUCYaFVxi27EDu0Spr5H8gRs76gngcRzd1qKQPfzQ6Me3TsXLJsy4sIPyd5
rUh2woZ8LLsD18lJj7QDSNCRVTn3f4Lmnzi+V+J5Uq5jJrikLoL0NqyWBczWRdNfCf8p0/YAHPYw
HGr4zYaFF3WLAzwKdGdb5Ktsss9CONJnqqbrlPC+mvjruPyryXPqg3WXP+v8po3PuT777dpEhqBI
vzJiJ6HaAAnnHOxxu23Ut4pWyrC4isgEQ2gfonH3glF7nIwOmRqTHaIpBQg4qMWFG5niStahs8mI
vA29ktiWTqTvHD6mtxjp82NUbOhhG4sjsbUcyGgnAuKRyrtJrcU69AJs2E60Hn6tf6NL5gMOKIJM
FKzdTfeki8BHLTV4Yn7plR+RiL6ZfqAov8iZyynafZtcYT3Qfy0TglOTidTITgNANgsvqXu2xo2J
t2YZCV36R1hCQTRuguCE0loyP3S2eqVnlNI8hV9gWx4S3VNsEV6buDSHF4R0rKp5+uUbCc7FRWdQ
oU9AKsh2HhbAOLHroSGY8V+kHYNoizCeJ0JCdtrt0fyuMuNioWLmSe3vHLXUdjuSdTZ5af0N1AxI
+yXObx3uRNOyU9UlzULiy6f3Eha+gYxTP6GAkN4QR845Rlo1LeQKZ1W0LQXS9qiyW7GvtMdc2ep0
FjgWluK1gEHSFHK2iNznLGFsGAWKjsX76DQrfPMxmjMv3Gb5FjzFa/BBNnusaK3yo9avRWkmolrq
Om4j6m7FkdJSGE+TYyd46Biilm9cAj0ZFuwXzi8kubFc5uescwz6P1t23YCrRkBXGC+RS3W9q/LZ
lUkIaYK3TPpqEmkN0ogOYyMZr5QM5OGWlIdS9dTiq8Q0pY6nTnX96FBZx2FAE3RbABMxs7ZtxmqN
r1Ou3uvsmeULgLOu63XPspQ9OuO3M37K/iXKTi8fUTna+JUah3bp1OFTBMVxqE8jjNGLHdPpEqJU
EG/oPAI8ttGPGn5k3fX26OOriiMh8SQnchl18KG6erJLKdfJMNYNjNK0pBbmvVVoGTA2LD0Z0don
E3gv57ajV2OlKJGNIZCV8yeB5UWdxYFLOl3PL0HD98tVUGf8Q3zRYD2qaaOL9hC2QhshR+D87exo
+Q0Z2EnpJDhXZetO0CkSPHcp3fMIbH2nwbXXG+JQguwE3wFY3bMs8EWX6uoVZB1OaSgcgbCAZ3Qz
qCgYgD8aV7TRf68CQEeiAKKrwXDh94MjY2CImPbEyLPatcxViA5iOGQq9tn0QvRXP3uhgUGJV+7k
rxVIkIP8WTEjhmgfDXT06WsJ4uF4jx2uA0+yPkEKIM7f/PRHHKPDiJl/ym9CewH5sqOA0KQJ6pvh
lmvSvI4TWf9YOrrVZEvSr95+xB6nb3uqK9KXkbWsVKLjk3WZguNqryrADmwzbfmvStjP7VmyPvKM
nUnm0BD3PmGITXmvfBVcZYmGsUPQB3Fd1l6KMCQeGEiIq8AWWrZ45JRnavwzGtBA8dKyhWMCpucY
xDh7ATiv4i/CPxBfrAxejTp3pGGDU65BsG3NmlcgrK8pA8o4V0O+qZp/6eDo08SPpqpc9jahvYX/
pwYK6vvNYB27aWHFOFiyjthiVMamR+YDAaAYJmdP1SvUOIo9eEBrC84T/vv/BSN/oAmKt7qXDvf/
LlTIxpwymJ+S56wYf5SSVHtpZ+b70toGPMTdX6h+BSuojjMr+lKf4/FNV8dsdbaQSdXBt2S8I4VE
s0YkSMAvuNgEVc4HRD1zRzwze7wsfGnxzrBsfh42sP5OMJUTpVwA0Y0wgWQ+U7EA8fzM0n/g2I6A
XAOeHFqfNGf1rPRX6SIyR4B+oU8kl3cdKF62hKLyqQbFH1vsCNGwXCgDmLZNMRKSBt4G/NxZbK0o
jDBEnft1S84UAlfSmtE1Y04L/pmk5NlE2YFxTvuRvZunqeDBZejqjczJVl/Tf1wdypoErpa0uu0M
UiakrSuQsZviBWpfBjR4aAeuZe4WiWaKMGs04NzWoxOAtBL92X9IbXmOEot8CdKoiu+hfKBuofaT
kDJUrlyDmtNREU2wF+zQJuSa0UtQU1w2iNMdwWD9BY2ciYQMnp18jaavqviVsa9045cuvtXYlED0
DUevT0xtfn6L4El7RAEL+KYT25iz2Yn5dyDQQYPyODromIOzv176nFAcZ4FvIzQDtP5reAQymwLU
6itghQHOksUnsY6uNu9RsCJPVPiEEfAD2pGVY4skTw9gMmn/0H6n6iGT+9xk24G079NQfugKMrWG
ENvyF4tSbXlaCLN/HFCf8LuuujWURyA5avZZmqfIUx3DeBs35tZX70L+lKPd3OpIehuy8qDwNCRS
t5FzmVWowAMDDG9HvPfdFXfoggjLEXJV7hwt+JApbRfCnz77NiAgaCJyhDRbpcUbnxQn8oK4Ed9r
7KLpKGtvpDsq5Tmd7stfbQlfJghDjhxoNOlo5+ATwptVxs7EUicRN4t3Vb+xJah4mZfY1z3qSF16
qtDrUKRJ8DdGny+YWhrM1kjzWDYyKo40cdsiAdFAiNKOPnPa+hwkwrXiuwpHFAqDov2qfQA6qKMi
vEeDO8sbUmatBe+YoIPHZJ2DYJGgghPr3cg/2AVWWeySKDluEpqsPETt8FKMxES42hWWFCTNyFY9
cZdvB+h4i/bfmxUaFCSQcRB+d6gavxoYajK77FT57VCIGeHXzCY+9TND5GN+Qh42yUPi94vRCIF2
GrLg7AWBYM1ijUFgRkYepcW5oFygbk79+JpYp+nqYT9S+E5dLsPwSL8AMlCYqBzOEmphIiqyJ0x5
z/+rH396JCfLIpSWAkgu+LJ+Wa5urT99IY9TYciT4ZXUH0FxacQzy7ea/IbEA4vxRzjf2PWl8HOs
aQfkxgS+INQLTpImlhU2oFXrN7BwZEehtd/QswFbt2OHg8sWwnXCJd5wJHC3Vj2RrMOPVvfO8r0A
sKJfk4Atu/My15PHgkNn4YS64Fgg5qVzk9CSWyDT8xWtJE7m/h2GrZ4PmP1QwAqbF3ClxkTAmzio
lMQMdL0szQkwL6GI5sw1KcQxEbx6QnOSSk70q2oSh0FPYt5+m05PYtCK79HjTZQAn0PtHS5epBy0
ZNDMTtT8VJNIVuOnP+5yuoiUYzudfWbF5imKF1E45yx/OYGw6a5zUDBb596mDKW8yt3GnxW7qLYt
EA9s7iquvYafEv5jwZpcAlNgSTPcRribCH025D85u9dEan1Wwg1lFHmMML23pM04Lt/o2taRL0M5
AHfQRVpVJ/p5VGingiBpJPcyceGKyBwy00p0X85HNfOW3S4k/8fBshPty/hiqE46eUZBhl7FJF/v
hWpbZZ6cbPCsMAhV5OqQ4kc3+/LeSSPwz8PQyWK7G0hWk0S2/ehDMT+7SFkZQJKXwHRTBxoxsCGI
lhkK3dmYfCWoVJxxXUXbdHmxnlJ0Io7ArWanw1lmR+teWVvmIZBeQvjbyvfIYL0h2+1LwChHijCI
gomMyAfzRc0QAO1VnyECHo6IgHzyL7LNOiAMR7PWhdeV8FnrJj/Tb0ZGCxj3wmFgl1ieMrRYYB5u
WvKWbAuQknIvpIe694xsncAgJ/UvWyBPfGzxuEc/uMTCcN1ZZ0lDBEcZDaNJcTM1jxYEGseAP0TG
bAfrrKUSaLOZrHA9qI8BgolAsPgtHg/teCv0TaYfQI7gmcjL4omarS1mHLpD5rUuX2P++Uwaqt7R
h55sEpWNPT60zaab7XE9uXwv6O0bl982n6e5Ha2t8CqBssdd238wxaO4WZHutQzCCY55lbPDmlIw
YAb4SbZ1MyPAGZyH8wE+VljDSmMr4VcwYkkzl6c+/x9J57HbOLKF4SciwBy2yjlalq0NIVk2c858
+vmqB7iLwdxBty2RVef8kQWoZXSpQyygU4/YGmPrcIAYuKae+Mow4m4wUE89CVjD7ohfRp+46BXQ
7fGP8E+4/8C5lLxeJS2wDiNYSH1FcOBHDBftKux/qzPVNQzp+pRtm7y50BF6jqifk90+WAMQIi9z
sRlhV9jGoJjQWV1HqgnBRC0gfSXZMzFgNVwGqcXTgIgVgqtjvZzDxYQ7RXq4xWswv4fcZNVp5par
TuoKsA0RzWfExJf7/yLskSewRY6gQ5gwJ7KyHXh8B6Nf6YU+adu3JWNt2nG4Yr3hxW1X5ro1lgXz
ycRcDgTFX52BDSA9mMF6gH1VvmPmM2hrjc2DUlxU4Y9YOvqqxjW48JMdpjFNvUUsQ+NFa9/EXy4N
sjgFUhxve4CIDg2mFiBtL9juKyBmvn9Edn70KDVQN2c/UNflUcYR4Nfq2zuJUrQqomDqhdtskgU/
BIWBsxJkMXPmZritGCKg6MRekY/MPwwkMdE+LXw28eXVJslOTvklBq78zRFXB9+hxZJts/ulvPIC
hu9nnMLQGn1HulDOOgJT7oUIywqMELx6rHeoieTqUYkvxVq+gmjJPYSia24YayQ8NT63flO5xM0y
zJbuKZQgLSZElWPheenuLwIJXJQWNOYBJbi4wAVkPX1ZsCRyEU7+IWjVrjRfJTmrhfqtRZDja+iu
rr3wGDTxcnikzbVKDjLS1C6jmpiseTT8FQcnxBRxH+A9U3fm+zt1ShlPeBHEEX1fRCWBMp8y6kTI
OGHvQn31Ugm7jKeqKZQ4tIMWTbGsIi5HRrMgXyB/kRFCOK6GbgmkWxxzFR3Z0GqgnML/PONlVoyV
Y78DeeOnZ7d+DLDtItRVvCdUbjMylgUxYfEPlTGQv8iNr0TyLga+xwVoxTBBP6DRi5TPjeCUTrHL
jrNOvdEZpCYwa+I4HUGA6koIQ9jYh/oRwHgQNDNuBOGduZ85D4Q0oJ7K4VX53XltUNHNe1AfOAS/
2ZAIWmR8VTP6S3Tr1KPuMfiZuo8G/YjzyQtbEYrtrgrtEuQfoFTYgCyJAyzGinpK+w+Vo8+vb7b+
fA5A1f5U1z+xY0897a9ZdKCyFH5qB2/yU7CkVrTEDl01hUHKjFl1jn2hRZYV0D8dcvTmNY8aKYnZ
84EiPnf4dWKC8XP3Bxp/bE9lsqf5Lq7+0vTduORZ5cjtm5ftEEO61JnflEqf1s+UM3it8VbcAyT3
mEN/FUionGBYywZd4XXg8ZK+OHMKwtWbFZUatCMV9W/YbbrswFKp7ZgVuFvfGg1V5FSL24/y3WMv
XwX7H6zkwoNlADXszhCYslNMiY2i7iGZdyUiQ2MTcZLo/P9zHireISHWAGQidWnVmF+G90wgBon0
5ncEUMD9C4VCOs+jIA9VpGXG2lxqN5x5unmgJw+M+yi0DaR+cHl9Ogrh8XNW8RYij1tlbDEl8ffz
RiySJV1H6iJgmQArDWgrCIShApBRA89ZMZwC+ijl1nCQObgPW/kbU/axJRqOyejtUaGBuCTTn1pf
9qt61VH1Nu4ivNZdfGh9MYCkAarIr6pYR9Iy4kgyZxjFWfuLqwhETc6CdZFSAE4byRa8zx1VQJEf
CjyCRfsEcKMjpgruAGpdyL6pLxBT8TbbOdxXtxSHfEgYs5Dda2T7aQDl6TodZlJ6Ssd1TWw236H6
G9cu/2qAJjEndXoK5C153BPzWxSEtvWWqY3+1UyZ+SUlh1RPlkj4vdhmVT3zofXhrphzmw4rgdq4
zSeltEjWBWGyQKzgU4/sY2eCTPCwC6Jw4hbyrJ1DRC8LQ3CPkOh2V3OA25uxBlQty5OLbhHCTjj9
DlzKIzIuqfwgHHhgFXPZy2btsCqR0qhnTVmaDbIppg+mLjH7oS7v5pK3gw4Vpz561zKhdwAMqL3k
49aKdpXMcsdwOBzafI9+ZQasLMPuAjdJ8YuECVxbd9HuYC9wZJlGjgTwinYY4F/FJhQ3X+afSs5W
vK7tpQzfOBKtOOPeU3CNp6sQCbiFx5kSvalGxuZ8nHb5njjrir5oHjGuPsxNhvUnXBISrcr8/Gwb
FTx4GqDP8aHs7FOsvnz7zCPZq2syG5Y21JhOxgcVDaAYd2tOZEdH1CW+XsjR6CzOUy6uFrFC9+fn
a5VjikWvnUk8SfJkr0AOV3AzufaWnKddftKmx+5H83ObrmolmBr1U2QDAR/7bLxG9tssCPpwOe/7
KdAHKn0XGBFbQOvaHO82VrUf/JdL2EXWk2HOvdbshC6uSZYa8oY2KPcVzWXIIpQJ3T9E7D8EZN+E
HyZ/q9uiHr9w9IvWtnqegU93YJ8YFQQDIV98ij8StV1ENE1R2sRPMFpTELj0IDsoNsHXjHRtGEd6
ffAGIe2xhbruDcfIGWwZa5M/MQUylPscpQCXrHVzEHP5SwKHyngbBr+ec1aVYfIknYJkYmdljlu3
2rs/7BfNjydvibDLlsTVG4B5I2cddnqiCIFR6cKkUjWn0GRdMuQxMXaRPBNRC5j2ALn/wX5gKexa
dbNhhZsQSCCW1QolqZN/VNnv8Fmqp6xYdJCXPAvK3CToe9wbaP2rrxLVpvppTdnx4gsoRumiO3om
+yF7pjN/YWgQ+tEMa2YfnQ0E5O6PQy5hBxkKJ4bLg1P715bWjMoqX1MYI1SRbLZjCFGJtZ75LNqG
yNsZmJkL7H9jlSGfEKsdS54wiSAm5L0tT8XN1sqTXe+HU7RE1amvq2W2BEbh2sfqsmdmcBWs8f4U
gqctWr63T3IQCJN48LvJhBESm28vDPDCjAgLlm3/6TevWnn8Q6edW41ojXSRiYtmDrMID3cRnPyF
M1U7Z0euBefX2eSdTpWDaGWcMWr0+bFA8MrMxJBgxMfeBZYsUTrGH9xFEdBQQgusDwJMeM6k1GIB
eEvY3ISkq0N1ohj75BE4rPL4LgAwkM60M3ILOREX5pJsQAwc7N8rloGFXW1J+5oFI26Ct5NTavE9
hBt2ZfoJO2VVSAcBKPFPTkmYHCNnvYNSzhqgP53qD6amPdMNZuUdYbt1+p2l22wlI3JY+r9qAPXL
mfO0tVXrorgJf4LmIKU3MI7CWAzPIfgyGFOL76y/dWzAgqkWus6geyLV4LjREKcB5hd3RXenpPqK
8L22mOoz23n/2/1B5CMCvuZEpphQWDx8KNQZqsC+q/m4aOFQsJFDVNwGXn7pHMlnKd8P0YoBz0Sg
Rmrst2Q81KSHWh8mvu0ShPsOjYeUZFenI/EainAhzdtScMyd9CcmwyR4y/Wx+mXYhVKj7pNv7dYC
REndlTj3yWhc0AzrBKmYGzc4aOpRbrdB8k28CWqafqn7B9WkXgFSxWV3C06wB9wDcU3Ax7HTvgV5
UqWcEYzdpjUjVYPBKFljUp7a0Z4Wxz9U0vW3tzDQ6iPL0Pekvk4KqB2P169ENETbEzwv8C4rnhDY
jfazkj/YZiwiaOVlB+KEJjCfkZPh4RjS2s/Bf6uK0ITjr7kX+sFJ12L46dOzEIEhN2rbzeCfTdTJ
tfR0hm1cyJM6uQUGEUaY027t+Ckx3uvVMNPBagprV7X3StqY4cWJD/FoAI3y5nUX4EUcAlDCK11a
iCOAkdGBtSmLZf/KIixcm6oHkqC/5U/qTn1111D36cciOnkjN98qbxdhxliyi4c53FDiICdoh2mK
IK6BQppr9EsBYFS7oENu4y68+jjKTLg7y7405jXw/4Lws4NKaJB3AV/yiJQGLBgrrs5/B7dMxDgm
yzmvEL+4V7zbeg5jz4HxrBAoNgmnc3EaJdL96CE5m9pJkin60qYW4nihuI2rq8l07vsHwcmJZciJ
bhWKxkg7ewpB9CtrWBRzLhJY8msEscJGXee4DsxTrF3rgSEiegXtO2pQl59gAdA6sbb1mN+MUoEd
/jOlVVttFUTP4LzFVI3WTvYt1nS5urjW9f3Vm8bMnQNXGI8yAG5uftGyDegsztgYe3WXcL2H0jPq
n9kBll9EJTJ75eaPoJAsMJwR2stKkQeUAeq0YSJsiw1hB4Gz1YTUgs4h6LeVVVIx+VXm9waTZXZr
+Wo05XbKfWrXaFIDY1eZtZu/xrDEc66QLuUvLfZOsT0tK2aZegfEVC7o20CsjaaVw8nzeLrtueP9
EjyxgN4u0UWjTMZQiLml/iN8daIzgNTOjd2JFHZJeeGasRogbQWhhTDK5w9Ra0v68aTAYjuoByk4
OwXMPWeBAJtpuK82dXXKo31FjH+28RdMp1wA/RJsw4zmA/a5nKtFYCS0e+J1EAQ5uk2BrGh8IUqE
nx9lElmSLmCBkGlM+byqq0wc7lg+ZXPeVDPYaP1UpCjLb3HIbBPjck8AwTde/zFkHHkYdQT10xQM
dGCD6kyMGFCFKJJpwxMzm56tJH8FfmSUD7vsGSXeCsut9WpNmF/rR6shqSdavgbDC6GiPPoRDRxh
o3/g9nLAmH2UNCBvgYYqZlWYr8F6aYAFapRPVenY8s4Y+SewK5cjctpiyuxb3MRy3cKN9OnD6zS4
OUra+Q9Mk69RdJXrO5jdatL2p1pnUJ+IKjV9oRdrJaQgCoNEEGBWqP7YEJCiTJQimVlEgI78IAab
cEXLRXm39Zb0lu344vcXsIPDhcKuLQcdzwFHaMlaMTGOqnMiwqRp3pl8a8uvVNrk9conuQIYE3kf
/KhJMsPCacyJxvzdp3vT+4A+mCrQPA1HQ5nzUkHiyCXYO+KMEpeiJH8O7slMf72ScSfaGdKmKbCu
IKnBW0g6McvIVMAX3tXjniBg3Kva5cBlEc4IYOnPhJOLHZhAYaJT+A0hhl1+57h598BGkTJru4fE
dAnjrGhrBNuetvDjqb3EFA6y7h7/KSzGU8BYStCMDT6NGEnWvivwHfcDKpWQatTVJrSTlflTmyM6
TOs5Oe3TkoiwDnG6ZQOckG822sYmHlF7l+hPVIVj+autmwU75YxMnJLfuCIC7t8Y4NCMQ2MexLFn
XkOZxHe+9qiDxUxRmh9d7eIPRy95GM40HDeRJDEsczhNIauRkU79eUkS3gRzhLqhWW4QJMfMlLvJ
709JfHpXkUIi0ys2BVtsKBDDsRCd6+ECMpaBqPrWudGuweS3ZfrHRY1sCNxoUaz8dU+yeH4r3G3k
HFBq8tGTh4PxN+pbATQIKffoUmAQf1n+R6D/1OrHiGxPnwIWBPXKjBfqT8xmN0PIkmB3mZkEgNCv
DhmdowztLpa209olsbroxGlpI8ar1Hao/dHIY9+pLegyrlstWMYsTQHAa4WkFssJhFHq1UtVGTEN
onnlGN8U+Sdfhe9wa3O+lD2tWMhiB+Cc/rNAAcQXDf0wh2higGEVBPLvAPqU5uJwi3blsZshOPFn
kQXZN+ug8fBmsUtBDqy8Zdv+dvktYP2wzWmefIQW8nDjjDgZ7+8sZOP1xPnEVF3KEz1jV56zZpM2
AYgF0obIkMG9g5fVHr3+FUEctbU274oPe7ibBDvKAYksv4lPNcsC6cFMy95DXSDM42mlYVtixJYj
4IHJnbCVQs0WtV+uxPNls4oGeba27XHNszZr1INK83hzhvBn0Frb3ygrxIHmFnyy1461SR2POSEf
vuBm/Bw3cf4VtUdxvroo/4hznP5K6Cn0+Okqv1HImeSj/Kj2fHqgvKj4dtS3GDBC9MMhgqqnvZZD
Bbeo7dt5bFmTVrlopPR6/cXK1pp9xphQYnXwdLIWL2kP7wcJYl2R4JIuxtEfbohMIpLta6i5uvBw
z2KHpEeB/zvzf59cqq14x+lQRFLE226XB3yAsM9cfcAc8AUCF9S5dYu9uhwX1nCSFjKOrnlifavx
H+y8Gd6JE/CQ68v62aYqPttJMQoqer2o6GAAdLk+8kSZD1Wx8AdmBOSUuXxz3bc/pIsWDyHiSl16
685fkN08IhG4+flctXBB8Ntk0DZUTPE4cWZ214gNFTPxqHyKqVELHvGUkaU6vdGWZSUrSDCN+gsl
YWSm0zreHwAvGgQi9Tsbl6hzxBdRFzj1dJUQHdJhKFpLAA5/JBdDNg+Fg56r3Q84r6MUxz7RTSmq
5RjT9LjNOAN9Tha41nJO9IuYwdJo1R05YTA1kfT/TW8Aeq/J00e5xiU6y7m9SQAD7LdnDid8YTuz
Vko4AeLpuhfW7pJSL7B471tBtRv1pAJmGB/YaNQP3d3wlktPnjaf4dzp3zG4iwPg5QPk2nn1447A
2hXxQrz1PjlLwjZCqFbJHoJk9JuiEzQAqz4/jCABbW1NvO6OgluachlBPQrDCpRxtxLEQR28aks4
TO3ks/JEPpEDlIE1hle9GoVsHuoQYRx2yKXppsvWOusp6Yb400ii/iHoDbWNICzNcx999YIs4awV
8G2JPybeDXyLWf/kWefVBewwtzA1JqxeyRUe++Jy1Qq4i2f68iwwvfqPy4qHKJhX4cBor05pVplG
mDeHHqyDCVWtvszhMC69daXepXmwHI29ADKKeOkuuXXh94RISCHTp0GRQf8aeR4IW7i6bPsaiB+C
uz4lCg7M1F245UOVYFk0NJck7pQYt06Nh87F/otqAhq0PwrN++jTCk98aTMC/VwuC4Qf9uRWuod2
6nIPPHXjBWxP4zYurq07Q7JMCQVpUjNFGedBx4/D90f+If6+lTg0fKSlEFkMG7X2yz/hucMLBu+p
WRs72PYGUGUHKqY+Bu2USGQZ03TSmdWyUwukcdvKR55zAjacsRdPFZuj1EedOIto9Y3XWo5ynoej
tVMa0TBmFzf92Zo/wlltBvcUsx+fjAynH4uTgtfzk3pspAmIhFjNwDhIceUndQB6q3OLnijLtuIk
KC2SkOYxUhd7eKkdn0SELd56pCX52BWKJf1FDYBjnEL9ICW7XP6zsg9NxBlBd3pfUfHuS49MGZ5d
f1slp4q9nuWThJJiY0QfaYL7dzlQ7bcsAagDmXWUzzFBix7xCgPl8L7finxfFOfG+LH5gw8jVWwo
CGJFgF4lu0iNcIEJeOJMG40hi9uRv0K4pmhYc2Iswdt07S69+Dr6F4J8QoTK9dZtz7EmwFXyZP2R
fALYw4KAB2Q93nrcWA2GIG6AytdY21Xoo2jWwY8VcALhgRp4kkVoya7iuWUVHJTD0pallcj7MlDk
mxwX/ApUMcyMzmGvYLYn5aqH468Z5mWGq2z6YwuUnLstIEFMvD+wYANaWwRdRTxpoBC58aa0uiCv
g2hpvi03IzsQ0V5MIzXvyOikc2S1JX32Q6Cwi3ySCmeUX67y3WibrDxB1Ov5BceM5XxHscXfLy2G
kMWj9SeaPHXgPuuFx3bppi3ms2FqQzC53R03IcAxiNyDTZY0KxBGJsYj/uECmzM/s4e5OYAGVtUP
w5T+abyNEUjuQNnWNIOki9R24uy0hlYxNhbWILPYik3IHbEKbXKqR+CMqY/fm0jb4HgqdZWHu0he
G9KCpF/5czRW5PWaNtsv0lCeSX18WEhB41W6xs2h7ggeFMsRJuOBqBTEnbW/sNp67QQXvUI0VsOk
r+j84GkKPFyzcN3zTvwsMkc+w53dgoCiiqeDA3PvrLW/WfeE9SDjWxbzMPVuk176lvJVlPiMzR+V
dCV+qvu03QMOzS4gInOYdg56byecOCZafzWfa3EzQ7s7t0CCgPhdg/ELy8OMOnW9eDYSpVIfwOFp
dmrRcngA5QZSQQUmFsiApu69ayEsP3TxU7WZOIn/rMBssGsKVZXFYFsOv8ymfI3suxC75jNPWbi0
vWTwS1Rc7W0AxFLg9ru4fB/xww9RyoDEtovG2sXtX15cVdQe5GPxbJH1SUXAicubkCbU6wQ7MmrB
wpqzDMmHRKXEbETlw7ePN4g5jfCSlerm04RvnwgK3aaAMMMx+uzxC05eXUrnKIBI8S75k4b2Zg1X
8XWU5mcX7HN4mGjplEtdxWa2SYddBOirCf0pXKMp2/STsIgR9hu2XIjZvSQ5SeKOwhiJHDANFtqd
vAlxnBI+D+fskONCdDY48iclGXZ2aFyYTg9PPLnWBWa5fE2maa68Ao2xwtlK8rNsfxoN9JFyFJ1O
EBHplEMY5BYSUhSRnv9jkyfGNYk05RqL65j+2uLiqvsipUy6RuLd/3vgPa7ajr0inRMSiNbOMH8B
Wr38ApChc9PHc805kAKLbEtkPRoT+Wewn2yStDkcExfA78ccvkL1acj1zCjvGswBATnAksOudQKS
CgCCEK8K2NPL/8R3Gkh3sienPTYPgocwUa85nvkiajrLgD9xVCQs88ZKDxb0hbnxly195c6fqW85
FTLp7qKrsHJ5MqR3PhlJlKuzxMXtKQsPZs43X7PRRGSSLKN5uAgJYoCS0dDOo8wJPHqA1pbxyuqn
zuyS+5dRAnAgDmcGwAUuLiFKpDI2Hi8Km4Y2AG6GaB9DevR2/C8CBgrRI7ZMDLZ2V0O6ThlptBmJ
UpYPDjOz7JVSranmrMBlrPGQtRpLTIRS/h0kKMdRdDA/xFR0IjiL6U7xNiT/pICOodQiGAmntcy/
Yl5T26uQMXHAUwHrdnut/rCMvwDGwa/PkCyuRywYUkL7FHQ73z171Q0rGoD3nFpMKmEl/l42O/eb
zDuhSAFZhJjgKoiyp9vufXOvNacSICh5R2SaDquqZKys7ZlWiQadX3tGZKn7RqA5jVk3wyBHmUPI
TyggAeTOxhG9pNh420rFRoW5L0WaWSN4PqlEZxXSQ6u0SWl90Xs6juWaelckleM8tdGHxB9EeGMI
mAGZJwX+dZR8bBRowlPjUvkqhoNqF5dg1eTb50Tk+LwM0Uh3afWbB3+O8aGWH7J7c/6GxUCl9IYh
kv5TbLoC/nPcLbN6iYOMY2NyaYmEfQFwFJuQLprGMeAH9iIGg67uOcSaiA8z3q06M7UNLomQXXqi
mzuIasn9Eup1q/3Uxotq3IWfb+TEUusfrFliYWcfDpOH5L/84bMbsGptqQJueTl4KFXUwZVNRwdH
dYr13rkGFc6kfd+frSGcJl03vcHWBX8VGtHqMw7OaRmQm/HUE8KeJjkj9pW4cMQgmPpWxFu7f6gZ
SSclXtGENBs+0voqlw+ABeawxagBhi07JPaZ/BVwOQ83Y1vb54IrWkO1JzrhVzoXs3SsL6p896u3
HdEjOkeju+u6ZdAK5NCbmzOpvPrOmT9FJtqi0CeITSYqAgB8jQa1WzlqI5wlbgdtXnI1rRV105FY
jkaXVCzsGtxnU4W7+knGtn+QuwM9eyzyPCd1iUBiYXdfFZ5NLipxL4MWINFayOkujsnd5Twj4NN7
q1YPeI4xj3ejN88ECXqTk44AVtpqd5KCShez14s6VTk/5DnvDsC69GPVX6NzAz2t4VpsNrB+PJRg
LC7I/2ecnDuAxK7E1jHehmItDatW/Ugws4XlxKCwgKZfEl4vzEyz6hudF4GbhHllS2cuVB6jchkw
VQKzq7UzVdR25kD2pwa08N5Wt5ib9egnV18Wy0SB9JG/NSV7DJu/SoRNOCeCUA53SbVGydTm21A6
EI49KTHTKqssRqvOaWlQx4AYUHzvWuBMNX1hBGs3/a4aZzI43soCxRKC39rlq5LmfHBi7MqIHBBe
c8QM0l1gVrgdJjbUg+4exCfhqd+Jtc1GAiZh/Yd9FpSzqvuuTPI3Gb0shzaYHV/v4J/wPqBVLlGq
hWi9a3gJWyLCLppryC2k/CBF86b/tFC3kNFOVdf3Deo6PQ+zfKpE6yI/pirL1lH8AmFwp5YFLRhE
r3KDEiM8GGaDIwNhi9X/9KsA+IhlHmnsCTh5GpHUWEinCs8G6ng6lpUxn/s2/MKEQkOq9WLYnBMY
nOZxZzs8IMmTIkpHr6Zy8p3ol4TMWIP0KE//SauDll9H/eEjYVPRxDU3Biq0INIXcW9BN2MQCuqF
zgte7OsZxcoUnroUJWhEa9JkRkqYitMHeEv5zbVLja8/nKegyS5GpCj+UABwq3xjNyeYqxtRuxPD
eFXyPsVPXFOwx3nlfQ3Fp4rWUcifVB7GVENhayBdB6pu4dbRJqCM4zAtkHqH+drKjgaa8GBJMQVD
AyQzsYCwN/42TOjYviYyWO306dgh4USc5ANV8qiwKvfhhHuJNxfYFq3djLgDv9jo+lUIV+TgS3y2
Tof5qPyog6eT4A8EsiuJnZmR6MrN/hjyl2JtGoJv4leprvphHQS3obsn1ZeU/ob1KzW4heAbhnJt
cTuFLnKHI2oq3Efburhn4NP0MfzbFhWVxG4KgsktZj7mbs+KE8mHXvm28bSm9ccIlsTyPugpBM7L
U45ZsTX0AXT2QStWi7ZJbl5ytgVw4AJPg+/SdPctUhF/I4PHh7RtYv6Iot/Cno8BJtKFRTiiuvLF
9n+qsqPU3WxjntkEDmTnOFnZE5aV/Bjpf41sTm2shD8m8r6bNTfm5PkJ8tf1311/Ruw5io/U2rTO
R4GxhcYH0JUnz1lRIEm2lm7A3sjHUG0EOGSgk6CxgyVL8xfoKQbxtKMaKO4hyvIhPlTpxswF490O
d/EiYv0YwDExMCukUbGB0EHoW6+QB0JSPguY1lZ/882M8qFBUePZqPZUPBILpRA32FbN9lqyDMej
rH3mEk3sI8/iw0eOAbu0UAhHNObJzjC+svQ7HveWtsdQWEZfCUdYbp9R3ZC9umRi0NWlaSEwOrX1
qu9PuYVywVlE+Y0KhBQlBGt5Reb2/1YsCBIO+yTeCPy/5njSjYVofIloH5k39cOmnIy4KCGDREna
mAvEUh3FJUQ6SUe8BwNWZyYmCtCUa9kRPPRdlTx2QicquEiOr/losK6wRlRhTdXouzdf1H7NIsC3
OfXYzanPqEjZ9uZKOPnCh4b7GLcvUbruUoiTI3/ft0upXTotRCMpGiiLc+9UI4Fi+vmxvqKtp22F
o5+aVPEX19Xalleeuur0SVouNflFPYZTnwKSsFHtELC7kG0aSG4ZvArC8kmJ/gWoPFRXv8z6NSYl
cUjD41ntb+Zdyd0HcgtkGBzuhiC72haCVNiKalF9WtU6BGLzaGm9WMYRp0b8yoggkUHEAaAK7x+y
6dj/6w7AIeUjGbfoND8HdWmoDCnsDIumfCTIb4nl7g8Qta26oYEAhmONQBcpA7zTNGc0vdH4M9WL
laYxiGz75pcRDiEpyC4/bJBe4hDZbwdgcQszLhruKtMLFmBNZGQcguSH68FPPiySf6R/mStRt4Nt
RVMVgvcqy5EcrQ9P3uc8xCbksNXj0vweQDMsMq6V8ox4KpFXqSziVKVo5yxYYmprbxHRGLY2q/g4
1b2/sj0IcQCJEMi1+Zz+XU9HgYGF6bdF94LwNI2E8xrY3pJvowOJwnKN5XPcJ/UlzT9cg4Crn7oU
AVaHHJG6CWpX6WTvvOz8pCGtljYW/UH+AVAzidY4bPyAdLFjre+YlZKKQwhjEi7efCk/ZQqCkG84
IvGB8B9qIUAAP0gDiPt37m5tJnEKGUpQJJlrp4b06cn1gJ1msktRqezLgEQigYnw+qNVxEfL57kY
zWNPvBDK09xcZ+3O8gl6o+CRvMPuM2eKc1SuAsh+jUK+FeYetdsA8Ofo9xqwMR3gTKwzca8vA7r/
ogx3ZDwbqztRYm7yEg90QaNHrAFszUlLtONTU5ES56dA/EuRNugAp4ks1nLAJFLtvAIY4qSZ9OO9
eOmnPmYluG4OyBpxqKY8ygZTwLJp/jxM1gxLFBLXKJZROuC6FWxq6l01Ph3fOfXKeljoC8fDLp+h
HarnnvX5+yPz37MZxt1bF1qN0qbd/O3CgaGSnLUo5zp52zkb0qdDmpwSRNXOu7P+xM9gkmnhFt60
qs5VBsw4dxkRP4oZmsfsR+ydDaFh7UcIVimpT3KU5XyHP50sInUgK8fhldOWg37updtImLOlfQ7x
xvPOaBRtea9pwkkNJOJtA9FysdRpac52vXKrm8/YuVcO4tNrJh88d50HewvwcFoSIbdGwTaps3fE
9T1Wl0Kf69qvlf6lGvEMdPYs6voRFjcnfqnOhzzx515zprFhOiy0aZR9y7AKQudoomuw+pRpK8O0
em+avUZ4TbC1RD3tAnedm95asAGlpGWbx4iGSZhuaepZJ83AiLHufEI1Z4iWZwS/cMpiZRm9eQMm
Bebv1xudmUCrl8YPlCuZNWgMSQMShnFzzotg/QABgeaiyqEvwNxb9keVXOLuJxhOmfruAnVdV5e6
1KCUiQOihEe3nnG3G9NDBVMbc+uNUAS58iFfTfQPyfrf1Qkz5l1F8lVi3g30hv2KIGke6QMhZ1p5
tbNdy/pQOvmCwBtCsoCRxZ6iNj86ho3hLrJf6m5Ztcc6PssEgWU7GQgUMMueGVg/Qg9Mj7PSTUX4
ssHwxUuZLLmvw/bQDruxQm8bk3DMKwVuJhODdeAIMJnBEFYEF9/441AgM8XSV1TYuN4vpwGCut8R
kUYPqMug4mKH1H9bZuYR9LCDeIzUb9IGDGjIqmKy67ZRtGnGNeaCafAXV4iI7q0LpfXTV2sFsg4f
fDfPkefp95g/WD8NwUtKtiqHRUfEYH9tQVAKmWmWqAUd2a2TviX3lBuLakSOBPm1E15XFdNOsW4l
7muLM/vwT0YlfYAeTdOC7M1FE29Vb21Ln6pBT8wSq8Y6wvVloOZoeIHiMyF/WoNiXoTSnsfgmAEB
sySIDA98psIJ0MmE9e3o0Up3wUCo6BJ55JzEibS9d1jdq3RrKTui4sp8b+XnZkImIVoE4mHyD7W6
wPrnWM4t9OazMFlwh6KTqrsDxawD94vcUJDD7AhRTdrdV8PEmBUfVfU1MM9XF6u8OFyimroiOzAB
pIvQ6AigqpAuhnqjH8hqDoFfTpP+u9U5sMYfaH4R2l2jlkGeb7cVTrgN6e3mGvi7a79pWJjiUkiB
+gAmcAeyEmrF2bm6A/6CFY3t5MqdLffP1vcj+ui8Q9zHiSX7/cTPjyqVyBriBOaulR5unebk9Duy
NQeId/LbQTOj9h55nHfVwWaRV+mYaIOjCVqfpzXyobumraVsk+gH4cAey6U6T+bYnoVmwTtIaB1C
ISpgv4gWSbokHV34ZrT+bgGzRkRQTJHEZKDOZB1329Fc0Rhvpiel2IdItaSTyQaXIzb/NIyHMlwS
aZ06W4P8rgqAVKkWkl+QBmUTsIHmD0tgfWAknKbmQ+EUsNxvwZcR14s61Uq/gu5ISMdES/ZjsYkw
lcRod1i95512tp//PsDhiqV2Tv9f6O5l59q1T5JeuGIkd4+0OlWQ9yFlTpdiZdKjq/Azh7w4MlbO
yr0rzjNA6lIRi8wrwcnYLSwDj97W898ica4kGSDbpHggHe3Lq+Qlem5nU9Uoo8g+d6xpPm+So19d
8kq4hcxNg5VjUO+6+1PZv8hmZjWCQOs/ks5ruXEkC6JfhAgUPF5F7z1lXhCUWoIteP/1ezAbsb07
Mxs9TZFE1TWZJ5F7T6eKUZ9YgzgRbe2cGhl6FRhbvWeajmNZAEQkhclDcbztdRbl15oHxtpL55m/
9wn0VBvHEP2FCmKPTzuApROQR9IgYPH4WvYGtAwMJyl/a++dfhv0/zqnYDqNg4aeFYsZS5USJudk
oZaEFh9HMt8RC1XLmG+Vt0L7gyuJP1unQmC7EWo3X+wMGm7HPFuEW016PoQy0HF5vVkA1oBgpxmp
x8LaSgYOKeOxhrlZ3pFPBo7QWvpyk+F2c/bTMVq5C7FkPfNRD+9Rs3Foj/o7rMhEAWlvslbSWQOM
A8fjgfpFMn9D65+UIOsvLBpmnC+qvc9Je5ijPG7tT29q1CFAsX5auNCQVbiyO/2qhc8Uf5CN7Y4t
Y3iG2jeEx7xZVs4TDQ2yex5HLK3ucBXhHbq0y9xUC7xjrr2msBZOoIZSBZZAw7AU+JPsL0pzVOMn
etV5wJwZzFS8Q1YaWudqFiyxjJsYzEln99Z+PWdSFyzrtWMcA9ruteEsovhEzS5BbjSIjVWUMNMt
0ULXdPHQcUUYDfBEHK6Io00nQCIM9vGTpZkegnSgGnPekaFzRzXJ2TDfk4xHyUYOHJ+S5I6QAqav
BgLUA0pg74NpcRGzhodKRZEMTPg/vVDAIx0fm3rJxIouTyaYCZa+9+x1oLzHoVmDgYpRNHXl2j4Y
2cGeP+gPnbdxQXw69YSNWYb4nFUbMwveAtXQKdazbRvcHSTvijvvPFKVvhAZRjMGkuFl6uXRlGkM
ZrVjaTIqf9ZIH/w1S7u8309VPk5UhaeNJ54v59hulWEHppYvow5TD36aaa+fX0QFwnVUO8TZ56Rd
ZRNhCyqR+0jkcnL/5deOoGZ/w63x/cs7Mbp3JkM8OiCz4dr+B+xDrgvUlkWkjXwmI9UdmHJ/hreA
ldU3nVmKxT8DbK8S5WxxM5p6TZTBG3X0G63kEm4ezTPfydYldm7dxhdWJu86fHCaZ0SM8CJ88z3j
CQnGnzgiWG/yOUD5xA3nzbP+MATbpKR7nkaykJTaE3n2abvSe8BIsEOIqgE9j7ced7VoVvzYEGk6
+T5EByfZIUH3wBw4awehk3XFOTKrajZuex+NPERwqW9DAMQmIZVHFhnM41XtGFVMetmJkChP8QZJ
mR+ACXGCyr+juB/mNXKYaTyJRKWLV6P8SAHeudUuHLaTAVkUi8nMrDm7vLqEOlHMsPwRd4Kw4eta
Pir8uUSXU6SrxFcWtAtb16ZPQz0w0Fmx2ueo0toLWRz5cM0a8u59dpETmIJlhGJyXiCa/780WlAS
8en1EEYBqecL5YlLuS1X4x1SpI/KNO1vpQGuxD+E9XfvrtrJMcv+0f9O5VLkJ0tuCYfBIonfFIn6
fczn0+DFk3OFGl87xMl7x1ITUIEmVoLcTJo9ekUTFNUk5h/EvTE/Ji9W9JWh+nbGy9TN2eFRmUcz
0R58ZFY+oSBPv9iMYu14j/6ZMnRVTop3K4ud7e5VcxVF2JyBY9YDgotrMqm5A2Yw0fsTsACb/17/
Cd2zxaI5tj+jVbCCdDiG/wqFoy2zZr3yl8D0y9ZFA84RYXCV495zr6m6MzqyA+niwO0e1WHjqnMV
KMQwaf3Eoam/D7wNNXVpVZ7BHmbDpSDLpzdOUXJQkdgaZ8QvSVG/MQmYrt9I3/DwFsUX+TR81DEL
A58QqgkvFvBt7RaTrzKrXpLYQY2in1MTHFqGwIBpb0Fh6GermgZ20k8qpwqhh3KbfsAGkoBUV4Pz
7hNlGmK91CQSFqiI8RoBelOibRzWZrxUtKfBKIAQlGnwUuxtpGQ0QjY+x2BDntxbTROI8qwNucva
dyOACO+domylw3HtXSwQ2PYEcjcAg8wT24QbyjlZc0h5hILH8czhEGUwOYELpkkS97nEThkOK1Zj
XKVMcFZNuCY3WC8v2Jt7Onqn/IbDNynhnds41Sota1LzOumYe/dnarG7TQG/o/oymm6RYtf85inx
Lm2za+VB6I/JNszE1o93Vr/VDPDPc3JXxvrXKD4a69tH7ZAhthUVBGZGH2axHIyFaX0MLFNB3wXa
amrbQvM6uZeMYq74h9I9st5eVSiPWeuAKZjqZOFcOvHB8N5GG+BD42MJzBFaPDNz2aW/RfegIEpu
VLpRDfd00vWG4V8trqH3lL9jdPomibhbottMx9+spa2Z5Ky7iPCGdBPxfqnEUTF205ttLmeViwtM
ZVm9BUwFEZJJROacRy5t1oBEbbZPumNmdpY8wRqJAWii2VHTExkly4QvaV9dVe8A3W/SdMFYo47m
t4WIV5ZMYMni4KvGRzGVcrrGI3aY6FCMoXPMMiaKdlbK76nyWbt3HMwmgwftlgafFdBW647OoJlu
4BBnOfroreGQ8vBQ400zjQYs1LT1JSm2KdIZsMUGVfXwnVWIUN05+yX/tyNvxQbliJ5nkoaDiKPo
sfm/iBntI44cdtRQtNiPw9Pyw+NUb6jxNwt/2B+oVrsNQ/4FGQ8DM61mL/VVwYRZo+j8qYKtkSOV
RduVrNn+uOYBuORbXWwnvyLb62miTYtvXUoQHCICWqw/9XJTNxM32UyWreQFkTHyV84d6LPaJvFf
1oQf8Q8U6/wHYrvZkB+5yQFzdmxlH6mYsJosAux7rQHVvdu+xg6NZRz3sc8QOcqymUZHbsEQ7twJ
wIWKaxlvaBU8VIs09OFZ1Y9azeOWQvncO0AgGF0E5mEyTMfV1/Q1jxf89qJb0PzARtYylhggF5kf
lycw7tNwUw+vBBTQxdb62QWCm1EF6AgcIFlNm4VI/9Xqq+xodFhhI1oKNvN8H6ZH0z5hXCQq9uGz
laOembUFLZeC59emWYF+XYZPRT/WHtrEjrX6l5GsUp/lVIgRisBrEA2KgRSJiZzYDxY7F4ZeRfqv
hYOk7RnJ6eEjMK9ZvLa0baHcqgxtxdZE6QI50tk6EqGPvmCujFuRM6OKdnn7O1D/yuiYtCjBU9pR
+1XGHNLFpicmiLSyqcPSxauUKRiZz4SrzyZEq2VhCm3LCAfsJd6ztIqXJth1Eoe9QQ/G2qXDGRnt
SgukVF7yJs6zzr+XpnOslOivKYsvkku4q/zUmJuKOI/j5DqiVpSp+qcb7jmQ41OqAKhKAaSBeb4W
oR8LlF3NRVzmG+Kej8JeD0b23Y1fHWmSDh+u3pPL5StHC5b8mFnvlQSPFrQrh3lOUPi7DMZ9JOWh
pJIM1YaVqnigF581uPjBxHRXByUp2FWkhfjf0pjcDUyWBfQLb9x3gcZlig2kMNYuy5Sm5QtXxhya
w5LWeon+f6aF+uEQ9M2xVZuj7YqVnzvXTpMqC5eG83eRow3UAwXdDIbQNr4G/bhShAFu1F2pMeWm
0p80dpFIMpzMhUxkL9vaWvb0WRNrs+OsKdX6n2NErBrsi+1Oux16iYT8c4RvLrqxQWYbO8QvCuQP
mXnA1MnKr4UGKXaARWf1wBf7RZRBk7GHVTaicyF71nOQXoGW9PxylY9sgFlF1do3h7HSdmshyRzU
h22nKockSPd5GxIcNq4TZIINwgfhc2+yRRhkR/aay0OF9EeTyybXVw09ZwHgNTTojbP4PErn0bpY
PVrLPOdjdwiifGX6gH3RI9uJmPfFFJuT09CNaA0ThI/KwQq3huQbQYUl8b3RgrnyI8F90vv90ccU
BG1zb8IQUONiUdswReE+TmuMLBKXygXDRkYZ8cTLmMcoDIp9x1eDwgSAnkamZbGKMhvjGVgi0PZw
i5etA0iL9cUoSK6fREAlWTSCm1Lg+XbavTBeivo9AlTJp7Pnn7AB2NhEEFTwtCqWnkxMPSoKgwsw
plJiaQvS8dP7N5UlCbIVk71+f44CpuWsliLUhoFJm4QyMHZYlJus/aA2srcwmBsb0dFNPnL6qsGl
cyZooz8qNfoHgiFHCzoNaK0ao7PJQNViTTyM6MRqmM8ynkcNHU4P3pW1ei6NmUY2hQMubODO1ig3
3JeLdqkgHUwgJewQKEx/jkGHlbufHsV+kzeLIBZvJoYrTmBfpTem0wzHpTfuhuSzGKslL3RBzOYi
MZHXjRS67T+jZqbEmCQ6OfbeC3cprg+GqVTKc6RJesVunfPDxq/QT91ocA/MtS3IAGNzSWw9FeFX
O14pumX8zPH4NmSQhTYiO2YTyNBCpZv7gVxVpDs4vCMJXo+EDIA3j0GZpzoRHjsbIcKwMQC4+XJR
oe00GIQoUn0wUWw4Fqe3d5y4NkQhKDDwbdTVtsHbhnZ+enEhDW2ScT7o7y0ZRt0kv+RfmFuUKhF9
6CRpSUgbZDFGosngI3nH7jFQUzXw9gbs11zXbTb3O2WhhehtvX6ZIsEb8QrY6ToPWD9WjNdoKhFm
50gUwoGqBDSQhp49FQBTMVFKIFDtVKnxVSqRa6EXgCCA5qHlPTfStQ7UK/fivVGKhSwHug0aOAaD
i8K6lTl7sPA3A3xsMcPQ+IZPdC+zlvORdW42RUC69NEVbyCHO/jCcriGNZ0xnYiwGbshM81IznCR
OuRo120odjYE44B6Gf1V/WfIl4OVeKJTVBrzYJaVU8XK/l4k72ULclbfwfC6Q66v6IQBAlEipj9K
yKSYEbnouMSYaOcVpaGNDqwfqoUPbq9+1XJnA0DrmXdV7OZUbu2M16oDItFVe9216psT1Sgrohlm
LFxNGU9KXaKi/WrFd+DDEpW8zZfOIcWUVrJaaD22kJFwgE7bJeVHbeEKY43Q1d+d9972Rzd4JO4p
15+ZdqjCD1F8Aq1wyoeSHPjy67SXoqdKMWlYGPMjTcg16sEKzAD9R01L0PP3Wb9sKoMrAwlF723d
1mM99c/owAB3vw2itWmCOs1E1OiZcM/kNl8g/JSXlA9Fxue+YKOvvVKH2UMiHnkE3hXmCFaLeQRJ
wUsxG2SEEiDbyKCI9+rPRLVgmWlaBwFRarCBHQ/coo80R9QX8tl9j93Ztr4kauhk9BaT+cM1QnQl
3yZElb9AuzeNgGzBzC1gGAsxqcblGIavsGJqTyQU0QbpX9cgnrRQO4jPCqNBDjhE/Ir4z2EqlX+l
yEAjmrm7Kr9xKXAFkA55UeKTKGF6fYaoqicTnnYNI7DrmPdEmc1jDTCbfNuMOEKLV2s8rP7OO9Hh
BWFlDFouVgjkCmepue3Vi5/fJUG6wI+iHRGwwiJHiCeQrTeJR9lmYDykBivJZjY+i/jUQtR6a7QP
VdD+K8uAhWDCZwT8wqaP03GoFdXKRM826DMZejOHTUBNFRoU8KNVQkSUHI4YBlKV9wJHZc22wHQ+
+EcI/bA+WS/JKdNnVC3OSudL/58UO0Hrh8lc58ZunGCp+9Yupd817XweMIrzINnGScVeCWJk/+W1
ExoweavZA2sMFWgKEQwTishCm1/+QBKBl637rFjH5XzKD6ERsdm4I6s4MapSYsJUjgYxbLQZck3e
G9RoEMtvtqR/6A7k3AxIKLtltsXnOMolbOapYtce/E4lWxTD2Yr2fnhVwOuhaW92Ku5FXD1Gtslc
uH2PpPw3gntVwH42jClMcZ++5DL/KrGl+LzkzO35pZCsC0GEfTgRsiFTp4QuN5LjOkIdhK5Co3tK
VFD6IQp146FHxVxvz4aXLXVxVYyHQrqkrn0L727Jb+F/siofrfS/o6cKcIJblO1IoXJ0T3X/ys3P
tDw2tg//yCRog/bwV+cEyS5hStTbnxYcDRJJp8cylb+q/dDs76rfad4pBz5j71KEMEJnuviblPly
0J5xvFeiTcH7W/kLPXSWlo4mQvy1DL+9d1hnQGFLb8d7GTp7pgms7VjG1DvV3RPFg+++cnYldkt5
K6ZrNnwZ9H2Dfhf5p5SIbP/4md1hnxk3npBh/Mi4ZtPhp0PIJ4svQL9JfENhOMLFVI+GUxHQTVqy
trH7R0UdIEk/rHTj4LBIYeZfC07ET5XrJ8LZXrpntWFGdfCKq9X8pMW66B0MvvQtISY+QuPTkWuf
zVSRP7TA5ol5pNn7MICD6m5mfZ0qBKGixV1m2DfFOY3l3Ar2mri25q1mhpLALb62FulmW2ep+ceo
vWoU78MuKujljiSk83sLZ9OBthjPAfMRT7vpzmeZi5nJnZrEJwxt7BNdlV3gqeT0Km9D8CPlS8g1
O83GuEr03TTr5njS6g0OPF3bqaSFiGjnqQOm2lXRvIcqYsd9Ep+dbGt714DBG1S7ztuVrCrbY14s
jQr4wrYxr3qDyFJ9jNa9Q78g0iMU9JKW0REMb6pThmGHN94T73W6rfJDIj7D8aj2N4ODoAkffGUE
xwD+58L91VxzL0bEbNyY04+j04tW6XfLWteO7wxNwLCH/p/SPhnLi+EQRixO33KwCJRkvr63WNZh
XmSJ4mM4ZHbZZfdc3IkXQgB7siIsSPgOx7MCFnJaWtwtZ1MzDDL2CV7faJm7rCvMPbvtofmQbOQ7
HD90tpPelboxXnnmib8o47Pq3i1GsY7JiDLlREeakJzN8mFbx6CEOXQJip0MUPFv+hFJ5Bq4nhOc
A+SLREa4+ikynbmnUoWvuORYi9uofnto+V13sZJvwA4Jn2jWoMsjy6XPqbU4PdsbQdh5+pvA1yz+
xVx/8hD44aJBseAE9lx4T89YtyUalGWBZcl9KeX34L/G6N1y8KYqe1ee6Q7mKyqQALZxyVma6f9y
7hoHD1aPmqbK0PJ00SJku5X5L7MnH5pSjzQctJ1ZchwCcurpQGPWD4F4xcEza98t65EPLGAWZbrA
DOQNu7rda8mXwXY+PfnB1eTfQco2AwWtORjtXeVeiX44HCtzrvl4EmYhaykwevUpNw4MWComxRgI
kZkiSHhJFJSOd3VZoFXeNRLUT3A3tJvm/VP5ALIH34hCXo2GD/QvZ1aGiJGPXkekC+a22RoIy32+
tWen3/ney6i2uWA+ln0N/k+trsyO8Xd+6PpjRFxMu4miEzxjGninW5NRh7maAz7+nZ6m5lw1B1/b
a+UHPbYK0TOK3hX4m5RRhv7TNs9IXRWoJllruLskY0O8CbUn39Uk/6nKDbK83iFzVL5lSJAIlsBJ
Qqoxw5NniNlGgLUTlwLnpOQsbmFDgrOF1D6z4DxL6GGMQueUhbnjzyLHYVb1Oz1g0/Agr5kVHiJz
l4oVR1tjPHMyANAvmvKvZI0fkjFJBzhDiQJah1eWiy1hyL6yUS2mXShSOU2cblu1n/gg6pEZ19YT
e4aHLq7qyP/QmHFTAb9VHVZhfo29MW8iOaOjJlN14zQEjuq/xhSoQE3Toe2L4deqzqSy50S17YuT
Xk0GC/k2iO5Tm8aLbctvulQfnrvDGHYqjFoUo3ZJXoaH+mqfJr86jqSW8W+IsdAM793wQXuXUf5E
50heCGpLvWVRTKYH6bPV3jvxzUh+G8F6X/3sjZ/c/CmyvwJBfzoTHamC26D7Z8X9DIPr1B82yr8p
81DSh7XlzdDe4YJVVCEKw/zgimGVMfqXriLcxEtKllSy8ZytrDdeBcpsJQj0sYFXrfqRbPhrHd8c
h2H3R+Aek2dJ7gJURRXGHRI7Kvn0L3FvDUrf/IdblB++868ZHBxANRNjFpLxOWcqErJM3PNyLWsJ
1IAQSosnjsLujYcmKN55BhL9pGDMyp4Dc71krZnrISUc9R76exsmNDVKuS35i4Is3cXDwBpbHbiO
qT9KcOOIcMlGh0zGp1PgSGBDwz7qjQ0e9A2NlKBwxV9E9j1iQMQ5MdgoVzYm+ZKo0+oc2Iey0Qdc
FByMiZ+zRqm4EHhkBqTwof2xNvJhYQwRehD3q5Xju2tpz1wtGTKxrNTGl+O1E+vw4nAJaCicG5ke
B34lx/oZM3ULbePQ6thGOwdsULStdJ1HNkPM8eOVJhXEsDFjGHFuLzfSKXZWT22QZ3sPFb102BI7
wPQURN9IAXpQlVlSni3bO+/zRu4b057cWItATU30O9Y5sg2Uc+Rb8UvQ70WQAupQ09ZJvNZltes7
fd8pMR66t9HxluOQLxWGlK4dgTBERRlACAk+eo8WxcYMiLYAR+vKNOuVbAmhKHPiq00xz9srBLL1
aAdH4fmXymkudQ+Bwx1oufe1vPlApdtX7Y7HluKoDgAJxOqioTRt8n5bhF8qigE5UNfCd2q0VRom
B0kke5GiTTERDhPqZrUnj7Ne0Kyr7Q2DQG6fBr9fS0Z7dQBEBKnVwFJHhwEU1S81u0zy3RAXTExq
XBprbwVLREW7x+UAB2x4j6MU5864b9BwiB7TZL13x0eY+PMxJRopI5GHPK/YGGZqXqNKHjZV/N3i
CmNkE5MpgdVvzUe5zBKMKt5kjct+fGDItKM59pX4z2QYQiYoVCsNeZ2/ivmDZEZILY3uAEQdI/Hc
0BB2Aa5X2mHpkl9mEfll0hqaFGM5Qkdbw7WMrKIib6YtgPLbC7KZOY/4oJnFatSNXg96witGdrgE
ENVde1MV7H9NwrlTWd0Vk1srr0o5rrKQpLLG3+ti2DpVc8OfOGb9HnnmXk0GHihxStP6QgO8Mkip
w1mDaxRSRE9OPfyELLqqZPsVjvKeDN1NqX97J1x3tvkAr2s6w1Xzk12b+2uDHK0aY2+d6PvCKO9K
Ef0qCXFX1iTvrbq9+7D7/FV0xPRa3XdUpbdc8N2hLsXm3znNuVP6YyfEMbXGYxAjMeaUrANi9tiE
udZkE9aHnwq+U0Oy0aTBVxcIH1JSkJIieVVlziHC2qInkoGCxrm5kMF6WnQkc617FdDECpMlOaxl
Ow0/6oLV0QHQ2YsJwUIo8oukV8z98y6M70Og/iW6Dvgrbo+V+9eL7tY6xiUzTEi07dwyxnVH8ndq
dnNX7U84zFBFqNDGdAMhHuVFy4uWrclOARV0hgTUDOO5x3e6sxTws/YnigecPPKle3vgMmy3zEkC
Y0DGrFyimwS8EuVdC4sboTYwofW99Itb42I+k4b2kQ1xu9NOUPe5TYvsw+/GEhv1T68M//qOYBQE
ipsC7NyeK9NlKu8yPkya5q0spnIDkU6SEc5WxE6497zxYYeS7IYhvBCAiLBJMd4yUn2DGkdcxwma
FgTs6uxbBbYcImlWcGhuRrmOqF5mY86qxjDLbR596IRUuQjrAQ+Q1xKuHS1YG6O31Z1yUw6Qe6Gt
IPms82in0dI2Caov9CfSYd3uyO0YmKQbddD6jLUFncJVDy1pU56O+w4GSc56BHUV79DKqcJN1kXz
McdpX5cXdcA4HgWAT/wZzpKNrXd7y4eVrypzL7A+Q6BciSdnYcdzRvat2lWr0mqIzMQhXLV0YdE+
pGEbwmwLVucqCHDny78YbSzJhkCGei+MZj00WJ8adSui977lyy1KcR2b/lMNKnI+aLWj4KQK8VMg
0k13juehLAQiXPSLImk2kxSAsXzDm8bckew1APJ9/LJ8lusG+46oPPt5uW3D8WckIYFn/Owa1qZv
uCsnBJvFDW3k87RtsSvhjUcNI+R4qBQ+b3PcG4G6M31t19jQPULo+hQINtt9I/rqoF0lMJYkMpVg
oMa2IP10+yaPjkUUbjuQk71AcgsaAeuglw+HnmFjYNZrfWiWig+tycxWEYQAWbtHuhr8WRtfKY7T
37aAUts8IkW4Y8URHs3GO9Xs5Mt+XCSOwpCv31RRhUao3o6sAB2mngUofCLjl0CViCIV1qwGtZ/4
4qyVgHVOQbZNgqWnH4lP5r8DYwP/oW3OWkYbzZylPpIFWoI9CsOfvEefB+58cP9V+ns5tZHylSkr
2/vI1YdtXvDWiODeh4IhMEALb18y/y6L75BxlB+3DNkZbFmfdWnNE4YHwzngHAtgTRZCmdmQOtxA
wFllgQkpCxuwKnBQuGf8s4277TjY/fCr0c8TvN70mKGoWwOXV5s+p8mm715d+gUdtEZfndt6ekEG
k9GC5NWqBH9mv3wO25rZORt2GuygIecQlokeXmrcY1RF9YC+/UB6Fp586qB9QPCEXzDeL0AQx8tK
+eIPIXsheDrpPefiyfHb2sTs1jOXS9KoXMTkezlc7GLRqOuRdpbKtyZh2yifsVjzcVTJVvFOwn+V
xp+mIy+/28arMG6WTu8KvVdFuavftPAf33fpQ7z+kmAtffsdphu+o7FCM7ZfhhNJ7pABJSyCcA6i
v+mZljGbt5bIxjHBqKyI4/jYo/IyA+jjDApSDAyKTRpLk5P7xwPuKm9WA5cQP0oNhaO2oa1jze5I
1R2Tj8higvTHD8IIyFUYx261Rws6UuMacw5Kcs+YHTsthpAQX1wHsrma/NEfFWGjGgUSl3UxzdqY
Cpvjtw4IM2eiRmSPQYyP4nzZMWI09kXSR+LklbPvKOg5luN5kFmLhCCekvWcpSRkVLsL79zrLORi
dx0ODWY8NOG8uehKSVzgKWKf09fpyvSSZVRPztlyaTG/dlr6hWGD9INENBbEZHPEOHh17wPUMqkP
IGFTIMX+Fmxyz4Tdi3S0SPXMtwjQwPbuXjvnN5BciirbMMg7BqNk0+9ZOj14+6NliLitIT4rW4vk
omgPL5LsKF4y+lW1D9HQUJy9fkO2rruMOCoc6xg5X7kJHMj/MYazI0/4TlghUsiPOVTi8HtCu2lY
2ppD35xTdjAD66v/+m06OUd++uFbJ54psL+RbqmFg5AUz9TH9f1BGSWdf776bmnwRB4xR7W4NS1b
mBpPvyVpkZCad0/L3tt8DIFX7SzlX1ITJ/wM4stI20xQxqg/eDocZxcol3C8+7CpGaAk2itm6eCP
H36G/RVONVt9TppZZJkzLlRm5myelQ/CoBCj3wKJu0mBEvLRs5R1EPbxOLqvJlOXYyzwcN1LdDJl
8tuTztIKDt3wz5Qmiz9W34OCkXOmGARVMSPNkzs6+BrFi2l9RQkvbfSBaJJnxVC2+Y1tCPdIO1hn
YndBTD8P62TODm+ZWe51qJPV9FVqgmIxMchqsfCpNabRW+Xka9NHw9hD+BItebCQUGPUpwhjtcWo
BQumSphlAmw82P+0dOHm2sZVSB1Ez9tbXKmimQ+mtw2YNnmdsevjfGGxT80VgGbkoFouI0mjW0Zc
wR1EXCPqSQLhn1WTDX8rCvXQ+d2lZxuXmDwsmJ8lCZ59EG/omUkvIsupdVhZ3/yI83I0jqGRrwXy
DcVDNU+JYYtg6ahyyasmczxdZiW1cles0shajE6C8EV85iGsk6InOBzynbMaOvPol3i1soANyCSA
YCXjP3yoFk6MUI+xb4f6g/JgnvvRoi5uZhCTykiqXYDmJlwGI1s+7MqeicIOgW9CA62qCrTBeKnx
I0Q9T7ju7Yr0FDrpHgs0yJFCWVqj++S3dtA9CRXFc2rNRhVVgAYXRIOIVcSwr4m5ghRiGlDhACFI
gEyjhh645wBGHpmwMMo6Vm1YcPJkAbdoVsEFM6fRc13MM0ocarOg3vckwERpd6zDcSFReaQR5Duf
7X8r5l09LLrO2ypMgNDmCuBSJX9e39nrEISnmTQrZ7CBerJi19VTwyxt9OTCnZXklxiesVCcYTG4
5KvTZVtAKmlwFmberYcO2wuKjNoNly3oSBWpa2hriJdGXDgHy0K5zu47A/Xm186qYBLEyGJwHpGI
trJw1vQljZrN7YboN8X+qCp3rjKYpE7nF0EVfE2idT9W28Ah/3M2KnuLhs6irIpZPg7MQFzAPyq1
pE9w+m/HJMhAcdJNFuU/JX5Xc6ZOcT/v8MXGNvshjIpuiB2u/S5g0uQnyLQOOzjdmmXTijpuEBaz
3yWiLYg/7IKA4q+Q5f6AU9RuTkbzbrElyrxNZV1j88dQvlp6/lilmhGXMr5FeHcx5+9MES/1S+Af
/CxmSzi2vKbqmJvKPYzKDfOZbBGTRJ1W4WFqDfN8nLv4dXpCUrKrDlCmXSbRqQWpkISfWn8vxbed
HPT210zXffiuKstIvzskeKarWD2X5Y90NtPYfci6jUonpyv7qJuDMPfE04MYXFzMJl5IklVE8ROz
MwtrBHfOqxH7yXTkg0tHAao632mHIvzqstEwURl6xiQ58Wd1ky1cm9D1z0A3Zx2jvJjdXGf+qJM3
EwPT0pDNNlTwzYUUlE9XfVSKmPE/AO9hRZgrw0WzhC3BvBQpHkS5swTZC6jjaAMt6JOUJJbAIahW
hBeRFF4SYcwWbPpjpMQ8YQ+sJ10ajGnivQ5D9Od6S876TXfPQwRjn+KyBvaNA5ENBFIs1ZL/Gnbj
Qq82NUeoEpus5sNlwjayxWukHCuBxq+rt35JCksE28D3GeDC3YcVmUHGKLV6XuLfM3rWYdYj5T6s
3Ib9e7US6bjqXX3R9Sra1H6Z59VN0b88jmmbwSuY8tDtZrobof6qVm6hL1vLm+teuBS1MW9jZ9nm
BZrsL32gLYGL47rHKnx4WvA2uucks5Hq21A++2WJ90B1PA5VHd9D8lM3GN5iXj6rvL6iDgStbnSE
+RBLnZyy2DgzGlaHhDd8KjWwe5Cx17kEp6AiLpCRsskFNwmrnmwSGusUnYsMhpX0GNr7nylypwhZ
hW+8a2iFUVkVpJ+NRbYeahc8irnoY/hMqC3CkXzHoSewHfE9Zte8INuMRA1yeqWGaCvFsM7mKmMN
73I8tiqT6RoVyl9PBdqRejSdJxHc6p7dL/63ac1etgO38LNmQ5Q6rFnMcVEN3qzPK2L/MFLy4mrM
Fg0Zkwlb5xBFi7bTEh5lymtlFmj8A646WtFVHD7zCPUbRg7Ku1rZtS04oX85G7JMw3gj/7Sa0lt8
jk1DeJI/R2k2DVTzZVvabwYd+NgTXaeE69weF9xZ5ALta7jdFkmjud/sy87ZORUWC61ZhQRnDBJ0
qJELlhvsYZJ9GwckQTUtl8B4Ajn3iRREMnU2B22bifSg2dUp5IXTEZcRvZ5tVufEMF6DLA45ULBR
nIz/MXZmu5ErWZb9lYt4bmbRaDQaWajMh/DZ5ZqlCCleCE1hnOf563vxVnZ13mqgu4HERQZcg4tO
mtk5Z++1BWwYzaPx3anxRawbvcqs/dKzzbS0SprpJhv7Q9WTq5SJGxNEj/UgfqzOIxkjcnSS+MrP
eCjsClsIEfXOzfoEiMQ5DrP9SX73dVgacGb+sbFnHrQOxpcHZi2+8QTUu7I+j4t3t7jXYRC9L2n5
GNKYyq32J/06Os8lJP4OpETYf4JsjLr2MStdFBQA5/itlpg/1sZg3/U3aQBfKVl5Ac2NIb46ew56
IFsBuuXsOQ+SncYWlSbTj75swZxwWhlfMqAtreWespkZOYooZFWYC9N5X5r21okqROpZe8UDdBmE
h87EZU1DkqzEq0CIsdoMrObV1syu1AjpdrkSVXqikYoCC9F60NzFHrWmYgebm+a6oRCNE7LsvOxl
cBvEGUZ+tn69V8b8dI36EYrxIWQWF9hPBAA8ZFyk2QK1FdBP+x4fHI91xad4JOD1Y0TT0Ll0yTLv
Ss34wJL0YDe867K5UWK9Dzh2FuKpDBDDiPk5sIhzmRzKpirOfuolOfguJ2PP/T2a8mRn9V6M8b4Z
w4ep1D/4tY+pa24kiihTIxYc0W5aGay6nMO+5423QYBNr+coz8TrvolbVh1UvwbDYVNBXkTKHcmP
qCU5rCE3SFuXKvP3fnUPw3/rkweR8rAlzDnbur1oqFhU6uvUrHowqMdnpmiyr/ESP8hlulsSrGLY
+awGFfmKN40Ik0dARDM+yYCdMKIc2OGEE1+Xw/KCFI7z+XzNnY828cXG7pzR3mRsuZtJke8Vxdyi
H1MEFLaTgHNNr/FR732Ail7xmJv8gLPcMvNLh0ghidw9GlcGveTKh83TQhu/N0RfOs5lToNr1dGJ
6+kSl1fhQmD4CMMUuqIHVtSbEP5IlsVavi8UcwJzVjjavxs724lRHZNBXs2pfM6MvVe9OlUVU08y
WgH9ozzY57F5El13gw7ityndrYy6Uwc3Xo/7gdttIEIdRnvWRacapUiENishXSx1sv2iuveo8/ej
fkDitx3q7KbhbBOXlzkoGBAx8KArC7P8pLFyzcrQDs3vyoFsgjp8nqfC2nIguR29iwgEkfEx4B9B
0Ub3yvZ6jsxkSaOLllN+4yft/VQeiZGFIzmF1k1eAAmVCFLefX86Sp7fJcdpCHwjZmrsE42bstkX
CxKXRVzqEVtcbyPkVVf4sH+qXv+efmuCTR2ffpR7zWRUQL+gw7dx/dtm9B7m1b7Zqa+1u+ak4ZXD
fKGO6rt60Rc7tG9Ke8aKOR+6CRCXRzJ2Odyt4oGaqmq0FpjQxZ1fQNcrQFK5vrWXXnsUVXtnRqAM
mLNFkHV7ipHvLcAAYUIghRoqo9x3oAnEPFyBE+71sh1c/2fZYAUNmd+UabuhJ4Hybdn5N0WB7Nrn
vGowJ+BbSV10UV31GKBUi3PUBmgL5Ysamv1E5gG7FeO+xNukfn8emEHDsBdzCrYmIPQcF0caMBHv
w4e+popI+nFb5/NlYiRE4vtb3ZET1175RX5UQXuR03DKJHRmepaDSi5NhDSzJ8zdv64nPHoXEaFP
KphfjYqAnOrUWVB92XSsGNWPRx+/czbkqef4+ko2QTIPKsYFXd/dhD8yBIvJ/NFX+b6agw0oOTl1
x3wp9ynaqTl2ibryYQtIMBPOZmi8vW0P+wr8eqn44HNmXWF7sF3EL+W0zSHw59OBYvLUkrrb0eP3
iPluqcjxYV5qgqlsqrIaw0KZvmrQiS0GIDCm/q/ah+L+YiUllRTaCIEi2URbPuJ9nHl0//JtuBon
UfzVbQdu4XUimyHcEj0f4NfroNTOYMbXU3dFY5PkqJFCVNFVUCtxAVddTJ9ErpI1RNj1W9egykK+
FVPUStJZixjHRgXbcaENxmQ+xmArKI5y8quXCAf1kOx/aglXx2bD7gKYNzXWQeSriCQ5MxCZ8jE0
l4JBtx/9mpP3dnkZ1hZRDsbQw+gDz48/862w+m3JIZetC5deybyx3PsSW6d3ZTOGihuf/gwNd1uh
zn5y4uhoiXvHI6mviTto2hwQIylI2ekdcp/zNWyQiIayX/AhBFRgwoX1VVnVcCpaHH1BjAxI9UCs
PVj7U/miGz/aupLzevQzX7x3mXSvGUiYrbDjrV4w/HZOze9PzC/pJBy9CnEbN2T8aD9FUerDPxkt
3i3gIydFzNG6zr1XAznLfZo1JaC5mj+hTBXHQI0gu7BTSDR5dSPq7q6FBGnqGNFuX+h9112skC3M
cSd/o3NUnhaBqsOyTlUybrLIhZeyxH61L4gfkZlwjjG4k6CuWNUEom8/RYeZuEXCvJhj56REdPTY
fEhD5TAJ4Tc0KXGLSKsmb9S0ttNtq8P2UmIudLRLcidWZku77/WoQbVOBDmG2ZPQZFZYaf8BtG87
ZN4+Fc7OdzAr02Da+BQIRYxswPv0hhUOEscXnqSVguwBtK3CoxPB4+L8i7WZTHo/QAwb/+p0cZtW
1lPqKkA7hpq/vERjd0lUfczGilO0h5CgXeaLj38ryoYTF1bsk5wzjzvd+Z1+TIoQQocTDqDokscg
iu61yHdpjld/8SSlemczLkEcgOcf0CRCwNFCziB8wuKmFT1K8EDswQ8xsT4ZPM2OwLFRd/51noLD
6kDZ2wRujA5ta0dFqALX/xRFwshUAygwE3uIjahXJf656RmrRtWjM6nf0rsnkQM4o6WI/jF3iw13
PPF+DsTYOh50f9558tg5OTym6W3KiUxgklweChcymoy4SUz9JJMKG4qaDm7GwyXb8crSgzwExVXc
JflV3ocHX9NGzjU1lsns8Tjl5lJXoFfiOEQ2vvXZNzeTgfOZ2EDxi4xAsCXL9mKOAH3EEvB7OOy6
Bp+iT6d6I2e3PzQ8RfWaeKSad9PrdGeiZdWg58dUrfQa6I+TsyzbecGj6a0qJ3K5RB+P+66wpp1f
TZ9jnX90DpEcnmgp0eniO7Tp7eS5IfX7lC0+gVyZ/ArBUtYew+o+ZGYr2/xs14jENP3D2q+vRVoz
VO+h4cYpgK5Ud9DCcFL4DAQ28gdH6E/TlThY0gV5g3grRiTaY7VNCnpvjVEfbVWNuwYkpK24TD18
rRFSiVjIXMyJp2jzzIF7k6IdDZi/e8kr7uSnRfcORvWc+okgNHthzD2L8FUhBCgX89HkKFpTSVJd
gng7yPOXaki8o4zDS1EySPOAZ9Uz4MVGe8eQEct2KCjopOs+2hDmmPUdBNmilQasTxttOVad/YVy
Y8me6gXh0GzAL07xIjkPLzf+SE+nHUbctYKzEJFCefymMhitY/g0ODBzI8abokRkOQizmyJCPSye
e7fz3hNnuEoakgiKRRGliHHCqX+PYfh7FvQDJs4FcYV4rk4pS1EOFCaGlaxvWkqtrbaR4wf2r5Bu
zzQh6UkcZ+vOq5rawbgcy+BcS3DnwtKvAdy8ASJN6z6mPsWEVOEXa03OhkWjon1QeE3EMH8KWVug
TYgXhJrlaFARbGBZaC9MRDLOJMHz2PJkFNOvxMNmnCzkwgpXX5fVU0p7yksGgeSbj8PVtP+sQ8mp
+LuvvY0sDSB+m2hhqyFkTVhFeDHY1CREOX9lsS1lzsgnG1+GoN4pYFZhblGwoZ3ujcPJpuzw3g4V
moq25rTwEKTllXYBXbfEcCdpDMpmQD0blhot0rifCpeB5pwAnljkZfKhWzhVdKvc11iCAwhDkKPh
quv2iY2AkJCAohYuV6OGgKH19NDJ6iJdx97WC2GmTLdaDcXGYQTsU/RnWf2TMe1t7pdAgUPr5IDU
Dnr3quSKs3LSc2qz8HHg5oH5CZXVkjg4VFtvF72dQk7wnsX8rIivHctdiFS5r/+8ErWb7JxGntOe
vlHbEJbWd4g8lHVXI6vLOHbRP8Wz0OfYuyZqG+2rHj3oQ02PIUM8g4WtJ+hF4T0ca7zv60ko7dSP
oEXcGQwnYSp8p8jfG0PXSzTdQyYw+7QOh5W8WWAygetBdCXc8tWNDFO0yWCqS2PKqAbqF6FD89Kd
ZNzKbWGxste46tQckohN68UqkN6M/q+kRaQ42QWjeuXWaECuh4VAEMcPaMtbEOeQIJsBF6INrXu9
joTQbz1UYK3XPLTofeAsMVlyg/KlCBumYJIGXXTXaPuL4cCj3zQELAZ7on0R7wdjjh4UF53nsbpr
gXIw1OYYM8kpW3LI0pxoh7jpzzyXmBUjDGntStSZHCgYcAHnpEDdPAT+FgXAc2Z3F9EpsEVEgrBW
n13EvxRrLwWPKdOxdBPFZH1Urd3sbJuY4S7+VAOpBbNTU/OB42X6Vm8a+sW1pY48cUzKJm71cAJD
PjD3zxLD2AFDk1NauzLVvO4KNHzo3uqZOKOg+UBWS2e1heOYQsqNyvTH4NCltTw8hor6SZsQSS+9
oYHHhx7Ng5sV2XbA/MoBvNyMI8aiIOkN0wjxCEa01LG9UU2QEVBMX7EgmxbFIkrqhEZ97VTEW4oA
gMQy7PAYzmFub7v+UxUhh0B3eFGsUnULx6ZnzqMa97FA5D/IAlD5PHi7uSthIfj3ZtJrwPgCbWBg
Wp0h2Yha+yWRnIxcMaYIoVHm9ShqOXcvO6foXjDOpW4C9cEz97JqXRYy5EtppK+8nulvyGisX9Jm
w02KKXu4SWxa2o5S+LYdBWYrOxPDgNmQgdZgtdeToz7DhfnDoL6subWZt050/zPaZK6njlV2ykcI
8l37UVkIVJZgZexTqfT2C+LXhTmgCrKD5fk/OTBAjYu5E92csFwrfhbpHNDcQ840V8FN3Nxndr1m
gACGinp8Q+MwPVWwB9yUSTcucmKHnGTZPCxdmuH5DLERushoVRw9K1+aoyfpWcZD4B2SNmOoNeCB
CGr3FLKlXiyocVmevMpC3c2NTdx1/Rm1bJlW6vAzuve4rBR32gJ1JH6uCjFfmuLOlCGfhk2fpp9g
q2kfohQl62BKzFWOISITm4QdMxBZiph+ICjMqTTE+sIVEHPNckBspr/QYEvbq9Fxn9swB8Tj4u2N
C7tYz4rcN0zgk76t8C9OeNLn8pdO1hDGnDmDg4cC4i7tdNs8SKf6ydxl9jjOWQkcnqFRNBTD+8yX
Ia4B8eSE9DvrdLqJBp9YmVC6u2FMr9Omo23lx7dOOuHF4txlYuYOWdMCz+h7gmDoT1f2L7Io4k3p
ORXP5YSramw+MS+ijl2wGtmh3KU66s5h5t1XXfdWDimdNtR7hxZZw9B7VGWTd6c1EuKxLLFFUYYE
mS8OYc8JzqbbVrGouyUZvl1i1t6GRfhq56/bKOC7KYh/qD761LKb93ZzWVIsQj0H5e8eA2YqHEBT
neKJpBmQ9xSTTXdtLdXtZGncrTL1t05CIFsIXaSlQkzCnB7RiKlJtnQY0gAN7nz2ZEdijwjot/j2
bWpzgJcG3mpBAd1kqCMxB4ZxwWjP9EfScLaptCC5COre3iFWeUw2FTLtjZjk+yR7xqQYDYKFMtNK
5K5qhzO49jcnCjBaN4yg0gLOms2GgnXIlZSf3SqFa8gecE1lAw/0nkIXfXcc+d/91scSWC351rF2
hZ5fhujdqvPXwqpfu4RmQRjgZCnj9sWPDOa2jo/ftO6zUE9JAd0b2itxgZr1aOx2InV+LxxdeYzZ
ERKr2USknXYTDMO0kwFSmvyQxeUxb1tIh7gMsH6WFh44OxD7mSxpLI/f2wj6RnhdjQ3cVtic6+tj
yTERmSGhHZdxDcbrXDrlKcK8LWjpMIDm21bWKVmVFtGqTY5C3DpqPV8vdJWr1eDet+0vItc/NBom
e/GvxJBtx1416NU4jNBe2fYDEZZ+yQl5HsXjZBiQk+JO7+DDVb4ArsW7y4N3L5+IJZwJpYxiJEA0
JOFiEG0br0de+ogMmcgd0OK29eUvlJTv1VI/ena/T+gvbbLx3pLDqo5sQQOWP4sJhEHEXKs1C7KB
bK0DJwzSUpDX3cFMibtDD7gBdUk7gpvME5wk3rgPDCyPObaIDe8ZwGpQS71zIcltBFFZJ5R+0UAJ
7USMi9ukg7YmkJq4JyepNE6UIt8VFpdXJ/iaU989CotdZBydifRZc/R7H8G1LfFJ+f5+qXDGIfp6
mfLiPSrpNy0NQxIkkz/9ssVy5h6sKSHs0w8YedBzjIvw+OfXdbHZEfP8UOb2kzTOExOMDwzqV73i
ZO1IysK8+LNKOkZRwWVmFjms+e4OjEo7+W1677atHxMaBQBquMnmZXipreWrkKhibCyKYfo8jdQ+
btM9lxJHd8GxrF2YBaX3Tu2SDpj9Kkl29OtyGywwAQo6BH2u0JQE6tBBlM356d+99TdLCzqUzW4y
Mw0hHGOhWbSSVtJ0WwmL+tYZD75FzICUWPCSAM2BbbNa8V30q97byP3IUbPGcfQS5QHk2kc14uN0
vczbBgrZXRnjnqyQGbJxMfxl2MlS0PS+2dZR+8vDXlZE+IdriSwz8oaPsbKe2yCJDuXPPkwmstcu
eAHevGihxGyBtNSMDaKSFpSJRpiKQfpFioezqmacmNqHHvoPatZjigASiVPqcvzb9D3WTgAaV+4w
mB2AV7BA2iUg3i5J7r1gJ/wauug+du1zl/aYuznAlApagdO3Lk5kREPpFJhd7rG1RLvOI/VSY0ao
wuBYBxQu1ejnO6XYuPV6S3XqCd/urROO7TYf+MwCv3uWAwKyRX/YlnKYbkEcZ61S86/O4CVV2PU2
puNXsvtkoKDyG5lSXM69yK/qsXvJg+fcuOe0KDYZOrXZS9jtpow2IKbwkhloVpTzbqmpxLOp+t03
+kWYYxPKO97RVWowKE4ewjYIxfSv4305Txw9elo0Yyq+JGmkYcd8bwnKcxzMaxcSHJo16KPUiKPS
EWr6wmGwl2ba6pBDshw4bEcmZB41bWu4pq72XprRhaYq3XLLjjQx3neYY7J1MddjzW2HeSN5S/SH
jdkRRf+kbJqYzDqfDTQfolBm5hyrkk9lL51Pc6SZypH5dBNs8iHmju9ma1tTsy+VCJEvjJ+OxVrX
GIqhaZmPXgXysdHcbX1F5e96jDj76EplnD2m2K+/Gzur+OvXE5jYV5H1ww44BxZRRSkj5LFT40rp
QNUREk/DaCbZ0FnGuSzK30uDmCPPBcW8ap+8FDkRgoFjOcnrgEUdxyRXpg65cp7MsPrlu4X4FhCi
I4TOyqdxnoHxyemI1nXsHyoYmFOFcypT+wmag4zsu8JFKF6FFrykibDKvoOTUsGSrWxmL52ad1ND
WixnQREXOx1VIcLCX1n7vCiO/Wkqccw5QA8kllXcoDxrihlqkQPVb6FoFE2JYIFnunLLs5gIee4M
2iOr1SdK663JuR0zl17ImMArigwdo7FjWkQrDk/EinwzPgLGYh5/+I7W54piXyf0p2mRJwtKVw8r
fdsXyXU7WA8d69ghneo3WTNuE5qfq7y+vJoY57eJ5POyS06sYn40uixPwaSv6r5cBda3RWnrc8wA
c6NKcTVHrFVVZJoj58Oj1ZAJbQqavHZoUSqQApUZ6LRqdvV+aVm+ZDa9BjbaVk/X0feg9H0a+NjQ
EP7uVMLjETvQjssedsfIncnIy76Fd5BspwLDWRMQYVGOn0vFUa8L67vewtSUMtYsfbIeS+JmihQ9
Xtx37dnt1b0/D+VjgRiNIX7PCOuGWgeyvg0OOYxweXQHVvx5ZxeEii3VK70tjlnSp2fDEX1esHna
GX5GNnyiC5vvKG74RKtH2lA+9az/qkJxo2a+K1KCQrnRmxKRwgb7zJGWJI7W/RARmjHZdY+shGbR
Uk3ouBSplikF+hRFR0d5APqE/dpG0kJZ0J+XsPkqVu1CctIJlWaRgfrV8QrqHDklye9h6XCamUOo
BNWwC3kqZXpKPf7tO7DEYXI0O/T8rF9kidap+1Og1OwtHjM7VjPz2v43/ZwFDRfYR5baAlF0kF86
snX9Uezzqjx2ufxcyoVYwJwVPrB2JtUPdk6KizutqMbI/hg7QEnlKK9HgdxXFF+hqcbNNMFHlpgO
HUCPSsQMfmbEsBEVcS3KjKzb6lApH2ls2jL0LOKrDAwIGGUcNZXWT0qV9SF1py2cEnNsOSEjGAl+
pzxpu8W8yqQpjmZI17dMmUypdV8ZyWh0dJND2UnywQl4QNplOds2ysmplVZ+lB5it7qbsk0FgM2n
bUyyL0fl2f/AWFUMAmqOn31wV4EIWwbW/mLZzMYFPq8wwRmqPTGOKO7bnIe+ZXFpWhT8PNlEAQ34
PSYKZktNKG0pVmBYo3ELc9AdKd2U737DGUYWM4EAUdpi+672Ydr9sntqo3iIfizR0BxjYrkUvZNW
06SNw+o6x0cX1chkzYKsYJ7ncTPWJOak1lM20b3x21oe2XuYB4piZ4gOb/JkuY5dgWveLGd4Lzvc
FOSiFsFH4v+YagjUno12ozLpnYmHp3z2oViVDuMX1LyFZl1ailWemeVvlWiuh5iJjMi5bWonAYdS
3EcZmnYnWK30kXzuvOQwyflHX3gfuaBeClMUme7EzB4WU09YzZhwYzIDyRewdYphboRkAPXTbzuE
lJ5LElg0ko4gmFarXR9vEwZ1BxO8smR2G0HphZWG5lRfpJvAb17VxP4tFUt9K7yXqLPFVa3R4zkt
ivnYeWOv2k8uAE/lwhBIowotFZK5zIpea8PJKx320m/LbRlsR4V80qOMLRsO2oTj+uxkwUj8TQR9
ywBXtBrmBZEPvH3dW3DE7F3G+CShXsVZPx8XqrANX31SBSLMnPUEtof6jQwxGwCxjAVK8KlDvzw/
117YHxKe1e9+X59SFdILDKh+cUveFdp7FpnX7dSSMnOM3F1k4Mb0FuGrGuF6Z5ZkF8DnmKIQ/KPn
Mt0z/UOaoULFgjGVM1RM/TlJWrBtUO4bhWljNuHTFCmSljI2GrePviqnVfQrrfNoQmLoEwwyxBpG
TchuPdP8SCeiNx1O1tDqKeWanrZj8ODklKVhl3H1I5Q+gzfXh3q6hIEe2dFtEPiuTxBb7u/6ep3i
NVl4mBcaZ3OBp8JP8/oY2ruhnK/nAE9fWbgnz+nHE6CT28H+0S0FKehDgRC/ZAPBjEULQJd7UEGq
4olqCOpsCacCefAxAbCts/o3A8ZkJ411VKMDAzigt0o95B6pHXBm0yyOY3WvW8gLFSYA/PXoKefb
yK29MyrK4bTMzVeC6gOWaWZt55HaLhLPdGAbFJYdKwJn4aFTZBna23COSbzwol01dujXySGWlg75
muxuKbthH6Ps1oCbuoDriXiMSIux2MlI/MyjqtgxdbS0FxDk1z5MRKy1EGZIxSAZW6NCXbLuK+bU
cxZ6uLdI6dg2WfCShuG7aZvkIjuyIoyOwlNsVRBQEMplLoFo+OlQ8ZWs8JFD79MTZr9kJa2hgQK9
zT7QLoAndRzwDe5UHz0/+ExH75TwOLIutbcjWTW9nYHztNDRM+LQ2z64yl1+h+Orq8iHaqLmWDJh
1ECPLBv829JYuyhPn/zZAVY/g6Quo49mQNZXpAPYMZ72zFYBEPHp5DVXkTuau2nBnb1wmkWIl7FP
kRNkUubNBidMXha37mjn2ymicRniBzg3U4d/kB3MoZOFlW8GmoB6bYSRcNADUO+uco/aH/KtQsGV
ufAfHCcEOlTQpKY34WkorV7VYCplIIojKn31BIcIt3fGrafbaS/z8qX5iJfgYCQelhaX7jBUu3x+
WII43vkIy7cOV9NPYSqYmLw4U8TbpUK+xIb8xnP/RnBYyql6+ppdl/wmC3/Qwnw5EFZ1iSwOqRZE
iJQBUOosN0Wjt91Hkym5V1775CbFZcHfufSM1rEzMR8kWcx9F9hEd36bQuW2pod5ufZb6sWyXoDf
ZYiZJvTWAgBjaYR8DKjq3YhQB5WoS9pTYMbueN1ZEHHlKsmeFTJqysqOjGfOij2SNlqY2tms3BDL
+czXzjZGPTA72XuCGxyxAzg6Nv5VeYxSNEKbGXR0YYoE+VXrSe9IpREFuLuCtl7OrPLHRDNSpT9K
R0wV960jr+tFcvwcUWKsNUyGAhOLHKV8WTvLNoKl6orpDu/Vq6t0yRoY4S1XFeS7Bs3gCNs94MKU
7XDKQzHzTN9lPZL3xcJA04Uu3NQQmXoHzHSVidlJEwILnPZ16nUISKMzGldwzmFJQ134uAbGBtw7
Cu7AENbjInnvQ65bLtICp3wDMzQRoBchCaaK5QHFHGE0cdnuk4blY1xaOhN+znIRMv/EZ7eXDfqp
uqbj2UUcRGHTIvykjK6mkfxAVGJaNOYwV91zWkNowu45bPOG/ze2znPD3CRq22I36OLGAhi3bZJd
jURti6w6RmzBdhQHeXuxoz35w+YyQJdm5WpQNPZQ0hpaO1Z8qAyrT+Dl4zGJult30CxThYdy0vOf
QpMjYu9ojfQ12Ja5mS6po5ejZzPcxYlsff/2x7/94z/+7WP6d/NV3pUZg8ai/cd/8O8PzIRNbJAd
/vWf/3gqc/735/f819f8ty+5jj+asi1/d//Xrzp8lTdv+Vf7379ofTf/9ZP57f98d9u37u0v/9ix
k3Tzff8Fvuqr7bPuz3fB37F+5f/vi398/flTnubq6+/fPtbqYv1pJi6Lb/986fT592+OI/68UP95
ndaf/88X1z/g798el/HrI3n7P77j663t+Gb3b0JrTwe2JyA6ea7/7Y/xa31F2H8LpHBlIDF1isCR
vMJ+10V//+YFf2PdDDxtu8IWynPUtz/asl9fUupvju8FUmshPUfarv72v/7yv3yC//sT/aPo0bjF
Rdfybmz57Y/qPz/p9U/zkInyi6Vta8f2lbb9gNc/3h7iwvDl4n/Q6mlk7uDiNmN0rUP/xjqm7YO4
dQ4NxT6G2Lq8TU7uwb8mJGr08SUu16rHmxguN8653w2q/d6jrg4Bi3U7C05f0d++QEo2y50b+nfg
eTko25utbttDd3FL+ZTfsBjM3ja/uS4aCVGquCeih46UAYEWvJOFta8EXLW23LtOvFcBU4h82oFJ
3WE2nwiGwOvhebxid0Az8tsG1CujJuPsEhXu5IhQsPZ21aOOpr2TgrpDqEkhSqnH0pTuTye2/huv
Cm+QY97OVnQbbc2Z5JwdORvonsqFh5HGOd5YWV88diFTtLt8cwqU+RE3kEqT8tFTw32E6C0R5/41
sjmIMNhPVHOqP2wixibCklQRH9MUSzwYDDzt2Oyj9l3NDWsueAhDq4E6gvYT+WRnTfySj0C2pMeZ
VFftZSQmmurBI5BSB5hb/eMo1DE43DTpiVh0R/yshvkHqFK0ZMNy4nuYy17CvrxwcryqHqakO9f2
cnrbxIk82iJGIvwda+EGJSDqAURRDfDoYNn1MZHiVbMfNb0XaQ4EWVuEvfjNhqLntrt232MyJKvF
PGztDm81SWDdJI96lEdzWzyPPynFnW5gI300JFmaCq+XjE9ujwbI46CKWDJuEFKilw8+Z6TK/ff7
zAJ0hzLZh16L9MmuKRLZDsqjvhS+ffUvT+M/7/l/vceFtv9yj2vb5hbnIVSBRFLgKK3/eo8r/EPC
ZboLpm/BGuue64Qck+zshNjoIyaACaFXiuyj/Mzs7lx059SxDhU0qM6WV03oXflyprH8OFi0kMrr
l2E7wT7KluQ6skmcTItrD506Yq8JI/n31go3kKLmbIUTg/A05mAstaf7vI9EtrPAsDfl3t6pqbhL
4/imhdYK7KVGyOO753EgdKcgTYNYKE73m3TnWtmlU8U+JPmlI6s0NdEN2EqCyYNrq8lvwtS7YF4s
++GmvDb3LEN7SwIJiX46Zvqh/CdZoS3qd0AiDiONrdrM+5SZvUJw5fg/lqK4UB1d1fJGWOHlu33n
AWUqmQTqHQN29Jf7vEPGsnXJLU5P3ZAAcD8iIzqw8ZeRdVJ6PjduduXdppcwTe6kbu+FXT2kfbRz
G7zCzbHyxK236NumxwjzJobozv/OlDeLf2TlDMIqfKoL6zE4V3Zw31hg0sR0wNMEpAdSx6aN2kuf
Nxdycg9VQfsVKsn0TAbvDKoKSZlZPkc1n2Rq8O+SM1CdC+6qOrQerKl+BEv7GGzBeM13XA5ZrUcb
B6utfaQxXPSMY5cH00XngTQFj8e/OM04FyShQPRfSKRLD6l4DgoXW/bW1vHR8ghjxd5tJfv/x43q
/3Ux5kZFBCMDW/oOS7L09fr6vyzG6aATay10tmn+aaEBjxcYeOKs1XttgW+ji2o7RyCvZ3QwV14g
wCnCwQ57WFny4pyJKZLNzk1OnseQLNzZqXOmXDvrytmHzn0x9Gffr861BnTieyfSGpvMPkRTy70d
HwCmYsTo9xlCEs08Vrm7/0nYee1IjmRb9osIUItXd2rXITwi84XIiq6kMmrNr7/L52nQA9xBdzQa
VSlCkGZH7L32mE+ediaAV838QqKyOkGCw61vTb4V4vqqwdQxtUPzYAbtwDCjc0J17aNW1aNcVPEI
mEne+M6Bbc2YFNbhJGWnJthPeAcJkKyuMyj5DjVrjyS5Sf8tdPW2asXNvM9h2X4ujJM4XWg6EQNK
ZwXrCKuUU2H7E6PXrQoqHciIdZp1I06Duyz0ODGXiIz1em/P2021gl20PstOX1T4/PW34ilX7Tuc
otYhzDuVz69A86IO2IrDyoAT5G3+XGof+1Z+OkX7qY/5p324sq30JK6sfcnD4bW4L517uRd3gdGM
aovMPX4e5Ovq8gmAmolNqSNwhmUrKkfPHokqePXDKspjllyF+l253DS6HiSOCNdhDnkaQtK/aidk
j7FrYVIQYj72kdJOUW7cZBmCSTNFkzFEJ6YkRZDenKgp+1B8IqpQnBrMtkPCAptPOHQsds/aPfuX
YcK9g0fe3w3yGdUhvxZVGSJ4f9I0QOkBpBL/74+wKpv/fdYaeJsVUzfYlNq27PzXWTtOsm03Wc1B
+C8kzshGCLdi5FdumdO8Zp5gw0bC4qRIZ3mqwHLKtBfwoEar+ijMNkDvNJUZT1OOYI+R+ws/MeYB
OougrPnnHKbShB5sPlx8qUZMfEQHyAbxVpVW6BzKty2rTkmrxoi1QbhcnUWN1Ge2Guc8VFjrDkG1
iYNdo1ltJnoJm6hwBzmtX4WLYaLcQzs2oXKrda/mZuwry4U2u2Qa3Lc0EG6OxqsK+oL6qAUwbGU4
0bjdrDYc2jlUUGQS8e1Zg41fR/m0702gzlpYJmsYRcjyDnNIFyHbT01qn/ovQghEZJZ8V6QO6RtW
P0K+jDrOIJmwcvLFTlAVmHCCQrRLfoRcT+g1w5Ys0UhP3KPsudVLpN60eQyQmgeTXISD1ocMsaXq
kpbKZT9q2fpA/TeAJuLpFivFhVFhTbX/EcwnMeoF+F8C1V895pq3tZ9uHdG9EPbW+6g7NwKC96de
IVS2Nv86AR2SemZUDNzAEfGD9hKj9iQ1cQu4/Dh3a3x3eCmy7bIvWlBnKHs1bAWKrxZdtHEwcH0o
STiJOoL5H5epEWJyPixywl9FYGY13OtjixFFWcip6PTzrL2nix4UXQ51fcGkkDJ46WMW2LqrM5uG
WUnGFRL0E4xBu0RncVDNhxYBmsG5Y9hV+HyouE4RWTOTNBgPpydHMaL//cmn+P7vJ9+0VF1RDU02
TFmV9f+qpHve1WxWuCRsswsmkYeu9uHMkjfxM4RD5EoN2xm30xNX3bVAHbYQYYVPg+nW9RrL4Cla
5W+jGnzxXprMR/Lxbh3sx+zcfuvlX+Ai253BFnYbHgD98mQWOcXQwRXjaMjPrPrVvfb/5eInS+qK
VXFlxw6gG/rommOZ5llrySHAJSk1qqeWaPXHzOvVZ9X9iJ6HSDGjTUnjRatiB3Vf2Yn7gtnfqnF7
rdld/5u/GflbbaqHixnUdsR+Hya/l796+e6HLGtrDBy9JOj4qhZflfphOdsdhOj0dx+SoBnyMIdt
rBRtqKAenojwTZcuXPhQTdDJ0eTIkdQRzj4jYetatjoOdDGd1Qm/A5TpluB9Ue8gWlAVzB4GdG3g
b+7AEJnnrdKuqEHuIMnZKFzr12Irm8Ky1u9Su5Ga6aeb9i4nzUelrR+GsIJ8GzCQsKA4FLqAZFaE
Tc4eprACBnC7JR54e+/mHVO5cTYTypGZOuprQQzOj0jVvtaywjWYB5nGamHLfyBdmEkez5MViSaE
wPxWoj+BL9pnvwRoGelYy0zITfnsNM4pI9JKm5d47JSor6IO44kt7IDYCRXTrFtijO/GGl2N5fc7
s8r2S0z/qlAKGMcTwHAsN1BuOIlGpHOOzUnHlM9RwpX6ZGQBsHKQMsHQWStCERGbHO0PUmIhAcn4
skWyX2YmNi8MNSMUS81d00QpulinTXnptpYQXX9j39owSgrLI0KQacxhabugbfCY9URyMKxiULy/
veWLfhvb8SoN98YiDFj2G4uoieEgoMAh++ljHVojSFM2qKdNm+D17xfZ/CfpmL4zRLTfx5fqucLR
SZwti+x7dx66/nPRasoyb1fGz3xGL3e0TOD2DLG17KxBfhQOKySxxJZkRpUQkcKMpIfeGGwrNgQ9
91QylEwaHOGVP/PQxgYHg8KRtFGodK9reLcR4PVRVhETpNSxNStxoVnxBnh6aqovln+5u9igaX5n
xLW/Neuz2/VAJMPbEraf8yof3uV/xoVlmI2wB2EbGHiWLMe6/qe1nTfHnt71psZlVsUSsOg+ny9s
+JHf4DHlD9c31Hk1uTAkRSSpeVcGJdarb3v5F4MGJh41PSebfXVa0tH0s85T2QjdTycIgaV0KYGr
XnJz+txaKGk0XjXy3ixJPsgLF+OloVwilAlWMSJASkU3GfYTE6hle4M0Zb0IS/NjRRTb1eFOgN1W
ZfFk6/yyw4JzS8ZqjEyq2gVJ8K33/zkqZVX/f85KAnp1FNCyosIHsF9n6f9V6O4JKvXVAo/NFRXa
fUOpHfRuBqmX1U/rNvKK23SK0UOfZq08PwevKJo4w2uQw0BAUNzJG3lmGvpQzA6e6IurOle3EwEl
30m1sTsLV5qHLEK8EHQ62w2wQMtpNiggxXDpx+JK34eQ82pBlWzPXU+AFiM0zEJrkVBgTniYikt7
ZgMP4/EI29n8tHE9eeDivSppPI1AhBSE+iw9OuGOPNscBOeSPwfdiflJmKsrKrZJ34BN25XNXho0
6xbYv8uEsC/86Q9ytTM7cuop1kzitEy6zebw3WxFML2Cpc5kkyiJX1EMUcX/nGpcjaI0IlaacZps
sdDNGELPCcXXKe2GE81dI0fZarH3EWifqMorF344UWaw9rLZVdvnmpPHK8ZQatbQIkKWMEo+kKmd
OthrGr60wRq8VZXjJWljnVyalLQ4O154vNNQDRzyfYftsLD/2sD/HxcMD+iyI9NYI6mejzXxXbJz
NTe21T/jj81fGlAcTc1lKrrbRBhjnfmvOa3pyD5CJN+4IUGetPnSEqgivWdTsCpFiIgiXKU9KP/M
KVAkQw3VSg8dIhR4wKFFU39bamgU/Dt5CtWN0mnNQ8xdwTC/MY922ToHWYsmPPW3WcGOM3udVrKb
c+dIm6aLAnQpdVzfYMdteKpBh7u+YH+kRoxWIPV9mC5mmMLwk3HE+5nsnETSnVuSCh0zv0xZc5n1
Cp9oDhZqvKRzf2ENnfx6uUuAV77+poGL0WLSb7xk5T6NzMxIfKIEJho0tb2Bf2mvAZoxoDT3obh3
i1tY/1hI+m3VCSdvcd5FhKKxdrKnZPdf5R+1IQ2MWJA+cxntinYIO0ynmgT4IXdHUEkq1d4NVawr
QcrWIRVuCPrwDPgrJoQZZoXoI6t9QCL0tQUcmWdz8MLJMXVfWjSXz2DDzddsW9hDF6nGIhrL3/9n
qgfMajvCZrmZ83BtYPPR9QmDwc4/VYWfN6UjLif4Kqm3PGSsJGPr6aQ2sleb4t6XWalNZA3tY+1x
AXh42qI5nf0JLTVAviz67sqBBfYa6UweFdcpRCzITBoh1dmmOO3+5EnN4CaPbzaWeSafs3K7dqN1
lRmPWcRQvoDypInwc/rk2QA30wfOOMBlgcOzfGCTZoH9KFPpjaX9Y3ftpGApuEWzYof6OLqt+Uxb
VARVMI2Jbyl7oGoOahGy1S6cLtOOgals4vLJkwtxk9BlTBexyb7nkA9QMfj2FiUt9pb4OSbr3sCl
Wb4rCmAoWPKjbuGExVrJy8TPiTjH7jTUxkmOq6X8zCvrsy/y55hSdcgdyCpsp0cwZFGjpJH6t/ES
tP+92SAsQXote1t7JDjAkuez7ZWJ7rLix2UX4nUMaKJ9GVPWhtV2lHR05kPIt5mE38uwdh4NoK8+
lsTDsEhnZqIhPvxH1lu+OBMcYAg16i3N83uT3SYQUwozJl0651WwBXpLbGLzEDrWsfz3VuWwQJWw
nP6YK1k5Gu/OflkborUGA+O25M72J20sBLYouVhNjsmtDXJlC6w+1EH7aRSEFhoYMVahTFHYsWdk
kKYO4gKJWvgCCXJbIqQ/Oqr5npdglIpvSDQs8fINBLBQT7T4NLvSFMhVH9hVFeQtbFzqBe08KbDG
5Jtcttfdst9W5snli6yCAUAPto5Ir/bxzKLBIgIoFufcKcOlIflyv0wyabM8ff0sxzlTWed2IcVP
qq3HuspPqpMNnFEGDSs7KzIfGAs0AsXA0p4GVSJddI1rAjxr3Han1PmWTMWtOhGOlhrYPU+XtPkG
o5TMRs2IixRXFZ4rJR8jSStjFY1F3dfHvhtPkpOeRTed59aJgXMoXC5bJGOkaykaysyMptSMcgBL
U8lNqcwRmOQuUOX0iPjgJ6n/o1Hny8NZCl/nABllVB0zr/8y+UZlXuWBdKZ6PxkYu6Aiucp754y3
Rmsexmi/NXr7gT142yN75MfOnlujTHZ3fH86QfRzsgdaaRBtCciPLtlBHuUmn6/HE4AmgpTrZiAg
X4IGe1P+Sq5vqzABzszp7ryv9a9E92c4ER6vOoCbfhDBTma26AHh4HNWtEMXDs541v4jjCaWr4yk
bKjFNnljJYlFW2acjPfOU0ainAH05LQpDBxNY3zDyCSMR7qj4j8Ztol3sjwvOlc/xPChG8/24rpK
8blufJNccSbIgEz4PYQkQf+dRTxZPG4eMcKA3RMs7N8dg3qDb0aKlH90/BlTff4CTPBO8JMCxEY/
jjKv7ANDsllSuMIh7Z65bwMCeXXL65ygg1mq0PrGAxuOdRuWmxXqb3pmPkgivKM8IcCsO1NPkDBi
DnRQeI0kcw+ZNRpTVNI/FP0aC9k8whkg6Gw4bZJymuvkJNdwYo8VCeyjHY/rdGWuoccUHd9Lvnz/
JoyanqJU7ggtkIhAQqxOc4eUJmP0jGC3X4KS61HhxO/ZjZ8koBdFNDhbmI5O0K+qP70hGT5i/53e
+ntfpZxicGB6RlHr4Jt94i/GHGgprzKbfktF1O11Gf6Tpgjnl3/AQm5HOGhl5dG2NtEr0GUnAWpY
6HimsxjexZrTPkQ9MlUHdh/Xrw0ReskSiCvMywfZnxD2MKK2Krh9CAsqQ/W2X+PJYNUpYYLbboYk
rman4ok4l+Qdy+8mZheioOFBGvLHzqyaLJuTeVCuLyz0K4BkYWdaEYvNZSSsxcP9TeBi7tMJ+Ahg
fq8LbbVD5IbUR836VWuDp9vBxBlOsBNrJ061IUe8aomTAAmQZgiCarzU4qxq1snCwzKQ55JXDQ2K
EaO0itVfaHda0oYsEEYDQLBsYJlFt+huSEyM/vjz8jfdxzCp+0tiNmcQZjoibVlS3AM4Ax0hAGZ+
jXQo3PXO1PtURpKvWqbfj8j+oSa4rc3LMR2V5ilgMcLFS14Ht31ZbJzER0pW6ffyDaKHwbZEL6f+
WvtgWeer8rX3GAxG+1q+9gqMFKVTc6EnFh+DSD/lFiUk5Mq5QpdBnuV0TIuFjBw3Y6+HzlBWrY9Z
/2vbAOAIqJJK6b3R+3eSTJ3veYWEFFqldGdPcodIBR+Cp4p0Rov/HUsWg3rlNQyOVAIKinVwUx10
D3XD2EOemtlU7Zya+A40HMaN4U1l7kMlHZmWEixVzFlUzYyaSeN2yDtn/6fe9awhRYjZFn71BnFK
mfkb9CGxSWRNjgGsyBrpRlwMqItXXvh/m8dQbadMrs/iNVVUJ1cmnHa1MInXaPrlP5JNF6g3Jw1S
BbzqPWv8jitP0LmWWRZsR0oCg9pA2bR4wohsgcygsTnB+GROI0WdmsaNTuBr28QLthYr0EDyQv47
7o1BK8pTv65BgiC1x7Kdz7BIsoAgVlysEjMinhJ0OTgFmASFpakeoS3QSMKU4ORcpmcyJB4lupf0
+Yn8cQudCcm7rdijfOfWLhhOanFPwcHnd5LM8sw8pp0Ck/90KhuAiju+5r5rRJwh/NPfso3afP1k
xEnXQPxJEeKoCDOLIx9wqjNMoUnNb1Dzq/YUqcM/ziw8jS9UZH80ezwVzBflmhmY8qdRvMEe7z0K
qBR9jcS2ZTCMU6duL3rdCU30JRmHK0VWC2Ci+js2Q2A5e2COZiDxXjXkekNbC43uUtkUs39nuYsu
0k3Ab6fZwe+H5ebuzIxm6iWAKBH0pN0YYD2t7+pq5NKdTo36XI3q7M9LEwbLZ4EFv7XGo1d1P1kt
2AnjQ/qpPxTO7WxCJ9JkCEEJ9yXro/gP97kPwGBSEFYVYUmhYjC9YrAv4xlmh3b91pALvZy43RVY
i1MhztGYQ83WFQIQBYr63qUPoHUHjVPGOiwxyn42ovCcklfoLACRY7uowTJ/AqA/8d00mf3xNkER
+VgrO9wh0k1cAQoouQaOQLa+9+Pyoenz5yZfbPA3zvoF5BhJt4qL+c+mb0Q7b8H0ZLQ3d2tYsDbe
Z0BP9QkfYbybGmOOPi7JkpXscJhsf4NmabLzXEgoGR9sfCdVu0pYEtVKuo7nSrQnIV9XvrsreT+d
FDp0hyzqxUdBeg9Rs+3zlTAIHzYwVjUwLY2IaAwFA5dcWryv5s/S/8wUd90uxRNC15ZDYtN6Ikb8
PZ9Ow2bHTT7GzmRHKwr+mvbBegPBEawzymEsXbTkOHb0mEXUD0XL0XXCUb2qCa9s7W/00l1A7eFQ
NsoMn9AH+NCPA7MIU2MOSRbhb7Qe1C/5rB5RX3jUVjdE6zfyEVNriKcwldsLvD6bDE28BefKVIJq
vFpJKKQl6jBbGMiUBPW1gUOhtvRztd4s5O+9u70JKZAL4SPFgb7xNcEDxnRPVjtBpfW1p3bKRvvM
GGxpNQzq1U2ch+RuLBplzNGm2jSNb+KWbgjmQLTgMoGcCRMXaRmvLhelGcBbCJ7CsEPm6l07XFur
u8tMOLDqxdMLCt0tGB+RyzanhmfIErCQ6JCw86g9WJcWveexecqNuMvo0roPBMzhkCn3ttjvafrN
ZDPacWBPbUs0K1WyZoT1tKLKgtoJKXdRzWAVZ5GLYMtN0gogCI2g/7rNUxAzdtWr9fRAyPgAP4H+
N2FZpVHVy9FsIHGUmD+quMakAAyWq9XfXT/zRGoY70xOk4xtvBTu/yyfs129afofS6j3NSHavTz4
LA0ngxwYVF9lERLoAZnrItnaRYesXu72LcXDaKgUPQ5jlFlhCggPvT3Q5708lwdw7pF+3zWSahDq
zgKp7bX+Wov0VOoiXn4tjYHpeTlKf8REDk8oG/jTu3GA13pe2MwAkpgrINAZhsRohcuqt78bnWqX
dldg+luy+8hqCPCMp+Sp3yELFGwmoQ8QtUCkqlCCVZYCAiDUwo4S0cSjd0jTI3ST/Z+33uTC3bZL
ms6XbuovaGAxlKL9YueRnxfEsKICzrBculk9aw6bSevAansPO1yDtRW1GNt0A0RBRyRHpkZlL8e4
F1CG0C5sR5ZGoK/HIu4TDCpF6qu3nzRlpQ06EaIR/5qL7V+90oAKuENR+jv3TKkhZGh/d2UOUsSK
k0SJ2IfFhAEX70CAkP1yeGJsDmYMYJhl2EAkax2N0OOn74Vx4awG24/4y6I3YKNxywYY9y2DWNrh
AcyF5LV160+IMr+oURaLivHsXDp995FhM4N4odvaIEm9EZeKI0jBSC+KOV+YaZlpHnktHmvTdPUP
3KDIFFvrly1PF5i/kMrDlZGqqies9g7qO8EbDoXq9DohcKjhTU8pA1cVlKFungc34xWnqK/nz9ff
mrxLF0epQ2HNocGKkdnwH0JrjM01AETgUzsie/BkPX0v/qAX/+qQx/PLoZ94NhZPE/fucYFXOnc/
mF5sjsHzRBLeocbIdNBq51H2+hsUHxx1xdp+pQiKPiS1Dq09YnvhJ5PyNXvnov/hv/tf0hARj5KK
B6jmkIMp4/8dZ0cL5NoI5kQLJD5WT9YKX/UXVxNO0G5sZK4w4YINRCvMkJF7bOEeq+h9lRl+xZ+y
3jzbLPw/5mEuGKYxRtXvNm+Kwwxe41dgP8hkhcmVn23yWW8xh+ucZP0ZdXsk83S9AL1z/dZK+3tW
ssY9Wuvg/RgIp+uX5kc8imy7V20JG1C+qWZ2412UgABRCPomMFGCQXQWGC0e7YRztWHLjfC/cE66
sZwSIBqzcjYu6VLe2JvMTITUCaUMSQqY3AxSrMoNigB3EFekrBwcwcNU0GfKnpiWM/jWqSAlpAwt
ZKd2H+fbd92uZ3QAp46YJASRlNMJj+JALi1mmRKuQ0H8T8aUBz1ER0ot84DhG3ehysq5efKENiML
B7pJK8LUeIC6K68+Uk5MEHSuCN0bp3EX7W7YM23b9YWiaRg086W0hJ406u63A/QdlVA5yHCQ+A4y
Xj7AN6FW4tok5VXHJjfvqYswOsAE/WHNnzar8LP6Tds81uKOofAwLtZTbusvmxJypWYZdR4h5S7b
o8e+v6IwHvdI6MxhSLnOUgqGBnv3EFFKR3PlsPPIMIVUDDWyOC9RrElBZzHO25YQ/FHyS9FvOXPL
JNtYVc9cfUCNE+YapAWs7SW9wEoFytNCAJ97PcJK3b70CURJ9UChUMgMFsCF1TkiYL6IF9JuCaqa
T2F6Lr8sIG7Sxt6VfPLRiWTi5jO9hcHO0XmezD1IlBzbuf42egPHkPqOJOgzeZ9+8RuEzraWRzBp
CMgCFPrVemLbyD9iS4eWrpmRw7XMLxg5DdMYoWSPoMuM7Bmdxw71ea3OO3gYf+HowLqEMjAdY8iq
oMzQamObIwBl7U45RtFGZ1PXkA/GP1d6/0vX0ZsTS7Oprnk7D1t35EXOUnYnDHC2W0m+Rp7xE/67
zDX+k7+E9uD05P7Dq5TIHAs70hRwzOn2IujzJXAoO+QfDzQ7Y+dn+Eryxbrt5Jz1WR/QM9El278V
SDP7/BJ8zW99g01sH584gd7sza/0v5SwEZqfK8+OZSGf5h4Qh71pkSuVUes4YZWoZM5MtK9FKFmy
m6p3TIPB8V+7tskpwdpZomdgOsprnYcNmNYfQ3hmmaM62DlDWM6mesg5U/ob9NnitR14ha+V/nqk
wiw4SpkGLecywrcLtQ3byub32wGTu5bf0NTsgIeBooKPxhfvgIzSCGCUyIcA1XFo+/3CzwfEBKUL
JYhGuV4GBkEYzp/Eb0mnckbD61xMBavpZuOflaiHPo9+7GKKnWwg4tHPMRHUfxGeW/T065U79LH8
iC53MS73vc+ZgtoRSX7lpypr7qfgHSs75as8yyQsbj983uCCoEwA1SkdzJ/rdUD7rfT/NM7siua+
Ostjr/4CGo/kMo97gECC/BiYMIAfDQ97EqRo54gz2R48aGOOTuYTI7HyK60RwmlOZP+kQ4QAEhz+
4lbglouNbzlrbZgTYbomVFNf2xDNuAbqABdvnFlV3FXHXyJ9yP78tIU/IiQUILPZhaifdXLNU+uE
Q/3kISbopMviGoS2vBDmHmgF53PsjjB+e9si4VgOVHvhggk0OdKZOy3IR01iy7YTtED4eql0s78V
+zg69jteBIeSkMWP7JixzGe9Y2VFnlv5sJlXHJJjkEGpqarfDZCVaf+SJE9010QYn6+sZMzg+eLl
9yyfo5Hysaf61yE7DJSAx7FQfPyjyqv2i/hDcPhi5T8WjEiMIq53r6FcZ+W1M9JSqZX56LfvqdG+
q077TnVU7p7gU1MgMUnoKdcnk13jmxSKgXhE1DfNucCnomp0wUfyu+3PpviU8u0tnRB5vQxTh5XH
CKR1XQfoqT9qglFUjdgNS46MitFGfmCgVO6+RH5OxBI3I5IWchYwS10b3zlWM35EtnSCHbxfxX7b
SQnBeM98sLml4xo4rGNs1jFGEZVkn5Nktf9F9tKO51pdsEodTB433u/nRBzZykRaOxd/nInxdJFe
fmU2FwLhIawKXiD2Qamj2pminc+PAhkh6RFmNJxHmnBaFW0hVbKHduPMF744Ntt3oTg3SVJuuxxy
6gz57OPZYaUSOb9b6hfkHmlCkfB6ZVsYi8s7Rq/DzFlUMrrAqQZIH2rTzrPxunv+mGNgv6+Pl7+1
YW+noCVDMXScW+R9IBvU26xTQqokfTroedZIAT5NekA87vmpZSiZI5StMqI/VAp/XxKubUW4SxL0
SGMxkoxxIDRtOngVaTetjXZH/Vg4dAnlcM8clrWBhIO0m/2lz8VLuKE3TS0+V2SJDFwT9opstFGw
QlXPAZtPV9tUrsteH0sFLw/kH/VVXakc7ejRe/anG9YPkMPUpISPUoUB9BqomXZXVcFLl64EXrJM
gxfkoBluEPxvffufMstJBTpvJHGJVLtsHQk6FiLRUVDbHUmyOSYAsKgcg5RfKXXiIm3HxESRvY9B
Ci4NpENazPepsx4NSwJyg8/md63LLg5axCupi+fiHdq7mYqzPSQnKZVeC3YIq9kpVdd4mXhblBtO
HK9VldB6EtVcoSyTg4T5q9Eyvt8fHbAsnNWHvkLQOnp9iRE1y/waEbc57f6QOf4i/cIZbjI1HU2w
F8I3W3e9ZhsnPDPfuosQIOasTVvnxe4BizpHupLhqNniSQV+/VN0sChRLoKfHsKhsy/t4Dzm0Xm0
f7S4k5w4TZO4tM1Y64xYlNhOd2IZoZaYvRSVsxohFn3FOdJCym5DUJD+NqsXmMPXLeko8g6DPnEZ
67EZkqbOnC6vViQ6PDHzFFgKXKHtqXCLEy6OFxdTX55Ga8uqUf8st/251NUXVrwv7QVjd6SwYkg8
rMP7K81+E/A3QkDaPnhBf4Dxmlia5xrRBs/cIKliiqzXL5AXoF0sTPD+5pQZo0qi9BmBVQLvnh5i
zE96V50BfiMIJT6Gc6TEH2VaVL/pR9G8wfiZDRlp/TGnhE8e6IlQpZ0GZXUbX2WO2bWGa5LUdCjR
aL4yPNB0tRbZo7NfTbC66oVJuqdQaGdLMA5IDLikEHeHOwkcRsfOlRh5MwvKcrm3y79oECOFQlYd
07esBPHW/y7YCl4pEbUhw3OqR5YyEO0oYdWaDhRq+0RIXjLFwRjaLCyVtuZH9U1aGUo/wqwpiMeN
ly27krI1UtqYCGF1graghR1mErRXflvNVaVFljogCWD8edQHtiwugwLlUdhsIvfQYF9dNFXkvC6+
pwlJPIEgz1eRC1LIRAgmB9PmZ899KMoaSaNnzHm4uV3JfiBdGHu3Yc2088jjPMxHeSGIFD5vsomb
gBItbd3Z/o+5z+dk/Vaq5LbM6XUSb6n9V1CLUL2A0qAMgRb3nJBgpKt+UYLx0I/wgvstHBBRyxPA
QufOwWjp603R0gd9wVvZAi7GhOf0XxSL3oLWYJS+5oHUTZaxUKR5FjYyQg0GBtpJ2NsJjMlpKlj9
aiBJErKTR/ICKEV8cM9hd6/fbG2MMptPRwkV21XEEnZaEmDICnRivo31YIKHLtdgYVCCRS0EE4Fj
yzO1OpZrXialPwnjPUfnCWzBKijaL3/zHWKB0sVOPceLtceqRq5AG6kOZfXcRCli9gVZXTCaqv/C
sEgyuspxCKVUdyV1eEs08XCy5jSVl0lLLoNK074EUDV98hi/dmpDetEATZozfqjQ+ZT33BBudnbz
hEGEHABQPaDYQ4OGyCbIzpnCkJClsGqgdIhzTBOuRH9TKg4KupbDlrkJdwr8NQbuMZwsD9F7YJcx
lkkDmnTBpGDStYhhlKQvX7u5fM1j/bVr8nMl4Ho6MRk0wNoYyd9ZAOOumc80B9grnpXATkTRVVCI
DPPgTw1T3LEMhgmbNe2g7ta/CQMyISa02F7zRqXPdUK7KSOwDlWV3npD3OSxv7WauFn0S8UMIggb
alrcJLm/AuK9aHwHdBdeZpA2rPsGmpxq9zElEpb0qzXoAwQM7IX67GM4jZ0eK6aIcZ4e1L32H+D4
tyT3rNHFvKGRUxyParRxQEPs27tD9UPFCYMKOJtMXgkWfXeg0tFt3mpv1hHx19ZpapJ4BNOgQybC
t5nBld9F3FhZbNdIB+bpvJqoa/vUHQSIrnq/4e64473ctPd3mAoMrqAQn14hqR32kHHpWJKDXgQn
JB/MYQ8GPop1DvZlDqBW6K0XJlzOMjPGQ0EHafINs1CflwX7jZlOFBX6oM2RocC/BDzLHRvhBOca
R3zmpu5q159FOX7oFWpJmvXqVtjaFaCM0C7kIDJTmg+gGb2hmk5avcSbviAA2cNZNkNCuUrHb3ri
5/QYoim5EBPVU8su3roIMsAhWtIv/+RuKe0fKoQKGAUcV6i8tdGIu7mJNV792rcI8rW63WPoiPZG
K7wVr25O/I+aD+4ImJ2Z4fKRZd2HIGxjqO80dwRSjpRY9s4SCWGJV0ujnwMGogBLdzUYFzOw+GhY
25Ssa16Dl52VjdWw3P6ATlPn7bVI07NhH4mL8kFPe8aGsSWdwEPKd0erbvx0QR5VCs65mYvlfwg7
j+XG0TSLPhEi4M2WBAGCAOgkUWaDkDKV8N7j6eewVhOzmYhWdGe1KkWRAP7P3HuujhKTCnSpXOrJ
fs1CM63Cou/DQu9R/cL9s6tUCZXaF3rtBtJPcPs8uyXdcAVwQvk1n7f+0XfNcYPQAZoGrpvkzdBM
xxe8oStzFQuxDWAIgrxn4na0CG0F8race6VDwW6ILctdoPFOu8XHKWqO8rQdO1Z+wvoEKzurOYfi
e6WC8LLicy2n5zjfp/leNqTDml2MjQfTqJ4sSlgwmMp9azrPZK1knpkJetBNh230KSxPGyLtxEB9
nyWetDRHPdvctPRykMp64SZlRMuJssvoPPlWvi8r7VHJdbkvoK4bQ2jM6MlQFQ0bswFyVleMHHqt
OPKYuUbuiMYOgpbXjRh+LIqVv5UJS7ru/LJpAbyU/5+8W8Zl+X9Ei5JuatjHJJpsQ8WBiV/zf4sW
F7lT1zGS8RzzkopFP9DUOCYvqbMVnRCSgUzRwdinxnzN447EDdibM2mFgDrTAcMR3fkSeyqHEIOt
1VwuugR5xjN7AseXQ229SHDDMZzsaU+NCM6Y9oebEJ0Whv1erFAspAx4B6CZloCIR/4jwkr4UOK3
FI8ygrbk0jb7JqVbRnAoGN9R8Zs0tz6Zz2N/Zxt8yvT2luM2x6k+ZIEgOAWzkzYOm+Te/9tQaxem
Z2pPOfnCq09PKt3tXKgYAt9Vmi34aAuLqK5ifspkDp1M/kgFDMk0ZdG1XA+aZLjShhONZBg2hUin
ovS9sYi9Gt9K4jEUQPHI93cTIHxFbM+NHCAPGnewsAk6/uGPKnM8yuTdohDveGFquhmMENBD6Q1z
CwzXUMoyqiyFB5kC9xfMPL/7wLtvtj8kBHcMe0lvbBumn7g8pimMhQAHiCZwuSh/6P8qYwFyB/4K
hUAl/aK/SdxyU8KkwGNGl/s0gB1XYngrgdBywJ22yrzf7HGIo5geITBOpmLX7Hn4Af0YUbCurmLW
x4Z9XbWec3RGmx7hPgO6rgLQzXgmwpFmglmNt1ggtwrLJhh5m/d+u5jP6EvafdQIo85cBoaJHBWu
TEW44V5K2AOh0BuM9CZ1DNodvfqdFhATZJFyKJGKLvE1ocYX/+UjTnVb0Tr8mePR4itjA6hG03Ew
oWwsDP4btKkpIPq/UepN9H/rSYWEKRTfI4tZjdAAzBKFRu5DuPQrRrKwiW122oSWERjboTxfUBJn
mT1D/sDEeuhUBAykKmwLaiqJ9kHxcYV4NENmWPP51DS9nGLeDH+0McE3vxebBLPHz7i8NzW6WvxR
oVaVAvZEnggFML4rRM+LE+s1nKCsfHclj8Iekh4IrbTD5/RetB+wwjyNUE/AlcRB8gSA5mNFnkxc
d+JPEEtBtOPRhFPsdjQ7PxrJYJLeXRulOj+vConx9iibO0G4AVdE9KwbqLIeExznfmwDRXpfivsM
F7HLHkJl3jYV5qF6Rma8CutdVpsbsNVcDdJ09nOifnL0cZv4m3V6b+eiHkyE6RCCEYm3nCeCkLwZ
SR0s88uGzVTjxqmtM2kXMmLBFTwcwh56YoAsrI2jKxEFKWBtndh7xXShkgJlgIhJLJ0W2wPvgqL7
0iYF00eev/QylPSSK/pcASh+8nWzXfXB6BTVArqHq9QyJ0cSurZcrat0FfBBTUy+kldxqWyLj2nd
lyv+zLei9dTiUFRvTxzkMN7a1S4m2puzORAWJ+4zkLnighjZ8hnm58O/ogqy9DqzrUwVb2XAPlwZ
dbXrvU/FsNG621NyDtiVuXc9tKe4NRhH3zeNeU51EOf4Gxx6gtEa0n0Qiz9Wwjqe/Epi3Gm27ipw
5UR974+d9aigosWRbXxSULgdKS9Wek2JJZumgwaiEmXYHqwuSqXFm1uTMZgjSdFp3rBXLCcWtWbR
0x2vdjK/1hpNaH1oFsITtnvZYiwk3TRjrTFchr51i/gYISXn1lB6b4xKr7bwa40To/HHprwr19l8
5VM+P4umZV1es0Z5Gc1XsSSdEIBOQgEJWmOnYssQ849c7nC0P00911EVzhjYN+6rQuczUSbK2OjQ
/QH9lkm5OwFFx5roGN3izGScEVTkopHLrRd1+yQx8AnJMVF6iDI+5R2Po63qj1XJ+7OcV4l7dg2F
8VXKefNiomWegSvESY8kb6k8rX6gkKiV7iibcMQ/o1enlHPlYVgK2NiPWPFiWD+T4EoiBGXpexs+
1RmCVOfr5IMM5EzgAxCJmGTMP/FCmuhvm+0jSbom1q+BowR3BH/7U6Vg7EZmMUnygGY8I6W5JrSZ
z99YkfdL8Ql9M+XFW8t1KUD7dyf9Lc9oeNAwcyEzeyOeZjXfpxHcEfc39YXM3EYVXxue8SLdKavH
RWfzHbAUZhd007SfuPupWLjqfX+W+hO1Dozo8lYERmuvnB1IdA/0oIdRY+r+yBtM+RzHJqSNvP2z
IMcayQhtQKawlsuRFjwoU19n68VCv6tuT/4v4KjpW2VUZSD3EF5MTcKRGXaqTkABudWUdARSdhbQ
NPQZyiNn9SfinkqZ93TpfebhUc7xQYi+J2TrMahYxhVIPN9MPn0EghOWKiW9l+OPmm2nEqpqrHOv
Fe/NyDhJd+ZxgMoDXOnAHxY5hzF9ZIEF8C3+KLripLKPjxmh/a6Erxsj6c0IPovSkUgl1FFMW+s7
BMsEPZZA7DYznz078B5VyhRUyt+sHc9cR5eaB02pWACV1iuMHMmFxYzr4i02Fi9SFK+uf9G5jZM/
L2S9kptIMvSmsuQU0FOlKOTKE1yVU4fkkpDZHklYTJZHbYpeM8+Qn0AwGRWuDlwy1s/ShQJJy9BL
jxLUGY11AxxbB96EXJlPbcRCAFJsNIH41PDMqvyQSv0dxQZYvVsrax9oqWBrLUzVRMTeBptP5CkR
cMKiMUlHTZlVZfeECsEsb+CcX6bOrrPOFcUBHTJRbfzLiHH7h/aBqG1ehRPMu5NI4EMK3lOTEMR0
E7nb5C+aGWm/stcQtOis6uuWMD+kSSNhhYQ/2reE7rzWdxYi2XKLgkijLCfZXCggvcjGWSWGTyqu
I5gn8gna5mzFFu/QrvpbitIxfj42h2ORcjjWB4rZw5rrzvQ3tmQbrLyt/+qKU+Rst/r+JEQoOM2v
IrWcdKcaV4VhH8IiTKzwp8qrmuM2reYb9MUbA85xnu0m/czjlQxQexUoBYR7LQi2Wk5HuE+0xmyx
SzdHcpmNV2F5bGPsz33tV+auY+uswiCiAjEtt/8tXgQGFmv/WGT1PKd/N4CbEE7lePUjYWE1M/tC
OpDVVPsmj15FZkwBs9Q46zTMWg9ioTUR1dOWv0Jl1xP0+jkhc/PR4hku6pMzlGFmawj8SlCQuKho
CZc8lNQ0nKc8tCohQKaCDQHjH+mdcAUsEFgIakGnVnsYRoQrmOcZSR8zoZXu+JlzDEmOod+yr+qP
SHjAP2WWkB11qyFAZz2m1Y9ShkUVXza5uiB3GGW/ehlL7Fblz9JKL3w0ubsa8plJ4qDFAbjKOpdB
6J8NQ/bbNgdtpF+Gubr0whHdCILXg0Y1aw4lQ6xdXHPuU+LFmN/yhpnm27yOqDi0U4SIpJ1eawMO
GXxmMiSJmVoZhpmYWMK2JvcTpPr6Ywz9rh3DSTtRUZivxgp+AIcbgG0GEOAJRpavZNItDccgh7UR
5lbQjIRNt0/zAXs5tjRK5OTxBYBETwuX+rpKRvMbeHlpeF57s6Q4uYXwVXTmFEq68Db2jxFpVcLo
oflbaq9a+1mksB+JwPmrLwikFGH3JSYTemoEKzK1LjZMZHIwOREu1glC+XY3F8axvnMUySODeIE8
Pw/ayo5rGoqg8PKkKuQet/zG95ZVcos2dHqJW2FM6r3uVZ+VHeFIPKAsWBovltzu68Y3CchUewIc
P6rtvVXLQAG9OfBQq7gGGTfl7BySsFzesO0cJDKJRPCcqfqqwvwG4M9VeFzNfSLKLtAsV+C/STFw
KxZdCfuyxvIghBPkcTYVZChSaNYWParI0+JrkwmywVKlHaSV1CgUWuiJntFOG+00jilt3w8kwCDB
G5o6sMhGiFg9TendUPbyialixd5C5PGqAlB+wj14sjhG9iVgJVkciaOuEXNalOQ0J0w0sFZtGSrg
DBKPGBZzG26yGpbNUxX2QHMcJKkUwpo9a5N2xo0Kf8XAc6rr/rOefPaQ8RmmzxvDobeh6R6ZMD2a
VbjU5QvBa2+yyiKMfSxmpMA8SaiRpNLwKzyMK+E+lOgD8VwxQQmQn8kpmf6Umm/gIlZw7DQE45ho
ptHMtIj+EpwAHU6ACitHThZwy4CeDA+Gf1H/C+nI1erb0lh228eeCYyO8r7FeLflF/KUrrJW8NB4
S7/7TLppc3Y3jO6eWd1dlU9D0PTejB/4DwxN/HTDS2J5HeouVkbgFyJuGQQuhi9Ul1g+aaguWgIE
dtqu6pewLI0ztViuCn4nScEyPZM09PCphwOKYclBObKza0uPeovBYOOhg4vmlFoy9yqcImRX8A06
ye76u9WylQRPp1h5EKvah9yc1S9zaU4kCvkmfcTCPLbwrRfB0jzJ5Ewt9WM66xea2GzBo5s2LqQn
VuUT8PJdRG00EOqlUEyJGrUVHMWn5bKMj42K/DVYNemwWHAHhkv2NhhB1bwJf3H3me10SMJYMoK6
5TOO7exLgjnQ5H8QUREZQYilncLUVnmsVjElOfa0nOeXWOVujPmrf1ME6TUHraFib8ykezV5c7RH
z3Y1/k7mduPcvJQy7TiJzFGHU8CWRTmMlOVi0UzE1IEbakiVZK+t+dqiGi0N2uWBJBbh2EwvMwTQ
OFdf9Sa9q3fcJtomHlIAM9k0+nE3nFj6e82fkYa5QGwgL8AfjTeTjDUdAgk0oLqz5RsC8JiGxuC9
lVK2Y6IUpEodLuYbHD+htukKJ9pXTFmLZygCzKXp2NUMsB0DeWYSg2UNSxJ76NDXkuS64nPW7eW5
06QZE55LAJRpFIgye1BhVh0RCXc5swuVTmaJXHp9xOn2rqCpFZAV9vc4Fs6NpFwKb6tkNmSW1z7o
Y2G+5tmrjOOE8lHDo4XfMVZFr+UbUiZ3VfeYKu0xJfZg/uB6UeLtthi04W/RQupSBjk5TLDF9Nfs
K39RIR/kDeQD1jz8UgcVd6imnhUgSrn+1ZviOTqzL0vGq7roFyS7GnOvQhNYIIRqJN1aMNEGOx0t
Rc//HKlMXzhSE7xOXbIcpQvJHDFD0l02+ypKqcRL0CdsTkm9VbMHrrrFDeNMO2XsaotxPBqXwY7Q
w0lBJCZniRUg2xlWuuIunLfYi7g31inzuCO8Kku9QYP3OtKvGUey4yhMlyHyjXahTrQjje9H3Fua
vtrPrrDhBMtFJ01ZSDIdV6uIGhbhF6qwZXOSPxd2qeFWS2eshNe+ym+L+Ke8WZaFJx9kE7DQsZ2O
GctlkACResz4Klv9yL3GPaCPDwUJWjxiX1v3GE2rLWDQlsSvqyEci5ptaDTfZ2G75aCexZUFplGf
esRoYsIuA9KGHVm/jdY46UpENqaMhMkNWEO7ZvY07DyhpDbrGTXvh/anJ87dkuRQ6MvLgFlIU3bq
XLg1X5LCzRdnrqds95442IHotQ0fxoZfVIKDXPElc2ZFwJUwONdU47V0msaWyapDJbL9jBg3Et1y
F74zuZSGxqL6mdtc72tRdLEIwwU8DU6lTYdn1uAc1KWf/mwqO0qiUhmxtzQa499oeETbvYVv0E9O
nGV0aPERIp0LhZy6JO9emu7LYpnMwaJWb1v9Vrau0RYuOCygTwhaNYS9C5YNfK+abdVM1WlcE+mh
TT45IHMBmnsXc0PlTBdV3cc+IJovuYFGhfESi0qJCT8WCRm/b5IR/kjb8BgGDJmdtqNLERTByafB
HZgcTtjEFG6IeCKCEt06wihKWNySnnySt2OUdB8TRy+39thhX8eNQBwHy9pIPJlvlky8IuaSjqhf
O0dsLa/0ELY6Iy1cce8y35al0SF1KehHNUAJh3Li4x+45SK+ZHmEJ1/hAUagDL55zQiKkN5NWHYU
A+ReBoI6Bb1qQI82bFGR/W46qESJQYqUeDhiChxtueCsjt0EarE6u6MEshVnm4CzTVFkp2lQXjBA
LRPAdAgBBaxx+YcKqkHkod3HwdykzvOh27GI1GdmC/pBRojFKE1lYiow3BlRW3EE4WVMXC2pCEve
ULYwEBlOhcJQdXUGVAzJM4MyvRARs6ubc8VfqT4nhaiTKpQ45IQPKHEkElAoHtqtvCSvNnnwAmKS
NCaLuArNrg/L+l9Ca5UL01GMXsTxbulejaYRK6lRlsenNYFSW0Mz07urqriZgDvcaHZEfe+Za+m3
ZHkXx/xQGqzXfkyrOMt9CzpwvwKdJxXVRLmbbaxk7zl1w2Y8lmofIUC1TJVydrfeo/5aGp/6NDqi
WtzaQb9I14WIIpmw9GSkKnvPtdODATa4Cs2Gr8fhmUJcndgM4bofT0/XfesQkUBIQodx7TBjTt5A
WA1j5lTt4pRC7LYHk7e4i0VvNIkimSZ7jD+LXHF96VNjy5eJOOXQjQ8ktRCjvM/nyRsl9VjMybHi
kbBEmD7Ysw+xrUN3OkMsJsBAxpAA1BXFhnRETnEalxWzNTMUfh9EeOxLDUw5c4GHogVlaOfSXp4Z
XFb7TMVEzMxmRoSbJUgR3smB9xVZ+W96ZAQcbdmelf9T7ybZM4a2oW29aPu0SGqcWk/pOsYijmAt
BwPDiTikzoLcELtyUpmhcakCdlu6tZ5apEbkvA9JYReZQm7DG+IJNt6SB3Jkywo/mjJffoYGxb8k
wBqfSEXVd3o1Ju4A1X+eWdr5FbUo146OlHZfJp86SRxgFQYGcgQwtNNvWtGRTenZTs3XbbCHBGi3
zjGDyBM7UG1lXmU8HpPF0Q79hJpcYswbM2Sfx6cS1V4Rm6eHBSzrNOWXGU17dV5NR2EYNwO0S3Ov
F2gBRTZYgk6dThjkvquCoRP33Uqe7jPKjI0eyEe0YKiOCJuKu4kwt9HW0RF3+lHknpnbyFbxpsLn
n1GWjihLCbk7KoXsbE+J+4A98cUyaXh0n/9logIW5KDgRJzIA87+g1RpLRrozhPJyOgrNWgGk4IJ
topg+Al2UiEc1W913NB1YL21sguq1a4lXAN4f9Scxbo8Q5Y8I/xSyTeGRX9K2KRJXIcD/DMe+3sd
h22dMA44V5J40fE83tSzRgFE2XVsI50Th9Pke9w98+BKmH0ikYsLFEzABmwv6PgPEeFE+5oHeWEU
B7P1k9HcLT2IkNreorvyKby2+A96hXVEVvsA/QVLuSHkudj+EKEEHbNjS3xqNLnirfrIR+0QvVFz
m+UZkqDOiehIlz7JbVu6zNY7wVMy4kxfxIGwlJecZWj8MKk+hnFBSjWeh6HmlJ5OgHUlT2WrkvK1
NIZNnYLohVywYrUxhe7T5qVGF5rFNR6NjTgiaN/PIg5rvh4mGBZjJ8W6GSO7jVGzRV/a5cN4gX5E
etwuCtcTUUc7WApBJnXIdw+m+lz1QB0zrljLrhajiGwuuInae8M/Y0h0+WtjAqNmL2HdlEnvMJnG
lIViaGb0xlPFrFM7kg4FNhSQSw42lHMR12c5vRg88ZHmHi0j8a1ehUE2nxQjPWGPrfbqM7KES6NA
smf9nZTEn4fhVPuxjVHBkq5qH11EKbvIpbQ3wY2XEkaPLmymIuhGxtnseTvnAdD8ojC1VXtfIfZe
2Rd7LhHLrt9VUzvp+YdUO7FjkyX4iCvzTRqX1yRDXD5cWr9mMF+aA0+BfcoBlE2VrSxcKZzvkoU8
9AmiH1ikr44KaUaHL60biYuWwM1fsM46Tz1AL/1Ay0sJ8kj0U3xZ38dEvgqxeM2L9sp6FIhXd2Ge
HiNH0msj1BMhUM8sDI2dEFh/40w/xCSiRJH7/OdJpNnmQAnI8F5xdRmA0ebpg0H4GCfKUvhmqQT5
PwZCYODn/WORmKRAcF4QnCCWOY6NdBRw6w5L683PChxT4+ZYl5XihKc5esSrRPMsIuO5ZGUdNN0a
oNDPIjgLUYi08FyScirIQAi/ny4FwRfw9Ask93am04iV37wWr/IMuwSFSG9AyFwXCgIQ9V63csoM
6YlP5l82cJWa0wsp9ec4MY5AvhyTaxioQivB2CFcodzW13JM2cXT5u0ULB9qXX4M1ltlvemQqOWB
3yQK6xzvBeYF9j8SQNUousdHsVluXIrLxGhMPKJUtZhfCqHEU4eJaGUi+WMGsSl7pJMOoYzSCqlF
MxAOWC49SBILVxV/dCmFqrlHzqHNiyth6Hvi87S22em0whvV/GLHos6JBP6Isw60xhCZB1gyQ5Jc
+iilc+QjwiiXCUgv+bXKdF+sPhklm12KX3ktBmn7a4jcQxQeacyGi9Wsdv9IiDwQpA19fxaoK5ot
5gR1P+zWpg/XSA6bzgw7QQgnVFe1yIZvJ2GhkdcYS3MGGqFCWrxjgMvMPWd+GxUzSJ/VldikZ/wK
OivcPMAv64vbZUa0KvWbRzoRivN47+eZdJhILWfI48xIlmBflJyLxfNc1DanQmmKj5IR8IHHfabF
L+2gvphz8ZqWBDSrYGBlm7YeZQrEk8NiS6Mb6as/9r1PXK0PEd+vz8zzlM/GNNxV4BhLxh3llJ67
CYyA/OksZDMbbbXbi7SafElImJMpdWmQVgK/cBP19WlCOFkwNM7kYITnq41uTI0jC7WPWBR9V6CD
9JLQz0T+tiZUo7wDs9+MrSPkJFOCMtI741yo+aUdW6xX/cV8wnTCQvgWI5NLc34UsnaM4icY4Kts
B+aN2ZGBM5rcxgf1flKxlpDFatyVMQ6rRGWsNpwuOi6V/hito2clkUtvYPSD78h17K1NfOqQv1ms
BM1WD8pT1P5aRKOTidyehdnckxK3qf/q+GNFMZNNvWvhsWULzejSJGFMdEoDPAz59czGJ9SLiLhm
hchIhqijdNTYlogK42txPHaIBBkhGgXYHPFpDhNdzVErzgXluLWUAAoOqAyy0mKP4jFtIgQ1C9dy
FOgyZ6Ks4dSHOjprJzWOKJRST8bA7qUg7fuIqQ4+1G/MNi6Yz/4Qsf0AGexKDAjrmswYCS+4AA9f
umLV21s8dBFPxF3MVrFBKWHclFa9I1VRJVj/ZF529Wc2J9Qum9dP9ac1rx8dO+XIGB7spDf5RXOy
YbrplXxJ/WnDTTHbIqYQLJ6ReE0lLP4oiftkuPV6Tn5wiRZsuE1pdiNS/qot2VXRmG5PQAL+bQni
YC6GEd/vjMKfMFIuQMDzK/GgpfGxwCw2IvrzbkfyGT8JRwzdmAR9aab9n2j/rUxzzQooYncoE641
5XdCkjCjljKtV3FvZo3PsSurMRue1B9F4RTzhn1Pk3FruY62/5z+swhUzjIDSf/deDjlAfnsN5G4
+9RCps/otyhuClMHSD8UKP+Q6V7NCHtkU++6OobjqwTzmcATb+lEpjz/nh+xrta8OFTa1h6b78Fc
G+YQ1qHBfboq7ozMOx4o+sFmrQhQmbWen1Zs8hDOy6qds4JTeDhRRWBmJgwNR4Imudoa8/H1F+21
Z2XZAtlsV8FfidBRwSUtjKVrjc8AQ2KBVh1GVKIQDKPew48SFwgthJvb6fZIkKrFSNVyfG34tPeE
TrYgzMtpn8e+yYyyn1PIwk5hFvcTOUplTT5iv0NU3fDIi1BUt8lhZxF5iK1L5QvmLjtyfPj4BUQu
OL7FUyK2ZxVuEX2nOoaSsLDubgb31r96NL0Y+AABTclPl1Snqu+92HyKbiRW9DMJSoR8Epgpx5kd
kZmc7WAK+oahPmWlgWCsIYk6Qu1MBL3n0W16a//mrJ8afEKzYtmIrG15t839oSaCC5WcSTdEsqTh
WQ8eiGq7n8hltUg+K6In9hG+Q4PqQ45xDnOKI0WXFB+HUg16EmFrmTnTmzKNB/U9afYzESt6hPjS
1n6tofClNzKoEccubrGtdoooUj9qv61OYucXGR9tAfp5s8LBJWESt54lHuIV9ig8CDXLgJmT58PA
cRWJV1Idsi2q5d7Lxn1FH1Fn+QtZzmlhnSJi44Y+0A3WnHDQodL4gpYGsiSGUgJEHovb4Ig6WHYQ
S1r1IxulqyOPJtmCa71wxVeDOZZCytW3xdSqv4rDYaXQxXIa8+DhMlVTkaFTtJ9Mf2iiQ1Ev7PpL
aNGMuZBXwivaijM0RIy/dUCKkKrMHLwIrSFnIDo02SeDKDy0hrRXDojaZLMLunv7zCH3+M5vBQX8
vAEYG9ERJKiOfKPLbdPKnHgWD1BrGVVZ8+wYdeW03Cdrg+ZSrw7W2u0zAEwTOCL4toSRJuQHqwLU
195glNQepekpVC9gs3Jwe0pmedp6ksyDqqyeuKleE6J+XoQ54EcjZ2OQRsz57Kh56ejtaNeKneQT
G/ZgWNRjVI7HeuRps6v1R6NSZseWr72xX6rxftA0HGNdsVVVgz65gM6r7NnI7dyiY+ohJse0O06D
BmqX9NZxBsAbbX/FlWdSfYDbe1rT1lcb3cd6HGjRFLCeasqQYgIyB5gbtQmFqAoH5M4VkxsGrpmA
AKxJA5Rta3Po4tXNUHow3HRHC6wvDXcMmSXX48OMuj7DJ058PFl3fCQ33jl9RXOz4ktO3pNRDdto
uDCVmQQx1PTpzstLZ/lt0azHChBJxE7KeP9S6SDn8heC1KS8vxhxd0VR/o/0FHfqF7dEEC1mXmdN
h/kfqbfVL1sxrIGslVBQTwx3OkxxCdMK63tUsSG3GFLIHg4FJgdVmfvr3h6QJ5SPur4aa8esmjM0
I1JbfIaynBH7MNJOJaY2Mip1wOF6qd2ETj6kbKYYJ+4lIb0l+RtdGNVklZAIek5b0LEy7S1AkOcm
v38AIpOAbUhVdc4W2LHr4JXxLaGFCtvcq3ULCIjifTWv/TdVoKr157KNQtaEodiKAXScDfoQWWoY
QaoimEqQm8lB3mvELWBKqwUNSIsPS6NLDvrUclXgqearLApEbzxVLcM1LQQWrAclpuBo5/vFprv2
UCAyPpIo/ixypIuNstviYW/gRxEr9kHzeMK2H+Z577XfqmHL/MZ6/RvrgpuXlitRqVG81t99Xrqs
lO0Cfh/VynAiiMt+uu2Yu6zZ5/jAhCnHLDOp6VfoQH9U9spspphD5jxODCwCU1GRZheHwBwCfiZl
dZQ3t85jSRoHcXsmJOgSH/M7IvHsSmq8loLZiz/Usjiqxa48q/14EbF9/TE13ZMNZPHaoS+A0Zuh
0kjhmoA7IDCJRERn6XN2C1SLWG0k1mZWcmY/UUTVHfiMKWLn+R48MaIDEiovtJBmpK0rqOBDO/jq
k6Mu9Mp+9UmCYAiKLGxPScotp7kLLlF8zgKB2VImYkHdS4HQv6ZUXF7qU9CZpgChidvGFpt/pLkS
XyBwbFMZkSe1r/CdJk9mRF0ca1bC0hDvETWQDKrUk2NxfbcYDlEd+wOJ7h8tgJb8S0ZXWoKh3uC3
DKgxZr4nAaEVvzVADKrnjiucijhcD3nx3iPOKIrtOgzVta3W5xtaNec0Ts/VgHw1tZs5PfXb7msW
XtpzSksvaXBW5CNVMgdUd+RveeqzhR6JKMkGY+wY8U8qkdlGPGvLM8mSkkMuHkgdr/kMJipwE8VK
istT6l4tzk57Ixl+QdLIrdDCTwhB6/LLUwuVPWX6fuNDAyTmrXXv9XFEA8vMTIaN5fQDq0pUHWhe
M9XnCZUfLYoukdHtliEdp8HemaFQImVp/iyWCic4O8pIlCpFPq4ockZIjF2NweRRY0KDOSbTBZWo
WNoEkBSA6ZZnFEv3539WsuE26ubGA0xGGtk53hiV7WuhCfjOEt8E8SxtutIc6FO6p6KyWZb4adn4
05D7XwnOloTOFoifp4iwuTCu4vWkXI/+CanFOHRESl6BEEuU1ul6hIkbNCcTE57ylPsSuqR8kKxN
adAcNthJ+BeE/AJubShetM24AXzk/WgGWNMe/Hx6grSCl8YtHiMyUOCMF72tF7t6GYKckp2LEFSU
hjYLzT9+TWrPyTyN3OU68hE0WYstlMkx6zQ3rnhu70qzP1ldB+FNL5q3UjNezS55Jfz3lBRv1KFA
IG5Tt13zOrvQloTyQUiWvfmtfDRltq9437hT1xfl2UAJ6YXW4ayJ45lIrNBo4GPwumbJG7dD8zpi
fkYmODfyqTG4ckbxpdQp0ubhuvX2l8RPqf5CirkaTgnNG5mX5BgFArIqe+lJutAa5WoWR1hESM8Z
WB46zvohptNpbwVcpf8OhSRCBtOeVUk5N2B5lI/oi5XpxL8AC8/ARiLaSiPY2lP2XLKvZyVEEOqk
XRQ1vdVTcS+t9AUK0ksLHNReRRAy6/yKt+6VFzMSfGj44YaZb8XI13VhhyAioluzdshJFg+Imwde
peM1jspnueYHc6Mm014jty+fICQ67dYT92vFDj/rbiw3b6QawTjLbJKnL2IvnFXu00YwA43REknn
U7C2lSMA0WhnxvMgVIaMzQ1LwMrCaVzs+5bDIX5fhxza3gCz6QyeIG6h/Gs6spp/glm+1arxKkAm
QzBKD00GsitwKYVj7wjiNeIIGN1e+Wy/FxaAYxQYg3wgbYnYoR3/pzH+D0nnsRs31m7RJyLAHKZV
jMViJQXLnhByaOac+fR38b8DoQ10t22VyHO+sPfabO7dvJTeUaED68G3KvqJ3yGv6xoPVIJFyLHA
QbEQPwQqaS+088hBsXFQlIScWZQvaX02AXVIGjqe/o100MJyQAMRGkPi6uCAIwILxcos3+zdZHNN
dVM5pXCJmwQgO6vA5q70wx303rjWYfpA0XIHFkX2xEM+w80cS/E1w5RWwOZad0Uy7oZs3EXlXTW+
9NS4JuSilvzNNzlFe1k+Z8u46514M5LylHdUdzKhfoK3EAzTDyiyL+m8Xqp0v+AtBrdi4cNc79WQ
Puy0qR8pL4xQ/ErLGQnZ+FB24c6AzqhfaTs/+3Z/WLXo65A4iMbjI8e/5BK67NYcqOb6PVmIRzhT
ey6Qqlo5a2kiEvdXLJRQgr9gEaMwWi/c5ZdGIgXBy4lBYwlYA+qu9kBmJbJO4mXDS/wlvCWMMbah
uxv5gkOi4qQaLOlepuLdXDvww8aNlu9q8ONeZ64S09ckhoikPRyktAmvj4pZRcjC3uIU7LAa9tQS
+oWbjXcLXEV9ABdIMKV6BzPrMNTGy8xo5WIRqoLc76z1pFEdYmcz3IBIgFW58oBdAdZx5s7cVYz2
mu8MarLWF2HHFaBoysUC/DzAv2GianEXMCwLJDSDJFbNr8zHyixeq04O99GHDIHsG40Tynd8/dQx
2FSNs36mGdw0d6GR+j2+76L8FpvWXaZPIA+xvQnzydXwBzN4S0pXU1VHRw3XqYVjuXsFG6G6M8it
sGkQ4jSzMT6xPCPt2WwOMhfgvN6dBvzerXzW+2+ty32Tx77HkqWogVy3OJaIT6nLcO0RBJ7wuMMs
8LRTz6rpjH6dRS27CAODxhf65LL7ta27o87YwjBRG/UHhmW8X6mzb4PdktHJ5B4kiDPgzswy080Z
3cqIg9o/BOz6NQcwuhnIVXslfsj4kwbgkzhIG+Sm2C2DuAKxLZCt/LvAQwpjixhwVhD8OGOqOHpE
TxGiejeOx1HNjeuKnKlZtVDpGchl3aWntxI6NlMVAvHJQq8ECzgNZGZWGeHDZi8wGlyuCE46OVrz
7lYN8W34WIwYT0QZNn0TalYb5uwbZccCZWDMfP1KlLAVSVdPEWALZHUxHy+7wivfBhqxhB/YtZRO
evngAxxLNWLWMLHL2tgZ5aFpgtgHwbyRt/Rb+wEj+pnK2WuvolbW3malemcrQQWFPOwH39mrxyfc
MerGuL2ONx3DHa283N9UwgjDLkV6UIzRgqJfwPLFlgGSU9YDfBxmr2FOx7yY5yIwyviO0Qr8vYdK
ufhY9zkQSR1p6u9pWOyiH3ztZv7NhJWT8HeMGqLJdF9aXxrdpKywBcbaODl5D7ijTF2PFChMs1kM
M4ucsxKaCxTBU7b8IPHN2RfNOUnorLHgTWfjrPZgEdv0OjLO6KIVqqA6+wSlQVi8m+b2QBTRFYI/
Mr1J9i4YxoWHwFMlO+U9xKXnxBhF1uaWfptv6nZjUpbT4ZgfvXWLJXAGi82fNE5JwBN2wP1v8do6
B5dAGI9C4YSrsbKmKwWUBtPnsX0tWJtGx4oqQIM5rU/LbNUCUEBgMz/I8paiOdNgweg/AOrU33Ex
YdtBTw/QI8Z988dkJJ6LPoxxtPAfYDG1PKjQbkMhGHV80DQKCl8mbQArKLqpFF20lcIhkBpb09sL
rkGyLlM275Iu3SuRvYQE+6hd2WXIroSQEDMWqAThSbCRnXCkgZKDPOLF8lU4kMS48iU7TyHRCY9h
vMh/KIM/K7wuMYyDTidMR6WHewqjeem50rviY1k6Yhho249bElryJBReF5/OSkuRvlV+JhgUJx2y
Dl/p/1o0EAC8A+3TwmdUyXc2lrc8J/03A7CU5OcdJtdp7YagliWmPVCcLfr65IRaFc0SV7bstAQ3
fKQKYw/phyyugAZPpXRhLNfDpct7gZ3gP1zASsu5IhNc+UV8NhRSaNhmQL7C05zzl2SNrzK+CWZJ
NJC92PE4XZahvzT4nUAa5C99z1/0rgtpEnIXlUkWZdtGs8OWhJQ1UNVhn5AN/zfFpTwPf+WkDxux
ueQUHNn8tnaAOfVg2apo2NabtsAXKaK4yp5j912vP7OlsvH8+yTq+r0u+upwnr91tj+x0HrWRZTt
TFJh/5D7a3BH4X6bFIZiMZMTGItMSkxXdWl65PFTswTeOlxSNKIWsvNzzf5pBqGlh1UlBFjoB1hS
CAPZuqTOQRAx+OKbzsBH1IwhGqv6EJAEU7lota9rMvAibi9sZLhFx/LGSqayM1lhdVg/ZFQi+RSp
5UbNCuLmUuACY07iQ77htcYFxlwmWCBs7/uvqaJ9or+igZX05EJHbqo9Kv84/IY6ZrGMSh5QZ1T2
CIl4m66TjOhFuuW0+paZ3go2kRYX3iq89QmwuKEFIqn6iJN8jRgMfOGOdkbZ16/li3Emj7DSn35o
Q/rVVIDs0Srggompa7VnewKNuukR7Bjc3lrRBnwo+kkTtfvalo+5bh8CaTSqwmc8gGmZLj/xUS3o
WiqQOITIW6oV1LoeqNuPOJfejfh25CKyIA9aVGjtoPpToCJqym2leyw6a5/s5Ag4dPHxVUi7DqCa
LwD80eFp7v+xO9tIrCaiPNBn/skogZt/pIZlU4SLUYrGOD4nJWICTY0yub8iXIxLdNTEINWRzAdL
dUbauZVOL6KMnmnVPoXhj2SCwbItAZHCqXvX5THoRsFH++f3Cbhc8Ak4hzRQZam9vyQwQRQGuPmg
0a7TX4yOkG10W2dR3qGGPK8p6vHZcGfW1BV5fRgYCnlhLUbiPfwyFgDIXRRkDgL5E9ZE27gB9yRT
iL0pM2rzbWIPRlDMsjKQK8/5Jzst6sXEySUvU3p/AY+9g8duOUGH3rZEbwFfxqAK3vzZ0qpzxXna
0adK9KmVARmqbAEP8U2tIxbvOfiJSEU4AkD5oCgdkvdZQa4NsqIC57I1MemKQsg2hfvMCPdCDqcU
97Ds6V8boGY8/kiqJPniaO1fgzpYWNMvy8OEIz/RfgZLmtwqfuzt9tIm7QknBHiRheVysxmN+7f9
c2WYMvwAcaL81+MS3oAIME9ke9vk17yl/b4Q2/glu9aQ/FBwz6BcJg0PoDc/uSIw+VgcopAmViFL
bt9jga1Xrwf1Yl3UAXlxkrM1sCI1/U+DeA2AwQRJLPnTv2UfrsqsXguDl1rL7VnLosOzZdIwNu5E
MEVr+ZZOygvrt9hRtXeilKy7KaLRr4hZ9rpuuZX8tEo8pes28TCXtxh/j1ih8VYRDinKFe29bCUX
2tHUIK54EliXdX69DPbUvC0JqtheZc3GwjlcgzFnHa4sCKHo4tGJJN1ZQKm9pXTfR1pHvqK3BeLz
jZe75xf46cOvSBOrz8yU7q31URzjaf5qfGGdDDVe6JzK9NM6gdO0vtgj5lQWU4XZm5qcedAYGIST
0hdss0yo/RiZwAaOICrkFyCTj1lmhQZ8kTdY2XpIdmxhzZe2wSkpQRtq/g2fUWm2jOtIM7ocv9r5
SjFMMAfyNieHpiXu6LRLnFGNp6p4e5oKIGzsopnohj9MB8QifWZT+9BLA928E88a+yBK6JVAuOGV
AuA2EI7APSTD6XUIPXaG5EiY0t5kYEnbX/7HijXgIXkKR3m739MMG6kZP5IMGiaCtuHSWjin9PZl
MDncx69ttp6MQ2uml30wfe5cToJmXkVjwaRCXONDgc+GxYPMhHPX9RAYYwrz0zarPiejL0m1RxYt
9sEToVUVr073iksUG/2G/yjx+pj+ZVK8eCv8QgK2dZkwPQjYCNUMjfya/ogB46TGpWX10VAamjEJ
08hs6skrZW5/yBbxlHgVSaBrHALjWQ+2K9KlbYsMdYm2qY/W0MIwPeL56Qu/O/pInJci+CMtvQtn
rzoMkT3qRsXErrxCHjxJAm6xmikGsHG8eg4U3hhd7vAPY/AnZ27xbrZKUNvDM+mYLZ/HHBeTjNq0
kD3CZX2l7X1BUr3qV64bfm0YJ0S3jAJOrqJX75ppvjfnWa1CcUWcXowhsj6ib6gNPtqpwBqlXWZW
KT0aTdw3afUWExBPeBWv9O1fCscQx/G1Q4sui5BH+/gIr1owLi4PC8+3dBkJipPODN+0KwdJ+/M3
PL20JkCsZYD4ZzgXcnwuSqI/4l/xkEZaiwRiax7KLD973euXH5kW7pJ8WuiJBFblihCMfRkwUerp
VqDt9HMopx0+p428X0QCluZZiHxBCo3F+moSyN/k6baLGiqVFAIfuUNNr8EbicvnoBCJ9XtAt6vx
Y+iUxUtZYKxj4pkLNX4DYNDK3M+/VUMAweoZ2HZbkpz+Hw0OWNBDT+E30hok3AhpzwYI+HuKlTm+
WW/seZYuHO2OUxE/UCCL+UUq2YOzenCm/6Q/CSIGIC5LEg0shy0ihDYihFp0JBzfCpSrRTLDjhNh
YkcEXSnEJQNe/ag5P9UKYjsiA7KMLyW9a/6zEIZbgVYWT2y4EbiYoV6CUhi2pXkttOJWbeO9cOpj
O3VTxtFJZfXM4KafjqzQ6bFk5qNLi2eVFJjp8ydOiV0lPUxjbOiXiF3227wQ7wCrXWIpXL+NshKO
+kLykBxIX7HO9+QYm2IbMsoAdIat5M2gPsqDrYonKD+kGY/DGRR7nJUwOIiPfya19Mh1aqBytLf6
n1hLjpayXBa7kB0mvCOji8SFh37M/GnKfLbl/DuwDwTetw+81w+iJxA0n4xmPhMAdGRRPLuKyb9B
0raFskAnSSoV/Sqv3Z3I6PJa/cfRE6/UqrTJBbLfRfpZL/01ueWE+BA71xJTIXmED4QkVIdmIodL
h1MHRaOMIF0oXYNSqmsEVL5OD2qseBWvSQFotYmhINUh7KoLcVYzO4ZRvLr4ZIbDl3opRjlM+bgW
6DJH5bYzX8XC07DHzCCtYAMowd3FSm1jsrqItBkwxNwFNNjCVuIlxnNEPugLd8//hkeQ0f/T4ILN
CzM+R2/EG8rEaGU8dpDbRQsAN5G0UYQdtrpVNyJeQ+aGZ2JbzxW8TsUd8uWS+INk3Kwdu3pjXLOB
77VPeGNbZ9mIr8nWS1spYU0NWFzixZFlyqAXFxLr80p9n/KVrRNRyQhsViChcR0QaOxnVKksjP+X
zLL1/zUDOkH395gX5G/E+JkOPD5hD1hqkmC05gDbOihAXPvdjB5dvQh7HmpCS8Wyhc0ZubPfkfLW
tcmXNavBznhUQ4RHT2Ez9+ZWXnwZK3qLfTCBZApS1aypEYZbjmPHTjF7mlUG4Y7O+QC6/RvO7Sq4
KnOo7Sm25HsJethyw+gLh8kinTqKpQUeVWGw0zFQ7xjhxs2Xtvl5k/IAVDxAwSvLkdMwgbEhccfk
9W1J3NnRRvU8njI7N5OGYkURbpxQ9NXMahuqlArIvdDd+hiDyVpGSj1fJYlwH+HQCBniD1PRbTFD
gM9VtY0Cxj3ZN5cpUEix0btv3YRTeTYlKN9WdvRzDHPEQAoH4iiMt+5D8Ylz9InMCOqMoKrlpyp+
mXQRyoKanAvcqA13gXlatLU7LJKDpG2dkFpZBH/wqkr7rUKB1QtjuPKMVuTBHnOIszbJbOOO/YHs
GpB6B73ncipcdEIGn+JA1U7AyTKNvsZ0TLI33JWxcq182TGF2F0L2D/GGwHV2yhf+uqDkNOlC8ZK
DlZQoKrSXvJpvazNaWZKIVMk8fg33zouRXakMm1Y+d5Lii0onzmCpdVCnciSb8XzyLw4pESxjPdR
ad8YtD8mHgLzbrjTlHr9PLt4yd2KuV9tdxd2YIEpo4ie72jVgDOkRFVA4gs00QjeMRkNfksARunW
RKjqzUqdfRBmqBCeyaJcNUF872fULdP0fgRysKkw55JDs40U8ZY05VP+bA/dCByAPCW8AOqDopBy
y6Ra1kgZTVGTide8QYtb5Y7OEIbgISchvDhfS3dCISrvoksuuvAz4+es5siCMCNr97jfLmvOlmGP
7/sPsZn95oP52d4PXxWKZ33xdEk8u8i2ELl+CyvFraRdpdq8/gZ6T1DyMJD2Ye7ObwtItDmy8mZs
OxbXTuujSp5v3a8haV9NSZ7iyu9reXICNMc0XzLrZhVDf8dEZ2Gik3JJ9fhAZpTRnM54yQhg+aOz
NhPumkVGHTl/Zpm4E6TYYu8B8u7uWhEZA3NycloSOuU3dc6cpF+YZ5TvhEm8gYV0snp9Tsqzm0jv
QtmklCIjV8ZND8UACmrpLN+/ZwkiHXvWpp0DVdj8fjGOXZ8/MDCkdM/pECPJ7ka40vMVXPYpXIlm
Vu1QWm9J3p02bbwS2saIg8mWS2tZeXZvlyIccqJ45bUNswzJCZLWgUAdFa1wpYfibIXbDzTgaR0M
fEFF6jfznqbY94z0nhRgx/zcg6VlG+Qs9X3x6hp7G+ED4meoltJXcP40O+9KB6E7Jg9AuMiDGVYn
wKJacoeL4qRL/So+FZS1LvSxOizB/Lr2qjPhlDYvhYXa8mEjxlL2NeqvX1OyX2abRSM1MjayS8Vh
30kRVnCXxiFhfad0jLMBpGl06Vp2YpWMb8yChZnK66VQKmcb/8ifh7bP2AckNgccp3eJYICnU+FG
ZanaHSmVvJNvOSu2BCpZo8FE7/4nDKdKcr96e83IMuqRlxOyok5eMeheJZDDgddtpnWlkfGNbrsi
NaTp0QKUpvqOtCb/0OgFB4obfdDCgeLG5LhtuBJMPSh3dqMZCX3oDw30h+XEPAOir2Qh1MKkzFaW
2fdq1TjaOxdjVzg8Vwr+BdpiW62I6HAvZHdJ0ggmmm5antwITIj4WIZPBP1BO9e33UK92Rlh0S04
AjhaV9h+OzZ++SqdOO1L7PJFB3F5w21JGJDFWQI5MDOI0jEemyp6ko8AQMdsOIrRSMwoVBavaK0o
fds1TGAzJrNVZW+Klg76945nyYh1u0kuZS24eNiVvHe6GVMs40wxbKn2e3IQDJw6mcJCzUbH/Df/
UZyJWjvyvZ25ToFHkeYqkcVz0n6N4nApiBacmZ6RANvxW666wHz8u401p0FLr1BTMdkawZ9mxUUa
uC8ajYGbEYxvCHy5ftu+e3ZN9lba7b0FbdoOBU4NGgcLaOb2FynW+QviJrxL/Ue2Tj9aVYSPtn24
u62MJSsvlrVi4rTzl1scPMaX7PSEtfR/pza/k4ZuGzPz9ED9VrRDEsxghclvhZqjO/1qLZX2CD8U
zXaup9eq5+3DXTcVUjCgw4CpcI5H6CktbfsZcl/pIGbSEkJYWDTBnU/aGKUn4nYNGFQZyMMUgANr
QY3I+nw5NnaIJk0MIkJzW5nYLY5wT3sCrOntbtAdaimyGPfpHYYZgZRMJY+Kl3WyvqwT/2n3XpGD
guGCzO6sE24KEoWybf2x+7mjxFwNIur4ZPmG2eiBeOwl14pzd6WmAyuRliSaZavXS5iP9cUvnAkX
QIcLQMo6ZI+Y+hfOYNtaCS+OTTdl17GDI9VxOCpYi5lGeA0uR13ImK1jrhT+Mc5242BNticqikcd
Ky4gp7Mgi7d+WaL5ML3RcYNuaElyQrjbk8OUoGeLMXesx59Vk8NbtfNlTgV7QTqk1e3J6ihUMcaz
s82aq47SacUuBhkNysDC+kERkzdz3d7n3iKwihUl2/I6/hbJPJ85zzdCVIcjRBWzTv7e8B9Ic/Zj
khjoy/5IHJfyV4SRI5sVG3giGk0HFIJTSBPuNcupeDhTMxIP6Byx6EeSVg1AD04e4TYNXhkgFZsQ
KYl52pU/cf+KP2IItZj12OXhzP6bWRY749zuGP0SrOAZU6SApV2BT5dHmlmDgzOTbO0du6c9ZiIq
d1AlwkxzYWei4iUEf5sga04bvAJ+9dRUpit9d7Li0QbyQ8pp0hCPMR75NgwGofpwiXYd8xPFrYky
mPE5r39A2nlH3h0jcn9dNJ889Yl3CTBB0mKOQKwebwjUUegJCExEIK0VWEq06pDJvEkGwQygAcvc
Qma09qe15k8GyPPW3Eliqhf1lT5Y58sbZyHD5p2D9RBilz8EGOTDIR7qNI+SzlPPUseFUtBcwE/p
c3uDRN+FGKeYiL5UgEJQfmB4o1bnEaocy0crm+24i+ys/GfU7wtyB3DE9lDfSiySTMZdrLOZYj7m
L2ghTGRkj+irsIWgMK/McJIpEhoz0ojjWTR3YH5j/et5g8ujVA0BJBbcvWWbcte2ILw+obBgpsu2
Q3aDOnr0FphCbnFKUdktJALUwQrDqyGEF3Yo2d4p0uHAUnuGogQXbkR3p3IIRy7m9ebOm7jzGhoc
fKMNA3YdvVyVbkTVkKFriaeJZ3jL6Qw6MGxkyC1khWfDxT53reDmvE0JL5aQ/akx1iL8ziF24IoV
K0YK+MDxlQ6+9DObt2AiU0y0jXh+aEL/2LH7kBAGjM64WleiCPfz4atidzNnQVwQktZNZxTkQj5g
SHgX0je93x6LFD/rX2l12K6TV9Ptr7j6ysQVhWVKC1JF2V1AKofB3T7vuK5N2fAN/LH55jYmkSIB
tixBejRF98AwmX9g8uw5aJenktuTes8jfzrmT2XrCeSmzwnUfwyPBSZPqE8Isyyn+L3wrEsVOFVM
e4phQQEH8ypNgU7yY16K4dYiE4exTQ7FGBRyE3H1g27ufYs1igAygwlgkN2YKRBLTxYhBYlMIoRA
oD1SBpBEwP34yk0/ljSGfdX/1AGLIXhCC8u9EDkn5POcoWnVhTAjNiJNIrVCtYU60mDqL8+xbRnL
WWPqL6ZKZChrFMcNZ9PJlPUIBSsRiexjilBmWKATYmPtShhhUOQ3KFPG0aO/wuZL0BKorB7ycbK1
hosQOzkdDjgPElQbhg8XBCP5Av5YuaNceYjC8sQZg5FkUNzOImpE/okGCrgEcRnK9t5f6UxaEQMo
mNGK+wI1/zXvm2synIDyEhAzyow5WGBZKCd+LZ8LY/JjeNvJXrdBNUx5uY/9zwC1Tre5PLX0qkJ8
Wdodw6oWmHnsG2PqD4SbkfykzNj/wZrjXptcIqu3NkpoG7JYCyVI0Zp9cNcarj6UwKtQgZUi+oCA
awM1Wg4zCwHldLeuGevd4W7/rfsezTRWZQ7kbP6MJf7OqF9r5+/gm6nLvA6EnAVNdBHyoBsW3zxL
j8Q8PFPsqWQpMg7NrHWAB6JSTah6pwe5tx/kqxMeFZPPVIFXzDAASZyJMFbYzB12HfJiKANRfMQs
PpinHP843uYavZ0qbrzVkJzxpZXoLkW5xeFgPPpseIypClwWrlKq0Q9apJHay16hHcJVQahALTbQ
nlHbjf+w3p16o/bKBglEmCFWFSEM9BAGGgmzZfzXZLeTC38gY12Y67Kbt2GJxm7PIHqHbt3Vt7gj
toUshZTDtgVuNK7j/W0iwgkttaN8jDlDf+6uElIPuiiysHhXnJ7LfFlKtz2jNGoZi1n9LX/CugPb
nkW+TFlobtf1YNhgEGw/yOmA5iTUUijEKDXlKYxf41hEnWJc1f23TEVIAxqqS4UpD/O3hFxRDfol
C8isXabCbhzt3UzIPeACq0gFkiNeXuyLBcolHZ0bkTnGPY5E3K8thhO1kl/mU3jbx+1cYl1or2u/
EXqe3XZFjXBtRiZlVHqbND0opEjEmob6A+UwKr8aCb2MMRDWVpMQY+vuV1B2F1FILnOAeIC2tjvd
f7cSZsJF9ZfbcFLRnC2EfW8iiWqsQO7r29FyKsmvsSGwR8tZf1ccoIjQc4pJ8ZN3iCEfjuQ9SElS
iDvFSXHKw7eplorvI5qOjA2RbZ4FeQiJ9Y66l8JyXvOXqdGmyuWLzJ+na1vIWbHR9/NJGI2nVPZP
s4LEmDpUnFF3S/z/aXc7y4MAaNIwPiSanek24XhBqsMEW8zf9Yloi3Bp4NeMokPbk3kwytS/U/YT
S9Idh++92ms0U3azSoH1YBx/0aHCi9gwJbzJKbyQqkJ4AWZ3V04LMgIlgIaf/U/KXFG5X/WNIok8
tH1614sSPLDkjLXlFlh+lTf1F+1p5+BiBi81+eNgvgpBfl+X6nO2rTdztO7JrdARDxEJU4KEGcRQ
i/UQ6hfPm3hOwWBIhfoEVITcHGIqZM6Oe0yDj4D0YjYcrV9Q4KZexkibUGo3+z3h5BiufdKE2Lc7
1Ci0GHZ+Huv0uq43ebICkGeXUtWBsSlXe/5ij3hlbFFUQ7jjhysX7fa1XCrkISsyM9BcfSfcgbM+
0KnJ1k5B0ES8GdW38KZUDYNItk+SggZKI6tzX0uHlRdBnr31VJWEgEzMGc2p+TY0vIyfyWsw2Z82
4puGW8diIiewlSW/kHUmOkBtunJkZJ/5gLpGBhgYLw/VLJ59DdpJ0kN8I/9AJMq/NHvkCANxdxaK
2MsL0xeIc5PuPQXAQTRqNZO/LPquT4gDcQFnP8+ZKjfniRrkiElPbqtbj9ptl6+yca6EzflcLpLV
+PPIlKgPWvLVcITD6Dz/NShgGyrdDhytjtdmO3K9J9z0/F+xZDh2eSVHgfAqtDyDhH+Z0k1CnTwp
6qPb2tcxDqjYHQ9LQg2DknCUr5CgMFoDf0dYodcwz0lizAm/0t7Wx1J2/kTtITDebJxPO6z2xBXq
d5P6QyFwgWPW22r8gvPmsxQNrAEFOx6UU7JpdwyZssjNNl4WJtzEAiO8ZLVLb1637Cb54RwZlZOm
EBG93JoVr99/CchxBaRxMhK1qwcjY0us88l6/Q0Oh3mF9CfPkIBqmMYyj/6GNpJoU8Xw0GELGdmD
sCnZHVd2sXxqj/+g3X7sicBOFhe+KZHWluihrEAj24m8QHa9w4+h/rsquklhkfltdbeHi9wDyJLY
0cWDr45JIFYLK77rhtBxROjYUh3w1ujqBxieE+XtZJzJsHVE8TzTZouye1yeL2Gf3uTthR3tCtOL
HtzSM7JCJaaG6GddmW+ZM0Pmaln0szB4WClxYMFdjMEesFOGebTOaIu58Npu9SbmHhrScovixqp/
fhWfurh5JfwucqkAH5S+SeJqqffs4nI71/7KFboonfRZ0jwa0akzQpzOcVGTuQvwegqZ0DP+Xiw5
zFc17FldFYDxzHYJ8buryQ0IKSuj1Ma9fh6a+mqpa5g26mVWTPRaaPGifMCQD/Fz1D9qSvBu6RwF
iksahIa0uwAwTtpKGQB9DJuiWyE77EoE5fiJq2zxZm6RkbiMMPvu09YHXmaeo8kp55wx9nIbV+1G
aAwec+oiEGB4smU2SZmu8MwMN/CZGCgWuvsd39JSJtdcXoKR/UzeIecekQpOLvNB8iT8mRleW2tU
u4AeyFuSBAg7ah/yaqx9UNUKs1n6CRpXo2An0n6vJbKLfiQypiQ7Lg4piFyRxG255cgz0FLXyOix
Y2wJ6pbqvOAS0+qTyD1fyPPFzBj3M/ozGx2o1auHaWZ0HCO9dce1qQirQ3q4cwjFJ30mW0Mjk5Yl
qKb81SHACQQvlJypCautFJmN8kViHfslxlNnkwxblCfEseYIVMBWZhoNPe67DuiUMqlhLU3YaFhU
WYiiMSyangXFTH/x9O8Ms2V+u4eAz9sIjPhvAQ8efQIMeyuc9hnWCcpzmrPO+Zxxu40UPLgiQaw0
8LZ2+tAK3pagtN7x4FUcrY0KM6F9bw+2MU7adNSohFwSRoBHEK8FKkdjzJ0eHaPsMjlyexQLO9/f
6qa0rhuLjQ4Jc1v2jzLbHyXyZVS7NgzXyanJbdNQLv0cSpCLG8zP/aamLSKTNRw0OsRJDC0mcXT0
UoeMMo2iX521hTg1tv6FZc4nHAc8uvnWERO+7CR1IcZVmU0IhxVhDZUyDs0n+2b9i7qWATxCld6x
TIQzm2fy4R/LCl5mT+FrZ6OIxaVktZIpFxyqTo9roYwNr8bnarH5GLTcU6F7MZBqEaobX6x/34cd
JpWXsj9bPol2wpyyeaTcwvko7ps53HCZRLm8XZV6CtVvqQO7ARDjQPfVE0q3hA6mtycY7XWHSwP5
JM4wulYSi5J0QKjxI58JEJOrTz6ZT3Scn/V7+lDAhR87IDf2yumL1NfFai9znr7Fu8X2XsLUsKMc
YLyNNEn1zXI9IQY7KxVpEhhBk5a+OUOa8WGRDiAaHnqkq2HOd02TH8bUReZwJTeD4m+r0REr/5EV
GSU9+CRCWHMz8bedkRbxbBbj2zwQuTxnYXp8IemYdBvMaswFJMuWb1jfUjMGR+BuAhj/GHjIz/VO
D6eB6bQS4nl2BI+Vr2q6X53skctG5bKZXVtuPs1kQdUA56kgog35NghtEohuuqk+BKvCHLc/W/Wf
WQCfwtsgExSNCPmpgE+PTaBBgcT4SBF6X2tSf1okr8VstbaGqxGRK7BPISsDhUO466rD5MMxehIX
yCI3WOppZBxpvQHFofTd962wU31kQqY/5Ul6KXPzxuFRbI+dzSF3pHIyZuWuqd1zrVVyY3F1GHbE
d4MibHUbYsg4+Tg7/mQ3thR5/8huOhaO8Zrl4jV+uiNaSRNtar1qtio0z3ENta7/3MBtxjBFh974
2NTiw1TL967N38Z3vDm7eZFXNLkIOMotkJGm1D9TQ7HFabRJY7FVGTKX/p0oIxtzlRP0QlxFkFWX
FkFbMefXPiZz3FbPu82dOJs0oBXEjNXX5+uBb11mwHvj5umEUFnk4CQG/KeMU98KdV4LFdTJlviT
9EViVJSP1S2r9lsHi5U3vB65sUkwYWbpgeOEoya8EuxHoj9v9IUTVy5ix950+j5hQEhXLy9ei/9V
OKdcoiMLT4UHjV3rrj1jnYmXCA5rr29tNlzl4tSpoqs2kH0WcBdi4Q9nFKUWfCegYScthBcYDpB9
WhAwA+ubqYSiOSOcOuFSVGDgTsnVWHPMDQhc38v11qYwR5z6a2CApThFWkbZpNzWIn9ouMWbBSvC
/7F0XktuY2mzfSJEwJtbEgQBkKAvI90gWg7ebvin/xfnnIuK7phpSSUWsM2XmSu/FbIN64mQP1W/
VTQmgGv233F8Q4HnjOVmjIl1BvvasT1Xu3VPLu1ur/vekrzNKI7q8h7dUVYKGQMV40hWAhwy3jJg
6DaST2VQtMr5n849arxgQ8lss+NBpDyNoExoTx9UtJH/rOZ0+LHSBk1iEwvLD4nVpy4s4HF9qI70
R6VHHQG9arJg46KS9JS0TzjcifKkkJnyk15qTBeXQFMUQpjKaZu3M8y6flROTpGHiRUVi32B1Vwv
1xHsIeSOQzwuLuUu2XatY/maXGumUuA2qNra5wymOhDgALXvJelq9a5gd8F7ZGvXPNmFOWaLOjJw
kvwXLnxUgjjhYngMgI8Ktpv2vt8UsmPMIsyXYzWBieAw5U8qErE3becVFlFfYrNbqqtxrAzB/4kN
Iwsy2kYHPoxSVOeVcyJ7JVbJmgpqCXwJgGl57rDNYnpvrjYpFdaOq9zs9M24pI/zrPcHGhp7carJ
vxQNETnxuyYkuC4jd7IsrAu0/4qMOTI9negvxUqCGlk6aYjiW/8sUR1TajFFBi1x0Y7F0PsyxEns
tuivGbdtKOFsl+emzO5wcOSN5s1mCpVuDRNJDTvgPJz7QpB/tdH61Xo2LEJfTvn4z/RAEUKk3VDb
Yt+kxhfKksWteKaTKmeMIG9pAOCil29mXD3SHe1ovdumT5v0J+ezqrsbE3teDv/03ZHTbI9m0B5D
tjzUHP8WycsxV++Ou0EUNAdwYintjMr8TMzlvt249GoZDvYmmH6ImuAewSjR7mUuA+XGxOmZfZWg
n0S+uUbskV4udu7SRBkdGepaeJ/GTs6UY/K+n2BCT2gOb4jFZ1loNDydlhM6W3di6Ge2sE//Knht
dDw3JYKvzVvxZsZIvBkt+JuYZ55mXK+aFZ90n1+TEe3BobBv9AAtLPV96b7pewfj0XxNNIIBFYah
PD9p7vzQ2u+BUqEmwxS7t+bxWCOhKBmiv8qMLMMuWGkB7KpCFn5W4hvw1mq+KXF7atn05XSOgCvs
8T6+Nnc5q4QroQxbar1XuLYsVv7m+RzqEjOJAS6C/PKvlETFjV19L9vNwYE6AykFosC6uvHM1ZmC
v6RbcT2YnmUDMuWk/v7QBnpgamcnW4XfK/9KraLJgDaM1Qk4WBPD5Kow/lFW5v0zwWhJ80cOD8TC
3OyfYABOkgwDEOJpWuM3IpiRHmPMbnnQ/v+AKpwUv+3dCStSjve3w/vbZZTA4f11+FrIi08qqolZ
UxY87VuJ911DezBW33Rq/KHkj5UNiAkxu4U7OWrYoSM7VqqSS5uYkDOaTbmseJVvLfxMs8zntucb
9hrEdRWmvA5G/qNxzkPMRWhzTtlBmqi36qkbW7jPTQnd8iig6+RiY95xi7w0x+1rgwuRAjjHPuYU
yi6tpF2KHGMzjqtZFgszg/hnuBbdUZQCHybrv8JSwvz8ibiiXEeW3eqyNs51std7HxdP855TZgoN
dkrLZx7HTycXzGPJzGAjsAvlvk1XvR/PBsaCrQlGZ46IEFj9ReJIOg/2pdZncCsMRj7mLwtazuj8
ALDurx0+k8IOWrVCFOvDEj2d2H3xEy3gOOfrxSJBwup3NfPUV5Nxt5IQ1Ov5qtHAlaTqZXUpy0zI
3FNHs1r3AgXLlpAyTpY8X7qCKgzI7QqjZz5+ga4OFCJFJGE+lUBYHqEHI+3ySD9hAr9tmo3E3Kb1
E43gLZGIVJg+m5YzQOqKfd8vqvFMPpgFsDtXIJlcJyidHtyUoCqCaLi8o173c9PjVx+Xz0LBiXJp
/AakYw1/Vd8g1La+MbSwUjQ+aOigLexPeQrpoEkH3aO64rldDRq/B0+RqEuMXAlo9rvZCDTFSUPy
sQVTQfBSK0ReDfCXSdKCO1ReRylXQNNuYAIggkKLHef4XC4MQDNUl1o9eVFt9weJD0sZppvEMB89
FMQJCLxwbtagWAjDRjpxNh7MfTZ0BxmbVlUPOwsE6AzwJFNk4K2RqFtXyCBUB/y27rDIX2W3fC8d
vC0VPlghfsDLd1QizCvrFTBZRh76MTJgJ066cpHU4jqwp7ClviqzicpyOTFPRmxzR83+gmn7levZ
12RXn+3L1pOgl1R8wMQ6GKys7OgKh1zgICtxpRyxV9r1Fb3CS3GsxHpUdrIu/Kbkl1lrkKtcWrfS
jRPI3BREtnoWjjuCb3ADkwELIxVJoBk1/BZjTRCyNiMV+sXEAOptpICnTzFHHtP1YRVfUiJ9qZu0
yy6gyEMHY2v2roHFH9jabEhuQmS7BsyAqzjsBTkfThLLu+8RGayTlf/Z8VDTMeQZaNWC59LmuZxT
jszFD6Lo+0HejpZU+rT3QW1M7mTrjFg869R5eTXlLQogv8p9sSaU00Puq2fe87yYtPnMf5tjb2+v
lNycMUPZwxZTALZ8mYl5zv4+AJN9mrbyajVrl9Fs7rBbETswqgCLnl/TW6Y7jI/A/ml0Upc0lklz
Hmo8d+XurAsuo/gzS4IbBizpiaumA+c2edPJUFM1Ss/AK1F12xw1vkpE1Y2vDGG1RVg1EFZB1HoM
F/cmqqmARiweFxjB99xigmgYfoO7aJgYiPfTmZEn/v9Qm7A+uz0nHY2Tjo18r+MSmxxSur9qmTto
x1B7uMRO5XeQ9ayZuQOav9pU3vuJXQEv2qH2c8lEZG/wlt04z1/LXparj9k7wzx6DQQfFsyUq/eG
xYMPkVFJuvVlCo2RHdaGpfA3HEgVdXqQPePkUlM2qAG0bNvqYlUDJnJLWJEKzXyy/lgqlQ5UDWC6
o+YhWZVDJZqDniiH+ahZMUZU4RkzLb1QvjY3H+tLD59FLm9SxSrRZFDd2e+42zaZl3+nThfmqLrT
eLOk6sFy/VzV/EMf8s+itGiy0f0E3MsbkZvr1jGBzIIaOCEwmOyiGC2s3xa1f8SUD4vdPxh46Jyf
ACrxPwjuStAx8QfZvo19Mt1SN3swIVs0mJcWUwk8iNbmoxRAkXDl/pejfM4oSnMCsLmr/LT4uejJ
Pk5AsUnqlcpdcsl9sJTzjVX7NuPTajoa5JoHYG0/8eYTMpqfjwSd5V3+4QT3JjG+1oaa211+xNNC
pUF3luI/pvSt9ttJypPbPfnVpSyR9v6tkjaopOvdcLsyRyMAURL/hFF+MjExyJA6TZufOgO0ee/a
lHna9e0EdH1modHV22Af10lcJKl4jqx9juegLUwYAhSOUYLOFMhSR9CsRxnFMr0xGJdCHe3UQenH
j+JhtzNJlaXL/1P6JZT+ZWOqC7prtWNvbdDyaURtuSQstHAqQKZijjUSxxrHW2PnTIvwJZvFzVg/
3/e/TO+etrW8hCw+JFDNXF3PxjrvMbb6tV2dGoKwMn1VzWp+ZgfGn9ekXK5xvlzpeEttLYI/uwPt
Fz5St4yVY9lvx6aWSeBEYsDjBnmpkM74X88qRNqVZU8PwN2VAH5B0cpkmTkI71RIxA1uJRox/96q
iTtpbXJtoVBMd21GlfrUHjoOVJbprqB25yX3KLnCjI7/GlJC75tgGufb4Aju2+WDskdr/Zncx6kn
X1FE+PXOdBOdVZlSv2g062jOtnN/WhUqI7SLBY8oiVD+dTrG9fro7DVQuoQQ7b8msR79sBrdsVgm
v3bVjw3r83xcI0H1iZIuUQGIjHxji7U+eeSr/WGoZBwKjTt481XL05dZDV82wNkuJ7cCJTL/7LP0
g4KBynojVqqHQuJqkKvT2InPrM0/GvK0RVSO+oUxVjRX4qxTjkdkgltKqjPak19bwtrNuCVXdJiP
O4f5XU1NiT0zygDPqjO/00CqgT2gxfWQcmElc/HPAm7Rbsxipe2COnixmMHP+CL1K1SsfQyGpyS1
lGh9MF2dYolERqHm+q+GIVQ8bF1CJwWpZpE9NZeDk7PQMBqccTdBkHDIySQZA8I9lqyK4P4gPKxY
EhUwtGL4Pa2XMQcYkSRB3hRB7hUlYseY+ANfci4dSV0BhcK9REQHAzidwt3GSZ9TPZH5KjmtCXcu
CDnGBWs6gbPhahbD9S/1WBZsdV3ruFknpyadyOGmIdS6kbSuidmxwfy80L/zX1LLtBJgnaw7f6u5
DH5MoWlux7Qh5U5t4qApHtzMyaIVRXBn7Z84eRllDKemYZeGGz8DmTVzmiuki5D+6POdrjrTYk7I
QJfR5tifrCE/ZfxXnUTXlmkHk/zuNes8S/Vz5aDQG7MiNyfQlXPiLAme43S56HBnMwZMm+Mm0sMB
Smu8N3u+sY3RHpHD2fIkMXo9UFeiS/GfspX2AIp3y/qYJ3yyx0ESNOlx/kpu/HX17PjgFrBbf+yM
7LUwBsnxPbUWjyr3vep9CUUFuTnds3GUqLGN8xF9KuARtzyZfJEeOJSj/p0pJgDhW6zfnbiqNO1C
7dw9Zhiy/G4ZuUTDDgyzCuKy4sB6UKfZVRqsi5lOknAvTRRkrysudRHkOeE+GoiPeChjHbLE+v1X
e+exKK+HwbtPZRK5LX4ltlLBUZh3U1SRV6yvfFSeIuKid6B7qMW/3q5WsCmF26V/e160geOwQmxf
m2ZK/QZ/rHlLi94vMpK7hKky1tuWLXgGZvmIIZqX0Ja3At4NYKfViriuyKNnQakb2/hSJNm14Tez
M3eR0EQL9toBq6P+SgpguETEuOyjU4+XNSH3ijMmkV6A9HRS7OCT7kX3sVJxPAEibPPy0HXnBHPA
nEOd1LeTXEs0eeVg/uCtXc00fuSb/lomMNsUTji8xtq666Qn7B7gHXCl6EAaadb4UnNiE0TX5JkB
bk53+tvvqs+HinZ53jYyDJ1sc+meLqptX0eKHDivPtYie9oZ2CKKZte1vZKo+V7H/MfaDz+2PP1h
KMP3Ntt+hv8ka9pPfC5g8eqbAdcvUPs/8b8FKWUF7aF/VhWu1r3HAZp9yTc7rIAPXswAzG5oldqp
E+aZp4u5bXag1nZReTSpAGgf2IxCKe1Oq6zji8rOqd2dy3o8W+ty5mMrHYIhxYXt/KCrsi8tM1dV
8nPYZrjC8AM+Jpj4VutASKtSGUdTaUHy2ksnaDEwIFZb9gxhQbcjpu7sBhcSNYM6d2EevzCPX777
nuLbnhQGLhOrJuqTvo2AviyZtHbbvtNcrRrsfGr5uOP9zVbp3VL3PSUvLAaz+mxW9UE52Z07xs3h
bDQWEjV1mWt148lZUJ2JrXcnbeTf5gEgDowRNWEmUoOkNa89GSotM285lK/tc3Je65Tc4h9NxA/A
nSU7eMCL0fpjW3FFpR1MxnLCShyUahbFq3p20EDtQPDQaqigDiroqhNh56hc4IRVLwMlT11HhrsY
L8IYb+Cjzu/D8ixj5afYUoXFmbwB7Qw44FnYgaW2VN4tqOt22OQptHvgHKS6madl0FWWgwLX1Cxa
1qf6LhM0GOT0BgHoqsjlxeSzls/NFp8GwNQ4xDcJmJyIOlf7WdI7ylLpiob+KWQbixyVcBdaoOtA
prqOsjOSunZBUdgVrjjXcZP5smlybZ7NC+RL6jbKHah6aCnThZvWRavkKIus1WKiPaPdZPSIacfd
g2bbogWWkv51iE/qxCdNfDMydwuzF2cFGc3Qfbn+b+YIYpaUPzgl6o9zGnSD8iC0fuqKGIMVlR7K
JtgdZy8HGRWdMmwSC8Md3wi1v9N4WWbpOh/GxTyqDf0xExUXCi3VObIvxKaE/KulNW4vURgSexVc
9YxByVwFJq+IJOVcEbnJEHUZ1ZHV+tXabHA9fRjj7tfMaCy/yGZy68f1XrdSVJmXEk8pfHJFP428
KWJFweYsSyGbX7au1rGmTA2hJoh9BeCZKjLrh0y5XIcToRLiLO1VHE9Kn5/K4t6CXy1MI5Dzv0Kl
kHyEftYwcBMTEzPGPfHLGlOQwttOWWIqX7qHMmqPnukihjtJOSRgmRrUAwPEfzl/WmVxNCmaxiF0
yqeBeagVZEenxVTSoIlwR5Le3lXF26k8rVh++mvKu6xS3YkaPuwK2ty27VfZNT6kJAh4hBhuGKYG
tx8KYqcSyPTR99a/LUtHQey/rbYrYZdG+hSW+jWW5TcR2140z5gCkLvEnpxjEuj68SCNTAlzeKPu
lCEi0k+NV1N+VztQ/FRIf+QeHPbeweakRXkuneWlPNcKL9M+O/Z4cCx19kBy72cq6Dr9YO1r1Azy
nBBZe8TVBU4Yz+UzU6RokYaroDKlW0J1vSQzsroIB9rrstvkx4G5fVu2h//WN2vTf2CekNT0mJqM
6iWNRfsf3wbdfHa7q1X1lEGkX9o6NBYR2Eg9WoN7qA74bO0Rmj6t9fZ85TufwMUSwbz1NIgCOQwR
vu6i+9h+MTYzs0tXbxfFrya83uEu7whtm9Gu+CnkNWpj/sbP/Fmm1V1l+vam27A1TuSMOTUl4ENQ
hWjAlj2L788WzC1obt2WGpgsBnjaOB71l1LthhWAVrL7a5qYHgrJG7EPE+Fu9NTbHgV/p+VAK91D
qUrPzi1yCsNOwIkxX+N7rFctbt4DMeSW0Jvu2JeHXCMGhb9Lb1JPuF+O1lw6bbtmARtxBE7X/s8B
ZbNT7lUcjhT5Wqlx30JCfGpxl1rzIRXja6s5IE6UYQT5p1HPXgVYHCScgjjWlpecA66JHyHpnMvC
+9ta36VJiMe41FhXtD0LysXAjpCuhORomEz2TPTGLKTKte9I7SHASWrmE9kB8dvEsx/ap80pA06z
jEtCLSGtUzjIexLLUB9ZwxRZynDtycP0C07dInkOkUxZopadc72I2p8rrguari1VIwM4uPZCnrJb
grwgHQ+zIC6g4GgDHB0lZMRGdKQZPa2jqaDmylxivCYJC26alLs3j+wVvM+wYJHOkTtIlgkseMqK
k52xhs6nwiy1JkDfAFHC3wWvYVynd5rc0wmSKNTgqDoFZmi4PysDV4WhMpovXbPAA5Kr+6ZVwsUM
EYWjDaPp+zAqKfchJtcv/UbCqo7DNocCBpJNzt23bNutMEfTG7yjl2o31AjRznI3ikjPaG7E5VqU
3xunZFsbT9BWAZWFmtWeJI7UGlHyKsMJ1qch+ItgaDCyW/t8fNfT3AH1ECNEdBE/82vbSefKBqPR
iEO1YGbNaAoq0Qa8Di/3Ihz6kMCgdq5Cz7A8HbioPB4dlSS4LVA5jg1POIeLLnOwUNDpnF/TyooG
azjrOqf1800s36kg/trgiepsgtX41WAn2OQxIHMJStzek1HiTLhgZCwwCh0iVQLUy7R3hUqt7Yvl
FZCAOi4cjLuw9lR+TmJDD8AZyiy/Gk3fYd3VfpUSZp9+DOZSDoLt1NvaR3LPXTVJ7puU3nH3BGuC
ASihJZ7lhQyjViDkUdioNtKJ9frcGOSSzCxi/BN1TNeK86K1UbOvpfGxTisg+pMsTffxnQzpvka5
eWkO1wXFurUEQ97TKXrPyAONUWyRJqm9EpTEbtCY9KA+EVPjYnYS9JOK5JnDQFIPXV2d1CwNa+bE
jUb+FnnP2YCKqeep0KOhVC4YuL88yVK8aaaxxekZyWJvAWbqHDleePmMpYRFGshPsewwCookO8lY
3O2OLxADsE2p14paHWpV9kjk4rGJ+J7Q95Rv8YFj4WaZiGQQXaBurJcBC9/caKATapQkDXFKDiuM
Qp0E/3ald2oYIoqq23pPVf1e5g+L+cMmlCENpoF4/4F2e7KMame/H32IoU6YUgrTDnWY2EbA0N5D
99Jmy9/ijrc328tUIBUUhjD9aWfKHpDUcuF2s+JKLQYCdguN5e1rV7cmgMhHktIHD6ZAOmCVPsgU
M9doHCs/E5tTIoYjoXEDh7vQLXWgyccR7UelB9JpyDhnxhHnqb/rD4rDlUhtIlX9R00BWv54UWvn
0lM9pVA/oEzddTnkRFAb08T7gLICo80ov+Zmxjf520nwv6U9JD3Ir4gnb8WO3IlGQrNkzFQM4tiY
D63+ZMoCfYb78dLuMRglJe2plACGclOfDBrFusw4p/oUxc8flDvu+5jcpLkvCFEHrLv75rfWW/u1
c9vlKkzpPO1L8U9Bb0SD2jEH3Ekk04Z3xmlnfRTGL8kqj7+1hR6gpdjn/wY1uWP6HvrdSM2Z3B8G
kDeYTEX7IvyBO9tf8WvGKXOiC+a1PYvOTSiou4u3OtPVKl116fDgQDuAzol3q4S4v/Q7McBg5L2F
hUoeScVIpIQa52WIwgM3AaQWOJTYuX0t6gjIx/q5hC7U06vTy6HQhtP6+/facFPAlvm/XWqiEjxv
vA01m+zPFXQYFZsUtDrYkhXottQg1sR7XxltStQOjuri1pO0K8whsuT71p8ZZLjDSDE6XqeOgVbX
48kg0rNme5FFzfQrs0tswd1D4NAyiWTP+M8+FTzNlaVjJ8wPE0DFbeBXjgU7wk9R55TQQZsvIQgu
NF3E1gk+Vr3e+jxjYcmz7D406l1u9PuUr/eRETzjis02bjZN8PDUpJRQTW8QpfnnDIzf8W4ozCq4
M3O8fbXCeM7Tq16T84in0DksXQfm61LQL61g+pUaWq4+dVW4RUR1tlXfSzq+jJZ4V8py+6fZ8Cvv
SZht6gk3EqlQ/kbT51DYF5oDhl1JWVtBJMXoF/C2yLDiMvPgzetuhYxLX2fs/KGntsvddEnOnZIS
6UQppavYKA7ivSGsBBVS9brU6fUnmUfm2mldAZm3qbwG26ITCfGvFQy1WlCfCkNtqeAPsO9a0oC1
U9wUK3soTLZzbq5ZlUZ4WHaZzM3Cyb8SU/3C+2XU3Y1pwy0V2c1W9GvqyiUFYG3preC3GswvlpU/
J2O468MPE/Hd0qtg5JwpUDCtsJA5php8pjJEtzsbZ5EHROYxanwoLBxr+mEndpBakGaLgiXqyRB2
Bz72XEjp50S5W9OoAZXxQ2ucRmggDb5ckHw5lFeNihSqK0gSOsD5K0n15t7wsir2hiagNNatshwN
oSSSWx0dDdti46YWgQhvO8Fx99+zk2ameERvfbmvd1WB/tb2wS6m1N2J1iWcKcnCWJLbKsLPH5NW
4ZwEhs5oitkXmwc/P0c/QPA7tO1z22yvomg3fyqM98ZchNbShShUkLbTt20iUDYQD4e2ju+xvsJw
XTw7Ga5jbEdpQ9DVwNhMwvX3cQFfqANCHGlHQ5OEtJXJ8GFCwV9PEpi23zHJFiQkXyOi7jsmOfP1
jknK0KzeGUlnmPfC+Sw3EKpO7M66O6qN50gEen/N+OA3KSrbq1JTWdP+NbVXXkznSUtZ7fZigdpM
JzkgVU3dtTMikuJ4s+lho2EMwb/L/R+JrKql19hVmtCe28ABjjK3I2AIGakSyD/utPWet9VbRJPi
Vwm/ugJWS00RgPdWr6nm69HulEeXZc85/mSe+DFkPH6pbzivKqXqAYfOtp4tjFhd/jZyYUycwYhb
BzQZAj9BjIN0HmG+N/pZcXKgcj9ITi6lfs4d4xQ3zEnaZ6KryNvcAi1PJYvG0pGILoCvgU1NtTnV
hyVD/TJHNA+L5JDaF+ViL28wr31wKrQhfOECcExcXdKhOPQdQPPqEEs/keebmUjqgGwIuH15x1aR
a9gfLLPy3q5KbxvwXu85shUUSWb7VfxwsqtuA6mZlEBSRKDHti8Tkeg+Fmq+cE0rBc7f5KwyDsSE
5jrqX6PcjynUDPFLHz9NsqMmm2pPmEQjr0m+UGYd15fD3HEkrMArDl2gXTH0lVgrVyY7+ncvOEwv
eSgbWKRAahKrkSX0umfG/qCz2Sqc67b3nIigTt2EZdeHGyhfg9p6hKp+HMN0GsOKBFtaeToZQ1jl
Vif5kFp8RKezOtGMIuEmEAPRcekoD/Oxa54a5xaTwZ9VO4d0r5JHd2otLHKbEwmDC3MvNP1k4FCp
Jk8mqZ4O3FxIqgNnjpIJZ3H8q67XgylvuzfGP71Pqrh2gkCcsBg4N9G112wqieRbGZtIM36uZl+G
Kn+mC8ZWCY2bx65dnwSCH/3S37AeZIxGaC6+YN7/RUoqHA2FX7i4QG/dTVX2KXi9EQbggHqTkm1j
FjgYp7IlrTRSGAwDRYzER7FNDpMRtAGr2zWRYJdV+wLU5ShXb7TKJ4GSV32zDf1J4dECENIEPpBz
DTIBOdn6UW+QBgFvimVE/4WluZ3LFSV56j7iWPlcN8bDoPNr4OzLS8/MQFusoEhhmlrEAKxz1jyk
hMtKp4QK/6gYSE5sTT4mj1yCEUQ1tZ6sXjreEssOFObxOJY5JJBYeAeDJ7jOqsKlVXv8Lo4AjXcx
bM58XvziDQhUl6NghJPuB7J45e+BPYNBNVm1Pmje3OwNol1M5c+gujoT3OowDFIkD8t1aOKb+j+R
4qCq3bMo2ePMioO+/VLK9iCgbXfxeOoaPXiXTMrFxvJ1roncTHZCVxfk7w/XhOYvN4cNAqw9rp4i
ky9GsEhmV1eGR8a9kauxOakfXZF8jdyI8aFvcwl6IZRt7aihhCdcfxXs6Br1XXXD6IUR1sQI6w0d
L2AzK9BJ3/OrbuL4Nv0S9Jl0AOd5g0Xn3FZC+53MjX0LJFEjC8UTdsMBRUQX51nro7lrLmKILyXI
aZJ0xlMqc7+wkVuq3n8P50ttYDXv9wl8Es0afKC6ymBFIzcUZibVO2zkhMMp9Upnximyp5fVFs2X
A7DOGe6qEb8wmjyN1a1zm2yBiCzOXhukTUpldsqloDlRwxyYMCAEi3rALsAJPD7nYxWaFiLOcjBU
ULycYqlgvSp6cu+BtHNonAHLVY55k4qwyeqIeiAN5qaMKRo6I+aaKazlAVB1smtS9NMHazIqUM+0
aUXfGRUmBoqHF4e+zo5RkQ22P3OerbwcuyVz1//edlcYT6u+RZlRXkbRnUnnZsBdnfgqMn7bGU6x
UQOLSw7UIvXaSAhM9oaVzYV9W1eY/Zef07KhqMD6n9mEuUhyfeq5PmnD9r9KZpPzes5HXNxFmoHr
+CwnLt/KvinmmxTvMwpL9HR5jCJ5jE5/T53l1lOMmEyPpHWOhc0JialI9kg3bzhTGQ76dHEtThQr
WIYR+OE6fcg4+vFLHaqicRUkopbUzmLHJ8s1gqRMTmrfhbbAtyzrPt12lYRa7RMPKLZdghHirZpX
RGiU+oPyokDiYWbmBnT9Wcy8Wdp4HBsiVGWzm++Jk52pqo1OLoFsfsKe/R64nwUDTRwWtUyKs5xP
tcHb2XLR4kQCBnfu10BRFj8GuV3e01b6HGTraynVF0a3FY0/be6OVN/XXUlduXpSiXtABSOSyeg7
OdXac7GxwJz+jAyOVYWQMD2PDfPmknmzfkkImCZTjaJjHSyONyUBRq2V90CDYY+++9un4yf5KjTR
8o3/pDBgqhA9oJvTh6u1Dt3n0J/Kf2kA24fA3kwVuCzR7GaMXLtgDmRQ6dWc8onaZwkVbBKstTba
aRluAN/edSiCHpksMOJmD935B+Tj/Tj+YRq/I1OODC2fxv0CVh4Yn7jNJMMYcDfYESzK2F1u6GdX
e1UCe3nIKHogzjS9bw6916yyq6+BNT3fpgWuvl7aOxgQiZb/s54Z5dLm+F882afGas9Rk8L96ePz
gFpHLjH7IA1uTx+RvpK6rved7gQxXxVYWGxGwbYwISXjDPtkjh067aiPDbaRvodtCwobF24uGB6p
bLQJyQ0JVvqv3ND3+e8W30ofD5fNiq99P94HWXsQWpGmym2MZwNeUVo+p8aCtsCL/wTksnRHIwFm
I3kZ/NTFszQ0Hqi20jQEzfyhYu3iRkMWQkQj78VGmcAG8Bba70oMWTZXsCxQSCHc07/BaAS0cVN2
tJjKp8xmNDDh8sjpFEqY8sxUixePEmBqTJmN9HtQW/RnPBcVMoegXqU9zhRZq5TuWDQboCgreJZU
0DE8j6aGz8dMd9OI8oqasmEW7LSoou9GF7/fXHT0RurTlz7UaWVkOW6HxsPARFJchfwS6LBYDSwQ
9V+Ck6fElk6gM3a6LAe0eoT6cc50f6TteCLhI3Fm7aHxyXR1rqrJlxPwrYVOjYnXppcP7vY8fhGS
nrCgD/LF1owDRvxdWwG2H+lAsV11br0Jp5swQcjQNsCADTpVcmBHd3Psosa0H24ACcJxapH2dPpe
i+t4vIIBPasqwKd83WGjuawdJdGYddU8hzdc3ZdOvSdq8RibR2lcwbGfSCTeOk2/9vF61fGKDOZL
glffPBdpfShaeTcufxOI64gYxwriuqyABTkKZisqLN7m/WryyOPaK/YGbfIWO4G1VwNtbfb8JA4J
dkfmN63hc+Y15tpvzDRI9Mfcp+fxG2fcqpAjVSMDw3+znksu9geus29U9j6DENSyJmr8hNOwiBG+
Rz3QW4LPlJ7QbEgXOPacwX87SkpC+cL558zboeAOuFTSO4+3+81xn0ypo3/K5RTYZgJNTIE4cRjo
rWkEJeu95S3KV9OdMMBvTC9H9ae+0SZNAkQmAVLaUT9+Qdkjhkd3u/HftkLiWfsgyf7hvOQuWoH/
YbTROuGo80q6Mo6LBMeFIdJAyShbqYpAKosAJWDCA9VOMVm7z80MWTRpNFCDohyDVc4CKiRii7th
ZhISlmF0DPCad7ZZnAxqBTr1XJ7QIlykqr+SiTPapt6WLkEOT7jpTQQCE2Dl/9F0Xs2NausW/UVU
kVm8SkJCSChYDnK/UG27Tc6ZX38Gu+6tfbTPfuhow1pfmHNMPY03OkP5mlVUjElVUZ0ewGol44uw
Ce5mmL5v9eGQOhXTwkCuD9V62UlkKRRfC2appj0sfNYE0jYfD+K/T4ow89VmYmWvfW/+AEglMRgb
p11edqf8KmM5yz14E7WXzSj3FMvTDPJWmvBU6YHHntD7ZejO0oyZOinrXqyE58KaTi3/1LmJXS/G
RGg9lk/hyPROgHgw4hC+pAos3MLta5OKP3NGMP0RbmFiwfcZnskkLTciIDZg4mnLQfVt+Wn0B7/2
AgymdVJcqcJfVDZT0XWwGm+2QSaxU/sQHNj9ljcNCd42RU4QgXTfZc/SEdqIkZfb1LTJTS0P6O5J
RK3MxcUR6cz97BrRm4FZkX2RGLWLLKZrTk6jJLEbEOLGSY3ZMM+flRR+ykRu5fBPMlbumWuR71AQ
1TE7dmiTU+TYEDmWVD7Q9aYvQUm8Y8RCYiM9LSAbDRyZAZRyw8Ih57vdgCWMByDsbP01sdPO/ao4
cVagU9+sFeviKDFF3QyAXv4RETF+QXSwv7DUI2FLDnOKlSkYDwiYDvFMdCpajjn9VlRysaZ4kzwg
FGUHAWe45xOVFfAIzmY+os8OfZRgBGq2ikb6SWUw6Y/2GsKN3OJ4Fng5mX8kob035XDFmO3Wd/YO
WcKto5g7ojqZBr5LeTmFDtUk+wXF7jcG91QJo8tIrUOEUCh+MSArqdQdJS+4NZjXtDIvoaX40Ygz
ObqF04uEepLcPoXVjPom6KcXljNL+cxjNwniS1QdteoqJySNMD/Yj2t+mezCsnMbO3FjUeATgicx
QDgC6kQWmNTTbBc74Or7wUTf9pnn7DubzVB/Nq+V9GdcwUjpnhwVWRn8mTunlIHJzuG4VWM49eZ0
NDFysEb3ZI2YF7pXUB+eIKQJSE6X+R3o+YEgXXgvob3NsMgwmi/klfrC/iHXX5KgeYWzzDDRdsci
P6Ii7Y8Vc6eFEUz30vT6yzLoL0q3YMmbNwpLaGtOnIAjKyShCAWoxKM4hcdRfTVH+iEi76j24Nwp
5b0JdwkOY4t08R7lRsaw21I2ScVJk4H0ZOzHpFZvGKxwOan/ymXaElgAOQnTAhuB8KVmUT0A8C2S
6SV7q4Xupsl1KVpHZducq29jRgwEpbnENYGi8xDiQ/uJDiWjniizICoe8oD0KfC9VA4XgiZ+FEXZ
7Ixdb9Da8lIbFhlfWxnQdXY6nQhtsVfbfEaQ3Ea51iOoMt7uRuWG19nsOHFTYwg+SSQeBwWZnxkA
+ce7EjfcEfXBLG5TG52HUdA+w3UV/iwDJZqva3SqQtZ9asjHXQOlRacJQ8gsEVZIKB1FN5bCBHlr
TwSwIR38qaObReOtw4FN6/fmbGwWKXQjhhXceHQyqS1uUM3uYdzdu7i5+/zN73Fic6EmdLBASt8J
LQPl52vlxjegv8tiPpGYc+pVCU3b6KmgzTOzcorhucjCDeFJMKceVuyucUwli7wewxWLJ4XQ0KFD
Gt1w1dzEvF6PZtHsJcaOTJv2Ce1LKUggeqhMHDWmcsxAUWr/q8MQGXVAQu9IwjP0F8k46uR/KPJw
VHnBhCTcgu39BUHsi042vJLW26q7RYxeygY1KV9eDLLEHsBDCX2OIYu5qEveIwtpoqv49oYwmbim
LGcOuax2Mwv4PnBwhcwzCUYz4YdHjm4mvS+ss0N02vA0MOIQYWJsZWmVJG6tiV9qi/zBKb/FWUYq
h/q+S54bQEYgG3Od59tuXZHjw4MROUln9RoAMK/6AvCUOM7RhNQeKtrwT8zNJW1m3xBkDq2h6+p0
EpK64ctitoI0lU2l/JXglsluNZO5IyYwU4TYJixQScA27gK/1gghJYI0JhXvYf2HkhLTn+6p4l+6
ncBcC2pxjrz2k/5KUIwtvQrjy+PAqU6KgC3IokBhZKrI1zlLLwMa0rdFeZvx4Fj9Xo5Y1i5fbV0e
Y9929AIb94fCn6Uc5ANOFjLd7ZxVbVkSYzXn0WsGmDNe9EfUMpsEIZsVLeKN+SXulHtUL7dAq69o
N8pqmxGSrUbVLbbSu0bprmGIliDvWclZ63SUeMELXIIXRtoTkzXHF4Z9VBr0KiF9ZM2xuacQnsm8
Uo3uUEXYEVmN1PBK8v7frMXb/EM6S+dOIVDty37ttepuL6RU9slWO5anIOLxVcRxvD+UQT/l5Ggw
I9qNGesCLjkTEYvfu1ai3xdTuwW9ea3DiUTOx4C3BKq6BrfjPQCc1Eo1rRZIoQUlKbmCm0qNCdCy
3AxMmH7PI0gW6EuUzx+VyZE57+yVt0RAb+/zxpLNyLiTRpXIiBH9JvrBMyGv2XJoxg2S/b0ZgHY2
P0F1lBSrUiyIgAyOUbk5lQNHjbhYEgptmfRDUky0lIkLI1PYL3RXt9pO7ypQ/GGnRPFRTtWNTFJH
S5aZUUrc6r5t08qDo4qqmcGJdpWC9JoLNhHK4ud0HlIN/Z5I+Gbx+pcv3QjwVswn/Y0Ecpx2EjTI
DqNbOX+Wun6q/zB7iFHth1hKCo1Ja+QrmxYfTjITpZKkJIWltygD9vKFjPGoLYj7HkjKkWpObYvu
97PXm21TCjbSGYgyJ7WU26LK11h8qpS7n8G2VhusnhSLAJtyXlydIt4Iv2s8/wNvWcP+RXNqJgSD
HCDtJ5QyehlL/aGMZGgVfMnUbaQo2z5LzlPQE+AuqKWAu4zG7KlTDj3OYO2BuW3TQTBrsOjSLpLN
Se5q+5srqE8BCTAGjiIs5hFvQV//x+cw4IdhWdD6rYRt0rbV+6JPj/qXSaMmv8Zm+V5u3jMJb9Xs
VCbTrF3gB/iM5ZFpdILfIuHgxiElONllTvWCUz3kVCeHVSQT81Uzru5AHW5dOdw607oSyQjg9Mxy
/JJQGKRDjX4/OjKNmWzZL9jTmcrpmZzzTpziRjsjJvBHObo8Z8zyLI8IdlPIxQU7MDHCJmAiuDff
gd1dNTW+T99gka7L9/DdDeI8q8A98DIpTX+x7PAKr132+9+MYwpaP0G2KG7ggd7SMD80Zn94Kt9i
hQ810W3ap39h7uh9tQNawzHFwlZrjE3Bxra3VN8m1gTR5YDCn7GkppNa2gpX9/KNHaKuHAtWjak7
GkgmhOnuCAqQcDmlYqtXsYso0pW97tkNLHQxPQr24T7Up461axZTi2ZAZnOxxzDCj2wdm5yUmcu4
I0EF2ZYLJ974DmBSqqzQ6OG8uBW4gYXHGwX3S/yXvwhlG6dU1bBz+5F/i8i6qeAsoknapWuC+hTs
EAFc6yS5yrw3ay+uEM62epKh1ClRT8IWkKmB5r4RfpCQhaEzEdl1oXxt6/4qwuQ6hEhG/7LQrxij
UlkTAhmED2BIfTw+2RdA5C3ZMv0deEkz84fdyKWocetm7iDE2UigWaZ/bKI4hRq81FPzsMP5wRZK
m3EloEosivY1rKNXSrH+F5AHjX6WIzsn6Ejpt7WNGvqYkPDaVnvSDy6mKj5oINKA/m2RAP3gqVJl
FpMm25Y1iib2oq7CworTASUjKdflQX0fVYKusTFFZ8PQToEynAwuAGzvjqXwJgIoVrXqzDdlLzSx
sRJu8QfB4RFKVaRy8poNVsLrmxkgvOecktfi7McNalBGNUkYHyfyu+hviRbZ56DXk1fju57xgv+C
/Vba+Rm+UJ4HXfpmzNjw8P9qvxWIi+mhevL8p7d2Xbb3nwFy44y7ZXQSNnUTlJZGuAa/vOiTIwq/
o2an0OjTYzZErJfO+i/Hykv0g/GYzMsSklEfx/5iUVyhhjK8tLTwXuK3xaSaiIz3iUApvNLM9Dad
9S43ww6G0EUmqW0qQZcOPY8+7Jey9tMlvoI2PCg5JC1BKnp3plZ8j+LMK1hSiAW8MzqQbXZevpH8
277/tJm7xbxkpX2xtB94k5sESjYLr+xsgsTUp/gEj4a1wVv+zgGTs7/KynNOAckXxCCLTJ3+aApE
UtxYf4ZQ34TJh562m1QjiwY5BT1qx6Sx9RO6xQ7Gy0lRk7tJD5UMF1bh53eNg+CoZX/lGJSBwaj4
P1bnnFAG4GWi2W1ancXIyTb7W5JYZI+e1ZoFECeI3dqY31MuaYnIygLGUncweOllsCyhzRDVk64K
GK8CspsFmMbC5Y+b/wBxESoUgcfz1SjfBEH0gXIPkvhGK3/RKvUso0uGLlKGKbGeiP5nzPI6rmN8
UO/PpEpeykU8Fgi9enpuqvn8nMvMn6OC9eyCnF73eQb8IAv8hoBnIp0RSe1Wn7eBEj5/yvHo2d+x
hcX0XU67O63x3Symm80ZTN7QhWnB+8hbD74q0E5pc5MJsV3G3k8seVUS+Qylj3XwSKnK63ynjCup
rQc+2no1B5NK/JHCBUpiKMEWCyC6LNdu+vSGghqxwLRlGmq+IWDe9wQ2qnZ9sDvUbRo5ekvhxtPs
VtxRdULKF5Lc4ijoxJABH4dKZYq+sQ3MfQXjwqRy0yG6YYrE5BW2+XFpSqwX2TnY/vS6oN/mQTqe
tEl2l8/3KOJow3s9fPbMpz9GHJaBfArrbvX9SopxLNiWvtMBNQTkTuZ2lA87mc7Nab7tOvGbpb48
STTpbXlPshDe6yuibwTWyS07pu9BB+p9xY3X2/nOzMzpQZ21WJMU0EKMslb37WJizitpBmRPWypH
4ZpuyvRkKejoCR3wg/sotxeTRCY1ki/kgW4mxj1zUl2GOLyoEAlTPdzpES8rRhPSvAYGlS+Y9XD2
j1gYYptTGU8UYUxqhFacdoGZp8wnN3KPU2CDqIkNcOJVhCrVXblNaZDogafquvT2ZYTfIOTFF7p2
lsS3UWc7tEuoCjUsDCXBFsDqlJ0W7mQ4cSDh9rNm7IljHpED5eBCCxDcaq3tswoUNGJTIEqYF1GX
rzJPr64DeHq1n8iTr0oqwnWNJ5YJsARw+jg7a4Qy5N+gf0FCeJrH4rEQobwmjdPTF8OxRpw6wrLC
zNSiYunB/1jgf7RWdWup268HZwOXFEj7ZGrYi8Ydhspo/NCuk41+csMTFR+HdNjWTrMPF7wjleaY
M5LgjPt2R5i0x8XqTcW1LCvQPQh1YehMS4KLanZHrmr7sVLM5CHeV4geTRX9I1xbRexNjkJIn1DG
TrteQVM/4GCvDRf7o0k9a2nApsAANcCRhV87BvoWiMZcG0XcbrGXbsCc3Weyf4WrchaZxsTDyI6H
WoxDXtN/EN85LW/XivvFTswkq2aShbHFxeBzWCOgxhCrTDXiXEYteZ4HYKC2tJ0Zto4aPQ9nLjfI
9CiL9tRL7X2orHvVS3eZEXmC1o0WlR0pBJz9gqB1wQQ70WLM+AOr1HLUYmBT95BMMLYa8gmSTn+q
9roQlYkZPcwiT0lVZ7QQBhBzpSjpIW3JSCOk017rx6C4FMYtZphtB2s6gP6fzvOqYxyeg+BsdD6w
kU5b24ZbSlRbPQIKZJZmSDuMu7se0GeKNtzEExnXsRMzXFGkbWfBddigEZtpj2f6kWhyRwnmB6yS
hpFkPv0RA1ZF6tNEfR/wvZPddukk9tGBr1tsXMmUi2rpXplEqEDwNpLsYVRkz/fkm0v1wT/1ayaO
rSCUTM9qKINayGjj4/3yxGvtMeeDz+c20V8lYhQ/wX1U/1X0f8Gfkmo0CaOTPoGstR/9GvE7/OW0
L8rmjcSIhqlkYRGSBES3oMpuFZ7DanIHzK6jEzW812VHVgLr5I1G/Fg1B4iXiA2KB0BpNawDxjLD
hgZ2G6O5m7h6eDy2FQMX9NReC4UxSjNPtWdvEDZJAoMXX3o4rZLHE7BBnFUnERyl0u0noEV9ARdw
PljwdnV7RotGtmz+s5Js5RGsble8KHrwwJfyJun2uyXeZltfQ6Oes2o8q1p7jtbTohLTR3J0mLID
rrI39AQkoPJ/om8ZvoS+SjIZCRAzQpH6sldHkJeOhEvfYsGXvxQarzpZXpnRuzLbJjK4AlZzw/7d
Bs5eZMmaOXURtX2F43outB82z4dBqS8mcLdM1a5lVt1GxIgZF5BS0HwRV1xxfEImUyAyNtMDUWtE
lNKszehtzZO+iJMxKBs/USgtguE9JSG1z/VtSjjNhNKizR+1mHdmjoiX12tgRhyN7cFgWaajHLA6
AmAgqWiQVPLxS6D0H9ArpiQlp4a5azSsC8MuqPXdXKSONnaOaFkdiGhTFl4RgKImWCILW/ou+qLS
Yip5k03sME25s8LV8X4smspN5MZDX7KaJ4xXm2CXVkZhVagbQAokQojha0JGE0D2JiqN0VdxBS0Q
4xrIv/Qxfum/rKS9mXZ1T4PpRkabTJwkQvWfcflSFOgyihPMO9xb2Eb7kAwFZKayTRPQHIwetYyo
+RmGE4VE15kFC++OoFl1a5EDZz0QU23sFWo+N6ihkOlw4U14lPndBvB6C1NNNG7QLRjl1kCQw1Tf
ZlDwlIi+qLi384uc6ucl/6symUQOm48oJaMWkx8jnjdZb46Q5vwUPr3kFiF5e6IlUoxfT3PrDgkq
3+ltnoVXUlmveRJecdptVC0DQTuR8BVfcqxUOt6XiHkZRLFce4zpyLzzT6XfpIKg1qJDUHsuxG/R
H2XpCRqKGAwqgvaUKttlqTYoSTp4hekK2NLCS1M3vtpMZ11W6b0tL/yKe8uV9nP7WzrySsivh11R
P2dITtDl0f/vIaADkHeFbm3hAMSr6WbfrCzUCk7m0rgxcvCRYlUDMJST1hBjGyjHfUgxb+fkDxPh
m0bzNZZdyU7PZTJf17bETGnElTo4LJAA6IM3bdNsZ3qLPjBdRKdHleLfFulRRuwbnUeiLxmJ2NPk
aSOsUm5YtJye9JTzxZOZgFKjKiOtE6JvJEykqksg2m11X7aLW5m3TDhY13buNqvKm4wSNIGXg3Gx
yQcm0TgMVaY+BvGXoUSsJav9DMF1gmoHqJjypUJwT/lIu06L3LhStrz9L+mCmVndKMmO/2qU+Djz
ZCbjZmjQ2QrqJHjPbfuYoWT0qGNtWTDAXvzgX4m43gjderJR21xTa6NJI7o1R65i1gMluR//oDkw
bZdwrKKvii59HkEiGoYPRSBWYHf1bOR3beq2UUtM96WBgNsp/BBwpl2zwrvU/YCMukZGjdL/MDIc
SfNdxvQSkoVD6RjjA2oCcsHuBT0CNNqZy8/k8tO4/LpqOkBsCIkWMjY6vT4wQ9eYyZnD54zelaRn
QornU7NLFOUyWcIpTQaCkHtzu7yzPNhU2q+SJltTYbG5nt3/18cXRxrDsPstkYYlTk4Yq02UpCzi
84h2BKjphj/9aVL7MydEfDQRWnPosoCLIPq2G5koopHaJrcJ/JHkPbN/oG/dIgD69k6MmSOoW18V
g1+oE2Ku1s9X4jzrsTEk+wS/LLpLAFcl6S5QJA3ys5o1gJw1VrwLFGxvwS7D9VJnqosTH7seyRcT
NxaAg2ByC56V/sR+4LWR+0dZfxAyTuNO5yhNJEOuuH5aQYJfqog0LZLdVdaDKsJ5opaD5bOqsFui
A6gdgGkg5iEPQ/1q2f9PScmawtikwKRiCg/0ZTuZ3jFvJU9DHNGnyRkN4rnmqiQVnfP9RHItHNNt
EcnuuicKrcpT+Qx15rVoGwPyEwBSqi213aytES9NCfKm3kef9aWciwdAr/uXP6X6dQqSC/kubfee
6njX8KUGvMcJ/kjCAE3FTxjBJ92nzAiP764TsWcBybnXjfXhMGFJRixVlB4xCJWmROItykC8RcXA
f/E6z7zOenLszJb40PDYD8kxZtSpK+FRosRt6x85pl2fFHdSejdfcVcLWQQoJ2NXNmH/gzeZBnW/
TwGTsx1FFzhQYBSsCkg824+AOluvQV4jyZjeVfiokIloX0xO8wGBvqywdYM4oR8U/t1yMAlF3hmM
EamYKE4DrXWWhmA0K2WCnxNrgKMAEPnCJyU0rQQ9M4Uk1fClzPlSYraOdH7UthkOvVJByMwPQKj2
UywjMCyYg4BtqAldxfYebYmBE/WxH7/ajgf1NhkTmGE00QaFAZdnNxBDlJisSmt3DLcx+AXyCGdx
mfXNLG71SGxP4ytkw5h1w+Nxlvv4pcX1AlEf/NZu6mELGxhhBpyFrPdpZVmNJxiG8GkcLSrgsP6w
pN5rsX2yV4RZFMobYGts12RIHlEtkyuBwis+kMK5S+x/Sy4Oo1kfYkwVYP2VbguJFHd6eYuOk/qQ
49fBNqAFCDA//CjMSOSvzMyHWX0vI36XTHUA7SGRRFBp7MwEUCsrda2GJcf4QKaOoTjDW95PDLxI
rLECFsezsg3H8dwux8I8JwUa0yRGPO4ojXZqiWWRjoVRelO1geuAy2U78LsVLP0sHsaFM28xUzRm
Aie5CUQ7JOOg1fvte5CmDEQ8hShjtX/XhI3ONvY7jlRPi790k9deM+FuI2Y/QMGRVxBfnx0H+u3a
DZy0ZlHHXaDV69eDr5a+C2CezcQ6TWBP1uNzKhI/h2XPbKNASTCODS9FiPFMMH9jhsajxHRUu9UD
cSQYfUbCqVonhDWTUxsq8Vldip1J1/j/gVsU1m5v0yRnpj8z28OE7z571DwMjZGSRaD+AIBuomMd
E8YtQdUYNE/C6aKNHyrHpII0Te1gdjJTL2Oo3219heqGeql6iS9QMZfu3UpM18jxRzAp6iOCH7DO
rXoFEX2U8bpMULdV9F0nsOCQ5qyzJbJ95BN7eub44VUV7Y02WlKl7QhlWlLeY8C5Bmkec/KRqe+8
UV7CwGedjejMRiqm9/HCUI/VOPq0bmc9DNrGSP1F6n1QmUJF02NKjHO2dI9Snraqrfq0vD5HIVJq
bVclAQst46lL/PmV/LzOM7EUutFwKOL+JNiDLsr0X26q7FTZuCMI2AuqX7NNNx3JAlW13EMFki+e
u5UkiLSLOPqGgmWzBDDWS8wOi3XXhTjZBgpM+FOkQimkQhmkQi2vFhTUPzwIx2QVMYf2EYXCsYMB
MNo4RXW2VyP7uQHMORtRmI5snYIgAE+seFkyoNna0t7UfXFek2tyLTwvmnUaQs8qsK9BFFHYexNK
fkAqxEDw0hBKZxnS0aRuCNifYNSw8aA0mLMajRN+p3NVZ+ELmFm18Kr+00iouLr+v3DbTv2YcQnO
SedYvCRSbewCJMmZjuQDbv2aA2RBOJrMrxCLlqGlB6XEHBxj/VkTzeu7LCMpnhP8a5yB2M0S+y2B
BSSr95kAJCNGjcDGqieyXBnGo0nce4QCzUoRWknXngRRE2phn7mGYuxalYkphHeZxSkfwT+tGbys
AhZwONsmG18yHW9IGgCQBCnJN8jSeYP5xnaMyoeE94JjtdKI2bKRKM21E1RbiwoGGDjbJpZK81EW
sBNk/mpZRfHCQFHgiCqxEYx7mRfRoMsWh4z/dbqjSzUKOQiLDCo6Gd9e/PbflM7+sTIOqJxTGLzM
yCxcn6YtUa42THiL5YaEo6/GZDC2RIhgMhhYilhMqZd9ExA74O01u/mAVvaUf8sy/Fgy8Uwvyt7E
o1eDjF1sigM4Zn/E8qeSlMvApDC2wDFah7T5WSpUzJerPOSbAj1BRNPHNuRQsN2I5K0ZkWMt3aam
egQoQ1RTZg0jPfRJfywkLVgIj/qvkvxaO+/RdZEQk7xa30PUYBvHJWCebDDwVvWaF//K9itl0BtQ
OsmUTj1Y6ZTEr57v0cT1l6rNnpiLpnva9qYgzS46Scq0UfFDV8b4Uam7tOtf+zj7KJKRuesRBTC4
5VOQE4JASg6atsRyc7Ebp2+rokQjrahGpq+zjlLyv2PE/I3INosWu7mVcr2V+wnlhH23agDD34tX
AnE0KBkj9d45IYm9ZSOftsV7NBItCRqOBjmco/MC+6jLogPeg/W55Y9JtJgXhIHHL8Rq75Vm/U3Z
Oj3BvtXfT0lkJ+bdp2ipdhPLe/FUKyocGZJS8aiL8aXtNXDdy43h5ZWDfTOFOC31mfR2VHPLXSmC
XQXHcJHIsEQaVWtfI8jzGrMsiCLMCHB+AEhG+0mmJOpJC1eyQ74XEuhUzAMTiLN6hSlBhFQRgLMH
2iRrCinsNTu1XV3724zlEZz1MY+KozFnBNO4pgCPJVtupFDgda37w9Z7eNW76VwSFtQSfyAl8kXZ
BvpvCS60DMz1kLgIc7mmOSgYEjs4a1XQyIYU3lsWDCli1/4c3nQA8EY63S5Gw44mfV+i6n3KNtFL
IBCxvip6fmUqcpnVGjZStwmLYWtacHfYyoFasv3GmVprY/sHxrGp+mMHaO5rhsMmwyvZZ0B9ycW8
kZvpkCNvYeolBR9RFr2KhhMj+Qzi6JOtvvocKsUR34pXojQcOPUjzTyS8YZlZ9xpiJ++xaY+22xd
hxRo6VZn/Sfxbc7Cp9JV+wpK4jj2HuFj8Ob5mTrsw9SRd9VlAnqylMycdaT1mpvNyZkpO7ZDRO8W
erKITOdDm12bbtqCXtlXfMtaNG5CoCM25cMQ/RJAh/gucROv8dmM7lsJMsUJqcG+QwQS7zvc/mOg
ejp8yqpRPKEvgCU6b+zIVUZ02R/v2TaCYBQP+mGmlZxEfLgL6hLsjVdVkS9RA9ylHsHSqicrnrYL
3w21/Rv8U33rHKgK+24OvyYiui7ZKlAB1MyJqnoPm2bfZZzYuwpkWKG2+wxkWAbyH0IYq9VOvIUE
YQXhzoB3V6NJl6RdjQG3CwLXCA0SKvgCY4Z+TQ3Vb5Th7ZkQmpu+TXuYRvuWI8ESlDocBwOfPgiQ
9T3SFD8Bn8pODzEFMZj2GlAZNMaQkjgJmWin/d6gx0iwbo5dd0vJrs1Juq9f0bKD0zi36JxSgrcn
xFDsQII/ChvncWvQ3oKIHDVGwxSnI7gGtmM1enXojsdM8mYr8qUraXLBAHMQoSaE4u4cMD6cZFJT
l70PxfVNsoa38u/syR7JSgy7MrcAtiuYJS6z22a6S+sLT9d2h4K6AZlFrX2ai09A0sGmYopoqmra
1pWByCLdif/2YfiWHceWtmQ2XI2fHcfTJpTAtbGlXZgKrVVKqUWX5hxyt43Ok3lHmEQY8IHamfkW
N4TTDtgLWAxOBjKLIEbKs9GeqUnMHfvmlgD00GRmdKE3zbklagTtw8TyDVq8uuXHCjpPe+e3FIKD
uvmDEp1kTJYi7WYV8jetn6KKj2lzZ7v0h0G4TXUNFSSdiyMs+2in1olkyTQ8m3V1UnPS/GL9WNiG
i5TPWJmncQ5vi+8/A9kSbEl08RGejKvTdqL6pwYmmBnCbf4h2KwEvfwYlT/yQdqzcBLZ4AjkU51G
F8LAjByS9Je7x0+k/FKXNbISShnY18WyDfyBATQrUZAd+Cui00BM9epzsgJy6fK/UB7PvcZ2/jjs
uN8wFU48FqBEPE0wG+ehC3noKrowvaGhDTCQSguKzWcdQFBC5l4gcx9D4eCrINykdiagZw3ZAiKC
ccePQIbcEBvUoXzsUMcOp+YKz7heQEgFt7gPLkI4aRY/tC/llJXhVftKk+6gifEAc+2gVtqhDn+1
eN5yeR9GheAEYIkNE78AwzJSODnJkVeVL8Rw3M38hZz1WkSQaPDJnrgCIrxrtHnYq3J3tLjzbN53
DaJC6JDvri4Vf0dxADBrK0y5EHecY6aMQAl8LqOog0SCvitg6zzuUrt5HffavS21bV/1G93G8RHE
B3E8hgoX4Dx6uhl7Fh7spB92iPK4gIGrOibL8II0q5D4zJ74TIWlxIg+Pac9Fev0jS8IA716x3Hf
aazTWO6yNZSVcCNfB+JDx+7QxerLbG+SpeaXYhM669d6hjpazUwSivMMCUcAgLOPZlacVAXOMqN7
RPpLHpzrBQXjobB2xIJs+Rsgl4SqeDahxFfcALrZegVA+U90to5UNh67QC8kVGIuDa/SuBBMpBjr
FQbUndeFYJqKLGDs38x48E+rDeCQ5BwTwkdSvNp7Ip/X3I2s9uom9AgjPclwHyEiVql2EvF4hmqB
NQFWCwbmxDOKnJUFOuM6OWrFcrQfVUuU+qg7A1vOxDapcpJzGFRnvnBnuX63h+kQ04xUhNoyz61I
JGjpz4kC6qub7qlN/sTl/5EY8UdkvTSSdv0T/VTErksNouz5lLNFyLI3XLszGAPDYoVMFIguHfam
+hmG9s2sDG/pnka63KKuuK0WebmRLvOSXTSr9vkqofnMlxhpVnbOcka59s2ecaFJV4SL1zKZNjH7
tFFoFzLVEdZKLr4uI8MhVmjI7sHXAzoyQ/aXqj/Opp+Zuh+wzySWl9Omwn2D7cdUN22a3TuD6NU5
csxyvhLueumCyV+QmTY3wo88jEcxj3F2M4RxUSHOKY11MmKHoVAKhkBHpJI1vS83MsonSHlc6GFb
brv6KVUsS7q/Eu0i8Rp2BiCdrUiPs7dHE5TPswvPxV2k6MjormXej1KJtJkw28kl3cgYndecMJOv
/gzehg6LKNNmWR3y/aGReEcbUpIMNLelhgR1Z6pvFQx+SSlfTCTiuFBv4YJMc9i4WIskRrlOKoEP
iq81cRBWz3Kz+x0X9IODss+Wkvk96h1ib7Pgz2qHQ34LNOUvm4KKFSmnwHGIDdw5pMGVlxD5jNwN
kErME6XQIU8/hh0dLPmxDeYIi09n9/REAIUV9KCqOI99cE4X7axKhGlQztdxfZ664DQkCGvLwx/p
GdPIGstHhH4r6KHKJ4CMpcGF2OKq2WbpqfmEdJgZUVnLdEBaZTDHZRdox8WNQdfAWp0Gz+ybR5xG
+OXbV9VipXOke5/EYRD9mYBLv2LNHVcXOWCpwIsPdJrfS+ZjM8VvNSItCCX/H03n1du2tm7RX0SA
vbyKVKGoLtty/EI48TY7udjLr7+DB7gPPjjAToKEotb6ypxjpiXbPVnfMkVPhkdlCubW8S1MsjUZ
cJ2hPhqUPqgM98MAEYyZB1iYnZ2vblGCe/j1A+3nwPWLdKzKqMX7fE33fasS8R6zjePmhQ8IBMwZ
3vsyeu+toEOADhURXj9lGStuOlsOKNgCgh1bLFbwqd+Ju0EDWCFvU3CPWhxAqm6eSPUjozA6zqwo
Okx3A/Vc5n1k8h+FUOLMftpk+mF1hE6NwFNtw63KFaeMJlGknu1sJYf8Tngv63Kxl4jwmbm6scOF
9aaCEEra3m4scCrSXRs1xF6gJlb0WHTo0+JtVP4A9toT/0jLKo6945zzk6cv0l6NO55iw6zy1oWx
730yMLwXXfyI0vkRI9rnvXhoxXjF6KkWXhm/V02+WSm8wF6yxTn0xT4VqM35c0zxb8g1t2lqn/B2
j3XahmyCNgF2gnIwN8LbIKR78dEiNqtxlYnR2cR09AvDZFOn76qro547eyvfKbRIEUZx9mNhKR0d
mQXyPuEeyioMuYYZCItXZeCCIHIFWc+FjMZLBzDaFD/RxdBMdHPtntilPdUhfmVsgWCj07e1qdS1
JNDyOAhR8wlDO9rxyEmH3lGrtvP0Dee74XV0lOg510igNdnvtzpy5DFV7tWSMwAlNfLbVvZLgY1S
lLe0KW+WZuGkZ0IVUypvzKl/K1axDgb8itjy+h6BRCmT4SJf2jVNlsFWhiDVsmWk/cm1tAFkOzjN
vxehP4QzwXiOExt+avVHQwqSDe+IU8lUygkQ7KJ5O3dcz6QG1KFbEW4HmdJvIgBiPcIJDIcl+1AN
s9RGVTFLV6lPMJdvY/PTepm0wCTgxLAAGaEC6xovYZGrgQWZQymoWXSNOEVsNIITmy6IMF0LQlM6
pjqUB0yYysyYNMv9hiJnUm95Sjo9ZBEqIUPaDHAjlS8COajDFU8Ght4+mlgPFozg5Hto2hgYRQp4
BbWzg3yhUK5JiYFk+ZkAw881a/hb2ql3Q6ofsSQ95rl+trQozeIpSb6daV47q/8II+qpUmBGP4nx
v9gEN6bgQZt8zgWbDomQoYqNiWCzVrbVARpwj9Y+sZVN1Bp8T8JdkqIsMOVtj1k6irgTbiHafQNQ
Ym+yFDbEoeyrAzc0OWBrFKeD0DAFZ/ynWqrA0kLEMMday/jGxxfo4ZcYG8NiJ+4QqjgYs1tyTLtn
jFGpjKGQ5e29aPT7yqaCHtZY6tWQ5qsdRmer8uwsvKTJrk1vEwoHUCkhvBrj5pPrAJvDxlZYiPfM
jK+LJi6w0Zpi8cIBQy/bCIuF+cjCPIcE2JbRduqbLYPpqajZJKW7RCOXfWkZs2qYSKN9lSHLLGdc
g9qe3UjrQMzCWUihCfrsokjyBe0tZycoQ2z4I09C5DxCngRbmjgpty3+Zzvm5GEDmbrTRppOBanp
Mc8nxnCZF+G9wOFNsRWewre2qkA2LAfql32rseQIQv4a/4wtY4nu/R+OrrkLpju3icsxsyliUIbm
oRzRY27UqwrCT+7ScwfIDnEnTZV0BiDbT4iUaNAUx6TTSM8IAs5JuGFFolcwQuB1ptSh5wZw/lzH
1Evxudals3GXcmpMW4Wvql4FIe1ZWm0t5Eo2w7ty2STRdDU75ouYM1FrFmZ5t9lghJjjkMQJMW1S
eHUjYNCFzFaCSAqJUPrxH6FaZTMFTk2PD3CinFUKPyNBE2Cp/CznysmIPc6u8T+xC7F6Mf3YiQUG
sPWqcj6PamYBg+gcl76CS7+TuM2Np5M1TH6TW7tygNW3TXSMvrKo4muzC1OBfSM7lfndEdUz6oxH
VU6uEi8PEfI428AmvR77hn5rXtFIGW9E54fplwIGW8vt1Rzl7TCQO14kTEwM3OzdcdG82ci5D/xU
gdJczfSoFbk5BNBt7Py2kOgw1EjFQnSxAAgTCAMhLEcsk6RpHbNeOSZEsoRsNnadgyQ2Vc8M3s45
AQOqE51r7Rnx3oQL8XBhTfblioV2gSC0FQD41LNGyw+ZaUcRHvBIYw41+7gE/JG9dlaYBzkm7hvX
BGrmypgCTcTuQgoEYisu0HXhEvUuwzXw54u3hFCpWxuVaFBM/cNBMWLNuONzIDpSGggMTjauhG46
l+u4CIlrm+Zr8shFpXGc0ZXSvFEJmrcZqVdXaPcGqZeNci2+qSpz8/atkuwnFIs5FxfJKR9zGd8J
Cbz2dFZzdVI8Wz2r28EP4ztVbEpOTmJjsOlZPojcm54xMWo+QLqx3Binv1Odn+KJqNPZNQSIPbyQ
cAEWLD9pJuFXtPzIQJwMiC/Gvk9cKJ/ZLiT2PiLNoKVYLSOB6F1wfydR6zfsFaSFOTHTFuTcHZ7t
uEoAAEcQ+CQ/I/kFjTHto9y/84hdYdpb/MX2AOgpgvWmQ+5iYW8yb446EgNQpzYRRVZButxiMAdk
ndxU7oRCRyMLTQ1qmY6WgT9D+FCRjoo8YVFNj22s+Ko72ek5N8ptHRm3fvwmfoTkeeUmkm8QfJlx
wyNJIOTJpKWD4CilnibdFRLjLCrCWd6qMCcRPxreKJMNPjiQMPbl0gF5wjF3msnHzfiyrmOA6NcC
vAqp8WSiCTBOZWIeWJ3A857t+kBY1T5bXd6ADdZHmA/6Tr1Lh7aqD5P0Vc6KBwo3ZphlreXzR3oy
2AyaySuaVM/+GlHtFMMMlDLa9g2OoixfdUZXG6tSQW0wAxqhiWYUX6tAn8Z3idQ2Y2UAdVgAP6Nv
fpPXDjNnHIK90rhoV0TDF8SiaIwC05TJx5iRMI5Zf1Vl49qL/NaMTBEQP6PIZMOBXLKz0ARQ/er8
TFTczURmIuW2aPAmMQKe/V6iUS5MTihWiEpyWEnCThHtocrvIo333NVovaXKNcFCsIuxCZIynh3/
4oZRFCC00ZPwcUbR/F5P3Qc3ysuICDOhCm7a8rU0xkesjW8K5oldtixnhQhfJseQJpZA3GqSjmK8
b0WQAwmXGAE2HLjxKgAL4uFNssN9t0bWmDC6LLAgREUzzdrbaebC6D584NagFgSrRdELDFMi/1gj
uBZ4dSayo4QZaihJMbgVyCknxKJEmzDfaXimEGzo5PIZNiTvtY7wLjTEZjzK+udKp7NQ9tVuQ+Bv
9U+q0600XXgWsjjBmkc9StqtdEUEsVN6+hNperAwcKLlbt/LE6vne1xZ90IXDzWbH6n+K41lQPP5
kNjtDXhAonFFMMDplR+Mne9wD27S4lwKrT07YvXraR7iNZz9zmlOwAIKfnWH3SNHXTRiL5D00s8I
OpsLxrGp/9UIiS8Z+DlHPVQX1Lc8wXY6MU4iQAHiahzPO/tB7alY0+GOjgQbXny2H0C3WP01Sogp
tQQe5HgOwMsOCo+anoRF9PBw7p2ZceurqGKPFec2jcWDJihlBFUzt+X1fAKvuli2ekGLojnDSbbT
68zUTu8/ZTn5tP5ozgcjFFSC4Y7A8JMjVadWUwNjVaAa++rFLLIJrzZ8Pq8O1kaMmp5MvexTjncA
LnJs7Avpa8AXcr7e/QZk1ISE+ymX5o6sHeAttusQygZjBDlFJbPioYAQnT8eSYAPBL7YhSJyAMWQ
U+GhpayA5MhMGazkanf1VT/aEnxUNoQV20Gbn0FCU1nRRX+0wHzZEUUJe5C5QBpIaKsykZVAXIOt
7xbcxsADiMG6ZjRfxQFCcTFZJ9RnbuGkfpihmcHJ2dDtrUroD5THvKspQNORenthfmBYpB/RD004
xRR03Og2wzNq4Ghm31NdF4iPOesnZk1dcij19KDxM8JamrxsSA7q7zrfjpGsZigmEXiN7VmxEBgZ
zKoiMmUA+1uwqodR8ifACYNeHBAvkr7kjACzS3Uvqeyqu1frsvyCIBxpGbHb4cV0GJaRQdhgCZbP
jP82eURhKn+Ctj6/pWzu8/qDbY3tPLu5fcboy8oqvJOxME775oXmY4nE5j/WV9XPUGbE17TBqM+B
gYJQ48dSidbkLgCBFoAFDZzNkOLRY2I0yEB0GcOs61RAghsTuoXDyyOAveJaDxN7OxSIdlkX8/Ft
RaVviy1LK21hzjZa2xQz4aL3YP7IRSIOlBWlZhWMM7CKkCK3TkphuJRMzgkGUQ122fyUKU8WUsUM
lbgm0z63sEkJ+0qMzV9OhnbMPNq4XahEOxMZQpG8zVw0sgqmm8RSjAwZe6U0W/xoEcez8URkDw6W
cWRGuASvJvkxAnL0YkmocvBtMu0vSDBhudCbLOJVY6c2f4sFrEe7zdFUlLicElxljRUCdWWUyYK1
7c29Q6R3rhGQmVDd4scw0XniW6iLzCuJ5Rt5e9VK+Mmc+hFYmHZhEKsexm9HlhBftW6lLRcJTJtx
jezxVibyQ0q/BjwfOo5+uJ2+wbrA+Jd86/hbkh4NVc9HGKpnbYqZv/JUVQFHjKOMgAx5a6Ow0nSH
vtVwx/tgosXM3Ukl7VM1Ga28WI8HjU5BqJGskPoKuBOV/KyE7LN5ouYLGbJxMZqSKw//hIctp9q2
2I0lIPlkRblMBZwWzgf/knHesy7HzyrGjdIIF/cca/WN89ZoJePc5JS87EcXHZ3k35IgnVVbJoLm
1dYTT5maS5KxStfXiDbooLM4JAqFjOGuqpEkeUMMb4O6b7ANJ4S62u5aAkzOz7rV4iqHEfSFOdzM
DnJh7fNMMOJmiPkew39s4D9yPFuDn7/3waGisbRgWoLVeG/t8QkPY+N0TRBuD0trXryUArrGMJOu
kPsJzvE4sjGzssav0Ts1/JUGC5Ep6e8SJqI0ts/aM2YHVhKaXPTfAc7r2ne6FSBAhZ+zMRn58jTq
sWHlyXDSUvdQHIC8ECY2LazdUmQGBAAOKnlwxRszckJHq5QTQrXOcTIzpI72STtc0zG7mfl8s2L7
NkbJXbo1Q3ahBj/n784fSXtaeb7p/6L5hYev2syRk/7m+NYN4twZPxHHTX+yszOiNkbbFoITw7cp
yk1rE0Yp8ILcj7rw0BKxgGR/MaeDmpVuE3cbXN/kCN7hZ7fIkZPKiywM5YVvSAZ4tJ/1lpetS4sU
KdvBNZ4IT6hRdYpPed9oD3lffkow9FW+pkr9yWwzRxJaMtKKPki0PUzZRJtEAMfIc6uW/2ErzpS8
DGgBIajqzKKGoAW2Oy0GsqkErSrzDKHXldDrMsbS8wC/gasoRoeeJpA+I3M3WvMuFghYiUP3gfMF
wGsivBNsL2eg/mvs6YgKqm0yLH2wXGPDH8anSl56T+4Dc/01FY2Kct0pljhU45M2YJzRivvwyW2O
dI40L6v2TBwVxuazhDpsU/The8ItZIDWWvm96iZPjb2+Z7iLQMngz03RDMIDTWeBkBOxaQdFsHvw
wIbJZkInP2FKsZVHPcrkXpdeE//U1HwkdYpixg4cBjh13wYz45soG48kLHAf86BKz3gaCh/s3Txj
H9hLSClSM0eG72kCPXTfHyI8ljY4jkkF3+eVGjfW5dzEj87jyCeSMT3XZFfpheOmhXKOIo1GPKOJ
LWC3Lee4xOTqlYAoM0CUKmuSsaZlJxemUy750u6ViUlSUtEEAWGAfBRTKX6YW+WGu98nLQ0THknP
nqr6Hz+wNfaVbO9Wxs2srjAt+GgTx5QZdZT9gRQk9EfcnwtzkJKyUIaxjWjCa0DBI4jn1EuUfVP3
YFz4I9balz/AxGSEPunQLisBS7CVNkXqlyxfesa0SJG6foK4ox75hUcLn1khLhavlvbZN+OF/FAI
YA+k9ljr2TmeCTySbPWmOMU9vNvkCKRQ49sgPqPV2WlESrSmYIYvbbO/WaJsCofpOe4uVIwFKkZE
hXq07ELg3uVnNSfXT/XSskXXoTQovldhF4BFW+Qx1eIEzM/e1yOSPgvaEjL1mQS44kd7RpO0zyFi
QzFBH0KeAqRxZgZU/IofA+aX5X3FkiDFz8XvaoxLKmvX9tfirpZ8VUfLnajE0R8FQ3O00pimBg89
sCOS95z+A9GsZ8vde6Jm7+TeF+2rGZuPyMre64Q3IDxM6Xd5S/CarRbY/gLFgQbFlahV1EXZh2zN
GU+fR5tq02lvMgYjCdgLu3QLLyRmLaunNi/N17KrmLGaUvcojfJhD859kiERS/2WZvyGIDThkLQm
56IQ7IYIhbU2C+l49qsGz+Nskws2HqSNINA85zKlEeqLEZa+gQrK1xDAqonYOWQE96h2G4XSq4Dg
IUCRl1tr3M1asavJ6R3Ny1qRyKAr57Y9oqamWAvw9kCJ383vjlwdDKEecq9scMxzY7COgBqGmyvY
TYWyqUFhbgS2+/SZ1CwfTZj72HUUfRcVT8kyYY8afC/BKEgtBgLVJvK8BA+JlgHVS4L6OP4TUzVJ
GGVWobgZ9q7SzEcS245miR7FE+e5hSk3PWby9rT3Su3fdcV+y920iR6wPy8xk6BmVE/VK9wqzF1M
HV/xzomG4137QxIecQqqX0sp02PE5ThmB/wqfFirFJ7M0/EzlkG8NhWBamsHfm9a+wH/1gYf2uUD
84n8mGUHDeGUufgCFmFjYvj2030HHdHU+we8i5ysrmIBUXRO+Y+jjmy/WOlJamCLCWABebP6LeXi
kPo3gJy3OMsuXbKnzMhp8kCOHA38+WxeSjKOVSffK2JCTc0xiXTm4Jh/R6PfMrHPh/rMFYmnZSti
+U5SwW2sPAJ8N5GuHnNJuxsevh6BQUTjX0mISIxDTqM06RuGwTD1CbrR2eDk2cAEqPDApn1G7Jxz
FGwdhvQZUjPZUEk/BBNpp8bJKeBo/3pnk2KYIiFgCoC2AAuMNQdyS4Hckbc0edL8LLFAkyqzUSRi
Eoo/BjG54RyfY0yx8oyHcDhCvwtUvHJFhJ76GlXQcwvj1LCZ67vwZO+/LPa7YBYnir3J8kxd9hKg
ueOM1KHKWKsh0mjLy5yOkDnAA3qdoRHZRoymWaI9y4/OWO2miP7+a8LcQQ21wWh4MtqU7Wt8McMt
0aKnrvFhLzxsSlVF/5dxMytspGCV4f3qKReHptiVOBqzl5ospL4yUF/kk12D7A0RvKOFLpV25ylX
W6LwivitRQJrAC2nVe4t7Ihs7xl2hb8CHijs2p28yr9r+O1v+TsdxlHNz4LMwz7o6fGQIC3WTuEg
LRUYARygPQEzCXA5mc4Mj5Bs/VEfhocy2oGAg/19av167qChdPTMOtbZZGuP9XaUTni1dnN6oP7a
6ChRTfkPIw9vlLqT3C5BTWdV7z/UR5h1GDEzJN1EOlGcQvgh4JiRa87Ujay0iSgAjP7UcWFeX9Oa
UcD4RLzEXiUy8qBWIaHgVtTZ1tsO23qmJ1M/blaXftO7oQVnuT47sxaYLHTSYaM4zhHj66kxldOc
ySern08JKhPD+Il/lsQi6of2GG5yD8FZdC12ILagAfnEO5nqfRzPAtRa/+aUOE+BY1gBAjsS3reG
Ofrcu5jKn515mPhkLIfXBOGYwEPArA99QaDkCCGgDqm0AHqMz/KUqeNzCbW7XhNCxmKWvrMqggGD
LN04drS1nm98+T6Bv9VgFTjYfjDnm9OMxwtn5NAwvxr5umJrbuRXa9YvydrmXXapCA3BqOTwadoX
+3HnK3HUst6vX53uyRY1eRaIMjkFjkfg2nxsMhQYAzlHtuTj3kNoDSpJbTld12guluWzID1Q7I0u
2qe8nswaYqwGqnk3QkRBLEOKhhOe5e4U2tfC6xopmBcd9tN4lglAMhpc8dObilraGs8DQXda3V2p
06ns2g8iJzwdaPqA2sY08HhK+Az7et8geKmGeNPJwN9ma1d0G/41fbxxJIzEUJtGTeYDXAJkc7da
HvfVtLhJ9rn0fg+qmd0JhYCDeJ9URqa8RWCRODG3R7sasPbcKM0ItJ3OYY3N9hSeE76axFX9Ahof
qv5YWZ6RVaew0wg3CtF2pR4YGZIYh/PYwwsOB5o8JgY7HFN3UknxULU8hu6GEgyGcQ9DuCbJU912
OhtOxtJtjFPULVLlkPWyPwp2+KzngOkE/bichr44J5tRyS69Yl6Ap47N1XJoko16k7+ZSv6m1tSg
jCA1cuOHqiXhzpfIpZ073Oz+goZ7YP1svvJMehnhNS2rfaY5gasHihah4KywTBs786+1oD9i/xE7
4lAhUpUMZKdIZuNqPwniCK7NuDK0SApF8f6lGuMxlmrESCBXRxgRg34keumYEbHUEyrRESqhQYdp
hm1k4MIc9jGc3vU9adgXWFW3A9K7I1QaFNjbVDREINxKq4Y4eiQKphDXXoJ0FLH7MUoGXTm5dFFQ
b1ekZY6BDTrFvjIsty02Xv+aY8OTzWOdKYAewQI25e7YHDECrhzXAwDcXW3R96fQ52X7oZiBbR14
0U5Zc+5xKw9RDacDqf8vibbjaDDEjPzKynwL/eGQtP7cj/6Ed67Bq8BEALwIOjSwf9hn5w/qgM8U
/YW99Djf2VkimKvwOtt4nY2a5XdDJK3+prmTVl+XJLn0ObWAjbIowqkvVDeZJWwDDITQnDBtjk12
jogXW8JnZGwwTOqW0W8VAra4GWar9SW/t2BvmCh7+In4qSNczxrrgfWrSP/MqU39MRmIeYqzUzFU
p003t/epdEMQWbAoGGb51YHjmzwPonSkekAg7+ysk6nrB6VpD00Y7uf1u8NZkORndYFjsfKjG8II
QjJRPf3BAAvw08tgO5qTqtPdjTS7deZ8Cbq8OdeIzErKOmrf1dGnOfppdO13aWl3CRN8PD3/7wyx
z9IhJLggwhCh2VEwDAA7cpaBzh6BJsEIp4F2Z4rKMxz0lnu+QgCah1ekhIHGzAtrYcCxs1+ae8TY
a+iyoPGThYUDKB40pqja+41jmfinsSFV1m5qB44qakZEI4yilSusarveD7yps0BzlL7sDqMN6jih
HHhtDsNUE4Q4YQvQfME+pxI3VWlQ75GJQdqovRWaQtro4gNd6pcPJ5k+HL+2xWUZzrLQHiZjPHtO
zimYPjfp9b1x43t1SyXnYm8/nIJNGA0oVx5gfS/hqY13HX/ZoAZDJn3knfnBb5uMZy/xkMeNEY6P
yRnu9hYSARI/ZuNpU+8jGZmhvFXglXqhG/f51SrmMxv0BeexYOPfPKJZ9iERQJQfqKmN7dgmu5HQ
YRCOTVReAP88DZyIjcy2XlSuNqOZK/+LarGrPtBnUVxOLYLR7y8j5YUiyqSUzCCOrED+VajoxL40
yMQR7DfZrYX8F4QbBppOMjxsMineY8XiXWsCFH+adYspRyho1q0CjoeDjea5hqMaK4UnA0toeqon
XhVvPEpquwFyhJKkvHnzMYentpIZe7FQ+OWXECSE1LAgly64g67s/66TN4dPS2lOLa0LyxJIXSUy
G5tfxZy3FgI8BazcxBVT+i6xUJbiJ4D4d4ekAtNwnjzZCINHQjeZbkeA4lMWeWr2yaB5v/AXbmHC
LSMb6CBIcHYNMlbngxQIJuUSJxbwFYmxJ7OKSm63WskUGpQXKUwTKUz4AD2vGiI/bAkCHAIsrmcY
HJsSE3wnS17M0Yb0aNq2YQuWlUjHPMKMmww2VF+GHX1FYiPxv8TCzcTrMDGh8p5UyQ9n9hPMUWiy
5AIi48uyHnNxDOFWRxranZYVXa8fdOHchqr5k3Dhsi5SL+wkwf2mcuZZmkqmIwE1m8nRcXtkgBwz
uf/bzja1bsrqm4cST2x5aVOrNl5co+4giBk/k412KrKwKDsTSWuc5dbfLt4sE5pc0MBZybw5j+5m
nrgTI+Z4o4tTVn8XX0m27VpXBQsLqxd3SGvNbgaXCBu1gyuo5QaRrSDTtHCjEH8oxNEAeoy1dBHv
9kSM793uTjaTy1PDNAojAUaHkWdP+EKJPFQ+t2rhwjAhwgk2QsT5kmecTrcyI67LBCNIikNVu6R7
HIVkufHA7u4FwOlop5cli9+zsEEH+46ZUyOUsWxfmfly6Nr6aZMVvZuTCjyKySX1y3OqTwoH/qSN
mvyYBm5E1MGTpm2SBDQIl9+CIqCg26oqSHhhBp2FpuWtK+6V8gnGbW/NP1hksuqlpN+FxXYHNU7+
QX5TynQi0RiA40lJTM8owFFgTCafUWow3mHWocLV7HCjYm/Voxgdj9s1KLHfRX8czF+R/JXZSsVm
BE0Rj2+0y5xtPx7GTt+MEk1ZjwobMTGG9405vmHn25ikWgsZtQNZ6wUNz9VhV80NMn7qM+8ILfXM
I5HvyXzT0BFii+xKVoQt8uryu6cfwLVBLI31ZZS1a+svkfwRVnSi7EKCysxzJL8y/DUwT4tU8diy
bpr5bw6suYkxsBRMHl90oRB4XHsQLtKcikvBV7X5GUd/SKEesVd1GGFGZzt2X1MM37sbtnVXP3sW
zvwDlNTYTMaVzyqL3vR6cQk3DZsvITPBX5P+4kMlQ2gB6vgcoGuEtJk2PB0FGV9S3VQyA8ni7LsN
i5BS9tDtgJRWWfIApLS/OhMMwanStX+6HF4iqBiizvxyva05TaqehSTNE0ar0jUq002iX0MwOTKR
W/Roo920HGM0QfM6Rd4kSh/o/ejZYXmGuu/nYf09Eum22NFHz0C8jX7biLSCqdg5LUovwhTzKSSn
aHJL7okw/6c29TY5muEHtwssvqvEtqhPqwu42zNgXm9wFIo3cglcu9L/k2q4xw19abuitkwkU4nY
aJThBRZGWyr5emZ7gECq81vZzINYAxvUBfj6YHjhdEotd6jxPNXfS/E2xH+xJUAOmIiKG9xYfHZC
8xINZbpgTQF9BAHkvGB0nN9ladhkcD8652/BfqWFezKFZ0JON1LBfjvTGOJ/6JzA0X8FnFmTMIdB
NBsreZMheRurgK+/dcRJDpfWQTHhTxjrxwSaGyjsmjeAd3vB6TT2xC/fSMfozC/RWmdFIjimtmFf
AINpNVzzhOLypL1WLj8c5TteY8BoJ2yUX2hwiSuuXlnQSe/qAqvnmYbfTnml3/JK1tMpr7+DdD2d
ShTY+a4GUyjpPxkaOvufyTyAUI7ixsMmIqxMNgbnYw1AAZqn7BWRn1TfCp89q79YDq9RTj8bL/9i
0A1xuTViGAAAh7rVKFQpLNapSef8Ee4Qa6bjv0h7mZa0IhhckI58df8NKoNahIOcNjVoWLM/58MP
ZJY2hBD6n53/QWRUmH+rdc1DR5MwprNQTyjy3a7e+vlW5aigfIWMvvhNp6vXtui/Um52mBJFsKSf
qXEc0aaHyLj2BSO44pKZh6H/MOB6T0A38b/vOJFzcLiZx/9qqVsgTTGPNsIZMgZalwzpiNlhvYmf
ElKQ1Guno06pq313rAYGEHyHAT0duyncQ0gQMbqxzZ34Jx9AB4wQEjQMaMzg3i3H5XUglquDrdp5
tfpC6g1J5l2Ds2LXNp/to5C+4g/kW1RMDfM6CGdaSun30NLPIrlx1iAYfRGk4unOf4Kxm5Wdkea3
490YftWyCgYaI414pc88+jNNjpsPePBYKem1dhgbnVzPP7kWfej2h832zBp+GHih6qP7xTy+8P+N
Vifk9QdZyKuEAWVzuznC+opyPjQp0h6K9qWkpqvYCX3Jh03QDCNCbzHfDFArufXWVLwRNsqRBnNY
8V0qXAicXLwVvCcFa6WFkwOGPSYdvmcmu/yr4L13cOpLi+IlCd6fqNmc6/DiOCyM7iMv18yMYpm5
H+TeS74WuWSkOHsxp8fE97/SX1r/y71+0CSV6AHeOSnGd6oc6QH4y9jIey5sR4CWEP1a5zvm0G4b
NySnYAQkQyfTAWQI9Dn1Xsvwa+sE/HTPMj5lJG6YBLH9r6TA8KkRWF6ia7e7jiTxz279wo6sH/V3
eRr2dd/AzuKPN25ouGqn9grOfjOhZkBA6iTjZuHzx8cGMQu8FwREC4k3QHSFNVfK5aoMP8nwx0z+
rZY4zl99Yqwy/pDeDq2OxDWJMUGkBG0a9MObmt6K7AaH26yAPfhV+JTUXzAG2CLQa2pHxfxviqRN
0/xhTlJLlxYbZbkF2+kyRCZq3CMbOUTP5ySewUNsUcQaSbqbTduNR5P0b8iIpDXwfycVrF6OZvYJ
ygyDurmdHaRhxuCTGot4BiPD3DMOLbYkBLsJbp45KrYpKKCJT2g2LjlnmHwSCvZDLd2N7Ked8LtG
Aqa3LGM7+1BBQuRU7RRkXjEvgvErQmQRA5ah6F+Rp5jF4GbXLXOm2LWk65CyxCHkwRlRkKJoYFfm
XmUFRYuKt/W7YLwguudck7f9M7Zgobi4jOVXUy4QLnKrojDrXJVDLSINVi471lMmNSuocha/Bk5E
DnlUasOkb2219CB+enkJxILxiC73G2lOLxNiaj2Zbj12CJHknoFijhCGrSFfDED0k3ReLcXFRY0+
o+bWgC3tzB9V/BrGby1DonX+KaWyUfmbrrLSSoY1+KI03pgaTVB3cRDAtjaMy5cBtVnt5E3ioEBC
FTNAyWhNXPe8IGaGLCtnbNcFQ/mpQT4zWJEw1ZgzFthG60UYdctwAQGOu6EGQM9/VwnEEiSBdRGC
iXLgyrf527PjYsY28wGqOtDsF/WWGH95njXReH1ybwANoItjZi3DFMt93Xhz7A7FwmOO7rH+QQDc
qL7F7Wdb/fQmEvCAIFCDiY6iZ27PfcpYi2n5wCyjUr9khLA1qChzx9vboN4gHW8MT6btDd1hsjEt
vmb1GFY3U7nP8xWVBEbatr5RPznyTVffBppxg1WpNG0Vpu2yE15WoL+anegi3gakUZsIln0OglZb
yGXNBRL2L7nitksL530kJrKzoQTJ2CnHDAO+zpNXAi1R/anj4TKOMmfIozmczYQMnBgtvi3vYfCr
auhO/Lsq2Js4g3xhFCiDyZWcnvJyBeBHFObwfxyd127rVhaGn4gAyc16K6oXq1iyyg0hl8PeO58+
HwMMkMlM4mPL5N5r/TU6Miz6BXnmx8zfNOnc0hGHrexyo7HFI7GMLjlFFhmJULytA4F3lbSg3j7W
LyE+sXIdFw/STOLga0zfQ3htcqC7Vyk8R4WsVGAsDiGl7+G3bO9Iqu6zg4nqsSAyBROnoLFR/LTF
o5xiRei7Lb97XG9T/3UvYRvkBWfWFoQ6tDzYbaoCimy1ah+QoY20r7WOhqlsvf5VhXfKEILUnyVY
5rz0L06fmRE6kRHPs/QU4c8QLm00nv8QNiZiLMEUpwP9W+5dDPfUJHu3cBSdcl/k5lZ0qtiTEO5S
2FoqvIRMz1SZxfJ3O/ygPipyqKGjIPxjeo1qlA2ngTmqYEYGWzfdXRDtBqQ5R3PSCLBbhsswP0q4
GCK8MZHuOknxrQG5Cfkra26jHnIe/CuZji1SAyJBXHqACd8ihATjSgvL3sP6yJhprKJ0EjyvbvZL
xoAbubNEI92PCoikdOcG1m+XD7Uin8TjASr1i9YRWUq/keD5yvjC6GXb2aj8s4WxM5NnUGTfbj1c
B0nZTsnI+WgTfkbCTSYOgf3Q5fBAcMGrN6p0BpCqat5Zpj0jSycvTDxvxhhtS7oMKdpL6+QnN5Tl
oD4CA8FVTouqoq+7pD9nBdyIgVsvRDpGKm/xZdKpAVGJavNPDTgyS636hOrEZudRek+3NfFidhov
vHgHFbDENrxvi+Ach+mF72HbkYWjk+8cccpObwCtXjo0tSCrUvFBTj0SHshhR4eM204gG4t8Xm3v
blnYuTy/wF1C3bTiTtQwsB6tS7IzuKeqe5vJi2+0p1Aj0AnxtndD9i8lIrysN0F/bbkPPQ8GVblo
UemYOvB4Ouw7XpoMU++kEag5uwGvC1ma1VI0Cyoyj6ns5ok14reiS4S3ZO8ooP7QJwOksR9RbVKU
Y83tlKgdjCx2lZy8YFhW5SsipdaCbG0gnLnq1SFadGS7WmE99RU4skRohbDJyrOJr95b/bCCUNkS
VkPit+WYrSDa1VjlLWRlbB2tDOKRkTXy4oNsMvTEGk0+gyPd4ZhuWMc4qOikYePJ/HDb9t6akwOV
jTIfx3Tj8qZJCVySZpJ5+MQp+9JzkAfNJpuFffanZ3KKUf7NlDF/pQ2Fy559bmmBkOX6knj1SctQ
VBRgIwPqnDL/l6DFM9ODgjCM7DiZDsSQXeZrEpnWlo/ShPgjnREzXbr9s7Z+6pD3YiocxV5TZ9LC
1jDu1I9UwnfwALect0Sd6QiI2+AS4OpwapPYz0KxLyRBsSBEQHpMx2n1qQ/FdwAAnyioVmuXWO9c
z38sGtLC9FEp5c5rAA7ggjiwDSwIvqptIsu+RGm7demVVaqIQYVbgcSugAKGhB2hTcQlUi0EsnX4
7jX1SNBM7jRjT15ezN3Z/yS6+/UnZHItYVe8DD7IApyT8pvS9/9qlpRoIHVNSo6a2v2DnVpExKVp
Pn88DcXyQapoq+opgbHsDVWti2sZ9Nyp5dIKJKju7mIl4T857X+IIdnLEqHDBKUlzDdK26ObAuZS
4FGicNnK7cbwK3BRDyFHM0u8cq52uPsRaUyfoAYQlpoHabA/k6HZha704dv4Vip1Qa48nVW0sQYt
cEf+4TKsF8VLCLSUVE40ED5O6/VkYhnNJYrcF2ba62DQolB0uNFIycJ6YmJ2nzUtM0A9wEZhEhvZ
GXPDXsUjlre4vFpNwVDbHkXUfsfcTFzxRm9cmwZNJ8NEIblfdpXuzUIPsDnVmJLVnaIpDwJQF6ke
E6COU2dEwoXx7XuIurNHAC47Himd8YC9kt5ZiOQqwXZAP/gounWGNgPhHceojEe11qeeo3IX64de
te8BGOAsovPKczUSg1RxA284Gz1Pf8F36gXxrgNWsFOOY70oGNRMEwDKJRvTS38wEp1yv72Q+7wq
I8ALdGQFy6Xs068WfdX8zDgQV+PALDUof76GtyrtiTltbEB2SsOSD3BV3XY0Qk8KRB45ujh4+k7d
UrM7CBeQyJ1pnDeY8gYrdGLD/WwMxqX+XtfSPMSKaiUQyrl6U8ilwBN6C2W6FPOvsbhmYusWf+Gz
ILkyU1hEtWWjPgz8DMWXLHjSfP9bNYkBrlUO401G53V/TSaczZt8u96707uvpk6cRPqVQYOKbiMw
uHTtM6GP2YPg9glYEazJtvaK0IW1CaqdIrlkFu0IbjCr5K9xNWJrIpHdcfEc5wP5m92vxtYw9ZHw
O/J0CEiyyChgEKwRfcgX7qNFanZOmYsJ/mUJCBy9PPjUBnaUOhnwQdj8D2Pzz+2beVbceNM/LA/t
AQUQ/fpa2Ps4uuZpsxLWGZbQGIF4OFjXdnYNGA9Eew+U7BalYol2L+4+0/BVEEmaNaYTja+CiaqZ
d94nVjAa0pKlRLmpbkAkcBgq0bkpblV1U5VDkdrsU808Ef3GJwlzAMOvoht9uvMegWyrGiw4v25h
92Tu6NhddTwgJPkTKY/Ia1by/6uq7gwEIyrKb2q9PXPek/gSadZsIDmpYzeyegb/8pg27Swo3U3v
m7MMD1enroVNWO7FrB05VW/JxJLAzE96iMotUMLJ1wEhhHE2dJlSbHKDCXmjwJg1FypPHuYWef0q
KpF8grsDSk/QLhLL4ujMXn6mXUgR2roQqqqnzPJegeUBeUNZT9CYheiVd21GmBLLiMYeQGRzl68F
7r0AgDjIknnBnwCSbCFJsZV7m916zyTk4T4W8zTLmX7VRRX98+1j6OP026rKwzaOnMCGjkaIzuu3
l310noHM+sBRRzp5ySvyHV+FIuZ63B11UaLmuJUJTpEM9Lsla3TtEUXB85PK5YzyQWg2TyfLck/2
YYbtqwRbWhfe2SYvp16TtqRSlestdBuZbDGHiGU85YnUTHZ6FB224xkf2rSdgZzC0FabpLkoPJaB
75P8guUpg187t1zsv3Q6Yus0MofIYBwyerM11BXBLcZwdVlMA9MJJ/MtMpRVFJF506HAQM23UTbU
nhjJabS3GqyVCVmwBtqjRMdjB2H+M+aRMScB3w6eFXeFecCv2ciYjFale6hpBPctrrd6N5b2LSS+
xjP7Y1Cb0Bv/akKlK74f7M65D5DYfnfehhmq8hhI8V5CW8+THAVT8FuNjwrhUl+SKCQsR28wg1eS
c80Dz6lJ+c2hoDMD7ee1RNMnf45EfBmwfgNGLtnssXkWcz9ilECwUYTEGIZPgXSAqzfjccntd9Lf
dIstI33YTTL3c3yJEvi3DS/qwZr4fyruoJD5KJSTqzds9RKVAprPnzThBCwoiQHjQDY7kyWiY2wO
VUrtEJOMD5vnD0MR+ty9NLQbcxJZW9Q3qRgcK//X9vYurev1kuRjhkacttUsI7wwuQX6mWBqX9aI
kfiQvP4ttYLILNLljG058dCd6RSN+WVqJtfFm9A42Ch0P2Rl4Vhd2ri7tQaPylR0ALWPRpfW43qZ
SuMsPQbmCe9HRCO2HV34RxFvagCjG/hLTGIEFY4e4Sebcs822LW3wY2tedlaTGzuJvdh5DOpIKCI
azW5GF06FSc3Lerv9KMx4MTGWEfOKAOg0RpDIXShJgeXFzTUSEdBiK1J6lmjKLsbTj6e+8FNEYJa
6GNk602qF95gGLBSSl56Iv/GJs187kC0CPiPMY4vTOKIYfOfotE66JOmXxQWTwZ3clhqGysBbG9y
jqcok5eNTUGsGbwHrThpXrYf9excBbrBdQUJjJm9jUngMSMu5V4cLYR5pnbmKj2WFeXpqV5cew7V
ock2NarzKhhhmGVgBlQUgPxqANZSk5fGfCxB7eagVbHinw1Ca9KhZGVJtN3Uhl3jutF9cQkU6ZnG
9lbR9U+u2Q81xlw5bGsOckW3liWjXW7J9CjQJ+WfogbyfiAgJMs7dBQ9WAUZAyFzQkWKNh6NXrtB
jTOmoBjqTPvgW9oeLH2fAhH23R0t8geUA/onbaGrNY3IYJ58GbsCR55+bJ4FxfzLgO5a+6fWvZkA
X9QUVI4Qd964zhSwe7ADMj1HXECGOX5ElA03cnYQmIiBVWzJ3AQGvVY063ms+i36qpYMkqQPyMYN
1zHhrxFulN57ZcTN9SFwemXxEg6rpKbpIygWtsAjbEU7OjyW1tOAhjGN7kBmPPA60ROWvxqyT0N+
Jf3bpRyv8jonSs0PZOazQX5mROoYzYBqKdkOKgGNAw4KhAaKcrfApwa0lkmezNtuJneak08TqUHE
IgV0Kb+X3NQWtWgXbVTNLeuD6i+85/IigVyrAsawuIOUIR+71wHNI+gDwvN9cCLjYZqEQFRw22h9
C8HKoy0aZH9E54FJjzMWskNHzzIufSFdS54PPWEA9e9sIDQvRCVOZ4oL5G7uYbARpNFrlbGmMYF6
rN+s4TGCcK/B7NiK5lp3Q950qFkDGbc/ZL3Cq7whQQspjsxsuM7eQbAV4katqSMjM7BVHiuUPhPw
S1gA6Q6C9sORj8eViMpA2J0zbRbMhALqrWf+YK9iXVCh/0+jex3XNeHRikYiqBYekbsirCWMoj+N
nfYRMG95kB1JpM67sUFlWsxsP+eeykkyMclSYRrlXzWKZoaJI4FEbAj10pXZyFFdJYy4Y2U/u07b
ZRVSYwKjhk6biWFwBLhn45k0RGFY8gGDvR0aMTWK11pK3j3Z8U3xRk45UwkvthL7YPnlcnBVEldP
trwPMzSuHfHLpuQEMRhyN92AOTkrYB/DQ4kORDg73nTvAq9EmuDofmvxj9d957o6i8x2i4ERVw61
xIM1K71ip/s8w6XEcjHME5aFLO2cvjzK1Z/Ri5kUNLMAAqzgxSIZxfFNeyt3CWklJzlGGaTMWzhd
H9yYxNGFbefLATGk3K7LIZrrnA/U1tTeyRBnwbhQ01ZVsLbZtXKnMOcY0NVtRfe4I4AzAMDjwUuh
OQZTMADpM4Lk+YM+E8b0EghJWGtJsPJDtY+BDj1+iELsrhp9fUmyMAATm28Jz4iiEmegiiOBfQ5h
Z3NqF3FgwNezYYxPs69mptJu+sz6iPCF47b4qCbOeNhGacyVaaNtBLxTsbhyetQtiq0gY9tnXyd1
Kc4eLvNBxm8ra8QyU9ylDPKruRXBb0QEcV7qFts9dUh8QGWvwjtkOKMxGROQoAEfDtKX6aFZf1vc
phn6lIK3ikxOAlX4K57xtjj74U1h/S64K/WcJbnmmR4VXgQn9MpDmzS7nPQlT3ibuPOJsyZrnbD3
h5IAR1JTOHak1W+tEryO9vN8MBEvJ3MbSTP55uzK5jFiovHC+GTTYDovPAlyzxruEomdPfRZQRge
RlRvMB2jqXFX/6smJYvevBJjRAJAZTEbbGtQUpuzR5OQpEUzHAjzLiJWLC9gbVVeeX2fUY4JWmRe
VVQqRAHPpsqdnqSbjFguaUzORejus38Ds3ifPm0DpVXF9CCRPU+2WO7i+qmSPfXLJDynSKQ6sqHp
EQOhUzMYnGwbMEFawzOXcZb0uDkoq1Uasvg4qG2hPzPB9+IRSZd0GjbZEVYLxXP/8t5FgB7CP9fQ
Gi7pFEiIyOKb3mkp3uLMJFZHXQi3J4Ybz5+HeZF5AVOtM4q1pMCmx3DpBOaPRIOSkqaoxDQWbI9V
CEqu0ZgHgJvTHsAkF323NA5IX/Y7MK1DawFqeXpxAnpc+5zbTXPQi6GdCRIvNJE/tDE+eq22q+G+
W+Kx9d5lVqdbjNqBkHsVKEEagw8ZUasV1MiiNSTbCVQuS4Tx7JuKYQyCtCQO3jWh/GcSt4ILPTsa
WD8ylwAEhiWT6JXSRRBK+blq7JVoGnTMO7vl2qB6MjfqfaH4pEdNUOmH6ON3a7ZvJfI3ZYpBn+9J
xTtgZ2t17BYJak+lOAKyRc2P0V3M6m6L2GmNabCw1W+7ip6Za61bH57cQ8eprYzMJvnK3NZBcCqE
9e6nJjA+frdrgRwt7+aj2dATHLIo7pUifbRFeVSA6FtWqF8MGKyD+SLqnwGsknUOO5AK6jc1F76P
dQqdoYG+z1ORyrey49JUkzdTywEA4hSoERE5rrOToHkGzvCz/qPwszNfwbFEM09xluKLWrj4PSMO
8Jg4U6znmNkgGgJcJgpwjgGR5Rk7NNmkAQbzsa2osCcyPbCXjY4huv+TOoAyCr+VsgfmOiHwcyTE
HGH/EVJug2IfSrDFbGQu6oYnsxjXtkAfzLjlDhnJ6DyMystoUsoi0I1Z+S5Lvq2pWG2qe4WzsBGc
BJXr5EqM4PNqVbeAuC27ftBWnhpkYF0V7aXzchL2haiHJK3U+jLbHwWUFdCdX45O8o1N/Kff/5KM
R0K5BAPnL7zkHVoe4cKQnllxGEndGQ4NKeE5DZQyRfJ2chrkPxeOIasehYT0A/LT1Zw0+5aKf3VE
6lqUPGqZiAC3dQTR9kZXriOzOg4icAmudioXbYyKkUqi3Yk+23Oow1ZJDd6DRPukEHEuI7UcTYsE
fbrn+aGl9KSm1Qqyr2q5BVuSq1KiuARhBHFJOCmrf9fxAZPNO5AbYLymVSgyTOgWFybA02A9ioBz
tGkv5lrRNCR+9jktWkef6haTcpVqGZFLDJANx2xBkjtVK7k6QDD+CYYKOF++05spM+VzAEvQlaHB
FAVnE9c+qhrv5ZH1FlXMFNh3PW4tSf1Wqn6mAZdJ9rycyN8hPBqdeDc03fpozqMV7Y0LDcRupBFY
LnCcDEhEOtyCEUcalVQSkIKEYis9h/Qi9h55YshhFjpCNUEhRBIhkmC8VTvcBdZrrD4HMuyES29J
FhHGgIAh1N4Resu0vNuQfe2ysEsI6LvGzOCRDFc2vyguQkwOGaLiIN13U9EUWTDQnuHxxOi5IFid
wC7SAxqydTAKSQjCSptcS2+KEAk2YGpEhzDhmdXKy9Eje+HXKOBaS9ZWSyr4kLTZBDRypho49v6s
rFhEPAmmyWCuAah45GdMJ5ZYTHcxthcohISo34cSxispbnFoV/MyfHfaFSEffCcpUiPMC2HN7q0C
Pyy9FpyPGlfpFlfX0PqtqlfBIOa1GNj54PGLIW+J110GqgMTb5omLGrqqEBicshY32SHyrj1Fm0I
g36zGWFJ3563cvmvIgsEWyRkhpo7YQUqViGci423gX3Cre49Nj9i4UxCRYXzf1t7eDL835ItbaOW
rADUaDWIjtzuHOI/Uk8BvK8VM31c5ETeTIS7V75cmy7NRmOzxHCsMAMb1gERbT0TUf5jSnSsqutc
uB9tietg6L7avPmyu71LMyybahR/K9jqbcRqaY5QzaelXSAtAVPB6MsVjebJx6lqEBjXV58FW0Iq
/FVOPQZpV44oDUCLHlDEZX1J/A0Fnlb4KSQqMtOSduwZcAs1z/yjfEt8Ktra2tumQuAASzGJOUEl
1o2SI17FeNS5DgAR1BzvfVnRTF3NC/5quZ+Z8Zj6KUIjIopzKoCvnEa9ujEF8iYY5/9tTCiGmllI
Y+AQQHkoPaOapqxy+VZ23adVoQJpCD3uieeJ+N3maHJq9Waq79oN6C4wESB1swQsjPCpHQvLt+wm
J7+61BhmY1fZVlT1MMht+oF0J0msp2xPRmIT+DeRPbbi+hevzrdpPIWOggrtT6WrCypHlylrQJRx
YBSuzjJDAD1qvz7FtVzN1d7cWeS5U4t1sYb0LLJxZ1yVZrwKo9rFcj3L/Wen30PMOwud9tAcBE5I
gFL2XJdPrb02xK50rx5CkV4xHlrt3mqku23I42mm6DrnBIbyUSpHqQJA8X9oNiGAyNwMHnlAQbkZ
yRoZ6YqyJW/e+Oi6ChAj4B21I7UF1Z/EJSJJTxFBFsGR1aeImOkopOdL+ezkx6QWUjx/TljA3KYY
AtDFqXHFtvQkDQWlKBDj5KmxvMFAVd+qQJUi9kG9SdnwZEZG7Z9qfgsgepMmCMvLtpXEb5VEwizN
CENIyS+ztpWmfREhNG+yK105Wbczi2CeeqiNBqj3ci2Givs9X5jcWgm/3dLYtvGjir8N7QNF460v
uG98+ZWh8GMic6i/nuWmBGiP3zhSbz5MtEJxmlGyiYuRpldSqlpl2Rp4hwceHR8plCX0W9hNEkZF
/QmoA/IE2RIq0jE8PW0A+wNWUoht7DUr+uTHYcNbZRQAlCZmooopCvhYYVVKlXcEka26EoHx8c5f
2sZ4leRu245EpU3XiGwMf4EHbteviqTZECvvqO5XQwKMWBLEM3OpFaJnrPsqABwx7jkGWfrQcNy+
nPZzid6gRKb0RmPRRMrUSYZjpcscBZGrnSKNoMJHbz999YaUI4T1ghk06Q9fDgRu21nCBYqHgKU6
JmoCMfU2q5O/zuVXCMuLGroZ0OBiaAZwGIVLZrEvbboUarMwndEf1wBbnUF0N5+0T6cUjtYCuZZ7
HCDAqX5xKvUsqoMRSY7S1E48sIXDrnSDmPmsKnrS0s84o+NmZWg45MpTwgLRdXO9Je9aWaRwTYwn
jsLNrxlcUFk78315NVIrqhU/5g89hlzOnUPdTkVQQ7FDUsAARmbqqPJrxcaMnLIxUNwFYC0CYXu3
iSR/OyQ6yc3oC3t5UeNerrAlaPpm0O2XSxoRsjPi9uBGOjfdFYRFFYoxCwdjU4TKoTZ6dBLSvGt5
6Ypvj6hy3TU/CrU913qN7sReWXS8VzmBdGkyTyq2M4t0eVFBJaG1QZgoEMlHbbhImQSMPt0o6OdH
Uo/vRCCv1dxfMgBsXXx8gopuXaJi9iuBgUb/lXi/RLo6gfbhenDakL1Re8i4xQr3UlpiOen9/v9b
qD65fSr86sNjQS2iOFTJkdgCR+LJkQSVcN4kMkUOrHxq3pfdL1SooSmiqyD+hdCZMQ/mQUHFC0lH
nFJAH9jDFSKHdnFeziUmvw5c22+AC/8NwzIKLnV2ErGyMCAoUNVtdWSUKqKUgUpL9FvQGwpLnKz8
y+neVj+K/OXyLVjhd1cdffM5xG9V+S1Gn8o7phjQvYZPTiPkkqVrMcjFrG5+4+4njR5p+wXmSjyb
sJY9OCdVgfuaTEcXsYh8aRnmQvNFLoXcvsKIDo5NhAKdtdS1/wSaQ69fGWBfY1jg1j2Z8rbk15Lx
w1DNxHr9Cemb6L8u/2UsF75L1PBa5t3GTIBE3MtvrXor9WOo3xAC+lBN9h9HeqvVp7QNUSN8ydaf
ID1MGTXKlklRNeZ5+hG46Bw93Ax/ZXb3rHeuPIu6Y3IkcYsjyefTJpNwGVvVM/Q1xBuHFGGcvPKU
8gyZ7bgl0fEvMyOMsjuO9R8/S18aszo+0BU4S5J30uJ5XhnMiT3EbvijdmfZg+fcT6i7+fTb3yq7
dcHP/+JCdLlUu8pQIkO2J8zIJnWKmY8IYSaR2H42xctnjImkS1uhg+6eIduaVh/9nIKzr4KzOMWY
qILjC7tkjybZICe8Vt9qNImEqOasiMuh83ceTENWvcb+1zXNXQWVoaNW6XIPuLR3EZzdMOpxzBO/
wBXfUmORWXN10B0yY0YlftraxNhY2X5g0ZxUadi5y0RaKuRx2ewanGRasB/HtTvpvoA7wdrr917w
Pgarzv7XhfNBw0bvw/55iLVMhQJSmGj9PqYPvfsb2XEadWen2NKwAm6TvCSwFQ/CoO7tfhLe4S/7
VcxtjNjM+JG41Mxi0QxbSRmdDMkRBOe04Vs2TYEtjYmQNhZv/jQ4lrsqufTcPQYoK8U+PiBvzegh
5eTCMfAHpKLAAzomDkGqKRY1gn1TcudaJG9ivjzyc4zm/IFQPXLn5CNXtsZhOJBewJllDK3Tmd6h
U2UKJCEHY3gi969n16Orl4qFjrjnZaody/63iolQZNmYA7MxAUCrp+5OIZlIYwfudBtCbS/4Y1zC
MdQC/zdk1WdXdYuyDT68GCt384sifyaXR7q4XOuQ22h+0i/D+4rUu0WUMD/XyNhh+S96yFdh18xy
5F8ZKipZ+VPGZyA++ML81F6IJCv6AGdNYeAAs4Zoq5jfADsDY9946YlMOPWAtzaBe1XWUkhTkNmG
/D1BKwmUHXCk2zGVjxxeQfQNj4K07GHsmc29yp4FRJZoIyx/RblRZTp9aCP4Ygsg2F2vv/L6n6ve
Az4rMUBsRXxkrzBA/YwxzjA1hk2EKqR6lHCnOYCxB5/k+e8cYVGTI66jNUgFO1EIsfrzYHbI4Mf0
AJzSXMv+qKSnDBl8rmxF+AnvR+4IUmBYXBGMDr/OCtomQBhuA3LYrbdvKtnxh8vAGQxN11N3lWku
JnYDkbU/i/G8d2m8Qrm8EHTU0RtQoYFR9nr7Y7tYgLCVdnhGSXQiehUo1mYAT/b8RwLe9rmLmq+w
3xNaqNuU/n32w0Ehz84LPgww1FR+6hmr/iYKviKhz3xtQ/wM0mUGT1CHQHlwuKTBMSdCZHqsW/km
vSmX5+P5rvmORpuEJZ6ZktS2jPsBQb39MAsO/5RHG7mZ/8n6z1gRtuTULFt9DefvNcfGcCg2JEgm
1heYqDUbWSbtBA+eSyk6j9bTkn7QtDIQ9dxO0Ljhp+tfE8yd/gI7lJs2jkZ8pnSvMIG3mXAsKGjK
kxZxITGcIv4gthDZIYZ0m0QpdzZ+x+obpFPAG0/N5GcXtJOgcUeh1RpkyyDzb9kJkL+5Cdlkpljl
+3CGcQini0bKDasIZQWEr7ekeWJkJiUv8oZ1XtQUCEwjnLoI8BNBFDXio68+OpWQ3buU3dN+RI/Y
z/tJYU+HTD0XcY0jheoJP6OlSmBPwBPexXtIJ9YR71Kp9za4BuEuzRcSF1Qz4eRovMYVZU+AWaZ5
tr1ybU2uEM/GPUujjP6iAJfB2xw+J/1quiAXFWyfU9v2cTPvXQOPlO5fKQUA9yYNpQNZoYUFpoK3
yUc1xHY/QT4VkWAhz5XtHTGICfOzVN5w+I4taJHs7UU7/a8oliUKN9xthqIuIAV2qafrUb4laYPU
i448wlJzzkJisPN7bVGui9aGDxRY3r40Yjgn2PiL9DZY/zxy9tE16JdIqD8VMxMp+H/Q4Zf+rmrb
1Py1plhUn1Y5k+PMmgXhd8O/3AR4BPnTcpcAgmjGZYjXAZW6rZEe58rLotmY0l7jKinJ7UmPBlHZ
yW+MVQCXm+4f2QcRgAr4VoMW7AThpE6yQoPck5Cac8Z5Mrg/MJ2hadOUW836iUOKDlbxqrpDPPyg
6GQKPYYeBwEDEgk484G/1mFxTAdC+/DdkrbpQaNeZXGypgTRRHIyaUNUPV7g5QBfLP3qXKAyKiRJ
0gAmPSczCAiRUc8nhEf3IFFIWWGTRiCGKL3Z483oHzXrZDId0con1nJcMQDAAspl8rasOv+EG8MK
flyN1q1/vYrSQUrWvvxtAJjk9rOPSc7hQJRRPxKVP+2MAATm0+VVEPpLpq0V4Y+2krSdRvHtqCaz
WKMbY7KTjQDgNvdDSeGa/VeHV7K7ubEJYFq0xaelx9tSewUq6fbuvzAp4f+vsrXH4oXkqxWoJROc
BmhCTTYL01rr7WpspGXpQdjHZ0P6G4IvGbN8Gl5jmCIjnMsh7YaIBnsOAVR5WfGl8K+KYVJvBmuj
AR+hUTEDANkpPlaTPZIOnMuN/2fi7yotguzgtrQAXDNsTo0GP8fr2V49Ll0vv5gTNrht2ndJJxyA
78InRiXZdmKHY9Pt1l530PWXmk8X1TuIK7YEbip6d7p17u+pZKGXomgvyXhDyU0Vjo5UVisZyc5a
jPgzlRcV1V0u5o+ouQCVy+mCMvICWYdAGWQP876GDiDFgdYAhsZBWyHfaXLsVx1jzlrpvrIMXgKg
Lo3OcnuOQvC/etjo9LBarL2Tl7HE2Sa4xjF8tAuU1+lvjWnLfpv2kc449BSa9hlaeBxRr4WPVpWB
wKI5M2XJVcMQUaH2GaUH8QGmTfxTfMnrv173eOahpoh6xRKr95c6+iesuzuSP1n9YQPM3ZPGb6Lq
dmV6Ul4twij80TIXfRv/kwGDm+Spil/FO/TsgJryL43hHZTfxr4E0ibwvziG8NsEJCmN1JOq3NiJ
uuyo0A2jz2BaknL0PlzWvTHXyi1SlUNbJwCfmFttlL5UPlj42cDCONIq6qiT+k2e3KYiBC5lAktb
ePq99VaqTwOVXA6J2/XEAh8B10pMfZ7vkikUEqKBIJbUZv1jcjogPKciZmYiQCCjYB34Ot5Af+6R
ig7yqHHBjxyQGkIYwWRmdc+ejT+Bm7eCfK9zUAttM6FZricwzhTkdSF/2XnJShEn3Vgj6FeoxaA2
RzsCYWIDR3kCVCrEm21qVn9HSUTJFPt1tJMsY2uSoupCgZGBpR2VgSKRlqwOpDXcIFAjys4A7oYD
zu0ro3uqHVT/VDYTkUYPnPfMpIuZrTOAzCmH3sI5MmhoGy+V+MjSd9hy+PxY6l1we6R8ufqgU/SS
7CGaIqQi4ccf1nYg+ZKaceS6rqNyVjBM1+jGBg5et766+jeUiG5cE3iifFIvYFqV3V8cPQZOSl3G
TIIXoecfPFGaKNfxXAEzKpVbP16g+KlXPHKUhxJltg72Yjx7TLbGtTXOnf2bt79p91dJvxlnjunu
x+pDZceN4aVpk2qjfdw+oNcqiVyzXdbOucK9inXvEx1XnH+W0VSqybbNoLuC8Wb0EZDemuBzIH1d
5AuFZjm7vzC4krFAUsGzNcF4vxtSIev2T3TuYsAdirpCYQyTpMdo4urn1SNO30FuGxd3o37qrHu2
RsTuBBTwI4X5VjLPOTU84M+oR9YerUQoM+Lp59zi7ECPafpP2f5KrSuO602Ary7LxofbPIkm771T
MFKWS9M1HJDPsTB5+IbmkA8XVeUPxCCTu+tI3Jl6Q51rouU1zHE9hIAHJEKuGqLfar7TXGcvxdfU
/KVcwdI+IzOifpec51F7nSBTS/oto4eJoKFkuGrWAyBYrx2CFiX7bowOTf/QKWDTtz2Ak/QfUee1
3DiTJtEnQgS8uSVB7ylR7gYhC1vwBff0e9C7O3MxjFa3NL9EAaiq/DJPlk/GvYTnntnJU1Y9DTnv
XZ6iSC9Ejj7jfsUTgTYonswoO2eP8FbcjDdLP4p0H3UL4m4y3Ntth0XxKLjJ0oBSbu3gEuylZpdb
CzvjKmZ970CiQJHnvFaYZ6VcTdlbAKmvuVj9t6dzfeBwclr24/GLom/D4HeU74EJBKxcsZduCUeN
4H1Mv56+TA74vGnq8KajhqmAmJIU0vG0nAjIz7tjlzNZkJLJLrm18ZuiUKP3c6xamO5JiPtc+gSf
gl9h5O4klE5t3bdf+NTSfmWyJxHBb5P4FVeBg1D5MsjzwH54YK/c8dYjNusspxF3aBEtc+6PZIBO
x2AUe3jBwS1JqLOrnmqpf4TYIVKGAF6F51cflxWXsc3PRNgHjTCKo5lrjthCm1H/GsBJxe9RYyLL
orWRiquV0LaHKA28xxr55j8d7R3qiS+dh4qAopfW0lmF3l/Jxsf7CyfUUTYeygzJ/aQfLcpuQ/cj
uHxTPlv22jGOAN0zfC0lnCdJpRZi8qhuS6GR6qQ6PmQJqDAD6DeBZhszqM6z34Lvq5MwBC7GRN6C
/9UzsNLpYDswjmKuX2rFLce6AhQwTpnRWYV4VmL0XeRkui8WSOhlePDSDxOVCGsZywF2WtY0DmRN
CXEXG7+8xfiB4amfJtYL0Jt4NvWWqk1qjwgwdZBugY4PEQm2rtvUpMotbiF1hB2FYwic9RCzUfyU
3ipXIC+v6T8YB5+Bv8d02NIejJAWZIwyofmO9mVzfyUExhuXyUz7kTCwcHtuwtjDMVaubems5x5T
EGGDVN5o/duGIwOWqvMTemTyghGQ/um+C+epwKGqeXO+V1nN5/mBw3uGJ+xGLLP4GOtzFkABmSe2
GhGDkPHwGrebE77X9Yn7gI2u09JVwkaVeNQjN++TA90eVykVCxWUCUIJI3nqbJ+PT7ZDU2oVrWo8
wkn5XNPGouVoIeZaDXGnl2DMD7yR+O0P2dCtNahjnq7B2VeM97aueIhfo35uyWO3VatYzRREVBet
nKxI+dyU0RvBUUVj/tx47Y/acTRlE5gYlILgQk5qsj4FETRoyi3PndroT+zmRG6tMy9nTsu977Ir
TQkN1HmPBiEfavlwWA/b+XyX0ekBhBYHNrVsK0MC4e+ik+7AoNCfZFkBDNO2BvZC5MgtB485d9xv
0EcH+aBWhKgz2eo2fg4jZ1kwi5LGay/fnZHcGF5olBjoWAz/aYprxztanhCoOXkLpQHHvPnbSbbK
VV/R4mrNTqvOhJjlEA4GzEHxj5fACyFlyRfzzdWcIGJ24hnsITdAS453isRPzYYq6y13Vbd8ABj8
pwo6hg5ow7JI7w3OyTA1ntw5O6xQl1cX7ipi559BtZN58RaBIRoClrCxPGZZsNN/yHSyirQgoCmG
CEC1CHttkKyu3Wqr5tWmzVoM6ozOo9Bn6rBM2MQZQXCMAcsNzV9Z43+aJ1CsIA1itpLId40puM5C
XR5cHsD5K9OBYbxDCGE2ZCrfMZWYVA1+KWg+o3ZU3LPTw4tbE47DM9uchnDF4o4ctXFaFKCYCndW
AorH5tMsz4Sl+0N5UsimmyP6ltHjYGxxhotl1mxDnYQaGyZqNVIWDePa074Y7ExBKzZRftLQJ9R3
+Sh+UWfQeUAgTuUTMje6OEKqHd41Zrs2wJB1S29pQhkx/90rV7bkMJ7FzZvQmbYywSWRKYqHBeKA
MRSNPgC16bdAH6qUlqLaT4rrhvnxzF0/whga7sJ9SeRLxnmPXlhoJ/c8aI5TYhscdmNz/+9POAqh
wjBKJA5Z8RBXh0dk1ebek565//cnQb0kq3JZdXvM942q6HuLwga28+Vg7N0wZRvP7kqTRD/+vQyl
8igaOJGZBd4V6h/RpBLRCJNLy54lK+f1kwctE++pf6SOdW2A9qxLC9MyyMVHHQ7lpbJ0fZcHpNJM
wBvn0tO/caFY2wT/im9nvfKQBGNMD0dAHzs9b479EkpG8UFRRPeMdbmc5JPToco0NselwoSWrtaU
LblTquJpHgpoDezljab6KNT4eYrCiPgTLgMyAPZWKYEpuS7LdNfQYt0kZr1mP0NcHC5yTNvJ3Rqn
ZNkBPAPPkoVbOyeKKWpcMmrdYBxSoFcOYXWzDY5ymKDWQgvbY2i3hyCkWHxK2vFBQxH1HAE2NfZO
4TKuWvXR22l8UA3FISjvUcLqPoaE6BD/ZjLEUmnIg2u47qupuJYKU4ip1THtaYxN6gH8Q68Si6yZ
tYCOBM9SmsRSI+Naq41x9SxIElBw9W3gxVsL0WYxjqkJZh38JZjar8ihtST/91Ep0rNNaTfiiyrQ
IUeye2dOH4q6aPkpfbU1/7qZpNBUg3jSGg8uaycuhTB7TIAMhaxQS58G08oQgoatCQJqITLquXIy
oJtMNLUvxnXhme7dmcyenRhXfJdBd9No3hBlWx69hshpH9JKJQuTuXml3IphUF+rocYqyRw5ACTR
aS1rqxsRC9Za8zSahnmCoweuMms/o/mvcPY8atB4Pj/0J2AB8zRIy4CszJ/QsKmVdF3q43XMuSoC
G9l7fKQxhJqpAkL0n5dMU9XTfJYs5jCn0Shv2hCqJ3feDQkXQ8U0fxhppbUjoH6Me306NQYyolDJ
1mSM9UfAMcXnVFTQk2tzPEUNL14FjjxLEfZTtoxU2nqH1LJjaE3xh8DxOi6KNp67TkrC5Jzu/ZCU
wb+vDCo5noI+3g0NtuG4tIfTWDYY/gkRlgrW5EDYDEHLdDxNYsYIi30pMsqXG5fuZqvnZk/Sh6on
vbHE31S4xFf/fcK/lylXQ98Y8Mz2IMWjqXiUKmRK+o7YEiv07AxKDAhR4exb4Ird24TIMUZ4GmN7
v1SkvOfzixlnYmvQ4hA4PB/rukkAHUYO8u3wZRg8q8PBzPZ22v72URAcREpUmp5tshOYx0r44gCl
5mOAihlExuUTb2PF2m6raxPg7yZJLGY2outOjRLsNLcNdgjWzalJB7pzGbylXsiUYqpTLpayBQ7J
C+duDVSHgbUnSE4OBnbAkjjf7D7FRT2xJQvsXz3K2jOixbIxzchv+R0sjYqacEBbq2ZyvkWovQQt
6SklVN8c0+ooTRi/PM9+nmRa7QzT7Le2mv0aTWxc9Bx0t2gwFbTNqi/Yww2GfsHkXGYRi1gO6Sdt
NL8tipHFodxrrZEddHs4Zo51zxx1Z6YYUzQPn0kVSgXQQXbATJs94ZrHY4ujd+NNSbQVUDqk8Jyf
GKxUrDM7DzCxtVpFGaVn/ab8bWEK/SwYL6lOubErHTjm+CJkrd3HCHJkVdlLO4+9E0u8GCZ+hi4r
NzFVPHUyBJzTA7Fh+edLs4ru1xp2bjMN9FNqkOxgVbZXNWiAX7fmuc6AMPWhii5hodIapcqRhxAo
/fAgpOa/IgXaXrWYh7bC+YHsN+PZnpGWnPKG0bkKE82LQXc1E1TjOZjl9bBsocR0XNMUf/PXsFGW
GAcdP+Z5eu6tJSwLbWtZ/dtg5s1Ztl59DnXxPXhjszVHSmaTcuDhpbK68k9dPNVn7MHHAZiuaoXh
Nupc5M48N5CIyQHGk1rBw6VXTs95glVD0F+pW/0pzIp8h6o3xyLWhqudNmy9nZ/SyYJPckBkHPiJ
vTjaEdjLr/9ejJjzkxOVI8Je9qP0THI4uKgngTPrwDbxuWWM4RsCKpgWie6qe7Yk0jNpS3smDXcM
GgLyjH6fjyEgAUg8VaVGK1Mfhm3O3Ue0palvepbG57nvvVGqcMdK3izsxktuIQLVWKVU7HmJuVdd
8Zn1xZduCECv3cLVaPmSUE/BFzMfD/LgKAre6yamXa+2yNzlyiuOz3LZKkAiI4X/265z90od6Meq
CuxLEfcvKUkxs4BDppZcml3+Wmq2eh2g0inVNC5c09BXeKChNhPH8UUK22HMuOecsar3FmfyRajG
I63qs39AqvSyudQRhtwRvlN16kVaGcPTjChbnpftDoQg9Bg34YoCD7kYk7H6LGzta4z4YUov6P0i
U6sDWRXYOJ4XLh3Cz2sSBKUfVY6zcGWdHoglpQdDAlgwOpMGBJ61wmuHQySacpXHuLmdeuwPeeAy
f6tRWuePuioRQOAMgZmRBhvCwN3RGXMuF61h0tLhERFd7PlajG810Ix3DT1M9NFwxKcIu6nn4MnY
xPi09AA/jIYfoG2AaIDua2ZFwDMavlFL7++cHO8NM+tuGORXGYz47QqVuoqxAJIUZdGGLZ261GsK
oiLmZxusLv5kGNV7HWK7NtKawK+HzVinjclX3Nq8jJqz7ScAV3nWELgO3LknflPIxt4pLvqyQueT
rfArVxKcKBaZcuwwLZPhgDmYBXIuy9ydU+sdGR3tWXRiXKlO/Bd4pC06M17F8+C2tcqYHBetmKUO
odcIrgnTIi/GU65nXX4LPW8EmUY5IvpW5hnDQUu92+gE5qFGKrrZoUYEY76C1aB1riJeaHbDIAla
YxbJZwrBifTCPPDAV3ANvmGB607shOrnGl2UTQtH3aAiBF11zfPcW52FNg4fci1nK9MLdFu0AtVE
Iwrxf6aRQvqV+eadOBRHYA7dDh6fd7y7qDm5eAu91Cb5Z/iFYuSnPAHIVOpe88XyCKl8P9l2dKaE
9nsIMewDlsspfmwyFsYZvWjMNIwp+/ZIHtXm7EVz1WQ9SOQ2wyjHbdB1mR8G6nNo6cVlDMRtquVr
J3XCNGFPq4yjv6iR2j2aSmSbXte+86jWffAI4T3SJh7pc4nQpMib6Mz6Zksipfiinwz52aZDfE/p
mSFsN/GOhA14zQxAR1w/1eYMIhiLr86p3WOQNp9hp457tsSU4LFXQIozX1hVEk7ZTgPdLHiqmsBZ
aE1F/BFlT8mS4DXsOGPrcWQw/pMMgxvDetHFKZMRW0Rkb94IasF5uhCe7GddTS02lWmBTA2K7j7h
5S/aySFw5IHF1VvptwrWEtll9cGurLOl9WAXMGWs07lhLoRw//8vm6qE5B32JR6gqImuVhYwIBER
ZFSDekq9shBS5+dowJt8MluT7O5TEnXD0bYyqogQCpIxj9c8eesr2+8KYReppuyKLxJSqATz3xfz
i+o5xo6J5k/eZJz7bO9zstLw0DiOsv/3kspgrrFh9PjvH4xKLqkOvTVNA6Ww7+a1GqIGxUrpMvJy
dz+GikNYpXsklezXbDKC/Sht9nDxsfYaHTpN3WZrFzhG19fePlCjP6sxtBXLlre3o49qspNdhzNn
/vi/L0NQCmxyjb73YAQg7tDeYGodnsRB3lSvpqtXwx0wMdsgYblwdSo14FKHC0A4ycyfOI2dUrN3
aiKf/a/FZm0tJvvmZKazm2xapizqYWfczLilkmdeTxgupr2K4CeIS0FmmdZJRY/IQFVsSWnF0prr
XYKuR1s30s8wg6IayNz0dZWceVcp1rGyaEEaUpPtTs9VEcKgmyyzu+hC1w9hz7Xbasa6cQcMASaO
uoBz1t7TsM+ECXDVIXyOACn1gVldSjncUpPnTQCWYBOXnIMtidEjC/EwaRE3EtXbsantCs18KUQ+
c9/1CckBdoLdMzcF4UUYaNGYzDjjLP+rk2rc92Eqfc2BS2GboCf6bCvTCP9OqVI2hCwkL6oseWSX
puUPWtxvUmXMyQMr3TGKKclyAjtZq31YPVJwxFFqhqu2UmFMuV67tU2LqGsnQP7kYbaZVqpJdUeV
fKpG4B3LaHq2bEMsc7Mmqsm+edGgktNOhYLqpbskLIaXebeRGE3L3pIdYJ6T/qDERj+Fqm0cVVsw
hSUgpakygY4Yy03FAUnym3gpAifcqijYy7ptU4TQSX8RWnWgt8J6C8mY2xqPksnrJalN2e/BgSYc
fldp1RPbEm6xV5PwlAVEQRMVzzShsZShffsSGkn9og7qi+21EPbNqD/IqtNODacqZlrR3bP4L1TN
yNU+td+18hqH9Q37dbCNK/YjqcQtYEsxcJLOomOU7WN8ZUT2I9oM4gnqs83DUHblr1WCHs66tUwc
/OGUWuO5l2ATdQGRPq/QKRCjpwo8TUzMtrNxpoWOqfzQooa8OLGoRRJbA/MNfskRB0R1OHdWBxPD
abuLnWeQW+v0bpqDfc1MkxaTAecIXFzn6jJNmIA+AY+4DVyrFGakta81IA9KhXhQ0NsV6X2CSxUY
Pi1OsK8meYWKJkZAisaj6UvqyFInOVlsfNl8zVY33UxPMZ0FIKfhvLTkafHXIKClRkgHwwgxqbI9
QTXdJS+d6Rbo3kbN0mHZTnG5dUhk+JEXl6hkbrOpIxxFY1IfA1eSYpVwmgIqcPs4f54miHSqBZMp
594/1s6rowc63DbcjY0m4MO02Ce5SjQEjuYWiKGnKZ4QRa4Ph84sGO/DciCUOXnLyq7TZ69h1eCO
OudaDztaR8GVOd4J3cOiGWU1lWAGTvyEQqq1FSbKSitJXSpq+pnH0XgaElCRoU5/XSWpZhY2ZJne
t2NHv0vNJCKOfa7tkvhqqZiDZUHllJqF4pRyWl/HXouopE35IVXp++5BAMXzC2PhqaedZnJVz8c9
72yaUXu39Rwg+fxC34o4jXHIRqDBVaa2UBvsfmSW4cZ+HTU8KQ26HkbF2OXMDsrJJkCdDP/3Ar7F
3lkUJOmO4R2GnnP7vxd4X7gY9JAgXT1XAGVYc2zH/d8XL6b0zuQxgBSUNIu+7Yut4zanqKOcg4EW
M0rRhNSX8KIZyjk1FaqY0uCtddLtNKoMZfFXHPvcVjfAW9+cTuLuUQvUYTVmWj7BPqBRVGeNDaqv
Yf5oaHOotWSZ2bvwpW4zEVLsWnXtTGgLYxSAh7PQOU3XG2/6/ELyHa+SznhNx3DnDYZ6+/ci/7lh
EzbTsmEchZla2zZaoe5TR//NEsr7pEL1T2Zbw74L2Q46RunCA23NHSxs5pzs3neVILAgI2l9p7TK
c4Dyu6o3Xq2JUxmRk3LBrAeiIkWrJyeAeckuOV6VrgGu3/iVcZ9/u034DTzwzFYsOEsacRwo8yzR
aK8qVhT0ib8W2LxV2nJnu8STQ9u1tjJDEHOS9ZRkFAUMtlxDHvK6QvnwJJK/RV+LiKGZjintQ0rs
GBtvqNDsplJBNQwOuhG/9mSQ0+LiUbVwCizo/lUlyJgznBo723hmpEM8svBuvWrCPRHRdDWowypy
zYGj66gcSZ56zYkfQaouEsAQrtGeJQibdVBZFF7J1MD8YCoL0Yh+PZV2v+4jMrBmayG0uDPLadCS
V4rFgPFkbwmygOYZr2k3smIGM4ggxTIMQDptU+1mB6O9ql3tMknoenoy6mtFq8S5tvnZu+qlVogT
o7pjBMAcQYSVIF4KmEkgVQBWITZWI+QoTbxlaCYOHsGVSr0Cn28/yjZlnj7V2bnVb7p4E6lHGqpN
i6sErFj0KLsh9SOPdmSC0nJRdwoDJQPitx53+FzLkuYlL6v3tbzklt1uc6vv9rLGQOMKY9UJ4Kj8
4A+vd79dRU7H3vNQWitNLDmNOwh96d3qc7jOcaKeSwecdjQ6r1bDgLYynfFYGJKEVeP85pqp34Ze
XbOKEUOuOZjEdE2XRBBP+YT4nzHgZL520J0JJEacLyLNOCe2qEiZsNoio0AWVvAt9TYzlmxSsx0R
OGQkJSbKlaPWqA5+zIZeSmrNHiKwKFjNcKJP1cS0EaO4rpF2Q+Z5AqtwcDy1OVdqksFd6WLM0IjQ
9lefMP7VrOwegq95S13x0groEWnVOCvCqDPvhIRHVw2MnIn7LQasiswXiZ6HmbpNy9jY95n30Q8V
PFM9WNncTYQtIio0iSwwjW7PAnAyRT/Iq4jv/QnwIwQ3DVVclOGXNTTfeuEoN8N8IjUW7UmZQ/AA
2TxYr6UOE5+Ie7/RdGDXZrTrEzoU9C5oV+iRzAQyfanH3oheYeFmF+ZGmpSgdSqDL1tp0xWaI326
WsJFT3MP0CflJDW0ewRnYkOzSJcTJzXdZHzDm0UBnMpvnD7OtWzwbE+e89I5xWwhtxje55DMC0c3
GVX2tNtjUfcVNQouetJtDACq3QwFRWINfDd26lvW4yDpM/wtYY4xYjA4z9n2KTKzCuGEUx8bvmaT
6GqyGghhA61ITnhj6QlgPzilgJQ9l6OkVWjcBkZBoygWv9GxeE6Vg7o1YpAhAlJzFGUePoXuYEm3
36p9cWwr7crJDedsd5eE3bdknhFJ9CMZX0SMnD5Cq8d5OUmckEHm2GcZbWIXh1jpVucg5Xvp2uKk
a+pPxP7bD7rcAEAC9khRuhuGD23nsc94ziNvO+CerysluZZoDL4rscj1HY2AA+3RnR6TEKOyfhUr
UluFE4Z0QVp/XdSmtbV6dIRYpnuiHhnSO/n3iokrZH+F6UvyjSGzfpQxx6kc+AKrGbUUBfNjtSNj
7ShYsaRC0UJpl1jo6dXA3drLvWKZ6IUtjjQrf86Q0lQqF56bwSM8paT0r7AjoJzW4ZAJB8k1FKpg
8lXWA9xQ0omoWS6uiTY5Z6W17jyBx89B+VU5DOA+q6PzzCorB+IfAlt1aUY/roFSYsf9p2yndm8p
tE4wmhd7vaefHWmr3cYo+uuSqFko3kodDosSZhaWa8ozrALK0lh0SzWNVR5O3oYzz6uu0BLl4sjB
p/Kbj7rJWwWE0tLpxmtbAKeSfvSQ8XkdsM+UNicAy3bzhaMk2jPr666Iw5Oidea574qLwuzgAGFf
ClwHqrBf44GlyuwFtCKN9Y4sNsa+tnwUY/5ZjPW+7YpkM4zOA3qduw9VKOuKy46p/HfBKY+AaK6V
UKkShCPhesbx0KNtB2WLGhFqApLr0Ddy65q1doyoQMKePYdgZzc2E1w+8wIwfDDVz2Z0g33eZ8qe
ycXLWILfUQF0HlxlHFdmyI+lhNa0htp2LwvO4saIRjmaMXuouNB2UIMpqycxPpASM8peLCzPKU9o
QCA8m5OZU5FdYSM45fpM1dQoAwWW6h6ncfrkgsVaIWp0r5yoEjirpFm2roeBsXqU5UQ/bFs8Ua7j
5UxPVayShZU9RAIjNSsSnpgFuNqo1fZJItON3ZJe0KeKelhFWUYfZuA0R2oGhT5NnLoAV1IEYkh1
h3NKVc0XNSP2FYTyrMdYMptJXunDFey2f+PC8JWufZZtb55CGnU7SbJpGu/WhB8vERnh2B6wTFV9
YZKoibOG747eGodGNkw7KTGYHEvQwGR8J7ZqMxAvDrxXkT8WTfUWYj7GlH+yDGN411ouwgkBDf7i
++Dp/dIL2L3CBdqy5PnS8Jojp0cCs/WKH55Uba8zXY71bRSSoXTL4DHByAtyAA0q9hiiDAZBz3x6
MjKO61xeuUisHehZiarHxo5wbU8Wvu2xiSDncqJ+i4kM7jRa7slwrwTkCd9poQFUvbtJWwgrZCGP
oYdNumy9cpkpSUj6eVoTTuQg3ccBxbEaXEKQeh3x8a5ip8UuEEcg8M0iaE/V2D7pOim9MpzxzB5L
nui9fWk12wYnKgW25gvZUizcRpTtOse9dKFL/TnJ8Nwx8CBNnAQ66C8me/Cs8E7sc77rfuqYpKeH
uuEBXyXN3Q5i4mTWzHwJvV/RKfHSpaVWFVa66WJxYBJaXrKWTefUFKRqsPdp1nM89N9jtPI28iiP
g9Jtnawznokg+XD5Ycp4GvZkzWVmxfMJUZYntPC1Su02jHVIWNU5OG6jwBUupXOqw/JFTciv55NH
H44ZAMcmesCoMvHZ4pBRMIxz5/I2gYyEi1sj3iWVg0bo4HUqYgfli7MPgotGywGaUmcF3DCOQZXH
CG3QDxgGMIglIuDD2KxHbzfQcZBi52Orm60HWlpWXhTw1126Ctr8YHcVmcthHDcO9u7ao+CTpsWn
noTSBfD8tjCjv7imZpoT7iqz1ZvsW9I78ZAdLYaoy7jDqlIH1q12FtzwHD9xCSyGVq4TpX5zUp39
1+z8q1RuPvE54QUZN9H3hBHnYMLe9OM7iAmL+OAHtTnIH2zDJo2cU1xQ2ez2KDxQKiSDaiLcFePd
p7J7uNpLWbzwq+/LUxSeqMgOm13SMg++E4hWSKKIH0FTJq1NHicmpOq53ySd2B6g9NrQ+Jx2RkmQ
IwsP88N/WJfDbhSnKjNXtH8XxqpsKTLFwOdb7bEvLlV1A9rP4R23G9Iu0UW6bK3sLxK/Ixbh6isx
Pmx47EtHLBbFzV7iOSP3g9zGegxxLeZoiyJTL4kxUX4U4pBfpSgiyGbjjqijxCzP5F2/wPT1nPM0
EF28Ft5lKs7eKbC3o00EYoOPyBE7IhLBsCFzxdOAkjrkHAuT+7gE9pUmfj/saSOetGd8gAic8CQa
cvpou84i3zKUqFe9si5Njm0rql50F7l97eGeu9LfI11ufVoUxVOq8TEjvp0zAFs8Tum1NZ880sug
KrAhIKtRCXHXX2dM9Zb32LtB01G31QE4LE7my8wwOyTblMQps1mTbecRI1R5Kp46Nov0WRVL+UUC
+Cn/RS+pizV6iVj0XyGnWZPoEgZqtnKgAzbDw1xzPuIZaLP4T1toXWq7V3F/0wkPAu8F7rD4wRwy
LtoVRAunZui4RZfijWcqwHsfDk/KwCq/yAlfBem6hNWEM8xcQSTi94KmIHZhs3rsmcD4qt+tWG7f
wE1HL9GLsYnO8Jp9FlD1Er04H5QQhTuv8ymJ2iun6KyMK+ofq3afI3Lx3ajEehY8Iqe9zSpKQ+tH
fGwBy5OIugVPneNHn2hM3Ip88Qtghr/oxXxyTmRAzAsZqVYgk/t8dkQh90LPlu3ftKxwpmFB++C+
Vr/JPYOLqv/Gt/jZmJ2t63iXAqhYR39swIpvLEHVN1Hhk34RR23vRcuJ5dt3n+Ijb4f1geF8vMK8
I9pSs0PY4wPVy1PmPTF+XoxviI+UFTTNau7DXdUn+BLfyAC8bVb8yvfFO5njZFmKBwk9srdsHOT8
CbGB1YrpFo4ArGygFYjdwSPsbzAxvA8Vi3z15gmQFgtmMeOyfQG10vuDzYZtcYtYcfEoh9vcPYbV
PgzAD69yhh51coXJ8EN7z112fzK7ed1qoDDnb9QoU2DJBnbiyyUkPM7HIRUV+VK2VyW6avo5EOd2
zZV4Hze0c136PYOSBRfjenoq36hjC07U1lFAmuyGN/y1W3Ojb9p3Or4sXy7UxZ+1Y65FsV29/ldn
ttd22pWrc238IIUuQ/+H6lOqrjGu+4SMrgAefMDrS48K9n7Z+TAx1ikNN0eFatpsA675HbfMMjtF
m2CV+oQKl1C2KO+DJbdSjtaz9jSfSb8s31jg3tnLpUHV7/y9ZKcfWhVX1bYjcnjVrvbZPIsvGhRI
pe9GqhdWNEatx33woe71DW/9YlyKRc1UWt9NClvXJQ1vA4dNwrOUp+dv6s15ImmiUrO4134w4Z7E
K83F7l17/zOuoAhelXiTOdS6HqjgBHZpPc9hvGsQrZOHezeu7KpDX31VfHkg2XkI+FGR8w40I7xb
fP2DoKHv5hx+rlV7DWosCe9F9lboD0s7DMqAz/c4hVt+WWjJ8jQXpB6ri31J9j3RjoMXUxOB9x2L
PCReNiUsHMt8/rQsPTcXhXyuBqiEt14Fn4l/McHjHpd7WPMV+nKH1WAN3IzBdOjeoGstuoZ/wfrf
ME9vKK8ZSS63l7Y7hS1+zK0OQS1BIY1+82bdF5GvpVdgvx5m9/yu9Wh7PqNRBsOyoYN2xXBEX4tj
9DL6iu/srB+mj5eUMOLOe1cPcLoA4zAyxYUyAihcMx7fAbrbWMv6VKzME0NXXFXNNv+VX/WvfC5e
CWrzhmIvaaDEdlt7hY/4T/w1exvk5hcpZ2yc2qpj8Ho1t/nJ5s3HS9CBmVlhfW2sUxhTugk56dkk
e0zFPTDsHY9NbTVQHRZTX74oDqRCXGRq4m8Lb8sO3Xomrep+UdYwnIjO8zmKcc6HfemsTI5+YBbN
DcICv7yanczFsgC2cRVtnNSHcmUlP2rx1uv3EQP72YneElR6faNs6FzGUGbEe1SYEkRCBQ4EL7Al
iK1x7NB4SxcAOd51feVCogEP6GzscV1u+q+ELXi1IlaY0eTgRx/OL3YKSIRQQJNZASM1CS92rRFU
6hecq4r+SjuF/cZx7BJBLgLy5R9RoiH4LCpWuWiDbQFUQ2Mc848Wdg3VpzTtwE/R153BnYsZjTKh
1l5W1stMGJK0d5It6JFYt0H9PAy7VF9IiWdpI0jD61QiXbVh2fE0Y8XFOoA7lJWCpo8IgAHpVYh7
4YrR2DzehoasMdA7Q+umiZNfj5Pde95Yl4cicCsfETHDuejcM/FaeF+S9uYwJH/2OeR/8cwEVHGb
WgTbdVrJPmS9k3JTTqBhl9V76YLDWmuUqmj+SA27vhlcnw6roUQj7A9zAJvugORdWKeRArzWeHJZ
3s1Fo7yHKdA/EJQLzL5KtzLRYqiuz7dae2kOTQC7i1n+nbF+lK7Ccue6N7Z342vI7xrk2oIGS4et
MyUZfgG8GvEOuF3EUsuMcucmz+ZrIvHT3yP3QAKwyZ6rn9SFGrLkvgmGY3SosMMqWEFZs9kc44FW
+DLA5ivpgLGG702KPFn8D0fntdu6mUbRJyLAXm7FTjVLcr8RbOWYvXc+/SwNBs4ESY5sS+TPr+y9
9sRM7b4vsJo5In7q/7/dhAe1PR5QP8E0jlfc3OVN2NBzEgPhTL6Y7tIvVPel/CJDnZpPcXIAHYQN
+sQYjP5Tr3fc1LjIJPB2goM2S7Dn5QVremr4a3ZQyts6hHwsBrI3HhWgJb4ZEmHtfwpgiNEsWUSH
cYnwjKvqlD3HLzB5XBTu82T3g2sJPvelaDzPHoHqcnzvovXBZBZlosSoi9pd7p1yIDHVNkc7f0zv
VClQbBaAEURoqSfk2+hU+VP0ar9CDhgKqz53OoqO3XTp3tMvvqV4oACdb8B1cJhuOhDq5x9SZps0
S7pmlH+go6i67IR1vV28jYyGg7LhPA45X2yyev+bSH8FWw/sNXYK6hnj9d6iTNGRFeB+Ys7ALUC2
reZRPDA4G/28AXeOadN72nS5htkceVnntTxUOk+SL4X5qcXnVm9wI2hIuiTq6lGOxgx5RkuW6iKP
d69Qpe+1T34lsyKHTsEkPQpHI8tuTQkzzKoRe2HslYrfCtWhnUsqj38V8RuiGCZtdwo5aSaJE1EW
K2w0uAiUShOi2F20CGY1sqfElWlJ3LYultZLwubDU+5jqE3KYWCSQmBQ9QrlKbENk0h4E/G2lgJY
YAvtPJnpTMWiZWzJdOymR8IOHMguugjkr6Dq+piprYTfdl24IJMm56BQiXwzSsTFEO8vhq5S4jdX
jWzcnZyPpU8OqvJmUtEUPfOoRq0BelAWyJxwtM39eVmQiOiLL/Dhb5v2PefFV4XLeTTUvc5x3b1L
NvUo1ElXuFTv3KyPMpSiyeVy9cwbrpJXenN624N2QbQV8mb6okOsWig6A0ODqNU4vIGmepVeah64
poJY0e3LStlF1zAFYCZnOz3WMWavBG1VgOEb6VPQT9Zm/Yw35M2olzTV8uWm+5CQ6YQyMlW85sVh
aV8skP/D53j/WdZvzVehBqxz8chooJ1pFRjES9m/GMzR/iYc+z3N2E703kZHDLOTGPIQYH0HMfFB
u+rxO+4sl/p591EeTofZaR2s6A7bRFu5nMT9G8aPHSXi+YuIuONp9uTdXxK+9yQYP/8b6LO7N9Nd
+a3HsPNPTZCGo7O4g41t+ZS4mGOY4bv09TZLBA+plyd7EUk/OyViAr3Tb80OitluduCX7EDi8qrN
rnOjlZ8I++uOWt9+q13IGDtezZbV9+EdYIfL0+T0I0U8tV0uythmQ2nfd6u3uYI/XPCVtwfuRqjY
qA81bhTVax0MwKNic1D9bJvNTLNeaZTdrvd0ztN0d5rNYFQOmnWi49Tlg1TctO3cSy/8F0OOZJmT
FNMVmdNR544Ovbv2JwesEHarA7r4IF2Ag5yU7ynKw4X62nDE1aPrEHmT45c6tCIIUR57NaTCjhHV
IY1sxGLsYKBTvd9W4Vxu+7sWIFDoZ7+c4IPAyPC7NEoqR+E8K67jQfIrPszhR7GjzL9Zzmn0DlFh
R5pPxifvgFl6bGlUNSDnWMhO8VkntzZ3JVbBpTf3AYUKq3RCLxYb8am6HMzGheyO2RIeDAAu6qvp
Jy5t3Jx2F6DKiqAB8NHw9u9ukPxt49g7d2/avQB+RPdDc7S8P4PTGrvUurd2WCAYsq4yp/QnNziN
tfhafT9b15poXzb5dvxgCHqImXV+4V9tsZNtbxIkTLFlPjHo+z7Zz7l11e7JtYrX11x6sGA59jyg
5dbsiClYfKQNRMCNK75+AmCiu+WK2XFMzrVCGPiLSMkEicaIUqiTSwCNxVwPpnrut+uIF5KtBfbO
jqvG6LgXUiSB639bEt35GdfX1DjLhAlvJLIf4xIg4xv6uzb1Vu17XR7y9B/YeFEJUD1rI5I54vxc
iGYwYVDh9EaIf00/wAeTbf0s/WFxZ82e28UfgUsGMWZYmyD5o6fjUU8Jexj8/FUf7Llz6v+K7Chq
z4afx56Q/tXJd7P9JKAk1qLCbUDridrFN7uASGwFcJeHubx8fQIomQGQ/yo61hHExoVnJOBB0q4S
jiBS8tyUgPLnn07wzO+EC7jL6YepBY03s5/dcAQb4d7/K/9ZJ6wn6U7goEUsyNkgHM3nN4GDNQbi
TouGKD9kV14ZrjX6c3KUrcLpR3uUdzP5arvxIH8+H6gMvafnLAAqONTr+7xfxONz8M3r9CTB+tKK
2sdJX5vNHg/qA+psPrjy6rX8KcY1LwO4jc/6JnW76mg+WFB4ybscZlfrbft7Ttbe77fs3bzVB14g
e0e6jraLB3LLxh+HnD0/Rnyy0qF4p3DCySAYZPJwXPSv+SvhRW1/HpOfMmzD8fOOs8F+nliaXbwb
/v3GT8Gdxu9BCgCb40/ike3ZSw/Nu/InespwqIx9/CJzzBAXjY2x00LRS794QldXXvCVvzEf3Nve
7Lwxq7LJ8dppNp9fxMt6pJfZAkclfraKR0nlip/Jj4jV5c+K0KPwUu1rcp0P6cvy1+g74YhVMbsq
keyZZ6YsP+Kn7BDXc+KxVL2rD578PpRx+wdrQrRy9O/S19ZDbnihCkQa6y+uxG81uRz2lPnjY3JZ
Cz7PbbflpOcIe8BIkqj4Db+zsX3uORZ3/R6Bhb06a7i4DBaC52znq/FRldBLIXbn+KHCp7f6oBlz
8vDnbn+REbT7KHY/EyOu1snt0ifMgbIYKDoc2p3qrExK0rB6B1lxRJ/kAZORE3cd7Sk58jkT563O
GO1LLeTyrdr3ioqwOeuore/odmDuxsfOOs0VAll2FI+u/63kr/vywbgsRkbhUvQyW06ZnODYD41q
v+GlEg5YhTB5xch27VR/UlYgm8ccMEKC/2fkLGWn5g5vatAfqp/8pfVIJSKOAkJoukvkiG+fore8
qGftwiWtXZTj/Dn8yY/kvX9kfwn3BoOiG1tfNJh40LYL/2h9cOtzuvdcYQRIXFVvsMszdTzN51v7
kamOeaL1K/4Nx8VHZXhZ98JBODjqFbPNixWW3nhAorR+9p/yebtQFM0U6uT+cYvXu+2IOi37twgB
+n1wuXDSjpa/RcV7cgJTfiFOwMtOyc/9nFwJmD3eb9wBdZgEnAJc0+8C68FHYSL22SUlt4ZtHaG8
+OnXyK0tHlZHivJX+XNyv3Cp0kUFd6/aGyfzv/gonZQjeSxnzAdaRG3NhG199Pk30z+DbnId/NgI
QHDFRiR/gKOkJeVIr39ppVE+RbLDRXqju4xtMfjpHetHvNHFAAMLueE+6EnwY4QNayA4RHsk0OJF
ean8+1n3cggdNhQTIoEP7erA2v6v/y0JhSAmiHOIIzaxTVQ213q/BoXb/QyueDP8xjdrFzkHhA0H
Ntr4y3sP9iD9kxDxn+nfnw8BLMk/veVLPzFA+DRgO5E6yt8cJqBO9iVvhXqWToyT439w20PhApTs
jD4+YR77zCb36KC84Z3aMKoC8QX8kfiShqY3fjC+yRgJX5jJMXco2dVTB3AQkd3MOMX0as3FIk7p
jpmWXpNjpW8d89xdpzdwK33t0CCuAZ5rGM3kwm5OepYDlUduC+H+XYiKf82R2JGj+soiHiBb9TtF
6evyxowk+y6oQ4pfeTxupxSnq/vsjgI80PlOE2m9fKSRAoCBXfKn3FlwI9PeqdQHhzQckM7t6+tI
bWxX8TF+mf4N79meyfDkmw9+mLELmLr2h/42UgjogEM/rG/50/A5+5oFw5ZLwrC1q4mh2o21U7zh
qEne6B6Q7nzxEerX6Uu88JYYiqO8EjKU/0m3jjwrZdfuV4gjBL6SofCv/I9KT3gp29dVfg6aB7iN
/CIELjD06+0suWk4D8WotgJLOlNHGOsrk3H+2kg0TPpPQrHdKs/lImF+XoNIAGNtcwYeCGqFsRMw
NL55el3uJ/4Nq4hKBDtwU6TPJIoFB0uCIoYJehLrXLaXWb1mI9NZ1e2NgJ+FrrMiNQK3O0BlRrEI
dIIuA8MPAKV8DleLwErCocVr9jItrwymYNPXjsFUEfsf07OBp0i+F3V/EN1MCtqQRxFTZpQQJL/T
mk5sKfsDEXST3TDCAHqVhjCGwIhuOnIxjzWd0O6hzLN6w3iCJCAXfDItRgZQG0y4oB39BamQjj9U
oIuF0UOgj5ePPvtfBnlwH9hfzcyvuv6TKubGNQAQsS+wPNkin3d85DlK+d4g2YIPf6oBrFosTIHa
OW0M4r+2e+OsIMEu3jSKsb6BPyY1RHH15l9OJAHVYn7ovW7PBSpdC7Z8oM9REGFPd6Sr8EOvugTD
/ilkogEgCcTtgilIfcCHBD7t0kOKQBW2R36Rrrh3F5rSmfm8Tb3TKH4LX2ohaX4QGdbW/8UGE725
wpPByyZKckRjQJ4sHmpq2NURbxLnn+IT//P/3UTnLvbH10+zM3cfPuUDLdHpdLv9/dADeZH9sOyH
/1WHFPAg3LmDs4C/WsqEIahFhCdzQOUcZmoI2v3/vUvp/fCYt4lE35FI7WonenlsGkfQWi4pl4QV
sdPks9+h3/zAiUO0837kTb4knuZy2+1SFx5A+C24gNgv+Bf3yY2Pev+MR/3isvJhqbuSL4c924/Y
N+wErZuXOGRBUL+pYeEkTveBhAbLhkdY7C795h4+WzcmmOEIe/GlCQT869CkdsKpgM8TaLRrk13b
cfjBjPUi7tTz815mrc3prkWKe/8YXygPztaFpwPbc54xY1gE0pFBFE9TeEGkSY32RqsQsUt4o66J
v6bTdJSBTtT+unn5Z/M9nLKrHJjnO88IjomBS/uEFYzC9VC9p6F0Wehe5B0EG2rO8ZGHMrMO3SNX
9QUuReE2/0rqLWo5wIZ7ABN+GmJcf0dgpDOREXlidbwDrc3t489f1W+xvx+aPeiVa/98dtF64kF1
YDvaw15z9fBZnFg/iZf6Zqidcp+Lj60BPBs+gO2Djb1SO8QsjGwSgulXuZZH3SFAjVfB33lU2IUz
Ef4FBma+4Ec2roSjOqRWvugvAARcoLGeNWBEN0OwrjYPem8J4n+IdRNPClguf+FRpzCCBxrljCsw
lfEKln2+03jru0dt69EQKEd+miPKyEv3MpzrS3ZDCHXO+awurd+dsUhgav+oj3BqIVsmXhs9v80s
BCZPkV3JANqjODqvx8xj09vb8g/bvH23ObAP1C/UXhKWrHkHQVX9Gn6JMeDnYXJ6q4m2CtQv8uO5
iG0OdwR3zLzRItrEZMDrQhfH82LX8N10BxtrTRirfhgf43/6Z31QLvVnHCYn4G94tDHpM10PFxoH
8z9eywz5WSquWDO8B8C5A27MA02KPcuOTAv+ySBRfxQ/1Xv/ifK+yPgPNDtnOSKExH4EIK+OPLQh
VaEHs6V/4iGBGvwJKJDSiGQwpz8wCN/+pvyDmqZw5OcEsDhV7ijAE93Ne/Yn+PLAZHFPfcav0x/L
MhZ6WGyp7mhzcHoixTI0ztawaGxmAvAt9Qe7yrXAu2jz9CbhhqZqpM7OvvXf9oXkjJea9qE/FD/Z
j3yOD+kb1KRNDmA2JTq2Olf5s5hBxB7R9NWP6FmrnROrJjmcCEyu68fKeYXAYPH0A801OvBH8qM+
lj/9TPM1cWgB5XkenPS80FYZmf+sf5WTnCsMrewPd8o3tOOcEDDdRvrZA6tE6YpQ1bjo17tMgICC
3unMtrh7g9ixt75YKM17a0bO5YP5lD390SJy2m0MIIHlfE5MzC7JXiw8KnPpr7zvkn33Nv9CXZAD
hvl8SsMfg0jejZj6KH+ZrsAQx7Pgs4IU24CIBCorOtP9XXX0wTFO6xdXkOWwfw9jn8qv2ymzM/yV
XciAx2E/c+TS/9LDzR/Y1LAmyaI1gF3H1KP7Y3vtxC6mVMc4Kn55UG8mIZy7kjdLYxYxufnr+Jr+
1x7Eh3zG0vTbBKPH5vgi8T/NxX94nOyHdrofcLacFw6L/gvb6HKFbBguQXok8oYTIfa7YOGfZJ6A
JHQHco+bStlPe1is7G84UYbg/mK+qHTTTh5BdQn4BqeWx6VH+ianAmucfieH6OwMt0PwKvPOP8Gf
XPl8jhxHHNa+/rJdldOKu+z6/Gj4Rh8b1TW6AuVkUSiTHXu3pd/eb22AJqHMHExztYf2iTrvhtCM
Owg3Ojcw8pGb/GAAeSTx6tLtYTShTs7S80BCjAOazDHEHaufwiG9kot3J7uVh2CMJ5TuUBr+J780
HzwXUl8YPQlVPM/h3q/ESd8lw4JgBPQWIOIiXr7XpNi3Y/UP4bdBq05nOsk8X9lXLPtyIfEJ4RBT
EeEFeXNLpwLjICpepwNZNAQoX/Jo/NkOU4gp80O4ikQlXebFrrGGq0QS49y3E1Xk/VstPYhjKRTR
0uNaM/dFtmq75VWsSgK2iVnqS7wNco4QWEQzU013X0ODpzwE+R29/BPw/9I26JAr02r2aw86Rtla
vOR5ygAvASaKm53cD67bLWMktMmrbIuL1h56TYrdNAma3hJOxoRUC/QMO9Csa/b6oLF/qu/IKDRW
7oCCXFP+r8rQX4+GCPk0Zu033bk3G4EQuB6i4KYtxKuvSqTXS1R23eBZ1bQ3kmTZaRthLokhToe6
Zyukp2p+GkCg434VZJpWIHWKSvYsZkMmIlDj2SUui/pbiyBvGhh3xlK0JxPj1ZRD9Kx1fFIEPpc4
SU66KT5TDfxpRZwFMxWZqVcRjJD8Ph6M2wkD0ChJcheBjsDukKy9E1K9MK3qgohfLiwA7OB5XlFg
hZtKlBqwhMXFoBGy73nd1NXP6RzutNijQGY8aZc5TdtWlj4sGD81rjCZbT1GgIc8c8xKfuu7W1Pd
lvfOTTl5Syr+9kvWc5tkk91Su11B0NdKs7aDfmIyI4DlMfb4T2aJCbJoZSiZ+eMmuUsQ64C3tmXr
KRPx2xjd1ZU4Hh7Cv4KkRipsNkkDvbRckjZ2DOFmzbOn1RV7FNPVOjRzWukKCrxnPlYide+8edXr
PUXME6eBvG64tIuwa8RQFJOIWwigSiYB9OJpii4hAE8t7/+SaBjNCz6Zq7Xl12GMr8gWqf2JUvLy
QfcKrBsdG+8c3mYPtqnIc6+97xVcwGhdXf6WK2aOl1M/osP8AEI6Gwd2Nw4sFqrxKWjYc5HyJ1tY
0yw8aopM0IZM0Np2qKrtgJGW+2RFhyEwgDfTPFQEM8jJGO4kbxRSzyJ3ckwanwEpv60DtMfr6NHm
wMir/X7wZjCjhth7mnRQLDLoN/hLNpSLQ8lT/mmJiQyoh5qbJKSzQwAy3/YWKHutIVNgiakeHAnx
EsDEAvGuJGzMP30bvBea9iKA1RCpqxCkhhG2DdMtVKVLJe/bZ7LHHPTiGDWxEc5tCqOPZF84+5sZ
lp3q3Ytzt0r7bNAP7S1CL+BmQ44QpfPicQNxitcDgmfSvWkFqKUWpZ8j94I34VhWyBbp+Cr6FY8K
c5OuPJbmfORhm9T+pt62nP2X9rEW+l7HKBx7FQp7JSD/CITWHAxjH2wTC246aaSwfZC89aZXxnLQ
kvUUtzl4qSlM2AQKi+DqExtQPJQ1wzbAVtaSH1bdOu6P8rdJYg6Rj0TIr3ZM1s3Qus8V6DJh42tD
U0nY7zMZPDNbYgkRWRb2nRKxXfIzw3YYzfKNJQciRy4BOtUqMOY0qNe7f1cQlmTXkTigNCn8k+6h
k7oXV6O1XooVU0hLfKktL1aUFf+ZMjTndjpOXXPIdJJ5JeG8OrkqRuVYRK28eJlJE5yGMvBV3iJZ
cbV4cAdib42GtCP0WSb+mI4B1KKweTToLZvVqwwDlU/hNxjLeeN8AWz9ZCQBvxMGg3VG+0xZczeE
z9QjD/YZ9+OgJFflD0SeYx00WhOIClnopPspCYSVQvHV5UG4qF31ra+FTxUEckDyX6aRGue0zd0J
4cJRm+jZeaqhJvy9tfRinKJEzhd+uxGOEe859/f8271uyfsch7OnxPUb92wPUV+7E6y40nqjZTMu
RlOc2FR+qpxufcFC5bmi5ErX0gGQDsAm7swcu4O6Y/iiTWdc/pcZ//ssWa/6+aOIhRNtdR/3rwUV
0Tog9bPUN+EyO5MlYD9PDhmYWouv6X3jed9jfkTbp643TWEyhtrVAKFAOrqtl4a3YJLrDARNwum+
VH7dGJ7xLrnpQmeY1mFOrYWbE8WIGaSfNWhpPeiwGiOJ/CeLjAuH7aTr9zM6nvxSVtNVk9rbyO+d
xu2+UpfX1FsSpJBEriUqxREwhIMgKwSTZoe5GOm0Ei7WEw7plskgeUa8+75cvoG8tW38D5O/pmWg
9VbQtErIbHjrwlK+hxpzOGMVObZ460XeelHdt0Z8iIv8IDgyvt7zn27MfssCRSNytOEr178r6LiK
crtfW6TClUR/Hyt7fIFtj/Aqvt+Qt6RZ9yom3asVVscRLv0kiZh25rc5cCpw/5UsuCCaDj0Yt7Wj
PSRonDROgDrCAZCjKrszOwSl8hLDNRQLhQn47/yzNXbZKrrk6HpAu51KaZ1hJrjoYcCOVeUpsMBp
wipaXthDw794KlNx9zX3Ae0pDyuQ6yRiCwRMzFuDwGsS+PYspmMWs0IeyNbgTf0SJSoUVdPngdyV
Z6vTHK7ZTdv8u3GLM4T25G9DFynTKhQQr9cfW6e//8UosVWkpIqvdxsQN/CJAzopQsp7CC7ZUPgD
YrzMFxMmmcPzvst91F539HYVKiWidHJSkzmPCs4jSXG7cfAkofIvwovVrU7ll9VwpK1qlGlfdcyz
wYliM/VKnqWrpbpSNrg1bxW0pfUuOXrNPP48RAoseu4BVdoLby9tZ2DyI9CCAb0J9dw66rdB1YDt
KB7uk+voHEqYWa6b1l2UCCs7jgVTmqKDX2JKN5TYsZtgIBKZHDXkPhUIyCKQiwSRqOGTguZn7Apz
1IMDG/Kl/SfroAM76pYYiz0GPzkUGiMotTsG6gos5KlZDBcbXygWCs+aeQ96nAsiD+/GFN7QAVV3
r+1yv2s8C8kKBhl2cxOofxDM+fi8btkxbn5lI/qufKSMwDfBrqfE36oHOC572GShthShBfA8p6ZO
es2+o9UXyF25Qm2yB6MipM7yeonArYmkzSzoFslP9oM5+EKmU1qgWlQz0nmvuJw97p2zALi7mU91
TAAzs5CNVdZoXeR6u9Q5wjLtn5KsYTWN5yQwxfUQCVHeZpda6c9kOHYawcmLtyLUWdU6aKc8ZJXa
3gmzoacfFb/aciIx6oCSI9GCIYlDOa/ChssoC3q9CLS84k/VqN4EZ9E67hxGllnmGSmJ6t1NbpLQ
mIKW/WehfhjG/GbW06tpZDcZ2IlmdtE4egaXHPefN2BXpaawuM0WOta5z/yY5Oey+NPrNuihtGrb
6VlM97qfMIBbmtdKsV6zwXpL9Mc9KbAT0uTLykkIYlyXIvkN3SAj/5QvwrO3GfelB3zbb9G9gAQj
n8jyc3658pZFYi9fno7gybJ2im5dVRwo2tyyw9tt6XwpRg3mO+i3L/kZ64x9q6sR82J+LxcjmJA/
GXStItA4LTMddUxfJyDAMT90S1b7tL3Ju4H4vjJN/WRR/C0hPW+Glim6ooVFOlXcoXiX6j5q7Fzd
9q2JDbgEyEyd1sbSYRQYRi1AZNqOqiywQhY0InAY4yto2B/csy4oVcQiLLFmQhf5acJhXt0SLwTa
H7fSVi5sDQR3yqO29IrLNBjgnamKSX3qVB7AGqzX5wSAmis9m2rp93xZ3PIDXwBu/JSvshE8slUN
bh5Hv2e3to0DA6ZTU3uimJ1ToqeQKsJ5czNZ9BeOWSNdOX54XQNm1CyzXH7muP5OSsOgbsyUYFbv
iFGgBWOG0uRjy/MrS1VfetesOMpA1d0DozKCLqmDWGU7r1merFKmZItP1HwGdr/SdusikBzc+VKi
Q4zLgqWfgprrVR4TrlWcqdy1pUS7yyyE/Mq1O0rEPKqA1RYUZBvMBAIi/EQpznpCZIAsn/Si5Auq
W28d8vQ8FiCYhr9ZajDq7jp1etHAeWMd40xwJxxVJTTdSi0JTxOcEhTaMA5ON+ROIiMGRAG3rrBU
TaeKSOdjjoLFnxBUtgdE0BGChMfHQ7+pq/s7VmCcsoD7vJqxvqFTdciDF29YZLvVV4QkKMo1wAYE
TJ6p73NMiYIwZSyUWAmgMEK20zUwSzlQCisg+cgh7PuaqzU8g3dLR5VWbhEb4Ve1rC73uXoB+XrC
KnR07TkXPcLms+1n6I2DnLfHzODZmR2r6PljDTONNnvvlmtNQHtOVNVCHU8iNFOFVf1ngb9M55Jb
j9laZfkWJ3AH/NtihTmG4txF211neEwab6pAIs8DzaJ46bFcdq7aVnRlILJIYOjCyV+OpklU99Pe
BQ+6FSxf/9hEkk0+EgmpYQ3IUDMC6CohTlqWE034N811WL2VSXuZBH61mKEb/ouPeV3DXkGrS0OT
awhtM9YAOFIXvq8m+RhUwPgFgqe2zMNNugjHOKzpFoyIwZeFRtwu9/BU7G04poVyIHqSAIHJvr9B
3U+JgGM8RrqKdF4v3SMXDgYE0LQgFtljL6EKnlz+W1LMgpOM6VfwqwOu6CQTwqbqyE5ToqY+A6RE
3T2npZ+eJECeO+2BbBgdW5KR5pk1tqJDMFh0lGcs3CUqZL5kffUJU5qK4zhK/j3+hCToKPVxnxxy
cQmtfIyqLpgVdMc94WizeQCBBiKTLMafSQK8YJCGOzLtnb4hAiMT1mqWnOYQJUW6Hzt9nwvtYZCt
Q2WvPaAdYXWoq2tlDitCPe70VpUiRRAU94xYUfiXym/dsVeUmb4uXXgXjbAW8yhVh6iN+TX94V8i
vGcXiJgdjrKj0VnHbfXBA12QavbzCe5GJOOxlbHqEJutGZFBMbc2+r4yi4PMAmFAq0fPKuWEzOnG
IXayYToZcndSNXlPfHABFREFjmZqoSz1gPiYWA9zMCEjBWmZf9T7di+PxGFMF4BfJ3JOQvWpJrZX
fHlnzXHGAYWKzLxa9dS4P64bW9ELedsZWFjgzn0gdcwS580dkw5yQOKWewZZdXXuOAzW4SlWZzUi
8TZx7M90hsroo+VBtQyUnZHvOB/yloM/+1in2oe8UpQPiVUu93LHvunf0y7aHxrFOmTFdByE+JRE
Kg/ZwWgCaUFfNf+J6Knm39Rr5zwSpzyaxyRK7miFffN6H/hgpm1f9tneFLfIcAB/GnXEuUNMAzLW
thT9hsYgJRStS3xMYd461p4OeEN5jp4C0va8eqHCyXVOV7PNAn5IMf8a4gacJK0aISlKXnPGWjsZ
8htHrrizsUwGLfO4WXQ3zfTH8slZQLFnT+qExDRM9phPF5NtGlKwIuw5QLs4iqdhP2AYGAv12Kj6
qaJPZ7Df30867wj9fwy+bzhBEuD/1dM066fVEk8TnzcDhGjWI5BY7QdnrK6d6w0S3kKSB4YsXmRc
QqHrI3J0fLEJcHjjKxy78aCI+TG36N/Jf5XCDY5HkVhhE8dwhQyvYPEmmMghVK4LKTTC4rjO/2kE
aMkTOaJTeZ0V66Xl+haDexkHGiCpWvgsYs1TgMh+F5+XXqIk6uhfF9FXdAQGOLfQcsc7gl4BHWb0
EhwJp3qfsL1n5E26gFPuV/FHwWWfcpFKIy6BPnpehSXjlH7qPAaLnnbrHO0mGeVR9rGezYQBAxHu
hdKDXe31zfuTLmYitBsI5iz0QzZ8MXwfiNMGCfhTkJqECxYjKQZa9uvqEfiap5qix+AGnvZSPs2B
O5npjl1kCOpcafDHzpu8+3dq2nLPMJ7cITzUP4J1LJF/E4nFsh/nxGzQCsDmfeo+kzKwcHhRdpHW
gMKnpKrKlIhkx33VS0wGMKb3aKSZ2DU1psrnJg/N9HQ1fnSB4Aim0GgzJ8M36jXoeAxsVRaVAI1H
7adth71VC/sNd1ADjy7bF0GmmlHV8I1ab+LBIZkvBMOfdGrS/+YicScOlNnCyA9OLXdA2J+lAu9T
S4cylC/3fH1REtA8sf4yJ+sLIJqX2Ev+ZZgmSuObGdCoHhokCQoVQrGCZFqsw1+BYi+/ppV+aQ2W
mhArKyZyK4OZe4+EWo0klSZbakIZufiveA3UDah3pUS59oazfg+XJ91SunzSqFDVxPlHhoEGt268
qWEyaTax0O9yikmZxCvLYVoW1eIcse7SK5JqO+PpXdpt45fw37YB7SSMmCCQkXbHIh4DqP+ceW8t
OmGC53pjczO3VkdviRX6OtJCKIN6o/PvHWPWRPYtFsX1cyZ/yRacTKXhx3xJhoZJSGOXCgolWSn8
+K/JxjVPbV6eRiKMMnKiFsbMmcTGl8ydla37XXXrfnENq3LBriCrOtXy79z5U55fxBqyT7zgPine
4ZS/k9fTVE4pvHbrhbX9AIGPVdgviO6Zh46FwUdkpSZ/9Jp6apXqrJKnXJryWWXac0+a3Sqs53it
zlJ+P1kOIEmfAfCadwB3EbXKdjGjICnGg5Y2B5qQihoUC0K/Pu7zth/KGtUyURG1eqDt2rKV+0j6
ZINEeT8qQSHkCA1GFzSvUxTbqRTEU30XT0M/kTnCG4CnotuPVbxPm82XFcyteaSOa9gpp7I1XWgo
+44AirrhR2JW9qLJhMXHIpreFlYpCPmUeOeJgQEFIHQOl48MC/1WpN7Y/I+xM0ty3Eqz9FZkehay
MOOirJQPJEESBCcnfX6BxeCBeR4vdtL76YXVR1VWWWd2P7RMYZLCB3mQAO4/nPMdl+2Y2j8inHEX
q1/sEMrZWBWxsSdZfG+9wlwkZxn0hzBQ818eEMF0wILI+R2lMXQXsL8w98ci3UnKwoiykP2kQaE/
SCZluzHyYdT4FhWw3qkn0zVOsW6dnEQ/TcZ00qpyA1Bnbcw7FmVGjeBDmHsk+FwGeO3XE9V9LI7j
5IKWQtClN0dNCYO4fiGmu0lQWDTZ3uD5V5AIVA2entSIzG3IRxNLkmw7sXWL7L09kizaoYxCPGJd
pzem6CkiBtDNTl/5aokUhdEt9lE3P2ic5pLTXOSxvzDooBgvO9RCrCPtLbV4XAxea9Ops4GRceCa
35ehWxtOSkzRuSLAWSGFJT2XklvIxAu3OEcxRccpiYIR66DzPCjkde9LVuNh9GoDMpsTOFbfl+Vd
N/Zhs+w0EhhQv+8inVGzc+zp+eYQNbfO8s6Fws1YR/0WdQjKGXUzEDLJySywAadi9iyetmEGrR95
PPKkoaV7fYW+tm0N7HUOSgLWX/nsHAysberwKiZzPU8YWCVoPsTmjEJLG6drWjzVOXjLQn1y6EYr
pX4yhHPNd2O6yyzEENq2I1Ks3eGzsYALFLRDxnbk3hxoYC0x782Ysp12Te+Zi/AUdI+zxfk0vM5j
eCgwVTP4rrjcalQoQPuSfryYbxqvdv7Z8hMAkyJgNbnhLu+w1QmarIoMO6oTFDOvUp951BQWrwHv
0DatJDjS0p8xXyeNTwY5A5Kv0rkrzoj1QdbWJi+xwaDYFW8Jj2pFc71ZQ13ed9if1K3GIDZ9bJ81
M3Co/uJueZR8JFATETFnJwIfT5bLu83dZCQn9hl9dwTXd1y0x+hvouCsqBZLJQ5SrNp53XnjI7WY
L+maZa846Kx0OJf9GgR9q+WXzFHPcZuhRxhOQCcIKyGRbvZT5ui5fR6i44h4GLc56N/5SyEHomLY
yNLulCRwRQX9ounvJRIIPH2yQEZNtYYNa2JY3SKMH7KW2ooBVZftbYLfE4u2ZqX18hQtyWnusEwg
83fGqynTy/wBdwOyw6EgdbHFOjzjKEOmbDskOqEp52iCSZJUpF/1u1BMFP+c3PzS68ME1CvuaKBa
1rtR6Seokllmdkd9uSmo9UviKzr1u9WbGAepv6w40KKRDVfI6ePHRJcAJfESt6C0TVhV1hN5oeAG
oIdSaJm0roY+b8p+Fx/tk6BPzdi4M9geyutkEfux6g7AGnNvQAduv/STtiHJeugibl3Lj0zcCwvr
bAQzCFodVtUMDQotJ8HFq3hUqPFWHWHUuhsQU5z+3V6dvysl9oH0PS3jo2Xi5PfsE2A2oDo9C2w6
NJyhSGJsh0kNKgeq7qXodlNrPzBeGNqBJj0g9AL/TJf6VFeT6ZkOTTmqei5WEyVQfnI40KTRo36P
9+AAAVYgHkbFapFAQsnmsumrzKCHv64MnmZVB1WtfeI3olDfhA/QnAHXAcFWjQItOeKBTBAFtgo5
LZjy+bZ05DbD0W1KWz+MhL4KppCfmsYovN3V67IhA6ne0ySZQLhDCsP0Uw04rDM23fVR79bxwz85
LDTTmrhUDo5+mFlGi3t/iK7uB43GfaxfjPkAiy22SVi1TgXJuw1ZPWQ7SsYMRcTUkKSYaIKK4aJ2
wqX3FiovGtMJdI/kuZF2staBGHC3RrZ5MwwkA6IGv6Wz0x9vQIFhirxZKbnGH1E9rhi6glEguYUZ
trcuiYLDRUi9ly7LKiMTO1Y/VXnnJF/3ma+QvCIeI8q3FtKQu6u1U+PuosbylTJcJfYNDAS/UbVP
bIxijZ+J34VwN4wEupBVKxi/4QR87qIdEmGZb+OwW5ty6z4ta1b3K6X8Kid8B9BsEN3Urw/ThI2R
nWs0Ps8PVjR15wHzgbjHZssIqKHPuihQMZ22x57R+45LXvO3hpJGSwHbonHq+3Ocqae+uRfJazL6
0ckNZ9Q8WDZPksNevtfNPf2ukCRgJmdDfIyEcT00Kf0ZgteLKpR7N3P+csElgfGYd86SVHbsx+SP
FOCEsqfMKk8WJDLVlOtBYbXr1RaeB/OKho60gWCY0PduVVJGZHLNUX2U361zYbxRwa6jur4smEFU
5xgSJqwniAMZsA4zVGK+B5TW9FESYffmiu730Qvcl3UeWyt2Cf7Q5rtwcrYNnlbVndl0ZruBywCr
Ykv3iqAm5gdRr7XmkXq5IWbAQrX/EQ7PEDrztL3Q0hoq70TZBqA2D3aDl0vfp6LDYovY3gBVIGEx
22PG7APjKs7KsSR5eNOIX8R0k1XVUdw7U6AxPSG/c9s06XmcPzNAJ+0MHDC8EnaCg1h7QqkE9sTJ
N4pJrldNm1oWvmFUK86FZANcKS45BwEkymsIBcv8gVtytkGunfEaxc0rliHEUbXUNwqDBWIwna04
JinelYapoLJV4rfBPdAurfk3VFP6nc0dRJ2SULQAF3B0dF9C51vkl+ZWdBaEyDX9r+s+ljLMktBE
v70ZJqAKz76T/fJA0QFu2BJcsDVRWBqDfSIZmqjBNOR4ytNjJ9tjN5teamNfqD7mhoDLJgVvoG2L
vEMJFp7CGHU8arZC6XYWKxtiW3YuiwIqa/aadLE7iHGHsF4VpzmYaRZYjVdadXNvAgDUT8bTJOyN
AVYagAhEt2dnagdcmcpRuvwwIwk9gHdyidzTghu0mGjxd+EyHH/EZLTUCqFTCoI3JdAKBI+/HArH
WGl9BPrrLlKAdy9+mOQH0nbHovAfLJ8ykO8ALXKsDfGoHHrYegVNWF77aCqKXg1CfvXMCFU2g+Uc
QCoO+qgI7NA+sME/LF7LmiZ2GXIu+XXENmsUNZROMxikeyg99CC0Bt25JOQ2eTLa+VYrzp2Aql2U
Nhg11b0S3WOPU+MgOP/NGlOKfRpkCmA8p1KgzuIXLJ5geKONKwZ/L/L3TGd6fqaKTuSbDGo05tTW
7A5jplfTXgZZG/uyif3ovtBFtNMIVoV3Awdl9SgHwbfa+bLtlWZLRVqg9GLhzJBIAf1Po+ZwjIW6
34t5qxlIN/ea7Vc6ETN4RA0EdlVkHdQM5I/RHGIvq6239sXNXnlYQv5noXZ0HWp9Ndyr/IDNuy6U
d9mtM65M25pOyC4+0nl5zzvnLaqWVzHmL4txhr2g/GRTW7+0i3kZ4/AMg4lRrnWkXF6UH1XyzACO
alwidTB3SBuGle3ZHlF/reb3jti3hCTWu5YzoWzV7Zhcm5nI4CJwnfbQu5Pv8Ok9D0jjaqJYtYi0
tkpynhEcG/FOYbGYKMYWsPKW1AqV3G+Ke5n0wezEwR53ipH0b1UXiLy6R01yA0VQhzfaJQcfM6MS
xf0Vq9F5om8Nf5J1hu+2C59ztT0RUEDp07KEkiyhnGYAeDX7FWWT8W3WSAmf5SHFmLe4YCdqdgEJ
ZWreoaDjZZwTjEfRZkkPPbvZNCsokr43EjbCaxTdp4xhKgbYruf8xrqXwUugzQ1srvCMayVOM18d
98Bov7fJtmBY0A7X7CsEy8mk72XWlueYrZZQdimRlyXZ3MoPBpUAqh7+OdKpEgbSGp5dUX8upP+Z
CPZ7UXjwmbUXyKhXwx0uKWu/UA0aQk9blYxq2o1n9xFAqbyXbxYppmH9qSs/qP3Q35EdDRRngR+t
4elznkY8NVWmgy/gp5UlK9RgxqoJiDUsrZuppU/llF4UO2f3sYr5ZJhrEddvygrYNFYl32UBu2QX
3+wCBWhSnMkExlj83jY7cyBhe9lJS65rM39SnA/m8kmQ2ofZrvG5Jlvc+Q89LidHPK2wEDSfYyq4
g3tiddC6nh3cYyxXs5MTWeS/Xnui5pmlmqwfutWXhewVdAd8HXONqbH87sxQ08NgSD3c4DYWJcXX
DIHTlid5/fZXdg8urzJ9KhSO5ZoDm0kIEdgK0Zy688pZVbraU8dZXN8tIkRHTxfk2v401YkgdDwo
/ANVpDFfTdyw4U0W9aVXllM08Y6t0h6M4J5/QYMMpz5EfWhPqJNlqm6W+KK10rcLY48Qm8Fd4gZ5
sJzJb8N84LrBddCGU0GcrRWHR33WzqQxqgxnVOxxGDyGbdngTO3IyKKMYW09+OKRM5iyVJQHDI9W
JB/ZOfdqmrfKZG+kZt/B/EDjg9lchqdIkF1QDadUhseqGI8id4Bso0tF2L3uFHFUayfoO9TNRuuz
5jr0kcbFf1Bs9+imHMPMZ/ozFNaLbduXvuZKZiCaP1ftToQmO+IlSPjVLAt/gnS1j2sV7RPQgyJ9
RWX1IurxueHgBORIpQDKxsmMnfIzfYyjQrY/pESlG4SrmidAG0+J7VmKj7c1K5Y99fQDy9iutY9H
QW17YGRaUJIFF43h3vqQ2G7B3Jei+t2yYpJicZqk2CMYDfSMjJwIheEy8M+DihUuwtPdzudamkHh
stavKG863E2l75aG7+bFoezlga7UQNPTku3EJCLkvVMmEGTEgzQZj0T7OLr5cfwyOvekgoSQElee
8KJe2c7Jo7sudjqrUDCEq9q+phOX55epIXcNP6YZ5UPxQ8mjA1XD/uEJWvL0QHDigRy9Q2HzyOw+
5+ZmKqTWztVVVz4gdwb2YtxCi0Ofp13xAFGwqoaN04dnpHgjN5lWZuVGUC0yabkZGT2Q+T704X62
ZMMGrVXWGjrd0GZQhKWgLTSMMDGSx4k8ZOaRrobRmSGp7TwtUccy+GOQSM57YKG9rlmbhjHVuKDa
lG15TGV3nLPlK0IQqcG+Sx+YUHQoA/VxCzlBjr+0UmdAiZh3ngjC+Wk/VJUw/XtK4+luKB2SY3n6
BXJyl06wmlhIuxwGjGE2+XwaNfRw2m3oe28cW9+tmAlslCJ6nt3qeVKdW8Ppvi+ilszHtQwhwUfC
T6Y3QOToN+01iUXHSZ7RyafDD23AyYN/sugHprIM4Zi9zCgVWo3XuD47bTOuM2l+wIpPViJGObkY
Lp4XDB7qbOLbVr+32YOVzl6ZMFBJOdpFEIPQXCyhsdHxyxOnStSYV7iVZ7eMwfNk3+cCmuTscy/N
1UYeWgB+e6KW7xn+1R9QfzKN5yhW261sk3WPAJJ4ClQsYQQTSml2qkoeieHsJnjLGTFcKYrRjTKp
r0UCMopQtCbK31TNeXXe7YNegM5rsMm70F+A6BxcmPRBqEsfgUaSX/JGR9hMw7ligY7PlUwiRokP
D/3QUirau4aHjc2BP8yXiCCprjwVzOxs9yniBc20oxTJSbdP9pIGqoIGOe9ZQCyBFE9EoQbKaAYq
wKPlVrDwhx7K9gJjIKwVM31ODNycQtvJHCvsQh5UCx568UuZ+Ngf+9rY1/1HVBHTpzIOXPb0tQXH
d4kyEBtgX3tRqnkDGZA8CCyF2dxgbFQWGm0OleS7ar7n9VO4wFfLUBnLM2lQezs294uZ+Wi4eR7y
RmiUngUEBILmRpyAv+ZLS5pifKw0/aQ4uwwW0aAvB70rDx1kLWQ5rxUwFKuYyWz8LL8aF8cVhAcW
53oTOE0XGFkdUKdCdKZsRUc3uDyq54F7OD3E2OcXQiJzmEjR7Dw1pXPNIEA3XzEcBYKF7BQeu7E1
EKly4nlO3KONnYBJAWJJf0nECZAPHpnqY+91ke4NLFQoWuouQ4RbbUsmATaGmmyrMRBbots9mYxb
5So3Atbuqq3c5lLjF15jKhFifJ7wb+aqfk4ZaCZdoKM+gVW9j1nNEo96UzYGw87BPldDyb4dAb0z
3Cq7fspYqlGlajasotiGBTd4k6WDTPkVY0tN11ZIo0MqtpJ4pJ52lD5JPQUNK0XpWge9GT2DgW79
WI7qh0Rsx0ndJUvn17yLTcRI0cSQEGbviPy3TUlANlXwxKo01C/I/5rlrFsoBdxxP2v4tHW5H8N7
64S3dtBvD6l3CxDexTBoz3fd7r1pk+YHAS8pxZBr4bTvdkY+7QaXCw9IwwTx3CyfDVySZvhpRi8z
PAA9jA8JLsa66bn3YR4dwqkJ8lEElpyOoRTHDnm/tau4bqbo25BbPs+kCSdppt5aa9va2qVDfG4a
fpLoZ5n1Yj+Tm5yr6WHIhAob6FvOBYc9qLIOY33WRbazDomqvTnJcJsYhMjsNcrCZ7uWd1d3nyoz
vUZkMysIHUqettKLLdeztB4ivIOwoyHNlgl9mHOJrzTkDS5j1vEbUTBe9wxwelsYQAwr6ekuKafH
flCPNv5zGtXW9d1GBsYXBZbrHlGknPvdnNQ3WK6bnnHhnBGeyEoNVcQpityz9uSSaCXgxen1gLSl
u4xFfp351sI95A7dUQ3NxQQlmR/CfA5wsO+xLpd0aYZC3wQxsMj3pOzsnV9ICVEoUp2G2yEKipa0
dU0eXfAoRNJloG5ohTPrGEWvejh6UTS9doa9tpgw2rP6kioSYdRp6Ehtc9Kb5tm1cp3j8tLfvKa2
jjEm5kKLjw7qAh9U+MsjlZXdPG3qK89nWsZR/cStG4fFOnyvz4s0trbY5zoq9xLxnw+gpSvUC1eR
4YjgfGhiLJqb9pbU6kUz8nMaHBZjOoMm6PgJN+axbUvMhBnc3JJE0/wnyuqdMxNkU/ewCypubGP7
iL+L1J92ll36hTFszaN8SyETQewJ8xdjIRuNx51SKK84wErsve/37FKJhevDhESAAlF1wFvah/tG
IBWfec4a7hxIuw7aAXDpQBQUzy0Ehiz0F58u7tSzRsqqaK+QpxxJuLKsOQhBZuw52jmpxMxlqCpJ
ePASFUU7RE5bt7aCnYBs6UnR0hP/bilB6g7HcRHgWCj+38klCfVT3IoTwT7nRId8NsWexYUvfEWd
ntUmfp5eP5USDzx7FwmfUOAC0ezdZ9m5qyJFiPVejPALjW7H2oXQEBpGJII7wwKoqewGsrarIMUq
s/gz7STkcF+sh5V+U1WVaFHDL8xPHT99HDOyeovR4y1bC4SMtYFhxWD4Gfm5F0uoEE6yV2/D2jbT
oz0saHMeWT2ut9zxFpAJrLsVg9O7PZSMYdAYON8SMhzrjJl3BN2zZlcvzzGQaavGFsRuOLtnvbPK
ne/lwIB2wFjTqAFKrKBUM2hc0TZPgHiktPzofCCu9Mgxb9kIQNPB2UtHO2o8s81NgR4sHvcExRkh
dEFjv7TdntyjnVSnnfWcI65jVxVq2rUn+3dSX0YiKeh0SHEkv4GuSzqcZ0zvw5MbkbpGFz1ZIG8P
7BIYazcQ67pAKR9jipWTKSu1/2I/vh4/mkc3xdbVVUigRhGOkQ23pmlc0nm483LxpCi8qDrk5jUS
W5NxeybdHR4ROmsw+Iyu+mrrMgi02SWrJtsCh4mVvRdhs+c+TjPHm9rZc42rxaxcZQ4x/uiAXk2x
tkM3t5/FpTHAjliMoq3v/YgNxGSi8DYwxUsKTz72P1O7LUk3bOzlPAM5Ch1wg25gTkcA1kgUEl1s
dfTB4BEfi/yvkvmeZnYbvWC6XyrHdNGPdUQI7KZsomumpZeGV9vAcZLXtDAFq4tu4nDm7VFgB/wY
AbOOBZFtVISmZzD9LwWSQjS+yLehkMdtGVjz+DGn343B1/uvhFHsXH+6VHqu+zNM35vs1EySK3vN
BC7njcvewvjiuL9UmWEleuENV56FilAv+ki1QLc+VW0i4rVdY7fYVNFwbBszGGdK/io7rAXLAR3L
fzbfJJscGNXsJL5Juv6kuZPbl27i8XkQyACZ/GoMCICjMfP9JKFkxS5hJg2XP6yKJ/y1ENsaz8Ke
DTtLzKE/1+muyrJdxSozVubtrFZbFLRuM23c+IrIsC7hkqbadiEiO2cE4d40heg8qCsUiGQlk/xQ
8xssxtSSVQ3DhYi5ep3z/ZUdbwePBXoYLK/nLEYvwPPNWcXMxDkdiGhiWsQofr6JB/mRQyxxPCcd
vHAhDOuQ5+soCY+2DqcqOSKcENhi13h/zIVWN30ScXtB8MUVMPDUCHJO0YjTUZwh/6PBx2JQ7VHj
9xUIqhoYUS+3zoOpyTCEqFfWSV3LNJI8ZIaVJNj/4UqHq5aCbROLB2aTpXxGZ128pgiI5hCRPFJk
0trC7qwWn6b1qy6cPXnaWCL+qBQuaKMDSm0bSPhZ+7f1sm/ZYOOub8mTNfyRBaobZX4j3xNVssNZ
Le/kT7wy3tRYdlPJmE3xLmX83jPFPURV/Oz2jI7r/D6W000cuCkwPeXlyzyjKjbWNtDkqUUCAxnM
zHc2MJElsk+5XV+w9/Cg52IYzSchIBvYLAKk3PKH8uppA/yAHhQIXzrt+oqU1DbZ/ZETmIUTr3wM
qvuNtnWxLBo2JuzsxbV+hg8SCgEkHCVHg8m3Qb37Bw6ZLBSVzk+FmWkZ5g1LobmvNgbLD7S+l7RJ
nuIJTgNY4CFVbkljnDB9ERx1YUFwsixPSYj/axQ8ShrmnsFDJeyFEOYYLABhTtKTvUauuvCMRr5K
pYU+rjgLdmMTRN7B6taj0nntLTY0HjcuSFPyZA2kVHCwY1Rb0qD/01bZBqWSeMs9NfocJvcFRh6i
PQsjKAtHdFvxU13OV7S2F4iAKEG/5qo+gxv6Qyo5iWUhtXZrEx+YATQZuBaT7DgkqMMG7lJs8uTs
GnAU15r+Y+Ip1EH85OdkB0bkzo2lo5E/xSq1gr34gL8UYIJFC+NEj7fhpf/VxPEeuJDWc308CXhP
0vsjEwoBsQoy+qRhC+XmPuf2AYLjnlCTvZlt6mWhHMOAkgEjZlhzAk+RuNu4513tCeLAGzjiDdSZ
XhcjwQZcBKVtH8bKAjPoL/l4ZcZzhekHdfLazu+vRaDwQ1uusYF5CupP7sAFR9lO16ZtkL8/osyS
BoSYLk76xoI65MxwY2ed9Abn0mj204xpRjJ17XXcyar9GsbhG1AbeZyTfmeW7oGNUEK52NmAGzUv
fc2OLih3nUu4o+IwFqjafJhsBwY9VOWas0tfWXG8Qdxt+9Uf4WC1aWRixuZQ2IckeLJBZ2zi3Dso
ONPynMy/1BHqYQjl8Wenav4fTtI5rkBGsDG+N2u/LeW1SbMnJRue9Np8gh9wSjqIqSy3W/RJg72N
jMRH/bHKIKOMs8UdvJpINIzM4rBsE3f2dX4pWPDD+pzRTA0I5RHdjoPgS8mPSUhWrLaEqXtIDJB0
Fp5O4kpSY0VGkMwd+ftv//b3//gx/3v0VV2rHMl1+Vs5EJmdlH335++aq/3+W/1fv+///PN3R9Ut
1zb4WwjDdYRjGXz8xzcUY9Hj0/8YbDiTykieQzipmxTnYwcRHgSchlG6b9xtX5Q7vf1uT8aZUkTT
NjFxI/O2WBk99tVq2srya5LKyrRQ+QB70XgUkEaPaIv9HZACu6ZVgVE5E2xUH8YmP/SN4red5VuL
s3GcH4+oBarZWFmTYDdycGIPJLV0jADG09EOHdHa6MAXDPumgHSI33drrzsqrHLK/KROD5VwDplp
BjhlMB4wRNKyk0QKwU1kPQQwLlPPDHhEe8JPUDJSiFLIXmmAoOUYxfbRFwTXhJtHzkysjox6cr+W
PJkflRB7rpAmb94JK9lNIlurpgWkHjyp3KvhpyRjT1V73EPpW25n3mBbG1SSqlseHdp/895Ugqka
1YI4jxXAJRaG1YgclYXh9N6lx+zR8Wnl/g0NfNLv01ajJwWAA3fOkqgU8jsScC8tIOSqINc0xCv8
oIwJiYSYVfuETWZYfIVlcAMdkLHRXtEfyxgNtzQwN9DSJi9klo276dkex6t0h3NK2LFjbJsqu8wn
Zxz3k4z9xtLoU3yHni+e4fdx37cnu+yDcTGDmNCd4k2q41te9m/1Qzf9okTVmdBI49T2Fwww2+qt
7V1PJwjVpNs2CKuI0ZvSC6LDBQdEAY3f1Sa1h5Ns0s+Zm58E0crSk2iXybvGL0z/w5YHMhL4rr+u
83/7pwu9++vC/1HVDLWiuP+X//z7KflBKH31q/+Px5f9z6f98xf9/VJ/lfe+/QJI9q3+18/8py/k
+//j/7/51n/7p//wyj7p5dPw1crbVzfk/X/fko/P/P/94G9ff32XZ1l//fn7D8Yj/eO7RUlV/v6P
Dz3uYE11/49b/vH9//HB87eCr3v73/8rauX/9QVf37r+z991/W/CtS0eAiqJQMJ0nN9/m74eH9Hs
v2maJh5/wV0VqslHyqrt4z9/N8XfEKzblqvqpDi69uP/31XDXx+y/uaYhq2phtBVoaqO+P2//+D/
eBb913vy/342Gapj/+vDCb2fZbuuquqmbhmm+OeHE3bCNDVLp1nnI/QYWRs1oA7r3bQBydfNpcSr
g2AaTZmQyDP7YvZYXdMyDYFSZTOycgVNfogasgBlrNrAicfBgsgnxFVFK77N1IFslXNTYruYIwIH
HOgO1qCu84a4IaJt2YtFIKk6tfHwiXEzSVC3qt3nWP1BJTR8gqbEr5qZ8ahz4FjpPbausU49qy87
Qt2q3ktzJ900PPlWPWPslVj0xo8Y4a0riz1IhbKslZjBDIkvwKLkEllIaIrXWIPyWncmmQrOVkni
xotd8zPpME2HhGkziU+Yi2uon9zQijdlhmk7UcZ7Mr+wHdmoURR5o+G+qFG/TnVMkxn44aWBbzsD
c40dhACOizY4hxAha5wgWdb0G5VEd7qK5JPcymNWxlNgRCqGi++u7WqIeQCI9vDNZ0Qzh6ph+DIP
04dYnlplDI9YRLzKZJxp6KTBh06BEYqVcL5MexFnX3k/PRsTY8JKDt+cnPyp2JakEJD1UMxfwgEv
KHk5CA38VoScRK7l/gq16sxlCJGukr5r0jcQ9AISNQZoHUVoimfQFLWlfiywdIwUcWNB2x9a5aGi
OFsAsm5kGaihsFetluTrYia/L48PGgq8uqlQVEh44JmNaVPtBjSN2Jtcm7h3K0ZL38DZSHugPvR2
yZSMBGSA9crEsNEGRtxLASU9MqKB4D7nyRhI25vk+IbOnmIfQWNkW+p6EciIo4ggTyyQNKkQ/uvM
YtEmp+9la/wyLZf5XRu/9Ln+roUfQ8MxqwA4NnpSATlcyJwUngxRgyBoUxUih/udbtVoywYm1qOL
okrDw5P2KpjYyX51leklUdxrX2fPaUNMvZwfY++hYoQEJw8vwjqeHEJKqOXBUzirTGd03fYts2C0
IO5A/VbE8QDpTQYzGggEf28Jc2G/HN3z3MZfOKGyzXIZK8xg4VhAPTXEvNY1rP4xeq25s15qM8uP
7QiVHzFxdtXBEc7tz7hrVOIDJE7xSGfThEZHdZAES3s8ZeaHrhImTkd1qFWcDA8CgZGX2iqypsnL
WIHOmU02FDKxvIpKr5w7Fuiid6g5nGIte9xe44AEDHiPyK+6YFeppfC3ekgdhc5qJmYubCk/XUS0
QdpVC1ZEtSVbFgG4NSP21JCezw7ONj2uNm0zq6gqE32TzArgUF1CKYidtUa0+aqjy1svBVDsehFf
eabsm56IJYkNl70hS28Uk9Mmd7R6KwmYJzrQ/m652T1MWX/bWBN3eWONawH9eOrIsWGthlVexuOB
gFjdMF7NsqQ0QH/Akxi7N3G4aN3UJ1g1HypTt3JhX87EAbZCRqyt1QkVrjgJL4zuvbosv+VK/jFF
iMxih3Y6ZhCVQZ4d0vitlsRVVgPG1NYhCcbicI4H8CXYqzYx6bLkRGk03zGv8uPynhdSYpa62XY5
yD5tPjsdyUaGVJQ94Q6LBaBdY+Uai3xDsh+o1wlIb9kgXx7Gx9OM4IwG6E2JAY+rs4GmIyesb+2n
EWrmGr04cSyC6CQd2o4c4A21E6iYLAPkOSn2i2L0QQabfh7Jr09CpgWCOcXEDFKoybssE5b32LHp
/sUu1CMCnHhQrEPdQYApoBjN43FWGR9UI4OkUV57h5SHbHzJEqIEGkL91pr4vmRIoZPORVVcNT8T
sglbtiogID6cmLANLWuOonnYIaRBrHzO6zS69s4yuHFNdsp7M0FTaj7W827oYObIcu9p0FM2gzPq
LiPTCHpiZDeO8zOEjxDYGj662uiLldSfmhzWQgpQok50d8Xy+cVArB6VNcndtDvrpVTetJwBIjdp
BDhQ6O+jfjS0wV7njoIE2fkRCuJk+96f8KUqvQ3+3VKhtBYTrsJKfLmgqCfd+jko3QkZNbwIpzsv
ZCOyAVkZGG3XGdKwlTKe6x5IXxFW7VpBlo1Ghmh2TSCzwd/XWrO5WezkKTOahKXbmtvlXTAE9ZSI
u1pG+bXSeS4YVoTswAKVlY8WAOvFY+yKHnKiIdAqEqpR1Dek1HqDUVabQo13ZODeifuDXymig9bM
OCKIB2J3v+qGn3NYqJtJfOQK3BKhIdTUa2Cl6UA3zXqlNR6UpnCGcTrHwJCcBD5q/h7G2l2kZE2P
kwLhouy4HIEE8TjJN01b33TJlmUm+eZxC+eMWpeMV4zHAVfsXLwKu/8ZWQIIocPGJ3aglhHhHIYA
xAYsEBEkf7bJEXII4hQEbMlpmHlYc6bn7GfWXWfSWirWvoFFg960YcZD8Dnz1pPm8g1ln/zUVJwZ
tQ2GdVLB3DwCy1NyOmwLVttCD1NEhwQ9ps5bSfEMXqoqX8YkxRXCzYX9gcjaPjT2CsaYlZJXrMoZ
QcGjOnA6AQ6t0N3aPGOHItmXBaesRYo5ItKHC9Wd0GqWpKQIxMki7o/CSO7KYny5TnqtQ2NFaXSK
2vbdFDWTXv0/mTuv5biRbF2/iu7OFRgAEkhk3pyIKUPvjSjpBlEUKXjv8fT7A0X2iN0zvWeaHeew
YqJj5IpVicyVy/yGnZjoFtkz1g05UtetLwbyBE4Bhl4hmsEtjA6lc2roFt8h50y6ToXECAodSYME
36hA7APrDNK+ApwfPjC1vQA5kTHIHBd4b3/UJ9M2AjwYxsiN1A4Q72HB0Ix5/ZVwsB76aJtJ86jp
gCOPPv0Ju26vm6BCvcEA6RCAqff7I38ZpynB2LpCPKww5QEG1O1GTLNLH5EutSzrdddc9wOTiXCw
/FVmAdeyU0TqMEZdlTDoW1RYjZYWVF3T9cD+fWVr59iMfAg9kk2TR9fZpJHibugNk2JogexIztTb
x/PWc/ttXhCQPUkLsU39m2qmp18KBysJej1iGLeJbxzl9LxoWdcX7tDca4M+71wzU1TD1QQOHb9J
EPW2uSnb+tTw5+vJa2nMhDYmYu73AhRGBUIn8ekOaV+dVQpYq86+2Wl8YTVA0kTlnlKd9YjIwkeo
e3hObkNAZBKSE9OB+CTHyslDpqMFTMhrvC/oxsx9eYA/77oPgHcbeIYuo6MzjSiFBz+unScmqbBJ
TTyaNyCZ8VCb16Mz+qeeZGUzYB3reMKPTGHvOMQIntUgFjUqfaqm1ShA0TYoejnWbSUjdZb7FIJT
OFzMxjeHSLVWDOdUlx2VdOlJOGgdaOaaei5ORzpjojNWdj89Six+Csz3NGLNNpLOjus/JYIesEsM
0ZVCTHcf/sjXyeQzT6VxXBhRuXZ6QLTj6DHQtcobf4jg6e9yxpirRsz9ZklrYsmUOkSeAfftGM8Q
cMQ0JC3K8MBFPSYcUC23660MlqE3WHKjHE/cVj6QgpG1Qv8M4Bxv7cJiNaHZDPCUR8auKUKinZPs
sG+nXLcPG2+6N3G739BvPCdILh4gdbOqUlwRUje/LXY6FU9TSO9XR16L8DI3Dppj5O77wGtuvLKL
4Kehip0XiOUk4bxW2Yxz7RQfxhKJ/aamb4ljkkhQ40QvZ9WXnPugiL9rGFFTGn5LSgzuSaRIoJHa
F+OEOFnX3Ioi+5qWkb82dAojo8JaXXhgm0pkE8WAnYz8YvadvephD5llj7iA7X1P8uXOLDfFgORy
j0gI852bsC3wAVXzY/zVTGEGhKN/YHrExqpcIClIEC0cKVQmzeZMjP5J00DndJrsuPeZPFU2cFe/
BUa9dFGzbDwVbKCjZuBabFB3leT8qdswISA0GMV3xQzUpeG1DeNyAE2FYVXAX5vAOFqROzPSSM9V
kiP8O+SHCMshCJ2F6daSD1IBJMspOlCjw3nG6XCegpC0oi8ywJoQa8jfKOjMIPiAMHJHAiudgibe
6LRFbA8cXGStpZFFW8sD7YEF3WE3QzdVI8vUOQhEYsJ6Eo7Qqnqx9LJOAnfSLKs7Hjgx1Bj7Ni7o
YMeWr7hNIGCnOaZXOJru3Kkgu67IF0ucdmOkdKtB3QsyXzcKLiFhbrNyQkJHXlmj+yPDuNYwAE/b
+niSWJhVFmfUzfAGquP0ouEpQOzlP0MKfhD9tP1SDY++4ZRbmYHsNhczx4bF6yrvyI+NdFPAS0B+
YO2jlIccDHLENJPZNS1YHR9hAHAavcIIPMGxdi0oLsMovoI4etOnxAJRxAiBtN4N4lqXzKDvkkFb
0KiGI0W7mFU/HWeN92IAkahPGvQjerSWoZUgihU77hldyNvGy+FQR99sfg6d8NL3qIrCzNjPSv8w
SyA8NR1nw41opvcSD/LHLAok8hTZY0MugUD6fKOE2MaoOSzqhbUcvlP4EqeT4nZWsNtk4j/Ug/cw
KiQr7MS7G4iISVu0lG3pZpBU3aOmH9D5CEOkNv1JoCdu1ZwOrhUeasW5xwc2PvISkNGGCYw4nLsO
cFK7oTq1D2cmkvkcIR/D91uVLnyb2A6AFmGDKepebBFkRKopA3kUCibhnYcBT2FuG0wzxrJnTluf
13XprgEQu9uhovc5ZXoNQmHtG6iNRy4AFbo3V4i5cRE09bwaMqhVXDxGWKJWn89sq9y6cJhtYt/J
4MKugm0+DBQVqGpilRxuvKn/auf6IbgXYgBzW2F/XvjVF6cjw2nkcGXVeb/2wLDobOqPsFciuR9m
sL6mwHlnNE8Ci/4I2D2Y3omLREXOjkDR4sqeYV3N4XWUcmcw3Ii4q2cbZzeYU5Z/ZkbBZ0eMhyrq
LpqpP0z7EyEQmEjSsxonsZ7jEV7bPhyFgpIc62BoFZuxxiquLdbEv2sxXWhw8QL1T0oMiL5mJ7DB
1OgTuYdnR06CqFguzf1p9o8ay7isYL/NXX8FA8xv5I09zmdVqM4Ct/shO+Segus0iWHCOPDgpBUd
zXio1cUxKFlExQsMwFTSb6RszupA32bxgK3p4vjGvZoV4RdzLB58hO6LIjFXkaBJYFALJTEyusrQ
D1WHeIblH8U29pA55TBWHSbDJLtam0GKpRxc8tH+1lZZs6IUuOpol6eBd1LE8ocmt3XmbFvBvhkV
Ji1YpIPZPO6H/ijhOhTkhLMGtjpp0IrXJbJ0VScQiGlwRZLnLvCcwFOX0qf3VCfZZzkHZ9Fwhrr3
kS1gdPQg5E3jqipPBPegp9GxaGKgpSUU6MCccZcZ6lVb+d8dPaNiSGJX1icJ1ssVFz94SpCFCLWa
3Qm8i+vKrE7cAGsT8uBdVnj3lhNeFZMFsRrBkhg6pkOF6SyCghODKIDZqZfBQZqHkxICM7rRTVKf
MNr3bJxkfRSMMtHVK2i+qAEYylot918NKQzsmIkHWwBrqTb9/cKBCuNHGdheREXzBsRLx/8jpYZt
4Q9wQ2HJI22tynozedOpM1yjlkoHggLcK9pjLb27OLAAjLUFhQHXFlpoADiSkm1UZ8aDGRmPg819
Kkv6Bi0hb5aPXSNOg2JEqFLvG73osV7OTofc3lRmgDOyHXwtwaa5vv0NJvCqyOExl3bHLYwpdert
21X75PWKJn9+0rc4WfBTq9B/6HX2YzZp4HjoEYCIRGmhYt4OJt69zq0EwIXt35CqnZRtq1gW67NE
Wn8SIZRVMDQN8DSbDGrjSx+BJL3tjegqTbzv2VSfWzk+nRY6ChJXxL5wvpoWYJQOBeh5DTz4bnS6
bZYmgDwMgcJcezCFOIEqC1kk/HTo/G/i5j5wUZAOoaMYqqT2QZLVYA6QGE9z+kWF14mQ29727hmd
gTtkHmzMBYq5tlTrPooIQaZCh4vOZC+usGLzzyCiQ06G+SsDBCYvMyiGQUjKH0m4S6l7MM54/EFO
+Dz7EKZEkdc89A1FdLbJfOy1rLpYM45amxBIlEBrXOdXdmJ87puN2x9UU4nlL/DaphBIOtNQihzz
h+7AuNQVBJdUe9usoqNLC54ahUZQjdMbaOcvHdWwpYAY1SkkObMekBKYGihcmjLKzZmaWhrRzpn8
kzpxP4knZ50Q2BpLw0gmvy4qiWzVcC2Vu+mrDpBLMSM3O+KESnKw0jWOYvNyFYjq3CgtFph6bp1G
97JyF82oYlM0w3WJElVh0S5qiqn/lvi7QrZIA2vvCqUgc4XSLW6e1CdNSjZGWydt0S2kH6kFsrqp
DaSl3yWjOyIxllQE0HUkUuxCHQxL41rT8Q74TmK075pMA9Wk+PTdH7RQTswM4fu2wXFTcsww8VsF
DtlkWUDn0yOATe4x5B9q5va+4babYsqZSI8TP6kLHiQCvwcx1JDZ5fHbGiVt/OfzdZ6Xj1ZSfwMg
FB9yc2w7BPxmTYi/TI0GKc083sWiuZSSGiARt2XlUoWa9LgzPdVHVQy5KJ+GM5ObrloYjKikXTQF
oBpqPadEuYB8JQmjcxlhvtkW0brvSrw8FThyM+GjBJmdHYZ1g0F3gZzCmJy7aabWRlrSWQ7RPg48
1I/aHkcm100QZ7SmC6ty9WFjjo8RPblgruL9uuEmrt32QQz0UPvIpZXUlN/TBpG6COh2PFfHDcn2
ZdlzeLvU/GbX0QMECRxbR5rAdqwfs8rdr6zNYKoc/BMxAyY3YGn6REPq1+eGQ/acQbmMbfLaJm4e
J9O6bRoil88svsgVXjESPlOaIItjRYgORhyQOaPASGPuELcBdpJKFtWtO1zVkUxb5ViKtwXakAla
dSuE8Bil51tfxtBwhh9xv5TQCaYbAdpsiFcMUMgzGLJRWSPen/rZln41z4iyNqFBcVBlErhOMpAC
RfWmBCa2yHYRikwMgwEip1s9otUOsEytBGYvSehcGWzwcq5OnCk4NzzM1PjuWMkmJk6eLexjSWPI
oCtzMAjuiKrsD4zWwJCuzSXlDjKFrYX6MKYnAUPZXmNRmpblzvboJ5r8LPCXPVZGzlMnUXYt52Am
mKPSMRZ2s2rteeuW0W0x5+lh0ZUA5nsIvLZt4pBHq6HByFU07Mgu7bagdb5XcWhikImsdUUh2/ge
3jSxoFgfH8Be8i+DpNvmndmtIwf8Vp8wo1a0PmRMKK2c4EJlEaI/sb3P8WJzMp3maTSw84wJ7dym
cSlGpkedM2zOewSAbN+iEKcqTDzgpgmatwwAaHgg/2wk2JzlcQQyE0XHsHu0pDxLqvACleFqf+jy
I8ntezoz4G3KIWERMUlMIaZ6xVyfN07PiaLFx5hanVYiPFWxib0PiV+D1EDmmtUa/wNHWUjmNxxq
Wj8HLJBtAQa2D4GS4YBDQbgyWhZgXHh1bZVeigqxx7JfB3XCgIIITyW7aJqGGIh2mCuO5X1Udcc2
CkPIziJ2nngorVpX/oUZqe6SqRnITR4g46jyVmYIiaQl4uMkkKeFm3wPOqVg4B/kEVqdkAaiCtcA
YUZfDYyJigjnFD/DqK9C72dGW8qN5mO/rWDa97LbtKnVH1fSTA4TQwQX1iyv7dhCBZVUe0UzycLG
Lrpq0Z3BxZm2fpDTsgy/RX5+DiJrAsN/kiiEZgKQcICg1aqdmKXQWACINqmNq0G1aLs4R8oAjknR
p1t7SVWVijeRH8ml7SoY5pNDWLDWug77T4Qo+WVgW2u3Y3LUQ4dt0xsrCpmETdPxSK+0pKuK4sMZ
shnVWjguWgRAGhS3V2KC1J04e9VAGR1VdL09mv+YknQXrlEDA3bSyybEiMYB0lHA7oNgaPkJkj/4
IDC1C6n0qvEgNjC/qQD4oBxmXLmCs9ojj0yCi860rpO12zNMDRN31zW6P87mvuML7QJBF55u0XiY
mWir2Cayc+a0yB3ykUT2RRvTyhCTs+nne1ODloBFY9Ox9Q4dA7qpxSZeVWN6kZVwaTwP/ZnR3s1U
cktp8ISm+IiwfookEfMKU9ZUPHrxE+5ziHgF1isVHdJxTh5VON6V0RLJSQITb9brmPt3rN0S8Hl9
WMek4m5bfiWiwPSWAcS+SPerhXfuNSVz3qRCfjpBA8ZBX6PH6chyGZKk0SYYYVyMQE0S50tSixJB
VfyzZg/zswyh/hGiuS6YPkRN+JiICEUUKjCYaE+VnfvHPgS3KjE45B5FnsPwY55KDWbROI+zGgfM
KcCAWoV3gVfSAOxhEHaluZ0m53qSoPbiGtpY1tn7frgUZ7GnGBoqvGobijufrQQEH0UhLzkNTb8E
WEG1XdVnnYGmguOgOhBRscNwCcEkVjAjFSMIWIxxgIlJiHwnbr1OxHlmKQe1Lel1BX35xUJoiHKQ
vq+giOxaszmO6/Z73tI1yWhy0rhp7iLfpCdjIfE4O+Bbu34ECkSixcSYOWUvq+wE7NMKLa7tlLcQ
cFUH4jKkFGDPro3EYS+UVDcBjXm3vhIWOHdVfdVD2n6uje5WhQElvZ/tRx3JUxg5EEfyZVrN6T30
Ox/x5rGlJZlDovUTuJhEg65kJGGmzUEvybx0BtpfSwMecEd7EmpgtEpSH2xvH2K5ZWBQYMkzs3Se
yijEEd4TAK8nND2j/EYFjTysbPWtT+nMKhdjlNIPtrKqUVOc0PCfAu9rQwI7qOK2T/0L16IqGtSd
jaeqcKY77XQXiJJeeyFE/Ho/s3GZYQm2JpAcRlEEfqPAjyzV87mP6WwprwPvYVJo7gqXCtmIouuE
hDOraJ8wSiFeDJca4kJNphcambudvHnfK8D2KK/7Xizmm1Fxlyj12chplDMBvivb/qTDZMtK2+s+
K86yIt7XSHDChEcZGe+uKPteyv5H0dSPk1V9pT29auV8Y9O1XwUGPS1HztWmouXaB1Z6FgDTpG+x
0KhwFY+HDoiObVG4UWWQE7SrqiKaW4zQwtShb4jmNJSY+HPs51eJGXwe5/IwVMnJUE81g4ABuWfr
Oq4qnIWyERbSpJ88nquNxV0vGGk4mB9OWWUe9NU5bdWbzp5wcZPk4ONo2NzOyPwUlYCq1iKkkTKZ
XlcZlKBSJojwd6eGqtTRWic5KKYE5xorlt5RKAAU2Clq10C74G1HIZIdFdrWjF2ORdbrrfAYnmd0
pi6snGEvSkZqHY1TC2NRQeYL23O/IdOUU60QaOnpd3l4QYE/+hInMSY2qXNrFkl2iEU0pamDIG07
RSg9mDAFFbUPeJlzOVTrrG2H45ypJDjB6TadHUyzLMCWMs6PugDFNVf7ENX1MoFT3bjNMsgOcYJ7
Q24iiSJIxT2RYVEfIaDthsB/gwEAmAeUHx9cC7jlNN574E3RWcOKhn7uNVOied+cIQb6QJQlswyS
0gYhfpKLOazRU+5P0qisVoVnXichdfzgDddeFHWbHNAxu7JGi1aa67ZJJbDug8ZnEEj7njnVQLtl
0n0LeIWinNphZDtFnTBWZW3sYg+bh0GEXzGo3nodHjgQbnC1Y04YkluqEpsYo3bAio5kqCLLgSJw
Mjcp+e96BOgC7LG5r32jp/anvRcl2CD5dZrsB6r7ohOSwGU2ZbVRfjkV+3SQ8psOJ5FqwcBbpp8e
oPWbn+gQ24VsjJCDS1mwkJtk7XWuPpBonjM77et0X0Z2cBsE7b22AJ7GA9hYX/VXRTQHNIvGW4Yy
tGEYIKgcgGmIiYxIC/dQptHpUGFor3I5ndjVqOhqo2eGde/nIngCeTsjx5qSZMzVgTWgE8VbAyMo
h54SeqYFqxGjoD+wrgbHpp5NZ8KNiduL6qpDNaVHI5JdNTf2kQrsfc/vsFXCpTBULcQw5GWDEYaE
r0lZ605cl+gnIrvQnsLfkqvSC4EtAOCinQ6qSHqev4UGRj94rC78OLMQlJhAxXfFuNLg7k7amds0
7ixscqUFrHukQzAGpyoYHuOBeZoxmwcYTHSJjcNzTlxgpk3XpaY5W6DOdQLc+dbELgAi4+gep368
1pChuf1Q2yjThulvaACSCeN9yJKJEIvc7GfXH+8GX9+JDnE9TVC3AjjXQWlxeds+XtESpSC/hYEu
HeOsI3dI44bCxItDmEm+dZhIxCTRYDmArJWvMUrw1nHALKlEGnLfnRduC8lEZscntpUFCBB57qHD
lBVnAG8+xaWgoaliGkwekxlkM7d/5IxQPST2aX5HW6phYu7lZrgyh0xtU3P4knX0H+O4nYGkXY5L
Oms1qAULMd0NNQMI8P83tniS9eK52IUF8i4BwuR+l65yD8VaBzaW4TFGrukrjv70NclS/CV9q9uP
h+CzDMiSjTkyT9OKmgwVnYF+7aFmtx1a98hwfG4CGR/S7TU4/nSoOzs66gMsTpvRooVB12di9mzE
yoaATdz1CnlQhtAVsHgBZjS4l26AMqqrjYM0SByaKBvf7+3NZHewmrILAgRibAMf3EDPeG1WtKcr
lwS29/N1FrVoWrQWJNUcleouPTelv6p6pLtnUx613eKBG2syCzXRUDYA65nFpVeZp+g6I4jRbMWE
4DJThgkp3El5zWGhkBAfU8BXzW4uF7xBKHYBfm18XqxxKnU82iTcS2YYG/G9595L7dGlck/HIMFn
uETjo4epFQdkoHqBndhuY25cL3ywwYsPeRocmFl3h5+IgTA5zaPgUhnjvLXgLEFTvzJrtUXIbYJc
CowmRT0sOnCsEA3ewUYSwe0Bb3M5h3kpmAfCyyNDuGtigP8zNEDZCSyGO6UhvvUrszD0AdOpwx7m
QOp9iYkMVRRwjbCE7JpNMZuQQ+IwO9JUULMB9s+O3Gwd9zXDaZhtGy/8ojMuL9thKuG2I0qNsUcb
q0VhfkJZDYgbBtBGh4PBBDGKPhdC2kES4TBmWF/J+jF483FvTqEcBV5yEY40ePJpDo5io5q2Ln0X
WnG5Fe/7jkSptrUPQOxMSHKwQ82Itt5cAg3rAw09ECFCC95DNOP21cWQNnQSd8eo2iFh7d4gWHpe
4ylD6UUSE18AvAkQoTcvhAkEB3bwcSIy+tRtsq395pIxEcniImBaIxNnQELNXSS6UEp/SBlgAP3h
A3TT6eT4JnmbqjaIGvxohXvd5wFALgcgHMAJVDOD0zBFZLZrIReYVX4kUtArDuEhlPeWmzafQ4w7
VALymoYNdlWVfSyB53tOTCKapwp6znlTp9FZyqR305vz2dgz480aBA2qaGuAv44UZkMObi9hp+Fl
Fx4+4Y53rz12gSssgNFYGLlh6B4mbXic4PeEHirspLYsswPCz6UZFPCWyP1mBQAlJZ3IpG0f69rC
EpA2KulpUwF4QrsFIggwGEYjqs9PshIRJRw9CqpzSyRU5pNxFZJRwHsbj5XWn/GV8ngaDpVk0u+0
JmuCZrROQPGt7Cy8Vy2DfLPWjPuMBs0B0aPyidxPY10YIb4RA8hBQdTDysRZk3iU590YU3Ss/TFJ
j2Hp7hRyWgDpKXRFIXxmbPHnTCcRWpgj24wQYGYO8n9KnvsarIOV0W6xkeJbGTK4JS8u15loGBK3
AAHwRlk5Mjyp7PARHZAIDGFxENmfU88/s2D2QG5UAvRDdT315kVKRN1nNn0saEutEw01xzOP/U7a
UIh1v55NRVbF2G3D1npsEwa5VPi7App3HQl3S7LYMVggVYK4YW0czIR6Q9vbeAZCppnC6hqrsVlz
iWtQ5Aepj+f4QF0NXuO8pFMIoIFebqkZr2V0CJCUv5KZFx/ktd1soja6syo/uI9Ufm3aTIpxJut6
ZFHMVhQHWnYlDUYeO5X41h0JTSpEM2aWTD0bgQl3KoevSY35YJia7pqHn1IhQS6ZyAjXfcEpwyED
fqBGaxlD3iRDfcO3iSsCFBw15QmpCgTV3u5gpvdrZLj6k8ZfZyWQNNhZZ62TYLPExMKdsIkO4dDV
ViAPxkFvm8kEbsOYIMEHwPY5a6XFmLrwQ3frFMh+pYnPMZ65KYYSRbeF/ZuLOV7DPWKUMWbnJNLl
BssvWuTxF2sBGjdApqTbYSjlnxlgtVeMYC90hmTVJEkaSx9UXRKP7sZyil1u+NMaBjjGNlaxzWrF
qInwN8CBceAgAJ0RN8kMYswZLfQOkx5RKoRxrRDuZkak9dFdl1H4dfKrcjP6w7d0jlAdTACZosRB
bx73DLO6coJzM2C0kY/6qpektugkgFYzgW7XqPZB58HyMGgPSv9zHmbVqRfRIRE9gptdYa4ji+Ea
HZMocS7LVj0UiXPG9B1ggO2qjazB4E5YJKziDG5iiRzFBJOwyRHAiDOxxXP4tqbHDooJhfOIvbRK
u8Xwfgpuu8mnMLYCByhMxxQJZdRCW5dOh/lgEEzRiZN18XWALkIpQA8HUXKQGuiW9K1Rnhcm9sms
5OJ4lH9zPRKJSMM01h69A/za8IvvWzjC5fTFtbpdQ7N/NarwmBbarsF357ioUTuanKOsqMavefhD
V8AY0tT7KuCDI9ar2Kq6GUhxu9sZ1KMF5MFZiGHmWJKxYzOaI56ZsvCgM3EYKA10xWgFJ8KEJYva
WckTgpQNENpC0xNJBzXO6xDJuHpeAE218cMWCfM2Eh47PdNVyh5F8X1FxT25JpAWBKSs8bGVDbsV
vp8j1A/S16++SgHQ0e92Ic5yNzEPU8chTk2TMK5TsCsEAh9Ly3gAxTMwi0K1MdQpY6TMv8lz4nds
2BvwF49Gn6GhT4fLxF88Wcp6q3SO6qzailGDHl5MDempYA1Z68PChi5QAJQuHGEcT1H+JXTCfmUA
8XHD7s5IZ+BqEGXBRoThJs1qeZUyiTRgyjKWaS+gn3oh8iTM4DWg6oA6eIZEC56eJ9+2yNlEsPwm
sgx0YzhRIWvTKBuSji2BOeeY+ibyEuV4E7GCLN33u+zMyVvYVbFxJ1OIV9IgEGLvPg/gQOl+2MBa
4LxrO93IkUjIElk1MBlhl+i2KSCDqiKEBy5Mbi/4ASN44eqZXwzD3FcOCfVYNI8GFNrEGya0krxv
c7EzSvfRM8nDspyZzmDOhwIlW/L4+jKT/beidi9aDwyy1xfXjbM8X62wXAMhMgERqNMczWO5aYvU
OeyyuxaJaQt/FI3+E73SZZwZg6xtpu57ULv4kel+Pqicp3REUykEu81vYGfJDePMNP+gFJNhuuTz
GWVQUsT4XVIodOUPXF7OfRQuDu15JD9IuktcxQQqVh7Qg6D8vHR8miHdZGGyTlDbHUJwr36f3DSz
UTJ7E9983nHQ4m5QdrI/xgw+dN7geWdxSyY5MAPtRIi04mgJneYooY7gq5LkqFHdYnWzNefwLKCq
HwoQ+RYs5NUkvMOUCsh0EIZMSqBxc7ouZb2bCmY+89geCeQ1lnFjf4jV0DdjgA0BBoBBl3jwk/Fb
D0YgLkpz7eJ0Elf1o180zapj6Rj/YB6YWneADbwDJBTuQgN7SdcYkRPV0X4jmH4bvmR0mU7Hjjvf
t1YSIBRgHta16Z4j43QkU4PiLoiulYusO7isTWJoegU9ordJgxfrAFKxnoxkH+pYwx9Gct1pHLOY
zQlDClCMtKiT0QAHwWmvQnllpwXuOomGtm9X3soPbfD1DsjFMszGTcGBLhpAhWBMzcMAEQi2QLMx
m/irZ1uwyMnBnUw+OO0iHldGT45CeESgS9xkJF9qqKghoGhaKkT3w6fXWDpnizSvZdxmBaNq37w2
hjrcii7eD2ISmDKAVNNQto402RgRntRNWTHkpSfUm2hnl0eLPsXUAzmfMI7P2gkPhfMRn8yxVd9L
W+pjyWYp+H03C9xDxo1LuW2etA1NZVt8QypKbrpO3xvmHO/DB+IyY+7kRsY5TwBIukCN3SkqhiTT
znP6y2wcv2laRWB4wIO67rhpXHkaGMCpw8zb2VN/7BiefWyOCgVSQ4/4a5gPpVOQRU54ZIaTe+AY
Oj5t/W926M77vp7voymiVYcUX2EF0xG8ONyQz2Y6YYPPwVUiXHww5uOwjE1EELx0nTAG2vfr6rJw
vev/nmV3W2T87/fEuTeEu39LxHsHve4XJt4f+HW/kc4WdtwzE/a2+Gt/6ZXN9q/f6D8k7Dm/4+s9
f6JnruCfvUG6g1LYPULpczwIeJ7pmQspLy3y4OX3LWfPcpiqKOGazy+ovnCBf1mZf/fd//xr/ZHB
+Mf3+bNP/vRMY1y4ivbPT/STtPnbGv4XX9019yRf0ZXK08+vtyvg7Elp2cpVcA+fX5CZP9YKgOp/
79N3l6ds2w68sJ+vt5tA7jm2smxtvyzBh9sEwn3vCth7nqssrlrn53e036yA7e7ZnADPsl72yM8V
/0DHwHv3Cug9T2gbQwU0eZcXX/HXQODuCcG396DTfrDt//KR3hEB7D3bcaWwrbdH392T3MiWh4rB
y+ujfffnT/ybNsNfiX6OuSe0aZnSevmKbx+7IfZcF/q1tKyPevaXjfquJRCK6KfodxADn19E+F92
vi32IE0oRhzEhI+19d3f0/T/22tfOHta2cIU8iW0v/3qQrAyriVMC/ro8vpwgV+9O/GRHHKevrbf
nn17z3FhdTn6JeDrn0v9kSK++c5976o9qTjaNtnP8+t3K+DusQBE/A/78OW7Uz93TxP1tfBe8p63
K6A4HI4mMLzEBZM//lgBwPv5if761ScFVx+jWum+pLd/yHtI+rTlvpz/jxcArKVgeVf4d0h8PKls
B6WH59fbG1DuERswluOO/Pn6cDFQvvcCdJFsQb1HS26C59fbTWB4e0RBSgPvw+4C+/1VoN6TS7S3
Xftf7QLqYBf5GWrkf1ZIHysUWM7fEA0FJrtoP6AAsrzeboMlDzLRzvG8l3D44Q4C+ds7Y4Er92C3
mZbFf/7VEpAuIVAkwda9vD7ahQCs8p1LILj2lUKn6fUxv00JOQgOrQJL6Z8/6AMlRPq9uaBrEest
FE7Qn3p+vU0HLEolhQSV99oK+nAHgCT+nU/fWZI+Ar332gl6uwT2Ui9QKrveh3v6zyqE70oEuAat
JRkiH/ztdP9SB1p6j6DgwCj7eC2Ql8P41/NAwfWnyIQ99+0DX+5+/oDW6Oua/Ey3PtCxJ1S9d9PT
5LBd1zXVP2+2Xx88+2LJfCzyg5+vjxb1betna+KvP39n0ebTjifFSx/o7TYg6ivYSqa7VMkfLe95
742H+CCTD8dj7/+rS38594oOgTQ/3rlfdBLfFfOY+1gkfGgTvGztt8XP8t2t5bJ3XjOe//zx/wch
4rchGvDC9PF5fBY9Nb9IXP6vf+F1yvTHN3iZHj0L0nK4NZryVLEW0AEmPdZvGpLP/3CRw/z5o37O
lZZf/9836pjPE69f/vB1AvbrP3/5wn/8KL/Ny/74R2/nYP/9n//yLUlMlX739yKE/PI136xB885F
+Bmd3nzH18d3GD3Vu/o7ItLPc72Xb3X+rDb6j65p610a7d4IjhLw/vk5/yBl+tuZ+LM3Pi/qH0Wa
fDpq0l3++Pp+y4ahGLaZeWpJ999ZZp+KsPfnP+5fPfz/R8+dj/f+/fzxnvt6l+8e3zx0QbT786fw
c4v92UM/QIU3//3zXtKn977x2dMYfS9e3+dZRVdyYbz3bW8w82g/XXI+6qdPbNNPZ/Ban8hOXt/6
eQa+XE3v/Ul3edQ+PX66aXftU/P6ds/v7lBYvffd17wBp/jTP7KnOvr+5rEugevPjjMf5j86z+sd
XPeHp92bpaFrh2Sioi76t9/g5/v//zvAZF3W+w/wr5//5T779be2S2B9vVxfw+5/HYtXu7BmQ74u
5vMu/19D4/9+KAFD1d2bPbdMtv7tA/sP98PBbt6xneuofH2v58+7tLXe+9ZH9e92mfU3HMCjpt49
pa8f7vmzLgPpv+GzVq/v8vymS6/0vW8Kuvfxd0tg/w1LgNX3LmpfP97zpxV/w9uePj3s0LJ8+75/
ww67yH63BvJviJRXAMrqNx9V/w274GbXPUaf/lHvHt4mUrYJcOS9u+EGcfy3Id3+Gw7Zy4W0fOZP
2yyq/3Av2X/Dat8/Ne2n1S5PXldh2XTUC6+/XELpX0svvz5lT2+2nL3MK9+71OfFJzbd/2k+/T6H
+R/urma3jeQIv8rcsgvEsGZImtIlgEhRkiVRy4i0FvCtSbbJtobTzPxIoYIAueQhcs5pD7nlmJve
JE+Sr4ccmdUzJil2wXJ8MWRBqO6prq6un6+qGhx67UyDrNfPhmg5A8U5IlcR3UE51PIgi4Yrm5uo
fINBAcCIgUfHw8zDZD0ikSvqDGL5l5tOv3Nz2zn5q2eER8ZgmC3/SCMd1Buowg4OgSACdqS+VdtU
PdbfxoEA/qd5sJPjCBsiggCX/EDqPOgRbLAtf/NdOJafbEu0WS/Jx+qTdzQ5jiPo7lFqGbg+pk3Y
N/+FdBNLv8I/daOIBlh6Lgsa+Ut70DApRKqgXrZNeNTptNLEz31UJ9qVYYBlzMOJbt+MGanac83H
UAY3fvxibgI9OTMUqY6Aeh2ouuYhVET5cX8Zz3swFzCQyVqlXsfcpYNaIwCwA41ANuufpQO03UyH
zAhLEAEgOgQ2GCsgTOgfYo7cppdz14W6MtFzjYkc9KugVUtxPOvssy8DbXZeTEymsRwWJ22uQrNW
Q8ErzqeJ4wEAKjC4F3ox9ljo2T/1rmU6lbF5wckLeFiHq1oDEMUgUZFjPTKDs7Ys+3rPhlGWxJHc
I4pKH47v4lEIJwhQENOBwco8jiawrIrDNCJWUt9rArXjY9PSafKAINk6WZ+Droyoix8gKfBVMdx1
s+jYGI1VQciwoMZAtj0V43Wa5Rfs5Xy9kfNsGKqRpz95uKdeG+UwJLBX33Qtd+THiZzpEVwaLLN9
PQYJbCOWbjphEmYxCEtbzzQmoK2TbWwKtu3InudwYW6jRc88Iutsemp2XUfMpXcr4zExhUwS3FXg
Tz6j8WaWEok3CHJXuugGOydu2TuGzXb+lIkUBdsI0J5lsPGJTnnHICadWKUxJdv0GZiRTpWeU3Vt
oCmuTB7g2p+JmRUrMcAPV8pnYkgv4fbU0nbD7GxqPQNIBLrvtCQIiKW7k20//TuV3vh379H7KCa3
DgAEd/KXMloQ6a3wlLIvRuKOauJKDW2rwC/7invQhaGbTsnj4tcZpAz7tbhgxhy6ym4X+biJSEZW
eHJ7bGO7BHdRo56mVBw2Wr87HlxXhOKB6GBg2Tk4EVpEGZRwFw/pyEohcgTcuiKD9rUdUZ/jMerq
R6MlkZEseJpHEgwi3VXYrhUM8YJMTpVDsedU6Xvhm9JJ190uX803aAGUiKwgl++6HEN4uZq4gZlP
U+HBAYNN2JeL0VSGoZXuNeXErvxYRVVKETYUkzAQl5GcCJIpC3yGp6lvsuzCu5I6IvIc+AwmRV/P
bBBLwJE17GdWIg5xA3cWDzR1eYIag+naf/qn9tDI4em3HMnQi5/+FY0UjUKiMwrD7jERxgpUBTWG
CzMQ0aOtR1Eb5L7hD5PSBTe1DK63EB0f71QkvFOREBsD1c7uxIHOUpaBHDQYmNxBUAN5BvK+Bu8Y
uPGxZNBjpos7Hz6q2VAMH6jG4EgEL3Vo+X6bendnyVCxN4BlRJQootHulI+HC0nOrhmgd0Tt4KiO
QDQSYuhWsfXCvF5QM0/V/IBRzcq8VGM7bOwVTyJPR/2ARxECi0ItUI5bF401bJfi+hrLk8GKy3Nu
dK8+g4ZvyXCistn6ZjkwSS2dgLG5aXEu40dMIsNcGcKSgOHZw+aFBVYr52JfbuJjWM8E+EWyXdPV
xlXRn8hoJmKCbuGAobyPwQYLNM0gcJ0ktVOZgCY4M6H9KEdTylsOp+9UlZDEpiDf9chORaxlFUIG
MG934kAujoitYlpouG75TA0B7rVwa0cMJ3eWAV+TyEWxRaPYjhhckTMZA0ZFyXLwAehyyl3TncaV
u+1YwyImqiHv+eVK9zyLoHMIE3wO//z9qKQc0D7InQ/vUxHS3ZrSP1cuXMjYEjA/YHALLgCkQ1ST
QgB9jhfoSqT3ljRwOItXKp1mtmmSdxVw5XA/1BgGaG+ZgcdXCno9lRFQeDRjja5F7oJxlf1ZzpDD
iycFrTygZxqOuHKkq8MxeFIQyuk2GNRaV0fCjiAzXBFE0VO6WQ7H+SsoGJ/DvwUS7UFQXcHxNPcM
PnZMjo0DsNoDbi6zIpqoQi/W2R+DfIOgo+Vs5D0CXOXX3GigRIhM5EXIzoRzrRmriMarOLyO/tyq
XMmb5zlv+F7AoYuJTKBS2v3o+g9yTB+PvMmN834xw+9xiT0r9mi0T8Dx5H24M8VBxLgELrBYZn8p
XhUCXKpoMtbUbeRIwt4aFA7krq1SojEClgSkjvBAyUlMBZrDq+nL2I6/cmAqUA4rDfSpa9W2oCaW
IVCxhAh3xUiObU8PDag47LlLneh7wu0jVPG+2x513J6lfvq7Uf9VrlmzXvNNm1BEOg9RiVGrb1/u
9UJrS2TzDxhaiydGPdKYD0ornc21lg6VZXJz3IVWLB5pBJ4jy2aKOokO5gCUtHWobThUg4GznVEm
ELksjsg8RRxV06exjEZTg2WzgFEctuWpCO++qgeOik/Z/7k7yxbWrtF80J1sHyiQCCjQglLudHCE
lHoiFpPMsrYPGRywnowzulsG1+tDjAnIdLNo+lQss/+p3eKVf0RlvihI5WbVdmzU6z0DMNh/yH4h
nyaAQ6J+kdovDN7UMQznoVCfKWEGQT+OUSpKvSkGSUdV6yQUY5lMiUgyMKILBYWsAiHLseFpZh8a
Q0y2hcIDmpGuMewVePqhHtMz44jC9WPlXaEcmagRDi8HZgE1jDhCZOcojfAuzT/945t1cfA58Gnv
kdSMpAXk8TkMOlCmR+dzQLwuxJyqBp+jDP5yEU8Wj7Y6A6Ki4Pf+b9bSGbvUFjLfr3GYG3ldZQVt
hit9ic4ed9MySxju9ZWgxSzw59z5DHdX6NIV4bCfEfBFZZklyxwoLIR8x+qeIkPRKY6DF6FY2Hea
o4blWs4pJhSDO9y3a4xbpLOqfH7/kIX+XclU8Tkypz24gWo+RzwuKbiQW6QsrgQicWIOtUEo+wzS
MZgKZYfYA9N00jXuORCfVZnTgKZxkFbAZxd0ciZzWBgDgDeNWWirOYzoKdbaX/N/eBzKCnZw5LZu
lUzhZxZ7zPnBoep+QUcSfe9hHmOczb23XgcFazrNVjdzfTkfrdoZRGa14GUWiWQKvORbr/hRVS3a
rHMkxfpzFIWGiyp9U/NNnzDnm9BV4zEivB2RpAUxc0bLLmRfpw4tslMXthXX+lN1hwr+CFx7/rGi
0eLRERpyMsRMTJ3PQuCAYhX+92//SO7M/87iBSqWsINzFN3NRHFqRB+i99y7Gof/P1AohH1zZTrC
rLO1iXECmK9T/Gr/G9uXcAruCnFP3p4ooRfwl5T3RxRWCxrwRivbgKNc5kTfjTUYOBB3cCPVjHgl
aBNeR0MG90+7FJmKFcGomXEb6LLPYCv2xJtQvRkB/vUmSbJis0biV2swxH768LQrKDPooCsxT6eW
WbNkzdZH4BUDS3lDR9f8wvr+zbVBg971X3UQ6WdoaChD9UguLEdTsbbGo+3dWG2AOMzyTuj1RXhv
x8ybDNiRM5SAS9Qo0TvOcL0RJBibzjH0hjBcu2swOA89E8obe4nu+Ij1EICnys7fjjqsks4NMsvY
+vm5yen/xZ07jrMhETIGowaNtxTC+jn4uyXiIYri1oWC4XqghUumQno7ODwes1tcZ3o7tir37blq
08IA7VohxoQ0R0SqLRaAFVWZqBz+Q9uSDo567RM9Q0UZbTvMYa0XdKsblHCES9Cv2m6DzYE4g7If
o4t0RosvOWqVz9HAVa3fPZ/D+r2AHFvnh1ktxTL7W9VdEZtaQ7uAnaOFDUJzaWIKiomb5XO0Fu0B
FZ9qY2AQsz/gaAG6bDh+qdI0ybXptbxXVINw+NbLVa6yEQ1dYtSE+5kOkOdWYzHOtz/QQ7THK4jm
wQgODLYJziz504Zc6qRKGQYcdUFLRt0qFG2gD7xBH5mWVEutUIrtcTT5aKFXhEqm3q2KJ6pSyaO3
acHP/S/eh/7GFRge7Baw0FaHmYDDTm7DlkU4v2BBLlIcvnZfUKsoaDLot76ZHtDJ4I6kKqPXmKMC
aimdMGHS6dNvoZwt1rnS4Kj5yD+gK7ACBcOioJgjabD8gOUr4P10mhdH/bz+EZh5vr1Kdrs1di3u
BVqDVMQNzWDpI0wVwxCPGrKQaNW51Rx+PUejqnupq88B5n0J7tOpO681cWY5owJ9ncVMEz+CQ6Jb
KD2z3RMGhdo3CD1dqbA5UsUtnd3LtEJ+OXoGtLV5Qn+6lIjGRJOfqx5TjqctT3ebft247wYYWLUO
RxVOW+tiqhBRuQ0G4+ZCxLDHKs6Bo+PEqfpMTHeOBOopyhhM6/5iskwOLVejuIzs2DikZcfAzQr4
iTqdRQk5whEYaiEQHldw/7BWPBr7m0SrvedtP4yUGmPvuaG4AQWNiTRxICzhBpJEXbkZdfbiXnnn
EuUwKxbl39AdncAUC4vfkY/wN/aL3vHQz/XDGh63OIhliJ8hBl9YxDloKPLypt7eAJ6dQgaSWDw+
R53ShZ6ioBGa/DjVIenP4nMkwk0VjYne3Ej5ibCKA3t+iTzOEKYmJcxwN9rTGIlwxLIq7p7P0Seh
J8LZAs2/ykznmH61bMFnWeAYKlrwaX+lcS0fvLYIK6ppOEqMrpXV2Y+jwOhWREg10FQch69zjT6H
lCrHi2IY/FEiLWLVfXJo/J5KR/BRK402NNN3l46emCMobj6h3NYX4145FgjtfocNd6qwzxJkPatR
V+VZGi9/o5Zu37kMEVz9vXecILiSKKhc8+QifGQgNx6QA+0smhL7HzMO3L9uoO9QJkAkNeAw0QfA
AtLdcuA4BxkqXK3NMkjmrzhe2LGG4adZCohNwdc8nsIR8/8VplrFaxFwWOElxzDgwEEAmYOi9fIT
hEINFgS4wQOawHGhb9ZZ3kCco9nE+IkGqiUPAOzYXi7/imGIivEmrmGI9a8xz/FmuMH6X3fWkQiM
Wd2q2Srf9iuXca32+nDmYgMbZ6xKjdgxudEcUNmbLLFwwwFHamnw9B90yVzI9dsQbDcpqyTg22T7
q6bTFMeSn9VKfDcE1krTuda/5vuQ/qphON/ZV64zrUIJrDTIKIRD/If/AQAA//8=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plotArea>
      <cx:plotAreaRegion>
        <cx:series layoutId="regionMap" uniqueId="{5BD3ABCC-9A12-45AB-ACD3-88440E71A7BA}">
          <cx:tx>
            <cx:txData>
              <cx:f>_xlchart.v5.10</cx:f>
              <cx:v>Liczba gospodarstw domowych (tys.)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regionLabelLayout val="showAll"/>
            <cx:geography viewedRegionType="dataOnly" cultureLanguage="pl-PL" cultureRegion="PL" attribution="Obsługiwane przez usługę Bing">
              <cx:geoCache provider="{E9337A44-BEBE-4D9F-B70C-5C5E7DAFC167}">
                <cx:binary>7H3pct04k+WrVPj3UEWQAAF2dHVEAyTvps2Sl7L+MGRZJgmABBdw/df9FvM+0+81KWuxfMtflRWh
CTsmdCPKVQYFXTCROHnyJID696vp36709WX721Tqqvu3q+mPV7m19b/9/nt3lV+Xl91BWVy1pjOf
7cGVKX83nz8XV9e/f2ovx6LKfvdchH+/yi9bez29+o9/h9+WXZtDc3VpC1O97q/b+ey667Xt/ubZ
dx/9dmX6yt50z+A3/fHq/f/531k7v/rturKFnd/M9fUfr775kVe//b7/i/7ypb9pGJftP0FfTA9Q
QDzmo/D2w179pk2V3T1G4QFGHmIhpnfP77/6+LKE7v88nC+Dufz0qb3uut/u/v213zdD/9pcdEbc
vrcwN6Ncv/3yWr9/a9f/+Pe9BnjRvZZHpt+3yj892re8yE07Xl7Jy9/uTfAM1icHCLuehzF5MO9j
6wcH2GPICz339oPuv/rW+g9Dum/+3oi+PwGPuu7NwaMnf5mGs58/DUlR6cvqU3H5d+/8tDUQ+Ace
DigNCLs1s/fNGvDIAUxAiEjw/Vn4oRF9fxYedd2bhUdP9mch2fz8WXgbOx79pxn4f7cWD3vVXZcf
+zZ7zsUYHoAPMA+H+HtQGBy4oeeHyEXfd4OvY/o7u3zfDx733XOEx4/2PeHwF4DF/+w72xbPCor0
gDDqUheDhz1GQ3wDliFjPvkuGt6N5OnWf+i4Z/qH9n27/+ebn78C1+a5YZB4AIMk8D30rd3JQeAF
IaLMv4tR4b2Jb6PQj4zk+27/teee5b8+2Df98eHPN310WT2rwxMIMGD10Kd3LOBb+7ODkOHQ9X18
BzwPwHtr/y/DuZ+SH2cAd932LH/Xum/2aPfzzf4//2Xs+IxhnwQHjGAXIfjjy2cv7GMI+9QNgnvm
u+f2/zyc7zv9fb89w98371v+8N3Pt/z5Ml4/L/El4UFAcUg94n0v1iJ8QDyXQRj4yotvM55bl78b
0NOd/qHjnvUf2vfNfx7/fPOfmtb22aV+VtDxYQYYgA4l36KNQw9CeMBoeA/3e3DzdTRPN//jvnsz
8PjR/iSc/gLxll/r7FkngLgHAdAZEoCpv3y+nQd8EATIgyVwl5O4/r25b5fA7Xju234c9u/77Zn/
vnnf9PwX8H8x1+0z8nwfgJ15vusHd2k1WPYRzfR9oJkE+S66y/f2k24YzdPNfvMOr/4iKXxp3De5
+PDzIUcs11f5/IxGx5Bc+ZA/Mfjzy2dPZyIHvo9oSIN70956+e047tt+3Mvv++15+X3zX0x+8fNN
vi66pX5mZondAz+EhDX4vrrn+AeEYB+A5l/ktA9jevoMPOq6NwmPnuzPQ3z+8+eB9//z39nlM6e0
3gElDJEQEP97VJMceJDUUgQr4H5xPKY7D0N6+jQ86ro3DY+e7E8DX/38aTj/n/82zy63sgPQFTAF
zvO9abgRuxlmbuDuodDDWJ5u/0dd9+z/6Mm+/c9/gWxr097qC88YA0BgYAFBYQDB9zur4IZ50hCU
cPovhNb7IT19Fr723JuErw/252DzCxCfuLPmmaUGBqwfAN8D5vnl8y3pBKmb+RTC8L/gPncDevoE
PHTcs/9D+77541/A/Pds4dlqbS8caK8ouk+IH6oez4g6L9WdxwXoL5rUfm16fxoelQCfzfdfKp1P
LTgn7WX1vKobDkDKB4IDuuY3Ka93gAngPuhxt0Eh3JM670bydNh/6LgH+w/t+7CfnP1CzPPv3vdp
FWb8Qjxvdr/8EPic9WUPpOcZjX9DaoBU0vtNFnvOfyMHQd2L0D2F7QcG8n2F/6Hjntc/tO97/dnJ
z/f6VfvMEr/PQEdjULaCou2Xz7cym+cfhLDvCOMAyi6Pk93bgdy3/bjkc99vz+j3zfs2X/0CSHNY
QEHrGakOFBJ9P4B9LF74vQTrxuQuhjIjvZuRPWXzy3Cebvi7bnt2v2vdN/vhLyDl35bantPuL5XE
HwT3r/n2cxHLF1Hh6+7SH4qvp0Z36llRxztAN/vnYAPDHX38hlzeqGqui72A7alqtwN5Ot7c99sD
nPvmfcQ5/QV2jBxdavucJveB0jCGELtH8m9jK5TPMWwrhW27e5TmyziebvG7bnsGv2vdt/fRL4Dw
x8Wn6y/65XOWsF72R/0gyD+Ies+G8S+q5ZfTAz+E78fFdXn1rH6PYOcrChnI8t/TjBHUGJnLXHq/
U2GPVd6O5+mgc99vD3Xum/dhJ/oFBOO7BO8ZmSV+yV2/PfPxRUTb1yv/MXF5mlrzkkb9ENDcbml5
Lox/2ZXz1zNj+37+pWR8/bwVQdCEEYLjXcH9CbBv1TGgksyDfVLk63GPuy2YN/X5m7E8HdkfXuMv
G6IePdnH9/PNz9fIbk+7PSe8v5y++0FO+Wi3ynMhDn7ZlPPUktTDiZhnm4OXsz4/wG/uN+c+l9Vf
th7/aDHqUUB6LuO/BNyn5rJ/xzCeyOxfUtkfjLf3ZbPn8vqXauBfboT4C7u/PWX1jN7+csjqx6Hm
vnzwXA4PavFLVeTbK1D2Hf4fD64+EdxfjtF+7+KZfas/7L16Lk9/2VX2I2Z/dOrl2Qz/crrnyVtb
H1+n8Wzz8HJxyLe3XP2QfPz4wO9zzcTLoeaHm8Z+aA7+cT/A0yLw///bEv71lUYPl6xFl/Yy/nI7
2yN17e+f3s/VXte/u+TtdsVsPv3xipIvwvitjHTzG77ZTfntGZb7n7++7OwfrxCD81guFHVpeLMr
HAew7Xu8/vLEg5Lvl0OjsIUEMTgU9+q3Cm4hyP94RSCFhkPpsPOEoQDuhSOwxaQz/c0j2OVMsAel
YkSgG5wspQ9X4QG7njNTPZjh7u+/VX15aorKdn+88t2bmwjq2x/8MlDYwRIyOLkKlWUv9H24KwKe
X12ewYV78PPofy1mgqFJVokmHwyn3iiQrard2E2tsDXbjJ2sk6B0h8hx5WvTvS87lQu3GJa49vtC
5GzpeGbULHyGN1mJEbdz+s5DpdpYG8Z1Xp5bh6TRkhdhNNsz6SqRErf6U52RcLwivUFbNDmvocPO
LeWG2oxy0sylUMzbZbZq1g3WYjCM8MBpJPdd703bzhFCKhWF5n4v88gw97LPtBQ+jpxCB3GRuynv
keqEacjAW1wx3vvFydDm5Kxykci8uuK5w5rISXUr5qlKliUVrK6HE7qYkU+y2FbExXxS6mzps0Io
Wu60aimnQZevgq4fE5rakI91d0xrO3Fd7ErsLZz0dtf7OkiszhifwzCN3HSQvA7zjutQOdxO/p+Z
YlFG6DZg5LPXLP22r/X7FJlPQTiWfOnyz11X/mlrz1uN8xIIT65HVYVR5pUndAhH3pDwKJwqIQc2
xKltvajyuHapiTUJW9H4NA7nMVw1aPkotfPeL7uFV6xLkJy2nTvHoVcVfM7GP1tN1ilOVHWdyxGv
JApqMWd+lHehw/2wHCOW1XyQVVQYtElHuS1C3xVl1b/tVLZuzHSByWYOg0twNcKHXCVz2+pdOYUi
qGQXhXM7xjbMeZ9Vc1Km7APDQ86NUsHaZv7rdLTJ2JYXym8tN6+1QudFoTTXypuiVFcfe0YLHlTo
TI79wD3T8cmUNW9DOfFq0V0SplNUwc1LcaDqieNGDqIy3UkpnTKxQ1FGtICXnsLXZCkKPujZiRZf
rtPwuJDz27bz1k5VZiJEahHKyK1F03Jj4WFX+oMYyiCLxhKHq7FJeUaaXDRFVsfagFdi59oEknFv
29rxfeYFPg8H6XFvuQiKZet2cyfScDiqbfaxqvLDxWHVph/nTZ6ms3DyxuV0yj7Uug+ExEvPvRqs
rYbpGBfNhjTTUeaZ4zAzdkXJKMa6Rpz5w1EedJ8XPztOCV6PLFFulm58T1QZLdbzZDIOa/fPegmw
kHpKIwurvPSxmF2n4LgtCIeb2FxeLky4js62Jshi5OOLuUKS96nTCN/BhndNsW7gH1cNdaKzftNY
GR72TcCbXpc8cJ3VNCOHY+m9y+b0cMjIYT8svJwYTfQs4x5uXorNDMiglmBKqoG4XM6N5oui7x3a
I+HZ4GSp21021kcNq0XWdEpQVU68q4gjPM0KQQoAgLKxsODJKGO4YUvHJHdklDNnPXm5FzvFzsnS
Ilk+aZK3G78joi7AnVqljrJM2tiwBWwyB0ldLOgoxfb1nFqf59uhpSjJp7wWSx0eVtVQxQWtsXAO
g6l0jrPpMHNrdCRlv+28vlt3Wm0Dfypjxy3TCJmSO51/no7YXxfFGwuYF8PVGPWmQerDuKQxznqX
zxOxYu7Z+RCG/cqlVcbHXuXc8at6NXpVvZVtvy3GblgTkrt8WEIZedWqylK5Q1WPxUJb8Hiit+48
Su61mkUpnU/Kcil4o2cRumUy4MnhyKvWnjeu00lyin24EcFNV73JYjktJ7CKl4imbONPdOLU8UPe
YcS4zvIiKspg5HmBFU+7/t0SGiw0eVPR1gpasqvBrUfuhPY8dZciDoe1rXue3UwKZenAGdZX0p/f
Tul4hmjRcZUZdOg56QIvbqctPm5bzFOMTmsSHvv+dOUXsuODN7pxjqTzxs0Ir4c37Uy7EzRkw6mu
beJaonZk8I6nvDUr7PefyrIk8TCEajfPuuD9VAW8DNqSt10ViHACnBqG8S1cRhnJDNUxVa0TNz4r
OcCgFJiWYUTfmC7tYL27jgDUiRxG+xNpguN0CQ6HHvXrNh9ee3nL20oVYG18qGTPYkryE3d2/rSL
xtwfAXmHKlh46OlP/Tgsm2VpRJahIQkl5iUtp13QeRD1bC88XNtNY8KC5xojgUY6Rxj+TGqdSW7H
wFmHC7uWfW25lMMSeWUwi+UD+EXFq4CWJ4OXr7PcZ2unq0/aKW2j0m/O2IBC0VE/lgEehFSLjOjJ
RMoWJhGruG7TtwVgYq9YupKjbDYWEG3q0XZyiI7zIl3TcbwoOi8hDpF87EpYFG6e87mo8SqXpaBT
P0bWdLOoigrWcWsCLotpETSdVjRcPrvdeOn0rRYeRTEqs7N2xCcOK3FCQrZJbc7iuqGXZUhmzgaY
xVnXO+T3h8oMat2Hu7DIlpUz7KQmxw3VclWwnod+vinxcCGdz1Pon2rcNWIqxiruDDoPArupdNhz
2ZFtX9iGZ5i9M45R3GjEhz5P1yjIz2g9Vklfgq87aF3lHomw8XQ0YlxwoqQ6LJZ5HXjZeE5r8sa0
eSCmoTURlSletxPgeLdQocq5XeO5Fb5FS7KwwedtavEOkHmFqtFGrOnKnVrseJISWAqSLJFkilwW
lMaB7OnlHDgrhuRK26q/9Kyz1YsSjafYGzl3U4xr2URL4NQc11UVV34zJ2wgJsqWyo3LrojKqfTW
ow9jmEZZxSn8GYXNxWT9VvQFdiD8dTkE6VFvarfYmLHqDnvdcGSkFT1WMhkXP+CVSY9TF6LP4Dq5
UDMAfJfF3TSizZJXlyVBZuNo4nFsuqOh6Kooq/sq8YtpTZdxOJwRtbySBaDrmHUir9ujfpJpUqek
52Rgl7Vf6DVStgWAD/po1D6B5Z9GambNboEl4GZhuCnwvF1Cd950XhfPBXxdQxQE9qAXbuXWos7b
Alic6UUB4SEiylBAWTskWHYuZ7lPkil3z0JtP+Mp08d16F+wpZ9Ww0RVMrVlcxNU3bVnD0cnwwns
rPeElKpL2nx2juqMrLqlke/boZI8N7iJnaXshFxIwy3wwyEN5pOqclcpKdFRRsMTYPixWpTejEjJ
iOlp4G5O1yiXU1JbCmgX9pJLuPr09ivKHkfUeIoXUzCusUX4zCxNvOAmXwfpGM8t1UA6qLQcl0NU
zm9lETmkcbe6rFruDaM+w21Z8KzK+62ch1BMDHfrcJwFUn4hwmEceVqOYRIsy3kwpx1HjVbr2oHV
6pTprjbLuKasybaq+RSYJhRLUGdbUs2HhhiyquS4MWgZtq7Puq3C5hj34yEkKdVRZwJ16mSw9Kue
Hi7+krgNxH+Zyl7Y3mZiVM20RnXeCL1Ml5BdLEfhiI6avNqqBVdr00ICQec6xr67cYf6zE0V2zGn
3eggkLuSaBNFXdr0O1KgPIF4m4lUd82JU2RHhSptYnTR7YJAZ+t2wR148NQmLm5K7roeSdSQgU3a
eB7qMEphpzoM1Fn3Ld2Qsqu2i+tdayRZHFbzzZKau53EecCRH1RxTQpnlaL+qhsLG6XIUdGg2boa
tRO5qkFiGXF7aGt365mx5cat2rhtnBPZWnm8zCbyMxL1I90qZa7dZTUt5fsxNBNnlT0suy7jE2p7
7ga+mGbgWUY67+qutHG33KQRE1sNecOiScueG7/dkWDeTF66roLJinF0L0xhPS4HMiT+PIqpnEgU
lMbENptWuA19kTkAw0MAbGnIRVYXh0ibIrZDykNdZHyeAT3QvCY4bJMUZZx2HkRHAvShDZJiYSQu
De7F7Jit1dOS+O3KzrSOvK4oee90J3KBPMY4UnEAhuu+qbgzNNfAR3Wi4f3yocj5iNW2CbSKprRZ
D44FalAUrZDpeNTaFHIE/c7UTcdxWH0sUJhHTdtDkuQtdm2cPhWy82uh+kYJ3Lp+5Fk5X+oT6c68
qesOUqYKRT2gE3fqKEOeE7HanaI5g4UnK3/k1dgBPU3ZR41bI0Yyv05relJnUy96Z3yXtqjhs53f
hl2N47ScWeRMpY08xmRsVLDBs3MaVhNXjs+ZJzI4fsPnMouG1gIQ1O05rU5nyMt8JwxEV/cyrkd3
EMWynMyENaspCAGnR3VIh4KnNB/OF10JvwlplLeBjAI7XdGmyjfWqyEfqvC279cDHDrZuXP6ppRj
dpNE7voUCRPOfhTWn7HjrQ0Bltwi03LiVKIuc551A4rQDKS6Qeai9mgMSXvNCUE2UWm6m0v/3PaT
Ona0NZAnfsZvMXDEaKwN5uPokFVeB4nrZ0epknM0uV2MVqWsSo4r+bbPJynCnGLetMA9u7YSNyOY
FsJEU5lCaHfJhT+Hq0m3PhDobIppo0XfLJCkT8GlAwiWDcwRNPB6+D58nX6Qw7tx0op3I7xDr5pS
kAGLSvaDMOncbPDirrKGfggHR/iodGAy03e1qz5qArxpuUn98+tCw39n4xgbf3i9WIjsNGvrXT5W
Jxk24YZO3daFyOqThTtZ4QsvKF/PAUBxUcPCMmnS2uaSOPii1SohTboqJhP7tklCD/Uiz9ks5mG+
6mb/s9ObXZ1Dv3kaINK4QeQFXQ2UdtC8o7CEShWYVebAoD6CzKJFZxsm8t57x5jiS5MBBcuW14NU
RKhsPBmM9DdhBWlo4Q5prMc6qmnjRIaGW5WG9YZNdOUH5rRRTsr9Yaj4kPpXNarlqmdKjEELHIuq
Mcl6D3PNSpcrIFNCkYgybVa+qZo4TOXJ5OKVKrTQTlOthxwECbco32RLfVIrAqElvAwb50NL1QRo
pD4NxAlE2RRHObvJIrzuMFX1m9Rha7g/67iz9bDuaYr5MNoYOe0KFf2KdNklxU27YVj9OS1hn/h4
+tCkGWRybNg5cOtaV1eZGDwESb3nyF0Lca/U5q3N0acsBDrvZ8jyIm9mnjk1vB4xb/JapZymIM80
DqgjxagF1HsN13PdwPobbDS1vUmckgTcUW6MvSpLiAYNpTBByPu2W8RSee+nFp8Qmbsxa+rTmQ6Q
UMC9D/mcc1aaHoYxTLwIWmCwkg+IXapAe2vm9zGkgSuX9AFP517HPiaRNlkqqD2dWNgDbc1SQOFc
WCnjHNJqgbuhFMVIAXrLd6Yo3dVAZBoFtPmsFGQfIECpUrpJW59XlefDwgwWMVqAOkRTjoBZrygI
TU4WNrwjw6cJ1d22A84qiMovlMrkqvGqTdoxug56nYs+wekyxk7qz8JUwAKW2uFpc0Pti+qDh/QJ
JV3IlwzHDuh2whngcTDz0q9wHBYj4osM/K1xgfelKdnZYdhUcF3dZnYHLwoybQT1ikHkuCwFAK6O
Tb9lzuu6qIco8ObzthuivklkDoNZ9HQ+qeBj6/YoJtIsgJqOcHX3IVuyCPt6N1TZJ7+wmFcFyBwL
vVCg0oAM99lziZ9kxO04HcMqDjsIljVrd0Nn3pGmUGKi8w6kpLORgXhTyZlTAhOGO1nyMqQ1OCwa
VvWSx21WkPjLT3idkUJmI/cy1ESuC1l4EIie1IXw0zTOx9YmGqUN9yZYQHUavGU9KCwDxHxg2129
BdJ/1Cxm3sy4O1u6pX+reydNlLFNXPa16A21b3wUL55chN8143Yw/a4IW4i/LmSbvdt5fPbYSWBl
K1qcXbSYJKNs31GlrtTiHXd5KurhUutCRb1Wlmu/HnhYHQOjAAQJhimuQEOzFUF8JgpyFXyRK6Li
sZLHDNsyIWmd88WQj43jfUwXWP+ajlEHLUKjD11zoRqzGTKpo7aboiBkaUQAoKNKk2VVltlp2s/0
mEzlqkL5ihrkA9to3mQaNKKgyU4tlg6QAlnCWw7cl2My6LaDGF9Nce3ZFWTWNijVu2zsLZ+H4swg
EGNYnk+HOV4kCKs5jWyRxcEyFKuZGZjK5iaE4jyuuzmyKkvXATruGMQxJt2CF17tJw6W7wFoIyVJ
drQg55QwL9+NfceSqRpKPi/T56lwdrOTjZtSTYkeWxZ7A2Bbl/rcAfGGN8sIptGUZ+AXp9NMRQqK
H1+mIuVK1udBH6a8gCRnA7wD5BT3SjV+xz2E84Q2NQgRvgeshuURDkCfwcC0ZgtY7nUMR0sTrBpd
l9vO2bCCOhH8Dw1ygXJQr1vA+UQ3NnJq3wpL5sifu5G3SzGtEGsj680trx39vkf5GiLYWroYmNX0
3mcmj2g2ukL2PuRu2Oys0uu8AVYXEB8lmgSWqxISq0GeGjkBsMIvhm+GANFanVCQu3Bv58OBsPd4
oV3UF+OyUhnwoD4AWRPiaJDnMmpdM4oAd++lasujyjMguct6RdvqMJwCtYNs93WNnUnYpbqomjk/
RG72bhzstW+4RQaijM6PUmqrYydMj0YJCZhWh6DBo7jxaMAh2l+aMXMj1AMRk2VS47SMddO979Xw
ucMTCOxWHUtQfRIbthfE2AIkbaC4ZU1jNdWdCEBKFl5bJkDOlQjsGEaLSg1vKLx3WldCd6ArMRAU
ROD7orUwW3KePo+Omk495W4At7YQJI69Co9JWnRREzoeSPq6jkYE8hYtzdY1tRSLlEnukjYaigmC
81Kfgr59jvoJwlhdWYiojidoOBVR6k6gnGmzpXM5vIVsZJ35bIkKL5NipPKzBd/P1HzWdyPQWld+
Bhephde1i0DpmAD+zCKHhAVKIAVnrgRA9l3LcxUIC+FtzeYGxB+QyKK60gXkmI2J+ikvRBGi0yot
ZtCy4G9Tji9cxxzmrH6tejoJVvSO6JTzaQmq05JCsMwQKB9sGUAzLZPJq4/YAJkKNWRNqurNpL1W
YE/qeCY703TpsSZQeTBaR9W5U/UgsLOR3wRHfyjeeUESKhD/3NI6Sanmkiua2RVLvSjLx2KNF09F
GUgM3DU5d9tZH2XDJW2YiqpiSnJP7mD1mdilviNaOQyifK2MssJppkuvB9oWNtmKpr27nvw8cYvF
4dO0GF7AuiyzQG+VBMm8qMk66BB8O7gHZCxlfWLDBvyxKo9cr1RHsp8RR71pVxno5qkThskM+qBp
B2Ap0s4gwpWaZ72qV47RgiwKJaiwR7XvD6t28k4KlL4hgFGicsB1cXbl5xL0EddRfDCpt6KOflP1
kMcgDyiDO8kzm2qAlbGqRTF1DS/hS9dO0A68ZKyPGou3eeF6cd9lsPRBULJVCCQ9Nyl38uATKOWe
aEgedcGyqYZiAa1q8TY+JPYBmi/qbhgTr5DlqlUjiO3jIfCBXiAEGmxv5iySKD0DC7dJ6XtUOJIe
QQRAsUHmbGxGfZOFXWReUSVMjqJQU2RTB20peQe5xRHclHoCAQ84YhvssmxmnGUhWgFyEz4x/b5i
WeyNfhlbr7jSeMQcqTEV7uKfpIPNo55Z8NABRHUE2qvmYQpaTKfxtFpsuQNdYoYqijLC+tPy2tP+
ufbtujQJtf3Ih6YuNyocL7wgex/WzRTn7XsUqoFDSSwAiIXeXv16zoL3RQ8Sm66RjWbKjrsCeGjg
QpoBXF4MHeUFhuqhq3Uoatud6y6UwnhABBrrL8LL+yJ2x/AMDlettYayCXKg81IpkacZoC2DNaAm
yFZyBmmWZJImGYMsrXLaJUK2Ocs/ujgDVWYpBtDBs47Xfdhyl8xQFPE+Nmgnx4rGgwIfGZsmYVUZ
8kbm9Rqql4lZqrd4HhTIZ0NSe/o9KoZmtxk0ablSEJngHqYoWFqasENUu586C+rS0kGRMujBuRyn
AzKQxoEDQWQZgz4Z+izuYe4hzBWrooKSx+T570p74hMofaY1z+T8fjA6BW3NzYT26NlohwDS41AJ
qANEaSnDUwtqvlu+Ce3/5exMdyPXtSz9RCqIpCRKQKOB1hCKCIftTDs9ZP4RMu1jUgOpiZQoPX0t
nRpu3erhRwP3XCDP4CEkbe691re2YGH5a2fviAjUqRo3lnm1/uXTJav22FxrAuupn2N882FSOfOn
l9iZH2SjUTaOPXSxYRZoC70NuhQtUUhSb1rZw75AFcQkLl2xWT9jkGdyLWA4KQwb0Kl0Sqa3AfvQ
Uq0uMVq064AO3fU09eNlO624F9dI/W7q4GOMRg3ZHY+b5NGveCBzqr05Tg1K5jLiVpkG+FMm0ixf
sf8XM1Lb54uX2KKBkYTGfXjm0o2FE+s36PM3Lug9Ieglw0akfVVBB5WhLKdEFHqof0lvuG/7P7st
23HRJzXxN6nMg7/bqaRB+2uX7Au/OclGR5+FxuxXseVpg6l5XkTy1U3ujlaQrDR/Z/Avq2r63jl7
SxgUvtauT3prbh7ZcNLaLOzsdNdG+qIqyS86XDEIJ4MrxMze/AqTWTgNWX8cV4duq3ufppqPPKWB
27Jo9NdMSfogyUay2hJY7UE0lGT2eUp2l9XeHuV1KzBvTbLw1rpJo+TU9JreRRNBsJTksbJLqWOi
MsuWNo88dx8M8CqGOemy1a/e5sBigvLZWy1CHMM+Oo+9eexYhXlrk+IBXyAd3GDuFPoRs+2f/aah
BFCYZjAK3zZ/FOlk2Zi1Y6jTeOg+zD5f162r8tnZr854EwQANCUJb198PtKLrp517TEcuX+pMOmv
Aa3f9i5Vy7kl/ZytZE3DDb7WioMPbdqEI8gbq0dm2jYfG9IVqg7elz4gRURmaLcoGkvyaZb1smrc
r90WfkxmSrJa7u+DbIO80Q6Thow5BoMmSnfmfxf+aNNjQ2vaVhpS0qRNukfj76avIB50P44DDqL4
gPMpCoISRSEfU8vNTx2MScEtJM+GTqmS6zOb6q1sZZcNnN8gyYFwGOorCszHrJcTkVNSYmkL9H8V
l3MkUPP0NmZegAadrK9T50UQnKLHQervgbVvQYTWe6DjWgZ902R2ptdOVOiEAu8+ho8yrXgaTVOl
Uy8vUc3Rh1cQ6CqoX9MePjtHVC4mnU99i6aJ1OuFzupVW2gLbULf2q778hp2N+z2tVb9+2qlyliH
CWoet/sZTVbfjsUkgRZQHz2G01sMyeDT160PBf/SbPZDc2jf42e4ouUJJ0ya0UQfyKjuGm/oz/Wu
PgZubiaZ23Tjwj9tIQ+zZcMUVScBXCy8/rGwxj+h7NnL4lWPOo5fJdqq0HrvU5XsRQdKJQtn86FV
/c5CkZRtAJUg6M++DiCqXqIxcJmvrMpjjNWZcUPOeP2Ihbs8haR6nagAD9J36dB6VzJvJzMoW2D5
Ak9XDBDJ2uVuWWVe9TMM8Yv11ZLicIdQk4/SI/iC61QQyEu2vgizk8wFlBZK8y+ucJazneASqu7b
4IJ8VYPJko7j1oONAZdZpKbJVUPxBAZoZt3cXZyMP7iNri6EO7cmsSxaTPoF8+HFW2HHO7IuWYsZ
Ku1VDNMt9O94JS6bIBhIGH6PZeXZ5NBdzLS9MxFGgsiDa0685nPlXpiTPZIwgM27w71zwpsQNWYG
NYCFGWzO/f13O/gm01J3sJAx7kWRx/Oom2EnTkfHGY+nfUq1jvsU1fW0jB1s8haD+5AE+5mGH0MY
8gyVtS0UFKkiCkVQerZ9m5lfZW0tdeHq4ZvVC84dFJ+CYpY+Bdp2aa2bvO6q4YK+Z0uHbi1jL8BP
NhCKkQYtbPdn8jhgGxFDz4QbDPWYwnQIh1fqwPesVmcBKhN+f7bnbdQ+axe7TK39CkfK4FjXbi1p
XP2kp44Pb5uBDJQYNGEOnz7ZDL05wZ52LPCH2qGTVPuiy8VRngUO8KKPpnxo4ud21EHuwBPAJERP
Fo9NXkVjCFn00czcZtXsF9MscWPJecqiVia5BheUNzvgFsKbGdYMbsqNkLQnJgbtFNssEVDKA149
R7Ash57rHHLgm/I0pCAHhWF6WoN1zlsp0e5o88WH8VFHhkPZ2i0kxf3cTGrGc9SIm89LTcWegarY
MkX0hcCnvkYeeSCOvtbTmgILqk6bt3zgypZB4vnwrI/PTeTTYn9XHZSJpbCJly9tEKQx71k2N79G
Qh70ttDMS3Y/hSXfpRuOS7VeezhoBqhPkdjgHdbOE5gBfRoteV6rH1Da2mxLPgm98PtIehd/Y94z
LvS59YZXPayf+8ILaueTpZgm6QjbfTSAiYB/qYI3bzLErRfE+BxxZ6A5mtaTc+w2MxjuFM5r2u9x
lwbSK0c2DSfftt90yO69oUH/2XPcftGnP8PY7BMN3m6p7se2MPoYp+yIGSV4GZMtyi0H4YSHEHN6
sa41xDtf6pyCmErJoA/3JQCORj491EbgGPqt37tCB3AYdgdqR8XwY0MMwXL/XITJQ6UAyBH86NPu
35rRwEJnL6YS42n2yH0bz3+NqML5bjhGznrsM2G971Utv5o9KruWx1ddmVOzmB+YpMI5hPAHOiBq
hszArvHm/gGvy0pSunL2Y2VQHiMJW4ze1KgUdL/5N1mmqAhjkUVLoO4Gv0udippTt/Am94eT3PbM
w2+WgbkRaYIXz+YBT0QWhJBUE4fOtmcbvDxKMIcms8h3x20JP04u3XDi8K6y2CS/WiI+G8ZfV0BV
JOnf8Bapk4g+93ZQ+ULBzVHv2gxddAn74YWJ6gOgiLtb9iYpEhZ8eCx4Bi54rYYR7ueun7ol5Jeg
DtD8SGky3HQoJ6gxIX0Ng7pNzdBIyPF0znY4awFh6rlN3Cf0VK/0AnbfhTGk6ij+3PrAK3ZI0SB1
FgtByl0boUTpCfvHeVDFITXfT8cFQvGTkEPnroyto2nEuq6kPaCwFmRjfRShKR7jwo9Nf/Z6NKXD
8mQ9MB3w2wV+wibvtZqyeImSq7PNHd2h4gN+RPsE1BD2VjkfWIZPj3IfCqByeL77bg9TIuZL3Hte
Oqz7D7avpZjWS42nB09y1OZbsxyVEJIiCczn+jOcQW9ssuoKj1S8tLirUo72YhjRZzxsbvczEUPz
1nRQKQl7lKhu+M5b1PwVxy1epomWsdm2cpoxN4aLeUlW6dDRtGsat7MDnRlmldJe3tWNTDs8J9NE
YUoO8xNtAj+VkSCAeixNgV5eoKWJDIbWYxWIu26Al5ZQfCu1CobZLckqHsHYv+/G5d1R2CUaNFgK
iIOkne1W9OxtnE4KVXFoYRPq5CMMABK2en9U3R5gYF9NSjrlZ1H/018AgPj7XDLe16dBmMy3uskM
Gg6ItkmuxkDfIh8fCMXXzTFZR12YxtCysu7kZ3sdyfMQDR94vxwmE1MlaROBnDIc5TWZgwdYlyfZ
O0gOPcgRVbH9QSoQTNyN922zv/Cpv4xNhE9nfl6W5qFBJxC5tb6BQslVYqNLLdC+sBADUzDJT4A5
b4rTh7WeJGysqM182t3jw58y5QOZjJOq1CbBKZOQC0fBSDGE63zG5Ibn8erqNyIVFAENNYALm1bL
cor7ReV9uM6YkfhdvUwv1bqP6STPLYcYp1x/ljivTm6TQ8qqeMSlWlbc2XXB+0Slckz+dNt6Xzuo
hCOlKaT7l3CRPUp8VWd0798lO2xJEV76ESO/hmAc8LrPutW9beAALnBxIgJ/yuICfTebn47sx7C9
Vat8BwABdgA6K3Eg3UIzlp6aC3ia8rbWP6uYD5dhgxoBpKzxkqcRXqU8eAaL+65Bs3cRPaRTH4xZ
sG38VBtvLxarh7Su6gL4oCok5ToN3X0t5LfBj5Z0AxMDngWNgwvsXVPBPRkHzNPctQUoWnFHMcNe
YzL+WMgoS2Zn0FWSF0NwsCY2ToVROShddFgV6N2WQRPa4eq2AkQwTODjpDTX0bMxFDJxGjvNMUau
PW7W6q+ojZ4wMqCnn+cLQWXqdPjU7YDvACChyau0TpW+mLX/rpIXCHmw8zcfBgyOD68K6SOUQjRz
rh8zEHt/TVR+TCvIWWARabRCYW6NtZljENbn5lN4cJx5CHsIvEO64m9D71wtrCH6ayMrRobgLfDb
r65zr4oHKvOsnTJJgTC0CRFX8LDPO/MwhOPTDiegzC4A6yw2CFEEA1nvT6lUgTpXBLq2U3kg1zhN
erXi92q8gkceLMwpKqOa4Xbr6MlfyZRuUQj/e92vg4l4RmpgH9PeAf2tdQ446ULbZLn5W1c4HFK+
bwrG7f6E5nd/SmaoUlPTpPBMGuBvm03tcU0kdA9RrfZEw/XeWVZlUdPhC3gJwUyACRdqrcu9GeOl
tculjoc/aqrwlADlW9cEnJmhGfQM4NwTmEnh9YWKbV86r+my+j2x842TIca0Lt/WAWzqrLqfJJru
4DG+dgHYEt1uf/jC70zflWI39xOONwYqdnOuxHF4qSqLZsn+6jicxqriFiJo0kGLxGxSR8mLacT3
RW9wNWeoL7aLPi1a/owyCR87/jWuC8hDNcDSg4C5glgfpma8TtrPbeA9tXVz2o25BS0/BZAXqti2
UIdUWyqz3qNUOgxQFyDc4LHh0aCgzvIMmjFPmloVjYdpsG5CCAR7/8cLVbbNAJrHIP7BQ/G0B/WQ
V25Kcpzy787j8qa95DTSyVymlh0H0WF5TEBuw0+zeltRDQ3g7nb1S+nRt2TEr+VVYGBZhWG5nr9R
S6OSyW1N2wFTc0eBTtn5g9r1PgJvBCgP4EFL+ZXWsz3NfoTnDO0q5gKdMwJJXHT3a9dBkrA8KCa8
JDEbV/Hm9YfFBOtmlcFPN+Oh9biPAyqK8pZM7mr2/qtqWHWuNJSfZvBYscPrzFhEursm3Ppi2Ww+
GJQscGIlZKMrnvjvdIRpPCrUnRHumhw8qIxx6KdDw1GlaZNuAQtLSKmYboOO/xUHlYYyGA1QQvB/
o5sqjLHyzazBFTXj0WLjdgrz66+gq39VteOnaQmuFV0uAm+9y2QUAJnFlAP5HqpVMF+Ty6rq/U4A
283ZArjLfUsk7sZWQ7HbEmQAfL6iluCZShcQlFBaW541ERBdXS3fxdgOiBsolVNbx+XG4aqFe7YM
MU5JBWZgDgBFk8q/DyuAYRZyBqyWTsCEn2SZtE6+dRsY1aA5fqO/zdQOKF6NkdZ1QXv2CH9WK07o
YWifNrwiK9ObwUcj5AmBBGhQy7UOLWAu0PpxwGO4o4eWWmyOwOQInsw8XTYG0jdmFNGFym+KylPj
efPkL6gnuZq8m+iTa9M0Y0Yagt4CgQB4sOISLmufBQcvdO9m81vU9ZPXzf5FgYreD++kl5PLUK3n
jEt0rNCroWVs7QW92fPQK3MW07NL6vLQSgsZHAA0HPqtxawqnAhAfGBicXzM+qF+iLxK5k0iP2hM
YH2VHYtUDrmp6EzwF92rphhjCZGx+41tuhCJFoxS9ZaFnohyohE3YHSmD9RFp4qK5AqO7DYGcKB7
pkq186fZtqWjyZJW/f7KTbPn8dJ+1Ql6eU1QpZID8aH0x7jv4tKJchKZ8V4rAvKhohVN177zr1UN
16XDobSNuCRwq6ey7zyJcQG+mk8fFUET3qGxgEBu0WH4UFICcnEVH3GXjmARlyugPVHsTNX5MHCo
5y29bxMIcvX+SplKuYJ0EQMXJJEtZrTdabzxG69D9dD1wTu6M9QoNIFXdEvrd9kCkh8qd4btuKQ2
XroSM3MBSPpzHjpSejAMxY4mXNYvICY1HtoQg6+GHQSEFIPSPpaojFfJw3KhVKSDgqKM++XLFygM
8cieGtAomI4/5Yqjh2kgMn6PEbfrh4/Z83GksarL9yq6yZ3Y1IuhWG84GSpb23z3Dn6NLIA+VWoM
+/Q0u0wJL9YWURNqdNkbB4suGku+eD9Ng17Z7pfEg0U3HzIJskrnmeo9jXin06pxsogkyYVXzzfj
vIJSMEi+li7r/TIibQCDpXYowUBVTPi+dnVU7MmX6+fwnoJx9SewHK1UpByim5GvVsnriHNXuFjl
1tv/RFw/y0h+Doe8rmwHtT0jS1Vd93F+Rb4DKml/SsLk1xDH6vpfd7L9U8brox+2CW2R+bfI13/+
8X/+6BX+9z+OIN0//uYRoP7Hn+7rjwlS25f57//WP/1H+ML/nsY7Qm//9If/LX73fwnYPf3Teoj/
r/QdCf5f6bv/ZWeDNwn+x0qPI9V2/Af/Hr87lr9RTjGiMOaHUYR/8m/xu+RfQhYmSODBGEI8D3tX
/zN+h/doYmbyQ7wwPCKc4AXJ/4jfRf/CeOyjYSWMU5/jjbH/8Xv/06XB23/+T/E7DAr/PX7HsPeV
EyTvcL0Ddrwf47/G7xpRA43fwd9Voj3AVg0nHV7Iji4b7gXCA841RRy+Uednptq2i0DRRbt8Vy1k
yaIowmvee9z4IxApkzDAkfMvpmRQBgcF08VolMEkcz5bSNQEAEM91Cnbw0sgqkfhR08GJw7GD/pq
QyjfEdxWCetYysgvVuNUump7EqJN7VoDOGb1d8gO390Oc1JQCkygtjcEyH5XsTEZXUGLuKX9BdVk
h/A/Ntld7JPwm1IkQkJkClObQBNV0I7aSYela1885NayUZAT7e1bp6BDTkvyhYbB5E0kzMX0jzow
mUKr+xAnGERFlVzCGqNewibELoZmRXlMMIdyI8/O7+s0Sa4SWAIOipe5GICrQGZbMJI9SjVOpyGJ
ojSRcgRwXkhuxvt52J86f7uPIvmA1MSr0gAFiWjfCfzVlJn3IFpBh+OwCCPAXm2IyAnQYg0BFizt
BGA99J+dAPDPAXmCxhhzVVV/SLQkeTytt3DgMTgAJA2Nb23uYULtRd/nBk4F1G4gQuEaJXmEpBBE
2GjOESG8DZjgLvQQhTuMFgTz0LleoTcmfM/V0PnZEq/iZlR1RCnW1GdNm4GQhFgcb98XX5G8Zvut
hp6dK/OpgdRlofG+2A4TgjirIL4AJJw2aP0R6ykOh3bDM99AuhT6o64xFW9A2fIKlTJMrMumqgX6
MkmM3t68F8xdx6YCs7hQ1Nraf2EIA+btkdqoenImM+DSv5H72GwJcDmkO5Z59s5+nJzBBmYTpC+6
e8D5NxywVF56c6iSywzxo4mRZdDHLG4T9wC+/oerkidl+BOX6Fu6Pm0jNETh0gJV3M8CdFeyYE4f
PMQNOLJD6SL495jq5MT26tozJs5zDT6Ae2iffAzo+dZNeaMwbfQMenwctX9VNNkuRIxjMSP/BC2m
n0tdQ5czkM9Mq4OTh98+ncwSHn3XN5+59bTStkmDFhUewOAv1SHhtVhDXpIdCidHXMZWNSmSW7DD
Q07ieUob5sbcuUkCyw66C8AhoG9igTNo2HWsITS0FH5uBe0T4BoFV+f1ebt2yU9Ze4DgmyAP2t57
SgK1YVDbgTlM0Ozx4GR6gGq9sCGGU4aMSLyIk/Jdkjqk3rx4I4Ww8ZqPIcCB0aWdiwlQlMN55POP
LdKppea7tXFcHvEGQ7o5n2r2QakO8Y0WuPJNe95Hv2hgLUR4BSVwO4fo8eqpbK1WHJgAx1Jb70WP
MT2dzVrdJQNYQI92c+FHMZiofcjntepL2jJ3GsEXHFTYVg1Pbkf/HfntS4PLB9a9bsvJr7+DtOjx
BAqdQp0W6QgYGdfqQbTB2QkOh8eGU+nFiLlJuBdFtbCy3S2GlbZlRY8yCKuCgisYmnREvisdaxYW
umrf5478lonqioapz67G2KKN5BkyvysuhUdzhnY2QctJqwMbiKarjCNxcov/uE3j0zLGLPMldJGW
Q3lGioQNZYu59zJQ+ckiebeMZk8RduEgFyEDhcsAxbP5QT2LHh2lAWIu4LE6jh6ICvwToJM8hvGU
66QFmFc3r0GPIbkSeIzi2APH3ja/q8Z0V7pllLQnO67DQw2nDDEl7w69ygm/5OH3kUfEURK24C7z
5hpGPHzOxCxDiWPhDY0iS5eWIY6K7Jhm7ret0CdWFN5Y3Iu3Ue5XstA6m3355GzPUijB9a2S4McG
UDrDnfbBBiw1wrN2qk/zosccuZIKU9eKQQCo8hV25J0feyb1UaTjeIKXPzTfwnEF+6rjKevqQ0gx
Es2nDM8cOgQqEAFsNsAFCfgb6blXoqXGFGRGmkUASXaEQGv4hhOpztAvYTobcq+agSGFs9T3RD1O
EfIUiNXClCBROcXsCp8pKH2QtJD8m4yG3fxaR2/hNKVB18F88kd9WUxb1l1iTmYTt3EzNZyBAEaB
Frll4VO/jF/+KKe8NjVCb51/WwINsxqd6e68P32YbLlABBY2REngkSFggYldJ/ZbA5wYdxaSmiy8
Ur9Hbm7aHj2NY5OGzWM0Tum4IZ/p7Q8CAPTzam4x6IUrEhC4XSlVachdYUwT4h6C6Jpogx8AgGY1
YNzh3bSdRsZKGiK5AiCgOSUQfMwvJtxW7PBdL5D2AQYw9YjHIS5dxb5M0IFo9chP2dZrzgJYE/Pw
vZ72goztkkPdqjKxrSUaH7AR8DoQy45ztePkDoGbotC/13Uw5u0Cr4lhlAAfg4ggxvUUsrKCbuxL
4JxQJVAExwpxaG19yC8/V+suBvly0ntJiUUCaMpjxC8ts7ndoXcYTK0rSHGfTBovr8RdIDElyl43
V7hZ4ykkEv4bJkAl5nyvhzXDzUpAg9aYlL7TNU08txdBL76JEX4QEnNE2ZdgqLwTk20ZcfmHhbOf
V8gygMyHOySX8aAOA0TfW3fdgvAGGOAFXVbrgUqtEpeuuAISfcTgEw/JVI7OLPzNwg6DVGV/8xm2
i45vCDjPZxd453Xkl6mOLyCgiqoefy+S3mbt9d/4LG+mJ2/bBGckXLCtQLfxBdDiwUAiWd/rBzYY
gOiG3Gm8ySpf4fZPoREpwnIYdYMKNSkApL1Q22BHwaOjkA+Vga2zNFA0AThs/cEbdrBt1+gboBbA
MjXEPrbxcpQAUXEl6MkFYaqdzScHhAJ7EmIYq7S+eAvApHkCACwiROF5/Oq/xVFXnxEsi89JpHbI
OkW11/4thK6b16t4nZCbOjWqq4q12n6ih2nSWQCOGhqQHOiBZgF6Qla6geyAHxz5QTSP+osuy7NA
lONE2fbiz/NUrD5053b5Vjdmzyx1uDj++r6vKi5YyySYwcHcb+u2pZ0SQL6J3G47brCNmv0qgOQW
awggiTV4LtfA+jflmuiMLIkA8IoAQtfJNMJGh3GSw6kVMO4oYGE4LQcm7wVL2UU1ot3IVAYBuFwM
xRGw5QnuOGiLcd5stu42i2gVIuNIUEIES56qCmElCwUr0OLVaP/F+K++EuLq+CUxujkhfemlCKqm
mpnh4giAAEfarNNRCBYBeNnWDz8wSbq7YYoT9JEAzuMEbrhFDc478DoD9zFyJ6+JWD89J25BA7ZM
RgTBxkRdZNThANk1g144ORgi8f6AXDEMHDM/Io5eajWfVFnh4jwi3/wovK0DkQ2hcc5rARphttNf
YohvUw9BJ/KR9G6i38r4CAHP1TOVKyJkW5sjMXDeDkqpmcI3LAyAIGb1txD5jCwcCBJwO1LG4EoA
SJ73sHvrdeWhOwX2Cu+1h+S/lIlwJ570y2OwIymjTHu/Yz8HTHtwqyi1bB6RsCdyPrVIy2EyIChv
SrkzOMoNYaU7jcMdSi9H3geVo/Jw+MNaAxKDvEvc1plBT8aIr/MWuDGIb3gytEF5XBNInkaG+D58
+miD2k+9fV8fkXYE0cORkMY/gp81nru5G8pG3m0+RBPgtQymP0MtiQAmrTCZmuFqwdxc1sSePTqA
8T9EeN/gQ5MuLmY0yHCVY7DBi3zvQaYoOORmhssY6OmrCUGj18a1Fx7rpAgc/QqJ0ilfwPeZqb1F
AqWvtT7qMjAMrFbAQg34AKwNdLHw7d1foJZUMQIptn/0ZmnLutl/CA08LlmxS6PesKbi+BQSWV9J
XfE7RDhLofVpHdmH8cIfikKJqRR+Xu4lb0Fj/rQjTsOVnNno1jNT1dfRZ0+j+eo00sDu71D0EY/u
j6A0T86Q6hGcRvLmBAv2aTdDdaarj1YOVK9E3hqw0ohoSQRiWiDHMyyY2MjzdoS01RHX3pDbbr0v
q80v5AIuDeaDCL5UyQb2gHUq4+a2Mla37oiBO4ms7hr3d7HWpZooPiUW/PaO8DiCDRdgEMFpRq6c
Il/OkDMXC0IUBMnzGAn0GEn09oikd1MfpbAqCBhadOC6HxD8wb84MvSDsP8leADFgNAg6g4iEofE
/qtbvDMJPODSSMUDlsvaIya//B2YR3J+RILeO6L0BuGO1LtfWtvkekIW0CB1nywwcJHXfpqPQL4w
wyOAjvi8IqvfRwjtt3/7xD/ZEebXbNiBoeMqQy37y60bvq/CQoDwWAMA13/LkxXEUTREgPk3aS6L
AhG8Df6TJcl6F2KsFbNdThqRGHi6+8WJ5nPykdXkK10KxyUwXmwniLGlAOlSlFLsLUAJxldbRoxF
5vvEjD1XMbYZYNeBSLD0oMP2g+pYgzAcCxHiH6iGoFskx4Gzh2g/j+UJ7d9rFLBPYcVeBayVgKl5
rFrQx9IFikxpuh+LGJrFb++mKAxAfrjP7VjXEIEdJscCB4BSJ3qsdJjR4T+Oyw+CXQ/1sfRhxQ1V
BMciiIC5DwsI2MOGiHkK0vBhP9ZGsGOBRPf3KoljqcRWrU/M81/g3H8AwMO+imMBhUU5q5azdyym
mMLpeerw8MTYWdFzLK8IuxdvN6g32GqBNqY9nFKY5RLhj4i7GDtuOCzKYyFGjM0YiNfvube7Rwv3
sj+WZ8TYouFhzGCQ7EPAv02AjScV9m1M2LuhjwUcHjZx2BBgFTmWc8zY0sEQPgDwB+8QoTIABKLc
9wCTlap2SBaYXb1wvrpj8Qdsk6F0xzIQcqwFmRi1Jfq256hKDNCjA9KFyzdhmwhhWCsCAwCeUP3D
W7FwRBj2TMFqCQKDlh9LSQy2k8yoEmcP8Uh5LC5BWIf/vcjkvuFYa9IfC058bDqpj5Un6wTjp77u
xyoULzDfx2M5ijm2pBzrUkSdzCh07f14rFLZcc2hHo0X/1NIrFoRzd12rF6psYMFFFAD8wdrWYJj
QYs+Lkp0LG2BDHUUa/Tw8bHSBe1MC1h9yCS2vfjY+sKw/aXpR5L5LX9rj8UwDSfYl9LL7SQSHx4E
b0ixQrYF+8VPUm9oitktiOIbw86ZZEMntUGymY51NAu8P/QkyQ2zyGXGFThFnjjH+GvHYoO02mEV
1P0GmgSbboZj482x+sbaJJMjWIjwWIuzHwtyKCa8xUdTcqzO6UYvyPx1et+PtTqDq5tzvECkx8Id
F5+8MDgfMRmBfTyzZ+4D/9g/If6VujPbjVvJtu0PFeuSQQab10wyk9lJSsm2ZL8Qamz2fc+vP4O7
TqFsbcPCrYcLXBQ2UNiNM8kkI1asOedYI8c3kD3QRm6yebigxxxIIt7k47rqr5ifrKs4SyXBUxjz
E8crDGiAy6BbaoHXUjllpvOMenpZVoAQvqJjn/GVFY7ttDvJMTWP+aEMFIu1zP6eQiKqViSRwUGP
TjZNlxxcEcb60HVS2n8ryqhdoUYJdCN7xRzhjcLpAvmI4/3nfrnhvOiT00KwXxFJ6mBdzZWZxHLl
YsTJMQnWtyMFMAQhKmFMFsKTOFmbSGl29QpiciIuLWAzVyIiEhJaU7dimxz4TaiFkxutSKcUtlNx
TQg0bUor+eZAfooU9VpidvedFQpVQIcaVkxUzx4XrOAoDokYzFGnlgao1AhdKlgxUwu8KSkPo95/
s/vIX5N0JscQKrX4mMCpslDU4oX0/wqw6lve2JEtPiX8s9X0ktOh/pZzkOJsEi/dE/2ieNNAxVKh
Y/H1dgkaxWYwbE7F04u9grRiFe9VJ+mP8ixx0NoESgZ0a2DljUgrYKu8KIoksSXTW55XDCz2HqHS
3EZKL/atkjzNUL1ms1sz9tlbHsSPPWbko4QAphjWUaH9NiXaU7oiwrIlwD2tYB6ZVoDYVNkWR88A
ozZ0Mbw0EJbik1116KdDfQNQgFyCUYw7e4WT5SumLGODVVdw2QzBzAonY9Mt4VFP6Rc6FZgzlep4
IY4aKgDQNKnXrjFRnySmSgQWWkVvhdhzOclVK0JtWGFqpGxxH+PA8QzDHVbgWgV5LZmC0OWRoTER
bFvYbIYqPlkrrG1csW0Nani0gtwyYt1d2uNjmG2TNHN0AMYF2se5ZuWkHQ14cOmdyIriSaeoMqN7
nXaUWzVqgDM3f+jhyVHfp4cewpwxsjIw/PigoOzjkFqIUqg1nQvSgF6xQuqq9jHUkqvp9IM72na5
k9I8jBH9Zja6/DQ4A+VnWbJrZcUxQI7pkWUk8oyKTIO4GxwVTBz09upVx8Fr9GYh7AwIPEav565J
mGVA+umjL7V5VhGO93O9RrmRiOZVK1LRjFbtKFTEU4WYhMo38sjXhke4CuIGkZ9VeeqRoAweqrNF
q1VZ1Slr1alsOD50VYrF7xCxglXNypsDb3HDgdf+ytdp9vz4rtDKPTkHltkQczpCoZ6ab/iClAhM
irpqZ8qqohUOEVMwP6cu5PsBJDxrKJuuWvM0p8hwy6rHxaKTxJvZOLX5LV01OwfxTltVPKzEP+pV
1xtXhS9G6huR/NRV+0OaU0B7oQeGtuRPRCGcpPIpQjIMLQzLq4ZoIyYClPOGVV3EK0GpiOAYr8oj
uu94zVY1krectC8Cpb0qlQ6SZbdql3R0sG8721SjNUhquj7mfe22nYmEWhbXPB2/Tk39zaRHr3yp
8aspI9aZRCn8tig3S3wHmiJmpQpuoJd8DnPaqBk6sc6XoAf+FPamG1n2i1XPX8Mp4WiQBp9T88vQ
EZmLIR1C04vPeRdfW6IO3iBUupFOcSkUImK0c7edzWpMkbdmHcRLU30PIp3uCj59NyfFR+fE7WX0
OelJhYkxNbZB87WPRL9dhOqGeUtzenWhhsMY0rrQrlWnvtX063NDEHcrYpKgyN/LeR7U+6gJdjib
SW7IzB16fPkLYLpJ0/ywbMJDhWOsLkY2hwKzSN6g+HTFeCJGrXwyMsRwsCs6v86RHvOnjG+Z9biy
2qTWN1PUfoMzwvnBciAoOZxscu046s5ymsfgyHbKyjBOUG4A8+1SzVXn5nFQC+3YkPdRNRFflcK8
yjQ9kKrg92WCNovfdEODYtnaS565YjXox9EFS8q9yKH3BSwnW0nzaEpLL+nl1X6YSgRgumvPNk78
kZCcTOZTzqJDQH4vDVauwgm5/w9jjXNjAQqljX4lOP1Tieo9JARaN2Uq7U1p1uSv3dgJ8XFso6X+
kZWa14w53DudAyl9l4PUmpNgz9J057ZMxYupLDiaiEINkDUm/sKiCxspNsVmuBlLloc03yvzUD50
RUv+LQkHNwxvssgfs5zOS0jDQ81/ZDaJVvoJDNUTwYaTZnaObS517Hy7ylX4kvbXYHBsjyyw2Kat
3voJ+4egm/JQCIHkHWFsmz3F5M4r+kxWoUsd+Iq3pgHaJ0pIihllQw61pD8VUtzUNH43A57mpTi1
jV2cSAizlSw2jcz5LkH+G52uPqRq/nkJVOveLoz7Roahl4nurqZJfswIFG16LA/7yFpunDzCY21b
X4U69Zem1PaNjC5FoWN/sxFEhjb5Ch8Ci/yehSUkn1fqp9zmZ1LnT4016I+BpBFiDnCfWm5G26u+
OUYPQU3IyGnkLbgfbymFce6N/m5qexMYZet1Le7UIHeSffiVjn+0acuAHiJaQ59OL5FR/yg1oW5w
F/p5MD7aTQsTRv9uE7ZxbBT+vtbC7dJHNwTiMQotyQGtSTsvU/fVaqtLOuZ4QcLp22IH58UaKVSU
6lYkuU9PQ6PjiWrXGHCLNDH7drSGG8vptm1p1ORy3FdaMZCAkMHaMv00FQ6OxYklZmJH92lqMzAe
TzsN3fuaaHWflK5UBW8o9gkObQiw8GL6NJduGzVy5a65aKOGTQMctw3Bfger1GxrbPWrvKr7oypD
VKfPRqY8z0geWp9/x6Z1UGbdzyY83Ugce1UFApXr1FRV9qQc9BqPJ5lh6S52T/+WNP+m5nkdULte
HoSJx1RJqeVKfTwWWY1lfonwBcVrbWQ47JOTOyqUlCPbm8tmdDckccY9K/Wva7qOeKKM+vxa5WOx
IfiJHovwC+p03Eo7ulizeQ9DofHKLmTj7ird6+uKmq+jL6kpP4q+fIb5JXxzWAhKlw7tu7Q+g78a
OFIZnwO1g+Q3JrZv5OBcYNIuG90UrzqAEC/OZoHRuwQ/C/jlVlMt5L04cbNcA/Ok9VRsbTt6tJC9
oak6VyUNxLesTBTaZayHgy7TZ4f6XcvJC2vO5E005fshfh6kGdODqVeVIXkUtNY3mO8xY2KgZV3B
Xx2qrzOpgyrRerdt9HJPuX2uJYZINZNQGpLyknMX8bjrfiehezQOV8JepYCXXdsJOWtgqvpRqRm+
gVDf99auroP4JrBt7I7BJ03ajzKsSULg3m9Ecot+hh0qzO87sCw55u5zM0Gg6NMG15EmQT/az4U5
yrNpFJfSiG5zflMv1hrAQ2P4RDaZ4j6AcuAoB0OGN1hfaaYr7ZnjZYyxmRZIr8qvo8YT3GD+rgP4
FHWaPfPuWDjR2FJGTb/iL3gzylrwrBa3EV+r5PmPhWiORb+sWaIzHjJYISuqyPoWjjldKh2JIIiT
1yJuBFAWkrXaGNIt0OIHfBrtVjoRj1lPyhvsMTuP1R5kZhCRVLGoOtM+ye6RKx6dTixuNNFys5ZQ
rLgj4daaiZtMERx2Cpq1UV7mYMO6VeygTGKXxsTVpMJDiVZ3LPq+puln0U7tNY+i7861iW6dcPiE
CY8eY5p8410YtoMVP4CuIlTbmlCO5FWReAglz6iuZZj3BJY8pL9H2E0xyUaaoSHqgQHRmNNDmaGw
t+aVMkQbC21ny/RpjnA6cngnIws5jaLaujUd8YSW6Hidpp71LL4nj9h7fY//sRZLcixmiAZVA9tB
DzMOreQ11CjQ7xyn9u0Jfo/DOtGgWm1FoRIlaKOrSgf7Lh4p9lItnzGIppxtox8gIb51AU6S0da/
mSLvz6alUNyFxfPQL9JbpgbVaMEpQUekhfAcuRO3N1zqV/gisZ/h7o2VSmIDX4k9lf7k8GS0RvYl
ajiIxs5Yu3FlEXeLjYz111UM3Hip1avuaHI6UFT0aGLrmyQKv+rlobdpVbQJnOPbNiYnCh+VuMQM
Blip3wp1tewZdU1gI6m8kmwzlI1p3gUmVutUqdnoouAs2LsWctZWTGcA4gygnio6Ec745Bht4KXN
CgTARsyxaKLqmkPPmjrXSDh4WrW5s7OvOC7VQ1br0JXS6qEJFORtmFMkDhxMrpw9I3pmG1AJAQbr
+ZOeYJPk++WZWeOYfm3C/lMRUclS6ZS4cqlOjEKVWxCGD61Jld0OijfEROTzhhBJlQi4YvifXVXK
/GibJTmzCQ2cTOznpaHtWI+mN82ZiQYf4WtFhU80/P3dW5uXm7EfSvojFFZE52MvzeFR1nA5XDNQ
6RvZDRSzJDsAbjL3YkJVl+DbiFn0SadiKYkf5rpfiPW0AMYi4bMVygEmbUP8xCDWMctr3+Wj3zSY
3ZqijbdKtxhbCrllv0TRshFOr8L6hXOiOe0xaxRtP2mE1YO88pWxeJ0mBb6IMjvb0Kioe/uw8SKJ
JD4XyjFVnXRX2thsyNzgjDDoPEYJh+uiqF6dPJZuZAwmvaGVYDi39JONnYZlYdNqc7vrVu0xhckS
GFTAVs7zaVNumJznQpwIgaE9jmmAYRE/wi6G/EhYcC5cJf3eEWI4aoux6nugcngmp3K5lkg8m7GT
2mVK56vTpRTkp2jKTpTAGAhi8x6U9Xdi5TY6lnYkGlAsSbUFFNu5y+pD6Mherd35/NYurDcMPSCM
g8dYUbhrvXK0K8hP+GkNonEYuFv72AlaxvqwQLcJHYzZ0YQdXQtvZxGAoiGKOjdURcAroWHzSiYK
/f88RXu26Df0U7ytVoE8rCwwaMO2zS3WnHp+cbCNR1o2X5S1KCG8cV4K5XUpSuFZOpVXhG9sRuDn
VKnc8BPUJ/VQGTxpTsS9X4blOKcSMK7GmlxohtfWwXO8bJMSA/qIUOY6A+IsnNOXMJgeB6sbPOHk
flRVvVcmcKUmofaemAhTRZne751Oq8AUUNi05RXcD/HHtDwu5LngxK2ekQGjDhZsAbudZWrKdzxH
u2E2Ww91KNyGevsYsRu4doBPe9L15JpfSpCERvUgFxrAqyk+p6UnJp6C1EIOR8WELarQhjefwhyV
M6saPABL4ieSQ01VrCQEPNSbqX92UG5csG/wTfsmPzghdVWbme7sxB2AnaoAZAMa+N4J2vahrD9P
lYL7NDobfQLaHj9ZWN3Odi73vdID99JARAQV3WCdQjtNxC6Zg7e8MQQ7/fg5JZszGDg+amSRoVoo
XWzU8ySd+XFSjhBR9CRM2ZysjB1fSymTadJ0EpMvJ/zuVCs5IMsvWhZ0W47DnWdPPOKJFssD/ogj
2c8FAj8uWh7SmHyV3tn3rdnc61p8SlKLHDF7K7Ztt6UTaLFO7Ugy+03SAIgvaVCSY99EYXUduwqB
SqPTw0mBDkuZ3DnQHXYact82tlAFdVRIpTRCr4bStkFXzVzVCYmvzl6Ib8KlW9y4jRdjqriHpkqF
a2gXYSo7C718SwIwBDvGz4zRbx9b4jrEY0MHA75SHM0njQVIK+tT2i+XsNHJMfSZdZSRrFA7svta
SBOQ7vIck5PfR0XkkRY9R9Mob/AYGkUB/DxTH8beGc/oqAd8lR3gI1znnU43pkmWyyIUY93qBvzk
NDYV6uqgG722I8dkdKcQyDnhOxQXtUkGz9YCTCecr6xc4alYXyFDo6OmAAbeBlH84uTWl2BsK+IR
NnWLUp7IDz9UVfhj7q10W+aD8BKtghHT4yLhhwWaM37DpfWqKM2zUXOT1UJnq0ybFWNUPquYviYj
0j0RVjgD5fdWT+HclURJmENwbYMi3hPfp5/ACbzLjIs1/SiJaxF/aglNdgR28hK4Z5OQip9M8DhL
BJjKqY8DgI3bIIvLjWnz4yeln835/TwM+9QB2jkmL5NBamGAUF4BSLWpV5nZEAyubg5HIDVf4rQN
Tmlyow4GZa+ZDC70tJ0AKn0jkFWITcXaCQAmVVs7wN+OxDdJaAcFdwDI50zbUaexHJjY5UjGMfuC
bldF2ME0GnZes/pMTgNoZy4f+qb3rZDQPOZM5Fh9dLxUw+ZCuukY5jvTqYob+Lt4PDlCEFGxvFbo
zlYjX7u1tUiciKTx7gO2S9RrE/NrIkHTI6pCax+Z7akWCrY3vqQb2OPiIg6w+zppiyMCVZeufbiD
PXJAzCVEYs7pqWf3GwzMdEHX6zwHhDqTCVTTpPL3FrywKiWkKwlDuGX3PIzajSPp8UeF7gtzCL3B
pLVngKBwcyP8XJSjZ5pHGZTVHtoc/iEYA3joKk+xF+0Mu5SHdhrIxfBfxTGYzUwXNz2RHAzhmD07
/atZZ0eJBxjr1+usqoqn5sSUCiM4VhRvlrkzwn1tdg+0botHwryPPS7L1iZ52qb9A2ZHMuxBjrnJ
fOQJgNKcLm9OPN2ROnyrrRTtQVWjw2SdYCMlFw5niuFm6mj5uGRU6oPxklQWT33EKVEg1GnGQvIp
B3Mbm0euAqXcNiTuS1ToLj3b5DKoCQbYqvqtAkiF/yA+QzGst3ZPczwr/CBMXpJl2NIaNfZEvqjO
E/isZqpTy1QAaCyY0CONzwnG3VBERFE6zhlkskrNbQ0IQtl6WOgTaEEhWpLZTK1XNtiTLZt5BVOZ
XQUWsyUCLgp22J95H3zNnlk+VJJF+s1QcfTGt7GKWtYzCHNqsAW/AiIvZ+lcfTEplJQiclVlKbeV
Ez/TIB1PUXOf0XeWbcQ4D2L9GzpmfqgZukcYL6BMCfH5mYmzV52TPUeS8IV9Z1XiMtcTz7Zm1Mx7
SOBwXYJsuYMXFu0XU4Nn1nCuxs7Qe1UYHdtI77fKMn/ObOATAzUaG64AVj2sVonYeq7Sjl8hIvBE
33uvBzUgM4RTt63QaTuzPIvZaDYjgxM8iDxTOH0FN/WQlcqwlxp2b2UGDq2MAzS23Ic8a+4tzcg9
zLWbtsqDyyqzWhBYTOwiy0LZPa3bWQkr7FO1qpHSYc6JljQu5d9Vsn+7Ki1opIf4FDiRclPg2vP1
AUOfzF46GGsuDNmO1GSQbCPKuK0wrAURqluId/NiIR+7DXWOU6i+0gykKa0f6z/IkmTy06H/PsF/
ILpsi2Mkxi/OgjtkiUO3K1J9v2RsGFWKlYn327VTNg0732ql/h0r7bIH+YJhxnpO1tQj/WrymoXE
RGdkHdgLXEFgB4j00wZOSWUFAZNMOqRHswFHt8BkjYcnLYFQx3rjljypEJC0c0tKcdPlxrxJ646n
gBggnS39Epdch42QUWSuoiJ8LnNb7ULc0szQUL/E02RtatKmxEOKgz5Dc8Rtb+wGwdsSV+Els9ts
N2rGpyDG4bqEIVgGQ5zorpc4QoVObwHYNWUz9WV7UxF2d3F6BOz4x3RKToZtPoSN6hWLeTND2qOn
Wvdo2v0hwlzq4/3g4nL4w6Wham6t2HsKZ1BZdfYWa3swcYzpmYydQUqbdipZSLvwR+CnAGN6Cx6E
quxUS/OBMqp7Pek+mUHFQlEnfoVXcRuHPawvOMxrXc4CUbtOpLanWeuFb9XymEhSoDoFKKFQR7gR
WtTEpATydN2DnGbCcfj/dzpDAZiDVG7KuiFWPwyPeLD8kAPc0hYsETNIkYbAToVY+5oWZn2oRfgl
i4vmGnB1cmjBU4GyAQqIlGc7zyJQhUsMkE1AywGsBro3F+iTA1aLXSduSvh2Zx7fayFTwPMR+UM5
OzuI+cKv1skmaAuvgUMvkrO4s21Ms75QzmKFSAhIjHq6xTyCOuNw2OhMO9wFi+F2WK1rFJnXxLo3
hvxb12ViL8MCJV+59vyCLrZPaLBpMLu868K0fcgoZ2G12dZhJoIXOrnBthngHMkPsY6HDJh5HgzV
TZ8P8IwDhagp2PeIb79zzJJQWZ7ds4llXmUO3hxWB3OpiGEFjBdKnhoByUTCunaTekaZp7VLyHDl
Gmfdlw4mPVoUUp0F6rlENSl7TGSVFFcN7r9rDF8Eovdjj2fKcvqLPiOhroU0rXfzsV/tAUtzmJz+
bAww2gxdCB+9It80rTp6gYr2MurscGYNozR4U4n6HWoLp6wqPgcFInScTykWlMV1ehhUFI+txyZC
RcCMDFzhC8Btp5z9McQ+OKnYijlAnscKJQrtTjmSIYPGK50HOG5QqxhpkZYaX2l8w/CMIaz3tNmm
aUpLqGjLnZgF6ZZ0PI26vKuUwiPly1FDfNLxz2y0dtJurI7K0FLxR09mw3SFpcO8tFp8Rju9a3Ae
M4aGd8mk45EzqCCEY+eHyfitS8lPWzoOLny+ANB7N9AV4y6poF1NQtIFCHQWqqJ9UIv+sZGv4F5o
X4STAuD+OYXkQd+i3ldpe44dpznGKnibLpwv2hS+aGp6Dsoo9TgpvOR2xeOj9AezndI9ClFNiynL
gTbRq1lSts0SMq+bClzhqcZSkJviaz/glg2wxJslExNk8q2MFqQ0kga49zDcdsuKSYYay3JTJmbt
6nT8d1UnTs3yuV/pQ2QqG1rRN2Nn5zuSHjcQJzCsFwwqGftobwuO0cuCDSYSTuaC/DqZI9IXAnzn
6uWbMjPNwlCr2JU0DOnmLgKWaEPOOTNmN56C21nXKx9pSDbtF6ol4bMGMmMJFFLK9qw3Lfk5rVLY
5TLO6rEXhVgye235JPo1b6RPSGWjIEoaD680saSXRaRmNCBGddkwFSwmlOs8Z0tmXseVRzcsI1sJ
rd2+T18WJcBOokRf5XRVI0McaH4Ti2GzZUs58YRVtzRPv5i6+SQEBEm7/hrndfqQmg48XN6xfZsi
imqP4UgEC4KnFwb2TlSRsY0hBe/GBP+4M6N6BO04MXbiR8SxNY7NixWoNonxHI58XA4u0N8+kPmh
psvglmHip5jEp7HlqU6twpP0Kd1ucSKf81mxg6VFdwwDKlax7kbJKcg0EDxkTECyAbqIweZMPecb
i5FWIXKcNrSCF15hpJbJ3S1GOsgL1ndSI9O+XVscDljHXTjrEu4Ci2mZCYx9BrwABsyBU7Jai3Bj
X9JKejEzw/SUIqaxEiGS1Q75K02q3aFQCmY30DkHMcRZsZYcRqcUlAZrnlovb0GjaxwqGbujOOpe
67JbI0trREG1uSzjMQRfw05K1meGtRKBMQrW98NuNOAJReUvSOK5IsKTPpFbKkCB7sa5xJr0AgdS
37d9TDdAtslWJnm/XYF2GJKKmzCAhitTfFKMsignvTzpCSLuANyI7P5+yDncRw6jDoTTEOUe5x26
Jm/TNGSerJIftoIfcehlepZLHZwMHtUxtm67xnoEhlt5tVnHuz5cT3YtDw4x6C8B2DZQIvEDewp/
B/d+14MSyiZ4m1MR0c2ErNBVEnYsADD9VqPBtF2DPwDFcr9Ze0pG+UAIesGRkL9JHlJpr/RWzeHY
dzvPWnYXKuQCAOR1ObAaEcd3ljpKzjPOt1bJbsAVw9kUErWk/wIJ4W7K1PYYWiQGGGb1asSESpLA
emDOlw8rJvHUUdW3zuJAZQgUYhohuzqApnY3q/JNZfdmkMC8m2u2F0PNuWPKlNLSD/OL9QZeCNS+
OW0zJJg95Xi5GMGFbWwpnf4YGJgMs7lesxYYeVX1DNZV8zjE1Swa5Y62ZHNkNt4x1TiqYxPFbOyk
tNV75uDVcvqq2xlZopq+KjSX3u0IpvuZVNypKJxjobypCnC0cECLttKhuB81tuq+ppxPJfkCZ7jr
dSfzi5lhODiOckTXT+pyaDLrmuuR4gawJhNlPCQBP7FwSi+ecMmRhUHtx+rod8mosHUN1IpTOZ8Z
dbASXiaVqKKKmN/PXq32UDjCGpabkuwQVtmv2g4oMxEz3wmKXZTmPi2R7pyhzvpiDl7DBF4Evd8L
KZy3sF4H8ywj1lwdt7g5re72Ble9aoUFQPL2prQWiSg2DJdGZqGbZag2GhNiiFerF6FNFwrwz2ET
31UVrluVLtW2q601RwJuLu8ZMxDnF6OzcQUwkA8XgwUN6QFW/ewymOgE0mBPiIsaasLWMDUOCIly
pkINa0nD3gCfqJY+m1S9/X+bV/4l1bz/Xt4859/b/w9CzZK88f/5d3b47yNF56r5OdG8/tv/SjTr
xj9N1TRVMFqGYQvIg/9ONOvin8Jk6qKzjljEMeaQdf7fgaK6/CeOSTqO2C9t/t/6jzgsrwNF+fOk
KQzVNgyLDqQp5P9NolmseeWfxonSn7N1Yp2OIMxs4pnlg37OM+e0POyG4VHbzh3c+n700memfrgD
zCfC+5vezR7h5W1hvPnhNnWBHXnzS/ny0736Ta5ae5eqXr8FrRhdVW3i3Vw3Ae6fv4UlROSkI9+i
9YI9RzxAfcoWiOS+8EZlOz5a7n/1gY5tq5yDLWm9i3HPkORpR4CowfMpN3Kn+ZQrdBE3s9tsWWD+
9dLwLP8+OL7exXd3mev7z8e9u8usFslUBi3Qvgz/cl/R4v7ywRW9mwv7r1toqpptS6FxFtF+vYUo
uCAmFPoU8964Di6jBbbZbXqBAXevzS5VscuZyq8rb/6vLu6nT15/3Nf/TKTVDBGtjyv3krPI+Dba
3/58aeL3l4ZtwDDwpnAff/0A0TeJDqFObOft6OXYrQ+wnrdyR9c1oBuy0R8n3wEM2t3YfroLtw3p
s021lwcQZddia3/wYwr1N7+m5qi8tBIWgWm+u+AURDVF2CK2cjN6kO3Q9/fCW/gOyY/iJG/0vbUn
dfHEC7OjTI4r7883RPvdDRGsF5ZUsR2qhvnrDcksyaM28bqQRXYZBgX8eYu3rdgO1WH9GjA4PMYT
5dp97H509eur+P5R/vmz1+/2069dWuY8dtPA9CV5xQ+7wYA2E7b84ArXp/VPn8Ks5Z8/xRzTocaO
r2/xh90wC+qw7MsDpyS3AM3x58/66ILePV3ziOUymrmZWBe3CySgksidEU83f/6Y3y0BP903uT5U
P903uUTLoKt8jIguTE7Sku9//vO1D65DvlsA1IQo4gTQgocCR/UWdEQP4IDcihtvGefpTpc8VVzM
qh+spR9d2Lu3gVB1Ie117Vb0L5KhEQMJ8A8uzVj/jPePg84wKkZfs5xgRPz15qlNbGFwgM1vZjUd
AqxDD3OHK55CGrhPH5oMw12wsVfS/h46ujculEmdTpAMi7fJ0ch5dVqcBIEcaSYH5Q8YB8aJGs8G
ERHCrbRC0ytFknyla2TTqlasndqunc4Z0HvbQT9kPMC0EWbqfIIMs+wrvPq8AjH6hmLlR1WxnoJ+
dfNA7+jtOdxlzOshgkc1NsekmkxWjbsMM+Um5t8H98p4nsmoOSDg/dpNklKe08dhWBkD08jK1kG6
/ToR0NtNGQ0AS8O708RB4uvTMEOE1hU/NBr7C3jHF73N93OO1s1oOsCihFZ1zJaLjvE6yW/aLJP4
dSdCDPrqeWWGxXHO4DvUq1+kr5FXSd5TopaC0dRMPThbmcYkLAx2A0OFtLiGh60e46AFlpjGr5aN
EWAYcFmhiTKw2sYkWWc0ZFT9OeqVQ9Y4Oy1QfMgYYGDju8VGqkyUXcMwg3pUMrqz+QO4N20nARPw
ViAtoXrQoMGPCw/bUMfnZW6CE6QRrx3aw2DTicrs4AtatcuUnlM0DzfSoUn4D0OhVVIRRdzWdfuW
zN0PyeSytqC32Q714R8jJdkYQULeNllBT3HylRBsKAMItrpqnEm2o9W3EKzs6HO7GGTPZXiu9JXy
x/xGxOP8TTHk7T+ayhqB82EiYdBOtzETPV0FlefanLFJlOvQnQGb/AfP/e9eaZNFgc0VTcQy373S
//nyi7BuC76LvX4pTdK4hGB6nnqSwNROP0x08Wi9FME1devFBVzlvLDfc9V//lL6b5ZmGDDkp9h6
KDT+2q1/Wsiy1HDinpTAFudW7fW+fGjO2V1zrv30i75Dn3Odbfcj3lc/XkOPUb2H2q1OjTd5wp08
1c13JEnv/vyd1tf/3fLwy1d6t1sQCu+qJXbktmunfT5rfi8LP0XJ1ItDzdCBodb8Kiz9P3/qbxa+
Xz713aJkMdCDYy6fWnLqLYm5BMFHC98H91p/t2nkQWoNzF6X1MXyCczVPjtNW1yGtx/v69p6k/5w
E//63X/6Xfux0TJOMIx+JeZ3I35oLohJPz7ypuztV1A9P+Rxra2Y6vjBI/W7Q8jPd1J/t4XUbQEo
wwQIAzfgsqZId/be2Gqb8Jofk1ssIE/tGa+auxzhEVME9H5z+ehL/P3XdKihOZ6xz1g6pdWvW0wz
1yFTyMn+We3VsT5lWffRj7lWZb/eYKhWQKygWK1nOrl+g59ucDpo+YBDDLbvN+1uZEy3x6SeehN7
Nv6MLDsGr/qW/JP70Qb928/luGgLW2qmLt9VbMykcdSy4e4WLOCVdZ9Et8kY74r6/s/vw99XK4dy
WKqObToGJ9N3VSkABwxwAai4rH3ShDcxFUyVl//iMzR0e9PU+J/57lpEmOl0omjDLcaPGdpJwjDT
bs7cP3/Kyh/720/FwiksW5o6R1P915+qliCyq5qfqj+Sbozv1wI7crvNcJxfa+pQ4bcfLCba3191
R9fWp0I3VUunfv/1I41ELpM2cfcUf9lhNcY8wAk4uRGu6tvLR8/iby6QTYwD919nfvuvN/KnZ1FY
QdB1+EbW8y9hLL/d46sxHlD+fSYn7QoPxtIHu9lHH7n+858+UuawoUKNj2yZOT9/zpvTBz/a+qO8
e79+uaZ3b3CJlmZncjJoZZi599c1ce5l+Id+nF1erN1HL9ZvHnhS63/1ZyxzJSn8ekVGVba9aKh8
V8/xRBBStqDRGAT8wYWJ31yYpUubdcOQpmO+exozI+ewt7o1+2N1tnbLSdmGZ9zQbupW+49+pt/0
YhzdMpgJJyxHJ7r6ruhgVJHaBRWfZlxHT3PnS75PtwLG8YHh6W7+8sHF/f0w/evHrRf/02MRy2So
yaiuJ73Z4+HYN6dxZ+6y44dv2N+rBOev5d1xtPWg9dex/qdPas3/oe48luTWsiz7Lz1HGbQYdA3c
4XAtIhh6AgtF4EJrNex/6//qBWZ2J+lkMqqGnWYvzfJlkDegrjhn77ULrCgpRRhEaStSZU7qOj0V
HmdLbihsmafaq930Tj1AOvri8Pfb121SltGYSWxqbYapXE8oXaBqk120c4FrcIvnem1vhyUQ5dfo
6+u8nkmux7p6LRUlH4rJx8eSHZjvYYvU3rxyF8uvz87K9Td3PdbVN9eisilUm7H6JbFJFGHYo1B6
prfucvpZgmX64mO4nkXmAXWDj46VlAlav3o7p1otFB+WNooj673REO4OQW1+Mcj1m3I9yNU7qTig
3iAtsNnfBpt012zire4x5381Y/3pSaH3UCltsXA6+tX2blQyJZHwXv0oe0JW9zDHdLwWmPQ3iIK+
+NLm3/rn+XG+KkO3Ka9a9PxJEv/1SzOt3C7VkKDHcTeXB2KHZ4XV2FNWPkAAL/pivD/dxJ+Guy54
9ON8Ti6V+SYaXr2O18Za9+RNtP77ZV3vbn5cFdeD/V+G8Gler5v/7wAoOxWyIQ5+JifADudZwYnw
72PNu4vrO2jKTB4ORx/q1Vdj/esQaChjuqxASS6q+QCYluprGQHhiefD4d/H/MNt5FWXLUvVlHmx
vtrxSKguCRrUgS3s5tNVvA620vq/8C7+4Uv+ZZyra3OmckjblEIHEfbetPW3sIvggfX1eT670bfd
kJXu/v3auGe/3VFHmYuVLDQcJbmvv76TIAvCAuTitHQi5bGMnMuEULptrMdKyN7Uah4YA9Otk/q+
k2T53EVWc2MYkrwH/LeupsmbJgiMAtXTOchHkkGj/jke/WcYPYAyytgTJkeHsdsDw3hUpAnHp3NX
DOMIdaclwT6ALORPGMstcKlrUx2DJaAdV02V4dm3amnvhOWtEjc4lfMP8ATbxpwtg3p9athCkfRN
ol5l0Z8usnCn+nm3wdymngNBmGaRInotY2uCJjaZK7g2o1sG9b2SF5/VBOqPFjhc5TY+Earsr0hc
wegu6CGSJ188OY2MXVU9OJ1z35lp68o0+Y55X+VUi9IN+tYTSo4euSYKNby5j4JOx3rKOog0qf1e
EXhOUQFvEHw2K6FODrsCeb/woVzLDidIsKdeL1vDI0F2zqmkugO1FL3zZNzRuV0XSUm/OXA+EmWK
VgSDbifNNGYK9UhIlK4D6Axv8rEnRoSM5CMm8zsyr5EIjJji8YjiuIIr98X78vsUBnyXL3DuBJiG
c72EU+ej8N72yo8Js14W53xJINrRWXdr+dE5/H2037/2Xwe7WmoqurW0x4gs76ytWdxqPB74SbaD
c8f+YhL7/SP/dairBQdXfksQM0MFijhLQMVqipl1SfluXCbhzVjZt7r09PfLu969mlDKfr6XV59e
FNdKxn9NS7N+U4EPOvVb23//+xh/2B/8Osj8/f+051LbhlCRhkE4o5FDsdJjd64oyIFLO5tsCnbl
X9Xzf9vAXl/Y1Z6kSxFBhKSD/yiEw7dblPdzcy/fIoW5/+oMoPy+/vx6hVen3jAx/BBu1bTU5+7U
5JJRBdt+idUAD3uykD2y8bCXLf0Vkp0v7u5Xn8PV2lDJdZK3JNQuB6/akh8WuRxSd5ggl8M91a+v
SiT/5s5SIJF1S9YpZvz6NEf2taR1zaK2pfGuryBJnMyFvYg26kJ4/+2DyD+e479Gu7qztjLGajMy
GjFezgKbo4d6e2FTP/4v9Wj//Ln/a7irm2mNjmn7E8NJBJCLMH1SkQcK/3vXNO8B2sAvnt3ve7/5
vfnXcFfrbVUZhEflDIfbgO9+o2yyR//bsFIeYu+rPdK/eXAWjF9ECFAbruYXPQ2ljMA+zGNbsYH5
EXmmay7Ymm10LNRfVpw4+v7x1QSDSNXJVDhXXd1NiTBLhHpkZpE2+FKP43PUENJe42CG15Gh34L2
sEYORzqXBtJYEjqIA+mt6SpITyVLWsVLuEJfjDJSX1sQvfQq3vV+fBMP2TpTYcnYxI2vUHVjWBVV
fMZsNNw44OiQ/icTHRKLAqJmW2ToVBugN64RkbruUA27QUc3ojWsh1snjvf9RByn0emIbOpyjVnH
XqVqvWmTBtPiFEFwmm5rw/RM/NlIj1dNiwEZON0CETBRDyrBMH4t7USg3kR6uyXakoRJPb5NDVz/
U4CvoPMwA+yRW77kcksHB6+m1RibOhKHok9WHYzoAqR0UgPzaRJSKmH4AYGyIf2FVVBeion1FPpy
uOnk0doabRiflIh+VMAvu800fTV1qXlQbbtcYTLINkYPaKAnW5qUs17etHhEVs4gjRcsY9WRdsib
gpPdLNj4V6UxepKEpjcEV9JGcn/B4YImyi6VLR5oAqiknlb3jBad2jOOihHIwiwhzsytNDleYnYX
I/dxqEhFvcYp+gyLExsqsJo4cux1ZpTjBbm+7BGiAqWhJkdqbh5JfiqQwor3aG4sWXSYVDpNWHyh
o5jsIWR1G8/NqHRuSyHPDFxfTRs0wCYm5xbjq00iOdwnWlrx3NySRwPhA/0uGoXbdG6AGVigFxY9
MejzH5OcrdveeYOaYD/kc/tMnRtp0pTEG3NurjUBHT0o8pI3mGlzrwvF6+dGXDu35Ax6c4DEcYFI
UAwUoyOTUiKvLpqbeXkKW3WcDqYU40sITnHQm/vUIoUyn/t/8dwJxHoHXyGARDV3CB1ahXbjP6mZ
uZ+KO3Au746M06lvfLLuCLTDNnPp6m5vpNpscKDrGOGvWMjkfyynjOYmnBefBxKQPWlDRccn/T2x
qu+tLF0Cvr3ngoPlqhAE39gYT/tS5IdgbnfWc+NTcvLvztwKteemaEZ3tK/Ljyq179q5Z5rnbCJ9
8H/MG5/Z3FfNzOl7KyGLNsBKf1QtMGLS7VZQ8HYjkjYLKahtNAdCEF5teTqVgzTtUhBT0gjrsm9f
BoRqTi745qJ9zZvQCmet+MnTkCN6Ju44y0M8j3h1K9T6uNsN4jYIv0SB603JQEA6zL5eWzWOvA8K
GN/iqSqGjY7Gm3ofpiKx7EHApxQX0RFtY4w6lPjnBF6crekK9y7Iv3qdjOMqBZOQy+FKh0iT8Q23
irxMRvku6SC/VYMDUyQ4anq41XXjIwulvRjKRZ1Um9Ko3DHTSLG6nbD/L6zgsWpAEJZnubFeHL1d
t+RQL1AZLtshc4s53yfr46Vlg5ga9XErAHeFWCob/mVhpg/0qldpGXixRdGEkrnciIdMGk8+xlcd
aDBFnEvdsdbxDo6BBBuBkPF4ukGKvNVy05ODu6zgX+v+NnRg4kbvpU+/u7f2pkZYQpnFK8zluxC1
kVyTXlrbe1i9imdFk6cLZ6PgR5fLEijRN+w1m6lRiThhs9tBHkgAcBA7DrIopiGEYYFMQegaanoT
p121UISDgSvVdhIsUUdqNsJ4w+2+qwnCGfrvsvQIjnNpiFs2mOuqhfDia16ffrOEhX3BArlv0/cN
AKciTYVQIAcpKQvtWkZMknYO8VmYSPpXp5rmuwPisb4Pm2idowrmjLgJ4ump6ilby5Gr209TyVmr
oqSRvDRFsOlw/KQ+aQgy67fNKapCednG5sFsxHpE6B52KCQTa21rglEwnWP4oWbgNZ2mLiZbaXyO
STV7NicHtK66lc0SHYlNZAnowhdVv9jkeqNvfuMxuSFThzzCW1CKZzUnxEq1g00ckiKB6h4RHfY0
51tYpkfJCGBQ81fYn/ztPbjx6TkS7BUlkjWFBvijH4ZnJQ7PVqPBDBK6vAvMJlyZPTgdIyPQVs1y
GzyXLmAjNgHTFhSUKA0ab2zSfKu1jnOY4Eif7RZyYiulN5ovLgZBRh5BUOo2UU1xH4BEgcnPDxBO
DMXXL4nkLiYm61D5rg0m6Wx1vW+LwSXxDFdExm9MwuRqjKsYqii5ZoYSSrcaQbp3Zl73d1FeV2eI
euUpzQUAQCMM07MMLKTi+WakPpgWUfY9x0bO0iYZahhPK3TPrQqqWmRAdH+YSRK7+ZYo5lvdjvc6
TJUl9s+N70+nQVTBpS/Lc9fwx2U8D2CLtXMYtFvJwJkJvscTY7cO7eg4NdWhbc1NIWFkLAirTizr
dQz8p9Rvv7UqIQ0Iume4PBzGztgbjnJKJBvTVfLdD5JVXMtIZi4dntjVRLBITIKA3OBW1Y1hqWrJ
Bpg3E5nFSoLGfqmX+BaEnp8Kx9gSqw7YtLE+hhKOINhKbGsDcRdt+d03smaLpJPgEwTZ6ux2kHt5
C2LgjkcLmzcILmM9rgRrSJHFe6vo90XUhkvTCBEiCODkZlOdoopVN8ymDq5Rqmx0QmHgSnyvemlN
HOCO/hGgFfxnIKpL6JNg/MuCZa33wdVkAHzUjSapm3AECTZFIDjieJ0P/RYm8qavo/gQakgt/Hyv
BxhpLRF9CHXEBwZpc+rsb3KrPIsmegh6Bz5g8SBPOSL2tHoYhAl8OviMS/tpFOapV+R7ddB2UMQO
Uxd9GC22w0m0TCvx9Nn75rtBYjx5vFikLN7iqOT/b+NsZefhqlBJYCZx7QJhBCR3gLHeD8YlqJ9d
oEkKQZY5cbNVAW9dYUeimvKDZGlYbsgt7HKknEnISazL70ppQmLPfiIfbhQtULYFbIBFbw37jjBG
o2zuZ3iUX5Zrx3Y2carfKB0B8vlEXAs2jW1tqzd+Y73XTAwZb9iQh7fIK4+KMsdE+0d++q0mQDPM
k1Pf155kO0faeo+qE+3UOt9i9TsZGaIy1bmLjQJTu63cCcV+a8euBxfSPJWZxEaANwbsSqJvHAvs
UK10D4VUbCx2T+iGnGir2vSUJqM+aQnvZmGMAAUUsfXDkRTx7pjoAgFgfJ/E8XMPbWkcWGXTkaiI
DnkS+KlAsm+rkE/OLpR3VvA78ukEvDXJAgsOTJd4i6OiUh8bKxj0xZg94m8IIJeNL0M93hW9th5N
w21MnAQzYAAmJlTXiC1BRLJC2OEgE7wEEaZpXgSkEIPrzC/i0EufmT19S1urd/mJkzaN7606HJOB
upKujajhIxLb5PRDxu7rmGIlJqB61Qy7hKiza8J+j9EIRkS8G+zeBp800RwtmDBZ9/GCQIHDbv9W
mtlnx7QEOrhdarnG6lROe3RkB71vpQ21MG8CAgQIhxACSZD+ArIHM97SDoeNaab3SYT9IQ5JMJPq
o5Wna0NKjrH1PR1YoRqjuCt1ecOGlTNCqXU43FVKQbZnVe2bUloPthy8Y5MEAmLKTFqa9GCE8ILt
ZNx15GM7fX4MA4KBe+vFYAmOS+1TdJBNldr49OXxtW6jl97nCBQp1NKsXLrX+hAyZyaOgD6w5UvZ
t5JYudC0L1Ia7AuYrG7UGMmmbPp6lfJGV62Jx6jGlxNU6ta3AqLPRSJTgQPkp/TtwxzPLbWZV/Wc
fZzhpurCi15FL8Ay7/XZCm7HzgZ3515NSIyXNYKHzT2prCzyal1T4LOfrVwnjw1ob2DogHSURxaT
zAMxWnLjjQcayoSmNGiAJgyI9UA4UxbdCRNLMkl2a5BQXi6qB5n9Pkmm5WXK5+98Sm+Z6g9ZJnmG
6FyWfrwuSbYH7LW2O/ss2/JWMdhsRQY7Q1YcPGMjJJJOrrwQhrfGHpeU502kkXXRZm+jIdZiVLw4
qzmh5SAWofXYzWNjOY+0wl2lbBdqm+9LkZyJKnnRe6MDqZBErF/hUxiB3GlyrkjkpJjLlHBaDb3L
6Hvg4YDDmOwfhgz2h3hV2nCL/easme17FRnZku8sw+iJNz6VdXshYLeCOPgejgF0FSl4ssFXVYRw
RswVegbCyPJpHIBDZXnt+HWHohebnFtOWhOAQnWUnhElLpWmPpE+jPWzWJeS9Cz08DnKYl4r5VPE
wiQ9qrnB8/WSUHf1ojbxlNTAv0OQSdY7aOlK0gpGUF9OgXdH9ksTRxKh5Tr90WUFaUQnUaXotIcu
N+YE2zu6AB2nLXGyS+MRMaC0lHpcrmajI3b207s+H0EPGux3OmHfkUBAiBJlL94SIquiJQpUPWVH
pdRsDC0JnV9loNi2yzy7kM5D7UZ0J7NBbNC1Y7iRJPtGiQcbYzWnXr2oZ9edeIuBGniFzGapzvhi
Y3OY3Apf3iGNsucxaNVt2pUjr/REExVSEfnO/HHkIsXZEBgVauGatrWHxeDZgfieGOUjM+djWjjH
KSdqm+/2KNuRp7T0naNI3KoieAkMTggoJlyL0LEujUqc6O0xNnCBQQi4J4gHKkOInziEXbw25xg2
JmeYu3TRSvsgc4WWIsL1EBWXwCfmMxzICRZsNjPdObMRXZsJrrC8lG7kutkjDdVWkRyIVyPldRyK
pLit44gIVlme91LD9CLbMKrhEdwaxbiNteE8+5cxe0sBPGOSSRsoFKRjITGX1eGxaKZ7rTFBAgO0
G4U7GVCEMOKqgA0ldJ1wBSljrdQ+8IaB8zfeiLXad4dAz7fsPJ66YLoEutWuNMm+04rkQWcZiQeZ
GDObfO3yVorMW7K1TmqaXcKBlFJRPYkOzIChSiO0Z/111Nm4CguvP5TFG00q8FZOXmm2t1Zn7wu9
3si2/w5akOVSwz4Xm90M890qrXIThSVYJtl2x6bcJRlC2QH+h2biCp2K8NDm8TfSutZFCOVCK4A/
xZb1Qqj0xbfx3lWWOFcy0XsKSDdk8AQ9yYIokRY/b5pnO6bKw+wrJt/4W+brT32h4Aa1VDYLmg8y
f3DkhRN3r0T9nnonfNWDfOsb7ZpZFRKpeQzm058MZCHD7j9VMcnCs/eOo0YGyM/Wyu2QDMQTVWs9
GQ7dFF+ywlkpeuU1ci8WtaNvw6RwiDtGMs8G8s5w6kclzm8SqTva845QbXtS8LK3LGkOYxNua6O5
hZjCMkneNjt/qAa9xFeVTOrBr4lHbpq1QbR56XTrSMtXpP9s4X+ZbtEYl6qPTwIr4hjaB/yaB7sj
64JVdDEOvGDRlL44Vn3LMZ1cIZBGsNABJBYhiiMdKFrneK2pvduB8SiGFtde69xKgVLyNQZEn+Jz
H+bCgs7BZYl4lXmv567kcrE1bEohAH1QhuJ8xRFngVa1Nyb+6qqyXmt6dMvar9BVk966zKZRAwBH
ZEGdRv4tod0hKQtpvipHenMDaenEBhPJOlT6J42qLfjJQyGr3SOUqBLfX5Qc/IRMkimXQuAexEz5
pf7WpnV7TCYYKsFY7/I2L4FDoFVt5/6axSe/mmi5IdlBEDeQF2gE9WcR1PfV1I5uATvdawYfugvl
vkWigVaWQpp58dzWU+YGH05e6j7zTKq32bCq5z5g7oOunTuDGiT4Sa0+ZFqGvL+3fqZKML91/61U
OQebc5cRiRyrztx5DOceJEiscV3TljRYrUPalLbf7IHiHDral83cx/x75fkPfR+0L7KiOooOwPS6
5VpR6rFV3+FBZB8RJn/nQ82+aC39ZlChdK8Z9Ag0pijFUq+9CE7ZmfDqkL33y8mrT8bB2ETeLHPs
D5Bhn4hvQMUpPDZ0f7+2P+hscMVYADGQWSqIEK/KzuTuFpnF3utH7yfYz7IDzO7Lflutvyyq/+FG
/jLWVQXfFBnHQYexZuuccohX+ae/ppZDS7K/MN2sBtVrN19c4NyV+1WC4FCaQpWlEIiNFGbuJP7U
UAvCrB8HSx6RSxVbkiHSxbSP1z3QxYV8R+3QTR//PuIfWpM/D3gt44gsrYG5xYCD1x0y1ESI+LfJ
zvqqH/KHCzPQRhlopFAEqNcWQHOqpAF4BQzpZeeSuHQLy3sVH2tX9lglmi8f3+y7vL6Thk5HRDNN
DaHnj57JT3cyxYvsc2ZWl/b9gN648DDoY+Q4znrcbKN/a11KP0tnSyvitfSKY71Xv1KF/aF3iH9M
pZ+NkN5CSvjrw6w6rYX3h3oKGEVTubO+Y3brZA9zavdiWEJZJVNy7pGu/tsP9ZeBr96iSNRV2IJY
ROxRbes1WZFoc1LvS8ndH+4x4yBcRJtD58m8auFVgR37Vc44oPN/6Nfl7bSc0HBXSMO+Ehz9qctl
KTS5KGbZDp/GVbO5zbqk0CSiVuvVuMIh7uHdoaqG8bFYS3ftl+3XP0wAjDerqhCNIxyf//+f3qBu
DLIQ+CDltJfBhejDykoDltAr6B48u9LjNOOxivz92f1pcrWYeCwbDYQiq/r8Jf00bEKpLQ1tdFz6
cXhSd5Nb7kg5eDO38ll+J4Jh2azDm+j+K5OF+lvH0mEwfX5dWTtkrvjXcbW8NpOpcOSlgHPxLp3t
HSZ7ZNHSsnukprvin03pVuUSmRcNb+v5qwf8m1iIX4DepWNZxFGoeKp//QWiDBu+EznTsoQqE5nk
hFDK+vvN/X0IhYVLR39tqlg8f8Q//3RvTQrI0vQjIqh5lFMyQb60dPw2z6E+/XmEq6dnlp02afKP
VWOW14qV3y+KPbuFFYX2vb/Sii8u6ff35WrEq8+i7KuqSE1GlHeKe9Q2+jLhNcWks1JWEaMu5UW2
/upZKde6XvNq1KuPozcjqzI0RtXXzTbezetw784CwK8mmXlJ/2VFnAdiisGHi0fK/iHQ+OmRUVuN
yAZloJjCCEjzcLrVCGaolI3QXv/+dvy+ZjAWH56MmUJXbVm7ms/SqZYNssAoSC6DV5PFAlirp+xj
ShH7dP0+LEHnZLvx0Jz6g7aKz/7KcP/+K/w25/Ab2EDoCb02+OeH4Oanqw0SyWn8ef0PoxdiWhZV
fhH5V9u339alH4OQzm3PXgRNv1qXhK4P4dhPI6zZRdmzuwFnyScnVtKtWFo36lNzMt9NQFybf+5v
/hlKf/nHcyOl/mcKxNX//M9/G3X/8x/6z3PxmX1rqs/P5vha/H/AjwAw+NOT/g0g8e1//6+8f32P
eCM/s4Zs6+3H//wfP/7MPzASqgr2AfH/D7Uw57rZdtd/1g0/ZP6HzXIADY5HxcSl833/EyOhO7An
NIWVUMExAyni/0IkdOs/LL4WFmWWLnxPlv3fgUho+vUcw8KAT9GEZcMGjq3Ujw/np9eyoBE9dVXR
caYvskXlV9k28AElRZF5KhSZJhHAxTZW+11JKqOVJuopNXs36CyKZo1z0pRe8hK7w6qcQ16BV3Qn
4sg8wNV+wpolkItQ6yEt0N6AfATbG9TNqdZsYh3HZp9JFNjlDERWArj7rPL3L6YOdPuUGvIO+OVa
bhpxR4QW1YDSUVeJjv2WVDCb+IWJik7R5VvPKid7S8riIUn4DaqR9D6pI+i7QWWZlcRMZqMGnnCQ
+PNmC0hOHeUNYTbfLPk0paW8FvqMLe2I3NBGumdksIzOZ0NGCwTCEmmAcpvUPQCsaqwWRL7ux6nY
EEn2EPvZjZ7QWqkFf0miQy4j1qcqA+JWCR7EF8TRSVWIL+GnV9Te/CXlODdvVGDGtp8cRVEegsAo
3T4Yw2U6smoNkvLNgPxDZ/I5iNqPRB6/B1r+ThDSqoyLIwzITZZHdGXzI3y5W6S/+yQc9qWT3+M5
pM5g2w9BlN8XNUGpVvuuNZDgx1DxcMYZELEHHAWxhx7lgmgWj5RPhEA0PPlEAVdJQTABdDwKTu8D
gl5QdIWunCrqrlRGyYmg143a1KfDT+8Bqrpn0ugasvjWhjyk6uN9mwVeXzyQokOLMvHPnZ3fVaa9
JET8ORqh1RolIYG5DzbeIBuvxbu8MDPpJfYnk2J98a0QYieYywmWpKwxFfqnkSvmkRoqednhtzhM
HK8eB4oxw0T9h5A2jyA1qgTmqC/jtlmnQB/d1E9GsnHjObqRlOpyaJBu+Lu+NOWNmiExgaiPp74l
gAeRQQpTOQDZ2N4Z09g86FXzPFFMt4zqRgTKNwjhdN7mXDrCLa2u6RaJitdytKn7+3WKmiJa0H5K
93FGQF4QOJnbdAMOHH2oFpUSoEZzDOEWRX2flBmwCdz2Xhf07z6Rf7ugJHojIU0yDJxybus8AU10
R+RQqt0s9R5UZ6CkhashbeNWcSElWpKxApZhiP1o0+XMfTpgad0RB60chUQjRomT0muH9EAEt7zo
ZcqldkblUcvtFzuyaMpIsJhbWePw1DieCYFrIVTz1gcAqVRw1WBCQjGL4/sU2uGaPhDVHJuQsoau
YhRQKNQCCi74wKVlSolqIj4n85PP0DJvIk1I67AOP+w8DzbkeJ6zdCRl0CJFasKgHc0R7kSvPtUF
Eg0JknxX0gyjO8kLEepJd8Qd4qHIguPMj6zklt60ABeA4x+JgSxJC70pnstIpeY+knUmFPjKQevV
Ab0zjhFzKCm133C476f4o3MKmCNO3ZKbQluUp3bhB3kmsf9qW/nMviOHGnXS51i3DbXj1yy0S6o7
QGbIAD/LpG4uNEkLvVwF50mnhoxKGl5R+ljlje4aNMjV9GkY2nLRtsRlQOVhOpXqjRKPwwYbAJgp
JLoWxEBc/f0OM+ar0qPssELaRILKMy5xzW0srqeNwluiCsIVGUHhElnbQN65Rty31jGXqUmythO3
AK2pU7xvwvigqdmFfiKSc6k7a9NgL0eQ5WvTwgYrwmphO425r4m00XF4Hi2LKAStLAkGOlLdJR2T
SVQf8ZWI0HDTMfsGVbyxIkRrgcrtF2S4NC2vbKlU5dpsgkUP4hPgRgpon9ge15+3bjn0tiqD0sfz
PDkQaRfF6LgkjtIdUUjgKx1ydCWmkMjO7FNGALfUQwv2s1Pcv8h9bbilhmqjcQBgWPFNqgj6BD6P
yA+hjRWafRuPIjyXtR2jB3TwcmrSDH9soZHL8i7P4mLXMVgJlWvZk2oVJAhOZfEclXUHVPNmmvKR
f0m3nHZZYcTv2qQf0oJvUoDAgeRQ34V1zTudV+1CTrPu4t84wS1YCX8zzeHZGpHcpdXBY64e66oi
RkM5DE0iuXWbCTeYEyF7QcksGU8G7YTEzmaLAYHt1kTrNctj39MIzAZi6iB/ZH0NeFQuXpUe3dMi
MWRYNFVMahqBYnGonsc6OqiDfxgmtJQVjFPXzKfqVEDLj1hViQJRYreTyl3Jfw4E+W5zK+fYmkbn
ULaPkU6gNRUlqqcg10IiB/nb6SraLLsBVe8cXNzU1ugXUnVtkXNkyJm1NgblIx9HYyX32og1kneJ
BlbsylbIxB+WqkfLk/aaOIvIB6ZsQ4xFSMkqrON/buV2FuG1LHNET1Y2IVJcf0Xzl8yTnm5N0Hki
Rc7YG+K9gSGuzvGFlRm60OLwjKvyamhqCBhtQW0exu9GL8RdrU4rxYGoTF8B8mEClrAxiTlCZPNJ
cC5diEY3l3x1y8KqXoFjTh6EunUcmK9Bo5gezg9eLLJU/QZ+RVF0645A24WfyPEaPBtE4aYgNYFu
mVEFwwLcL1PJGJzM2i73Vf+oq7V+M9n3TLUOCSGMlXRw+xKdb5UqZrhS5KCBW55VLqnBwEKYjWvR
xyD1mQ4AS8GA9TGIFWQFiXS0lo4PJl0ihGIRszVz4w6599BM39UxOUr1ioWWHJ/YojfTMAlFxMoN
gv6KTqt4FZs1WGYAqcRIBeO+K/3crcGrgNAmK3wmLCO9BpOSh3NQjr3jOALxUVbuqqhGE0LkcADo
D4AwFJDEr05WN9z5JmEoXDttAJtMNdN0kxKqVuR8tIOdu2RW+7w94q1J5BfUhWBn46K+iKncEZmD
bQoYpFwX760wjKVV5dYia/q3rJci2q9l5IV8+bR3Pkg/JOFaUcZzahi8usiF5/yucTmFvusnhUz7
BZFjMsR8QNMpqGiUkPiZAqIk2le3c+LV2gJWekM2uUEsEB0N9KL6Uitw8TZo7apsHwbGuQB2DKJ1
Wkjp2B8JxXhEMlxtJ9kIuTJHWoS1cTdqxJgo7SXMotdY4qY+jE5KXjAv5KSagPtVqMtK82I51QdM
d+yXFpKzLmCKEFCojalW1qmI3lSBtJO4t9BTM0JMfIWPmpgayzX6ul2RSAd9WKN8VQag0EtTQmLV
v0PoRT6iWvvBN75PbUSAknSaTP0ePyR5nSmODlFP8gIuCkvauHQIGCFvmzUKtqqaW5mrOrSNTOum
TBqQ36w3DuDLLI5XdYCvbRaCKo51o5vs9Oz6rebze2EG6viGH3zndiRyV9FeBvuRpABu7ZltbiTr
CzV8Kdu7Rj+G43uRHg3jnCeXt0h/i5JXO3zqq8uEyUxj2hCkJCrLjBWpKdjQRbDey9eObU5ekXmr
vhfBQ2GBMTJXffKBAL9XEASAJl1qqaeo8bIjUCGwEYuSQDsBQ+n3csKLg3IGQehCDkwaR9YFAvxa
0kovDzCCx7fV7ISCJZkX2jFJqlNtjxurN7Zh3K1750kqSKVQTpG5gjm0iPucq234smHKlDFPHpo0
bRwaCxkBg2SFyPQyDbX0GhjeVvTajOWCvYnbqdFKQNeUA4SMyovWrQckzsFb1DJxKS/SnLELZsJI
lmBA0du+2fKRRt6mVM4w+LSCvf1wwTsDueQsjwKgdQ64fvSaArpzep+hgdDTapFwPHGI+ZUfOwj+
VWosTSm85Ul55J67WRAf2wQCC+0rb3I2lXrqq3oRtduIPIFyXh7guqf3FmpMsEsr23rKiKbrifoi
i6osvstE1opBheEbe5pZrRzYmBYLPdubJGtd/rJ9KnWb3Ih2Sa1us2baiolNBZu80JyAofNgZNys
dL1N6SIQDWnjt/KWpmtz0b+TnVN2rt+60XuBlkedw9rXgtSK9tC1uJ5WfuJOgZtlIO5d1fIKAmUI
+4SC225BTSw6NMfyvU+XtZx3fZpyQOFROWikXZaugx7C2TBj4A2k2rBVSVrAvzsUE+iH5yCCIl9G
B/sme1LHVdYtemnl+OdAOZrxZhRs5LJ1Pq0IgOukV6VyQ/kE/Be2fQRntPaiLQpv2niLPNp2zNmw
sNEZSda2I3w3f+gSNpHHjt0nu5VGWnP8gFQXL+XhNg/P/XjUIBoL624mWPWHkvukZ7uO2inM9Iyb
T27JkQ0BvuZm2CPF6YbH9JWXpfLs7n5WJBlelXiExpAYUcYbDX9DSJWG2Gfzxo93SejPW8UAeGni
adoSvUhbc9Jzs8mzp7Oc7Kbg/1B2HsuxK+l2fhWF5uiAT2CgScEUypBFsugnCG7uTXgkvHt6fdXd
krrPvTckRZzo6GNJFoHM36y1vj2A5kTfgzVU+7BtfxP0Lsw/OW46tOpDwK+sIf5ducQoixh2FYfs
ifpxqDy4eHrrJVuwpaSFo4UmdCtgtczNcSYE6Es/OlAar+XDdCnHXffBwZpZu54Ld0BI6i0s5nlt
gX85J8AjlhVh8UhEqNCQgLQjZwsymQw4ed0NJpWP3yLe5/iL8HE8jjdPJ5FVDBVhASK4a6M+9YQA
nBXZcDS3CBpEYYVrfpArilWIHsecUHmepFnbx9pRRTxg0r+0W1S137P8nX/gIcyiuiXteDc9rEDi
XiyITPUz70igdNFE8o4Z1PFdiadBP4v5VLlXlYx5vliCja3QjzxWbf+r0PbzTCj3b4QdBHXtnMes
vIIH2xX1z8zvC/1cftj695Ild6UfeeqK4WySHR5vUVFeyaUu9R0P4vDApA2qxviJpqYAAMhh1/m8
ounwznMGprvKD0sYLyyufbM6xfUD7DYU5qHCd1PjZjkIZz/eQNoe6uJ8uZIA1pFPxCjguhHjED/0
IBis02jREO4LJPH8Ue8NUq8v1jdCtgJPF1QXkEfs08nGpKcd4CihXu4Cofn25HfGk3P7Xw74jyQO
VLK3rZ3C3f8VJ3eWRuB6INWDMzyR/l9hR/1AaEzxN/AEk1dODNp98pqkXvftukfArjkPGMJwYG4x
gEwEAgH8Ii7o0okW5bgSul169vjFe24QNb8EaU+c/EWDR9pFYkQniT2T9LQASUax3WXrTjiXCetv
RziWV38P1ZNjHbs80NNLp0Hl9dv6oUt85Bi03y11zzujk+yHs0O+VlT4Xch8lfQzPpgkPzAA5Rs0
yLeDWgCxjeOF3352SPqzXd8D+1i/EF6iogBy5zqE03O4Qy+03H0xhEUSZkhLtiqkyHCtYMTycs+P
xu+WdDTFCm6ERDtENTlC/RvPM2zo5kQSnNfw2KMFdFFneRSuU3eEiay6cEkeM0E8MSDD/WA8VPzY
pHLUR5cIEjWsvvjFFc2p0XciBEsXFE/J4vMeITyup/2GpJryiMRIKLT6PlGuDd/xGkOiAIOl3JE9
jD9Lr3zRRymHRY0l+lgYx83dr92r66Bt2NnDWdfunClCPlwErvRT8ujz06w8aZzVafbE89PmrPmV
hzKnKl2urvGq6884sRbS1tPEOfSvA5+l7hvF2dT3KvdBuu/J+M/8oiL7/swNwUvKHAJcMmMedKL4
RrsP1b4vPlsEzusrKBFJ/Vd48x4Th0oGqIpj6Fq1IUoW8OHxGmwGSaEM9BQYhDvxJgl5wwxqc5bt
Zpq12Lcioz/xZ+VVpDjLPfSMTNZ67hhiGDBKVBLFzS6ej2RtF6afSp9IHgYniHV5NVb91FpE8vPm
MTTC9+Nxrs2fhLFRPNU7ffDldFcNF/CVxOcy1KLkhajq8UpRSTSApHmD6WxFCGl7WP0yv3Y5Jplg
YulMAi6uAmM3vBWCCtfYIS5UjEjbfEgm692k+6I4q1uQEbHUw8S9LENAVdRrB25umHya/duyghwf
MRF8m1cBfXJ2Ibcui8H0oVNDFaOFsZ+xIplyz8G7lofhodAPDoK6nQmZxPLdAit8UAU5PzSeZ8oU
5a2FtBZfdDVCdbopxzQ55eYPCX2jcazKaLVCF/SP9ggHTGr49HmmeM2S78zc85rd4seV+sIvOq78
Pr5y9/Tcy0CJZ58enNkNWynIXsNRVSNVnrh8Fa4/cUIFN09fbc9Hf8jZN+bn/g29utz4++HUHVzn
UrzF6qM/YELrg3E71AdCIKW8v7WV9nZn2ZE77KkDJgB1xl5R7lTtoIzHbuX4hJLysnJ4w4mhS/rm
VWxQaEvXKwFb5WBnQqMJljfbORH1qj3zWSzszEFg5C/aGso+1JXbD6QNQTL9Qo8BP5RHABTUWESc
1oaLC/FZAtlmvtWFHLk6S74u4vaepxdNCbPkDq4PitYJwMQWQcVdsC1xFvElILdBeRyClF02vD9w
e4vHAKUJ9Q0Y3cFqfILqF3E3wgdlkGO+aL33i5GfsdH3e+U3d67Koi+mrvc4etB+acy/Km85l89M
YTideG+4aHlDqBA07ZuMaJxW99AsGv2JKpbw8auSnC3+H7OIscTNh3EoXMY3Ozn86hyaTW+6pPMS
AE/CcIBarrjgyJysi+2cGzNqP9Xk2i+ksaMefjGbUOuvKV+8uGzGiw4mjnEDhxeTUxJrwW6eGMdQ
rn1r7d0iItu9p7yiNikxMd08QREvTjZdbsiRPwkncftH50TVDuNdE5qflCdY8LTJM8czv9742CWn
zjrn28kYosS4q2keddBK9xVdOUPN5iTNY2qaAV1lw0grORPkpPEplzDirkrjM9hsZcAzgnp0ojYa
jqsSVDZEd6bS9GN0bYjzAz5RgYCaNhIi7d9LqA66FwdehZEVNxcTuKjagrT6TIeg5h/jPoHciGiA
qL2vPNsp9U4BHa+9Wu4drD8SYXiOp3DudgAf0uE41vuqiFAbZq+mekdBQh2rV4Ho36ls+af4Zqon
buiO9BjVL6EhFyw1sGYxzLr9viHF6PwbSFrv9VdsrEgU/WL2edy6b4rORVt/2mzEjV+Zv2remVk7
Ujq6jM1KZuJsPS+q0Y1+pYeaeYGpFjNwglVTPtd/r0iQwWZf68rnw+/uKT6MT2btg1qeX9N3/mOb
Z7Hfnnb2lwB4uOFi8ys8bS/Alk7r0ZEnZnTciXl8ae/F94aB4SmGO8T00/JXEsh90sJYt3DU3lMy
0mTIfdPktwtkgUMiT0rHYkCQhGw9aZwhG0rFunDDBGWpQMMvIbDj6g0chK4FlUKc9QeDnP0hGIeM
WgvN/KI4AZ9YStDi6D6CrEQlPXQwe8u7umw47h/0vD8kVUzELHmz7m0u3G+HxoKqoZgv1F8JSns0
m7vc3dl30Jiad2O+xtuh2AA/7V0zeIJxpf0u32uXtI5Av4Mdlb2u2nErQoqnmgRpqtrGo4/jxKiU
gAKfNlzvdtM7AuX8I0YZS41OJUwxC8XaCJWKpmbHJ5KC7jJDKy2xgC0ASYM2pjPRDzdUZwFKhbPG
qw2YpOGCU6u9c6+bc/uWnBiaPOavhzkxvVyHNwbfK5+uYnqTzButDSaU/gMJaa+b2WmxFr8dX7Qp
D18N/KrAwjSVQ+8+q7eIEOVo7VDba6e1CWbz4qxPWwYJMH7c+o+O9YR6l/NE4e2MLwqDlImhX4qR
4AfFKHa7etcOylE6GDXp2XKB7dZil5GU1cEHaL8jAhzryXRune4+TnlntxLjF/JT6WHXHpePXPUp
5qQnVu3X6GLJEc/tNp3I1N/FKmXkpSvPLYWGHawUqpmhPapT+mjYvD5q5l+BfDajNzjFcWy35yXW
fKHFJ2s7kXWKMWk6jGt+Ttr8onXObrLGs7UA8ywRGOd4g9ldVfBEERIz2qgYXdL4h/I+gVzO72d5
UrE/w17yUbYMB1a/c49vbQFbC7TTALPDWKcriiYwllVDyz3+xFrfheWC3FodwrKNn7Kqel11JmGE
37y76cdQxjVFjquc8U4G7MHuOvtmkbj15nms8jLVBFEM5WQdl8E+6DZ72ESp7pptLs6tSUUz6ypM
vlxv9nOW/+iNIUK3Ub7s3y5nLVHLAKSnjLYJc4zIlt8NcJ2pGx/k2EdKnr4AlKq9Fb6cV6+ficml
XsAhzA0MGRw8ckw4cVpcCaxmOAupYnWkpswvGfPfyh+7Okl0+IrxkmeNHhGOrfDcT1vI2ilgwGed
NptRpbGC9ZRrw44n+zNZBYemlb8UNtmZRp5yl+iZb+rV1dYT6Co/Xd6+QNdrUuNUN+PdML5bRvUw
jgsQw83wdCaTaOv1/eiKB0322r2pq3vqRFyJKR6UsRC9Z265QcvDtnWAVYJwhuFirLFetsdkZ+KW
pBXlmG8lRVSBs9SCShy06UM8AR0UUzZyjgG0qVxqYWxXrbPUkV58z5Xt+DafBEuy8SeVv9Musx77
VCMNt7ZZ6DqMR3qMXAYV05BJb2jnGkZPEW2t+AOulmB/wokGsDPsS0kPnXGW4yPSvGIAeSnLFLBo
6bzkDRPUtnawAlIimYIKFrKUibU22yemr3buk5jdA0uEld66OkxohKm60jeg8Bg3WB7RJ64rnVaH
JbSajqOev2ni5kFWYGLmVTP7yNIKrH8YKfGoPls9gnBjvEUzG9395n40hvVdDSpk1pKOLOiK/Owa
zL2hBtbYpxiB1vnsmbHxqRXWn7IGGEayVsfSpvncMhJRWwBI7HYJUEE0DbJgesSQnXojgGmlZOmq
WEaQ3uo1Q/9lJUNU5Sah2yv1XaGBqUYVjLeMeXadwnyrxzw+3gCpTg/QOC1eNUO+ZLYTzEh8sMoJ
7MULFqMkHWnl4huDymXaJ/tXB4q3JyU3BsPSZqjSYwucm4eWx3l2XmcM/CzAbnkvo/UxO+kBmewv
NaOaWBXaSqkcimGmDbLgTbLgCesSTyIuVXVH0vNL8mArEEmhLVFrTOwMbhk8aa5zPebqybGUCofN
RjzhsDxbRcxsuFp/l12J/3Yojrkj9LDQwJUnovpdlFodioWAGb1Pw2lagfvIkppgZEZQOwqRrOXw
ggfXoV7EAC21d5JPHV9lARNqIliH5VyNg07SeVmTerCcrdvPLpbuc0PQLyDvejqQucHhmium6lWM
1hX/d5i4XPbSxsg0kz49Dq2vp3gSYmf9GVu6d6BA3MxslXFLmxx/GAMTPqwYpYLC/mHlQLHTIfVA
JsFAetFlEXHI/dhZd9DSlsZOkuXWupzsBIdCIywNtg0QB9fkeekok7v8Ylb6xLLcPmiszgOzlzxj
yAJVptIwdKcHxOCXZbrliAgGvVzcWSmcyHjUsvJVqW04R266j1dGNGDd8BV2S2C4+cFOZHUatPXX
StDYbGHj1pkBWlPCKGUt7kW//KB/z/wB8nI/9k+41E6dEL2/kpce1kr1bpPR7LLSj1f7dSD5KEMl
UWCEC5qCkyRlob8jq8MzeAt39lRWfqozLRZYC43xIS5NgE1gWHejyE7mbYtZretbbCoPSlu9x/nS
+92WZlyAVNbkgsVqTD3Wd/608AjZnZ4xNc/OtYOhb72hXAqQgVNH1HkF7NJO4U76+AvYeYZ2zWYo
tdJ3S9xO7Zt1S226l22V+0F1dupSXBX8mrT2DHaNseBttxxOVewKecsdqNvzZYttxrFz/brhmDwm
a/3aS8lYkDENYRFhnnK5mXZCTAaDI8KR7x2bhQY0bMM3JZN3C5xVS+yFDsnNx/B8VVzlc6B41em6
Y0oCSGFHHMb9zirMV9kNF7hLH+kwflmk7+dqH1kL9VBlBhOZagRx5jhF2NQabx0xBGUHv1lpcVw4
i5Pvq/rDEFB5m6X+HAuGkkg2jnPeP3Q1EypooX7eNC9pYf0mzaL+1LqVLZX2UacZbLbC5Zptirel
oOWvG4gUEzI8k0KtTBhPwb9e2LIS37vCVl0e49Vw8R26OcXSc6bW5XnOhneukC1QDPkLy+NLorfK
cezu0iHGHyd1BteVxSujsm0GZeewfE8PmmM7O7cCwexO9VkamSB5/3MEQR8QOc0Izuoi6FtEJTnV
Zdww9kitOCy2+6seSitieSuzRQbkx32v8Txwck/00PmVPeTjvCbfokgUn/0JyFGdwe6MbHkbBIwr
Y/uu0gnHhuz8Ki3HA9GYr51WaAfyHZkGmbUCNn25b/Kt86rpUnBhkCXATZps3AGrY51dq/lesKF3
EuGTTo4NEJfpXuDT2de8PiYBPaCd2fBlXfug1cPDRuqCrvNFyQBV9omk2wHdi74YC1tPyp+QN3Fn
61edM+2czUIRIZZoilMLwmbqYFRE7cL7tZoPLWhROnn7M66Vx8kw9kPXvOGT+oOkQmfBwsICXZVT
9ru1LbDNGx0QENY8tobypxzYerTlFfUMIxKIoLvJFV/VYpq+ksyM9fB0WlIlZYJ2g6X7uVTF79nC
bdvwk7QEx7EOVLOt8G3NmneDmBtGXUYeVRYYONtZnt2EtdTQ6L/g8qU7MdZfMNbsoJcMqvuVkJit
p2XqmeX2VcwKndNtiTM7aOp1Yn1Sv5aYcCLd6p7NdsLYp8j7LZPck+23WhdTwDU/e2gG38wO3kUO
LnLBDIUUbRhPVeWeW660yKrhCMzzDdaOZPBWr7G3yVw/3wTx0HjTWiV+GZ2TTJxbTMITUZFn0TmI
TkC2e8vQEN7RnzRhksSzkbWidQM5IqnYm0yaSxYvhpV8lvXvyvaqcqkOSfuS9jI9KC2QaB1b3H5U
XkXBzFLVa0zuA9d2Z5EeiJrG2RcV91fe73MMk+iJIumWtYdFGmbdTITNULOcW9c02ZfkcdiVP2d1
hB9b8VStB4hgfDn0vbqiZcGy8e7CnUcnlTgzK5Q5TKAUQnV7d7VW2ckl+d0YJGPYiaGyQARKWjPs
UxSamrPlaIkP2dGmNHIxHY4Pwk00diHv5lrCxgP76sVm/OY09n2LbYtrvBU798WpGbd2w/DLeoSc
SieT9a9baimsDy+OWJmR6jK42VDQu+dhvkU4m3gil+GjMGu+i1hERs76r2+1CVZzG6wN8yaje5mW
/tzJ+qOAbDjb6Rlp0u9WGYI5Zthfn4aaaWxrMilJrOl1GCUuEuB6S9K+Gw7V5Ea4mlfa7401oedh
adoyvkV/1jCGi0VgTVzdSp6Ea6bT3ZpklAjiOzzBx9Xz6uUdkT6DadzJeqxvLA2MdFPO+67ohyb9
mDdMd1MT9DFir6Z4TeuTJD0mWW9YemGx/x/UnqLXOLTW7YqXahkqReFV6Cm9IbOJIaVyxccN4jlx
GXFu2/PWLedicQdfa2ie4cF/LrYdYPgdWdI2J/I1Wa4bGvlFxbpXR+NK1MIeMC0UW5y/fPDtleyL
l6YSEKpp2QaTZRFJX6EZlAbmQYcgzMBUmjdnAauHtIoHgowJLVkf40S1D40z+pbKcqVrnVPbljGL
ljVQJMOgZqGDnmeaCTcDML8YezCW/gRYkmxPl7sq7YJKYQ1jGcQCKGN3duZSY3OlxP5m2lGlIZAZ
uBn8vlu+B5CNe0KD0ZKDlyAxpelPVjLRlg2uCBSx/bFhAx9jYR00/IXguMsv0jRc35jJ/1Lig2pP
VqhqNcP0quvQ5vFZt12s7M3U6k7rovTh1sXncUrbi43D1huMMWUMQQjCLkZoSH8GqVpdoF6qQpzI
w3gyJaBPpSfzacVHDlM8sufy1off9drGhDWZvhAekvjcZ0tE5hCVwqwMXm/LJqStDYlCEucETKmC
wuDBHPP6bmZK57jVfZHBuXTrDEGWPTNTkdZ+QIWrkK5ybEdWbY79jWQ6OZZzN0f56pw0jS4ktdw8
staYkmDbrm41u+GSUHCnHOleYyweyts+moyWIAzY6DhBGbRBui+fQIdyh6eZekSSRgRC0ow45Zec
1s7aysh2pmCSeRoljDLk3JhPtrnOEbJjgNmT4deiVu6MBP604zKWKDP6H6Id5hDYXKQa6Dqljmwq
34oSObEeSFdcYkT9dyzC96KY1wtREeQTcCx1EoAQ53UL54ZSUY1zmi3d2P/9S9QLOForYx1J82iE
VXEGgrYxfsWanhdaEfZ9vezLXvucG724ByP5M8QLMXrUsgm0GlITqinUmkJQ80ooGht7LK0tM95K
DivdJsrE5N9ko4OaTIVir/brYa2WY7Gq7qEW3YGzsj3ZI0EC44pd1kF72AiCfUpwzCTKOF8tJmkO
q5wIngYt4Jz0nswz8AyaIC9qw14u9ClK7Jr+RKmYCM7tHcpsnaHMQGLRVHw5FeNbwlySQB1RmCqp
B5R9PUgZ3yfWxiqy6PJQlzkqDGigZsqpJyrCF/K5PMhbPzbdJLjrQFJD3H4qC8KHdc4xXxor9Yge
a1FFopicU/UW7yP9rHeX0Gowaiirg4C3hI9eL6zR7MwUzxbjg0q4R0uYwxd4WoBFMV5/xf6yDcYR
tW5+GcgRqg7NWG9n88Vp8upErtvARwRzVivM01T2KNaMkf0146WSNJZoghJjCEa8E/+FiJw/6c+b
w1/LjOd1UadrBpkInT5Va4nkhff4B6f6ruvFj44iPTKHSK2I1ALo/stW3DfA4+ytdAfDsmk8E0b4
PSOjLeZ635iqOFlLcuSMNJFVZ+QCka9jttLZtc783NX2sEeAdRkRCajwsMngmd+7dsVjTnDhrjLF
4BHm5xTUKmiNiInqivMUF+tOA63KLmr7sZ3aDdJhKZg3Ujhhsf5JY1rElUMvTOAEZMqb2Zs5tXSV
B8niBNvA99tCPidQC/3/5I7R0M3JIWuOBrW/Z9iSCBhq4q5gIJYtTBpq89g0LPPKOWnJF0OrZ4vJ
q/iG422bL7mJPkmI7rtP+XsTuSv0/AsFfoo7u8jHWyOj1n5fm6Eo2GmrjECSXj+6CpPmZFbcvRKL
Ew1yByfrJMxsDd2qIjrBZUOSLxr9kZay2+nxl4uNLa+eDazQkQoPBfINtta2K6eLkyysUFisdiaP
lou5H1cpj6MFNjMuo7FGEzXmflnN0i8VNgTuVD5sCsqzrLPebGYVlFp25KyFr6Xc3DZ7sXjo4yiz
vyz19qHJZtzJJD6r1fjHztTy0AdzWxV8+yvNStxf3DleL+W+qvowViGLCeama5kpgc3wEOGKLjxJ
ncaw30H8EhfjuWzbsB2NJ9dFManMcRu1SnNInMEK8fTz9CE9K2o03b2dHgZGe4L14OaMbWS1YJhb
tdwCu3IIS4sdHcEfTn+kZqGVdGhQZnJi1Llug6HdSPhEABMT33Gskz9jn1SvXGZ77RZOJWr7pj0E
PG/Rp+qltKISNyV/na40t3lmxfw4actznW3JI1Gbj/ynUQlresICr3/j3k+eR6bksaDJGP2aVKY9
foHaU0uWlaDWkPWngOupaeuTqsZEWvccEoOaHbp1qq+LDLEhENpBSBajnmqniPHdJVqA5XqSBhNu
VgQJCiRus3+bU+blBSJH2rjG9LccNFk+My+IOxOFf4MEDuMAtaGOyEdxPMVMGKcjIZmM9CMTNoqu
ToGOxmOqTk1MsID5wnFA8BowMWJ1g1anmHSki5JA21tVbyMX4ZaIMwoHq+PByADVT2KG3pOYu1qo
T8Tbt7shW0632E1k47cElqUn8BxqNXahqCcNa5DrxuFZPXUiNhk/Il611uVNVNq6Z3WgviiTat+Z
KR9YlnXb3jaqlQg5fAhZhd1DQQxcYno7lA5bhdTF9IL+Ow7/bnT6//J8PcuKP/5q4/o3w9d/aQu7
faFvwtO7LEkHzGT//MI3i9W//Unwd1/V4/inW5/+9MS3/ivN9//1b/7TnfW8Nn/+x3//lmONmvPp
T5LJ+l+NWzfv7H8NC979KYl1+es//+fr5uay/2aqhgPkBQvzPyxb/3B5Yf8yTQAAWGAdVbOwIf5v
l5el/c26cYPg2Drk02CB/D8+L/dvpgvuQRgqrAxbxRL9v37of/Pi/ecU279EAaiqS14EvmoLkBTJ
xX/l3agmB2xbcWQxnaq9KhX3RW8R8lGS/M75nZtXq7Q6r1+s/0s4gMFP8K8ez398ZVtzdPAVgHT/
is7CPyDnHDjOjjOA0fFWPOdK/mwBnNe2n8ZQD2U1nC3Yurk0X2nE39Rp/RrN7bIkt7yVY0U6bxrv
hDYdXWN+EMZ8OfUPzpjcOf39yJVstvMhGdHTs3g0+pRH36kfFgZF//J7/ucn+t+I/nuQWT30ePMI
a/jLj4J3GuuoaWg2MA71P9C4xjWJbTVmcrKZZHCwXgnrRVTeaG9v+dRpoTm6vwiEgoQjbkmY1Xbo
7VrZ99L4wEzza9YdbM+di5ZO6p4nysSOjLh4zyfWLr1YfqZh7DwrbjT+uywfXSW7U7aYmqJxohQv
IMIi8UU+EYqBSgtMozxlhn2DZvIXqON241zgRXF732iLLHQWlsnLQPmyqvPn5KYGM+rAdpKvuebe
tTuKS6XSz1BMXuL6x3i36sdZrb9NQQZWiqJqGC2kLjfvS2HyDQ8D8wGzy6ikBYIj92dVK8LZyVkd
4/lBAjYnBSZ/zQwCnc18vIz9r2VQIf+WGjMrSJYom9mWGeLqjLXD6lveG437k43VoSVreV8nVN5F
S4U0dR/M5XO8FtnD/GQaDAeJVybWFt3p5rTHXh1nr5/KOzGiTDMxRVmNelJ1V/eTSrPoDOfykt94
Hs6EEIdzANdacnvsMXMMLb+/vHCPWTfP98ZSHw3BeLdFndM1ZYWUsc7CEsNRYhbmftxYx5TxhGIf
AwgfxsEqxt632wxdZkJGXSbH+0QvaI4yWgSzMtmYG4xpG5D1bY5Er9AZlelbjPQJZ0LKcrZlQOXL
vHxfR8rbxrQMrAcrCkrWl032i4BDtANGcnVbijlB+jCiOP2BXFJP7UV/6JLY6yrWJhYr+yRJ7/UO
XYxU35iQU8K7tounQr1m48Cmu5sQfjUB0y5auTk/a5USe5uDSjtJ3ZPRCULeJsZB+YKNa4ybyKRY
wVPHGGF1aUTNASuV1uYeAXkdK/Z5e64XZm+VUzy6pTyXSfKrKBySvZTP2FI9dTKbgLRuAYpwjRrr
p5ml41vK7Qa0tYPs5KPJStkSxDosY6QqhXFvGMwE3HrjGxjKh3FZDiyQ89A00vu+SY6VkR2sOPbH
bSHa2G6vTeVopGXeRLUC8cOAkXDRuJCxfu/EpYzl+7LZ2q5fDoyUGoNRLPUFItcJPdYyojHWlhOB
iOQgNjR8CxmMUU6oxiVp7bu1cvnUVokHSkN1s5n6MSbac1IUG3QGudKdqu8GY6UxitVwqJfpgRW3
TdweAD/ks+MHsNg+SPqFeUqevmUasuh5Kb9YtRG+NzKsq1CvaMgiV6G+J0SHpHUNIWam9paTfmKZ
fNfqtR7MhnyXmrgswkZqZhEPXro8U1UJmaBYrG/gs8irMWkxWqw/SsyKJoHUA81N7bL/kxp9NeHo
KyFWfu60Z0GIn5fiLY24obxCsn5nREPfVrGgaJGMxPR8e8i1V1qfAPVVG+SjawKJNkNDjqACXIWV
nGIRKsjbUdzyn2MNLQzRvqE4yck+G4bNzMXlgVU75rCjup6Yht6PJO0hBK+vaRUfRR3/bAmxX4uJ
pAJ3HXPF1t1NKY45suDxYE7d3kiMkijvAZsfQu15Maxwi5nHkt/UewjOm4pJOynaje+WaBCyOLsm
t8mpwR4urgmgbZX5IaYywm1/7ZXKOHTTSguIfHxjZyBj3Qm0lVW/Yw7MhjKi8bCT2g0dXRMzyJGN
j3EHXTC9BIWj/QakVSy/JQ6Y5pac1VUDEs9qWDyzHy990vwyjPgD56TxqCYr8gYr7v3FJhDcPJrl
9mYMbFO7nNo8VR6tbPqlOJv+ZNvOV5rzWufxS2byC66Es6AIJM256WyEgM1LpyA1Hab6wrrrLpsx
Gg328qiaCirHd12YKPXddN4lugyNlo+qaVAUxZI+sFRSbTduxfuMweTUIQ3dhPZYrPLNEhhuk87R
9m59WOWpGxDaKKl5al+0hodL3jRE7mtlMKCXq/xasoabg6k4HmZWWXyd82giwR8qwpVBGEtPc16a
sVo820pK307trxw51FgSMhrnDN61pdUYYOb7ZmuJejCaY0fieNgiqa8bwZS51TzoiR1quTUqZRyR
BfOBY9jvWcSeu1O9UbeyU+x2c60iEmh/eqO8tCsWtiSzSGMkc9M1q6cWU1u5ARBSSiOyxsbCM4Np
qN5kWDjKz5y57zmnBj697VpPW3yoGmns3RhBoE08m9frqB96NIAg0k/OFstjGzd5SFmXsyf+IC0L
NpGjkD4q6Dgq8zAOqJeGwma20aLlMTC2uP3gVXL6lJVcDu6SPmKqd/akmJ7XWBeBik+MVPdjR6Z0
KlDIjjnW+DZ7W9T0dhKwv2rmOMyT2RMFgtqpKp/UeZl5oapQd7pllyrGr4z9cC7Rx4mb7oW72Hnm
qvQSdMpZOR3qIvVN5BXI4XKMDw3SJHzlnLCz2CedSfKLY5AOLQlBduxHs8efiSeezGH2fn5ZrIgz
TGIHcSDycvbr0ZR4M8eeR0jSTQaGfLCWadllGiMDVDj03KhcHAEBInVJb1xxDcYYUvpFXOuVnNqq
qrFBsNudXqnX+FmAKVl4PGzyCHx9xs29tdD7nOk+npPk0BL7S5omFp5KvqT2zbezfhe62KBTc99z
t92P7bTekW+X70jLc/bsI3CfvWsFrtr8LCd1uCNk4DNRtYdu4VwpRHq/yZ6Vv74tN4HMd5I1RNOq
KZ4E/Nq9McZEI+ZnpZ8Pemzcktk17Bf18KPgAlBGxpS+ohTsQLETR86Mf2eSOBr6PB3upmSvo0tZ
5/vWAW6O6+YlVtONcPxb4aIXbTRjL/bWzVzI6xcX22qocdP1fzJ3JjtyI+mWfpfes8DBSCMX3Quf
h/Ah5pA2hEIDZ9JonPn0/VGF7pulul2Fu7loFOCQUsoKT7qTZvafc75zSZ0CyvmiyTaSRuroxXaC
Z0MrRLBYvamKtDTPshUpJkR7Jk5z6H4OzHQ5NJI2c28FBIZhbL9bcsR2b0+bLoqtdVziYYLe/RVv
Ew0DCY6IYQhyMhkWemyvnhaKgzcwDtYZmMXU+OZ3BbelZGIxH82I6CbdC7SJkz/mq5o9ue6wpXaL
CZmdXJc3Y/sh4W5SHK751rv2rQvGd90SxqorWd914rCVmX1/m7JgsXVxbGwJ5VpPKjpTYUGWx2Md
M53npPJn0lhhv5/i5rVxYAk3jH1hOSbw/uPsYIZAHpACR9Uh0eFLhJaoA3wYPFmUDqJd32Uf45B5
z0STE4ONDxarYadG7T7DwaBcbExt3FX+c+pHPJAtag2IEB7d1vB2bLbfm9zsdnpuWRes+iUWtjpA
T08vXlFFGErm+GwHPxiSMCYIsOfNQ9wTQxLdCV+bs9W8m1UDRZ74d8BBxGzQtGJ/F/hzBK3QAaXp
YJ1wWvuHnQzF6xT+anqv2ZdVj5EfEf7ADrU3fteMuN1pJtpktF65EToiOzk2x6HN1eaFHa/1wnJ9
tPuErxrpxoeZJu9V6c4vnXCMd4mUkkjRfAhRQJtIg2Y3eZ0+cMlwD2eeJp8RoCCGHKXAMGdERdVY
+Is/9C0Oyi+lmherwHsbp8E1mVtna/HTwiD6DLp5ImJQf09d2P3oyXobDWH0xSkUzPC+vedZUJ+N
zLsYmf3Iejd/1A2g39kkB6VKWllgGK79yPPWXgs2pDJHxh0iPxPo5b4y42abVc2hDMdhDZ/ibHYW
WFt2bGS3629LCJkTXucf8wqA64gr08Iwrexq2gH1tIBk+xQmMVMJjcrjPBZwAUmysDTJYc/AE3I5
YIvQAyubOARoGsQOUJ2pZX+tfHuXzB21FmYkCbj4kIM5gjNNAxAw5kOwFRDnDYo/cb3Y36dBUFmW
RtSCZP6HI3g6qbrt2M+nt6KKzxzyYP+SGUg/qNlwz2WOluQ0bFNNs9gI5LHL7xcGTcNucLEQhgPJ
g8H07n2Gob/NiI8TDRPNVF288YtoYcrLCPNMkhyogH7NpxbHk9f6Z9dLMg4hM5Ng68Pk4LDLQrwm
82y8aEVCWwt3lwUTQ9KSIFhHqG1qRPE4WV50iqIRHzw/p9IZy1zKWjAwSCMDYqLYVbq+umb4OlaR
9zRV+rUpvRPB6O/jGNtHaTxE6KGElLzvRs6yExkVXp0eHytZ6JmnvAYLzVyVkPMPI3CtlSYWue4o
dz/1gw5O0Sw/nCCCDjzM4cYb9PuoklvBEQDnhADPikWtc0FoBFm64uZR5ezv7JRYYwqrcWtkWIfr
cPFMI0UNmByrMLhXOrbptOhY5211Fl3mrNWCYqEN4EsXxr+Ay5eQzZOfnOOgXGO7IWHaBNu8HxeX
ib+iSRexvxlw3hU5rtyxNtaOUNc0R06d2rDfdS28Npj03TnzZb+n3EYdmQbiZ5Clg7inztTVGx/m
GNd7afTWDqsCdZb0mK37JCuOiWaQ2i0+NwFZ85wCeNiqWdNLbfdMCEumfxww1bWzFKmebz74ml3n
ZUT7TKqOsh5fZs/JRLcDW6nJkqswqnAz9e9N4NzppoWa3sf3PkoWIgw7exTEXeFMHGBbfTUCgMC1
gbk2+rSis/BxoeQTjYUieLem5LuYzexQWWI3T/KtS1ucnt9r6rPPvTGZR5ZBbuHSY1rc3mmeiQ8+
rBnOxCURk4ideS1xOdWrgqD9tu6PuUmsbip7b985K3wStFHn7feMD97uYnZ8/YsjGnlji5d4dnfu
JoOhrl0REoNwnE3OHXniG0Ip3AsXz5NgYvyc9dC6q4bzdbAa5LRy3fnamjie2nbZslkPAbTwoY3N
fdHlD6KWPxwbH4BTsPNw8YWQCXanrVA0cvTzcewlSZa4N69Z7zmbiqk8dPPJ2XtN8IJlMzq7iQrI
kyuiMynZoCpQe9afJa+Xn4scByCuGQL+iTqG+HS/FPuYpom+98tniyXLw06ajcNzHw9b0bFmx1qe
FK1slwq2C/bxjYNeu7YXu9Zgffg9jGQ4Rhyz/FocerxDM1+GFViGdG/k4cdvNXEe0BGMNMGo05KK
jQksWFZzmqXhnUN8bDxID2mV/4ywCsUi5myjawcfCUdVv8QD106gp1uFy0iylWQDrQ9+W3IqLG9Z
PbI80OXC1uGy9EhC43muLdtfV3b6yw2NF4rNOYwu95wbaJwZVdM/JEeziU1knUjukzFQQChSEEG6
uRUtOupMEL21EBw7q49e49wZTkWNbG/HFWbcSHtEqlsyKso6xHXlntGqdvWAWJs6Xn90C6brOFTZ
+ufdS5X00Ysa2z1/R9dDd/e1QXkGPug1tGC1mtu5Of/+SxVneozmXboOHeTRuFekJ0sImZZtXKs5
o6BxIDjbF91OAQ/BrRfcs6hoNsR7/a1q5YvUQXDuWrkxMXnfKRINjo3I9iLSb10y4kb+/RKKt1aR
dVQCz4tBO4Mj/EOS4VumwOw224vPx877Xd5b+yowoeosnURhX/8cMvECAxdreQCwPPTrpxQbDumY
jCDA4igiWVx10xYor9zWQXJh++JsfaP6UA43v4t7aTUtlS1jBWg67R4oBODgTbZpbuwv3tBe3JjY
XeD1HkkKlvGMHOWy36mwZCPcYjDmkCw3qEC4fZEEN5D8o6y+t9r7VXXxqzvS2qTho28YkbIddO7d
XM97HZlPTXlOVUerjhQ/MkVcvcAn5ySXyGSmR5coCrgxFpuwmQ5lhGtKCzYx4bKT+CbDJarBHY70
geoPAYpwBmfLtja3U8OBLKxmwlXC3Pl4xbdRwhUqBmuHQxq2aTBgg/GUXFGEt5mZE+YQLNYiT8Jz
UrF29ZVEAs8Q44deGmgFJSm4koCeax6CTqEJ9xkJN46vQhHua8Lpi8KEuI4L3RIyjXnj0yd/otbJ
0FA+VcdbexotBBRukaToPo2JbUJXDuABaBhPcPiMpUtGs8669dA41taDq0EGiNReEG3zafzGnJ8b
j72J0oQ9A1s/uX39XVjuMlMlADRSvwbD5Tta/l7bqj9rUO25YWDJq7CBEP11m7AkG87JTRpxcU4K
2pQcCgoa1/5Rqm8lP/aKMtXQxwcZvJRIqxn+lQ0zj3sepScGnCbkWbkksqIWH0Y9NNX2bI0tUieT
JMqYt2PHbSz48mjLNIi7M3vAgfNNg3fK88zj4Q/XOy+ZcpkJ2qkrVjwHb4FDQ0aOZ4j4f3Kn2Ori
pgjJapjcvZ3KTSNQxag+e4PL/gtSzycOI8P7kjo127Iu/DqMFhEnZdH5NPE0tJnnFL0LThtoh14u
sgYut25UsU5U3z1WDODalqiXKoja16nvXzKrPYAZop1MMZEs4XIQwMReCBaCUW2qDq1TEtPIim2i
WDM8L9u6HgYRx0wrvlz2eajxn4VWySFG3mYOFCoonI0HsKQRNcB1CCjx3BmnsXqdKEQ6QfAB/hXG
GwIBm8hrVnySxhMW8nDllHINnN1gokzJFfitfTtjjYmdfpum2DhUXR/pERgx+YcPCRLJWkJpmJMG
HsJbQW0scWMqC3Aj7IvxYXZ9BjLRwUmi5LEzi6deVv2KcycCu9+faa5qx/FzGJye9AdR0ooospMV
08ER1sEcxFeP2VgeuzzAoowcF7YUNrbog07fb3JKKvqc96tw/XAoQYEtV4mhPuORp0KQjjcZDeBC
MMpmgOrXIplj1EznDSMH2xGY8Vn8msmo2pqZvNY5hRBsJNPCfahKUo4BLj87Lve68d5VEWCNathS
OrSO5PmDswOaAgyaSe8619llyDReN+ljFUk+8tyipHc0uLGdYjM1Ma6VqdpYPHTSmkKt/LmmdOvU
zBlAEz9/rIrxamhzHbXud1pBrmla3ht89UYpt00cEMos2MKK7hCSKFfxZOBz+wGVb9rjkqILak5P
2vTIfBvkBzKL8z8EGQ5QMXgwcPRbGFti1TCCXk8RQVp2jLKdFLku9Tk0DaHwsPveWcXeN2D4Ude+
Czj8sKILWqG9/j7MTbCSTibXGRVry7xuE4x8t6qU8VA2psvYNfL2Xo0S0Oey4LNqK8ZJRoynPjlX
lrtGEtnYLZwsslpJS9bKCIeGUQxRI9dTB9WA7JIUIGwqKKMQGYmAFv7SJ2azGTQlOB+YZpVXDis4
pNCMQtybjHp3fdj1KyEuXs0RUOPfWufJ4oTmb3Nbu+TjSBV6mOseAjaCaZ5cqMbm6V4Vn8mANZ6F
7j2oqiVYrfW2jMtp3fdEQKLS3dcK0y7MuUeWvE9cvTAFiebMxDV9imXM8sFMuKw0xT1pZyYszcqk
xbuZcJA1nYanQCl+aW/eG0mW7PnuM2xaMPt+ivLUC/8IWOe9xYqxcq1UrkbR4apkmi4B+W/8aHqW
ctpSiMbjrkmeJiq61wh8PBqL2dmaojpIxgFlQHCp4rtMD1hPwjtq3kss72wi+fiIrKDdWmtwchqf
3jobIiQWl3xPalnFziwJJ+nuNqkFwjXG60jMXzy7+OU0wZvW6DjeQIWF5HBgU+84RwWkDbd/p+3l
rcNCj+bjEtfSN1oc9xRAvE8ZQuI048tXM2pNNL4wQjp4nTxaiBxrOxR4oOBJZnlvY3O1nz23es06
11ilzg8/xiCLc3bYZ655T5fDRdV0A36WN2suphMljtvA7TcltjHXbdSuXawHUWatGXAap8jQX62l
nS+Z8mw9FsBwGsIwlei7XUsM7+KvcY+y5oHsS0j30pM2F+3HrKzp2JnmMZzd4YA18UuYOOqh4x9Q
dLHxJ87cKjRIAdntvRpxRSeDlW0hZX1q7Bobi5atjWBEPNmUs8jp5KTDcU6JW/mycfkuMd/0EqKS
FK18nbBQxPwfnZJwO5nwJ9oO/gqldrArpUd/xvDpyaE/j2JcYWbtmIdEHduL+NXILAg05ZaIwi+t
rOAmSnFwqNQRxRhdjaxHbqlw0BYw8SxpvmQpT0XBILwwghVrYbPr/PEWtegiYdjpsz8tZddEZbDX
cKET5narjvQAayrzIe5b5C0JO8hHRQQzM1U+TX/MeVhecoax21ilb/04X9UcezuVRR9GrYKbpHWF
Yw7yIg1Yl04s4TlFz2Bh2lsvHl/SST2lGpxCIqsn2GdPSc9en+TfJkjnF3vUFvzCEn2i9z5DYa0N
5iK8ieq1SkdvRTdIumE9/VV68j6FHOGicuRCcbIfIg4gcYiXLAv8LXsRQjIZ+XlCHI9qcrYhrZ+r
sfLa44xFsmuqB4hExnpAf1u5OeDQqcg39Bx0JJmLeiv8wjpN7C7SiBsGa9mw0dr5tOv6dbCW2UJJ
rm6GRMW/551mMJZjEJ7mKXUOCAv3mOhHFpGsHZZcTBHlw6bp6LtzA5LobXLG+QVQIAe8EkUANOsH
VQx660jGcbSKJjN97lqrs9W2LmlT5pi6lYcQfgsDrUzOW9eEhJbF5qYy7JEgfHqWZL9o8KIHSI73
YChfg6ykxTh0RlgA9HSm/q7Ns5gN9qEYpyekPAo9/e6xx7KIv/nV9b1Ps2Kv4Y1E9gMvZRAKL0rl
YbbBf0NV7CUs6KgFOxui5uBs6Dus00ZTPvE9/kz86FfXXYOK/4I0BspRESmv6nDE5CmNVVlXZ1Xn
4jLhq4LcsWCzXP1D5pogEKaGrnX4YP3qidyb6bd3Gyfwdi6Hd3Me1Ub3MNicbFiNF10MtKwFw1tf
wx8wDPnY5Vx8GesfFUiPnJCanzN7ySbvo554oGmZ05w4FfsJt/QqAFDFhUPht7L0jU6W+FgCXV+N
miT2HNm7EKl9R8PqidE8kxLWdrJ2bb6PUgsBLEbPlq5zlKO3MIIyufNTChst4xZ87DIbxScPqXPB
6YVtjA7gFSeqibhYk2/apnmjEO6nmfKGsg6zgdmOX7UxPRcMoNYTFNd3MsSMbiy2ZHTkiSpOrqMp
TrBX6KQm1ADODo+thoiwSlT58ThHJjuu3kJLm8Y3swJGOCd6747wcUIFqEcbr32DS1tgqYfngH02
iNRTO7a3rrS+1cuq/d9rnPqrb+p/7X9W12/Fz+ZPD9b/h+6qAB75/9tdtdc//8BoL3//7+4qGyA2
1pMAe5X06G0Q/0HRDv6Go8nEJ0WQQ/rSwoL0fyja1t8kfl/Tt4RNn42/ALYbguPx//wfjvibDFyX
jI10iFlZrvdf8VctLrG/2pzsJcTlSs92MG2B8/b+YOYLp7cKEQH4i2rCRwkMtdl19BP9bpswYOdW
4rndxiHiqjUx2/F7HtnNVL5oztyrIOQBOI7wVCIHyqnFnpHve7zOSygJMTQvU71LJnT/rsRkqX34
K39/edNcTE8EwnOXC8Gf/wX9XeZmoy10mXXhAEphe3VzSiAY0VSAZvzZaIP6jch1Ng7E3MhnPFGN
XnUQcXf4y6d8//tP/Adv1X929Xwf29xSi+PY7p/9FCbI6ZJpE3LFjAkomnieunBVZs6ea9x1B1l7
v5gETGsjiOBwlCOd8MH861+/jT/Z+cvlQM31wEMLQVvFH59hGLPNxnQWgSwBBqhraAihcdHuHKxF
QUrkX/80QlR/XH6bLgCH/1ku1F3bdP+4/H3oRCHPwojuUKe7Kk5RfSi+Gb2+aaPNtpadCfirkfeS
moA9umj6tIn9PswotufJ4rp7JhC64T2Wmy6mnjuMbZIZeBZkPiw7TssnogXoHD/4xNm5+VGBHuP4
R/7PcO2DV8yMCFB49Jg89fQwHHXWtudRBW9mB72rrGvqkBmOrVuK9p5NWl0du/DOCQa1yWiu+O93
Q193Ozrtk53V+PKhzC666gEEaMAlz0UxTy9DK7d+6fhbaMEhRr/gre2AOOVWcXdhRzgF04kyIZEX
JkVCrt0jHWtF8IXCniByNZ7s5inlu3evh3Y/ELS9kLSAxFMONDqOWIYTVuFGxs9tapS8L4qpLLDf
Jwir7KzhhQrbveAaPoa53R4HdyQU1uXrQRbDIc+dRU9o9h4mn2shOOZlNcwM3DTXFtl951rJZTAz
skWrzhjjc6PD9ViCBrJcKOe+jaNj9KKXjNbaXJAsFxyZRf111naxz6T7Htqc/jgqf1X9uKiuXrRB
ASk32KWwPKEsQQAzevRv9Kesq7MjvFZxEXI6t05QniRpR3heaXlzR3U3/IJZbiVI3KjuMPrTRJ9l
OR8d2b6OnhGeAx1eQwrVdhaun5N2Of84vVtcvYBhemayN21wskzdm8LO08X2tMOANz23kv1PXPWo
VYH2KbfXL9XgmtexV/aZbdNZ6inFX2lx2mgCNk9dmHDSMKKDK9lGiTQic5UgvPYlXgcqMD/IdU/8
fPdXGIAh8AP2NRISx2HAONTTprvpw0A/tsuLGIwPYXXgVDD20bakAG0VkCAlCTRjqoJ/06hi/+Hh
tJd7zg9sy6FryHbF7yKivzzyqlLaRYKSx3wDC2WeHju77c+Cg9bU93sJjeXs+JCNtPyaYD+BBU2a
pc/tx8GKELOK4WVIoHD2QXIPcethJJoIMxCOQ1cymeQllNbXL2bTdDw1DYd+vtk8RLO60CKanDv/
7wZslvf/3NdrLc+Ivz7CbdsyTTrTyBsIn1Xoj2Id05xEzLArIpSkkY7jMrgYT3ICa9PVAntI00vy
D+7RGDCG+f3DIOdqT2kguD4sEP/6iSb++c3YFjFTC08zDAKu1T+uJ3lTQWJHQVuZLqUuONlpaG/9
4jh1kbpNBdMfkVniwV5eYuGjbnmmtW0NF3d6hEvHXKvB3nlWoU5+qWPgvUug2eG+pscyTjvru3L6
HN03Ce4RFlyD7CUqt9xWfVU9zClknYSw7GB0TMdqTz3roTYeaGYltMix7bXJRjyYlvlLOo296pwh
fLcjgudGGXv7XIXhe6maL8Vc6bvg3PJvvnuW889fPj4uiVFICBtE758fFt/n0Z/jmGXOmiGRmkvj
b948GCg4AB0lmYBQRDugC+YrFqnvyehnP4OUugifAhKjb601+gqJtLqejtgFVnmBVQK1Lr8Jj4yx
lfr2SzLJd8OayqtujfEJRHexY2T7HM0mZCXPPai2ZEctx/KpDvmJOLH8fQ6W+dkP72gP7fQTCIh3
M8DwPOocoJjDTO3377Kw/eYGxYQUib1yigmB1MtV9ZIQAFbk3IB29A9uB37ddlpza0bA7gY/9ItN
HXvP+YA+0KTIGwMg39LX/jcnVo8lsaSfEWOQFIljJsj0OA7FTbNjOZjjkoqy5fSQIOEeUxNbVK19
VHqvU9xq4Ptms4P/ObjI/6OhLoVp8eI3yZZHM5SXHlZtCtDdN+Bp85mUuyRrGKdgSFklHSCiJMh9
uKsh7qQhUJ+WcYjHrr0rbGj3SJEom4PpGGCUvHgq0ReD9dEIC+sIl6W+2DwcYeZpBxD4LA+1way8
BmGspL8lvobOtFweuFa0mSQClHNh268oAI9GKbznYE6hYpKcA2GwBvHg8iXH6fFspAx9c5LTT1Wm
vSdJSnoV+Av8rV2CIk36ZLSJfg4HClWQHYkMD5N+9HzMEnmYb8H4RwhTRPoYN/uPtuAZTon6a8xZ
WtrNWTotY4vlV+gd/64K0P9zR0lUwfLYhXtWgIZg/Vk/lGMsmmoDT2bqui9gQA5NXRYPcRaoAxRn
StVicR/BDa0s5YIVpEN3awcN3b6B/XMw8Q4T2+h3bQr5Tc/QNGPFYlnQDmNim1qahzN9Qlp6nrFk
vzt+94ReZj66bLwfi6S52+lYfNB2UzIOb1hvw/mUEP4iR8ZMQ/TEu2BKwJFaDva/X4oMhpcumpvM
6/XYqPbs4od+yLtS0UXi0+KM8QTx/4czjUB7krx8wqraAPpto10zfWk6m0hl28f7kT3IbqAl9WtT
9bj3EvU2pZz7B6QMkdpLPY0xnC1tD+cg9d9kyuLi5UFzLH2wdZlHzbYYCr6MdHKvqyl3Nzlkk206
DjnlsKFYmlW7r73PrM5kKh86pXO0TB/IwfLPXdhOSWN5r1HhqVPcgmH+18/2311c/7jQCKxaHG8C
R0h6if7Yomc9J3Gbj31lN85uQKd8h/J0CUc0jHwuGLjFQ/lU4IkgyhDZdz0tJdxDKI64roXW7h49
AuDIlEQrFdj2879+e5z/lmarf3iDjsDiT6jZJXzzzw9Xh2QF6XcergMAlZaZ8UNp2PmpRAnTbJPY
s82ULQxOsUCJkdEbEb23aZnw+J1fa6ipUVk5p98vOh6dU8lKiVQ63SimCc/jVIfnFKe8H1ZPboM7
eizD+JWILL3lQVXgyYqKi4eP2mcnTUMz++JA1dkrTckjCT9MRtVt6gp1TmxmuAXkkLdJAhSMqmqf
To5+CNuAPu8gwQUEXmxt69J5rdNjFLb6HNoV2Jd2YHGzC8on4kYcf//u94t2I4pYOjZwIU/TNawH
65Cq3HwJY7boxBjCTRUwgqlnpMWEmvCH1PWKB7Ac7aazi+KphMAX2WN3sgh6ADXjqdZ55buR1V8Z
mMBdHZQ6dTjqHmJMbjs8lc6jzeZ5LQIzeC9H/3uygMYSD1NnbjjvseOOZ5VZap3bo/PuzW3JthID
5mQ3j9o1AXYPWIFJ3eevpfw0wK1IzNmtVPNTTeP9NgugE3ld6J09w05PSV39cElDE3MgFCwSAGrY
4MFXh/wLXVNYeythG+0VCvJOvbCyGDCRNh/R9luXmb3YJ55jnvsYk9nvX5nVuxkz21XKS2BV12Iv
bMfganT+gfmBAp6CGQIcOuqDi43ew7XxHHrdhcSzFZUUfeL1OqIg9CBMmx78CvFBI04SgtRYJTLZ
4m0Yi199Va4tDIns9kP7ZFTMc8dWZmdzwmc8oLMdZJbWl0YxrIsxd17yworPgFQglprjjcVzcfun
35rKADtsB/17psR3I0QZNRTuPRqXOzgBx7ANsZOlvnVudW6ff/9KYT1Hszbbd+MahGNEkTmkUSOi
IMZum/c4Hd2HiQ0LmYLafqKnbDdWY3CbqgSRokXvzwOg2BCJG0M7xBnABl6wrA44yzR+Ktle6DgI
T02p8m0kfBBAQ/Sd/FU2186PJKq/RmdkRtyd3Yh1OxjFtapjG6Nm0W88BfmM1dj0xzu7HE53axE5
24iJzTP7//LGLgK62vTo4Ij7lCGWdbOZ9V2lZvwAoQYFc/kD27sLWe3G2IMKpaH3G221SHZKbKMi
ag/6SKQ+2IxVqW8GDpxdHuJcC3qEEDgzyVJWPm4aTTymdnN5iPTcY/UKrWdrMZVPNeIREYdwW/uz
uadvq9gZhG65ALkPVU2XkL8jN931GiaxcDGRCT1FN4PDXTv18885QiQ1h/Al7E3zPNvgGgik6y1k
hY5bwB9uLfEX07Kuv3+D0iOQlBO1jnGAXHGPucchTh/mrCzvA5vka8b4dWXrQCJVi2jj2wW43V5N
Z9NATqHubEVOHiYFpdh0X439qdcIeHM7wcy1ceoPpl8BnG96ts5Rfh3tgAEoibaTSOkFKuz2kZL0
7BAHSI3aJZ+jarmGR4agUJQ06VagWwakrF/TgRMO6oFLO7oqpg9K5eWFU9FqMKM9PYvNXmW6/rLj
Pzd7yEr7tW8L5zz+3xcclkB1cqJUppnfEoY/T05atjfhlG+R3xffPJ4vKyPvSP41fYyr1anPjc8t
F/jGhW9JhcMXCzubdB60tcLiVYd2wHyhDR6ySn41gS+wcZ6mXZuBK6DZ/jZnFliVqC8vuVcka9tB
H4Y+yE/w2FjOfuOeFWL4iioZw5TdaZT1Oa6d5EAby6/fnwHQUEDhfMYbpYvokdqwQ8axZZT+h6mM
aR3pGsTfYP/y4ZicmyjaGI391jO3PI3LS5tjSMhyfOvmEAWHpMQ0UY/g/4xBimueFT9ofpJX38/S
I/eptVV8CkehuoFTtoQPMTXQQMvxbYCrBourqI/4upoPsC67ZPLRi9jRj6ly3gGiPOdNx3NBOO9O
ysfsmC1Uu3gTYYNb9/ZgvpW1vDIQm26NKxN23OO9bQz3JXKia6SmcNM3Vv0aBzN88hj8VGPau5mC
l6u1vLgZjn6Nkz3s7fdw1heOPQBVrRmTnFD7yvSwrPTiu8BG882suptkRb7hhOfIT+f9Brc2LrsA
L1me1jTAV962hS344ATxyvZV9shaUK+IYq4bOxz3Migoa2v6l8oboEEoqz3KxGOW1ABKqiz9LCLr
khpZ+Og5GiWdqdlOWkqdWTbUecwbEkRBi1lviI+T6wb3yYtxkuARxOA0PxSzAdaDY/yeDODPsokf
cqgp2yhm+ElPfXsmWvluGzjcUH1ycKIT5HrkAUhx83cn6Z2PpAADEHQVWsKCGq/dGPKMCtkWqXCT
cu2WPEUIIhpHsWNHERypyrq0U+ftnI7cd8L8zsclt4mCBFBhKakGzPwTu67hKEvJA0rBKA385Fvo
Tu3J9r3yqUzbm6lTebXNvtj2I75OK+/bXevixQyIECSu+poY9eMIxOhQBpNxki0J974ClIdT7hyM
A672NvD2FTi3x9wzjnmDBIhvqcZ00DK1ruvnaVmmPdc4p+N7HEn/W+a0r3ZSK86HDVMt7pfclc15
6nRzcfCZMa2cdg3OhV2gtfnAnBG0S0PVogh9plsESvtpnO6zAFDo1mAO89LfQeUpTy3xTTyXMQjt
OO7ubQXPw3CUxSdBxEIL/eaob4mfOs9N36U7g7TjI7gr8NLIkV0LONIS2fBAHt6/Aplp1yP35acG
meJFDY/KYR6YJ5QMbUpAqF5o3QnMkdzJh5R8ZpJyRdS4yr3ZYLhYiwc/bF+SZOKRwhlkIZhiTbea
jEKrIjnhZmEgIQBAS0Jxo9cMJzMe0rPXYODNGnod6zS69yRublRI8R20PxjWqE0u2U+EgXEPnMm4
CfUknfKkUNf2Hvw/2XflljjVxp6pLalKyNMcDo9Iqf2GEmWPVrFZnQJ4V7lDQMFpxuKgO05cJprq
rUqhDgmeA5fYisZn6Q+Xml7SrVmpfMPJBTSQdsmPJlW+Y0ICbtDHaCImPiHS6+lhLOPxUpQ/BlJs
hHDQ8kVnkv60cAFBHjNY6mRy6udqvLVkN9epwO3iNvnESWAhqsZFfmXMAHP9Sw2Q6t1n5HKdMw9g
MZw+y0CsNBo6dZoRwJwTeD89ZVXXvAr4OuinKOis83+8yCYJoXpMt9SPeb5bTNKU2b1GsQdGT2BG
rSAHHXBy/cDGQ81HAaIv8+uvRT+D5omN/grR54vnMg2u0df5YuXFfqCK9f77xTf8k0hyn/NYZt9q
NMbJsK80QgW3tIu/j7YFXX3IQvaO1qGNXXFy+F5RIdZdDavEe8dt/AhlyT9iCfr83ySd13LbSBRE
vwhVyOGVOZMSlawXlCJynhmEr98DbdUuV7TXtkwSgxu6T2tFC46t035DOxtvYZF9GzNfr9CS9lBV
LeLbEtpV0EaY1ca6eNLbtgkX6ENPTT3HhgzS3SKWKU4osOyzZsR4vYYArbOjjYuKfdFZaIVcmil5
UE63KaGbnrypTB8QDID0+vGNGLsAYwcU58yNb0z4q62uXG3L7dc6pgqMiq/K99igDdcYfc3zDXLk
SCGFluRHOwxA9SrtsxuqbL4fM5Nn6CniUSHs+Xsx+z52ce5qNwOY6JX7GfIywDY4zIuvuJFgvSa4
kQSn8u227U3ivTrGLZ5asLEjErU3gs+BiQuc/JkS1iY1I8h6miUJ35yz6BLWD7cBnRQDcH1ppN/T
NKIgDzqoVdImG0MU1UFHRfFPHrHITJe4CckHHSrFHIqXAeDO2KD2CKYKf+sECRU/5clCj2u4Y7Vz
LeE+Vsy2dqb6FvbkXAywsmmEdzs1A7ziFnmmhjfbFxXFbgcSznb/JRVUdqvuCUfIEbRgjWhvfw/z
8iU0YBfALQ2OrmOdEAp019q2q6vaa34VEn1m32VTTy/OtB9zs4H+QinTOJF5MDTLOHTzV12dz35Z
b1hP7N5lmje3Onbr/x/iJj2mIhZXXLEwX+tUrlsDJfSkCoGH4VYPbhYvulrurcH9SDove2PjP0Ul
yRrohaCFMkKAO0wKgm2Fhyhrs10T8AdKl9F64oblt2VfraSJnttGkdVUNvIhIa0dOREJT7gkA3Jj
mDSkwndXzWBg3aGN33SNXmyGzrhn8wxm0u1/cZWDQbP9ZONhfTgHpeSzyt2hSQcLVCG5RDAd1AuF
+LsGvpy8tql0X4tx1iYNRPH9Pe0dDTkADpqLUIDaCA99ijxEniIyqqVsTMm33PYn+LgfQYX9zi3a
5zoj/wPcF9LoWrSbSsu5DEzwc4ekiB5Tswez47n5dUbJZv4RhKx3HOPih4hLf9sBWyzy5LeLZxca
KpgjlEiJBmyyVg0i+GGoeoIb2oBgEJ360EaJylVtUsjo1jVALoqomn6V/i1YZUlsPfbMQlZTXTpP
yM4/dGDFI6aGpdQJ7gw9UFkmQGiUUJRQvoi/0R+XO1CTCNNHu9w4UxHc0RWRoVK3Lw2s2Btv7NUz
zPalYO90Br+DgXX+SZY7gZdaZJE4+itkt3veuMlrkUY7LUv9AyRxn3ijoFj34wAnzHXUxRkVU+8u
/lJdpl/6HGxNmhZMLALz1E6acWWDFpO6JKCoymR8swyaoCnpnYOoAact0mkkyyA/8Ee2J6ChakZS
cfy3ATrtMO+ueUxKTepKWFGMpqFTjBE5J3r2hp0Ji278SApYd2L4He8ACnvfjZOQz1I54yaR6ZPd
j/VZTeAXOsDH6IId76Ys5d8I1EwPSMC/cWcp6Itl21xtQgGVjwNSxRE0Pz5XZ635Ja7zGENG33iB
cB5CBTO40lMatJgknL+HDkvPzoP4DJcAwD1Ol3L+NSz1D7zDbzHbxN30JyFRejou5ECeDVPFRTqq
hlU88Cjl5NW1Z1z4t8RizIJVqQXYbcqQ0x6EHyOQAswQczuCEhO0hrG6g6hW9xaPdJ7Jfcne6cVs
JWbWOXbRcEwyF6VXPDUaQG+n7V5r6M6nRvfhk+LA6VvnJ80IhZTJD9Nk6KFR7t6Jh4XNF2V09GAM
Al0cMUCD8s+Kh6EOf7zQ167KdopHAiFVUgwbI8NaGkhkBK4tHjjySbggUat4ECUcilLyG49KtzD8
MaPU5wff6mlqVODCVB7ShYnQ/a2MDIoC/52lQnwd0hzZcwNhokuw5ivptYdem4aN35jJg54bj71M
ptdCFNTfbTOdIh0LSOXq+bZ1BFVZ2LrXLiZBjNYQE4s2PhvwuLaKtSDRSFbCHQQ8+REtY7xItQh5
1hQEq7D0kzUplfFDrMRdM8OzNZb1yZkfBlLMKQVz+9lovPHN58JjwDGBhClpKKrGHN+TNP3GnkjZ
B4gdvrk8tbHWnvOkPBn6FB6a0edBr351o622aBbTvq2gu4jmLJxpzYBPoaKODYJT8fq5CqxKnYzf
BeOobVjp/UOoJXQlOVLQtJUXpCHy4nqavDCYmEiGtPPzEMxC4AhA+BhUj5qynwgtt29uYMinLnNB
tGvTazOL6itwBngykxN39fSUCp0epETLGw+XpFP6EZaPdqMee+815Z0czUP37uvoxHIDAsSCgOv+
nAsuZNvo42tcE5gkSWVpSr0gt7AgVaXsOUzaIyA5+ZvNA/nY9xHEmc/D8M2k89PTBndr4FMlJtQs
qgsb1OrCzJ7XKqDdYjDWQ6Fdss5qtym2iE1qGERDOeRhZpwAhya2xrcaD4gSQfgUjxcVDdUlbYl5
jqyPrm+Kr3AEPUa2Y3LTjYcM6vEdHRAyMtCdDaACK8Rkbc2b6xZdzMKUbFv6ovRALwBoFKZKDz7t
8fyBbrn834SDYaILO9okJ7+0bs8+sck+dPKIH5rIlZsi1DOuh3fYqg6pm3DDGsM5anjDYl7YtTMP
MVGIPNV5791S9D5LzeU18ZgCH5E94HxLfbHG6EWOU5m76zzNnX09QmoLIp+JJHmAU1Xd/p5Vff6F
D6nDnMymcnQm/zXmf1242tBSX9rNIs4q3LCdZpwDNOmv/FYZ0ZK+jpo7bMJuAxaTdFRYAQtgMmQL
RhGcMU0496E0y2M7m8SllLOyyEYzq2nTHqQ3SUshppbJQPZpYH0c2+LLVRp6vtJ2iC3K3yCp1rsA
vj3dZwPfb2wZqDSlJ89mgTwabFd1SOS4SxR62EU8EdrejQj32eguiqyyQK860X5+9Wo8goxKeAnF
6H9opEU9gRkVr5iFHkSVMsX9u1Dmh0SM3AqiHikoqTxQRKof0yfPyGqr4tmEWYT3Pv4K2EjuoOZU
u6H3vwoDnnwfS//NbyqwkljxD15ndXBqkouTlwaJ0umcoFHCt8oyTv/BRhXTdDqjvjg6A4QYXi0L
s71gnRy9h7IfLx16HGwgg33U+QN9fKYXhxXHGrozewQkshGopEMRJPnZx7SbeyP1YkJvrF491KZH
lkni+PdVOpTpURa47tqIDxD29wHP0W0qNe2hh9p3bsb4olkeFe7QalSIrrGiwSclKSnbE+ONTVEa
1oso2idfT/RHZIzumSU0QCcS1tcuo9ZtYVLBmjrvvmHE7pPF2oXV6nTTndF58uA0Z2VPx4YE7c4b
+GIoG28+wc9ohBdRUDnfZYvSPgGmfpny4DBmQYgIxa9erIGFjIhyOd9gcVk2WYilTF/K0Id3kmlP
DiqkTeQDra1SCM8O8L8NeyJwFPSKfCI8hB6DvGamj1cwXY7ooVu9p9gviNVsXYuPWO90yFPfEKMe
dKHyszWI8AHjtbglqFpLL9MegGl/mkUcH9x4DK+ltF8Ku6faT5mHLeoRqUCXBme9NCLKhBiLbgBn
V2DPeQpSNruEGaziQPX7cZL8UK9eNVO+qCTV8eIk6inBkRgNxLPVnMBvrVcGlzBM9Kc8x84TyGY4
/j01ksJFvQyiMfHKh9hMCGzSJJ5q9Kxbjk/iMJnL/j3kdrhzwW9hFqtIoBi7AtNIhFg+59Ow8yd7
pGBt33MmZlu7yqPnKGTyI4nt9bOm2TqV09GpzDPnoAPT4EO2JrcA+wh4YLI/5kBj3fchxvYVZJ5g
16XO+Nib8Q7VjL0WU5H9m5RiBzcaq5AI2UOWqH4bY9pY5o3t3yJdd/ZqYCCV2kF05vvYdjSlpHmC
FOy9oMaeoge7XDCEYrGzjlTdHAU1Sgj6wMzT6tQBdCOMisELC9jx1jETXZjG+JRFmXmnulk7lKJT
b7enHLbDFhMp+SOQaR6b3BenjoPfItDS9VIyuxKZnQbHfCs6T5zA6DIs6t//ngRN/zoNajcpyzj+
PWg2WWB1ozcHVlPnyk/yf3YMGi4rbzIPj7VWyQdjYAg6jOsaQ9gz3HgQ8H1s8XFrY2iOtql2aQCe
kVsGG1xNCw45gbm7kBqmKl1Ilj1qZRNX7+xgHs+9q72VoX5NYPN/R/F0hTX97lgx/uDU+a0YSpzo
lDBJTVH4Yvm//giWZwG/KoHSj3bKyGcxsWG7j8idyAWxzAEtMlImQSLRvrE9MmdmJgW9kLvq1Nhv
guo58CvYLpPe3qeWPI8Sp+Um6/zmrmc4IYECeKzdSB7pAfFac3GdmLQy0fyQ8ONR5CfbcJYidECg
tv0AdcmZJQqAKNXJ9YhyTLvrGKmK/TX/f1VZcLRTn+QOUUc7IULnMIztdIwtSMpVEei4KAQJF7Nk
wWsFS8mqO8QTg2gTzzgtRfU6TVmwxvHRHGWSGCchbP3U6p6zK+sGfYRAbl7sKIPbQwia+toVeX6x
mneVTgUBmd57Y7vx3ZkLBpgclKzSJOa1zwKy1pghNnAiiBTlwREZMvAmbFd/v0KFfBgrAevEXCHg
8XaAYaITRNLZuVe+NcbYYIzLafGIwT7IaK62s1dmivnFyxH80CrCURjj6iIrzzxr3v9j7Dwwdpqb
W+fQEtqDqRNShzPQ3Rfs2nCNOmR62binKDPqB+y9e9ZC0ycIbPogz3avpeUkp2iaCAFlUb+gSR8Y
zdn6I3K6irFKYG08+cPUfjykfa0g29bj1inLvZTtCtVWejY0Lz3G2ngDFDGtJWSynVb4EsgQTmzc
erj5o1XSBvlOLymPUiQ8N7b+06kp9LNFosW2CJEMd6FBjrlPUPq8gVZDkh4gwmy9xrtbhdK3bTGy
naYvPmkR7FDDRCBqVxUnIB5tXPeUQW1CwktmPhWa4X0ErncMO5/PNWxtqrPmXyERUZVclQjjxUGY
gsBIilpS7wtvOrjeGKx1sLHLzu8j5vwtda42nFwGkJuKzuNQKwLjBSncy8GoxRYiE5kIzNKvAi4T
QBJGG500bqhAk42mCwBQmfPs/S2Sg4Zx8tj4B16jHzF7Iwdi7CIdUIvjvNlp1+/MCgkrVwLHpj4C
8g9LxU2cBEk3VGc8n3JBUtD979bh03svyYgnUjOTBNGajPuakcVtSLxgOmDxLBjBXkbbeDIiIfd/
z8LWfE056k9RT4pf1UTZ2/9fjS7m+Na8AbityeER2XaKPEhIfbNVcMo57Ov4W2Y2f5oYDmxlcEAV
TXnjzCbPZWTvbXXlVs47qrg89RiykKrxXskkVPDp5UmyN38xDIuAgIxUA81j9dgUFtt8D3mhLdj0
BSnXRJZ1687KDGJjoDAilPls8ZKRoGxXt8aA7sl40/Kc6hQLm4135byEgfWSGZaz60w0QA2v61Se
vD5wL2qo9GtJfXydbVbH3EkOXsqVKAUZYXkOQKbN9PwldxoyNNIk/Gf2CUpJ0mG5NLst6gh9O/DX
3ATuNF1L7HmLVBmPZW+btxyQ/XNaP1ITOeu6jhFiWFANKOnFtgOSh7ONp1WEsIn0GntrjJNx53j6
HUpEeoERTyvp29ral6n6F/JujWE+fTYz0o3Kq7xYM/HZDrtiOZmGtpewgHcgRcobGUExvmcToGAk
rq1U6tKnRMB6rrh53jhsTZHUq6wyo3U7mOGqj0Lr9PfgmKV9SmAWbMux+cgGGe6G2qJxpWPaqsFI
X52oQxycMAj8e9oM2S4oGQtp6i7Af3yBhH3tA73H5eSNS38ux5NmEoDfyVVQbbZXqV/cvHD4x/I9
BJRQlWfsfUd36sYHkdnjg80gtnYp3IOguww5UgwY7sU2R7K04pDExe5N2SmYH5Ki0Ndhq8HamKbw
LOqzm7LmxfK1dwOPZ38PdUvlS+DashNecwsYz+Q6oO0qVv0lzL21bcDP8UdLbsyR1ArRGObjmJPC
Fnr0ilUZqMVEOvy7HlXPzRTIq2GGX25ZDOQEIng2MD6buayfbHIDgMU3179nsi4RU2iksPe2Px4m
0114wpSsxCGZkswmyo09je7h7yGPxFsb9THomATBmzlO28jDoSucrkODU0jIMpih4RWayaNdyPQx
FLBprPro9cWzKBXzWmboV5WwedNyAlAttpgH+KYkDep639LtLGAVjfcymPz7xHJ0YdNz75Ex+Hc2
e7jTBMavNqp3aexbJ2My1d2aUBfYpfszYSbaqUTT2C7nnFwZbK26FcRS5Trwzr6Rn2yZ9pUQpNEP
OdtEarBsLOPz31d/D1UI+YlO5VnhidiUjtrofUzYE/79RaY/+lrEzKOMgAPBjf6RWXa3JCWGb2A0
DsN5e5eCDigRjqQY8bjKefb343noYXfLgEwl6JseY3rMndaSaKKc8hyZKSt8rdQfh9FjESCd+in3
EsJiCCDcliWYDqIO+8eQVyUpwKtEcd8/Ki4/d8rOZVNqezZh3GFwlHuq/vFmB3OqDSuKOv/EfA6R
Hvj6B7KZgK0CcNlOguW37C8xCQ9bZTViMdVFRHQ70r6umxSad//U8xaeTddNDp0AKDFOo3Yq0V1u
ajcnYjysa+ApLC02LMW+w4YEHS30411u5M2RkT47FQHkRjnpsJFQ8RfoS+TJnh+6yNTX1oB8Et73
BthlsncrX/AaMNsyIDkacC6qlpMBIymTOQcKRdhgVQuf0CHUV6vnpLNbpih9PLzBOVOHv08W+/l9
EfMNjzGXWelaORKZ+UvaNagbuheUm7Sz+HjXyRvgn2E3Fll4LjzNhADGe/z3uzAsl1vn3pBmi3dN
GAyTllY1WLu/51PARry32bSTrsC5Z9fEZwv7ycdSAs4Girwg/fvsmIxXO4UYGs/hqSjdbVz75K51
iqXeLMQmyrL0Dz1RuQ3LfzLM1gptzQKz22PAHREx8FITW5YQjBCyPXbIx2worhGGCz9iMyu4bvE0
FyjVGuKW4busYfpcMtwM1QidqH3tiECYTqzlb4OufRaoK9JiDgJQzsno3jIWMiNcrXgQeyQcEP8P
BFCQZ69X8K2qZV0RY++pN7Q5BxKTVR5fDYUYa3y3GfCWtbPPbbCL6ghUrnffko5mHxG3b5Ddkx1q
GVzEJHe9kfO+ix/+iqvEti9+eIymfSzeKuMdBtuNFSAHTrw2mF+OZXQMqn827tw6YmZCuFAYNysP
UE3SH2Q6O/U/wzMh9Vk9bQxiiUlLoE1Hn8VQuA1fHNS0bCJHXonYWDfRvdp61GgT7UczVgukVXTe
/VIx/1eTd++az85CY9yGjAV8CK1Q8NQX8K6Dt09mloDB8VtEZAih4Rug45G2qpnBzSeSyl9mE1Oy
5yl51o1/uBd2XX4ATUNs3BICMxEXIeiSB3p2T04H3/4qP4rRRt5/lkCTM7J+MIT74j2zxClwyXXh
7ec2vW7T7ktvTzpaAPdxNOWK3IxVIsUqqO8TNMFYo1dFpGqxrhZOfSaDdFlqhFf3GhXrHPwT7QZX
HjyCG0F2wWdDS6CPZB6z2c4ZAUtUb3pdrcfG2xHsu+HGsUw4/kWWQVkyl5mxIJCEYMeSmOvX0DDZ
BKHe7GjiodVx7vFXtypSg+NknwfTFtUj5FVsq/ivcfik69RhNFs/JUbJ5KMkky8N95Q6vtGdJ+bM
i8nFXZpW6TKNmXyCgfOGfI+CSQvcdzbVJwvHhKVMnLyKVY3y14CYaENI655RLNCfXPqUhZY4pzKx
fqKwiBYY84xhU3KVatYOaiY8KuU/m0O1H+vsVmjm2k8TfH5cYT23/Own42JBCnVh8rYxE5O2TFu0
jtkvrb0cP8cE6WIQXacyOhtN99HrKdDS6HnU2bRE52gi+hyHSsuJT5wo+ClIZPSVker2mURxnkSb
iFe0GlPwP+1ymH5QiT3pfnzMpfXYygE+7PhRKm4s1fCUB5F54d1YT+ZnDBsBtdIcG7pQvQSHZRPe
Yd98AQM76WCmDBuYvSShaxfuD9Wm48ZeatW+brV1RVy8jSygx4vcEPqAlKXHEpU/+Co8xN6ck844
LphHupiExvhQV8aKhI116tOgiW45htV9cOt9AtChQK+ThhmwEEJAo3NDXGiDts2NM8Sk6QGy+VKR
erIIquCAurAYOLEQiR9wR2x1FhBMPKeXiF0665VjUULepAL/TcBH8C1Y7yWZW0jhzkkSnVJtOnRx
sPNI18ic6cFGTe4RYZ9IjkhSKLZsMnc1ETUVNxi737HVO+Az2RhtiQBrfGFpjDkQxJVb+6tUO/AP
8TJ1/qSCfls25o3AcKz2SUhMO5TuLmoJPAVC14XIrhyg9B4SupyXTHJSO2c0huR/G/LOvCLC/w86
ExPHwLxJdBAOvUNuFU/1hOQDltzApYVeGGwJLtEmBe/G70o99ppEAFrI4HU7ig0TFM3Ehyu3WcEw
4OzwT056fg9z401F0TZhlaXDydIJWLZG7zuHJ+AP/wbno2rLz37K90HBZQmvHJS3+xuF40YV/Upq
2pFL8MqKEy7PD8MiVGkAhEl0DZPXcdLsRRCDymurr8x6B+C5MBV0A1lfk8QnUbULjihQN7YZvTPd
WEYWmMvMEaBZCWpRaVOtYAOx7GJe13AS87FNyg08x02sgpVntuu6bD8DhrQ7NbWnHqmEB9cPVhlT
XpYvHRqchuRW3+xI3izPVoU6h1xwL2x3pVOu+85cWWbx2XMCof3edhGEOQt/rQ3qlSkOZ3FmNG+Q
LrdcKiu7BgXrtbuANbVWT7eoak5GWj63pboVSO24/E+J4dwssAIt6GVtMFZTCVS89y6Fp//ktrfN
0nukqJ3DmHHNHLeSQfYPjpkad9IyX7KshT+AIHq4okL0G/+314OtB/407fzt4DpbQxUENHMvkBVb
pWyo0SUaN5uLqDHq/VSVvy3fMXL/GXxxj4r+tx5sEuagBhPR9YlbuVph1GGsWJoHKwoeJwPhapzA
EQPbbDVcxEArbKIdGQESQLGqLAuRn2Abrf2ThBMsXNYD0qEQTglYa9Vh/IkgNnFjbB7SMH8h1oRy
ivPLSLaGJQ5hXVCJMgAogAUV5JsyaQNXjHbLq/ZNDWswtk5T0y3j+FJE7tInhr7y8ydCMFaOzCBl
NFs4lKfKBLmSgp6IshBQJeeTlbkHDt8HD2p6RosHb3/NZOuHXvAwGjo4N/9F6e0HWsGsYm8RbvRQ
+82M7lTX7drxog3UsQcoFitnGna5NcC1d9ZjXF86n6CzydcPgSB4fvx2TLGyw9/Rwhil8m1SBOcs
EduEeJ3ea65uHNzrtNpU6CUFDLAhLFYACAxisEPUvYtcFSgXYPAUM83fe9ZBtCyrC9zOLSrthQez
IdfSk4mBBIwqGZTe46BFSPuGtQy4aAJZKBYC472fjH+9DZO5Io+9SayYnyfXBr9uWpTgUCU9UG0O
O5Mdz9bojpGs3bVKKGgLNm2wky4xE8pOm/h2C+KORjAHwN0z1hvQc+yMQEWB9Lb+FOghmaStHbwG
WKxMZ9rUDqjRsIWK0Ot7xwnnpi5bYhM/R6m3NPNPl+5dZuGqrgnZNp8Ti1wnTKdtVK6bwnuNqT9L
rqCWO0otX0qT0ibS962WbKIm3gSOvum6Fh8D2U+Jurpl9DigoJFetctmSgVMCgh0KHm7jdP0y5a5
sElAgAbSWEAFWZha+tvaITfaYNfXeKWys+6A/8qYaMXVQajH3E8eO08eowztT8QND289EqsYPyRI
kbMuo7tto2vhfi47YWPD8X/ylDLEYEq2KIKMKSaaDTvVfwevfo4mJ1nLth73HXKV1dT2Hz2sGkiN
1l9aGroyicviMfHLwyhNhlnlMoqpkEJR51sR1SQrAidhuYCAkBQhL2YljfdiwXIxJsCxOhZTcynC
BrAeyV3uUF0zLXmohwq4eW69RNgR5Bz025jIrUbGviXpRVknoHXp9Ms9X6Ds+a7s6l6g2l70bPSi
Qdv78UB2L7xnTN8Q9kk2GEdQsaCc0Ah63ezo/nVb/+JJ/RftVYV91ABeMOScXuMy1E2wKogYKv1N
BtFz2JZATv07EPjSUAi3+LwMGgcUcZXDahiRaVXOFW6qXEwwaPBklycf2eKyqpsEdTxzekBXUZt9
oyWPli8d469Z8/VNgKK3HJJDQCW0SgycOmPH5rEYmf+2FjnJTgFSSNJ4xmD/uWqdMRdLFy7iwu+w
7uTetsRoxJbfYJw5QvACu7wwjB6vUtGuXfSmZmX1eLYqfh+CTcy2/fQKNO4aUSqmlU4rvaChJI9l
7QTBPnLFb426gRkJBZA9wNNjFTeYkKUNKFmWAfx86ts3N3/2lIZKakTVXXA/AttNwG2vw95UMMNH
/zWIMg3BIIBooz2NtZGuEguUsaD6QsKRcfQQbDHq7LPSkRi7ghXKGmznNigLyvkxcJcxq45VBh3G
yrOXeZVsTbqxYiP8b2AKvkUc/5bzh9Xz92BG083p6ZSdPv1J4mi2Yii5TU4s1GGWlul7yfiFmK79
4FHpjpPzoY/t3tLb698iLkFkV08OYCG2Rkby3lkwt5Ey00FAsRrb8Vy0LmJAN6HScNN4NbN+VMIl
WToQVTTxWaHND+1vdzj6kHIyEkT/fgUb43wxaEc7Kg6VW3zIqH9sxvFUpTadIaO6JPI5u2Cfs69G
s5O0/psWtpuO7dkc5nptdJJEZPaPY24n82GPcIMSK3SOOF48ZrJwFK3+bTCjkZmt8eRh9uGnx5kR
Yz/LwUNCZpKGExs2pZvm7qpqgBJKhJrN0G6pZ8ZXSSTZPK9buAY03IRlrRTtd9M7ULwRgO9zFFOJ
Yx19Y3wwyyd9ENNCB6XYVf6XTnjbIg9upqa/5t6A2RjbBQmsSIQE+ECJdQe3PPRe1qIuGoNeV+RV
1t51VFjdlXxsVA2RICDRBC8fO9ZzKrFCJi0Xds28pGHOK9KCgJCQ0mB81SD5L/MBnlGrx2cnrOZK
JF+FRsioBOVfoZc/inRNmvDht3I/a9OoF70Dla21xLdHtiCzt5r1R5elzzkItg1LnfcMsTNKAUS9
OvQijcUfh5T1OeYec1lxSSs0CYFWkOV59VyWmjJPudLSeg2fMKkQgCAQCRY5AThNhDhLV9mlssoH
lk+wtS37PUr5DNSdu1QDi0VHs2GIZiuVUSiHHAAFc3wS7aj1rF5+pNWPntfwUAsGDxWuYNBaVFBl
ibt+PFSF0xxHFha+pfVLzeiGpUb06WgQAwNLwGN/sIIbjdXDXmQ1WSJMXWjEHW7rMPUWqdm81gHF
mxUKzPskFYb5+FE4zjN7c9xD6os6hCzpz5ZdMF1PA1a3DD51/UePycpAp2JtQo0kXB24XZ8DLnJK
rDcNeMesqT780n0ReJdhd6idNVJZIPuE/jxZV+iffBCevLZb5w+Jg/2usTliDCKMovaJ4NJ/KpEv
gf2gOu6YbvGWZRH6EAWKLHBSyqmygPDRIUiCrMV6+uZpDjORriEsN31thHHQEubszJXxjLOebz39
JBrTY45oXev5X2VlS3MoyC7EGS9jNsJ6+eG49O+pBY49SDmTxwy5h8tgBqrITYbO7J8iDL6GlEZH
U9vZA67lOO4vvQ9MVuTHaUDgighAc4b3AW9lH8iziP1DqDd7x0dV4Nk3h5weI8p3iVa+BjqpDq7X
740BxwdAgrT/MAVeGEWwH0rnWM7mEtfhsgV6ClktmCcLi6bAbAsY+j0pknNpsgxp1TunZL8uZPZY
hmTNuzYipYAWVoX/4sAjtQqdGzx44pMDYjzq2AfRbN+ycuQC1+y3lrOPeIne1/45ctz36qEutDNg
8r1I3XtcaJ8ZmjLNeVYmAwjL+AoxCfQQtr2QdXyI+noYmHg2LZvZFn8DNYQ1PCeG/pT608kMp0f8
VKcYY+Ji0PmM+ClvdT2JHfDuVa2jKNZSGtWyhtDsDTzjcu+4qQ+03T2cEQIxmIPVpAnqTNXJOX3E
1fKZ5c5j5qOwxY4PT7QFMweDfZWgWFw2yZebsJmPJtmv6kG8uFV31YMKQZFbvRnV9Krisyjcx4Iq
Ed+FZvFZmVmA89+oKUFwdkn0bRsl9t3YwEbWu1uAQFiWDO1u5CyQAcQwMu3eaHtQlVkW6Hr42KQ0
7kUF6w2IDWul9qIXxnPSybf5v1S4L1ojmSkxPXPcOwGcGymNF+xa69CJPwdLvYMrRVZnZRtPQ0PS
99rKhCeoqv4UFPkvyVmXtoDf2IZyNZS0GH9/BzIpF2UlHiLElGBoTXs494p7VDi/zjRJ96jV9rZQ
V7/Xz6DT9mMEsTkuPlsKBn2wbqGJ9lWIdUuQIhMpEhwKYimIr6ZjbLh3MiSrkv5JK6ovi3cWbz1Z
VBMzLAzl3LTudiKuFnEbC2v+TPuOIlmtlAdBOCZ3RnvpmDQ4lr7zm4dEkL1lFfoPC4hD0JY7DemN
H6WPbtJ8UW8wRpp+54u8o/DK9TerpUAi7hKjZEJ3lX/2Kjr3vvGl0iRbVYLw7UzSJyIUaIiRpOWi
cOrXUGgYWBfiWvN5S5ry05CUXGH+ACdmIwXDLGM6wc5nklEdq/YtmaBl/0fYmSzHjWxb9l9qDjN3
wAE4BjWJvmXfT2AUJaHve3z9W+C1qsqrLMscZBiplIlBBOB+/Jy918YAhc4mDp8qxU3YqK/lPYrc
/OlF/ifUvCNEoS/XtLA/cRgZzdpYTZnEKjPDHrU6ElD1usuCcdWXIeJXalcW4uSndreRDRNiwcf6
41ujnBMfKABNhwBhEtmiDohuN4ww88WGR3yPovs0zwA9gqUtpxpJDIC1m+lzKZHwwYcpB+JAfTSq
XYNtnVe92QGlc72rvdzSrpdQqZsoxJPrqCEw0wIPsjbf5wYmBGsw81Vr25zd7NsxqX9L3GS4as03
c2R2BkNsX7vWrjFKRieKGGqIEW+oF2gE5t2b5aa/RxvTg8QfvG4JTMXkPe2QU40kc+pzj3iWGd3F
dMaLGfv4eS373grpHfdicNAz8PmkJpmGvdPepvTYe9w1ZYf2zcghnFQ+V77U4iISB2zKuMBSSn3x
e3A5iaC9Vg7YHFpKWVJwU1d4K6/iU8gHUFl1hw7RLDm7jBMJtj1HjnHwf9RqzLb0AiJJHnmRq5Ec
sczezh6TD1XNHQ1TdG6KM/ZaBnWDFd0NjgnYx8HbeqUHTrQ453YDosO8Bk1yZ4f1pxn0/oKNnTbB
By5ysjeIdgTJjoBgQPcwWPg1MwFuhRJFu+mPIDPui46lKKfLjKQtK1tF2/rWBe8M6o8wynpe05dz
gJ1FN5mO74YOclNsV7S61FOSarHvokHvSHRY0Bocr6axf+5cZa4Gkum2LiPms7W4IGzDAShMxliX
Cb0Psv4mnEt7H1ZsJq6EPVApf1fS71t72RFrAwekVND0ZxyI/LCN9jZCYiG64txUH1OyOBN66gOv
5CfB5z2OTXQOCB2isgsGWicfcyF+9J7q2Un4O5Lwqnwwt1VLUadC915Ln0C82cwJNZbnUo1AG8hh
YhYFoJBm52iCFM2c4FfMgHWlCxzXAX094Y03tscw22LK4fF3E6f59EcObhVCW0qszHd/Sf3GiJ83
9wIfBiq/6KM1kVT7zMobvJXkk7gq+3Aa/wUdLhbeYN4Trpbvp3RYWgkalRsxQEUT3loe+oOu5WRV
ajQTTO/KBzpX5rZrpl8E3LFnMnsWdHu5rOm6L/WwSmV1sSsDfLIT/0brdqryHAR+ZREfUMC6c9h3
CQiaxgEFPaCQlVlGv0WGT6PKn63JPlFtcxYn2Xrrzzexbxr71phOTSEQbiXTSwB1ZTUmp76j8MlD
Dl1GUz6gK0XWhsus4kYEMTQ81zihlswRypYFsEBdjbfR2SdmcgxMDl4GxHVr5Cia48kJobmEjFIR
h1NSQa/ddgWuoz73D8R+osJPXwcE+3hH5KvD/FjBN/CCyNhYE6CZAnYA40FULmrklKJIliGg/IUF
d2PjBYBzecxL/0JX6CrRaZczMXF3Th817FPJZ+tPJ1NAtrbCXSaY51vNPcDLLdnyl2qx/vDDJfBd
xfR3ZXeL3NWBd65tmkqibncOO6JFSgNKxRNR1kZ/G/YN0fUJcaYo0BiTnMYBamWz2HrCRG5i6bxh
q/+ho/Y35eG7F8U/8BOsbUyKUcTYImI81k8gqHPx0+V3W/tBeuo6xH75XGKup9UmTDxGGapFt4Nq
Y2P6HJB/QAa4q1CdrluSLhGcbb7/byTlF001GPn6JmiZgNUBA3YQ+zyXgbNxYGvNYjg5QYQbC0Hm
vGxOuRuwLMlntKM/IPKSrxlZR6eOP3UgCFTs3wkNOMgqv/jgjIVRPyEo2yvqxH5srpVlbeaE5NWk
e1V1tYk4PeJl5WzOcRsd8/hYp9h78zEGCBefMpqIPAbDhxuEex/XgKloKnUDttsiVFBqSSLssxCH
ET6jFccGL8Cs6zxmeeSsIKrjCRWrpsKdXPCoyKZ+NOcBH9UMnEiTt5yOw13T7AFNzvx18u375DHJ
s2dlIk40lgs4WCja2X9hFMBaTqLPdJZMgdF04rSM7+c8vW9b88VX80Hb1d0sS2PVmZcyEdzAZoMx
qsAHwfTeGfgnpWhfJufL7DtvBfL2qSlDBDkp8xblQTyX1tnnmfOBC/r0VLumu/R5dFsWI9tqMF3b
cSOa9BFyX8ivlj40Q3eqWv9MswjlwouXhJQHeG3syH2xh49yjm4tpzgbqnoq8/xiBli4SeUyhpmL
MUBvgq/9CYX5A7YPZ7+YVkxteNtJ0y0im450+Li9a8TIoJyiFq6Hu0zTjErfUUXwjLchPt50E/bV
LZmbJD7E4qVGR+vZcoPFrYU0QnUc+RSx43Wm9l0ZHyql0CvwltAiB3s/Iu3nyXZKQlT06L/HGmCh
vLeGlC139kjlAFSw0u+5ohcfR1CwgiV9JZrog3NzLyM2WPkg4MlypVQiKeIhLlim8/FSwco4VZ57
j1Xnt6zKa6unL3A0+Lzdp7hhPMc4B3VsZx3cEJ21mmLyEXL3E8LWc9wD8G6XT5PgTbgKVfICsI2Z
CgvASrPC0eQecPG45RPu7I+uC9pjGaHE8aH0AZabt7G/hYyqtxg8/RWMoENTxlebEnwnNel3U3g2
LTpKc8sZKUOlWl1SHv8YRNUKCN64AUdBD2SnA/9mNIzT4Cb0nl35Vhd4oE1Gk+FH0jS3lMHJCkEZ
N3OkT+bACI+dm63RIXUse3ZidIFDfAdUZoMw4u41zwlqUbLEG1eS9Ja7nMMCHIpe278lQtVbs7WS
VVxX2S6Y5g8Uz09ZnjUM8s2vTDNCBInKpy65MENBUaGdfV8CaxpUuC38+gUQDLo2XHvnHEsI6l3j
yHO3n3PyG5yARIeerQsTGP1h0NSO5XxhU90q2l7Syw8elqPCEkgDps9Ku2uS1eJVv1hoW6u8s6J5
UyWEMYah+RyriLIFMDfNqk8eWKJpVbXF60s6rHEsLLc6Ktm/dk4cH0YydgLHqTaobM7BoGvmgYj0
254hi4yJzkxoJ2JZX02JhY87N99nX79W6uIQfkPpmC7JKQYRyClGu5jyAf78NN3pEsS154Hm68N7
DHtLB9l/muudN8vfdjnguCCcaJXN5b426rPb6Vczvw0abqGhoPtUC54NlC7kdelrSv5I1hM5SiVI
VG/FEmEQDgrRjqGvlV6NNNpNRb6dISVxdm3uQb6fA5ttyN1MCN4h8rv7QT+nQQJDUyOraEvxaSJo
ipKSyiIYfledu9ELRikQw7M2u+swNGu356fYHmnK0hXJynQurKq0vWpSYh2Nx6WW1RvOE+p+s7/v
SSUArlhsSz94Hbv0wTOjM2KsM1kaZAt1yUqaOX5XqFxrl3sGyShNxuA6lSaHyJgWSmamX31vYYPG
A8Bo2wnQYgIDMNvp0Z0dd+1VN3UZ3g86wxXYvFR4vdaYprivC9JtEEPg820/YNd8GNO2Qv68wkvl
DKTiipqFsXUFvj8XvfcLUOuN53gXqvBLECfESIfFuk7xs6SApUyDTjn+Iv8EMpcd26eu+P5nZArn
Xz7hSqBmd4or4OzfHTOLJfzkg94GIKbhZqqh18sSj000VC++ts6o8pwcl645Sq5CJh+Ii0L0SsNj
SM7w4WDG0cym4mwvIQ3BVaSgyDPzdO3pjI88WvcJpoJUGsjzYqg+wWtYNASFZqchHfA7Va8MBG+n
2viB5o1TCaok75UEMQCg3gMyq8+hcb9K9ESzp34G75HJYdqY6LtVhIAOlgkxb9w7fULkJncIGFMi
qk0wwmPzI2KDRzAenZ100Ft04mSGR755yIwippJCthJs4vg1qbgzI9N7CpySkqrd2w37a2kyepKq
+9nn+qVyLAqeyBTUks4u7dGDJtgzuqb54TGmNzq1aVR13/XjLwYiVwEgBpDPwZAlIw6rZDhdHWxz
fIgTYn+M5RCgJvcsKgrIDtwwXrbxgYGawSkMlxianQqBS2on6dop3nOq/9Gr2Fsn3ODGPg9xqmin
4TrEFZuMUe7TkRNzSB9JtfrapAKcPl0SwIXptpBddCLv9zJwojqIoHx0qtSiLidhju6E2gwRu7We
4o3Zm82qErQHERhueO8PeV6gFKzLBystbvzAZ4wMaCcmCmblp8aGNmyzkYD/1/4Pz0WZFZcAkQGT
hhTBxbVMPOAUgb0IW5ybImFV4S4mFyvI8ZhOdbibi4vtlR9jOWApFFTrZAYc6Y8yr9XQcD0mw1lT
m9spYVFN2uCn06HP9mHzrTwisKoFdR+gLcR7z1ja1pjigP/7afIgDA1wo7IWq7yxGh+4x1gsTE4w
PHfRuknbj75niy0SNiZTUc4WrVUwHnJ/VK66Ro5Nhhi/ZmA41d7sxRfG6WWV6ROqSQgkwHbzkbiz
no4iYDMKRKlOIopebLCPTJWJ722IhVob6LFXvuWsOcMeMjH8YuWHqBHcS7IgyENlZsFxMSBEkyAM
ZtoBHS9cNPHM4WuYefgBEKEB7uSVqcyBRaLA+LEik/oyo7MpKYX96nbMG2NH/lm2WpiDO9E4zbWF
HbzqkFLtZNztC0j/m7Htkk02QjALqpsh897aCGo9mvAmsr2ttIsWZqCeNzXS/RTL4LGx1lkdIwOR
4VPkqWQb52KT21x13xCocJIKpbWWHq3y0Ud9MDfbgiYa8emotdLCgODh0k+k64Xqp35KOfGf2Vx2
oZ0+GhCQ91Isth3yje4b24ddJ0lEkli1VPlk0dA6R5XA9E0IzjapGlxwsTOQG8e9QA5FzalP/Uj6
od9qS5UcBpNwq0JG08KPLwz+Cj3cU8B7Wyuwf9b5nG/zPsAfEsoHM1TToW14DDCmQDXuCG6RilA6
0oY43+gAolx9m8uS6fBAd8GnuGM0dyp1ZtywuZeQ/yeYacvZzp9uVc54OWaoc6IeIHK+BS9sIkJz
s+ipVzQwkMHbG0A2chO0RHxmsme0KkGVmcaR0opsVjpMbtPmr0gViXCPoET1oUL415KF0U/zdgjf
yX2IT4kE+Eu9vY7dMiAeY57P6K/pYiQpJw7P+gytQq5tNb1HaZGt6DuN21BMWFtI13aMTSvrkOTf
jluYYPAtiL4YLlaYPuOQY8JhJcEeRXx3GTWICqSJfrxtSxhKAD04R7QYexjQ1ndOZpNuIE1rX2Fx
PhoNxNeKYeGzruZd75o3xpxmv1mZdnB11Gc81pBy82q4+nnyFdUdraOQv22aBQ1tc2TW4wXWf75F
7pPhC4IwCJzqmkkjeUirO3Lvpreg0m+e9d6MvysgpJf/EE2T6g2/voHP90lJgVac3fjSV2F2hPtK
SzkpCNRzSe9QtFuRHETQsP2iejHd7D4IyV+p+bfWsqyM2+8XdPTpMUygj2G/XSEPd54ZHZVb+Fj1
lfE3TbrK5lYo5lMOr/fSz8q+M/EhA5tK3kQ8fxjN7FzcOEVOmEqSyIfSuny/zLEbI5UtdrmvHsmd
W7vQV9CZVfNrM3NOHEhYfDJoNzikN396dwi1669mKRhtv8X2q2dCjtwETNfg/xpceevjm7jvBo/c
+Hy6qX2wV3nzRkGGQL93zGejdv3D97eJZVZ70L2sh92sjkKyyZgWgHYq9dbdxXZTHSYnlbRH7auY
kupYOOV47f00XudtV17yaQDPprwjqiF0q9hb3tvk7MF0dJdjAbNqEoqU0JdCg/902Q5oGVKFD9LK
DzFMnZVdWT2JhqPN6pa/NxXoGoAk3Y2c1b2nbOMa5JjginFMrrIZFhhjQC5loMXVK3zwCJb/FvpQ
UJIkFZsy7stNFnFGbkIdPJX++FjNTf45kYa87jWmJLMu5hsBjfpE15S8pTnUZ9wSCF5j0qWBmYP8
Ndw7FWfVfVrOT9JxoBZ07NZ4GEglG+sx3tqQOXeFiexmNEKkdiPskMKkDdFZKfVe7O4QVRW3sRf3
e8+IIZ+RB02pl3m33cIvZGSCfbVA2eS1rrcHIfZQqLZBL6dRZJIct0lqC50Z8vUtzoGCgfhIJJQK
1FdnFNmNZfrpzfB/vyIh0jtSdPznzy0rnY+5wxLpFmN6TjMs3ZZIm9eBnmYi2/inx3S4b9fICvQ5
AQmzZVlf4DJ1d5gd5CVgcNOHAvHDdqiImmREFAHfCNXec7r95NQ0C8HSTHE4ElYKgyejMcDOj4ht
4Y0OwHSeZci2NjImz0LzVfsISiOm15w+o3XdZO0dppUlnTQRiGGeKr8t7lRT0nBaOMFB/DQGrstP
ItRvLvhlSq+4FzWwUWWPaE2Lkr/ToIsASbs1OEWRakyX1hvptSqixE64kE7pYpMao5s4afj/RQgs
vovStT+O085tOFMOIGQCIz7FbDRn2/uswhFAd2tHTz5dQoUEhWnVkBMiOCMwHl9tWbCmO6O/86At
0S+S+S0E8G1Yk9A9itS94gEmgEnO+NySDLYrDIiKBhBfJo7zKwzSMw7E6eBa2UD2IFSqclITyON5
eLFt4x00LIy7qY+OUMrqjeY88DwV00KYa1+9QRrbClHzXid+9oqA0kkUckZBRJNl1/aqimGzJMrD
YWJ6h9Kz7u3F7kJET74Pek4fjddP65phBJaECUbGEGxj/ujcNyAO4wl+Y9wb08X1meJIf9owEwpO
ZsV4fUjbY2tV8e7740nGr8wawzszyu6awm9uzNQg3iBwxKPForEx6qS4C4dr4CJJA4FW4fuA5zRR
lB6Y3AfzhbCqfD8YJlLx8cXD+PRIwrDk4YvCw6jopLhGMm5o4GMaHPzbZkz6nZ8bHvo7DbphSJtt
F9jorjojuzfr4UzS1MhxJGcm6LtXxXY0Rs8B/LiHCa0SWGXzk7rIeJYR78+V9TEWwtiPKtV8PBxn
/OmjKjdgMiUT8v9jABUOt5lNUFYTLt7M0nwULnKWuWkOAJ7wjnYOKbE06Y+Wh/IQ7Zic/AHfL3oj
D4j0YQrmZw/P+V44o3umb9Dv6oT6u8SWkWrLW9vkTsyqia6Oyt/8PrEe7Yls+9jA6ep7ZnapdJlf
xnE3l+HW7gHwtrfmM8fCJr3MjjWSxdx7p1wrDxc6Qe1+NYx3tl/iqXAcWH0ckRFFbmq/YW1ZjrE1
gqz7AfMG8o8pZ0KVb8ygQkCKFCgc2ddszySOilaDz5QaSc1U3CSV+Yi+nozZxflU5qh1lEfPavH7
9q3b3IaguIhropmGmSm0pnrfE4yB0VYurlJGme3sosRX3AIFkUjotMq9jZ+Zqapzt5A9d47subgt
PQDPowdlWGHM1lOeTGe2L3BVXA7XFbPoxY3kdMltXsTuYZzoiM8d5adK6yMUvhoIaU0DAyWyOLjO
0k3LUAv1FdmdOk6K7bAwFkwOY2vHld7p+1tUTMca3uS9bZfjxc2q/pqLIrzQgFwj8vQD0b5OvT1d
g7JarpovLthz0l1lFqgf9EDcWYsExsgZ3ijC7nAU8wnj9O33adj1Z1wSW6A+4QuZhC1IZZg5XWQF
L+Zo/OZG5I0uMokgSIcLWC6xm+jt3ftIHsEbTfKFoKBjNYm9P6LgrlM3eRyj20EUIL9TF3kmXczq
kjl9vocEyqmhAQMHYh+CJ1jEB+mnwZXZ9WMTcFuZyThd6KkMx5RCB7GiRR9j4U1x4Nlp22IlGsC8
zsoKdl5H6F6Lkhdcc5e9CGKik3Bod1Zt01aS9XjCGm7smFjf+oupi1adtWNc+vubsdRVzaGmESXI
+n3VpDoY4zxd3YKwZSPAFzKGOxa3S1Qu2Olq5P1xSio6/xnMvPsAr9guA+9xEGxhmVmaD70z3ZbA
6Nii6GZ3BVQy7e0EqSObXmC7rBruibgAnFe3n2btFreG1R7mkMvVzz8CAVKQVM5lmGA5x6gL9vXy
kIeTjmiwNe5BQQy+y/QR4Ot5Yk51U8HN5ShqqBM4sYe0pB4yBo6Wdk87PE3a4Sn3LNBJ0efciOYV
QSU6zw4AW+bi9CkclGIRscfYjhG8pO2+b2kpqHHH72Vdv9k0+Ih9tl2U+Lmr8N3JKLx+fxUpPjza
HOSkRs+tivKzoBmyQVKSfVD/v9JQukxM+gjMhsNnVwjeejq1LLVBAtlgpY05OY1QPB67vHG501Oa
suit2xx6K42bmyqta7aHyYN1A/k5GFV705XavBkVSG/fW4xq5BQ8hizqc1czgbDBUbU0aVcOkSIP
TjPhWMk7EEJNRr5zKjFCxH72SYbFJfM/BzrdhddCL3GDnBSfRR0TkT3JbDg2bH4Ap1y9vCD9TaFE
EAT9/S1YEeJU5lntUb9AAU2Lz/+sp8ui2gbFeMxZkVdVBO/Nxh257VztPOLegBJhRS+ZbdgMJ6yD
YohHfKMKTpMXx8AP9U1nJcWlKFrEJghR6NJWgHUWKYtX/PITz95bc683um+AqEpiZKKsesrp1kP6
tyh9oRogDx6Sy/eLVD7m7UkzSHby/lL6E60yhp7vc8nMqu6kdSNL5FG4at6nzhbvEzK6tYuGN61L
uL7x94YYk7SJsO8uDV2yhfTQvIEXfImmOP5UOtw7dbJfFE8PGp4ByTnIwqG+Pn5/Ny/uyDEqnr6/
g0ENNL55Lut6WNV1U3GUzjPmlMRR4zOonro4ZzF28YuF9GTu3dZhSLggpgxvqZmCVF4zFUY7KqgE
NV2m0WaV51715nNNd1nROb14oTNfBwKbr1Xq6DVqinZDWylhmJ8mT3Yo7rpIq18E/Gw4yGL+vPcc
Y/qMO9qrtHV2iG7w41ajz1y2rrkIy0uOJOI8ItzHUlUjDzfr8/dX4C4pEqIReC1/ThxIYb07UO1+
o9wzlPkb884XA1D/jm3LP/mh9q+5bF8B6ImFFOVfxyFsGewW9hYsWnwLzMA9zkPzNC3faYQAK081
/V4sqCWRzD9pAxYvtjktTonQOcRulLymJSgjQCfVjWrDZyCXHD4NiO2jodw3PSXPlNXYuZClREoY
95MUDA1iNIuZp3gbzAN8CGuZ0fhnHabdQzj0P+xF1Byp2kbLmIjz90uyfGWoRSKEdHpreS3MZTLT
aUo19sHOhfVcp0a0mWZhH755+0ZcxpsMgfuBSOndPI0V0abxxOTQ4wHKMvuAT0Revg8QsmW+lJRV
Af9/rh22aTddtZOIL1Zvjw8T+BDR4mhsMrBUImrvk7RNDrGO473wJZLDsfjMbUSiE8SOex3ZrwPD
wJUcbfU+TukmaSOoJ34hT5Vp9Rsyjez3UeYI0obuXk7Svum5Dxhp6H5puHU7zBzBrddMwTV2+rVg
Fnj7/ZJpzv9O7NHy7I1fiUvqp5nL7h5qXbVptbzlDrxQqE43okro7pEg80Mw6BYpfbokgf74XZrm
rQv8gcgVY4ZlZQjzhI4kW+j/dPqz6d3t6uO/hDoQ6fdfkQ6Ix1xHSBIdbJtXd8kb+ktYkzPkfdol
hLW7PqHfU5n1d95yG3Rj+9CLtH0wOr8jMlgfg9T8gM9+cEmWP0Z5npwZp9+ny0EvCkLJQIyP7f99
W4ii5wBf/szLk0sa8mc5VN7GdibnrOrEu800s0+4xfZxzJnut16ZYAQJkuv3V6LzKL4jm0fUqvqT
McccL/L44nH2e6DA/KrZVPdR0XkbCBdADGX35KOvB36V6zvfhSkWQllcZ8Zzgp4yY/U28mbw11qd
2zaynns0aFuTaZ5khbjmcWlt0pFk0X++vH/G3SlLWdKVimpTQf0QSyjfX67uUJNpHtvADKAN6oOt
upPnyd80BAxsHzga//mnmX+GQ/HjXEsQNUh97Ggt/giH6rAOc4AgBi3HT/IFv35l66T9KiosTBHk
+4dp8MJ9qNqPskWAbFswL6d+W1dl8MpUItB3M2PdU1lJ6xip9KtMUjQKQeodY5uEHdOr7PtyHpOl
0viXYCvnz3xCZbmutl0HCoxpucL5I2VriLPBZTTQr71WXgYuzomTc0gU2x1FMeCd1LM43fN5WcaO
a2dBdS1fp6LorhMzvDlmk8tGRaAz5AIcBbWxU44tt5zKfUQud1Mq7HffqapNSaDRtkpDXHCqT44K
JF8QjtHeDavfomEWYiMSXg+tYa4z36CD2rD3FI6aaSSQSBZXzdmYS494u8ZDkWVdlOn6L45Vb9PC
2UUZvV+LBs2WKnLnDf5AwxWfZVctdXIJxbnE8soZQdi7rBHE11bxVUl7Z4ahuEbmVO6GGM5rXeDX
FETErquqx5gvsc7/892CMvtvzz4tZCbi2laWEPLPQM1EgjqSFkYPy5E3Fi+0ngKPVkkX7UZcejhT
KVE7WHi3JpC4g2gn6hOsSVmuG5SA+YbOU/Xgkqa198uKWWPKaLCvOJM2FQtfOU79XQvaHDUIgssg
nV9rN56JCDa9TZczYAGb65wobdsrnTb9FMiYDjNqUgfgMObp4rZr2/xo13W0R1noPTdN+QiuqvtK
0U+aNMeSm2aO5Rsq6AjDZZX+MBHRmaBVenvpIviNcZ0m2gw6NM9NnzGrXgLyPJxmWwl3+A4L4K3Z
BtaKtgvH6sYXD7G05S1hvbKsN6FuYA0W4gx4GZKrGRgnPZfGqbemACoO7cRh0Iy+DO2dHIOU7myI
BtwE2TIgI69rGzXWvIH4UD/gvas3MwYJyxcSlHnW3qStiQomkqgaMLWmxZ0pmkuoo/JZdr58aGtn
TbtPH3sLvRCmi1tmdtGzVRnV0TTDlA7eiX7OuCczh/ontIYDpBC1HQLGE54hSvZ9TIABa8ZjZI1I
KUSoyB7gK+RJ3S07sV5xiDgYWudncGrt+Z/vMPVnVJVyLEtJ6bDwCc9W30mBf1n+SsuSHYJzCNKZ
eIJNLL8PfNsGrhcHDBy73VAfLEC4GAMJPExA2q5ajmjbuKv8dWcF7k1h2NcIZl00ZW/BjBBcz5+g
NKYlKyhys8OIff0ytcYGZg5zCIJh8lb4tyPJJJlQ3cWIXi3pe3c47K2u8rhgYrHKQ9IKVWR+NDHA
CvcEFefNsKF599qj+QIpnvFxEG7/+XrYyxpWpFNQ5Mef//t/uSbXYwnJJeJQAF7X4o/0U0FeD/Rh
1IpeBQQ0UN50MoYej5JySf8OhjdPIlPxw27AsgrezkJLeINU9uzAbr64XOpDJbuBvnn/GqbBhMZO
qBskvPFGEGAFhtD81eIfgEQJGGPc2CEfs91M5VPvnITlvGDoMLDMs/NEQj7HG1qZcgcGzAD1eufP
YJXitLyPBQ+7IXGrVaGbfmJShCqVEK9QJe5DEL1jlHOOvudFWHJlfJOo8EQ2dP47lp3eGIy8/iVE
93vt//O6WZbJWiU8l8v2R5HCQTWWvp8UWFCYybM+NTiYg+KjapYErOUIYA+Zf0ylOJus81cOWqfi
cwDwnqCeifXagVpCH1Lnzzywv4r4PaaINUP7BTmFuR76Xd7lUBRaqVf0TPHEur63Ll1tbjRpQSdn
wEnTiGnmgtk+4hFszV73btcNOuyC3KapJ8tM8gYppD8iZ4miwDiWRhwl6pZlDuTRdpI9Nv4eMJVP
54DpnJXtvcgz9z6x9gyhnB9FbHUXaaYbSzERFMLJXzhy3BmJLO98S8JWyy8Yh5qHro+Ium/E+p/v
T/lnvhd1Csu8KT2BsgrAyVIs/uV5TRA6CjUE5VqJqL+MvRsd6wS/dJt457yKsM+pMGN2DVoUEO+5
CKbh0rXuZ1rEsNwjt76XaR2t/SJh3ohdAnL34BxQD/9rzuP/750SkLYUrEBiKa7++50yI2DcgVUU
l0A4Ar8JaUuF68yL5ZPvlp8Ds5FLV8Xult6GtcWNe6yJobn1ZvHo5E63LYY+pZ0Tf2A8ZZrTZUyK
K9/6l/Lvb8U111ObJuuftmyhnCWs8i/X08+wqvltU6yjGaSSsAkFSlyTZaohSzPECbEuM3xc//Ip
LlXefz8tdNpsU1Nv8p80/1hlyrxV9QQvg59V7f25CDmX0vyAhNIpwnNgyKqd2acE1Q+A4PJ5Mo9q
tN+hWYF7bQyT3gWmzX95U39f+hRMK8+zeUdKuOqP8q6Pi7o2J8AasdMeO7fqrgnQ/GNAc2g7ESty
CGU3Hss0bpG/quMwdc//8g7+Vhw7LL+eI23btLQm0vW/P4y2FTAy6U+u0xjLowf5GlubD9GDH6WQ
VO0LZdP6TPojDRS2zXB85bx56B3iXkgXs/7lYbOXj+GPj8njvhDacV1PavePh013KGLMNCJPJeyu
odNX+zzpYnxaqfue1oDxkcIcRR5lV9qgT7AL5SsYWOjlsbKviTG7J0Cur07Wp0fOMJJWRBLuHFJl
HIblZ9gMIfM8DwKw3chu28rIvxv7F2mHQ8JZ27KOFHyw7hiE2v5Da+fGb11d20aFL8S3vc3mCL5i
SbDhAGbAVI7Tyzh0b+XS4vx+8VywL5ljk3INz/Ch1o23jefwLqVzcGMRo7XKxRi9zRaSR6PphvN3
y/37xYjaX0pn/mGwmuDyL5/z3x86R1LSsM9yHOIU9MftbydWhLMJoUKQD/mSNbm1Rqt50YiCjgDd
5w0O7H5lVqV3KUg796cxezSXsbIOc5okb5whQuVXgNy0vOou+fHP78/6++PpSEebGuaWpV22tf++
D428hGQ1cySocBdctVvcz6LptuFYwY8dOwYSbR5s6kj/pGvV7fQS7D00NRKRJXhoLO1+63TUJjrr
/dsiWEz3lO/fL9CoUfxOojh8f9sWLxHIxP/h7Mx220a6LfxEBDgUWeStJUrULHmKkxsinf6b8zzz
6c9HpXHOHzuIgYPeIOx00G2ZUrFq77W+ZejI94nuDh4D+2udGTyPRuhzsNecXVTSqcvEHJ2lKg9s
Tuwz3cNP3urah2OwZRm6RvS7oXHMs9/vAy2OSyp9iIhhVrZngYgvll85pwGSc3yd8GV5flCQbN74
Z2hYO2KUmoOx/LVRm79j4H3D0sKZdkxvn9yLjxtUdmSqtCzUkgIn//KY+e8Fuq6gFuA+X3VME06K
0jhA09EhG6Tb8OnUXSUU45GP5LxzAFqtK1qebf5VzWAFEV5SHsN5mo/doBpn1DQ5UMxIrGrLFidQ
RuZpGdvTCZP+Jmenn+U9UKN5/BZ3/exaWEBpo0Tm49hIrKtAidfgQGDHSIIrWiZuf36tv3m4W6Zp
sIMyTIPMuPfpolUtRMOUJVpJ3VoRgUejutXRpelSuSDz3oxd7TyGFbRPdI6HMVRCgDJvSWasu6hs
jsSsGedhbPFGZAhdELCQzqpF9uXPP6b+8ZZIAsRVNmOSn5bd3q+3JAsRLPGuXOLjMZKwd2A/Xk/t
6+wzp8rI0wimQr8xYNFuaZxx8C+StWRReqgT/4nNET2iooDibycmPS0YN2Kadx0kWtDGXEwOZDRx
BeoNh/iVP//w92jzX9d0PtCcdgzWdXb74t3ao0QKQeDNhPidrjWoWSThXTc+t44URwxOf2M4Au+C
oDGtic7jxK+d8qgipDvG1fnnn8X4+KHjQMB8l6edUHmmv/9FJiJxNNECb6pPGVLphyJ1ptchQP/g
mOYA5BuLo1Kk+8bW0ksf2PIAt/VV9R16rHGkH5PKNm9OpwERkcHfAHOUnZXXS950OLu6lgKTq7rj
PW9OnfkMFbr1FYbtMes50IWyj97STiXjzoAiklTmeMwy6ysQWXnqyhrmLDrBjUoO4iZIG0ZE/4+X
z5OV97y9WBjUd3svfGdJWtVZuqp1+z/zbMoTUcW+x4FZg+4iFHiITrmpAUDcnEIXJIuO/RfNYqri
d2a0LcqQiX5dLkng6Cn70H5SzImBvPmVOKf0lNAaWTVKBFJq+XaICrmPEqN7tDTkjbOayWNmm7VX
p6ghg0YvpQt73eVoHwrtuyTzYpjUo0BLXiDWFZ90AuXH/TFb4+W0ed/Os+359VM08eOEMOHzld8B
jpzLS1LJ4A0bVXo0MhD6Nk+3rW9CyuLWjSu9LN7AMLUndS7QmDQpCVcheQrtGEdvTt+gBzLTU7i0
y9LJwUMAqttUsCkmBEFiBYk8Xux4EK0/w0SMupehQCzWlESc6SsWWZcUEgD+vqGjjg2I1so055bj
RFibspTnRgnKPeEZAdioTn0SGa5c4K3jJhhMFt3Wzs+BaOlxgApQSd9QmsB4xd/0lajx597wSYzB
p/ZQFU2DNlKrb5EsS89GbTd0zeJ+a54NNZG7BLLZRu8Scz9BTJBFaHwtDd/aWklHdsuUZZzFQoaR
TAbdOEyanZktGFyXyPrZ5RcYgvlwelwsg/XqRHYP/UGbnzSlFGu8/Nb2z2/h3y2FluThTefYoOku
lp3Efz2duikhgFFXYe0SUWmWvnXL+/pvNcfQlyO42SbmNZv1ctvEY4ItlAgDMeo3SGrGi82Arsvr
PZZV/3GEnQ+h2bmmBBUdChu53oAD6/4dDcf54c8/9292OBJvqGPjkDV0+WFnC2YTM34HFdEAfFzj
QzDGatVNTeAmagmWkVvh5YArd1ph7sIQykPTMM1pgNGuVMVyDsu3crmPSe//x7cHpBztRKJXrZNx
jtlvFU8dgiadPIZebeXWN/CJMcpgz8e7vcXMetACO7kyAx6WiNkRe4D+zYjSmSlFY+5rgXPlzy/a
/NBMXbbxqlB5uuoc+e797f+6WYyOpkxEYD4dlXDsAXbDISIR+KGfgs5tiArcMT6LT7ZP68QewtvY
Cyy6tXxksqOu7xEz5ZJ4Cqkngh0PT5241HhlD6Q2R5zZDrmDRqFosTWvwD1HrqUWyWk2sXC2+BSl
qyd1vBtG7S8R6g39o6AhQmkFBYC899BrxowRCDi8Pe/lalf1fYXSVDbbafLJW6hVnR0JBB0nZEdp
qSFRXXZ/c8xVSSrim9F7yGTULwq9JLpt+LcQdXafvN/vT8d3T09bh2VpC1Nnf2y8OxGZfQOxxs7z
lRVHBk8QkhVULYObGzbhNcppGg60AoC2D/B3lKR7QvQTkwPf549zN+sPU1BOnqP00W3QsS1pqIM5
myRY5+pY0gQif2Ezkbu8EcVQHHQ9QSrQ9/GLXdfxRrWd+dD3QEmcSis0+GVauCkChs/3YwxGTscd
/FyHFezYa83H4H1vL9eVKDzUkt/v3w2x7hBw6lerTC6ZG7WqeQQ84N9aGkcBVK7PPmy/2S85kv6q
cCwDKK3+bpGIHXSOzMQhGBC8gyb3pStanBk64oT7t3lRemYUdNfKGVjVFdt0FfC5O6vMLNeiFe/l
Pbi2FM7+N2zKolbxZhfAP9JdKgfrHJjJcAnmAx1jyARM4OnlFtchmgK8JLVbxIDSEPiPu2AmtyVW
JRIf45MXqX08u7M5122mQ6YUtnh/put9y8rLxEDfUYp5GybpsLMi620yi6+8OX5+PqSYHqOiH9cC
WNAhsPxx70sINPi550/20h8HbRYMaAczAztVbIHvG5KjUlQR6xNnACXdspsqnrQ4jC5ixh7fhAit
YqP2xDiphzCrvpamcepZFd6Ubjz6c/fWddOxtkbBU9kRa7OviGzVBYIHGoeMLSfycwk8b4b/QBSy
v32yUC1viF8/ZbZmsTHgF2laHHve7VEtguzwTE547DuY3Siz7A1g+MepGgDjhml4nkhOPuckNv+8
mEE9gD0tq9UIFgpnAtGmIUgFedENo/7CK+33FaIwmEZ8GxkmZsPZARR5aAMBfJ+Y7o0V5/J5Bg9b
Asd7UlNSbkZfqc6Won2t/dZ8bAmUeaicOr04NxMp8hd28sXG0nUNB8vcrpuWjzuiZtJagwwvi/NM
BsFwjop82qbKlyrti10A5X2VGI3F3qrsVmVutyBFFeuWkKobRC3h9IzbP1m0rI/bbIZocvlt8n6Q
uEF/fUiPplWXI7IxdMEgh0FwLGhTZU//Q7kKMBauGkqxinMBlL3GIcWy1hzuWSUNpNCtP+HJ7aTA
CapWoTfFoN6XZoQyt9HVmK+pAk5a0fqItcj6NxczSq3smJn9gUys5mdUJrJhtloKSYMFe+nD/10m
Ix+IAb11jAIejCwbvrYxk7pK4klph8h+aWPOolh4vsoIShMZc98ZtdB/MPr0sRrATJO/gbEd0VAM
ku8AU7xapciQtorhAMTqA4c+sH0a0e3HiWxdte4MN9FtLNdlmG84RuonSN+sCuzemoip4lQ9zeBn
ibwF5vDJSmH8ZqVgkKxbiKcMOn3vRyy2kvtoOVgO7cVUORkxDrVO789GNPZuLyf9hvYIEoHbWbjm
QMGU3VAdlJKQB4XbBapJmz1/wm0yJ8CR24HoNKm5uhhBcZIvi+fYUY/8f7N1WJfNppj08CahhJj1
HF8anaUQZXPwRNADFElU0U0hYUbMUFHBpH7W6/rYQ1x6SCb/2CYL5PsdYtIShpjha0Bx7KQ3y27+
ijNbfq0W/UiYOHKfldHi9kx2vM0gWyL13td21+yl8TA2HRprowtJx+mk++dVxvr4WOIp7vDD8VSC
mmq+O4DQt4djRO7Uqhribdjj9GpaZXw0iVA+KD2MPch/j/c/CmQJVTSyyDdKG3YWUXBSSksj2zs1
LmqgX0ZwCMSsRFfNFv+USKtgH6fWJmGA96Ax236oeXjtq1JCoo39U5W02oMxK86lV7XiNGLUX4Vz
Nn+nqbonsS591QdF9VoC/R58O/tOWO94M5aLTKxv0D5DIjaG10QNf6BJzS8maQBEHjIaSv01CV6k
IpUNWsrcfqlJcdiTf1C7oaUVXj70NZpSOzgVUes/pI26TctiOT933TcmodEZytiujC0kbMFF0YJP
jvy0GT6s7Y5mSVPwm0DUY71/9/MhHHhGA+5pprr3cEBxHqvDSTnV8KSCSD/ZiZMfM4wANiEkrpiV
aSfHAqy6iAbzQeUwq4tr1w8AnavK8MZ5jUkMKl3eWxuNKL+/jUr7zoI9sovHHDKXARpNu9ZhJHXl
05CsnRnM0Kh2xktu4XgKO0f92xjI7gbyv3I6lYaBhchJYwKwshYjQQZSbWu3InNTHXdA2Vfatqky
rOfjWD42/ProB+JuCuCIkL/habPPuDiZiWjMBYSoFrr8kbH7khsz3BpkrvgfJM4N1W/WRuf8qBx2
c3FZi9vgMxOujKMagPF76PrlExFBFEpCoChzpE6cRpE9+X3hnwqyhhDO/mVliQXy2jQfHSyKTI5n
WN+TV5idSueVCGLGuPBqOvQlp3TxcwAOlA9ke9Pa7WJnWzCnRfRpLqYZfRXZscBGq8Lzgi2Fy7CO
3AbO45Ux0LDJiJnaJzB0M9RyEEu5WKEK+ldlHq01LTMqLO6vdpe/Ta2vnTDsRgwvm26bsYqvLPqI
F/Je0WgWOv+xWt+bsPRZvNoYWHmcLjYl5C2AeuA4zsk6SrV8380JtMxGrTZ9OZnbEQvEVmRadNbz
yuPN5hyN5RItEe2j4K1gpPm0j2qzf84Vz1LxFYwgMp+ZkPwlO3peovO6jh3P8L+XRtXe/ry8/GYD
5uj8Yy5PXRVV/7tdr5rUetz0FsfKzDiRPg4rpE0lMSwjyakNYVhm3I2viO2eyZIFmjyh4VGq6p+C
fdZNEDSznhsoW6aZv0SBsUeUUf4FwIUoXiy0pv/a6vDbl1OXKMUnO4b7/O3XDRjzEIaBNOcE52P5
7meP/XGxCZTNKmMGu7EV3jRlvYhk2Cmsu5ilW2MrsQQV949xP05s2psQW1vuoIeycJLwAOrIP1zn
BLIw85cphkdk99HylRIMCiuPlnp6qaenKh9hmfcSmdM4McLOHv98I7TfbM0dSUuZrTnH349jNVS3
pkY3ljsRRtPJNiZt54cMgfEWhKvRsfNdnYv6RrNFhQYChxBz7K5HsXLOJm3fOYm8GX0Vn0fmhiti
QmZmTUlos1cheHVhBdXO9y5pH8Own89owudnK+V4ZVvEQfNfvqhxaBzIXjEOCQyohxaRHxYevrX8
8j9gTfKDlVWWGypRt53D4h+JBftaq+dahbhYlTnmqDE4+pOeXeO5ZoVHFIUUFlOArel/cWDezIpi
fTXH16HLR8+sGntjKFYMGaLf5mrceJGekOQ3NG4rAOEw1cwuxEEamN4kNFHceHCoBlqs0JsqD8hN
5+p2gxIc4eKuCXU8iGgPCuSgJERF/TWfbQO2faCwc9SytVE52pNcq10/PWnL11WftyhAimOZzSlP
SWQgBHQme6JP8qexAg5A3BV6MiVbAiyESzxJ/yVfDE0MIA4JOnLXqaEAFYrgLFv8HTKIPhOyNR1T
PPurLMoXQLlTuzOxfGtai/qBxt91xoO+RUY0YoTQSEUy5vE7tPiHfjARB0yhQgbGwERDCTswgTJ+
EQ1Qzz+/2+4ChF8+OhJtAmdAqeoceW37/Ucnqoq00qFDCb3ud0MOn2I0vlQw0ddpkgfVFnvisJ2c
KvU0mUyMb/r0TVtQV62OebIY6QAnIBIeChNA9JAP2fcE7aOKeulHUJuHFOHhP4oNuScuQV/hlmJR
PDRlMBECPCKLZZ1dAxbovKaIXkwM7F8Rd40PjObMM3ne+s1MyqvMzvBF5r3K6BglyPJlWLXzXqS+
BddFpUVlxiR3NTTlHfqvW1BQ5TbPLIK3rWpk5U3VS1M1MyE9vvPNMBdn5myCuCcLZOZNv7cH39gX
2LjyB5W0pk82b86HXha/ZpoKTO0QmSyD1F/PNCH4s7iTPLCLrnihX5xtFNk3rknXiyZLPhy1lgTE
oujfOrXumVSP8/F+CYsQS1Z46/XrqF+berl29bUPrqp2oRyCqrTLcK7EvgkuUjs72jnAdHltLJgR
LGIhRAITjlq14AP2ztYKvyuhAr8JCI5rtnX9DwbDg5852HjCxKK9rogrf/t7X3VIp/NyWMcVU6yl
LO3RCJ9Eu5R+L2k+Jdkz1U/PUfYcKP/WXL/4/nMjXsb6pRIvefpKFeIlm16pOH2tFbwNkMi+5Mor
BVHjQamzfiAiCYahA+nh5oTFligr51uWoW7E2PZmiTTcYM1pn7tP2z66+uHcKTlkIJhFLavr6Cre
Ncs0U6cJkaBt1ywEkntSwfHSQZQcssPo7A1+SeLAtQVNHR19zGXkTDXHRjmSzmUeiBusy1MzLzU6
Jys/02OnhH3283OfIzW82DZGogs1YxR1LqVzqYprzbZ6vo73muer7S9VVjff5zbA47u1fK3dAuYS
bsrv5NmC4wLVLXtu2kzs9CQ4KnirIC9b1S4oZXgJigQNvKltC32n0JDbqwvsbq/0e0nqvA8rkff8
UiHhJM7eTw+UnR4SlNyERIiDVREufgz8Y6kuZRBOkZ+0/AQKa4JkhaEyPVPAdPX03FnnZjsYBye5
VNZ56i8yuZTWZegvOYGT1iVJr1SUXuPhWsilwuGayWsir212o6zxVmc3MS5Fvl2ru/p4S52bOt6s
4jF2bq3W6weHuI6kM+ixLhJUVhvC8Wyw+4kS98QimSxIUg22EF2Sm66gyAi6etjisCCv9NHMH417
afkj5UvIZY+2vPEuQ+mHmVTIm0hu6bCUmvxbuXn9Wal5dSJSZq7yfg3bixFdleYiDBLBLjges+iS
tOckukTtmQpaTsfnTpza7sS17E5NshSGHARU1nAU90phkjkH2oNUUh+i+hBGB4bE+bAf8n067B2i
geJPZOEfVTLooVANaDT/OEo67/0JWQA7rA4Fsk49LJ7CIrHdvlUHd8TE8TRNXX32G4eXk5pPTNCJ
IVs0f/XQdQRPCILh6aloKC4O9z+6XwgAMk7COEST6ZACL5GLQ70gwa6fb6FjN2el6zaVhkg7nGAj
ppBjAIgU07ewqVeWlthf4poBBp/MaHM3Ii1/LjNQ9FNrWx6H3ujn31fZWIdWsw9QXm4SwMUPQpb9
5X7Jseldol4E21ZvrIepeJvZaZ5ro0qvGMDwwCQ/LFGlX7qxqXdN9onw4eP+eRmyoxGzDNTMBnOa
dyt8Q+YvYu9iZc7mc5zEDoKheSMWHFo0cHRVJ7Awc13hf8rPYd43nOHJOZlI4Rqz8Um3zBfbNJMb
drfI5IBrJJ0rys6EdQzXawRQfEGXR2px8cmzSVvWtV+3ALqOGFxDRcLA48MR16YTXHTZCOWnC7tt
O9c8JWv9JcW+4gqBjSPJSutKRgvwZCd4NVGjg+Ggtyn7rKXR0xP4u8RqSx0fV5vU+2pJEvjzPkX/
+ABlBERbBsADLgP7/TAolvPEiQLYUTuBEC4sDC5mYAdep8LNgUsjz1NHF449sjuoeQy6pJhWycKW
hk2ikFT4ZlZZvR20TkCb6clbGLJj7KBO1yf/K+CaS1vMn81fPsp0eFPQOEM3yCQBHfQ7xQCzpWBu
aiNbxWrt40UDH2ib5CI0Rkr8HrzNFYPXYWe2h7yB5mZV09asBDrQTE7H3Fa8GhE/lpuOmOWB5+Kf
f6kfBSz8eGxMBBJqFNQfhgAzdmgCJuG2hZ1fvgD/JlprqGNaBv7gisZAjszR7+RbRBpiEjvrPZPF
uNEZL9rTNzXqgD369PQKYTHeBZXhOaZNt3PUPznhfWxC8pM6i+qCx/ZdhPnu05WRejXW8D3DaVli
KxTIToMyTyZmjTNN1OmDLedsU2utjhyNACk8VXj4e1iks76s38gUluGTtm7LHt9bSCRr7UzypAl9
GcPYIES6HoVCmGmqmyHLOQcZgduJak7Qd5QHDln2Ky0cRtSarz1ZIjbW/cSYS1cihygMM9/IkCPK
J7foN+97A8k/ckMG1oJT4a8vXM1KOqfo6Fb0sftDV8Q2UZctjVf1IYuMHzFi4Q22ZPw9vWv6vFo7
BZ/15x/C+s0KYbCosQNCRfRR6JQi47JTLVuAGuFG1QmtgVDvtWa9pKaUwR62Jy1pjpj0Dcn2wxK6
QUkTv5AF8SMkbvhvSBP7hviRY6PCnRw44dIRhnqqt+KvgsyVG6K+6rI0Th74IKmHMUCuNNXZ8ARW
G4V3u2b9LN1S0PYKm+mIm7k8O0FHkGKGt31a2iVt2ZEpASU5SXE+hBW+DXjNO9tu1auRGs6zUpXx
g4HwHZd07D9LyeClMZxid/+3Qm1jt/Mf4jZHtCV90hMxhnusjbEXkCey9kdDXuZQOQZqWb1K7DJa
FqpLwgw9ukh7RBtzGlRIi5OaVR5CEufRqqwJeS6JdX++IRg+Pq7ZJrMamBB0PqR436aGRtt1NJxK
0GeIUebAOdkC/d/9q1J0N8tg27pU2iMP3JExSI3tUl26m9td73ij4/HeaTc6keLtUoOxdfztZCzF
3glmKnkNHFuw05Sk7WmoOOAuaLeJhjNZb1/H8vCz1OBgGHvzXgkhd/0eVSIV+TtDW8rUdoTyTC02
N29R12oe5bde0Hm2T3OYUPjtaGxngxCmrdVsRbMltLGQWxIUZ6QwHOQjD7+rOXrRj7wH+EiK0o5q
w51v7uZxV0d72wRBureqvaj2/bzneJjZSyVUdwjTQ0S6UncYgmNqHCiEsj+rmo9GuVQxH7P5KKGz
kAsKlSQ7UeBJYmh4n9zC+37g3VPXRqHJk5eFbZkf/vrBzpu4LCcotCg2m/HiAH85V9o+RHWGNQxH
Vcwo5UanHPNaYf/T9MYm6cCdh36UHPGdFvvYSsnpCtroKfb/FmGVneinZqf7V0qaTodAlzzI/WRv
FdFXBe/Ok0UO2DqUrfo4T6axrshk8Sp2FLfyiHsxf0C++AWvXHUtClldp8apvDCiIyzToboGgbip
Eyhv4SyJoXZnEdzW/Ijjcr60kaJeEUCED9IpxVeMbOm6zFPUQhnnqTmaR3tN70M8tLxYUFsQChPh
ybx90cHWnvBhy1MsWwkiRlibrHbgOCBAhLdnfo8tTKY6FoO1QRr5w125oWHrfeDI3t6IJP+HQG3n
Gmc1isWlWV1gucN6mpuIzIFFN72ee+KWquRdY73MlS1Ruc3KahMJk9BpQDTAW2gi3dhggoRb1uPd
TYy+uGqZ8trOVvYjsssfqH2hh+k+v5LPto7qhyEDHlPG3jxqTBtbw10E+V9KFwBaisgyjegdMvjU
bRATX+dpLCKVh+CiiXYtCUJAgKKdPS3lT7tS7jCx2/Eeq/XY7Odmn/v7RtsDZK/yQz8cmpxTK17I
dRof5+GA05cqSTiLj71+tJulquA060eqrE5dsFSNYP1efcVittR0L2OBzJ+kf9LvV8cnMumUlWeg
W4rzoIE/Kc+xcqKa8hxp6BHPQ3kulRNV36tVTlTP0c0iWMht+Dv3GrQTNRHnF54Qb4rwZIUno16u
qTj69yszDsrR4MrUpXWT5HR/nWSsriqnKW4ZwV+ET0/xExGf+gMgPv06m+WX0oDjdcjpZZbHLjg6
5VHyxXw0ERk7Rz70in107qVnJ/Ve47B84vthqXbgvLZUY53G5MznawkHsk6ZdWqTczyArSRN+JQn
58g6BRZYlaVuSBdt82TdS4nPS97lsNL6k26e5v403msyT4bkkX3q0n9rlEeqSk/kMLTyiERaRyVd
LBUWx8k/UIN/SLWl/Ppg1wcZEUgLDWFvcGjkrHivrNjPQP+VXYLf2NiZ3Y7Ao+gLOhXqvgX1ZtZc
XH6dV0II5WltbIWxRbb02SNqOfD8usAZqsZjTuJ6YM/+XqI+qnNvxnrHSc6Syhrb9o7GpnqMiaW6
VwjXgKA2jFqLB28pEmaCbKnR384+sQDbwtiGw1KYrBV81tE2gaSmLmW1mzrfTNXGIPl2bRkbYWwg
cf2sJgU5ROYzfLItKezS2laRZyLbKT2iiHPgjib6LS8KEWUuFZb/FhI6Ch15a+6scI8PLxexsxlm
BYisXsGmyLUdVWo7iNdJu4vaXeB4IRG9vBxUuWBfWq/UvIknauoN/paa/G3Kk83YBryQYik/3IKE
oxp1Y7YbMk6g4EUEQ28okxfCyzI22OZ+VtdsqZlnIa9o1phJ2IPzDIM6tD89s7Ch+82NY69pCk5b
EpXkO/1FpVm9UAigIwaGDvRqglVCljZY0GAN4YEyqnWAplNbRwPDzDWxAwFLaQA/0+0ydwAs3bhT
5tLfpDThjo1riKXMe0k2ZsJNFDe7V0E0LyCze5F61bE2KK6EqK3AZ3JJxqNq021NtuFuby418m1L
/gCNC3dgvIF4GjA0p9XcDZHxgZ0j6ZZEY2NNsU+nxubf6qM1BcXNESvdWVUqMxwg0CsNdtS9Aoju
wVLMg5RybSfrVl2qvlepkAq49hM3J4M2weK21Fy5Aw0UjukkUAwueTY0sajJdoHSlvwhVGHbbe6l
Mf+IEJC4i/7Bdik6MFR0r8B28dhTxr1IC0c92EKccuGXkoxI6bHbI4KJ3Sl2HZJmnXWB5GlaZ2IN
hcWYkPas02IdkdsXr2OfLQM5vKsM0s6S6rICVJ9O2INX2Kx9zyZEgiBD7muwntO1qNZgwlHsxrDe
tTUAIyCzOlw4uRaBSzILNd+L6czUuPlrgu68oU/gEmPL3M2YXA5MKXdw4lfkBiZZOkvhcV9s7twy
bre5VHWvfHYbE2y525lu0y7VzmSGulBYtXtNTNtw9kZua6+jyAXLExhLaaQLjuuhYWS1bvN1n2Oq
WCMKgTJrC5SJq1pdrov+a1quuUQHQaLx2mG7nhAtuo77pRp1XRGqZi5VKPwr3pZrmbjUxA0dlutA
6W49uN39OnIfdX4SCI/8VEvV96J9FXHTaWLZLpAlKuZvgtIibD3aWJorNNeRrta7Esxb76oaOyhc
rO5QLtXda45d21mDlEQCnYt1KtZiWpNs3rbrmgBo9m/cV+6uj8tspe3ofmAm7tSV03/SHbhLAN8t
4MJB+mOZeKvpaOm/7lDLqUwz8Lmo1HwdF69Qwye84eGTXxtuPwyZR8ZBiODMVl2MJ2xPGs14U+Qt
QIbh++y+UmO+MRwstraa7gakc9ukD9imQhJDmh5e/u+S4odYSfnmyLeke8s6/jNvc/BWdW9a8Gbc
iwww8Kd3AuoXJf1iiddu/mLUr7ZYyhevkq/9FyqcXpx9Gt7i6aVJX9LpBYitFM9U0zA4eA6D5zh4
tucnTIBm/iTvZcvHcFgqHh4NcWuSR1PcCoN0HEDHZZGRuRxZ9lMyKURlFP5/YivKX8g99Gr0e1ck
KkijujZepfiYH//8KP1NxxbhFWN0B/OroPf1rouk9g1gTX/peOXyIkqsXPfLlJI3U6RIfYoBgfM4
6a9qaZGo2Zraoarir7XDAk3Ii7Ee2CGpGmjJhtQmkmWS+G0C/LK2SSjbpRE6FWjmtW5oG9OHcR4X
S3pgkam3Lp3ZijnJITNH9Xb/o4ZvHyTMSVJdQ4dhgk2uiYKiS9qR/TSNo/nQcgpO/fiVhHXzQGjY
f18ibZ0vYe5zpT30+sA+lIRbjBLBvm4V+9nuyE1N+5o1BGraGqysZzZl9lKj7v7kDS4/tjWYmeDm
ZQSPaoCx3K9v8NHS/UStZ97glc1zbhFpFrKZdgR+UqOzy7Td7LA/WYp9y88KoP46eJ2WYutCsW/x
0+XKvoUS9ro7s3lR+n93LqgAI7lh50IJcnHuOxc2L3Gy7F/Yt4Tjv/uW3t+wb2nv9XPfwtal4AAc
ed3oGeWyaaFS04upchfcty5+8O+mZfG/QWCN8mkDaxBakwyP90uhIID13apDXmdPyqUDBHb687tU
fmxJGPQSF5EgBikHm8yvv82EaO0WNGRJJhYIkpSW6rFBunuc7GuPIhDUXTm9RfWMcFf224AwFsjN
9ny4X7o6ZQwSJ8Oqgs/m1XY04BNCZ9akuvje6tqqBPq5FnPRbSUjHoaemBn5PPwdpgsW63//6P7n
dV37qwJwsnv/FwQV/jPqE2EicbRpnBzmfke+h01g9SHntuFNnlDqvzkAmVdZPL46QfyjaMzYnePJ
f+oGnQSNaGbaYA72PoDywgjauvY6EpgkVvMXPVfEoeuXPN46z19UpKAn+4fV0B8rKif5Rmbxd7+b
sh9j6x97+vAvNcqCO3GjzNF0Kc4sPSfSkfm2+ovW6NXNafL6H1Ot1IdEoBBITFjlCOwat2yz8vnP
tw560sctH5ITNLcqd5Aj6Lt7p9JkVAizL1eDppe0owWNMqkXF0wRXeHOjACcdWWx93PZytck298r
G8lSdTEpUzVj+VNU4R7czMNmRHplLNUPG8fZ2AmGoK10NiR6iQSF7taot/a0VGpt43sNodfdSzHZ
IXsUgybitYfBMwvPuFczeIgCMVTOhVcM3lh4Pfnbw3KNBq8tvGDwROCVCAcLTJdeWvBR2QKWGe4V
mlt93GrlBMMSmhOcdHTuTXox+fHqrQHQtN4601avt5m1NadtYm2je/Wh196rDj27WKoMvX7wcIG0
A/0APHl64WEoLgdvKpaisZLiLy6WivkrvIjAU3rPCDyn97TAA/s1In4LvD5YvgjMLeWLpWakgNUW
Co0JNH5d4GKPt2m8BXdPJTaBzktNBBnlm6HbDOGmCzlLfDIW+ogIoa1o8exXLUdquvOetJWmMs37
SgfU3CLDVrOEEIE4a5+0/2HsvJbjxrIs+isd9Y4e+AtMTPdDGiAtjehEvSAkirrw3n/9LKSqekpk
RXEijjJoRDINErj3nL3XZn6VQ6XdkQ7g3NkiVhDezNEdMwaSJIYo21lISw9xhfwm0YmuqenffoEQ
eGxsQCZhS+rZJGbtOpTPLplCYCGnq3Lq2xPtHXkOZy5HZeGGn9Vh4AUKCaWsWq1dBxqYu16F+AD1
0r52kF4fqqalL+b2yYN00pflX08nbc0USVwjNibuKWfH3KkuqNjePOhWSXQujaUyU5ujan/VFuB1
2jrEZEhOBHM4ERszSeNZWsp3zAbtNyalN0OmvISxNX8qEn7W7MrkBvCq8pFP932rH46Cy+WI+SyS
nMsM5E9dIEE8Sup0Kk9nYve7zprCQ4vOChRgdGdBn1XDyatqd34qZFTS5QHsQJRyjzQ8SsgvQlpU
GbaxQyU0PRZhA4PXgpDVWwEr+bA/W4lCulxrBB+0r95bdEHnGiZOLfb7UO4verY/3e+QF7PEIYJA
zRSg9SZprseMaadiVNUBTCBslzHex5Hdf0LK5fpa8UA/0LwlBVL5gGvz3uCHbNtFvK1jJuKy/hbA
pSXjbCZDosA4xI+RhmVxtsvoBT2A41mpkROSDaU2cttqF6ckmQIAz/xowo+RAqBeZtKxsWR5dwmB
K2JeQWzVYaI19j62rYit1+w+t6l569Ru+YEFhuXcu7MwhDnOwqoJHFd/1xJuZZ42+WjI9TAHarWW
8DURjirTxlErDZ9mB3yzWKQQg6nT8uGmM9h3hjZxy5dvFBbKvSgDJ0G0oKf1wj7MvVGB0yrcTZxn
OeRWSYNhsbMZyw2Csua6i+bv5JhYXtWI9mgMNMsvH3Xa8LkYmta3WzKfCjt+QiI77buCwPGyRJgK
u/FYFX1wbM0eAEgQD55N7jSt/tQF7Uq/bnX5MFez5qAKD8l05twVhTsWviwVdcsMwyIDqbROBBbn
jEYTeiENiOfL16YpLjfYhcLNvGCIx8LGZcEsbOuEtXYVOwFg1skm7Sg0wpsK5PZa1j1JHKirby5f
6/TCvcaeqzR/fCGmZ4AEQRCI4bTkyLLXDRzOtBqPc9PRrocMy41dJiuWtKS6zOM2jkV5q2YkMqsq
AYpx0XBl65qrGkf3MTS06gZuOdF3I0Hmqat4bat1OzMo2nvNIA2wLxzcNdZrlNNLSWeQ73WUjLvB
VcUKB6exyaeeFpal9fA/YegbxoLgbX1ptAXZD/DjRUrCKSexw4hYx5KzeZcFBvvxmDFXaiPiTxSi
/hZqJGl3JOV1ug5b02VtYjfxZ3sYxGbUaSJ3TPXBhnKZTIR63zi1vMkNRX803a+mZWcPGTxqGQXG
LjGb8DCAvDpcPqIT//tHZVa5nH376qcnRmRAHaq2dPZlOQ/bvMEi2Optf4S/0B07wC/HDCg52TCz
6xMlsoL7F39J8ZJ4vdtO+zlhdQUB7gm33TkLYzy1QW8wSWwCMEPmlBxICVGhLUM/Joy5/qa6DD6b
ybmaohiRTpa3Vw4Lkstn1ZTNG6cCK2WnSsuQTjPxnlithqLR7FdhjZBbgUvSyuleqCgp8JfdtC5O
VtueCQSym4KpNtungu1nbxTDAUzfcGDH+/tHejcOh9zlIGbvygWXR3vbt+V863Tai2I25gFp9XT7
8+tpgzm+cE+Xzy5fn+g3OVFLjIk5o8Niv9u66XQTYYc5aDrX8cnGCMGV7dYVAuS5xtBdGlVwSGRP
VOOsziQYpBB6V9Hy1ejy1ZCgnlRDsXVxdAtSEfwJ3StTGEgrP2+afvZyRYIwK6wGYRZDOOxqqGoN
JQBVRMNY5dTGXHQkCrrsxehDybuu+qw5uyrboGJQd2478Hj0pzkweeJsvV0w4eJQVfvLJ536A3iF
tVenztR20lyW/4NG9Hg6PVdTmD0oufS4kDufa2xxVRkN+0xhZs2OMpaVe8QUFfery5dmwAGny00X
fakGB0JzZfbh5kIRHxa4fMMMMF+SvAaCatyu/P3GWT51XBJuqsQc/G6cq2NbFd+7hbjKkZlvG0Ip
t/bizhlqhziarLquTajfzHV0v48qE2kJWdtSgVptI79etXapocUBqu6Ehty3CAxWzKHKG5XI6Cit
+ytW0q8CeOCnyiBeHMhlc0rIBDtAOLhjSNEA9hKYYXOQXXGjAOQ12BhnoZ37Ln9wN+vkrpmkuZ3d
PI5ozGnLca4a0wpplmRwpdGlNCSWx6qbjwlBY4eZ9D9gJBP6w5hJxvLR5QaJNavayZjplIknR4ny
HUGi1tlRauts5rpxyIv+wdHa+ahYAqMtm7g1PqP5KC4BlM5ckCFu649llj1VNuLzsNUT2qcBW7DS
RE46hkejaOqD2vbF2gRws4EhRwhpG9Dzah2SU0iHYO1SqKCgIjXHgWJUSLOqatu1KSnqHZau0pKY
OoDNtQDx0XvDMKJbITbFOB2MjLC2gBieq77siyvFTOSVYOCsrQk572al3IZ0nbzAbZCaDn25jwXz
UNwzYhcCk1z1puYSulr/ftOR87VCrgHg3prXoyPr5UoRtrsiy17M5b0QE0S/aosy35EI3FxLKyNX
mpUFE5QQfYeMv4nRfMXHYT73pt2R0jCFj1W0D0pejckRE0O1dP55o2RBraytzFkL3gN7KcuYWNly
SX9O4OHNRX2EVBnMVnqFLryzNqaRc1CsrVWcjF/dKAyJqGzCG0kD3Y0U61BaQ/AJQcZJa8Dqakpv
eZCWxqtxAdFP0zxunI7MZWdW94Go4Kw747BWEjP3wExVm0kUEz3cwDgncbbXsm6iudm/ugqbMbOM
wecuCgvEI580QzJ3jM3gUEjMSEB3tmOMvyfpCELTTBndwXxnmLS4HfKwCe6Q3XxTk1h8s2QONFgS
Xdy75PotqSam0zsnHfLnphqJWxtD9UvZusX3pjZJbxfh5zTou21g45RMLWOto/DgBSb4IssUTEH/
uSnJoDvGpaXSqI/trSWNl9k2yztzNI29ZpDCVRAq4uNodY5dpAgOav3TqCGHLSKBwhZnz471plwl
TTztPtgtv5/WEkCqCjAMOvvld9oLUqhsp+1IZQqRal2Ftb7jKVU3KuxJJyoYjHRHA3Lfmp8lOdXF
PgCUJyfOFZCBNp2rOP5CKGq3rnr3rmj0Lyp+8A/WwRf1wK+9W5eFMJw82zDoybyVy82AUwKB/GzN
KpkGv5Je2VbOwRYgzGbv9jCacXgcYHHtbI76/qjrxEAionGtsbkGgredaBesjZ69/IwBdxvSy90k
Kcl5EelBgBzDbFNqn+ToE5miwqJn0Z9lBfFH0WjyTom/w0CDrWAMK2CS0VZtze+OG4Bp7Zc+fhUz
xtB1hN4D3I/UPoWJhiHHxbtdiZBGfTmtUX7PuxkHBE2GqPDh2sS+Y+Pxmhrdx2gwbbXS1yMGYCLM
P4duyuzY4ggEug03a2s31YMWjC9pOak7pALGwQxgmg9TDsV2AHKAUe3u748M/f0Cnntoc8I1bER1
rOF/bYEV2tw6XDUy9mVQ4AKRfoFqG+EMlJucEYFl1Kj4jeqp6/OSE8PcXPGec/3QyJkSpan8nI2u
tvK2tR2jj4Zbuw/tUPgqMMibzJ0eNBOTrCU1surxl4VXXVqFV2VaiQ/EKfa72a1DIwjzNW52mxap
+WYEqOUpfPdE5Oty1Mx70jdn40fkWtldbBBbJfIoOZeRctMVLyw7k9PlRtfYRhMnru3swelvqvZH
Mua4kBrrPI4a+Ul4QgNa9fVkpXt30DdiyUsC84P1Db+CKCJ1kxotUUkzyGaQrhcHkdS1Z2LU1Hv6
zGwnsBp/m7qb0OE0oqVkIs3Q5e/ijEQXOn8oI9L2B06QwWv6UtuWU6hfZQ3xO4b6ky1hVA4L6oGr
eyai6B7SqV8U012TJadW6YtDqEfjI8HfW1wv4iEbkmfFUm6iRvb3F09eH/wg67L5oNeiadbbrZ+j
YjoQwgRqic753azFkaZUiEJca/UW7rUwlnIvFcHiZi5cL5XV3mR6veKppjcq3pT5s+IZBJG2ZCIu
Jdg4JLsMUj+Khu3s+Emyg5mUJTu8vJSORLPe0W0ksDtssPTsDLFzZrTXOzveC7GTrPbELoj3ithR
obOLkn3s7Ligj5vUYVWxy51dSZyzSpd216k71oe8wyjRQFjduc0Or5DS7ITrd+nOdX3lUrruh4Hf
90vhe+ou1Yc+5c6ebnuopamm9YBYTdJrGeQCftv21URe6Ki6kFDbh1Am2Wluyk3R+9Wl8sKn4GVX
/C7bay63NrTU2SuTblyFkUW0rGM236edIDLug7e89e5qgDITYoXNJYHOt2a+oWIVhpwUOblAJ6uz
qZ4NMIfqUqI6I45xq3OgLrIYkGFSO6OMSS5V9qum8TJgZTW55+eyPleIYNIDorbw3Nbnvj5P6GHC
81gvwhgFJnp4Ds1T151ixJ54frvTxMfpUikgSRYjREBNR5hjU/l7qSXQniNSQCruFykgNWWHn2pA
lik2842LIHBgPpfuEQJqpKQvgsAmW6rLdggClWBRA7YDBC+/FITe+rngxLtTo11a7ZxxZ4+72Vpq
CPdjyUhyr4979VJudRDWXnBbHazqUDq4Y1GCHhLUeJeKuyPF4CJFX3BS2mMvT6082eVStTxBBCzn
U34pxznBG7KXZcZSY3bWnVOPLic7t9m5zs4VopzsXAznPDsnwzYiCWY4R8M5zUiXOIdo+QiW7M9O
f1bSs8vqGFgwb4bIPDUsR05FOtw7xkkLcWyc6u4kzeW2JYWej9OlNMHdPhniOExHi2d6OuLOQjTa
/6GERAZJoYdEDIkMkvBi9JAy2KOE/CmGHNh+kZ32hxhy/kMJ+Wcx5H+UkM3gG+nvYkiUkBk8qosS
MqGzWv1HCflTDIkSUiMKr/xdDGn/lRiyng94llFCUgqJJMaih0QJiToqvughkUZV8hcx5IxqyjlZ
l4pmEG9nzTlRHU/75KvfGp51nnIIS9nFPK6HuDn//j12oRT9spjhLSboLLr0GRG8vgXPgTnPWphw
5brKwoQoIaHf5ZkbrsKxFEciXOIr1NfVtknCknPPSMKijmm5W0LegV+Z10jBDQIiS4KMDHp55KeN
sJ7G9Dp3ERJAOpEeHVKLI65Ivcay3espJA+rLWSN3YUzsnTJt8b1bB6FMiKoIOPy7NJxL5MAIdws
e09VgAKpfVFs7EwJH2fhQiTEC/rBuo6J2rsLBakCC7+MUHAMPM7y/T81WxEo1lXcNgSd9JufNTGX
sTe53M5sUT5L9g/1Nhi3Sr1tsNJPaJqXEonnXoom8gDLfGIf4AWmx6hQKB5tKyqACUA0YE6vxo9y
P+982GLUpPk1EwDN1y8Vu/7Y+SlWQs3PXd/hYnOp2vWtzpdspl0flFWi+5nus9dd9PNbJ8fv4gM4
oGThh6HPmi4OfezXaehXtjdz7oeIMHtRuxRafu1SlfTYAUh1m2I5Zh6gbgu8vZcKmA870BCXyogn
bJZiz0CRuW0pdMHYOS23gLYpYl2pwt3CpoY91cdeS9G0JH229MrYuwcZQPqcwSZJ9zTXmxKgXf6Q
+F3ij7XfX6qt6ZD4de0P01Ld5DeXW7wbmuXHtT9bfjb5o+Un0/JB9EfJCXMHwW2+US2lVf4U+3Pl
g/OgABX3jke1DmFr3qR5A9P4zisKz+g8I1wKflYltlSsbUOq3AbdVimWip9IiG1dhHBL1WQRtxsC
tSE2NNVG6zeM3anZXgriOBXU2xjwH7G/05bINKoPtuOl2hqCpAd6Y6w91/RIA1FML7SWwksjJdNb
P8z9SPoxB8ulqs7Pcx9wQnepOvfxHw6szTV/6nxX88fcVzR/5jDQfbPzyQ11LjXpDE1XIvcp91IK
Gd38CY6QS+U28juvtEnC85CdX8XSG1ghZF7cevSVSmiX9jaytwlHSbdUdCmMQMLZcKswjkcCxnZ4
Inp4qbHfmOpSKfHi9qaGOHkp8r2iehsZW2XYkjSRutsu9qgmZni9VDV4ik7mpefqnu56QvdU1xs5
SFyv5zjhkKj9jmODo4WMNU4PPpB80oc4Uxa1b1p+Pf1e5eRToJYGy085fDhwpqXCSylsqyrfHX2d
TPHKV5kGxv5U+T3HSIzF3O8cAjg8zrQOxjrHszuMZl5eQGIk9WQpNfTgY1JKt0VuIcuty76bwyRe
ipgV5N+U0ixFq+CDM/Y7CSGCdoxwpuAkZbCFeKOsiKdsVOoJFx9I2IMAMnIqQ0nOujoSlmBv7LZK
TpcvR4zHf36ElHRsVvhdPs160a2dhhW9NcjHqqmCc6+TH5mSKvvZXEzorR0xSrAUcx0qAnGJk9f7
kZd6MgSE0XT6FNfmcR5leHVJtbLCTtLd2OSwmA6NDGkuN62zsmzl2Un07qZz4/zOSBea+/zRaP09
QMbRxALPZrDHZIdV4q8nbLcOZBorghxvPYwAyGtcYo1g8G3LfoiWzy5f0mFdQpmiEvMQhse+PxTm
wcmWIr420vf9Eg28F+3eTpcS7i7vdlLfMYhJYPRZSwmSh8O9YIJf7kt77xmsxCLS5pdy5oM9H2bn
QPt5SI9Ulx777qgaS7nyVFUnIU9FtVTnnrLq1LhLpfk5Gs9xfm4gKZeeHM/BcFbspZL0KrqUpK3V
XwXJlZPUIeHmQoE9NuogYWnubGDdKeUxkEcZLpWah64/DP1BZAc3Y8u17/AkwyeNNka6d9o9+0Pb
JS5jqQL2SbUUfRzHWsrm4YV7ZVyqsPdadMjsfcaE4lJjeiR0u+cBOoehO2osbjpab0uVeIcrWrsn
cz6p1SEG1nPKckA+Jyocz1SUn5Ulp/aDXcJfCCwcOGaQk7hiM7F6h8XWpnwIypT0eXpcqBB7JWGR
kpnXYTAom74ojbuxUQrMrdAVWAI92uimZyeabwKQnJ8KIkQMSbB5qpeNT+ewBUEJl3OAtL8dcZZe
d1I/5JZo7ulftveNwqnLaNore845Y0UIirGS7goxF09OlXpxZ762dfRY2K68h81Ykz2y9IqClrZJ
9Fpkff8tR6842ZA7RixSC5yB3q6stG9J2uwtk5NaO+jVTQmEbz33tYKPp8pWkTLmm8Qy63vepjbr
7uGxEO0DARKM13R6xLQ+8TmGlQ2czWivZisv11E+W1+doLgKjUfQGe6S6NkdqlTe6s4gfKGzJ+xy
w7qZMmXY1Fr0lOS1OOOhRHpd4/AtFfQWojhO0BswNwzqYx3qB9DfNvmAGVCmqcDYV4b2F13BLSQn
43pSe+3Yhep4c7mJK4IKSzpdW8cMCLRIQA92dX4Mp0m9ayrtiednOEx9xsAzstDSN9oJ9cTdaE8q
1IgGbKztmCuNUxdyunqR0nbZwRgAWcguqu/qH/0E/NcBA3RzuVEmGRyMdTxU87oLzPlIg8x8Ku0j
K2Dzc9EG5WGyRgdhp4y+MNJ5UsssvWrD8RokZ8kpdVC3Oi0RUuChSKh9fevQcryVAR20IKkAkoRB
F665SupkPulDkV9lgV3g4MDKWJqF/Zn+1aumGPnLWEwHQnskmGbr7Dq4Kv7+YvAXO2RaLwvDVQUf
p2Mf/PUM2IpesTOrITZBTvpt1KKTCWaM5Q4Az8+5qr3MM1yvUoktjEaKehezeEzBIG8Jt1DwR7h+
5IQSYNktpWWoMglB72mkHP/vpl0+xSTN1B7nu28E0V1aaOKLlmAKLhRSrNuhc28Zh7wOpXOW1oOb
PgbTo0gfY/kUXqpqnwwbYPVSzUB0tp8Vn5Pisxo/T/GzoX3ux+f2UvX4zNUs5SQ5NMWV6Iv6rrHc
m79/3oCcv1vrs8xH8onnGSAi1O1fn7ihIi7XmrBd9qpyXdth703qbPu9pQ3PDuxWMrHhKye9BmN0
TAE0CHqgWn/o4pu6dODx1ESIa2axhaQMlazV4AVNQNzDKPxmOI28KWOpryUis+umE6Q45jCeaxWG
omWJk60b47M1GDbUHX1VVjwfoUArTnhk+0kK5YsLOoYVBzvXWM9awlWt1wCX7Hq2YZsqhCclWnNl
2i2XKaNkXVnUxs4KMu1TnQV3cxsbT50+7TIlV18055ujCjDFzjyRcc1NW1TTKUttQba6nu1jjbyu
KYke0BOHD668baMsZYdFjreexGt7rPNrt0MMnROwuu7tDkyFZQ9nNRqzE1P2talnr0R7jvdNFlW+
lXBpZF5U7ExHkTca78MVlEV0YSYWbfCyR6Mr55fCLL70LcRJ2votq7yQTlvXNH69eIs3YV+uOwW9
6jpOc+Ld4MF35fTFjoYC8wKNtBFVN0LayxrkcmNrerxKBjSSHx0qb48UMA6Yx/DaMJcgfXJpL/5p
V8gv78rBrbu1aY/VbgqUR7MffoQzEExC7bszioiCiD0/ce1hXXYIM/7+DrynHzASYa3HXeBg5Vr3
ZlsqyZlsNDAPayMK8CZI69CKCuNg2wSAOLAc5BbN/LhkWVpx5nLEsIk69sgQkarNoMtNT5g2GhNn
63TPWYvPMUVtYrLMHuQLXMwMLuZUfurmbPf39/xd+447zSlJsDxDcSXeqtxCFJm9hvN/zSIVqZoN
RCjKglXnqBZbbOM7aoXprHQYqy9/979exv+Wr8XNz/ZF8+//4fOXopzqSIbtm0//fV9gRsz+Z/mZ
//yfX3/i3+fopS6a4kf7t//Lfy2uvmavzdv/9Mtv5q//fu82X9uvv3yyzduonW67VwiRr02Xtpd7
weNY/uf/95v/eL38lvupfP3Xby8gsNvlt0mAsb/9/q0lsg3z/p9eoOX3//7N5QH86zdU5fXw9SX+
+u5nXr82LT/u/tPUbddyQVWYlkXj9bd/DK+X7xj/NJFP8WKSiURQ5xINlRd1G/7rN9P+p2U4sE5Y
d5ETZy1u6qboLt/S/wlRk16KyvXOWU60v/3x2H95Df/vNf0H8eY3BciuhnvzdgBE+9cCK8wfM4l+
faco76UYZyQUAcS8bFv08Apipyi9Yo4KErIHojjLMtvDOLHXoxWTJ+UM5WEOeiJ22+izW6rYVnS6
WCBmb4vQ1T6im767fxzj5JiaFxeBjVLu1/NEX3SoSVSwDcGEp2qafFrpE0sx+ZIEdrdu4jzYJhpc
24DEnG2Xht9SHVuwUe172x02Zqbviji67e2PTmBv34asD5A+Mk/ljcide2sWZAUIs02BKz4gCVsX
rbnRx/CsqfEMtU/siy4VbHm0ec0z/G2eu3brQPtkhhYRlwE62RGYf2DZfEmRzjZtWq4D2X8g0PyZ
cPHnRiT3kgAQFO6EzwJKtN7M9wId2Kqa23JtmpJmRMG4fw6DmDAyBUYOFpp8Tw7GQ9PJh9Bi3aIQ
frFFTH1dK8L81I2K3FeuGTK8S76PA4txmQRXdqx+jmWWbKzWrjeOoGUj2CnAp7NQTUSZwjk1Jw8w
0tCFkGTN8k2rd4UTJBtdiVmadxMT08ZSb8fNK5te3UujZt5kcRdtRxS1eyKnGEYL0TCW6H0tLcRm
Noz0ZhhzbZXA7c8qMZ47odzwRrH3hkicHdeTchXgdXEt2jH5BP7TIXrXmybGxYYTHQNr1I68lDvZ
k23NCMTAzQEYhvwItNNSCbxuLPVrkuErJZ2hhY7hxpBRtWK70W6TptsFXZbDyFn2+mVxyISFSKtX
6quS/3rojGIdA+5A7G0m+0Yy0dOqbkJcl61TxdBPdt9uxBKBgVc88yIT2LWSlPWuZyfoJuqjlqrF
hokaTj6iznnUer3P7alZy8E9QGCnb8la96A75TeAlyyezOnVSQVOTRYJnjSjbjOxjGZ4nT+GVnFK
iDo5ii79KOXgnXp2OaYIN4BQunQHQLL/+pasxy4OM5vQeih/OmkUpxT5vd+Z4sBVZaZdGKN/HlKd
XeJIMysYvxcDnJakHz5CgF7G028Pb3ASYEZA1S0I/F/vikOUAInFIbZSpkIqp+FVlrl4TmlCIsA8
piCOA/SpXjfMNGjD4BGZkbkZ3CLcaHYSML+fdXyXg4kJsRyvpuLZwdd1yNKlsduJHwoXetCZLR3H
Em1UEd9XM67GYWDJJbADqlNFM2oI+40VE7Bqo8tShvoDma22gBXePEpLZYjA5QBVu/t2ts15iIXx
6AQrV6IZ6Fi/HZVPg43JwQlNOsTGmlGK3R4TpqG9XqU0LFNJnGWEWKhxPlg4vYMv8fITpUPIABc1
Ipq5/vyychPFAOqclKOVWX1Dq/HdCIVx2xnpNafLdCN1u/GDJZJMSZ1i1UcwTlUliFZzl27S8oFc
gfAAFHzedGVvcvL44O5xAvuLZ0u4loGWmo4U8JVf719ehJ2TKKWyMoYnmxW8b3SGs7Kd+SzGFLor
cyMAEM+Lrm4nBGdijfyXDRObcDtw1niONeulCzJYacq4miZFPbRdGu3mKQ+vObbXTdPVuyFL8agW
Q/HI++MFoVjDpDDGLB9M8ABZQibssMOmZ8sT0eFTjpU5Fs/fseVxYuvlcU4t+TiOzq3Ft+Fxpp8d
Ed5GupJiSCjqlQzTH5OTTFj0DPoh5XS2GXnXM5aDMNU2Tg2Qoq5XTWsyJ6cpt0VatQqqcS3pCxyq
GNtnPJfPRQswmEYF848Ety7JCHhNxv6bNkboW+c7/lRyKKYq3QIiWHxYlkUsVdwByy3Dg4khHiut
0yD0s09lL/WzOtXTPgauFff9S6zl8sDxhjmWUz3R2AMLBws1jWpEu6HSm6PTVfeirOv7wO1pUqFj
Yeap5qHYEXWDMmceh1Uk+0PM4jmQrXbImrAHL1kjHhQ3Zrvgpeeq2y7CqsdBj8TGTs2bUhmA7mW6
/pCw7NgI1FiJjTWm7HBv1yZiQdOY1FVQjKWXRbigg7Rz1kkFib4agud0YNDAZAS8Bx4mt9hiOIcj
SluiFSXDznHYt8qdQsjedVvP31KedS9V3euoyjUQdBG9gPLF6QblASvJUZ8RC5Fd9ATzuV3ZDPAB
ROPbX2SbnAUf2ly7dtSW3k1gnpOSQQyC0chzWx6V7G3m01yISQFvUDqUuZ849GS2ZEcEOMR7JJoV
YTFcBYFqx1/NEtFjPZbZZugybRVZleD6wn53CL+7dtY8jIXxqWAZQLy2I4+jyl5Oy6rxppZ9cHDH
22Z50pzKemLT/SStJvF6fqNei9c0UBtYjC2J6HXTnrWiuRm1oVg7yVz4ejnzlNItw9amrnnocusM
I/O7ROF5lVBd8Lbh11SHVwPibJgoKhC4SF3pMxJvUwQsCMID78tjS7yIwdlp1YcSdJcYfkhSZzLi
Cn09E9kK0PgrYmF9FYiZ6+PoVACDFXmQg7MqiM3A3kB2534aWJnGkoB4s3dwQbcRwzR8k0AbBOnj
aUbCmkLAiagUZDRzq65nWdd3IQ+Yp1b71NeV6+cytNnes21ysKDT2hF+VVc/kibc05zAgVr0nzQX
tIoinH1CbsdNnwfmyo2hQcBrjFeBHfWvlnllBeF1no0tW4T/erNW/2VtvizO3p73HU78FgtzlYXM
28Ub8SX5pLfKStroziCcEbLiliu3iG505sAPNo+rFvZ9ErfBJpocFzF8O6+dsIw+GI+8465x0rc5
mRMZAvDlfchAX7tawWlIWQ2NSgLRGLPuDUdrVWvhcw2xeFOXFrPqwGUO1efFWheg/OnyQbRFCFbO
8aZyBr/WcABh41DXqvEliIng/Ptn7B1zb7mbqNiIY3HZy7xbmlik+ESDkSmrNuug3fOeWEu9D9kP
DPE23BC6eV7gwtdO5ip7FaDXeiofdLOeP2dSv8dowJKrbl8LcC00ebXu2YGovCLDud9VlnsXD+W0
/+Au/8U+glQvTUe5tlxRxZsXuUbX1hKvpLByqbt91DVcKmd93NQd1tcMAfPGNCvYY6qNBUF+bZlL
ZBVrEZNBtiqLr0GMa0Axmh6uvbi+bMhsjkUkiLbO8tQ0VkoWefriuBCNUm94Oh4Sm2Cu3snPrVnV
iEY+Olz+8nWw1eUxAXaCMPlmiZjZKJgjEwNKoTrDphyDkeRS/RzDPdq6g2i8UWWfIXSceJZNeE/q
oAeotNeSAEwlZc2l8LtX+dAIn1SZDulb9VX2ZGtXAQFYaPrDE/rmb3//UvzVwpZlLUpISKM0hN62
hGwrrJuxws1kloMg+5NcJHdqz2Z1qnQxbcLJ5GyHKW3TSLQcWmjseefnq8qR6Qed1Atm8c1bn52l
CtaezgEI+Dfb3jHNlQk9vlzrXar6BMk4K8VBiAa0vp8reBMTe8muxVU3OKO2VvOhvInqkHGTYHYi
QmuTu2l7pzbOC5fN9j5yx6c5xWuT63V8F1rVpwblTKnBeiki3piW3m6JCGj2LVbUOArmrSOIQUxc
FfhdlYB3JCZXwoopOiT+tWOmO5CUq9Id2q9jiIo+qqR5lSuJvh+c+UeaSPyeSLttwsBXHclQeDbr
KzsV29xtb5pI7RkzKCU0gC44dIy3i7KrD5Icwv1g9nSqx0z3wjYFcJYS/JYWR5mVL0PFOb1JCuu2
GYmmVLt14ZbJg5Du/xJ2JsttI1kU/SJEYB62AEiKpGbJsqUNQrLsBJBIzPPX94F6U5YrSpvu6K4K
myQSmS/fu/fcY2HNjy3Nl8s5AENuWMtrbdZf1b7WZ9Ej+wvkM/pu+ExZIJ9FymqqK8vsVi1EXsk0
pCjDYTa6sxplH3qNi8C30i5Fbfe71mOWnJXTbwzgCDhgZRbmulNCs+J1cKrzZJm7jgOecwduh6N2
pssZm9jP3jDf0GXmxgk1eddbVQU2rGflEzO460v0zA2ciz2murWeIwOHSTzKurwaZFKzAWtf7Px/
BfltXzmgU4oYdovH/dyoTVpUvpmOMM0bmReJ3IatJ/RbXXR3LRczEK96FfUbSG3EILabbQw+VerK
K0llW3EWhDLJSzgzRnICIVNl44uQ+fhAZvtFgXk8LCvrWlOEkld4HSi48ffkc0UVOKIZGedqjeiO
2LvJKdNjt0krCaj/ro0lKtvpqRNm88Xo8wNQ+ee7Z1uur5PLjJCY69anC0Tg1ZrMq0kLcVVgrpVW
d9Gq9p5wEJDadXbbql+lX4/HfIQ26K+lixmBdWtrS/EkzJyde31ujDS4TRnlnYmDdeNJmiPTYos4
3TR71OCO7kENJ6epwyGIx2K+XUaKG29BiyQHfTqQC27QeoPa46TNrlKJfrtwBl+ZKF7MaSUlOrPM
cAIJF5l1a9z0tgAHilLYV8M3JPoJw409IboPwsLFU+HamdpkikuaY7seBm6CXiscKiGiVfePWltc
BnqBqRHuLxNYqFB4LaktRv2ru+x2nH3+cbmnYyCzOamNjx//H31/PyW4rclm6KQrUKPMoFIUtZ+F
wsGvYnN31LCJYoAzCQy3RhFpzOf5xt2DtbD0v9jwt6vqXx/G5CHTycC08ZloqJZWN9uGJ71gUL5r
/HTP4Cgq6o5IFU3QAtjs+6Z53TvcteskjVPKxUOh/VKQPL/odP4VCQJyjMKFTiw7DNnHn4kGg7aO
uI5SCqutOF26PGezFjqGSfaBEh8LyLwgJJyNwD1zdiPI0bjfthwIt1wfdGO7SmmANWxtOKmZu7+T
pt1ezw0V6jP+u7rReb3c7rXsECtp4GB2Gh6uXHI7/O/f1fyMKeGrbL1pmjKIIAOKmz+v4IGeaEM1
4AsPQJ4H5UXfD5DncdqGNMlvHWZMz04S6b0OkQeTHdlmHqpg+laVy9mQ7Osq7y9GjZ5pAFcjFJaj
nZo0TWI/X8DKd+bTyDak9aW514yS+6bW/p4L33oGVvDFV/m7/2xvHXLDtwJCwj9mAf+cU5H5Zchx
4asU7aDiRQ8mgAY5KRGWfObsl1kgblrRPAX1ZBJw1MdiGMbHyYUunVFEOnapne0kfSrbNjjVhraQ
xZSTDunap1zlsDJ64ewprYN9UQJ1CsrpRnqk1fQJQTD//V2Mv9weH1Q7Muc9n2Y/KqdP7TKXibWa
BprpWF7AahVVheUjeSITHOZfrm6JCQEFVSGvxJQU0TFYUPXlmBjS2YfGU2a3cn738ng1hubFNNGI
5cLgjOpAcqGDCqn7dr28L+VjuRF/ddJJKRMIbVqM4fYX8itSSpLuR1GnSOgmW/HCC3UcIRbfmy4r
NsgtcT337RhWs9NfLAs8Gnqd7MGm+83ZqMUgVApmrA+Jxt6wbgmJ7OBIWIfavyyb9XmUhBokfX21
YlPytzG3lxoPi6h2LRaKBy8hWYkKp9XtEqnJPF7OrefE3sold7YXSLgm90960f7aXZYpt9IhXeGt
FfqzhgcjHMfs0vRafd84Dl0Y7YhTW5LboqsDOsmHNK9vgwBCqqvpejRVtRfZOuihnK6OQDqH9Azo
eM/93C0Hc796EgmptmQx+gc69DR1naavYPPSNLOb1b/OOhxHiPXBnM2UyOY6qBdt806Xtn9M+io/
9tk7cwXooX013VCL75kDhInZ2C+up2gfSTXtCcwxSSxp9Z1m+81tCUNoV4rWice0xivPcYrIRX/u
5FyFTdF8G/TeOWeMLpQHw6VTDZx3+mSzM1df3H7+InZtK9L2thQXywOW/pl+4CnfnbqFTc8z5jX0
O4hoWjs4Z8/OrXiQXpgHdFxCw7/rO/wfxBk91qvmnxIHTrpsAA00vv5oY2WPi8TK9rrQj7ZHN8ZT
4/uE7R6eK0hl02pbOmf9EAd51E/B8pIBN0wN3bwXUqfvUS0IbXX7IIpRQeZUwTmj2x5hnl4PTQEQ
pp7n36Ls8zujMbDUD5jxFbBzL02O9szK0MEnMcH2o2IsGcfPyLY88+T1tnZV0E24ETZpJi4IFCn0
8s21WvrkqBuAfNS3Pb7XyEy98TLrGSRro6ZdJHOPCQLjVRW0V45bi53hleOuzsTjutrWfYNfmOKj
P9lppz3PzRxEToaYs53YYsAsgw7JyoBsM0/+WNJnYJZIRtEAuEZC6jVZqmHat3mckPR+np31jhQ8
49JibPDfe86/bjnwYSmnCHAgmHvbX/9x3nNs5WVnwmSxSBYLLYtujRBZwAbDNIj4NRZ25z03aU5D
PT1nY6HdLF1tRUmFrVMVTnNhFA4ghgWZ0kgbxKw855aL0xrmljPtJ3KxIjID69jiMNs7+VlOv8wZ
cpQ26F/B8f+ltWy7eCg52SCL2/4Hy+MfX6ZV2jwqRmc4YYpsl/f5Veb238u8+tHbScD2TwIbTwFu
YdNmNPt42VYcw2FXJC+LpaV3zqbi9DTgJ1J1ZzPwqhsQ8Yh8zCOS/+VlBJyw05ziVRgjYu5+lSSL
1PhYhjTWsplLaVs+j731RjAb1YGBjHLNtrR674dGTPGxRNEXzvStk0mW99ZI+IBysFQlXcUdY3Ug
ybX7BpRQVPazdUFzHbvKSqBJMLQxlcmxXTz05l0xfeUX+/vm5PB+09XFMOZ6BPj8uQ6ylPZrlzMu
dehpRNPUXeWd8yw0IujkKB+ZOJ3+b2vXNihtdtfvsm56tIf5ReKZ3Skj+NIV+3f1x0dicMt1Do0j
wt8/P1I64s62xl6gF0zx+I1Pac2goJ2I/pKZhpsTZrSYJLEjwYRZW0vphgYjTMmi5oNN7hfV6Adu
7M9q1MH2ug336bNRA346ncdEc0QmC5omBv1ePnBHTEE5PQlap/IH1K0taggtCt9miNY8jdXmge9y
PrQsQReR7P2T1K3d3PvgobSlCrVsvZ9peN61BAStMuAOyvnXKAi7IlHcKVufklCz6BuvYVZiZxzL
zti7M5cbM7F2qa/FGFXuerO9KwBJX03L9PDfG4S1fau/vjU9O3ezyjh4Cf98Cr2re8voc790GIFn
zbRBVfxj4GbDvg9KKJE1ESoLFm7aYraMNZBDN2W63g9DxYSnro+VlI89Ds3rQthQDmhtHRtJFGRg
A/IeVwqMwXkxUjseSZh8om2fEBvqAMw2wPPagx0RqjASPMnXs+YfI+XTF4fcvzRPebAuI3iflud2
qfzzKzLOKDMyy4ggT7wX3aOrvrjTzby21Ihbq3xZIR7AogmdhuO+XetfhKpW/3+/4eAYIciJnI85
DLvRXY9avnOGKov++0H8JYiirYE9nCwpk0mjxXzvz0/ZtQ0MiZGWU+GM3+hAHFIdWbM0VzANRSgF
Oa56ltFh5E0siW4Ph2V+RCn+ZGxTdK6SB61CzSjzaY4mafdxOeXzbvDu8srzDoVvDrD0tR8caF/k
A33gmv5cQh77yjYF3nZmRqV/fnJdeCvKWV7khTSBo7dx73JAj7hcsiJy26m8URtYYlU2qYh4EibL
3rmWi1ykOsG3+DKp/O87A5+HsPJNfEAa9AfF8R/HhMoKB2UpBeoQQHhXnOB7Odl5zFA1XuVsXGop
kopJ8x4LeO/UI+ZLBsP98HFN+5j04yOvZ4jCHz2g/37O/9LlRG9Hfso2TbaZiX+S9xuaPakS0XAY
TIlxmepzGBQeWfXCf07oixy47SQk1DUttSBREzh5GvFt0Z3H//4cH9KTT0/Np0mPAorvzX99Wm/o
kHNnqjhMraF5TtagWMOOfK5lalcSRDHWmJ1B59fxVZyN5C+RX0JydsMtbIKuRLarYQHi7e8nYxv5
cHk71Akmk7WGoYiPm+6NEyAfRNMnGHsddAPeak6pD2WeIzVEqwUysHHaGCGK2g3N9F3TNJrLIPWR
S1qXtS+qs955oD9Ut+5XFQTHUtkPoynvlq1yN7aIdOlzK7X8OtKSgR5tWT/6iaNzgyUGO0+6PgwS
x40bDSO/6iztNCaruf/vX/Jf9AEbQ4ydxdvUZP5nQQaymyRLFcMZtyzLo/+UeOZ8AqLWdrRLabNW
sd1aUWaVJ33SySGfqtsPxXXTpQkRcfIrbeVHlsenR0t7h/hALsws9Q975D9fgArw7KQDDJrzkZmj
jBljzIxjcDXZLdMGDwVsWAhJgp6+7dlygYtYtCpGYs8t0oSkQyvovs7cd9GU05G7m7izVmPXwlg5
5y0WKI97GUP9IjnPpcLgOM7thdTc25a9VA7yZPSLeeFWxC94Vt+hubkvQWHeLfDyIgLhLy2f823R
vPRbptVlZBXVqx3oKra7urvbpPGRZY7i4KSuivUi/cpv9GGP//Mn4lmZARRXC0jtX62nPJuNJW9r
BO+YII4fYLLeMLKz7hjdEqqaPYNaY7uGqId1cRmkTTbH9Awev+lbQi1ndE+OG3ZefS/KjpDhNit2
zdrOkVV2UWC++mNh43ac3Jjom9802oyjXvhvVumbJ6b0+h2pqQ1mc7KaWzk8D/Wckxfg5TjADRJm
u+0+ns2M/AvPxDIKj8ruiXjvzoi+1EUqR3VOMqXOo7649KhnIM+tMu9Hl78xp2N3Q07mE7Hj1cET
HYRyf3nv7PUwYF/qOtLQRGvElr1AXwVZGrtG70Lw6Z9lv4ElPBxTJtA2BsNnw+yfapyBtXRD7hla
mEdaMJ+sxq3vyMuJTV88raZDYiAtIMbjyJ8y0lQDVwItT4mpLigirByQlg3lWRvONKDQyfjNRe3l
7cmUP8T6lrdbp7pqq32wZev+/z8C64sWzL9chzZVOLZgbo86xc6nzlgFySaoUQhDp78neccP/fLd
qjRi4MjScMognIpJO69VGrVtTxWWlZdZteCF4t7g54Ccs2E5Ix2LIEXthm5+yOacgG0zuVPVesDZ
jx1/ax/6KhtC3+w65Jzyi0rhL9w+ocUUC6bBkUs9gw71z/MWgYwpGyhTEYLPCl8kvfC26A7eTJwa
JnscW17i3w9Q8JM+n6+ZXIP9NKlVnSuR2fMlHzOIJR3faF6rZzSJiqQP/+cXu+L2U356wzaYDA8e
xxa6qU/nXEqcaNkNLJcSrFvsavM3saAGagbfwUYqoF9nzH/xdaiwoK8LIqC+n+tEi/qSEeB/f5jt
F/n8WdDWmshsHQLFPv9ibmMXABeU4GahbREgWDPLL64Pxt/DKbYSfTtSt/46HoxPa6vxC7nhPtPI
X3XieLhYkuiAQOyyyYi5p28B16qEvGZVjkDL7vJi0iTRR4xvWbEMsZEUv4OxSS4lTKXLVlJbK7M4
MX4u6jAta/Oit4xDQBHXhxav6qU4jJQ5l+4yv9cZM6leDICKEQxvgyiTTuK0/GR9ZpiSagYZU9OE
Xd1MYVlMwVkXA9u/W48HjETc9ghjwzu0Dk/L0sWUVdbJHB+6RA6Xy9xne6/spnCarJfJ5oZi9FRT
Zbbi1ixeXYv+WtDyATK7T6NE7qeCxWaTgH10l5wkBPcJwvQa1qo+mSvK1KZJSAwQA1y56c1qdOOi
LHDroOWzHcLZ56InGQKRDhtasnMo061ZpSfKJFKj0sd07RARIZqKi8B86jxWV5ooL86cHmOgpt87
BZ1K1YqrvuTOlqc91rktW7oI1rumJV1zzcVl2S5XS4lSY+hlsa8aPnjhJOi9kHWN0r8aS3x2/mLL
XSuZLlajZP/OqvReuCdmkEArsvNYB9n1qJicaGPyoM26iuw5vxnRPB2rLXTUk9weGh3jtC1t45yB
hdnRRwBPJiAWwhftg0teChcyJlmpkIjO3oaYnso2dM2iOaVarZ/NxjdD2yJAg4aaAy2icU4tG7Dw
be0wm47gOU7qq9f3711mOxktCK08a+bgn71E8ziX0+CJNHJd+/WDSgRW4UfredaRK1YdGj8x1S6n
MZfWIWFCGRVeqV0WS1fFjVx5XPkmIv6AEObasmn7uBOaHlGGQhYEW3eXDIjziwnBC/ZSuJAT0Z2R
7Zc/uxpRIDdEvx81igXXD6e69YAD9teprDuMo/nZXYFvjxJBN/xt/cXoFTbWwlMXdm9eZ16mX5hz
ez0lQXunBc56gNRTAtIFNdZfkWQxbPgy3anEKVW/GH1IgjXnGiGXnjP3rh0DlvjR89PkZG9005Rc
7z3HMkDvUjNv8ryxbuYgx+LeX+etvoQZ/Idrw2ur69Ws30TpXM90CRFBzc1ROs0dMKxXvZuXgwCU
necFr7YDTLYwYKNwKofNRN5DvXD5SwIUjuKYOxTO5eygTkQABfE87viGyUiH2ey2tl0jZVigUIpl
sI4XmSEKGt6w20zajy0Vn1MPUSCw8y09LXDEVfpube2JQX/tIPpwRuKWYLn5Fcpsay73isqHJuEU
O3VAUde6yXFilJw2hnOuuTyegZEKZJfkc7sKCYgouAyI8ou7uuUbfzUkPKg4m98AtPHWt/x0um10
wQVGeoZtbAvXa48G8Lu2Mr6TIjnuh86L3HX5mXZomny9nrcZhtxlGXcVW3lPaL7XyOoySpVgOFoT
JkUNlLy1pm8mjtSozoyfnjXy22nitUok062aNV6lJJZ02rqTFSPxNtXiwKz0KO8bYKnJA2Xoe5nM
d2kivtUlivp1uOUgA1RU3HXTOO+IGDboHKy73Eq/u1h7ouSZhpWE29KgcnZo6gQsfaaEfZiQNaQt
PAUxQwBc7GpfF0YPAV17J0cc4uTKpkEOOaVIgaavZDya69re7roLINIbu3tsw9p17qhvwyTD5dyp
h8krhxhHkQmEcmWGSc6xmh6rJPhlQj+DapcQlJigXgPd+dNb0nDp3RwAZUb1b0O9sUCCqdV6s+p4
YFWGo87Pg2SgaVBMMMR0wqzDc1JXD7Mad1oBg97wEgATc7b9lvpr3ZNqMnSmCLW0P/uPGTIxQlTR
mBHSSEYG4ar1ahFUXqdUkglOltbHu0IbL7Xs507VcWc089Hhd+wNclrmqstpvuovSwEeQzRrqDdQ
KxrnoWVxkMYCuQhEWoTHbod8C10gk5uScfUudyodDaIDaMO7brz8lJXCxOUvCWrPxQuaRoA92pXm
gy+1a34ctDNkYKBxYY55GiYGouNCr7EQeWRhsJhKZhIrR35s1NoPdqDnRWFEI0EUACgRA3iiu1Au
HkUhoTe5694gALjO7Qp+Qo6WWIOll2cFjdbMarGWpjepqb0ytDwDlY+HlD+Gu1wXOjWh9FqVRIGH
XH/s0jXWVLiUw1F1lN61GshdFsWzGL2HtZaEFmZvWmreFlsyHwzjXzL4bXfyjkXyHPh828QAoEzp
nytpkHVtfUu6KYuUwh+qieZ9ImMz7Nju3DQl1wZzkeUGiHuL77qVXuTAPbkejsWurGozGlzSrPNX
I9dgJvFVseKZXPHHX24+XsiZm4wr+H+M4srKgypigibD0qLlmQn5e2orfmC7/JYbUeeJKzPnnw5L
QySr5eZxmoobYeSvwVo9ZAlcFm9kuALV+WB1LAd++TFyvLs5s/lbKFlgc/K+yDk5JTP1IuUy+vLV
ejdrZ+/P7XnoTbJ6MnONvAn7pFHl57SD1qq3L+laXq49IgOvSG6l5dyDxuPy45+l3lRMrwyatp0j
9xrt2XC1L0QO09kwaYE2ak03AARMxmK98CbnbSXwgPp1YLTnMasLYEzWNyt74jYUK0gWomlYJs9r
g+lHXyuEamWPYlOhPamyl9mgrbxkjx+vK08whdICCzTNsVK5DjF2vEkkyfAqZ+PvIBnCwWv5xXsf
SbGHS9NN7s2mf+TluWYRip3X1Wh5gHrgIxVk7/AwtKK9EU3/WqMXjdv51+bbDweDag0L0s8VvgDL
Oqtvq95/d6xS0RaFdCGg5rmWGuKKoAp2E3D+DlC7ZuaxqHsX1SZ96+CV0AUR8H0cKrUoxR4Tyjtn
GfSwKomUTfXfsiY4ps6KZ4WDL5yzdZ/KHh2tJM5FBNlhlPkuKeWdpYNixZEPqtuH/biu+A1XssMu
kNMotAfVcZY2XyaZX3Gm8w6b1XfPVedZta8zI7ows74bWvc6dD6m3cCkYBzfRc2O1ZnLdcluVVQo
FxPJg8bOdvBH+5dTQ9vRxqgsFBumkA96bZy8Mn0ICvHQ+JYdFR27vE8yQJ4HJNto9Tsu53vldU8l
OUyjD3qhWalp0TVfmnp22WwxObrHr56v3BOTgL/e0J6a2nJQT9Ler33tzqy9i2ViuwV2r+KrutJY
uLq/8kdFrgmxPUuAwLo0T8MBfZuN4JFH6nIOSSCKK921AtmQwURfY+gVofkl5KCPK1UNOO3Y4fde
MDN+rgRDOcI5OB2qA1TcO1featWEt1ArGV6vxUPdaSQeEj9SN0kTa86NNjgyJhzAxmFYvqX5Uob0
DIN4ab1d5c8/a9leoE7HkTGmMloHFpuRN7ea3/5ufZasbimC20Y0UYIAPJXH2sJKzb3pIZH9Y8uG
H45JjRSjZkTb02anN/QzC7wzhrP97IJ+XR2twLf/vR6CAFs/2r500IBy9UwkFuuhLM0f+OGsOMFu
EZXNdK5tyeFS7RfAWqGbsmZat4qEj4+8rK0pHkc0VP4c7KxxX5uiCZ2Jr5d6gqx3tCxy5GGJRhD8
bH/XWmIXW1O+q3lGSJ+xmSZrNOkjLiqz85FQQvb++A/+LrMrrN26UqJsilQzQJROCvUm5Xmkkv7p
+o2MiGmnyDcW0LhpEVKl/xxrgVVygrkHG3qTxy8oIVY4G1unQA2wWgzy2zWdkJsq+E0b7DTpySN5
fVgrEao4GntBofNQy96/hs97Oa1tPEMlLlV64yX6c6uDt3G8Dt3+6DzThKNzKum4ksHDYVV/Z/7w
w1iwT2EWSdDs+DXvEhSp4bUq0zyaoYiFwdKR5GazuPuKKoe2k9RdZp8BDd0qKG4cs2E9G6KMfB9C
KQ2Tvl83knJ+bxNBn2TfC0WTMXnylf7SbslOhkgn/hDzOeHt9iH8xNKvX236SVrVooLGtDEG3Y8q
QUBHWOypsOc6bFYVdYpdte5xxAyN9b1XywuEigxPv/gxteJxWTj87RJMx8CLrSdmxzk387hoIU2G
DpbATcnJyQWdOai6q6epHXcJmmHqIikXHHJtVA7rb1e2mLdNQN01l0YXolDu5jDBXZyHq9mcZznB
ToUnHHbZcKPVG4hkRh1HOYQKlbc7XwsqNEqExQre27p51oO53yfJbefjByrWlMuzI27yoaKaI7F8
1xf3amwTsge190Jn8o5pYgSQzSnXqLM3dgTQ5PqDHCzMNO3rOnFOFkX1Q7Nb1kangznK/G91jwmO
1w+r0vTqT9B1R4dEcYs584Q0Q8oizlySGsRD1zNsqxYVptOUxsJmnMu4d2/21HBkNDyAal8iNfyq
DXe8HoP03YSj0PH+JYZ90AmwCFkC392kYW9zsH1oLGHJxN9I9TZOwHUpFikancIPF4X8jXWaGcF3
EZD17owQ9RaeIdfZJ1quV2URvA4BWgyldD9egZGEQU0ARIALpzGL1ylAFmfwjUeVU1Uh6GIe4rBw
OCTMvAhCEBodV/Q6yWlREiUILokMYX2PWps29NogVpldI8qUwTGV5cdhbde9l+f3Rlc8exZnKHFW
jyWQl7Qp2zijqgwd4QnGsst0EPW7gOWFTFDeG6M574L1p900vy1Ys3tLdRGQGlxGkJF5lQV8i8GK
Sp1xxlp2ZTTNM3t7uLpLTVjk4sRTn1K/1KQxzJPV7ksaOHsvY0djQw9ppNAsruwXhbwuZVh0Mn34
5EnWZlGvl5EqxRAZC+HmpnEnmxoUMqOSHbkbp46e+k5MhUXuDXxUW+lHh4kKhHiLjrqppzBdLTMk
7YR0i/m3oTcF9xx332Ibirk09js1vZDIUSCJ4UapLeNejQiO8MHkqEJ+NiJNb5q62SIJpxUhKtLL
WZZx45KW0GN7adL2gpn3eK5ME2qSTwru/MaoWOxBxzMOaoM9SML8Qpu9OIArfXSkuBq5pYbm4tBI
arDvuHb7I1mLIsSkUEXdulwYq5X+X6ubmHfMxb8HLrc5Et3IERLi2sj1J7pqJ9cgEGgQK40cr490
P/2x5OqktzQjTBZdVpD9ambypyLhARMDVwN+6XDQf06JR3qiVdp7s3Ieyzl77wG8c28LLm34U07W
XdazS8Ve6tCKABFOa/3OTeimlmbHPtOiMp/JedHa/gf/YhkqKe1wKB6TQuhhh6EtchtWRIWxbUma
H7NKyJXpnTtXpCK0Wi0Pba++6kWHeoxH7ak2lF7woA3BFM4GG0TjntMUN/0wddQjCyowk07ioAYg
IEiTAtEzklvYsbhDU8Szi6569465MuG6WGW7ko4hu1kqmVT3jLB52R/Bb7eRqLyXOcdEkBHZofod
PeT0KmGkUzWDDfdPcUaM7tFXSPpWR4y8JfVRawiTru0sxJnwOgaEPshSvbS6pCLarnApQShZr/RI
BCpSjvE7T+lmFjJr6HKx3Y7LkabWPjGYF1Zj87vr04yzQJKD2l7orDejMPYrMDZ2A3KApglOvUag
i+9yyiVLx83s2Dc4yRPA7OSE/yja1OQKWCBp9MtbAb5hzwui9qNtv/QqIN4IWjdFrfE2eLSovCWx
2DV6YuCw0TE+T7+vxvyuz1jkC5KOWiCe4dhsdkE2IxSCMJ8W8YvAD8hzo3+hVhD8g8qfG5lfuI4k
NGd4WJr2fgbMzemYRIOzNAx7PPzIkOouc0FSlWQKIlqcpGnafuMyCd4FH47BQN6d1YUO6VaAhAqz
qr/ySkPGGSHZ7TTEUFbCQIKu4kIWj1ZN+sks870YeowdobE4v1tvbcO0zkF6T9ZZOguKEsN3DmM9
H5Zxai8ylNPO2t5Jg88xkkNRaKxSufHYm7YmKg/swCG/KlaYTaMRlCdlCvupDoJfA0srdL125AC1
+F6KpDKeXcYUeKIRtdpT2FrOoUaWjfoAa4HOcdCQLcBcs0BI7l9rtRFc2QSnlK3S6Rx/x9HK07Zy
79oxiIpfP9oVVXUNYtmZBwIMF87SVA8UOPOo13JJkJah7Qa62LFlTpKrsvZNmA1uazN4hO4wR4mz
vOWyuxXd+mSOeXHo0b6Ga4o0PUlbxejSu/Yov2hxM6Qbl5UXzkmuBkVur/Khm7ZewI6gHgJCXCnL
I3f7h+scFiWkTsu91yaq2yy/YWBYRVXWEYu59NckJ1vcjMwJuT+N8IvJbrp90wzfBDDSRED3zZY1
Govei6qWNmfKS9vUmNxTrJQXoI7IspDAMDKFkWd9UGjFScldXiX47k4XqDdSwneKRr3lhZbFKS4e
bWPRaqN18u25pHDJ7puaP5mc5TycoURaAynXAfpZK/892OkQu01bIG3r42CqFEyr+mpquIjbC6xM
CiSxuXqMxUd+K8TPNQ0WymFHkY4ulrPlvY5el52klrx03D6PCWMbW2OXnauG7ms73HFgviRbS0I6
VcZlw+GSaIOvbLjBlv5bXb6uHcVyGawvU53cUdn34bRFdCIM2A/ZI3POgwsUKbTWEfEAaFYxUWr5
9ImT19JqzrYjp7CwKxm1A8E6/XCwy4yOpAfTW7OuuFR9K/Vl4nypsDim/GaUPmaGVJnLZdrfpF5A
TLLJjdQySTrXsr1wmMV4uXHV9cYdjbMnV6DSZJngBUq9ExskDnJBN9DLOCGsd9uCSIEMNk5LvEBr
5l7Xuna0a3UDov5N4W3ue/EeVIw+7P7OJt4bWsQOTOWd2zfR5HZNyE1oTKeXCiRLxP9e6BW025xr
5yMnNKR9a2mk/+gwOFUlXjHVLgezTI5lqd3MyrutjRbMvAERSzOqy6nKWtowEabHrcyO15JHTbyU
LzzyPZL8bcpqN+5ycdV6KrIYL3FO3/azfVbTaF8xmbtauV2gI5fHOpDyBC8eF4W4KmcvIB8ldtqk
PVh6cl0G2hpD0kJJkdzpaWWG1EOkNPiHfNh2ne6m1cvxglOSMa7nz0gu86NvL9mBBALWV2Ht59Xg
Ft/A0miIUSiNefM9NjkVYEGMQ/MOU53Va7DnB+mMsKbENtt1eej73j172FtTTOE4PyYl3QMldRq/
Y0vVXg7veTFdecq7IErqhU6VeW3b8g2G2Rv9a+DxJcMZtzVXNNmSArssI2Pm7u+0lI/1FopGtV5G
AT/9qp4R7nEF0faEoP/k4jntCXp6MVtwtQjV6nNFdtO5oNxEC2ieZO2s+9HaOCX673b7t/V++NUM
LnzXxuKRtghL9Jqsc+pbjpMXwhW8K4fQrLC2WojfiB+YS8yXatRepo2GY3lwA7S+bzDY/I+w81iO
HMnS9RO5GbTYRgRCM6jlBkamABwacAgHnn4+5Or2zLWZTVt1WRaTDALu5/xSeduszt5cBGV+SRGV
Z/PuCoa2CqnywQ0MePIuQF33LnK6rN2Ytvei32lNou3QtN+W0RW7fiF2uPVsEO84MsOW1Adh81I2
3G10z28teTVbcDDtDa+08wCIkZuDc8U3sKTf2LRSrAjdxIYZJjvPpYbcllW+jYdCR4Ucp02jrUfa
vMQlq4tsW2uuMzt27WNJLNxGZySJdiDGWRpSQZbCraL2p5M60axRlBRZc8G1mjLrCkvvnVbgtPcX
8F/jGRy8Fav5qlPyyaK2zfH8VzLg6CzcprRBRB4qKihRi+LqxkdCSJxaAgom0E5d3V5dJdrrpeQw
QFGC+TwbWVhoDXycK6TBRiIQ3EA1deVXGGva51PBnRq0u8IXnz6hOKigsx+mbOPsTp0u2emNfk3H
pKvLNW++094Ko+oPmYFCgUo/e7NgecwKcAoWQ3/TKueOHzo4z4nwz5bV/tZeVux7Ua5d6R3HzNwA
paQ1QEczeHvPtX7cYnG2aoOrsSTK03jiqiB/H/IR5XobeI+DIx9lipsmQKJUIZYA59uh8KlAOuBW
+2Y5d2Z4yGQ4P4VOc/JNTmJbz2XUmiBlMwkCEYF3LHexuPk5cHWW3FOwVeyF4bb7tCvAIas6+3Iq
N9s2fvGar2KgPlcfYhuLstzYwkT+bjMCuuFeBi7ppnhstf9r8KhmCctyay3ZD76MJ907Q7TCU1wi
3dXG28b0/GSSgd7p5GJxc8jeqf/0I+FxbZQX4xfJDGXUzTB2UI32lRMyCtxObwd8r+LLoklI+IuC
P0FqD3rtrKry7hjk2UXZLETDRFV82kfKaokPlS6pJsS/lUCdderAlfQI5/zSI7E2vS+a9rwwjcCA
lNMuCLqz3Y/rhwxC5tb6VrjmH3sePkPJpNYWjrcVxnwEen+TPDw3q5PvTeF9cUF4OwjE+9LmqugU
r5hHICnZctmW4NZhi/AR5EuF+DowC6WtMFFAem+yGO+QmBCFMTpV1LV3koqJGIOmWeecBXRUV4N4
aKvktfB/xY6xCfEDwIejdPNLByeOywSBgxe8WBKGFIdXY7oPKOLhMK3EIcuMo5OQU1F1iLo6Xzw2
o6q3o+JvCOb0Vz13t9FuxSEwIDAqhW8F6VaG5b+CCxvKv8LG8mSI7DsxQLgrIpB4DR4KryrRfDtT
1E/Ge+6Q+u6VwY8igYZZhk1/kfwtmgSoLQPWHxjbF88SVEtWITdTriLlO/hd1v42+ouWnFu25R4f
w7wloae3GHQAb2sfvLa4xF347PbjtQ/OjTMyAvN3W6LUDPI1I6GDfdosSYDHAzn4r0uS8Ew4tJXm
r63XP9f5KhyJXQIFTJz60yQDTk5kdDB4UKGh85UgrYrqyaeg0jl37iDekBiTf4FPGQNY1/bkDZkw
AzjxNklPI8mMetUYhvbkNsQVNCP7sixwWrmVxATMyLmpHWKwY9xwyrGqXWqLYtdY4nVmaE/CyiUK
qC6iqTLhvBvutXxpIkcDl3B6k4U5EhI5ly1ILrfaOHlUTcTLweSQIRkFJpSWloBQF20kO9ODC3PX
3AO7z85z5yXI8rC96UFdQmIjY0Uk/TCNPfyr3HbpFJ/Axe+d1LwzbOtDVkNzSUWiN43rP4mufSiU
M2Jx8wtYmczYZxNlGo1f7iejERFn8Gk077KEU9lMZrJDuDHR7d7RMP1ediSoM8+4IsyucnYPxhwm
+9aBzckm46cDFjyaOsgAJzHbDOlw5oj7Tsh2xB/r0n0x7fTKVcQUgG4rrb8CZ3wY2vk7rih+NgnC
X1CAbbzSiW/YJ0Cj1Karidgfh/BdG1wAtv01KEG5YUjbNyz90SsT91jjXfbb5UgqXnie++BXL4sX
K6ARkmoR1lVJoyFAL5sU3dRyJCq29k/IodsIscWl71G25f3BhHMi2gOMGdSIlOoujYjypXHWIhM+
xOZD5Q2TZ6WDi+fRrSKm5SWc2mtf+uIw2dLllq5AkOUfOiNrjBXeT5t5PiPrcsvj5FN3HUHpJtF5
Pq8sptaEuSD426YlRLDDdwd5B25mcZ0E6GSPaCCNQ5d6j7GX7gstqCTqOhgGz7ARDmUs4PM96wEB
LEDXOzWLfK+miYuaDH2ToCeMsfTixE2Gg80d3kJ8Pk9+Ia6hnk+qM9wbsOhxMMFoXHd5twLiyxPh
bXqb+1nNTM9otM7kMSPda4rXps79Q16Yr/3SmnSs4PesFXv3Uv92cjpj64ZQl9VHmOuvxbB/wnJg
bCRahGSmz5ROjaMD7LSpyDTwhsyF82q+85k0AQYtqm+cU0kADRTa0WrYJp3Eg8eoppc8EFeRdVGo
g5cqhDQOegG0BfZAzBzPdMgYhKAfn0ibXnm/OHIySHwdWPleh/Yr7jy8S94XGglAiDF/1imrSsHD
wgeDfYehyaz/BFb5RvpQz6VV26c+Hx64PCGVU9j0Ng5u3tAQHEDWlGCGEhmpyoPLsRAMp7ok9JPS
qX5r5dCnXkpthKYuov4boPE4pJ2bsMYOv7wsb69xTfwHYYNY9rOV0mHnXF513jvHLInI0yVQvMAI
atsCjws9Dg4IA6bJpwGRzdbp7fuh6b9wIz6ggcHdaixgbrOGCmNN7tLgt1F/90QWFz6IL+a4PVUl
v6HHYHNJbzA7+yM0Gio+/OQviRPXEFvGkRkI5JFQ8K1rBQpn1MnXths1a3aYhhj2SGTbjhRybmmZ
3Y3QrVzE7Z6kkFeceuGeC+QuTco1Edzi3su9BwauiyZ1bNMHFn5RDhAYCnjAfiafrlpxW99ke8EQ
xbAZLA3UPDXm1UIwVupkL2QW4GPu75FOggL9i2HxHqtqpaRhKqOkXOaoaKfXjIFBOqRTLbL6aByk
3GY96G1jgXx14dFgiN4sI+Y6RwNGYZqMCrNxTgX5QT60P1HS9g79yj4golVmwuJpo2WRXGEJ54cN
taVycb3qUnoShSR2Xc+4BWzxJFV4NIOz5OonvCTf5CmcI5vfkTTqT8Ib/hKGlMKPK3pN9G/E3osL
F2QHX2RHYA0jlXxjF3fAWZ/816QZduKvWupsI9PqGOplW/O2z/SA+GMywJ9LkIyYLEfqMkEPysjW
jNXUTQPrFfzrynvlrTsMhqaR0aExZdT53rY/VKpejAEgOkMvSrcztFFZ+J9xqzLiIP5Wdas/u9k5
kUnw0rezc44T67tXybnPIWmKWn+3NqmSfn7S7d0CXLMKhjLSuQCFYKqypPoqMk06lVnb21Q5J3t+
KoV6R6D2e60O3xblQcFOHb2MbBbHNqGicM1xsoEIzt4MOpKMR900nwVCgJMtG+pDGeHWr+HIMKcg
RBw8a7z6psCo6fyYdLJmwH6qc3skJJQxxD1/Ps3y362D83CIU+5W9dyFF5N/6jsSAmocHcbUb0N1
UaZxyBb54OrU2AkDpDz1Z7rNfbvAlGQPG9ssHjuS9QdQzi2RexV5vmwtaWAjKRrVby6xH5RjDrLf
FcODbXC/kAFtykxEPbmRkWsJul67fj9N76S6k7hmspkNS3Ho+h974r02G0VDM2wmXuskArN/hsJH
EB/sjG5UVxLEakmEOb7XdAslfpLh8jKXxq+4Wh0YZrCVhLY/haW4cFQx78nsjeyTjyxQvzBH0p1C
VXki38cgfMwH4CJClL1NbtnbRc3+NrX5JJz1hSu7xgaayGHYgbogIjr6elK1M+xf8E8mqEu8siKs
yW1GwJ5XlKAr8JyksGT0glontlhWnm51McdeuJ1mfElpWkXpQj90PTlrh8YpNwqwcJhNT9HTjXpx
4430mRj2trVAQpwwgbtf7I8sJbu+gBSsRQ6B6QWP/sQcjY8BzHKCPQztkqUJsHlo04ivA8dt8ytu
HD3gM2iPTpkOtNjNv5B79G6O3i3OaZkg7SAL6NFWJd6GGX1vHgBIJRpj6DCz63K+hAWJJv5scVwD
PcoVI4TjPmOAo3TFpdQk6OaWvrP8pTBHF0qigpeLvcdEmzt3GADQAlsx0tiHJfCuWKdRzE7N1p40
v8B0+eWV9R61M5AACqCdbfburg0X/pQ9wRKBck4OBnSpqKFbtEFLTIgarC8+iS8MeL6I8+xJlbIr
l1eGGMkhU1ynBpraXhXEAgVkIPno3FihmaItzZOTv05Q4eBY5hf7kegl95XHCzgNxTlEWhTpDt5I
VsZbKeOW0qp8M2vO6raDiiGmqtzEZX5vxPYb5++hN0l0y6v5q7HDHD3W4u9QAFLmy8+5mVy0sJYB
2FtUwRN91/MhRjHCZqpmQF8PYcFQZxCJgHSI4d2ngSLK0Fp4tIiWZzTr4QuKcK9Cfac9asERgN2V
U/iKjYt4FNnulh7nvk1/y4jySdZ8qwU70eq7vaiGdo52+ihxB215rniTQUc2jUGrSLwYUeIbaaSF
uf5lgOPq0y5cETX0/NWF26BpKHcE8VVIkhAUjqbkOAjmrZoW0HsFc+11/OHmHXI1oagJZmOGHS/a
NwLf6z2DHAa8pQI37JBTdV5+RI/KQ2+hp6w87pJeAEA5KOG6dq4ObT3eQk0ULkuWudNE6yDJps7V
ojEj0TZIccplH+NiLcEJYw/Jj+eyJcUUnRJmSuTeUP2xRfI+2cGfMmYlMvu1HiWrXxRiGfo8m08P
fkEbACoyEHsvsz+coqbRaO6iiaAIGHgj3tYB+rGS/KlIwoNzZ9kJPvl6U5CAQlw6n1/i1IQipdaq
xuvHvVuNqBK9ijVZT/EaLovyBfmtaOVRWryDccAxM845U019X6RDuYUPc8ESmqfCqsF7eGtTYlTQ
Z0CrdmN866v2w09QbCS5BWnQoGBjDcwQfPBonmDe5k2LQHZvwUpuTLt1IjIW+a5dX0bNZB+7CSTR
gveNIYR3/47KQE6892FGhx6Z2Wnq/pkydRztHGadygy7Xt6BWsztUH37BYDaNFbrLSv5LTd5E5W5
T1GVGVVwnaSR0nSoOR5pZQSzGBSRWNJ2d8SiQBdN9xbr18bwbeAGNn6ObiZ/129PNvoMlrRhK+MB
4HI1gafcvBcecwY9wPmNh9AKNS+1rW5fP5SSutDUnS+doJu8TNA42Giyqlrs8pJrlRIcuepdxLFf
e0pjt0aNYi0HADekZ5L2v8qktWvMUWL3BxTz6Tbs0Maxeewh/7Mr2ugyzC+IGeIjjv9nbwgtEkYQ
yNBisanGFLRESSrtbcPcZCUpdwhUSKwpWKXdooLXxple2UO8txIgKG/KdzjdWMbt9l2gXeXzB72o
LfU7Na0v0gpG8qJnY5egrXM771QNHAJ640nIYWJ/5dZL6rtUZ+ambBEq9JZCYYKYIDIH636O6bon
tVKmVCBQHyFQNHSE/6DpQKmgjjgn1K7SyXeBCKsU2EXNgR0WuOrDsmd6tiqmtGIFUuhTP2RBB+nf
drvEF/VGOwCtvWnBeiBVi7Dec3HWJHIik94FSndnVxiPncq7OyckfDVNWAItOH+k6R8WGZt1UHSR
GSh1wvDMu+x+Lf4EbGuATHuNfmklSwfReXyMvn5wRj3sNFInYlh71hCbhlTzybKQM0gu0oOn8pE7
gTGcpCoShfSQr0fPexmwGM5m/xxOya7vwp817XDII4NaGl5se9qjYMVzvDS7MS72hgSpSKsOPKge
z0KEIzPy0BOxHTJdmaCseuTrkVvBTsG08DJpepg4/61BvCxwj+4wwUgQupGTORTU49EIcY0Ra1iw
frCToMP1YLE3eY4CDaX7a67y9554BUpLLGOXVwmSoKC6CbL2EjeE0QCHZtBND8KPC0j4k5kMv925
QWa1Ar5usUqPzPq3Vy6UzGhytPI2mmrMyYuzhFuNd+HfeBOHBLyQxNpvs6p94XFcyK0ByqnJKOe6
8hBVdD++mj+D+L732Lu6EvdSRetCl4QggfC6dUE4bpPQ+p6+4O8wD0ULDVCwWVAOBKAiRU/MFh8r
wY4slvy/Ah9HMff0qVGnTG2bAdItdbrP/YEZJoaILuNWIHMrL0I0nwkla4nH2gpYzgTIRQo1VfAz
ANdU06tQ8ugwgUaLRu4QF05/brw03nTQ2IKmo40M7WonT+gpne1sJ8+zAgkSy6vvFdlOIattccxx
o1t7t29cgnGJ2K9Nu48Kzb3i5QTpIQJ6VD5yjlK45NCUkkm3PBRjS3E6FtOj3dW8O3b5B6E1uSm5
/AUO9xIg0KcbqbnzRXPfav+DNe8vecMoeSD+ttawYDLUjRHJfIgAQLEHiPa1TM2XPkX4OTik5Bal
S1VQBs2aqTvUYnJrJl7LsgPka2nAJxew1rLVIUQmvqYJD1s+QGobveFJQgsdSfT+LkL3t+9ZFGG6
lzaffqoiUzsLipoFAXuOCQ6NOPqbb747a3ToG1Z7FBGWSwaY+bdrhvRayPLLi4EffZRt6Mb08mCE
tPBdwD6C+6aQD+kIchZIImeNIP+IZ5TEY0n9qCG+7Zis6z7kLsuKla7Nq4c0c90XL61umCT+Sgt0
xsUS+j0GXIEu0YYV4udoEtN5EU14SFyUSDRg3VpZUm5ttKeB4XbyxO9UmeUWv34fEZoDIiCbr6m1
7QtoNPCrEdwT9+FeKrJ0RKa9o+OcSJUd0TxCVY7WOF4SVR2MJSVCEbi3zmwCaIgEwxb8JN0cFVNN
gx/qGE4Q8k0onfTuiTvAbL96oEfCde/tob+fECDRYQnNg6kBxh+FlbGGTKOViDi1aK3sPKpq+QKW
O9zA5sMd4Ti00XZ8G5CDez+2pxNW4iZaetLBU1xntBo2qE5j77aGENSFWltOArmzXNjZUgrkTT0o
bzWM2Jn4ynXLbau0c8tzZT2GsXUaS3owLUjIvbbmfL9477nvkKdpCkmqL31kmq+6CUDZYlRaHim6
tO+wx64YkK8Os1v7EWqN3agq0JSGsouEHakKDHUqbU7Ssqs80s6BiXz7na4oN8KShIaOnQ0WsYvQ
+tPHmC7LrpF0ErukbDaConWfL8UYzd2uSWjaxkbu7DrJ3GyZMj2CN4OI5c9uaThRQVradh5t5Ax9
fSUC9trbWrzU3wJRcIQKKD7/i5fM21ue0nU9p9NzCopysBbf33sdyRpSGtYJlehdZsQGY9hC5kDb
Z1jTEdKQHOrD7nILhW3HJK80QsZKM3kR3J8YONlyH3NShkaskcbJWmsJFmmjvOo55OIqRfuvw5BY
13YnCzg//AubVTq2cfH2nGJTG5E/9NyJJPIggyS8tLEY/tMlk4c4LsBKHHpT27oj3Sgbr7VBAaSy
APMa5cEkUJXmTh4nRD0tkWNl1Usaim1oPnT9xLutwi+Zm+RAZ8lbWHU2jmDzc5xHYx+0zdtAGv8N
lzLoT+A/5MDzyBXvJjnrZ8zegKfknSWMGG+OHzz/C/Nv3eAv8Q3V1oLlTUDkr4NlYWokFWTUAWdC
wq/VTDDU9B2AUpb8ztl/b0vNWGANPC492W5RPCHNn82Y25xx9oNA+FNhdrdZE92MwJQRemHnyNem
K0Q62Zek77kS60S+tMElSJCLhHZzLGzTe59UugWyi/84uf4QGZukZz86NrISAxv1Zu5M6z60qj/l
mtQNaor8X5fDrcOeIFcbNog/PYul+9RLOkpaEHyTyeDsr9JH7jDzHj2Ti2ojDaOmX65krpdvfGfG
DazvYFkkIC5B8NFB0TKpb+D74LWQ4VzqmiFwzO23avCdrc6p4dYWv0SGnf7mK7wL1gOVH+qhxJa6
o3VL0eEa9JFX9vEGxLC+VEmyR6TagAxOFny+8+JNzrgld1chExuuwp4wSUxiXwUpqN8QZJFdP+FQ
GN+YIEnT86l55fO9ThbEdIsg3GkAhYZXAk6ce2MsKSNhW0y089EOMKcNCZybpvTDHet3+bYod+u7
cf0kkcCptDEOrSWLQ5uN4i0trV1IEcSSoSGIDThH/DCwfAA44oinPnimfGm+Df06A/lhH6GOcS4m
IoWZTfCXWK0DPpW1oaOMWx+W8j6t0ZuMNZfDNNXJsSR27aEYHApvoWWiZBFPZiLGO4F/75BoWezC
iqJNROAxd+w1J/cKwSib8BS7Y1QnFQp3YZU7y26f/MV6X1R+MyuaEkfdEia2vqUh9meKwtDBTX8L
QOwkHMxLYv4JSOC8KNR8y4Du0Z9sc1e4OPA4urqTJI8AaPKTCkX7TAdIVIx98FGiym5MGE2jKlta
l50/TaXbB78fcf35joj0VPXAVq5+GjIm6fEyheCmTWFkD4AwOMXzjdnF2Rk0Sh9dWlJiw8ueEIJc
TXoKNywkBuFd48tsO5ecTeagOxhTsuG2ViLMN5xew7Eg4MDxJuOASPpo/MtRoQHIgVZB01EuUTzP
3y0C9jv88TXV1tKN0gwif+yMT+lg+V/RRNcd88e89q2NlRrl1e+XgtWC+uYgT/KTRf4Vc1BcHVjA
Ropn5XgXsoo1IhQHKCCWUwfiShnjZQxQlvZsPqYljhPvwtFCJN8pbxc0Ln23nbAie1Wy8+rtMTcg
pEuC5vovzbNzs2EfeJqU76RAkG7GNjNVk16JgDo1S/NZjW/TOMuHpBxvg0miEVoYdKqMz0QnjO+8
DHlHbkYJMzPJNQpwfbgyqRBe1bH5nIt0T+zNOevb5sLbd/S6oTspB27AjUPxoGEAKQmZExroOEEq
R3/a+XhPHO+ZvYjKg54sedG7AS8RDfQY/2ogyQsA/FeWZzwFsnSQJqzWs/yri4UN3c3zhG8F/Des
f3zDfCWMjte1LD5o1XXPRPUDwXl3ntlOd6hGdBT7K/rWowjnaLEfRF59GhY3+Uxw+XXhzj6681rX
3I830L/8WgVzvZehdZ6d1r9WNQJwH2xxSGV3ERMhp8g36y1ZINQaefI5z4r51E4malNdVffGj7dQ
kAOGN18TDUMEJAXNJnBwNNaYPncdDLMtp0fHEfnZJ4fpXLqwXLYCb3SqQiAMwDiVxS1A4jgyYQzX
cUHGkOopuRtIdTiEA45Xhu8NQTYDVQZVNoX7NAa2D42vNi9hNNpcP2RxcKqw2b9VOTZKHADrtYer
Zmyy19Lu58geCPRSBXyPba1Jbh5EXzKP/R2QQ7ot0+aawgVsPACPTYWVM1cTA0LtVcfFXppLVga/
NEPTLmkwhyxhFu6mkIIaon+bHVJ7ShE81jhSjn+R2oy5g7VIGUP+PWVvGSMWtitpbok2/lE2ebND
GjvRDAiL7iRlOrezRwqfsCmy2/EqEUCSqP4N1/lm0D64XeY8uKHSt2GNeWvSGiUew7rPXjsscwb5
G2gUKKCvwQxET4nWeC5fh6IWf2ohz7LL/oahNTCQCESmZT99ipnHLC7OeUBWyqDeVVtoGpKgPMiO
+WNgq4Al8Rk75jLZCXx7vBWMwvOMNL1+9oVwH6WnwUgsPiE4UrxII6948GX1BG+bebrsnQA1eNiB
zMnsxXX0eO/wE3jteM9v7yXpAIrMfkD2aBMFarq3jlN9Q4jMD0q43Ywh88vhwlaJ9wPLbb6KWf2k
3LV4w95T7AvvWucvY9uEZxcBGu6CAR7dDz4g63dziaaInPvlY1r/aW5MVo84Hs5JEdOg4C0GVj/+
IyStHKeCoc3AyPFbsN+MC+7dagryW6LGH1ksDMbzWqML3HlxarK0yTTZCV9aX4hwToWoz7qY5g9C
3yIA3AUoKMvJbHhOrRBlvpurUx1C39bNMYmb8mpYoPKmTyyZTIjjbUb3rga4fFyg364G0TIeQA2d
3n1SwRiuQKPHjTsQe9U5q9rcZQ5c9K9C5C6iTbhT0axwoRueGyHTE4295UaeCcjlllTE6i0Md5vU
pBzA6ocPlvEUVaxNyNvcNifCJT/iqshplyaUtVWq3qN4u7Ll81OXpbm3KHPY+H4D/g5JI6o36TYJ
VV8cMvADOMHS/j1LFvNqkjYumWzqoi7ZJB3W/abNo4UeKwNoYhDBKWun8GITZ46phFqdNHmqleu9
DMiaEGut/cTVTIBAuNC5aX+XwvPPGZLp0pOCj7C+K+PxuY9jUmJj3th+mKglcaqvxayCCH9sF8+k
YSC4nbtSnAUNWqhNfZ9PQTU3qtUdBpbH0uTX4TvkWGYEyFfAMkdZAbAmmXGnF0gHfpX+zs47tG2m
+0NlJhKVGTSOypONYdbYyWWAadfPX0QLZs7uiT6w+QhpZTqkXNaGJMFWEMC6LzluOhy66AXTc5Xb
v3gu4HOB/TPLmXe9qiI3T/2tGt4DB3cpwU2gDHwnG1KpaYIZ0r8Bg4TRxe7NG39bhExsMzMvj6T8
Ew8kqWsLFRJkO0D2ouuXgTTCQ+nNr6xrYu9i2tpNMChU/9b4fAm838/TKnhR9IJyk1yHJG2iCb07
eS6ow52bPav5uNTWF3nL2F+s8IHrBRgm6IZD0vO4aVP7yOPz9uKrTx/H3S2wZoDZcj5L5IjrFJxt
W1cgaWBOIg1wbxiGRF1CZqKfzp9iks/BvKoteg1HBpBaOsg6ysSLbK8szj2XndEthHtN5LH/u9IL
H0J0MIhD6ePjYvxbmRgLUQq8Bf9Klf0q4yGDcDE8kLLU5HGdgEcOc6l+poB4CfDNc2DWL3ZMy5sx
kmgLHg+SbiTvXsA6RZ5b+RIwoYDkrfkuarbioyxtdRkaZT0ZNeqNocfhnKJ3YKXmjKphUeSsnOvs
ZkClGAQ028JOZ+TgEA7w79fWDQbMiaif25rXhFc3ZzMmst7LBK808qlLnU17m6D9p9ngszM0MdAS
YRTet62dDdW24xe/pcdkeRZyxk+Y7oGhRkSDN23MzjVr0EcgTU1v6O6gKgxKWaYlFVFqBvc0QK0y
Or97bV1qtvP4Ne26G+dQ6CDeVpIlP2WL2TaeQNDqxh5gMYV5eDyQXWN5D1mbQorSC0opkK9mGvWU
nVHE3LtiFyPkOriL8q6qyE8jLT2iHe3Hjk6vbTOfZy/zf42owdzuC3Zw/l3irl6TKohjYtRldupp
3Ijjc5Gm5dXMxbhvu3fZlv1dTJMMDVe0j3OZAufZqLDqvPOe6jV+ebZ6YqUwks2YGJ/8HEOoxfNz
JcMiND/Gvq8ejCbNj4U2u1WO+TBQEvE8+SQSLhrNUgtKedfJS2AvETm/aL/XOcbyzvSSmD/BBPkk
+AvR+onHfj0+MsNsb202qXcfcRSRnbP7MKY8KKInPtdST2vZLbo2C794WiYPIinPIis+qqmofmRs
nbuCMBxDJ49mBWjSuCFpw9S4rYvK/x6E9C+L7j+SkJCzm75BJYzFzmz+a/T7f6Lh0JZK38fAuYXJ
A/yB70+qkGEpjQgwq8+sovmBbgcOAgQODfaNuMaU0M3TsTe9Y0rtWzSG7/NiMEWiu2ys4NAN5Ewm
cjbh3pybTzT0ZlrbJri/dj2T97VBhBH1SnHTtuX0f/xEwf/om/MREnl2YJFDE4aG/9+qWtDjhGZW
A0vORvesLf9ehDhJIDodAj+2ufYBT7m+T4IOuUJUe45qeeBHa0M3IyTLaG8hLSBxFVk6c+7MDE1o
LAEZ5ACGrxSZ29Viv6Jhsc+I7UgZEVocktJy75NxXJsm63dyvxUmCv5HONDvdskpMGdOdaUn8hyc
eteuH1WZNOfS5jmgQKa8wMN9BYgrz2wmMDAtcSpjHwLckkKfzN59V+IftpGc7UrfSe5SoYmDNYiD
aUvjZ3QKjV4ViWhBhONR8l2erdm6/Pujnv2likCdVItnF3L0sctnfUPqDGtdh97Dgt/ERcR/LRPU
VyaR0/SgRD3byKV0a/POVwudyj1dFpR/GPcu/NQ+cCo66QLr1M6kCs4DSuL//bm0/0dmJ79Fsvgc
i8RCe63E/c9MswbMJwOilFtCzx56uwuOyVoNiYXkKhJcETGFUlcrqA5EaPX7PuXVr0x7TVXEP+4Y
pPxwZ9Qj2vuCtgCyIQPNOZofB3z/t5h6kETSyQhwRhvdkpJMOH1OlfOCh2vcy6FLd9oZnlvOjM4m
r9Sze5T/ipw/hTrPWcr+3rCmAzmEwf/RdmL+/x7fwKfxyHANUt3c//b4emp2MnJM1182HnlGm/qw
NO1A08tsc4NzzC4p2KpfOAygUwjy7bIe/x+ffrgWQv3nseASXkZHsmN6Fp1H/y0mHNukMXnJhOKt
yzl8EkHoLOojQnyN11XPhPL12hXD1ded8d6PyxuOCxRqWv/BNf6GMzz8LP30l7Ya77C67Ei/bjFY
TwQBnlAbtpt+sbCngW4jDC+3xEWREiUYwBcxvEmr/vYWvLW+Q0nWRKK4Qw8V3k7spw2aNyzl4OLr
4KfCC/ceoomYnsdsIm6gGv9O7PARIy9Zs2A3lYPxDyUgA9igbiiENsrLcIdMktgyHbXzPJ3sGMPK
gEprwY65c1t6mdwQK6DZgjlYIHQsYt4WN/prIT/nBC2tg+Vzm2c4c/rQeQ9SapJy/nVsrB56iLR+
AYhya/G9/hJrupg2A/P5Bn1ZAwSJFX7GUr5gE8w5BajeeUoYH4lMIZN3Me4B8CCMU/hoTOB4Xd1j
p8jJHExWI+jiuDbYBALHBrl9NdBSzfwAUSkp4x3KFGFQTGBa5YXROAq1Iw5mLe/9RvqcRaoDnUnD
6WNwKXkigR+8vgkjQ3ovuL2RDJH0IteiUqXKba7mZN+v03ySNFeErVdMYf/F2JksSY5k2fVXSnKP
IqCYKcxe2Dybm4fPG4iPmCfFoACW/Df+Fw+C1U1mUqRJkarKivRwN3MDoPr0vXvPvc8NMOdNSBAu
eLgX28MBNK8sVNstpCpUgy3VoMd633kIOZEESQB4BzfFb+8M9OETD1SFyD8qod/NB+pUdB74HvRF
geUO3Ao9pnbNOUyiuEukNzL2UTt7ct51CdEn7KurcgkylsWTpdevsYbjblBQhE1U/mGn4qWweV2B
iwfZbnUV0DkmTsINLgboNcUSzuyvZjDQzgkEuoNxqfN8QNkZ5RtOokPn8tE645Y0kGqDNwkZIyTX
wYII0Ns1A+SOPq0iHQe/BqSeMo/klgErampSHthjWu9aJo+2rPJt3hERRetxnbcolbua9+b55XTP
UWy69yz8uGOWJAfQzGgjo4cCLvquqlBpVZoeHGvB9RzoPm3QXZRkfAcDHEcBVShOt1PY+0d8ptpF
CJzZlir3lePn5zCY8nOf3JJKuAduev3YliYACMOkTnVSbs92oKdRxDRfsihl6mILsbcNEV78iNs+
taqXxADzoEpaoZ29nJdRn00KKKjDVeX4nZVIripr1n4Bap2tdpR5CpNc4l8rjpPXqHd/lQ0agGB0
kF3Pago9dRi5Zc3VtxAKxIhi1oVpFcc4tB5MQ0VXEeU//Zh7ey+jMAvb4tqSrkgHMlrao7ikXVRt
E80BzmJHxdYwEEXEQBH22GhndzYSbx84rBOQSVGguGDedh4zHc4zo8kNo0ln7Zn9FzZ+ZDcFzSSi
QATBmd993iN26Sxw+1bjeBsPkYFRkHVCcrzTL8Qw9scCgAEEAuwGHScII6alQubAfePRqhgi5yTE
bLZCibV0cvGmOts8Ax151FTmHYo4Q+oVgtbKI0vu0V621bAXzDe5FSgq2n5sd55HKYRwJiQcuXgb
HEk4EIo9GAk0fPIpiO8KyfQtiE3jhBvdszuH2aMFVD7Pf5rOjPdxplVLL2jvEpPzGIoMDmjO9IAV
Xh4LVMCYK4f+NSk3LrqjLOjHuypwkHMnNkbBrE2OsWrHRdrVw033wnWLcOIXkIxOJtmZ3eERwmJz
19TT/QSTiBWx3WvlxFkYk8nsOucT9IL8HPfVK3UFGNHYzlauHv6SbfI2lSUcR/PNnMdj9GtxNUTV
qkgcLphKgCTEkkSi3shoEtEG/g2FrNLhXFXULClJawMTz7XbeEAA6/K5rY3mBqPtOEpu38KJklUy
0LklIadYdkOR7uOS2S3KRUDamk03qmRb0SGSbKeR/MLewZGGAj96xnC9dm2Q5Ppg+rumonfeVwCf
Cid5LpzcXGu1yx0NSyJO0GsA+ozWhaDfrSlUkUXt5Q/1nGU5t1r/8/33/8prctl9TYvjkI/YjWD7
vxY/qvVG0rD7BBE3GJOGBFAA1pnCEyKNHbalmxNTAv1+zf/yOfzX8Lu8+1+be/M77vSzrEbmjFH7
tz/+20OZ85//Nn/Pf/ydv37Hv53jT1k25U/7n/6t7Xd5ec+/m7//pb/8ZF79X+9u9d6+/+UP66KN
2/HWfcvxHrxT1v57TOv8N/9/v/iP798/5WGsvv/847Psinb+aWFcFn/860v7rz//mLGt/5ECO//4
f31tfv9//rHo/sd/D99l/P73b/l+b9o//xDeP+Ex6QauVNZIFKl//EN9//6C+CfnKsOGAz5fQNug
gCpK2UZ//mFZ/xSGCyAfZC8Ia67zH/9oyu73l4x/Ckvojs/x0/Qs13H++Pdf/C8X8H9f0P8zr/bv
ER80Ocktc7mJdFOQ8/G3mINcVV0hetZwDsdvnu5z6jTn6Vj7/8iUMfmN/lYuot92HQ84qGXDCHWc
vxH/6xGhT6dI6uAJwzW4KTr1FcYaDFuMiYuy+ozz4acbgwYVTvGtyOnL52NOkrBOtH59p8nkHNEW
Bs5quEsjN54ZwG2jQZIdEQODIRUDH+FSq4JqbVxHhwF+SXgpRzy0hRzznab2F07uX1VIF8ieoxGU
8dLEKSdZ6pJFEhQHUFrLugcem7r4OwNpPg/lbQp0PO+l9znBqJiGFpW8/kBf+UbD4lhpGLKasd1z
2kQ1nXZfMVVd3XsWhEYwxYkXPzSO+Wn2A+GAJtVAgb/TBl22Cw1r1whU5jlL3lIEDt4+QWXWecjh
HOOBHHvGIaZ6gZkC5MpwF8wRj1CcSYjJhn1bObuyS18r3f5JA/va+AFdhbQl5yp4KTz4v3aJFsMZ
Qry8hrYv5sGWU+qnLhlpjlbvJh0FpR0bL2ecRjreInXiq26kj7F7pDT4UtWln9QHpT/HUz0rF76x
olURrcYsp5yev2MAiJsp4ymf35Rkt17FRvwWlRu0vKj4YguAEIgFocvrxKDSCc135eJodYp9riVo
Bs3srcrgrzjn1BbdNs7ICzDK/JtuPec3Tb9reygjQ9wvemeg316G2zCeXnE8GSu6wZ+SwXeDxhlo
e0GfkQQ020EnRW7J9uzkOP7d1KKARy+nKUJg8Z6kSxILWPrRSA6VAdrAOEGMwT3pl2CkteBZJv3C
zO2ZyIJyLCdyhRdBDglrANTIo+a3L/D4wD/0MbquHJedWFq45A6VHOH1cVLk8Kd+kN/upyan/UuN
0JFez8wMxCpL7qLT2g+JCA8GW70wS7BjLnQiMyc00VD8a2AznEhBcReZsSgVqDCZIYtupsc6SajO
tKpdttPFiZ2IcN3woEdQmuPOjZGJmxL5eHVIjKnHd4FDGxC5cFIXE2H61eh6s7izUHosI/4oGjUP
Vx+rqo5XvgFhuHULsr+LYZlmLiYg+wrYuUYUWwyrEVQxc7kYYm6j8JqCB3V+abJ4Qd7y2HBxUCrv
NV0cqQIxwmRg+KnA58155XX6jysBkNXNj+02v4a4thfTiPk6qUIkAP3CqitJ8OBQrYEIHSz+pbDg
IlQWJYbTfpUDD3aKc1pv+D+C2G9uiW1FMA5ilhbjgYZDSNlPbd2A0NPSW93V12bEZx/o7Zdom0vR
Q+Wip37Oe3ALGNM5MJmkhc4m6AF1XBOi9G8rIKsETywlroYIWFniFQel7m1kziYxYYXv2su+p3mH
t+adGSnDOUm6tDba8Vq51aOZ6D+Gh4zQp5Oul8it0yTCHxUE3yIdrIWpoBSH2lof418EAZ9DDMFq
cHDgD7QMggDmQG6s8IR8eL3xyFCPjhD5YJ1b3FjzbmVf7akIjqb/mYsE1mTax1iZg13lmFeOG1tj
+hXo6s3vQLSazXRTKrvrO+ba/o2oxPNYqS0nObTiGpSVMUY9jQdLZ21LlhMawjC0ts3AuT1n9Nc4
eGpU4X86pK0sO2aV2KHqX4bChCiwrTsYgqj4uwb1GszGHMEucplhXWgt2KMCQJAaqmOL6nTr+h34
NOWtnA7l0VijgjHOoEI1YDCyWdB0ZA4KVCXI4FT4yyR4s83uEGf2XdIz1B9u3VA/Wx3xHlb/WJDr
IOjyKjh5lR+u9b47Bnq/aY114xKGBezCacOVMjHZBd1dWgbvsVsdMt/ajMJaVXrwaiPeGJirF6CA
dH34qGnIYn+z8aUmRz3xdyQBPCOvXGG68zBRJR7eJpN2vsg9jDy0NqB/MWlyofMaU81q47RbqrRw
DfbrWrD2s/RGxy7Kj8pjw0t6d2M6YBwiht+Rm9HHNT8KTenEUwNkQYjZIUuKEv88yuLalDgS2uCA
Tr0NzW1vhGfg5FsniE8BD2VqTg8UEduyDFZCL9k52wEGVKZ/DiQ/tcjksFrVYml+kVKIR6LWvryJ
hXDMnWvLY1InF01PQEpiNWhMm3GucSl1wHVaJb9E75Fb5b/l7bs+0uutlsJTOzMl3phQ+IUoUF7Y
xTuzlB1eAwb/Q3VBX/nVobnWNf+uKXEZSPFUa8Pcy3kR/fQcwqRnHyJMkBQ039z93kiqLQopWYln
cWFi0uEGKMZFFz+LGE0QTIkvRScP3yhUefEoTdglvHV32reK/LZUuyf2/VpUxodhdLcsehykeYj9
7ip9G5mBd4t8eWgj/ksOoZ5nd5FVnxtsVAjIw0UidHCT2VdETMhUF+cULKqcLgyYLo3l32eM7NzR
forkdFdDNCWxucE1BB/86PzEqjrYTgKnJvZfja4lWeaSuPUmRWyxcMv2RUz2sR+kWEJ7o5tzjOJm
O+l47u1qa3XxCWPle+3a76Q0cNmR2ZnDtmmZmpGWMx8uZeM/QEM7T2koF7alnjqv3yIwem+68JR4
7Rt9JAtVsgFT9AU74ps24Psgn0jPabDUAYwqeW+DXkFaMr7kEvwtw5wNtkmAQOkjCQsPrdr50rg3
u+YOPeKDsirkARfMDA+h8j+8ZPYsoeRepNnNpbOc19Yed9nR0pA36IVxY7vc4g/fhJZ7EkH1aUMf
WTil/2HU/umL0/sNp7uzsHRzlySbWJveWqGfHaHWEyUg+yZZWHLEDzB+RUF00m3t20GFzHJGtqFn
3QRFUD+G6NPTEVfHaG1LhAuj5z4yTdUXIAUmOp37qMp3GeKtMIs2ZfOAt3hhp7rFsAurNuC6c2GE
L35ovVtadZtkvwVjOScMaUzOiscwD18D1K60/Yojrs8NqDrA1Q7thuYMxP3akMfe6c6zjG55+NYX
7kJy+fox+OUTKRA3XrVMHBhg1Us1utsoHF6Bvp9iGRQr6r0XVNBbdy5HTHEpY2/nDBmegalBCEXe
oT9XfbI7EhNw88zHsFaPjfLWjkHos4kDLK1jJJIa5DuCPo0cT6gLdQv2gFqhy2cPW2aVd7aE+wr+
bjcL/hLDOFp6v1fW9EQiCt8pTU701qrEOlh03f3QjefSZhITM8D3ARv34cEavVVu4pms4hOY7yLd
ton2EOKKDwO5SqaQXQXtLnv3PbiytZa/Wx3ibWu42mazUZ65mcLmMD+eBaJ/OHKU4yC7tf7qCsBM
WMd9Ik9k5jzmtIFkGFz6Ynjl0L9VlfYZRAxcZGndWarawvyZuT+YWooXz5/LEaIW6hKyAQSBEMU7
mpCoGcH3peealVYOL5jPGL8chT0xAfdfjKFY9sK8U2Y1Q5k3Q6xW6ZgyqFNQFfql64sHwyW6SoO4
B9MqaUoiTLR9iOa/NNSNCBdGpZPxiWx64xvrge5PDA14VvsHBIoKVg/zNcvZy9zy5sFSsMB0+qRM
e28WGJXMHy+ShPhyKp9mUy0tlIMyzVUG5yJuHEyN9lUOfHeG80bgMA7lRSATi0VOjxY+jQ40Jl5P
FYcN+zIpPM46YPKQmC8AV74drTt/PEgWwED4+04/N6naxrq9Zoh/QguLzLM9zP8UznhVA2DpiQax
LTZAVBBhyUNf6ud86pbjaO4TrzwxwD7Pbw79HB9/uy0MmiMYIbUmP8z/npifEVrMwPA8j407r7SP
0iRxkavgUTFoabT1c3bUWq0yHbaZ7e9c60vk0QNhoHime5rQGMrEsJWJtYoyGKvmuKOBewkiIG5D
fBs0XCoC0xjNQ6e6l6GCLZFu6yfkCIee6CKndp8yTbvjltzUVCaQF9gJKvxU8oAMYOXZpN/2yPTB
MrI87cjU7RhFZKSRoPKbf0qTNW+jCn+4pURl4fLodk0vVz1tVCRZpFHlmwwqYRbW2F396sP1QVWD
vzGlc84o92T9nm5CQV9l2pNLce+hiqyqaE2ZtxZhf1WROipdLvE7rYgxWgnurgYtfGPVG6uNLyI9
GDNBkYts9sjJqDfn15xc0BXzNcbKs+4bhyWS41QzEyEHbpfYvzUZZABT0k3iCqpp22DoYEi9NId8
U/TmqqYKtZp1aZU3ht6EgTiLgWFgVsQnKQ02pGDfBl8uo0g44UcMnxS7i5LP0IzNpXfX8v2BWW7S
scMzXqzHAXs0LDrgmpxWOAWX3iUYs6fIHY5+p+8gTJ7oE9BCy9BSVnsE8pzTh1NLvcXZ8OyGxiqN
4icdhg32FwbT1rUTzln448qwrA2QnL2BY9JSHl634Qi1iiShHmIYsvLW3kqkfbYWbdkZTlhLl029
qWo4861PtdmcS7iJmUbO+wh5mgc/AhVpcOfkGkW8qe3t+MmaYEMOL60PxqB9LTAByAXb9UoE7pps
9SMgnJ0F1Bv52R0KJuTo3PaZf2wjdZrvZxfWkM479Du4NAzRwbfO3KT1ROgyJG1PhpsRVYCZgKUX
8HT78QxwgrgdQGBNxKayCZGwpoE6p6G18Sr3ng7d2WHBbHUctqhFdCzoUedeO3hGtr+qYaw1mo8p
C8NfFhPnjUW1s+UauwjumQzPKXPkEtFDlm4LhM9GZjIYE9AD3W3QEakCLISjxKrpBGlZDvcR1AuC
JSZ8rYJ7a17PDI64KiZyFLA/seCbQH4kZP2MRnNI0S/NHwTdmg3tWrSw+SoHKVH4BNUqPXuumOyO
0xsSsQNshV1EKtX8ozDF7+bw0ZGo+vlDNFNgKaAXIyfcOSauTvMpi6CSsBbWVnyURgtvJVkI4uNj
Kz7TSbmZ1fRCDiNH4eYI6/sxIDZ0pXL3cXCzdRN6F9Fo9xhkt5a5NcvMW5dNAviHQlFYZr+PMgSS
Q8wDMQIPKOQxk9ZbVfj3QeU8FTRyFvpYfpMRGhDta5zohX9ZTBZBoD2UltUuILhDLEXFs0A2bBDH
6u/Hon/7/TXmRtgANJrvpdKRAjzwdIllif0f/5BY1oqEMgcCwSoIvWfbKIlRUzihtZ9K4J/JPIJZ
8hliIlBmLaFjIMWT2n2hpqdMJ0FPMDNeNiTbednP5Gw1Yw4LS/DwzCnAmKdbtJBEjY2xAWKGdyq3
tj89FSXzhdKAP1PHzZpY3Ge8HTPGWTuaqaMRJEDXrm47gZuXnzP0/VVq3lpZfgznmN65g/gQhf3b
lDLw6HBpL6T+y6CHCxuSF2d+sChHdEFmJr6NluP5GJtIYueJlsajuawZrgo9vA8jVibcVdWYf0/0
6ZaVj5hzzrjDW2Tua619l9pqpCUEhXbOpwWMM7hBvvLCWWTI9HWJBgmObw8wzfW2JfgG1pKK/JXp
lINfCQ0WsqAcwYbn7XG+pq6I2MvM7DsSXH9bufeGk32XCep4MdEzypz8x+y1jYz4TQA3Qzwvo73s
hx9om9c+5YKUGgDmKuLbWS9iXtx/7HrtSg0I65OPF1aUv27r+AWnS7Cs55x61ZpPVhTw5jm/EWFF
3uxVd3k3Vvrd+QOeWGj9XYft2R0LUHHJttTb99bngwQ3h08+Dx5CJn3Qq9Z+iEZaN1vuRiO+5OlF
N/UKSDjuC618LwJSE+2WvJUk/CTZQW6knt8XydWhYMLWTWw2TOLvBl2QrqefSG1b0BLxgY5usRsc
l09e8V7kCHh16MiGR5EFcJstJ/FWAyeEauCs5/LL0SXE2IyhR2d+TsOMD8oKN8bEiczuKhjaKto4
I5x3W71IQnWXhBeVMM6JGLoFI40MWeEMq5OQ8TnJJjrr+dKti1sP0irV/H3Tpk9Ss4uDVp9LnqBt
aY50FnpM8OBkBWh754UQEUTxuV8fp46g4uh9BOuxiOfsgyq3QbK61VHr6u3Qyg8vnj7Nhqvvy3qr
wtBcJ1tDAhlTaX5uHd52GI7GXGE8lM4dOKD6qAfaOsaCc5RwAmmGFquRAJuNOcY/I7ZYs3VvQOuS
ReNbZM4T2NjZyKlD1D26p5gzlclXHXNs7kP7EUkov/JA+60OwXgl9cdoawhw5llhAccoAAw5f6Sk
7dzHEcwCmVHat3xkgEWYYLqbKG7jtcvIgdaJi4gkAFjQz+dfSApLR4fAqm0Qi9y3Nn/O9Fasp45v
V4x0qN2J7CX6G5aTMSIPEj5t+foFuYJ7MK7FYASUUFAMp6zggatQwSHkZk/1bBA8BYVUTV8t18L9
70vbBApttu7uoWECmKirbxI0v5HRXysQAgsDbCXA5vA1RhW3Bzqdw69Mg2NTy40zjaR2AnXl0KUO
Qiafegp+kjpnCFlL51UpF1Wz4WH6Ni3Jou9ZL6ltuBeAldCTrLeB+bomI7DbTXbGpo1+3zv0mZyu
QZ64B9EN96WdvOeFUc/zt2gVeug9hh5zxqAjKwOUQNV0iyLrzbZpukovPZo8x8S9cVTKiOSZX6Vr
WRHK0XnDproDfX7RFO/RosBamt2I67c4O351qiJQxSTlNuvgJ0iqYaFbRr9qyuSX7XNsr1qA3LGP
sQK3z67+bI0pXXbQrHJIOiLmhzEP/Z4U44Zi3kp86far0erAMRTyrQKojZKXhUiE3FwWpvyFDnkM
YwYtR9AgGI6BztPMLrY5c2RO692u77PPULJCGSkK8X7ApqIfNDJx8drKVRvl351efQeW4pPoOrAL
E2Z2nuLRkhsRoeJtSZ3qYqvYlS1wREhfLHHBL9ocbGQtpyL841vlYwxJcxuXV2Zu7da8lXAMAB22
aBR4IzinpYJLTeI4AEnCYGFnz3dqUx6Szr8waJQbsxi+Iw/ApKYDBfNR0qRo0zYj/CEbCxqbv7Pr
fXOgYc5LO158Gmv726j5mHCHd5jBk63V97/6zGPF4/GxJv0yZClwc3V1S+/eJjuZkGAeO8fhf3Jz
uHE98IDGLpYXK3zibE/dUXDtgxHj8DiE1UUU+9EfI3S0wlgGdf8c09vfS6gXC0W0RWRu9JzME5W6
39hLqdUwlTpycDnADB/z2GuqaJc6ie7voP4RFkDu4IoEFQbAUJE0k7NKyD6P+UFuyC9cNAz3X/1e
PTRj9AJtI9ggdKF4xedF1N+DH+rY76M+PuS4yqjnNNR7Y/OeBkQ1JfKBsX6BYMmhAHGGs1dPn61g
8w6c4rsBtMRab25HixvFwax5QDv3POXMf7DqJ5vKpWQpaX+5FkiOVPOesSpuEsPed4pFer5NMMsQ
uOFYHNu4kQUpbTN7P1yGVXTptPQBdj94Jh2fti/QrTADXvdDA/pfXOFG6Ls8ye8n7cMuU3NtgMVa
2ZZFMLGNzkjFOb73zqoZnPUACIxxZU0ZaXzdg2YQaQPN8NlqU2srJ+NFMzHpRgG4G30CKVn33Uvm
BZBNZelcQtl8BAJJpMHIdNdp7q2tQv3ER6Sf4th9tkLzl1J0V1NceNspRwEE4AfU5AgzM4bgzAyw
8ZDi7EeaI2s7h8wdKSrhajTTDZEGw81Xub9uGMyBGactWhni0om4uxk9fm8NVLVZUGqKCJ9G75NN
jEIBwE3eLcOJYQkGli9QJQbdkfRcdtmLPvXmXZE/wHtK6ThpclXEEAVMTkuQXuFF6p/QR7qT6YOI
V8ju6jgCwgHHFtBDu2JSiV1WBThXe0Q1HtJ6pq6QDgkyz9siuVlxdGyHxoJHQawgduthZXXqwdcc
vJxt/Z6n49maIbK2sBn61KRKcDJ7wptKR7mV/c7Q2/to5Jis9YjSIuziIEA4wZfkrXHvQNkI1S0B
6UXeBUax1rU/PZNzxzTFnBmcnezpNgWla7AhDUB7e0i0OZF0tQ1oRBt6fNiWs9NVeCds6+rU1guM
MXAWPlkIhjQfVFFW2AoVwQh6T/8qcCFR7aoxIPES4s1IssCBZQDLN9Je8RYKM9hkiNXUVE37Pp24
RBzFVPaIPdHEU9Pu88wEBYY/Ymu27wl8/pPZMUokK2QTxP1lGhKmRYE/82k5cmYD8xBZmE+kSER0
IN0Mbl1aWbuhYcMQtnbEIEq7Zxk+QmyOV/fhhOSjo+ZYDOygS8FZocTksYQ1Mz8J61AMr9RBo6rf
NDgBY9VTyAHuXhuDhie0fbR9Zeyj/tErB2Odavoz2k98YxTX5EaRNDmQyGx21vZ3gFqmkZ+h6KZq
dvaO+3CO07LzreW+BzbwvA56A2ST9sWUSqwjWnM9jCWWeA8iVkY+iSRKy2qCfKPXnVz2gBdRBnFi
VJgKlEQhI8K0XOdkNXPqmWfZFKUTfVSC2XHsYI+jwMRxJliLaIHDhtKNlcca1Oszen4QBJK1cL77
ANqzMIHMNNwNZILAfB0I3KjcldKwAFtdctZmyXxpNsyvya2JHPOY82qMBbh7NfKKNh4HsymV/jlp
Tn1bTicap4jGWk4XHUYPo/tKHZOowSqJVh63IDeT3DVO9G7zyTpWmu5K3yKL0c7f+6T1trUczmw9
ETTvfWcCE0WFiOueXKe9SVIX/FMCQBJwck0s9hWpaUeoRc3GLZn/jVD1YZ20OwdSS2UndIZDnp0p
aZkTQPcbK6qBijaqDugzk1iXSD+cjIwtNp3pIPVH2GfTxivnOVeo7U2hLLh9VEtOfxQVNVqjt0fk
+jcmL6SO5T9G0r4ynU7ni6GDQxK/yGgAn9ly9PHb8mP0CW5gYjP4hrmu6+TOSPruFO5TtGKHOBhP
5FCijgox8SNLWLeVHm6wmD4jMTTI6D4ozB8b08rqZdglKVovYm/WeZUWZ8nZbu0mIJHwtZfUPYQC
UCuIIt77VnQvayuhUUeVEOXtbaiAMs+eJG2sDTrZ5rYMU+LaJlMdAo9zx4CKTJr0213FXwhL4TOd
LsBnoX6G1DI9x+OvABkDzod8QunkWkvVx1vmofdaXRCCIzJno6U7EdPVsFyoCOM4mKuk1plRBviQ
rPDgYmBb8Lu0G35xFL6cbEQUAJOr3GPnIOhi51uz1FMFEVJBjpKOTwL3NfFx5JAk96FrXn0Qfcuu
gaRiKn9v1+5DFNF0VumA2tLXTkADsQdbPAvegDYbuzm0FRDvKC8O+pDJ5STsBgzeZ5LCBEscsGx+
iTlydNb4FAadPJsmrGtCAZ6xagHc05T7VOvqWYS5gVvYcKBZpM0mVKDP8xb4LSHor32Xa7txYlH3
YBn7rIkoZVku+7KmdYPsmP4Yoe39sQspPmABpfzm5PTo6YkH0N5zZsZ6w5wO/EGzwgyhcY7nWJkJ
d9qhgDgFsz8y9wiByr2wXrWO91AjdFvZkFNgiLfXwME2UYekkudazChCDscmIRsI6NFSuswQGSiQ
ablJ/Lw5WQMJvEZFr1+Svkc+wDo0c32l3AIoWY4Qkx6rleiPonGQUbYcMXR094Av5SMQ5XDr0iyo
BwVXuafr4XtkoVYdPy2t2bIsmUJ10qwN7Iq19ABuDxOixVQy0aCf1GyARE64EtjgW91GfRTqa6nB
PLaZ5GxxhZRIhmxwHBArmsEDIyRrxkoWdJkyidbSCYn/xHnkBOwVPOdzn4usaBdLKqfnRdUX1rGW
UC/zAtIYDbpVMNwxVhshwKl94ca7QGv3Ccy1FcAwtJOtT6uipeQDy/dqG8NdZocPdCMRFOHxheWD
yM8lIyVSKIXkhF6UEu6s7OLmh3j7UldPEHxWuwA1JGNJ+J9oAdu5OiYekWCaFv11FvndRsGNonR2
NNqw1RtJGkiWo+QDXuKqKKYZciK+SrK3R6QHnL+o2Dl0+Q2HnqFcgRewaVOQGDXQXo0thdm4fCSU
4qSMsL+gUAcdWJq/7ApoNQDfcD73lgFzCx2v23KszqRdDve9rz0IxyVmbmScam0Gu1v4YQlvMkt3
dlKcHKd5oGg2N/abS3pBIqYLqlbekp4+ZxnaIkzKJwuuPCdVxEfF5KyqqvuOQzi4eTK890iNesuo
ydbgZJdrLj43JEAmi6LP/Gul+zEZROO97PtqbTb2Z2Qad8kE0/BtsrMX122Gjd0JRDJGQfoGiqeh
RmrpVnI2j5KuIrWBGiC8N5FQLXKrJtvB4ZlDtbWqh4gRPjTRgWJ9mw0YVNjwfmFdYJjWIzXrLcKz
jLw4ZDEKblvxPUVZXKtQg+YRpmioqNrzEuV2w0EbVDvtBYsiyJVHtPx7ApD9KwpyWAmEdTT9DGb3
kk+rawANjOIag4Xs8Pyusa9hCMhc9Fh01gDwQTEyPRA/VoVmnGT1wsQZqqUzNTgiEdzzLkNSX/sE
0CiIzn2duV9lUtc7WTDVibDIbicTXhM2O0zoZCjwabJ80mEqBTIik+CM3PLltvJpmmi8RuRGwd5q
8biznDKACoIPjLIv4YRmS7j9DedpfdCz9hvgQbb2I6tZte24p3ty6abmPvS4J+t+37hdsZ6M8Vnv
wCgZyMaR3BAk46jjjKA3deKWwaTcWRC+MG9SPypav7kDuL+t3I2hI9VC2LF3Mh6xHNa1sHi7kfE4
qWhL3yFYabN9t3fK7wYH/L71IudgjCM987Vv9vUaNBZahtC8ZdDRUebOGzYANajJLAINxdM0+Tvk
fMnakcWPEv6h9OrPZkjw8DEymJUtrF5FoJcbL8NtkYwhHhPkOuDP1QbDQAXwjqVD7avC2oMadLcA
ps6aTvIAY3oLqRQ1s8qZB2TBtp/5/Y6We3OuwR6HG9MJ3yX2aDgpZ2SpZ7TB2T9LaeB47tIctfuq
bgmMJnbE9DyI3WOxQWlBnrAEOsdh9W3Ik35lVeFT1kdHUi/tk8rTb5c8Ylwagb2Ky/DRbGMBn3I2
H3jOL1F/o7wsDiyeO7gCuypR9w02fs70ONToii4jC1tH7iIZ4lC4ylifFwYis3XGoAvSR0dcvf9o
W84dgFtEeZINOfXlvshboKLwLKDT6o+t9zEUrn4IDV0HZMuJ1f3pEhCETgGFlMzCvd7aBFpm3bgz
jelIIBiRSEyVpIMOy6Pic0tYZnkdEk04Rbcoc9TCkNjCVI1AO4xIDrIhs1X+yvLYjpi09RsZvuZa
9KpTBmZRZZ0cy3Dmz9rZjHW7ScQ7/cFxLV3dXLSZNI5j4r9USlTsQXABA0++9mSTmAECOeEouXZs
HaSo/5pyPiVbqIPfPacIejHsLna8BRE5qOhM+4eB6d3/ZO88dixHsi37Lz1ngUZpnF4tXesJ4e4R
Ti2MRv31vZj50MgXr1GFnvegsrIqEBHXL4UdsffansuyCq0feWzrMbWxowIZV229JqTqamTYCjA9
QrtKErHydezwxDDkYXKxzDBGaj/O8URm2J5Rnbg+0gWm5WuYt1uzk+7a6co7m+WU8qxfQcQtpTuX
fU99z/wXOKFl2jtb0XgY72Ge429KSLsqg/HJQwNIu3orGMXZkXxJo+TW1eFvnA+zVb2PxEFvzKh+
NKA/kIrJMlR08lwBDA8ailAqDyYAEcnF/vzAG6k/QqXYu0kPoDL8HZKpE7nztjEnTgN6r5l0rMCl
QqTitE36WbOrNmGn7UOPBZ+VnXG2oMxsS4fn35iwhTh5l+xEv1AvJyYM5BHglzSJVNmhn1oc1OzW
4+Cvv23q/e+i8QAzspDoEurIqP3GLoQaEtfRTFnQhtYVWzEbnaAI8ahwDFociXawRNV3iPkilpeF
S0arV8Iv9mHE+jBrJu7UrWmQ6pWW4q30pp2hpgcIGRzYRk1qNQGkqeayJBo4bGgi72DFsC/TEbXp
kvkeUhqu7KZ9pSeCWMIwPwUWriM891FN108E1qEkJzYKxCdAScZuaX+epo4TPFIQcCCx5a2JdELx
02ZY2AZQERZZvWhfKwn6L0GUIIjBMOp+LY3wi607YBj63F2tzV0mKS1E8g25z9mElv/AjOJC38Go
Uyy5fuUrr6sDWrAfCk1FWejd6Fiysmq3Y89lN2N2wOVWaQO0VEhIlZwvdoSIKhgcejzCqXhe9ngi
4k0nBcoZIreZg6PkGzAwzwLVIbfWuVV0THaivG0e8ibzp3zf51jgbLAtjIv1eijzem3yUkC7tJpI
fIV1lMDxyZ8pNB+zwP+INQIqP1VvZMdPYHjViRXaZgZsuk5KjnBgY3e9omy2u2NGcCT6oAoOq4OC
CEYGCKKUrO05PIpifDZb4ztl6bLKXM13jN04yjAcli4/paIVbKfynulQuzFr0tB9NM/Rr8Zj/lK3
8I7iKHnXLlOfCbglYzxrP9YgSfpI3ulc+Fu/UhM8aOPFRW9ZuBi9cLQsHKDptvLslxpI8aq8nwrG
okVocqGHilwFJgJda/+0c/DWwW2ZzIFXo2RO2ML+DGzc4saAug+KtUUn6h/6QfLKrLuLVYN0AX2D
tDgtf5H8SSyNL58cTRZOuBm0nSOAKmpEE+RaVCRWKY9ZL9MHSAQIy+3Yue+dSWz8bPr0+uwZgdHa
6rNt3ahrKf1u47bzm5WhtBsj9O6e/IwNaiPyG48hBCGbAV/h+dcsH3+54kqCu1cEH8RLPDdAa9HV
/ZqwyMMHKl/RMcUo0tHPpdxC67Z49XvGjfRN8IxaYndV8AUVeTcVttwEZD4C8wcFnP4A0EMdUIfv
08DSASYTlIMHq6nYBwnhbAepzgqZajTnwZot8o1EAAJEI13ZdrUPDUFKNny9wpMXWkLc9Eq8ZkP1
Vvfm22ASzCTaL7d276WbrGqPGmNa/s+aznZu2pcIe+aW/fo5VKjOrJqnQ4LlA8TA5iATnLYmTGLT
bn5JTxwJOrgPkaXGMD3ZafAZzDQ+k1NwguqArCvVOydhqW0yro8oASSTu1ah22hET1HKSh3xBx4w
s+PQoycsqvKVbdNTbE5nN3VpAQz7QJtKRRnHD6ZBGY4hAQGLdyf7GV4Za0HfsK4doPvQib5tiU4n
+uV1OBO6OHsqNLbIid1XkdhfPngVFjTRy0B22Uo7000yErAWcQdolxnPFFhHB0TSRgt7Wg133iKw
IQAEEmxB9kGkrEfPrDaaVL3Yw0bs2clrY6g3fy691ZED8auwOrCjEVr2ULmkXPbv1hATTWez6DBm
iQGKwISiSV7KwT2roZ9ZQPg4JfRlmiga4vwkysBauQS05q55DPkx4wTiT7HwzGmERd2+Nx44dhI+
JKdngMI/Meejnrq7UttHSw2fZUf9qPW8IfmFhvMctmhG2b+iZOnDjzZiW6j0uYKO2DBFsmSCBN34
ziTOLpGiovK8+ku8uxTFdQMOJrfeooiKLzPp5gflHqG6P7Wmd5VubkGiwAdi5cJB5XWJgwi7XPVQ
zNl5oCsJzCcHlSG7r+vgN3TV4d4T9bfh6AcHMcfIgDwe7pnMvlY9yz4gYXsaHzGpW8fFAy2tZ68c
buM2/WJApISPJMd/VIKMTgHWndF6lOmHOU01P24fAGJnOiZiKtD+xwv7Y+RjVwQLzYu/sR6Jo1kb
ogAz7VNElt4ba9MbNJj3fjJcdGDcJAPxFpqEHRm5CJiQinrK++zhIi6yZcidnEoCthM0QuL+eGbs
1V+/mOJNYLtF63CgPHpBxAr/u+RNnw6YAHREYklLCkee/J4N56NJvEuf/HSluOmFTexqyi09ufO7
kUFSA49eFRyYrKdvlNsiG0+PSUPVqAf2mHr8rO2s2P71Iw9Dupnp9judHItWEEiZG89FYh2q/sdw
pqsZtbuiNPeteZ1Cirm5S5D/V1gXkjp/BPAFNPMzoS3hSkdMzRNnvWwIyI4BjyO5GYVs0rV9UksC
t5UWX3GDXZZEHVpIRI9jGxzsOnaoDxlURXQzlAz8sfYHglpky7w3pMUdu7RkU8shiC6BeUiIrtax
flhlMQcw01PFabSqS24ipCIfoHHIbprjT+lGzFdl+wsi/zlMxI0cX/wcrnBYs0+feudYdu5D4HNC
VMWCLFhGkMFYPfT5Xtg7nNofLrkvPrwMeBvzbxv+KrKMGcxK8TrF3i9AnOwaZnbUPkNlOE/cjjkn
JWETacHiVtpMvyDkrmpj/GIzAjcIVeXAqIBuhL7DiYKnPPGOw7isqerbIBBPk1V/JU3G08qQw2yj
n9BJbwvpvLfsgYgD2+iywyKCcYeXkAvkMboDUKw7WO9N0qzbknRA4spCfDflrR1mRC2Dg8p0T7yK
ATqty9gOWuqhsNSFoBvuSIoslOopYkn4Z4ZPw0CxW8NZyX9Ct1xZBfMi5V6tJMHfMYPh4ee77caY
tD7tqnXepT8OZHI/eRlU9qtGlFs46WNHEDdrud1g1kxtPAz0XIia06Ssi11Q4tm0ZqTnqLe2lY2B
yToY4g3+9FGKeV8XzVG23hF03EnMoISRR629jCF2pqy90VSvQdFcozFgXOm1K9Ri9IS+QlJkUbmm
7S3BEkiB8dRh2+VJsk0fMSKgFA8cdLXs60vMuKvkNYz9Z3qle5s/NnfIFa38xee9nkPoweyIXM85
+fH81Mf2SxvNoD2fBzTRyO+vUhYPBYjGtSys320/vuBnwT9lYKKqRv9+MG5JWb+6KrrgFyGUhz8l
grxfzGfpjh+db2II0wyMUYne4pzfghMCgWKCIZvp4lDMgt2vNUo9SBvD2qEuw6t8RkMrmJ8YgfwV
sLE9jkHNvcOKPNHY0j3ogO3E8qLLnatvQz+oIp3tBse5CQSvHRcou6jap8Sxax63+Tmw3M9YQuEN
uOLs87i/vYEcZq+8cXrfxw4WUlr6hI+CmnJsPrNbmRuXIdC69PWvTmcLFL47xHp8kc3yzkGuuWrj
/HmIq6OTtcuTisvFM7KLEY9bO1KXoo13Ngls9J/EWYapzz1Ypr9AljwlKt20bIcbFQBNDADOVjqm
bpxftH4P0vRcVt0TU6jX2q7RiFXVh1MAumYfTbKRe4en7K2Mbm0z+c3YJrX0t/bHz7L0LxRRFw2W
3pKoswuVXWyiDjKVkXnghc/uCMei6WAiSc73wCflkoKTPJL5lsH0yWfwsKr6/JFyeMkoRXFPd45P
nRBvs30jx77n6GeoUht3QxW/w0gVG1sZT13HNzKGRbMewaZuu2BnezHCkGA4FcyH2mbYjxxOaCzu
VcTZ1Y4TX/BcYbPU47PTOpccAcoOTs1LTKAZv1QAkMcUpwbaUTFpMqZkcvTm/tfy8cY6It5u/C1q
ciOmurtJlsKt6yg90BU1drwg+XS9axQBYF11diwOoabF3mLCU+fNqFC3zwaZ4pDUWB4jHgh3Htz0
aOFHRItLycj7m8JEO+bkfXiCieMfU1aevWeX5yj31TYk2AuQ/vgcSbTv8KswEYRsRk2Ad3s3e4an
j4OiK9B1eFhD4ozowyXPkYwiU/J8Nx16kPEW7gToBuAynnwAOUf6J2Ao3Vdfvc/41NNMC3r6Khaf
UEno0gKHfG4e1pXxnmFc3jCEDddO3HwaTXbXMO4Hbn6PmtYNUzILTfYp5gm9UXwcdU93T5bj2sz4
hm01AxUMiOcShna3kQOVJkaJRaTgl3LGYjsM4dfYY1hjegRqyyL0W7TmvPXZIUrFpoABNJGkFZ+9
pno06+Gc8uUGvRRMWcJLkGEwnTMIJJU0L3Xo8ASUQI7wOy7zMI6KOn1AwXSbWajZNEaoFZE13mYe
3H4tHP/eTmmJbW+8WMEFESChRWV47i3qQ3Mapx1rUIYEjEkwDyCE8fMft+yY49re2sncN6/iB6IJ
l2vl27tYONa+KIuLxy8tOQwUOu1PbPu3y39mwdt/Dlg1RMTz7QF9MBUz10AFr21jXXI/IMBDyQfO
lSs9CR2qZDWnUSNao/eRC4pDR9bdpi/inWidnQd/mrDcpbCxsFvYGrjtvE8tFv3WtEOthZrY4h2v
au/YpNMN25/ToM03hy4thhOHYtbssl9Tzba5q+Ni00LBpdlmomV3m4xd+khQ92qwuAruaMdbj8Mg
G+rvIsSwYkVfMnR+RYV1oqX69hiZ53X6VPSpJNkLgUzkvtXjuTLYqVdivnSZf0njHk5ifr/8tei0
v6qW1g20ECYz1FGE7w4F14csyr2r5FqL/TB3BfvNEgLn5HxHJZOqOv+qkhM6vHztNJRqVm6+tZFz
Xqrmxvox5vjZT9R3ELFRI/MlRC+6fEZouL+TmiQxwOw1A+xDmz77DntWJkyHxO1Z3/U53l70V9aS
B2gnYD6YruNLgHgVgkEGD9FE5nPKBDaqp6c41d+W6vZpaW3yJW0sFbgGVYzxVLUtG0PrMo/2nUJx
p0X1xSNM4kx+DAbzyvr0NvKjk6HrR6tYqqwGvXw3zteRiVLlrNO6vw8L2rCY22HAD8Lx2hMJD3K3
keqmjqqfoRounShXA5L7kqUDoMx8N8N/RkA1fWCw+GITuW078UJ1tDNm5zFgINC0jA9qjtZC4J7q
3pb/bqzmhqf7oCvmhnOIUpsMqyqcuf9mAsMmW78NdbAyUbysZmE8RmxbkXz7+0pD+IuwAq5NJ+E2
ImKIrdVD6RcjavxmA9kxF9HN8jM0zRX40yvMvDftowua8u629fsX0rmoCRIWR3XyTeWJ2TYHtNI3
OaVKActXdh1DWPeBDuVLFd6DVXH4UdqZ9L/RBl71qo3iW7OQp5T6o+K4J2wP2rgkVqwyeZM2gb2p
ZtSmy/ccdKO3yjvc2IMuLmFsPZCCekmk9YRi59nGsmoASe9Uc5uPI41EmN4vP1Hv9btiiM89CVcd
mTSh+5yW8IEK40un3iOq/2NVGNe+v3e66dhL411P38psblvDedOSbburnLsqlgcJYZQQC15Ek0TG
FKDB7sJ3J8iXUgKPeehlfL7sweOVyeyj/0h1sJ+66Jp76PFQ568mZjWTQPSi7XajPHqiCAbISlbe
NTHrXWd7ezv8hEO6j6vp4rITlMs9DZD0dWyKA8Do7ex7d0LgBieZ0p2DUx9014F2IqSM8kx9y77l
WLf534Bpf7xhry7wwWWaSWYsmqeBnVLL8L6Nq7uISHu0OZywS6ue2LHeOh7F9oyvMqZuKpRxESO6
lIp4Ioon+xbo2q1Wlk+Nb8JUZsOa0WduwsS6q1tBfmr62mu19wwXn2Ri3gFqATfIBicqi6srKQAC
9PAc28S09GX9xhvtOGYPsx7Yc6fvA+odh0vdK4cJD5kVuA+QRyIWerLCbTW6t+TbprxaR2JejQHF
wzggE/FeUlV91hTsecI9Mlg5738gKRYb5VXNunMnUTjiAP/BdfVlluydVdMUm+krQVSyjpL+G+IK
paX7HOSMsMJqbxHXt6qAd28SS70WjC0B5TDd9NGyp8xnSZLEGs+enXmXyxnzMgohGFsykBaaKSPs
uwVq/1QWrjpDi3RKQLU1toXSoq5O8thYSRP3um3/TmnQQ97TW4bf5Muj+epgPiKe3DiG4667UZJe
VkP0MsiAim3sBYSmEQVW3s99trxO4Bw6MyMSwclQQfVNIc/bSJLsLmf35DX77JYoregEaYa/2m4R
OrL59G1i6GMG9bZxMNvMXqdLExDbbH+TzNnRdD1Xgfgbd/hfYJT/Rv34rv4/tuUvosuCbWHr9b/+
DbflUOWf5a//jm3567f8zW3x/2VZfmAHHoREUHuByR/2N7jF/pftWbS6JgpagdnCBXVS/g1uce1/
ucuv8BsdNjq2sP4PuMU1/wWyJ7DQ9Ugy//BY/j+BW/7g/5hm4DieBP1jebBlbPMPnIqQsyaHpAlW
XW8jeTCR5ojcfDC6LN2qgPBQ0QWHklUZWqy5xJ+bttuKpPPjYKa8AQuwVmiJo17Li5YEzahEkZJn
9vuo5AUaEfa4q6I63E48fDy4O/KsEUXX4R69UnMcaI/22sGqqpv8TijyHkV4zXpKenK2FM9tL3cp
iaWGEMbeSLH4knh055hivEIH26E0VOssTKZTij7y0tgLm6UxzzNmvL0fJcuGwGqe2MAtzjq4Jm7u
n8YU6/OQ4POr6H+CGlFN6gb0qvDY/3Ej/NcD808sjvi/fLsu1wi2kiSg1bIWAuM/kac4Y5UtGxrP
qL7LC7Jzy8qdMLoo8cDmiUKVJb5S21YaC9MwfUOy2W0mjUYONxxyttT+DER+ZVf1MvrIof795/P+
gOksV99F/2NxWlm2ZZp/oC/h6TMuGiYEfsGrq5r4FLvRbdgI59yN5LMuYTS4aIlhSVuHOTU7+Awx
5J70mseORINADjCjKGFOPjbYs/tmJM197USU1DIfF9nMhXTpN2D+sHf85XonXbCv6+zDqxnjhJl3
+9cdQK92mdVcYh0c+z0xGAgCOVv8uoOjq4rT3N1FEaLXOp8P4wALzfDVdO4bcSBBelppfFg3Vsp7
vkI3EPVe/uh6MTRkJnG1O7X3xH6ZNDDJj9O3xk3lNsM6Tu1rCPDzthgw+CEyZqaJ/DW0SJ2EPMak
gIgjdwCg8NcNUhbA/P/9l+/zDNf/AF8uXz74JWnZvutAH3WWi/OPm6PEy9H7SFyZeWYbhOyPdSbz
IzKku2oqkO+LIFjZ2iMC2ATCGcY4A9X0hNXhhSkTMijwZVvNOnHd4+PZuw64EbZb/tFOy9fARz9D
XSkWw2lczePNIIOUmh8D1a6kiUIiMzAHNppt02c9O05hsx9rf0U+Q6uqI8OwkjQ5Bjrq9exne5Jb
6Gvj8s505fGvuJAAwCZpTsF0BFpPl96hOJ7ySu/B9WR4t5b2t1HVtYkstQ+a7jdW3fSKUiO5ZnP0
7nQK31rVfhNhr/d1OEcEFfMPjzwnQC6AWUDAD/xutiCs4Y5BZ1mHRiNQ0WAit3nuP8feItIIRou6
kDoOfSR7KQh9/+FCcUH+x5XyEKYIL3ClxVvc/QNROthOn4sW/5Gu4oHUIGft4/RAjJnegSJB4BjY
d07fvyJ4ugHdCZdqYL7hp/IKCtnfTkWMCU43emcO04Sf98sKFHk9Xn0TjgxM8c80+L0bqoQUT3Bk
2O2Zy8ysQ+cMY3NdkAyCRKoJDBJEbQtbLgvsvQ5M441Rx3lIR/scgAZByRLWRxLTcHRnAUCTzHiS
ji75F31Ct5CvlWqgGAY5YhXRgimdR3bYJfnl7Bu3WTbiha6eEtMiQR0fHsY1zYb6PLvDtiTU6mBN
vJk7ChMR4DypshsmfW9ZMHYbaXbNYYZm2Dryx4DQxWpbiKNgo8RSykt2oPG+J7ORG8fvvyoX70UT
okEyJbrKMrzR6HhpkJxv2+0IUcPit3ZTEPPBFN2HlSUvKRuwwme+m7vjpguk3mYak2tUjeTl9J3Y
Cpc0GeT7wRbNWMugFlCx1uSa1oZemk8NpLRLiQ3N2/EO+z83OYqwJjpIo3ce5tZe5MhfeCGfCIYY
d3jEX33H83f8DTEO0SI/ZBqBiWM6ahukZXrsTdZn8Zi9g0uKz27t7QJNTm1mJGrdVMJbw4BA0GA1
+uSG1jtjEEyByfhbNZrdiUH8FQR5z4UQ+9fHDJQhL1nxPlvhsJ9a+duss/7QNdiL61CdLMV03ifK
etWLN4FPGjm6WkJBYNS4QG4RnV2nuPFPdsfQlyCtfBwePc3s1k4OXS/LR7ZWu3wfEN743iQJDKDS
WOU5+0CiWs5DTe+pif/bF4x4zRbQAiy0AM1PG52VSepY6yLuHbx8lzMj21B3mzfoLrJ1FJrHwRcn
Jdxp6yhyxtMc6I0v0YdUSfgr73L02zh5pcLX3NoXr20V+SDZW2AKZrMY55JlA1DpdYp4RArrsXPV
4m5lXezK8hMa8Z3M0VFo+JntZDSINKzuXIYHy9FgE/sn0cXtTsfh2+z13yRKJztkH2PZe0gT3Giz
aFNaBD+McHvlM4u2gUJ1ZB5sJJu5MKjiwwTQsgtYW0YsQjpjMo/QrICG/hSVqI/EB704vrtzcmQ4
Y5l/d07wmk0hsg0nXbn2qZw+08SvUArLJ0M3N7k9xX9DE/8bM/GftcRfx8E/jwth8mLybIcwLAnL
zvujlqjJ2x4pHmBuAaACXI9gO7DnU03WFMLlIDiWbYBKEMB3mzGwgpvOI+IHV6OEtE5GN+eqiq6K
7dHJccz7vCQinJlPgT7uMjE74e27pz7qz1nHlkiEtYXjI5Pn3I4+3CXXJaX22lBDiqudFj5WAWJe
CQJxT23eu6dasexsCuvBJ9QDd9qOkQColrlrEdtR5bWjIlyV5iWWl7Frf3fu0O3+/YkqlmL1j68I
+asDAtGDegiQ8I8TVcJj8CtArmHMGzfgett126BC4F0Xt1G7dpehbJda44Hmcoid/mCRF72LeJx3
OrmkY/fVskeYk+rGMuRiNCdLwC+s/0TeXniIf35Qx0WZyRnOGv/Pumu0jYoqgwRm8z5smDVnVmk8
CYsTJl8s2h0BQhcHzQK6G42hfai2Vf8f7qelu/jjM1CV+pjPTMHL3LL+YDZiu42gTAzIQBp1bMeM
2IYQRk4w6XMh3PgGOkmYMebum3IPgGqpHhQvmI1bR9ltKVlIInBi3xK67tmwHA/jJ/lhhHR02EW4
4BB52TLZ0W0ZIhuICqQcWUa6ZFUGIS7q2FhoAMbpr3/jjtd7N8yueOxMUtD5R98O5qkeZ1qK3kyg
qtpkaKfjbQ8Q92TFeMEcn4kJFSU7e8SQE/HvTkD9UPu3OV/gydVYkRE2rswljHJARujhfgEJFj/O
TJW7yZD7/3D/SfN/fKmCap9yn1WXuSQC/FEpNIOPZgdrC1Ru7wvd44ibCEzHgMoe2eKDzSQBtvOw
biFXtl3fEiWMfFWJ7FV16ch965trVVx9oj9ntqaqoHwwxowIilru5Rjfj2F+GNP+xYf3iQAr/mSh
EaMjeQpJtBNJ8OzECBr8gkiEMSc3qfUfMGotIcsDQqQhH7YuDJVsQCxW+8cmG25RUYuV17mfELco
utAxrdCFfte+wGrp0xgRAnrCGw4LLieomaN5jZ4J4ZeHKJaxxtZDpcAKI0KE7SFVX5ORh21cZ4fW
ZHjkkc2kuz7dGWn8grn6diySU1/Yb3adrmsL85xR7fCUfOI9cc7ogncyTDSy0JGUc6P5jvvO3jsZ
dm+jESzuZAOseKSVC5aRPtAdz+f4wOqDi0Jbj46F7zFyTxHitlU1cEwy4eY7r+3+VBh7JJ7GWQb6
R3tdvyJRFtGx1heM5GyE3Rj4ikgzorxIHmRLDRPD0dPaUj2+UDN+G4eAFoIo93pkgQ+PkLG1kSI9
9/ONl9HbNRAyLLvfzlAW6UtBRzclXGpiKYqiLm4qtIexF4pD5s7NtsveiEP7lQv97bisn0eFA7Bq
h/MYvhDBMq5qp7c2UXhnOeaaxYK3b/Kg30P6RhZUoeZk1eM6lnEbfGugJOhnzTufcivOIpdPwOUL
E0AtHgnqZAxlJ+9aYDoldN51gRFbhHLjYvfAosYJOmgSAiGDpMHJjo2jBZXxLnkxJvsDl4lzMJzx
Gtvjx+BqwVnaEqwpHrgMX5xKbANwVBBzlCJnR9CfwyvdjqCZ0QGmq5GNLuRCXBZBgSbVkSwRzDLc
1SPfI4x6SFRh8Bn65Z6TZB95wYrqSJN7wQWpnKK+4kO75oYJiYroSU4185wUYj70RXQ7I3TFh6xp
n8lhHmfv0ZT1U5U7zWvXzK/4QNez62IBY+T7pJi5VnkJzLvoEcMbDZAoayYnvZBXAyQSr0HWZBRl
MpirU9U9FCnOowxg8Brvire2Lyoew2uR3yhjCynhdw/Ai3IFtIvTy4+W+cOK9ARMc+Aj7GI65iPM
/QmfOnFsrAJwDrV5+tq2pGm4Lk9myeOxnhvD33DzAmOcV3DN9DUiwI8TvlmFHYbndBD2uRwY01re
XT2b8sEJkTVYvoUN0GCjKK2bmVYOT/kvW4X5udQl9AsrQkO2apoUtRty8lU8YdJD2LWoMfVG9mok
1nu4uBCGPGEwyRTijtU+gosgy5kA9crcdQOuIJjUtwMRh6vcSZ/K2kaRUbLXNxmeZDyFa8+BYYOj
TKeEC2UpYo0C/OJQ1D/mklgWLLHXc9DW917u44Vz66NiE7gLrP6ppkTKC/9tnIansTIDCLJ4CzH7
DytlnWZlqJ1LWg0qbpZOg36M0wW0A9YBrydbd4Kca1ltOofXZDN/9bMk/Ir6ddUBnIuLj3gaIVY2
+ANm1GJpBKd/xKCLHJ9cRgQJyE4/VZ5HKDTGcxENbwILGzCrOjvFSJNHJVYI+1zWbjR4DkcQ8UOt
2jZo5VaZtqNNVzHdLxSbNqtAK0p8TokrxB1xq8FLi5rqBp8kq7nRIEicBjG2uhcbPFFhDjuopYAq
W/caTlFL7S3QKrrYhbIC+Auxf0TQAzrEl8JoAlvmgTwlhK0xCYTpOrPsnD27Ar7YzEiwOx55TUI9
4pY1DX1C9SVZoCGFoejmq5YTTuU+YpXLfc+c8p5XUsZmev50AvfMQcFvq2LaiAYaANccU5nIgHcg
y9viieShiWY2FQtqnbaKzCW9MatsXgN0YXvrtLRFwVmaNb6h7mOUAz+tDh69GfJxHAUvYoLY0OPr
fqIrm244qdC43/acQSurIzWZzFgmIOQPzS2hBe5IQ+O70YGs9KvHnn6XWeaFAIl9xPe3FRXWIZ2y
3mLXcxq1+1Qk6XdEmhI+T7xFDVRUyRJyheHTPsqx2rYan0CQM9svahNn5Jz9eLCDr8pgRwJpqdgP
pyFQ0YMUDoYDZdAZIJunpbZwjPfNqmgLse80epK+QdLTF3u77c4R21wO+42rU4fV1fgolPfYC+Fv
zLmmfzKivevivtbNgJJAxnQEcbvkez5mVu/QN3Cupl5UHNifv5iKTrCmPhev7gx1KFd02k3/2fbk
T4GGYPAD7GadqAqXeSNuzCiDI4IV3KJBTGBF7Docs9uwJV3Mrs1vg1y0XdF5T8LG0EDzLG+MbseS
rQJ2jM0GuxRyznKBqiTqXRS8fIPBurfH4HnYeiWHFe/D44Lq8mueG8InBmAiig1pA68pGS04ens/
9c9hiWmycWb/OPfECsfGLVldmlZg1qcexfRBuXoNcXE6t+yoPB+Coh+Pv0TCX4ON/RiP/bgOShYg
KfaLTgMDK+P6ozA92M62vhuMHBGgtN4bRilRlt+EtYMucmI+l0XgVWKEShsCe6699NSBxC2fLV34
FnyPvfzNCwCSfj/99uWPhYn5AGpinbZBs7ZkFgCDgAHOkp6x1hwglS6+/XzRgJEXHqfWZpjQro99
w2bHLvAENd5X2I9EKfSFXGySCDxx7B3SBqheFGafRdJ9o+ZrrxKvK/mMd4FXYdDAwgqQBrSEpvH1
KRnWDZCySvzGQWdCqWuLgxG3/SZwkfajnOQmmFA0D9UZZAHTSyEHPNzEjYumIUfYPft4QybKJZps
YbBgmy5qdLa9gSODXgz+UZi+SPNl7HL7aja862xsOFsgvOt0RltVMZE+eynG4Xi8TEmGValtDzZR
UygttcPXYg6PI2nAHBkJie+EVgvFCxol9jqWUDoqH5BQyRSdRKH6UjhlwjOAIqCX6LAm3xyeDTKd
DmTd6IMH5hKx/6NqQIrTjR1nivMdahksiYwO1rE1XoUurilDAGCf6rUz0uC2JE0Wpug8F18i1gdr
1gv4EIpwL4ozM8e7zkaigG2/4kkkNg8ndQDEB6WV+YKwmcoUdoa11sr38RUg/SUOA3kLC7bS9XaJ
aMaNFbFbgE5PwYosCWHmtKmKnMibNnqxGQ+tWEtCrJqqn9RKm5Nj73mvI4L059e5InnMg9Jj1/JW
+WxdswqdUDGyyYtn5ly5vA0wP5w7xZMjcLBWGtNx2kR38TDUpz7xDuTTuhtU6P3akMGL28QHkczh
hddNdh5xfczL/0KaFF5GomJWWJCpr8aqP2tnTDalUVvrnRmS5VmNBd/pxB7GHYcHjpIv4TWC1J85
oMivk0NV2xMjvOZjHPz0XHX9fBy0nk42qxGK9/qSas13YkSEgSFEwsMNDZjV01Nga+PQFc3MGHiT
meCUQy+NmET5zjUZt7XvG3sCCd7iNnevmcLuWQTHdMp3rTF+oOHpn7wous/G+8i3AYQZRwZOyS41
JPRirH53jp/BRmQC3bn+ujf+N3vntRw3smXRHxrcgDev5b3oKeoFIUd4m/BfPyuT13SrZ9Qx7/PQ
ipZEkVUFIPPkOXuvXUx70mxQz9n2m5vNRw9V3y5JRL5G4P+kZ+UPfYkXFr/8K7qz7hDJkQqtkCRl
S6kinNueRf50OSW7Iauc+5KkcsQN8HVHGehcCw42U6OtdcfpjiOJcWvz0eDglcT0Rqby1tQ+Oilm
JEfUg9OW2MjtUAbpundo9iViSI+hToZOao7iE5NsnpjA/Wmnt9bX3GukU0GB0hfXIpp3S+e86gEO
+0T37+vILe8wUcCmzIFHy5fgwATuyhhFKG0qZjL+Jq+3tgymyXC/r4BKVOdutg9dQB+8t9GkGP1L
1M9MQqrkjGRzNxnGuyY9uqWDKlnmpLqYaC6Y4Il1Kcz8G3FY2SUTeJCT0HZ3To1twGjFlX2ZaCrH
AlraTe4nLaaJPCdysoMAvXbNWzmGD649FAczXobDxzcMFqbvE4ZNRkL0CNCY7Pq+CQ602dqziwBt
31jNfeeTplm57VO2DPqqiBrvjGrAWHu85b2aG8z9tc7z/JbWxUbEeDKjfK7hoYJfmNPqFTM9klK9
/57oEBzyn42Yv4A06w9BkB1gVESnsAz0C7oOBvXs7bMRfRLcaJeZwB/0k2jRSuJYz+qXzMwbdoIE
LwljRFQ/2nNeux7BQflTE8/atfRK7YqJk6KILOtd45fzLc5lKxIdMEJ8mA1OZJQPcV+/ghQoz8bE
bJO3re1zbQZrQ8K2cFLjTifMkv3IIlWq4aAYuP0d/gLasWFo7MPSRtOCOmGP6QHhdcpa41Fq7elX
Mh2z9OyAlDfe2BO5D/3UPJkgPinFPyEWJgc05+qCInme6npXaTOtZ5sYmSTm6GZohXGOpfArglaF
bLd+M92HMoufMgdEAnhQf9M69PtnBmCgTK1xpte7aHCD8+pdX+YLlKN+05vdRMQVFWhPC9Fklxcu
teWSjHuRVZcuc/unNpKIIZGcNezSZ0HPKqraZGMkMYb31G7PbeTi2O1qa1sSqr1vCptUtpDT52JV
0ykjSH2VJaK/mXn7ElhjfpeLRrxMy2EZrOJVvokSjeTdYOibbmi9p2VYkiPSuAcyEJDxOchjLWdh
W/YcfICES15ggF2ageZJyjkHGy1m3CKNewALLFqRXvzUrZcRrs0lgutvzxuaohLiwyjAFB3jgUqa
B9A1bcaY3y4d5MGlu6U2YWEZArodUp12bWE9BiMGQg0Rs9j6xcIpKcz3HhFf4H2h5Wckp/m2U9Mv
xvVF9PIm6V19K3CBjP0DzxkCkypGTh/N5J5lHYd/cp+vgo4gGr+GB9+6tpZPQpQMqat199JW44nD
XnnlOFsnoF+nwMSJ1ZXTEzyzn62rBxc7F4CFcEAeIysDIlsG47H3mqvnAE4vbV3gWXXELqVC6YJZ
vxIch5s88vtd5zX9NQ5MztM9jkdiKagSR+21sYP0SMQJwzm6pjA2i0+WbeefQhYvmlXhjnOQfSIz
A562PYw7Uc1itzB5sAYkUMktSpf3MY7JwOuIVxvD+D02YxBeoXkz8oAlPAohf3gd1MVSJhS3w4SS
0q4voyXhInN6XJLawo3cXQh8bnYN8LZdlQf6ZzTdrFc4Fe0hqbA3IHbyLJM2mmkUOy32DkSrhvu6
LaLHOVWRlGDTbHv+2sEXJ+2Uu9rVi5sV0wvKurh8oQndb8LU/9wyqjrWcdMfjcAN9nkKE6SxAcjo
C3ysbple8xZ2TTe6iQTFFoeyzrO7YEADNw7TboyQ+oHSBSI/T0/WwFnE6W3JYfGPdWiKizDNmq3o
BMhOe9Ibi2PbrL+RiWttsUSc9JIJ3FAjp7Wi8R7NxAsTLGM78vGymHvftGQ8NQg792FNX6/wKD5q
KW8Ohu4tikJCcTGCb2q94Lt4mDEQrYndwCK/buOKWfZcIrFMuyPZxjQeiapb6SbCfOZRl7AaqvOi
P9fQdCIH8p9eGa9FpD9kvIEgNiyaglGPBNkjEp0sk2lCwO55ebWxwTpoVVkfi6lFjQAxa8mYHLbM
HxI6Y1sozbHcj9tg2sPZcdddDAug60/qjodpmTO4gSUFmER2vIdXOyyHSwaESuo8aJlqfrEyPCas
LSbzXTvR50rmHk08cFV/GB2ky94eakiyH9GD4Meo6l1X1eRHVM1w6/Lm09j447mxm++YwUScBUdz
YRfUyUU5qIcQHMu44prEsPB5WRMB8MxNV3PmfQbCgTFDL/XjctKX9kG4/J6lbbgzvOpbPwfPUc3Q
c4zNXH6HS2zk8BIYq0D8GA+6BbCzZFDFiXHRSayMx40OrYYGkoXAtq++Dx6nKBJE4zPepDEbJdaS
vg1yyY1daJc6W6j0HUPHhIEv2Om7e7MaWb5nPjZgmD6PTBdhMAGkMWArYdJ08fMM67QV9beoC/Gb
y3Hj5DOmjcCU0P2qzmRuQ/EqUVOHxXQqTRB7RS1kUjpdWVrU+b4o5CcWjmfTQk4Q4jvbhSH2R3o+
0Ie16GDQKKLxCBF0dt/LKraPTon/AnhJCy6cq1OXn+teNz4BWrgfKnwysyvIbGuXYzRp/qbv6ZU0
hNutCueqGbV3NSzjjU5cyNaOoAORtI4+sY+j6zjC8WEQSRRGk5PYxN23eLiuLfScXtRsrfK5NMFe
lFV4c2eeoK4SW2Bc4XkEFVDM+JE4KZGNPe7H8Ysmb/RWK29JUba7BaH5uvHIC7fMaTNZbAaJE0wP
1JbZrjQAJhXRlR2Z8y1xoRuH5D6wHMs1XSbYQX0+HPRmsHeVi9qkte/B1VyY9rcH3wL62U9Gv3WI
Dd/bOkNL+GJxGzykOi8A/u1adyvjhEXDYBgAkW8wk/Tk98m1GxGtA2v4QYvBO4YdgOOWczCISVoy
ubtm7At036a5YGnQnrBa6pVTUbRqXxo5057s8iWBH7oympbiaQqzXV/nyEMzJ9wsokSLL2einR6c
+rENuL1ievcBJ6S4mH/0laRT4pjLwPNuOMBjyQxZPMK8Qw9UB9/JHljOVn0FGQUQa9C+d6WLiqB7
nsEFPrh6+IxEqbkFqU5opY5WdE5lLHOLcMZsnB1ZBqDC8pSmC/yX+65BWpYivRctC64WursBYBha
lPhZJEQFigFpRD8biOSXfeA32THMLP9cV5NJqFLzTLnhRkjzK1oxW2d6s8RcXQd+jsgg6GZ6ta90
/66oqbHGsbVYA+1xBwolu6pfIh0mC71FTKJDyo2TumcUAp8Fg7hre6Tldk7D7BNxlP2uNdENjXP4
2SCKAf4kEU926nxfaF+sqrFYdT2mi4SR3WpGjHAINJzzzUB9iNaBYsY3OWSaX+x+PM29WK5abD0m
oWse5oR1GGOV8MZ9yXl1IdXBEttAw/+98IpHj3uFB0OiaKt5p0/elR3yMWOd4J7p/aMxWvPN0Zuv
tkghtvaGT68CpCihpOu0EodQ5zjq1NCCCfkszuHgTXunM29eBAoMQh8qWcyj23LBgsYqsHbCdvkc
ZuZ9G3rXuizas9653Z0Xtj/tFrdSqyOwsKw2OKAM+u5EFjSYKf1m6tUxRS+xjZcuuGXIJHLLp03V
gMPIXziT+ivs6PDNPODoMHFqPzgnmdtuJDRgNbkIRZo0IPgBW+KGTrf4bFms7balvRbO8gSm3F4Z
zjRfjIGGSMlPQ0VnPD2SegR0axKAZUFBphNu/XKRBXEynFq6p1ecTMyu80NRDf66HVyxn4Cztmnx
vJjLj7xKbLrdtCl8nxlr5O9QLkcr37QPEFO5L7dlh4QGtaa1ncd4OJUEpp2Gfp64pmjZjeDHDPLk
7FAJgRmcUnKXzPowGs1Ts3RUiLbLveOMrwSPebvCno4oquPNkBRio2nh44wU8WoZNNWrqXUebUcD
4y55/w1U4jFzH5c4wU9hgVjy8fwnfO6bMx9ZueE80u8wmyyhf8Takx182Kz7dhKH1tKn0xSL57YM
B3Tn/nJerEdIGPjU/LbfY1mPzmNVrVnheNZMhrZyXIbVE4wARLPmriEAkrPm9Npj3suH+SUS09bw
KX3j7gXU5a1bHNqD3rT1xuwhIYZl1dogjIjyzlf+IcVIjUQQz86A07qmVGgM9hF3RJbZlQ81nazN
MAY5I0Wc3oBAacNn5ZcuMZiy4WpkoEc7xpsQiOPuoPGHCcj5FMIBHjzvDKjmW8nNASW5e0mhVgSg
Zla2VfAqyTGwrOCxsEKiP10iOuBsTKBp/N6ark1fvha592la7GmPvHRa93FQH8weygD0jHnVVPrz
bCfto2n1tx7NoSOrXHHtKyhMmUuM2JgQ4R0SdL61WR2RViGcSvvmPW+GHEPtBCk87I+YRy+c4UJY
pB1+Rlr42EJkVsPyvS5G7pyOBiOAkNuQ0O6JdeOujcSXaqRRWLtnPfO+donzuYyP0Cx8Yk9QXnQN
kQCNq9+ytmdwAakNO/t3qNT0H4rq2R44UDXlAJo0io65P9wIowSqHvq7pJTgBFw/Sz1vOlMeT4aX
ls+kdyj5RkQ58GofcXp+doWJyycmzUIfk+9aFz16NIdWTeaXuy4hlc5b7irdZjjbyyiZyqLGom00
iTRfOySSMcmf450QVbWh7vVX0ci6WIWld0//dt361p3WsBdQTXpUGDxbi1+vUbv7a2a01CAcemeT
TgxvMASm1Wv+k8CG78FMrgg7QvX2X/xPNXKKgSFflG+IBO9sGN64XhhhVviTnOk48OgG4iaK5Coe
9r6FN96a70iZO8UY1Fb5abrkGmx2wDKflmH+ambGa1LZL5jwN7XfX7rCJIzj3Y7FPtPSJ2vJnppI
H9f/pdt0SDG9cLSOPAZ59Izr2n0MrOo05ulTyqDQzJ1bHy7lh9bw/zX2T7+PRvVQM/3v0ahb0VXl
nxX28h/8OxgVrYXvcyugzjTolP9LYG8a//CRo3oMUxDeo6cnev5fAvvgH0SHWjg30TH6JqKy/wjs
vX8gIMLI40AN5rvxV/+HZFTzl3h7NPzItmx+DrV7YJveL5ok2pYpcZHEmjC6mO6YKCGAHvrPKYlx
K4S15DrbaGUAEjL28X8K/KZ267/GDC2hZvcUu4PzadYwPSb4qJlPE24Uwz9ZgfQlIRrYROF3OxtH
553tZkdQVAPD8/wSgsfYmL3W4qVC4fSHT//uQ6j0Ry0ah+pfxEO6Z+kgmw0PvQutEv8X8RA9o2ac
egnSnPQXsx5k76udiTJilQO/jHhTE8MlCIOTTU+AIhhsuPG2OF66R2CibZrynaKY4y1f2mg6VnYj
ecyBZHFo9hBGjmgUzHpkzEF3YUeD6zp70wLUy9iigqmgvjZMxaoaf7EcgtrE22Euxu+F6bFb+7lz
ymwBYCFiu1Xf1mkQVzVdt+waOPJrFzM/ZAj2JSlqp7EgKPlrRtQ6FYpDneb2pBLkRbge9CLYo+kg
sa8Z9YNu1k8hpK5dGU3kcIb5t0Sq213W+HWmB6iYUqDnZtM+MvET8yoZMDCKEvJSTVZAMzk/EyNP
trEJTEb9bJ2sMQhQxCLaNq91Rmce9NG+tV35BTUcUBfAz2SWP7Mhe4udLNi3oGfnXEo8SypVw5yY
a6UXDF3RtqmLV+xPB80RYpPWPZwYWmRWTHlJt1hsWlHXm7nObxUSlZPIiEJPt96sPS3ty/C1HN2Q
AhvKF9rSXWR0L/5I6m22IMtQH9ssLqDstE0i78DIkdqrtmCo3jYp9qUOX69GNO2UzggJGvpfZB88
6ovGML6AUlt6P9VlSKXAsBZlsI9Dest+PZyZyN0DOKGMjD0iRrqk/viBFOUMNmESi3lpj7lNBEo5
MInDglgkzbJTH2EatdFxkWVWYIUnFzAHSS5QJ0cDjlIORigYvueUsFuv5E+F+Yobrl/pWK/PTsOH
51vpMVpkSIQG8FYgHQV3TRzGAu+o6V3AJUShYsEG1SPxBuVUPCcNh0Qzp+mdIlmjNWKBiOD6YTP8
5vLf7PAgBD3jqYwQHfl1EMY5F7V2jeW92uSoJ/cAdOrjYg3PBRX0ShsQxwnGiawTwSnrqSKW5nvi
Rk+JHxDwFBrIaE35zPONvEDvtnq/yzOmv3mtcVwQ8Ys5geTrRxe148AY17M6cW7ROhhpBe6tO6l7
uSF5KS1vwTAH7Nv8zHjCxZFbXEL1+JJATiqNfDA7GS5s9ns/HHkzNdFWact8nPEbt2zJTw/AQCRW
ePFS/4e6JbrKP45G/89/n5qLv/9WFbW1sosG2UDHh1Ib/G0PHTbo+TlxyF9W/VdGjx4I1nlYq3uV
kdl28fu7/3yNuntTi3z3KGuhEEU88Ori+wk8As3Us5V7zOTf1xqkZUIs7iF/kzjaESGahPldUrKi
diJwNiOxohiKca24Bu+SzI2ZTIXwrC69euPq/3IkY8x9YYS6SXBVixFNfqDiCa9S/Wj1ztSX4aFB
YodRf7RI5lIWFTxfyX2CZtFjJH2qGudh6TOB9dPcuDooz9TCrdDXdPTVl6tv7WVBiiQb4n7XBk+L
s684VU5uN0N+DWngR8UPLWqfGIDyx0n2qHwYnnwTVu0KvpJaSv1WZ2mGGgbtlLMhyak2cx5edazp
t8ixl20URVsEu8E+yCnBMuF/C430dcacth2r56hD2qyeacRBCCvHco/NAb6hVhFDE+XfSlKqSq0H
oVgCV09ajk1mw+w4Xhye8oROkd5jzK2IEYxI90zwNRauBdF3INJKcptQ8W51kMp7dbUrHZHumGs+
Mr597pSkOEdnJX2dIC8ME0GRSpPsBR6p0/4dKUJgXYPha9ZlD5KcE4SvLn2NDbYRltA+e7aW+Smh
k74uulq8FjiCj2S8hDIKcl8lTrlbAs+4FPWFNI4whlfDEDciyo/xFk+i0gSjSAUVLx96RmdHrFDv
CbL3mNbzpe8Kwpnj8cVNnkHShKwIabBNg26nPuVmBi/ECJhgJYjP24keV8yMamA5GaS/tNEW1JO+
vht6wSA75MlQmzlMXbzsS/OKsMvfkwJKmFhO8HPO4+kURkd2cmLCquLNa/W+1gCEqotU52N6WFAF
qkd0TuCi9UEarI0YTLjDG0iH8GmSf8wZgh5ndRLcXdhsFni/bBO23BqF7ZDc2Ex3qGSiTWLb11bu
k5Pn+XthLneF0ELOVu6tbLnT6p7V1C1n86Eck6ttL3dCblWtFeHkN7WDejLUxgXTa+L8sY1DNjb5
cydyMlYAcgP8ADE5dZtZxmnA6hEk61npLnSNq1KNu9HYbyIEeXgn0e030w1oqr/SZ8BkJbJoVu1l
99WBvLYRMVtbmBXfUE+gIZJidTo5GtO8DG38AFymhRfg9sVj4fkJog0yHT23wdahcdnhqpKK5WbI
LXRh3sXOFYsZliUp3RsKF1qtGyOg90oeGY27mQepdov0qJUFI/6mCk8puVlQUN0nVZlV86AfTPwG
6ks9fAyrtCkeDN82TmMWbfTGe9XRyKC05OLkDVzAdEQq8jpb4XiYeyRcmj8dCgck04QmKUXC2A6I
plvjXS1Pmh2AnyA8aUVz32BJGlLu2kBvycEU0EmtegBVHDBQLXREHFrW3bdDXeEz4hrJa0BaK8Pm
rW4dhb0wKYzwLudyO0U/31B2fokRw8G/dsbjlHiCozxVB5CAaY1g6qmXm6Cw4X00vkjPgjW/igPj
YkAlMQoMKvCujXUCVIhz1EM2ua/qg6hccuuq2XhWe5/mxcCUCA70h7uyxq4x53zAoY06e2xmNjBZ
YZShSSRoG+8AJWYgkYGudpHu4MCCwm8CAOqbQ6bjB5Jviltd7I0aZQdpBTaXz1g3OdclwX0EvqPt
sTBxD3qCu8Gk6JP/hiW+w5VPFS5/F6VUWn00r504slQV5nreUyIr0AzA4CaOAS+rQqKwiNRpDYfT
Ov9uwHY9Rf5WlQjqIVT/F8dQuokLjT/ezDiyw5pjTizBwlLrtseu51byUwiNVQPwWxutnh4NvIk6
1e+8qh3ODFZL/0ntghgbgn3ikfIqHhNCJW2WAU+WhgBacKYnzS0m7nVVth4VuD8/F5YgOTMjuED9
GLV/jnKtUX7GqmK+vLwNjmetiygxN500lE0h3X9VvWcIumkpCZDkj2Kcb43ffmtQL3GHttBakVDQ
sFhn9oNuDcuBXFIourNxkCitphzbI6BulI5J8o4OnBFSPqpn30z9Ym2lJJYvrM3qrujlZzD27vuY
EfGo/kgtJbBeXhuLMQzGt92UJoRlpNNdY/+YY/D/6j00sfW1s5KdcFna1GoVZhgB1NpjyJKrosAD
FgKg5HvE2HSD/p+dUlUi7MS9reOol5uEWvRbPT/XAyrctGdNVGuX5vBIhBUtL78rzpmskJAOvvlJ
PLIV2t22hiAFTRuwWm+fZqSNygtbJty6vz9wmb+etzhtoel1bY/xP3ZtjzPuH72iQ8Oq6ba451QN
pW7kZvIfIz/sNzDxX+MZgOpMFwjRYlhsfeIadXemOk3iY1ChotXt+A3QIGuV7rwvjfnqTixvhbDp
Z0eAWmBmtB7a+t+/bksaiD/Oj9I5j3Ndd3G/86pN2zIxvPxiWorLgCgfQPJb0dtnhHDFllleBmSX
udA87LRgOWWZDpeJ+A+5ANVxf581PH2ig89ax2LZ+1mOfcOg0CA9aC807Wp61PqhMxYHTkIrMB+r
OMX0MGpDg6SBxcMCSou4m+yZxHjk0UVfF/wY2G/2c9y/qbJ4oVX++/dqSm/HL+/V0m0fX75jmq6p
DFx/8PMGnFXQcpVQk2ces7igQtcizgSlLIC1egz2U4zNm84TJ3hwJOpo67gtJE1bu1P1TqajxhF1
aq5KgaCiQC7lRm17JAqDLWCqDurK60Z3pHpcD50P3LV0z25BLMzv3431q5OFK8dNZziebQeu7coG
yR/vOJfUENTbxIlm5YYe5TtqdCRSZnhYIkH3HHi9gZlqrQtY8FU1JEe1cNS6f+xdsPUyejFBDVho
wz+fMvVs51owHtyg2XW5+TbTh/P1Yqbci5qdFXvrVEgy4lhlBwN8eyUr1G62qg1eWPWh9kzQV429
H+Lvf/N25QP0y8VzPNOwTOxYuHds2cb5w8Ub/TFLB6dJmMHTOqRLv9GQQaDaEW3Rn9Hwdds2qbdV
Gt6KOUUB11JfmAZwVLUdqgJO7iHqUjBT3XnMzNGgoZWfEXKFPSt1g9iKf+NulwZwsn3gEgMHzHHW
pAEgALXA0EhC4TqIRzOBr+ib779/n8Zf3qfBOzQwnEvnse778rL/8X1C+OIEnLkbtUX5c9Nt4oEN
EogjfQIdG7VJtOAOXNRknOYgexw1hgbDXFbkIWsvv381lverEY6FgQVCl2wMI+BW+wVAMCYgMCIj
A3vmGj/6IIr32Ls4adSyhg5HkQOiotFhTOgAsgZNgV0zJmzKyN06oXuHgzQ/WaFxW6KQvgYJZQfh
zx373gT+1m6Psc0/HMRVLZthlnwRKSVwiY6GYyrVk9xAOXn6LSJ6VR7hfIBTgS2i2aek+gAx81Em
9+DI5eahqj0tpJPjhf09yQjsD+pcPIq97kQmfXiSgRcUt+o7q8ffp7viF2fitcEmybZelKIz5ttB
T3P8r5nNOZCkwJ07wU1t5BFY1utpCtGvit5FOT3w5Jw/zroM3SjIvql9HGgUNk2T2r0N/YOYYFVF
qFbBAHM6jl7V89Im1OnNREsjMHwCL+eOlXUZ9wA2w5PqMeoLOmfbv6gPSDUZzCF5CCvqkQmvWpbL
uMxGI4xyINZvNG3cs6A+CTJAqcjcvpOVdz3geQl5JRpz4K0siaIxHa8aASvL3J1Gm4NNI8SLOoip
RhJJMDeCAxn3F/R1ppBHpBphHWbupbOdN8thWJF59EpFypAD0dKuxliyS52h22fwR2CzVruoi58j
dz/aXElVAk8I5EmW+4bChNMdTvxLWyRMXHBrlf7OdOfsYeSbrVpUO7cFcTL5w/aql60l04X9iSRO
zwacEM4pzu14o4yFoXxPERig1BppLbYYxAtK/cGAgmlSAcqrRcE9HDKu9MYd2JuUxVxEVGizdtSI
m7tUaJHygYnfICZtZXMegBYvKMHvnJm123ADqhyLqBVyA4x6WLdyD8g7lCBVXMMoLzBb6Jb7ovYS
d0oi7tH0h1pyMw9NDW6Zj+LJCPl2P4uWNpywUhQnkKGYOBMGEerNfaQlT14ygN0r8GlPCI3xmMwP
0TyTBkr8QlNKRkQIyJ1o9COeP9ZfjfPaILKVMMgOVbvUWHFig7V7VG+2EwNpelO68wC3nxx/8C/2
D1Wgwb8ndqihkuZwp8rtucV5wtpq0WNMy/jho28tz5+5vjRHFhob76QGPJIiE9p9Xix7cuuYYPne
UW0gqH8/IeXE+SbrF0ceG1lVUFILaKXjiEUmQI+9L8kgV32VbEqOXQP9GLvOYxADRyL2Cd1am/Yo
/+hHdbZ2I/ULXqxsqBPph/UbFxdDp/A0xu0pdTyumpH9LJpFIzN7NC7hYu5GP5vPNQnnqlmgFWzN
no37tC3W1ezNO3V6NFqJBp+aUJ24dSo80mdSup4sLCjIgIYFmz7uOdkiryQXmbTWpueEAp2qkGci
9QyXIWkgkimvjosfXdyI7Qit1avRdJg/Z46u9mzBONRrsezUCSWlYKLErXe1ETxzdj3mso1QpcF9
XRGC5JWIRUQdvKltoM9ZIYqEFmxHcLdTwyAWyACPnZvstaIVB4Iu+XQDjW/n3JlVlzEihkgvO5Y2
DpdN6xF5SGPiVMqNUuNsstbwsS2yEMqkTzKImSMyHg5OvqxVEgJL1lPkXvTF+xSk3Z3tlO+qzajL
+7dni4/8VqeGneItSd3qrY9ylUiasDwgmtobelQdK6Ig1d2FScs4i/5OfBvCOz9tvyWy/PLH5HXK
OtKv6BeoylA9MREKJeKVQRhiYbR3iMkOANSNizoI2nXy2bLTZY+G5VuPLObvTMJy6vTnUgMMlAHB
yUQ64ga0uv68BZOYEuRmGXsb7BLGpbT3RuEnGBA4nHaV+8/5iS23HDMPL0TCR2QBqOtUImnbg9yg
U0s0+iXcspRVtNmx2rOfczP7M9ClikUauvUVG9nLYJJs5Ilbw8H7IlfuVgNRMccE2MqevZ8BuFl8
1scAResi09Hc6lk9aGX8mGUAIOQBlN4ZiD8O472clvTeQDubECWElO1WXRVPY3xbTDVKJIObXX7c
sAjl4wR/eppC0K3sa6XFkRUJekWs7tbIvKMp/Rm2+apnk3FRbSh4DWydy7QxjOo6GeNjUYjnIPGf
1YHMKqEJoPz9Z5dYncEm2j0bZ0zXI6CjlWZDn+rj5Iq5/uCppD+SMrtc2yP9xflkS5osmURsUfLT
sEftc5T4BMjIIcq//+ps0HPdqY52gJI8TDw0OXIwkPeRtfIS7aguR9LYtKFaQhrSvS6LYY6346Zy
rO7h93WS8ZdinFvGk+uD61AIBf6vlK5gtnKRR2Q76Uyq1AkXLd+jR7K7PJWqewcpwJdBn79rwCmo
N9PzyPvhZMQKmYQ0W9ohP/7Ny/pr9WbpukUfWbcN3wMj8Oc7uUz9aZy8QYb3LQRdoYUfBvvJBlmK
Vl7eKfKqU46u8xFtDMZPokpN82+xD66cof6peMfIZlLr2eTucJX1X6rIADx1my80gHFvB/siu5pp
pyFtiD9XCQ4+2SpRVQcZRJTiuCDgigOhDfCHjRwuhwj284gsTodPqKoi9dXLRIa16b9ovosDM/6B
zivbzU6GP41Ag5z7w3gOM28rxjUBWm+hbNBo2OzXBK4zM6sf3N585uBKS+kauTQVOgKRifCaiJ3R
bx3pZ7TYovNQGDUY0IPysmDhukuStjwjMFolMzERMrJs0kZntTiJc0Ko+Nwb4I3bMvA2qafdVGdD
PbGq85s2HIJHbuYGOvY2sZioYpWdvc7dwWd5mQrr2Y/eSpy1H5OWoUJ7V5XpA3Kq6DC2uJTlC6O1
+dKh3JTajzeAaXcf51ScgjlONlJomEEZ4BfLCdf2x8wMeDAne9SxeTI/NOgzNhyBnlKJfFCrLkKq
WG6+BDySYWUGbN/E7DobC6+xoes/qTguSZbuSmYeI7UREo+WGg9S9U6N1iBWN1tqtY/5sgt2be9d
zIk+vlob6iR6cmLxlpf2vTolfzyi9fBtroyvsjlDq/ongla1l6gKUI19g/gUROTX5GhCt1roOYDj
P9rm6qmK4kNUX9DCwBiQ53h5wBUQfOgfc3RQRzZdrnk49mrMvNuBQoV0bbpn8qel7gWLRIn96wCZ
Fm9/clMPpJqAqpct3HGbtug1x4rhjWhs1Op0hXsv+oaCke4GK5Uc0wogDn/TnPlrUwmlbQAEREII
HZfn58+Pr08+xTIUFYwBOdVw3PTzkn0xtPY1lbcNGcQsNXLVU1uFWiFrjNsffTv1Kgn2+GlOzqXq
hP/iW+s/1ysDCiWZY/f6+1XnL4oKC9UQeg7TdEzDBqH4S08JlRHkz3GALlt5nDbkQmMKh/O5W58D
eE6Thwr4Y7rl9A9zJxsUcnM15VnJ7OwHs68XPF7hk3pi6mU4B0ghdx8tVdrDXgHSGEHhx8i8C8ZP
tV0+hwQ2qEEt89m/67b8Dwu8LVd210QACODH+aXb0gVaSSxT4X2MsLOcEh1Y952WlJJCB4Mts1sg
3bItL0pnP04Ue51h32Vhy9hGzou02XwWFFyb33/alvw0/7y2ghoKsEeCh7Tp4v2iX0H4Xw5xBrc7
ChGfMVdbZp79wFcTcpLjlmW6dUz+04FGjzpvpoRjLJnUS3BlFkn7LiusYNyMx4J58j5/l+cntUGo
9quaYtaeuB/jFOml7MarUlCNAAxHpxTM4GogQrn8/r3RavhLO4SWD80QuvCy0eX+2n+I8gjGL3oL
9AW5ew3TlhFfRWgfUktKovndHDnYeYyk9GBjxna678incQXpr1l2itqyeBynZ9ernv0uCDBYTt1D
a+IiGSq0gVixzuqXaMTtOkvUxYSzJY2/QJUKPxkkD9XSwGvvdL2+kB/tnHSgiz1Raa4G/MUNvkOp
3/Xknz9gBuuEMe0D7JFb+zozk9rxUaXrcuYpMwr3gPwfIGZhkfkxurxmgLDoSpz1MEDMsrUIGSEt
gsUASoJziLP0yGCHuchT5VyZxzM9ndjnptAjINAwMF1eAwPPo9Da5dB546fAlh1yvQsuMHa3YRyG
lwpK6DrQUppcjfbDcIZ7aAzRPmySc6vzJFaYxAlD3bQmwm3Nb9LjrGXXZCAi1ciriVflzGtO5Hhv
+h1zuo2dbbRM29AOO3Hs3me6dmq1/NCaHrjel8Kf9x3d0yR4SOz2lCBGnL2QfWj5hPfx2tFIM8AZ
u6uM00gSlT+saNr5dv++sPjaQOqKgFZzHNf/zd6Z7EiuXNn2X96cAmnsB2/ifRvuEZHR5YTILtj3
Pb++llmoINUtvHdR8wKkhFKZ4elOJ83snLP32uNKhEim9U9P074loXfDPOaO3JomEn82lBAh+8Z0
GVyW0THpuAPjdYbuaNVm3WOhuRoqBjgrGCMZVRHBrV2wftzaODvEgI9A3DeC3k1NfgeQhmwGPPOr
y491DiO8bbPvHurOVcWeE3v2O8P3XeQWbwgnfFSRLybxFQ4Ns5Ue58+QLdeJAX1Df5s6sPqxF22N
UGyrykbt616bs/iEbfygTyh02uoeTdO29gweRJyFfCvGNR03Ncf6wvldJwMGB4RNy3pnEMaLf211
nZOrD8mZ7uQ67s2HQNM3+Ek2pN/K65iFrwPuuNEpjwXn/QV/zmgMn+5YMW+GYm+tCc3BrIHfwQcZ
mAZo0+L4uABsLy2Dqzn85F9sSp/bt3ghbDQ/a6W/Jf59w6Hdax46JvrebMpEnFXUDzsmfBBItAOX
ONq66KoCxPcFL2k4oCM65mlGBl5swgSCl+Ma1vnFiHElTgFzdOfcmuMm5cXL2vpp19lG690fEGi3
Qfmb6Nl1ZqXHGZDWkPr3hVTvKRSMWO3xebIammYVWEdjOFYi2rROcHUBN3XRdHNEd8h8+zVgzqPL
3JIw+5jT/snm02aYc8r0noFPL2r7dbajd60FLZ14h3IEPbUIsQ8xbhdTwzm0CoNVju4+DaxtYhS7
tLUOk0MBL7oH4pv2k7econzcGY4umLWLvV5KT0tx0PPgPQsg4hQBvrBpJuqUbq2dcrasBzC2+Ot6
PJm+qJ/mcocI6GJn045gVmLs9GPu3TVtBuNCglWL1jhcW3b5hK1gTZTRh25plwSVeEETLUD35voU
chH4sxbeTHULtOLDxiIVYiYdJiZmFor+ySFXrShu2GwPadleO+J4sHvHQfBQhMyZPWOPj6+M9Uvk
mbc4Sx/JrnybnODuSwCPrm8cX4MkQ+/GO7OQbNjkORgHuxR0h8a0PfLZTLQGUEZ3n8VBSx/9Jv6e
VsZPP7ZzsmW6Jxwq58knioUmmnA2onwujV1mJltjeDOjP0b0ci4Kwp3wbgoD0UVmbfTn2HMeSUC9
ieEHb30KwkNl0ux+6a0XWBarzP0srXFD5NguI6IKSlgFCsaDxCLovFYXmvsb3KAr79rF+CzFs25i
6H0AVC+aX3p115sJKdJDqPHIk3rLxIaBFlopHLvBnD2mJJclpVw/kYnT6/Vpz3FUCfpy6y/JRnTN
c0//rejTWy3pV7qPEHLfdfA7IVQ0J9IMcOcQDoE6bq5iGgNo77EqG111m9pTwwNdaXBHCQu0EEum
w0/SzZ7cpQMcEO42EaGUfXD2+IY8ALBj5x6iCpmf9biYvyatP4C7eLIdqJnA8XEUrkYL2o6VnWRE
2og2TzOGi6eV+yL8rP2ZTjTQXn9jEP+WNx2BvM3Ocz8sYrE8sFsgGre+LVCQpdvee2jNeDPY7cqg
TF6EC9wVfQSowKaFmhPco+BKD+pQG0RtivSSzHvd4KTvVffeyo+moe+AfdLz/DlU4jIVzdGk4WmS
ktLEXAMclWSl1TZ59ZFGYIiboYOnd0Bvm13c2ifBVOK1945NmeGJMA6asWwSryUSr6N6aIESku69
srWjW+hPwn5LGL5ojEbH4ajH5HkHn2V99uVKErCFmt3a9X5PMmb+ZJBoVAO8h7AqvfurDqJHYzu/
etM5th4YD4wWevNqRB4FXLvK8BiNdMTRWjrLPprfuhh4R7o1A5BpsX50p0+b5lcklq290GExvLcY
ppFtB9umbL/1vEUjJPiny0GC6TRWSqz7DN3JZqZ/nCH2XbazUbyE+vzc6KgrfQzzXLqTPSynUZu2
aAh5xmgZgu3Sm4NWJxH6x2pe6fqtTKHEpPXeaOK1TmIR+bl78ud7Y/jolkCshIstryAHJtCzm26K
Xw7tet2sDs1ssTlnmwX6NkXjOictseQ5Mt3k1Fv3Kkp/TS1m5bzskPMU7msKzph8MgNrJO3b8rel
R8MqLIqNJfg8vfs2wjdw0/5kTEBxRfq8xLSjcVDDg0ju4jVPSLzQgLZiHgnMB1hH1obE5WfLCO+N
Pqb0Kq3fpQGKK8LsUdjczEubXgbdPZhl8tSP194gp8d8GZzfBLufhQb5hTOqgGcKS4WmMOca3M9G
dWqLt74IuRPo2xaCnXPX0mib0/KHORi7YHY+Go848xwIf+BpB5Gmj+FwI4vx7DHQJGTkwLj6HlkW
E16gmMhIctMnBWIXeB+ua29T1jNf79fRGUXdNTbTvcOlT4P6HpLopzECqZfyJfW6Syk4gaCM/oln
52cd9CdngQjhtJiUwpkBS+SdBWy2LaemhSatvZ2BJz8xgF/jW9c/FhT0SEI5tg1F3z8m2J7Yg0Y/
JTHUiOd1I3TWlsT4CcqCuScEscTCOBnEkYlocEO+rv4DZSACrT44TX4WnELAFqcEkou0uTSXsfMG
1o6xOFcOVXWEyfCYFgbo3zmsD0ILtOfGw9SrLf0EI6gJvzlO3u/NzKs26k+dTBtvXjefhnwO27XW
CRrSWcFexI8Gto+pscCyq34blaV+hm4C2k/95WT+QyDGsBmQ/OxqEhe/OW7KBuxN2Qm8k0BhYJhb
TsblpcXfukqdczOHxetc+NmJh5eW4pjnr/rYdwcgYBM+9qwicLLDZjnAjWmqzgajwF9pjLaHJtoW
e/UC5NYXLBCLexinJX8FhF6sW003TupPTTnyLUfKa/WnPtmMswaDuNsKB/iOGbz5JeDlsWYebAUl
6iLMhvgKD4nJiYLE02D+2UKzCQsB/FJ/BchzNNtnqJFPCUZVHgdtU8xI93p3PjA3GkPaOfPAgX+I
t8aY/UouhlE/RgmS8cSp9s6QZWxZw25s7VNpdLvCazbWYD7DtjFXeBEYBTPVek9QnTHZit/G9jet
45M+Fc+RJ9MKe1ZSaJYoaT/nBAIWggewyxrWV23547HTyv8aDf6vitnE6A27Wk8xN1SEo83b2JjJ
nq8AszQNbzY7RKMYd1kjtnaBJdnDOuvNeImdeZON0y4udcZxUfgCj2bXCyx6jXeI3eCphgWM3xQw
WXkL+mncS7JMoRE7lIThvlv60yxgwOm7oF+cnVSnRUT9ZjruLtJvgwV2Jspm/NuoNKMlQvVqPEKz
XwNbu7orZLjRaRD4PV0n/HAjF9Vxg+bfasHvjGRB1t7yMKfJB2vOyR+LRzMHykfPH94mrr0qYY0q
GCosza5DBxVbrLZlGd1t9PI6HM54gGxdVs6VKSaSPUbd/ejRJdV6sB/Rm9N47PzMpFDSTb96naGt
mfqXybsJpyQ3r76XfsdtUS6kWZobq0UB2Yh2M1Vus89gV9eMmDcc4TsBWKIsi10ze38Kjgc+qXTw
jNsoe0rgHupWviZt7jXFbVGPSHvLcTcKOBS2CcDdhogTrVy9e7bqe+T+rnjRsLL+MF0mCg5oW+we
KHhfYJruRAInIk+1/RTSkBizeutq8YEMw3XX0ddKAdrzTpZXO6JJq9d/oBFwsd0kWBWc7UYCnKOZ
/da0eKBDW+agRIys2NCsPn0YoT4x7s9z7O/VO5BNgFAOFjPIHn4CXQ3goIN7LSeNfBUMPrQbGF8L
UahzeDE1JKlTTTSVTZJ91Z6spA/XRUKGWwXrSbNO4QCABJR93JPEE0fbPBVAkx3WiBod4RW1yL2v
H01nSY6we0CQ4P64UGSouZ4jnIU+QLapK+GcDQ1YyZJr3r4zoDUYhbPTqjw6ugL9jiiy+cB0RVBJ
btCuPpWdVs5HWMkdS9G49wS4hLSc4eihX13kmEJzlrcgzvNzBqMc7o1pwRP1xms4BqfZTKg/hiYg
uVmA4i4gbkZLG3zU6AyPRE2EZz0z1zYnKuBHssubm3Z9HYE6rRoP4zfOV274XKu0k4n2CgpoTQ05
B88LYvZ9aFT1ocYSPM91cK4H92wwQaFmY/xNu8ncd7VunnEls2/3dbKjuTYcIgObP9Ob8kCumE2g
loujt0zgZtD0DfXu7pn+nxTLcm/iy0x7zudDHJsXLWdbJLjmcTQ4B5FEMhyUcHnIBnPfFOFZXdNe
7BLCc6rchJ1qYZ2vp2VGHg3kTKfLvALbIbasY4+lt50qkkm/ROuqj+lBEtIGb1lTNpR4FrQfReuB
iQqA0SUVk0mUj0uo/1nC4pmzCYxceSmx1NfbmU5LyRRAjofNuRSsaeOLsqOorrsSMLj+Rpd0RAL7
jAPhm3v1t73UeciyQNvCzgLsQy/h6ydKHobagQMKyppjvpXlmyT1P8YBx+aytPga0bANvd1uf+XK
0ZCaxmYh2+JrsqbH9BHCaEYrPyzBKc5yHkPQTINvHjJSAI56iQ1Ch3mDV36CdAMHSk6B2gaxK6KA
7oLK0ZfjOSvyDw3wkZyM89DX2m2tNeMOuMyLEjWpBnUetay0wks2Sqbr02FacdrZ+wXaOzsSB9Zq
xu/y6rhd8EcUaXGeDOtL3Kzm8442/XETgnarFuZqzMupf1yJNJRc4V+NQvXJsU+vvQjBg5ptqVcW
i64xiRy26n0lAlq2Hkqwk82Nx7Aj83zGLpRX6gKjVMtppWO8YVy0j0XzyP7ETOxLcKH+Cs5U6hAP
lasnZd6alGdhLKlZ4GQAFFYFjPrshsbGgsW0ypKq2FRO9tYFZCJCLHkkogbjipz0l6Z+AH/T7OLx
aPdhDHP+VycnBAYzhy93CGQ1uYSlhn1UnU05U60MxF8Ch1tqpZLY1D5qFlwidc3ht36IvN0rAYaL
U40BqU6zDtiiX/AQTumJlPlmw9y+WiWufg9yT0lhtWYmaQVJKMuUlqTHVB5qXQ4oY/uuFAltb7wu
7XJO/JrsWvnRFZM7xmZFcnH7pmwuy/LkOMlylSNa9RFVr1Y0ZNEJR9+r9UlNAiA8PNOJcJQGZszR
WCas/uqKhSaxoGNcb5WAV83oVbc9xPtgDrAblUJXKQjUtGb2m81MQsbEbGyrbFZKQqIh3seWQHvQ
RQwDaZMyrfK1jTfar5pGi14pidXlVp6CwF0IHVyOjgaQPPd0Bw2lv1MDaa1nDZwQm24cO2ImlQl8
yYNG7dfnEOnFBEuN8bIadqgZ2JcvR1sIz44LGl7at8Fvv9wQRZOQzKjR9i443iF1TCrC87Ta57mt
raPcojaVziyf2BoS/ZA/DSwjFGLOaopg4LtSvIIvnzGRx51SesW4y03gHFJeomyfgdTMwNo9Djr7
Jwl/nCDkq3a2+WLHYCnVd0InelhLbYwSGVITr4m8n2+08xulTFcT7YliqbYpYaOKIUkPL8egPQ0U
lfcQVVuXGxBp+2DQwtH2X5M9R1TrKKw3w1sbt9VGzRLV+Iu8dxYCoKkaTpV833hheogl9V/dtw01
xl59D1OPoqaJv6nFwfHlsa6nT90ALfX14gBH/nfbURNbROcxvbkpf08zMNmXA7Zqys/LUna7rMYN
Ps745XD0rAWxcOrryejRYfpB1/u1CZuCNEpv9L8ef7uS1CK33Zkh7VMf5UqYhtKMHo4ru60em4q1
SLSheFoaoq3JdIARL5UqaqaVTngqo4MaBvkTwcBLbq/lFK70/W96b3/zYjJB2pyjsNSnpeSFrjSC
U6B8Ib6WcQfBSJQFDzZheVhiKEhQ0aG9KWb083qeDjuLBUWO7b8WTenk09iJva4kbBvQDj1WAOhR
ydiwY7FVi7zVkOoN+avdqxu+Aam5WaKbevUgxkJqD+mwYt7IgHmggyyS4XdYWh9jCIs9S/2rGqYk
yfzUWFj17bb8aZjLQ5VXHwAxt5HfvJcR6vAYnHNjGwmJMeazSd7pQbdq0vcgb2h6Bb0Z4dqXgaDO
iVnw2p16vtUDpnOCOgqOnOoeAh08rORxZsgSuBic/fpQXN3CZNogLLDiTkrLOWc4UI0VKijpL+sw
C61xMKzUKqkk/WqZULc5sLeNHmCb1T3jQSnPIvQWm94lkrLL3GVL/FgNJPca5EiEOjPiECc3JWe6
WQ6Z4dIkOWQOViekzStCmbydV1ewtKXNOC1yC2Wag62NWxj97XIgDosROTwjBgbkGQ31RVk7pA4B
WKX1UcmDfOrhSpUmqmkwPkf3pR4aWgyN/cvSOpc7of/eePGucByxs3iiVxYqT7rKiCYjQE0rg5CE
teULMAqRgwoQ+AdmW9qOJRTuMZ3svWdkjE7kB1GPv3oIdQ3TYCpuSl6lzXuG2QdgROWXwSUfrIXw
HVtnerFsOiluTMCvrIDBtutJWvwC80feL/umS+Mvo4NpkJQW5rtUmmT1waftzuPG9fypBnRqCKyW
C7Xkqe9F4PLYmk19Ut9/noa/NUMA6pCHX6W9Mh10tuKjcEZimOWpsesQugncYCizXFD4DNPVWFZu
ho4NYQipCQqM+I/j2KiiiCbRl+CllyrKmtb31IfltW1rAnFZt5KAfK+4oIWHwUkt/2pDggV5qEL/
pB6SSNjoJPBRcbVxqntGQDo3M5tSDrHVjD518Odpj0xUnshXfOs1PdhZSDrVESFNwZS1EbFzMaNm
+Xa/FikT2cg462TJaDzsbllxw+ccakL00QBKeHPq5lQqpqwAIqfTlTn1zUEdKZVqdyzC99juP9U2
o1adpPMfdZQbX7sPAi1oeTGQQPq9SC3l4uQZv5IkpM1FZDdRxrtkoc6V+prYjN8LVlG1q6lvUEkZ
nCz6WYS0HNXeq082i7zzwCn96V+bcRd4m7mNh33S0G11m/GgzDumlJI56Xc8igR0YrRfep9WvPRq
y/A1O7YucBFJG5PyxraAmAem9CrXSLcNMdgTlqtZCT8rJRIaugaykpMTVJV94GQfgwzeyHmOa2Mm
tUDqZZNqmHfpFBzVgz7QQ2PdROSLaw8adkSkuVakSOel2EOpG2HDNasp7IN/GpXLoV+Pc/+ihCZK
g5gBg147jX0zIjs4pdJWr8LnSLoljGSOd0Y1ugcABRvP1EjQEk8zzn61tNlSj6rchWp3yeyORu8t
lY5tJX3zKr5otMC/3SSJtrqbo7TDahPlBpEy2Xriqu/U7rw0PZ1ifQJqkq47l7XGyiFzq3MQsvaW
8z9gXOlAQstZbcWvvkK+FAbxq6klR2NI6K5lXrkqTKtYqztDaeRcA8tfZPqsU/ICQ9Y3oAWP96SN
tsrlLHU3y8BpJ26TJ3LtXyx49sQ37pUkBkoODv082GuYONbxHNxqqRKXkjh1XPBQQCwI0ydocvGQ
vfBJg5NtOUfbnr61S0L4rVRZOUH7NlN1i17ajNBA50JDvxruLVGL/dAgc9bKX2Zndo/uGEiHGqtk
CKd7X3jhA+CErW/gkBhF3HET/C7kU6pcEuqCgK+/0Kyhz5S+L2M/HsSALKCSpQZq3ktsJdx+Ur6r
PHvqRlOYB7WP+wLvX+6GyyqcsuAjXHCjNMse0Aazrab/o3SefST9swHKdlMvIiC2+t1x6Z4mdsSo
oHEuQAFJS+JeLXWxb6vyAsEx3iYJAHqpkJIf2ewqnDpD92UK7DqsamHtfiPewdm7QSdj27G++/3r
0DoHtafJh0TJFtUpqQi/WUvJGmY0GnCD7+rOUEcDdRHUQbuTVZt60ubSfvICBwKdfBG5JdDVozP9
T2WSsKNPpyrf1Z8EwJFzSFoMNmrjwA5FAqc0rjay07l4cifQKVuaaaP7zql2u2fdiPaJ4dlKwUQU
APqSpv/USo6hsy0loEG/H8esgumQtDsGATzCiIaltu5rBZNQB68Hkddny1nTxaXu52Kn1JpDw1hc
yIuVc7G+DvbjBDaoh2YeJ/Nd1QF+SmLuCNpopZ5AtYYnbh5v6+7r2NfG/VVrgxb7ApZMuCYXCryL
k+QPgfRZKamJJZLXwGYk5TjSX9+T26Bc/qPhPCKhei/T7kIf4EuzxrjxvQ5s4gNtSkjJ15OrQ9c3
P9U3J/LxiWgB2II1MEzJD1CSUGm/IiPEwvxg/lHnKrXsqHNE0gH0coruoWwZPMwMyKWKSmlzl7kF
pzHil5eGUmUusXEDozUqvsRkSoXdDdKAq9dnVdeqG15tYEUZ3r0QQqOtv8b+SLLJq7rrx4Up6hRO
Yj1l1teCMCK3Dbpi+1JPmlg18v5JK8pdOrD71Mz3wWAiN0uQ08St/jYG3qfaNbCkaavcYI7haflW
Ve5KqB7o+T3wi+9LgREgBhp7ZwwSIiNUQm49J+m9Wq6x0z1xy1erTPtspBccttVRfY9z6uCfwJM4
zGdOKtpaFfnA6ThRIy5T1y4ed5C3Hl0pR+57DbtiQQvLKLbqxlBqXaMJTgCcuNnm9yWcWUvwmB56
M3osZF0kMtCsSZae1UcdAUqZWfLqRC0ZW2RrbtW/VSaZfuptR1830jM6tbyM+qaHTv9sNJ/SmZ61
WvrV/137ISfXxF055cGWy6CmEfdDXOC7lpBDotcntWLaU4b5Od4niy52gUXDsS+RSygfs8XCKZcK
9WXJ/5HIWmCSzooKburIzKuxwud8WgiAlcuFLnBPMOv4su2q3a4nVpM+RPpJQ/KKmqc46o5xUhdO
HSXnHoJFoFcMPwTYPaZV6tOGmkZPHJMD0n7W3mAyizXSk4sOofmSigQHCqkDQciWTUhe6bFeBiWo
UG14Hiif6OIWybazB21nDdW3cKjqc+AZT96i9/80FVNRUrf0LUlgahDDUVOt4+qmV+8vIS2MYyIF
ipda9KKi9j2otrk/0wwvLBLmO+tPuKQfdRYYT4BGw8kHxiarKNspH6clOWWeg7RckoFGVEqUeRgf
08Zq2VjBhJHvsHMQTjGWD8x1DbBu6y55twNkDDPuY+mArgYOgTGh1W30CHHnFDLY8KonxSGgVBjP
dkZzVX1ZDtEtG6OtqNRZYpXqtE+oSQffu6WWe1X7Lc5Fyn5lysAOPloZJEfzW23FL1ErPiPdPqtl
XNXM7hwjmo+RFqjlo3RFvnWj5ZwlrN4p0ZxrLLkh00Tt3tj0ebS0erQtvpCs0JkHVOyTRGGozWAi
uVPuvNY6QHK9KhP2GHPbFVhd3eo1Kgx7mxvxPhp45bCn5ZMz11TnMdcbTp5Pa18CwSfO5QfNzDFo
DO1T0rnPtKm4NNRAWdAHt05Kvuq0OvjmgMuZAVVeF+0xoTW2sBe3RZBvTFjtTOmxQxYmMbN9SjqA
OTb0mqN+b0C42rlAnshWsE82uoJVTwQkTF9OYCMjU9MbKrwiMkHQdfKtcNt7VtXBjsHxD22y3F0r
6PQX7oGIejaYMfkZBMREYcb+cO3mAJk1Pw1oYPoaNFCqpaQGN2cMaWdKLpY7Lwk2TEpvYYn4WovS
fZTCu8/ztd4kNYk0XbhPTB4vkq/6jWERtwy4fUn6EUEAcTsBlp657msyLwFaF+lJNPSAs35gZo0J
qgcISHMXMzlJumcP6jSV/lI/eaHjAsVs/ozjHCAAgF8ywkyPYGancwvBqNe2tuvBdp0YYpklEVvc
ieDJcbJ1oD0EXJM1DSnyaarLUEqGVVrd29wnqE5UxNaH237Uu2sA7Z/AHMB0lf2IxySn8Ke7NBWd
ALe80HScWSaj6cGLJmIljnVT55uZxDyn5K4eQJHyPITtZxcXv6KGp2QwJsKnRusOGvt9CXR9O4wy
Y1T+UtGBKduKVViQ0VZE450OEw3r3vxcZjSGabVsTG2qj4Gr7/LWQGeHUtXpoQJj1cy3JG/ADIEi
jod4hNoRip6whQV6ItFvmWffHct7bm1y6IJqBm/JfLwbxre6zS+FTXNIuKj4W6G9V24IrcsmmaHB
lxi5Xv/d8+sffthWu8YtkDdlnPUWFNKiJ0Cphtd7aH3RMyG0A6ZutBxMdCdjGb34M4grEMusW5G4
pzD5wUhGCHyDmZMl3BuXuCZvquAAyHqO8dOP0A0fGYmjBpzxwxRt/ox17Teu0w1xbMuhSZtz40Xx
1keVjINnhIvZZq/1BFaydxPib7tzlBPNA4ifcbMdrrNun1y7CVBOQp29NRMrPUSN/Dm4nHJGsk+S
odvxwzmyVw3/ho83bxqzD4oNe7/0zatGn3UZgbQ05bvFSGeHTm+H7I5Gl/9shr9dxBSXKjGRD3rT
2R1b/7UXP/za/G1PvgmbN/4Z65O4xhjsxBJED68ojZdzgDmyxToEjovWlumWm86j9kYfj8iAwiVl
3I7aiOAe6jcCLP09/N7nnikAQB18B+7A1TeEvkFd5gNPmV97o3G3HXrHAjjT0aoSUDE4nMfGGGTc
yHA1QEOMMjY3AfKdkEOV+VZB8JD1PtHDOReD7Au1jEgA9s3rNkh++ZkWH628804uyMd+Gd0diOcK
QQglx1j+yCsRrkVNG09PGSxH5WfqThmWhv5IbywhYmXgY8RzinoTg6Um1zaqTfgdHgGwAq2WrArK
HAgrzy/mx1S/lKZnIucEU9v1Ytva/Wsw1fa+dUArYSrfQnMKLuSqXazIrYnDrV5oxe1NC+mtY2NS
ywNBjLWIiFDxxvaa0KPXWnM+OW7eoQljcq/T7Tg1XoGFhruQxQ2NRXpuY528H+7lXe4PqHjIud5U
flghy83xhsrKyK2tL2PA/0Io/wZC6eEb+n9DKHfNj+JX8gPsZNExx5N8C/kDXxBK/x821aMkJdgk
uuqQJf8TQqnZ/8CvIN32sChdWIkmGvT/pFAa/9CxK9mgeAzbMB0X2X9bcsb8v//HMv4BWdElSMpB
mGK5jvM/oVD+xV9gW4jbMZBhliAWl995f8EbpPT/G0jtdLvzcT4M5uQQF4acsJERKmPcRZfMbkxq
N3d4luPTsfiOe5iQbq/DaeAuy/zAIz9eyqUK/8aG8t/fGwJ8KcMX7Pf4aPy/OAz0XKu6tmwZw8sm
W9j3xcYmjpmgFv2xBEjA4ZKmcjKayb5Ab3zx60E7FA0iAZ+W+mbQYbl3vZ0i22ZO+m9f8f3L5/Dv
pEv5vf2b/YFLZYMVNSybr1f+56/gFbhtcQl8qAeuRevSaoER68vQPAQFpfL8MXZ69MB5IqfEmmam
h5r1nGo2ks+XoRrKh775UWV4TIk2wIxunwLbMV/KAHkhXZz6yBTA3ARtGx6nqjFYCBGiL9kIMXPW
231mhWtXG52TOUUNChftOCyFt6VlRr6zUfkXU8YGqV98P/R3sUkHVeO7/puLYPxXf528CD54Bl0X
HHlNlwju/2oUMsseN0FIDuLXP62H+hEoxzQu5Vvklu5DM5JEk1nfhC/rwsQAA1V7R33MlqP6NHmr
Q7sP/OYxpXG7syPj6f//NSl/zL9cKrxDeCs8JgZxkz5xqw4P5r9jLeLecZOoYdmeB1vDRh/3NNJo
GKNXWa6laKxd5QIb1znqYscvH0j7yrbELUzrzE7H3YTlYVVnonzgMJfDzjc7qNv9fC7S2X6O4vyn
3zi3TEJWG5SIDRDMq61ld3wUKOzMaB+O+QxrCA96Ch/lNgaTvfaJVk3aTCfnrAgv4NZSfN6J+aIb
xWmpXDbQvhNHHH/NxeAsGJqZ8bOOlhcwx8MNlebW06EbBSZ0/sq3kyc/9aMD1WWzAg6wac0+/2b2
y3L7m0v53+54h2vIleTwJXxWK9akf7+U1mSVOTK5csVM+/egZ91TC8Zk28aUlQtSsBkLeFAYxb1p
IrpbaRneqrT91AmRuIF+OWQpLClixZOCPo3/VOllc80d/zs/6+z7eW6uqRv9LOlbXA3IFNtlqBt4
MkwoSs/SriV09X99HaPJJfKTrNhm9RQ9o7mtdk7TXyxLu2XBCKAvtu8hIX2LXT7YEwJHL/hWDGb9
sbgz9McWLPgigxFGsPg7jwPWLqV8NrX2iYr8cRim4tbk+XO8MNeHq1A9RG3x28+mF1Q6BsrnPvwb
05Hte/IK/utmdQVkHaELwqFd+mlwdv5iYMPt7fiT7RDqR+2wmSdmUg0k/WkSjzVRO+isl3aVz7bY
lx51u4j8rbY8MJFDG9VdIFjrDMId8zJXxnePSs4Ohvxa2b8a14qvQcTQ0ypdohDHZZvEvouyGkd4
b2hiM6Cgb0IynMDrA8OPqFflg7yI4IPj5dZ1l/68oClcRXa659AO9pzJMsoPv7k4NaF3EXOhIGHk
wd/iUNSIM8Xdt4g+k9sg0VhkizLxXoaEaOSUmAp9YSBDAuVmapKXpsNJU9Uns9+muRNtbQLXEOfm
D321tcd52+D/QoHVPLmYj+IIWahhuWcLXM1a4/RltU+4Ix4rHyHAvNQX9ArZxgrMrZl6P7Mk4SvL
ntMofNMC/OMMcTW6lZ5vVMA+jZc2bZ5d43mpgNc7vhusM3w10dKTSiRghTrDj3J+avNu32NfWbep
Md3y6HMYY+vVADrv0t3HgGyfCVa+e7SBjr4e+2vEw+ZxjPEDD6XdXUlTnHZRZqYyj6F4LIqr0L3k
yU5vk6d1yx1wrbvJDRtJdz44mOAL3gSrgEFCAKVT43jBsrJngclnLO8QIfaVp/0Ycx0NQzPfoK4L
pAbFP3+xhd5w/dxbWYny4A758i4g1bp1H20mvHwna8FC44dW+NRGIAZ7P6pu7hwme7M27ItRtv6h
qIu7bRuM7Xs73tt9BT6Bicia3nz7ZkTLZ5R53u+RLDwj29k5IXGtZkQ39YvfERg/QR5bMRsiuIye
/ZCjUls5heVseYEcTnOAFyCSS24JNa2aUuuPlb5VZRhFcDarYzrN4e8qyD4Svy+/x3ZL0yGD0R7k
MVJSC3OON5BJWMTOpbeK9kGnLJ8IoPnWNpqxCpn6XdzgZGSW+y3Shw+GrLAfB0e85JgWssU8u/40
3Dut67/FQ4rqtrbewA/s4lCioGOz3tda2L5orv/azqO7xwnUbKs6igignFa+39mPjd0tt6HzAaVN
5QMjKWuNCoM2b4NuX7oKqAK9dU4ALRBFXG2LZ0a7fq4EwQRztKYjE79YQfhjckX5PajFI4La5E6s
QbsOtYEQ9aI3tlbXfKrfkW5bEego/wBfVVCM1mkhZQ6Tdmtqp69fhPZQI27ALjbZZFvKZ7wmX/EE
QvGxJ7JTpHlxo9r+D6LOY8tOJduiX8QYeNM9HO/SO3UYSimFCVwAAQFf/ya3Gq+jkqruLWXmgYht
1ppL4i00UavWWfQRJfcSRtDObIeE/Nnl3HjR8DD0Pul5iPXJZqjnvdPbIw+2Tts4H5noBK4ZXv/3
i+eHCOZjSSji2AT0ymq4/f8vvZ2II3ML1o0EQLyOfXJIbTF9Jr1J3iVfCkOszD5DaEuuws0ctEfu
eAnQRQswiU9EyNC7p6062aVKTkHkvufWk5EPP0FF5jys26d6mruHoJL+xRNEC9gZwElazd/+uG9o
T79zGSbYdDBZQENX2aEjzOfatq6H4rPf/PenOmNh+B+GXTkeefRj/xQ6iDkBf93IWuqeBunScQ3D
KRcmgaliZh3vLSyRVWNDJCv+4cez1wKnYZDqfTR59tLO7Pdq150/SefGQJCQxlkmPgWaaSrsEx2p
PtBjhrPF/BsjV0V+Z09f7y3Tc1/ocJsOrnnAm2iUUftlDtOP1fXfuU3QZOZQrViMSfewYcozIYXM
/trKfkr7+tzqbngWOes0vztEGtsEvkmzH7Dape0zG0NyK6NmeBxX2WU3Z/x4E+BtRQSkJScuct8C
rCQjzDpbOUqTZa7+NFzCV0DDNrK0ZGdCiJxhTUNJGNGg5PmnR4zPKvSLGdKRZRdMafZZjtH8Cx37
UL8yiDJ3ZP5h/F3/SJQ1pfsSQj6f85+RLeFDtUDzqXR6CjP3xRzb+fLfLyoI7IPVyPLdGaIFdZFq
rprU2rhTaKPSIJIHN5rr7QggiV27ywoJrCHkmTD5bYZOc1uMgUrPJ97FMGp350+1ecSkzVy1c8dn
O5ibc+eymnBJWH1GI15d06j8QNWvnhtDqWdQJTPIWxCjxmjQ77sZUbUMxy+zYJYuCzptk+LzgkxZ
QxDkuo5UXVxyeIrNxlh/+9+f//tdWAOXhvq9041KH8spJypx/dZA0ZbXzv3oHDn+tuDc7UIgcT0f
6ZSSJua1Lo19LvS+onhBf2HZR2eF+vN2gF4VVh13FpkjrbNQrXIZ7St4CKgD5unazTgrSSojq3yt
PRcmd+EqbuM93o32gugGciRTo+oddk7wZOgleIoYv6033d//vk8zbU8MIKvHgIsEXExnon8Muqdl
FOSvg020bPZJciKlL2tamkhcfGxwe5Juz7blyX0OXQhHZlhfx3ng0F/GsyEr9nNmzQE7oziaZFa/
JlIusZWPBUPPLNkzWGMMnaHarnxHvqSaUBDHev4v7WzeVZztm6LvmFTJ7HXpmitX2vhcLMtwQNTX
bYqCgFWNkagwp/qUSciScnHYUkbLvWvN9mlgRNv7Sl1BwO6WIm2/SNjFCbVz7PFtJj7+7OoQiX7o
VfumwYKhQqe8BwtOhdZo6302zC8R7cKNt7F5TuufobX8D+Eu9daGafpIUFS7XSqzfzFWXhnakr+m
N3X7//7xqrPzc+qv1Uc/fStrya9S2vIlF9avZs4JRxhy/H5VykAccgntDTHeYYMKRAPHnIqfcIEl
p9yHolj0gxx8lo+0yNwq7Vz1f5bC/usw0Hx1vGncYS+KU6m8cz+P9451KyZA0gmDkhTPDooPAoxr
mWaY/abgC9DIwCwKl9RQA99lmnFZWpNwsga6h9PhJzPHMyXKdLd74uOGUVzNqLU2HrOwrAVBrdkR
2vkLq4gic3+5GkQb9kD+Tqj4m5Yh8H4MH5xJRXGDO7LSdbQO4HM89JSmZQdeuRBv8zDe+rF5YsDJ
yzL1C4eFs9cJW9hGivfCSr1rT3eN3h5tKszCF79w3h2e+gs/u3Ep974mG7EoBwL/5vzcIi+EQUao
4iGZ5xsy52YXegRk6GX8jvj/SdNxF5FNpdIMp1rFjlMrA+0Q6x003SgBbrNvMMSlJwzQpV199MS7
fGDTsLTzgx9SMLsLbhuz8I8ue24VDPWx98QG906y1/hpnIiU6khF+q7S51xZyd4GmbW1aoMyzTYu
rRPqQ9M8mCRyhm3PVDmoptiTCL0tehhHvWgS6Xm2/hmF6SBWO5PodbUcq48birvtLMxttEhuAcE4
2ZznX6Ywi2dWugbKapeEzDQKzjbOvNhu+FJUNj3JBU1t67SXQRCWaCfhmbkkNZt5iDKF9nWqH2hF
uA07YvG6i8zNcZfj0aCd39b2WBPtmLz4tREdoZbvU1YCeHfVLw/8TOxV5Y+a07tLUuVdU5h1WtV7
28X5HtXbvCWULoc3edTl3yVCQJjCrGJj9JqlXnOUDaBjPXKGDVof87m8qlnEfcVjGcw87SwwfLYx
0ytxArg/oi8MSsyrcsKvs8ANj4nVfBRlNrGcMzCYZJQxAuXg1P3qnGjie0hA4PZfdNackshVx7yv
9ks5/0Sz0GyiVv+k9Q5yAxBAkXcXjKM3RWSzPZnG1naS9lgWFaHz0S3prLdgIMVwYvNykH3xUFgY
93Lb/6c4RMjyQAI6dVRrs/VVO8SvccN/5jPOS7fx1H5uQX2HuJvdRJfk+S1Ee+J+oTcdr3M5Pfbi
z+R39zwqq4dZfBtmER6o6/RLVZu/zDfFc3+MJg25gLihmp35HkQ7T6xcrrdktLeYFEJkkD3e7Np/
UJ5u8NSj/gFi9h2GMwJ9mews2bORy1PvrFmrkwCC27mkhRKIV1pPEMYnkYEOzrM106CJDAJe6az1
e43tbY1qykjsqtsugElfm/dChLfeal+9aJR7Xzp3oHHyzGB+o3D5svHVPb3RTEIJuFOs1Zc0HfQ1
4Kg3fbmxXZYd0zz/IEw82KmnT+7gJizqq9XW3+HjR+EkKSYLx2hOTPne8sp9nNnK7EfyNLd1E/2s
GSNqJv/P7CtS4l4DG7dLNti/0gYxnGQBRdArxyn00gWiM84WKzy34IPEOAbEvCKbsf0UrAktZrmw
3wYVD2IyjVvghNcInS49btFtR69A0dedq2pUh6ot3mr4ny+rP90vzP6ZfeAUzz45wmH1jRgDty3x
1LGfMbbTrBjMSKjT2hMVBhjDyQz48AteErGGkVsGHMFMYPrgEY44jjZEDMM44PL20+QZ/91yQaKY
bFh9HVHE4ZJSBB0GEfaVtMaLG2Dk8CT+oB5UUxVNC7rG+l/ObAH5OaFfgyajVITXhgUZt4FzQSiT
PNWt/0RRZbLV+x264ZOmg7Obkmz74KnofaBPGkGAF3T1YQ6pRkKn3i6YQW99ySC26ksZI1oTu8Vb
DuQYMwwc8NeN8k+DF25r01DxTM5YvRXBcwmbqkA38CXA8tx8THY7yiAHB9s2rLDjgVDQx2zQf6Tp
+hwI8iSCtN8u7SrIDe9eUbmbdCQA3vLgVDYwEBZKbJSySArY0ewY2sHZxT5J+b3VDstcnpA+HrCB
LVmCQ7JprrhuOSJqFsEhVMNxnUckxMRsxSo/ItJ0G/qIwXQtb9CmzCOxthfCdtzTPPGZeR2eHlDJ
KE/x8btdWp+dwftiKICKfPkFlEUQCl6q/ZAi4sLsG0svOqV9UiEOWKDOL9URBYp4rht/16oPwqDQ
ZqER34eL9xQSW0D7XM7AGJAxhDZECe3ltMrS4my0vBigBYvMNUuIoR0CCG0RoWvyM6h6MoAH/Es7
u2J733CW1hk6qDLId7UxsWQL9ZEMxfKQVbTotM/bLpy7GA8Nn8Gcf2Kxycax/R4SEHbKsPf+aOEg
yJpoD7bgReNnPRlOfwqj6Ws0tiL1fua8kjHLSCA2Gz8scTrgvkr8l2DJaGEmEgKs0Tq5DmGsrR/u
Ib7ZcHA+StQCsdegpBd4yonMsaDaYMaS+YjfM0r2fuEebAYLz0E7P6UFqJNQWGKLrRIgcV2g70g4
yyaCk9Sauyg1kRoAbsKJEbsnuYpQb+3SAurB0JD6kkI83fnGcBJgQVFTo5+kvu95sJXAAEn4CEbS
2J+T7Ggn3sliCuj7GRNI1g15CK+zGFl/e1n5NlnBvuuXjkwppz2YmRT4URuFGGJjmVN7I3PAtqw1
zJKfuq4isAF9f2E05N8YC3cjB2luw6r1BNNg12zPaH7RqFj6Y4644Nuan53qso0T0qIhQt7ObZBD
xUbRszoxF7eYtqaDHqazqIyEsgk/paydLN4KIsf3VtmhxXCblgtuHLfkIzaMXypNHOX4y67GCxDJ
X2gv2eTXBl8BdjwiJ9xbhia0Gtk5hP4LpjViWUJT8cIhZoHsZPcAsrz1QGNo7mItnVBtxF014CL+
QGj8bRqB2ub58FrNwcugJAIUhZdzrNsdTdLWm/mEvSWwjmkDCdROuRqSm8v9ANpJH8MB7a1bs4ad
PXxRhWd+24y+trJbSfH+WtaZjLlTV7wMY7KnOMViBDLkJgZ6B+AFrJNLFrJtKHbdNBCkmuND1Pm8
dTkdOPxTei2tGZ2GC/Bbi4wPmBGbqpbXsLDfjCwJMCQD8BZTUN8qKB6zqu2tZaiGCygwzmPGGRe6
66J6XvEymYj9tFy1nrB/Eoc7tcrTXVgQbsBzau5XUBHcgDcnImUpS3mvvIU4b6sHd1vR6spxQz3r
xwH//rGHrJMLIsknXBrnJkHDuVBWX/uqufcmAjRC6UaWOfztC+EDO08vu8pEM+tNjAMx66BcRuI3
NHlMRshmQouxGbxj6zDAaVvNIjzr+RsGn1Y227rt/CXD6RH3hjqlzHSZxHhP/awfcCAQzWsqmh2b
cOU9e2fjUNpZsAENdPMTdWFJ4HGkif4Q5i1uPzfXG5/NFISaxb0zxt/Rzr6Cll6Yp3GX8ChJaRxY
pnVbGTAlod/rz4bT0Fx0Rcvxk/rnuvSbeBBwAHvW3RerXeqLFyTIK1IOwG6KjunidkeM+GBMCjQ6
SUArZid6VzRhuBUm+qIy1VA1ivLsDvJL8vnctKNOwstO8GqaQ25k9k2LJR7nqjh3OJhSS34NuptJ
5kQU1/oVL/0qXTSsM23k/O50rrcNWqAQYDcO5FNNeMNS45H2Mj8Kr8nwfmPJGAP0IamFjF6cmmge
N52/qA27pEftP4oFjqrqh3+pr9Vm8LO7h2VFedO34XV3moOt2e4oe+/wPVfqevO7N8mNJi3zTqGx
AXq8j4ZbptzPXra/A5ER+7T3J8Q+S78rsuCPnvmvHOyeoT+f8FOdSCVHE928Kun9oRp7FvSeXOy4
XH6S/pixGfgC/Xvr8Q2H6fjeewlk5zS4ykoOVAp8k1LXr6x4rE0ABMWfQHxrc0F5lgRfBQJoImfo
j73iR1XF8yztq1XEflLfSaXfYeJjrBwVbDJBKrXMJv0/7eR+92TxxUFK7KiVNMxr6+f5D/oLGVel
/iCl248pGV6HnrbFm0/2jFabLn7e2j42WOqyjV/xbYrI+pu5mnmi9coIjOeOc3ysJBLzpI4RdlW7
zOeLLOYMcyOX0CD97TwrKx6DlggGTCPCfBsazXzfXF+M/MF9HEmvPydryPVYJuMGB/XrEAwPRvVU
JC2VLVCCzRAV3r4IR++USPOlFPV7GZBMVer23omkj/HzLJR+tBWEKyLXdHsXNN7wh+iR9yCvGP9W
43r5uZwr40tSi+7mkYiUWcrfO4GHupaUXcAuK9DAKO149JrztKYHNjiIIpii68Bl2ZjBFtUOjpz+
2HfaZP0l2A+7JKTiL+DoGNPdEBFQmmv3m1pH77vsm3USiIrQfQj+9ESXxFBs3RNejgQ0uMA/NJhw
r6lLjWC9X4u7ooo9FRM7uJrbZaMj7CCypDQvI50Qm978gH05+bq/GaaGF+e9D8zP+XraDgPbBGdN
JCFHddLFmTfEmmDke5LZzQ5d6fiEpg8b9eNsNupWpso7SP7dYQad3WcIvBoLy7T8NSUGqIGwfyB6
CX+JW/5MJuMEU/xOaE8pzvVnS3+KpArCWc2efpeQWXKcGJBDHKoQkOb61jELj1N/FZ87RJDN9nyp
+sT4SByxDxxwHXVi5GfPnz7cCdgjwHS8CVm+zwQjYAmud7bzdm9YA8wTTwHxYQV77cc37vL02Dfh
nnBzEQzfQ5+/+doVzyaibQYK4l3203RY7Pc6LMwHkxQWatWOS7LnZ1IiwaPL0fmeIAaGZpZ6z8AE
xMk4PzDNzolY/g3unE6wEyLGEokpLXrHcENPlEz5loUxD5ndy6vjO9vKWyXUOz8fpm+zsGNyd/ig
0sjf1l32kti8OASHIKoym/CF7Im/5KLsFlkun0WZXHyxhExsL2FzthkrbrBgXbVdfOrZYRzcvQyl
Z25tSwDtksaju+SoQBVluDsnz72txjVG8LmxWQBggSXqDoYAb2k8j9V0Bjp3cC1yIrveYUTQNBXU
g2amUJ/oBIH4oB4pcKDyYDnBSpxoQK76FVM/a7qPgXn21VvQoE+1xOLhkIPwN6QRk4WQYmkcgDWn
wYYTq9gDWt2HCtUFK2Nkm+PGTVpSfY1fifvppC3ACddL0Bn2+8U1PiSx0huB+Yoy0d6i2/k3ZFFz
rGbjza6DO5rO9MLSfQJERotQl85DZ9wcpc5Smft0DDey1Sau+WDXEq5cQ+Vp2flt/IDWA3fJK3LZ
zzKAOO9kyb+Uscxkc8+Pw4TNlZPFo1I1radq9D4bF3U3DYWOe7KaDQWvBdItlTrjM3Lr9jPEpU34
lOBMAwzHIcSHC8mN4TN17JcfUPvzFcMESaA4yOdGAMZA0fPpQpNs/JuVu8PGlygfB4cp1gIgXbbT
dgLhwUhi2ttD+EGyzJ9Sdu8iRLTZ9v2hZ3QU69DGZZ63j3VZbHUO6y9PCjqLkepET+IyjsUrRp9n
alJkxwAOpAnnY2Bftx9R/679kyPgI9j2SBXnsOmbJiK7irqmHIEWGHXIH2wH4r9dwFStXFBnTVTW
G2+AD5G2iImUQMQHtYbpGFpMYc8NCzRmMhgxGd0V4ur0xb2pJUiqGaZ/MKLb163csuzdCEarm0S3
TUwE7JTgBgoI5y7BI8/RB2ldT0ESWUeSrbmXRwWkguSCrSx80kmn5NJZ9gsCiPRcGWwq3TJ9jWjG
th6oYwBZ3S5yWfJZQ2bj3ypOeemAukCIw/vrxqNJxg3fZrk1OeZvFoM9I2OMK3omjVPYkKNX49XV
yfMStPyQcNsXLZj+cuVeWfnyYSCYRWnCzM/qcarRjjz3RvDLt4d/HA1BzCEJcI+RFrAE6xPBNYPC
oRb4jy5WwF5ZY6PPbUZJ5uscWIfMYBTgz67Yh6X6KpcRAqBMHqZ5UxVzdGUQSjiAuyCN5roish1U
33LOv+22hIPiNf/80QbXjf9xJ3X6pDgS+5L9ahSU7mYY1tbFN09ZSPXKRnSDmA3zmcg5N6sz+M1j
6eX/UmcFceSM4BI0ndNKJ8lpxXRGjOjS9prOlZdfVmMZO9BN6DrYpSSPk518jx37MqhEnBkgXDnV
lvmQ9tOvwqyRPbPtCz05nMsFPeQM/9HncThrIFKkd9jnws0TCG8CHz6uqyClSEGru2T2b2UoXjST
5YsPIZGJ35Q2mDP7k6z5SubhDwo4/JPkRzP2VW8Zb4ZnUeUF9mzfbKeEvd8I7xd5nM17VklyJyus
n5YJUI7B5U4WmvgGB9hSavoHgiZYEZLw4IkABCBJJNTGoBON+jQ+JoMoDjMzro0eulcqfpeL2h/5
NEgZ9l30VC3RXyyYINekNVBvM3oQnu4PznIN6CXxz0RIrrJ/DZul3o4YGTgGJoXBfaldeQkCsvLW
/9SLpIrps23XdR+GLOnEXGBLA+sjY6yGszd3PuSO8sXLiich4A3PM9tRtiy7KWytnRUNuD0vCyP5
ENrqlgcfrUXBKl0hy+kiYtOA7PjxkOTi3FcfVFD1RU3juXJNvfVZovLyFvsFz28jl99eg4cgNSna
lw1LnE1auRXAU/bAwr7T0csxupU0j5af/smIOZkzQwNLQX6AlZzEhg54GFtsfLsZLuqkdXkiKwoV
94eWe9tbTPAZhTTGk/Q/i9Ty0Q2i8hjU4j3otDz48Hrx7CX7qIMVHvkvGTLc2A9a4oTR8UVD3R/N
lQoBRTbuQyzKCbZErBLjbg4BNNKhQv0ou5+2lIzSJOTZlK1ixESaf/zTGkJCkQToKyg4BmFwiCAK
kiVD9r2n7rUVWXuz2wgIR9dtS2Wh1xUeh8nvsawfQ+1OcT1ONFsdvbzwedsYYYJM5E0RfYZao9b+
wcvkDV2YcZ3CT9nL9GqLjtlHkpLKLNVDOaHjiPy/VV8H56Drf6fRS9YQk4GsNDyXINtunlm9Lx3P
Ze6FE/qMbLy7UfqUdUw4elOZn4VdvRuefSxb8lijgY1v++hSdyGXn3AEwU4lASyT/kdvIEnBZ+C4
oXcmSvJiCq+4Kvr0TH2nXkohlyCAyzN+1yf532qOi2jlqvh+S2M+Xrh/rnAfcZsIzuq8xzEyu/+6
LAT4WS7pjq0HUMw2Nrx8vNeed9SyKTGzTI+gDIkz9jEBBZq0jqhLLq2aiBmsNatMFACO91APs/F7
FozIgFKQTVh56ZMmMjHkuGdBbJ5Fl4/nDDj/zgGTq4bgQnTduVLWphlthBFu/+GvRmrAE7GxDHdE
cPu2apx9TYjONkylyUwayhLRyvgsQppe0x0zJlpm/WQh0dlYhKZtHJ+UoLYx9p1B2yFIAV8xO7ch
4CgHRgXnqELV3wdyo2p07HX4JVkxXoY5ODmAF2JE4pqclmbnL8a/ssgfrTkDhY+EzZT9sVjYszUk
rqhuKXeMz8g01taKkPUkEBALEyQIBRmFKOIaSAPdpRX6F8dVGGMOe6ojQFSmwF9dNp6zFTK08dSL
uygHvlQsB15xnDxsVp1PGeCYjHv9hKu9oKbth5JQbA2cs7L1nklCsu3f5sJ/naPye7ZS0lQwWjhM
8kA+h6ilVmPzuE5lDdEvDPc3pPkOp8yb38xmP3es5kQKcNAIQfOEu75GclgWxndtgaRsM59NLC1d
JoEViTnsmUedtchRRJRBy4uugfoMj+yN7YMti985CfMYBCpGNCnTWpvds2qeG1fdegXmwMGrZ4xk
JLLu/Na6eJwbUMcTHR/CYtpB0wG4Xsw5KUnqtrjUoWnU3U1cRWahzkEG8NvAbXM1vOSOUurZQcnf
YGzEZrp8Kj7oJjNJufkM1l52hbMYauMaTnCr/THfItrottbaqg69eCeE/i5LCb6emZQ9dW/Gcu5V
9s4x0cMytXcDK0SSdHJBmaTcnTY5rHIVYpogajc6l5q1bV90XGPzbbDar9xwrlCg2h0LP4zfRX12
ZXdRcxGdfBH8lW6BHs6i0K2YlcNLDMwYgQhJoKn68O2ZTlVy/xbApWHMaCR5ZE3bKbE7NbZyKlUD
wJ9PdEuYIC823GfPu5YBNIB5gViYtOoIZwpEUcuZhGzrSP8bJ2jNAGQ7PWg2pD3mDG+MLYkE+NI8
emYJYzH6TXG2bCa/jdiSVIiNKLo2qeQesKAz7ysX6n1m7A3X9Im7gHCpXPun9HMD4gz6wg5illy1
Z+vkFOV3vXPpnhSivBodDJcRrDBiibinAtx1vnXwNTLIbImoG9cg7jA6wwffMG404ON2H2lKqq65
eiuqIDzNi8/4BB1M7s0lUqDklKcQTVO2bHNKfVZFQ4bW0js62TFcCZaVNP7AHCC10G4PuvAuDHeI
7DW40SSq+s00NaBfgyMsoShWjdfuC4YDlzzM3/nwa6ZfJsCq0X2egARZNbwnpuRu7CF9oP2AMMnJ
WzQlkW+6zA4sRxMgcklcaDhfesp5Sd3qUk03TyEH8JefKrdunMfzViLO5B34JfrgY/BWqG7qnDJF
bzlYxS7tJa64qaICzF5CF85L2NZ/wsp7zFvX3WJcRz82I0QSzl0axRNuM6D/E4mxqIAS3L6LODDi
qUzjXwJY5ZGJLG7pQ8W6tDQopAcmwuCG2E7FENW8e2hW5P4Kds0VN8eQDRUGnKQ7zDUIH40eyk7W
ALvAvpI+XGwHP93Twb0SkfR7UeUPKxgydwlLQEFSblFxn+mjcGJPThCbEN9l578GumWHDIxxw9Lz
kGW/IxcpQq5MNvllOHAMpepY+A4pqYzllqp9YAw+zp48dCUe78hJELoK8Gg/yiGZuu7dw+DDx5hw
twNbKiAUM0Vk98MwIiJ0ORZRvSvW19WVko+NkZqPyRX5OXcomfBDwNfs5v0bidYd9k9O75VGbUzJ
U2FbqK3W4tQNvztHX8lPWQnoaBcCtRwbs7uIpfyXSwdb5DTsV5RzltzBNndExJl/a9Uc2Gd+UZgh
UZqm7ejWNRUkfmhfPumi+AYia6/XES4iFE3bhEg+lUV3O6dvRfbD3kcs/xHVCyb/7YdgzGgmbr33
1nzLNFU75UTAzQcXjYLdVEd3/FjDA3fotRvwPhN3UFSDnWsuOqcsrVggDQHQziSVw6ZS9lX403Nj
BmrXDt28aZT8miPWUe3/cnCGq4F3ojeYexoOhc/oY5yD0JWmnyL7Zw86PU5YbBlkf8/90sQiwFzh
BMkfXkR8+3nEgLDsjE2L0mVjzFik24CcjMY/VO740ITGFtntxSjNaq899cyVwUEn1o/LtbZ+6/yZ
gzXzJ+SFHlGga1ej9jgZ47p7VstbNWREKElM+16Wfc6uC5qnG6jKrB1b+qfBzn5UZlwWPCwoUYJ/
dbDxOh4ENSgExm6DVsGmnddcDlvWvhG5XQyRzfqPWz9175X7g5jprZuAGEzMOHTtITQO09+s9AgD
QEdbqF94DilVNRQpF5Ij4nfI+eMk2GgAz8wiR2wLx0dTKy6MoIC0AOobOu93lFFqYkc6FoDHcPTn
t2odiA91Ye2nQXV8SvqfGDNUcYn4DMvUP+6DhS/Y011EoxTiIZffoWt+9R1YsNrRlBctKfcayVrj
+9+C5dEe29zHItEJaKZcRoUCttNFQ4Vk/VZ6eEiQIuL/605ei+qKMRB4ACt7B/Oxt1A+bQ3ezz5h
/UI20LsaWaNhLel3z0icP2sL1HbpBWIvNdq9QDN2nU33zCw+v+eF8WzrfOvxQm+WSCUf/+3De2N+
sQb9q1RVsLGKoNyZqvth+//OTw0wHvobuDbgaSBDFxvPbBJsDRDyYv3eOhFBdNY9C0SwryPGd3Xr
nRryS1kK8gA6jVkeFp+GlhVvu+XYPRspSy7qVptihig6TF4bYmayky2K91rwRGRRO5Lx4KqNSWVy
6Pl6KA6zuJx9aHwGwdicfs1ovtYdAQVc4Ns0DZ86/JiATaf39ajdzLfQEesyAhrrwm7HCYYP222J
gQiHRwDRMMaf7YH5mqrqL6MBtJaM6u/S0XQtdtmATirdG7Gl8NQCg4hkV29bR3GxLvgcG6U3o7oX
YfqPmOFvpoXPkzKx0q7a4s5ZcElXjnGUN9Mp1tFwAgfL8zUL32IXaGRJYjC5RhrSFqzXqYFdbBHj
wkZLxZWanvPwADcmvRKDByhbb5Bi096JOiNooH4LAv1o9152CIck7rr8MikU17UgDcQH0rcSvYTx
UdX1S9hYAVPnhb5n5u1P5KVYZjQyzs4N+A5kxbEq5bVeYXtWU2b0T8OxSwVpQBTFrWMf7VYSzCbp
KfsIymkEvAgpwaM5I61h/Xw2+dkvlX82VzxXRIB3rAG4MraRb33nfKMC42jNyBeZu5r9a8XWyGcX
kUScazl4PVZBjE4NGIK6b4wYnCqQES6qMVcnEo/XFRErmM560oKosajKCIyjD7GKXJEtgkgcHNpz
VhNCS4wqa2g/eKzR3rvQTLZuZNJVRPKNATwz04XXevRhgEv6Cd0hy5PW65odKVVRbDtRPGPJes55
iqjfO6aIy2tiO7uxBfNta6YnuJRuEztkWPHUF0vDqAEn/adcMn8PpPqet8V7I+ClLeUJP89hYet2
6UL7TEBQufHxKVCrcLlCyL1UQ7GdjaWCTW2Rb1zaRFipBZx3UHaXpkYeq4zxoUXWv0c0zvFnnHtJ
9eSZ86vN52ICQlxLGOL10jq9r3poGAkA1GT0sIQGRQz34EgHNWcI+rm2e9dRG0uwDrJpKEmTWDF2
RMCGgjzJGVn8SBXK1V6a6K7n1IzxRf6SqcrjwqgZe4tmzfdCDlBY6gTxYj4TKXdz0y0Da3b3MiLt
pMi+fQd5S7s2Vp09PA4WTVfIenJD8idghZ6t1dBeA0d/2YGejgBvTiNo9FPtSXgy1d0vSTlcVE3d
vKfYC2br1rqj2odGgZGwsHYFaB7wB9BZM6P71a7KfjS+scpSF44XrvamgAgfKszQhH0s1Xxe6nfX
gRI5FvygsRo8+p0/rvRBSAT13x53D/al6s0Ll5d+kggAQ/7ixezgKdrMhFRwGqGK00G/Dq79spDe
Gi+CQqcZho8BlKzOuweyNddobSAzk/WeeePHKCVrO9MAtWXA/vPZL41jugWI/Q7J4l/mLl/MyLM4
F8O9bGC3J0XMSVHtsRAlgEE4ZKEc0NSjfPeIAUwo2mJzopCV3Tnp1IcXeOMNVUQULwNzjzAYY8tt
jnDhnJ0duf/hcPM46/PnEe0w//u8C0uTOhWPaEgJAWFHbX1OetiyyyrH0R9UUhjGuMhA4FE3mIi3
/4+r81qOVIm27RcRQZKQwKvKeyOvF6LVrcZ7z9ffQXWcu0+cF0JVW70lVRWZK9eac0zgusEmG0Zk
kuIvgzeWKWDDT7X5PsDJ1JSMEEn1dxHS7KRdlB0h9G979wwMV3GoxX2nfwdJdlNkNdNnpsvYEVNR
jdW40BgZEi+Ta09Vor0r3E1r086/CZpFReVEp8Apd2UuzSP8jWlrDYz+JzN4GtiMaSG5kOBLlyLf
PPUeMvumahEJpmpBbCiVhuIDBLVB2Fjju5qjamtxg3W5GdInVYJOFtbABikR5epUbGfWnK+R6hSh
MVkgg4G+5Zyjdg7wMecu44HWImiT+R/0SE+XdkmhnNe+2iTzro2rMF4gCqUH4fRU7z0SCBnTc59q
dxYfX5nehE8evbuF47prV8Mq34mU3mtLvEPtrzOt+JYp0WXJX3zx8UKvRbCovADueBFqq8gOAL5k
lE5z+ZxqnJW0ObOijcK9U7jMwZKRvq/5GxuLdkrr4TRyft+i139lcMNgCZBAEyNOTK5BX5+DxqIK
1BdFOpwxpxCvMoW3MYtADxfRc6edB3e42y3w0FKDxAGCfDlm3oYzg70Do//RI27ZDXG1Sqv4NMYg
4SE+6mv0FvYByqm3IX5PAwPAsqDJ99gIsg3l5qbImhUGwyMx5AWZnGDurXOCsHFlAVrrFBFbpFE0
g/Vm4QrbJAnrtUtcszPD1rxouIRIO1mMiu8OhWbjczuqaVl5CCsJ4CPES3RLE5siOTsQQp0wvaeB
xSwYSDV5El9RIrdmnI40gpB7jc50GnrQTu0wfNszXs/pDmSa7Xua6fNn/26Gfkj4js/95+yy4QjA
apPYEbEOwDN45d/IgK5XTv8UGQBb/dY5ygFxFdS5XQf3YB5aroKga48OOGItSqONjZMNoam9cOqQ
L0TiP/voyUeI/boXLB1a/TTfg3Q/5q/h1GqM+tTSyYLyOCICFIA+l1r1MGxfCk9kG9Pib230A/qe
bAV2uKHPF68AllGBTrRjB0JcA5MAzrnUSKOuesptsmS8WV1cDmSnJYLNPnKcU0m1PstizH0xjwWK
rr3FAYpZhqnztLSEwTOQMK1hlJA14Du8OIgrAGcN5Ci1rfdFAEe+MDX1ienFRTQ+uH9tK5VvDeM1
SZJZ2Y/WJmmRD4TTeNLa8JrqJt2dKtSfuA0vQwumUqbRonMafe3a/nOaxGonC+qbXP6KQ4d2g9C1
tTBNKDNtuEvxihKvvjKGJl9uKmwGqz4rXe67liAkzhgxYBXYiVoTXgk4hSUMSJt5JW+Yo3ihsYOJ
c1780nvrTyIxLUe0SDXPTA78TmgrLQPCIh18DvkYUhwaAYO+rY2iO6A82WRu9rvErb4bKrkCp/Xo
YP7GOXFvqPDWNVvrQqfAtrT2V2Evp26erVd2jax5EKvO1dAODxTIgh4JgdkvzNHw6c+zzHKsvqs0
Rwzqoi2RJGdxSEhWDRzyhRi/Qd2DEsMb9VSiSmCaMH5aBWSXLKlKGnjx3oOECDhDh/ZDQ6XB2ZHT
BIe74VaLaGLOGOWUZ1YSeoeUShNLPhLgQFuSaMEJzKUDi5hQbrKezAas8RDVCqSDwtTXGkzeqWZn
KADYr6aaXD01gqLNbX6YpKQy0Jsaev6Ln2b6EXXJFHOYHba6W+PQGeEkBfy0JyHDE96WpEDTaMTG
H80vc+gk+4xFh8/atNHlNafbR3+pDZdoKPp10RI0Vam/QVxeEWDoQ4RIXuuqM/kTrCImmwkCU3c4
lD1nCIJrO9NcBTVjDRXE0DT75qTXxmfR8eHR+TagRUfhtcdRM6oLACS4zopSLG6qD5E7clW54YmW
so1uqh3Z01E2Di/EARB/oFG/kcd3Nxg3bDzTRnkRmy+4834iaQY7E98UZ2FjMxo012mm4j7se+cS
xZJAI8T3OB4+NaRjyIkcIzrHtEHInhblSo+D+OwLRrZDHFwJIbDMrZZhbalm1+hkkonmKroqcV0F
l0yx1cRgNa0u53114+zWA5+Nmk7/7jho0jwK9qhN4Ga2HgJes7xBqwOGNMa33ASGNIwlqasNEHS3
GF9as9SY7tMfYVS7Z4sttwTH4ClBJzSK5pAkQb53M40Jkm9MGQ69xvU5sKbWKmuinzS2w53lTsN8
ooy30kJekDXdnVNPhSygzxa45sOvMu6bGb1DMBzm9HPcyC+TsXiWHPksJzsnrn6jC/R3ozUcLc/V
rswwvgs1YKmZH3XEYY6WQVZkXOinOoQw19HZ9hisbBsM7eXQI5q0IF+WFW2cAMHtig4ICsU4Glfd
pGV7Ej1qAyWnn2yRxLtrphjjQsRlfpbz5fFVJ3R/X3Xe6b/nKwKtNhjxk2104pRVP5cKi8+Egn/R
InwRiHDuJoEjiBmHTd2ZaPkbw9/QTwZGHbjeLmkqOJku1QMqdCyqICGWKSkqVwSFDtZXvg/nEROX
OPpVu5axouQXROoGCNhmLDCxfd5Wb6i5B2fYQUhYcj+n36j+WesQwMVapl7GdEIvL+fzd21bL0bm
flUEblD/GBN5HQwMdBGHZzMrpjcYtNs+TJt72Nvq1XDAJiHlY7wZ3iRYjsc/yR3hHPvRBdNuVOMd
psHGKKxsb8OXA2Cbydf/9ZBt7wzh6q1qje6WEjLmi+xuzRcEHfkOsc+3jlBCjq159nTSvSS5HZ0/
IFMT7qHVlH9uU+DGnZRAMQZvnaHCPHiZa+7I6HhJ40mqpyB19n2QocWf7OTkNvDdSmEdxORZB+54
XtiBdTdMbPvw32XoYudArCCiLjucVngm6FE6ZrPDlGfes7hVZ2GrLVR/Y5GlVb8NVZa8FrjbY7h/
96HXk1eAKmcz7uXFdZLgrIzujfRKf6H0VmyrRhvuFiSWW+a9Q8sd7vVoERGWElg6GpF90owcSy9m
jrpz7oWVegWVPukZ3L0OARZ7E7zMLp5i68kunWQ9wVJdKcvxttYsZbLRjUCBcrotiMbys4jYCJ0q
fcdgts87d+ZSauiRg1B8hpjFCaROWaWwmT6NrnDR19XMrsL6lkjn94OhgUBvtvm+hnGOURVIgY2R
mNb/6CK5jA0yE8tARNu2MfXj4/JIbfnvoWAEQIBNsSWNrd1qvesihUKJ7KYdiLDAPzku0y4L6cOy
NWsL+Z4er7FG6IhpVP9mlMQt9mzSO2U2q6At2sMjXeW/i+3xoc7K+e/NdsKRAo3I/1z8WZ7au/qp
Qje8yx4WeZSxNUcjaAbKJH4CI9XIUQCLZdI3zRHN0qpFWnKOw3b+c4uD8hk5PulESi8sF8U40qgk
IKCw3mJJ97emLK29VgcCqtX8ZRdmixQ/7aJ2AUaIPo9HFkE2CGi3nDfr25ggv8uKMd33M6dFU943
FKFiI0xHHJx+EodI+zAI9rJXbtd7r2zs2hP3cnPjwIaOJZphQUiqiqM1HkbCIZe6RnMWxpi+yK0s
vtiS3tnEzEGw2zwmCWXY7FPcyms9KY4I69sfQ1onm3DgW65PH7kxFnN+gn53WN+QpzsrKJnaxrDO
Nv6hN/448tutoT9a9HLTyHwXcavjWSWgcdRadMclnVMnc38NfRAeLGzjDBdGRoWese6ycNx1WAgo
GwKOMWmRzy6WHagf5HaDMC9FkTlbI6UST7H1wcEGSvh4HR4XX0eC05aEbJo65cdsFu4MdUJRb+xA
yc2rIz1aEv2iuxATyVP4VdZx8/lvsUhwD0xwzTozSt6YwNAnmCkwJYqCpT4BA3u88/pUt0SJhoq3
UCLwx0pUHphdVfXWqMRbjDOJ4ZdMrwwaSRDhlqQiUuUyHiQe8Tg7RRp8amJrh4OO72bRzx3XmvEs
UhP3gNbXOwgD1+sUZcMyMnQswnF7R0AeIDKz/DuKud0w+Gzg7pSeSFYUZP3a4UFDVdG3NkFh1aZQ
Z1WJ6vbv0ufFJbRJMQNbgASgvPb0QK5RNen0syGe1tP0qQolt43lZRsyoOZOmX1NaxtJr972KIan
4jj1Uc5KNuyiQiZvvFHB3je0YI0nIN0mpdj3UupvSwhw1sEPy+nJyb3oCNm+RK5ofsZFT4NQyZ65
k3qplN+9FnYVLdVEXdmY8l2EFV5BtlQzs7oNSIH8WViMjZgshI3Wvtkx7d6+S9G8JOmHhJi5rOsi
2VlN9BbKCQTEaDxXgix3ku53PryX7ykxrxHt2p0vmO44cR+/m9RYK22sMwLtm4U/TclBTk7CQZQA
shbCDkpzHjqlU26nvtmag1zkwFZ2PYhtzPrzqp3jkWkJ+8m80VjGpAVeSbalJ9zXgCoJgNm0KMHP
CSLPMyYSfpdW/wPCalphQ0DowhFhycg8PVZBgS7Jro2nB44pThz/SlsPRymNrs1ErNVLFQ5wDx1s
W+mYxsdSS91NFdqUSulwMAFwrbgdGWpFzXiOnTfMi/0p0y3CJXpkoiR/iSN3Ye0Gbw2CnBOFaPci
tZZDdXHrRsdY0TCiNlFEK6Vq7OPt0NZi8fjYi2SC3u40v0gXsJ7N6A+g1+rJojFdILqA7oNXzkAI
yToRYJNLIw66eXQqZ8ADPlTj8G/xicEvtDOuiMbhC01XWoleX6PGCfKLKVCdE9TzhAJs/FJIPgzp
JivAreJfsMBEabfno5l4fEsrmMf0AN1j/ZppzR+RIMsqfCmOFYF0VIyV9WyU8SnAeY0wC2yDiXXV
LkHs1+4Q78EGZNcpCpKVhsIGpT9GA0s0f+1CosXirzyNepaeSKHXt1Uq752B7aiuoJBXeecReCJ3
oUoeNmQaeR0wE+Xo0GFyizI+czHREvPRh1j/czQmT1jIDPi3/MGe092l3uODJwHx4KlRbjBPplRp
tlyxYHsYiFyOwEGrHQM5ZvPiQBtUr8fjYFKBRcpDMlEXv2uDTd7nEPBYoVrWwjUV8F9DhO4yiBxw
JZON16BxvJ0IMg1Qagpwt+8xQIw1Ruwg/PQhXDznPg1sij97Z3M+WeidFDAfuGgpUX2oAWeuVYco
6eJAmydWnSQpVyY4xYW1FAm05iGhQ15AVRsCwBWCluBj8R+DKV5YNfeBQ2oeYo1WHB6XwRg5f7tp
RhPGpUyORcicvtLIyzb7DzQcmMOqgDXEtaAjBQ1aZscQ+4BRIklfw3Ts58vQOPW+odVpedAZOEfb
4z6aW3qxjM6K3p3SqIl8JkMXNnqSX3VV7Yso/UhglJ1wl2T7DK3PUy3JS2qdIKVXV3ZssigoLNx+
m6SuSRDM5zK696/AftxN7gvz39mn5r18zYBfzKZGIikz69QJVd8yYKOK6u+x5AxBvbfaplxlIrl4
o9fsLNnTGAyq4QzNFz0xS9GmaYgz0dC96k9z95h2GKMYL42B9opx2/rFsUQPcEcCTqY537Xxgbk/
VYTJbbKSAPCA4qPu5siwQfWcxZLnlIVniaGpf6OgKddJNQV0pxQsnW48YnbRNoVXW2sMIPa9c1gg
png+01shh00VkDdihBsjUcvG67Zm1QX3zKN+qHEXA9peTGVYHeuK1BU50y/+/eZD2H8N8wqIfPc6
WUTU2CMHHNARAaCducTTkAeXESa3rCpA2s+3jMDIsU3mhzLpgs2oheUCqYl34IsSzXq8rMosAnuB
qllYdUvFl8Muqz20mw1NwVA3kGn400YViL5xPsdHxp7Rzi+z99ykUTmQbb2PUhUd+T9y/C0L86zb
CXl8STNgBkrfHJxyW9yCCUd/MDjOiHK+8Cb/FEHwclVy7PrPfmrti5XTvyAuaOlj1Ls87jnbKMQy
shv75PVmtg9047WKjD0Rvvp7j6Bq3bTmMyba6kJq2NlQCswXVekTv9pwVUlKImGZzypevCIpCmSR
+l/pNMJwcpNp6+hQXUduWBqC0XB8fFUHx0F9z16gSfnhBdeXugrK0quKUfWVpLrB6Ebm8z9PI48D
zAR2LRlSjvGDtYriKt23SUf8rrTy5ahrGz1U8qyaOVzLJ54uIqPuKupyPXI4O9FF29RlVBzJMqkv
WBC8g121W9OuKHlgWyyzrorB6/nxSUMjyHK2nOSoXvS8cw6YfhT89ISzfWcv2eugimfq5tCV3rQN
ZoFKFXNuT+gdRwueszFV3dWJ8nTnUMsTgeV318elFPLk6+mPnkw3M7WZeVNcumK4Jt7kHbqxhkNl
obRxx+IA5f6QR1Z2qKLWvVmqXz82g34qy+W/z2qbmx+wzS6Eh5pn0cTxS2nZvBm+4cBKzswN/M94
J12LgE4AUOiaSRyoqnbhFL1FnmICWWfgrp7wPh3yQjAyd2uKP+h5yCWN7B7lk/ZJ95OZhaX8jSJ+
ZUEmX7opq2h2UlX++XFRUvjnxjdHcsGrHUNXfZkXFXSXqIf7GcoBsYYRaTfuPGqJ2Lu7AomeaNH6
5vZUMjDEMx2VBGVrRAOutC6M79J8SQDGofBW7IfQgkBXczcTX6Y/FWVMCR2bhDsKRj6RYK+uaDqN
UZB762DU1BryOYEU82caDyzgBhAYK0XZUflVvYeMnRyH+aLa5JNFYWDLCeNDYefl2i0mzN3oMF5G
qobWahmRDoRPFX3rbrHd3FQtvAP0d3dhIr3e13hPn8L5J8lZhFfa5VcGaO5gyTZ4DnGbL0qDbKuu
6wDZIJ7aIBlCmavb+NhpNa1tEEBIX2Vy7ZV57vzEWlmBO64rr06urlDnBwgq7oZ2HXb6eAhbRFt5
aNqbJmYmAB8cxlqVvZVt2fs7yyocdBVdvkibJD8gEvOXnQuCWuPs9FS0Tbcu6JxmuZGeU9Iebtie
is2MhkE6ZJy80LrR4qmf5UQvI4ySH0rf/jPGm9RrSQIQz2VnhaakiZGzl5GUe9G7f6NRVscmKG0c
F8ytmO9Ou8xDaZZWIliK0SmvZq3bGx1/5r5SAbCL0Zd03rWFFmXpJfMsZ6lFBsCuygHBP//qLQ1t
2pRJsHw8xGDDipYF9HkbpBUIkOKllXEwbBW2Jn6nE55j2u2Gu8x7yzzEws7xT0uksEpDO+1JuKk2
Ad4su6AfSmCLXYrNNhq0+to1EMWkj9OjaNw3aVJWNJz25lhF1Amzon4hDXJaKNfU0ZJeuBuC9FmV
+Tb23PA6ZcJ/kX3ABlRH2kYkSAZzMVUHPWhKMr0s5vEEd7e6EX6gIgVMgUDzPA7ar0jV2iq1rOza
28HmsaBqYCdjoXoaELfC9/WDsqf4qAXqhNR97qfOf2WI6YTECwIiBMKQqZX1y4OuVCa73h3MM6Qk
84gWDM6Ebfon0wiZ7btMi1GlNuV4NVUsL7Hz6Vka1UvVE9yoKbJb2rMQKR2rhp+BgZChC6cXWipS
7sf6UKSRAh2pt5gsbnrbMQWdu1qcWp7omGhn0TbPbuHFLJjWR63GaWcB8875P5LxJAm8Tz3yl+aD
lpFVi4lGAe4X1yfab86IRavVbwVzy8NgOGxqrNM0k8E1yulrnMBqPDBQreFeC6n7h9Szgr1KKNV9
UoQMP/kp227pWxE6aRCy9cpK4o6Bbe5eDC+MTm6oA+Dg6FsZHWAGc9rWLqochPH5sufosn9w25S0
P8upYlKIG3tVl2ShQxx9CzBAngnO4ghaq8tgVtm+hCci/X4j7cS6cAP0IIbmRiY+vnRf1oqWY6n+
kB0NbiHug+fxu8XOQdoC36np7XQQql3ZHXtMAYdzbIT2Vkp6ZDCffOag4s1rUv8KJCl8X0j6zYey
MpK1gehgnUagsx5W5GzMglPLupZkv2zoHo1AW7moRehc/nuYlma3N0Ez/SOfxaSubQrGuDh5Em8T
qEXWNsWrMNDeWpo2rlogLbyhc2KE3jgbw2XzrWNkyflcUHRx6YMiIJYJDuCr7k97LYhQhSXPs2L1
jME/vD4u8UhBoOJCHvAka6+Ig4hju2qNHXwDbGUE69c/Row3sSMXeivygTabuQl6n/4RjCsoAtj+
ll6GN1NpbrnKtc7jfSlouE9j2+29n7LPu31VNs0HE2ruVefDrjGeFomXPrtOcVR6wDm8IgbAi10T
5XdJpoPeVbckW5LvNZ9TRv0z1yXvlxvenZQhv113L3HcbbNJA2ZX1uHCCax63zpEExalNZ44dvlr
3wQP5yky6RGFY8axoRpKrfqo/LbbeeirLiGH40WSuNDTBnM6xKH3l04VmnHXhbTGoslijP5MdIGD
dqjNztqwt3q9BMsCaJmUAWZDVMNg5k3jaGowPVKhfmV2Od2tUJ7BrJoXgbJfQMX99yjBICtFkq91
6AQfU3anhWp/ZpZOM3VI+rUcavuzpTcEe9J6pZ+GTdV8B4PXrUhelc9pBNVQY3x+gGIABpaZJyko
n1Iby12FiWeZsb5nUH6eNXxQy8dXYcSg8PFVT8sPf26/MkHpbyMrNG6PixlWKAZtVEzzU+3gJOd5
LlsphyFl2RwoFtN7k076lTwKpsQ1QFN2cKrlagQ40OnoxObL5AIYoBdN1o3Ib71K9bUZM/+HY5cj
0cGS76AZOCIxsp8iE0SD6gN3lwaTwEnDiaDpJfNfrT/lznAUE4JO06AcGtodh9PoQDCuYBjGscet
4hcF8egTBsk7PmONYgBERSiS5hSPVN898/ltAnZ6bZUo2CWUFKwQ9g9pUv21o5Qu/D+0HsPb48LY
1twG8y9kZ9K96n8HG8tnqPndzZJ4EgM69jdUy5wu56osHuCr5GIgWz5Kf8doYemx1/GlxExALKb5
u89V8UIc4Aq1HPDpxHOhhym1xtt4tVCe2UnXImrOl5Pu/gx1mh0liRbvS7OlmEKw6txVw4tYDCAd
8vkmyePyxvHK/+466jHSuL7QJ9Qb2yrS1zJico/igFgfkr3rGVehk982DBqmhdp2BH1GEwLMZPE5
9cEXNCPyj6QDN9ihHFxBXrWOQ4H+PLbLjxh320IGPxVq5kNFhWDV1S3T8f8+6uAur8/QkDkAaK1r
It4qyEoVHLh05xe2ZWS7NqpTem/eqhv06FAOboSa3kZo3LNKd0V6oOY4MBJaw4h1d8HcLRNTkG8f
G0cdInHxqLxXiZbvu6QfP0yd6CSCTxh3UFzEGqTmetLJMyYTaT+Rlclb71l7LFgGP/9HLwGF9INb
vVioJSGbpAdDpBos7pUq/f4p0dEDjGMuXmzMSauoqcX68bAjRBqGhHgGwwUP0WGabgWD810W3SWU
Xf7W10W1qTUHGXbVRC+BM/6StbDOdWylT/jPzHM64m7K0NRs8wnJ3rLNh2RFStyJWTDOkLkvWuZ1
fZtBMpwbeU6z/Po2GCrZwyYCTBbafIvfaNsu5e1MtfZouMMIWJBeaJo01i8Cyb6pT8s7SSiBO9UX
lrtiC8AzRUpc1JfaZoHRprDYpAa9cRpROJZnyLhZcyADhowLcaTz3E/OW6TJUzup9HcNNcs3CfFq
Tf1O3S7uiCmQ+esor02XiYINY+BW5bMMsnTjXyJvN11J0ahLpg9OFU/HzrQxHc0va2oPh84BMiSR
0CGHbY11IctvbCE4A3N/x9Lj7APGvEt/srtnnb5NhYn3nSEuAhaBRd6vI+NAiyVdTbhxr0Px4zAC
W8AJ6d8pAmBT23ZpbpyBNzjM83bdGnl4AnAUnhwvZ1L632PZRs8VTYvt46n/nn98RaoOMxUNrJJL
7NMamI2Fu0mfzv9d7BrQtq28P5HmN9vH84HqBoYE4kc3mljbjjShyTdv08OoamPntaa4wyDtXttf
lYFCEAcBTs2qGa+80kzrHPI7WNWqi5eBTHIbN/zowCMt/cCMd2Lm5VdNvcX0tdUHSguIKNadvKMT
m8P40TEIpc4QwMdy9zmPkPIY8k8u8VX4emu+GhEbfNjXWyVAfz3Oq0jyzV072OucuS23G6q52qVl
+GhKlDrcjxFPzL2UWnOLvY14g0/d/i5GohSNiG6CUHlyQErBx0HBhezo1T0uvT7A2UBgywv+Sltg
5+ate7Lni9bphb4cCL/ic2mC3Tdyffnvv+CQ3tS9jhH8/383uC+CKMVEGdLVxXWwpz80PIzd49Hj
UoKM3rIdFuw0uSiwQ6HlqtRwUKIiB03iuuxw/iIfqOSetvmtjj3z8njqcSH6U3Dzg9v5P/+BfLpX
ocpLVYDedpqAhOBJ+hBXkndnKtt9p3fmild3otAy/vbRWH7iXqL7P/lqV1pp+jkuk3l+mZtK7Oyq
uFKs0hm2DfNey47T9yTMNxQzfMI0vXgN7ew+Vc46b4vxq1duvcKqzWAbXt8ONt16xNH7PPU5e7Q3
SpJ//foSZQdU0os89OW+SUr0jg0xRMlYeQKnKEs6vao/pkNOTmpkzdYfkUnAkfsLx2o23lU5dBtZ
veu6vtN84Fm1yJ8hstQLWfAI5ChDb0BNjNAnLGNPUWVe48hflLr8O6h3Wv8cTQ072iQNLkDqS6TJ
ZiQRzHfRXhpIpzW92tuz+5iRlouOMJnXVDSqNm2EKvjkWKFjybdoB5utjSpAogTxlik8NIygU7XW
om/JJHgrQwfQHZNxRCvLwIakqiLc5y7lpoNmjuE2ho4CmCJolvygy/rq9Q2SpjooFvmItrrhBsnJ
OoQYiCTY0iR5Qi7pwkEoF6glYzgLsz2NLh2y9+amvJJh+PwPM5CftCjilas5vwkjvYdmiyifEf+i
FRXcDg6Gq7KmZgsCzsi9/2eg/21RZy7wBzOlAVJcdVl5xnEF05j2nudeRiJbAWI6Dtl88S40QZYw
AC32iSU3DkyVhVOVIEqGIz3M7pJiXssjs3wqi6nBmGob6AjTYDVZHK1b5GiuqAFiYnhREQUUO9kv
36Nt49OPRQoxWz/N8ZMIIsKAdVGcxgKpsm823bbBjpz02EJpQO6H2kxvU8NyETLPJePqOM4WeNeM
dp2XHus2O5Z+TWgVdfrTJCUUjJA9kv7bcmx/Ko/EEWpqALuET7aadI86ASOF0wJU6TjlhwVObaoZ
Opb68BS22HgDG9l5m+8ioW/ygeAT06m1dW7pYH3CoWTBx9RlQaNfNGn5pesAJJJuzhQzCm/lmQXf
QWtTE+fQjucIejSsCpX0oKT5pendwnPraEEILfBgUe9SlBzbPMSh2clrwOz21QnIOw/Gll4b0nVJ
XrpmNd4VrTDN75koOnnaLL1iR+MQtNbj3t2VnXGhB5NsGEY+aSD5d14ehruu1JYVZ5qlQ84ARi/w
a1MCBGT0nM+gSheNKZtVP5n2NiyWQfDj4Ru/exAu+7YId1MLK8B0+JMb7IH7rMGj4EfiKZll33hl
LHL28Iikyy6z42MPkbHyG9qlmI7KsQX34tsD4FbGz+NTlQ8V6on4Dt2AyVXa/QFj9wWEYwShKJt1
UQ6XocAkh0E0mTmWAmXWcrSHT4fkUSI6bGdWOe8dK35FsGeuIJ6xFnUUrr31wyFqZRjWH4UmYumq
iZJmWJtTTFJfV5NhmzHWUhyCyVYrTKxk6VqXnbf3SkSTCcA4Jn3gFkEQMuqbKOJk+hprjI4z6X/i
UKXVmP+Qx2Ku7d5oLxIdqW1CS5yK5gfHufVWsFDmriT10XuPUsyi1cig0sKIuR9C41OzsdHlyrr6
oUgxzWHA1gLzJ7RtXulA+3JplK6zod3aQXcroApTFifruMJnsRe2G19cTkjF5B4Fx/4vGTSbqIns
lWDtBRXF580sf2qn+/FippBkhrSLzicToxgJKkYGGNjZ92AlMwhkBiNBXV8EqLlO+XwrOLoUKwue
LKKXrtoBA36f2JY7QiZWrf1S0D+4yAgCv2+AWoBivzaC3DyGoYdwuhoAqJBYwwbAUmUUkG0kvK8S
nbYacUToHfmWdU5mRG+SZNAtalV8Ew1zDqUqrpDV6RlHAI7oagCKrOI/9Qz2UcwR6eKKcikqGwm2
tWt0rd23vbqMmXksBDJ4ZkRXx4BTbrpTuGsMFc7y7tmvTMkBFBSlQXdqyaZ6iiOk33qX3knQwfPu
FV9diQ5jLDGBelNXLgPDWE1VZu6hHyJ6jg4Z6PFZzXMe7Ozqtk24KpR/iEvxV6P1s8r6Yhv3ibav
RsfbK249mjoTAc3S6unsVJQdeY/wu0WNDHj9rwb8EfSXeygbJ0STrr/zSXovQ7iFaOfWjoKDYtbC
5lbrM/CsvGK1qOYASIc2GYo0zYIn0qZ/YK7BKgwXWeljphYGuN23ugAom6Ttc1xq7r4hCLvCaY1P
pFigKkWFZDHBcGOQg0NvX5ISIs3o92jgWHfW8qrV7B30mPx75aKVNBjIU+8ZO1lryQ6TIS7+oDrq
SeaeCXwKV55DWIN5b30SICCrnyaDe01UY3TSBu3vkDSXAvfZptCJjxh78bfIsnc6L+iivPhv0Xav
WTV9VJNxlgFediw6hYn8mYpwJp1KuDcuh2zCCIOq/Bwa0DSt3n+Uo7L3osab1vM8xlq4tiTQbifB
vRPk4/5GlDGD+EbPtqnN/WE3WybsK7sPxYFb6xmgD6eMhDjYYcRQACEO8fwmGrV+HyEJc6JM7cBP
H5XdnxXq/z06BbjgXrhP3YGECh+nSaOV2b4Nw3adZnyWYtyow8g5wyvTc9yrNUaGP5OvX5vu/1F2
Xk1uY9mW/isT9XzRA29u3O4HEp6gSy+9IGThvcevn4/qnjtVNRHVMxGlVKXETDFJ4Jx99l7rW+1V
IrjzbA5F2PWJr2e19G4+5CHIdErk0tlny8p4Uplg5/zd8xInNU0rlnU0czIt3EMjZLm7KrF4kbfX
TdoQl6aRZoiIExvWYFnBoiSr6EXgpwviEz48vOu4of01q79acHxyYTIcbSQwVJTpNsvN6JkylUcn
LOKRXG30ZaPmTLibz2rL+b0GB6X3MnIRJCNzU/2gRThf5hFtq0qGAg2so/Ww4yOytOGz3ned+Ivd
yO8zJrB4jfbxa90SIlHpqjtUoteWyWfCfL/X2oqaCSwCrXe4EFJ+qUWCIhkoHArBE4SJBq+QlI6M
/8Jj0nKfBfkNSl1uNl/lvP2crfO3dtVQ1mDJcWnWLoiZt/PSg4g1yvYnjryfuVLfcUPhRGAm4Jsr
FeE8Woz3rawNpbVvQ2omRsjnDv/LobUg/Cg9+QIIETXXZFbx0q7yu/SI3xzTuidpNChjwNt10cRY
nvcnxLU4qIvaLzLApOls3vMSUbTVWCCZgFE4srkgAtNQkGnEAY/tGlQz3VlDIh8mphB86lVmB5II
z3K1ixxbOaOreyaBQ5honx41olbHflCDRZg9fSB+tDf3qK8K1FW9pV+1lu7tfk0RyX6fF+GOAdxZ
iKN5HVm5+geAUtZfuKyHS4fMfi+h/Oqz6S4/x0QaHVkF6jCiImlQCo+z1QatjFlFXdMoHxo+dIln
YI/d8WudLYqrw1jM5Fu0uttrFYBGQfxiJq10batYvILvHk0h8S0YkqFUFy5qKkqfbX9LdwijvVp8
xvIjPKvSMAYJYpfDGuvvI2M7u4ilJxoIOmI0rfRRmmj+NpjgFIjEMbhLfAa10I1byCSxsi7XCldr
VY1KyHH5P9KFwZBaPBAqY+2CtVyCDi9qnpDqs4l0wWDMZZjayc+EM4VQnZiYKmkvWP2UF4JjT7MB
DWtVbNQ9soKcd5Wua53mfp0ZAWdptykthiuMMv2kIEWh2Z/0IuYgr9Jz3Ny/zieT9D+nZ5mKrENS
siRD1iDfPf7+25enjE7233+T/gPhlQF+D4N2v5M0Y06Ac1LCmR2TRB2mX+hKDHZERINJ7Qy81Kib
UQjUk/ksb9rXZDiacqYwNEN5UmTr5a+fnfx/ZXuZiibyD0gKdkidEewfnx2oGM4+28izS9g3inyF
1p+U8X3SXMyFvJSDkblaJTpVoW5PkjKibMjeNSk9s+0ILtnTGxCtJsI6IIFmYSWpZTrLleAT/yG+
7/h48CK3/yaUTJUeAXlNuSVN/QiypOtmmaJuyoahK6Jo0Eb74/PuBx30TzmB3vs1MIFDW1zwe6M/
IzE3QqdVPbE4fcFKWvs7FdY/NTHwcuCDCSrJQbjnGFxrC324ngzxrdfDxbSGsF9nBzVS8aLKxUti
bZWboBtmaDW5rOITesdKfMLiKD5NGLuEAQbdjlmbFAvICGJnAmks32ZRm6Opzhe8xIMM+0FLbW0E
CYpZCRikSpxB04AXiM0sQvBdnZJmX+0OFwWFkuJMcdfcxkkannkBVMBdJEAILaCvIW+ZhUt0KEux
zk4Z3MMj+jkN6+SSsWSvMGnGPGNVhNbmD2C5YMjhfepa0+Td1aCyddjQOWuNp7mGTFRk0mPAC3ez
sSYHBBtrg1xYYYIhEOIsSFu+h4zPSRa8vFGG8643qaemW3JMS3V00dN3odYKMPgfH359Ckb9LUfH
6P6fPyrTOnXpnb3BamAuNha00dgkCufXQ359/a8vNVKdHANyY9R4T6/640NXYwGW5Sna+xYLBnHF
RwlMt21uNeNNxkysAfK3bhnMG4L/Q/doJvbJYj7THSLcQwJ2LnP6KeZxA5LOh3KAOzFpKPMxsF1+
tb5aSdkCaUZKktDIcFahLinBJ6JIMpmuQoM399cHXdJf0SOrHl6p3MHN00Ba6QzfGoRvQz5X+JAh
fRB62YS/PlWL7LoxjjEHcQ33qnqaRq3z6dXSRxUu+0gu1q7I59lCCgpB7EOiFgy2VIHYLrU5iQZg
9tdh0+9y3yLdMEl6ADsRR78+1F0JpMIYwJqqqRBVYkNNLI4kx1Bn3fulVV4zgIqWkO/Pe13LCAp3
2U6opaQ0MT4nlkymtAICRUnI6JFXRk1jtxz1jOSako43M04U/hvvhbWrN7k9Fyax8qPcqLdhuxiF
KrjaNFqhuSIoWPoRcK2irxypNSUkjQbKe9tv0W3lqozwKPeonLUEfsDQjy4jkHg67EamRiPnMuEx
LMXqVYa/dJhstnRg9tMqJPWFQLGO8WH/A+goWaZGNeLJaI9yt0jhqlh4SeVNeKJbwliUbuiRFmVO
o5o4hbqT1mPxuE/Gx91RO1ailz5Jfs373NYFAdz1k9JX7ZMKVhBOxk6UwgMkwETJijQMEM7Cck6i
VgcZn4wxwLrihykBvlBnGXsWHOtbmeAWaOrGsFP9cYbJSmh9g4GQba+Go2GsfShjtz2QvDBUA3TZ
3sRInaOvYBybhZuZfB/YIVCnbNG+qyh5YdXLckdQht4Eowk1SbZaSnO6X76wZcMliwe8pA1Ksriz
mJg8/ixnvSG/DOtJP5gcVSihUYCaXcf7KignQ7AuBM0VPNs2jdBQfIu1YmWYfaZoUKNY1ZCvlvUn
5vDayYiXBNpRjyGwGCqnV7FEbpw940cirNKqHE/EenAyUri8taoRYAjSD9QU20f6wKVbTaXCFlwY
4MAIHrQVqzFq8AopFTpP00p/4tqVfeaWbVBBkbQXlpvjsAkwPRexveXKnvhYZk9GaQ1XJes1itW2
eJ1SbhFhDBu1KiPEhbk7D6Z4EQzaHGZvlaFioOJVm+Ws4ALHkqoQ6tLkkG22sDDz/NP0ADhvxWQQ
YyDR1UDvgB0dLYccT19/+YAIfCVFXXgnbmCFURWaG6Ig+LHa9Iba90TDzfKtajW8TBx/zulc3bNy
7S61JBqHUVGmCwpG1dlGJYu0pdj8WZ4/NTOdj3nBLLwaq11hzNxifXgf6o9MRbKbKJwxSFJvqE8g
YJbzZdSmx3RFaDzsGvPV1K0wTqVzRoTKNY5VIdhqsydQJD2IsULtADXrQi3FRG7n1CEttYD/rZ/d
qpkeL+hjVKlgTBMIU6D/r39vYQtF+QI1akySJewfH1Q6aMdpljUHmgk7qNFJPsO26mWHzu0bHDjI
BqJUVGLQTKUMYwg0ZpCRj2ELtAu+CrMPYqc+0avpvEqL92OyoVaix4/SuqrOKq/Ce7XEAE3jeA0Z
1Mr/TPz9n9/W/0x+NP/KPR7+8V98/q1ptz6jcfinT//x0lT891+Pr/nvx/zxK/5xzr71zdD8HP/y
Ud6P5vKl+jH8+UF/+M786/96dvaX8csfPsF9l43bnYbj9vRjmMrx17Pg53g88v/1L/+V2v2ytT/+
/tu3ZqqhDT39SLirfh/obZB8/BcJ4Fldfqm/Z3/IAH98yT8zwBXpbxoln0iCNfWpDmHht/+x/BjG
v/8mi8SDm7pikQIOHJGo6/+OADfEv7HhywBYNXJ3f/vf8d+a9TcDa42u66QtU1Ja6v9P/Les851+
X95xVKW5oOmapYgKKeDanzK2uzSRE1OWBXvsu5NiqZHo6SD+1ftUq8+oJ+gLvpeSAqrjUGJ7S32h
BzM/dr61TP5qD6gFRzw9egn0EC/21rH1curW6XaY1mXOyWsVgb1rw+283dFEHobsXQf2O7v6WWhz
mHnVNT63dpmKziOmCRPfXb0rceNzgj+y2r2MvfVaBh9A+iPj+tGSo7qp1Mxi7O5k0cqhtNV03ofj
3k+hNa0hE38OjnJIvyncjI+qT1wxHlibqlA0GMEte2BYNSIJzTfBwYjdz9kYj3Mgk4WX+UpnuBbB
da2Mqyhd3FhLvAE3yDR9LpXt0LKYTtyFJCaaSx+kihQ8UOhm0YYV8pamw8NoLDjpwySkBfXaTcMr
LFqy9850Hl+Kc3FWoQqI+R5pjXWCvXpKTXrhps853FbXD3nkDdAtdH+3BYJh9VHjoDXSl8Z44wU/
cK4T3XZP3H7zH3rr7RHJ4kC2bPNzmy0XSr6DSlO4LCRHTgQnqwZ7G701lK9gFZ4gv75ASHxNCu1t
Pw6I1szDYVqf6QyGlXygW4jwRiC2j6UxLzwoUqxvo7tgBusU2TGhly2qZQ8V3V3kW8QOMhEY2b2w
0VLUKs5ge60p3pdv40ETX6YsYi30NLPwo9jYfV0pgl0WAz0XAvmbviJVyXiTXEAx17aGWoq9A1mo
T870VR6Hq1mkqH/FSwKWx4R8+mX+ko0cZAEIt2dT3KKUHKTOFEPKdH+y+H3+VqqmHYovVBrABTr7
MZ7MaxhFVc688DFo2yHH4FVLffXhD5h2GwqQz7nNNZHAl1LiSVvpCSlhEf3kbd3kwTr06nOhd9FQ
3pMJcaWfuMvJummS/K4IxUfRpu9SJ73GdIjji5R+U6zYE5s1aoX6JF4eEbDoCQ/fSZUCNDc5CxyD
RgV2oh1/t+r8a3H+fSi9LP/ptCZyAFZZa/B9mRSJlvqnUyYAnC7fdn7GlJ74BiemG1Wb1FqnXMBy
LydCLI7aqDpSm7oP+VbtpN0d9nSw5W0gtdwah5ZJlOR1s+71kV0pNPGuOroxvCShsYthG5y7Lf9U
XWg5yuoZmcWFULVLns+3Op/vlSkGYNMPVlZjNdNuMqPcvAfkLWbOhleFjm6jkKaETCrfT5wYQlHp
g3yS7CZDvVIpJ3HQI1qY43SrRvHOMbIEFoCNstQDjPxGO0XCrEa5HUtGOOYb+FLt3ci1d2md34Wn
1O2xT3OeOsc2MfNRSVG8r1Gtjr5VLqdckcMWzHz5joTJw9lRd8/ip8xT2fBnPaGo+NQoq09mprc+
pToExXxxyzjxxgclhv4UYyGAciqa+Oi2z0qgIJY60AiFZJVVxCQelHMfE292gM3C9OS7qm8HCOdu
DhYkLU23Ux9CxN4rUqbHubt9oLXqjQvS9+sDGoIoyB1N6YpLLorb+CS6jowdr8bRZonziSL7BDn7
bXek0rrNA5xTvbnWcnmhv9mUkfHWPy2kmhrqXVyms3zYgn044KaTmlA3CYfttlM76ow81iOOfAgn
yTVT4ys07xtEU4jN5gWezBUzyRX2LdDNyRNu7WvMxQ9aJQIh+Mw07YDH9WvtKevsZfpCV5+fp2o9
wH7WTWW1w5lytWwme4t6QUZyqYjwEQn6AGjnVdIrP6bNucCXJtF7NMrocLv66xDyCkdLdaDE91bL
9HXsH0b+9VFyY932LN/ghpK9f3PLiI8d7ncNjscto8m0ZDRFNLh1tEfs/e/aRqh0DGGnpeoonXLa
7iOnG0at6xWIi0eMhcdc20+wUJPcEFSKGHQY6M179mUcPgwiuaAXwbm1p56M66w+D0ZzZv7kKLoe
xhyLUk4nGT7bUhJDZVvDgW0oMbmIcAj2L7uNx2I03aGW3EaMsQrYPX62LTWdol4dAk8dUTFt1Ul2
0yVphDxgw0v2e9bARjTKQJCNQG6HcO4wRuTfucXOaTH5xPoSA2M4aXwXpCKEChLGTFVIyCHFeDtl
zqwMz5BtnkWmDUX8Zk7cBQApU95Eba2eVqNFzdzdWDbF1lclbNht58UxvcDePHjyzehhJw4HiN2R
dTQeXGanPhlP6nzXbyKTDhnXbNIpfjzdVwv1AR3CWg1yHUKzqfgtPjYmtkz+MrnwZlKnG9nhavfw
FSE2klFN1YEmKoGw52FtzGGG6HPrlGMGJSTFGwl9ZM/P6jiFveBoVnruU4MoUimKhwY8KB4QEGTx
QSq7yGgrqExP4yiHQqYGr6m/GxXTLj+p+otsG5wvex17lZRx9ETKjSuI3WLn9U0IvKxlvNfGeT6H
SowWHzaM9Ky1LWFRJAmSU+5rLVi7cX9Khel50aqXzEVW+2KYRO+Qa1JMt3wqLqg9oCE8p4P2pNbx
PdGlm8nufGiUhDUBeFG3OLihjb60ke2e0JAGCy9VNtf+lJK05ks3ZMo383hikM8FwoiD9vZ2saJ7
DsBjiRun4CCv4OT465tD+lX+/fHmMCxDkVXLoNbUmfb+8eZIV7LZDKMYcBqj7Vq6C6l/0HiB9UkP
2z4zPEQOnyWixloMBLGAgQ2QkPCsZ3gWcT1kQ+bXSu4PgHqaufN1fnVL56+YD/PsS7pUfrNk/lZb
np6oXuy5xTRdc7yk5SydCQmPVGNm7e9CUbvH4+7sFs0vR2w2Xyg7RslpCNw61OeGdv1xFGNW5zbK
hj3Kws7oL7md3TfxA6z/iWTLe+IYY/qu9Tt6bTtVhafMiF9imEGHnM5cn113wL6jCl0gx9OQbiEY
oADRve/RRlYz75sZzT1vAcpgGPjC4lexdSqzAVCydlnDPNVCC6vFQ5KTa2GSJGftroNAyu6ZJd/q
t90cn5ZRfVrT/DkGsTPfh1V9UiwSmm5SujzTG34MoB2hablMhGth4HXV4ogm0wl2zZCtYX9Ux97f
1NjXjS0QaWG1EkJGozpN8cvQF56FyLE96tJ46RLpki9cWzPdSOZebbZfTKO9tCXZpTkSzdfmq9rj
+9t7bxFhB3tyPrjA/I/SoJ2tyIpatYSX0gRvGKDb82NGC2Oxdy1/7OJ/V7sQXvznw4gi4tZXH81m
zkOaLv3pMFJl+9pPamPaZlc5YyI6o5t1jQdpxEfi5BMDE6R5fkzrT0olnpRcfibM52XpvllKd2ne
mA7t3WnuxdPe1d6Yv06WcGqgOCeCcDLYRg1VOdUv9UvXa6Eochkh05TGJtQG1DlOulqXZYzPXWNE
1SA/koKYRhJuX40BICKRInzzR1iK8uokP3OGqrz58TafjfR1Ez60BeQ0MRLsdfsjTWfagjtfXPYB
254PmtZDlOhBK3LBlngbOVxmHnLqchXUgav5EznzSUupaSUmE+QmbOEGjukNsizBmocOq+U4dmcS
XxbAL7RLADyOhC6QLsNepWy3lQxs7pupCmCgmZSX5YPlA0Xq2FXUQOWnlc9HQT+0RIa7JpInAoom
p0gkux5hb+kBYeVHSxwdvM8TZo+WcXNqHXCTgg7pAqizGA26oGwFuyTkRXqc2CzLYVB9HNrjQ3xH
AsucoJosCG9ABS0lpIkG1dq76/JeMARvm+QoRNm6nLeli7SXXdUiFdqYel6JZSQRW6Jp18KXn14S
EkoaAasFY/UCkk4SRwnh9EmNLL3eX7HuvBLWshvPCkCcrTopoDcHk1k6p08yLgP+GfBfE/JQ7t5W
g9Wmry5NWgDlpcN5mCZNEm4aArJ7nViXj01fbquF5NS6qkb2vLqor88EHVzOq5u10/sKJ1sQb2tu
fgxL/sn02kz0ZXnzU7BXVJeEIoy+UCFiWHEYzLKT1YXX9591Rb7ef+ICOhvQejfkl5tECtLo9qQO
j2h9FGImMhnyYz44kMuMjGS4w6l88DVNyy1Sor6G2Dkl7xVcCC5n3lggvC4xAOqCmAkhX2GGsmcz
1vIyilSOj7hCVNlwsjdZRXm+9S6zDDtbR4/j9eOjgrerz3zdm2LdT5kg1WkWtNmT1F/3ZyloxC8Z
5z0LKISye9s9l2y0g7apssSi7XpQ26j+nx8JG2zYHxlM6oZid+PteZB6mX27pbbiAD3lzeCpleTl
AbOrPYbYXnjr2NlDnpyavb0gyQbjdRzCqpMP1YM+C+0Oc5DTTzB7dM27Exgr+LHjmyjKieKok5Mo
AcX3h1NuasGQfMot9NzQ0+W485WgeEeGe2TdWgHu8Huc7b7aqF6GDdisblocoycnkHXA4DB4/Ki/
zmKMveyJzRZiCvK2NhQ/mzujLcbSZsL7u/uCXAQF9cj+TemEaz558hYHRvYdLq2zjpjEExzBrVej
gu0FzEOb8YTK7Kn07pPVIiHfb7URZcJwMkf1ol8K2WKeVV4zk40DyUAhM09g9TVqKzqRVDCDxXhc
Dg1u/tWgVrZFgsPVCHoVKVBRovdBC7HKnLOTYF6zRn0mQ+K1G/KAFcImUOR9tsXQMr1tO9hijutp
RXrDgW7BB6RknHzHjFYNZlwiNAv6hyjgFjt9qJbb/T2Zt7eqb18HQbmguKg14S7r6U2c2NEffIQQ
amTGHHm6LoZ07YhXRbZha/q3fhsDDhqeJj9sCEGibWFCxFVeBJMvfIfjCtb2MDGJtTy+EibTpSNo
MB2vC62GhzeQ4Uq+GierVMOi24KpMU87UFHSyQoxo0O73D4YfQs9TXt0iEdqXDoeGnFKZq8c0L1j
akcn1SvcV5a7d5m3pMtxn4yQaFAtOYsLKSlxg2uocFDGBptnoxTmniJdF4x/Jeu+rbGox4E4ZSc7
fp04KmoX9pa77EnTeuYvA6tboDJbrwa9pwVSbyGa79lFgklhHLq3bvx65jRsrcE67EFMtwsp7pLO
QRsAIeauM119VVwOHEj4ZtcUafjCjN5S11yNQ2W6AplZPNwyCBrGjS59H82FldewZSm9LwaxFyyP
qCUOw1emzc/SZj0Np/gyKeXRuAGrFXInRg5iPE/8AJz3U7n19YdEfgnFlmvW7k1O3J0UiOTmzLSl
dXCWO+2QmnVeOchldjAYtvUumrhLMmlX5mh3tZCfSjx3FsDOJldemrR97ST51eQVKO/EcdojwazH
TmHvZK0y+ga5S+pYfsOE705sBPY9jnrZbB2hYdqJ8nnrCX4RNzvtDaCP0Lg9nsqHJrE+bSflit+G
yZUC7JYs0Ew6DA/6CTpDUXIsWlD59FJL0qHZ7HGRfcK/smJxGYY6OiqNNRuQC5nXGPWPjPqh9/Xi
vLAzNDUeOu+OsyOgfs6puXWzcuZPKVa2jY7a1sI2Jku9+vTYB5sx9zqHw8ZBcJXYOGuFcEWVd7fo
TMqZeiRuRGk9S5s8YiG9SWac+3HGSXtPMApskre7Sr99lHLupobhbenyoag/0x2UxqqDMlFezLV4
7d4U9IkJwIMdcSZ9A7JRPKVpXMWkxDNANFIb11vsyQhg0hOAmcOeNC97hEKukK/JaWixqNeMlzTx
5E5CbY9iBUmB4TmGIUZzlLXaRSesdveTBSG1c29kE0ArFNiT7nBV6VpovMD8KABfNGpwElygF55O
ukaKh8hq7tAg7NPmGXpgazYXDNgrBt8HINaAIce7rV5M+mn50XRs6yX1pFvc1qGUTEG/tn5rk57g
JVMFpmA8AcEchIgsmZBZkVMc9POo7xztK18gM82cXrH8B2dcdvUeFDMBmDhVe6z9HRfnChvazEGJ
C65OhwCjgv5EHvlGdjwUy6aOcmZpdUmgEwXJLd9YRZCiyheo4JxYTfm6yQu1pIxY7WusLk5r0wdR
4bkjqJ48k3ASsZZ8fJZB8daUZHQsNsrjkFSUs3E9baFuvSONdiUiPKi9xB31WMd5VQBX0wd4GR3z
brUv5zLYt/UcK2wV3VlV0sv6mBrx/RemhiOXCREBVuvlU82hNPPaAWZce6011SVF3sY9FE+3kYVL
hs8m1MY9fSkF+YZoPFCUNNArJcqjDuBYR4mo+vVCi/owonuFZQyB5FDUH3Nxw59wRErS495Ztae6
lZ4s0XAzg6ZNF99Vs71nnXGmH6irZ0XNUbSGicJWjEywhDFIU/YLYFj8jFSlDOIQ65SmXeJD6Az5
0LcxXpuU6Fu2lG1g0Icj+AC61+iCOFV8OSl8wWAl2l/j3nDFXnUVeNRGkvmlUy2oqwfDU4SWfZVx
vbofscAGVTwE0BcxAKI1VX2YoZzdxUDcSFr367MicjtL+lWwNQRNMSE0VrLcdcO6xQplukZlkNOA
6o6DHx+1fApoMAUTe0vz/n2qBNfqRBdMNN2GxM2+DgY7F2GCBU0Lhn2uTodvosPH0uM9IHXBB3I1
RfEMZqmS0PijXeeUSFIN9HwNFAKCGxkRc6C3kkcJJlzJMCRRc7bXpaY8y06f1dCE9T7TfyP+Bba9
K5elKwWAa9QmIl08u58aJ55q335E6sCU9bWXzCzP0nfb8vfGcgz1a8MlSm4wm1RKrb1Sa8emxRrW
cv3zfEG2QOdNU29XW88WnrN4pRAob20232RBvc2JcVt761JR7pcVhROPXPJb+1L2w0uz1s/QgOBd
DIGE0Hfwk9XwcVFhaFO9ybLVeXd0RxknW4aFOzd34gV4s6wzyXTtx4mJ/pggs6h57U9J+w1/cCBr
w5119AhP4qZqxX3c6iekvE/Fl0wMYpz+uubu7uQ0XXlOHj2yYThbYnfGdKcLnmIaHkROkvAkr7zN
0ZZWJwkLMkJJW3HzQfM02JM5ZjJXlLgQrZ7EE8GRm9UZiGAvpq8Fo4yy8gqxtVGKL6GN0gHXJZBi
ut0WMc0xLx38FbfWyApDvkCLq7agsYZoXy7V24fI7T7aPB6ZetcVb/hg3Ep47yPpQ6Zs+khGCSwE
k3W46zhQtp+iiEwTngVA+zb+THRiUf6wWcZid1o2D1CCT83mjx/jgr6CyKCUlycEmqpmz7Igvyx1
8VZs7Ttddb3gzaHoXSycQcLr1Ix2ywbAm/1al9JL+9KTcI4M/X2tZrfMDXcvhveNrTAG2XBgzkxq
z7Fe60DMtdNi7RFDKLcnR5gTM8Li6SIEa7G51fJzV8uofi3Pi5KdC82I8h9xOp7EMT/R6AhzoQ8V
Mhck3DKNiEmMDl5vVlyd+y1GoPGdxX9aznpmEZV77QiEY+7lzvTx6pJ961qq+ikVpaiOThPtbu2q
XXcEi6QY7Np4khfzJC5V9PExNMNJDjnWRF1fnssFjD+t71bKz+ClTt2XlU7eMo2RmSVRd5mrI9sf
J/Dy0sV5OKugambVna0DOnaOTzixDwbTftFdQAGZ5wE6VSqz5+rqbSPFnuCdUHjeqV90BdsNE0JQ
OeFIfzZpNZpE5mF85G+pShh7zGiPLbBzGpIh2LywHRgLrHswSHkAfYZ3VrdbIvFk+Atmm7gTpM/R
9BmqkY9WYh+yDkRb8P/ynPmdIXgpWsLheDcvMHrseW0AWB4AebzH0/ABkoOuWejDrE6ZyCRkyRDH
kfJLNFtGg8hvQFagEYt1ns3chUZAuvXzUMV34hkN4TIDMB57GCUaywqxfnOB5K1inxKgbz0GPeV8
RPKO1YILyq7LJYCt0vFqWBSG+hQZVnXOg0EQXVhdB3BXBFJHaq24J9p5kxLiks9NhGjJVW7S22Rd
Gl04icl678gbyQgAR/75VOU1pvnv0zvCk5IyPmN2RrAiWTeiahz8CXSS08mE9c6dp/pa39zjr/oo
Hetw9JauiLLUjMR4Oc/1EMqU6vV+yXfOSFZ+pfvEmo8Q6X1HJFWpd0mp39AivxrAsoTYUx4pdEDH
Z72G6Gy40GMPk1IdMovtDxVvZVGAgotZgK4I/vSogO1sIQ8BZ1ZHVPVjJDEkhtc19hpPIblWgT4a
fktNbJYkM2I/6BwBpjG4k0eRympSlPQ97ROBT7aGTaI94ol9Zoj5TJr26/pRWBfx3gqfW155wfDI
+A7VXghlUJl40eChnioiqM37hkryaXWlpTs/RgnxoKCcDpRvw89tzI5tJH2LU9Yc4zptn5s36gJ9
d3HULBM5rYAnalvl3ILoa621aFmVqIWjlCArsb5t9XhLVdItyqf0u8UQdgx0WkJIrOBoWKrmD8y8
05RzfLke+DJPKCFkJ29VDYy1XMNZisDeO5DQ4YTNYWm8oja6G8+zC3XYq6M0mHu/TZ7y6GOyxuug
NPfeVq47B/+d4EqxeatxAdQc/LUrfSEm9SsoACupoqnt7hutcvJDnut6vc5ttPGdpKugqSAUDrGU
XWBaXwkGtRtRxcywXyZfy8f3WGjfJPXhiMSWy+ZNW/ygXvq2p4bVmFpC254N0qsG12DzHM0f4IDw
7KW6L3cux1kPc5ivKN+WOQnHXUcXQzb9UnOO6qOE/a1tD73S+1U63kjG/ugX2AWhnI23hJ10Eczb
mgi3KdNum56HcGDk8l3FwYdp9uqmJm3cMyanExWbCzvHx5DqEariP47pcMfgaQ2y4s1MkYDf0Brq
gkyiUyFVYY21dLAW28IkRyDKT9RJnGBDi2lHH1shyJlQ/Jk2QiDF17hd7f1T0TzyG0WnzUVb+d5r
gn1n36FJ9x1+kZ8mqy/4wCrpm2EysDXl1nGVLvNoDw1qy0dKy3aG+Kf0TJQoIxUGfcNpdinrF6ZO
NOqKN2nS0KEH6WZeuRnAYzDm0byxQ8fAezS58ZGGW/9cHv8XT+exHDfWJtEnQgS82cKXdyyS0gZB
kRK893j6OdUxMwvFbzqaIlnAvZ/JPBlGve7DMfQ53XRgfCgKA9P7SYkzYf/n85eueH9kmcClqjuY
ItGpKGWXOVjJPgLqjK8Hh6YnM/ExHFcI1ZNwmFsyZDh3FkybSPo8YjTP1BlBDV2dqZglCaGgl2Ej
BBPDSTCYXhe77RT5JCJCXoe6KBmvts5PLdHv3HmvZN0+AyL5qpkUVCOrV4OwaiiaVucwWOMVG+KN
26O2IIzTUlDPio8xl22d071cyQ+s512JY1JZsBRTH9IYZDvlkWp6mK7ewruxpFrwktYxaH4j/DHu
753LK1H+Ku1DVaX8O4kwH5qM4Mk6gjht56wLAXo3GfUwoRLcCEJ3WbTEI3SY13EJokV0m+TZ43Di
J7DH1xqfKK1eDAo2+QmVO1gST6Kw2VjjGxiGpXTyDQqbWdNQCkPV6kODOk6gsiizMpg64hT2TVk8
RCc/o+wJ41oNN7lBzX8bcnQLC5FN8OyTSvObRAjMCprTTxHUa+6y49zGB+aMe65KPFDC2YT7zdq2
t4AFxuH7hmibVShaHoEtRk6ZbV5fmMGTykL4s4Vwg3kq4+QgvJsMnCTvL7o5X0sLuLDzOdKXxueT
VP1KWtN5xd/oGccyiQ2Mk6kC2Tm048r291CM8jFm8YjPlL0fshKmbeIY4L0MufHCFGezeXLROPnF
SDXBcs6WqZAbeEZ5+10dl0+hkP0iphf6Io8MHVPM0AZ35nmUlHMLnpt4igsxCV23lxLGoFs4KfVO
5SLfvAmnjVWm6Bisw2s4U8rXBhDnBrvKiI9UynB12JIy851ZVXMTqsx/NW7DHvF+U+LG+0NgYcwc
tI926mq+Wcv4mFKTFYGYEm82kJwHthOxj67lXpzuOp/7tQB3aDMz4T9fMw6VNqVSYC4gnlpXIShU
DykOWt71MI7lMT67NKdm48AQQ9HSMKQoiZ/BZdgjdGamkYkn+a4J4qFsPtr5m30P0wBZmX1OV5yd
TFdAyhIApRHqoACiZdGh2S4PGdS9lmQ/yRsZ+LufwgvGJ1phUoBNKAJ+fTtild2Jc2wEv6NbD0v8
axXjufvUTwRO+bIQM+FJq5YpXn1WV+flzH70LDfndJfFPwzANoCjVq2ExK2HoHcDJar2WxuKWXuJ
np3rEhpxSZvHNLEGXHd1E4UTGqyetZfhTxy50EfDkVI4rn66tj3N+/cUiqM+60wJd12iBatVc9Qx
fjuT3MolUlzVeLlObv41CDERb0fr5VongiW1k0gnqvoAQ9qtjha3hKUQiCT+qUol6CdePclf+jaA
fBGYre6/Nmd6Up6VemWvVh1HWcPBCBU6RQKiUCOIt1GHkMSTKYP4FJM5EDg01EBq0mCcSZ9h/N+S
IDNwc7inZmOC17COGsPJrYik0XZJbe44cnZFq+0q5rS6sOwEpd2tI7FJMNgUXxfEXV0H8px6+dmC
7xLtzehhrHiFuQ9qqjjzaGgdeyDjQC4mkSA7uFZ7bZXxeZohhF6FLLDX5G571JGF+pWoxsKeM511
w4s5YjAsHw+4nOgy3gwQxpm5hAuSVZaL5cJ5vwlexN3yWmbnRDfWuunGyNwz+meWxjp7f8I4d9Wr
rtSlA54zPg/jwWrCojNiim4z0i3TZveZvnMA3+OvnO1bzoH4qsakkJ0Jur3BTt/XgVlQJJH3U+9n
8Z6K0m59JcxrvFSz/qb2EzBCcbeBcWEudw/BoxYX7quK4jkXpJtTqMuhpdMVy53OsHZmVQC+XlQp
Kw6GlqERU9l4AKvsQQ7pdZiIjLD30eLpsA4w7pw2YyemGkCm4aDl0SGvBt49HFynDWaoVirM/dys
RQLJHxGWWt3xAXdvwvfJqvu3UVIfRM7el0m5lSMpYjIRKtZdSa4zu+VXx62sTUBmQBiJ+07S7QPp
FciM4miEwhI7GvvC0Xip8oDFG2BJhvrSTtYlomLZfEJWqtY8ZdUvAJAhogVaIQ7mMM8GaiA5PH2K
qIJR3Tm5FL8GP3tlRCaXLKCtwWWKFTHXdnecW+0AfyQFVaI3KRLro6VO781R3Ot8IQZgITKFsKcP
qlA/spdv37Rx3on/8rPJjVP1VTAj+NpF5Xq3ZPHdp6lvhHMnjWdlMU9llp5IYY59TTHBLQyupv2R
LtmxjAnWQhkxqSTFzoEK0nkYYuoKknRQ4IMdF8OyisNVh25B5PqBwofh9birVYsylhqJcZWlrqEa
UaauLLk076uXuSm9Mit2ay2GjZSGpbJwOLP9EDofVpRfIWaIg8IrYoXccuHEw7IONK/wK6LOXZr5
lmgPSZiOKIXu5Vg/Fn18CFP7sHZbXSMFvMXl9swA2ZMDHv77gb3Ea+KIMAdhsJxf+77XdJKNhvd/
yx1iOmBJnEVmkhXXx7u0M7dnIh1fU3M8or4hcp07CrtBzXGlR/wPRRZ7NuqB7TLxz9Tf7wKYk4pZ
V+f1fR0QaxbMzqcpN0dVrGnsJsP0SCx0LXO6v1rgnIwxQOJ+N9WXbLLNG96QY6vXp2oXYfZVXHBg
WnRvFPNutOK9jwmwIz3OBIIiTZQyynVI1IvZiOfN1ab5QvLsXcwmNKZ2n5le4sRteejlwc8cIfre
uKGBRgSfODDYYUjSElrxs8ELo22syjZ0TMoUpsQnZqADqQdSU7wal0hHISG/Ta4i7Srm6KWUBqbG
6pZ5WhUKFrR1+RP/p0fWzmECx4bn8siW7URoxgm62YSejus/axdnKYoDxuOD4DaomLOnWE4c82xJ
CgIMwZpeDbaMG1vG0ZKCUZ0DgxQv8BpBrJm+gdKQD83RzywNgzasicoyXFUZbkQ3OApDvSoheV1T
PPItvGXd3DmDcAHLgT1EzQb2s/X6Rj9JGgq7pLkS2ivhX2dMrNKmyP9yYF6KKhF7rx154U4oP441
ZXFCuJohMe4xHIuaPDcH/zNjbEU+rK/fyBBlsbtSZGFg6fml0TnfkGZ3xnaxGITnbJumL9N6dKWw
65Vsz5fuZfkpWNMzvavglrRdyT2ikEbQcY8kpV8ktEzb4g+kHnVi6/+mr0brbbSHeIXPtI37ZTR3
ddtDK1XcRfwAphqWQxewQ4BhvxKdlMUw+zP0on0XIkUklxILKX0nik0CiQbWFVt+Wk1vyfV9rjKu
bazTQse3LT9N8jXFhDJjvtOggbG8FrkQOgurFXsCKG52LfBpNss7vK6PvNQ+sECp43Mu2+cqm29V
rHNi9n52GkMxNYIsXlm6hkLWesaVjxzwdQvhWiJ/qUYmRB2UYwnOnNjvYbnozNHJSlBlgrxPyNB0
NQSqwCtrXCvTuLbyV4cJS+teECPND0WmC+1eTqA738qHoYrM/9TAKF7RE+AANC+95LEMN5X1T63g
pUI6SmZUt1EUToEU9QF0zYD99A53xpX1zGECoqQll6XOz1CNYnAGaxof0g9lSskJSkMrHCklyPYz
I8ZHDeF7bfH/RW92rOnUc7iEMVOJGltIrTgRz8bMyn+gG9gAfHFeo5QXswQAZBmIax1URsMn1Qcx
FF/wryP56dXQBxQ/nq6xqWkLVE/x3ui0nTIhuNHaXdYLYW6sIfMQPLTJMQIviqKNC3De5eGlibud
pke7RfwxFZ4mpTpK9mUwpF3jb3ELCm449+w52i73KzC9fTDW8hvUgae8Sc8kkvdQdp2FAGY1PmoZ
v5ZlYyhJxPVzKD4t2v0cHfo0XysXPPS1FhmglOlDMtNT2n6pyXAv/xDDdMxNwsdyA12CeakCOu0g
rhr0hRXszBRBtuCXuumrCDBwq9LLJjaArVwJQIiSusr/MFc3C7JAK6ezUnV09btom4M+E3yEQpu8
Et5BMdeR/FK4h+USyTCU3fctA63KVspMcLaCpZWxbkXqBkp13q/kEt4acDmFw0KSfTwoocOKKcg8
L7TOMs0y03if+BJvpMPVEvKbdCReK8CMrj7UHF+k1VccLNIeE9pY5Ls5LE5J1rjRvRqbC2qp888s
P41rn/xidOKraDiXsQi0KA06JnF5WTlG9TWT/5YXvS8hO8kcNdbsyDlo5G+ViBDJ/fAa6rawz1kA
aoYD1LJnQUxkq4ePnl8StfWiIH+dmJEzfd/FHcy6KH8wsHLA0hLpOhzVkUFUFp/YajK9SAcMcqw+
rYGZ3uQnGWtaq2A4NhFYp16y4KcgGuAnORm70e65KJXWDIZ+CmLeeUjL6pnl8H5GNgoJ0Eq9A2VU
Q6ZveOvRCSRIhQ+awL/6WmgvCauD1X2VcK+F9sRpTIPgZv+rUtLBTU0tflTLTVWAxTZTPVqENcMv
cZQYV6k3jlMSwPfRmh7Kd70srgBfXBOlVR7lt6ZZQhLz7PguE3Dev89e16AzbetjJSVHo4sOm6tq
w3uWzc9Yj8n6CPvyI9Mim/mhxRjDKmUPGgBq88ZP3z9Hfdy1/xhYZCDx+OtNoSUBhaIKZv9xdTJr
urdl9Vg2/UEw7xtnuNXqH0gM9/EqOxEyHgbhjlySD7ose2NCLYaqWMXcYibrTtH+MchzRvumgQEM
Ta1hmY9yis+Y3fhLpJVTPOFypzzz6v7fu4KAamBxx8DmBthPnrw8jX3pIidM3IfS0+DQRKx3kPDe
WXv3hK8SgZXHOeeoSh+G/xy1chixOBZqajWFO72llGxzT1AnjylM9trn0/30nl5CkSUSB3OIBjql
wSO3pd/F7AnuCol6OcbWfRH644eKYGmxra+CFZvKVxNbos8RntLwpKDHW7SnJdrTmS3H/AmIPGBE
jz2YyBRK06WHR79q4aL5Qyr5PSN63jWCpyqy/DoJXOYaAP0INmUIdHaxRYO2BRm24rRVukvC2CnK
ialbz+LtBnPHttA0GRLzhdiVtOYo6PqRL2YncfwUW/Fp2lSt23KaVfUkrfrJlGp3MME5k9ob76p/
I5YBCRhJJrZ3JKs382flbasgXeuM8GRBci2HAJBXqBVVGJ9MPXL8x2Gh6OH1qlXC/vohpFIQM0TU
TvpDfI2dnMJemxNdvtQxtmowfsanZhD2ug2X2xV7y8+WeJebOG6UXfyWI/kIsHreRH3C+yNhOMc9
PXfjvj1ikfzArfQBfPdjaP7GZIQy4AwW71yL4xlyAjU76zo4YLo/iYrvjDsII/tVKXiGPpSI37iu
IzJpgiJNYY8boW6uDE5WLAZrTK6dqZ6zXLoo9XxdgRViyjlG2SVr1dtcdd6Mxzv2hWtHLoXMiV0I
VaDLJRW6HQ3JXmYMSVjwLqHhNO9seKMOfVC025BWSg3ZAWgKLUn2k1QIUOwdNiE/3Bj/PnOJzFB4
LZa+hKDRIMspAZAwzriE+u11wBmz6E3iu658koVOJJczd86SsX8XlSB6anGNHJknkTZ2VGNPWHLm
xZ6JajB+N+A4yww1UE4Uk8KxiBO3G3byBIGbAirNULCXz4zBvQiLCStzsJXGjUzvu0b+pzgcFSsO
hWl45O8ahWFh/EE69l4Z1nuerBeERMiMa+0oDIlr/nbrMQssJj8F0atgQll/1OH0ehOzjMstPv9L
PC1FsQKef6l3xlwjQOp280ECULgCfiT1c9eShzmn4FU+RsQl4pnElsq8iZp1/Un+mvK2Lxz4X898
/MfBdzAau8FMbcjbVXM1Ei1Z0PsgecPt0gEcYLmu2dWcOysKVE2wDn1WnCahPE8IXe4z4VtiXj2a
yXBZRaOF0d7a9+1TFVMidCke8uWwkO1qBpGJer+MT7JDS6POx0Q8T8LXgFNiqqfrpBuXMs9QmRVn
xcxOYtw6gBFcyRXq8RBl+f5ymWQ0fk9Nsw5EF5yUvLGjciBJRLr0aMwAncCtJDjvUNX6YZ5/vRJB
2wKSrsnBxkZtYKfx6OaKzWCyL53ErwfjA+zdu7mbQgwjfmm9CwsCU3HbI8LZB77c5KHJZWUhxofW
BmvK78FeJbMWKK7YkNTcd37dR9yk+GMQPuilDlrvqUOi77tlV/jCRKtXqD6LCLwekbu0DXc00sqX
A2FiEeEk9RKMFSq9aQ0lIi4O2Y5QDD+jomNs9D1XdEbFIzJnyI6U41C3R1CFlJq+saDbWPJzLsBp
QQlDjBM2nRGuXYxNR5ttNQL3kz+kXn8DPohSOPa5KSdb+cU8V99DprcjOPfr5JBRyydX+VYcI5mk
cXSGW01iG7H2irqPRLQRGzM6uyB5svMfjEJ1VHtisldhVbw6sZaCf6WUEXunVqeXnoMb4ihcU4Hm
KwKUhVZrE9VL/yEYKLDXiRwCKlILpRJZJAwF6zzZCTVQKlyRr7vl1WeRbOmi/sqhCkU6ChjbxfeJ
ffLXGpTwADJD92MZRxbrEE5p/j79TFWPbrAevXFAU6drZHO9Sjv8STjiX8natccu3EnH+Eh4wIS2
Xc5O+v/eYxOrv9c9dnjPjr2g3lZrI9gYxtP4VU7Du1++ayUHqTntx0zexzWZnTDt1+KtGrO3QR8e
FqUj+Vrd7eSjRw61YQmNFRNtQyImTtLWF782vjLLYtZxvfKqAjc+JZi5MtlmuexJIrmJluRXbruI
N1XBoqiz0b1o4WBUl2jJr2puXrtyvPlb+LZMW4A7LkVmkDduudDP3naxpRG/SVOtnkV27QVkKLRG
QQx0v9DphqqnCN+LCLlw/LB+RbRNnSgfiyBkwvg+r8Wzhng5LcjW1zuX8VqEEkC9Jea5mzHYYEp1
3Xm5b9dpTVjTLP99SkK4QR9je3lJACVmL1qll+y01vKR2NDgMbuYcBzXBNrqW5jy/aUTswSEyzCQ
Se8YKKNikOpI2jrGGSMDQByKqqzvNtrb2RsrWAZVdy266rqYcjijne1nw0bN6eUD4K7sUDcJtSo0
y49Xd9isYtCHHCMieAoJLey1yJRgoFpCJaBJKOyqfP+uuV3z2zjGSuMje4Eyicx6DgfW551rMgFk
k834MkZwcBhcRY2ucZfcR0+/ZbV5AuF8MMyg7YlM6GSvaKwzXqasOknk7llIHBJR9ZRy3UtScexp
AXtA6ta8ehM6Vb7TvXAUjgZaOuKUX6JYcm33hSLsQBy/THDj9C2BmWess0+OmIVUn+104UJw1pDU
tEibR/IhqBzRiFX1j9qivi2JCiBzytzRGmTBNHotFZiVL1+VlCe3OTPdZlH+iUsnOdls3uGtwf2u
yAbIH9WiaHsVXWqr9fr1BYgkzHgedOyLye9X3S92yOsMAtbM1eFmgQBWwTBehzpQu+ar34g7KPea
qb43/N8Ju9eqM0ghY70wveOWsWX6d5PgWGjEYvYDV1sYaHwQyAXckJKKepeIt+WNpEJIWqSCNexP
vsXuh9wN24rsLH9L1J3BPV+iic0heLY8PLgy71PzUbThEN9nBy7FeklIwgREu3Jf2RLRjWw0gXK4
yafRupl+FA8dY4hm2I+L2/Rhq3P7ASghVarws+RO7WoJDh4oTDEltPqJtWPfk8MVn8V4RThPfJf0
ra4XItQZDMLC63WivWoVZwogwyJiKzlmmQ0BVbjVRnNcpsIjQYx05e5njNvkoAJI6yXVh9fxvhbN
3wlzKOraMKF2KQANIQdcJe+lHhBR6fA3JVatc9tw78ikUrX4JvWZn7nOrjBYCjsrDY70uTvKCArE
LT1Ya/E9RVswKOPqlngYpQyFXJyUgfRioo0F0VPJwOfD84N5ieeE4bMZfUxq/EeTUTq01JaqgVR4
yFeus+otJzG8m8/kQtu6kf2FRARkN9WBkehi46wKAoD5OWjqqdAnTKtV/SmVF/QpuVOl0se4TORQ
1qBxBbphDQmOmWtfcV1+dgS/axVfTMZDDa4WlctWd+9z259w4tvJBrY87ndNBgln0kFzpMi8VaYc
Lfq87dPkUkyMzoR9DUAZBcLfFnS/I+DumAV+TdFMBG++Yl2TbYAtb/jLqwiT+OajEhDkDwm9rGa9
t0wexo9B+qdIDwtjBjII23yJS7DFLsldLyxHeJBGkdqSIfhTThAifSMDrK6Q38ch+uyqr2HqzlVM
5lP8d91Wz9TbIuyWTHxfRvmLUPTorHaq5g7K5uoGprF8RqWlazzNhFeWdMziwI5zZEecue2YmY6J
PyzGcr+J1b0UifQ1+wnq2vjK1IgJsUzugxIjvranQgQ5u15VJDAgNJk7aN1V4ZSeMNYaIx+ZIcfg
6CMiThfhV1cjUu1KL+O8ppwUbWyJxgEsQm7Sgr2kmrNlWPaEOipBkpBTNsO02zfGBoYkYbbXONvK
hayKL79uPlI6ojTZdIbI1rXshiNcqtsg5IFpyE/VgOabVv9I3lZ6bdcsDJIkRhx5+QubxjR376/c
v7ZFjVFoTN8kjGfGrZLhs4+VfGnA1cmmSSZBt0/GBs6R5RDW4Oui9W1NQvUxATHksdH1U6ImLZyd
ISFlxFc1SmdUoracV5onpgwsQP28/qwFpGNt+NS6+fLK5hzzQzzLgFs0iTWpdminIZjSHiLrsJym
72Upn6jPhk/19wAAal1WHx5OQpDZvUiHf7KRJhzXt6mtDJ+dtuiMbKvsXoupXaTY1os5clp9aHHZ
YTTuFeL+0N6U2RugbsaRXNTKeleqCHX3zwj8CM1YG1GT5aW3bMZlLsDuWvpRxlBlNWPqKKKJ60NE
nwpFu+2P4shMFEF1FgraH21TLsw1rxDNTgJeZZ4zpzBCU8k/lmQi3n3QNA++OLIl9mNhspIFwXBs
WhuA8JuFm8Nop1tNeP0iLfFRRfphGSxMCt/MZoPUOkxSTPSYpQ3KXYnvcfctdW+Tuc+iQOBR4/1K
0JUOytGq42+qCDx1G/h+EStdTomJEkUrNqBoM0Jm0te4SXGTVOtjifgsJh/tc0gwmk3eAJgIxdVE
5NfEZElIOtWBuNxRaZ5GzlEKbgqpeb0TmLHGdfTTxQzGU8pju7AyznIVLTO78AmiazKkDP2GZ8wI
hbSk88LmaohRypgzuqpVIn/ptf6CERjSdXxKhD8oItjXifXmMnwqpCB4IMfsid62nmUnUd6H1xEN
U9CqmAqRY1d1mbcgF03Wj1L9tRn68DHJWRglcvKs9LI7jln0ym9tjINYSoDJXyPJAj3keSLYpVJH
48rC+tbXEAm2OWfasaKiVboGTdZsIJKH/oi2XWj3KTK4PQiki9qUDJ4wo1KGV25f/cDDcgAhqONd
YKvQ1lfcRl/gBZ2q+WUqv0Q07vp2HJYzUzvXxK0CtLTrdyb3fV4fUMAhmBRduvP4WQrrR/HN23uc
Yz3A9QBBb3t0+igEfLbeII+WI7K9QDzbLPOHqJXEtEP/Y3dw19UtI8w6/p6BelMfphAOjNrbov4z
Mj7lJfXUKDlr5NSQ8VlsziTEf5uJspjvdI0Z1sIK5nrMt/4sWQOjAvI/uezWNyD7IKkmjuuYuq50
ByOYlke5/l54H0gHWj2kwErlx4TQY0LXmVy6GFy6ylH/TKjzqK6Q/tyHz/pOZHt8iDF+79q/4l8Z
eZLB9trhsGKucK0e2a+NXxvfoIwm+Ufhwe0DeXuDEeBoOSqhGZn129Ts1OphJg9JrDD9X7O8cAvy
3+BSYtp0TcjFsR0vMxpmPju/Wa8t6DsjFJgvK39XSwegyCEnbATzrEyxmfuP8zB7VnLs1vKLX7bd
6Eco/TJUznQauN9bu+s+4U/LeRls9C4qX6QmqFPqIdg1zHZiMC05FBlqMFeTWgiDcRn8FwSWCiIO
RN1Q3JSNs3IfUAuu10r71pTjspHVsZW4TVrGPFpv7WvWXWycemclVUXo00e6/k7kEbRjx3GvF0E/
PouIyjoELI6IamZVRLajfGxbwrBlmp6drEoTpPu22xOoQ/KhstcG+p9/sP42FMeL/FdIOZ5XqLA3
IN8hULrmySFjXvticBcwsYLa2wYgEBIO+Um2En07zvH/ooydaSCEQJgSkelk/Ci7+pklZo5/lLsJ
yLqtSjp6oprXWjDQdtb8oivaC1f6LOYZTwxyKfJGIZGQ0Y10JQsABx83tfviuih9iR1ry0gZR4Vb
ldNtVuTCm7X0L3zTFvIhUQI9rGG3IusronW/mfvy3sX8BifAgIPNN4F1jYKTiwM3r5678raT0B2Q
6G4GuRREJQ09dmC3n91PtqIHhkZgtPHqtpiVMpeZAMLLDOwZVk24Hq+0nUCUbuqrY9IOqG7I1uGY
q3Cmxi6+3g1XJeYqjKmGE4m/hOU8uJbxBOLRcz6aDh3/Etlm5XXLQVpZ2u/X0mtgQOMx1vwpIZfZ
0QVFRYdXG3ahUgEqZQSLCJejZ6QTon1CZXyt6vbWZq3nbWVbWaoRrG3eaCTKJeXZ2hVPgHqPqMCE
QlAVq2DqtaYfUXyMg8rYkAUzWFBEerNll2rvZUVSfiF2RHIrIEIjNEriMSfFfFUxKg0VgjDVU6U6
e8ZmfMvJpebqZHfWrDQAUzcAMI/GEukzEg+Qx1a+A7coEdec4bXnJcf3IR+ql5lMPsxEThcuShhT
+zUrh7Q9WuKfVECMyS6qxVODLI5X28dCHy23CTH6xjIotcUtmPGYGnuVJWn5UURPqMzS55rJtpA+
Z9DA61jaMBiRscEZrCfxMnDsEARnm7FBQkFb0qNZ1UEwehwvUZkfIKh7qzbM72sZf8Qp/s0VQS9z
5VhtAcQIF9VqZXcgDMltCgH8tcWKMX2KsUTG25idq0zc7CZlx8QhUyCFyocX6VFGIpEMTHRyRsGA
HogEG1sE8ZV1Qzgu76ucWcWa0Z4kI7MQZRWukryx9e7Qb1M+fyoaUwIDO7MqKxQE2pBDnHfFLxpW
8RnXR0n6kqbvXLCThEglbuPsrKGqUZA28t8DWOdT5LYyLHaqcMx5xq9M/MoiV/1CaI0yuiRlJLoT
gKOpv+EG44+sLhS7MXnAmBve0KjKvEsTORb2Kyz1ipilYwIOw+/V9rlqSQ9Wqz3H1aaJF6rMr9Yy
DHtOl/rY1mn7Ebc4ZqxVfMRq2t9lGIuxMYVSQctDUAFcFFYGliFitJEykzUeMCG13U5iXrzg+xWO
9jz9WH5gLfDzKTLVS8pnq8gCZOVS6XAikcu6jU0gJ+VxE1CjDAbCnbSID10j+8vKIWxYmN3m0dka
PQkthWEDXUh9BP/r6AP6vmihq9LJhilWCVSauLmn3BDTIyBzi6WI8FtpNPFfhjF/fBU9zV91muS7
3pK7PTJx5R9IBueneJD6X5FwNPN9Y/nwLFY+H/MNa5DNu4a3kwHJZVqJddkbxVdNb4V00haKuzac
avZiE2qXjhDo60K7ZJQX8JcC0C+tPkE4tzNU0orahSby0lgmYGJ7pjzQ6rLZAsuEmWCHRmsP4sJQ
B0QH4Vtdd2pQlqH0PKFl2nIV5sknZtpVojwO1/VNQmskAMM/gc7miRSVg2LQrr8i4Bkqqiciz6f/
nqjeA9Yw0sRIGPgI35v6i9XMbEpYx5YLdVhtriyyiyDTZulNJKrP6aXkk3xcxplMSw3tkpMvmrQ6
G0ODuylt/s2RuGOZVgNUyCFdK0pFAGm2pralZ2H5Ahzzce8ysf5XqcVDib6Tllt+Ju5wUGcyAaCd
SOyaEUf9WprejauOH2Wyig+K6Y8CAgmpM+36iKeUY3Qbvi2280xKYlILeCXUvtZ3XdsMXpMo+K+7
BJPGsjGSKglYQ4VYJO0fmddKdPkhJwNxuemPtIo/uW6PwlWDQeU1RvcPiGX65MoCYVLvh8cq+sZm
E4Fdf6+fxglob5/Z6e/ps/jUb3E4fIwgBsBB+S0+8qdynO8LPA0/3Ww662gLAbstb+lYo1GpyxMs
MQ0asabvWyTIkToepKFIEN6+xrqrdKzLGvJR+hMtXU3OGFiRuILkwhGTkC5BPvpizd09Sdtnk0kc
ZmnZwYCqGQikDZ3Owgo0mf5kf4SU8zEyytDSpaDO4XcahjsMDu7reFm9zHpZfCFcjajrjO+FHEJt
b2oPwwitrPAmPXUMluOZa9HpRdFfPUNMotkdPK+CMIF0od/qNYaeAixkUreqr1wks7gUT+iRye4Y
R5iDzOBAbmL2X3gn94Y87w3xR2SVJLI1EXEv6yhPG/OP0OjsUEkSLPrPfO4KR4maHeay3l8SVWdT
PZpQMF4sGsbk+RLo0ksGMNIfmsW4S3PkO6rs1XHkZyaj0TyBtx+U+X6EBZT/bvWrzKBN2Unyl7Ww
VNLFQMssdxrLZZczz4jMzO2mszWqu6JjtMQnLHIVd8m+Wr/n9Ir4BN4Ht896VGr8wygQ+H5Y98cn
Wl3croPdTT1PRW5n4+Kh4wo1pr1TcTH6c6GGfRLCMLXFF4WD2Oh4vhUwdrNLmn4rWGZ05doRijPd
7HVpiP6LKG6/VvnR5J/9eBm6Dyn/LPj3x/FNN/8pAzmwKLmL6V0SiSxKBi41n7FoM58Xy1c+2vo5
yh8qY9OKUb1TIOyef8rp9MpDR37QOgTSG+ASlatcfiXCwVjQWPFneoka6FC11CIE5H+IOq/d1pFt
i34RAebwqpxlyZbTS8H2tpnJYiqGr7+DjQNc4MDo7uPtLUska4U5x7zr6pZ5LzUmgaycNn4zcki+
NPKEM8Sd3im2tQQ6207hcBUd3SVi+XJdUJXhI2IZEO2qctOgRtDMdtGb5yhi5oF8B7k6KkP+WzsV
G8/3luTZEIi7yOVX6Dy7vEyTlLUXCYox+gz198G+lvEltN9Glo7oB1VKLNtjai8sc/Rur1c7Yzp7
47o2twmDBEbi2SEqLyQCZmycO8TBO1mAExP3Pvw1k+PwZiavMbFNIdM4WFoIk4O/KFlENUPR8qvQ
PjQub9FgHW/u6dguB+vayh2vJKF4s3EUaHwUkg8hRIFbGk6z7CqK9WGhz7jLq8DcRh6XlsLXfXLQ
ps8VV4IlMb934hWxOUkNxwGCCjLs/hyGMz/6h5wkrlpzB7xvqmc7nuFu3KLl79Od7jbGwXvOqNBN
t0ZbcSAmWxIQDnLgnIvekM4YVFprM7po5kNxZTSIsBi8diAUxpXZK8aB3IUi+3B4NIpg+C5FpG8n
Kb21OaQ7i/IcsRgOtJZcAf2P8DDkJ9idKcY4BNaN9+qySxufaH33vaxWdWsveSpg53iUDhW+iBYd
3yDoFVRcr43pm5iAVeCQWoadUY/VLjKpwSNv0Vj/wvzcldUW3ryvKjSNJVcPtvCNF5crvbvp+Psh
SjiMgsZVSQdIqkyd//mIlKPu1Zu+Ix74yUs9fivnUJpv3fgej4cOs7zGOorzXfd2pd4vLFbTfb/t
0wmkAbqZj8I+D+5ZW7J2tupj4KJtXEowFclzhNUGf0hH9NR7ZP2awcme3uMKT2H3wsiwyeER7Uu6
juGU6DcRf4cYEkirIKS6v1E7+iz+X2hW0GYTLBL6HiqlFgy1cCNvFeledmXwddHywj+XSbYojAzj
eqC9hU04n/Pzfw8i614WRrdH/WyfwX2HMTTl/74QRfO/fxI9UsBAdP9UM+HDS9yGJwkKxi55FXGK
4dEmx7ZWXQP9nZy60TeiSxgY1OPe7OSILBcgbHdznbH/Z5TubZonVU2hHVmxUWxmqU2900SYCwm8
eGp9f5X0q+pKxhZJv5JMlKO9hvMll8OdshHZiK5ttNeSqJdvalHIdcwQU30JZ+TRpBuaz/4D2SvR
U2st3g3ybRJL3eayOHiDgcUBrf1+8G919p52ZywvY7fvxa+P4sxBAbMQT/2nzzFrq01JwmFjqC2x
L/Wu7eB9i8kmXCjTTgO64Vev45xNCC9CLWG+tTHbPqsUyYleNboKp3gARtMfhXMe1Kb17mBi7bo5
JVr/3LK591W2V/IQjy+yRTtoXo2E9d+HREdJ3pRG2HV49iTUxOkuep+c+r96hNnU/nWdWrTNUXfe
Og5CQ/Lmj98xwmotn+kB78p/Sb2MndTD6/5qfJtEJe4t42F5eO3bf1zpGoVgy1nTAUFdZ/nZdLBi
VfMs4C8nG2GwvipA/xlL8jxG3ZTf2dyWbE2Yj0fOPWE2SO+PsRGWjWJokH76xW87c68+ZOoiPO0e
6LWglVysJmZDY2IAJBbjxyoT56BZfQ4dz9KAZeP2jirT58Zm4zROE2m+A5ZsNOHy+t8XGVTyWlsu
esmGVVMdEDIlI3VlSSiXQUlkS4x2vrIxWVgJPgeZ9OcaRkCJ1Syykvjy3z+JtLq6OREFk1a0BPLw
mrV2qr4iwfonCmgzzbi7ywBrjAH8yXufTZkl4gO2zihv+oC86kpjMpw6NKijdUyMzL0Zdj48bPFW
Gbb/GsAepBOFmTMY3QIxvs48hKnm5Hjb1nDIYagk5zsDU6+TCYODwXxSrBMHlqOMqzknNAODuMtc
mg4OB0LEQypnLseMshNrbWwsyox8ranCwrHjfpWNjWbXNvJzKcqA0pJyKmLqjxbXIiaj39u2YFpk
69FzpXXaGu0KuwQRuCTeIWx2he8eMUH/9H6KCPf/v6RgymJySVFiBTnFSzlxRGpzBVeMEa0wvqf8
7tiD+xRGAXxIAwNhUVsnEt82QyaMozN4I1VJGkNWwUvP46yJneCaik5cNaRrogQ3gBUrP7Xzl9xK
SDjqNl7rQb2065tkHESTSRxcKN3uVvg8EqzMeMN/CPGq4+FDz2olTn1POwMSad8w3ZiI9w67gVKF
uXpcmsmJaeqPkSJyThKv2zpFoTBPGe4qqWd80tKgTSa91EluHUW0KupZl7wKMNZcCgOvXfI1DqXE
NLQd0iZc2l3ypVDR9w0Xsmc+O+FwFFqIliUfszPpUlc959Kz7QYijsJEEypD2w5m4S9ifSRw3GfD
JFyQSa1Kju4YW+SWMcDQoGCkBHYpwZtGBofcCnRPItX1pyjwUQrrUf4vNjcBIaJMhszqkhq6tTJI
9L5k4TyiMKzopJcedURivCU6MocSRqtTp4dU1uJ5LvNYuKDx1POvoAoC+KE8RfSiT9bS55EhPaGz
cRHtgeh0Bppx6KB4x61lWXTuBVbyoFfVhEzdXCe6Sesnxo4UqyHfeK6O0NlDlpAAkDGqYUFM1653
XAS3JTqrp2IwvFuTcaFGExGJDk0rN9qysotXgeb3WqdJtwmNiGZC55tkJ2C5MP+2SLZ+zxLxLI0u
hZedO6s0IDc+7z49j1oWntpAMH1OTiQTg4Cl3REzF+/tJAqwKBRJRvkm91PiZkwL6/IQFNwFPXyA
boqXttsiSuNGq1tm9gbfYxlqprBAMbUAhdtEoG3mVF+vCugiSp7flaMvp6Dwr6HxYeT6samD4NgB
xwB11rHh4TUzSfjfF08r3FXKIg7eDfkMpWT6LAiqWUpwysuJkiOsZ0GiPuYH0WOP1AaysJm1eLb7
BGB+7dbfvbyYzQlrXe+8+/V307hkWWzH5KmC0majqIcE0czR4GoT+JSb/P+idbigLzUDSafAYxDD
3bz5xjT9ZzTvhAK9iE343R+7RUH08+eQC38zbxeZNu2RYBJmlymIRwTg/Btr4kyE0t1zh17Xnu/T
yWTHFmHpLVyBl5f3baEicOJSe+91sJ7dGPy2CXOBTOhoqD6suudZ1DWH2E7JwO6IZMo1Ey8zcU5m
MpfhcXXvOWFpsZtjS9gBMt/oHnbxCLPa/h6H1LmgnovwZbYovEoyJlLtKYqaWWwqMIB5TMqtXj9D
dl+ihghoyIc50YK8W57bi9Js33AUpCvQ8GRxZsTTLfqQwe00xa9BmN7RSfGJB9XariOeWKg1q6Jg
FCugbA8ZvbdAu5QRItS5rLlbZf1G8dqp+G2UHjMfJ/M5nJZkoP1rY8pPP2LOaqrGZg5p72JtXSPJ
bMP41Z0J0U2X7Fopn53Gc0+lxyyyjpP6NYN12VtgFl0gWiyxSSyq0n9pzRrOVwMGSuphs0tTAgwJ
A2auUS1d0du7vBpJJ4HUxeNj55qa+BuTETS+YmGfskizoJYjn9ugvCwvSS3sbT3QcpCi4ayEqZDV
tz6qEC78tW52kDWSsbh0XhgeGo7OQMOQUUh7QQZCvlT+cCEEhx5SmwziQfgG7LRfSe2jfzLLbEnQ
K/JZk5n+gJstwI4kTK++VmF30uU4HYjiAQKMq8OX2A+86eZWUYgVh21OYPst9ZuGCDyweMK5F2E2
xBE8dU418lhgnhEn7+H4gWMBn8zkL/o0unSTXLI4WpVIpTnAi6sTRCa68+wzLsObV9UvzsgyeyqN
lQKZ7XXAaiz/J2yn577Sn2ws575nPArJQD/L6PGRPbxhJThQuIHejc1oRTwwc2fxrOa5REuvCVsW
HR9bJBjTDNupWctWAy4kcVzM7BJQxziwJxRnAy55idBfU/VVi0AG2JoQh9JZ6Yg6O9+j7o1IOfSy
k0b8TsgdpagNvGZntwXkdMxvi2IuFwgG+bW07PXaW2OzNCMH9EqyQc539KMA9hgS3XnKeEom9P8k
CPLJ209NYF7GgHvADpK32oYd3xf3yo+xJ7M2rBUjaojHI4/oWufBkVhsOGOZ7hvFWTRx7L5nPkPz
fvAnJIy4wSY8+tvFULg3EaKVRG6OC16Dc2e045zdV59JU0RJ1d3Iwt2rXq28epzQsDjEzjn8gIys
M5H6w0okHPCc6xL5LlKoYFUl2JOFAlrjs5x1+RxyxO00b8OFCByY6VPzjcA5ZMw0oKKOW35523ku
tXvpfo9gih3mQsk+nNCWZ+MCWw29MY1vyk6Jc0/ZV/puojWXrMrzsF7mNJP5qsyec/UI5U9Qoxth
ZJ5UPVkJjFPmi7clynd4sxEOiY3Kz0QHLuBJLQzmFIZ7Tn9rOHfwTtBJeYsBCwL327BFJsrcQOJD
l1hkF+CEeRkFH1e0CRHgcD/8FdqyRTfzHoGRxvj/8M0KpJEkdqbT/+VFZjKlGZY2QVyrduhJ7amw
18yVGsGN/cKbVljM0XJ2FbVL1xNLnzunrnoY09j9UeG8DlhSdenxKViEMRlD8BGnOVJr6c4Pkd7b
JTp+v7ZhEMI2wFQYU43Cxq/d8GP5I9F7EjN3rfT2K0xZh1kdNX6BJ29tWQZszTHRXyQy7pZPMzC/
pGr2JZQWLdj1rKjm2VHCLCFtf9AXwhX0HhLUBfXQrg9S7Mg9BjjKDtrQgFWV3BXywHzZKX4E1yup
fS8DsFDlVdshqqhOEcglJiUDr5MPDxUpweT0I8xZ6I/XqEJZatvOIh4nF0xvDv6toHozUF1v4pC5
nd8vC54nU6XWjYWcjYSzluspNkEJTM1TX6c6ZEZ6kyCEND1TsTHER8V+SquHW1f5gbw6FKX++EuN
KDBFcvl24BjjpMwfLb+oybWelYG6erJ8Nolj3idEfI8IxRituuFXwCJPx20aa9mv9FdO9Jb7X27y
3dWfnvrxPGaSX3Zwn0tZ70ZhG5mnMn2enDUbMjwbvntKLQhR59G6TMah0LfDnO219fybQ5IbM7/Z
Nbd1qg+rtP9lIbG9nltBXFQx7xPFqRkSrzQw4Peq99F5ciGdw1XTVnZ7dbyPbiBMUS3mnQvXVs8W
Wl7mqtUOl4b/oSV0WjxTd51LdNUadg0aB4bl2wq3UrlKQL6iiZ26FaX6t0Vhv2h9gm9p5MJVSNTT
Dhs18gtDuZuubZ58jwWA6qzpPpj2ktSQFy1HlDv1SLH8+OLazYP9e9Cwja+ClKFi/Begvq6I/dTN
7K9z8WjWDVe95EG5DHdg5mYVSyrmUHB7qzzFIRwb+iqe1qw4/8pOfLnOLN6C3BnY7JDpuE6Zhmio
bAhFLRjMdzqmuqH/jvXQBXPDLniaivjT8mMY3lF/VMM82vfT+lyIjCeETBnk6Bm5qIan8LuKj7pt
m0deGmuItPqNTuNVd+oAfqTWzMBHeLB2Q4KCHxzGUFQv0+QaCPWI0MLZ6amoWsIRsT84sEnrNW9+
kBvIx0DD2IwUrLj4ijoj/2Qqg5JuoNizDXsfuOyYqhj7FuX0OWy/gxgv2DAxyDQ8tC3kkAT/TAgk
AaEOjoDzHH0k44+OkSLZErhOFOKEnpljPWIKq9aBsSRNmQQqLAgo2if7tWy/c+g8VJI4HgAp2+Yh
0x4pQgE0Yv207XLYStkiMtxlHL4k44nGFQFzWP0orEL92hj/GdkjVN8jzvO8/uPhDS/m3Bd/9iFm
Z9aH7zrHuskiVdP/NOMpi9eGcw51ABK4F1nN++HeyW5By4v7LYb33r/k7dUA9j1eavHps61rYELj
uxDqM8i+jrr6mXEyhvajF68N/sP45IGeYsrIiNZgy76x4r0TvQzkjugrbgwpXj3zzex/+vQvstF4
UZFCIdeqd9ckH286l6BgCQfMdnFBlEGJQwHdgXFoo9fKeybCjYUt1jO26In73ftrBo4YBHC3+82v
GL97HK+syk3UnNHbbIYt1FkmR99YYpE1kRF3tGx/gcWaTq4RLgEjnNOG4iv4X3tYWz+Wzsj0oZHF
wseE3jreY98YcJcnQIt3YwJa8SObmQFYxo6F/yAqnI/zVCVvntUwe1vWH1zSTOBBhHIhYGE7JcVu
APZxrpaILn7SM8VBJtemticNr2kOnGIWxldUi+iJy72VIDM6VhC3Ynx08UwDJeTGWRLD2ZosAJa6
dWaKEISQFY6ywPFIUOO1MNigHQbFgvoYEScfPIEtayFLWqBcPgz/AdLQ8s/wJCfr1y7/ZcEdCYCd
gf1iXVze8O1Y9vKcxSs9uLhQJ7tDqV91be0bG0ocWABA/4vp2fJ2fBiG+51Yp7BY5SNZQCs1F4BX
lKKY51vIJIjsSR9hb6LELyyUUBx7YxkoNK43vsMutk0BOWhnKWJYNj3Z7gNj4X5h4khs7SfQml50
8cxLBfjT3QV0u8kuYrqO/0pDCXv2KNfG4Rp1WwSd/bivklvEKhjQa/yqFSeaKDgnqK+R3+6z5HMc
1uwxiSuHIIq4A71KnBwd0IwTHNhb3RDsQUgUb9waWzmr4dr6sYlGf4D9yY0t1BY9OEJsFcUT17Tm
nHJyOFNSNfYygHt/88wI+vuaPijEld58KHVk5d3nf5E8t/Gl7dDwYGLCnIb/6rsQD8CWmQYo5sww
oEsPCJm8+pk9vn2HSYQyBRB/yAWQHDKX6usYNWi6txZhQoxGAHgaa2bT/XQe6vdcW6OEqq2Vhtq9
/OLJhV+ykxAyoYpePG9fFRfWVKSeIiMILFCqz2xV6vScw3ojO7V86Nad/42UgUG1HSkNofTZZ59e
vow/p/p7LDaGWNrJOhlRAq1IZHD9YaGIPVZYbKqRXdxO14Bk8IbLnm0I2ge55qKuPUZ84KgXzrr3
eKsXfb8zasTMDzhwIK3T4dMr9r+jYktJ5djvVMEfRrW84L1hvYHirMYWCYAp2Wfm0oHdom/5obl7
JCCgpd53S4bEHNzDiR/kMbqVF9pDNG/cDt/IElkKr3UcOYJdN83jTRqvnMVo9qgTzOStnWHEYN08
7uwdG6l5oAO/WqeWwVIET6H6IVyARdrwPhY7LshWY8fIDmfV+WvUfWIii23by+0ciQS0jxP5r/9t
cVOZO6YvkrtKLLhIHGsJij2GehjPaK7BYBWL3WOXMR/JlzFzPbRE4doKEF5zteI4XgHvNRBm5sO5
Jl493Y/jbTLgpO3V9NtbB58JQ8KRHlpbx/qH4pZTgZ/QZL+qOhfVi7s0YLG6uBTQ5506b4Uyqpf3
odghmEbsqZkwft9wiTrOsgEC4u378ew2Fxz4gPAKLCEvg73m4y0ULwif6BkLYoKYPb8aCjHi++xL
ks+mfYzLYwOpzphBHgt0D2q4OMOzU+6YsFfTzvSOvsmYJ/l021Pg72XzJmdWzDfchGl86/uHC7Jm
PIKmm5xm4VgnmGAzJqfpllZD/xbdrewzcf7xBE7tTx9qHkiEdG8W/2BY+NPZZMYzEJgds5swoQhb
WPZTc9jXtJj6uQv6le6KZZ2d7FvH1aIYJxGqyYyb0W5ucuY2C72eWAScnfZWFOd5HZn2L4KRS8g7
2MEud325sQki28jQT7a5z4oUKWYC0VG7diR1PuwOlm2s4f0Oo2n6RAduMw4RPtezqrDDt33+GsBy
wlcjtpHRdi8UNB2PIyBLyNdgEDWvoS/fioHiuEY3syFuD35n5uLa9/V0aav+0tuEvgkEI3sMufYq
+mdmbcDHgmuoKfSvwUL6L6L0d+qbrxLV4GS3u3buvPWwxUfcQJ2HOnIiFrraIXJ+rwMp70Wa8ltW
mr0quj/E2FBdocOvfAYkRwtOSZ7W8R39AGMBpBhz5vIRXvkEEnSK7oWGlXnwBfU8q9cpLqO7qi0P
PeCAG7Y4CNOdbv99ceP2OnRpvGRc4c55fupi016YPR0dCArSH7r0XDF/WjD6TF4sfHVuTapWnkU+
P4oVRQab4mlgFclKGTuBW8XWLi0Y0TrdE3YXyAv4PIivcAAVAJNCcxWsVW57R0KgHkiF7FendMd1
jKn5NIahtijrtCCcjAawST31HEnoDq16Ia3d+5ekLvgvuuDRT0u46fbCqSv3XLiMJ8MsjMAx2XIT
6ujSGqe/SuW3+wkPnVnWZxYewTwe4iAsoCQPtokZX6XltLAawZjLbUneq3s271NJiRC6Z92DTc2g
bXaXTC/xVi+sdp0mLsC4EVAIfK9Trumoh9nZZEZL/2xb9rnh7lijHSnAm+X/hO+wMK0AuYqG8cxU
uut2Zm9bVnsDKXc3Ap6h5Gn/jsO2x5pmWk9489AslpmFih0I62gWgIk0tGCG2SB7FfipPZIN2YRP
/uq/v7Kf/94pY4fR0ggwFqV5GqGL1g0pHEaXZOSx9Ni6c2tF48du132SRvEZ1VLuWlPMXqfmCaFd
yMUWwOmKnemk9f1SaxI2rZ4+fjSVh89+AKelD3zy6Ey0l24inMIVj6yN3JtnG/02V/G3YLGz1Czc
+/S6gPlrn33LGZEaDwMCZmt4WHr6ko80s/0Gu/LfqKstqqO3EfJJNfrbmmliGuoL1/YtdsHOT1g/
3Mz8cJlTLzpfdTRiZrNBZES1FeC6bWq2nJWLVpmBbzqVa5M6cAQp0QILWYGuTNcTuY99/js6Y7HG
3OFZjrvhgyxXXT59F2yhzBZzSSe99ICKaR3XPmuq3AhXtYPBCRTueTS2igzJqoDilQpZLlHIn4JM
9rw/0OdAtj31bRPyC8479a44Ry41RU4Ptk7nh4K4jnngkqkuEd2VP6GW/k01KzAgrQdeXVuDPK0b
kOutThOn9Iy4YXlqc2rIwsDOVXXZU6sZl0GyEktJoQfdDkeBqUvQmc89NfBU8aDVKzp6j1BCm64h
G2pxLQb9YYBPnkIj3SVQH7ajxTFT5d/JKLENZyzobWSsgabTE8Vov9PO+oqrGIyHxtQ3h/3jIrVl
TCgWqq+SRUWeRAx7iJikqNL/pdDnW7OFmXCAc8jHnkdotLR2Xwcwq+1iU4vsqQxBkLPDxDCsXjPi
B+j/c8Rv44/02xalL/J15h8W2vy9n0Xlhpd1Df0/r9IIBPZlvjCHWh4stCV9O7ZbbSyhK7JxLfrJ
AzP5T2mUSRQ6j6mfo63HbpUWGk4bwgyX+EzqPB2WxXSv9YUyIK/0frNPwQqaHhak0qEuSdNYbki3
NvDrpF++kxe7WCK3qvLtUAHHD/XmoKGZ8qOUF6MmtOw1vYEpx3NObVbXNa4N2TG5htfgaSAQWoRW
i5D0MnZrSNPggdZYMW/wLpJDn3RvDphche0k4KfK0fpEK7xLhQcM+rNTTNwGF5S5WYuV4aHjL8Np
poGHL4OXfTe95qyb1pz4MKD62iPUSIm7ZZyljjXbMk6/cVcK99EhgmbeTKc63e1oCrDDWADkxWmy
JFe2LxkCQ/pvhk8Mu7RIrOm3jKrJSgkIGgK30cpqwyut6wHUsT9CFI2I+PRBR8P69Zj2k6iHf4Q2
M3G0O1GQNUOtwF+2bgLlPpzEOuj/2SaoAEExgH7hlA26fG49Z9xYdTaxbdMvmWkTbWPU2yrTlglj
u51uUTSRGcswMUOmEc32+6omIMQPq6sDp9BvamtrlE62CvPE2nPcEhQViJ5ScLzVmqxf0gixb98w
NuLhvNSy2Y9opMDb9IwP2fXBEvm4EOdvZcCAd6LSPvuKBXWWDHzXOPtVmNgwr9uPddg/+7Hyni0g
ZBGyrf/U3Q5H/8UMQAzLMJveLfjXyvc/J9PP9rFkxmSEvb4owvkBEKt5MSvyL89HoIEo0CMDvEjN
8l3FI+V58dkTyv2NvepegtKA61PGYYL0ilsPGWk0SPuUK9zqGrysWvFwqAJsQMMsfiPCoBMFwzm+
eQAvY6A2GRyVX3LxOhuCyqIz1zrbkmPe0bZ6SJusIruWWbycSq+/xBMmekaDHJQM7NOkeShnBA3V
9s25Unlzllo0cfEx/u3HsT73msUCp06jhZUULOJFRdPCFzhRJbGWX1ZLhtHEnDcxHWZEYXtA7rCH
AeNwCvPFKb27wrsA54JRJ/4vKI+cb4Xo4SIaMREMfoTJ15Aj0hdNbvI2ns6J1CZuPI7Scv7XSeYv
dEOSFPudn6XVsOp7+Q54oNiFWdBiVMI8H3Y2Mh+V7ZvGwgymALBC6evJPcPShPy+PIxF+UV5kC5a
rLWbMnfVc2yFOPpaVCZQyg72NIqF3VvOwnVJDIZW0hvGJYhq4zK5w82LQrWbdxoVD9hL47OvRxGG
kD4bBzSLrcKHk8PEJ9wtWJicJnuVyvAlj2PeNy+9alXx3k2e9pTp8Tn3xx7EBqsIYdTyYsTuP3Sz
vyqvq0OJiXoa2kNr4IZwSio5CVYJm52ISOBsFxMF3EnV+ZcR2GT2NezlW9A8lAshR147LOMagYuE
UoT1t4gE1i3EgtNHBuyoMiBdzF7LCanIgFh4rHfWeZrUWbWsvY02PuoNdzl/CsZ4BfHZNdkhNmlx
tP3+y8KuxSiEs7feGcK/GTC6LNJtWkNiLYfSigbBLo+oobYpnBE98s9FijAJj3QC5LEV1s4sTWa6
xcXE5VWQBWHnqEMU2osQdzm39kVBBUaIQFopamsz/jERu5Smu+4aePmIKTMimHL54uW/augWyitv
AZ0hMQqXCjvdWGlgNNSRsptSlFGXLN8p33a+8o6GNr3lYNV769K29tYOyJzEQOWB+yGYccPCeqVB
pDbV3nWjoxGle834Gnp5tiRX8dg/Q6q6W43H9Be1d8WDMCvCv2qOcjJ+nbq51Jq6mD4bIh03tuAE
8mgV2sy9C6ZcrP7O6RSeNfuYuMNrapq/qnd+G0s7l/TRdrfQLffJhTqCaOISGeZ5NM0nmwasyH8D
bhCL5YgWAqKuEMyPZAi0wXeXBw9U/RvfYNVi4VzIXgIz+Ea5tmoteEDuuO0NBKJzRxuELAVCxi/5
cZSETxTA9zgw84HZKjuZDl6eh5bGek1D8K2GizkIuyO8jpIwhMTQXsLavhb9SQzNSk/7vRrbu89s
PSJRONTH51aCgkNZniN2C+tD6YVHw3CJgi2YmU6rnAAiXSBVzhKNjTXDMT3680VDRiANoU0zl9TO
TAEwPifdf1YNqw4iMZyu4/Sq9yzf52ImwRNZBo9eIlkqR6iaMtF+dXz4eRL+TFyGWWX/c/PkXIGE
GjxQtuSNk0KuBNmjZXMKJUkkGsqjMF1NtxqTUjkl770KCAISEzRrf1fOZ047ax5sbZvwNBlr6k+G
fh6onQB3fhyM9y47y+gfdvkFcStLdDMkA9T49ZgOxtZznxE6iLwTdSqPZBwiapPE0SKdvRU+Ox3m
cl3P2eQw7qxCf6G7+WUcBWFwtfGdezNRGdwSM9eVGEHZqTSbd1/t3bZ/2Oo+i2Bu8q19XzKAFwyG
aYpygZYATGYT6o+64QpH4Jo3BcYBxh/ZR247wFAnfFdV0yBONE24NdzZ0I6cId3UYfZkORngSW9b
BuItNAoSsSJADtmP1nAL5wUVgqTUk8ySDKRC0qWm0dYtGH9rYAJU/yS+z0i2OffMzV2wYjVKVS3+
13TVGWPZcYTEU3wYs/0o53KQSFNrAhm1mE0jFnRQWou4sRc1g5xMrKgvcdy5O9sr2Ku3C+lAdKPx
8i665zyywl1O2oi828VSTnQzORNGgp0G+tG0UlS1PExFCVHfH94S7Gvw9BbW6O16HGJ16LFdpiRr
zVNMLKSeFas0cl9H4hLgqbJtd5h5RHvfoucy93a3w8m3tL1q41Kyc5j4B6eTL+h9vfa1hAhq4vpj
W7YoIEWYDYkMpOO1m4EICg3nZ9VBVCI6IfsTdv5VEmFha4r7fXKf5tYAcg1ewsAr+fvqJ5fHVJb0
R+ID3nLEXHQVN5RBDDEgeww1xjoWl2qajnMv5YjvwHUPBo0AkAD8YElzjiUBTtzQ/VmoE8XlqpG/
uX0AUBcN/xywHBVvYp21a41YTz86OiWk5YTTQEAdHxzM++ihtaOb2H9d1OjEdM6ASPtVSeviatot
ywHBSyq2TTq6657ckq7FxxQM6VtPQVnaEPlKvFmBj0o7weqkgVLy83wn4Fhas2wQtc9Aqkutcy5n
7SNmREYrYDOg1qfhDVHUTTGvrbkKpu8cO2vRhLsAUabmnOkdfmMvihYTlf3YYeNTG2cUu1Flq57f
SzNjNtEkrDIVMFtnx5CBuGVuw5RJMxwi1u+7SgQghbDiYETLA4OwFXzFCVUGw1HDgw7P8RbBZ0MG
bvjlvtGSY15W59gwn4qAxQwNhDsx1acdBFU9uzGTQdvq2JlXXvCUsmjGMul8OoRHkg38IdmauiD9
zQj7Ts6WXKOsHNJbmx/jIHoYhvozcu1Q69NFNqg99HsVRikTKB2N0x8H86EkNkAIVPRjSQo7oYwM
uqIemE4CWzKZ9fw9M07EbPPp27EknvjtYyp7x3zpVrntcpv9CeZ5gtdaFsMx1cSirv6MzFpn7PCj
yl5JjCjp/JwlVkkwp1WoKIP0DQnhh3CDAxYYTOZ2CJYN0xRQOPa0Ggx6Y2thZ+7xtpEIvjBL4C5g
lfWWdc7wUZlUSRRQWiIWrRaziCFRo0AjZCODUAs0DQE3BurmyfxkgshsGDsXeh9LAxa7L5zhm8YF
LfTF5LMWW1liUyPbpnUwEHDJ1mBRnOSuO9OKNpd7r98apnpu6Bw8xgfiao5vsvnxwGmqlkwBnFIm
6hwWTzaBrSNOvP8j6ayWW0ezKPxEqhLDrcDMFCc3rsQ5ETPr6edTT1VPV88Bx5Z/2HvtBUFjwA/K
VoVFIEYmemm6kOFPW1K0FDQQHJRDjdLtG+ZY/nyC6j8qkW7piKun/hx4OxDoKRNhXuMA1PyUdIOS
P3C43zBws3tsx2ukaE2FQTFUAwWmfYmpZlVBvRu7O8HKA2OEgPVRQ42B88shYRtFhPmjibm9zER1
oniYsEI28aCoF69Wcef/SVG6DkNzLdXN3WwzT5YaT5dAwDHk0xTcLFRckkrjiEk/l27hESLoFvm7
Sv4GFA0JxnkhnV+XemgO7vSv+GSTZ0fWM4onbwTCDEu81MgradU9TdKOqOwVA3/GAczN0mCZVL8x
/rNqigF181sLnzrfmiXEzqtUUQ6Ql5fJbm9uigL70XDE4hXuWYwbRYAYH9A85H6I2GFyL5xgnnr4
ECLfqGyc5vACQMJoIlCl1telzFNIpVJ4WEjve07OCY3eS3tjR+iO5QcaLmfuFHPeswBvIirFpyWX
X90U7PHh4QHT4lCH+z268Upa4RJPeLpS/I6haSfk2RmCN/SrRpWgqvCf5iPqMRxnQMnHC40/2JGO
QEzGNKMGfmcxWOWaGfxzVYy3KSDvSYmXedItmJV7So/Ugi3UJzi1KJonxzsdUZA+KdtJh2pES6yU
rx3peBVeWBk40CIMxoPSFhgCVsNiEEW3RXxq4FgiZckFmvE+TPPjrHLpdGCUCHKACJwmObks4KX2
l+F6MZj6qgp0O+QRBKKCVKNxwrF2x6DasHhtv/9oqhCCGHys1nQxR1pQ0CLcyJYhIawB9s6hxOid
7lzADaPHl4NM56T0yQeRMSvIoGwoF5kbMQbUtLrfhlaL0ZPV8GgNrOIKcBNszP+rPkCbKGE5lAl3
IBshTHgBFC09Dsvsi6a7WP23gQVyHN4roSdG9vVh1DAmlfAsmrDv4aNiss9eGP4pqrhuNRrAEht3
Jd71ZIJUmY/05DfoFHqPlHMQF3/1ArAIHRU2UKadfHwJEl1EoUe15hNOUuYv0to3vfJuoVqExbAn
JQWeOVLCKjqZagOHxhX1qWLjwa8EMymg5+QmwS86QZjB4AU0jPmgM4MmKQBaWhDBnREG5EM1M5Bp
mRfXuseoUw/4amCrqgndEtAMeLNLBzGLh9G71D8QbD/7avZ8JAi9hTT8CtwRU1wDe1LhLDa33N/1
yj1HITRU0XeG+maoBqeGB9MRTTmrlicYdgauvMKtEnEXAqQbO+KOBhCt6OUEBoqpDpMT0QvHX+ga
GNkwADYEVwpLr5LUYzAOt1HGPXLaRMq+rNCXP3wDIFLL1szlw2kjWyLJoa2jcfzNvLKuqJxXYq4s
uUPCw6iruIV4P2LwYZsWrjbEJmJ/vGUMwahQ4GCnf6hI1Gmh9LVHJsGGcLGiLeACFP27IGGpOaIb
EahztbdM9FIvHgC1+BgLH6s8xdwNqmm3bf8RYMqbvOgtrZUImmPymDBsOGILDTsNU0yw3PEoziW0
pZMlntZub8C7RhxlRficywS2iPEy7q96+FUY9Rm1ArCz8R2m43eLP0CYpwu9k9wEZ0K/qHZD/+J8
BT9RZczpTykAdcBthtm4gPqkftThou4WqUBh2ie7oOhDJ35xCQshR52foqi2zO+mt7xYiD0irkPl
kRhXocWdDwtp7FrifgDfdwM2wqvYJ42ESYToGgPmkHVt2HKL84Ip29DQ7L6BjcLlU7LspCFZx7rB
YUvVOCAsOmI96EEWOCTTsclqfMX6xYt410Itofuix0Szg+kNjGD0Cn27SPQSgViOhbS+EozATdFX
+gQbgZg2eIlAcObsxXBDeFgih2pSOHF85ATBJiByciw/LEqM4KH4xK6WISOTxA1w9o3g1PYBwxw8
joo6xa2pxl5IOTMgWISoABrrMHEIgoDaYc/kNsKFM3dlNCN6G3hwMB09mK1pCPNrGdCohJQQRRNx
UeBAVynMDq2aa/KKYX43IApxJI1DenoGuKHVGs8LEaNh7RoK6Tb9UtqLbt1FNbR1ODwKlZwGIDv7
EIwRaXE+Ody57PEuXIocvrPZm491JhxldMVj/0JmfUmbg0CrJhiDl00IzPJy0SZEoBI/KhtcRsIz
cgYss0ZQ9FHEAOKBkq4X+U6EPzLyxgKrc2zX9axg2icvIgMfEoAWjNgkFfM+yidhobLnaoLHfFhA
ox1kFyVF5YsjNv6eaXmlCZT0dUAn3KvPgRcq3Gr4j3GNRzKKAlJXWtFcjJSaYLuIUA4omZv+XFmP
FDMCPpqCXKlUJc+ckFnUENkKDoN+JXbM7YvvUMGhQ4Ix+pGb5xpudnDiprQY2o6k4O205h7B5Y5a
YNTs1Am7/oXw6l1nZAdPYDiHItjjyGRDYAqIi2KkrOSP2viXQwGdlMHpISHL5iqsXZk1ZrylPlww
QZo/+0DolF9AEOXab5K/MLzoWC/LN1Fy2+mk8zsmN0U3U/LFr0rdIOCNMS4YdjkODCmdhCC/4eyj
GEqjI9dLQNKixZiGepaRP2F52TWsbvn0wQ/PUk5fKh/wKBAdh+m7z73RHdsATHQ1le8UHQxzlijD
PjM0mZqRSjSn4RX6HFPs4OyziqScJhUwhFxJeEBcrHrCU8AOvUB8Dtw4F7W4GCGnVzHViJwKOifj
NRLwaq/1f2aTrGCtshdVnA6HNf4uNmYxXYItjhdRXJstA2ydGR8pIfk8xy5fVA3Fbh6rYN7sYI+P
0YVuj2lHtOpFH+g7I9+LyMPtgMp1CdIMtnfo+a1rQNtphOssxmx7MeL4BMfPBavwiuGnYK5Zyo9c
/5WDZTtu62ZjFewZviGspUvjJ5NvcaTtuhysPUlJgqWslTOnSq+q/lemwTUMvEG50aMsO7qsKD4k
/dlUv3JddmTxLmBsLuOT1QmXTjsoyakLn6HO/4dkVfkMqc7NaEFTAD0lt4n+xxxPRf5rvr5HNnd7
8WEFA7qsWxiBHQhAJuOYzJGlJs+XgOyd1KljD8CiW585WMvQfFmvhxCsQmJUlJ0QXw1214z7DRhP
iYxDjPRPTr7a5hwb+w5Wp1XcxYAxN/OdmKlkH3AzYeDWsqpgOEBKL+I/pUV9yUQP600KwYySveFK
Ne18PZKJTtdQ9Bcx4f7s4L3s1fgG55L6vmHsu9amZchJBnAKMXbTUValLHo3YrCsHs+l/tWIR4X8
V+TdUKDNZoYe2CPGyjc54efWrm7dBEO7KnpS4rkhjBOgcjtU+IJFRlufrXlPlccEbivtX+LBTI6V
uk21R4YOhOhZDExG2CVwW8Z2IXDfCuDQsMshPhNnUcHUXMayO2P8qDv8eAEE23eL7J8oQtjxCKOO
cS7CVcX6UTmr8fuKV8UsZiwfWQI4uzCV0slwZgDTx5zypGN+hKlgjLzKU4JfIR0wcQjcycw3qcSk
QLVRkiyqJoeciAnq0lc8JV8G5W9MbdbOwxA6gBGCiCxRLP4GeAixvLRi23cniREKx61V34dyp1E7
NQxfWelSt64BAGpBQdVK58K8BDIYGQgMWIljZIsgFrGL4qHVodtooFkcUUoZuh2Lo8oOfvBuRe6D
6a6J5wrSZVU+1HbTyve6/y2yy8s60+rjJfIlYVlaSl4tMada92gXRDF8wucH2MNXVmjOE0pTVfwh
Oz1Rt0HisfRNrNJJyPm2su9RgRA+r0fPZ9hYi0znYieMPoUX5EDtS0J9K2+BRhtiEoN/DDdOZYfJ
uhHCehsI3fUMMLHkKpo/inmafPK8OhqYjylgT30V4FwC0B1J4rgvgUbKcJWiWynf8Q11/lP+VYgx
qtSNSy82NoP+YU2bV0btg9e+8VGJdMHbPPmiZKfxeXWnivDH2cAdmKfqbkH4ZhrLHYkBLpt3mPOq
TY+qL+wXM8k5oxoFgBKTPZGEubXgH9E6x+2qEtdV/DEZT7XAk5htpFUsdOzw8eldVDR+qOa4+JQ/
/WmdfXpmESBCLUiRyeCPf2bWoa4jT89vPZDfeKVBRlJyReUSwQu2hWI7FROL5DMnf4d3xU2iwwGt
bQmLMAgBTpp8Kfk/puuaIuIcDb0HxlFCI62qv2lyEcNvU/03SicNfXjttsFPizauk/a9f0DV2iFB
I2kdCg8WWrz6OiDOACczbMj7lU6ogPDCbgr/UIYqpgSP5VFt4M/W6c3/jOR97R/M6a0hdmcTYWVh
TPtMPmfFoSVyhq+ZHhjxmy8cNTjArfEeMd7vwrPcXEWoxgQs1kxKyTAgOfBziL0scXWVm/67Mnc6
Tyt7kgwtJ7tR8TRzN/kbgjao5seNPL6pvHXBiXHQkTakY9xNidRjdPrR6wQshzE08FUo/QQ9XmEx
AbSxwVQfdwW3qhCjUkD41q1+3cafqryb5CQWWFmlwjZmCsZE0VH688sAuEit4JwiPBmKu79ogWUz
WItRf/Yb4ug9C6I9SgWzPKbmasDvC6fj/ir213hGTynjHn1Cgtiy1jZp+y+Qt63MlOciRR+D9hS+
cq59QXsqxalgLFLdk+TRlLB1MGVRFjUzBerlOFDpNeGMKb/SxNzloGGthKev2D/1+Jj4DA8s2RGk
LUNJTzah6Q94go6zDAM3DalsFq3Y2CIHvC/sCmtfSH959NQjLJ+IBJ+E2YRMBTU7tJIdKbCVLnWz
rbk04imE3QcTXzuijKGlHKKHCGLolyu+3QzJeL9Oq49qOBfpo1DPk7HVpqMY3cPiGFys7JqVfxHm
Ui//G8JSn+ebfCz3qiw5YbDlz9R429UsADlFdl5fkKkor10csM2jp+Ufg/wRqN3KREInZp99Yxx7
xou9j6szi5vMtxeE7a7eYbrJw32XwjYhFZb+jtP7BRYMW8IsfyfYmtPw1TEzpzUl6Rs8XSFGUrA8
iSHpQCgsrVB8EdMvE5Awy/5Snx231Z+MCjNstQ11dH0Dx5kOD7yEFKTyLWBCGai3Jr8Mr79O//CN
ANgLLxCii7VVrq2p1QwALoLVL0W6aSgxa4xpO9Mdgo0QHczuT8GXnhWieRmvpTB67HC7jKN7l25i
5glq9G0wnSzPRUwf+JFw+RT5v6x6W4xD9Fzm3j/DapCKQ57vtclp82M/nfoRMTmsP20nYPik1xtJ
/Kr9rSydxGErlL+aeipnZ3BgxcsY37OGLCOrWxWmsA0AF9JE22XWXJQNsi2Lhgm5ZS4x8RYplT+g
EgE3OmpUDbUaPbuAt0GAyBZMna6x4Arq6Hqmo+ZLjoacUf8X1b8aE/sOq09duGtYH1mQEmUM+rtL
lv0o/iZi0Iz9E1FDwM1CB3vzbuSV01vf6XToUGMbgGOqBN6DvxN4SCvhCpaGNqF5GcuBPO+zOBug
Qn7WC4La8MWLFWxLicfuWCQ1aEKxgwlHTM+v/JPTK8LkIra0uSDu437FQFogsuKtAIuEYMf1O0qV
RcVn9aseNb21GtRhjW8s7tWhV1mEClfvknY7os0uKDzbt0EumNwBM8n/gdvG9KkqXp0Lbpm2fLiP
CJayCGTEuqeFVJch7iMG6aA0Q+hV9IMR3Kb2X53jfQdlS2fzcw4jlXfDxkUT57bAhfgck2ANpAiI
KuoB7PbomHHyjZ8qOuja4g8rvCfr9mo+89Dwcr2yZQnh9tzx4obeQeZoKCGSALcpDZjMau0AyDnE
/Aqfrrp9bSj4fqR0csPkh3SASte9YPpXhihE+UVMRLwBilNaQM8yFnoveEasX1QK2rxMV0YZej25
PGpuOlXMBCyQ1xX+uhqLqeUeLAtKT4HA5N73ZKQsjB0W1svE8R5FCe2R3kD3fo7iowJKEomkMAnR
YT6s5ScvUT+V2XRQfIRZw+yXiqa8KuW1Co+RclQZwb1qZRPUppuCauqWhaMnBoYP31cBxT9qY4/y
DQUC0IyB1h10gi4Z0LvzUObrxoJJaYNE0E1fW3BaxOY17vsIKwIg14F9KaOvLprCbblZklk6nJAz
zbrRCE/NMx+4XKVLUbBffUfSp5b9tlzp7d0iU17ZysV+XiRlQ96XFxjbwXgKeAOlngJnCceEBFzI
E2ZdNBk3AA1aXy1IjnVE/h4SFODyMNrxEQliSplwQ/dWLz7SB+WEe5IGNEc4AYRPc8amCNABsnfA
r5DCr5v8oY6ndkTMu85gXaWg3Hi2fMH8aXOqEPgOaEJ+tCpE++g7EQZGwDkcNc14bLPjSPYeV25C
Gu0ieJ2sCKBildULv0XgsskEhuBkaOxxryaPkj+JOWAhLlth8SrXTb0rOH6qn7kx0xJkHuwanpyR
/BHsw1KjEGakILlYFVW0lEijcATstiMpVOOzG92++4hH/IxmxY35LYc7mbzMtGMIj1BSAu1t4Qso
yR8pJbZR/aQt82ciuADsEuyXhAuTY6zxcGArmwNWlGgw8xpe+uJl7eV+axXvqfnWzaNVvg1gHUBl
PfmOimuSI9FuEX0QF8vbnY8ZBdxJ6WU3RjlYaM8+3lUFfcG19L+D5GppW9na820W2bapLz72jfGq
lv+JFabogV3i+TvOOtYe5y6+laD6kYWFAvk+3TL26K19Vu+McZVQdAPAYgSMlB74mPYdCdzxhZkY
er9oo15nQg1uJtK5kW7k0tMC361408DPOMPCIRGXOYsxrUWs0aLVwP6sPBzWyCoqcVJRPkCQgmYx
QcWVl77szWMgYX7PnXnFd1N+McnfWyLuN/jqEnLgJgoxrOiaXCplMFheBG9v3GIVLKEZw8E1wauA
AcReQilNDhvPDC4/VBxEtdGOd0pvA5M3qpwWNF4kOcBRQmf44plwpwRot1gQdF4yGgIvTzgKvKLe
lf4liCksNsO0gtU93gDMXj/UxLDIut4FbIdgQcok2YQxW9Cz0v/ei+kI+JzAsIOlDWsc2dXkpOMi
kPZRs6vN+xRd2TosUTpvBpR8YEiVrLCIK8I37xHtGNrMLCeS3GPUR0aCFq1Ukz7WAWIZb4A6KRKt
c/xmkDt9D+CXjKa0i9xsJn2LuJofU8g0U7twXEA/B60z1iw2EFDzteH6rtnhhltEa4q3krsOMO4N
Ha1j1KDO8DtfNoOhFkkkWY/dNi2J3XPREJONNUqAk4u49ma/I+ViDMfGOiWvE5PSpsJeiJXApwvu
BeZRAY1BNTcH6wD3WK35lhLmxOqzkc58zJR0WHDH4qC/Nm21B0Z0/ktFXQWE+qKyQCg357sSoLNk
QsENBfmsnk6mf5HqnWCArrv0lAkTElf56gkw7Tyi6JJ8UzXfuG3aPrlECHHiRVvseb4flrqQDIzJ
XM4JXPSo/WdiLiEcIDbw7Wlr0uXLd+U529DthQWfvcamjIpD4SCC6Mhkx1Hf9KqEl/M0+Xt8r9RQ
wt8LdpYz1hssJjpMHRlVjBiFgky5cuPVnE8GPEak4tRE7njLP0F0Xq1jjR6iT99aK5P3MkmotlV8
dVG/2+l6Wvr3GlvGFLHFajJQXxPJyMUFvcmNf3NsSynn5UfG1p+RjBXUm+bOV8gMVa1cwG8RJyPB
41KoobTbzQWJkozvJsa3SGIw66GpeSc0DVAkOhbZVhGWxN1KiKEfreKBaaFBaFCxvZaN5ZCCwN8X
OFnpPVrbv6ofcMT7XTpCiiK94fDqcWnzwGiNYFUX69nMLFxyzhnIFTEo7e8mpQBzLYJ+P8miYyNO
5Exji+aIKQWUG5Ow9myjHdFhY4UMfoFzzpwGrc3v5AVZCp9c0zZVYhacLl5XCYncTmkuEY/P4WmY
dmKCjd/VSg2OpQon+JKjEX4t/YA9tErCDcUmib7UFmGzGjoXnxisb0rc2rFT+D+Xyb+AQ1bxGh9a
NklM5ZodKeMFkpJVgksdiSYem4t0VnHhjcgGzgQvfNnSNx0w27z5DgYszbltvB4utwnLwy5IA66Q
hjGocATUvMx4MwSAKwBtmqf69NqCTm/54vNTy4C59MJwoalw9fF3XjK1ELFdW3Q+okLHSei6nhHi
f060YtXORPNDr3mmwFyX2fOlk5bBH6N7RvWlvpSRRRP6nid7LTzJxk1qPyXtxOugzzahYLc7LKR6
XOlPOsxp0yMLPmas9Y1VHHithsqWUvQfrO6EbxzwG4m37JUiDHFay3U1HqUY38rlpNFkLCudLNZ1
Ndyr1wGsTQidetxxUA+ZZ5WOch+Wwxd1hNPjdQCM9gkzyGtvoJjqy9Ylh3MG6VHIAGtRfnIl4A1k
mcyU18wceA5BceKq0PJLq+/7+kpQXERQmI65Oyf6ZsTlPVqaPxxjvGWDIT/zfSCOhZbuELGF8b6t
tikU5V8ib37RoklvwGkTqqGJBS19y+o1XcLX/AwKwgvrtfzaEJ5EHHlbzxsgy5e0dV0WgTuBhRjf
rwYjRkSu6ntqvxPjCaGhSjbV5EFXwPlLbDZq8anThdDL0zp5iHz7cvWqNmaJ+96WaoVtykgWvLOA
66Ue+i3ZxgOBHZPXNkuUEPBTGnEdgb/VmL1sEsyYrCPweoDE+XEtr/WH0aOOWkArZgoDVx0E04Tl
2+4YY3PT1Iy0SC1ZEspCaBzcatBljq7hK5bB3bgZnhoRMb108f17NO61ZBO2Xprsunbn/6a3DOcz
fUEH8RpR4zifMpJ9izTfPxn+0Y7EHaO9iAISqy2Hg/JAe8R6xQ0MPLFedfFKlnfcjRwHWQ1Ev2jk
JV8zp0aEtheYjHuymbFY1rk8uQI5IzI4rGP9ecV3tyz8VRBtO4xVKevR94IeFEttjRBvxUqslv11
BIheeOGbylhkkISXIaA0QljOBjrec3HwtC/9N/hjFkJZTbnHL5NiSTnKv/m5PIz8s/6tT/Wxv9GX
j1eqZVkkpdCG10ZCR/6DHgh2G6DCm12ZX8Uf/z3ukFzDFmTAuUg22RIZKJO8clv8g/ABBXquL0Qq
7k3/w5iLl/5JoWPE+wkz9M9iL2/RvbptPr+f8ERBvws/MRHwdQ/llulE9QK17/HKz/8Hm8cUbd4T
A6LuX4Ck9MJxz8ujPWMnYtqsIeflIn65YE71TxX8qsyzWQWpZyWetFSvAoZdT66R6js6hyWHpC1+
vMSPquaOdMYbvpjkz72ufG3wxTRplYmbwF9EWOW2Lg0weWhqujawAPXhF7p8US0QXIwNgzuPmghN
e9l0IJBuUvo1pPWDk745V4TUrccPnYsH42iASqy1qNLmyueF2BLh0xO+o8adw/M2bFR+xvBf7Vcu
YcT4eG41iIE5D3E9pS9YD4Rlc0/COmYYSFFGJCVZDYrLuAfJbU/9udC4A0CQ5rNRthb8u/gXMpOk
7MKEhx+ImwoES1v7wjNta2Yu06Joo2n26FY2N7Z8fauueZsO2h5GerSS3xS91nnc+j+SsTR2FGVP
QBr8WkCso+9hKZz4Aznk0CJxa9+1ui8YiNByDMspNaeH9DXPLjd146pz+im/4uRc4uEtJhcAnN8n
bw7Mx9U5auex/IqRQs2gHfcVYDBicfx9xNE68x72cvWEAMEsuOVMQ8+rXHB7oD/HwSXi6SGY6pfZ
FudA67XD1FlDxpBcdWZkrNLfmlpiO/wxnidanp8Jfam4MELAEpMEdXlrrsaPEjtBEDwKB3D83KbL
Fx4824m24luB1fiX3oxvdVttXkeO+cYjdcPLlsLvaNhA+n9l7ZnXkOe7wUvdsW7SLyUBlSm6amYy
fC5ScGh0WhLScB63kd4YK2DYKSPx0en+sJ9mXMV/goSTz9Ic1CfVLxVfzC5q73xEi5uqsHUCkbEv
xjFkNthH0ITqEZ1ixHeCJDynQnLNI6+hH6F9FRsrYq7sThG4oI2zhC3diRNgXUEgag6pSWyXPTzk
nXFmXBTfShBm3aYfwscGxoyc2u1c2MwQ0r7CY9auP+Zyzhkwlkk8/OFeGJuR5Y6o6C7vWIWB7M0H
9vd4Y2FIg0f3nDz4HHCO43/Ub4K6mYi7Yn/6dv6P5BWlxNV1XX+ypkAKfQ6l39ianzkVhPE1LTUP
8jug1oKMu2XnUI7w1F+HemV6iWWDJTp/k4cDicsE7A/k/E2DziX90586R1lWj4gM5/KHr3IV/7WO
yag1siFWYbwGCrUr3zxXbY/0bxnZf/DO190nFjkomWZkaakvxCcO46DXXnNpvjk4IX/PpHLyUgAW
HHxFbOEfgOfIF5DZJjTGtQQwgl86Mj2njpZ00MFHYdD/OZm8UjHrJTLsKR6TDyFytNQWT8OFmpbv
1diGh9RLmRMXDspxhW/13/RjsEHR7ECuOOXAm3sYVE/fRpKyNfY+8xVHXZufmK1/YEM6RuxdFom6
blbQAneAiINjGh6OwAdzjamGk+2Ma/UWFvGPdgqWuRetjWfmgjkvicANl7ejfkZqbhsHupNquETq
siZAG29WdY/mCQrsyveORI8w41pohRt+qZ/s8eYDkSSzq6A5GAeo1yI8zaXuKhc+d9XvNEZGHWRr
sgU8nWPr2H1xIIEyTRfpUvd2+4xP7YmjgJJexK8GgbuBrThUMXsSPfiCzJCKB+sjZgL6cpjVGPit
OexMGBoWknwbpCE4VIfkEDw45DhaBnYdPiH/QrCZtbVn32O0HTjqtf7VLTowGzdijpzqrySaDI+e
/w7QaXTUj+bOXIalS4cx/Hdkljd2CMcJTx+3KDxnsxOuKIx/UhgT+/CQb4SL/Nkj0BRsvKl4N3hE
88UyDMf0bGZdkmcDPjRbXdGfF+eGFfSD5SFPEc01XpC5Cw3MZZ6ev3E9YGMX2br7SPHpZkFRbtnl
n77ptlTZ8i/NGv0bEy7hX/tkb41HPkb0KAIKKEoHl5dMnzKKE2DER/LQzumTrMsrWAb5u1zTtrTU
r+MwAxw86iAhywTeg8P0KEts9c0Lw3YvgCUqD+imBZ+0IZv3zOY2/kl7RF/tGh3Hu18HX/D72h8X
36gdxm8GNQ//eJOXHIx7+cR6CG0ypsBv85p4sgvpBFLjPvuAEYui4eGfrLWxM+/6/XUJVhwiJoyA
jbaBYdm+B2/cUpeER2OpfCnL1I0OjWPtqjf47/QZ/SuWWEpsekKjmYmepa/uwziYR6Q1O/OSry0q
W+FG0Zuso53mKp70mezzkLkYe0jDjOkdHawbjmn6PeYlwp8YCgUd5taAYAZHfmG501X9Er/w6nQw
ETrA9H122A2MS/Xyh0LPYRxpXtp1seGewEkfDZOr4DJiHwYnf3LkVH/UQ+2H9Dl9autxxRzI9deG
w1KHdDCdTyAzjLz3lcdGP8C6cwDmbabb+Hx44ts69wv5KF6Vg6q48i/Larign9nh7eAGtnrpt5Jj
nMWFcpb4DFfxFDuBSz6Sg+3c5kYOlmN4nXPQlsHDgCS9wa5uEX1cOFPf4gZY1bUc4dE5w0Zs7WET
rv1b7Xpc1Ldvxge81fnNxGs6FsY3D3+ZfRAeshi21YpDAp8gfifbcvg5AymfDgtXeKiQEK7W7ts/
3V8HaJZuDjTm1p/pkqbFlc/WvMxpDZfiurG9YHNQj/jdsBp4ZvoFGo4r789UUHD6NukOHONnOiNR
c+gYbfXcuOvU+Zd85G/iwhzFIWDZoRhdXQJiWePlcv4bYDHHf/WnelLdyosOp2WwAFd7mkfmq4c/
Jh3nfA1P5Whcsi2C0xTJhp3vuOODB/1u6CRb+KseVHUH5d2CbAv7ZVtu764gr57K7aqwd1Pn9p/N
NvaKE1i42y5YUiDGNqcitwrF+QbfIQ+iyScCN+/jm572zH2o2gzS3HhtgufyrhhtetjwLNu/m+Fx
J0KPEXZcRmjzbOkXE/5n6/yySLzOdJS/nouCkwUop4xc+aR5r121bamrcJI++LvhnL284ay6/yYG
lJfjsMjW5iZbDOucc9Hc8cS+wKhMukBOhr15zX/jtf75WoQ7sAgKiJWFn838+wWRTlwC0mFOV9ft
Q/Cv+PpUltYSq7TEJntnoRws76XYiKiWMextipE9A08HFg769AvMf/OE6aS+LPfkPD1j+/wnb4k7
fnncXA7bGyyQra//cu6sdTe4HiGZu8PR2pVeaV8mzFqAiS8UBeBvD0Tt6aG9K3tKCf9kfJm3dO+v
BE86aF+E9eIaDOr7Ze3Fp/bVrIQDcqR7shYP8aP87v+MZ33o9w2RUOoaJp5xeC0mLMtsOp2j+NkR
fY0pZAjF+2DiUIqZqy39EDeKFc0eZgnArjuxpEMeYbrsSBRy6LKdZI17+WXeXR+mrS0L77XgzTY/
0gUy3ILOai9dA2QCv0/DJg/S5cFIhyZhs2HivBrsH8gmJvoQ9oEC8/gAXuWOv1QO4mkuH460Z5Bk
jvp1dknfM+V1XgcKsWP0GDavlerWLtjujEEQfOSqpNuwRjAlsNUbM3avfhNfs4b/YF8t14kOpTsd
UAAYdoODid163dNcmqcfanGPUHaPdDNXccbFx3RIIxdml/wLEXMnHjUWabXFTNHRj+RcW5THtkSO
t33KfoQH74NmoF2wYIaKkwWKBjEf2NvWLljh6bN9+jtxzXVhyxdM7VfiYl4iFarCf+Hd/0Kjd84f
QA1w6Vh78rp8i0xuqWCYL3IIiJfePmhn2twPddV43MuhM36+38njw4TJw0vlb2wsJc6I0AnvFzRU
K6z6BPaY8jcfn9Y34GHgYsq1p/Dme2wX00F30QyQvzXXZz9PYdVzoNBuc3Lk7HgKCJzq1fXrlzHF
8NMw1fHMc7t8uShD5c/XOqSQmc74BKE5l5Yf/gnIwy5XXHZUMofUZr600g9wONk4LJxzhle8q57Q
4ksX48AltkqXFDJ54+pr4YKFJBCgU/wFRN7bV2N9pQxg+OXqv+lzupg7RJ6giN0fKCT4gAM4uW52
6PJ2DFldWNIeR+uUUA551prCfg2k41LYU5DMJS11Nne7xuUguPEPgQ/2FWu3J5/MWVm/1prR26++
U9fimnwzewPnYf6rndN+apcWcM7BmcOTqa0TB+CEXX9CsVFsia3ZRd78e/6ftj4wX/HG9BjXmxAH
VOod9vWa+dlos3+UQ5GiymEczBeiHDqqmQ9/wx6hIO/RRhKQeSQBp6atvUFavlR4566Z8h8kcrl3
oer6SxU+KgDuVDgF3di6vEWbeVidLZTTPMLnykaHfYTPG3+MM/3XHlfAU//u5E7AHXFoEb2TrrgM
b7nJmJjTPPZ27qI/cNTTmoLdEX+Nu7njogQZY/myvjdo8pbZI11El8KD4EtgsBMu9GPkNZ9dZPv/
I+k8liPHlSj6RYwAPblVeW8klcyGIdcEQe/N17/DeYtRTPeMpCoWCSQy7z13Md04WdyqDdnlwV2b
pXIGnLef6d6ttNeQh4utfbwaV1jgj3mntm8YTPOn/sd65lHeInanVqC02pi/07N25OnD5HCjTlXU
Mm9GMR+U6w/nRX07H/Iyjx1DNkz3PiytnX7PKeKb5Uiz4+oci7fx6n+JC0MEXiVkibW2afbimQsv
LgyWuJ/5PfqNii461j/Z1nnayxPv4vUNSujBWjb7Yd88XREArv+IYV9aF5aTbtWd8qVLBB0ppU9f
7Zo72XjWduC8ztlp/i3eu8tFUN/mSSwZQVg/NRvhVm3pA/zXPGDtulSr7CEuDMW+jZd0wRO6tG7t
CliNfm7X/qfG2XPPlPPQvxvrmBcyzYME2kTt0T9R7Z2oqLSTvcej9jNffvfToFuE7/rC+KA+Whf7
NBG7uUBzuHM36ADY/+4j7SUwvHF0GH+5M5/6bb/mYi+ocZ7azb1h30+q9Xz0QpFwVjfE5E9X+c1R
Od21V6DuVyjP/fbcrNxXCgW10v7MDdE5CzTPW49RNccO6g6LZ3XJsIdVFVyjd7Su4Q5m+znYag+K
8GRD++09OcyotHkOh0pwSdn9SmXgbxw+h6g/RMf8SImdvyffnGb3+kLfI1s5+vNJ6CyemazYK+RI
zN7W42+0KHK6P60zqGOv/HvprMyYByDVSjB72xjUH/1qBiBWiPBKFqnLEDMaMHugZ+4GGr6eRRK0
ij7GETRXValmqffurvHgQkROQ0aUU+9IXmTeBx3Ic+feOfjBcYrak2sPiHMEFPY0EBeJLznMBeV0
NYkLevupHI6eovfQivizMP3p8v8v7Z+RSf0wyV7hWhgvuHv+pJ8C/fL44he1viTFjJOOzbqXSlC8
XeniL+EcvXSiKj96wSy0UeqQwH5dpH3H/McsHonIu42l4vJIHGK+w08A6ieyD3ifh4kIU63uloNj
WwfT4qwSlUgWpOGG0OuRpOutIzAgIgvRG2/cJB5AsCEliLWiMZcguoC7j0878PkkfCNY2zU+N+mK
DoM1/tT//q0yu3+um/QHq9SDY1R9Blb218lYAhGkHG9Le5ebBguta0brcqT3VfuZc/DMa1uP4aGt
IQ89uQSOLT3U6QvPCbB91UN1zys3Boo82cdBP5kJ5ored966yXOxIDGfcf0aqC9TpoLXcsVPTaj0
I9KH6jcoqlfX6qtHmjEeymP3u5wsg8acRmu7G3oWgWrql3qcFIe6oz0pXOZKU9oxXhEHWeWbEcT+
YibwMb2RJWdIJpthZYv9UJgIGme8QpdpO6dP2MeNhl1F5wfmciyXWqj1m6EhtNdRI+JEnCteaPu8
dYfohPipd1/jYN8VyHSqb54OXVj2WQVljM6Y6JQqp13luu5HUDchRaS5wE9yx6dJM7IhqcEWmOqb
Fq9WrnnWTTd78HWOvXasbFwRITZtXcH9HkIydVo0iu7oPQY1AufTy6MVakTnTNesCqAkFcgZzFDe
x5n5/9+XMg4+6gzpuYXgAZcRgQCFm1Q7h2zaMK/2uJ/gbMz/TQcIFFZxuZGeTJhHC45CHfNUgCxH
6NYc0SfMO37MgEyh6vTnxmVSUfVSsUNAWWWlDHZFmJ69EoUZi7yly4M3f2MoxKWIyAnREAzUOrrf
+cn670tR8DSCHUGfZHYxSn9Gy7bV6/TWCvJ7OgJz583VafQTdihOQnowrpPWr+nVxFBBA532VsiI
rcnfm9pqrxHQxbVl0lGJqow4u9j4q7nrcJgZTHl1SZ3q07YgfNm9mO4cKwAgrqpfQ/QZ6VBEB3gk
DvLyB/cwQ14/guoSh9r7oNzNoOX6i1BnkuAY/VOkCZRdZ0TcsjC2HqxrxD64hQiZn7v0TbCZc1GK
ptff67GTO9Kr1KoTXrmXDo11r8Aegt3PO1sO1CZt/oZKNgfL7Kn6zEoBBIuTVTm4e/zvBYZ0l5Dg
Mk+ZGwxvtUCCMQRte5gCEk1UkkIm6LEZkQbonRyPCODYUNopKaKrk+X1taxs++jUkhkyFptIb1DO
OkxXTBgc+JLUv9TQ+oWoG3WwYjz5w5R4iEVYba2Y8LTCVGhyCAfSC1sczMhPj2OVf2lmeU8rerxV
SlieEQ4XSXYt0p/k0nXMtl3ToVWhZrakGR1NzbgHOSOOwEAlUqGyPJAj5tIxyklXOE7+AbHylPkJ
5MM4OqbzX5omO2STOaguWTJFRKLlkEXvWYCCO9d7mL3zX1Woi1FDtcpaOoMkcFFWr+ngdXuYRZ+t
4MGWpjbtq6h90WQtr12Pdk3WyT2WprxWYRRds2H0j61AV2THOBZgm8rKbJ4BbA9b8l9vg2E8QATg
hg7Dm6v7uDzHXdLSDWY34tAao67Slq3Lh1P20wck+7coEPIW69haigBhlu6RU2bN2WKda4GeTOSD
/U7bQccfb7iw2u3QgxxBvsml3Y+pW2F6ZPYdFTa5vuM8wMkbdKFttDEsPsQCjyFSnst/XybyR3Zd
ML6S3pRePB3uFhjFQ1XarNTxiJLW6hpqhA4zTloPP3iR1W5qCeTtk/glkOyI5I22P2PSUYYbOhZ9
o1pxb0R2tPfCCSHGo7GT6oIxhgBpjYbOACoSlCODs0jeE1SJRqHlOFnw4Nr6C7sRWBoFIyRmBATn
a13qKUlOkb3x8tbd99b4T2dtvCtvCrfNuCNlZd0VsLixtiI/iNpH4j3wug7eCvgSfTm5KNP3Ivsq
5rhh2OVC7aMKBAQd5ZMFuDN/jbOdGdHhMOC0RfV704i5WRc3V7ilHR5GsOMVZHj2F4jod530CLlW
c+zrM9DOGMslDXRGenF8InSiMNgOt2Z69IMdRK/OvCp7YbBzDMitNX1NUJykc/Tdmzx+3y2aBITl
DHqe3N/WhSq/4bGwzM3AGN1jdOc0D6DgfATPKPFQyOlMfRi7IF0Ek3opEbDRcU/Hb9SMcmNqP6RX
06Hvx3vWbdM3N2SOctCJsxGqWgWq/QDxttQ5w+lI6PNq3PX1P+m4SyNgy7bhV07JYpDhcvDrC8HW
2BGQ0DCE5slDdeGsPS++mkmwsZNmrTdio//GCWDkvDo2Rnrybdy/onwfYDeQ9kCqO2xXUe/cwmoQ
Q5vPVSMQq3Iz2s21CJgtQRX6LRt/7kjbmBTICoKD9qT10c7zAgZfxHxG+rNRZfuaEIbeZkJs+Hi2
lDoPAl7z6O5n3oCwSzo0Peerti1o7XbWn9btmqy5JGkJFeq1Hu+iC1azTcKe3mmoj/TVxu+u/WjM
tyzB/IJZoo5eKsak/p/jnhuOP5KZ+QbPpZVtY41roMvbSJnXFOUzUGEdgZsGoKah/h1b5vAw10jZ
wJV5qyVt/ALNWvEq+va1zBjX183a1VLihlhi/SxfJgiCbEXQeH+q83aT9SjBcuLTKmehmCxnlgF/
rUXsI1cirX5VT7QNJbzwgrfOf05Ys1OWWi8GyMq00kcMp1O+oXWSlNOaZn4Ehg57P7cB33brwrEP
eXsL0Skwe/eMo4WeKZSbTBcA2p4z0jZMjlOz+1GlGFd2FCQMO6O+wNZfkTIFf7j+qmpqhFc1rSI8
U801Dw4kQ3fy5IQfSJKNcV073EG4YTdo/2OyleU5+0ziqxpuNmhJpx2W/0hKw/SD1BFoDdZa98Mw
vgBz7E07PHhlh0QYUZ3vbftWe08jcFGIwLi5hUtjAFqsiwc5gqLjN5+VNy4iFCA2V8bRv6E/LmPx
bfHQW/qrh0AGmBIqwJqOlI7ld9Hg6jW/QiJ5J9tYe4SCQ+glG6D0wofddZte4i8TywqoD6gDHIyM
0zEqM1us16BMKJcN3qmBI+PWEXSAis9OaBbDOKcBOZsAe0ajtsEdtSdEVTBdd5CCBhxqYB69SHCF
+LJ2aVt++Xp50xyieRDBt36/MsNuTdVJ/wWfUHGt3Nccg6Ur/hyzvpIWv3F86+ZTSTbhTxByUkeK
nY0CGRPm0YAokWxd51zuzFynmXmETYvLkC5J98vN6NnYID+9uSUpUS+Tluf9y+WFr86KbXkxcUYl
/K81oGapz776bmECZCnq/vRqqZsRp9eYPjL2cX1YB7yuCKxQQNtuihfEESwmuLgmq5jPqNF91g26
qaW+U1W/IpJxCTXnMy6fI9QK2QjdaPgJsmYVDdYiNeEZsDpnGCV0cnGNrzZGlswsnvIeld7ZjR4w
1Yvmg6ImCf5MWpKKsHPEasHXwOOGc2jaWRGplyC9A6Bt9zA7A4TicoIxX5gQFhpv5p/MolIEehhH
RtSKDvkKpoI4Lkw8WOtpeNeNNzNkL56+J5KS6NVhR2/Do8O9zxM3tB+a/xcYW42NF1i/qJByGjRK
+h+bqGfvMeJxLFaZRSA1AofqrTV3yLjxCeerifW3w+QQAC0/KB79BElDPmDRZYIe7tHF6Ajc3V3S
HKtHdmuJSHf33dg9FbSwJS1ZAgzMf4h4PcJPe2K1uJSxo545wO4piopndmFsEnvysWawdnyCciM7
zrynYaQd2m677tmJSsqMd1fDpMcAGS4vI+vM++r1TVGc0uItb/9Crnxu72s3REXUrTm4jMjIOREX
aGx5vCKmdTL+VuabALJmz/uH8ZaP96FF3K0/hbRdQoW6AIjflK51ndPL3W8/shyn93xRyFtM0Uz4
D0fig8Q/iFZtP+JTQIAGuCTDcTa7L1kGAvcWFfuOu9fknFtUJQWIQgb6EZdvRflZotANyR0YeaWB
9i5IT2UGP2jQU/qAxfKvYfmYyCWBZM7vRzLtZq/ecBf4K8kzGvDcmSY5LMD4fP1ZxKfY3uCv7H0m
k/yheGbN9DD8Vxfh7LNumTeHirE41D4CZSAg0xGJy6VOpTvWpMKdMj9kmPmb9n9599v5v61zE85L
w/Beza4JsYhopTGSii72/EBO91J/FUkCH5nlMNv5hAEOL6l6sQTxTGzTsHynAGgydhUeD2runeW8
WPTn8x+/eRkyXBVY2Tr/n47uKA1mhZIZ7xm/jsXyV6qzEoemPdVsxzo32Sm1NkaNFNt4s7qfqPvN
sq/KPHt8cNbZRVUjmfhlmExRtGWkEIUfIC0AXfFkkQUHuN695XgxsEqh57H1g2Ft0Cb1BG8V3Vaw
hboCkly7bBwE3we3tPd6fDDGbqnSeF1/xwykDfNLzTJFdsM6MNe5dUnyu6g2Q7bxx61hYqlbW/2B
TSnFpuljM+Wo/mTQ8Ka/60Zw4Dw0h8gd3P7DoN8xO+NHIEkmTxbaUzyrK/hmSyntlQ2p27HJgOMZ
wzDv2ujo8TKTVqE1tEWZr8EdL/FV+v0tti/dcMp7yoEI3Wv9PDFwP6SgIQAm0x8AHNbudOj24Bkt
+VL59PPhQncaXpCR8MsUaX0Ksw6yptgn6NUH3LVwmyJMGFn/bLkznw3HH8sb3vgRrQDpBJo4Svkg
eqHx72HyV3H/W2i7fBw8Q3lKs79WfHhhfar0fwJ+hh4dK2TaxU83XgWNHLA9eoGV8Neo/6Bz4x95
L8Q/awAqjoNK2/g44HpquLz5MxNACuGSemrU3uGkAQFNtkjjOhqIHu6QitOxAsLAjuS9mNbzmK59
OKXjpWu/aI1MXwiCMAUK5unBoaQf12mk8XWgHOZnj6pbcTdP3S2Nb1oY8ZHRV+0fBUceRDFNwdqC
mhOLEOtCWj23yMka7rqlUfB2QsXzz4BkVcbHmrmYQ3pBgSiP0q6fCe7hLfd+LVx5GeVmfmnT11Hd
oXdUwD4lgI/tkH/VnGNkUq9G40sv4rPFzKs7+f2WIPPOPMTBzs8PRTgQMV0iz/6akj3mZS2/azxY
kMm96NJYLKqqvZr006Vlogkrdo6BVVn+2Rj8kVa0R2ncomCv4eWr9yXooCgItwp7mz1lT7AL6Tb2
Azsqd+SkCOtmYII7nYd5IkZwiB629hcktxKh1oihROcFiK3Gtwb8qBL1zhTU2OnuaFYn75j6LwTQ
r7LgnzQ8mnKfLhLLtnxG66gzQAq0Q61eBv/Pr6hKWHT8qdi6CUIpi4kVC3oOh6iKjjGB2M1yCv4M
+9Pv0EK6H0770Ag7URG7ovjSkBTj5Mz9D5tCORTfkOe3PWS9tvvnsyhEPx7ByPLKC4Zw5s7+fzKQ
YfU+6fpzgiakpgtvD+/e9Kqy1xFlRk6qIEmcK+lRD7PXGuRvOsA7ickINPyYkGusblYF/Q7pfTaV
h7xGbVdSkQm9XU30/1zyhMJFX5992uLOnFJ7gW2LwslfjhoQP0S0obyYTMRjRnn9yS0/+/g0E+99
QOJmEKz07jAEPxl2alO72elFU5DJomMIQF4LsrWR7eHzgeZH6u01rzY2mMT4dcRpHC8hvOYQsQFW
pXZHgEr5htDXHpYUIiNPEs5Z6lzJyttwBQMqPqm+dfb3wGQ8TE3iOleXViNqi7cqD+/JOP5VwIJo
mv10kX3XrHFeO/4V2avBNxuWuEn/LgbchqWrkTEOW6R4K6laR0pcT5AAsE74bbBJOHfkXBDzFlLV
G/tJ3xlaC+4EQtbA8Bqyv4UEqtS/VP7iQoJPLzQ1cKTAsmSFbBj7SY6aBUEIo10tiUgjygPp9op1
qLbli++g+u6PZDub/YevVkYECobi6WSmz+ArlNy29mfK9iFDf+vW/MaQbEZG9sOH6a3MaVPyzppu
G7BSYy1BgttygKLpk4R3g0iOmbAjBI+UbnK8Ij2kGpYGxEKa7D1vv+fQAAM4HTAy5G9d99YZZ26B
xjyL6CJR5k94zWzO4jmiQxWOWxbhpUS6bnc3YmlaDTztpe84nm6VvxKM+DrkGs6IqAiceL9RHBgI
SHCOwjzNqT84lrHFXfFogsjnuBgbX+M3hixiCH21zwNgLOW2CvqnmeGhIWWuKzRP2JwFd0tKvkZ4
9ukNNukW6bQRHTX5IkyYA7Ao8DptPOvkaj+j9xHEt54WTPYu6OT6qyrdy2k1MCMp1g151s2loGFk
b1PEOSVHmbXkeZLAP9jXkLQR6Op177G5Gog5KNXF48Q6Ug/Ty19Zw7fOaw++WvEa42bMuUWJWqqT
k9TfZUcFTMj6oiyISd4p8McqekiXoJqfKvp0MNlp8iwwbujeidrHwmuJS3I4Gu0jbK5zdeyiE0mP
E+cMbzK53bFx8U+L4NjjvqKC8BBX+HejPxrYUnpeUZcx05GwuanDUtZrq2UQBPIEgs5i0J/D8d4A
JfC6kKlFiLVHLeeuqvSfJg87B8+oiMoFTbM9sRFJsA/xhNnjlWBa2b7IeYf3MFOw1RX6n6PRni8w
dhAdr7/oiDL67itnn0oYzgO/fqJjugTUzmpoEwFRbzoslF79JUPiAZEFzTJyatbmXyUePrzmmBaU
D0PSRWhXCehZMiVvmyk69ow6exgnI3in8ziXveNMh0CuKHGh9jbKc0q7BBFCwIuvmLp4EAl61Mn6
tScegFy4mHiypV1/A/cbPWQIyZ5whSw+axHLqFrq5ac0z7b8rJN/+bzRAwfquBiaykBdfY51zXJH
vzt7VcabHT4Ik9KNHurq2Y6WU3XxZnV6+4vfcll20bmr+9VYPTv1gR/ss0Qb3DOme+xsn7UR+TOc
IVyhMRpOcO31bRqWE33U5FEOvym07W6t1z0FLpJhqL4VJy2uVUz2emeIVeeGJ5uDm+MSAUYREREY
nzNrmSA/8WtiWq+mwqE+l2YxuhXIWrWYViNSPMjeJAmQDMfYnSb2Mii8Vc37Cqlso2BhcybrWQGr
9F4eyjij55bv5tu6pARz2SfGPluTBplBOQj48c24d0pydJCUVD9YH4S7j4ZfwWzJG37kaBwNYL1J
gTbD3o9MJbNTYxxGPwMF/jdm74mNGZPpsKtvQri8NsabgSFBB0LY/1dEmyq9kDT/VbPfmOV7gK7F
3cIZ7jLIKS0ZGqzXqbZ2iVEk13Io0SjkRxtHwsgxV5EIttBHkCI0bbDap8AA8ilfdkNKCfdaDQGM
tZDqifNmhceLpvxhHH6z+hOG1cL2tb0bu4QX0YTJ01Xg21hD6NKYW8OvwL7hpmEDLVBrS/UIwa83
l2ieyfUfbY3yT7uHIKKa8jPGNdCTW4jql0fYvTnRZciPE74N8vVGlikvYvwf/VR4tLvfwP2Q+bFw
oVFg4br56qdHxZxS5jiwWU5J+qVolrO49HgcfR97w5/rXjpZU/p+GoJOLLAGUd2oKVVN2+dkuhay
9+4jSIp1grt4IhKqxlER4Udo1KdVfpf5W+b/JRUyr4BuwhzU5DIYlwVzdEquyfsbxCPlvNda9Af9
e+NzMr3BOYzs19K+AHqhlRdVBz2/eZDFbYde3C3S61XqPxsoaOLt6D1bnUHYvQeIYGbY7DXzOrJB
2RzwOdYaOcxD/693picVkyG268A9dJ9Vd4ncT+ZRT6W4+wAia30RimNTrBHqgJYK7mZ6T7tHGr/H
/U/d/g7MuSz88aYtlw0NlJ5HkoktezoVYPI3JF+h+9HVF1d9E80M0+azMc5JcRLU+zLGODJpGy1k
1E/LqFVvibdxOvrSNJGq3FgNOBabe2lT0dEu5THh7UyzlxCbTmAfiJW258um+Dnp+DSXSCbXO0Iz
5LMzKozXQUdVi/z6wUqfsnyZvIgkwf8FDCsARxAPF8eEoHFgkij8jwlJt9nj6utgIMAS8Mx1EdBC
piVFXY0ui1zRhbTOAZbkJPztS/iM6Nnkm47m3Yo3wRisGTbvjSYimLrdElWn44Gok5Wj5btK0qEl
mdllLRSoYTI+mZCDUkTfLOHiWRhuKx5+l23aGIEwzt1ho7tZgXsOoXqZ9ndPgzKuUAor8Vp6xsmU
+NdoSha0szsiHyuaBU0Sn/xyaBCc+p+ZZe+gvBG+tNR6sSpztCKRewZGvgeQvkuJta6iTUNhnLCq
54hiPA5qbhIvOe7OXA9imadwZw3A1xSZFl+W+20Cx/WhsbvUGabD0MWH3mvzgbMIjiRn4nVJCCtK
2s8+vEZeukxUumEo2Uj4fSXB5T44Cg+A1YiqmV5JySgGrq1X3gzJvo2loIIL2Gydfk34CkbRcNE5
qOCo8CVe4gQnKfWsMYTADGMMrLjjkt7Y8DKgqVbqO4xRBeZJ8TcxgJ2HuqNNwl7R7IYgO44ZHCUo
azRy808MPswHQuO19z/q5F1ZZ9i5OauDm607TggaMcINlgxjFEtFDzgD3zlw69QBNhwgwvGiCHkf
/UM5AHJ2GkN53Vw3xV0PHplCvZW2O2oiGTrHyRn/plaApadPGIh+7znTSwifKDnoAeB+zuWp/sXc
gc+SPQQTyNQgws0rnJP4H3cSKT7+N8uz9jHXRnURtGaLkZux14yztEdSvw2UIwYad9N+Dam09JFG
Z+sEp5w0AGIxII8ykGJfl8wl5qC6qbFei4I5PdtPIt2njiuddYRvSUGeSP0uMkQp1rliPpO8lw4B
D/XCIQ7HaWH2CHAVWg1SmCSOesPiT01AbtsxEC8Jhu5YuUC+/H1N25YexoWwLRr+7VIMLNw9cbNu
AJf2hxsST+U6F/2SbmkvTwEd/cH9bjnldwz7M5BmkTA3ivgGGSCNs1D00zhKaSmLWcEH96cT71GH
o9cDGAd4qaiu7a9CVaV9gPbHi5ZDhkGdPFM1ym7VSNDSTIfGodqMTECHqIJiylpZ0H9U+SGTPwGV
h16Zl4Yq08mWEz2mVvlPdWhszSZ47XXnXWuLRRm82NBw9a2O0BcabQfANuF1+9k/mH7RurPfcvkR
U/obFCWinV7sFyOfDu4IxKr071BD8H+5B8UMqkd7xYnSrFNWHHunchiMaUonSCeezgY20bZLw4bb
6Hzkuf2dqZ5mW3TJgpYcuWVUwGqr7a0fJfseILIQaF/J9LPJ2CSUNPbzqxGr75Esi6QvMPpiD7bc
pzrgszS+auOVlKOl4tPt54Z+nQCi59Yp+/45F6+9pW/E0O2GiL5plEzYScHNsUcYpJ+wJrTs8kHx
kqMVciPyAX222wkHJffP+DxauMJ6sjFtMgDpaFnMLJI+4KihzykbW1mbhAe2qFA6Dun61uWOtrbp
gO2IadSk0wybJQ9EbhqavmXg+uzuglTuXDQTQMbYliqkd/yvwDWwbktMkCntiPo5dLDwSDgvlAu5
KlaFVi6d2c0kydvDWefRSxMhY57k29XKNT1irz8yNHtMY/9oOVwTSnaJDUCZ5tGIix+ZsaLWpn9y
dO08QtJMsd769MO08rPi3Dyls+307ibnMaIjVl2jkpPfreHXF+Se6cwBtiUJmrb8zdRVL2cE/pzh
6D73LY+dCuo3G/1E4nyVdbmPqGS8yiiYLADVIPStFdW/gC6Dp7MgjvZrkwzEnT6mtESZmS11E0c2
taPjErfNDLejmRlYSL/gnqWUhhqG3IJtrKo/TSA+2rM5vmoRSsyQv2NMog+vCmGHaRO86u28kJZI
/aKJzwZHeeU3qFrURhnvcUOdhVWgomdCG3NVcSfQfWy5l2bqm4oCWColh9A/w9kIY5V1l6pFrT37
qqtuNZqsToh2HhqQE9OtN2kIxMJD8qdHOzOs1qXvAklkMRpr/JQeui+5VBTldjuuHu2gLnrYgPGN
3ZUkCbf0wMXaSzI9S04BNONNGnlj8VZQ9kG39QoM5G/K5vZR1leZOXstA0wS9OuBRM+xfg48nClA
hRzcjMRIKxoyjeoXmZ6vmtYZsbeh+8sAI5knS8MlizIkbemaBsvGYC6fC3LBKPspFYNuWGHgiotN
k7UrG96ZN6pLyYUPMHxQ84t65kx8h8yH+MhBfxnzXAS0fPAhqf5inzmbIqOVkXk31uRXFTvFRxIz
1MItW8V/ucHrCdm8ZwQI2wi0+6fKzZaeD9eZEHEF5ngc3JutA2/ZOi1wajLnsedBQRRzQadg44xa
tIqdz3FMDwFzcDb7gbDfuLI2ym/X1eDwgQ4bUpRQJM64XcD3VGCzxZfEnXncLYRzpMe1dCvnuWrd
ZVcjWGY8e3Mba9Ua3baWJS1etvSKOZxy60vp1VvFVkMEATMRUkqH/L2wcaM5//L8m/AHRw1PDhac
0HkPylkI8k+O1ymns8hxo2GgRLywJo+RrE8+nThtZDdMvjJXripL484rDuEAf9PYW1mx8TjmkMpC
18fpfpzMe3g5gbwe/S52LWF9EkifOpjiWSXeoT4Bb3zt+hcCip5kjbtBUfkMG59y352r5iz9Fl5x
8NhE7BYHSvaZA7fyR4oLowFZ228s4kjrdtqozl1FSbvUHUpZcvSi4RwwB5LAtW11peHD+w/2QR/d
o+GvsTUcu/66dRnEd8xUZcQsAbdr6BwMRxyF3p9StEJe0+MO809zgL2q25XPuaSd5RzOtHLNls4i
z7TELJKjxNBoepDIDa2+wadaxANJct4ib6elH+GN7QRAOcIl5mNwu7YRVZiUNvyEZcSAOPZuEs3d
AOYAmrcD8TH4CXv63tu2ZAJE0BNEsL1FUH0ooMJ7Ic43PHJ2Zc322lthcl5EA0QiFydO5q+Ftenp
c7SS/QmDdx1/DL7x3Tp8Oh4HNqd+i9AOacz0cNtfEgSe+tSD99vq5L05A5gEZqOCYVnrdl8GhwgR
eeeCrDIdvTOhr3YDogt8hZm6byT3HHSUzm1+T6uA8RyzommmRuRIqXHJ+rRjA2ANWMpr8sdkNQO5
EDsNdAIxXaFIVwJxZ2qBmG0A/nT7YIrOwiBwRJEUYSCsRBbPa2rzaVkz/9NatKNTcjHN4t2AVwaz
kyFmewqBS6gJigazajJD0bW5pEX9JO+sjgurjb9zbzYGJvbd5JSthL1oZw2CMAgYHvbzIT+jJ2Im
qAN1hMgmuweDigkTTYgDHwPXFA7EyOir0CJDQUv2vs3l7+roCDJ8W/eM0Y2rA46yfx/VZ9NgnZlG
0pBMokTqDehrdqXc/BBOigucLBNENSnOw1x0hJh8lHqyqhyUhxrkMEIzyGAqnXbjE3TT0hkZwf/7
FN0q9hcx7rTYZRjpIRm130uObv1PVINznOJbyLrZcLgjr3FfBhJfCgaqzCZrSdZPrm6SBLfp/0uC
cadNVRWzKyDh4QzZI3sHPVHmgrIiSotqv7bbT0HNZ4k/HlbQq84CzHlUG+tGt1eTpIvT929O6epc
a3L6rFhd0YvtKmFfrEQ8FRIVPbAWf8RKYFloJ+Z5AZf6nEMPk21Fc1q8pyYPtMRjahXaNknIzWIB
1jLOqEjgNfRjPkcqg0Y0I+qCwUpjvCiNYw0HTnyNUSnB+mjzdAC+Ct1U9aXpl0F7mBLdjsX80oE9
5+WE4nA2EMmmHTCXenszImAERZTVVHsesE3e+uswN9YW4TfppD/F+XuWwU7uwm0R5Yu6A/uHnEwa
tB10LkLsL1WWHLpxP+/FVm+dVVERoOSdHfCyDkuWNn4kfrgLU7FAVhxxUELNuuhsXh3BgpWV7j3t
a8w/9RRQkjWPsgjc6U9jRIxCFOPgQooltiYz1ZRdiwJ7BjaHuT0LlxEt4BLHYeOE/WqQHaz7ByKn
nc1EyZZgq+EhzNEklYFnq74N+sU3DxZ+/HIkpgqTU/bfzrX2bG5nhkVtkUHpQXKcgNa9osFb6blH
G5Qam72iNFAAd82T47FvxH9peglbFPsl7bR6XMaVtrAk8OewPOgjzAlC15PpP4UoSC3jKZffZvJT
lSSh03+nv69RToUMvpl6q/Fdp2aQIaRq1OAzzFSBRGj49jmewBPHqL8OgbFyZUXPyz/pQbQXzIGb
8suzeXg4/QTwpXrtVVqwaQUsCaYsk72dpmitbDpkiKtrO1lkLOBdbx3G2v+o/sfReS03bmxR9ItQ
1ciNV5EgCWZRWS8ojQJyTg18vRf9YN/x3LElkWD3CXuvXVCJzTA+eTOInxshe7W7PxutkOQT7fYT
oC6ODPZJFLB+QhcwAqzNMwOmN6q5vljNvN+Zpq4xBCJjoMhmesG/2rHHnXdzCIbkWthYVNG1M+JZ
GfjP65442854cBhwe3elHg7khZFxayAOdDTcQLDmtpLx7cK8wMFwaJgvcbK33rtud8+90ESx58wV
KJ4zGLexx+NmqVOUvSwuJhYAFKplO6s3qz7/Ycu/MjtnZ3RAzdJ+q+jvqnoCPXCMuHgqVOFvVoF1
BUEcARBD+YmaPLCyCPEtTh6BSoEPlVuhYdcBbIEe7HCJ3+EA/TtZEuwtOMaXdCMHy++IcJja/q+z
SISvSeVLFj/qZjav55TpmGK51rgMgZizsoTkQMIYTZOgcylMzHo4ttFBEW/GUEJ/Gyzi0hfrmjCH
7sJs7zjToVrc7Vx8kCOL6MU+Z+V4Px+Rzn7Nxecsb1IiOWQ93zbVlT9/skuSED4G1vypzBD2cx8T
WZFD+6hTKASd9KcUxTdCoSn6lHi965SJSYf/q4+ZFLNkSsWx4pwWLdgwBo315IAg3aSq2A8Ei3SO
c3AislZstI3zpkc5VdnRBcjHlFRHK1YHV/Ivgepth++K6jbuWBvQ+se0H4r+mQM85HPleR3Ppelj
DTlW9XDO07eF1JZlQW2QmywN5UmV06aJ/hmHyXrR08QPOUIt1LBiKZ+TfoJryt1ggrGYmf1Y7mUg
EbSS4tx02V6gQegASsTzXscnVKjiLGz7qcihsunah4U4tWNX0vK+6AUI8JnzwV6w+KMvrLC3h27G
jowHRMeGZ3BezopYp0agnWwTJvcd3D01YOWirChszPcdXNIiCy+ph/rEXVWjfRknEPkl9Z2xdOfU
IMbWkxD2nOZxIluu4aqO3eSr9wQucsHgRilKAbq0pMVcUx5rerCHVA6kIgzWtEmK+ttkcWOTyF4v
k7dCMXzMXHNjFeKn0YrP3hmQelQMkoX8ahrJtzvWgFBD3/KuUUY4X2w/drINNJK7CsIUm6E6cdOZ
gnJPREiobA41R8NwI8tzw9mwspGlMw66dThKShrVKsbO1ogwKPkRmy7CQpi89MaHudcJMbDZG29s
9+Bgte8Dy4QO5ZL6bj+mHl/hvrq5Fpfi/iyUG53ie2RkiZgNkjpxn4oQjN6yMdqw8QaV6U0YoaIv
bXC2c2q/Qm1cmWXPuh2hVXdMQ32/DMOXVp71nqHXPfr80bafJ+tYcGDb9uZOyUZRgVJNRpiZfnQ6
NXcUW2dhlB/iBWHu3iFkkiFGs+W9z4iJW7eYyQWaC8Nk1N/TcrfjlWHJqtH+RQN3yFbDiS6K56T2
qBrJbIh/Y5QHLdOdnMymqF7WcoBrAncdRNSQvegDSBzEAnPxsLBgST9QqwDhoOTIdCoh/K8IWB0w
QES/+JpC5PwC4PbSiefSgfg++h0nNYm2q6cCCaXFskeHTTjxYOA3YFL53iY/+R1Yl1VrwdqmRdhR
uY8jV2/8Lx843+J1Z/3FqFIN67cxoVeF40VjUjwm7ouedwePAa5d/JbixFKGiJU62UfuqSVkKflI
aASddY6zFP+4sY6g7jE8hvSGnxKCqNg7fOjMqxFgVIfEYHGqC/ceiFUZ8CAgSqy8+A64eQZ3OxNX
XuxZMEw/bGygvbNDWr5cd+2IKx8RHF3M7SMW5bD2khswMckujl0MClXNPgOQ67vN5Km1wlkLyyCn
WGWHB6DbXYeRX/R+XKCJ+070aykQiDxaMO1hJDRH5A9mv5mILaMi03r3oQJv7BGBth0rGOEDX8N8
7qkVvGq4uAaxMrdI+8pEw+iEAIv6xOWA6PdU8DDah2RBJMr49KLr744MRnedzxchfkci6shGfCDW
AbrsfFf7VC+h/taR3uqhpm6B/1TU6AjHLLIQDQZhfF5pX601TyoFmkJeqNDJMLBgnZAnQW5yoUeo
h81lF80kE2bGTWcCX5N5FjHUVwmBXfRSocgCgcQyMdRaJyglmcyLbSP89NhnaHAOL80QH8lHe87w
jJA3gzCBG87pTzJcXsY7qehmeWj3dzXKoJlJbNqimsewJ9tLBjyvQkSe0EFnIHH1ZCIDdQ3ztC5+
HO7UkH2TiUxEUnoXzUxmB8pvDR3YglnavmOjyp87GDXPSZwDKS/Jq2rIuM1hEVdTUPO/VO+ECJ5w
8vTNi8geh/u60MGWD/uC+PlNxDE+Rk80naQQyOyzwsnh1Cal6EecsbFGEmFskr54aRNsG9Dt5VMn
ty4lJ8wsCKXA9Mphm2XP7PyfPEXOMYLEaC9qeSb82VMDUMG/OT/dJYjONgoDvUZ4FZ8mdLWNg2IN
+YEbs2ufUl/n+VmMcocC+mwDzBpzCw0qrkoKBOr/6Ycck7XHPCzlddHAp2k7Eb+lLEZKiXC3KW5D
AZrSbdbEfhgdnBo5bTQrOucjy7Lxg8YyqKdggQeQaz891dZoT68seb/6yFrnyOQW9Vyq4C4GIVsh
5C6Jh/BLljIwvJe5x/5BAwbcttIPQODN18H9mYZ9GT7NnCzkCdbE1NWknRokm2YJEQULPoM7gyB7
MwZcLITFNqS0sHCuODoz4m4Voa1uvrcwweKGnrNqo5MjR1ZMZyPQ4rICgQBwY/AOXLK3yGK3Imf9
d557Vu3zlkIJg8HrEoNJRoVUkEbTZFng3SvCeLy1XXbVIzpVZlULzkUq8eb+UYDqOQ7TWovzA2ar
J1shbmCv9uhQGGqeBQJDJEHMgJqDyXtjrV6O7YHvaJsL6lvboNgsHXhh5rRLegTxCkVzd18MdLs6
B5PbFU8am74HlbF1HeS/eZ4Dm1lZYTPLMFTIwIYPuGEcNCRvTmMjZO+4krXwdaLY6MGe2sp5FiGT
uPFiZOO/Ih4v+CufspwIdX7mygH42sjzMLNV8fr51I9wEELmdZo20b9zVDbTQTnxro5p6rLw03GG
2xBxEPSdg90Zyq1hek/obb3G3A1OjfAAU1TmHDOWQnZN8+Lh2w+1cz4Ph3D2njLaV4vAoiFGR2Tf
XbSnPGrXoRwecKT4dtxdBzEGDOM3rQ70Ip58MSrEfoXfEXW6aN1FstVZSvXtFulfLSe2BKxIM2aj
ido8qZEwpE6SoYXeuWMgUYlTtDHjGqCWZEI78R31xAHkl27Q/E6EF6HUX6TVL7V0r1o5BAoVoiHy
3U9uh6+h+i4AmfaLWniyAYqxzL6YffqVEgRPEpV50wuOyFjf6PPIS58gEc32Hs8UEv19KtFvGhas
95rEFmBow0HrEWvq7SEp313VbFkFf1NFl0CuavnAFbgj6Plf0T1ZNDUW9CVhxIhode/WufwibouW
miS5WWVwfwW9FAP4+J7qjP7eFL23zUDUBgAbm8W+hu1W99+e+qhMQCbda2oS/FlGRyuEKSDhzvME
WLzjKsFVXZ5yUha0pv7TFELJxsT1cw/PaK9EPt/cUXsQofNYDcOnsdSfhcuud2bdodLs2/Y4DZ2a
pz+zhs/5gz6De9NUH0Uj9mZeBDqHKgnJDOciAjBTeKnhLrRxwozNy9Kpl/DNdBQ8a8zo3shblp6Y
tBBxTbJeLoGBJrtOs7Ya1/syuZhlQsoRZy8ZxcrkeGewO2i7RA4LTRdsf9FPeMW6IDdtojiWQ7hz
R3wG7JfbTy2eN7IrrgXVkSzhwJog/nvXXwbvndnsY5ootBBfwtaoU8Fke9cCh3qM77K+Q/09TAUU
RXI5Ty01ThKdeX83sYIzwYFsZrw7+k2jzBoYscYcg3mwGMXesX6t5dAgi9DvIdzhxbQ+ZPzVLNe8
4vbTzzXeLUcnOQ48p1VBWZCwqnA6vxYD9YYERahbp/guiEMTansS1kFlP/ag70pIqPOwuofCe6Pp
R9qyNiotyNLyNjTJIzlix4qyRKPPQirrReGuksauWEjInDq/sbonPWHGl0fLbz7twMlvZd68zgcz
Ne/fqNWlCViv8bGuLfb4jB+cCIfae+Xom9ZKv5OEixG1Ss9kwuwy0Mak8BV2YFgo6CBSGhgDMhEy
aYlPzfhujPopmSEqLBKR7xI4rHCLciKmMP+nWeR92Qc456WaSLJMmMGhkcEAv7LuGpn+VhH4lrH9
DmO8o0MTDOg+BW5szja0THSL3pdhfw+QrLu5WSEpRPbZ0MQXK0kupD1Egd25D5wfqCm59tCE2cWf
ycdgil+W8tUmn2ZwvwR6sI72uK0AnYVnTSB3ZA3I/XFR8S4mhCU8wCCuCf9TSI7m4WqJnoW+n3pc
/ZcaFmJG9NY3HiMdgJ1FN4IaovZeGa20bLHd7NqY5UpZKB3hOjA/asH2q7dCEiih76l4Vq7YRyJ8
a0czkPY9nxLtRQb6LKVTeZ/Mn1ChmuKFSMtfOM1Wwp5e7BdF3C7V4HwFSu7p+5ZTCZkimw8Qh5Q2
HrZBRupc4fyzzUvw1Q4vJQYmV76N1XfEi6qBwVMki4nHJcXC9K17B5n+y5Z3ZZ9S/Z+JuNjkeXQ/
adqW9FmUX0Xymnm/Sr6RLlb+1f3NzfYZOYDsa+IKwTaNjle8mYhnssCKtnYaIOjPls3d2YFnebyQ
reJER/qJuNnACUXIrfIn1xCBZ2UQhu1gos/3RmBuBkq+cFNKAQc6ZGJQbZu8DOx5gP0O73phG7qI
YE4FbxCOHRoWKViASADBiwTB67yImpkurSDnYbC41UlB0edLbNuMF9kxIFDgFWaGImPvXCugMQwO
log8o/Glap7t+rogeNXu8V6atXFwVTaPoXdx+n2ev+mCvm/HsTmifcyJXwR8HYM42UTQTDITBs7n
ABDW0taGOBYZ5wmpz/nUImQ5VDN1Cbq77x7HVPNc1leveW3062I9kii6qvrn2dvZoURqf3Sdc1M+
F+a1ZkAu7hEff9zwRvOmY0li5573nN6aifQAThTajQ5SYAV2UK/G3d3pYDc4WrDPF9BXNOLCXBLr
VQZQFI2Kx/+PpXBAktofNH7T5loV1BKtMzOMLxiQSuZamAgYMVj5sl2MN6+TTOVOoj/bJqIJiKTT
WynqhxBvlG5TyJek3g/fDjtfr/4L7d+4/SnZG0bRtVjehqNwmB7r9/0hM8OzlMhOl3nnoa8ZmPoy
PrnmCxpjOz5PjLSIGDnFE4hjnuuMB2MBJ247EG3puMTJgdnARuSV3YGf4eirGF/pNGeywxCFaM6L
QCicreVvYM06dhjT9R/wA4RP5XynY/3F67no4mHf6saq7VhhTYrdIvTWmZIIFguHbAX6tiIqOCfD
T/0bLXaxrk1Gzt9cdSslCl8N/6pB7uzI3VlTvG4WRovTV0WrXzPy1MdpIwQzkZOyzxPQgASboaK6
icHLj7x/JUgui2S3nK5UjxhX2ggLPJAYueOPWCK96EnLXifDWg1sNCwwASMfIn6pnLvsh7KJXbt1
9xd4ydqL9w0bNrXuzfJhYZ4vYkjcV0ecxUif+543lArtrzHs7x/WEYJXWv5F8xMUdB7ee2wOlW96
xQnRpgdNHEhMRZOI+9MfsPtMPybYuruyk/QSO/mOxw8x/iR6DsASGBfaL8yY64lJleQ29Fg34fO5
Swsn9r723UhNZ1d7KIaqo2lfGxD8NTztRY1bOBQazfV9vuH079LpHvBKAPD1Amw+QH+9B4exnbCg
BIMW7J8qLnqDT1k+YiGpSdkBJddwEzouQ4h7Jh4eA/7zDrlz5Eng1jpHknAiAasPxjzqfNyNDCw1
BgjK3RmISa03dMtYyJbVQl88C0JoP3VBHzbfY8khi6L/IKRW6YGznP1uIAmJvNZWF+uYqWHON24u
F5LzXKhD/a4H8LogQeatWr496qa0goqtk+nwld/x/zLZNSgOM/fZglY/O8+ezdZJdevafRUy2Yi7
rdr8DCMTawrabckZ7LLQL/AOmlJ7w4thdWAVl3ab9DrRkPZm4tfO+ONiqzPla2ZGr9i2RlwhJqV6
NE37DOHqhAoqiz6W+f2uEyKEq4SIMf61RIGZFyc7Vbj48TnftX4hBkAsfDnE9/S9UbcOofgsh7WT
4s8FVdK/G1BdkZ9ATU5LtGTlS7Nw7xlvcb/uPIY4MEBw9axd56VJifskZH0VJoGRBJW1IRFYDbtE
59bdeKiJyHYBBjbSwG0b8wsidav2CmlwuYueKMg1i3nPygKiThYHRw7SKwIYeRg1NnBr/k59qBNH
zMxdbS2i0ofXLAEifw6hUcutXZ2idIcOcU7fx5En7jwmwB8C6fmmgyYZA81+Al1AUqp37fTnOrpp
SbpyUI33xOIAbMHI8O0qouA+RvHbhjuv3GTjjz2catwUyoZjGOIjYP2ofbMmfNDg49i0lprxlkzf
Rbqftyq/5TxzNpNcFq7oD3gqrJgxTvw/DJznhBmownkTXjSKb1S5cfWVMzQTa3pbR25zmznvX0ay
pLWKiytxnEl70bpvKQDw/czUSguxyEwnfBsJu3mXjEKTznl9ag/c9lcCL5K4qPmlZYj/OiY7Tx5d
nSQDojLqnPL7qxUlLjRi/XLycU22Aw1CzI6GUXC5VB2AK+dzsc92c40IgLYENRqiSoaioGnBeqw9
ed8O4sfwq/HcpZeCUomTYEFI6STPA6eBTSBGThFlR7+mek6W1yZDe6q4efD89+LUyegSkgLLodrN
OvtRfM/FS8JlQpqFCNU64jh2Ur6rmiu2fmfiv6IPhNlds6Zk/fCcN19DA4cEsaHE0mcjN7IsaxeS
uFLio9S9vwb+ZEy4BN7QHG2fgblrSFBV3z/+HWghga0tbCRZjdYv+jVLrgaPQXWv1g1xR31anUO2
3iF52yh56Bnjvd4yqcu/Cw6PERF4RrvTQWBAjo8hp+CEjgG9/fVjvp2xlI9m+ZqFzRev9F21dTKZ
KcT6wOPDS0C7kpS8972DaD10uLesOg7i6M+qHKpbtoIcv+VAMuLMU1IslPcNG6UWuIMIz6VlfmP0
rac9Uh45wbvzjE2J3q8QsNgRvXYc3R9hdEs8fKfRJiuZRWnLLUVjSOQLaXkcU3q8KwRFKGp9r/2s
Kz+CciuXJ0gzk30RqU3eHSYQZid98zT3oz/F5mrEdk+BLPqeSI2zO79H0Yduzk+7EuFMm15djv6K
rRv5sqIhMowiOb5kwNib+V+Dzo+jZm1ROpvhnzaShZ1HlybE+OtGxyr5cK03q0SiJtBiI1PrY2ut
FeSy9PuuzFBHJ74RPzce5JWbRqYUjKOKkX301dUI8Zkpy0ujLujDK9QaNp1szCzLnp5HzEQ52+IY
Y+jdyDhC7emnu2tI2r7Ls+2xMpK6t9aXr6X504EAzy+KxgZoDnPhgl1PS/O9OHdAvWSg0QJgx8tU
7azi1CeY1ecjQeerhG1uaz+1+WsqgROKTY3v3nmNWt+Zf0QL5EF/74pHJ3uetMMQMgGukmM+QOfj
bu17VPEM2ab7gY0UzOaw0ZMfp+R1UCdZvcuKZun+2EGKxVy8MgaGVcCZnLeiezNCEwPpg9u8pCHp
l1n84qZnMt7381tEFlOFZ4z/ErLaZkWaY2Ebj66M8GdeJ0TTYxQdcqbD7siIPaR2bk6pcaLC8aUO
uYu7j+0M/lI2W36XHS1xdRWQ7vIFLxQHMtQK0Ve71DRpvshOlB2b3buqiLUnKWfI5tisAa/UaZI6
qGOZn3+mzRcpyUw2SB+DooA8JHpMy3BjqWU7o/VBTu/8i3pI+a3Gx6bEzZQjUSN/1tNr5mlsS1cd
1tuxYCpqTvqOM5xyhBSiqPuXZhhiJw8zRjvQSjumkeH4F7hg7pMcKgx0w3MNoL76iBoX0465a+rS
xKa4Le5B5wiax5tbvKVNvhvd2capzLA7UwbOXaMBv5xq2nYaUG4auVVtS5vfayqXWgl5XEnCuS9Z
SRjAChBQypXnDlRe6tVLlrM1E8yXvrpMnGn7nxfPxQnPKDSyHuVqRnY/YnzRNsD3EWvJytnEhMUt
xNS90sn48zxtC2hAmXcNE+gPlZ8x+x/4hMdoVabVIddcNLAf6ZRuSoyw1jQd+7UZk+eeiltMQSVx
pCiorCx9IfIvnzKvg3auLnJsLrabXfRNbYrXJbNfssF8ngSLMOt5ZIIZgp6GT2bhIXP0ZpdEzy7p
HwWmP6dbIBS+F6PHWiHeI7Kv4W04kL0jYoaMprl4yr2EeX0NcZOPuwa9ZZV2WC0PJFIixd3UBNqp
DwReVD2xw8dQIxdjBJ1hbtCmr7ooQ9S7spC0Rdgroup7VOjViXnItwwMt3dvArrZxVY7jU5+aUbk
jEB1gDFDqRnTdN0364KVerdkmKHmzaTCjVIVX/uKrQv+vLZdgCMu7eb0PjuDH82VXzvRU/Xwjnfl
OmjW1XyvzeLVzJPXkyLmRyKU4JT1C6ltC8qfKk0vk2TT2g0ngFhHvRwOhj+clc7OfejXWVGQYFKt
B2Nal7VNLhTeuQa+xNtAl/qRAf4Ntw60rrTZECW80zjsZ8G8uGRFagVq5nVllWzACh79sgjPttqj
oN5HRXHWQv3UkY/wwEt3I4Nk6sSb0YOxdzk5zPStwStt6/kRneamNoxzppKzFX3YiJBLLdxOJZgJ
u9y2SE1HKjTGfcaMenyFVlsxf/6HJbTTD80SBiHZ5tp4nGL9KN4gSx2UNSCw6Q82A/Bp92dM6mil
5jq8DWo5wHlbAV217RPBuoStcXoUh9QZDlxuvTwz5Dr3ZXg2CGy1tJBpbjHzjYnpNHbeMVwlDFdC
NAru+sek6Lq3p3kETgG0ZqqdUJmm2M2sWDuBV8bHndfZVcr5oiXhmbnlWYIeUtTIDvvK0CNRp2w5
mChI7nIC4ccTO8Oe4IQTZMzWRcDz2sTqDIc+uciVdpwWb0sLTRwvH2tOocrfeTyVC3Up450zpmVq
uB7tA6rBS87FIwmB1mZ54Wi95Fv0eGMx7jQ2C8NyGwTyEclHSbJdomsguR33GnNI+MFU820XbY10
2Rjnw1DmGx2Vb8d37bmvBvAhLQHGFD8Q2iHPkh0ldnw0t+RYtlShlM5laAWu9qg/KfADfRlvGrIX
DaiCBngf2r+tUejbLva2LQ2Q8IJwBp6hHSKvhtftbab6J8TQqZsk3I39vp3as6Dyjj9NotYU0pwY
1F2G+HYNM03KjUviooq2jRVv2yTc5MKFZXERg/1kNvZNEntkByAlL5E6CvS101Rso0HfhGm+iajU
PTdwhQYhJllNe+6MOziFYCulIWBkmThqrP9imySt+SD0/QQvTSkEdhHjgVqeBjyF1aPI9ceyMh+r
iSFBRhFhbzRRXaLM2o3r0NDwOCa79qhjsW/MGbSEfSBbQcLqLuxt5r4jTxyazFeQExk89T3YrId2
lJfESC/At6q4OClZHd360zZqbAUZhbq6NMepzPdNXe1D/mLduuhRUDT5Pr3lfRFEnR3EoN3AkifG
pbh2DoGcU3UcxndaAaQFQFmNJTAtfdcZC4+DHnDbkI8H4ml5FQ54vzw5TK1zyLQGmJZ3rNPqlBY5
M0k/9usX4lMyf9DqgLX8gafpMJb6YZ6Xg0lvrUX8OXyPu+6AMmg7U1Q2ChHGAl/eRI3CZK7D/NNj
09eqyc8eXh24AY7f7EDMkQUfeLW7PxzKhZw13qKh5zHzgS2QfwBW2emSgwfVCFgPywpMogfV8fut
eVQaq1wRn7tqOmsTu/Jt10zn6Iaw51GkPW+VutZBltnXeiivbBkubWqcW6bF9iZivhIWyhfy0CjE
sUa4HnAkVxHzmYY+sGCmMXY+Q3ksjQC5IXB2KogtUP0MqVVuE6pjrpEfzhAaQCbsFj6SmSvXzW6N
JWhzpyKpK1vZE1nl/v38F9sZfIZ5bN/XcbvrdHujR8l+0TYo24cZBBXi0hKhG5OMSQ+sUWfdVAf2
9U8DOsWe63Yn0zSoqqA6NpKYiByqpR+tZQIYuToWWn/VJAu2K3EZHylLLUaffY3I5xbnrj90yk+4
4QwbpXBorCfRriOW5WmqXSDc1ar1UVHk4UhpNl4rmHlIM3bNSOSK+0Fig1Vtqkg7tXl43mW5Otdm
dG6b9qQD7Dk06KddLzxYrk0kvUtfQQKmNiH9iU41Kdx12m2HPNkpdBKqCQzcrp7hXIu5ZvBgPEl9
b6J67RSQio8BclXMpz8b4/2Au8vEl1Owo+ymn9wLn62peK6c/V0/nSxjQGM/0fEN4YcXF3tLlXvG
XvthzPZYjcb8NRLDy1SPz32IaSx3dlH6PNJYTG25rzo9IBUCDlsDLqCk0idwhqt7nrpgZNnPPgFU
yo8XH5xB22bWhpl2n1JVLxukxR1aBZ0by1ZlMNMF45xNwH1INv7z8BW3ayeur4WbPfYlyT2yv6mK
ITi7R/2xR05QkvApVgtMB4U3sprQbHjWtsj1XTI/8FGL0+7RjbtHzXSfohGiiH4oYiIlEaznGJ5n
tpltVwW2hqCJYFpRg9ChlCdq3R/Yn4bxBj9SPIzbqgGRLroghmzBY4DKitKdlVxg9t2rE670iQAB
MilRw/OaXvPpo7AvNvTDuOiuVV1ca/TvhsHP7lmXpm2uS2pd9ZifqwPO1P2bCSYWIc4ZtbXnSx0D
U0dOEMlhm+JV1Gqi9kS6NfeNMLY9gHYPhA05By7TtVzsKjImy8V7ZO90TYnos4383DfukWS8KaLI
Z7kJDsP9Hcl8EERGjFjCHcaaOOFq5eO5SQ8KoJZEH+ul2j4f2MiODL5+wgZ3P2wFqC/JV034z4DF
vL8u41ftdPtIKx4Zya0XxC8wOB/LBGpe6l6Ttr0ii7Oc2zyajyYWwInFgtPGlxAuTUc5pc4q0zfT
7G0YKn2hwbb35p9rz0hqpu1iEr81yJVi+Yhl6yi8fNOIhsZ6ZFvbBZnRBALu0sDUaF7nVG+DNsNJ
MC6Gi1DEnTdiIbFGk0dTcGuMQKpS6sE75BKeAcmcLCNllrNqJWOA8aqe6UHSiZ1uEZjb7uOk3oxb
VxFhH5IX5dmnRFpnRaxoY71mfNM/c1uc6m178mYiiVl1ZPcUuvmnkdPWzOZtzV+yQyCOXnI6GEwh
Z1TNfV8FGFySoFhclNpga+mLQ7AtETifABgFnNdx1vwY7BxSsxlIVVRXRzzprL52fZbvSAScwm8n
jzdsaAEA6cUhKxL8meAmaypPvd0lo71TbQqfrg+i56NdyA1T7PALb26CHTask5eStOF4PbjQ4P5p
RsSxaflbJ1jG8MFOnh3mQYIiUmcNOSEVgpJms6PwzDVGkjUGJogIHOuPi1BBYvlNSfOYEH/Ink5j
A8XLT+/LSI+MN3PbzeYhmeJjXfXHyNaPyTM5ZAspDgQpuF6BJnna2Kj+Kpz741RtJadXW+msjuzt
6Mdn4Nmn8PJBZ5Oj6rJZ+TlQXMqvZXrxR9/SnAM6qUNhmYdSzgcd+2XU3cJmeYQvTLkDMLGZLwRs
ifwULeEB4DuiZ3fY9YKWBhkiwajUeAIDQ17PB6vUj9UsTrDTznSv55r55eCXRNQ3vCjjRMoplVwJ
tjbuH36xuDXWcrVy54wkDdvOFYjNL7ub1Pr89vy+CC/Gj7jCGgtQvcT/SveDoBIOqQbLqq47O/Fk
+3H1nazcF42NHVDkF2wEpMXAR2R7vslbAguWwjkhMCcapbiE8Se+DIKP9GGm1el2yRExj4+WiGgH
E8XdCp8MRlW/21T3ULOD9rXtTIJ5bLkDuvFQHzz4ZNPHDW3L0eiHwxWgPEr6BwYiFG4o4LCRCJoV
+9aa+rUfeEznf+lbaK57DNiqBPOCUbu1ckK50onov3z1MABqYzPY74v3DtEFVi1S2iwrJkf8NxN/
VVf6Kpx9VKDVKeOa9VuamtiMjiypkK7J0L1a2nLFe5phWQrtawSobqHU/kWd5k7uzTvjlnpkxRyP
G6G2yE5sOrCYqJPO2cydgGnYbWpFlTCAjcNm5kItLgYft0pLNpOJ/5/0nhfBJy1Jza1xRYRVGDZC
TI7XLeb7hHCNCIoBdnVeft7aLoZ1+VbCAXKDaEqCByfI4OakKNqdwbr8GtcuJIGmyDdD+r9xyp/5
eaEG+YbzYrOiM1pCll/SFkidfkCIdCQfCpuIs0NxSNZWgjTCltmOODkLAZUhY8RyZDkYCbmnRrfn
H5B1hfG+FvkhIl+XAJIe1cX8AFe19CfvYf5BLYhuwgxQC4ZTuoMUunNP7goFylqK34wBQtySncaC
BSdZ4le0F+Mqf6Oz3jK33sCKx8vtyB15a62bBjxg5C2TScFyVKX7kXnOuPJeSsLvSKgnUbVkwkrH
ogMm81bDB5EuMCp0h5bXgXw0L+u4DtchYY5DLHyPSf31qPg7sTZFrbZLYxI+DEAkbYGJ+EDjoyrf
Ar1H+/PWEAgGxpraS0Npra1u1P75m6NIwWHEaciSP88Vg8R6fBKsdltb36OHOzax/WyZGu87LHA0
iM62FuX/CVsRN9fw6Dy8dfdLNf3E8s6iItHh/FVnU5jniVFJi6jtQe9u4364vx8lyjZr3OkIX7s1
YWlNPpCASSo5m+bCJCsosY+iiXHafjFfi6f1zHieua4TXYxGu+iudc1jjpplx5G06Trt0bXqW5dM
tyRsb8I8xgq6zMOxjKZ9DYwJ+/pjhlyEL8XWjSwg76ToY/7j6Lx2I0eyIPpFBGiT5GsZ+rJyrX4h
2g299/z6PbXACoPdbYzUJTLzmogTkzqGpd5G2qOABrn3zE7k2FmMwh3H59TkJ9ENLoKKuGBSNK0u
AjfKg1mnROBrWnhB1NGVp8EdptqlEnEn8beAY2/yOMr74pforKtG9qpXDEkju4WSuYKcACJ3YDjU
VTjY44le75RXIDiZJw87Oa0QYQ1LouitHek1TnjR0GxOWS6xih/PTEFtoT5JGzeD9Fzf8GvddJHf
aiJwlf4nr9W5oee3Ea+tZv4lnd6aEXPzubUxuhooIRgaLvgQeAOAuqY7CmH29dlJYiJudB8rU4rU
YEoxYGewSfNKivPMtEJD3JeS2gvhjhnlSDxxgTIwgV1z4KOIII1U9vRkDm8V/bkvyQ9pjadizg/7
/b+4EqEMJDsVZpihPWT1b2CJROgJjwcndqeQCU5cGLUdImELcW4mhTIhWhp2YE2ewq5Owo1QeDZb
LN5w7x5qJtod8rkRRaiWNndDQqmwHMlumZO/9KTaPUO0La4NZ0xW+JgXvL0fPBXn84u+ZZ4UQvKg
2cQAZDpw+8oj5hbBzInF7oeJ7c/AwDmKBAEqhLxVBGjCYW9IDpMFbJdO46VGEbIC+K1269mk8tvH
S0yipL5/N5JwDpqb2hvakK94dOO3Xk4CRWuDeFz539Tgm21NQXccZx+ZtLvpLNw5Z+JA9gRHrEJG
cj0RbVSkHjY7s/IIDjir7wsWtxxYSxz/JEiFSyjWf1eIdFhG2UYT4jqqJf0x1Lc/8RyyM+HPFFxh
8jfgmUawR9XDZoDdwVNrulKvHvlG5wXhtqxE9X7pTszMYz3S6js18SLZYd7zTpD8rfPc7S7CIjRJ
FvzfnHBIaAtoaGIsxAnL2fjIgD1L+ru47bzGDGx1h9OtThcUj1xVlSdk1Wvad2MkeJOkmxgoaPG2
2Reef753xrmd6U98QqcXRXm/azBaNvXv6x/gWcKR4TfSzJlEjhOGjfy3zCvU89EPHTj4db7EWnLD
foz7UI6lyBgiNbeIfPdTPAh6ZV+7drgV8X4ThnZDbdw1gWgRyuayxxGxCtvfZk4GQileGppczv0e
XIOpvw++Sca1tg4hdLdWviVxfkU8kxMnsph2OKgy3Kv6NnTqXUNGL5qWQu2QtiJSh/EyMsyTeKNA
mZHsPQ1sNrm29e0v5S5FKQhyRvmEo27IZfLEY8aM6mKurlnnF6sIEbkeJ0feFAjF/23ZT25J3kNw
X8vDgGpe0ARB8mMZu2fwy5oH3KTnympnNmFx7lnYGqygf6EQQ7jyo2c/vREmXSEUm9gJZztcaQrg
hpwqGLBF9Wt6rWG5ZGyo0q2J1cLWg3wwjyVwu5gseZjs9j6cZ6bBZty5NqPgKjtA5NWupsLId16i
LPtI+/I9E+spLdAQwQQqsuRird0FAUHMziInqk5IjO47hCznMrPvGwYJooy/iqjuOIRT1EKUtYKy
NltVV+OOmjq2o3gQbK32uiiaFC1keBbO2MjaAZ0/64o6AYkzDqHAHILRhhAga8iC+PArSzo3yxNu
LHJDkIni29WUn/gfmSzqZxW5mmCrji7mR1m/lQn7IWBwXUH0G4EEnRFpKks0PBu/dNvbio/hZeRD
4nCh5x9G4gPQ2Ooc9u3LVCNdx/mXxbUx0UySoXAcpa+Uy2LlK7M8W27Or3sjp/FiTcRIfCz8STwX
efJKq/aY2JBBAg+Bpcx20mT2XVp3K6z8qm5GtLWcygSIbEQeaQRZZ/kFcWdTo8h7k9XT/JqlzZWv
laZHbe7BhuEYrD+bFw1sHLwCFoCmSE8yyvLZm/fSay3A+DD20ZSyl96Q5kMLo4Ix5bO2RP/uFAv1
xNX3XjLHguOc0/InSiRUTM/KpfoR7yHkMiaVtTvAh9uIaEnbztNvysPeZdTZuJCxXi73Djt+n/kj
Um5ZwrleXbbRxclo8/Q0NKQwDxyb3iTNUlehN+n5v3u5d2iGTVNzN2cy/tSq9KHyGNCF8ebWX1s2
fPHjvGR3q/wBZT4SBssxS7yV4/as2vxhDtBZY3EpTXo4afMbhdAWpvQ25WDZB2DsgvUoSQMpsWdC
oPTkYTVbFOvPyUjelFF/q/r8vSuH90LU72KlfcZvUpPoJMzqAZuoeyAPzJba59YIxC6CmRksDhcr
DRU6fQVuJOLrQwogERack29QQecURXEDq7O/d1CMTEB9+g9bfs8QU+QELEgkOWfwrCxhnYGvOfHY
OTukeBtUM6DlptcCDBGSNF/X+qpTEs2nbTDw1lB3Qh0aE1bTiwFx5Ji86rG0PeY2mqDBmabVMeHr
lgTemErsDDZDvAGeE5MOIvVS2Z2ZdChH2wW40Q1+eSV/CfPLrW//5YPlVF3jpDIej3ADDlVo1hlH
Ua1Qz28U8R8SBDN1u+eTcQMFM9RyOMckjCbymzot751RfaTF9lFuYGxjBvZ0Gx9otSkxjxgmnfpT
50XnLPKGDUOsYXv7UeG6RYTZKCQYFsTM4hITo+1kfeZum1NRhihb4xIp40o5GwFldDH0zvJHDmXJ
Xr6kTPtsZP4rLqPta2i+WTWE+/E7GXC4zzTMvJEVryJdsIZIw6aSa+LWjWMyNZIfOlltjUFM3AtF
jIGTbG8aS2mnp2kuZoawcRiu6mDeVD17tHP57LkwxwIg5ibeoHOj95/oHaAhXuQVb8xH/CZKeOV7
+9Ur1pcO5XBq34hb1a2vRLnLACGsbvXysUAxpB/liriWFWwm45Y+famZqOvZmyI8aRHeEtkex7/R
T1tAGtiVLakKHlAngRz0A8Widqr7+WSRLNYjS0qZfby85/0i4eW7CXs9qzsSOsBj0IYd7iqeL6tU
mRBYTmNB7Nvg3viGjIyUxYe3UmpvaxptjpRvH3P3afws95dNu3is+vgU5vrGBOG/SZ8/bGljAwEu
VyUlqOx/2Fv6I92mr12Mn7qeX+X966qh3E2fHbELM103d31DT1Yic0XKBu8iLPeFKXocrUiTxJ+S
WYfaPij+sar1Pklu9oV8YTz2qnqnsK/tE0ntFWurOBPebmZAURbIhMIZulMGFNYflz82MooE1VXd
K3AiLK8XmbcDbsKMc7BXxqbSYyGSQtYJTo0Hz8iD4c86VDcEsIv5gddUvDqg6WSQA5W2uysxjEQw
p2vpG53sg1k/b5O/a1irF7wW28WUYUniCDjO1ngH7Xtdp+VSTGZYe9h6HEn8P8SytflEFde8oPeG
oVKSmfemNeCNNfmdLdDnNPwQTX6fTrrRP4dRf+5G/OTNe764z6l8220E1j2F60aGIzJy3cG1bmxe
tlde2ZHQXNPoy18xe3Zi1WvcLTgv8RCbLHTnoYAswmNDFO9iqn4KQmP73iDFaK8ZBeKicr4CX7yw
Ej6g9p/QzSy+QWiHkV/0HsKV+Gg3j9jJnVVBQm2zsUizxehwKNFZbBywm0D/ULAgANpRG6HFcCrb
+0getohXtdqudSaTAAAVPmaEUKLYLbSLkGs2l8CxtAhaJ5GGwNV8Boj+4hMUcky5kFSbZeueg8LW
AzmZgmIRoWm8LPrGsShtbBM7EYuTHD9q6TMd90gflLd2K97fpNOApKNWw5ypYYy7WJn0wDMIPdmS
5PbCFOVxDVgUdNPTYBdh8AB9F1p+MWuWm/V6YP/ndpNH8W2alqsau0du4NTm1zaZbmAHlc32iR/d
sb+/yI7ge9CSo6v33YNqVBeQS5BCL1JlXssV8kQueVtL5YXts2vfhjh+o9qdZvzV/XLN6u16nhE3
aQiqbsQN4BE2lXOVIHVorAeTmWW8UZZm0vzoTeW+wKN4SsfaIpVAlKjnF19irNSmjvKUY8/dmSvV
xX5ah/tGFfDRIpE9+GsHqiUe0F/VLjkxZ+g+xOyp1JMdcRn/ZoZvPB5oJsaRXD0lYVmKQ5PFqHol
FZK0++OBXwcBwpgoYa5UbIA7kpY4gxiIpMvrHH/5JkOIKYrd+E1SBiW75TK9b/qfnQLS0B0LNSQC
vdiY3BY9Sk6q88ugr+aePFQeNiQMVb0XM6ozihtBcLet5+bMg76Qr6ALNvOKYbQytZCz6DJXZjSs
rL9NRhxpSv16l9TvvMAFjkGF9Kzr0m5XTKykckHoYQ4m+6R0+T2qDaU6T7rhbRoCTP5WKcJ0M95I
NUYJcGxs3Yn7722n/5FRgWcUTzPPwRwWQqdt/96Ur067jxI1Cvr1qDXf4qXwEZbXoJtnRgLEiohT
oi40M47e+t0KjUDGXeqwaYNa2G2xu0+KSwbvRJItb3ExkrWwD24fx448kjJhhaWGIJvqoqQHmaSL
6JtAEUlQ3MmvyTVPKrJ7VdbEolF/k1C08XSxjC/10VkfjD+HKtyfgnqBnpWAa4VA3zqXnDG9IU6W
EyVwWRM16bk7oTems+ra7lJPAKZt4axtefza/mjSTLznVKq+nGdBbr4wOBoheGlomyUdyzeXD/fp
C5+gnglhRTVzab8qsLb172JWIyKEqWPQGnvNpVq85DyxlmXLFtoMRk+FitxBrsKqLzyp9up9CfRv
oKoivZlaS6DrAegGs0YPzkG8sjwt3TV1NPEiY3WOecZu9TOJm9N21yYWyC9GA6MgrSbYs0S04lkW
G+3FcqmS3cE03HrFT3VdoP6p6UZIW+8+14Osn/ziItr5KhbMiinNcvHDYsNtXJ87hbDfezODhFG7
bUw/K6s8y8I83fHCkmQtW1s0Ee9kiYTNtFMsGvXwMvZMpZaooiOKLxK2qQj+XbJ9YJtxhhx8xvpQ
7fJb/6EFNsZWuUZDtQp3UVR3yGWKZdrFX9PMs1BXLh5z1+LF6Rdu7qFxRC+xrgWkktyWmJG/+KxG
REEC7dM/dPsGH0Q2BLLEFt6SfMunTW49ttCYOzW3zm08n2xcLod+zS7Wqf4CIej8s8ELCwfyoEMO
CQfJyK05VZ1rkIw1uNp6TurmJpTsQaZyWXIw5KxbGaTxZDjpr8b8vfAiG9McVjK6qppUBLuIOAuj
yjg3vepLkhQe6ZcNV5E0N0aenDGDx2O08jfEUOZmghECf0Mmd60V6vrkYZgPMR/6Ej4rzZB+SPn6
ozXsr3+WWdMQR4Vr8Reyiwk5U+Ha/Ph3Nv2pOOtsWQo4gMZrpspxBUaog1T9Egi9j0BpcV05CllA
ksWSaXgqcxYCPTsqUnOfso++NEKiX7el45KXmSWRLmDQelVlMKJvLiXGy/RxWBEHjPFSO5+1+S+T
7Joea8tec/CNZ9M+vh4Qct7dmpNYl52UP3HK8GRASvsqi4J8jeoel8VDqhSGTalf1JTQtvTskMoa
iX1qXJwb/RJyO/CutaHCezKCnpoTGCEsl6WhDpgsk3zc/jZe21W2XWU+uZltO8/tu4Ii3PQlxWH4
T7mqypt5JkTGZCCg1rwP50U5HPiGaORkqJ//TzoeaQ6Y2Gao9pf2MjO0LSLKQpiRi8MHzT91vBHK
tnkrWpJ+gSQ1fVIpd0XlNSCm8YpsLLOw9KYNkIfViQAMU8FJ8bXqJWxD6llNyhOLziE7TcPi2/3E
06d4zfyAKcuzuYTGuARWpFx3zqxNu/cAVQ8HSPzuzHZe7w1vqRf/QO7GTIIJEHpNNc85UYAlI4UK
D5hU2o9ejtmzWG9nPKvUrfmMiRaTwopcvLwLM74L2AC9QvBZbTyWSXqos/QYu+k2AtAqxweWdVO8
GbPxqO79ajz0mUGXs/iaJng9O1oQwYveANjkr3rIDcJBbBNf9+jWkC9qcKo8vGw/9gcggJvR31mH
+hVREXtL3FF6e03ebUOcMu3PBi+JZY+Glp0fKkAqliAxLcJRRprKoIdUwFHl8hhuKuyyntEStzGQ
IGlEpHoUa8NhnjjSxGK2zFzjMjgpso3GPqQ1QpoN5hWnEUVBf6ZKYZ5G65sV9jVTsDlk/Z1UX0Zz
AytBPjU24SZfAhWQZmtu8W4z/k4CXjk/AcKTqvXLXA0UYvQhxvh9G+orc/mHAMdaqeKgYDrUh8k7
Ln/kTPK/SLQCbhwnnEGAYfTJPRRRlcehRv6AwGg4SRUsNfrCH9w1l92cL8hECF2fmfUsbRxeh6hZ
pNOWMQicvqSYzAgmPsZWfFp5/M5cRr5OzCrX3mENIWcssfrYVRI0qWPnFc3KqFL2VulLw4YL8c3D
CPvZdkOoxmN4Hl50tGdLEAzHC5gwNlFl/ah7Kvh2u3H8XHtluOTyea+XIxvUo5Xcxy4+M/bmN9L7
wUf2J5Bh05qP5MjG6/QhBaqyuurorUp8agrZKQkvMH+VnoCPWH2UgrMuVc6yjNEFAWhLyquu/FHw
9VFSeoKcygrbhz90phunXVjd3iZhIrwtfD51fxhDAaGvBDDQIuxDrgugYfV3sl4WiGHsXEDvhRMO
A4wEmGvL9lqqvZNYKH+1o6VJL2zdNf21VsuVIFRVu6USiyenoAxdbSitAx9bJOEr67RozrmuujEy
+zFiFHIwNx5WlYL+rwIhbiU/DJzaeZlsYgCHqzwiV1JdlnJHbrtpNK52Pt2WNr9bU3pWFQWROvJ6
Ug9AwmdyShh8OZeeRqJijC8a9V0LZBXBzXw67PhDTl+SHJDuGzCBVuun5a9fOvk2tk6bFcaMQ+Wr
9Z3Oa5R9FB80037C6h+t910smC4P0hPFOuKDN7lQniDaH73U3vW77sekdx58FKhgpUfYtUZ//Nf3
i2ehYK6ymlVX/J7RY1ssyAwWZKbdnBeAICSLNdAR0B/ZlG4z4/MRHRHrqPbSjd2lrEG7MjVYUfNy
Gd1yBXcAUv/6sJxs1eYSsf3G77L0W563H9JYMlBkvWOo78MwBfO54dGkOvWovIkgkr2OaUxapzBQ
E2atKApXzdmY91Unxbpuurhbg3Sq14bzLAbm3l0qVb8AwLga8nA12VsZUvFInw1pDeDbLeiztuzv
mAcH5qZmcM018YQRQt7Qymawd0kYdjcuXwoWZykqxnLWWWZOaunE5I7I3A1E6LDfILLo8nwuhubE
Q8Nun4jGM/mU/ty0BLRVftdJCHNhWrjpc9brUz2bh9col59Ib7FdHeadipaknpiX21SscCzUUDQr
S6IitP9TUZqczT33ZYryfBg9QkHRY/0Hv9eiwRDWP0l8d9Rh4j2d6kDUSiDuI5Y62hYB74XYICKu
mJCRILpKloPhs50oAQ3kJ7Husf+cksatOng4hNqa6hLIlEkxwu12TAMw9WzVNsRjw/6jZUtuUMJY
DB+7nyKDyJaq3rgskD0ar+ot1zoRGfPYh+wKM8mIeQLyISrzH5WG42HLbipd4oviTLQaG8eKE7hg
tqe9LlIGke04h7OQwqoidldaztl7B/ExqY2opZWwVCuyXX1eUJQtvnJkZyBG80GT/TAq5Z4X66FW
hNuPEgt8cZEEOkN4XnPjgMGSNAveNgljB51piejbMyOwVsK0L+IzYyRM0VJWuaANtWAds9M3qKV5
9G1z9aPKL3oC1fhaOio2EZYDj8QJmZRHnM8fiSYM2XeAdg7JC5nxp9f2GSaI26mU1x2Cmx9fGed8
kRku5GrO5pwRr5FUVMkf5FgfSxXoyKa6af+nh84CvoybZzlpRXypBuuS3GViVLoi3PUslHYpmAwt
0CCYZNJ6Ku0q6PXvyeyBF9DAHWSkkNf+ukNwTq8JhoDy1qdkpKZACI/6tyw371WqPFfFvnc5CjrJ
W751wWgDIxKY/T6yx/RqbwpFNMJDptdfa8C44aZOqqu/kqw+c4lDnDFZ1ZE6x8gPy/p+rKs8KpXk
lBNF9P21YzHrNAkeK8mVPSWCInwlKPxYAkWN1OooZbarobedzwaJVjZwjKtIh6+Rd8OW2gidrGp3
13r4My6ZJ3H/6UnqYXX0BqP3DIvR/bmjown0P621+nGr+pCXtaCnmEAmd5yJFd67z3lFkAfcBRlA
eV3/kx5AAQ/MJ2DlHIfoS2aDYrfMt1BodOh62EmGUKeYdE7u9xQlzBryXz2OQMsWIQB3V6xvzZ4S
0cv8vkMXNBphrL0abRcT5oSqpY0vebZc2tKMOoHW9V2d8B3jAmFerSKQWZjHdeYN6AczYlmvHhHE
sgtYA5HEIWmCET/NHiNeEfDfWNLqRURA6m1DkyFg1dGydenbVnOBMT+Y+XyHl6VUMLkkoo7Grha9
O/yD81cu9x6/WSotTpmIu95Es/pvMADDs4zfQM/lR4L4PGELT4Epk2CwhtTmS1jhN2DKVd36Ol/L
UOEezXzik72V+Yzu5SoXsm0d1AqBPK/b6BuG4ZV96zU63DMs1RWikNQT/zGpWDqvZIqrlyWo2uKo
YDBr2OwU1ubay+CaK7WZM8vmQyjlfVwA8aVuV6zRWnRkL0Fe66z72s7PguTPy8JiMSk2T0oMr6cx
yA6+uucfc79/zKb2wejzI3VE7oLAdrIEhQkLep02kWSs6l2o5hsWwVTzE8oDmleNfjDlsDMXwuhH
IC1LDDhvOSbZ6qOSJIAnZcOM3vIoA9KtfcQmcR+0iDKJd/eWjryYAjrDicRBX5WsS0k8pxVZPvPl
Gl9PbBkf8t68o+B8+uLUQt7WaRM0GkcAMHrOL1oN+HhSFO1SdR+hYDWAohcGQOnBzZT0cK89JstO
QkGvWN/oCX2JqhdBs2s8+alslHM+omXW+Ukcky3BbgkzSvOByx8mcXFuTOMUO25ca15TWW5bC5dd
kCdesq5DLUXdSa7q0E7HqKKRUqXQ1kV0WAMtbYGgqn5nei/TaDtJgWYVj8784OCeKjlM6i0q2QBM
NbxDQPTEzPLnBu1fHjefhqV+Grv5OSky6vTqszbGj9EAPA64ML1k9/Sp2rtDnNRhaZULj5ENZlwn
JpswV6sJmzGNWPFEMxmZ7Swu85QBnqU1dcQqf2pj1JWoWDrjU4wUrYfvYbIuQyEfZ8T8ij0Q8XSq
y+mGC3gdP+AQuspMKFfD/LozyNP6WYo2MPkCdLTWoWrj82wxH1rI9eXA3rLzi7+hWLZvZxsvSuZT
wm9FWOcdBqXRV2NAD8NpLjpvNgge6ffDnelvCzKTp/i8dZiwGiwUN35nADhz3lHVcF7v9FTdYLDc
B5ZmViexOGsiCxWEusoBbvNkA+Q3/rYEGJtDWW0fY9V+DIXyvtFwxYr+XEuiu22GPnp6L1ZQlud2
kq9q2V16fo5F/FKA0zcvUaDpD/2PrMG0O9Jt8Z1LCDNErcBrdTsTL+HnWozezAlqyxv4OdohLYIo
vaYlY6EPypFdWSJt0SJT1w8wF8/jpkV2KUeT1kcx1S5B7OFLoLE95wSKDUyMsogkFgRmLc5U3RF2
tqOk/jZ/b1czJkK5Ia42jd01Z6B4cMxkpbKXXG1vvIzXeaWat8zMb5POry12bumB0BIdmfT+J/07
AHFuhjzqNzm0mjaMO5Whbh5s9ezTG4I+w4DHGCvANIb1fmNvDT2q9OM6CYafaUFjnL71KotIVX9N
TAJ12LBMiIDZOW8wlaz4goMcSPNdLqAG2kQQiaB41Lp+1XCZ1miLmHzeOCRv2ySuOYmUJrp9c/oP
XhTBoHKOTi87T6jpM8IoZISb1S6fM7bIKjrWXvWsDoyw/FodMws61J4/svTy5fu/V8olCwawkmxL
PxGaENd8JplPZVpS4uMrIWUuaDdfi5J3JphMgdnTrLD+zEtWSjfpw/jJBufKIxLFPdyNl9aT0G6M
cujec/N7JMH4DIP5KP81Cbfc/tbVHHKubH8ZX/U35OjTNobpfz4yr5H01uLYtNsFcDapAINXyYZr
4hokn8a5k4eY7V5M0duBf9z+SlrD66NHWXSXgDMNqQqO+cB/OFzwwih20J5ZPBsxFjtIJBbuqg43
pdSG87iEmozP65CQEqbSb6+3vu9vtCgbyF6lUY7FpfhYEjBqmR3wgXOrYyJ7t3yp7m89rHjNzlAK
kES5RixN6k6/SkTM4QL15S5xZ2bJdg/4iqxB3kk7KA3sfIE4iWQ4j/YGpudpopXJ8QGweYIIjqbM
1RHmGMCp7AsAEJyijnapESWyYjpL80mxS6afipsy7DFheg/QdpiEGyUwYAeLAesw5LGb8IxhcpWw
CLQ9/WpM9Ss/SSPKpkRlviS7qYRW5CPHD9VRa7cGZD7kX2JEm/HPhIiCTnuRZZo/dNUMJjVCBnL5
Mk1MYV+n+FOIPthxOcCW86yp9u8SEsmOQW/FVhO+FbF6NbIslW0xQQ8zSeQCRkytDtx98evuoz0m
BajC0T5Q2ktXgUfDiU+0kHiWYYyqUeVOcn9dNe2CwSTKrZxx77+O28cn/wxk5nIa+orppHXO0SeD
wAZefXL/Qb4LMAx2bQUbkHwr9gYMvbTOOQxoNLlPzvcvG9FWeeD86pF8QgKcQ3uoziPSqrZUiDC1
kTufNXKdydl0RvaxTaU6U/cY+LcNKCPty6K9DrIRoYUKtGFhWHAofPxXXkJVmJawVjnTKO8Qh0f2
XmGtKaI2SaLO0MKZrM+8TV1Fe7yQYXEZH8GQyfm918yrHP0aRewoEvv1RHYM0TupRBbxcOpzDqBR
Ro3IC00cQ3xZkzqareLSCd2dZ8TL43KfRPaUNKB/5vreuqiBH6VNWNzwkxCCI3ybZxkPTygW+qSd
2o6b+IJFXj8aGpL16sWAnT9TOODTqfCNuvL3ZGDgsbNAdPpycU1X1XpMTyCWaRErKs8hNcNpkRkL
Mrdp0jDR5eB6xsGK8qFbmBzgajYZEE2Wg1jemVvUyvSvWbWcbY2xb8OCcCDXGmwNQ0nS09HmyyNS
Ew37SO4aMtA7b233q2GVt0VdvIXH0xoq1OUTndZylwB9d/sYGPYn6sVSeSt3gJyAMVpDu3eeeUIW
FeQQ2Bh+oGeXpjNPPcVHQVJ37mf27IKCOY54+OIsYWLYO/nytZZIhgecTT+5WLXhM7NUVxQlPw4T
fm6SWe9cyE+a5WYmcLIkQjfm6GJj0gHZxhiDddfRoORhdlJbfg1G72rp6I6YvtPiz1v2pset3w49
ng4uMLClLxqyV61dMNLuprbl97GKccsom/t/9kmiz10I+mlBi7TV1UiCBPjbC3JjW+p5iPlNF2AG
X7i27FZyg0tp6AFSM+znYkrP/6TTEmKQzemmWf9ozKDgPNkNUjazjmJSt7EyOYMOVGuVol7rL6o3
TzEugKFgZR37BEdEUtVGi8xM50akeV1yb+zEPq06mzqq8jA5Sb5MdiK4k75u7s0cE4H6J8f40ebx
NXe9Yebdvzw2I32sA9ywQb+q4GVflg/SqtsVCrdAVpHuuHT1wFBFiD8PqMSbajrom9zeMU8Fq4Tc
pO7EHSfjjsNfNi6XNObHL3k3cE3Q0mg4BhJwUecEBuoosRvpNqhciPos6ZJeQdvAdKYyRa6yma1b
F2R5n5dBfcNjIknZbUvTt1aUz3pq7927Nrd3peLatcRlJNjJprZC069n3I8NjziFLhIjntpemp2S
Uf8GL1N3avpqm76aeCUsboeVvVm6/NUJkd1i6HIAEDnPRqUNJwP5JdZSLlzW/FPNVChfjzVxpbvC
BGwmAJvtg2kz8EL8iSu2xBWLsvhh7G3QWe4cF0TbstWZ0whvHaJxbgDuBgKYPFOA1nrs9Ar6G4sQ
kMq0/X371i3mKVU3DLbSm1mn79KGuGpr3zKu5f2IFGQ9NpxrtiL9f1pr6T3atNnL6Ts50hJGYTU7
AVj8ZettfB3YxpMQJw2vVrunAqOpoDTbqZL22Dgi/jrijw3WTPHZ25bURGLypEonfxdxd0z+WPtj
kam19t7PNPqakzGxNCh4pbLO4Vs7EDMde+ajap54mxx5kKAeIYXJDjWJQGbBHdJya5PlcYk32jwJ
Hn4W9Fbuz4QWVD+Kgk3dSrQWQ/dysE7t+rPLYVdVfbBs9O5VEVZ+/OLzHTKiLVRc7nLDcrguzts0
IMnE5uNUpXXqCVdIhBnEoDJJJQnNlTijFUImlx7qhcgwzahx/VZnsRtO7RYkHb1E24TjznGLIwqO
Ud0k4QDeUonbU3UcvyaRPyDZ3EcPUYN5KY69p9/zfT/66ne/V66BAbbHAEuFYeUyc168AK55fqZN
wIS01eKL0MjBPJuMeuKXYabkUIu9l7fQU9+2jTHFbPszrmTxZldWYCrv474dZ8127IrKFSUxGfaV
QXHHMF0LG/hKVjpcF3yEkym7SLxPhmyH5el9rGocwJufFcLvtc0nnDyHaiV3QcfvIOa8hiKbAiJN
vOrScHHjGpuSpy59Ttp2SQbN1YfeqfkmMtqdqvP1obnO03xrhTtV6WWtuGRduWge5U37Av0ORovO
YUypuEB/LSgW+JLnxpcIDtXCahi/Otcvs/g+MldSqHDipjpk1co6WrpXH0ux+qU++OPv9dCltvc/
ls6rx20s3aK/iABzeJVIikG5kt0vhO2ymfNh/PV3aXDRI/QMMO2ukqhzvrD32kgaXanUvXc+2Ll+
A4M9QLtzCekFsS4jkpjD3cSAaPLkAxTE3NZsGEHzmo16FzUvc+jCKx7IAHSq/P1p39tSiYuFwdT0
c9bVaCrJTdEOuLrm7sJE7qziTIZkH3LWfRHOkBlKJJT2OuXFPelf2SEIFPKD9kgyKVSbBtd+XH2C
KxHE7zHpWkl6nTBwj3cAm4Qeio+pGT75b5PGqXF6mQOrgkKMV4oxcLSkI1yQg7QWoShI2jk6jCQl
x7iR7Yko2Y4xAnpWcr1ORekr6aG2HJddPf9Qcd4tGwOkFmoXTd/Po4+pqZNcG50S0QuTxjvOPJHD
58T/hMxfqKH6kp4XRiRvPRhdLbZfbiVwtLMZg3cOmGucUa2R/J6I4p15lv2nn7azGAXmepJds/SM
CVIm4pIIr9Jc3sk8QniRn/JxeFTydFtNUp/W35lAfdaUNz3ojMkdjoJNYeopL48Gm29T/xgkh25h
xK9SIuxofAerRo+7wmCQD/rmfz4NDZ9GbvB9WvoT6/mTSu5Uc5KscznYVwlGkCR9q+0SE0D0SI6u
Uc5B03O6Qq8YrrMxXfIePMRyHhPzZLjwyHoTDzLK290g/YWz8caayZN1UK9KpJYpy/rWp8T4LJko
S7qIfxiMkJ0HSid4siyaGnQL28gYaQuao0IWkCWtgfO63OUrpoiUaWH9uzT+qsuEflolCGekJJyk
0U+L2mchEIAO9ZNV9a74zs6K2sGhrQ4Ryz7DXXkniyx/DV4xnw7tcslHKxY1U/08IJwnsrr8to/L
3VzNB2nieGzhcIGq9colhTxG+2+N7taa8YttNJh4UU2A8BCDF2xsqS8b/RfwC7Y8QgrQqIRH675O
MLdFBc44XsohGGAvVR/JVavTH3aXfbFKDRY2A6k75p23S9AoDemOjWRTuGDl9OrWX6hzArIOAQKa
D/UpEwhOvLpM7CEtF/CNIeq1GpWUekqRL4OXCGnBK7U8qacSsbr+GH4sJpP6z7XJTykFes6kMe/z
QPmj9gprcYbMMKTKWuBy6EMy5GcHLWz+2bO9zCTpnHZ2NAElzWb580d6nStfYgfQZe5C+ptWkkCZ
qoxqtNOckyc9XZtTRhnXOl0op0ws8eDQYOJNE+9N2xDXPp6cQnnuyf74fIA4ia27yOs3lKVP/Zkc
m+YX+91jCUjDET/LWjl+Kz/hHqjlj6CPbTG737bXpVjpEBHNPTAiTI2GZKCHmk/5v9zGLq5srtn+
qfgyujXOCUSTGxS7hfEkSk7yVM2JhtOojxfnLV+sd9q8LnsXxynjRxcMtCNxrLy9Xs5J019rf//I
jPSJLCyZAHRJsfg4GsMcbM7AwfnnKBNRt+OC0XlYkcuNWSgMePu4myb4RGafhY4tBa+i/lixfWt+
4I2qxS2jnHWSZ2uzSBB7nONSOriOUUXlb5lNXw7nTGpkAnheTEZ2V9bgdujthVW9r930TMR+Zw6B
Zwrbb3GZy/rW+oZQL3sL7uS3OFnE1jhEw1piCmkKa4ZrsxJZVhK9CBSAo0vC3ix9igteuxC+1v4y
MHhoVdBo/w3LfMkkQHsYMwOMoKhPNzjhKvi+ss/OSlExXzSIrRXGzFJGQr/Dqj0BAb5r8c6+ASry
eU7IfWDRpb5cwYFWJN4uAzahBIugmLcomdHtn8SvVmO/Il3zmZrjTtT83KCX1ondlB26WQXVaLP9
ErBT98YKiqwNtNcN3aSgsJHl65gHawneIGYDvueZb9Sal6Fw0OAizyfjL00dg3MtIvoRsj6FwFeh
9adIhwS4IfubznzVqWEQZRodX34SszcU2BXX187hSuBFMGA4VPP9hnQVASR6hDeCwEyvUFKv/tl/
KyO/BeEjcMXIq1ZJJBpHHmItRdRvBqmzhQMjwMTWL6PeX0BnE/tl9cKV5MBW0N1wZKkalQbkjMVo
mEsm7vw04BJSDVSMLrof8qukNiy0ekYPZm6VfE1B1CG0E3aBqMvs2LTn0EpD2iz1uBRT3O026WBt
1N/JvBfdvRyX26IfS5tqtAImidLKZZoZKhr1n2WeekHslC+AJyYB0Dx3b9+aiQiDmSjwQwVLOb8W
xoMxFsEe+9mEkJmoKW9Me6/dRrEfzaLj6zoM9gqv3rrgi8/28XPlW0DAgj9cxAU7/q3px7tNaaLk
7SN/2w45bg15+BoLkhf0gwNKYIh1NSWzR4nVFPfjcbekMJm3cJ6q0FrlwEXLRSqJQ87qOs6ceVcD
HWmRk8+E/KtZopocYtCLzGdsK1IaOSQbNDKzzGNc6Y9qezu076tWvQ9L84bkPirNv6Iz7io4Y2xM
FyyR5xk59V4ejCreyDUcJmLluw70aBLBMOMAdUgo8xRMDUAEOQ/WWgt3eFYVlvPViXX5UGNvNAsJ
5kx63S3I477Dwf86/IF/BwNhBXbGinojsXeCJlG8F1MC/EKi/ziwzuGOJ4iGqeEAwRsy40lGbbEY
C37WJCgiODEjJXxReI3xxuWEnuYfFpXAKbOLTo1mrOSzkpa8aM8tIJAD6NJ43GYZ8i+d8jIjs0ai
xcoOZJMBrulf96oeZ8dTQWMOO59u8GaI9abxC8tGqJTE8gzP3qJbRUuyXJwkvUpVe+2l7sqc4Vpj
NKohHFjwjKvduDiuUdAgiMe6T2/xGO+DjKGqg1GeM4w0PQe3sAHt6JXH26Bdr7GSI6kYkFRomFVm
1DcEIrOGhnByzJc0bM5u19wGQeFyLEYIGlX9mEdutl4jJnMCQfpCdUtxaaRnxKKxplvxmn0P+eBP
mYhrUcSUm5Hl9l8SeCyxyienp+LBLDlAZsp/Vz2nhY0/IRdeibQBe5szH8uMMMT+mdLK0vKgUpJx
urCKJfmuFrAJDPDWiYGWXzqNvO1aytCS591ipLGWeKXmNugJ+SHynKwiVx+J20qXmycjYuod8z5I
7YMVz0NeHKJwGfh4qpp/Kbr4LHf5IwfCr72WMz2cVpvFcbshQddvSw/yxvy2c/WapMYF+SdxbxDC
rM6Thj3iojwvqX2zoPQrasqiWXYHOA0S+B1VgnjNnlkgwMxULzF4to+ASetP7rdTWvCs4VegF4XV
q3j46QsrQiHzS3Ia1IBftTKekCKikkNmnOIp5vsPo9Orv2sVnQB8bHt8pDjWHM4xldkiQiSjpktn
LrOlockKU8PXiFDa5iWxwYAVxlnPuJR2edH/aSnVVCfDMcFBoGXPlzpnWPGkH3TUbcO5VORYdk1/
7kdsFT+GQ0Y0aBZPoTC5f9Y8cmSgTUYdkNc3vHLZmgT9yR2qADNV1RM1xoZu8HMYtlvCyMBBSGLy
bnbWCbD+sS861kuUnBSgo7JgnwWlMqKZCVp1x/Bb4Pt9yRn/8LCZuPUS+dTUn5UCy3A1g9KdCTDU
1SIuhIJBAKCIstL0m+fuL06b2FjKCwpC/qSp5Zd3JxAJi3kQWNk2/VdLliOETkIuDq2qhPKWhBNd
1vYlxBCuNJI0QSB4sBBG25RRidhwtTBFIFFQg2ohugAMD2QDt7DWwGjLYK6Y9PBS7kFrg+nqDoKW
u64eGSjTMYMK2omjNOrRTApIl0rot+iCKkE6FlKCL3HR+A0KU4UMeQDmcpLXTwEQuJxn1NDzsWuq
+5qu9zoccwQGlqJdsc1e+arcjNm6tnagVB0HI5QJlJts3vVu4uLbpQ3WGWqqjMVuxbXYWQGfE3MP
qRenTnBGHmWDM67X6FaXKDf6qH0rvCjJHF/je+eUNBV870p/W2xE0QOpaKBJmjMl0m1sBnzOlVsr
5k1OtttGlGABri2bnLNMHFXWfaSNRAMkM5pCck63t3EcqXWIqobBPCS+cUM+hQgHG3wyxGmRnBeW
OL2s3Ji4OG1cVC0xGUce9nNuY6C1u/MIU3OymWiOzBMrTFZqcVL9pLT8X8xV/JK7fl1yt9XpGAZf
SdgiQyk1R74d+ewVGgQwgi16WMHC6FyrhK8nR9a2gdomLIutLiBFBi6qtXsZ0bz7WEJd5il+XXBz
zSD0XG/kpCFAZfup5ehh+bDnAfxDcy+11R3aPlB2+nyTwJQtJYtjigCtvEp/zQlywDKdQ9kNNLLJ
x5C08pAEsKM9K9yxc5jrPCZivCRqcXFylBPGcDY4lpyui0uZpbb85eg/NckJgUvprFiZZC9MstG1
e8pFuahtzwWC8gfZspcORYBAJVhMVjqoU3UlZK0TZWKL7M5hSox2UPXq9e+miCulARoTlmgAvAld
r/c9VLscAfOIULWZqLhw70n+bKCv123w/ZBj0QLkmhWapojAlVef5C77sw3mi57NWvIzyF9naGPC
0ey8CVsAAimoQ4Wio1nHowM3WWcSxZormiDCi6ix8iiHMJ7qblllYSqWoGtJGlqoT+Gqtd6nxIgk
Lk4vKhtMsCElx27+ZszvzYi5K1NyjZcOzMv+7o39+P6nJP/sq/UTIEu5eRbbD1im8F1oG1yHuhhS
sr4Z7zabZWdTn/YwI+Q9GHJ1saWPwWJXuxvRZAJuqNx5Gb1sMDzSJlSTXQuNpv4z4alxG6tjdKI8
BzV7pHUHC19Gy5qfVoTJUJoP+VH/fu1AV7TmPQREHZbPJH++Jqv2iqivREwlQPyppz5J407eaF1Z
iavK2WniJs2OyAR/1MgQxjKPtv7xcm/3xshkeUMbaNZ2mDegsLQ0Wto8guXEvIqlD71kTIcUp7kV
S1aN74UB7FOjA5AlM1KXISL83Wi761x28E1oIeoqNPFf1gpavS56+VK2VjlzGG22p5Ac25OWQmmT
COElfAcSIbHPlw9igOINfeINsSOE3heIyWQMtrPke4GYRl6NhJEjCcdOZmBAyION4IB2TfL7FlUo
2DE8sFi+J4qTDyyekuKroMu2V8XbbIHeNiG0wtBUG4QLkb7sJxo9Miv1/28Em4pU2gXWgRQkQ8bW
n/yM107g0PyV0vHBkVTByCI5pXOQEppd3LNNzSicRE02MsAIAz2L3FPvd23IUYj15bsPkulzQVnI
1+5kubHgCHv0pE+TbIweZtMGd5S/0ep7aHNJlas9YjY2kx2/b6v6ybCzYH6FFrEwGkx+7cHEi+ME
E8TrIpGCfvhKUfCbXA0KXOVi1oKVdLOmAoPCyCdRnFNtk+Q6iuvQbxdmW+QBYL8mYNWQpqjvdbY3
VQjowFeqMjCkgrcmd8ctiUqZWTH6mFO4Gt3DYsQ/ateso3IHnjJnhU+GuNCCTBcBf8V2R2/aDZcF
2nMzfw/VHmB6vFgiPXcDd8IRjHnN4qGgtWA5kBa/cZzQz+MCsNog7QtAr3z/AM6kTJtSnNsdPklu
0px7cEbgDcT5pZAjkVduxlu7YZJtmrtczPf96DDmxhg/spFwFO408pX75ioPygUS9EXft1d1hR8E
3Go87OKsQoW1yh5sTBWC49inELsWhp9QlZGF0VtKZNFpSnltTf3qCHHLXVlT/GJGv2E8LeIod42F
hsZ8Qi+CdoJCwWvLaHXB5619IKwmWGYg9gRa5PivBFkLtUVCXsZCsa1x3C5cqE7B9IoLdeVCzcA0
FAS25wuofsR4ehvWLre/lymLp1dUuTo3nQzcvOs9IkEgXvlMHPwGXQpIugSQV0a/m/0HcK3QoqKr
YthWsbbmZzmQKXTztWWR0pKquD7ttEdM3wH6IqcqjbMyssS3IsF/JzhvYuZhuDkj1QV8Bx+Iidt8
1aiqHYZ2g+N3xRfTdAc9MhLSXb8o2VHfrpDVnsM8vMnkP5EUZHIPsDTK6/G9yHqs2uab3FdvPPPW
xLB/NmJsNDkCXGUyIoWtCi1FI59ylvkqMTqL6m819hTh/1K5ZMv/ySRORTwy0iDVjVlBStsjqbLf
TwrF8RcZZn11MxKAYZMBkAmAvW0diBY82XzR6atPfV0EivE1E8gzMNTceMyUhAZg+H2GEGGOj7bV
n0r9ryWP9M1UzUiildTaa2nMH9WvXU0jFLh7KuE0m5wlnFFvdJCQjTI7FMoRTPUBaTjhzkdjbm7O
zpzyoypliFnGOZORlu7zmVjnuFYgXSKjmK23Oi2RJxNdZtNnd9P1609F3WLXcB5UpJjk85gll4Dc
hAKGTx9XrRHXOJ66rf7flGbCFlTgfR975O5pdTZxpHfGSVcxdznhsmWexUzGYkXfNyBB7A3yT+cb
IGXEA/P+TT8zTkjNlXmggjq7D5pCPxY7WWNOFvIcojNveNYznvWUZz1/R75SwvZ7eTdSmcub3Zqj
wbMF4oh3mnHRSR0e0yvWrPywkSmqFuOJBDbey35oEG5vAOPM+NzH2S8AP7wSW2ALjy8MbZhOmMca
xoHMNIzRCTrKSUE4VtHUXoXZRab6L6n+O6p/IqROG59nyvHtUPlPgor/62gaJ8EeDVDroFShQIUN
ZRShZOhAvYX3SLmIjWOEFI5iYO/6oJ6MAMmza6z/CU8S4mMtt89aGr4sW/titjBAiFE5uFumkXjZ
Vo2+Rs5OA6ZYh+rTfCdJXLBLTvhQljqWZmyFIXStPJ7smgi2Ifqru9jEnaNy5T5yVS5tijR3ZB3x
x/LSwn3CpyqIug55cxLXKi4bPIbX3V4S5cllQg9Yeh34hlTo3oSZfodsY0Y7SklpRuJT3XO60ibh
WYHk6Fk5rSkNE2qNbA5HuMpoGpppjMsui1tljcAjR2kKtAoZ7fDMgiYZr1lFwOlx3xR2tAiQ0QYY
2eLX6cfeWVAxcehA2FcWk7GEJednddNR9Aj85Xxf1xQHUHvFyg22mKhaVWdYYV6RHuT7m6gYEdfK
06jth/0UxVVuXU3FUOONdDWXEXUoCIJx0k+dPSLWRhJ0Hr/MqcEjPwCmHi55Xp5q/b/4MWE4YxX9
Xto+O4svg9WEcv/WmvQ5mPPdOW9EGXTkPbAxf85QtK13w/1u9LvBGSWTUHnspeHW69ND2uY3e68/
9ojAWRTAsINYorwN//Zo1I5Is7UteeItN6T1mbwJaXnw5QqJcnZJvUDY3IdmAvkrnV21lKDgdhEb
eZ9ItjOQuwtz8Cvk2Mjh1U9TlM4Yye9NPvNPIS3H2aRivenKOcSTt2HFlRO0qej3chDqiuYh05Ap
yE3281U1exHW8XT3G6/tKs90aEMZbeFeJf/PGbLhwOTybVcsKCzJQCwKYZYB0m9Cjo0lDZJ1mZnf
sm3go9kP+vSh2bNLAtVJpMpFuOppYpzOuvmYaSoUiiYs2j0c+K2suo1g+AmXmJKm/K+A3iC24bzk
MsGQxpndDAThr+xOI6q1P3oGoo38NijKlyIb7ApYs79LevEsm+yRRButchomLMfK+ksdGBwk3J2/
+HFTjZgQuJiTcdp3UsvAt+FrMoBeU+/2tAjzhC4QYQpyYoTUOsrEJsIcUrGf5z9H0RMVSECTiUhF
mVLq1C7u2EUTa1OuRzGncHayYCi4oo+IF8V8LbXhykKX92MMkgKLCXJgFfPHS3/4dK7GhidQOyTf
K51BixH9ZF1ruIFCVbxpSxEdfmoH7dDA76KIB+i5h6hrspbU4cMWtSxuiNHWdOmi4E1S/rhd1vGv
EYFMKAaPL2dmCmdK51Lg2JzJpcuf0NEK7j+8rTTJsrOc5Iy9jPPiYzsncnZaDJxtPz0gMZyqFwvL
HN+GC3817M6XMkC6HjT0+Nvy77V/E7xe27dx2FlZEWNu46OrHtrGueoG5XynkuH9MERJ5cbejWjP
bCK3U7JcMV/4E6DJDQCTD5Ph3KtVv01NMLGzr2QMgECrTaz3UKrTLy2Usvuntf6Q/MfUOCzX0G0N
VhRM8ArVs6zdhATvy/40U9NjKw//hyWyJ9I/DlQN6+Wx3thPg21uwDrWBjI+LYT7CS0RF1xUG98G
vjD7kN4rsKm2wUXC8LPGGIDzk+KuNEjiQjFf3/fPrZJvLHGvSqvR8mKTzoZYwxOn28w/yXyUkS74
a0/UGkOkcipPnTaDUgIbOrgzOlxh/bBZtwX4sgJZaC4bRY+Lwq4ZrpSKN3iHtrvob9BCyDppCJBs
Esa/jGwIPEROithTChuCgMU0ERKsRrDTIub9RRavah43ThXbeE3koYwzAnvKfMHTo0VNzmUx4nCE
PSs8c25Oyct/LXBkZ498bC62ht6cbj2LM1ICjcvaozVw3BlDp8aQrBO9VzMhM+edDZSrMSRbUZvZ
s+SbROItLV9LqcBIQI+XtX9txqyt9gGezfijAJWWtu3SbAtQ2aqCAzrRUTeJyaTs37wrm7drzNKX
UrqvourOes8SF8gcmQfjVHnWMJU8FqS2O1WnXCs7DTvjXS9whuvOEi1E4xy2mcwXpWpMGHIW2xmH
VanWObhBMgCaGSKcQy+BSMpqp0cR3cD62jUPmwQLedabh77J/qW4LVWS47c3sHp9qrwpd8B6Rh71
ATxC4jomiemg+CmlGtIzSFPAMdL/Hf3DVMEONKKckUrnwvMFKGX3vjx2Lp/JYTrKlEgM9P9TGB0V
bKmt8zqjYkLcyjVC8CxJA36jVScxIyhkkN8QGLy3DGTkNhxRjvCJHocMK8QRD8oE07BB6KW3x8n4
CwziPZGI+MCGYZO9XqKlqgxozseBqdXap5FuFnE3OEG7c6er62FFpIl8vKV5ANc1r0RFRVdjeq6f
9rgG2vgnLTU/xOohkPAmNUPcH5tWXnynlS5bfzC+8gPoqLH/LIX4ImX1xyqZP4q3zu6/UF1LUvfA
6fCAFVgL5QM3hzDeant5miEBAOAUF3CKwi6hKxAULIZraxy1yTrLIQRFKTS0H38X0wjNtg257ccU
nWpC+ExNeGpji2Ni518lo3bCARhf9NLyGzkUpUzfflkZIfApZNBAypQtKNdycOGpZ249aQxmuvye
ThR3XR1gMQ1Wv/wUKyR5/4eZLDQoEI7aR52NYf+psuvr1uKZS+K5EGCiEdPZDD9mlXT1eftUYN3y
zL9exDmPH7WM72RG2tqBY/KrBaErXf8w36R2vU0Th8Yqk0CysJ5nrZUShClljyWQRPrkyXzsThVN
89+haO87CXZKet3S+gLeDIwZ17Tq99ahltWoy6EhCnK4ZuRgbosS2pDNQ5l+Tt8vOnYT6TYim3wG
56efAfBpGjdlE5aGgNKYualSklwraLkRWYo0xr5EJsfYwfczY7I+Aj7GYNyNIB0u26Z7XWYFuYI3
aFGCOV1el37Qw3ZDvn4qa8TQRnuSk99ibo91Ynr9N+JvCW8gpLnKhAzbYrFjq0DH5C7sXpHV8bhS
IWBqR3XbM4Sw2wKdMMommqB5NPxXEhDIjBO2xYZTIMeoSYhR0e/nXujnFG3/Elr5P3xcZR/KqhW+
kW+toDRhQNhJn41De28OcHewTLmtpn0utQWhuR/Mpw0rheeIvQO7HLn3yKe09nu/kFbOEJywxtS0
/W1TfNlEt/x7TMY4cN4XMqo1FPFVM577gOS0jmUCc3mSByyQWB2hIAkYk4zIemZNLhMSxPIbGDMu
HajXnkEAV0sQIMYQV3tXusMwVGEbgFtQb21AdNq9DZjIoPiRyeWuPAZB1y4r7rFr8KvyhzjNGhlz
H4/eQLiBuySTm4DPHSREjEpcMXKjzz9v/Z8UC2I57peqH5ilYPpmnM7qtERLiFGmN/LYxCWz4pJZ
EtaUBC+mFXHLG2xxFCt9uJpGQKRiYFKWwyg8LRz78+R17HHKTpx+sxwsNU/KMui5rLksUOysuQq7
PlXJ4GaIiZm4556ZKTdKl7vT9veumu62Ag0j+R9WgDtsOaWwum2Q8avK9hy7meVqNQmBeRaIIgsc
Xp104ZvH4Cs5aTaWcagamyCsJ0hrx7eG7NI7DIVs+7ZBA9Bkm/VM+SRT+m1eNXaPJt+wPQWCl4GZ
ZmWJteul62XMgxe9Y5YLbUJnkJYiLUV2EZlAQrTmPBrTEZMeOziWvgdhm8/yf8O92ltS5iD8oEB+
yYu1I2Tx7BCx9XXbGV0twvVn16lPL7VAsXLqcJvhsdsCjRfi1mAHj8q5m9CfFpy0u5ciRtK72ddJ
UOjU3N9T2yMmxBsQqO9zeRidP7tzbHfl8qGxj+ojnOpRDUtxPDUop60JSalnrziApfG10gkXXDFc
u17DBGsUctTpFX0+wQn9xTv3eDy1F9aNbIARnOPkegZU9KJxcD1tQYrmgjo7kPhp7X1iLSQ4N+tA
VtH9shIokTbiqqVSYGlycBbtsP8yzDTUyiVQ3f4Om/dU4xZre6BxL62m7Y7o3gQdZE0HaWTMu7o/
61F7TKwfZD/RJYTiACUIpxn+Jc0e1jQABZnazKyiaiXKmIi+JAPBi+4SO5Uh7Ej2S7KXSBu9Ny9D
1MttCeaeLx13QHomvYAtOQZQzLQ6+OiR1lOqd6CZaVFR72iBSV1SdvJpqT+MQT+ijPGLovPXBIn0
oZyR0kEId5BRaJHNobKVR/JBzwXwU7DyrkVIwwwAFfbWdYuTTPe2r+5DasXXQBRehp5BI23JGcZP
pnxiQZfl0JQ0R4tkPONndTId+bxo/dn6ae4cuIsV9WwNNp49K59Cq+CDmx/48wMLd6ETsFKUXIWN
wVhT36PfXiZoBrntu8J3BAIA3gEKwr5wHtVZextb57ZtRxOktZM2BxYZdzxUYTYbgQrfa5Ijs/73
ytFZ8uRSSu11B8ylkMzqFD+Ew2ARIMgPBQAM6rljPhmAZqaY/NKYkF56d4ayd03sj15RUVkUfoV3
jSCTM/kMOHRGVKma608Te+Sh8cZoyupwmYvILuqQQXBe4q+9IEYz+Pcu2LWYb7DFQt+9ipOqbKcC
bH9lWKfM/p2wYCJ/JtgZcRbv6Jey+bwzaRqYNA0jKH4HKzZBjxnAaTxkNTM8wyevhbfOuQ3wqEXO
4ANhfmmXV9tM78umP+phvTHTZt1X23ci/YZUPuLVuGxHtgbF10U95fw0478MruSa7EzXjNPqL9n6
aIT0MOXqmavVM8FBWjJmnQvrjlO4zIAlNvfdtVL1LJYkRmoQU32Xqub/WH02iX7z4jtiR7fIPG44
GGoooJp5n31sL1DAedsUBOcbQlQFe7mJ4JzpcTAlZtDvachPZ1qnFf6zOiWPjGBH532QpPss/ZMc
ZJKOdTKAJ7xAuO6wVHeNfB2TbGRcWz5SpUufDKxky3gocNe9GkCFFHHd38GXD6J6r4YBgIN0wqKM
ar56yxS+yfbu42N0MuWeFcp97bs7m47buIwESeI8z2tfjFhnlOTc33WdCUEzHnfvtZipa6KyasbV
WBxtfgqClXXBzYcVaFaQK4742gtv1lGrVmCRK1YQK3GwVATweGencDVGzsxemaMODcHfJGfSL3XI
ltotDdoNMIEEKEt1qOKJed60INWtgH1owJeVtTsvWw+o3AML2hbBW2hnhriEtT3SX2cm0qBlxg/K
KgMHXmogfZJ/gcEkXq87tMH3kDzJo9NeEeP8XxWYD9oa5B0yeyItnVjO9oup8hgt/zWpFCAWzA2Z
RJJ3OOQlrMcsNFctnJpvLNxnAdljcG59e9fABi71GOvJlzB3vyXIa/3vxwB98S/fYH6TIzdgnGAk
NgYYG+SI8yMpK2pFy61xVWGghPGEToJIP21kRAMu1LgR/Cn/bGDSTAmevQZv+It4qT/t2XrPLP3D
WuRPE/0EpJmByHbrsP5QcTQY9Qr0Vw/EYFPgpdAzyjBzSnZOdaj4e5H9HHrGxExSy2e1DJ+qXH7m
i/Zucg/y+9wpS17Dq4AtJQmWSYavd51vg0ZQbYbixByjOsWNbXhgNQnpmYpgMBBgGpXv5p879RkL
x7lUqSQ+LWCEO6ulHG42IdIZoTg9yykGBhU0Q438E/7oU98it8SDMqGVzQfpaJLZOn4R2aO171bf
v2Uf2lg+C12jQeOvaYFMLx2l7A+xQrOq+hUjufzL0ZYbANYLE3g/lvwRniZvNIYyT+nZUB+Um7Ld
gSRI5Xaepf04raprEv/c1Wx8qkOKM1ox/vRkEG7MoXvm0EwmEJkt7ygHP0w4oqukfxg/sNsTxai9
DW6lfOYqy7D8bM8GFy1MNz47LKgSUYX1CmZ5vFayGfWwmorAKtfXzixQlUfvvCXzpwEhaYOQRDA6
ccMHMpqLWK7ooIpv0R9yt19JDX44iIqHifBRRH24dcUMJVynVx/zc6NZcYsW+9tm703GaTjGCxsz
agYkY0SvQYyvXgatE089fmOb2kZiUaxJDHUYax/iNgYuyoOY3dafG9klmX6vY+peouFihyu3gcii
xpuN4BAOYjNispnLdyDbUrJ87An1l/OuoOy1Ufb2vJB5Me+ZmZRnskxKCzyylGY68RjXXGEWyan6
gOOHKyTAbOIrJjl2ge2pG2rCXDsBqjehOZ7reCKIhG6Cbks+GdLCinIKiS/YpLjd5ssOFFkfGO6b
FKL/dL4rPYbybge2afODiEM9JbemEvBeobxyMVu2ctn0/1JH8+sv7d4SxKrcURMeLHg+BWwK5r8t
3LtvBHycGvbx097ao8aUt6dE4WSYQRKO/+we/yOYsZbPP18G/0VG5286qyt1S3xOigNz1cP+R04p
v6h/ZwpfmyWH9geKwqtcN/90xnYg4ypvzMtyRIb/f6Sd13IcSZKuX6WN152zqcWxnblIUQpVKAiC
AHmTBoJgaq3z6c+XnD4zQLEMtbNn19p228CmIyJDeLj/4ltA9UEukcyiRa2Q10m8heYaxJ3JI3nm
FwD/XoADiOPVwPU5LFNXbxIwuSPFxRDgoPaVvBor2aKzb5Eg6qpdVvvbYOopawpw+4TRQBQf5OPW
dBYMAmutjq4mlUQH8T9RQ5Ygnql7IW/0LTUyNoRwNGrLDeJHLiVA/rDyjg0iMapIX7zm9qswRMe0
pU6dEhWEX1PhXSXNXbt6wij9UBbdNUR/Xl0IJEPDmaJ2gzoH/EnZ7iuTGiIKh0hXZKBL5J3oVICC
Q/VniNSAj5qIBQ1UqH32Asx1NCjqmcbXk9VYq9o/SJm5aZ9yFVezKrwTd66q2U9wN3HMNI4qHkfT
lYA8KUIGHrxNUOkh0q2FbR1N+KbQa2kZ9aDb+YXIfXvSdC5srhRh3e8Nv6GPo7qZGt5FmoBx2Rcc
Ao+xFa804Tmn+4e2wXq0ws1Q1puunzcN2hZaCMIifeSyI9n3kyMk1mMOxyKoyHMwHkTBPQlJ5hRk
pEHCZeQtc/44Q+t0IN4WrHWLhH6GHmNa+7qGIBTskUM49tVw0+bNLb1iJPcjt6TR7sQoswGk1/pt
CLkQQa8tf+skbQv+EedpK8ixW/AWWuD142AeVbqF4YMJoLwKs0PqVFejEh67WQGNCzyaI6X1OVZA
PJF2qgdtUV+zge/TN8wzwEsyJQ9MlQ5lpdljknljrj/gy4ELcpLbUMusLWoxUZmso8HfkrQAXze3
ZaBspRhKUfjDhI+JT9ZsDV+EPH6Q6+aeOtCtYltAK1GbcCLhqf9aeEgfHpChRotgvuacPla8KGJe
FOY38VYCrU9JqUfsegBogQGLelv91G/71SRANtWofZPLAQdbcyZsekRnTBS9Jug4fPHerdsJ1V2c
9zroh1GPG3G1Z+fsI8h3mlFdtYGxE4DY6VBdEEbL3YSXWVjFbjc85ySRAQ8Q0shY3Au6tJcWYk6A
SLr12E66t2zifqyuNXvhE6Sc8KA9B5Z82rZbBTxMIlGAb57kWaOn3O/kHY4R7XwoJv2AScphjEja
KWDUuzSyB8xw4J8FKLIH2iKqg7TY87gy0SYcbrktbb8JdnkLLhtdEIRAzEOsQM25kptXeVwcl6Q9
VHFkiAUMlnkcDMkxRUuwTIzbmEK99NWohm3QW0fLaLEiuIVCelMKywM6vlVD66bIxhsZSQrtOPoP
0xf6gmvlKK8hjuyfrkosV9CoG6p4q9m5gupD53Uj8lgvMUDnrtDX+iEZvgn8C6LD/LLAvKAvLsJt
P1JhvK7M8ZjZTz0ZTIkk+shDVeehGn6mJr4y53Yt8FyV+wCvz8bl8bZ4DNrirbhWkaRvaNVbyNFL
Ugmt9UtmpG4CTySrsOjW+k1dmhuE+JCi8o1yv8h1pdciMmIy273XX4JmuB68pgUy5dNE48WDN7uh
gteboYqE9gHXXx3GApT1Y58qt0FQXusIEq0OVjpdW4g+I5VwlyNQ0KfbYMyQ85x2KFRvsaCctN1A
kUTnWXClT+UVbFxdgzYHP3Kkx5qABwCp0RuYA+m3esvZiQj3ADhFiDwRfxSph1lnUob92m1i/CeF
6EaG9Ych60EG/N0r8kqNgTSV61Yo8ERTvQHBmJBrUuYa/nKVYLZVgaqYmVwB4zfXjRcQjofXggS7
hJoT0m/6SBIw6p4RFKs5wkMe2k+tUh0wWyxbaDwhWoztp7Vu3d7NwFioCNcb2BRRmaVGgkK1ZBw9
E96YuY9UE0kREUo9huYKvjoNyubocikj+kJIKubRVpulzSSSfNN6y0GoyVrlZMMTDAwsBSUqTZYv
cag7UiLd5E15IyfisdM0QF4Iq8PTSmV/j42n3PCYm+hFmfjsATsGSSi2RyCntzQc72bBuJevQtol
9WfITTiTWSYaYJBARHVdj1Tfdd67CaKfrIoIkzE45NbgKICYWhlgPCCmUilROQw3EQ26yEJwzL8K
aM0ZrpE9pzI5DEJ/eoZ6q2RusWlI/W/aBOILBU8eBgaob6jVHZyyyJvKxDN+Gdz6XsovOkBB7qAg
1zhQjuRyT8ggj6VXWAPaCi6dpa0qci50kh0rIuoucIFyfTNC8dYiA68gAfe/KVveaDgsYGdfFOlK
733K+dgMTb1j0KUGcDZm+rah9Cz61D9oUS5oSTNa5Y4FQAH9mi3Fv20gODEwt1/p2ZRuQxyXejie
ZEk5vOylMo2pmhYMNz6SSnPdruKHlEMvupNVGqyTfFSBZTX1VVvL+6AD+I9V259j14N8iSAJ67Tz
YhMRWzwZeNjlwjUq6OhQ2JK4GHM115kVLj42ECF1aPLBajxiKLL8NoFifu5gmgbNV0A3yA8Mbu/Q
eOl3DSZXYXE94FdYdDGsogVsiEBDZAKJK1PSqMn9c7ZCsZeR3nIng4Ym0oqo043mEfX5WIHOPajX
OfeeMFX7Inryi/WgAFRX+XjWQFm63YpVuYM620LlsPrtcMCHEcNf2mnAh3PswyFFzmh1qbWBDr2t
6OE6rWdXNyCjjuToHjTAGXGVhLdlOuewWDFiK+ODgKc9okKRT3uniZHWABFhra37BnJqMWNWbwJk
KK3bIJ7uREcd089zP+JhPjhD1OPRzTQifg+5IrjppNCTqNAq3nPQ9asaua6hpCAFOAlAFLzkgiVN
/9jyQjGhTDh02UExtAMVZiNPr6QadQKIH2WQI3RDGxn8H50OMQXgD1NdW8Q3EBQSIWNNFAXx691I
RrL604eu0AhU7F0T5V3WKusIZxbqOj7USDi3X3SsB13uMiTbIjr8SypPnanVZFviL5OWrrC8g3Mf
+I9zL4PlwW5oa4qICjotXOCMLoPxOKvTTlqrNt97VT2l1A7/xHsD1FQk69iu0yWMQlxGR/soW4I3
jtm16KfHQgpupFS+MePitlHtYabZmoBsjr7SOgLbfxtxRc6I1SHjsgpuK/ryoWsF000WvKL5u5Vw
D08ihdcQRJE1Dq9xzXeC+F6h9Vfe4MazTgocxDvIOBJnF9BtlJXX35K42vuC1+LgpNiu3v4wO0TW
7wtqBfoBKQ4kUxbDGa4utS/vjPvGw9t+HTTgnDlead5uzFiFSmdRc8endURMv7YbKbhNW/NOTu7N
vrl+AvIkyqiVYeTEVS3u6rHiAeqopnwokcaMmWQd52U5FK/15VKLy2tNjxAtn9Z0AYOrXgnRfOqB
MGOn4Qe4CM/7qMr3mSJTHkJiFPJM1/LgpF0a8nA2Q8k1kPWr9t6iaqm/gB7HEXcbA00SaCY0DRgy
EUlYGglTjztC5sRgLBYORgvdc0YrHDRgSN0p8TfTxNWOd4uob+pagZfWgovlxeeNbe181XZtxoqZ
xl0ukONycyjNykh3VattB7ndIsm4Le9U/MFUjWdk4cX9vFsjqoYOf1GNCLDADFuYg1tw4b+qzmTB
XveCMC/IbVwSw8X+UV0ZM00l7PCilucvD7KWt3ypgRrUb5rqM4Zr7OzC7ulGYIDAt480nLQAOqH1
fht8dhLKk3+a+pQYU1WoVJi/+tiGk+EbKaAy3sPoaKegV+QYlZdeXVOH3d5Kg7N4viP5gcwzIpKC
evUYOaSK6wwCE4LK1sOfek35tArhkcf1Lb2aGieAxz+LoAOpkPGWmhEaxfvLrLaCLeqF10PNGUzM
LoARFPPkBnhDIjPHvsZjp/NW0IGie5+3+l2EtjMrtk1WerWqJkc91KsQtVstu0bwVkMRbPE7vAbG
iax6qdnqwcUOIPhJRql4VyArsvQ1+MmOGCwa0aQMSaBdsei+CfLguCT+PbT23W1SuLOCL6Fgc1Th
vUsFIUMDdd3TsTRS8IkY1cd2GywsWJLBhm5XQBcz1uYtMQRE2XK3jRtXPlSefEj8ykYy0e4pIJk4
A7QYRC6O5TWUmoDOF6Oe7+WDCbROPizUfPzLeSXYvtI5CtigWfKMPVJxtK7qmLJ5/rRYEw+1pyJu
K/VIKmLrYVSAjR1LRLsqo6M25vkV4DQOaBXgaYS9WbhFB0UJMmcRt5mRYZqQv6EaU62NEBUQjxf6
BJGvXafY5+YF+luOMdJdsAGopNAe912uYp8qbXjQbDqaDJMZOF1CXUHqePzD0MOPWdzqU7brwdWZ
Kcg0XEUALPrwYtvxHheRfalJ++QayA3yDcK2sMMbzdCpJqKS8EWFPaJzBKVhgPsPZPYIvG7lyEm3
GuGfIzEnTbBbMYIUvH6SvYRiRkr9VaT+GtORbbMSrY67oETk3GkaaoM+aGBz2hpywqOzwSLM074q
E61KIzj0ZbOnoSHGyRq5gpX1ORDtJlbuSklh9pUfM97y4By6mCzLoRwjOleLRktgd0GG+XKx83WY
FCGQti8LECyM8KubpqsDzWM/QWYVhZmJFqpWrkfmVCThN5BLEvvKjqm5y1yDqcZJJsNbw2i5a9YZ
60vKSMl+pvN8yKPo0ED6qtrxag7VbfVDCal5jWRPv2zorL7ca4F+8KsdgsUpaFTQQV2JTRFMWjUZ
YKBVQH+FKl8ZLH09lj1NzfCIhW+EN1vONFfTOu2+ydxOIX45EelXip+7RmmsBUDp06fxI/j+wHjI
Qz24K13wo8ffvINXlUsU65xOkb1I4HhlMxjFo66C2jf9rdE+ZN1WD680hM6teFhVvNISXlj5LNAb
gQBHs7yleBs+16Z4M5Ietlqzm4zRDZAw0cfgKx8pRShyvs7ZHAYZZwimvTSvTbrZkobBFPCwCFx9
FQoVNYzuoCWc/B2ETS4DsMQFRO1GTPZFXSHU2FxbByVAYaJ/FPvkGKjyAsa5a8b2PqqRl8LGSqMI
51vmQSiAXY70naXg6Iv+DUVgcVDRkJFwXZx5ww7rT3/81z/++79exv8TvCJrlE4BDYN//Df//oJE
HUznsD35138cope6aIqf7a//7F9/7P1/9I9j+Zrft/Xra3t4Lk//5BLvX/8hf/9f8d3n9vndv3h5
G7XTbfdaT3evIIzaX0H4TZc/+T/94R+vv/6Wz1P5+vdPL0WXt8vfBp0g//TXj7Y//v5Jl37NxD8n
Yvnr//rZ9XPGf+Y+59Hz6R9/fW7av3+StL9JliFZSFVJqiFLuvnpj+F1+Yn5N9FQFdNSUc0RZV3R
jU9/IHjdhn//pBl/MzSZnEKWDdT9+D+f/miK7teP1L+hMiPqumHIqi5aivnp/4363ff59/f6Iwe5
UkR52/AXf/qj/OdXXAZlqMh+mqJpqCaecJqq6wo/f3m+i/KAPyz9CbZryOKEh2IlHspwHyzAci2z
38zFX0HfBpH4bT+Mor6PUiPy2AWAQB2aSsoqx1oCVb7wEZL4unDpesX/XIbvVuHbgGdHZYnL7OEU
IMrLz9+MakooZgHx0hyLCgBaWuUhMXYXxsTH+X1MlgptF0KkpEonMQxfr5JYUDX6Q13NaWyjmbpD
hdBTroUvtOLGneQgBwUWbps8XojN2vsttiQT2FQ1GJLGSexIC4FyVzzx8YRec2p5mCiB33DUlXwl
ac6FaNaFaPr72YzrsRgQ+WWNeLwdHNWZvPYmXSHYS239oP4AJrgVXVqBlU0+FXy/EH7560+XqKTI
KPurssZVeTLY1pD7NjJZPKr0mTvUUdzAI5VP3fYqcQKMjLZoQWxqIKMXAp9btYauKoaiS3xi7WTV
VlZRN1QDMZijjDi7WNs+wnax4S145cHYXoi27LTTYb6NdjLMRJgtC9E/ncLE4I1u7krf+43g4Km9
RSTstbj6ON65j/o23MlHBTVjYfRCOHEXbaQNIlprfVWum83HYaRz2+RtnOXnb7Zi0qbBqPpMIgo2
17ITOuhrrkGee74LxNvDkGozfwOFc2k6z22Rt3E5dd/G1TXDUmAjoIhIkRgsZZOgg0gxOe5/mHQZ
LLm01fkajwMn1q3/zXn3Nvgy+W8GPedyqyQVwRFo23YPPvZWEYYhgFjcAC/nj6dYvjBUXXwfjYf3
GKQz0ZL5m15QUz1EfYlKM6bsw3pSKXxsjBmB6fZZ5TjyRRH1rNwN8HOWAMkPoYsEyUaVWrem2Wrk
l46Pc/v3zWQsF+nbyahSvBujml+v8Xy+PC6ait1+xxdJtaXFisIp7gGoC1i3XPoMyzf+YEvpywZ/
8xkELR8UuOo6B9dMj2Q5vEKnO6gDuxjOkqOjSdAcsyNM+0uDPvtNDLSONQjUlmmerAAVKm5s9Awa
LamNcdVvODdusddEf0q6ufD9l+/72zD/Hcs6+f4jwsOIFBFL03w7LfaKmJPMbntLATSFMOVOF37W
0teoWZjhIMleoHN3+kNjoFUuAM079jJIluHS8Xl2CkxJ48w2RRXG1/vZLytJN3JD4dxGu765xQoL
ooxpS1/qtXZhCpaT+LcZeBPq5KQulrRrWjZ7Xe8AxerFpcv+TABLkiSI7ORLJpfR+7FMI4yzkcry
rzXcOMNDdAtO3cVX3O6OoFGuLy0g7cx1AONBlcj+ZE0WlZPZ0zAeroS8pM/WhOqDXBbiT3Uxyh7r
ILpOKjHdjrEYu1aDrUVXIQakDaPxxZrFhQXD5KHbFMl2FNXmTZ51w3aiKpLjmCIM950BLFJs+0WP
pvGnz0aWKQ96Ike3nVCnpd012rSzchHMR5e0Ksodfid8o7MNIW6esy9tgw1LkAIMSpOK7q0lD/Kd
UU050nyiZjwKKa8j7AVLV1Bl/G/FACBBlVhOLgD3NUF2bsQ8wW25Lv3+qcdaG+CVsPAQ4jrCklb1
pwcL/RBQrREWPNVsdAZMhHlXGQC3Vx/vHuncp1U0yZI1STFU0Tz5tFUkTlE0zNAfeXv9pLC4Auu8
AdEOt3ReF1vzf3Ir/n4yGaKoyaaumKIoUVp9v56aqqp9vSTo+NJ52or2sGvhkAUSD43TzkU8b+N7
4lq4fDD9Ptz3kU/WFf7XSiRXDcO9F3ejq62UTbYGSPliwKBpnYjOyIUJXsbyfnMaiAIq/M+SJ+un
RyFPGVEH6aZxGeo7GtEbf3FzseXlMnS7S2f+7/vmXbTTw9DEh6sOlvFVHtgCerabeWORRXW4vtuI
LAFDujC+JTH7bXyGaf3zrDeskwVURHTO5oU6jzUy6Wm6UtLKnsKdX9r6vvVmL3NN4UpXDUA9F0Kf
ndo3oU+WkUHjgxIAoceVsipXy9UKHRE4Pwo2qBBaF+L9njMaoibS4OcEFFXOw/erNlQawZCmSnP6
FSf6uiVnVFc1bK0Lw/r9QiOOSs7AspF16TTjR6hW1guROGBw1uB/N3iubGMyhYtJ97kJ1LTlEYXy
lmyerhbYYVqRB0TSv+GEvmkOmfMCnnxyafNST7swrmV+TlfK22gn81eGbRmGBdHw/PG4eTfq15Yb
kSr95tIL+EzebaiaqVq8nCzR5BJ+/638OVNBdI3qrxsLpcaVoK5pYPcOjXVursEFZIuEoUrpr74w
zjNHzLvQy8/fpF19b5QW/oEqKNWHvMIlIrmwyc+sQ1VXFBFPezYda+V9AKGay2YsDPba3t9JG7pc
K8m7PIfnxvE2zMkTaTYS5IInREuEqbvuxXk9DM3rhSVx5vBgKCSIpmnIsnp6zYdxXmi+TwyEVDdi
ZS/VkRjzTiSqt+Fm2srf88P/5kTWZImSE1eQJWmn5ZGEBwMZI/6NgwP2yaWVesBpwR293ItWlx6a
Z2aRYMBodU2ULfP0eCQrUEYxiFAW6VTkuysnRfX041m8FOLkGMzUekrph1MO8dEYzKl/FncfRzhT
waIeRx6r6bIqKZp+ks8bIcQLVF2pYGF8s1U9CXWT9KfxIK7MVQhO80K40xNQoXXLalAN8I18o9M3
Ew4HVOxCvIbQuL8Ko/zWz+k/9VnzU2xB0RmIdIiCr9vFosch6FC+L/wCp1PKL6CihEG10lBEQ9ZP
tlgZFU02qAhYLMl7tFMrG/KYAzJVRvAY4s0a3VP9wkP2V8ns7fl4GvRkwxV+2uZakEjO3OzK7bIw
Aw+7jNhTUYRwlvdz6Vjbi9vh7FiXNEQlddDY8e+PE2vKdLnPCZt8QeLnVd1RYdrlj/Jn/R749SY7
XiqKnA+okhXphgn08vQewMLK941IcooMy8gcHU6gqpdOltNn96/JtP4d5GRTVILchmhgS44Ag1Jb
QabeFWtEijaNy7P7CXP7XXzQ3I/XzenJfBr0ZCqnAkLpHBE03YOi28B5WgEUvXi7nRaVTsMsE/zm
hlG6cZTSngkMtTtEGsL8NsS8m+2SaYePByRdGtHJRqgtzFzzhBHF26V6QKO/58jMXXNwrOsYnV9S
k+wF4dbDHP/nGcM/B2qQC+lLO+D02BF9S1OEKJWo0lXXzdrcpra0I+dyEFq/MNLzA/1XKOOkimCM
SdUFBgMF9bHu1rBtGBnKw9uPJ/T0wjsZkXGy9nNBj3O5CSRHM0P5c2820asVqgrMwBA7pP+/WCdb
IMwrObZUlokEGIP2cBzA8MyfPg7yW6a1jEgTOaxNzbIsuhjvF2MV5SPcZSZOXXe6DaxG9uYNXGkd
LUWqix4K8470XPO0upj/L9vp9MDUeFNprA5JlcXlm77ZB9Dc0XlrWB6In4Zb81Z2eEmuFiLl3lhD
VAeXf2Gw5z7fm4jSySrp4byPosC9YBwnr1xl69h3zMhN9riQo7PdbcADiLflcOFL/vZK/zXJ/x7p
6dMDoksrm3HINsRW9EGWoNVUCiRssUxRe9Wb9LEo4NCBiKs2upmQGvpJDgNABfSSa4BbrCTzMSdN
ktuPZ+TcUURmYHFd0kzjifv+E2janPeCzHoeRoxZoLCZ2wncnxihCYb208fBzl0cb4OdnHujJclB
FxKs6oFtpMc4HpyPI5y9g5eapWnKdCf109xQDRsVgVcmWty128oBqIVSgYPOkQdP00mWYsh35eZC
0LPjehP05OLH42MKUc2QHOVowiCmVOyErrkHOrhGhnuFVvKlYZ5JsLjqdYnUimcfPdb3n62akwLV
YyKqa4Sg16gJ7cNNDHXnYiNiOWRO96hOsYfh6Yainu7RAXZKI6eKyJW4ZBbzJnF6R8C0O3Fz52Iu
cyHa6f4sJ5TYinEZ1+3oLm2W9rvqcha47cNgmxdm8bSKtWzKN0M73ZRNJLLnRgwh5AyVdKDdYPCn
4bZJY/6/r1iBXVgmy176YCp/Jelvjjupq2L8U2FWLm1PmBVeTR0fG2ruLDs7opD/40LAc5v77QCX
X+hNwKHI0kIxdWiEdOQkd5nNZFzcZ3fJg2oj2rRCX7rB2Pk7YA7vQvBzCZyOO7nB/4oK74H3wUff
jJVJIqmhDrlqsLffN45yla0jx1gvGXiADLitbi4lp+dOeF2VDNOgaKCYpwdAG0HXgSgrOSX4RLNq
ALdXnpU2DxeGdynOyZ4HChspgcRK7Z+q6xaiMh3lO2k9/gRHT56P5pd76b48d8zobETKkLxtZGv5
3G8+5ywofS3m5APUYZDlAPjYavcfD+vsqHTNBHYApgPG7vsQhtwFZltizZyrL5r/YI13inSpxnk2
Bk0lOhKmIVrGyTCmJhMrCUgJ1Cl5w3Wwqsz8GSLfhe32+2wZMosbzIr26xF6EgYcndwZqG1Ccsam
QM2F/AhV2/c+nrAzNzsBqL3TIJJ5V58+deO4MRs82mZHk+wu/WtjC45hOQN6kS6IVedyKe7M2AzZ
sORfQZcS2fvPlEogW6uIR2UrvujKFxiGF0b1++Y1wPYolmQC+qFCe5InVaY/jRaYOO6X7FoB8IIH
KXc2XsArTHavwrX+EJMRXrrXzo1LRTiJjNDQTWb1/biqSKvjaCpmR1CggSHRen1hXL/fL4ahAXjh
H1GigHQycU1bWtYQ8bXEnZpinJUeqYPAT1dXHVDR/7ycT/GBeKZMERNop3JaCoaUmShmqE+UqgYv
/Lq0D1CpqJ8Ld6nlX7rQft9Z76OdnEkVWoepZgo0Dizfjn3Y+hYuxbJwqdBx7jO9HdXJ1iooo2dt
Fs5O1WnSMffl5FGIpOh+7NV+XYeVDyRxcSga/Pk6FfCXabWudLumNjbiMPWBnQvmZMutkFxodJ77
xQzdIPXj01qauUzQmxOyHeV2knMTP3NfGKHEwigKVTG8sIp+zxvYErxZSJg5hKXT2nQlDUkFZb13
2kzACfJBae5pHU6L3ai4UYPuQop+7qtamsUNupz70mkjeubhpgU92Gfdv1cAh5rdk15eOPfPvAIN
iyRP5zi2uDpPZw4bjVLMoMc79VP8edxP1wC1sazTMEfcATGHW+jmwIay7/7zf74liUyhXwERqFEQ
eP/NKhUctzbL+NtD7Thqq3yVrBEo2YUeFND1x8HOTOUCPSSdZY3Iv/Xy1AiZCKGRJhgCRyv4asho
RV8IcebkJISlqlT3VV7TJ3tDK4p4siomMptxmHm0Ui+DO15fiEJ/h2l5n0zywd7EWX7+ZqkPVoQT
99wzbRIcYhHDBl80t9YcXfe1dttpY+Xi3lB6+VTBf0aPA3h7+6RlE2S+RADaoy2qeSI65xUGln3+
Ykj+TcGukSexd0MZQ+8KcD9kqkMRIQZSZm4SNle5UF3rPUjwNMNwbqqgM6NCbE/5eCy66hgq4fMg
Na2bwfzy5xQBycy6WXLMQIDrNGb+lRqa172MO4JOATi2kBxTsdmtkylAnx45AitCVhH5ljh50Hv8
lg0f2wBEqnr/c95btoVXRIkMTzfgBJX5iIiFjlEGYL5xllaqz3kALqv4Th64KYrargV/k4PzzmVe
nN3Oaqqt6aOiGYZ2r0FHgsQ9Kx0CPDtr/h5B4zVNT2leOyt2JO02CP0Vqka24FtOq42oJALSL9sN
1LduQAmaUq+SM0QB0t3eR2h1jl7lubhWWkAWenHrVwMyyPOehMvtxCpaTRYpYlpaOKfWx1mRfvSw
89p22PqjCB8NJa3ha5reGymOf5ToWoDyscALgQ5HZtqzeoTZjSmrYiMc5ugRUu5xxmmqOlkqPorI
cmfRNsFde6ytp1b7HA+m21o3Oeb2Y5i4bcPdE3S4EIWVXXCG2WHXOLlcvSDHBZMqAOiN5RtCbjzx
rPmh7SxPKunISoDl5xLJveE4icN9XMCjVdNdU+OPNcbHCD8SY8CrA6UViACu2X0zynFV5O2Cfgeu
JXpWn3oaAvDVuOhc+V+aVHH7MNplEqxZyK1INPtFgHyVYavB+CWVWyhh4W1r1k9zVduAxA6x+ZJo
TIK2KF3XNwjQ2bDFIMv/FPpuA4bkh9gP9324zmOo+4l+q/a+g2wrq3TCP6l+sMLmmHR3QppfZYWX
iuaXAROnAQ2lMU9+DFVn+zHYe63H2C/DtiL/6WdItPF+msOEPWzuTLVfdf6TnMqA8XBtweBDGdCN
T1AWt+ZvxnLLJWs1+CIWoq2gxCzM5SFtNU/Ooj0af1OLl2SIPOYis9zOFUxiJF1xZdOawcnFWyP7
LCidM2eQOZS1nP0oCi9q9oXFDKTPYo2fXKreTWPuTUaFYL94kHBF7YWvqfHZ7CLc/aBnQO1usD9s
0ZyXsHfWMEhFfEgMJbvU73w0XyacuHoM5ZLZbX3T03VwsAX0eGtdJptWh85GqRaySmPxTz3B63/K
86PaYPktTI8VIh+pny7r2RaVnZZ/TsKf2tL7a0tbsbRdiA2n0e8GbNWwWs7watfhyc3DjFv8j2o8
xnWOE3Sz6hJ6xxBCk/HF4MntTzj9+oXTqriqa6lN2djNIREGpvJFKtt7HusPUmxuanUR4Cy91PyO
RSvyq6aXGf1GqThy0cSoEoQnp9oLwvobkt6HygzcHsUEIYJgWhhPQiLZZoxucPijKjvHR02bigNk
NDfX1QLWxb2kjXcF/PYMOAtFMb176ZRui1tf4cdXQ4MFOuKZA96sY/8DcQP0RE3hPlJhOKvS04x2
LTIINax61QAhOCYWxrcyMTUUMcoaQUI1PMYt0uvx46jQR8+uylR+VYLw0fd7t60pw4YbnRxYrb61
4Hik8a6R0Myq9C8Vm3NGoTPUG7xsWog3EE7yh2S40xReN7kA36bZ1eF3Hb9fCymmYSrYFOkhz+Tr
OKwfQmSbFQw/eJt5kp5Mh7lsvZaTIUJyHGmE2ZMMBePyChGAOmqugrZF6EwJkuusUOLOww1phLye
p8deRelfxQVp2wViDiTTKOOvmhWpVwMYJdhi0lWVql+1aBodQxYUboj+Ryjh0hl0i9Lcfab52SIP
91Si7tCjpN0lyl1rDT13mY6wTqmgSR7YugLrfehWtbRuq/qo58Vz1TaVE1YvbWxhgLrPxGSt61dl
c4+Ke4iu/Pgd/Crn3d7IhyvezDbug5ZdoJNl5wtfumzQSK4qfOWkQVv0gbCYgDhwRTuz2vWZyvFY
vqZJq9iB0d3kgfQj0eQvwdDbhao+BJCPBNN4KozqRzvL0FQVlELCsD/GYXKMO7VZq6hBOqUq4ILZ
IVJWqkXi5NUc/4gKEw9DUcoA9Av1srbioQfSM8TJz1HSJiBmas5h1Sq65nZyFzomulSrNqgiZ+wC
7VqAUrHDeXG4ouc35S43bPvVKJAQliMIZVpWgnkrETNG9C+xo9ii2RlxChol4llzU4OR1VtEljDQ
ptNcY3EQKhKCwVWCvYE8VdC3Ys3pMtRbpr7SP+Nk1OH2MHFH+X69CjSk/4S0w0yujeD0aam/BmQA
IV0fIEdryNUP1iKgg9m5WylWid51PzY/o0ADZD/JxRpfq9rNq3zAUHUcD0oRILla5aLXRKrh9KlZ
3yVBgg5JNURepSAoHuhliy6fqMysPpkmFckdD988GwXzuKilcT87Yh96coswxzz2wRpV5mJfTWKE
R4Y+PppN+hr27b5TDYifWTjAP5v2cuC7EfI/gpYc58hYWHgvBbSkPkD7NYekhSnOjLwTZXjsCCx0
jEXjNRZyz2qxTAmwj1NVhHgUjtdMiq9HSKW53GOkFPdG40hCJHzOQ3QNY6R2t+o8Ct7/IpU1FYnk
f6HgnJYAZAmha0saSdjhcI3DsJh6pU6UqrP9caDfsAO8YeGiLDmzpgDTPe2l50krpaFGNjJ39oJn
4gK/tkZ7Aa3Ua/3uUo/mXI4uAWgEqkWB+zfocWD4CWVbOgPGgAarKgxQ+tUE15pAQ6j447GdeS8C
IAHhK9HMhmdzkqzHQcfXrBZaaSjr95ORVA9KiF7zx1HOPq4kahqUAHSei6c1oiIz5GJSlhk8LiBu
IGFXzUFwGgZ239OYALdyxGZ3rZUXvt3Z8b0JfFKDLSNtJE8z2G2NEcHyRF7LVPBrujC+c2EUvhRF
Sd7d8ikG1R99yJqaPvzVZJ46KC6YTyHrvscSnD6e9BXnqY+D/h7T5C6SwTJT7KXPc/rp/i9p57Ud
N7Jt2S/CGAEPvAJpmPSeol4wKAfvEXBf3xOqvl0klM28R6ceS1WKRPjYe+25aqklTkGVLQf94kP+
7Ghd6H/exp9TkTZIEViEXHnpr9dYEYsqVSFZ+5H7psDvdZEkO9V4YpCOLDBHdahdQzFDI/Tgx6dc
ia2so1n95OtGMOOUFFv+XIUHVuLFTNnSWGJ9AaOr6cfUsyLluwZSL8qi/sTvWHrs44vyw89Y5166
MlclNnDLz7gcXSow9CtFXOXlM15wJ9bdn49XmkI6bDmEUKw/RMu8UnWYNR3xS9Dzc3tH1mVS7jLt
FdpmH58I1xz9rneNrRaBbgaRDBLq04Pi1sheZu2NgkpfiI0hf/7n8wV5Pdl0zVoSqquBFFGRTkmQ
Y2iYOLxPqn0mOkyT6/vPmzk29R0oMsYSoWe1raZ+RfDXKA1KwuGTVtqbbF8+//uPTfv3f/8qtBDE
at9DjZl8Bd/kOsVB0kl3DRflz5s5EjpfZsG/37HqrjISWorDCiZfNa7y2+rwW7h0AUthbog3/ZNi
PBVi/h1D/mOa/9uqtgptzzHwQgkiwQcOEL4tYrgQdyPI1rxlt9qmAsPz+Xf+GRH68Jnr4gtXckMe
Chrs1OvJwPig2Mjup9GfykIvuZnPPmw1zy2lGHt9pp1G+uZOPeP9h367wmL+9DcdXVPU7qoaORyX
E/TjlkX+KJ7nsZz8vtA4tcqxMzFJ7NpL3JPTM6EY6aayrflUrPDPtDfxT0pYXEpZdIKGq2ZDtiep
LzmdJVYYni2KomFHGfvZKZnPER3BIiAA00j6A8GItlpjyrBUgaR8IASKf5rCmoIqKPOK4PKZAG6o
nRAwHVsOmnAI8xLAZlWvbwmjwSFdRvoMHJGMqaAsVl5D0t+0GA6jTuGRdrKc4shKR0hrOdToLEm/
tZoprRySQLGc4fz/wqi0XoAV5olBO9XGalo27gw6PzVIFnSXrnGI055c+6mc4pEtEZEuzu8UpGvs
KMuPeBcNzbRcVlhl4mXU+3UZPOWt8/z5Kj5yZHHVwNyCvmLOrwPkehhHvONnXh5Fdxi1aj+EHa/e
xFfC4cKuvwcy9j5vUUWC9eeSXgqHXQOlB6tMW833EpYUoHkx+po2x7C0a3FhVsUj1tAajlrWvaFn
X3UtBWI2FH4WDc4OIwPyStr0nTvvK6YoYpNgzeFldfWrzcZXVTpf5yJ5W97Am9jKim8W7t83lTGE
G4g5VyK0McvI4ht7SaJE4w/kGBqRUIImc5AfXEIjOJNeTLX91WqnexUeu+sMiEMECHKFyNnoEBR1
q5mgK8wWRSECGzhfeljVvaWTCo15E6qKlfp5HkMOKfEehAwCqy5pQi8FgnlPUUMHEJme1fLuuaj0
zmtFCC84TzZdn+KKMPY8CTAbJvIyiWstgNIalsPWKjLDh849eVWBaz1F0RRINvxfrXTugygd/LwA
tdLE9lNrOmdFI67qqb7oJ/cpzCkrcCaKUFLxSOAJ9wPsgX1iS79mieGqpdYIXQvsaObya5Vk+j6P
rZKOUgaCkXkf3FnSurNF9VbKcYtFzGZy1HwbzjOo/66Ca5Smua9nptygGmjPqlR/xi7iQa+H6mrO
cFHGg63cqjEmC02pOg9mhasQ3vK3Rhfc5WY0PccjDDsjyToAM7N1DjLUeDJTieFz1HSwelsYNUM6
dH4/WbduIu41UN3khzMFTJ/7IytwLQC+gbZ8zDZu1Hyfq3zcGwQmN2kM5sQgiGyIeN6mvJ7PoZrd
jljhbBJHs72QvsJSSIPEOBOmT6MGYkAbAOyx9ehicDJAwhU45SYpLvs8reCW4OPlhTP+Rlnnfus7
fGLIpAUPfcPY77vAJlBTjo9llYf3YSsQ72PPYCljt0H9dmhldDuny4ApzavsCOGA/8QpQK+wztNJ
aQbWS9JjpW0VlH6CgsYocvR7PYACZN6mTY1vzRQBbzNv1Bq3Do9o5htGdD+mPp7OZF2+SWP+ofUa
n1c+2AnWwFD3OqXD0CZ67i3Xh1ydboOsjWHRJj/Suk6eart0HuqIBrS+qnedYWZ+YeKC6Ki7FDYW
N9rucmqsKvXLqrw1YdTTK/qlJDTn6MmuTn5WfX/hYB7SK9l5JsFATfa1aNvgmhj0Rmtb5T5yqu3M
Y8HT1eLCAnJcBu6BuMoV9kDXRudchZ18KgURp5Q8h96G33u3+zEL+2wwE8drjTCBFVT/ak0z2nb4
XZtWva+GzqOIeY8WeFcDuHLTHkNXhhp0xnRPpGJbjHIrcMlCS35e5CnVIuGh1vuHusIooqlVAtqd
89TM8hZ88Hlasof3cR2BHMyfIp4KkWy+VY78lmqEpRPSMV6eVztDBix469o0QExi6BvAUu4nBfcr
xtbTCE5ukgrbQJGE1Pk44r6diZjmPJBV7VYf5vtatDmhVEhxUfgamgDEqqx/RGhHaMgpfTsARWwB
Udb7286AV2Pat3qZ4b8oorcuqn14al/NKLlTIY7VDW6BYfIWRPYuDaZNBp6vBqIUutOuGJxvypj/
7BrEDqbWAYPC/DjIIkCeUeG5Qf6W252AW4hJLDgSzAFtG4CqivVhSl0n4UfIhjhoESI36PgCTE9l
4cCVYIUn46dZTfCnaKiRmXO/aQkoDaZylbTDoc1hw04EynOsjwNqxDLtrp4oc1eE+NZ2doMJaJRQ
90otgRaP+JpwTS3cyvCHici8yU32cRxImmSNworPIlIiZuHJKhJ7qdYvtlTuu5r9QUQPYz37kzNA
jBIy2ThxeINvJNAm41oXHaz2ej8wQVq8Djy9bIh+OvVDGFKSIkeLejwrhA2KKy+Websxzc7HvP6W
teBN48j0ahdEa8GAbLUxh0Il8/04mvsE9icOyK+iDuAwNuLX4JrtzhHYXyfE8c9Kofc/Mj3EgUbV
0spr8QQP8mCvRKRNJ+UJkPfFFCTkRYbSWtw4Fa+rrYfKqu8rzMalVj638fBlZJkViXs+RzByhXnQ
206pQDvVWz0NCJgWwfgQJNhKiHSG2RQMxZ0jaaLS5nNlBGLbJHurx/hgCgTqOMtYjAC3aYxTTFX4
XN4PUSGeGnhZXqYWbEComrLIT3Cqu3bbdLiuDQ0rNQUwo2Y2r3WC0L0mOM0zd9u0NsDLIgk32qyO
Z0XoJpddHLoHrYqKJ2e2m4t8bszzCTMDY+jP404AFcydwE9HwJStETcwr2uVvW2Iip3bm3CIm6Ey
LKK4cYWMRM06cISgQnGnCaH9C334Fbbqi4uvgQ949tcQKpsclLra5TepUO6LPHwD93koeDzqcr7W
e/d+WbQbShm1bWEsmbrmUcWIh6ld9q/a2ICzCnVjgyDpuxYZ5AuxoN1ajVLDJ3Y3lQ7aPJ1f0ih9
nopp2vPq9+YkJ+kJjZo80vyijgZnttJe6AJQQmB1Z+RUf8VS1sDSrJxT2EGP4zjqXhUzjN+5Hjea
1aFGH4wAlC/EcQlNdlPirTR1wbOsSE5R1rTkiNRsE0n1a2sYuW8rTerhsXQJlPw6mFwuD02MWy3J
qFaUT5Np3bmk2AB0QQoX8FAxdPgeQSU3EuNJ0cVBsVlv6lQmhAua8z6qRz/VyEx1zUMWld0GG8LR
F6P1LVIckrwQ+3zbKKC5wNNssDnxKeG9CgxBIb8hvVHkN8KtrgsoIsTVwXO3Vo3z+VBDJETRDa32
h27PBzVPtxb+uz43rNuevcMz1AIKGsTOgExcEBZfZVofJje8KTlfubi90atfu76+7WTMeZ6+NUqD
0BgfMhDkReHFWnDT9uW3QBmuFcxvzo1IAM90u8rnOXDZpR0YdRVHhimnoBJsbUSynRvHSxYlwC+d
51iKV0cjRkmJVYDlsDER1zcf6rLaFHFzM7bak0jjZ2H2d904vHBMXzhafdOAm7OK/mui6k/Cnc5r
xbgxC2KBcxY8Z1l5I8Iu8Smnv1Fys94iZ3wq84qMEfxVbxoS1SNLfU4NPwDbqcm9MuvOx5JHWJCE
2zIw96rWGJvBtTAZGfXQC4b4ycms1m/MzoB2hmy45kypHbKaE0pD0rCs9KlRdqNjPrflwqrUf5Sz
cpOPGgAeq86epzgpyDNaus/N4hUV2tZuddiDUlR7LjbnRpNeKQ1m4rGLCAf0RlgDAojnl7jGXa2F
Xa41gbsxGutKmDVM5Mh8jBWBRXxvU2oDPXuhUkmGPYLkEkAvSZos3XVdcitahiifz/qo6X097A8V
SATPIBwiDcPaFljBNI3zQxuy28TKvzckcfzeqp+HKU04JNL7IG1wWBTAYIPkYWhJy2CWC6Uuf+VM
+dm72g1Oh4PHVDqvifR7OgPjRSZAUnIi6LEMHWu5AatsJ669bky/p4r6lYw5GPSSs0hEv9hqvhg1
RQFy0F+HccLHSNp3mqqACB7wr6ij7pcqXaw3ECBclkjAEgVjX5sRMkJy55lpekmUDZtKFF8ICuAw
Ecl9amjPLoswEbpxF45q7St1eAihzPs8VuAl43aEv1Fm+lNOvo/CG4xmYmzaYkgPJOkdjGnyoLtt
KZ2yquCFwzjdRbU4zOEQPeGxxZVjEptCG1/Mtk82aYsdpYgcnTUp5L51s2LX50HsmWowfB3qkHOu
6W+VYMw3vVbiFq8GykUince2GXkTcZeSTXIXZOHZ3IYbtzDhTy9Hec4VWBmo5RgGaZ2xtpB9VvM9
kgKgkTkdNeeRp6b2o6ZEKJKFfp1n+bVjT44/qwP6jtbmwM2IZOM1EeLOWMPw11LzZ7kAMtp0pPR0
dHPP7if2ZBsbmIQXtN696UYcA8guvswx83NoeOZZIsk3Y0nsNh5+BmUMtSXFk6spBm92g+vcyR/r
ucZ+VQv3VqVjTh4bsZfK/hDVrKBm+pnozTYdJWJ0XoMxBAiSnsp9E3fPVWpx72mM60gb6k0jiwuE
aXf4/2KVp9/LsH/JbaPzRK6+6Ckph2ZwcMyOOOpLXcy0JFnsVuDVoqBjjBhbz+F8UKOLxmou27J4
Y2PAdsSYokMge0BLkPBN0LIwPnapm2OzZuOiDlzak3XhV6gVAmFciSwh92tMjE6fvJATOBQ5BT0h
vnR2RhQFVaLdzxSckULczL2xSH6sfFe4CRxUDvhs2TGAXcabgPvRvmpsdEPcdxAvGpWHCJLw9IKz
n0N6otMeJ+Ahm2rObtpI3ASufK7Dah+ENeYbJZ4FM766fsfpeBjThhvvLB6JlU2oluLgbO7ROjMd
vGh0qNaUaFxC6lUuZsvptkMKK0SLXOe6NIozF5ObvnDOEikgvVc4bKO6yNvwKTYTbp5qUZ7HaXnn
1NM9sZUUl6wEWRSyyEtNNPo2oCr3LA5wno96pthYi/nJLvs7PIr5CYSuyZ/DS67nodjmetbcJ+OU
87fV6jY1Gm4LWEN4nVZ+Daf4LmPN2F330NfGeVMRMK3Di2SkJ5WsR04w894f8XGuMPgk/zhmu1kH
zoRSHcMQt/s21iPGw0q2i1UnPZca18smHrjF53BS8/BHUxbEAPL+iyzkTbf4nLlEX57sQgT37Irl
r9TBLK8vavvRUKz2kbOvx6ZJftGSMeeNATOyRciM5EA8JqXOS19tkBzV4X1s6O0vzUrlxZzM1nUT
y9w3hjmxvKaweCaUfYHTU6y53Fipy7Khb4uaf5Er7XeBjg9tJx6yYTcGu0KM6maeNV6VcRxaN42r
OLe9PYxo8PUQBjB5eWzkyIjqQ87/Vz4ktiM2g2l0G13P1PMyJdle2eX9kIb4ugOfwdNwq5YaEqWk
2TqTkz8plo7pgjMDYE6nGmCyQ4oaeYGXLY5NWhANpZ84drztG0s9U5Ls2xy2gWcFNpbZLs/RrOQs
T/ipPgzt8sI2wuIikrG7iwYTV6Su537aBppvYzq7DeKI+mxDwSDPlAr42ggrtmS81vQUaa5Fopvr
pTdH+nXV6K+iIvUFeVYzUTBZlflj4Ixz5uXiWF4QwPhuVPmVmSj3QbW4EddiOqcLTb+oOiQDM07H
nlWzgbhlqXrokbpNoVbOdpgkkHOKE286O6aiVwTFYynGES+yOO8LqMsTm2A+2fOLUduYI6fSBpBd
uDKFTDwhv0B5ONlemZigH6U1RbdyNIYtwG7rZQrA9ww9j6XWwqnEwcQjLifOUgy4xmoUZJ/c20Vc
C+Bdi/NXNdCB0ed460a1gwAMNfW2i6kq9XOe0F8jhVfRmYsY40vXqWzClh0ZV+7UOpcCFw9EJIiG
bwmfaHtNl+2Z3tvJhYIRWhEpPF7aEGicnZSTp4Za+DRoRHe0buZNMcdO/X2Wjv1kSTZnvijYR8Yc
3E+JHX2vRGc/EKfBhDkNkXHaMTEnBQGZx5M29Dp1KK8Cy5G7Nqi+S7uZb7FFsPd9Tp5XdNLaijw0
nkMFJUfQW9pTGMj6QQtxYugjGXomO/hWUuP1re01futolvqmJfr11TAN3gwDkS831u96tbsQdvai
R5PYtTZuPmzSGaZBJfOzrm8KWd7Nptn4bsYaksp8Fnb1xRA0xDLs8d7oud+3dh/7hRs7e6uxOG9r
aTzGxJy7Xg22Y4AvYqi9JkincHA+D+z2IWjfEAwehqjeayWxrdF1w/PGQmQmMa3ZWsbovuROVV/b
NvYnmsJ1T8bkO5pqOFc1IFJm/zNpKwonM4C6ZoXhfUscaeB5Qgz6oLN0zbb7YiWZ45dx/5SHKIVC
gzKpLL8kwyo2nYYfWdBBry5xGN+gX4a1zb0BoWXyEHCr35ZkQnzRDfLS6BKFwXUwpLD6r01kfwvG
9AfA3MBvp/aFVB4VbS2CUQysvoW5Cqm7BfKpuJH9hTuBdS7YWw5mzfrNYhOXszoXT5FiAjlso2hT
YdERWBYnbL9QkzMquHINNz4pvpBTns7ttgnOyjYDP+7aclP2Ln4OGOXgtEMsjvhZWhntptXxhRuM
4RaLJs9Nxze1a69MbFD9ETc2t3ce8omnlVIRtylksAnTAFXcNIu9pVnfkk5AA4xUSrlk+dKMSoqv
CxEbS6mwcIzw6pqV5E4fumfQpptRgr0kFPEkuhZcf42DZp8YlEo1vCgylHneONZ42RAmFJWIvQ5j
gMxshk1T9OkZQkyKcTMw6EGSbUsjbzy1XEihRkiyUJl/jmbVeSFFsR7o+W3Zqa2nKylV9FmRw8Q3
C25Zzma2jbMy6zMCv91bQpW6V0vn59iFT0VWPoiwuI2z5qVJhbkr8fbcD0F/PiGHZ3AWrrpLAj4D
AaOgEvTzadBes74HT5zF9X2iliXUeE50K6yx4FKc4coRRsi2BzneTwh2x75VBqif47j9osf4pQDJ
rq5UCfTOi6eU+yxFEzVXAKqF9Hoab3JjbK9Cg8qFcLAyTCywGyNsyYiX8lcWtTgVRd8D5LQetuhf
xJRVO3zfp0fbqtRtlbsGDtMJMPPBmFoibkDTPs9KHMu0QN2nomUpECMV8jHTQnlYV7fYdvmZBPh8
W/c/P//7j6bBNJJ7um0BECY39LEBY1CEFDEuLTiS7STmD37leBhfG+DqVNDl3tD6PJFOlQYcyWgy
9ggwdPOfGoiPzTpE0UsDC0UU3fZPEav3jVtskDt+61GsDZY8kcM/lhXThWtaUGXozrVkJk+joW+k
OvuEcJpfROi5MYqgPFdcluXnPXosiUThrgGiZynhdde5sXq2WjSVI7EFwlt2rwSeowXhs92WMH+l
uqSx5uSgJPH3zxv+XUC7ykhr71te1SOVeSFBWCZkvnfVYQFhLUC6pTrydOXw0f4EJexatnCoZ1/N
mtIIwky32IklngmWEuybDLZh4JyY/UebsZEcLTV/2h/opiSRkO9Mkplm+6ULUAl2KBXC18/77Xda
749+A2rNA4pkI/irj3Mxo7CV5LeJeHODAy8ov2/pHscW376o/QBfFERVGx6Vg4e82wNn9jRe/S/A
d8e/1dEwh6NYk4KWj7+CmBI1TUo0+Tg1ZVdEfQ6wBTdK6MU8eFiMup9viv0pfcaxVvlsKp34xyDv
8rFVHG1TS7ak+HltxFTPGC43fsv/vId/q8PWPUw9HvBw0yaOYqymS5Qi7bUHVKl6saRQsWmxDrWw
2cTHDD8lHLbD4S6YJfLnprWUaBePvXVHOqq+5b/FZ0HGnfoDredYbepSOurN0I3OM4/38BHBpLIz
61L7WjeFy1utB4/Fub+rcw2mdjcvN+hWvClL4NKM0/YSfXp8Hrg1warRoatJIB5Cysw4ETtFHTw9
GsWzPbgTDvTAKIcqzr6kup35eUnQrsRTABgslr3btBsqkghzoDzFtt1Ta9M7PK7KEmchfbn+4Nr1
1dBwrasigCIdsb9D6qba9aRw4NhT4L6O5hQTxY7qg8ZW8VzMJreBz3t/0fV81vmrI4SAXDK6yH8p
Ll04fCDH9wsA+9SOfkxXR93lQifjlHbh8X2cSrqBA/GUoKTHWmUpuEc1vkHFtxQEbHno7k6VvB+Z
umTVWbEaJxe4fO1je1SdRiTTKBeJhU2FjgVzIkWyV0T6iQ481dBKFtBpvHXjCSZDWpPjbiS3CLU2
HiobifvnQ3XktAdZLvjHIPgPZvDjJ2Gogl/2UsSvW9ZOoxxo7pr/fEt934S10mNlaUIkXdNZGeDi
wh8mNxunOKWxPKLBohHd0CGWItDTVkOjzWOYmyND00XlLq4Iqdt4rVhhdaOE9fbzPjs27z40thqe
kA1g1EaK6O0c8+b+NSzEzpwSv8TIybkO+u9F/dTPCg+Nl9AoT21tfy6uD42vJn2WBsloGnRnoz8H
6S3blEcc5MS0ODoB33Xn8ufv5TaF3YspojtHdfhOMuuqVbi+t/bw5fOuPDr9LAPOHxNA/0OAmxnE
APqQnrS0r0aDh1xrnRCHHm3BRrSMipga7fXlKDT6wXVrWlCQ9Qunv43T9PLzjzhy/6J05N8mVreg
wg2ImXCj90vDxMPIJOcI/qdSYeDFhOJBEhFDVu4/b/ToCL1rdH3AoTiAfmLiH4p8uXaSbeJWOLqn
J+b60XVlUzMMh2aRra2a0SBLh1ZCeZIaUl2jZjzATC+q7+s0PTGvjw/Uvy2tDo1cn0XlhrRkR+MZ
ObC7orK6v5nWaBoRlVPuYDqrrWgclbJMBzotqMNdozs7VRlwdov3fzE275pZXazioWpGO6CZGMZu
JuVuwuEJIcHu82aOjs27ZlZ7Xti6ZN1t5p20zJ8ZOGvN/kHVzf0sy8PnLRnLjrY60RGv/dtxqx2P
BHab5CnhxXHAhZJ8hZHcWjk3oDnF+5DCAZ7uhWXtjV6UkP1D/TYdLid7pw13IX7XxfcybXA2bNPJ
y6ue1Kb9PYvjYEvhlUMiYX51ZdGgW6G+dAqJz+FUm+zG2cnPRld2F3jXhReD1slXI7fkQyfN+mDm
UeqVJA6wDaTOMsga57kyJfmxPMOTZOO043DIp0h7UdDYPPcj8PncLcoL2Tvu4+f9c/xEeNc/y+R+
t18OMXVfWEQSft0XgCGLXXAQg1fhjZHvXGoyTqzKo4vfwQ5nkSvqlKF/bM6oMqsEkyD8sL8vHGuT
qteD9lfnNtUzS+GMJoi5fWykCeRcW8hUfK3rPCMZCefdmMS+Pu+6Y59iEgbg5DbJtqyfA7PSN0w8
yT4mzosBt829rp6YvcciDvr7NlYb9BQNKliyesEkNTs87w/FLtoFlxS9bcsDHrS7U4yio/OBQ3h5
ri50VHfVYmkZWSpFD3UNa5aQ18SeAtZ9dL/QYqLzU2Lmo32IgwH3NxALSGQ/jhTRZTUGuMHWiUd8
TlKwRgng/EXxA2rpf1tZzXFilcxxg1ZEdk6tZ9Cetep/LiX+0MRqysGh1ymVnDmsp10744Ki3Lpa
fWLGHds233/HamwGIY2+bGkkVy4DjOYFMVaJE2FTnrgXnBqW1dk55BhD29HSkP6YUeOOCA2wyImv
OdXI6tiMytKw0cQCdKp60hpbUm++jHefL9JjN5z3XbZ6JcRm0VqxyVYQ4WgoMgr8HzGsq8sfFpDr
klruz5s78U3m+pg2nEAWeUdERHcP+ujeJqFFNYd+9nkzS/+vD7V3X2WudtGQRHs4LZoudf4JOdMv
k/5McM2VQbeRfXcCXXPqo7SPi5SUckpGjD7UxXWH+CkZnww73H7+SacaWe0Ec2hnsbZ80kxE2zZy
ZKFYDMB3+e+aWW0FqYgiUeZMOnuyb5DKDHj7IZ7/L1tZPvbdoZqicy2SjFYEq3Rm5RTIpkhLnGjm
9xHz2TxYbQh5FadoEqGULgZA6oaK7z26Hcuzc7+0Ntku2CjPKCs3/X56KXAlyv3ivtvLnX3+N3Q7
Xq//brK/41rvvrkPpaLWywA6eEPkQeqbVesNyV/tGgs+zybMie3FakEnmV2EVs9knMI7NzS9FOyD
doqzf3Qy/tvIuhDLCGu0KC2N2MlTrum+Fr2VGMF8PhWXqfbH4L1rZLWII+xalIIrDMQf2LIqOFAq
Dj5v4tR3aB/nYRvPoylmmogNQXoHgRF1CNV4io15qpnV2o2KsNQH2vEp4cezBt8p7DAzN9r8d1+z
WrtB15Kni/gaY3gD1UdN/kuan3rMHfsWbANIeAIvJdWz6rJmame3A9NEYpMgZmSTXaOIrD/loHXs
XHrfzKrL0G2FcdvzZqz0LTWMXtxdO+1llT2WwGrc5gQ079hHgZ3EKoZbFs4fq6lm2iPwBpu1aSqZ
Z7npheN8C+q/ucwt8EfsaIhYmOtW9BRH0zlK2MLbc7M8C92bOfyLo8hdcg9k+IF2rzNwrclFzpwV
KHxpuWszuOHoino32X4+05ZNZL00KWpaLveuELq9OsYhDOax6Kk3Jvx31iK5QOaqviRmf0t9ycGu
s69Kbl3h43TzebvHbt/Erni1mDiRLjjAjws2mij4A4PCdeUSnSJVhPa9eSU3AtcU1FEnbhFH5uCH
xlZTncIcpegSQmVqQrQf1XRpXPamS7CEFZw+CU090a1HdjwMV2kTgxtNULL28etkR3rbgmfiV8lT
F6oL8+TEhnekBfKWLisLQqNw1ukpg4qptHE00lNUao3Dc3iy8P5Yke6HJlZnrp0BIiEJPftoI63f
QPcRt0yE4DfZPc4vJ80yj8xFcMo8yEyMKei91YFn4TYDNJb0oQG/GZHPdtgt1kB/k5J438766oq0
qVIpaJl/8yCXu4Qb+ItbirYDiIvq4sfnU/3IlkRzFmc4FAPbWvt0cfg1ZEhoDk499opyo+V4Ufzd
VwHshE0I6hK3uo9Tzm16imlzSD/mA9IeH4Pom/GuPHS+dnHaAuzo7HvX2GpBVbGBOc9IcnTSHo24
9CeKCT/vtWVyrTam3/zR//mc9bGRTlQFK4sCYYw3czti777Ib1OwWqeaOvoxWDexDUI/o371Y8+F
Si2QHTBAavWaapfTKdDC8b8fags2KPqf4ZN4pKKFysDJl6WxyTOJeKq5+7y3jq7VxV2Gnw+x5Q8c
QaphlWe39TKnF0J4TDW9dpj3s2/t0h26rtsT7S0DvB4e2+TyoLFadaJCqz7rjdm26hZ4xEbdoe3b
x3fW5h8v5urnybm9DPYfraHcZMgFO856hAiXkLu1+bo22GYHiIj2WYZLck/E+2rx2fpfJN6PN0nK
En8VqOvrD6yrOZchslPS/9N2wXaPZ+51ePXPltQK75QDq320R4ng/U+DqyMjcTvOyZpy0QTTql9h
YCvUIjgaKswZf0aHUv6h+mlSNiU9Qhbq7RiiLffKIVAjL8uLPvLqcup3k5kEC8FQbxEaV8FA/YWN
P5cragA7AH8vlnX7RDgieuiasLk1q97xRRo4uH9H9hYucH6mw4vzTDn3F2M1g5gKhXPdCUobZTmC
VC5Hxx/1cr7R3NpFjZcpr2pTJNvWanXq88wk2tv6BFQ9L7TzOE9b30iXQJE7RnscTdNboyr7hPeM
iM8m3Jx+NeYY3rpjOO6DtO73LTRnQvFjeV+GVvXUpQ2+91EQ7mKzfCisEg6MnhrQu8zpspCO3A6m
KVAezsOTCBN5NuhzfodM0nlRbAdimOX2Q0oRZJCBiWzj1ti3jC5ycqT7s0xT7cTWdexus1gDWwZn
GDuxvlocZlxNo5IjzwKsQjjzQBHylvIUFdZ754uLv4g005wt8AHimLHW5iG5PbVJldDcKK7LchcE
52K+/3y9H9vC3jexvgpYQ0UVGkwztzTPspBaX6M+tYWdamPVa0yjNuvUGPTCTpYXzY8FfosNyVax
KUyG4f0b1nzinnYkvASYHLHScsV24UR/3MZmpyx0JeKKMyHq5bblR7HpdRYkMrvyy2nyPu/GY0SL
D+2tFvnQ2Gqq1MtRc4MqUUfnykUn9zuvi3zte9l7YrP48hgnEqy/XwvrDfT9d66OOJ0iLVFVE337
Rftl3U3byK/9fA+ANfW7cwDDmKJQ5esXe+3EzPn/fDLABkfX0flYq4MckJLqxmJEAPJgnVOviTnd
CMNDflk8wNgFNuHDKdjLkes+vfxvk8tMexegSew6SHQJxKPGNJP83letkee5KHbspgs27srWlcPn
I3vskve+yeXP3zU5WnbnBhWQCJHED2U2H3rqBJxUvv53zazWodI5mkywEST0RBHz3HlVy8lgnYo/
HN3B3n/Oal204AvHNqQHjasOTu45Lj1XGdgLX+xK6DynmOnH28NSgQON/D/glY/dV4RTLhuVdZE0
m/atZXKme+3BujF/LQ+Nk/eJY2ct2L7/19zy5+9Gyw4UknOo+4kmTtvFuyXYoLAfdsW9dkYl7Unn
oePt4ReBwMFBA7VefhmhcpUu9cMCorJTlpSmWJOEG21ThJxQS+iXjtFTiQ+8tGqVQx0A9UjafDpL
OEiaE7vesbu1Q674//6c9QMoBQYTsxGBbQsMqjuCxxlItaf2WFOj3PQ+n7JHt9h3ja2Gdk5CTeYJ
T4Uq31nyjEIILygyr1J4HA+P/11bq3Edg9x18IuGFQf04xAv/qGzKXF4Cmd3k48Z0kKtNZT/PFRj
IhO11CXTy3t/9YWtO/ZtOPTL5CWfnEabXv0/pJ3pctxIsqWfCGbYl79AriRFitqlPzCpVMK+73j6
+YJ1pyoTxCSuNN1t1tYla3lGwMPDw/34OUwk/gEh2JWVxdpsiekKSaBec6N1kxba3mByKyqdt7dw
/SherGYRr+GwZtKH9J5reNoH99VRgmLfTc71Y3zHDMUWuG01cCJoS/VJ5XAs8YFlXiJ+prewHyWn
AdbhmAlYNWkOt1e1ZWURnqlfIUSiis0rzzXXesbAS22Np9tWVs/VxVoW0ZkRM7CnNpcABNFvE6XZ
BeG3WVL3ajFvWFrLlRiK+nfXFvG5TeLYGAvWM7ZfIoaNnI392lrJIk/xrYEXxcBXyTtmwbVvQ/9u
dFDarufj7S0Tke9VYoJqi20AkHVQGb6OxHEQqaXUYqgdPqdz4k7O+6iPvaHbt81B6umv8A9vm1yR
Y0Rlj7ScnoomEr9FNEa/M1Ligc3z41P2CAwxPqcfAIXtQkRzDWRCdjATOhQaXOv4v4GormEd0BIA
oKqICQvdWhyxQNYMexoYcxCPA+lzTPeqJyoekrN4r08nlQ3Y0jFcC8MCQe5oaIXqSEJdb3Q0yHkh
9wFIkS7ZO4xcj80pb2BVk7UdpBK3t1h8teVXvTS2iFVypmmQFgD6Tabu3DRfQgbQavVDHD1WUrlr
+nTDXdeGHBBOhNGCVgZw/WUeX0gl5a8Og+OBR522q47xDxNZ7JTI9ScQYyqvVPJEvRwm2YX/6GHc
tkmZE+8DaGzCZ1K9fWNvMo+J0vtiE6mCQnyn2UjpMTRy/cXUsGSUscwZYTprh2zvn5WjdIRX5/cV
zKkfX1la5MsAwjqmpbFUU8x50X/c8Sa5kw/5Pt9UZl8JxSafitek6GpAn3S9LJ71up76zBIxvvvT
CuvAy5t8V/pOsf9tJ7w0tGxtqFaiAR2BpnoyHlWDgbmvQX1K+i+BJjj6Nzx+JSBjzGE5DBQB1l4c
r9KP7daaScyV7ljqT1LyBwW3KwOLI1UqeRKlRgGbWCRDAD22lPWK2dxpXctVpvVvoKwpGAwpsjMw
0PQTU6uJZyJzcD8qTbwh67VyPVgQxxoCaA+nw7LAATNTUZdktN7QzG/m84xm6QTTPbN33u1vuLKt
oq6BpBf/hZzP4t4uaIJTZQxmT83/bsITGNqty2BtKZqgv4UGF8G1JeFj1unUofyesvlT9F30ocy3
NfoNXvVgCt7k3XAyZ3e417cYvVfiMVNuLy9i+gL0Ea+PgZlOA4Pu8Ll09vtc+WGWHzoZ6RLzLcjI
jU1cW6Iu1kgnSuX5sThxWVk7QRuVKJg4T3nOZMtHOztM+sZNvvapuMp45ZuEftgZrxfUOnpbTqnR
w72TQCdU967dbglSi1+6CIkWRIzMQuF6Dp/r2kaQxeGYzCpAqn7OvhlDw8hwGdSB6o5FraKP0mvq
F2fQoh9dPiGsHCNQ8/uZ19VPENtw8XSEsmlM9Hzuvd5/05cnufty2+PXKvkUnIFxy6BM6MovvlbS
NUFW6HAeiLcpJNQnhRNdHbodGiCH7tQ595uCrWsOgnI5CAzEyy1l6SCjwpSWb3WcAabwIYOyYdey
GXyKna1Wy6oloY/OWaPPtyzkT6PPtG5oDF6j6t8hjjyGefk5Z3bXgurn9kau3DPipS2bNoXYFUkr
1AEcwWDlMWqPUow92G5ZaLUbOcZGbF61RBdbl2EoV0FTXLtE3yph0jicL1jF5PgYFvdKsOF1a9GC
HqKqE6RANiwdP5qUaZgLhp8V/843m12sZW7b/ZDldzN6qbc3bu0gX9paeLha06oyNGxp/sFqHvLN
YqQ4pctTfGlgEdQVo5nVrGC/xgM6O2hinLTH6i/ruXsQzM9AY7dukbWwwcVMwsG0NDFqEZrqjKdy
p9NaSSEqlKTiqPnZxzHKIs+X+7dB0SBKWf9wjC27a95uQddmCYenv7hwjKSHJCcyyasMC8IJ/Qxp
wl4Syjrju9ufbM0DLwwtx7cKfSyTAXozbypA0Nt9BANlMgTTaYS5Y6uIveYfl8YWNxeqQU01hHSn
wi6d4QGiBFHUWxn9C/Bs6SSXVhb5jlOhDQKH2uhFn8YnRFimd8H3f9SI0fVEIhiKGC//lD7Oe/Mg
u9sNwLUTx/Qv2Q0NFVjHFt9Onc0pV2v0BRX5LZcJ1E2qVwzPCiMLXuar88ahWyuTQ3KtovT50stZ
NnGSggE8MxoHfOXMsLutPsv79FB4CVw3bmZEEHjsaB65wSb/9Or3vLAsvPjiRsvNHFK+lhxLru6n
+NGALvi2d24ZWBy/CY2UUCumwfOt/FM1G0ct526+bWPlBNDEcXhMA62XlWWXoTGHUUXMZ/TMjCAS
0LAtHLdHku4PzBgyE4wkpTzTFwmIPE6Gr/mEriHRXL2T4TP8LGhYbltZiVcMWfxnRWzoxRfJ5sKv
7J6rK4uy4rFuBWtMPtaf2hBNnSKDTGpILQgDW2v6K+6g3bttfuV7URoGf8UzxkaXZRGf6TNT6FRQ
T7Tau7x9W269Zda+FTAI8jcAEXAhLDbRcbLBChuSgEKGztS3jIOpoTk2Zr9/L8OLj6IHUrbqazqC
JjXDGabSASpb04AwJozdKVAf5cI8/P6GwRkHko0qFqqni4g4QoGamT3PoVZNGFGATi4b/+Cb0MCD
A1+cVHKAa5fQSkRQ0OTFRF+7RdS5Uf3+txdBSqaAgBHMBnAbXFtAyiktCzvgq2iI1yUBS2i1/vn/
z8gi1nSWnTqxzadvnY9K+33st/j7xbWwuDbQSaKS/PIhqJ1cr6LrxsZ2Gm3wVFCP92nMuJIZlz/o
ZhX7kjiPT5vPjQXrdlw0vFjnpv5Y17l0DDXJ2gLHr+XyV79mcZCTNk2DUfPRh9pBcOc1Xvrkf21P
ZIrHdJ/zY3a3t/f/YVDM0JJhW68gdLwpYgViMfLrzExCb/aL9ms3DszbIQfx2FSN9SglUX4vKWr7
JpWdUNAEQotdhnAvTU76xJgiUIrbv2olnjhCskrjMoXBYnne08jJURoHYyond/DPIQ+wFbFWIgov
Tl6GNgUYmPMWl7XeKE6s1yw7UY5leRrsXxNk+bdXsVLTxIatAbIA1/kKYQWTU9XCBkSOFfQwPQxx
el9GdSY4oEE+oZi1083Uh7Pf7zcunRfRn6VTX5oWP+3yPqicsm8KiDJ87Q6BxJMRDW6PlqpqP2vW
p0qyPH38MWZbJYq1VhCFOssSch/40xJjOtlaPTsKwKH0wT4iD3f0x2PkpZ8EKlOJNzVaVq69K3OL
4KBkXdxKjQ3syTlmwzc5fT+jKIB2t6eb9r63v6bZp9vfdA0XcWVyEVY7h5pxW/ecl/24G961Z+f9
tIdOjGWa73ksKp72CXjZk/Rhw/BanLrc2sUnlSDu1ySVakl/0H8JVp6/+rv8kQTvtE3LsxoVGDm0
HcfmNnxF51LEcwOFDK7LRwYuJ5f20ejR+ttlpTZ+aIcIQTTFLOBEC/Lu3NmG/ndp5/4nGXj4XwlD
XoyVa0W+FavF91y69eXPWnzvSkcxr1IzsfnKwTo1Xih5YmQNQRkEevfa3oBD8D7/qBkbl+lauFDZ
C9osMqply4AEm6AkhS1+nSNMIY9uGyU7Y2siZXXXAZSK/o4JAnwZlLRAn7TQwp0r5y3sp+5Q+PBg
v5uGt2oM/znCDUW4r+gb1FPn5i2Tz0j//oGbkcXpDFMjzWJqi+uwniNHqwxCLziOXX3WTskRJdPd
vE/3wSHciFNr24p3kTvQxiVOLtIgKZOiKhcSH2FlzYxRml/CTOl/aI2/FYu3LInTdREQK1B/c9uz
tUks9btRU0dAMIPupgEIyNtbuHZ5XS5qsYMDEERFrnm8TLypmxreVE3d3zaxdg5eMlSGBV4IXq5X
08ap3tEhIymSgpPekdtNlOFCGj3lBg5sbTEmnRfaZPjDKzapXoLkqAnJjpQ58RqAowil/sFauIVl
GYfnklwEVBjsHUkPVVDI3Y9QfhikM80yN+7LjSO8dlfQQqXXQt+Px8TCDtmwNAU5RYh/6IuEWr1+
YIJlo+62egXCXURjB+wxhcuFTzd1MitOy+fvDxrItfhgPArFSJTRkH8+1VuRacUeowCqYFthVJd2
5tKzCyP327RSPL30gpOYgdceIV14nnj8R4etfHFlrBJzNGMtCLjEg3ZhDgDr5AOG4oYvxu9FUSYH
Oub3VdgUuzyLPkTMXbp6NgGayOu39YBMPSXQ75kZqD+YO7Hvip5OMhKhEXSakAb7fQcNQQcBaVRW
X5grjO8axfruZNTLTV9p9+OcTt81lenJrUj32rXJemkRUbPhJ0L8dH2I5Hkaq0FUSNtd/5JqyzYS
qWjanec3PWznO/ux2uiCrXSdr20udq/Ia6WzhFiYSO9VL98Fd8HROqo72Ao2bAl/vr4rr00twhDc
xgpFYEoCc90x2BYMzoM0acquiVQdbQQFyuFhrH4/c7+2Kjb9Is4mSgElsoCrzs5TjErNcL4dLV7H
cf5+Xs4vUwsKxYbrv9+3WqSOAZUjRQAL908juQuGn7dNvHBhLneOuRuCHbk70xGLt8GQQxBXx1z2
tYbCmlufwaDuZMmVPhce0Cb0BrMPzQftU7qPv3W/Hz5oQBAF4UKkBcFb8HqBfdL5kPXT5eP+2Odf
lc/JR30nH7T9aHrblby17aRHAK6EbilBZHEGdEiy7aplO3mDPHaZcYdiMawr2lY3YtXxLw0tHB9I
X5FJMfeIfuwfxHCED0Tbjc7iYZD8fvuSPbxY1cL1lTGvQNPbKF/k3fOsBEip5I/+iJCAlssb18pa
FLm0tXD4yJhQs224vuTR3vXmtKvqjQtyy8LC5eVKGxuUcSYv9ZE40o9DsjEBu4IuYr8YTQWKaAvW
uIUXGCHNUzNKAFwHe+A+VB3iXT7vem/co82iEgoFZ+XGKRN/6atTdmF04RFtZkijbwDAyRnQDwO3
UZh2GL5WzruKRgGpU9+8s0bETJM/OmLgA3imwk1D2nl9xJB4D6eIATEeqdYXdT8Dp0fAanIDBgaC
3VZLZ+2IMVgMISe15tcahzJUOJMKsNTTJPvRyLRnLSp2VphtsWC9zm9EfxRmXzoQGu6/zG8y25kD
mXaADtefIh/9/qtdfptg1Y+oBkvjIwoof/AJxagTR02MhC+5hMaISeNWYC2aaeaxkFKtggnAL9W9
bzpHPdNOwax9hMkdgjGtPwzR/HXjF6ydDQiHZZMRNgrDS8TTwLgSFEQJ/TJ32M+7ZK/Gx9ZygRS4
vAaZajoE6cYj9KWdvnRc0gbqZWBAdDSjrt0HecN+ihoHetzdsNc942Sh1/F5QjMejYs30cfxFH0L
7noGX2m+erWr30fv6UoFtpsnu2QnP8R7idfr7vZWrLrZxa9alAfKJIqdGVJzDxjjnROGn6dJOlTp
1uTQyhsVN7uws7ifhnyKmEYVbnY0vkhQIEmP5HLDzndlJjOaz+lGnFj/wv93tyF4u97tUGnUKrCw
V9jNj2RGkHLwP97eulUTFuPDEBaCM1uGvyxDsIjpcq6LDnEXRnutrQb26scBvklbAQSg8TLJd5EV
tbHhR63Ppe7nn6Lsr0D9NdYbi1gN4jxr/rWxuPQgQIoSR+tHz3qypz0EMe25YkpBd61nWNzzea+f
gONuJdHCrV4dhgurYm8vVpYVXZRqIl2hM89rJ7iL/Z3jBXsENBzPOob34Z3+Lj0aH/zM3azKrGYV
ls3tZIvmE62ha+vmWFSTEoQCFusfxw/R3TS4aeoKxnH51JT7236yEmFJO+nuIvZLpF3mnnFu8w0d
wt14+G/aXD5tzZqsOIuiyGR+opmmAvi6XtQ4SDDuI3Th5Xr1GCMXhADVF0dK399ezcv7ZvHpruws
imnlXAVS2mFHfSHbLVE5G0MdYo8kL92un5GIbMeDn871ufRHFLDqGh3UvP9axE52RnvhUUKXw1X9
1t4VMsKhhZRbu05GXGFCL+BQKBKSQZG9OR+yukFU1GkPMCbPi/56gxDYm+Z0JGlFtCB5gB5APyrO
qBzDId2q5ax5GBWWf229FNov/LtqkfRBK2Z6wVaJvNVElOvMuAjMx9FWU2ItuAIw5yY14bzl6bE4
w10WIhvHIDG1g+AkYN7oX5S//oezG5EMt9sapnhdSXLEax6wnwa0llN0vZeVmlPMVnEC3Wye+1p1
U8fZK+XPZpNMce2rabpgHEUI1Qbzem0JQcTYsSPWFmueQyBKz8YhszwxLdIjI3q27gCjvv2Dw8R8
mGgjQYoEHHaxozqyj7Wds74sQtO4Dr0x+tIPz7eP0srSaL5bHFWBZHyFzMyS2grLOqQsPX7TR9Ub
Rg0FjA3euZXoQwdS4PBRUqc8vIh1ij7RdUnIiNOziOztaTqgW7Q96bZyGwpyQ5zPgZmP9tX1d7Lb
SRslSMS9NG/3RozyXyI9Oq1TgP+3vTCr96bsH6RI9ZyO6vvUPPLk9xBnuAPcs1FKVVbc8+rHLK6X
ZppsxBn5Mfpx3IVe+FZ0WpDq0g+fIc/28JgzMiJbOPDVLSCLpnsnoHPLQC85aTH3iNBAWJq7VfxJ
dn7cdpiVW5PLCmAZ4xwweSypHYumVatIagZvLtlqQbLaf5IYWv+SBMOMlgrl95m59DdpM6Ogdtv2
yuLgIjPo0JG1G/oSq2GHAURXvmjtQDSjU+na8NOVw3D19y+uFXP25TyB7x5F64wXVYbmVdSVFneC
bW8s5XXtk/cUDxCecZw8uFIWMQUiItjkHHAnzntS8X18sPbReYASKNltM5gsF6arlIJoFhsglvlo
S9Cmz/B+YRkBMw9QDMfak6J9BjG/4fHLU74w4izS3dI0MsvoQ3rGd+NDc2zvteP0sJ1jvNo57FA0
Vl7AapDtLwG8WVpzY/cBRdZnsXPiUCEy9BB4TFdvZolLl1sYW85VILo1qqHsd17VDkcJcmYVocDb
Xv3qol7aWFxkaW6N8xyyoHpGyjGd+h2SeHdJW3u2BBZ6mGEFNc6cts+5zIBYoMXvb/+C9UWShuKQ
YOaXeJtCsvVQzzJqF45rIVhfaNnutoVX0fCfNf5nYvHG01qrNwsFamg5f0zms/k87yjVHNA9jz4n
Dyp0iqh7UEnfbal7LMPwi2GKGIpjAPN5NX4mB0E+yAUfUFK9wJKOFpKpGirCc77h/qubeGFI/PlF
ujUZUjH2gk5zREmv5TGjIJx9exfFPXmZ9r6sxVFNLmvGKSC+uTaR13Wc9gMmoN9x++qzOU2HOXsz
tuk7bQ423HIlZtBERUICXja6nMv6Kj26QPcryOWKfF92EXquOyd9d3tBK3sGjJEGBpQzzJhpiz2T
5alAjZ50GG29ihHEOYw2VrFqgayDYhltrVeTgLE9JxBtAyWbp/eZkARsN3B3a56NYzHDAEEQ32TZ
ddbzrjIGE7lhBL9M+ajf6RCg2Lsw25sR1W91h2g9hchkt8XL9yrlxh0Y66fwySygxXCZ+IIXHlc3
XSWXUvrCmWkg3N7Lz0ls7MtiRLIWWXHHs7U3MlwGjXywJRQ95/1vf76rH7C4L0cT/c5Cp+YZQc5j
02HN1Y1DtbZGPAOeF9Gye93ETfJwLulIt17yCfWvR0Tp99Y+owPnyTtR8tzsgWqvzhh3iqwQCUHV
4ZaLXDXvCz3JolxhrBn9IX1f5q7ohDJneaw/NcTozbT19UEjjQK2ICaWBI/eIhNQnCoOOpQEKRM9
2lHrOdm9FfxuXwERYFmIVSlEKO01wxMaQHka+4XiddARJIO5m6FiifuDWm6Cu9WVHbw0tQj1JhSY
XTTncDs9SO/FkJm/gw3+kLxFh2sTRvU6vLMuQghzsAw3v0L7WKHpA3oBYxkM3+biqagoGslvnPH4
u55Om4F3GGBLwYK5zDy1psmbNkx72jKIaiJhjwqiukXo8Ar6Jj4Sw7ZUCsmtzVcgGsXIW1QdYQ81
svhdaVhfHBt9pn2JrG3DhFkgK26CxvrWlNeaA16YXTJklG0zzExBIQVvTy4L3Rd0rBt1SydmJXFj
eWKYWGWBwJEW8SprEIVzUDCmIKFTfNlHd+Aydsh3GC/dC3MjOq3EDuxxuwhBAvquyy55Mvcoa8HS
5UF1PgFvO4hk0fLkp8mh6qtCpOZvmVzz/UuT4s8vQ7KiDFOFMjVjzBCTjT/jQ3/q4ZEZj+Xstpuh
4/XthrNAh0lHiIGAVw6Ta03SSFWpwOSEaGVlgmb1m/p02/dXjhg8H4LVVkwjUuG5XlOct5rcOk7v
TaOifCxazbqTbDnwOrXWSi+yAv37bYNrjnJhEbKMa4tOo06obMNswswtbQq4CnIXhjVv3hcIrm/3
81YOwJW9RV5l+1oCawv2RFtEoRVjyW710X5b7QR0OTo0FTfNVmL6+rnkXBlduEpQIRcaWMM/oB7l
1J4M+Bfq49aFtuYifDfyN+j2ZFgZr/fSL02lGbKIUin8b9q3aJthYsXnubdA/pGCMLq/jI3OGPWR
WWFBPwo4aXygi6VDR+DcCXavaqv7urYgrhcUuYEYQCixiCJmGyaKGqNs4lv9yVaqZ6nZGnxZ8/hL
E+LPL06xWU26VYpGUdmnpavZ6UfJTn/KinSAzqzb/YG3w5eqqowjiBrZ4guh/T6VU8G7GYjmWeDm
/XN+n7rOsThIu612zuruMYMtyg4Iwy6fEEHTZonlkGyY0vu8/WH/7mA0Vxiabbw/ZCKT4By53rqm
0UfbN4jxahjfVfMv1Y82YuzaYRVtWxnia1rTS67K1DcVCKl5BFUzoxuTNj2ndXw2pWDju7wotF2/
tsiWxFwSxRkah8vrgxgk9QrINS9Tszt7HN6gNxJ5aNED+fxsB/eT+rfan4rhM8X7nTSy5LEC7v/Q
y3ezFb8foaNUOu2AhLnTfS1DnruUxG/7ztrXBP3Cj+M/r+s6CCxmhSwpnVfHGZRTEb3yjeC/ttsX
FpZFndEPG1BsvAJDRWeAdf5am9OJj7OB1VwzI65oJpgYLH41JRUPKVzJLejocvic6PcpEsSKszWa
t3KsVZJgpibANjKOvQjzZcusT1gyoJKo4XCIY7U9RFmb7Ww6gQh2B1uaBmv2FAdoMFBk6nzLs6Db
oZn5nQREuCv3Q/GWVxxC1dNBUpWNxv6KH6iXlsSfXwSsAC5pLcmgWCtSWIXac7s19b12JZNfg7Oh
+Mvc1xJ4MinJnE1yQXH3qavd5N1wDHcJNWBPSAipm43EVy1h4siVPeEwFytqu0Epwxl7Qq9o3ilu
dSw/d1/p13c7iudwA4zd/vZhWvtcvKYRZ0XFjkHmRZ7jWPMc9AXSsyiQunr0LZbeR9o+gxHjtp0V
X4e6+F872iK7ERcptJgaLZekN1AAs4ByN+WhM6ONsyseWosAdmVo4e8ohzMkqlJdieYAhGv/pMn5
rprDY6HWeyNX981obKxtJanBJGUJ8cQkaVx8trRNB00VGEe1qHdm/DMrPyB6Niofwva+yp+MzTO9
6iiXFhd3tVo7iSNpjXhU+Mck3dXvhWMOB1pm7vym+98AiddOG7hDh0FpLggAPNe+WStSEvh1RsBH
tsBl4uDTnDk/bzvJ6oGjWsnIiJhFYkzx2ojk1GbJyEjnyVYXfI2s3Dypvdl+CtXE/xVPfn8O0NX2
pob+RGb583mc8/pToeTWZ6Mtt0Lnq9khcR6ZsxNvU3oWr5hjqsjJDAaZB2/sXIIAMC3qt+HO3BmZ
C+mwa9e79FEQnP4vJnpWD8yFbZGAXsSCaGj5yjJw4Pgc/coEqjU5VV5/qpDBqX9BYPY1OWw2X8VH
XB4eQ3xfKpNkmcv+TM24myXFgMVzo69RTnWMchcnhXRnOW3Oay4Ifs2l0r0Leob80OqBByNTfDdN
guZzYSWdy+F6G4wlvJN9jDTPDGZ07hP7xNRrco4Y4b7zNQm2bb9Vd3mejvQodZvY04SPdYB2Ym1o
oRcNpBtBIctnNE/ve2s0vDo3ktKTStX8Wfiy9eDLGRNy5ZjEjdcqJoB9yfKTvd352Z3ZlMVJTsc+
cJkYLKgCqpHi6vqg7QZ9sN+kiRl80YcssxkWloenwEnku7abWVbs8GU3fHpjT5eIBLtTM8mRVJ48
s//NaYafA0zxbmukgMvs9DBwg7ma30JFh4NN+bglrPSKd0B4MXkvVT24K/n3IsS3VpD5RcoPwI93
xaNJrXY8MZ4fgfdJT9POvpfO2tZJXrtXDKpTTJXR76Vxde2+WTTlkj1TJY0ftA/5g0l3rLpDGfpA
amkyDBXRCy69+ONWTrUWpi7tiuvh4tgUlVUgxOe0Xha/sYuPYbrFnrluwGHGFa5OePEXIcpoE6bO
c6uFeevNHH8JhnDLYcTJfnUITbgDmV9m7GWZgivj3Cq+2tKYOttHbTef7AeT0s0/1BCb+EBxH96y
togz2TxJeSasyYh3C3Btfp+dNdqKf9KQFc0C4FiC9IgSzsIRc6sLW6lGIM+aHrPhVKiBG1jPG8dt
fT3/Glnm7rIVqqVeYESUUZRdRWX5fxRAo0Px+baxVV/4b0HL3DrIM3TeDKP1AuNDYk5uyFPptoW1
ch6vPZgUBO8F9a5FbqGPsxU0RkyjBa5W5xAfJG9+7A69QMved26wsSJxLF95Az0pSyCooO1emNOC
IvJ5lTNKIfX7KH7TVF/69p3sNK60lV2vbh5zZDbkcmi5L2G5WYl2k6OxMs0/hv33ttnQH1JXQ9CF
gUUo0Mq6LYykQTCsNQ4aPBRl+6HJk7eVdpiZxwzUnxXatZk0AokDgwg/cpy/n7Pvfv8rnN6X0WOg
1Shi753AQkP8hzafmvZrpe0MST3G8hbMY+2+B5r973YsDkdNzjo7pcY1oZwm6e9Wf96UDl3LU/8z
AUvodWxU6qClBUTTTqjv/FN8Mw9Qfe//wGdBd4smp0LetER5UkYaZ+pyLSBv58k/6p52ip+iN8ax
fvR/SJs1xbWMn5DCIAQp4+suj5SUGvN0PegfibEH5W3Vv1fDUzp+S7PP3fTu9uLWvPbS2MKpol6D
nFHigCSNcnQm9R6mk4137doZ5KYWLK50OJkOuP5MqYKcTCqXyK+qf3MaDyZaGYNPNjy5rbMl/Lua
ciOkBksuIrmkfosT72Si9TNF3MpvkMuqGSCOPqb3ukMlU0wQSxtoo7X9s3VLpNMQnr56Kym9P6M9
wsdKQutUduND17cb+7digl6malFWZE6ZiZXr/dPgttbM0Kf73Sof6t4A6WyY8/m2H6wFZqyQ2AjO
Fp4sC0eoxnoAQhD2XntwnoxDekjeBEcDJw9P8gkS9I1a0Uow08jiBMXjCxBsER6irG/6Sac0UORv
m86AjTbf+8U3w974Piu4HDIbIVGD81ERWLJ1DzFvg1plmA4E34NzH8ITy126a95mm/rMax+KutRL
xRQqk5cAfpGrjSr5/FSTq0XmIU8rt5G3ZkbXdk1wqmoMQAho9tIVdHuYbLXovHBUj1Zj7WIzdwNT
OghCwg2HWEk8oD8R9HMIdHGFLmzZjGiqgNtaL+yBIoQqz/D4qI+JGzbdQ5UcQb51rtP43/xcR3Fn
i5BZX3lnXNkXu32xm4UxZW2UhmB+Aic/53beHu0yKk5tVFGUTfomezJGR7kD3DC4VVjLrm2k6Zey
bKx3UVCZd4WfdrtSKdqzZUjK49TnkB4nWvmQMcrxroUx6jDbUefFjZ6fpaaGOTUrnXMVIK0eN/Kv
wqgqyIulTn9MILVSQrp/IV2ab2CCgrusG9TDDNmya9vydPAn1bmf5sn5KRVd6tVBYp07RWPKO8k3
EoFVl778MosQJ5XlkNFPJIG+C07WKdjz4DoOD/r9/+LZvpK88xXwN2AH1NCXL+hK8bUQXcXek+7N
o3Vo3uSt+1K/E2HBOgc/bnvd2hGiDs6LhxuDPtciCtVpLllmxWvEn+jxSg56RFuVuzUTUB6Dk4O5
AI1aseILv+pHPxgkEzCRowSuHP6swy+317CS+VD7/s/A4uDkvR0FvUz72Ar6ybWT/IATfjQzbcPO
1kIWB0RpyoqmCRG7rOM3Whyem2yLs2At3lwuZeFpyF1qSZnSptNn50Rv1TVk5SlpTqlyuL1nW2sR
P+Tio7Sp03WQ5XXeJH/rs6NpbwherPz9oHMAnMoGwA+QQdd/v4owkhkF9NiTKjopRnnW7S0+7bXM
gyyHcQ841XBgc2GjsAvNqkeduWlAR8DIOC68dUtXN0/9XrDyb5W3xGFYPG6uDC4OS2l05pAEwGYG
neqH/izHb0P5a5KK//G9jTbm+V+JEFB3EUw8MD0w8QRqbeHXka/osz7yjajgnRQ3+ja+j3+aDFDY
O+Yfa9f/UrvtGz9wy2cUYrzfdhDIHhhuMChdvubvHmwCUTfXKFi3h87PvbCUd7ctrOzmlYXFbs7z
WFptSFnJGru7sKLKDmLjNFXWQa6jD41dndNG3wjlK6HiyuYiCyonOQsLGzKnyHDOVj/cpTIqmKl2
vL20lWN8aeblqr04XXqT63DxYcaa7L/t3DkkDKSUXXDuDefdbVNrlxM4P0F+LoNCBod8fdL6Anpj
BjJakLPyzhoG9Emtr32oulofnGYu3F2TmxV7ah2zJPxI0XRjsWuZ7NUvWMRFYNeRHjmV/DIyZXrR
noGidwLLIIbyUq//urHildhCeQYNDthPOI9LLAMjFGmM3LGo0PS78q1QPniRC6Ml6YKW84LD1tTj
mtuQk0HyAr5RlIau91hLimQ2fNHkMt5JsePO5iGb/tpY1srNL3Lmf40sQjKjOa1RSn77siwQDfDm
utIeZN4x32e5uxXMVj8b0tEkt0I7HkKI60XFZQONuEaiLmbP+vrJ+RzuJHpA+iE76NYT2cbGgV8L
2GAQ/rO4OPHDzPRZDLEisw7yr/E8n3oXJrcJRTsxhLAFFVr7aOAbedDrtK0Bsl+vrzTVUStN8dHi
d5LzVULQoeiVrWfc2le7tLJwfj+tEqYQ6o6JlH9o4eSzGFRSEemDUGYjKK/17QBm/remhSMOsVY3
jIsyWGG45bk8xHTtnO/T1+EQnjLq4eggvr3tlmuH7dLi0itzqQssdaAdn3x0wifN2vj7V+PXpYGF
G/LkSTu4GQjJSvNYjwpK1fSvc1Ltrt1ZZnpPkfRgD81uUhNGCfONeu9aqAaEzviGDsaBZ961lzDb
H3fF1FFFHKqd5vjnoDLeDXp9mp1N+oQ1j6QKCyiQ9z50s4vCjDoXcecMFBZEaVlyGzJiDyoDHzGh
AfXK8hnd4sR2t+ppq2Y5BvBUM9tGhLleoikZkqGOAoVQ2l6kz8+F4lrBtJHxrVkRuR6jD/yLmdZr
KwnidX1Q8VSu/XmXZj7TwR8lkpPb7rjWjBJIA1CbDrhiVnNtpo3ipNU0kvD+0Id74xDdOZ76pH74
p+cwfaYYsNsKlS9Y3kXix4NMKCPBXWcwVnptdExypZ9Ns2VaoZreZnGFBp+sZMl+tCJGhVNHqZtd
oWS+76IVkpeeiVKpBARKm9K7bBwd5F01IlGSj8m9KqDeXt+o/SE08yGFicSW6wOslqqE+FjnBK4R
xs0Jgbro3EVK19/x/2vf2kPSvsmCsDnNg+XQAJyaXa2XvSv5luJlrT+cbEdq7x2/tt0grGEGa2p5
n8kmFRinCv4uptR2oSYeDuZgKc+NaR5rZQBumIR9KYY9x/1cWNN7oywm2dWDanrwpTj6ocaSdKjj
MfS0PEq2CKTWDiAz9kwNKEJfZUkqnEBmbMcT4IfB+KLVtRsasisNJ8f6tOE5a5FaEDqSN3DYeYte
f8TUUKs6dbh91KPzl4XjIH7jWjUsMBj8bcp0kncx1vKvtUXcHLtmLPoea9Yk/ZClu0iSf9xe0Fpk
vrSwOAnKkGk1GH6q8XHkGeO5TTYMrN42SGNA0ieDtHzFlDw0gaINEi/3EKWn0ivP2i55Nt+qnVvV
uyokZEEVdPiTlwc0KwJ6SwHUXoItwRGpOmMClF/tOn6wtCwHI9g2G8nI2uuDeWdq/qAUAOIudg8E
ZOHnFdWujvfXc2anuUfrnJOb5Mm+bCPp3mJwa+gq6Bhuf7eXd9symlyaXsTjDiEGKct4WmVDcC47
65A55a5lQjJrfnZddOjyB6MX/0TdZbrm9VMHXiYvoJWcPAmpYyWRd34yuGZ956O9l9A0DEKuDTGh
PX3W1NrLjB+68ogKiJd2T1oNp4D/txp/teJ8lzr5RlKydoAvl/N/SPuy5jh1bu1fpCoQg+CWoUe3
p07seN9Qjp0wCxBi/PXnwfm+kzammvfs9zZOeRmQlpbWeoZZckyVOOKJ0GGDkNNbTZc3Wak+EMV4
IdmaJu7SGXMRypoNoHI6SB5VqPx5fcqDf3TQioLH619nCcAK+ApmJzBVg1SCTj+niUERdi5GQKMk
1BfgrxPBD/gFpZ1bpm62IX7l0Q17FVvh0DOuOK6csO5rpfL0zmZL5NMfMatdc7PjraHij5gmbXzz
R7tynUS1FmZevAZ2PZQCuVeOEJtL79u8dip6bNIdozszeqySNajbtK2uPdgsCVtJbckygXqalUcP
ejzemKw7BrZ2bAxzF0XKSnW3sGA+vcdZFgZFp6Tx1N4suyMp9qAXrsqZLhWw0+UbAlwTWgUk088L
po7zzm56FLDJXnwrN8Ee4otO8Y0f1nnVi49zEWqWOfIq1XudIDXCPvqgRPVTXDIv7LqVAdhamNmO
rkuzUIYWT6SluJ9F2xglSRitXaoX8sble5s3SeoaXrxqAt3UYkhKtxnMQ9uP32q48tZK/u36rl5a
6OhiwSUREg/Q05g9EWQd4mi0cBpPWrCQmIcWrAkhQmN/PczCkQxFfYzIwS4Fd3Zey0Qo1uxMJQAP
mRGUR5oydPOmXzm5lkrgT1FmixpGqY0tCcxJ/9h/8bN6k7xPSUL4SXlLQL5pduMaznft0WarXBfE
bqJcB809g3Rf/hhYK+9uicf36bFmi7scyowVNFH+X7szRBsJlSq+0hq5Z2l5X36l2WLoedDrQwUz
ZkNHXYskmwHJnuYrm2gxL1yEmeP2iqGMe9F2MEin8V2bl7vC/NHFt2rzPY/DLeV8a6Su3p4VZW0E
u7SzLiPP7pk805D4CkwScauAbnoELlgCHTXVVbW9BBTc3KQbyvedvs+f/6sN8NEBumh8NjwpgiRD
ZHtk+pOm58xvE0NfuWouNZIul8pHa+siTFAMGgFSFAO5Ld9/YM5KH4Ca2mt97pO93ayszcUVA2Xn
qRSeuBbzFSOMvswy3P8yil3GMgec09tAz1c6/ou1BziDqH0ZLrlfrig6xR06L+HAy7ON/Za98xfy
nB6iTYoR+kTkM9z+u/IN7kvCpz8GD2Jb3poe7dIBTTHyBqgKhKcv1feQo9mjDkhh5fjEzJ9qeYCa
41HwR1GtDbuWd8hFrFmpFTYNyUEaA1nhEO8MG0rWqVsVzpTBBmO7xvyfPtK89Lh8sllNJfKwTZng
ACoe5L7etrtuA7Lddu0FLucxXJsMoFYnxu4sjtKx3ooLDc2CTQL5omAPowinvNVX6R6LqxJE7gnn
CXeUecdFSWHmEBJ0/gcyBrtQo/KglhyjXNamK8lsMfv/DTUHRVItzIlZYQPw4iTDdE+scCXC8p6+
CDFLWtAfp3EjUXBgW1vbiREZnsIbeqdsDBduoWuH6PTrvqwGwOMnLKmKW/rsPJN22Ukzw1cynNYr
HnO/3UnoI2SP2WFt4S2viItYs5MN+AEMaCqcnU303NdHpb+NqoOpDRuj+V71/bZJCi8yVlLx4nK/
CDrLWV3RhzQHLty17TcQg4DIBed/k6lp82Rl2nPSquqhbyGSVqMc/y/f7pzsYWm5VcgEb3fiBne3
fCN3kyA+2Fy7aGXhLB52oPsoAAoCEzYHuBaM963VJa1LiY994ggr8Ci80QPD2lw/3Jb3299Is7rL
NiNpZxX2m9GBugHbkfZGopN3PcjSTgNiDrl/8lr9gmodurbheiugcGW9m/TcCHMlwNK6uAwwW4x1
J9oibRCAbq1DehBIg/+JrNzSZwGBDzkQWoMMn+bzrQgGD3kbFfgsvK3u0Uo8WUa8D3v6HoYNW+mo
LFbEl8FmX0YMRg4yKjiDtQ9KZ1Q65Mekk9SCUc2fLAdi09J0KFB117/VUoOMacAhIratwglhlrOG
LDF6ddrYyZ66kUuHbaLvLK9GiyCHXw7uTz58GtYaZNMXmqeuy6izY3NM4paWaowlYvgZSP5M2yuN
7VjBIeu3HV17yOm8+hIOTIzpiIGG9rzYqotm5GmPZd8dWk/b/FEmiT/qEbkNPfVfDISg0/Q33rRD
Loo7GQwVDRQ83lS7mtNnnJjxowuo8Ul0a0tncb+ZWKWYKYBGbs22Q8YVTnox2c0hU+U7fs+9Auhs
Z9yG76Bsekbrr07xFt8oxDcxvgBT+suoZMxbZqSNhg7nebLc4ZvQb4jTNQ6GGD7fqi9rKK/lhfo3
4vz87uquZG0DCWv1PHWUcj/f0niLlh3e6rCrnsnNWi2rL67Si5CzvdHaoaX0hcShF6vFTsvswM8C
W56oUQfCLTDD7OrbUnNj+75mmx8l5ZpDyyFHK7svUWR3deo1BUt8vRO1Q4F59JMiQpvWSBPxLOWY
e0oI6bVCH4CN6bXIq+pO8U1GCP5PXcELtR/1s5JGvwqzs6EERx9bRRveE4ULtzGyattAOe6e6W3y
GHVEZPjNRHviAmp8ThNC9tcaA7yrMOx3SqOmtaNDDPvUIOclXpNrReqMGSDxXt3pWe1fTy1LZw3G
hBBwgoY8RKRne1wNk77OOxygAz1YEBkPpDfa9r840AByhsgh3IcBs5/W6cVOI2h+gp2Pqs6qwbwT
3BnAkbMztvIsS0cBkiPAx5MC2xdLIWnqaYNZAlyugNLCYMrp1OPUsIat4Npunl7LPFfpAKBOwleA
xs27+llrQq5MDnhtB7EXd39qumb/GjnCXWsjLG4qNHsgJAZ1aPB2Zyuc9EqpjTG60e1b45PCgeuK
CtErCLX+kMT/MxxZAzUspSuwaAEXB7EUInOzqi7qBk0EvQqWhxKdms5SvDJQ5EqJsFiL6wDXg8ED
3OsX97NmjDRIG6JG6N+gev8hPtu8jS6M4TbhxvCuL/XFa+DUcJ8YBOAPzBuoAw0Mc1BxDdS38a45
YVrpqIfJspmvUkuWliJyErwvoCOqfgFLjWpgSNLhwGZKemc10lEw6SQwi9bHfqUu/eIqgwkgwEJ/
Y83OsUwzTaglIFZ003rhDgMFb7p3Rpj2T2z82B1whZcu8dbuNktrZDqpmQY9XyiLzLa1bFmWChsa
OUIH6b+FbFP27fonW8pOUCyx0KWwMUKb46HGvM6jWKnhGUcNnxHuaE2yTxK2sg6XHuQyzKysS0Mg
ooK6Gdy4NU1P2JXqAbHkXX+WxcV+GWV2E4QaSK4PUxRb8/WD5iVe5EWBq2Ye2xbesCvWytWlRXgZ
cFZymHmbE7UDKzyFqkZAztHYOH0aOlC/XHm06UvP0yH4KwpIkxiv43L9OcEztNghLYBTZNKDiHcf
klDJz+ZtgpTFG+0eyqLXIy4uDCjzTnKb8I+bnyj2mEBWTBWDa1QPnXkPNQrXJtHKebK4LC6CTD+/
OLZ0WEFDVQNvq+2VQ5UrT6ZW7q8/x+Inuggxe3HVEEegtVZwOWBW6kjygNnBkYjgpK9dKtceZrbG
e5AmLGHjYZQhZQ5N7RB8xjWQ1cJnseAtYEMREldLZPTPb0wLRMdynBuuye91/jj0uP6vXBMW+oaf
QsyeAxNgmg5Wh56zNIMdhXsmdYwmZT5LtN4JqqK+idQgXOsEL7RxPoWdbd4kzbnNKQQHprI2sQ/a
UeJCi8Mjukk3a0CqJT2HT9FmOxdptVC7DOfthDydRKcSb+LCnFjo2MoHzYl6yi4dvebnuOb7t3Bv
hxUpviIzoRSFgu3zN8yVPC2VSSg6m9DgO3DFtppfbtccOhe/Iw5+6MgAZvVFRa6Cjicjig48o3JO
C2p6YZQeyyy+GTS5i9pVHeeF9Y/H+htvVkTpFRiMyMC4ijTJ+KME7f82LGS7UhguboCLKLNyulEI
jKwrrM5MbvP8CN1Gx2zWLq4LxSf0chV07zFo/OrmSmItyGiDDibZTVyEyeggAxf+D7p17TtB7Rcf
fJbcJ/MuWCyoMPMC+fLzgijilPZ5nwJKxnT4d4T6dtQwyLJs3Mn5Q93WjoSfHVUi5b4xcu51NMv/
sQvlkZLhJ6grHgGsn0f9r6qL7pNqBFws86VRnFNa105r/IKxx7Yy+9yDQ13uVtCActpB3Gp95EgF
jssVfVSThjtmbL1o0NTy7ZJBYaROt1ZHPclKuWtMYDiD8aYCliXShm2WBsMJNaByKk2DO7ZJGsfQ
x9GB+P1r0wfveVNqfhhaqZuD+eDpemZugEEyvJSyxAW+sHCQ575bKStcJYh/JpzEbp4F7xngbJu0
F5D+Bj5pGGx36AbdNWjabKyh1TcMI8zXuCqll1bmkxowCsHQ8Fz2RPWTwXxN+0B4mh56UgT1d5pm
J1HgIhli3FmwZg9mu6Nl1ZkNae9YvQyhGqZtOjPovVaXoK31OMiDapc2cBRLyC2OKL+Lk01ElIPR
cj8zim9DapykkpzMXClcVSmeqQKAZNMpB8a6uz4sd2AA3hTUekoxYTUGsadGsw2FPsJOCwi9oT1a
qBdQAz0IFuNe2MXod8nfgjahEzHtqOvxuRL5k5oZoWOVBJs321VlfTOWkjhFCrUOzQa62+7JbVJR
3KhraJ8RTRu9sVbEg8VZ+sNm7bcR+phOOfQDyCVoqG5FyRJPjnrlxlGouRlB1zoIw3Sr8Dq8VePw
V6PVqmMGuAMR3vsgzeZO1Q6A1Jpg8QHzobm4jauHMBp2IakPapQGTpvWhW8IUaMRrv1U2+y5zJSH
QrdOJkOTELLM33WeplBhoTdAecsnrSzBwofdn8Os0WOVcjBpvad9CTlD9RQYULcBoAD/Q/0JD5Sf
FB+7a+0zVkvimqJ/gMO1r455t2egKjrU6isnKgZc2vS89ZF2/bbJj1okXsxqjH18utHJRuAlh76+
bzk5CzEmHm5MwGARQ/sWF3giNTCtXdVH/7RQcnDbqKndEcirm7ohyiakVXLfDlHhSVrYQHZp70bS
l15dEHbK85Hv0KoOdgXAaL8wtdGdILRhlKham1qXxWQ8wF09GB7x5xyiRvkFrtGxtZqfsHt4h7nx
r9oOsTxb+LqnvX2i0vbBxXi2tOLMk5F4Sg/MdKzaZ20UfpPEvzBfuYkz45BIcStz7WdrsWdGhqPa
qvUGVtSPCUUfhInmkQL4mSnmTaFWXhRre5gynOMBglFKvY2jgDu61jwosX7SjGqEK0j1KCOCVUj7
Gx1m4Vw17oFFPmtd/K3X7QQD4cQPUvu9tOtjDno1AB/lwY5NT2+hnTAo25SglWk1ya2lw02li9Jz
pFV3eSFeVakUTmnoQNQLMFkgtMbcJrPBMCnSG5AoH1mcch9o/0c9Nk5gQOtOIoqtYbQgoOfjj67S
OGCYGXSCSHRfpjVzUL2WHjrR0LdtJYyMAmbCnpJDOqiyxpewy29rjT8nRtI5HasOTPKzVOp2F7YR
XEgTNCS7MYHzFFCRls2Fk+QwmQ7R5fATUvmZxncdJphcjrtAM4jTFtpvWOYpLoSmD1VvCkdToh+V
3p1hDu6D/3quwgL5OoF3NO1PmYnErTal8mzH6jkJtNzp0N/CXTLf0YT9qvUM7K+m+JFF2pMV2QBo
JtrgU1ru+rLbkLrpnIAgYaWqwAqOk8StaX4SGXjDmF1ojpJhB2IS5NBxOJYDahcp4FynQ0Wjg6NT
WG8SaUKwufQl0WDzFmnbOB57X1TVPcTeXoeyNVy47LROWutnUqTUoSzMnJqxEtpswKOmRvGaB+xk
2s0/iRYhb1TDnsnkN75M5wNzZjp6i/fdy1G4kZmGeDWmsSFt4WPE4grAJkpNf9Si4jWoDXdMG29s
tDtoMG1UJsoNfAYjX9XTG0izIgEP9xpRfyV289hR4miRfZsB+OXQiP7TdCBP2mUNPzSCAqBXgIrU
UjsHRhsbkeil6YRli1ZvAMWOXlq57tBYh0avlkNND3JzddF5KpJpD/d13vp2gH+1aQJhKyt9xuuE
32Jb32X28FCQ8k12QwlHLfNnSnBz6Ex8Kb3PiD/WmEJwi9yqwOO75aDXzhDpD8TKAQCpH9VcvHUF
O+S4q7dCv6GAizsiV9+bjL8rNtqkTD6ameINSvUjSNO3pEXDMx6wEg2BWjBq2S8tEfWdzrE/U2Rs
a3iz2bBNjeHVrE0Vhj3BAceNdCKFnJsm+WHa2QaTR9WXUqu8Aj2urVBK3amC8LmT8jYj+o3K6jej
0H+iH9/7ikJf25CUm7aPQyePjfsgJr8s1drGJt9yNX2GcgfORdW6B2j4QONxT2MW7HqjTh1apCeq
Q4ICq2J09Ch/Vsi4k6R/aJN8mwK0ysH7sGl2Y1jyPWNKsUkCVp54ycRB5Ez70dV2hRYKmozbMuf5
JpA9fVWCBE0VtSfHpGjTI5pj8Ebvhlc+cLhVjJZxbhu9eaJaWZwyZin7ASR/p5Mdf0OtNhyaMIDh
RAgYst9a1W8L/vSwO2Cl+diX4/DIDdqcunAwt1nJs3OGc3kXBzqQoVVt35MOFmpNMPKfIDhb3KnL
dBIt00Tm9Gg1Q73EgPCtFSZp6wjS21PDeOoHSdO4V3IVHeogC+9EnfYHoVbtEcgBzbNwxCvQQetU
T5FKCetQ1g47LrMcZZ2MnSSIE7xNaKlb7fBUJ8ZBsaEryXrQkXWf6VjoHOcAfJ7eYgVd9iZn27aw
t6Ue38E9E6VWwyOnUnKMxVIvG8mBpGi916W8C9ou27VUoYdsbPakgfqWppe5x8tcvRkU5QWtnk00
Bq7Z4kBDgyloSge6fr4c1Ieu7LxQ4S+M18d6FAejViu3NyFOlnJMSYWe3ZpWELtWY/mxyCpvsIp7
qTCosPa/s1SnN1pcaU4jLTRrafIcULP0UiG/c6VJ9wODhF0eaXQvAAt3hl7aOxGVKva+SNwRe3RX
YSc4nKCnUeTl6HeJ+JarsnhSZJsfG6UoNlWQVr7VlpYjlEo96UYPCVpZcTftaHrgFC1IqyggYymb
oxQAHpiQz+vRJvTIWOd+lWGhjukDTIAiT7R5iGNmDB21F3cMCAynETJ14Hn2Q6fAeA1g5TZ27VVZ
BIijEFgjw53O6tBjLYcxrJZWd2PFAaQboG1gvI6q8SL7EH5lhTtE9cZiVeq3QR05Y5fmrsrD0RnH
vDrGTf7MDHHmRXGi+Rg74PDvRdb4fXG2hOVxY/DGXtkNOIocbC5ItYa26dl2/NpKXUIl41daYr/m
9dnu1MKvuLUdcBCToN4ZHb1DV2VTKBy0WCNzgFzAjk5wbIYA/2M607fpK691gYlM894aJlII2mQG
mmYwymgEzmhSuN0oz1ZZwugqMAaHM1y3AlL/Tg3jO4Pcn0mjIwjuT2MyfCejsml041tHx+gIQ1vc
b1ttpw7qN6iKxUe7DN9xhLL9CH0jNwutEHNVOnhZTUELiKrvWQvVuxA+5yCsiLvciMrtAK6yi7QB
DFOTqc7Qye9hHT7GOhQuM+HzQOkcpYTohIRuX1B3N7YKdz/b3NgB34IGc9Mm9C2wMAAi4eAJFpwj
03zAYOMWULYduqK7pOb2LlSSrejZsTOUH1ouFR9DqBLClsZLiEIQ7DVoGOZY6gkEBuW5DYhXscAh
KXF4GW4CpDHIdDthKnCrSqJT3fbEH+rggVf1Ow7bm6wLN4BIMYjsouaPwl+BPdg+EVqKi0j3UPZT
yiy2VasDNCsAruCwMNHZiIQtNlMfzqmb8rUidHRKO0UlpjzmIzuixv8d2Am/VQu40LfkIS0jz8KQ
BuU4V52uCLWtRQzpGLlROZbWZzjgbaAxM7z7pKXIbQqRDoB+wFGhvFq5qS+1Yz9da2d9Dl3iuBwF
0uTYKG8dxJLcDKojDivGlw5u9lVu+omWuipRVUcT8bGLwdUz+IpczlJb4vJyPesxyjoIDAFPOLe3
x52BhF4TfaVX+tGHv3aB/9KVq5JEzQGW/KM0F/vtT3mUDkDKAL2abFWxf6m1o6NXYExMcSAyZr0y
2Sc8KhNMdYYycXT1PWhLt89/CfO+syzvegN18f1BygYCJpMS61wWWFQK1GtqHCBYICNOrSZZ04le
iTAXBIbGZ9YNDOsEJIV7pWTkG09o+PRfPYY2607ZVWeheq5HmGFwbN1tuSoyt9Q0wnD0/78obdbF
wT2GZYAvKR8t+glEMtHnPxzZ+anfmfs//O+I3YPWCLOvxOfu2kxxectpkH+BgIAKIY3ZQqwGyKJG
qirBJDtwkLwmkUD0PkYowmyKTcid/zrirFtsJBS+LFE4zcQ6v36cGqk4Wh6LfbFR5L8hwMLORAd+
BbbBkx73506Z4F03FBoG0LHOPRA3HbWujzJZQe8u9Rgvo3xJGV3bJvDYg1zgm2Gh6RFAHLAxV/Lj
Ytfv4llm3wpXLQJnVaBx0vLN5q1Du50idgJO4/9i5V/EmX0hIYgZBwHgg3l6bpNNX/y6/vuXpr74
KBYUvYGpphj/fv4o0FNsMrSQQIqFk3vxyOH5Eu+R+Q7rXMylSf2nWLNNFpSlLOAuMJGG+wG+1c02
d21XP8d7tH1ArHPWqVXL3+nv483W3ECjLLN7rIbRUiguLDm8VaUJRfGukQe7GYaV77W8icFtBckb
NPYvdoRRZkYd7vSt2xzGzdR9bp3hHjMCN4fs+xqEaXGtXwSbDUJGCBdqAymQ3hXUDEOuYRIMBkqv
8ZXlvpjlYVQFtQ8DhmZzMmhskaa20BV0lRQVif6tU75fX4dLAQxVgVgisOHAGM8AFYYymtzIYN9Y
G81vVevvdav4F3NsKEv+b4z5UZWSwohtlmIIS/L+CXI/4GtrGR/WtBhXnmV+WoWkqiAsTKAOYSEx
RI92tpLiFmz7wAwA2BamOJNK2fxtZaONxuVo1B8DsNp0/kzLiw4iJZofezbyt3D/Fe8NZcTknIvQ
gD7OcgULFbsqBbqPavbdtJ5ie6/QNVeQhSUNdWG0IKBciIJlLodijymLxwgxmJU5OjoWpjZuUv5/
HyxD3wtOwJB6waucT2JhwlJoZg9LNDLchsoBjIRtatrbkazUr0voExtAKHgKfBiUzh2H+xxWMOjk
Q27/H7ilbzQP84J7VBb7YF95FYU2T+4NTuBXx+7h+o5aykQIzZgBRTmgYudsGdbqaZVMc7DCnwCj
3Ot39F6HNQ+4OZ659qBL3w1S2uCKQzIP0Kjp55dogJawHDqFU24X+/FOevA7hHlesNEem436BAj6
aU0PYuk8gWrO35izwzHPjKBCF/JP5a67qc/FM9jBiYtWtmtt4rtJ+GKNLznl1Nl1wQYl2VZsgM2g
2jMr3ytqddbYQqmkVX9n0fhbpT5vTU+WBiQZuaeqK5t94QT7FG+W4w3Clc4iEjVaXB2NmJ+Ssted
VKlva3MNLbq8XLG1keYBqfvCnBSwaaMqrD0wx5d7ICs7uHzvs2O8ndbNh7LNS3SwNtAJ2qwa1U9H
8ZcXexF79jVZmcC/usVWmfiUSeJUujPdwyaQzPAM2ef/QOVxLeTsW1pCHdDsk5OiZP1abvrdG/Qv
vPJWQL5qvcBf2iK4YCCnIXviKJ2lT72wsiHJKtT3WQWDPRlHcstYhMFLX0VvK7t/6dEwfpoQkQry
mzkLFhgjG0obDO/pbU54yEzf99gT7mRfX26p8c+/YN3CeeZvxFl1x9vOlo2Bds0QJs6IWVHVrXm2
LuY0g0KoF7dnOMTT2QcjtMRMVQx/zfUSTxwnpzvcj1Y1jqdfNl+Ql8FmO083OlUrWwRTw0d73Bg9
1mR0X0WvYb7GBlkoGaAt+Pe5ZuWPkoqWSYF312d8m0W2G4pv1xfEUgR4wkLKEIa7qIJm+bnvisHI
Qiy+rnwqlbParzFmvuQp1G5IGzi2cahOfrCfD4DCHBoI0QJBFfL7ChA3uef8GLKf1x/jyx6aRZkt
6zYLKG3bunbLoroPOtPVWIVGcf54PcyXJD8LM1vLGUxvA2LVvWsNO5Yw9k6q0bqtbLXcVkSn32tS
hjtdzcI18MraW5y29cUxasJMry0o3iIpHzIMpyYX3+lSHu7N8DG3X5W33v/PzOKX3ixcxk3ImuEM
/+Lkh05uYxNb9lBiQTteeJzlm1b8c/29fkFPTYreBtSbGPCHxhertCBkcHYpJgy6mjtQbXKFabuy
OIzlU12cGp7eZOOP6yG/9vdmMaedcfFKqTmaddTVIJw+SACA660EIsHBTOWQ7NK7zAVqZCXil732
EdEwdQ30Uw3cq88RB/D8ZM/YR5b6PVnFmt8yB0KMhssPg3NeuwV+bK1PiQrxAN0CEhjHNtDGs+xR
tWVUmROXDEOT5rc5uvlthFYOA3YDGOcS0krWs77RVa/3Jy/v9YN0Ye2AKQdLGs0CL+/LpVcbanAb
RpiPWBOOO+wcYZ4hkeVdf68fWuzz5wQeHkwJpgIVN5eOMonQqwIC1DjTQE11ayfbAwqDiT2PfYyB
IrT7TW8Shwn3dGPrDkEFAWdx0FbARgOhCIwwdsAcfV2ZDB/02h82K100WWTg5cIuyQqNA2ZXGCDI
vWlH7vUXsLSuoLkP9rtp4gic379ieFyQXEysA+iY2oNfqONKhMXNchlilviUIBhIqCJE7fdeZWNO
D0l84vcHuinzHV5o5K/h5L8e6li+lzFnOW9Io3BIByiQtJtgy73hV+KRR+ajC+n1zb/8Vn9f4iwd
TFInqTm2wwSvOQBb9DLK4cWw6hVI7Nq3mp23TaopXd/joUx6jGBfG1trXqILZ5QK5gl4a1A6obCU
/Zxl4qjFgLxHu1gkjbXJ0fW8MfUqPmEK4+SAVSppM97UtrRfr6/Cxe8FRyOgYOEpbmE/fg5s07Fl
kYaEKr0/qhYaZmsQ2yFb9O++r5nzfGWVYnnARgldcRwYwCTOnpMEZZ+pI8JNRMQcLthD4svEjb/H
6IuHLhLOCyH7YO0pl17vZdjZnm6rvuxrA6OTCbQ/eoAF6btgD7G6O9UN3fY72iu4I0ClCVeUlUT3
pfCcPfGsyq26Xu+SEODfKhzCLdBqlh/IJoHeSwxDG6GmL2PUy831z7qUw9GTN1HFIYl/IdEaMTxR
AogoAY7ZOrmS3SgS81lzTRVlLcwswQQs45O6DCQMrDsrOuj5XbBmCb9UZMD6CJxOVKLAmc2Ow0Qa
qF0CfDl+E+7Sg9xpMKfGVWt//YUt7fCLMB9yAxd1BQuFIVTQuF3Sq06gAUllv1yP8LU5j4UAco8J
dDFg4FDs/bzT8iaq1UHDcI00hnEQQPPftpbM3MwA/CdMBDkqdfmQB3HwLZYCzh6FrZ+qIYQt0vW/
ZAo0P+DQloPxLBglEHmf7UFhA3/VVRjADRDtUHfiKH3M6lclgZZeKdgRU3KhlgIU9+x5E90Mewho
uCTn98Zgla5s4bxx/Vm+0gfwVsHpBA8S3czJE/ZzFM2GigYbMfJQ5RYCvnXofGjWH6nmaLfjbXyj
vAkLQ77ci1dJYQvLH9c8XP8BfJ1GBLMnLETZG+g+4/iGEJGogB7pYRDUqPH2+kMu3COQoAFHh04f
uG9sFiew1SBgk04Ur04NeWsBH4GGvaPpw0rFsPDJKMR4UJBASteCTv7nlxmTMkVpOOLa1yQHsyxL
+M/ztbJkKQgK3Gk2gLY8vtvnICYxqYTwD+4mTbTt8N68PkzW+LELCR9si/8NYs4usKLkYZxVKH0G
2IRaVbbFu30qiNhYo3EzSnM3FupKkbB0lGIuT/HyoFMGP6XZ2xO8jtC5ldAEDv2YHswD3wBK4qX1
j94vvHizNvFdWn5o7GHZ0+k9zm8mBKMdWetx5zbiETSDij2Jfn995a2FmCX4pOrHTrdBBaql5hS1
OAJZ5ahjs9IWXVoSSO+TPhOyxZc27AAyc1i1QJJi2ObUJgA+5+vPsRwAnRJThY8SpDo+r7kKNrkG
VOzgoUrCl7bnHnj0a59/WlKztAr+8IcXFLICRNk/x0gaXcm4hdt+SQ3QGSjfEQvA+drMYgfCy99z
Lf/VN+SmUS3fsuPd9SdcKvZxGYeFG3xuIOQ8L+SsLCcAa4j+o7KaJB549w7Kpe5MwunlNqfftW4l
Ly0daZOB07T44IKFNt7nR9Yk6/UiVIFEpNRJzMfCOBjSz0tQNvh+BEknviciv5FR4K887bTw5i8b
t3GYoUzWAWBFfo5MIlZb8YCnhf8vBjHJpg4P2XHYIOaGJH7Z/YvMCPUYJF+MRL7awkN0Iq0g8QMK
F5BUbpJn0Rbi99VKlK/2JJpCofWtQuQYk54vzYZI9nJo4rFxjTOkbG/LTeQZAJqfuBf64bb7kdyO
uPW3pyBwjf2andnSZr8MPtvsApQfXMgVaPdpv61eezaE/ROUmOtfbsruXz7cxRNqnz+cmqQ90RkU
w+h2Uulod82m2q/bti/lf7xCBEIeNiHUPgtDs9IYjQIjaMwfU1hFhtIPVUF+tB0a530sySM+Qe6D
6Zg/XH/CpVxzGXp21+hbGDSbBVqyTRbBFk5jjlHzp+sxFs+ayyCz9Y9mZaJqEnhIskMz+4MXl0pY
2HQe97tduUaUXHum6XVflMc9JgEmq7vGDbM3uzwWwcoBsLj0Lj7XrCawGyWGcx9+f0fuu+Sp6c+r
3cqlSnE6JLVJf3i6Gs3OABaGZptnGBP/gQbCoB0eQw86gN/7etMLB7gsj+zN0RFwOlo5RxdX/UXs
2dYqw1xvNROjOFt5q7pn1gcOej+OVmVuXVleYf4TsTVK91In8dMDz7dahk6MVuOB6QN7Sx+zF3Gf
Y3h8zFGU0E38pt9oTzJ2yXYy1vg3CKEpmV089OxAJCkbo8zGDJCde8+E0HNduATNhcZTvCZCA3XY
aSvvefkUvIg52/dxqXe2yvHME3e5PYeH6LeNYTlEeThUgNh7Hf3fb9qfHnK224WKigLi4bhp6yDN
jNUjHK280h5XksrX8fjsZc42/P9wdmbLseLqtn4iIkD0t3TZOTPdu+wbwp6NhAAJCUT39HtkrThn
zZnlPb3WjqiLiiqHZUDS338jgjZPQ6K/C6rlpj442zmJ8+5Q7S6JGqb+A2b8V3v26swL8L+E0XiV
bDfeoBHpiDbv09c39f/yZGDyACCCIvx1FMUwsNGQHknQKUzLJ7JHjj0H72tKMNuB+Tt0S35dvf10
Ucwuo/QDR/0y/f37hRZWJXM4wYGkzxNaQ81GPrXQvOCnvxEzaLr5isjy2Q3364JXb5P02rFs+INp
XO6jucMlI4++kvdf2IXLdrs2r78uc/mov1zUXoNBMSdAEXzC3IaXO9+W4HBpF0GvecrFwefIZEMb
6HLevwpHPrMR/146vFYylnqwB0WhbIDsZeIgg2J/JWvxqb95gQWALomWKZB0fn+6VSjMpjIC6VCo
sHtQqMKY546DQ/R1e9Tfse71m0TaAqkFZCqRd7raIZZbD9HcYuDBRy/lBVSVdjeYfLqBaw1JJ3Go
91ZKb8zfgg1KJM3PKGlvMYiU+1+pUH96qQF+Ch4euCMXku3vj+2EnXCMhbO/bIINPfQbjL7d0x1G
uQt72x/iL1jHn33IX5e7Mlb1gM1K/rYb7bMI4H521ld+7mfb9NclrkyTTVoaepcn6vP2FGwuPdoK
mj3L66VF5MJ78A4YjPhq1ctv/ccn/eU9XhmklkR6tS936KUhZunQkW3vvPMCdS69IQ4gx18V8756
zCtrNIvJnicDLw3CMhcSGEZ0u4Y8WYqtaYlZ0j8f/suO/NPjXZmidpUtuG4XJwqzxaMzJKApZwp7
1QayyA7+W9k/GKRfP+HV+dCUxiuymUDyGpECRVBBZgpjNP/9I8XIHSJjejmL17ZBYARIQqMXgyta
JWh2KLnAJNoJlIJExuvmz4t9tu9RyIY2zqU88Y/ahCc0H0ZI5UIa5a0Tz4rkf/79nzrtvy5w9YG4
rgM+rlhAZ3PmZE1WZt7OFKQYNrT4qv3rq6e5+j6RofUaLWiW1rQJN5bBiG6Fqb8vPtBXq1yZtYCO
KvZmPFI8PoO8l7gYe/3zW/vMcP760q4s2oRMHmiClxXcOZvK9bYPMIQY1D/+vMxXH+e6AmBUPEvc
dCaNnv4FkBy3zv2lxkzTbvNVUeiziwH5JgAWMDeEOvvV/dcTGVgh+rBTY2G+GHIvFgD2sdo4i3Qy
t1PrF/HV//J0/17w8h1/8QsAaaMuOCCIh3O3YKk4z9swv/QBQmkFiID/207/93KXj/rLcnHAW9Sd
cW7lTxpAwP5fiDaLby9XbZmG/weL9evrvDpYxjFrOfToV537nTMvCbp8vtjn5DPb8esSV8dpiATw
WCirQVoeAXcWP3jgHGR9ygqyYwVq6wgxmi169m8BkE3Uri2ao/XFY34awv76R1ydNtNadWUufbne
xlh5tb2oPcIFssBynTKdoKfTSySEH1FU+sJ2fhYMgMloQ4M+BADvuvXZA2BNMB/+8t+6udthu+7Z
lu3V9s+n8NPrBF3A6FnF1BT++X3f4ByArePF6MeNUBCOodlu5BdLfOr6XzqN/98aV5tlolXsWDHW
gIusd3VuBZC7+1egwSP0Y/0n3aKfunC/Lnq1fSamG8lKLFo/X2JhjPaKRG8jlJ8h9wWkzJdSpP9E
GcE+I6IiKDVeuNfXHQXctipMNeGKuTR//G1sdsJOLodepfwMY4CIYD1BAQEFcOAi3myQ0jaov6Ne
kf7f7oNf/pirdx7QZe7KBn/MUEC2Oqf7b6Aj7C7v+j/IO3yWiP/1ya/etWiG1ZgeiwHKkc437vYi
9cS2X4sFfHqL//JUV8cRw7xazxDzTCvJEovcDnxPvafOfPz5UFz+3mu/Lr70YaK84EI5+up5fNd4
VT+UJpWeChR04rh4q8uVbwDcrYJUlkH8fXQl/eLIX87aP5ZF39uluRkCs9cFBcs3rGzby9ONABw4
8F8hC/7ft7IiooEMXoxMLZb6hwykhdJfj/omtmn5IMApU1/kmz9LqWMBVE/9EP3uaPX//UqhHXFo
50dQ/I4gbOLl6wFlubQ6Nn/HxOt+qRJ9CjfYi5iS+yom/uQd/rb4VeQWq2Zw+wiLE9M1WWdhQB6q
BVPBg+H1z5vkb//k6nNhKYiLBNAVhObj1WacYxnP2g7/FdxMTwwqtvWObeXDV+IAn5iC3xa6csgE
moMrFWNeiZ6GXbXv0D4ANuDhq4GQfwq3/L0z/v8DXTtkvSjLDmSSHgF4d9Pt6GGmN8uzyNSGHkf0
DG8RQyXRto8A4TpfTC9usS+54tEnh+/Xp72uHDaenpahxXpROEUz6BQ1+BwdOGxpU7vOzm+kfKoi
HZz4tJhyV7r6h0FPVY6mhQEC04rQNiEAFdyDBuf4CVtY3SY2eNogbGBk6gX13bJLEBcwlccALRd6
LQHjQEsWpLQ6gB1Gp1sz4E90WturU2jDaS48/WxW2wcD0hGFHQb9I2GeTCp7jAFMlmpUm0CoV+ZX
FISg5alfMdk68vBog8By4O0EhVPXAmhjsqPp6Mj2r7qNXx0o9xblTGUmaxUmy9iHWwOgWGoTs6tL
aKGPnRlye9Y/XKKt1LUC68ECGeWNtSAnVGLQhaBAVFRLXS+pnENM0XqeOEF9QWa4xlhBo0a3gMux
Me8YelrxPsJ973Wo0dSR44IBFllN0nRuuwd5L97Wk2lBrOdu8BdmyUgifMnuURZEB+OlNVVIjong
3vX7h45X05xovjbPnglQW9KOfmeYZCJfuIKf+dK/bQny+40SGUj/Oh0OtbeBL/2NQyUsypDaB9m2
RY/uV/7KJ57nb8td/v8vvnTru6xzL8vp7CKZaDbNudqgypwsu+YOxJovrv1PXLDflruKFKaZkFYI
LNeAR9cv6oQOkK8e6fKG/nBXXbt5yPyQqOZYY8bg8EVpvtqAEILi1SX1A5TYF1fjP5dzILOAQjFC
e6R8g6tHgrwIxiBjFzI4Z+DCMmc7HurURx/ZePw6cfiJq+dEsJhRjHaGS3/V1fcqAxpUykLicEYH
7HS8aLKLwwwsBD7ZpRJve5s/P98/L2RkLNBBQDBGE+CwX13IXjVTvzMoQQwNbVI7rN9aQG0SIEsE
WDXjixe1G4MmRADW3C+A3P/cLL8tHV4ZV5c0HoqbHJfhrDK7nF9Kod///HSfvk8cfTQ+BZDP+kcv
49QsRCurQqLJy/1+7+1BZirCdKK5327iuyX7WoSEeJ+4z2BeouAPwRjU+6PrLiUjDemXOFAphRZr
QqHD3SZr1QMdpUKSWVTMAB62mC1bK3c76qFMSwmBjYSBhZi4YL1k6O1M6TCKQmnMfjR05vvVkT91
FZ9i0787jX6yh0BAIxSpXM1fZQtmE2C4cFTikwmbJcX0Xr+XcM0SKepH7LrCYjWgNGt8WzoDSVYR
Z/4FdxQ6kFyegYWiNXpNatiEyTwAfHRqaPVdDSWgdWURN5RurLacEjloxMiTBFVRzVEykxHdcUqi
dw3VHmFh0LmurMLuunRS9b5xqlyWbu4M0BZoFP8hona3LM1349E0ZLRYhb2Vs9hZI27k5kLWk5HZ
iLpiWz63N2CFRQl4bF5K1z5BUwfMmehBMg6snyjWOWnv4eIW3KuTsB3/0jHjiWH4UdZBNUSPPIm9
6BBYa07D+ozuYj9FJfrWK2sO6d5+2gRG3TuEos7urw7eg4PgBpLDCccQW+pZ5BAEyxufATfSo8UP
dgsh4nbUNCu5q7O6QaOKdYF4kVWzgokKQ7wghe2tiftpq0YKQzb1SdkqD24wgkYnbhB2YxK4ThqP
8TwqWz/HzQMqC7G+Uz8EqpFY7+PKPkKgNCN7vF+W+riIAF3xcyjgUGua90ifJo4xSMSgWSEXynbT
lTGgT2PoJvoABxZt6DjJoNqf89rctb3Ds8atXz05AIQBDhIaenvMiNTyKQKErrBEq8E06wFap+8Y
IhGpCpFjruwV1NQRu7Krhu9SiHfJmM4n25c3jqEV1KAddxs2lp9Lt+ZwQuK0b8W4RWzBklmIG69l
PA3p+hTPP+dgfrXKcu/aAhz3kp3lBNPdyyGDtkFm99/r2c4xilnM/roJgnlDlsd6su6Dssy6YDhx
NtxQsq24OncjP48RuQNB7B7C7UmsvFtNLiSm2vpJiQx36ICPk5YoJ2EBjh/t1A+ActFSJduffjzk
lSOCXdf77R2QqUE+BxZPlSI/A2gZAh49bl0F5wU0SsgzWm6JabkyGSAVny5R6WVtZEQ2ovADwBMa
tqxGv+ka35Tr4VmGwb5em9chmoqyRyGr0fM+jETRKG0S24R5E+C/VkyahA2Im3WtksWpvrdz32Ru
FNFNNwQPk8c3cpYxjovPiqnGN5MkvtM1akQag9eFZdlVNjLhPHml6jMKPZK/yjVu0raaRdEvmmEy
GamChsmn2ZCt3/h+GnRyKCYWu2C6oTuItn7aTCioY3S86G1639ThQ91HB+GDqAugXdZ14RbTYuDF
PUVC79UKH2J07sPYRxt6h0JWTV3Ap7TNEjeGk+hLJCRQ/n2r5YLBkWUJUi9iTa57sMk0SAtJP8h3
aJFBvN7Y+bxY6djgA9mh2NDOOmDYMu0dG2i8MtHrfA5XK06FcaG3svjTyUdMlno2uMoW4zohU1Cn
Fn91mhmJLCAeE2uMkd+XywOHSF7SO5WddISCoGPMSxD1Ma64YDNx64UvpAWLs/uBEdyblthjEszk
NE/zHuSvowsxiCnG3rFv4QhnALUdVf9eK79JF2GViTNwBps5HvrK2tn+8kPH+JzAm32DCsn9aAhk
7DBglygeQ4PqvXKbJBy8fOhfRvAN45V88Gl88rnZOaHcTnRmBW6x+7WD9sBqlXfl0Nx3Zf9TRdV5
bejGYewwg8g2edGtDQoq8ae8kf5GQQ0Bv+mjBXsQRf4HDF7K3MUocxoPHPBp3dsw3RyE6IqTZOjk
uV1A7iOs3AYuPcZW9wC9nsJr7Hxy6NYmTZ1qNJAvTXxn6Q75V+FlkRbnaXmbKoweBHEVnkdue2lI
wqOKaZdg+4HBB/Tq0H/D99z4U3ekHsKEpR6ew7LejGv47huys1tXpZ6H7WbjroIcazGCwSccBmyw
9bba8LLqaoqzSM3+ZrDLI2H2E5/DG1l1D0HAHkK0Qw6O2cvRKSCLuQmbsCrsCTM8YKRaWVya0yyC
vAtGApENrnaSLU22lqwChHI9qaV8h3/60DrAb0OYKAnxiMnUduj9ZnOYW423nME07jLEbX7muehz
6flHT0Fk8+xqayn7o/ZknHAHVEoaCKBJo+V9XKTeDJ0rk7BiHt4CcQtU6E5TKQsfN8XWt9VjKeoi
NhVgexPDLTeC6xSUkFkOQ7TxQFDJ4xeVHNxeK5ffmT98aDMiqpsqtUU+HPeD3aYLjzJCo6PVj/m0
xpAKjP1ET5EDVWNGUmotbOdP4jRYgI4K7Po04iUY7qzLugYJkrCxRdqNNEqVHR3GMlhysa6QhFgk
AcKy2gTWWCVsJLlmet93I3Szx0WkMZ/OxLmwF7XJYsu5t0uyU7SbkgUEbjfs7cy2kT5WetnFwLRm
fQPkEhdb0AKDDKCnBArN2zEeXv1yUAlgfUUJZvPia9jdTtnpAo+X2zX+3OqWubZKVe/CCwAk8hZ+
zJ6NskpcCCgWwpnorSoJzRbPlvk8i3fmuHTTNMrelGXwqLiXyjrY0jbejK5581r3sQzpcTGA8w8s
ayrwXWtcEc487KNpDZN+Co6rO95q1R153+44Jm9zpWPUyeuoemqFAbV4tv2thlTOga+1nTE5WZlA
886R+r2d+7xuiqiem61om+eBo0vCioR3K+xaZgBmHx2P05Re4tTOd/SBTzxIl5Hxp5YzG1aFW0nF
XZKCXLnpY5TdGL7kDZLZ76sg+yoATUJW8mUUcMpXmPPFqeFGVuu46ftIHvxpIHCkrGhfEncL9Z67
rkczGsbpDnBRgQasDE6SRrFmeZrKkSUjA7uWT2CoRhirK2c/Zb6+w7Z9qegsE8ntH1w4/dGE3UHE
0akiktxUbfiTUBehozUMyWKUzpcQHPqgMU5O0TSXjGT5sYT0htBL/dg1T11poT1m9V4Bhbe/Aw9r
inm24oRSTyXSiQCdZpLBhk1+oUvEHrxkvkzjyZ997Dwx/mTwGY5yNfzOrK46qAGdblYQWx9eVNe3
jqM0dkMNAOpE4hUcy9HaDj7lGY7d4IERqMlBME2fXRPOm9io5dDbYQkzWTd7YQ2Y+3V00O1Lp16A
hI1q764r61ckjpqbCrqqW1+MWKZXH1qHgAt3E0C+E66ESTToA7dcBQ695ZSp3QEal4QNsV96X7q7
OOr17cBYsG27mG8snO4HVc5WlSD1ILOgxrVkPDXuIARicGm6XhrZiss0XEN/y8s1ILA9Znp16748
zkGEi8/2dJAwPlm7zi+DpBXVchBzjelIo+zEL60pp4Ow79cWYGsdRR9wcXi+zLM+tbNtwN6fmcAl
2dWg+Tt297AuYBpDgACs535BLyNyNt4dJ/jdPtH10WYr28b1CCGNqvk+mRmmIXABD06Ac+2RS545
yDy2AWsUbfM1Xp/7s+oUmJfCvw1C8QSF0DtPVx/EW7YLviZo0uOSxDp+tCtziz3xNMkognbtMBeO
8ne8abd+GD8q+Hll3XSQLoEcwWLxMoHSKMUVzo6gChdMttsmhEAP9zuaD6Lc+NX6UwTmiJhnx+vl
3gn6b2R2fhAvGnIygdQ7lDe0AmB7ijpQ5+mpDKw+qVpDEkQQgDjzc9So50YLmSxh85OO8w0q03DQ
pFwR6dg3vJlOvZZ9ZocN0LJuhw+i3b96MVLYOWjS0PUxXOBz1rU4rG4c33eCHGnEEG9K/rSO6oTA
CD9LFpiOmrUZZCtY1gZQb/AQ1lUh2PwTvGa7Y5C56f+2JgbtuD2F1sMYPnRmBoF/CfPIgugCjPep
Bt86WSqSteu8aSiA2FPcvoB4f+ayhS+KbB1APM8LYpbCwrTfdkKLf06DeE96a0palwAF333UsisU
Q1MndW8jOMSJ9tkzCk533LX4rl9nATF2ZEzp8mJFChxuG4w7aHTp0+jqaAuPAax2XUNaU2PrTMsi
N13JKe4vbW9FjMKiPd+aix5LjKayHn42JdNt04DzDhQsnCFnKGp/5Y84LsC7VzNivLZ7B+4Ts6QT
3pY28btq5mbDGHTc9Bw5m8WXwJdUI30RffMam44fesbndJg4HtwsCFga3Jp6FDcdcP0YYFVn1Tpz
Fktp7yxLBpnAqHGGeVp/B9nodzW4GvZLQfZxtuwcEdCtaQYoHRuGwpPkWUR6nspl8lLPx4acMVeL
2JxvolJbCdMoGpsg+L441pm1wdsEJ36y6geiuo0Vq61Z1ceCWVWDuyms+HdAY23IWFhw4Fr6PdAr
gdUKy3MbrvaumszW84fdChBwI7qt7sMzCbGMsMidXwcU6U5+XoFnhx7jOYybLV1tcHDXG9Suvjc2
QuMVtZ3ShOYgqxA8pNVpdn2Nf4tjBrwvm6cDn5sPBHUyWctYbu0e7UWu7uoHqIbJvHP0nanxNVTk
ousW+gAH1kbTMxKoJndjU2Y9RKXwvviPZcRPzAOft6BSe2cxuv0m4J7G8EbQfRANW+EquJ4t7d69
wX8H02sbI3C1af19FOVjRKfMhPpdRxqBZLWJK4Q3c7ztGXqsOv9miMw+4IFOPd0+8oXlkiF7rKEU
4dhQNanXwMV1NU4Ih61Xt/LrtKcS0AOvP7ut+pjhXuSucKzdrLgDMHXbnEuzdgeQ1JEloCvA2Zar
c1quPUZORg+HsY7PLOLqzl+UtenoMJ/WOKQvtpZrPuK6zIKpzS8ZGha2+Yq2zGio9iDkbl2PndjY
xa/jStpNUCOW6PomyvTSOtvWYfyNmVbkCqY/t1aLHNVQBTtAvEOWwJmfPiZ30md3JPRniZlulrST
5oghR8zAawDY6TJ229DWm9Ef36CtcprhlULiAlGNxzWmaNhS6KkEA70fEG0DlWTRwEo62g+byh7q
AwUMOmuissD020eg/JOwe6TGVvCbmQhTR3q76rJphIFro33ED5N+7PT64kCEMoK6V8uHwwLvKZRV
1lfhpuxI4VfjX9Cbg1dcC+guinBOFi2z0RccbPs2BX9+yCpbTDduaNoETjCyOby+8aQvoTIR2EUN
1ZhEIyvxPYqsI0UAaVULXF72qi3yGsfI6cTeM1gH3zDMSzPLxsOmUb3Oh66GimnfZY0R54rMdwQT
h5HykHdYfXKCjoCCrMb4EklQIRZ7CJH5dyJIOTCQMBx7LGzOsi6yyH7hy4Yo96YL1JPjoZMQ1GwH
z5KEZvzLwVWxJbUFyOcapJ3V5BP8jnH8Fjndd3CYmyRoK3R3OuxUSQSiHQ7d+XKzZ5j9rPAVxweI
f/QoJpt3acc70Vcbq9LTRlHLT3yvTQLMniLc0Jm/ihsIhW9R876dAgrx9X1vzsDs9RW8RxrfoFgJ
lxXpInSzjWXitVvEkDFRe8Q9Gq8e3aZguiSQIkpx7pJxKpOOfVSSHC1r2k+1n6OKAwjBzaR+mBG+
rONnbJ3gCD3X8057J5s/dOwVGZLIuEUDUvgl6rMGiDm8xFNBWbvBhErK0PkzVu/x8k3qm8a/b2GO
XejbWDBgkZ36Dks1u4ng6PoOho54XVQEmwOSOh2r3mvMyq/Rm+e+huX4RHA9NP7PyLy7/k2H0N5d
oAPD7j2o1Y3RB8CdOaYR8rolKaReExr5iXB/VP7j6Oicl5uR+knUPmkb3hVFTHAbu7cQq9VL9xZQ
UegmgmLcocRkFG7EPOb80WUBKmthc0Igd9KB3vqyxKY1BYUCYFzKrfZrqDbwRLRQDPGQbODgtIOy
3froI4Pzaptdi7zpBA2VJnqVQXVopN6vpseFvQe6EOoO4BMHcMJjDBUvHD7sy1hBp2L0AQefypTD
w0jHCZVjwC6LQMRyM/b+mOITI/QlqG0gZo3go3t99Ap7CX0XI6DoBGvUOqWXBMxKvZnu5vpiyf0Q
+SytqqReOlR21sW9E0gCZTORyxYDsxEytrzPZmtgeRXbrU5X6a3AoiyZRCEx1w03iddU/g6CUCjB
AaiHngQIiNQEHH01eQUuCV3QerqtRmSdVg/Uspn+9FYiMjgTcVKp8A7jDHaGJFPOp+6xHfQTG6qD
sDDT6qKyiKG7ny0Btl8y1EJXDufKL9sw9frw+wx0ZdAhFllW++KiPfi9tYeHf9TlpTvCckCK1z7P
9YKATQTkScymTZEA/stj+puyprPNCcHsGfD5UP0q0zHsj6GMXzHPsW4Wl52RHa0TTFfbCaHxjhh4
Tloi9dqX4mSAMtvQ2IFez7Ru42U8ahYomUAW0rqT3Sj2VtzkZa/dbAlVAxWAuEdVeRiaDGgWO7ci
p3oF9Yw/1rb4bpWy2jJYWyQjmSPumsCbbwSM8akcw+nNw7hS2s/rnEE2WeTIj66HuFncjYHO9hY/
Fu3Gxo/Pc0xLkvtOL5E7VNOUWkjrTqkz1Rrwa9xQOHGIo2u2RARZJqbfwYOHNAQj0Y3LjHdYDXwr
NGQ9hOvC4HXICF1ndiTiH63brSWcWaiRkosHrHCjPWjB3VsqA13ApR0yG9z3J0Op8xCWvNvDW0ae
Yli4c5b1fLvYPUqnLmW2yhA6kKFAcz/d11zpLa8GnqETjKH0DkWWtO775RGR4qSQjq4bmZRVN7Sp
7dHwQOSobkQwYp5qdN9HCxR/Yq9x0ZHSgK/VWvde1TE7VcTuQVcMfT6eRjMzBgUrhgTkhMDtLsB7
FUj4O11axzW7WX0IacAJRK297iAzgbOyWI82GuDQ0CzrPuNQLHqbCDcHDNua3I+ri2JqE4obRfoS
usG6cpcMOlmm4Fbz2IFP+oTmCV9kzaLc3STtZgdYg7xDMqLb1j3GTBNPMSdO/HB1ixrnK9OgoyKL
hFG+xLeQfynRurtF7oCwS+hVFuNSR1tD6vKgWC8REbflMzdlg5Qk7R/wFd8mfyU7cLnDDOeXH8Uy
1ncSdm5fM4h3gdA13ZvSfl9bHXwbtKKJMuMD0hzRfmxrXvBqQTTZTATaGhC2umjwBPe1S8WGuaZ+
gTvWwnJHXeYtQ32/arBVkMuWmPfQdXPrW6OTzPEgju5M7OcSLQXbrlHeZlkXKI2ttp0KqawnSKfX
WweRVR4P8MFiJ2zeZcScvTaNeYhMDyXGRqlx7wh/fWy71t31o1GZx8f2AwkwgiRyvMaJsGeOYkg7
yTEBkQFcF6ghoUvCQUjsWci6gmlcqaMQ0FcKevSeQqANYynIxWMTrPXwGgkqXjs2loc6WMgm6iHb
tNiWhkx9OdKTxeY+L9fB7Bgd0JgQj17m9JGXETQBFP00BJA4qoN7btv2rg7g6HmW+zMwvbMZ55Vu
1CSms8Uh3cDgJUCm2PHnKUGPE5TpIeXm51bFpxeFSfECxT4IybgxslOhbD+mTuKqrkcF6w/JiiVZ
GVUf0Etdj5ExVepc1JiKAElMZOpxLR1EhJKY6kexGZ2QvZrWpgXCWLq/6OcdMGYrdrruKzirE9v1
XWi2gg7lG3xI200QLSIXOYUxBO06COi8lks83WGWwDvPAxJZdQkBMnR2X0zB40rtl4jJ4yBHRC/E
vIdC3SJSyS0ScWSBBO6odq5SMvug7w70uSwNBDLW7uTU7S7uIdBhBmy06OjhYxCOU6eCFbF8Z3u7
Fa0H+3FAQ0bZL8dYz7jzVY+73NqvOihYrG5MpRNUpA+Rad8mGFj485CV47nk686n9o1Xw9cz7WZm
YeaFH5PpkP87G4CtRdPfGMJOlttAJOR91eK+gRq7dJcC4lnnOFZQyhgqlH2sd0Dl/OVBtLB/Ff6S
1ZpOXUmywEeDApTWkazrGPtrbp4RzSUKhopN3/32IWyHIg6aDeYhkiEw22EhXtEGPUQEMYDR9eQE
Ltld3TSnKSTHOmSHrtc8qQKcxKgZCgIPtpsw0ROh3adSVTGhayEpnY8mZMigON190DWQuJ9uCfTq
Iij3qXEzhvf+iJfTvQzhh2xuVbyvYFzLFeCadXivhruO/tA+3YIQ8AwP4c4PXlu09eF4JjXyD7RD
46s+BWUPFZkKRxQRNLQELVO+LTrMbKRw+w4ZtPEWP4mgvpAwwJa09g5l76VyoSw2P4BSnJcKc15w
I6fFhb7amLWoHzroFe587HcMoM5Rk0Vw2qEMepjQuh8QfZTLW1yqFNX4vxyLQzxN4Q/hOeUjlAd5
Oga7tfnRXXTexnvfPnqtSZT1M1bnit8LdNIhL2c3cTKuHSRzLmIsLbS0wMuqoMZsyUPP0d5hGMpA
6DqF9gxqe7u5AfIN5bjF8jLdbqG5V4Tw9F2kFgJkstf2xMcqIyVywqiQor0oq22UvU2UDfUPT8q9
WadvIPedF4nE9khSxFqodLX7wZO5Z3juL2gldsWuHaH4Re2NA+EmcAugHHPRuei2FnvApPahInEi
W4QT1ZJNQV9UMQpaSL+6kOiEC31wu/toQEYdKYQobDO7fRwWJCRImK0OzVZ5X00BCiLczMd2hUFP
WVxW70PX2qDXUe9QI8TL3GreVaO6I6gJmcJyEIDyjr9gY07I9SAFtSCnC/eG3yJhCgtZd0/B0txF
ZCmiCelGgsdd4IvL+BDGqO41NprAfG22vKvdDHfjez/EN5D8QZHHIcewC/KRoyrvwnL/D2nn2SS3
kWztX4QIePO10XaG48iZofmCoBHhvcevfx/MvXfVU423saJiY7UR0orZVcjKyso8eY5Vdy9Ny62Y
jPqLKknPUPPZsOmp1DxzmvcOAoF2B4Sc/s4wnuQ4ua/a4KuqGzdKpVv7oGSydQi7p7SXfqlSvG2I
ZUqmHIbMPzHbyJlJhy9+X0Jw2QbjoVUV79ZAQHtvRT1QxEwZbkbJyTcGTwqkjiJSscCRNyWMKRIP
O1cP9VfKypvW6m9sG2qHxt/ZOjMyDH6g/uZCJYOGqP058hTSZcO1rPnODiGK5rlRQh6Gih8jxiY5
UtAO+6FH9VFTvg4OzbEIyWxeB9aPrgx+yUn7NAFB40mEcK2fUsTWdX9nIalHre82HWaMhFKqJxjS
XdWXj1XV7wyrvk2ybxOvZkOx7UPe8gYLguBUKtGwc1RKbMmYGdtJssoTF/ethlMZAMK6LLnxK7P9
lKNUOWUml3fn7ypU6tAQqr74avm1GrvvCE52m76sE6rm1R5myOd25KABi9nrTXYLmvuu7aanoBmf
dM06eYmOUmzzc0TMSfcKn2yvvslSqEWyhNUMzwbwLcUM74sS/bi0GB6YOnswmug+rYzvbTy85Inp
opv3kpjNLk+9+9iBx1hV2kfTzL5QWN+jhvhCx24/5X6/7ygR/p6kAIRID7aR17+sU9zoNKX/1Nud
j1Sj4X/yk6DmbWk+DIX8G31F6aYpQSS0Wtc9k4dNQM0Lw3pOy8r+ltdzYle2kqdtiUm26wAh2LSy
His7oMdUwhkM3iqxr+ibpE7o9Hajzv1kymnt6lY1HXKvjNw4SZMD/76/a5s+uB0tXv+JreePELI0
t2lEUdPoLZpjdHd8B4hLmOyzSbZ2iMV6p57E6qOHYBn1soFar2ElnKfCPmgUp2+HeJTQoQzGrVY2
k6uWakmza0Y+QFTjBnH1UcrD5C5QayJTWBnbtJKHA3PT9rErNJXGkZ5/HDLN2/m6GSH2l/IY7C3v
5IRadfRAr3Bd4YMPcuFQaBhi7VOghBMady1BCO7uglIySBhZjlAWisxTKSPruC016xGk5zawtX1J
0r5RmxKVs0px2unVG0hpwbLkfXwrFW3af5IlExaYeqKXyphd7H1yShWuP6BhyJu1mkEZ1Vc/lJ4X
PjftQIs9zLh4KCLGPzPSebACfKc8RFqQBylFTt/MIQcpIV8ZG03dmDZv/D5xUC1s/yK7/eLMrX2j
GkxiPMK+aZBBeusYXwKKLHWebPXC29odLaRe35I03cMH9Gh6/lez9V+NNNl2dBNJOj5aGUk5+h75
DyfIbddyYA8DcTHLHfovRUraSC78Iun6Se+CxyBiwk23ouDgM3X1aLWatwnz7lmuTYkrOqWLBJR/
m6joTbLox8qMD23gbCfAW7spH2/oFVhu5GXO3UTWVI42tcGE22WekEJ12ixc3xg+dJr2iOIob+Fe
OUpyDah7PMpl7p9GyforHMO5SBVmruQxRUateeN5aEJC4wYNgwckxp5uxzL+1TvdvZqFz0Xq/ACt
V2zqUPnojaRgTvik8smnGBs82Ju7yeKGrMtoS+HglJMQJfL0KEulcgA2W26SWL1rPZ5McvTbhofP
1/Ktr9avMvOYRg3tX5/af8Xxd9NMD1rRfKvKjkmhKN2qRuVWcnlftHO20T6VZrZ3IiTv6p+h4j9Q
X/9QRMYzSM2HbEiZlZ2mF23Q7zxkU5XQvB+Qu04885ArzacRWFrfJq+KVe3HUDtIFSR9aM4BL77r
DRLwWDuGQXTfqC3dUZiCg+JNWlGXvOPk6IErj6io9eXt0CIxCm3pi9LYh7Q0vjTSFGxBtfSb0bNv
UtNM4LEH6jx1ypYAsddLGpWgsqEcnmtEqnSvFgnCtRScBtoxTVGfOj+gjzgk3+MOacWy23rN+EGW
vQfTrx+alCpCRJkU8DLVGq4CAH3Vxgn6u0x2jl0/cf+HKNmhv1pU6j4yjFcQcvYm6RDoTAMZVoTI
2YcDz3kHUd69mj6C9Tsy9Od2qolcjJRR+AZyS6VJmz74oA6PQ00N2HQYfq6acNsPcytj8rIPNPvM
m9HJUdaOfOclBQlOS1PRahcwlrJHVtkkkugmPy/5PDklOX2jONNnNZR5V6V/dXn1Sn+p3VlNm8/4
csm17XzYKVqICGXYQUWu+hPAl/hGtovDwBEp2xxfB+k3ZVsjViHeNcsUYUMp3fr5oFFRso0neRp+
1mmUn1TJ+KITATcFhaudGrTKtGkapfhSd1FJWaqYUeBOv9O7lDyaLhevQskN1XJfI9ZJfjWgJMgL
IcgPmZfQYQ5D768hCQmNMoIIjoRAc0pjZWNWcv1bTroHYHbSbaE61Jo1ZSc7+dbTPJW/VmF2X1Ex
c52K2nQudzAWq8Db3ATNzm2T0tD1w8emtH/UcRgdNZAxzUisBC83UBFWv6Pl+K0Lo+2AiNHWBy43
KBYZbJSi8FiN3yOnuRvN5gmlcBKAXAHPruAKsDP5tHFpZSLjmLrdRO/PnpKjow0eSKjgSB+FRAN1
HYcSzl2mk/vDTx7cN6YE8EyOxq9cD/LJMPLdZNDVn1JFQjyYQo+nAgFDy4QbN65++NzZ+9CqSOKd
CKbySfW2FaTl9NOk6ZNeSB9MUMYbJUpmVbFevzUomh2prdPO15IcUu4pdS0+yVcH3eLbCqrOL5Oj
ofXtp3m4Ahp/G8Z4j+h+B5cV+faGmPHtXMv7t9H69CZ3qfYxV6/frhF1vo0dCZZmuQ5V4b+mDEnW
ezh8kmSl0dVAjjk936sTzB276sOszWRv+73CSEhzQDZkY1Eo+69obS5HeuBhoPxOjjezlYj2TQSo
vHpAlNMpyr2Uj0hNUguqwnh/Hfe8AK2GDlhXnDcSigtuNUMyRzNVrdrNVeMOQtCPRa/qa8j4eShI
3EzKT6Y2I50dWRU2U/fNsffptLtSJ2d7iozSR1VGZDezzRLeeK3YthmHOG7T33k4INyZkacFEzCf
qAl0kHzgKyqQFlTsGe7QFEDL7UTaMHbS2hzXPCp17acK8011E/cVIpY8E5i6qF040RCv2hkHcx+j
XL29vvnKwsgAu//3xgiYeppCrQEUsoYjFZRAc0r23rbZ8ER844dZpXJcArmf2xPlrLphkAcrxR5K
Yz/L7zrjmcE2BEO10/fJztlKf+Rd/1mfJgymJTLwv5QyHBaU3dBapJzP17fwcjgShhao7FH2MCBD
FPlT/GTwaCRD61Nk4WejQ2XdCBHkjW4o2a3MkywdlXNTomuUtd7mTUwlqNgXFXD4f6yYprEWFKwM
C6pDhACEY1Iyqx8UhsPIW1hQdngc6Llf3623OTLRvekkzhpEkDcytPs+rKlZYzeR5eHYDOgnX7Wj
s0spRjOkUhyUaHfd2uK3OTM2//OzkSKvgbhWT1mPDTd7Um/tADj0hE52rPzJQdIMB6J7Q5m5+IR1
AS5N4Tb2abu+hvczg3Pq6hvL4BzFUKKuUbwsxTPIogFtk1EhXyV8KFIcP9N9aP8MaRzu4XTgxcFr
xQ21rr+VMx/oAYPh27yS9C/Xt3TpWji3LPjgwHR8oSZSjbKTWd6Zld0faqupP4LhD47XTS2MtOKO
Z6sUgpM1eeSA8RuZA7NxUH3G3Y7CZ2rt0owxKvhEXCpm6Sb0XDrZyqdiOAAxXvkRS4cOeQibg4Fa
BGWc9z4UoddVI19BbnvwDlazo/0XH7mtXrztTC9XKQ/68Q9m4eZJYQgdadWgOiLOVnEQB90utcq1
HiDqODj76BO3wJ12Y7jV3azmurLIpWvg3N68CWcHxcxNTRkm7NW7/Lu6Qz3B1e6Up3ZLKsrbYG1P
59EwMQjopgnFE1+XgWhhdMzp5FIPQ5Rq1Cfkg2wIhBldvzPp634x97w/t/kaL8jlrDwbemZRWGAp
O8i+p4TOSJE++qpyrEEzDPUvh0pgaFANTfObyLaeo175en1vlw4Mu6fiPuzwBT14B9oyTswUxQO0
TOSkOg1dQ94xrByWRTOQvKGBw10ER+37L6hJYVzYVcNIUOUBka93lQ7zdBU+Xl/N0mmA6pyMUEVT
kbfbezMhjxKLlw0Pte4QGiAIszVu2KWFWOosOWYh1sjN/d5CMjBBH0YdgTQcgDTau5BSQKiF2+sL
WVBooHxHWuvYTP5jSRjpk1upD/JwJjTcqDf+UfuQbKNteFAO9al5Y4pc51Ffuo4cQ1eVOWSrFyl9
NdDjM3o648g03BQIjVmDDNp9l9DvX1nd0ndCcoXjhZbiJYNcJdUMc/mY0g/9a54TQfybZvO5eY29
mQIAOoo1tv3FVNJxiFgMngKUEXlHhy6WqryCF8++m0nr/BvLnW5sdHy4AFcj1nzBiRHk3Ngc0M4C
ltTrcaB6IYgwr0xpXNmMCitBO/dPHLeVpX4eyF4TL1nwGV4F3LlwTyNQBxnye6ud0ychglPziDK6
wwnz+kwyHPu7KURupuY2iKx9ul9jCLg8ESoitlyE5GWIYjpCDkvxtI0Gr6yAdMrbgV5un7S7SFl9
216+PFTLMRkcZokIeTvCybNz0AEdEmVv4iHVidz8xrgH9fnIq3wlHs9ZwvvPB/MYEQSpT1hq1bcs
8ezz6UCoO7Wl1GgAiy5IzOmcuKoil4dmGADXNHrnPA2NHG8V3ymeVw7HwkLfWRecJ21BxCdyPT+x
/KN1O1NI0LTfB0f5aK9IjC7wKbFSGIU4EfSZLng/KL8ZJSScJTA22nu+1gPRRnUUFHNqfbEVW35O
JQCLMdXlfVgn9amovPGQNVl84lcq99lES7M10Mdy2nZ8Bi5lPtujbz7WvNAZNpM9jYKbB44gChxo
b6WxNV6APZo/r2/a5YFTbarmCnRxpCUXgb8gUTEUPyldi8lQu3g16tPArE9aQMnaZ7vrxi48XscH
2TNSA5RmTXFufqztFOzhWz1R39g0spSJFtcaA8CiFYOBa0PDC+Fee3+amyhrYzAhlWs6nxvlRzUB
E6y+/cFKkELBAl5u6uJ9KTW636fYiIvoF4QipzSoPzr5mgzEZWTSZZJUi/2atdT4j7CWriuY5XDI
Uu9Anh62lIvgIDa6LTQWW7eC2G36p5kApRSmiCCbkWHOsTUhWuQA2IyyZ3A8TWmMDRvNUP7xJSaY
mC+5sygRkJXrWsxb0byj/H7PGPemo9x5qnaTO1OCOoz+rqRRF24umBR8wi45zI1m0zGoAERyTxZI
AJf3LdhWKRvc685xcUkLxsTnqVelnqRYJbN0xyl8bu2n63/+goO/+0TCK7FpKRurOn++6tynzIKV
qjsqa4xpC4uA8JCnPMyVsq6L+m4ZGHfF8fEDNUvNDdgoy7XaYe2FsrCUd1aEkG1GRWUmJlaM6jhp
xyKCgeZ0fbcudYQ5QecrETy6kMh4kUQq3eJns4dRa6ttGRQ52I9msZFeGeTYK6/qrb8P7oCGX7d9
kRkKpgVP71OIaCmLVG5U599a4DzWkD2oyQhE31orMK5tpeDiusMYQGzh4vJTu8tO0S8m9lzzNDxN
N/QzlV28j+7WjtWaTcHTybT1vu14RANNeG5A3PiK9aWX7P31bbzMQYV9FDy+rBsmBnz2sduH5iY8
lgdGtt0CdgtYk/4LCrbZ7d7lMYK9Oc85j1CMOvYBYySkTMN2wl2irXfSoXwDvvZgrDjo2iYKd8kg
WWEZyPjnANI9Kb7EzOVY2Y/rW7hiRExxxwD+jmjmA5FM9OOC7Gj3w3401BUvXHF4MafVhsIoaBuW
rln9sPVPPVhbvXNXFaVWgpMjhA2jsIySBibBiZpNTlN7JY9d3C24/yn7EvkQyX7//QuyryIqlBIa
gK9av29lembKyhdZXANSVQavegf9GWEN2RBKYR6BVgqq8qWNGYjv09/XP/olV+Tsx2c2hNCnJxmq
XDLns38yv1UfqDft1a/BZ/lh/DJftNrjWkHm4gEgGBQCXgFHRp/nauVquFc6diV8JuCZshhh8Sy0
pF1kNOamtKrt9ZUufjDToZqH0K1u2sIZqjRNlWSNhQ7589T+Sn/2awXDxc9l8efMPTPE6AWXiEer
Uv2uh3wyTHat972e1gTFFy3YiFUrsBaikiasIfKnETqb2YLfmscxtkCo27RZr+/U/DsvQhvE1xpJ
3hs53XvX9nujlOISEgRN+8toCnCNt/I4gKbMmd1aUx9e+iywrfJIokjHX4QlWUWZML1Bwj+VT4AH
VA2iUHMlYb1sPeBzlOGQLEN4iLrP/CPOgnXD3FOnmRhRqeRqBGrv6BxmbeHEXUtXlsLb23JsTXZm
bfH3pqqize1xNsUbFyZEANDyBq4gKVyJP5f9tHlN8779ryEhOFg9umWw30AJ+EH6ZN9oR/NRu/dP
3kMNMy8o/pU9XFuXECcUc9A0cP2V2zCwPAAOHbctQ5rdr+u+t+gOZ6uaT8DZl5LbsZe8FDNF8SCF
z6l/GxgrK1kzIThDFRdF4xiYmJwHRztO3mMurXycpXPK1DaHFI1Bh47a+1UETQAVoRaVAFQa7WvZ
MhvY9Um5shBl+Zv8bWb+52eb1eeNmXjzSrRPswu0d85H9fSz/pl+0NxoEz0Fd9bz9c+zmGZpqkwV
mEBnXFC/SfztvlJ5bTbbbqu/akdpB1wyR0w32oEv+bpiTmYFYijSqJdS/5o12EWGVjuYCt69PbC3
w9wrmLW0pIN+XOe0W3IKGJMNBYkmrluxhFmlJpqlGQ/OqvhqFjJsphA5rdZm50NysZwzK8KZVXtd
TUeJBDw4yTfxTBs+a2x0AHp5q89pqrVd2cDFdQG4mvcOtuS3KHLmIuUEsCxPbQDvD/bTLAscPcR3
xr12ZzwpbuPKn63TWlt8zaRwhH2pqwolxGQx7ZMQtN42Uv7gfEGVN9dhuQcpFL13fOizgFUN3OVp
fCyBQI0rOer874vfyYSdai6+2hR9hZs8D9tWhR+Ce/Y0fyLzBO5mty4MtGQGhWiUVXX6RJym98ug
LZRLjOTMDcbqNB+lEK0j9VivVDaWPgguTd+BC5D+kLCaNkNcQFXZLRhS7ib1J5RcTxAbbFZcbcm5
QfKYSOGiX2OLOsbQoVX9NEMumWE6qPEmvQHKDLb9Te9EYSrG/cfcw1yBxNd5XSTisgjxKIwmV8Is
RpXDmxhGmBik+TZ0/7yOZ9kMBgIKgoGSweX3H6lOG8kuqrF08za1t4XFfDX0H6dutSi5mIoj9Itb
WzPySuw3Q48gKf04zXi/XfhqH1RKEM2teip2MPf8DypnLVtZzIzeVkV4NXEPIV3pR3WwOxOMoUwn
LNvPmJxuk38w93DZrLjh0qV4bkoIfl2vZAEa7wS/7tZubsx6JSj8f/aPL/S/axFSFLntB2ZLMNDs
6X0Ze/9YUwQIQYRudB2U0azLsKYoebEoitTEVSTt5yOsihigGPqE0qxhn8lSELaxSn481mq1Wzlb
F0dYMCNUG6zSLCJrMriXDtZP86lBbiK8C6GTJV78/O+kny+SC3CntgGtPjgEuvVvEI2zm6OYtbzG
OkeVxP6eyT8HJpDHT2r5+frKFvbv3Mqbwt+ZlaarEeV05m7l5Bw1Z9xUTAL+OxOCixsEJb1pMxQX
Qu+3Yk5/KcwDXjex8HnerUJwbc3wW4hO6tYFTOC4VW3XAQPiLUNeDEYV2+vGLm4Ne9a+nTu8hFmT
YPs+IE1OWg5BkvV0zaKbLsngyjnF4306fgyKjykk+R2kf9dNLvjCO5PC+uKkHDojz2Amae2/Wj2K
NobfQ5qVjHcR3EjXjS1s5jtjwjEefE0NrJb12cYtcxAba3iA7mPttpp/8rsrXtjF2THPHC+SGsvQ
mZed0WhfLGSs0Rpk/uZm3Gu78Qi2+vqiLhPn2R43vUxPyzIUET4xGIoFaQRbCIeoq7p0NI4zpbZ1
mFUbg8N1a0vfS5szCnpPRCdduPFTW29iXYXzRZMsKGWcTdvE3+oWJYVpVSF5aSPPbQmhyXYmiyEi
bGXlKTmpuxhpQ7t66H/K+4yd7OWVnVyIGG8hl+2kgyeLhbdmqjSzaCAPKzyAsbp6GtN85YTNP1n0
jTmq/58JYUk0DAOYojAxeo8eVBFf1UEa94QQexvOTPIa8MLdGNcrUeTySY+PAFLm7qfCI1N9EXwy
7KNBL7ELq4b5NO4gE9hDZLLrNXfcgnjbrz0Plvfyb4PCIUjtPGsA2/MAgUy1Skb4COKVq2vNxHza
z85ZDWZEhRxBhjku5JmoQPeTatrKadaWv9jfC5kPxJkV00+aEXgSVnpIN22vvymlqYXhsco0+EXS
v9AOH7UNA6tUZRr4w3Z2WA6PzVTUx0xNIGC2Vf84jfUXpU+bl7iabJv/NwRDUpSoD2WoIKnLgNlR
hYnv4KiRDImM3f4IDEau4IqVaYZzWzKvr+Zl+hmUefPZLJMc6kyIVL6YZQaVyxQOKNlbtcRsKIM5
2yT1zTu4TGce51q+iRAG+KcKdoJDCXEgiv3IruZtiSYGcFIYJidteJG9cSVHXtt+4cDUjGhEIOW5
kvIEtNvHAFJaiZmrhNnX4KhBRnU9vi1dEecHRcjJ00j1x8zHqYoM6g4YHYp9C1PMdSOXnfX3uydO
fCA+ncCQjBXogO2DCWAdwgH70QLv4xz6U3eo7qytuXJe5k9yGXv+48li/dDMksC2PT4ZfM4zMwqv
GseO0o001c0mMWFi19t/SnEvrHOO8GeHZ2pyVQeTRg5rO79BB91D37KyqqULCWwCmGVF50EtPti7
tMrsYBYs6g3tZKY8qx3jx2CHP7VI/Xr9sy36xt+mxDbWoE6a5wwpCmIxY2Awgz5qzIpft7Ho78Ro
y0GIhnqOcK4GaJHK0UKJplMZjAr97Bc2n4cIksrCa2GanBhsqNLweN3s5Wtt/lI8ehmzMw1SiXnt
Z18KAT99xqfJbmyDPsv2wb7eG8Zm2vG2X53YWNxIndaTSdloftS/N2bmKnOjKp44KndJfpPkt4H2
6fqCFk3wyDBVSi1AWIVznKSeY0KlCOmirb8wTOG7Q5oeGqerVz7YiiFjrjOebZzUWVogJ6yFUQCA
55vavjH7n/9qMYawX7YTD0NpYkMfoXi0bjTend34/O+MCGdV7YOgrjqMNJBfMXC4g+fljrP1JxfH
3x9GzERUam5QwM5mqrsJUl5b+66uBtj5616EujMjQvYRxkZCpoyRbm9S3B2Ow410aA7/uPw1H5oz
M8KhMZyisKccJ5ui73UO4RlCtR0cgP/uwwgZiGSrsAePWLG8AWLqkulz+xas2+G6mcXr4WwxQuQp
fK8u/JY989SDprx49mtbH2Xktpz4T/JssN6ziCBPCbFnxvhUJCltP7pQ+G6U6ZUH8L+0IGyZA9l5
k1s8EMzqexl8b+Cdvb5Zi7nn2RKEzWpUPYRki81KqrvaftBXK07zkb7w4DMDQt4zRsmA7CEfHdHx
3wW5+txXDG4ZDF6NxmtrEUOlBp+kPZsytecYvQRHX+kmLZ7Gv9ci3pty7fdxCYU4ZLLAGWro0WGa
0jMVij3pvkqt+5aLLeiGlYC2si4RDhKjNRWj7wPoyhq2OjQtZhKvnJml4E/7l4saMCaNf+ErmYWW
Bbk0m4BnaYCpV37g1lnxtaWDeW5E+D5ICcZxoWJEhQxI+lLnkHWMu9bwGOYPTtf9enFB8zigDMKY
sq32/jarygGY3RwEHANmqfZgT7abF2sDe2tW5i93dmd6rdJ7Q8GKCmgyrQLxpWwXxk/Xl7L0+cFK
/Gcp8484M+IXcRI1BkYC+VGNfujxinstJZ7nf74QY6CHrFNmAtgqCf7spwq1GchX6jhbiWWLqdm5
ISHWWHniqQqkJm7B0EoBU2NZH9sG/nH/1rOelQmWYuUh6J790lwxvbZEwb3rBn0OGAI6V0MM1dr4
nqntOi2Njn5Sdwe49vI/iavnaxV8XY/UqoahDM8IdtP4w8m+/yun0IVsLU+6iY4M1W5KwwfazTtI
Za5bWAp2dN5o8c34iYu2hww7iGd3WBikdANVV5INm866C6JnpXhNtZeC4frrFi+7E6QhlBQVe27E
qugMv/d0XUPUoJsX1e0NzTV/10jkpnQnmA0b3rq/1cva+Mji4aKbzSzB3P+zBJ/szanLtLHlzmCa
I3wK9X+MeHpb098GBNerfKVvJIb9XJmScFfv9e739V1bW4GwaTEQh9DOWYGC0kS21/uVP3/ZD/6z
AFvwNBUat8BT0LKQb7yb+CY8zJQO6u1a62ux+osVhIqBGdOOF8Jc7nhJUdqsY7wJHue+nrULXrud
ug12kB0dr2/a4qLOjAkxL/YnGKznRc1DLrM2cM+Ai3pckzxeMyN4l6rkranP30bXml8VigsFTHmD
dkyc+KfWpz9TS0K/SZvynZIiubkS9RZvp7NFCq43lXo3+QkxyMt/DtO+q9B3WkPpzysQ07vzryZ4
X642fa9I8wrHQ5Q8Vba0cYA+jdNu+nX9k71Vra+YEh+oaoiURDc7iH4Xvpo3cB4yxJEj1vFiP86y
kbP2K4zj1gn2xuum5426Zll8tip2NylzkGCwfJPL8tFXx4dA1/cRbDEbTx520CGv3MqLtyXz8sSk
uXkKO8z7YBhpQ28WdQi5NF3aeb47pQO4gSoQxfXmj+7mc2vCEtPOkaJRr+YDET1C7XwotXvjrv6Q
77ODaq5kNJeoLEcGRzo3e6A2kVGzfr+2HB7YMOzxzOCUvqr9NnkOXCjBvnp7+upfdCgPbiDc2msr
+ftFGiCYVd+btep26vx8Nks3tU1ggu/csbzz1rQ4L0KyYEdIPpHLtoa0xk7M1JTjfUA+47pDXg7/
CxbmX3CWEyYATXXEH+azYH2q8s03/UZ1nb3GuJ659T9oI332Dc2meRNP120vLo670kEJyIQWW4hp
YZorequ0nQuPp8M0C2X9dGhWgAprRoTQ5ShVE3nQ0bjy0GYf9UYqwDG1a5WCiwDJLs7jvwZIEhU2
e8ENIz9QOtOEvz2t4Fguaq1zGxs1wcAc1gDDl9xIgi3B9xjnkMtMU2a12+YEL+kRxR0uUvl27Wq7
FC2FwkcxTQZILc0wDfEi1VN5snsb+rwZZDSc6m/ZY4bMOUw56Uv24NzOyrfldnINt3uJbrtvQb+L
t+Mp3jrb+PN1X1k66OD+yerA5lN0FZ0lkJxgMmBbI4hpe2SzGnU39ugcofoFk475homU+7+M+H4d
r3iZUcwbYWtAIwFAksIKGYXv1FCeoc/iFjo7UVAKhl0/3PRfZLgxgt1aKrlsD5s2BCfzSKtwKNUJ
ZJKa5ZyMHY67S7bB1vlY7+tTdmOd1j7z5XWIJQ2UqcJoAnB68YVbtI4c2x188hS398EjwMXDXPPY
jQ+2sul280wPsnZQxb2uab8vHM4ZKU6/j+QC2Jdw5/M3gg5QTINwIOWIdBMjFXXdby6yinltf1sQ
FYX7XA/tsUQiQTKbTZj9tsxDUX+0zZ82IrXXTS3EgHemhBhQS34cS0XFM8dBBhYxAlWDGTGwDtfN
rOyZJR5/mL6TqQEYJyvjVwDwvRui7bi7buTNw94lKsK+CRdPYYQVxHc2T/lsM0MojGP5u9sq2/Eb
Q1672J3uaw4+I8rHfmuAodvMRGnrJ+8iXxJ+hnAQHPCIdmUSgWCzdw3zpYZ8uYs+ecGbnNlm8Neu
w/kjievW9XlqwcA0mH/hOsx7La0SWGlV0vl4p3xO3Qay0rd5vdVO+mXTExszHxswTpp1zMq8txZN
Zu7IDZzjDUQHppvt23LT65sZ5j0DOsIC8PXT6/VPu+CmDDfBoqWYRBZVbKeNWW2UdhX37tgO9tZv
h9+jEyPJ4zjDyv1+CbGA40DVdJsLBMIKxxHCZoC4XlM0PQQA37qtvIMd7DDcxnez56Rf/6D3MJsz
INSC0wfiFPESRq4hiP1xggImKShwQQJ9bGsj3hp12n79g02E7mKuMYAwEgMX8xmWJZlwp7fxrO2y
GaaHrlzp818WMd7W8x8jYuxSc6Wo2hxe3HmCtP8+4YVbVGtxSC9xUeeuNtVh9eqZD7ZwAObi7f+t
zBKiWOPoUuQk0GfPLqmTS3uP9qPjzhdsurdRll15Wi5k0u/sCeFMq5S0TwqFglo93KS99TJOzs9B
k9O9Ems/r3+1hdCpqTRYKU1rUG9YQlDTkyZqW4ssLSyjE1oatzG66tdNLJ6uMxPCiXa8SG4an7dW
rtb+1hi1Z0n/nMXGykqW0iHK6xq3Nc53yUNkeTkE+i2vrDrRa/AYTYossoxce28pKNr6TEiSXIeb
Okp/BaHlvzTy9BWNC5SVEAyDMaq6i0M01yKIYL9a9ii/XN+HpXfFux8o1EUQiTDSRtaa/x3ZTY+Q
P7kjMSA/AFRRP3U71NAf2gemhV/WfGrpI9C2x4lpqAETFh4WyMBUiK0qDZJGBQComzYN9jmqV9eX
uGTFkYHCq1CsqBdJYZ95TZ9G1uAGSDSaPeJ95vckWXloLrnsuRFhG9tWqvosh/bQqEe3bPZd6+/+
YBkq4RlIv+YwT/n+Dgp01Qzt+ekSow0WR7d+9cVCj/pfGRH5KKXSN7VWcQCAquq2aqXvUZ+4RaWs
eN3ibv29FnFGwW8bC15P7jZ9VLdR6NzkvrO/vpKlOxupTlDvsGKAWrzo1g95lVgqUdm7+8Jw6Bwi
o4fQ/fzBrrYzCdMfTF7waRwHHivos0wbgpP3X2iwNYPZZyw6dLsL54ff7cbKXsl8luLwuREhDkOj
ryGPOg2uaaf7zHe2ctGi5WOlR8gBjZUo+TZMLdwykHIQuGZ+LkZKBLcera5UkN1EMWPnf/ePylFF
uu5YbqkK65vQbbfzOHR2ML7GG2OT7mEySA5rvDRLD2keF3QBgNxAtibipMJynPK27QFkNumN3oW7
PCtQ1lIe40KJN1TmHpWhDzaxnH8qNGMljV964+lwf4L71wGW6eLYYjqatQdz9vzGm1kX84OinSgi
7XHcm+Qv2JpW/Hb+gOKWn9sTtzzUJr/V4A2b7SnbefjEftYO86SGv00/X7e2cBDfLU6IwHal25Ic
wPqm2v1HiI2rvFgBzaxZEOo6EyxAiJWwHB3tHNX6ocGhfn0NC/H93RqEwKh2yqQX9BJdz3I2jjah
/cNtbhsrMWvREfBB7nEbRABT4O+Pt6Sh/u6EXeuaZbvxmgbZHp4c9mfVbHdUwU9B5x8r5zGwCkQ4
vK2Mquf1hc4fQ/SM8x8gLDQPK7MZ86ZxPYjws8LZt5gx++aTk6KlswYQuCxHQ+5JrcGGD2qeDxfD
WTCM48QUVOuOpu1CQ84Iug9BRQb5vmy5aRC9ovYBa4mO1DKc41Jerhy9Bdd59wOEUBfWnHUr5Ad0
g05Z8LVQ/7n3G8y/z7xrM1WPiBz0wAskldTDX5d89dq7HDL4619sKf1jHJi6N7hEB6YwYQll6vR9
oSTwbJ7i+/wjs5Mw/m8ZgAf0+UYmOsHZ9DneeytRZGHrGP7DWbR5DPCC18Ea1Ky0YxUKkeA7ks8W
WjArK1s4dRA68ALhbUpFVSxGefBGpM2YIXj/Yfoywy4Hemr2B+ObRaiKbvx9fVROKzbn3RIOwDub
86rPauDoOdc80fXJzapoF0Wpi7rDZgiKjaU+ef2DU/2lKV9t51dKSqmtnYeFi3emx4TsUEFh6KIG
FqphFkH3SbJqNrdKrt6nTb8LkhYZ8vifgwmY4VURP4B9kP9hdPL9Shkb7WI9MBsX8T3jqPLaQwHM
bP/5ATNpvJP/k7VAYye8s5RUt8Y8dxrktWhM1hu/+rTyxZb8UKO5z9ObFP+i7VOjXDkgcgxebvPl
f56plGSpkM6PVP/TGovK0kucec2/zQnHrQ7lqBmdaqRCirZDvdHdjoah67iDO+x4YzTx5r9gPVqo
Rb2zKmyj4WmlN5pYnVvL3YO/k1zvU3tSj0h1rwWUtQ0VjkDno80SSDzXVEo1A6PrUH5yE5GJIaHL
u2C7XttbyqRZH7Q+XNVU2kRAsjaxvGBArotjha75/+Psu5Zjx5UgvwgRdKB5BclmG3XLS0d6YRxL
TwL04Ndv8uzuvWqKIc7chzExMzHVAAtAmazM8mBhJNb2NJVBCBZqWKBwBNaaeFvjYetr/Y/dZfu3
Hss+V2fniUBWDyEqL8k3gpOVF/Xjypbo5GzikD4ZsDLF6hkwMd4UX/JynzZ3XbfVIly7MD/sIl36
pqGA+NKcE+00PIuivdCMv3WCbOQHW19rmffwDPqfdotdm8+ABY3s3s38eDcH6yUohEIw0IrHbQr2
tfAIdQ7qzAIdqEotryxiC5lSabRufqifQG+wiwId4jee5in71G3fvr5Z1nYTGT1mDQDGB6HI4oIE
Y7/E/JHWYtiARh5A8ifAiyd3MJKHrw2tZR+YLviPpSUEtMzzZKIldJzKpr9Jy3Kv5vptWToGhOqz
X6Gj7aFZc9OOpeP2stxY5toR+Gh8kVIqCSW8p3Aa3gxs7CZGtwqJ6xtpotKMcEFDf/f6pcEmxjy2
MYQiNOrX2W3Wab69SbK39nIbCth0Uecx0Hqdf8WHl1sbmrGhIWows1NOnsqm/VwftQLMlZ62stZV
VwRXLFhLENihYb1wDiuUOIgRXFGB1CW4l+PbJACQgqL/Ch7t3RbmZ61+Div/sbec186SyYhEjDZg
fADo5oAh1kN5cs7z1CwPzEuzQcSx9sk+mls4BSRdTauelzfUO5KfhfUdlX32tduvOR7KcmD4R7KD
nuMi2TE6M9LRCYS2BoRr+ZvabtIrr7kEKn8aGLUw/AQE4LVLgKzajKAEPbntt96jO3UPbSWDTa7i
maftt2TtGGNiH+o9cwtzrgpdm1NL3USYBjQUKso7az+THOuBclNvTlasxImgpVbAQqWjZ2RZiwNl
5EZmCYHuhuQIN0qe/26U9l11whPX0sPXX2nN0+35OwA5aaORYi+MTVDDSssQ6jjhOXnQPQENJOzh
n39W31rz8ytriz3s9aSgYTSg9nSW6DWCRP2e+BRqq+g+zwPiUJX9en0rno46mon8AnRRyqfSbat3
Cs2cFjXPjj9UaveuaNMOfHIbrNTqShxwZWexjZpIR6h2QJRgvp4IM13asl5hKoQ0LNayzoMMQ2BG
LDMOYcG2ClwrHgM1DUjAYKlg1lmqMSXCcPJ8QpJI87HbJ108AkLU8DMlYjr0Tl9seM3K2b6ytzjb
VqskY0FhT0ksaLIgl2/Ev76iVNVCYg3edAAxPoFsx6kVVW+jnY/K/7tRqLusSS91KTfit88r0VCO
mVuX1MET9omoJRmiSOi0d1PZK3sD0nL70MjEhhfOz8V12onu6yyUBSK+GTm0iO+VStoJ7QAVGnez
8FgW1L513GYkWim44P2FXgVQeeDks83Fd+lyW60MCKED+BSeVWPclSFQjlG3HxLrVQtReuUl2IMK
jboSgoVC9K9fH7fPjohmGwqnUCABuzkatNd3ZGP2WTZzgLttWKWXLBShl8aWvBFWqp1zQ6AO/LXB
lfsLFsGijs4MbkyQq1xb1IoMVbMCFkGqisY6JG3IQ+K2uE140ORnY6tsseIwV/YWW9z3fQY5irFz
E3lMOumDN2T/9ZJWLABbBm578CPhlH2qmvWA14sBV5YFcfUmM45V+fS/WMDzAoj+PDm8iG4klAgj
KJK3biXQ6H1J9WHD31dSCA1r+I+FZcg7pX2oAlaCC+IeaTQIgxLBpvbO+luz4gF4xs3KMy76xsJW
3uhru4vApuod0dMmwdMJlO1rMhLdHay0ulBZqDjYkKMlhnOvVVDERWTsuClULO+/3tzPLwF+AhSr
5pqLYgN2ce2QaZvreOYgxUMigxX5S0q/hXEAGWVpv/0PlmYmEpy2+UsuDpsqSCwRrjTuaGbMhqh6
9GII6UFLFPQAdOOTfn5IsSwD7U8UISnqnYtzBmzLZFQKmPyUCBAg8DE1YBXqnZevl7RlZXG69MaY
xm4Ww0KRIlBKEoiyPiZ5unHE1szgwrBAzwZkzKeoYBgiOiQFCv6WXehuhLDPg8sKz7IbsvFUrrnD
R1OLwCDvJqVM0rk/Ig/cOlJxb0QWq9LvxPnz9d6t3RvAfFMUGBFyf7o3SBfpuTr1UB7kd1Z7l5Qb
jr1SG9PwluNFhlPbs3Nfe3YS91PSNaCkobUP/LD0Swj82F6de2PNRqAHlX9SG5u9ePF2zshhlBkB
Cf08MIu2jNRa4Jbd1GG2PJiBBS5l4kOlzX4c/X9CWrnyiF1ZXHwyW51UMqZAScZxeac7/C7roC8c
Omws7ODrb7bmHagNAHCLgQgU2RenqgsznaRjj1bdAJQUaE3GN5FBYbxPA9PkG644f59POwnMFPDX
4BiF619/v7hvCcEQS+3a0rgrjPh9oMWlm6WQ0T+XdnfTgfXq6/WtxMXQtDKQnaHivVLkL8A2JAol
6d3kTwTuvfnbQXAOAth+85OctZ/1JfUJXoLo9d8bRqYGwAZmtMA+unzj9LjtLOGAS2Jw53pB6fUJ
01zEPG7/+tMEWtOXXoE5IeVfD28BqAhwxUzthnb3p10uJeryQ4RyCDX2NTgRStl5G2ubX7HFh4Q8
xNwQ0oFAh2rI9YcciVICfD7TfriYS3ib2YwS1FAhprApnLfiMzA1j5RoKBgY+sJnNCkkgEWoXdVG
wzCAO1EUwx2X9g8dtKK6/NvG0lYusSt7i7M3dI6oagvhXA0iXOCT3QIgSYgJDV7IxiDzhn2xMTbw
+S3AJv4FwaGNAYDDYjPV3qh6ghkh15F3pnpKq7txq6I6/y+uvxeiLEjJAFmPI47mwvX3KltRh6Rt
Ud1J9G+gzWPhWLBmsHZaQr2x7zdW9HkPr80t7mmoyNSh4sAc4J9uSQQLnY2bZCXqhigOGnfoD4LX
A+Sn1yuiHHrUvEcU7DSBGdC/BJdcv3XeJxccl0dubLj83wLYcgst4GeR3SKzwXtwbXDSNNRI47oD
pkH6xsjseeDP5aAuRpCVMKGxooCEcwFp0Phc40IxtzJ8beUjolsJTCHa2eanHkY1kcIeMtxkwpeA
t0HufZ+dMcwCabv0fqumur7e/1pbdi4scwqHMcPEjGwydKF4x71pQv0gMkM2peBYj3/mYtjp+nPu
gAwYMxoQlbRJ/BLTd2maR2X8ZgN9Z1g3YErc592PjXO6cmpwpaPiO1fDoGa9+B5K3SmDLClGU25b
Lwy6IPb06ceceM16J6bqg59dJ2yTX3DtKH2wu0TKZk2sVhx4R7dVjJuBW9aupXb9aE8kYVFJ+19T
0o9e1ujWzgDcmlmVkr2qbVsmrqxKTfWGhposFgbxM8MRL3miVM9a0W6hQ1eCJXR5ERUD7wPcEVCo
1w5bxHas8CFFJgx0rerh2YGaidt40rsoDNz1EKLfSIU/hy3XFhfHnphVZAP317mqGABl2ueKfpbh
syqU3dcff/62n86ijbokJqAhOLwEXfI8whjCvDQj6A/qvt5TFOFjf4sGBI702ZA2a/ThygTMG5/9
eg+HoUl4Es0wb0pbg0UIz4/TOIVBEfe/NOJ4qBCdUo4GyqTlyTnX66dMbX86Q53tcq4rULvs73sl
LV0j6Yr7apowZhqZkWumU7gnRvNoD/wunezfKq2/Z8TZY7zrDwSynsxYHjGhBiBQeNdSbnqjY+WH
MZtGVjQksKLRt7WQuHaYP7VGg5uoqG9LvfWrFqpQUXLX2DortZqJLvPMmmvQS1H2gyoPKaY23d5U
oc/aptlja3fDjYOxo11qksyNprg8jHX2nliZ8A0nmoCZ6d6oaG4NUk4s02XC6r6Esrpl/yY9zzzM
hfyJO/u1pkPAkWGkUMNjulKW0H+x7jnFoHAiIpvlegMK3zYijzzkwKEZBURWpqE/V/2sa9w8E5X6
pIE8qGXupzG/tbW8PQwlmAW7pELzAx+J5UN2ykWa72lXP/Nmug2H8jECSwerURNEb2m47VUH0nLO
a1Q7XsStc6bgj5zsuTJ974ikLCfk2A75e9jbaKXbdnGXCN6wtp4poDWKMKNpH4sKAxKTWn5L6v6+
bCZwD1cqhObb0PLBMaqeqAVIz9SZD6YVSWbqPNxpeSHOTpyVO9sU8s5KZeGXeTsG0lDPFifCLTMl
ZoqWll7HK4Dqtf5bS6Nn044LtEKcco/PcdQSEntqaLtFS5/CrgMVXt9Vfp/xS1M1FUPirx1EG7vU
QbemmGqUuJJvbV4eZVH/iqWoD1iesZ+4tU8wkAi4bQzosBjQnWhpzgphWUxaAzhGmvKXQ4d305AE
9iU0QUDodcjr/LkgfeTVsa2wQe8MaAT2eaBo8k/Wlr+7tim9EQGFi0D0Pg5rUEuTdPBEWuYuSWJ+
E0VaDCCb+t6n6j2VmHUujInFdVozcAqauyatiB+GRokPnr6EVX0nORrkdXcYB2QhQus9m5uGa+e1
+pjqAnoooxUzXe/+FJ1F7yqNfO/ryU9b8kAiUgBKOnasBV/4ydI5GBnTX02lTUHbyj9oZ1C0kEMO
Okb8COghVh4BeWOaJgzd81+TphyImTwlVXyMLETrHVpurdhjtIPFSfazjur7HpP+jFsmGKbaIeh0
Ak0bich9yMebptHekxHNzdTioKabQptlDibMalUrAlRq3tuQHKDHclOAqKgbp4Zl5iiYY3GwIhfl
m86nI5WZzoxm8pzU8XMTyUkD0S47+l3T0Ddl/zpK62Xq+HMr9B+1E74Akv7z60t15UEFkck8ZAI4
2QpEIu2bZpQCfRjRML3CldXdK0r5r6vqABUjc0BZEWn8p2BXM8FzVgx4I2LthfRHJc0ZEqWNUtHK
Q4QpbaBokJ/Yc9x7fW0XRj70McdSYrs8GOq4V8pwF6saYlG+NTmztm2oSoACEdha9MsWcQi3EvTK
qrF1ncfoQYEMzTwUTlMQgAxoueC0Vbto86VdeQDn0AyRKGr6s4T59QLB5poSaneADmR5882QvXnR
U6J4XZiA1Mto1cEPeWV7ylSYblE1+mbrc+1l/PgL5n//oRuuSyIjGmKcDPypvn6THI1DB/ZMcxcf
nZuvHXMtFEVrH+OigJKhw7R8hfERO9TY8Qo3vl2zOSernodnvgOSs/Usdx4bTQEeZTiUs3x890Nu
ifmtlHV1/IQZRGHbCHKMpUc51qjnA37CgOJjxoGbyPehVeGleI+6IIJiq2JBCzbqNzx5zTAmZDC2
Z1PEciCiv95n1BZG3ju4aSGP+FfhKDrMCkfctQ5f7/KKS2EwF3E0WlHgX/7Uh9LiQlRRgj11rOY7
J6TbRVEBheK+lmwSZuSbRq96iHPIcWgz8+1r8ytH9i+6Du1DtMOAs7hepzmJCdU3+JM6kF2pVBlL
4uY+bpxzacl+I1BdObMQuUHJa56nwRddOK8hh04rVXxNrpluTJ7iNvQqo/qfrMzlEVx1mDxYLAmq
M6EZzz6T6fdj8jTxu1h//XrX1tJgrOQ/NpZZmg1dgpQ62LZZtkfxZ3Cuc2l2DugWw8tWTrhpbbFv
mTL05VBjReMueeiCItDPNqZxZ3fcxgmuOeTHpc3p8IcbBmpxUo8EjKWH9qCekoDiduGbU4irjvdh
B/VrM51iZ3GB8M7VmocyvmvU3aTeW5i43/hS85W8yFnAPYGTPBc/P0uVJY5aQQkPdpC7u1C3OVv+
PIChnLa+0qpzfzC0uKoEcg8jMeESjR0C4r4P6YDKUvD1clY/zgcji8QoDOceQI3+++TI6cZx6gzT
fo5WuX2M2kho1PzY4vnXmQAlTMWs0Ny6r1ZqTFf7uUg2C2M0BkGxn053NPlZM/99oHL1/1+c3poa
qTVQbOOYEn+ABC6GA277ut/YyJVGJSZE/7uTy6ccXdgE3gI74Xv0YLr5TgBiP0N7ELE/SK9uGA+2
oPWrPv/B5uIcg/NvUpP5so1Kvmts4xha+qmgU5CSZmt9W7YWx9iM+kYkCr6T8MFkGAZo2ezUCHTb
NQpnk6u71c44yZPz9LWDrt9VH9a4ONfcEAWw4eUcNIzezPGNqr/B6P8bQkp+fG1u9vcvTrcze+uH
yypvbWGWKna0y/pTCnqemUwqJ6Fn6d13Sygbo5qbXjNfAh/sKWXsmFCNRGECCOrhUh9mDTX9PKII
P6vG1L/LYBO3vfUlFxeLAgVMCwINSPrenVv5MvPcEdfweijwqMEIu/9EyWClfzMfD7CFQB4TfH5L
3vSRNEmsSEAFGh9AhB8Sckb9Y+4pA9N+lej6QTYc1ZcBguhbF+kKVgymkarMjRTUmJftbUMaThVJ
fNQ28kxgMEWQqu74wGsG3WgfYuWY2tiIddfuVRNvBEWncRasW9yrZRQqfTn2gC3UP6BDwEjb7VJx
l+V/QudekfsWfe+vPXftHv1ocXGPlsMUGqkOi03Nb0ypH6e03TiLqybQ9DOxhwA5LcMtORlC6CFM
gN40qHtUr8ps9/UqPit9z8xOH2wsrhlDkTO2Cv0A9LmPFXmdvSTxZ0YNC+M8wLVWUZBfELt7ibd1
MtZe3I+2F1eNLVA7TDkORoRWh9SCQm+YMm2scG0ToQwEd0TvwUbSd33ibUzWg1UbgBauPYzGEwpo
X+/g2iIsBYViILdw4JYtos7RCp7a+Eja9N6kdzq/0/L7r02snmX0UAxQDVHLgJdfr6HVY8NIGqSt
c9sQJB0XdWeAtS1z6XsYIXsUuz3aaz/C31/bXV/af80uLq5JrbXBwLSjS8LMU/IHS6tYvtUTXf0+
4E8Hml8BF6SzcALagVVQb2CkGCuVQRKh81LHGDeeU8y9YY+WL431wc78Oz7c/HmIBCnXZ+hUZ2cu
ejThtyjh1R0dQAjEUh6CjkFqUeEPoTPc1qMFEc+uEtMuiUBflQKCdGh6zO5hJKbxzLHuGmaXDv/G
naiAA0sgRMv2ux7p/Y6g+/YsW6LecKPoj8ISkjlC1gfCk+HelrOERUorZovEV6UOqPoEwgUSsi62
L7ZRe11tXBzUCwd0GTs+BaIp7rQMMNQ8O8g0vE3yGJQ+tuNJVb3rcrSZqmwneb0TxEpZRS2/yCc/
SzhnVQt0tTp5aDzushjvHgHhO3gW9AJiQREFfEFcUr26T5s/Q9V4IWBIirSY3XOPmvJd6+DU+X2f
P8hOcyflT49UHRCxu16vvUHxZeewso1uKpThuwlAElWdT3LfWF7KIYerhbtQz1xTQZGxfMojEyOl
CWDeUwvJLGExNTZunIQjxECJFKpaGCfFxa1djETdFTV68FbE2ri/o5q4xHzcm/StSY3XUe39UkNJ
oU1hc2oDar5oVrbjquqKgbtJaaFGHHsF8LRx5PWWZCR0Xsqq+I2iqAutelet4gP+8wOsB4pS8aCb
pXBCK/7Zo2zY2XxPa+6PebWLjfRs1xVkInu/kNV5MC5WzN2RVztK2nNr/hoc55fB9Zsaz0CflSwk
8kcj0F5NykAlR1FM5wy1FWi0MGqnLIqcQFH5zVgVO+jlmmy0nntF3mj9LW2yn6MFYtdeR7fQZmWT
+o3A3YxPVtb3tlZdoJsFmlxSBZh8/p1N1aWKhotS/JkwnyiM6tyPmJrq6kfIewM0V/IUyjzRe0Yj
020Nco7KhvVVvBtG6uoQUlKyIogUuRuthtWdAxHjtzwmLE+VwKAcik/jAcIHl8bSLxlV/wxC3Sth
d6yEljOh16esTnug1vghNV5kWx8aFT0XA8pJYKUa0/1AX4nxYHf8FmpBnqIWjNbQuR/SgzqOiPb6
00Dpb1ClPAA/4GladbLDwlUt6HhYKAjbugzIUL3X1rQP+yqQ4XQZUvnU2vl3SesTENVoDKnfWkfi
PFGFTWHC9Fj38hws93EzMeEoOBr2k1YhABOdiw7DLHdg3erYD5F7evSnAqrWCFWW1pabFHdKEkTO
c4qKeRWzqu52re51TRQ4veHbReENvYnP9stoUOmxC79vIaGhdc5uImrlisjiN1YnIkbVmpziqKy9
sJHQmU3y8TUzNeJqKIIh1SMGtk33StF+E2N6cOLorUET8CZ1QgG8lOlZpP4uM5WVSvjYq8DvFdE+
HwGhaqtjkWkjk0r+HOvk6NBx36DOinKTciREWndSNJU7FGieaCpnSee8GYUNinwIilRpnrO+rwwf
eMunqcoCxchOtOK+QnThCRo/WALEyJT3qlv0HBSvDv7b+o2U5SlPysgNU156hQEFLqX3mnGSl9aB
vEfRyfgQUqEylQ9olijxs64WN0aqXpD+haxpqreRmEqQ1OnR7vpDFMb7yEKlArfIUKApM2JUc7RO
6Dn9HG2xczLzRivhzXg1WDgpfigSN7V03ypstx3bSzpau5GgaazI7xB12o8W2deNARhdccEs/5sd
xYeGkx+i716cDMgwRvti9Eir/5JE65glB8nyogyqtCg9noQKS1p7uqSm8SIs0GmWUDmldowOBf5J
ZKW3HCQ+rDSakoGmhRE0tFlDKWEp0Sc3cSx0xPDnWx5riKE6SGb9fVzKtEr2hjI9YeZ8F4LOP7FA
H4bYShvq5lh3ifLWhep9z3svts1HinFSRQCfETqt4ctJPNSjUrK8R//FskDMkkghWCXyF9BeVMwA
d6xr1RjGjFRyjok4kNZAaJA4z1WlI3XEnLHXJA7GC3pRM4urBf4hqc+JmN5KDp0t3RB+KZx4j0le
N6M2U+oRHVpeuVERFV4jCSgjVT0MeppJPCumhS1OCAjC4UqJiRmQETFkoFYTMnDwi8Nj+jvRGuiR
TgA99MOjEk3HsZ7eFC3yw6q8FYp2Q5NsF+fajqoReanqtHJlVL4P7YRqNE9yF1FB4UKql5t4KNUM
fbYqH08kSx3Pxjc5tVLQu5SK+Dgomfkj7ceHXgGCZhdmcZJcEAzKb01P5Q1yzOa3Mj/90spbX5DG
vKCgFLVBLyHhoGfqW52YnZfUw6utJz/DBtFcHFEgfHJjBCH1BK5qprTykU6yAIdsg7lvy8qDAlJ4
rZ9ROdxN5dAxJeE6Gs9V4g2lMYIKDPt/l4zRz3pQf5AyvlSDar/ykstix+O89/vI6l/KwgJ5Xa9z
PN12nWtukfb9eYigMmOJNPYSUJ5A6MrwU2n/ikf6CHhJDiHpHDK42jgGeYnpqbrgj7wGp/+g6Bi2
RgbN1EGtLzW6ZTrTmkRlhSOem6Qm0y5zxIRCONGcE1rk8VNMe0K8vCeheVLjDlNyonRAdywqfEkT
nzjTQW5JUj3okuJZLeZngcQtPM/gXqTSmNGmUHW3Ad7XYUObSxM8jmR0wILmjJHjyn5UhNdOQ6bf
wIpjnbrY0QB7kXofjHo2nHK7v0HOBl7zIUHrp7I4A9X0o4IO/vtALCcOUqEnpqsZCqZLndqxmWgr
Bw+csHSwLgE8Dm4+0OMwYlHJotHIItBKtSTemb1WgvoNN/dDoQ40dvWiVOJ90aXKrcqlAwawnh7R
qpKCRUlkQPSyH6GAFyWVMi9U9Lck6oZ9B36fjtkRR3VOrwbjvgWe4uTEvMRP0eITmt9pUKqm9h2s
RrEyN4rtJ1l2Su2mNgVxU1G2xk8Ly/c7zPgD40AU9ZC3JhrnlNaKN05oGhdWnPrSAD9SljZeR8m5
E+3LYI93FQ1x/sf8V92nz6rRM/xWxEX1SeTKfcPbc1q3rDSHc6tLr8vMuz6HYDsCOQjC6RcN00yd
ME5piglupfzRKckuGsddqjo9M/KyBWCvjuc+bNRAqzo3lB5IjF5zqzZFg8Zyjr3eUhT1svy3IcLq
EGspSYI8TKlbmtzxwhBq1281zmjhg9AzTnZmXSV3dgYSj1x0KovD8C3TLGJ4uTMm3M0nEGSwJmyj
1BNOQXxNMUXoTpakT/ZoRpWPKRT1qQHXrJdqifC1TKXHWuXtRsVyTmO+ygwW2ZVSNJnsS3RweCqH
vTFYwJkkxUgAn5ii4Ukb+2wroZuTmk8mwamnoaQN+P+yOGPL2OTliKRHBhwRKJvZY00Pl7mC0nZ2
G3lbAqhrqRyGe9CmBiYH0K/FGvPOoJozITIW2okQM5DjqVD5v4cvzgwMUDz/24la9tyg1smNHN/H
tclr6DzwLa2v1dqkrTsKmJgwpgTqiuscDjctEn1a4lH+O6sXu+njPErsBJUX32+N9q4kpgYmsjAx
CgaoWabg2lieqJmW62Az5o0NuJDh4kT86/waFtA1hAsDObAsHXCHW7yHNoFL1ReePbXpscmfvjax
tmVXNhZlKq5AFsDJAZLVguwC6c89+CLQ5vpnBZ2VHNvAKQW3IipWNkhorrdMjWxFr6oQQfaYeA5o
wsqxYVP5awJq1gIbZtJvdSTXPhL2Dz1JHCYMRC2qO7UkVY/YG1dM+9qGj7r98j/s30cDi/rYaLUd
V2fcRf1TuvWh8ItAvqmBtjP3sb8lP7tyExkUo/gYAgHyHq2g6/0bdAe3ToMiQxrmTJONmycDS6bf
9iQ3qperfvHR1PxTPpRD2pSUSqfJzu2O0WWWT88CYzhimvKi++Sgbg3TrNWEr5a2KNCOyoRpTR2K
4LUHGDCgHtnv5Ln9W4YudgKP4YaG5wq5JU7Wh71cOH4oi0HrrGmmYEfg+mv4rfnmUfXmm1Z/iILe
z+5MDBawSPHsiG3dt5v7u7g90jCt67CA31ioPB5mTgz6APCZR+5BmBJs6amstFE+LnbZzuaaEsUF
Qnw3LqAwa6ZQwxMsi05lczExVPb1mVg5c6hH47rCH5BdX1ZUU2lVeLsQI1uUAEjTsNzagmwvTdBZ
JgJIJJRsQRkBGphr7+RNR+IhtYH7+zbujKPhqow8RGfrubqxjjkI1rewMlsGF8echo0l7CSrXXNU
7Vtov6osGfOt7u/yfvy7LODvTRtvJP0EvleRGwl9oo0bhn4ZRjc2vxdojo49oI13jZa7X3+o5aM/
m8PdCLFC/BVwrsV1otvQjMiAb0Vkl++jpt11NRLkXN149pfO99cMEgHI2M4M/MtXmZqhqkXgc0X8
pN3wqDhPBX8RY+slo75rG3P/9aqWrZ6FuSWQXAjHNtsWq0oP83xqu58liv5BF2v2sY8x2mzHwOgk
ohmMS+CFXvqgMpldg6m8HKwR8/2YIB+NDrPORh4AxPk/fKyP5mYP/XAhGx0qHbwza5fqMUtp7TqV
BDiq2zDziZZuuayFUzT6kGGwyZxjKAVFAqa9FEcBSAqK0tFh8Ipf1S7ZGerm27bmjB/Xt3hwgCAE
iKrFmzZpL3mHKkwDpGe0EcqvuSKyTgVXP/TqP8VsSWJTEKSiDNHGXYr0nhzAV4hhHeUEvvh38D1t
IQI2DC4vXmc0J0PGFZwxeuiTB9682SiWTM1PgJ+/dvtPreu/H8405jYTZtQ+5QyhVQpqSHw4+33a
aa7q6fu5kZwEDTTWWeVlO+Jt0VN86jwtjS7vxUhvxTTCqHafH/iB3wG0d2/clafGU12AjoGXio+w
63+92DVnAT2jYoJRyjbwd9eHQShqXSvzYYgTP6TEE+OjSLY6g59iknlxmIdWQXEJBComVa+tlKFJ
apDg1O5wxI76s1RKeCM8uQPFw8m8bHIYrj0yM/U9SDFAnIgr+doeEgF1tCcc7e5oYwBjOOuv6W27
T25AFuz1I0vfjYev9/ETDPLvEj+YXJz2tjbA2xLj+/3lJQ7jg6IrlFWy9qFWdCwqT6gETTcTnRLi
bdjeWu5ieytjaHUa6dDpelG/0d08c9yexgf5M73MKAD9bmsgcMvgfFg/XKE2WhpZpsCg4Dsy/jCi
rVH61cvz4xdcBJWQZOBaNn9BGShHxS/2IrAPfN/s5E7Z1YgmyR3mfzcOwydykL8f0UZ+YwHfCa6M
RTTUVQnmty0JP8VEbLLnjy0Gd1R/5kraasmvbiGik5lhAjwgSzjp0Ne8EwXe8r5Fg9PB9EQXxi9f
O4a29rKCy/n/G/nrtB++0wCoRmgOBvpwf6zb0Sv2hAE9+G2EdkniJ+dwrxe+ftT/lH7xqG2diPnG
Wj7rH40vNrOHRjENM6ww+j5vJgi7vOQQ3oLi1k8278/V7QSJFsY5EO59YrmH/qgOSr4JHkn4DTX6
Y4bk+OvdXPcOcDsgRsHZxct37fWp0096TWEDLbWZNPqIATlwVKt+dbuJ7JmP7KfNA0cBqGoUAzfn
4l5GfXDsSYV7uf0pj+fOjxo2w/YxdrFDgxW32Axl2hqP+5RL/fX/D1bnXf7gL0JmTVGgtA+xSHWn
e9HxZ+1Xhxk9W7pbB2D9UfhgbLGdhgBNw5DOS/wrroGy6Lk/oYONKhOwwcWmuMaaiyBWAcm4ZoHH
a1nBMPWcp7qWq64NZmcTLaiCGruvXWT+ycuvBpICjOIBQjuTgFzvnz6gu1KgzeH2KMlkzm+lPhd8
I/JavRotvG06tMgwYfxJ2WUgqCfoSe1q47tSnmbuvXEf7iLdjV+Gb7TwuRr8X//4n4IUjBYAIQOS
3s8MJ4OwzbiT2EIICjvBWcn2PDrNjEKguPDNbmAliJOY7mqQId8yvnYiLNNCSAYRWxRzF+6CULqs
pga2Kbr1ej+xmnwTHGX3rax7xRCIgZE2wgjIiJcpMZrgoJsAv5BL48Yl6jOvfsbZa149f+0rK+54
ZWYR8LVhlDQgvarRgp9Oalmi+a34X5tYcxWoQgGcCMmElbqnGBXgmjUIM6T/h7IzW25dV6/1q6T2
PXfYE0xl7wuKVN+4nZ72DWtONwABEgDBFnz6MySvk2StpCrn3LAs2ZLVkMDfjPH9u2rrZQJNm4cB
09riVXKF2eYY0/FYPba/0+B/qSv8T28OWEjfTQiBL+SvaInEs5Itiduu3Dib0q9++P8dEY6VCtht
JB9gUQP6/ddUeKzmsY2u66OHswFRyALFx5z8byLW6/X6l+sZ/wXmBdRHYD35q0N5jC3sSteg/Ooh
ClcyR5PrbkQtrd016+nwxyDNf32f/41+qrvvZ+7++e+4/a60NRVl/V9u/vNUvRtYJL/6f78+7D/+
7M8P+udFf8rH3nx+9qdf+q9/+acH4vn/+P/5r/7Xn25gNmHV2/vh09iHz26o+9s/wSu9/uX/6y//
5fP2LE9Wf/7jb+9qkP312dCyk3/741e7j3/87QZ0+Nf/+vx//PL8q8HjtlW36F+y+vXfHvP5q+v/
8bfw7/DkEcwvRjQPaWF4/bqnz+tvHI/83QM3BXdiR74ifRBmSGV6hkcFf4chGl5T0FWuwsEEQWSn
huuv/OTvGF4IbCl8cWBzY/zX3/7vi/vT1/SfX9u/yKG5UxXac3hiUIr/dKbgNAQDHlEjaj+AvEII
/JeVH7CHrsIc3a+qlePa81m5qSZEr6Nb9w8y/TVMdHqsorXtpXz2Ud+WobkHhCvKVVD1hXbmBaKf
cIF9qWreu7i0ezs0cjdEHlT2yHvPzHUvXIZ8nQ5TAKUUKvBesG/d0xhjstFQURAUoaU7RWPVPnue
BOfQCV4Gx/OzJJhFDkcnyUVVu798EWcdBum8og/trDsFWDE8m4UBqesZ3ktdjDwSm9GQ9uQNMaaT
Q6Fx6/M+WQfliiV8nw28w2UXeReqzkPjzHdj3/wQ4Gzt+2VJLy11yxyDrMAlRj9xX7fywQSuONq6
FMdGG3Ek7p6onhYgfIi7xZCg6BPeQM6UNBDnlX2w74fXpIzE/SiC5VTOUYlIhJYf4/X5Y0+lF1ZN
7+6QTLuuS+dMVmN/aNqp2rphMxR9mvCdTCaYjjpX547yxi3jQAaBz4sR6NfHE6k+SqaH3e0lay4O
gGfMW6cnZOsGjd4NQIueXeGrgjrVRS+OPTNO/W1qyzKroMfbYbQV5IDoxQ2ZwQi0fZNaZ3/7CdQF
Zw+tRgn9StdfFWWE54vjYHps57iFJtKeY20h6AmIPbtoTR9mqBvDDmqZVTvciT5eV0Nlf05LVW94
s0ARMEn3IaSnoG9clDEXG9zRMo0ebQW56oze9TYKBvbYONN8aqL0rua9t+kgavTy0KNm6yxhebgd
ei6j3Jbhvp7uXYlJahCIhC+ET/1GQYJS+OSJOw0kQcQPN5WOfk7Va1jmvjXNe4/EOvt+mVcJVUtC
uXLcWB3d0KZrJkxVRGXKVjKFKs96vLv3q7hE+ctPCwotVRE7FQHoAd9ikEpy+X43JG3YrvY6edeb
ZC7idulWMUDzUA6V5TZtB2cryqU83A7gnkGVe/ukwqVGYs2dcM9nS3PbjsPDFO5krNYOhcQAOB69
lqHj/Z59sVMR7S9sDk+Ch86+BEJlC6Edw3CbqbtU1wNaRZk/1DgHSdhCSV9xu8fpxHMg38pMycm7
i9pTbVn4YTrQzPv5UE4tfwaMkG2argsgWYNdmC/Neyg3WoHM45qEHRYh5R0E9TLvxxAYjij0WUFY
hzfofURglh9pgBmZpouH/fcn4sihGMvU3C+qTdYmhqreBuJ1imoCVzItM/B43mWjyfn7FsRfWwKl
PAIWBVhUGdOTVEMCQKL3LCIDHwJrvejQQRJb0JH3BaY2VTlmxriP0zQlqxDqvuuN9Hr36HpV7jSD
d6ygvW1T78lT0dPgCZthkhu7w1KtX8kQv829VPekqr/IjDBsvN6KBBGFw8W0/X6rpKY/unnoLrcD
GrF3ibGPKBS5e1B14/uyHj5S7oCPqkO5hdXI3Ne6B9ggd4QTIEFt5Z2CErXAsIYmd0zKN/MCRdft
Lx2njPKKUpv7olXnsYyLuIYsLUn6TyK/IC3qrjxZdmbtOL3ZaeGrLvbKh0riuo3rOThOnn7BV1Rv
0nLAOJlYq99YWiI5/q6ZivIEcL1cxSjZ+kYGz8AqfDDutxhGicnGmHLsPw91+RFjFkauQzvfJWF7
8MFPPFcY6XSwtRsVDfAFL0M/ncuJoRHmqdPsQVsk6PRlOWaLTT7oRqoWaYH8NblAbEwKOsAk7GPs
0SwZtJt68rLvT7Mf0wp2flxRyWzYbjIx2mpAsCWTOeNTWw5YKH84nKJdT+Odo2Zvbzqo2cp6YaBt
mPhRlfXPWQhRGGadk5XEOcUDK5fM1aTJaRRvOQaYYqfBRJh6sj+HpbdZVfF0GzG/uyx6sYdFugfd
U7OvRf/lXi9yExGsd7fVGziMbhvOFvqOprkbWiafKo4CEbDnjfWrjR0syt5hpV/SUbUr5L/d1o/C
3MMgzuPt4Mcl2aTui4RdPIzPtqMTtERRyffgcGywgOzCWncXni4d5ONYUxOIotdDPMwnoaFKbUUk
spHO6jwNEpI5W/qrqaPxY2P0MwbxjXs9116WQNcGGTVePe3BvGh7G2J+koCAqw6mdpfMy71EaLgi
KuhyIg079SmSG8CwLreTj8hiUViSoeP5LYbhhba+3oepE62WKTRHuZgOlzWrVikIq2nt9A/B5B6I
MAFWRiyNmVCqeeO1PMWhCr+G3uRpjBEhwGHMfkVy3SV2jbFwNc7gBLRWMjtrSK6DZ00M3hDG0Q68
Mnd9AIJyRLT9qUL7VFboYI/1MJ3YVEGD4I0qD3DxhkiK911ruksUCLtzPPo663vlesM5uH6v81g7
WVTGZiPLBJ+Amud7qGchtUuMOtvrIVqc+mghE4bDKvgxs+qXp5f2J3QPB3QcgL6A7nMvNMAjYg4w
DHcWEEQvrX3ESKezgAtzzAJuzYfr712m3DXzG3/TiSg6NwsEGbaYkoC9RETxQ1MCB+IQyJKdEQMB
SK3hU5vSYKsWzAYo46Z9nYfRPwLR+q4q3fz60w+U0hnfrm82aeTIMrN97ptyXKdMNSt+XefZ9TDi
FDmiobYWFgPyYlbGGx6w4WhmHuT97E+/WPw2KHWgk4p/QjCAUMjvggef4y+rGsLqwIxhLpOxXiFw
ZQjg5gCnuWlfoxT/yQGHxg1A1mgrHjx7tbmyS+zOOsbfoDzBH26H613QG0JLqs19auSyDmn8kwzq
Tqs2Y0E1Pg3NOD4ZEmPHLNNzWQofs5QSvZcuPyQYfvwYQmR5mZuAAytiqn0CkMrKZXqBOnnBqlz1
D74Mf+HaSuM9XVS3UzCXQzBuUsQ8IZjOQw+JI0KKdVdO/mpsyjBnU5KcMIkrhGxcP1FfAfhyXe+Y
odAACbq5rczedXnud0s3nDhr5IvjQlOxWH+5T31bbXoo3ogQO2gQk+eq7w6hU5pf5SDL1QhW8XEp
l+lY+jBAUtVtETTBLLgEy13lOm/LyCAQhFLyw0AaBG65zoJpbk4ikvFJ9b7OENzoF+Lx1zHEBRFN
gbee4Wx85bN7qIiODnEjIJts9GebjMEL+EYo5k6lV/hxG75AkeRkspzqA4TFBVJJUqC37z04pPMe
dM/zKSDiLqjouAHEmOWzhe+/axFwVKHLHpdp8KABFruB63MiePSDKKjN2wHi0sCU/UMsO3DihS9+
lWGw0wxsow7cgnlu1wENGcXCb9ZhjGyyr72PEXerYWT3U8lha1iM2I/SYt7e3HT3FSDRm57OYzGp
Q1ClLs/wg1sxewpLTda4AREy7h1BPrhuJ8ngNwWflxja6AQ9fQmQDNUmAmSaTEec+Gh8ghgEWqcc
T3Nn1F4AwbGZFT7ClsyvNeamYkeIRbWXVB1vW4UzxvGx8U28uY6l2oqhHy/YFtq8g+wzj3nr72rI
kVcLVLfbJkyXjcQU5bs5bYEjQoB5Du0APweAA9k4RTITjRdtbUqGUx9NePPdwu8T7Ag5+Ozqeeix
ZbTUDIeeuf6qhwRqz5YYRmoEzbeD7QXA6tb06zkai7pf4CKaohCbAXwIUS9h7IkCve49goVH0V6v
6dQdF+wGH9cf5oF3P+PIeTRh8AOw3ngHsnl3CTjk0RVAenkCqSaCDi6OPRItQLP4x9L1X4Lp/inG
3pZh1h7MF80cn4ivm039Hz9dv9hpIexwu/8//8KbD6EhZGcCb3iACx2eBzmDmBSDXDe5qoCqG+Ym
F0gm4THYZAN32N72J98fMYKe40NLJATCSjONLMlqEJc8MJA8FHhoV3XHiKn9d5zQjlS9Ic7IhNPa
9y7lq++wMlrSKOfcPDuA6dzfslA+yy9vIQ3LWXDVvXfpuuXL+IRcZnzyXfRf4tq/C3m4gl/eOd6+
Skk4KSYJexfW/anq2fF26EefHc318F/u62O9rUTzk2nPrEKcivvJMbskbtVpueaRVRgfx84Tx9qm
GGs+4wuN/UadbwdCOfijUHyzGoSl2/71vYld96yqoUHucGxi+Q1bEM50z6cyOJUduG7tosLT7SbD
BVa0CpZHTFDfpDpEfMJS+lSV6buEa3EX47+uK8PelBeKJ6P7axAkoLl1TfOShkizaev9dkmXZLAH
/dKQvV/GlHRFx+oEfRs5PtqaLxdohLcIQ4e+8p6c2kIGTeX6O3C83kqEWpOOweypIfCNhqG/G2Za
HU1jYWjq4raolV9YOHxMPeoDH+ExW41mq8ZZ3YtyrLYlgaoaxd/uLOao+I68rpUEafrvu27VhKYp
1caJRXzoaY3u9RDQB5BS3sa5f8MXN0H/XZnHMkj7bZxguk84w8S0eDEYgT0UcQN04QiD1IPrwnVB
utZZz6lIUTbHy+gTsHC7xHvSyeAhJXDzZh6H4xjjQTHIWJu2dpoHBh4qBN0wQi3prF+TWthL2y3x
eqKBsxkS51CjM7V256p9bYJgVzp+/DimDTbrCANE7hxV1wVPKOVIdEdzrgNv5fZ+9F7WCa4EkfTP
Ukqs7c4XT1P7c2yXzYAJemtWsXlHSvlDLS49DB6GHeddD3V2OmpWsKqRP0NHnVFiziU4PnkobbK6
RdBBXQVZCgXi+hZzM/BkMjp0LraIsd0ssNPsre98WkpBGYtGubZeh6R5gMoumfiFjz3ZmxltC7n4
Nu+CZb6qvrtVwCckfB1L+307tTXIXC18TgxuDtrdw2wBzTtvsBjGOm8gaND2Qcbjr9jn99UyDKvG
Q6CaJuXK1bVcEe+ROOqxo94zSGcYtYYwOou+wNoDYI2+wD/32HD+rKPyNyV+EcRdDSZme2zTpYbS
Gul+2D1QQAagPF9B+3DgjOicuAK7t3noGA+yeLLFqAvuiHNfLQHq6y4rwqEArWrf9e7GGmjivQm9
vMDE22Yhbxy1+JSTZ1dFD8S4EEogJIdI/UmNFTTQ5XIsk7rNzDTYVdL6mdKpQQHIdrmbdjAWznzj
eDP2Ynwyh3QURT+q8rWOsanI5QuZRJhjfB5bGc/+LpvYz5sOfFgB+89pmZDN9iAIo+jnrwI6gnDY
vntV05xcQ1Y2tG+JMwXH2F1cjAQ7DsxtQFQ7pz5LC0m6vLaRvyk9EM+0CMJsmv37YE7OFVovWHJK
m+thLRuUo2TjrRz4fy6phlsgpTGw3nElt6pvzzG8MRmUaOHWb22N2SIw0vDSe0BZBWdHGb+wmiHn
97p+l8jJeexCwAsXJlDYW35QgvkgPuzmZeLQ/UAcChbYqm1K95JS7V1Gx/3VRc20S3W8BruB7koL
TJ6r+HAi1NmIlm5Ep9gRVl52bFFum1tP7yZcgFqaLm8EJJ8ojhXhe+0osuYd5gzE2O2gEDoH8VOH
6eCHwfcLlbjyeY67YhnSeww7TcGnu9SLAz2xjS+ywUUUGbIc4bldhf4AYRYPd7VEIcVQIHC8gaxA
UrmveUBz3s85klY368LcIYv/QDzGMjkquxr0vAsjZJcIAps8IJDCpq2EVymNMqDCQFUayT08NzAZ
SiG3tonWUbU8KIE6ZVOWcDCYXZQwk/tODc/h7L+kTRM9Ccg91qGpKWyI4CQZVsMsYpv01GcRjKd7
2sZqv+jAK9IZ5LvIeGyL2hXCkEDeO3b+Qo7xxflcYVqF0StfW3iEwgnwIKxB3gQlt9NqmAzpoeVh
BgdbAQNymwVoBcJxDJzgZNU5kdF+BCWQ1yVyWl1uEA5X97XYdzKVO9cdgDRG6WHFUALJYNG5Wmum
cGOu7o9euepkvaM74vtoGxD3IAjF9Fv4OUrl19s6mbbGj3DXMFerLnWmleVW7cbSbFySfAUUlcOK
exxAPzcs/Jn91KT/8p/LRd0ZIFwfiOWrOmo2fIIzVgmUOzgKfUnwY5gMLbRRILqMw34Guj6OF1l0
CUp9vhtsOw/jqab+kPbwLrmtXQUlonysC6gnS+9xrjBJKq26R+lXb4qxepd2iUTlSXovxtBt2om9
T5V/GkZ9cal7B+PEh6ujtdM2Z8ArJowRvdIKZQNhVzWsB6eV+4UaumqcjuUouqGEnKCUFcDinSTT
mfb1UQRltHNSskGXdNqnlG0WPiAMIuM7tqgumyf/Es1XemnlHSTXRciSfiuTt6p3kUEuyls9VMru
XY85b83U4fMVCMWZaeHhgnDH2DjZj+70ExX7Oq+JfHXcpD3oKPPGtF6j9yWyNmxDBJVK4Mn33eKf
lVl+pnX/XIrq6/oZ5GkiXiz81q0bsHXLErGxdX+h1vkKGsJPMph4plHYOo3Uv4+QeqAO4lQKZvVa
pmeNRfkohMxR7Kx3qMbuAtUafPehv1mCCZt6T+hDeGc7dBaqSrON7hN4Am10IWLksPERB95lwzLM
vNGreLGwFS0X0vnpfmbdo9F6WbP0B5yEZ7MgT4AlajV7yZMYmg+QKGG+4ph57OM0MJ1n8lrXGS5Y
uDhhHs1IjVMzgd1x3Sp3FTP/hS32xfSkyhOZHmggeYZu+NcyhGRlFKrSYHwjH/SXqRjEsKC2NsLe
Z0mJOjSQbWrS26Uph0JM9kvF9IB6YFXYRN7VgXPmtgTCZZ74gVSFi8B1X2HNchZMpACYTa+n1iWF
X+q3wIRQzI3NQ807FHNLmCRFjex0IpDuqdb+tM2YsTCAeTldqt2cAt7aMHPX1NxuFhkexym+DK4z
7L1o55sE+yT8aAiLjcz6Fugox4iPm5Us5QF88AscHzyINYZJjGfEur+bBXZTTOnIuhRz/hAWVQ6a
1m2H6YluNM3rpRz1Olhkjm1dZYtbo95tUlipVXi0V6em3yS58aYRoqDWuYzJ07Toughq/xlP9yJr
aXYewhykhrNXaPQus0rHqPkjcl75wKpmNqrTvErkbywpv1rbbhB1qRwWwGHlYEFZ9WT8BPHkc0pw
sgeKrUTPE5zD/cbvfPUGzt2xRNIG5r24XGojUM2/+iBFO2YO7e8XDICKGtPh1Cdv6LIpGPjCTzpL
kOoqr8l1HN1RombwB/zXGJsYajswcjqUAIjQkBeu0mDT6udWq+iHq/vPALWxtSnbTRCa4aK0DNf4
zD4hh0QyV/50Jy/d4SJ5jr1W7TXIqasgbrsVAmuygiIasNKm3Lew+AeDBgc26GEJl5HIwxEwkmgR
3jrt12W88CzxhMgDP/ogLYrkgf8ZR9774M8oQKCUUwhbPWN66L43C8HAYUhE8LW9MqUR5VLRXF3E
Jwyce2rb+ZLC87huy9rmdhBvWJo+SEIxrDUWD52aTbFkVrdVJmmCgVZ2CHKvGpbnDl7YWcf3k0yQ
8DQOKq5xD5PwSKt1s2LcA0ZiMsVAarKPCBis2DNQwRx0BTYAPJipGh8q9sl1jsyBbFk890VlmhWQ
rq8jQ+VAzyj4YVmuEcTB5YypsnkpY0B4jePuYL1DOQiYXORoF09M6Y5U/poYNmxQVaAw6/dQ32g7
rfGqyrsw6TahE2MyEeYzpCxGZFe64nkK7nTFh73Ukdwyr0MDjZfrjs18BdM0BpkH4VsYNzNsk8E7
T8Ci1MI9V826nJoWvSNeFg16ipnn9nU2NO1bjMBztXgTz5MKb1lHQCdFGDOz1vMMloYHPsKgdhVL
FiQnKHqH7pz1jbxYNKtgnO+drE/VUKDPiwJIkB6vGUSkWgbLIybGL8OnSAw8f0zJYhyiI8Pgyiwe
MbykEgAK6fY4N/UuvraSkE2feFz+DjgKmDXtm3u3qvcsMkGmfYvrqBm3cYeyDLon+lRG6O9Uenpd
lr4ulKf7jIagIyQt/ZXwBEvJonCCdvVx9IDfjGqGJRRTNWqToIIHHM9e87BFVT59nVU5XvBtHlMD
BSnWQ3TMog1ZmnYfz2WUdarZpa5IdzbhYKqou5KO9Ro+9UsQze05TNzcKWsArkhqV/UAoqvkH4R3
LVzReq2FJSgVGPgTHF6vbGTZSmHrKB3y7lNXFINEia1GyJOUADdAcn/vMIJaZhOrFe+MyEuT+nhc
NGd+5OAXSTpkGqQM9DXsz2us1HQAdThTr5EmtneSUHVIQH3MFt+74qA92D3mcNPStEjBV8k1sTni
1HCXIKc2oyVbKn6zeDFrdA9QsRVl3lTB2Q3RwnIwqBvRAXy8Q8xfgyURmehxxSJFbAKKiTfIKWGz
d80+9DGAxjZ87zOKzMWvAaA2jsCLcPlmaQQ6hPGLcYOvGjATYUIYdxV0ZiU/M5jsB0iqQq0btFrA
gIij9hHmsCYDM2bnGf3iIEDKgpKH+S72nC9mZ4lQYcRaSBjL/aj78GBYL6qmrPauCQu4K+0RfWQU
bebSP8zBOB8nH15X57oxLlGAPRcHael0oCndLqFQO+U0L7e7Yf8Nd2IZn6sxDe4CY/t1VBLkIBJ9
39t9imxiHddlxiIEDI7bR4cqjeeVa72V9XlyQq8f8crCkLfilnaZyPGkAn6AWp1uh0UMr64Kycal
vt4o0uIEHkL3oYnDbg96h/6+mfjzchegxaUq+O9r4r/ESyIL1C9QwXJLwAtIApcXYXFW+woNdVmh
+9wgp0KUuS8J8uxGj6jTOVhxQg75Qa2m5rAsExqtzCX00Fw7PKOexXGR5QBaTI30K1zMUUfcw02y
HngocxjguxVc78BnLyooymtH26gRQz81Lb6fDiBaWoi5MsA5zOMLcDRwPaPhDPwNdA2kuQuFbLLU
CfwVmQg9eXRMVgYOpKwqP5trB5pd+2lhuLz5DfA8aRphZl6K5GIuW/2KcreDpCeAorwDOZ2G9FVO
1YNo0vHQTrFC9hHxB5Q372NjgmOy1OKBLD3Wq2QKxSkcub2rzfCqZxM9pgtrH/zy8yrPiPsEGoPJ
mnvqbGMee2vs6eU6mXT7aqzdRSqBIYDdGj8DRjCjJ7WdQVG6Q1BdMA+4o8w66SEOATjQyNduBzDv
D1TRVXetEVE/pns3gEtO2f4ndWnzewoZkEh++Fz2Q6FnUl41HLBjyXD3XTaVw3W76miB4Dk58euB
OGN9aKnetrNODv4CpD0RUfjoXLUaU1VuR2cwR3vtgKUU9kOv5Ss+VRD7X8/C21P4NXXX3ogciOKE
PE+KDvj2yLyaRsR0UQoaUVRG0cElYwOSXUSmVYmYBfT6tPX2qqPt4XYQdAF3CdWrOu9a5qMwjVJA
HqJEfZwDKCJyT4A17UHKgKoLGuhKcLltoDA5y34uz7b1Y2STGN1dX7UF1rbQR8TDR1A505qgPNFL
vz7WSRmcPZhPztW8aSKLRZxFM1KJzoLTlsCPf3vG28FB2TPXpUGg1Xp1iaZh6h5TpxE4Zfhhtjlv
/OgU9v6wVnETFFQTuCSJZx551S+r72fvgfNpI1BelSi9R1qWqA24yRLmiDzmLNaYcXt7valbVsV3
dakO62Z1+9zd6+ferQcLSgoL9UG5HWLzqy5kQd0Rws55LxOISJDoYOuqyzUmlLQX3fEYCgB5LU0L
vG9fVwWLtpW102Mrvb1Op/ZSpt6YcUHDdW+vbuNubETeTNN7ytHlxkgnXK20Sw/hjJrwQFrguEz9
Dj4S+E7Xei4mg6Fc3Np4LaPO3A8l3Za9jE5dDTb191uvK11eiejioN345+1qEH1UFT266SuaDt4h
EKGH1RI/aTbbNfzINHO6hJ1E+H77LyEy6hNNdvKqMmqvoiMkNeIIRvTD92rZu+6xsY3Ai53+OFAf
RCLl8YNjF/xSCIQqtAe5caDq1BkUqr9/4jTYD6DV3L6D2+ly+yIUNBMrl8fWy12BPK5FYU6K6+mI
qcwoPBIM/JEVWd+uwj6KFuzHXu9fDGu+4laHZ3I9jC2CqJhwwD5IcO9EKThzsRgO6I6huu0HL2QK
4eLFpINT04WfvhvNG3QIqu3AmwQNPeGcEK8zoEJQWFqq2NmgkGt/SiOPBMMAHseOxLnmKobuISm6
2kX/DMqZze3kQDUP3f09R/oCyFl8qXsUAnt0dPAZuTnr3Xjr6RazUnmzwUolf0nMGUEuaRBIodab
2dqKNaRtak8cZ/tduEU4euwn9Ghuyy4SOrH//gUx86dwWLOJGtrndV9Dw4TJWSxV4V2HjSbi3f04
LnoLUVyKa1PUK6qa4agx4zGD2sbdeo3E/HSckBhR0MSI2nD6asjddqNfsV3bE3keru3/Sg7pqoN3
tu87vXEAy3iG7OIB8ojmXWPox/ciN5btz8kLkYYF7gz03FWg872ZdGFL916bzqsRE9ex1Qx+loKe
BHxX2X/w8pEBqrGdPNGtMa1U7TDENlr1I6MItq6VZ3stfs+RtjkJY3avdi3wbCfHWqyNbWW/dWw3
LZQeZ3BKTZuPE9RiMUMz5yYi0IlbriaB5RndyE8azM7L9yVPZlmArP0xUWXf3Fii71YiTfnu8qQ+
ppHdVE3Btac1BsEd8PRHF18or4Xz4t8kZDGTH06igf8CcdBPKeQtuEXBUM34GEF6g8bbc0nNmsXA
v3guJsN0/XyKYide11KSA8SJ+RiO/vMUJ5fbbgkZy/r2MN3weePOKAxCCDyfbjvmdP0JhDZ3JRwf
AJV5qvJwDvw3GF6LhQSb7w99ChDp3ZaI2wXjTVAdEacdstplIQJ87C63w0Jtk48Dto0Yrp0ha129
WTzmPc9+80CFHt9ppB7ojEqcv0j0xsLV4PVi3YCh9f38C1goyDkZOFrdJDYAD07fgZntUAQHQd5u
8CH+Djt0NVxIq7yaRzsQA82PKWGbSqBZeK3t+4bfxRHFPo7pMUuJcSAoX36/ZUbjaesP9tf3WvZ/
CDuv3caVtF1fEQEWM08lUVmWHNv2CWF3YA7FYr76/VA9wJ41PzBzorXU3XCgyKqv3ijs6cBmWa7+
LgV51+47CyrWCs116NX5B/6jx5mMrp8cm7em1Y2vd1XRGLQecdWwaD+bBFWBlwEa8Yn004GlzD8M
yplhhMM/IsrbN9vVGFQKSGfyrZAe9pwCPB97bUrnRIA+BQ1nqzHA+6qYWHJ6zB4mh+NRalSMmMOu
5eAcCO9YQlifu5ZOnTBvnjX62DuS0LhcCcl329Yq490wX1I2pZT0H7c1m6MmUo7cI0c2Fn8WYHtA
6BTJrVhur2RESpS6/kEUprfuYtM/ttZQ7Wh4dDgazFoQmTYqStsrr9mgzeuqCGciknR9p/QDSHv1
faeTuiGkzD7SgjGpOFup0GYD8dJ67/WZ+9yY6bfSGvmc5XW5HRtzOyx6K3uovwjUMs+m6J+pQoIj
1vvmMZvinK4ErdkWGvFwbT7sS7BrmKn3goJhRqs225fLW5IgnyfQl8v9Z8gc5z2bnOxUes7Hnei2
hFdfzH6CX6+Sr8qypncdq3GQpeHXnalzmNE3fe1xigBHug3N4CL4WaLQpCsfSi9sNnAV8A2RsB96
pAaIdTww85VwUULYlf0vDZ2AiATKMvZaMX1zEjfRoHXtwTQH1slmvHj93KMi1MnJs52Bz6f7dii1
3Gs2eFcjTS+oTSvnJWKJCqOpCu4jQeLlJACkQ7ZuZawQhtQDzNPD38UyRuI75KQFkVRVLVNqVc4K
9p71zRsKMg7rvnoIv/mpxXFScX+9Kx7TlEjrDKaHWOIkvvhpgVDPCsdAc+Po6lTWTwHy8QPMxDo0
g6ex9/vHTnPMQ2Lob4PlPYm5S39pRfRah07+VpRlt3U9stB04eZnqk72NFfV/5qCLKNtbvr0IxzS
5N2GJxKLJtAQhraiH/Xg9tYCgA1Y2JdxmNXE37huUQfEX2mIKfKHO/F3f0mW68iXPzZhEm5Eld+c
tqNBpA1Z85PpNabT6EtHe7PqNN1aTYgctoCP5ZPTDS9q1usPUecPKmWw9wbQeLGIB8cugzPP7BWR
TcmzFc7wl3Eb7cAi51PqOWpNoVh9a4aP+1ED8XN3K3HD3LxoLgjXjMU5E5KSHk3/Odyldn5R7dop
8i7I4dyL0RruRboMkk5nEBzXdf1xdLs86MZr2XAWNkMIdiblEdRl0UVGab9SnriGbrF2p/BPFJmo
GjTPuNF4iiKhIO2samFGkN6EOsae2I3flCWMPcdrMGG/ezQXusqFo1eN1qG97H9Ds2u6LB/6qOYo
Etp6QE6eGbn5zY6ecCEDzMLthN5wE043P4850Z4kpZpkO1au5l5VztKKiGY7ANgFharAMoBf0qRS
OzVlsDJQmYNlc8iGLV+C5pJN7kiS4EL/C2X0uBp951QUubd3oES1+lLGwAKte5j8wQDPyi4lxXu2
M74zf+jbzPPJGWX3idy2ZQ5FR4++jtXQqfZWCf7ix7c8SfX16CHg4oz61VIwuIktA0tF80dWHRGj
aXiOxmijobRbxyG6IpiDb2fWdn3vuvtUkTGaxN5Hx/h6GJPsZJj9qkQvukIsW+9Lsw/iyAWRbOto
3db4QWcHnQfE2SYJk2eZx0em5+vkGmSDQZvOyQig96WKxDoind6J3CPDUM8RJIM8r0RWnHNGM8R/
v61QeijkZ2ct/boPJP006W9PGN0qItGWMM8Hd+Dsb1tavxsSP1lHaOUseVHPlmGMBz6rD2mLkKK0
Jj149XDoelt7qjUK4lTyo7BT7WzXYu8TTXtF+qylzbyG0zm4YfdVjEDt9LhhN6Dz4dCgtgfq9pZl
GhSknn9H+RLAaBQmvYTpHu6l2TQS7Lom02zKdDLbXKxLhfk87VnQ+3WZq/CgmYvnP432aZMnqzAF
f+hFRuLfUCCZ4QBIDuswmPoWtSdTATYFElc1K0BHlG+RWvNcO+vI5imYBmPTkWS4sxCY9OA1p74b
v4j2XCfEAS74APkh3N0r3ZtOTSMIBvT4gNMa2I91FLQRWXPKdV+NetcFoVnf+rnJ+WgwQ+jLTTtz
iWJZEUQqz1PsPzslXtyy0wJORWiW4vmzdYrLOJDcJpAiGeSFmQy+oytvk74Dx5p0Sr1aiMYoR4vp
w2I8cOYgU6+QNmDj64D5YV0ovlflNSiVTSgFr3Uu73XPDZRm3SeilXCtMCWs/Mbe6JrjHcqQJMe1
8GS4t+sEBs0qHjmmB1ZpIBcktCKIiQFlvd9mA6EzuoP2fU7st2Sqv5JwUStAs7ZK/coj5wxREaI8
z4CqWzlQRF7c/NYPxjR6z4Dd1sjk/6CIfmxLiMMo6iC7NdYCNjamoPRb2vL9NPfOR8rfxF5SrUyX
gjGjTKZTpx4tOyDXZNrXTblNTXtHjxQq4hDeaOhe+5msQyzOWzGz3vkywxOIBWNFBNvvgYkJQ0z+
RFt3tBtcAw9X0f1obeu1SyVP2bJtZJTojpEj96hMic7j7NZ50Vqanc0BwET2bDtfXio3wDuwLWJY
CVMRvDlEzq6vvuiZ2WU5yK4nPbx1WU4KlzcFPAHZPhTThs+/7vUNSDAgBjVxuyiijaAUu7ZptONU
2b/nmTSECl6ZRWeOGzj6eSLA2k7MoEKdAEWev1B8GAVWnb113EiBXMR9dm4SWWu9WTXLU1YVePlK
nefBcncIxx6yll5EzQ7HrRsjpG90e3N/hxz7KiUMu1EpdFIZqbiWAeZud3tGjUM5qS9dh+sriRKF
sMTXQnyB+TKrFyeCwCqltwWZJq6+pUVlmp3DSIbGtsnX2fcQtZcQEcNJOO3FH5qnqqeX7bHNZ3IJ
hf1cxyEzlYzPjDPNyprDb53Sx1T4+PuHhvq/HhZuIEx103jW2Sw5QXtWMQaDY7zFE9Hc8zigQ/Pg
BrqeXfOqqewTapqbvRjkptHGrV/knwhfWTpVLFfp1D0nc0P4muHfrEb8rpso2/p+cuP+zgK3rt7j
GLUfUq2j50IrlJzuPobRX8uk+MO9M63bpV0vxT1jd4SozGV+5Hm9VYI471leq1z1QcKBbAUrOsMy
tSetzgxOKlBQUFn8oXWemykjjVE4B6/TzlaSIljgeLP2RkorE7C8qQq1AMLvg1+r2OQhTE7ll89T
qFeI4JbMcJ+E8ZSwTcB77eSUb0g03UAWPJZGGm0dqdHbnbZuUMannq+jOgScWhaYffY0khy7Ng2A
HGWUW2LXwasJvt+4IewWmb6oZ1cOwljCpcOJF3tfU6lIbW6Po5d1c8maXg7FLcA7dYsoEVJGoegp
Z19ij9TnTcUS4RjlupJqAPGaNdJxrZs7IpDwgesQgXXrekaHorQNoajQVHX+6Eb519jrX+bQiE1o
nW0ZaRsdyfHB9Wm91IPK9ttA83TAVEKQgHcQtiayIuK0aBOY5ARl3PQBM7gSiAJ3qmcX9pJtPcr+
1HgDLOmf1oYLHQXUf9oTbT168TocsyOHTLXOkvmXW0fZVVUNW2mTr8SUyFPrJzjowofKiF4yW2YQ
6t6Dbuxb3f6jhnggKnQI/Gou0IIZz6p3z4ugbV9wrExNdCRlRPNb3U8UTSEfNxuYDq/ivGNm49r1
0I3U5Cpr1m3u+zJoU1jXsIq5X1osDaGmrZhVTW4TqjRpPmQhM4Xauh0ojbhR19li89G3paJGxRrL
gxr6n1YUFjvLCqzC2JpG+jvzjARjFdJq1v4Hl0tUev1qHv1iM2kIbMukpIOkTQ8cAzSGJ6PatE9T
LF5CffjRFrgDdZ7gjYVeYdUO/AtrBrZIX0pTDYfCpROyM57he8RGKeZBdGgrZ+iQA1XpSpsKMv7H
XwSbElaGOKzTEGwBJ+Ek4JSyVmGK5uJHLsjvmRetV2HC6dAeuCu68NjWmbvVEuKIYfBEMyBDKY4t
uoy2i9UGVpOH0QfsiZo5IbhcfFV28daUaNYnRF5N6u88e3QPBcXoG7/N13oVTzjRQ2VOB7TN8XaS
F2e093zOCEjq8IxWeGaGFbdZ0WBSJ/1mUOX8K8SkhQL0NSNFcteqc5Xa/dqsnAGdHbeJI0W41RZ9
d/mmQvRmaUaDq3UlRt3egKLvyXJ7pb1VW+OK++z9eqO0+EN49qNLdvi6Jsy36+JNn1NKJUXSsw/z
Y3gutkdPS/a5j8hujpBsMz7Fqf7Fwt6AAr36po85YByenIpzIHcNXa4ZhsAB6nElisJ8gkbJJu1R
jCF0cvjoukGc9cVKyJZ4D0FqhBpflaOim+eY107t29GO37DVrHPT8NZ6QslsDuu/nSLYMFX96ozz
kIoZ3JW/TmQ3bMo+Jx181i6Y4TxWJJvqgDE5kTZ9VoaxLXQ9CmQ6frkEJDWuR5uRpGnEqbKrP33k
vnXNDV+heNcTyh77ZOcm8pPVDlZUG/Jjk+mfMBcdHbuCfCcJGjIRQlTFeaBK+VpghPXsvj3nHSsa
yK61QW/ocDUBZbzCecx7/zzCUZNT9WHqtbeL5hn+iswtG8k9i1LcBo2vyEo2HDqe1CX00Gc42vBl
FPEJSFqsjNrzFiFoQBxHf8DQeDWpmjiSV/s46LCr6KsZRYE3VuGyFBWWJgMJC6/LW50bfKNMlCih
e6iLaF6LURqXJOPsOAlXX1ea9VCXxXBuYHzZlOY4zTajW/3SPD7vMrcVDRGAzplyjkXfUURgZWS0
KLdam3X1ZRGax2WDSYxq82nU45/00jYrPWvnfaIRozxUh9pCUjfbCZ8pdlvS0Mk2q/rq0xeyw6KS
2QSd29RbzHhuLVyGVqHtvaXXIbFqWP5FFz1rDyVHmv0kUX8aP8Z65NYmONhSfsKRjKzjvEiMIElC
eFN/H4f9OZnlDyJeyDDr3W0XWczUC8YDc3czJ+9kCUorEs28emOdbp1+QoTq/hn9nth9Lho+KSdZ
xzi7VmkstgS0puuSPHaSM+jeNWhK3vuPiowHcNWcOH2TB6RYdflISIiJqsnAhb6V0J1RzONvcWAj
JSw+acvLwJxEgjxOsEPyK5lb6EoxNhulOyfkItZ28gkMQNQ4r5HNIAdMh52DcoFYxxBVkbdhtmT0
nOS4aVn5ZIfz0ULwkbRk6ZDyuqq7Ddlqr4iGDpzXkpUGZaw6ixCCmZR0rzlQVMCSyO5QsODE5fCT
Bp5l0TmmbUlE+AxTDtB8JuUaPoGAcuEaq16M1CQQWR9KK8LX6P8ZRz8YRp5UbxrWdMm+6iRvb6Y2
ebGn6iVU1g6IcZ8rPJQlM2QZHWTnn8aBeldjmIetBvtvooRIhvAaOcVqbKLPmRNzVxcXGfMPkmox
ukiUS+E7G0G2zusGsEGrj6Ky1qMT9reppdgALR3CHrZA7ucd0FW+qQzP2TdvHWccr9R0qKEw3ORl
j3gVWTKpi4LVCKQF2rdzMIkM32kH2W/MZJZTRR2Q26WCkEJwvtuzK/ARTyOJ3KN20zhjUmwd6Uen
ZbJuVRMhO+BmdwTzrPslOJ6tMKU7p458L5P0vjJ13htfAD1KrNmoFGBnVubk19vJxArPySEK0pKV
MEryQ+FE6crw2s+ybV/dwl3wvaHZ9mb/Htbtu5s4BB173YzVL4Rd+uoNp0MZBmHmruUEL5hOBit4
j+u7Bpvclj3d3uSVeBSwoKU2FIS/98dgcFhVuVWclrX4NBYxI2b9HC+H8xYjujSi+SbMMT8PurYn
H1Y/dYhY/77Uo3FCcISsojCMdVh8hQpvJ6fHE7Hj9irESB/0cents9m54fX4jkzHW+dRc22G2KYR
IneCmB0ga8Zd34DbCe/Jt+YLcGt8sNso24jcwqHrTQQY9cV0YaYJSqoR2SX7PqPuJmWIqcosXLlx
uK2SolhpMQBjPvaMn43HiKDQdDVKgXaqn36GVkAC762U0e/R7f/sl1m60er30K+1U+JWGFV90CWr
Ix3GpvSOSPdNL8E84TvXQin6fsIpDFpDYwBU86X3oHJNTqV2pd6SkMYb33xOJ+tRpeWrO3nuqiAp
wc0MeztP42ufYvzsW33aWHah1jXHEtE6He6L+LdZJkUAJDY8oFZ4hKrKQVN9cFLXvEC8TAABM9+i
7F5UGAU5vS3X0h+/KcN0d16laGiQ/U940dHzym1HiURgCULwI1Gh8EmKQ4RjaYXNSB7i5JfQ4k0b
J/quKCo3cMp9xs4QVApdjall2SVONwnh2qBR+WPSIwDTLYnSvXlRrfSuvjmyC3Gi8Zs+wNn5JCDQ
ERVsCwjdbCI73uM5AxJANN4a48kOKfedeSqw/ScoDRIkj8LivFy/ZGMD35o79AHBF/rumK1CZ4yu
OSpKRrgGEy4J850xK1o50vnQ2/3WaSkJqpPnpiZWWtbiJW63ZTs8aukDZLlkUJVPfpa/pupWY6a8
1R2fKXdJoIkye7c1oCXLZboucGL4U7Iu42hJFsxlUIWsLWzdAva8GlcU3P7QJjVv7SLnM8D2BMND
/XpSmkES29E2npw/dvzcJhddK34TU75BlCrxUXg2uF7zOke5vjylbMGpk68ZBrdM2+0hVN47lmx2
FKShpDxtOzE0Ryp2yGFWOEFFh9Ko/DLnnsl68rtLbVQ7hdhnFbkEYYRz98g5JZEOJc6SL0PNwLAK
7fLPnOPgThOP7qDqnegLBKiRhkqQfzwDhvqdtffbCtfcEIm3moPrNpzsed3SZtUU4Se1JTygGdhl
CXZOzcxQGsfBhPo219Kepv0Yx87akayXfvcUhuG8a+yyDEQq5ZYdAXfS78QJZmIU97bGz0SohxF0
FnKvHq/9EI8EyB3y41Q7t6TO34inkvvMLz/zLp5XmonfM4uSLnC7iAWrP+kdpwfg+e8k7uhfIpmA
cKVHDPSUvhYSpyvrXVBlsYVkhAL6JkIEOuDcNTqeBxjR5gkfaLTmTLufx3J6LSpKVDt9/OMkmrhk
nkU5V+hF0DQVbTkxR7gxHWiAyGaxF5n/NcLNMZqAqOohJQhTgtXXaPRrfgyr3n3sRyIOclRAFLlU
H934W6vFMR44Xema6mhJ+EjG7qcyPyuo3z4ZNmMBzM8muhtq/6P1a8wVr4PwpuPY4jsv/OvIxkgZ
toVw4S0lqcppxX6EfBPsX+48Pcyl+ZWTYtLOMl8rSC7PNHcF1VNBNfo34mkuUKErB8lv52cclWfQ
galAldgmpKs6O8SQ32P5LJQR3tAeLoAvUo+6NDdJotunhZ2GxI6vteGdQtv6w/0oX+KqpVHL5OyV
mvMFWrXyh03s2l+Nnb2lzZqihzEwSzPfDylhuPw0mBq6cl8PrYtAyGhAVsEO9YYzJZf2jcObwGrd
rKREB2wphHGZxewCu3xrDbxChmkenbKcD93orxwbux/1W23f84Xcnez0l3nMn1iDJU4dJ976ZqSf
oBn/jAhGDRe5QAMFrhmstfEMVjcQaBmkZsLpuYzOnYUWuAiXDX3udz1qfMksK7qqBldv0c5F8dHq
tTOH353hGCuBzHpP8Zu9rpNo2Pi2S8bpxK/DUHtoLWaY3Cf60RgDFRruK16AEBHlJg5xWnf8BRVI
q0UM+mDgnttGt1jz/YNRO+Z2yqt0K5v5kI7Kw8eyAmr6VopTsAeftWpCc1/Kir2lcLkpemMrLex+
jVp19uStlY0Vws5VvtejdNq7DqVS8EDUIld8nJrMfyDZ3HF80VZJiq7V8qkpisgNg0qKN7oPEOib
7U6nEizQpvoxKf1LHjNLdPkrLZA4COZnmfY7a96S1cu+UIyvxlRRFhWNWPmJRhliEIXe4U5EvIsh
p/uBin9RLsvPBOoD76drHWxHPkvthWyGd80K34iGwAlisw5W2XMuJUHedGORjI5ZGJcjeQCzs0Lt
82iF2ldp0qPbgSYbZiGQdcz5ppT09uBsw8wuPfZ9ae5UnXz1XCvNVaig81tchoGQ8YPXlih0w/nT
PdSDd63zZsAtxcPsVRGglmPtBjMnO83wUrocyp1kkCKevf/qonZm7x2w1FBfsB7M+DXKps8BkTH3
KH/SchRTmven/d0UnO1H03+HB/3AJV2YzP7l7HyiEQ48HwiiYbfdl9mDFnFVEOfRCiR/OT6pL3ZV
v2CmfYMNAroAsuWmHGmWGHYUhNGSWnt8cjVyibs91AWEKmlCPNwdo2xDGmhYN8b7LHXfFFABMGCY
Zvt4cI6iddUpIm/++DeSSGMPprwsowZwKfL1Jxi4+0sDG+Fja9uzJXA6HybnJO1OewM+v7DKp4/I
4jgZoBhHS6JjF04QjC8pC2bs28cJH4LGqfHZtlO2i5FCCdu02TQoAuyd0ORGAz+tBsaLKLayQ9tL
b20seo37WwtCCFwk056j1F51hoZlQmnFRVT6eFKFlW1d24hYs7mVGvTeBxhJHj1U5YVZW5/VbNLR
ZIj+Agcc7dIQW95M+fjcspY79NwdbC80NjaOcJAXF70lBa0LybQtm256HFXyjawuuXVpS7g2rUvn
kdLYje2tNcLDjh6RDte/1LFVpw8hM9QpMdlW0nmYPjujfVBmuc1cXzzFFm6TZd2Sd7K6tfmOWU2P
oNZMOBsX+jlK+jdimZB5z/HVjLGpsB7VAWsZeTCRpB6JTHF0fDLvp8/Kqq2NmaTw8ElK5Mdc8NbM
/oDtFS/32bSqlUGIVexxlLD7vT6V6cYpZgtBILCRU/w0QugAPYLm88uL7Dz7sFwk7u7mcA9Iio8i
LbIVfVfqvQzlhv0Pt/3yf1o1n91RAfYWyQeO1eEI5YRgOJuvoRdOnyECr40z/LGdwj7bqFAPcTcW
BzlG7sV1LZyOCqTKkGhaZy9lTaqEIhj6zgQzz9L1aEIGidhPrnIxYPUpJ9tZC6unqeehaBCifeU6
86CVetNtjo79wrQDltt92l2Ep8HyLXLTTnAruzXi179fW+M0CZZ4ToTx2fWTc/P13jmGcStAdvkF
/ntmofHP+MW/SWq2RXimY+kG8Yv/kS0sK4sMCtP/LXyLFXJyjlUsoG1L+zSklnPo5/wjJayrNmLz
JUWyE9jIqQgXiRhL/qpu7mqjAi881sPxnHrQZ64y04OUVfzIk76aSErZeOEjfoch8JzS3SSdXRz+
xy/yz/Dd5RdxPGqZHdsXju5SLkxk3L+FqXpOz+ZczWjlpEMgQaPvjEI+xa0W1ETWBUBY8rDI9fUq
evFkFy0xYH9Gm7F5Sgh9YSDkkIngobQZjyknxjsR5mxrjnHVEu00xpG2+u8/svvP2EZ+ZIeSJDoM
KINAa+Dq/5FiN2BnjmKZUJ6ZL9Jbq7CKXSbp7VM5eH6GBeijaY2DN2kmjvIsOpSzyC7VoMBJ59rA
Ywtcs6ucekQymYfHyAXvKG3xrNz0WCySGCR/qCE94+Qv6uv7S11TyRRGclN4YXhk6+sfcA2AigoP
KGhp6SJbotkk8+xsPDd7jvXZCHzLyXAgoESxUrgX3SdqqLX0s1pe7v/ntOanScgF2TsWoBPRYReg
6G6t2mqk3ZJwq5LBeQafvsGo4orwXGsX2TP6Bcv13stu4P+0+CpdrfmxrEGxqqvnVmmnME/Qazop
piI990EqlPWQxcO4H0dm2bpGD4bGlifReAPV1k4IdtKn3jHaW8UYlJlm8z+emXt++v/PqeRz81zP
5GazTP5jEXf4z1uNiTEG9dLIFGGLTyp5aOs5ep5ap7kk9XTFaLEyYs0pdgbFuGuz4YhT65Bs9wA5
YiLs58gLwbMthe9krnfDktrU2iVaICjBw/1t59S4A+slzEFvn2RHQ64WaxhjwEOfJB1ONEYahNF6
DVuDJYagp86SlQh7nRzjZ9XMz87kZpcmsVG2zpxfF4lmMWJWNn1IvMQv7bPjlJB3iIPuy/Xkjj0N
tiI/0e7br2Aqk5NtWVEwhT6Ir6eKE6KMfZbr7ptHct6+8XJu24I6gnWca6C6ORlIZJz08d/3tjTP
qexgBLC9PTdOIvdz7/0YC//xrkO9vyAvfiR+DdWOFbpBWDBqhlPcvVYaWneCQsfXthG3UJoc28cC
1YZlgMlMYYZBuoTsyHBTnKN0tjdxadefsDmbuvTtn96i0us7MsicHhta72hsCTjTMU3k/mVOym9G
6mz/rz+rIud/FPU4/2dB8pckTNsnjhXWm9yKf94lWuxwIBKE1OBN9bcKjTWJjI7aajYob2/F+r6d
Ee1Erg7MMCj/4ptZ92xOLEYTd5i5QuJGRGNf4771EPy5idgIzXztu6R97LQpvs72u+vY6kmmgHJR
mDB9NRx7UvGoq7YgOEfL/1BZ+sev5wvKTO1kdxxlxwZGpJ4H7UBAswrqGI31PYxlVig5B2Hu0qTP
gyHKp6uHlShpPGJrl5eq64gMQf30YtTMLNM4eqhIdfp2iS4L2mUtGM0G3dScFofBFr+TPFEfWhWj
0K7aHxEBf2QwFDYAop6/EQs5rUnytHb/fVm1/pmEzuPps/z7uk0KL1sa1/6fF940p46OXZmvXM/H
beLUdUYsUVXsqVjVi+Ez1bOZLL1YX6dl5ZzDOiRCo1RfjZVRLKmj6EoR2CHgqqBt0FqAcbrRRdnu
LcrS8SlNRcZazbnWajB7LqmBLK7u0Q3Hj7v4+v4SdoDqiYi+vcnANeT0vvFKEtAWAp6qc9WN65B0
SICMokGNhNhssIb5LDjlMgeDx8TVQ2Tqxea/XxthLmvTv69diI24FW02Ssq6LUPX/3lxSHOccz+W
2QoPmrW7B1TKxdOD6o6m16USrtTd4VTZHcC0VbXlV9ZbP6Mq/uxtu3kEsA/x0rdkVBWzvzFb1G48
+uOuafTuNLa9e5yJT9zXLZJx0VqPg9NmlA3L6BxLswBDX/SwnVfBi3zc/8TlOT3ZBXlC97dTkjZX
rQr1bz/rNkOW1ltl1cM5GYU4enYiduZkq2X3AUkX2GI9x/Ex2beHLo7Ln2pwnqzafWDNnU/3LJhe
d1mZUp8cPTnMez/sCV/VyNLLaEEG3ThCI9TfiQVUEYODvOFlrVaJPl9Ryodnq/df/joZNFRnHbYB
ogQEIigfWzkxamU2bQZAyqNeyvJZd8R33Lnx90zuSjKNOyif6R2wvQxMJZw9LM0mVy7cWawPRpDz
F+u4a3VI1ImIvFGlBHRILIc5uVQQO5r38HeNTSr0eNIV8uqj9VuMVQOaHipbCcy4p6vdH+BBderE
yLsEb4w3kGZKaWhI3N7f9ktwLFT7o+kV57tW01wEmzrtjHN5Mcva5wpaGI0Sv70SrjltMCVWb74t
4GLIWsQLysnMUVpwPzhQA76ecm0iuCjf9OnIFTU0mGMW6h8psOQGZVm4I++Qm59GUrWDQZnXs6JL
M8/Hq2MO1h9Sk9aCVep/zFUEX/+fm9y0IdGIwhaG5fjeMnj92yyoiF+sQ5kRBOPG8U6bIn1P2hJn
yrje32PVPEyxDrgSeLa7tkvdfGUBUxmD1d8hvBZyHUIwPRdmMqDDoZF77sbwbLrDD9uJYBDJOROn
ewxm1zq/QQkE0bzqaBRCvVJB1x5HnHjE+UWHVIVTILLKJDFlKLYVel0okuQde19MnJnR0Tc9FRdj
8CCJrKq4JF0ImD9D+viTHx9UXEYwPTRyawzhbxyu/Q2xWptRz4ZLn5stwI/vPEKuIxlj2WBUMM6e
HFZ/79a5D+eNjUh6c79RcpsIVvwweBOob15ntQDe7wWVSUzCJhl112QmvSDL5bAVy9v7n3mQm3tN
JuSY4i2KZErgse3MQdfSiytG61u3nABIpopWo7AD6FXqtOUoppN0NOyk9BofpxTsw24d66UxmweW
GqJiO/cTwdWfkurtR13j6F5l6N3vSbwaKQ9INuB6nPmGXTh7qhezHwLfXySQJqf7u6jukv+xfQhr
WQL/uURaLnuzpfsus6pj/8d4N0ejKFwpOAWkWUbWIGXqKd/tbSTIcxW6U/SL0BoMzp0brVyiIuHS
FV5tQz4ajriOhkhfu+naEuJ3rfV0X84xISSQtEDPkWPusqVduyV7gTBoQkggdBFH2qSzwljMceDm
unFq03QtZx17oOv2pMgkCZMmZEVqKPvW225HTH61UksiXy58+9IOLFom6qC0fKmhZp/ckWLaZcFt
47G9/T0tUKO8jpIBx7RuWsdOmvGzI5B+jmVzFEPbtysnSYtz+eG2cXy5v9xzOO2WKYkFWQc1w8ug
+6u47OofE5j6tvh/zJ1pl5tYsrV/Eb2Yh68CCUk5p4e0/YXlocwgQMwIfv19TrrqWiK5osvvl3et
7uwqd1UGZ4oTJ2LH3hYeSLfC4uXQmO9Nh3awSIevrwOYsZJiMxLscwDcRJMQ31V4hibRfiKQ8q8/
+tCwCIEO2q8/C5XTAag80DsD/ro9VZvUk0vNuauBrILSsQ97shDoMotmAietQVZVHTw8SDUD96JA
1dBnPuSddS/FA/Ui6MOoxz79Sk8oQ3eXSV9PujFsDflgg+hXg4cqQ/Y7tcsIBgzwEEdFSX0bikp4
DhJBeAro1MrfxW0vQ7+kHf2eaJtYloJGLUre7NVqT7CuP0NS4gFMUz+omhXeVyYAuEP1q/MT6Nwn
+3RKb4IAbjR5kD/HUMnddwLvGQ8KrKd577RbOzvwNjM5zOCpqe0Zpd8G6ogqJ8n7DoQ7GLt7AOHS
gvKcKuR9fu94S5VNlZqkqYvAQNYhrLn0l1GvDEgzByCL6ABJVWNrHUAdHMfniONYQNW6LcgNk92k
RfZk7xT9mGyb8FHTqH4ioxOBnE7gUxuU/MbqW+19kOb3Tmivf3kRBbyVUsPOcKLFFJoC6PEKYs6W
HO7ObPLN9RDHueSGZzCcWtMgutEc02CyJlpGI1VV0kh1snJiCcgo2JMXvaAw9toGohZctqEgA4u1
coSpovX1vqShRTya5KIE1Fj3e4WSLx0GvLDDzAGT8EpqSJ9uvBshtwViOLx0FtwJaUTTtWb+oFuB
6nNSfvn1T5pdI1HgkwqIFNtNqgQVDCSlCrNhN65fuw2GEyenJRCJBdwpjpVbrUyBhL22NVqgHW8q
Q/EN2Ulu6xgG3iIAxaXGcEiGVDvfk1Gx1s3poN/ap3fpQDEnydk5UmO8o52lv1NeSbXL9Cddm/Rz
9dkRmoGSDgyOOl51GPegaI73Uu93UQO57RHuCiX0atU53A012ADem8067w11HemkxZvgR3QIKAwX
fbeVHGM3Qv2NZnahvThQ0bmgufN9n+Xuq+tOPoRG0G9PNpXVV5J0hLy/Q7vm3NA8FMNyenh8bZSr
VDLmSRUa29e/LeBPW9jY9mV2y6JHStMU21YoEGvgoDQRKJwFAiiEwY1vNj+OghtzGEUHvPo6N4Um
mKZxL6tCDhG3EuxQga3eWbRZP+vAjN2k64gfxPGXBrK4gnUtt07AwFsaNU6aFLh0fR7utAgy7b5t
/JJ84CbJCURpUgjcNKk6MPH6sIKzo3scWgFSpSqlEJrvuAmh1wlabX88gCl83RKAx3634VV5ipQr
KvIgJ/TiswDqGfg4tZf7NQds3KtORkabP4TJH0JX2TIBSqhqKZqQbgFT5zz1NS8vTrWfnrL6KRkh
Uz6MJTzHrw3TZvFgUlqGv7SEFDruIdpJghoVgadgGNxjoMmr11wNWP3hNlaz9z3dL3upO1LzFH8V
9qbumW17fB5trpz8VjVrG3qnEOaXcLxpgtG1Y7g+UuVnVBstj4KEZDwoLyf4GqfV++tnXptoZ4p1
tmWeNBbEyoph25NXDVRrVmoc0x8n9WOvWd2vII/Hd+Fxp3bbOI2qh2wk5moP0UdLjVALJT+tdPAq
NMnjry3Rx/SWJE3Hy2MgLaWbzEOnlZ8RhT9ss7SiR2awis9AI+GWf6oyK/0K/ub7aNqHd1LaHfbF
ydDWcGS4IU7qWxj2J/egETTysivcLvekUQvvXn/Y4oKFdPz6LBCbTvw4qS2o8RUNYLECZ541yYGS
8ot5GpO/7KsM1JzCuyPp1PGrkcLGHoRf8lweN1mSvgwVa0MzmL6xVDpg4YkutqAlj3AXELrIGqiw
mFr41zL3oeK70+y6+mxE3E5pqkNKGhWfiogLecji4fH1hw0SdK9HI8RcwSclO9IUyF/INa+3xgw/
ib8Z//lT3go1LdMvfV4dwNVAc0X3ZOm+BiSxiE9MXXpPce54D1VJRoVuBLRFvnAzhqHPibIp4cGD
nAOnBO0DmVaUtCAWYRU+fh0yACb0QFZ3oemsdFHGabr4U4uCHo0fxfe+zNsHS5OeKdYfbvNT8Kkb
kQVJWd87VM1aP2242WkaRf1XtErHmXO8qQ/aD00dITkxadwGTUkuPjluab/VX8pAgynPpGOpqipY
7oPW+NBFOsR/CazodJhuVfOFhMOPSrTBFVpTcIfkdFbHFZxKoAv3nUZzCIfcKdzXPFnXaLr/euz1
oVG3qUjZUfj/9Q8Z9IPvw1Y0hSX5YzP8TY+MvATAJXg7t8oJ8MipD/46Ndm2TulIrSroNuiKrm80
8YOHS31DB46Bhu4NqVd1++t9qwZHy89yc/gQm5kXJN3mV79tiDjg82tP53gyHpyTdh/Eh/yuq8Lg
DhUR8pApRepfv+Nwsh5kVPbgxH8pwLq/gJe5Ay4obQCYFmtYNKJvMF4UTk2SeShBRIU5AVj7XiVf
+yGLIlrrW3tb6PQqO1rePRZHc4DELdX3hWm2O1VHKVC8fo/ymPp5G4WuVFnv8+NwfNK0tNkcqc9v
s6P6LhuO0pPRWICNyuZO1Khg/z04e0mTqdyctOb+aAFJHMe2WUNFqnvGAD8rLD+p11StBfY7Pu4R
liEgNK0Qjk0aeCVDku+KvJQ/Qk/Rb43OSr+bORDy18pYIH9vIdeEI/HQbLNy3KqaMdwF4xDchz38
nzqSkX5e6+Nel6XVGHbH7w1ui8aE4aNOfHxfw222Be7i5+FA81HpaC8pXObrsi6pa5owZgy8KpTT
yzAEFQyLxB9aJyVQEpKBKrXqZ64yHVIOOUio6fA5HjfgS7+FY3IPDW5zWxty4x/o2d0EbdhvayNp
tt0gg/sp611oHk53fQw3TaOkzxoMf9BzWc+VbvXeK2FrYmTD/hfbMQpOOAa7v8sD+TlMYudvtmPV
SF3aSY/vj4gBtoc+XYe9M36syeyTjobXUOHBREdLkJ7gDIOA8J3c6c3TqxP8V6JO748Z/5nqNF3o
O/2fuk//H6o5iQj2/xZzgp34a/7jUstJ/Bu/pJwk4z/k/Q1ULFAbRwNVtQiX+7+1nOT/UDKTDYeL
xJCF1Nv/ajkZxn+QG3YcyzBsAyEuUqh/SzkZyn80RMYsmaIg/x4Jln8j5SRSsb8fHtD0K7qt26aq
it9JLUXk0M/is6NpWqej1IBsqmLg8RCH1y69Imfz8fjr153rRSmXLwJhxSAA1G3+i8Qcb4JLKzq4
EhDkKC7knxov8OFq97pVjz6Ae1ojXeOVC8LhzMF0WBcGrUk4olSq3JgWBsFbeqNHZdE9uvbtsNHW
hb8U5F7GPm9GZ03mUO9GiG0S0DHJrtpp224Le+pe3S5qZM7NoqWSW9dIrmtAly5nUcrg9ZZpPF7B
sLeDafnFuY8+Sn62CZFJdh7/pTrmr3Gd25s8Sklz0aCcYw8e45Xq0lLrBjvdg8/bi/+tAuirNdU0
dNmUicBptp0UDdKu5E1P6/ur9lx023j0/mzMR/nx5Cr31PM+aethmy+mKmd2yoXZScQm69ygdpvT
IenJLiBIN/EOd7pX7ugg8qXbhYNw+Rz6Z5CWjs4piC+GermECSymDbwxYpDHj6g6IXHa3qce3YLr
Q/RL5dQzPi/q/M4OkqqprDMeC7nYS7MK7V9mXNMGCqjeF7p+CGjeUvvwOXw7bQEIoFym7/4e5Jm1
yftfr3iqVBnW2hY0rEHnPNS51kHx8ljaVkeFPrecor+ge4TH8NP1KX7r0AwVp/W/Q524GijyeV4F
9JXLpHYCUgcFZUpz8wdGLN2kquhQgJ2exMiiCc3oaT6Bg32nwVgN3zBxorqwXWbHcmZmcgCHrpUS
rcSMpH4rzVu7gRVHW10fivgdlxcA80VPqk7SRlMUW2ydswsgNE0lqgQ/oNG8D+NnNVtYjxnnqFrs
dby+jJjhVCJ2HFUzMisFdu5bY3PYh74QmC58a2nTzZ0sCwIomxtThthrcrJqM60VOGVYEj8hU+NX
9Kg8CKdVg7J7scBi32tu5S4LW88O8MzwZAKVAwXgSGy4dBdutS38SBt9o26XBqjO2mGrseF4Yluv
WbfzheqiKBoyWKKBjsIf5xVQF0g3+U5dH/YHX19lu3FdfoD7aTW6ZLY9qA2Qa7ae7FXoHt+l7unz
9Y2jzjgVwhlR4iFkN2EauNw5PDqULpDRvjNWndd+lD9C+j5u5LW2HYDhoreKLMC7/rN1Z654ja3r
bzwD/OvfoMycEGhJTMO2VI4imdPLbziUQ6jm0E+79Vp6kFb6mpaXte0Fm2ynetWduBrbhQMzF1to
EHcYMNzLxHT6xL1lIW8mQ6bx5rQJfOdm3NJ4AlMQZJZe7ndUfcIlizMXv2ZRR7dMdjbKtpOZtnTY
MWmY4SXp8RJ1i40EP84a2uWNuTl4CGwuqNnOxWsXBidDNBLydsArgxXohB10Mj5QG17+axXx72Qd
vlMer6/j3DKeD1Ds/bO9TfLbVke14FUmgQsEpWJpdP9FAMWu25kfGDkHi15bWXFs8SFnhrJIQWlG
OxsY1PChj8CBTwL9vxjYzKHVAG5q4MxAK5ELvbSnNydtSOk3JzQMt61v7/qNRWi4FIHOzt+ZmclF
EVAUH8ocM9C/NBW8MfdQqCxM3dxx544gy6ebJmOZHDWIp/UGsOivPcGhv2ETiqkrd/VD/21pR8xc
S0zcb2via84WCl5Y+pMMRqQ2JZhvByUeTVIy9/qg5pfnt5XJ8mhSXpbQKojlCXxgWn6xzu+b5ctp
fjQ2LzZdR1h5+v7pT0d7bIUdDeIV+MOfReAXeI7r3GUoO2wyj7Kjd31ss77RQkL4b6PTN1BdFQGZ
dhYMwYFPtA/sj3fNt/ym3sBPs1M+FC4dNi8LNmduYZbtt83JJiG/RKmDNh8cR+DDBLRx1ocdbEuu
4SdbeWt4w97xFh8qS1Ynm6Us/tn+PbLV0ipywaL4kAWgdLqiqrACieUlfrYw2DmrPOoVRdEAjxry
xJecKOLmBnhjUHcvgfTDEHoUzbvUchYWUjjbSYSmkVVWKJ5QxEeK/vIoGOj5gFVmHbuq3Q407UOU
xMsWVbkX2g7WQXFYm0GxW1jJuaNhW+ArZVGWtM3J6GD6MOkSwyp6HTvle7VD5TRcKQh9rox7ceob
39nTo+N3n+Vvi/f63I3nGCK4IHQkrJscTMc0Q15JtGXIPrpC2wOo8ZvixnyATw3FQW9MFq/1GReq
G1QvEFdXLeXNHWsYnVQGyVFCBMLygJvAv/qsJfG769O6ZGVysZqtJBpjsJLnmossr5dBRZIF769b
mQvNLgYjFvfMe0Ij3qT2wGOZbK0nrQT/kxe25FySjdq7+Yvhy16+lrfttvtsPpNAjT2ATr17/TOU
mT10/hmvOI+zzzDGohxA+BGX+bysV+Rg/gIeue8h6Lk/uJRXn+TN4HV3sbVHbSdawH++As4nB+fC
/OTgHNoD4qYqsyCcUfI9t1eRp5NzGtfV07hWV7lvr3N/ye8uDXrijPSjNjSVhFV5H2+VbbU1iC3o
QNldn1x15ohcjG5yRMwkRg24iKQVkmfZzxMINvfk9T46TR5qaK44oqNv3Dfr0zrYnp6Pu9M9X7Hg
m+YuGfDzxODg/oEzTqOCCjrGJO1wE5WnfYI7aCsuGRtKZnMVbft3/80lI6LdybJemJxMcKGW2jE4
4QGbwvDN+vCsVrKXRi9GTTXd7p+vz/PMiTXgIgCf4eAdnOnVXQyZPdJxC/MhGvVx1N+2JyRkdWtz
3cxcZGoA8LeBFOka/zM5smVfFnmo1vh10xtg1tnR2ObbtyP4anVFlpS3xWJaSJ+ZyTObr4mcs/NZ
grIH9lhKKxis1afOo9F7TQwEg+uKVIMHG98mWC+Mc86mBrKL+wx8oDzdMB2V4LQ7EeoffnqnT6jO
++G6WVXQ1ZELBhbt20teSOyH6X4h+lagJNAVHm7ii85GqfZq3x17Rtnvbb9+BsDkGl/sd2J88tYe
VwsDnDNnKIjFUBGnNWE6QMRVLaidW+F1hp/WpvRDP7vtPXNT4WUXz5/wYdPBnVsTX3M2ONrULPLF
DYfB60kKQOC30+5EXg8+3SWP83ZklM01k0qBwYubsOfSlnzsbac0YYyjOvrT8Ey/IUOLKJYr0vjA
fcabzG03igsLGTxIvn6Xu0uP77en8fITJmtZyVB20vEFP0hnfJIM9GfVIy3Pmb+wiG+dq0VJxCG2
kyle2NNktKaYphaiR+UCnNgYG4V0qeHT9EoGKfYWY4+3Z+LSmog0zxbxMCAdB4krcSvUCWF+uOtD
deGFvWRCONUzEzTJ0DtgYaLXTXBKyWZM6wUTc2ujAffCabD733qwQe/y2MSESeswhGjuOKKsteRA
Zqxo9JaxOjIwCwLUy4FYxzDvIgAkrmZBv6l1+0NCL21oLXmNmQkj6tboDHNMfoiq3fmExU2bHMsc
wYjmu7JRPAQCNlq4QjDkPQH/Kt4kH5IFk0sWxf9/tkRjMFSyDD+2ax3yRzPIXnTYeBb29cwRvhiV
mN0zGwE5rVTNsIEY0H3zHoFxPyMQQ/39a7z5A89raQQGuq2C5DVMZbLplNqUJKsfEN8ZVtaDuc83
sMmFtNWs1E26luCWWl8f39vQAIPkSCkj6cC43iSbQxk2/3KEa07xK/tzTdOIcpMS48GKd93S20cZ
liyZgqmtUb99U1EZDA1Vay1ykfqCHz8vtona7bpwlGFaCBDf0R/LItheN/r2xSmM6iounQnloF2u
ngJfKXVGJHE7sOxIRQdKs86gA46/X7czU8G5NDQJRiSQ8Mi+YUh18s9lb63qofe60AhX6VjfhiW0
8En846AEsVsG/bBwEGaCSsyT/BFBpWrZr6DCs12aDpUZRoYJJS26O5SOAmRKVofaSj/yUiyAaVcZ
9Jh5kbpSa4NvoA99DR7F8drYga/WGTsvkNJ+De6luIMAIV7YZjMpYIs8DnBGy9BJf+uTY6TIudro
MGq7heZ2t60fbRCQ/+g8DV7jxstB9sypvTA3uR8AyrbJIcdctLP33UPiEd5/smFSgRP9cTGkmLUG
cFG4PoN4dPJsso6qSncqHlZ+CmEx2uYb+kF3zhdeavfV3dI7ZibwZS7PzInPOVtsSLaK3KK72ZW2
4+awjffdKrw9udAbkBQLvWjhap/xsuRhyd4rGiXYN70F9LY7fXDi4GYOTXFQnLTGggVl1oQNCpp6
FziN6fY9HeqiMTqHCfRt39qE++JGcjznq7lS3Hyd30k/wuJPdqRCXtskZSLLlJcvZ7FWhoOGiljk
6nftOtzWPg2n8e3owv7uB272bcFBvA07LV3RVcJbDiiN05O7Cs1bB8A2Q5Qa0kNEgZvYtdHNXuPW
ASMsWJubUIXUF60gMr3l01yUPnR2pwwMboSTuqRLt4+SXQRRV2s0P4Lg6EH75tco3Kb26RmxhvvS
QcLtQL1CjT/8ybcYtPDZumhweu18OtuujqBmQfEkdk+b5nb0YOk8udlr0S15ztdE+FAVeddtzg4f
/DQWVUq00yeoph6NsoBNnO6gZ3PsIYetVtctzB5CAdH+28Q0VyzLCSyd8GRTRxMVJvptNib4/XVN
cppOVPpjl9Z0zsucW5xsWHhgnLQZsVh5AKDjbek3N50LlY++Mf4bHyritcuHEjv2bIQTNwPy3Bm0
XOLu3PRrWB3XzXFbBJ7ptZ44I6r6YWnZZvJPlybFJ51tFTXsLSdtGeLw1H2C6Lq7LXgu0bz/g9bC
PCUxzWhfQg/M4h8sJ+GPLur5FJ9e0dpnloPCaQ/HPBFl0ZMnlpMa+BZ810ryxQHVF+qFxszcvmZI
BKxFAHguB1ry6DazPo2hdrjv4SA0ofyEaOgPBgW0mkov2DcFINmllfBkKGiCBiKbqG1Q3KDRnfrJ
aQ3UY5V/GB9Qm16wOHfw8G80MBqEXdTXLi0acmDUwK3F41p6F/0oNjHtZ97pWXvuXIk3NiGG+bxg
U52ZS4Nnh0yegAeOPYmZzaNSojuDTZq0d7IbucqWNmbqJ+ZGvVmqG84NEMYasGSySLVPy+dIHQcn
uwBzVcGMQ0MKgrELSLwlC2K4ZzuxMm0A+CUWMmVv5HdG8df1+Vr6/ZMlGp3UOjXi99OYOfZfnNNC
2VNEulO3QQGEcj/FW92xJssxyCFCEEcB2NoLbN/hDkGWfePXC9M0F3FTZPltZxLaF5aJ6qHJOOR9
sM/23Vbz9Y15Q93KvT5hytzV7fCMwJpBkmr6sI0kuYXtBC47umPunU2w6/ZUv1eVv5ytmY2TSQhw
hFRGJ08fgGZPJ2F3gM6Vuqeof0eUPE2CO9hoNtF6sWo08yhjiQhMhMNRrenzT2/tqqmBNvO6ld36
q+aFPDnLD+ajTj4TjYEdjZyHlf0cLs7qTMUFB3FmWuzTs32ej5VeIxaATMid6cNl7EFMcK9+rJ9r
t7wbPneu4hpfnSf9tnJzP/gGy5p3fV1nfDAPbEh4KDs6hNOTg2DDud0N9Sl0h+SdVG/z44u8mC+e
eX9e2JgMMi4hiTvAz+QGd4FPc9NndFjdbg/fXLkD6beG7thDY3khVJgbGZcZQGXB4fEmr9SpPX3S
NP2ie0ZvPKl++KUayfwDZ0/Hzv+amSbDIVexik7HjIoWEKnU5BMVT6iBESF0gwfja0/fxOK+mTsh
WMX56uCJyFFP/IsWhsfBfB3cl/y97h7WqKd0W7hX4W9eZZslh/964ib+jJ5MQ5ZVOpW4YCb21ARS
xfoEWw+CKJvwXnUpy41+O/pq9I7TcmOBzovhfZHS++VU/IyzvjA+cXIQ5GghESgJZB4Pu7grjt6x
CfKFlZzbL4Dm2akCH//mcX6AO6WokPd2g/BOz9sVkoW5+u76aZu5FkiB/7YxiUXaIUwqVFJ+gf5q
H1Fk5q3ylzyaaACYXD+OrNica2I4i8r0JLKy6txuzBwHGt0WO2Jzr4ca2hcgB5Q2kF1c6Q9/wRDp
Kc/WF3ulUOuz45V8Yy4EeG8dq/gM8h020wlvyWTXQE6koTnFZ5xQV/PVEyKEQWU3m/FAp1Qn185K
rm15Qw9M9nx9oucn4LflyZYJu6GTlRTLZfEojU91uzCyud9Ps55MqwUJHcLLS7+NkqZctAZsy5KF
dJ2E0Ez/9foI3m5HSHDOLIgvOLsZTH2kqKJgQXO+Fk210mCpgzrnX2966k0AsxyNZzlhv/iKMytN
KvVqisQd8uXRujLhDGm1o3fqoeC4Ppy3d8ClocnOt080pKAFRcgYccOC9Mk76Hm6An21Zsnzvz1l
2AKth7+i+ko65XJQp5h+r4wOYleg5/KNCIokf7mxYnZIv81oAs9+MXdhbRsabqnNFH+gP6qt8pvA
es7D7fW5m/H2Ds8jWvoAOwKwnHbGQ7AhwTbIbiaRxwUKGY7buccd4Gg3dxdhUWLvXvp6h8q1TlmZ
CQSrPtnb+tGR0MiBu3F80PcCsYcm4keRhALr+LQMhJ7Z6LhcsPfwFwAGnOYNbchKiw769FWh/bAP
Xiv/PGZP1yfwzYZQydlpOF6DTQ6UbuIOHamCMymmSC5ASQL2rPl0Ei829Lxdp4kddbIj4hg9YvuY
ueZTRYXaflSeFBcw0gq1m+3SLl+0Nlkn2hhttVawhr7bCNqJaqNXb6Br0NwGwPpSpPjGmatIDYAm
Vsmo0bwwncRAa+h3qcacGmroaQ4nGJX5uv5eyPGDUxzdKvWvr9obHysM0uyiqbQa8JCa3B6GCSMi
FU6YlsKvUvSC3NIf/H6yHBR9yMqZ08iNrtAmCnp+f1BAd1Iq1fsxs73/NxuTnTdokjTkCpPmdOoq
UXda+/m6gTdOSEzS2SAmWy4+0B8np4g3KD16kRrc4YoVfB+q/rDKHPVPZozbAp1Hkx7D1wLMmccz
whZiMQVjGuTuqqo+NvGnPxjOmYXJNWENcFuZFhZKSd4U4IOKDHaTWjqYblMcF17PbzyPmDuemSZe
gZz7axR1Nhw4ZwoyXj07Gj4YJ/LHRCBtF3bAWyMaLyuaDQjTCZ+nkACpgNtcgVIV9vFvEYRpaU0O
b8HG25NyaWM6a2UjB8eCM4gKMSrDH6TmuHB9vy1OkOs5H8bkMB7NCLreCBNm6inxSnfjdebqj2R7
UZlBQge9EXlbvlzfDW/BahOrkzBu1KwaVVUmTyB0h7VJs0xbrRSFJr/jc7GLSFGSGYUZkT4/5bCP
nuFI54pKF/b920MmBk/VQpRtxXPy0q/TXs37J4d3e2h4aZV/tfat3AFKTpZSh28vKnSTcHjQWGlc
9drEXTRxdgwGmfHqgGSUm9gf6JxYvqiWzEycRlhFY5cg+SWyDvvWl+6LdfyoA+u8vnyzm+Z8ONMb
SlaK02CLp+n3cTN8FE2S6EC47XeLgCzfhxtj4SDM3IliAvEQHDYDJzXZprxSK3WsGFlwp2xEpJTf
iMiFUJD89b+PlNie59am2/OUwbxcYg2ibFBwVCHXp60JWDS5T7aFby519Myd83N7Yl3PHJbaOsEp
arCHiOtKSd5L9oL7fZvluxiRNWWZVNHfpAlTWAAB3N7HxErNSrQ/Z++WHqnzm/CfpXrTeaeh7ACv
DqZ+AV5jv6ctSV5uf74+adQALifteEKwVG7FkPblx26nrI4u0nPeAXCd7DX+f7EtlixOtn2njFpZ
iWVqALeKLvLTzfC5WdW3otAXuNF+KTSb80+gSVSDkoMKf99kX3S0PjnGKNOqnj4q7eNY3aIKH0TR
0umat+OIAjik49q0dUHtYUoB4Hd0y7Xz0N1m6/Cpu9F/ANlyNZekzAOES1tps+BFxAJdvEewJLBU
IocAGnMKcR0ryz5lJaOjJX8jsIrhXt19d/ycxu4lBoC5TclEwsejAGGgmnK5WZRmVNUIpig2paiG
N6/59OXGqzk/BVsbtOcATGlXmOYP9KA+5U4r0+LyDkY/P94HXuklX0WfQrTWnxdmcGZD8mhUoJMA
Ikyj9WRUadDqcBkGjOopqzYSmG+u0qNvegfNzYZNtxattUugqrd1TKrO51bFbjrzVgqgaqGzmdFa
W+2Mh+M2v212xydk2zbWXZSJ/qVN+7J0Fl6nbrJdRGbEAWAA1o+b9NJsCamrdFQPudtsunCNqou2
EY3r6Lco+9OaAGFxpDPHQqXuJjJtJGy0KbZQTmoHjqEaATX0wzXl0YIaUYP4MUGZbGElZ84CuFLw
IeJNZMICcjm49lQgfSW3qBZQjqZCu1EgVeD4wey8te+VH9fNzcSu59acSYYjqlo6dQ9Yq63evG0G
A5muAGb6QT5ECyMTF/N01YB/ajRYgn5+kyrs6qZVk5hYfEy/HE4Puf4hIVFo1u+6dOE0zK3WuaXJ
pd1ExZAih5y7B3QUeb8eJce1tY/VUtZG/J5rI5osFa3+TZKn2FGiD1r9ImepP55WYX3f1z76sv8+
RFVREmRv0P4ITH5y5/SlrEaWeMscug8y9G0N/b7xVkbB5fqWmHElHGsaUy1qD6zXJMAaKljcg4hH
czsELhRNX/KT89d1E7MnGPJfkk8Qe0DIMlmhWDKq01gdc55MG/Wwldc1aFMkjbsP4zrzwoflhPnc
qNChoC9dIxGlTnMbbd2kWT0CDDhV0c4xNp0qbxcGJdzOdDtYIP/IiNMvphiTs4TxoUOYCLfkDT/V
9bhV7rNdshWY4EUXOLf18BBYMynXvukbTdJAcxJTZB2i1Se00wUcABXzleSKx5qFzrqHoN429H4u
bcMZy4QFAJzQZKGmON2GZmwC3e5xhVSl+9XxlN6HMTLHQQNXZfWjN/r32jCsF6ZW7O3J1GrA5nCL
tFOCeJx4fKjNO1UpcVPJTsBWYOnOPjigVgyEyDb5PkaWd8nkjBO5MCn89NndVhySUnFiTIr+CX1t
wb7qpQe3uklXvdeYK8opZr5C1gfR9YUTOOOUL0xPTnqpJnIsO00OiPTWgkE4fLLzpc0qPn86o7B6
kXXTBd2MPvFdse30anwcGN73/BY2cMr9pyfrSXTa/Bcdx7PWqD5QgwD1rU/L/UFWDHaX4FOa79F7
bSNwsexTmO72slfRbLewXWYOu6bCNisYUsAgTu/Q/HRSzV6QpcYfT4hhZvDaJF7ZuzpLp5ircnME
ZLCE1FgwOr1Ke0VrC9hf8c/9eKe15l0NVuf6wJZMTI6BM9ZtW5aYUNIcnmpaUrv31y3Mha3nU+eI
lTzb9nI1hEdnwITg7ogJkGP/tqZHSd6m7o/rtpZGM9nmh0NpHFthqqPVNUKCvdldNzCXnYA6TcFT
QZ5MrDgZTC1nAXUBg+hmrWxOu+TTP2Rf5qbw4+/LGfS5i+3C4mRM9kgpO0AvhvYgFGAA1nn1X6IY
0d6CJ1aBLy5lKObc1PkQxSSfrRfCZcEBl5m7dL6sKiRSK8rBKS3E2b+lHIJW7NyQcFpnhiL0h1Bx
wlCYUU2WXw4Cyyeb3sKSzXmKczNivGdm7D4FraxiBiUZE/jBGkq4dxKNZIfQD9HYWQztFzfJJN6p
zRNy9keWTN43u0p1S0rYOzj6aw9+qlX8vQfxcfAW8RZzV9r5QMU9ezZQKNGt+lgx0HqNRvaN83La
CvRg72mAmFfRF+f99ZmdCb8v1m/i8Ls0LLMoYZiduUtG2ir12zQcEZQEcZo/X7f1Fp1wuVmmhZem
UKvKjhmcgCQYm3Rj78ZvrShgRQ+mhxo3uDI429YxfqX+Jm0DUqDpX+G3658xd4+eTfFrKuxsiisq
hgjW8RWZA045H+EwzBDx+Hrdyqwbo75EkQE6RwLay4W0g6Mul7LYP8eDp0YZkMl+dd3E63xNb2v1
zMbkVOhRbDMabIissXYTed0qeGdukr3zR6f892Amh0G1Ihv1KQw5xVOo3bTaT1lZup3nj/hvG5Od
n8Y9WgSj2InIqrpwB2+dtY5I+Urai1h5yUPOX2mUhnm4E0C+RTY5o6XVCuLaxgqAt1u7yotDZ7FF
eqn6sJRemt1zZ8YmgzvR5I+6CMaqEl1lBXCYrxULO272KPNwAvRPn9EbSm2nyE92HkjEh9JdfJMH
Xu88SD8PxgJNwpwZChX0tyPUw+ae7IVRPSax0pw4PgkVZ7g+amVTyhuz/2EbwYLfnztEXNQ8bsmW
kd6c2OrR0jHrgPdMMDyow6ckXWhBFd5teoBo/4OVhTSO8Sbrd9K7qAIvxKuFbJWDVl3kaOsmRGXQ
WWX1S1f8pfQLDnduJ+jQsdpQoDGg6UNpkPNYPxqYDCmoJcaXpLJWafEH5/XciJjXMxeXSUpc2CeM
mPSt9++bAiLsXnevu5+5GIO3s2LJQEXIQUyuDhP1W4jhxYENqApq+17a8jxZRebn63bmahMaaFkH
nC6YzreJPblOFLjTxVVM6Anxx0ZgLAcv/lT4xu66sbnlObclvNTZzA2JaY0onBCphbRpGrsifqmW
SF1mY4tzI5NwMG8luT+lyEHVa9QBeLHSb5G+tEQWCE6PgHskT1vYdrPu7tzmZEukpTNCmMrACCw6
GF7yh8BTES/7Hm2zjQOlw5LBubN1blDM9NlMysFo1WrIIMfTRjbQzFiJFH5JDeb0HO7kTfJREDkU
+Pcng8bEpdeeGM/0aJ+bn9yNNL466oBDdDsrQWv8uSy96ztlzoBAj6gK1BQQGk4MtCj8yFGBIBb5
y71sZ5+bTF2YwyUTE/fXSo16QEvq6CbZlyZHBapbeO/PG3BoHUHzEB6RybWUmeGQZToG4BKHxr3q
/uA02XSF/vP7xR452wMR2sadA38Rv/9JPmSrk7qPUSC+vhBvMcpceGdWprRBNvlWLbewUlOjd51N
eecgtOahog13j5vcAKF3kw8oPn9f7GucC1psuvscDcipCUXg5QD1A9pJErRwFMZkF2QCmMNwZ/l0
2oKqXSqczjrCc2sT51RJ0qmGelUMdFhrt+lGy1bHGBgvPZv3h2/Xp/UVKzw9QefWJl5KQgtIKm2s
SdvmtrgV1ZTwCayF8L57+xYujZ25FbBAKi3raL3kQGZfC0CmdYFzsow3bYy6fSr63ETioiLV1rrh
V8G3bD6V9/pafMu4MnegVS2IQ62f5kbbozYA3m4JyzAT7pBhJJkqwkS0fyfHPKImbvRJShEyfR/L
XxL9QU9uh/5+MJYwIG/b2LnEzk1NjruB6l1ahJji2UB7hGw9FMfAVdpTDjj3EcX1vanAvDCae70y
XcuQohU9CNvUAjFVpHdZqH66vgVmbviLD5q4hzoNtaNU8EFBE7vO6fvQkiiPtNUwLsQrM36IeIhW
QLDr5K6nx+ik1knr1NnR1fTnIHjusn/v56jqqqT96CcQZAiXxzQBnlloKTgetYh8uZK86JCtr8/V
TOAgCseoGJI2hTloct0liMiVfYuJzHl3gMXQ7ryGzMR1IzMLwsdzIIRHheJvciSToo3GxgSMZUes
txVtRr1E27n+GRv2+z8xJRByBm0EqI1dTlnZp5WWnzCVaoIX25X1R8V+l2oLULw5520jBgQhGBEe
DnSy6XlhJE2YNQKloWxQI1S24V40MAqOIOdnsvof0q5rSW5cyX4RI+jNK035qnaSWqMXhsxtGtB7
8uv3oOfuNAuFLYy0MRGah46oZAKJRCLNOd2ZdjqPnqhKzTO5tVzGtidniRPQfkFuWLlLcRnDp/sL
KBLA2BxJ7EE3OqBJtwAWd8jTUoi6gnjWgLo+yK1VPMPwGLveIj2Lxs6pe0hIX0F8HoYgbFuCOP15
XxHetWNjcJ8StWNk7aYB2EoruUosyFG3FGYsOihPJXxtHIyucGSMc6FeyWKuuEmxR8kehvL9VU7H
5dE5Bnj9cp8F5KEWuAVeUIwbBvBDmMvnoCDodlq0YNuCEaDrSUcOIC7Q1kiB7s1d/+P38W3o5NZK
HKMc/IZjTQb8qfEye6Bk2IZ/Oa2rba0DeL1cEMbd3zieBcLdKThY1POxr+eo0SPwq0O7ppZeqhgs
U0ZOBC9ong2irIkBawwR3iLbL5JdKkYHlWLr2bQbcKcdFgDQycIoj6vMShD9+yqUjKoWzenw4R44
lrYk7h4wmy/wRTwXDmRw3BHwSKjXMi5cThfU1zS48GXW/HH6q6qizWALrjpeLQD5Jg2tRhZFHGKH
VFogYdiTMUKRc/S9/6LjSTTsjKDtMfJZ/htcX87KOUjXAJ8FUxa3eLCFNsRypBg0asyLbf5M2VSa
XTED9725RL8wwCjsveNYxfsAPPySaVEoxOvNssZmqJNGopFMicHWpemeAa0z+VMG8A3NnhzvvqXz
QifUgJEiQrsY0gTswBlCC1D8hhBojuUWLw4/XMJfSkz2koIRLRzq3WBEIG/sXdB3fIkVMFklCWhQ
0xOAckXsNbwFt3FjAlEKpnQzR2ObcZzneQwKOWufqqCTQeAcOCgAHpcZSFaNlx7wIBEsAcd4MZKG
PAntNADZGLPk7VyqwzShRc/UStBk7AdQUg3kt08IquxoJkNtmLKSs3FU0jaDAzRaxGlZu9PG9IC4
Y28Ugy7wXJxDAkF0IhOTrrRYy2hjgyFryEcsYdlQsoDvlJAnRsMTuscoZpK4Fn27Z1Qgdgy5eghm
wzcJVGnNYkGgbfu1tFfSL/ctVPT7zF2tlWNcjnNSgRwPN3Vnb8cyC+6LuLWAaxXYSGqkAaMBFUbn
kdTHIVLd9rfZOQDkvl4mJmoiptnEwPmqvBY5eq1uf4Gp/CUyABbbgiGszdNH4FnvtEj+9ie6wRTQ
3I3omg18FavplhKBiDcMx3ZCnvEtkQVhDn+HPkTQv68uGJC7TrMRYYem6IL0fF4LkCFuH5J06T5+
n7ldTLss2nEglacmjWflx0T6Ochg2NPcCC0P95eLUxm6FsaYm6OUVUPAoYerbBOP/6nVJ4k8YJ82
Vn5owV3bzT5oUP37Um+9/rVQxgAxqxPKrYZNSorEdvV2eRqbQIsk8PVNz/dF8R0EqFsoUASeJ6y7
QweUojZ9Bt7zWDO2cYORYici2qlNa9tTQqf3kxpdZFlfG6etkWD2ZsrtQFoSxR1NNRLsLTX761QJ
NKd4KCi+IKfPTtMWxdQ3WpuDYiXHm3w5ZNWhQs69CC/1cLHkWrC9PHHIeJvIPqJJ7iYgB5MQpU3D
QtvKJ7N+zDUDQCzbPHsyqi+1+vn+UvPOhfJOI4PbBQkQxm6NWdU7RYXdFk7mFUm8r6T55f8ngrFW
Y8zrXo0gosxQWp/Vi9Kbn/5/IhjbbMJlaFqqBSiekkXzllgVWD/P/a7XiXGNVmwNkWRCwiz1fm1N
R7MHJ3E2Ce55nhtZi2FuRj2xE1WrIabP4udcMs6VlkygOa0/a4myacflD6585GTQLCMD3RYI/9du
cUJx3GxGmPYM2lUPnElInuh40cpTKcJx5FoaMn2o8SCji5LftSjMqyPnYEOUmg5WgNoBusBGyRG8
y7n7tJKiXkux9Eq1u6HE4dGPuKus/KLUghifp4gqI91E4UGA58ceGbyH9NyAc5rLR1MDAULx4741
8zztWgBzYAbLmkdiQ0DlJAAa/2IXDxogOXTR/Bv3HqFpOYTVNgbqWV6FKKbeh+6+OYJ+pKakZZZv
WtKuKqSvpJN+6CUwA/G2SOxRgLTAc3LAgUUmDb7sNieIGqbkWANEo1qmANMznNxZ7TEP2OfaEZyu
SAr0xuyXxlQIKtz87fuQzFhIjwA+jztIlpSTrb8OomYA0e8zR6obFtMAN00FVmR7bxbDZTT+5NSu
F49+wiqYiY2masCIUXlNpwZOqvk6xhYdTdTczDtLuH0xHq5rqJ+z80eROemO3OMsZbEMLiGwEDu5
SyRR+xfX3D/EsGiDlpJ0rdFATDQvbhpqwTjU6DH+MjSih4dAIYtxQUkPSGolgiQ5Oduh4Vdt7kqA
ULx/fHk+fLVsFmNgoUKI2k6QEkrDNqy6V2uxN5USboY09BdjEHg80fIx9oZWWHnSSypuOsvxr07f
2MZOQovDfa34awdMMjqqha4K5oo1pLCM5wo2N1mHQl/cHuQOoWiD+LogwkLJD10obDSyKE5aTzJ0
0UmzWVDicwCg2TfPCVA+76vDPaUqEPVQ9bGQrGFWrSukJndM+NhMejCdQxQJLgnucq1+nzmicrYs
SePg90PrKIcFCAePOdzbfSW4TnQlhH7Eyg+EXSTnJd2TECNJcWd7s/NrjLe1A2hH+ZymAp/NSagi
FbiSx1xMCcbrupgGwrRCOXxqt9F/APRPGQ4BmQkuOIF6ojVkTK4rbMS+A9STZqS/f5VN0PSCy4B7
VnGVq7A4mDULeRhL0lJMC0TIyXIo7f4sJzbqYfV2smc/beqX+xvGtTqMr2EOHNSrN5UqwwgLSUsh
rhiLx2rpvxcDeb4vgrtowDxHUhCgfjcQYhjQmGYwwVRe2h+cFGNk4dMoiXADuMu2EsJEw8TQcrO2
IcRITo72XUlflv5tMF+yyBK4Ha7NActDodnNd/rraxvP1FjtwhQ5CWsEsi/evFUyBu30qbcf9PBV
AzjZVOs/wIuKG6oOLOfX/eXk7RhefTqIchEdY3j/WryFbvW8z7FjcfEU2ns7EaUT6Q+wj0sdfghV
cPreY8PifFB6oORAAHGBel3tTY8cuh/IhX3XExcMKJ4IfYGTTQXiAQaTUO5BVQ6tIdcq1VEDtnt6
C9Ju/9oFkHDlEzC9AOnID93vwG6S/wXCL1/Pf6SykxLgMsjTmF5TJgbBghHUtX5bOrVvW6X9nzTO
QVSKvCdCjeWbpS9WEOtAcO+slmyTHF0CiqJboqXnHZXVQjhMOFDXclcQ5FI8ICiPbzN8WusC/2Ib
7hbDBUKjl+6ImPKGvxCUyh1DKhjnYrzalPRzk5h0+R/sbfdIATfajUaHtyhafObN2/sWzCnw0f3+
EMgcVlPX8saSYGHTJn0ct+GenGoU+OigmCgzRU3nxpgB7WOhrKygfYq5kICXCGFljfsbs8HtloAk
tN2L5/q4TgHFjn/kMBeRLo9O09aQM/SuvXU201HymsD6TIk7k40IJP7/EIc6LK1iY6qEMRQt15x8
SFoEC6fm9DeJj3RWMBwPutU/AOpCFha+7h9pTPy4jI5Z2TKkWS8Yt6B0Mzlwwcav8TOlLAZQqnff
QDjHAKPq1MlhhBxjfoxBorQwNUsFFhC9+ZHklxx+pxK9mTmB3ZUMxgZzVenQVAwZjv6T1Bdin9Iy
daVYVDTn6kL5CYHrgmlWNkot6xz8FBmQ6OPOmd3QANKFoT5KpSjy4snBuxkA9Jj2R5ssY+hpYxNt
acFJMc8PoX1qrMqts6/390Wls6PMaUJ4qgGWCdPnICmgnmQV3jWEhFZmJwl65pcN6tfb2Au30gMa
s/uAQqQbz/pDZXvxc3exj/NOBD7NufpQckJLjYosLAyfEQ/k/BY43jnm0O3PVoenWfH9voK8cwWW
Zg3/AaFXwazWtYL6kE9zbJQUmFwHJwyGAuizH60hhgc2QncSVLNVjhU6qJMCbA/tNbbNdr30/SSD
FqylaP3axgBthnrE9QL61cUdXnWfIocMn/sd5o/+wkDyxvkkA6cnDubXrHZFfKGcEMoBMh6QXpGt
Qp8HY0Fk7MBr4oB5opLfDGtbysEAmvDFDeVJFELxNhIN8ODCQfoaLQqM+2qzHv0wGV3m2Z1AAAnA
nhcQdy6XLHMLV8E/gbNvZ1+wu7dnBCjZ8CkUT5xii7H2o8ll10cjesv+prnFXGHog3HWzz+BO2k4
UHwKeacYv+3OrsXS1Vidmq6e1CULB4zhaRKgG8AmN34uhawet6ZEpWDyB6Vg9DexV0I8a1WHBAlQ
j1DCzED+8F7D3BjB/ND/7Ga3TcB4CGL7R/IqWFa+ZNgO4BQohwETvjm5hnHsHJKB11cvu7LYYpIe
sB+ON/5cwkdnRlcsANZxM4kqQLd2hAZJDGvAJQAo5mYgG0mGwpa7HOTx46MSvggfY7zft96HACjt
ITiNrneuD7W2rfQGuNEqeCNzxx1mU/Deo/fMtUsF4CAIqDCcgXN3g3PQ2r3R6smYg21VQZnA6Pxp
WAKr0J5SHQRHSPme86kR+B1OxH0tlbn9VCvs+zKqM0Tcyk8K8DGfkyA0PIO2t9L+3kH3yYOoR57T
4nstlrEUdXbAkBA7iUfewieKRwDircFPBw/1sneOlrbxlV2ylTAj9XUKpi3ZiL6BU8m7+ga2e7tz
APMTS3bijcl+QLOE9BpvHG9azv37fHHoqYId5rQcXktkvJ2CumhnOJCY6c/FXg/STXUcXuk06eKV
egB4cmnb4F0VXkSBFNd+bYDFoN0RKVM2ezVYka5XDdYb/QZumryO+eb+2RcJoK5h5dryTnZIJENA
lp7q8nkZBEkrnmvBBfGPAswBHErAZWSlU3oF2URJAizwym3tZwRvoiuJxrC35/BDEnMiKtmeUPzB
JslPc0hJZkCo53hRs6d3fxwIzVAkjzkKKCPMUWZSedvwbGwoBFRy6n1w//4LGk7BMr6XXVbbhOi+
yKoOyzhiBCft0BilJL6qL59kERk4521HjR2IVhTUipakri1iitMqTUtYBCCewy2lVCBeCyK0bQ7K
z0ZgfkJp1D5XioUymNf6Ht4TvWaLZ2ySg+QBO2iPKVvxQ5kXPqxVYwIkq+0q2SmwZXGVbIt22SKO
3Oek9P/kTH2sIHOm0OnSTwsKbV5VJRm6DNCO7yjD9r6Q23fx9TYxB0vNMyOxdOgyNF+n5TW2n8jw
fZI3pFKDeYhdqft5XyDXU6Cih/Fhi4YKjBPsyra2+wqAZ6o2AvdbQjdPvr8vgu/aVzLomVtZAx4H
WQRsMqzc17/7XemEcv3V/G8m4w/6axHDmmhFpc0Y8g2idDPFYd5nUeo5O/1QbdIHXJp7wFcDj+VP
KDyAuLeWxmjXtGOipEqcAkI9MMHbVhP3gezSjRXMuMeDIdA8vMbnjexjftkPL2CDEBgN53l0/QnM
4Y4cJ8umbszQv1yo74mAZDsd8r2FkWmElr9/EK4UZg63Ys69FqvISzVEdxWwKS7xr9+3GIjAgxJQ
0xhhZtt6ZPAWkibC+lFoju4BpA+HClwJqj+du7OYToNzCNA0jMQtYJkovQ1z6oyRNK3VJ6k3JTqq
9D8HERECZ4gJPUo6hgRxeGUkUBgfpZpt3FUY2gK8GZ1Cw0bJXv1sHiykbh9paJWXbpO5yKj0m8VT
Apovokmcf4FOSU80c6PiU+iQChhBAUvM3KgOcUInATQdwOTDbQ7AUuJ1AdpR3T+CsYDaJsgMQYcl
32aQGxINGEsCrpYB7hWA9s7nyc09JHQmT91MWzH0FecuWAtkk8e2LvU9UhE4jLKxa0gVWJJywCCv
IP7hjO5eKcZmhBegLRNbg2KdX6ngKMrA0GZWbpy5Jpjo7B3xHT9sXcGx4G4dRRCj8Ia3iRZMC0tm
O0g0LTGcKLFBBLdG8eUTX4RXxF1ItLKBvgwkIhjvvvbZvaXmpZ7NwKtAf5ljV0fbWnbTGH4WqERd
0401oruXJv0w9cO2wVumNCl5B5WKKKCsl6lv/2UEyO0smOz+N/bPV+wfgWwqaQC9QRTnuBymbPwU
d9KTZVWPqVq/3VdMJIZZP8wyzUOlQq85T9w5OzblL0kV+X2u3/pYPI25eurMilOnWXK4k7RHIp2a
BA6XNfs9ODXbxwp4g5tZNKDIiVpBX/uxgsxts/SJVhIbUlHTU+OdrJwKgI1Ywf0F5EUNIJMFBQUc
B+ydzdCGmOd1tBYb1fhd41OYmG5XZvBV8infgDDzkQiOF+fJfyWQcYyhPEJrHZX4KA/dKPyStyCc
lg7oeFqiZ0PUQ8+9tIFBBhXhiAFpwCyjiTT32DctroSH8Kl+pnx9TVCqYG+guXtRUMQzlbU0+vdV
DBYD7KqVFmAqZtpbMj/moSDk59k7bdBH5lABjiI7EtASOY6zBNpMxn/q6rPUPktC8myu110JYd9L
84ziFLrNqUmoh3OzBwBx4CqRu4CJHISyn0UElbx3DMjuDEVFiZzaPHOKtXRGC3MPganctZdUU+Dl
Ry1xSRS3rjqAxQgFUgkF5QXNvdKQ5l4cN9NmCYHse/84cPcPyV86SIKpIbb6W04LHEkF2NAMTYue
MqW2t7Tk9wkeUGxcSWEcilFKlmZHNXYxfVbtz6q2+30tgLKClIcFs78pVJhJaBLJ6FPPnh8G64VU
ggZsnmta/z5j5Y7etmmk4vfH/lklP6Qvo/TJ6AWeifNGA1nyhxL0KKyOktMQqWssCJEPtOZGQfp1
IMaJonrejq/FUF1XYlAFB8WbAzGSbj8TPG3RwuDf3w7eoV2LYOJeedYmDGZBhBNhtjzf2RZxU0Ww
5yIhjFvVisw0E7rnWT/+BKKw34ZTENe5YOu5zgFjFTipaIlHcZJRZuij0I6M7r+xpomHH+Y48dBs
MJACrOlpK34JcVV7B3MFLwSaPhgXPgydXifFnHqmOfqS3HiTcxn63+8+oKeeQsb+LYUxajQ8SiUe
QymSwtXJeVHfkclDHzEFMPYQJeV++k2UB+MaH8X4NYFWC4pBxvGRJU8zo4O7icHWqOzBrSS4bPlL
9yGA8TS2mWRpOy9QSln8nExfZgTsNtot71s4N4pA/Q7daAiakVBj8nlm0mWNGQ+pV9oviQR+Rgp8
DnTR+THpt3TtxIRWXCf0IZJF+i1LsCiQGfulgL+mV092eVDtH0YkAgPn7tFKDrNHWu84zdhANavX
g9k+YR5EcKnTI8MG56vFM5hN6madaHUJCXXcbIl2np0vxWD7HXqojFRQ++AaxEob5iyFlTrK4NFM
vdAZH9sCTU5p+jgREvz/DMJgT9MyO3lswx2NXnUyHjp0nzhB/bMHsuKfPkjXS0jVXnnxyi4NKYqw
hGGRuE1euyWSAHIlYmIX2QJzWcQG0ZVysBF/KNMm18kemGmCleOLsJA2oEPRiIeuNYmd2QwldYIx
ZPrPUCcvspD+5v84rR8yGDWWpp1qc8BqFWDCnfEgpFUZx8vbA16EtHnU8eXn+wYhUou5NtSom0jf
QmQ6117dOW4iCqoUbsAAfIb/XTnmBixmy+myGKatguJXDsBZtNH3BvwDpbJwAuub89QgN5nEroEU
gh00f+YpPj6AcYKW1dSJnsupp5WVq5E3UPHeX0T+xjmAGgesAbov2fC07zOzyw0Yx+h11o6y/NZe
6Ouaa+WBtO2+iSd1ub5pJZHxTW2cSBawlBFWJKFMC1CA99IT1UVXjzsZ02dz+s99Hal93zjDlUDG
QTXanHdoGCKeDdT2DLxX0bDJolngcnm2ggQPBYoHxsZN0588E6nvVKhVLMqpUnQPqedN3scXgG/8
VcxdkIFv1Y3GUaAdN3xCaQgN7pjxUUHWen28391ipkQ1OvLM2bWBng5wpXiDgtHTXLq56pf+vOtE
SDa804eaFEAJwLpyS1sQ68WcqAsWFTMDoAKNVIyONH9wwtcy6DesXHCqp8hbFVjS0r44XVABQe2+
ZXAP+FoCs3byAnqaRMPaZXv5i/MQ7bSdc1H8zB92XePmg1tcAvzfj/ymFNgLr2UAgCwKUspAHXJu
EnVRNgzGJOc5MpGy57Q7HYSd0w7tJugXqLIdLZJmnugu4J2FtVDm8AHRpmrtCg4lr4i7oDepVd4m
U/TmVahjZI+cAwJhSgqCmJ7t83DqoVkyguc3LQNoPjpg3+a35Ejw7Df9oXHRuYf2GRVoGc5e+4N4
BGRKaGNBXQx8Bsyexks7DU0K2Q6gs7PCk1LgH2VP9y2Ha/4rIcx9V9Uq8ChoQqONBx9kkXDQIs9M
o8CbNVyJYO63biiWJG0rPOk32ac8KNG0XO6Nf1Va4PWRgPvhY82Yi27E9bJEdM3A7nxaYP/oBQTq
Rf5k+0ZgAvPCPNE6GPFjVwde3M76dH85uWa5ks/cc/KQTEmNFIA3ZAMASPcG8Mrmcn9fCDdxt9KS
7VRpwXDRRDmkTF/HIAI7brWjTb76hrYCivJ2/PP9oRNboJ0NqW/nREe1zZ8D/fugBnj6vTrfQDOB
uwEEE/oleZAECynaSZ054IYVdnGnQEcaEF3yS4+OvOyVNgMtF7t3UVP5VQTF1vCTSwO3JgZgVamE
O3bLpkejbJTUMcYXpPs5c/NnStIw7DCDsCu3+qfpQEcQVNSsrL3yS/9aPKs7UdFOuNHMxZHrvRo2
Jj5BfVq+DicNGdraNwyUrTMQuYnKqgLjZUuE+SyDL8hscC7KDBWdqf8qReEPMy4E9ivwOTrjc0p1
BApQCDmgInAXSXEN58v9E0J/4WbrdGSBwUCDVB9rsgYJzVymFEd2PFQbVS2k7TIPxWGQlNavsr4S
3L/clVvJY4w1qaIWczOQN1ot6i2XCrCJ9mgKpPBiXES3NhC0AOCh3YzAz1Ycd7H2d4KJwvLriOTf
6y3/Nr3E2SnKfowWBiDiobeaeeDX2diZtY6gGtjUngaAaLzv7u8Uz8SvRDBLVy+WETk6ajntDI1o
/WhpPO25CZag3IChxBDcqiKVmCC6TsG4PI6IFOTyuQQRUZPL/n2VOMZ3pRH9glW0Z8wKGFQH+hIp
4ZnkBxiDa6EoponA8EWqMAFCaUklsRy86modKCeGD74vwe7wVQH0KR1/pxSI16oAJM5RSD1CQjUO
RymKmx9DVz1Ni5Vu9ToTkacKxN1UV0aiFvFAMyO2/tgi4jda2y+1Btw4kyBZyzmx2CRkEcBXiWcp
m6udJ7RERxMe3QOQ9vL6pID9pKg+37cErhA8oTAxjsqypjORT5bJStqbiPsVO3RTGW3Pce9iJQV+
gSsG42rwDBj+QyPO9S4V6qzFBX2IKvNlMM+TfI6q3X1NeKaGSSlMqoDT0NItxqaTBnm4RKOvJGl6
GOTsOKIN7b4InhYW0Nsx5KxixIe1tRCoJWbTxaCun4tp07Y56g1tqPpdmzS/fwEhTf+PKNbO0gTw
O2qPExrJBYZhBq8p/2Dn1xIYx+lM1jg6eUIwoPsjLL9JIDKxBJE777CsRTCOU67RBVhFeHZFA1BQ
pPEtGpbUVcLuYehjkYnx3DTg9TF5DNwd8FqysYG+pBMybtTX/O2maV0jfku//LuyBsfcIM1EyQHJ
HMyaMha9mEupTImKV8kQfs277mUZRbMXIhGMRStFZy6GpuQoZ2Z/ZdqUu0UvYkXnvB4xOImjD2AD
YGqyNYwqibIcmNwEPVetrymX2SbebM8uxsN7+9Jo2/sniGMREIcHOGZn9FvkPQcg88PSqmiLmC/A
PXRNmWxH8mRWr/flcJcOLVU68ok27Si79je92sx5SbA7c6MF7aj4hehmo7/AxG/Q5EMC84yznXnq
lVJJPdLOjmtH+uMyOZNLtM4vCPHNlAiWjm/fK4nMTQde4bCIF9i39jAGdG7Swahrvqe03f9ibpK7
U5gnQ18hmkRBx3K9gmVWaZ3SQL/4JBtHYvnveWZQk+df6x5QgzvjiYY/YskcJ4s2uA/B9MNWsYnV
LiOdHUfRK8aE+PKACbRN24tgRXiB6pUYxkIQdSskbCFGP8eN339BCyy6vW1AktGRudJXhZD0XJtc
KcZYTGk3II3qsH8x3hSK/ar/PqoWhqBXAhgDARrx3MpGUntmdzK1yzy9GurrH5yrDxFs6+BSdE6v
LThXfSSRc6hO/VkKJdHmCFaKbRw0emuoOwt7M5rJ4DoFnawrXu5rwj9OK1WYy6lV9DGca2xHPgfv
6fg8CPdN7srhwQZGmCsetOarBbAuin2OjhnmyoiA1FUODbpe2sH6EifGUZJEFWOuVgB3sAFqRyN8
dpQ27qu6SuaUAtiW39UgOqC2H5BPBoarxQPqvNYfQCZjYgKY/xamL5kYIh1Q8e81AiDVMyUVVY7k
PLj5XgnUo4hbgLd4wJ2mKU5w6t6kcItOmdSqqImX1pFH5OOk/3XfIEQCGHuo50UBLwbgWHTtqdVb
NxURQ4oEMNsfKqEG2GTwX0RthJJ3407Cjlv6jeyl9E7TSKcob2f+5shS6loB4B29IhQ/OSSg9zAf
aFu/vBORTnBtbS2NcWjWLGmkTlLixSC32sTeclRADucOb8Dyc+dj8uP+BvGqL6AdxmDzf7Vj/Js5
NSYFiQfCxNsYyIEB9Ht5dMNND/HI1SYb5EtFU2i8axCNbRjMQE/Z7RQaScdSrzJgs8it6tlZGyTS
txzFChCJ+vfV45rHShJz7zUDuGVsm8IiFKXs5pMqu3Ybe/eF8C7XtTrMrReRGcPT6LwAJu1rYn/N
58k1ROgE9DdujHClCGMWC4grVNxDCCl7RA3kqZP9fjjH5FA3mkAd3u6ADV2laPuAyGAHttS8keWo
hlOQVPQbpo8kO8TLOWwF7xheptfCWDLGXEGtIt8kmRSzyrsxBEGS8aBgFBkFVJyu9hvw9remb2yN
t3Fjv9ug/JBdaKklEc748cxj/QmMe2o64F6VlOFF6zzyHeAqaNEZdV/63ryhk3lPJ9QS2f19a1nL
ZDxW0ScYEtJNEJmop1l/1Pttr2//QATeiMg8AEv+hq9szJ2ok+UEN4jzmk0z7P6Y2wLPzjNIDdgw
ugrC9FuISYBLGHETAg6/Lh/T2K+jB0k/mibYBEQcTipdEdb216KYQzzlVqNlBRDKHHuadnFof28n
3djXUyQduipt/Vatum2FbEigT5Lsy2ZZnJ0++kbqeTrimQz+mMUsRteYpBwwXWa7sbqq3w/GnG4H
IwYxea+BJqxTu0vSVajrtaCxuL8lXEtbLRfjI6RMaqKQ4EnomKGbAWWkJ9LuvgieGwK9A/ATQLlw
C5XZxcUwEkpQsBStn1pnyya7fBKR7nGlOIDUBxsHcuxsc3w8olvZzikNgiW7ar18VTLbT7VEkKfj
mtdKDOvvAJQutUODwMGmhHuy4i5IP7mmsTxJABwJ5LQQuD1evQstCB+aMTfhTGq0pS6I8kZvKt05
oHevXuHubb5oAUZR4IGyregq5NrFh1C2pFekKS4lumnRUH2acv1TZ80CAF2F69BBUQ/sHNqlyg59
W21bNEljEU95MLf2m7IxvSRItsmJTgiC1mS/BN1WRCTM20Bc7YCI1kCfiQbS6xdnqaeKHmeIKwjm
KdyllHUPTD/yQZ4i+NgWY+546zf+/SPA03QtlNlCJdJnFM2BI5Uo1Smyq93Uzz+zOD20sShzwDsH
K1HvyDirFzVQfEhGOuA75Xl7zmbts2rVP21J5GZ5HR4gcED1B68bLCcLhYYIKQWIhwUOlZ8zJuWe
FzyiEHgGdO6rc0fHLWM/fU4+hS4trYN3QnAseHoCeRDhAMbb0KbDOC6jjNPOLOFCM1PdyU29Vaxw
49QiWE2uGMSCIFsFOYlqMuaShGlOgNtByYp2ugSSRnPTCwnOREIY86iqdh6iCvwqpfHJrr6Z07ED
cvl9ExTIYKFi5SZMiZXi7p1bQFzOp2x6KHIRyqVICPNEDCurR2cdIXBVmeoWj4obBdEZ2OXzxgCu
Snqm2StRmZh3uIDMg3ZmmAMIJxmhll3OjUXZaXrnYsynCOh45kkev9xfP24OCeO3IG4BwMrtqKFW
6HaFJzCwxcJv5tZASk5CwvFBicFB/ncrk8jE+SIBPgQ4OA0NTeydVs35LFWjiuU8kO/D4Cp+upG8
2rdir/yE4W3hIDP3rqEIYP8rkTF3hSxpp02QCFDpNv/v/CFG4T8pT5jaU18o8FC1FTVPcR+XAMZR
0URC52LZ1EIiVapJWlD/AMUaHek03DX3g1fuaUuFJBhV5RnpWhgTXFslWjlKPck8vWz7B6XsdK8H
k+55cRYRyARdLjZCNEHTApIhZGfwRr++bPpeMQa9DfGIHfND5MTHOnO2UyZtkr59iAbN7/v2RWCn
XJmWomBsWwbMH1tJtGIjGkIFicFsPx6Si7EhwXS0D+0234IV06LwjJE3nNVXKXVFG8ldWoCzgoEB
89QYYL3W114KKet0PKCj3vZHTb0Ac2VjLVIg0FHmrStwP8GrhWca8M+u5UxOmctqk6N6gdEPWqNH
3wbmp7uttb8viRcGYSD8H0HMeVCV0h6ycIRCDTA+1XMvi0A0+LbvoKEPoFiAqmNz71LZDyPiIxy5
b2PQ7ZUdEP4faPN9uREPPfJ8pbkSRv++ig5IIY/NaCE6sBfcz8Y4HoAj8rhoaGo1bVF8x7WGlTBm
l7JFWqKqQYgwHrSveQvwNDBNHe3T/NVEEQXcqADeu4Tf7++YSCizY82Up0qR4jZoxnKjZOUuHrWN
ShbBdcATQ18zGAQCxC6YJ68XcihsZSpHpMOs4cVw9hLSBL2I5J0rA4RSlEIFQP8sjaE2NDPJCb1N
UVDVxs1QYJJZ29xfL55FIMNKzyvSiGg/uFakR3OgOsfgwgOBZ3ROVP2pTkJp0xZ96EVWK+qL5x0o
oEoArhdD9IA6pW/qlQHGS5MYQ7QQT9N+OfrZrgSzYaLfZzwQGqeRMHegTtXUlmeVcesvJvkTv44O
XCC1Uq76G0KORo1HZ46hxdArbuk8tv0pi9GO2xqu1vzSwc11f5N4Pn0tj7myZAuAT71MVw1t6Kry
IA+WZ5aSW0v9SYuI29QC8+YvIwZfkaQBZAwb3S9WNSVGAdqMPiF+H59bYxHYHc+4aX6GQgFSkmrG
OaC1r45KRwYD9vJNsnq3kE7DIP/BIwH806i/yBpe5jY1/pW1AS9lTjvJqL1pfhyjN3nEDAYRPdDp
CWEveWQjMWWAqwhoJswJSqdhmCu7Il6Ppiq7+9EpaWA3gJSKt3FM3CoGBk0liGF4+2PbMqYFUdSi
4LPXiuUJUGeNKq29wgwS5SSLAFS5OqHEQ9lNkB1iAUxnJW2tmgZkwyYC+GS+HTeAfhNO9HIjXKDZ
/COHOa5o7GmXqMHa6d86n5iu6SnusMuOeQOAsSyIhIDEvIVDAz19NALGA/iz1ws3Z0ZEohkCjUT2
utZCo4pgwJLnUNcSGJWUKVfkFG9wjBAP9V+l2n7VYAaeIdUj0KqIJiRY5kYQtG6PVzCs4QY3oQfX
Yk+oAS6R353GLYjJvbRxzYe/0WBFQR530xzArmMkRqO01MzRnSU42ERTgdoDvJzxEgWSF+2z7++I
cJvebQUpN56ncDTEEbKOhi+goV5vGWb4kEEakfevLFBs+WWLmCW471+51aa1DGbTunKxh6WHDMMl
tVcBgMj25b2xRdfDKd3RNnbpD/zfWiJzgtVRTcYSCQzPBjwWAHWl4jEaBCvHNfbVyjHuL1wMnTh2
A8hO86jOXyXRIDavJd1aK8FYQqtl6diasAR9q2xUb5zcZWd53Vt5tjDd0AMHiKJF4tXhtwGFsDTx
eBQl9LjmgWw/UnoU8NlgAr5BjQ2FUCWl5LlqnidMV0wCb0vVYD08cDz+EcF4+NpBbiY2ccCiOp5c
PfvlpMvGqUL498HAeKTo1cFxIYjGKIIfxpdwOTIZDRI2rRLT8nc4LC5qQQGYRI+FkfogGhKYIcfR
X4liIous7TC7HCEtVJT2Wdbn8xgtF2Qlj02muEkZnXG1aW5rLYKbWaQic6gT4hgyel5LryNqAMyl
XZeiCY2QY4FBQsHh5spC0x6tHKJr/OYVns7GiEZeQN5vuv0geQSQW58lAMPX+/El3vWnIhiP9VEV
RR88x4xQF6046LgFoTE7ah/No64kMaWK32sbiYIvmH5+st3QHc6WhFNxX1GOmQLpAb0gtFuVdt1d
O8rSlLQG0EEpcLHhVub/Ie3KduPGlegXCdC+vGppdbftth0vceZFSOJE+75Q0tffQw9moqZ5m9e+
mAEGgwCpJlUsFqtOnXMzRd8Gnfhq960GU/VlWzy/2dhiSaMwv5h2Zk0lLUuMo4DYZuocX5ont7Ch
hWaPXxAavjWjSCWBE9GQjhggjpZRUXnX5SFKOy7jgHZzZEzovJRuLELLcz/a1gQTT3pnqYw6prX6
xaXsqmUIPh35dQJ7oIqxHlPkJaIlMV8tbjuISBZAiizDcisPzUMXi0hgeJ3K7bax3ZwhT2VMmUgY
XvLJbzmodgNK9SDXC7Jbquq+pC75iblBJwTaBjx7kDAGu2u8ExU0BUtl4xpEbDWjWIG6ITOGA5Dp
Ae9+2S05D6WzhTLhDNcdiVULjXNA59Jd1am4dRTS+womiP21nNZDRbo4JE3367Jhzi10ZpiJZ0aG
VoRGO/YSQYqipQdbLmgnSRCueSAsOosMtRtAeEEaxNhpyl7V2wnVIuJJoGpow+gu98prc1f9JbqF
eC2eM1v0c25eT0OSgZQEFQjYsu/B8IpYAiB3FNKhNysYfltP2ffmN8TZ76Sj+G3A3dHNSumfb6xb
1qRgRgoNnkz5VevHqCFuSQTDNyIb9ObY2FjkaISwcYWvJl/3UYc6YoI+a6SWn8D7nG0lkyhFKsnT
XKZFPmiSyriKMtGImWgpTNha9UqyltJEllzdGtYXC0+bshQ8bUQ2mFAlOwt4cbMBqmJNC31J8kVD
HQISOaLCIae8u90tm/755rNU+QD5jpo6uY1WAC4VKwryCTgpNFvkBdepHWTFgwrR+MuHmNf+ODPM
JF4JRgFro8YmQqXt9/JdsV0btAaeiepy86U6xchW/hdkJY1KTH55ZpaJWgD+S/ZED7V90xzUADk0
nh1/Y4zEZDzcIPznXLHPKcQnJ28WRCo1OsnLXWILkmWBk9hM1DAsSZpXCDl6XflNTx7UHMApQzSc
w3uDnm0Z/RUbF7FIb9fagoGW8nf7TCdR8zA+ODfxIxRIoGMkmgQTbRoTKNoUeFGFIgNLpQ0kK7uu
dRGciJu9bb4LEyJqUAuVSQ4nKNWw1gxPyisIoBe7Wf1W5YK4J3R0JlpYORi1dQvbl5bBuADQ+TZM
7FpPee3mULmS0a8Vs4PxEvHN5cVWyuw+zbs8RW0eSgNgKXxapqusWdxRSN1Bb8ELB4pFrvfoTCFW
4RxDCnOH/l4eZJI37GdPO7avUDqvnkS5NzdtBEGzirE3BeIibw67cUh5cSprmfGQkleSXFsSAZBE
6R2/0Ue0vguKkShla1eN81WaVLpvaUV+KrShdG1TF3E68c7g9scwZ3AcHEeakrXBoN8CsfVdpCie
lQWXoyXPCFofNjCk4LfBzOL5ETSg/DdHVYeaiYlh0uHUO09ZfLhsg3futjYYP80xUmoNxYSFKM6x
XoCwi9L9ZRM8Tg0qmfLvOphbbR2SuKkWFDHe+EJqqPrlRyn4+0Doh9FHqx3sXt5yZdzlPy7b5i4P
Qtgq3jIOmNkZ006iLDWRIhzDSfWa4rfTCBAZvBOH9+c/BtjJwtqYhi6JBwzlGS/NeKrsfd88Vovg
K/HKZ3R0CMw7KuD67ziLZQVaV1NktpTV+p9BcFT2/+G1bo5itiPeykCSA5wnWt3GOy0fIhW9YxhW
6xHSBraD6b9k3beFgmaZ6NnCPdsbWyx2ZgLHEebLHLR7fi4ebTgPe/lhfiMabMJIcKx4PkEndNEQ
RtfiPehDbou8imNKIj/dy7lxnWWCNI6b2G9NMKdK05s1KyoUCYDyGHxwru/BwOUvxG0h1uW1qPf4
/cHco+sNAQQo2rkiJk/u9Y3mmY7eJqoVmOI8jx2l1IGTtIZfLveUBZ2qb8jfgKvCTCJ0wzqAuT6z
q5CPpaM4QKyxNWvJQcOujtTaK9N9WT115SrKHelZZe8cAOL+tcBsqtI5S6csoKshR1Btvgz+cCBh
i5rP4EYPPXHr6+qEETqAZ8heVBbh76dmgUgfI+QY8GaehZCC61AmN6B3kB2rtxSy+iqBJk51Kdrj
f0paeXcsgHGYJAcRMCVfP/+EHVXZklsFQGt5etDa9Q404qEzgsmtGXZSCi2LsQE/g3S7ItdsJymQ
uugmEYpr85cOli504GRU+GzmGlKjNKLk8AD+5u4CFVjnis4CoxWno57RgoZWdNVzIw/Q61R+TlYx
HH6+cCPJML5BRiBI18pfm6PZxKFWhID0CFxKZIh5FmhV2sbRiiGRMS5OUadeldl6SGvtpYkb//JF
9F928c+iGAdKIgxpqw4ypuV+pCgUbOJP82EFlz6VVhVx+IhWRmPgJlkqM0uPnAKVBSeb9xhJDvIR
KCVHQ0vO6X/9n0tjYo22NHpuRPTt/ZSe3uBCVxim9ZtnwIs/J2GE9uKfnaRr36ytTmMrjmNMVsd1
DODJvaxVvqPX94aoByzaRMbx1ymZ1skANLWxIuBCwk7+sq5/zcmHm0jolDrQrHDQSX+P0m5IYZht
qUETYwgs8qrlIpb59xfeuQFmwxq9iea013Nv1rp9muZ35aILEhT6ic9j87kJZqvQO9VLUsBE39i7
erkZ9F3WkvCyo4mMMBfA0urVYDfYqFg1grHRQqced72III1nxcItg8EqhSO7TvqmscDqnHtql12v
k3KYpWmfGZaoBsP7Kls7TPDRZy1apAJ2aFaseok3t+DZgqIpQsIcruP/Ugehn4H9TFubTBCaIDyR
rSps6pAWLaClezAhwfKU34CxmiLitF/tY+3Pv9IHUUznZLBAEW62lYlImtGlirHCNPFGikB1G9Cw
hClKP3Ng7orcxUCt93F/QecabAxvmrvsBdpOmjX0A+JSq9xCCb7qf1Z6K7hCuN7yxwbLvDx2SpKO
GYKR3cXBOKfXfS4FU28K3lAcvV1sH1hlgI6mVJ0siHEB0BU4FWTIVBh9OjiyWzxIICFFvoWimeKl
IWSYAZOOvmbzQY38GKO94fzt8oZyqho4FRgYBYrNwauU3dGkGJcBipH0I5JAwkOueViexl/0O9KR
ErPxwSgrmlXmvA7oWVTeEmq8fVgw6kiaGYBbJOx07arXY4glDqzACrUgvf2Uo26tMVFmaPIpLmZY
64PZz6KwscL+qYRauLozWgyR+hVunb0wYec5ko2qCeXYAKUPW7ohQ1avYyTRymgU5qbfVTdD4+e/
dD+6XYN4ukrJrhh9+4uoo8M1rOPqt03MkL2bcbfRvC0bNMiQbQ32FyPNGzeWkvw0Lur8iQMJoDZI
izBDZqG7eH5za1oOMv4aIq0V4oBh3BL1wag/Lgti0u4shhORrgLVyWSPwCSRIiVAn6dJ52rq6unS
99wWKdJworeqYBTibdJSftcKXlDlRX0pKzxM7lwpUr4Hw5jgunuffqBYiQltyLVAV+5dKxaIvnjQ
BpiQJOdYpPNBnoEvL1PnJOWFKBXmeMGZMcbrM0ObpIoqq3VjHj3IBJbUFqHEmUgvWBd36zbrYt41
mrwOuZ22IA4H/XWM3u+QfzwbwWIsFEsAgqUsRud+Bt6DSCfJUHhRc7fYz0t8lQwCGCzdD+YmPTPB
XGe5FEUp6NcKPM4O8XCbgLG1Tl7auPA7+8qoPlzyhytgQgrIAzi3wZIx5YtU22mPgzPV3wwDRMlK
7Nck/fhddmaFyRPJ2uSDRmClt4jfmsRFxWnfx6JLhPv9N4uhScomf3cqc+7jCmaIpx/7U+UjmJ/k
W+tY+6C4PIgV2vgGqQqeDtUIh327D90g9W0Kg01sdPuhXarQkvskuHw58q0AH/ImD63aTNwZ7HWq
pgRyUatEx118sohGiblnFEzZ/1hgMsbMnBLSUC+QdONUgaAb4kf+XE2CkibXDCiK3gY4YYz++eb7
jC0wEqho4kIwbbddvtukCIpV8OgRGWF8rQaIPO1j3DpqSUGbt0P705kFYYD7RTYLYRzNnDMHnMpY
SKfoN03TeSMRleh5uQnaEX82i4mburQazlA1IHKCfv1O242A8lb7WH1jbJV80bueuyRcB3ACSpzO
ovv7otOyqKoQCFJS+JI+zGFX5ZX/CVfeWKG/YuMB1uz0GCTDxpkZ2TtTuotyUb+P7v27+InBH5SX
aULApjvqkBF7GNG2HEGYLGd31ZCFS/+7MmTXVEUPAe5NipcAyCaQ39jsKKsMPvbI6qE4Oxu9u8Ym
KABlf4ieh06ENRJZYtwBAiKzHs+QiTfHp7gIF/m3MezSj9M84DqwQJuIywBFQBacnmexLEkjrCzL
fk79rvtSiLTiuOdzY4I5n2m/dAVei0jVHMxlZcW+7Jxdl4kYVDhlsfOlMGeUFHI1F85c4kUa7xWX
tO40ABAwAzpY75xvnbg0zvW8zcqYT6RPbTrOKjavqJJdMz4UQI33417PbHcsBHedaBed84OUOJDp
haJb6WkFiOUcfCpwTrSqqMDDNwMVPHgFzhM7TCDPzZJWSYGo4BzNfnGd6Jo4n8oQQUz/jxEmKBQ5
Qb2ZZohvGowP2QhFakVQFOEfnz826EI3gceOzSrWa2RVegpQipSn972Wh301XZN0FjRpeLZAQoN5
Y2DeQR/Geh5Rur5NIBg+KFCgqF4rNfWlFLoCswgfy/s8oAmioQc6NiBTPV9VAxFEJQc+EPOwneJN
5doGY23XO9uKOsG1yr2PcDeg0oIhMDxjmdTXVFdLnm0IX2cpHst0tCQP5YfRX/x2J86suHsIzk7o
JOCB8u5lLjt5PKoSzpKsKf3LqFuVr9j9vAevaHyvTJKIt4d3dsEX9K895uwqI9LuSDFxa+gvRXI3
JLqXAQWYPCqiCVi+JV3XMXEEHlw2CSriSNGzpkV+rxq/nByMzkk7Pi/KDLHdGlIpev14+c7lOgns
/WOQCbhVOg+l5sCgUWvAOBpuHMt7K9n/f1YYV3Qq0D4lBG3BDIorGCFe9TQYhPRKorUwnyltZCkf
OrjFWBenJuquW8uJvToePhEu0A+HWgc0WznajnGvx1KLlFuLVk8muSutkDyXvq8fx/7RtyTqMhr6
X+Y7Lo4eYaRdR5zgwZml7wroRnypt2q3daY2vPyFaBhlEyMMveJ1j1oQSn3MM2LKFVnL0r6AAlVz
Z+c4S32++7AJDISBfUvH2B764IwTJH1aZSM+jVfl5LZVoE+jWh+v9KA5qWLGAH0aFEmYQK4PwyiN
KjYsBatS3+wwfLgMXy8vg1dSRskTQ/jIIkEbzKZBazY28lpgHYh1xbV5Dxp+AGdB7AuGS8Vzfosh
s7wCqG6oGBqxQSJO5QbOQznqDe0IjHzhWYlrxcECfUQg2KEj7ff2LZrBVCCCdvVJLHib02/CuMWZ
YSY8pGnUJtoKwxDgc3XrXsn/GozV7UFmHlef8I/tIhn/sGTUGzSaTiTp9Wi/QH1Z4B28W8rAV8PN
K8PH0ds+30YiSRBLV1NIfb8sXgc9vMhXTtEDVbmIhdBCnp+cWWM+mlFXZBpyKOUSb9W8/nuCArLk
4RKp3fm3vlNd8cXIwTwhJG1WyH6vsVk6Amw3WA6D6mDt4nsJestINlzjWNNBAPuNtoe4e9GoHSf4
nllmvt5kdnWfzNhbyfhCGRws68XURWAMrhGMKJp0ghkRkSlFdKadO0OP5a3tY6qBoyvfV7oi8HlO
KERY/2OEzWUwdgzKZBiR4qsuf5GEPPoiA4wbripZu2aGgbHT780ZqqCpGQiCFN0J5uBiEQgVYBhD
A4wVdQJwbEWCBNb2v5lX8iC6MwLdlcISbM8iER3qVZeMMV6HV3tjthmMTdOD03/FkLGb2z+iSYTj
5n/+P4tifKzIm0RuDKoA1j1O2qHRHm3t4wXWs31jcghJpleUBhOydHdjQPdRXk6l3bvzX6YmqBPx
HqFntphnWrwade40sKUabv1MEQxlCNxoea0trrmj8dx4vOwW9Ndf+FDsvFBkWmYXz0XpOcrzaFhe
bV1FPbYzj91srdx1fblsj/fBFLCIQc4BYy0grzkPuJKuWmPbV6UHXUhX0nBV/VaELSyeq2+NMEFB
I/nUxxOMFId4P95QlJD9YGNENYN20SpAWPN2cGuMCQ42kc3BUGCs6zAsgzwpM9fr1Jgh89I8DLK6
y6qvn9lDAFkdE3SBmB4938NljAdJs+El9mCGVrlzerBUfaJmCXDZHyOMKw6YcFKyDMtKwedSGMei
Fewb9+7dWGBnP+J6rkCdXiOqDl50r3sF6u9oFhMfg4wA9ov6qbwYi0QTanqAkNIc+nzXIkPNHNRe
4Xnzg158bzvBV+Guh6LywByG3jTAsecG9LxoM6fDk6bQg+bQ7NAR9wYZhBSeE1ZgwMktwbXEzSe2
FhlHsCSTWBOea28hPfqtPq17FCue9dhHExwW6ytbOJbGO1tbm4xfOIk1ZKkNm+o9CdJ9G2pfnBs8
evwMGZNodJ53jdCpdjwNgP01WReB4PKytCMN7xbgGclOLqEH+jJP+8sHiucaWzNMUAILTumkNXy9
mWNXim8koV4191NtTTAhiY6e2UMOE+RovKw+1YilYUkHoQtgm0kQf6ZCD3q3P3vHxKUpA0rJnumi
yGnWHg1Z8Obl+vvWAJO0yKvWKpMFA3pIp0rmPRiFpSd5p0Istd9XRJCr0+PD3lRbc/Rm2ZTkZmtQ
iYR2nbeiU1uNhlsMMaS4c3+AxI3y/bJHCBfHJDCxTuwIBB/0aHWQc8RE90Matr4TQgr2x2dC03Zp
TORQCdDEiYmlWcZrAfY9p/hxeTkiB2cCxTBUoOJVsZrOyVypeu3yn5cN8K51zcFMDB6kBgUAnX8c
MJoXldEhlrf9j8HZZemh0gX+JjLBfP/YQXXeKqiJ6tUkB8MBRzx5vbyM/3JM/6yD+eyFWS1ZC845
KE4aP2dfcvvQRr5seBpIzfwZUbUJW+teYJUX5nTU9lBDoPyBBhN/utaxxpHehPkz1VsodtIJzAUR
8OSgzobqwt7+kgTjlS7or3LTza1dJij1SmxbQ4qeIaA+hQ8eI/QMoz15MW/BsIegJPJz7vZuDTIx
KZm6qmky2qQEhTxAMSBd9zJfCmaPjJ5BIGtJMciiqQ6e52ytMs5pLuCw6QtYVSzJi5bqIOVBuRaC
+MQNGVszjIPqGbI1i/ZzzJt1Z+yUfRrm1wRgxs4Tz3YKrTGeWhqlUjkRfMZ5oETRqJ7+oEwsxcne
Lfv122UP5cUPVOrgnMDBY/aHcVA8KQ11abGDepW6UnYjiYAyvOAOUlBK6I1Gv8XWYbIsaUpVxWqK
dXbnqNjpneImkDRf5BYjU4Jjzl3OxhrzpSRjMOS+w3IGDSITZTyuPpmsjxPggQgUumWo0iF/AYL3
PCYSezWipgC8aFLa0zRhyFNyoufLH4YGbvZS3NpgVrKmbZ13BmxYRrvDTOJDNudfyzFDqZMEFbFD
VU4H/7JNvuuBSBBgVnQkQNV0vrAxmgcpLZBJzztlVwbQxQV06qgDP0t10jsR6xo3Ov4xZzIz4nq1
JrY+whxU06DjlFj1Cep5BE3gZtlPav7X5eVxnUNDHk+rxZqtMUGxTSZT6+ggXRrL10Rb90a0CEIF
19s3JpgwiMcJqnITzaEngI+z6K9VaR8BdbuNqnZnr4MgveXGv405xhGXNMmh2Qxzcj+jQG2pgHQ3
9W2sSKIYKNo7xh3lJq2dzEH9YNHCAiUEM3Pcy1+Hf4XA5TWLzvoAgHLufLI2R4acw4STuGbuvpU0
j1CgdNXRlV+SPWUgVwUXJXcDdfTfNJxlKPsy4S+pJHNcF2yghejUaq1baDWawiKmHa5bIMCi1Ehb
O6znlRDXbjpwkKNJj7Gm5TBrhzV7iOPnxRC0nPk3vwm2Isg7ASamMUe4zwa97R1U1qGsvbjrteKC
DMMfd0AFaKDvToWvEV7DAkCufy2+KzRNsrEsK6A80VP/W+l8xUeaEzjfpyiABiqUjMoHdG8/gY49
s8p8OThkD/AStjQeCnccH/Uk/Iw/QjIQWRsKMgq7kzIp82JyAOlpg3UH9ZhwIfcpSBT1XRcC7IvB
+7r3RBkN95z9Mcpu5rgqi9PpExK3BqNw9m9jFh0zGuXeXSwbC8zGSeqUVMA/0SsSc7A9pjbtRwIA
Ovr3NMjPkSBGcYM8MCOUhFQD0phxSHuMEsgMoNtYRbdVtdeigzm8LCJtK+4J+2OFHZJuB4TCdMGq
pLJ+sWOwXhproZ7AmaSGqzUWj729tE8CD+Fv5b9LY0ueYPbtWt0EsghUI8H8iqMWpqERKkE6utIn
1BIwIw3QBTRQAG9HW/I8Po6LBqGNDv05KA0odz3oP1yzINl1tarfLi+MFxWhyQp9OPwDmCnd7M2D
vInHCDUG5Lt2miShBrx+kGVRHw6TIyLV4ZqCmhD06LAyCAqdmxoISpXDAOFfDY3AJRybm8UQHGSe
A+LpBboxsGYjaaM/YbOaac2xdZGGomoHkZf2iVSYpm39XER5w10KFPyAwoHOxLupgKnXOinTgfYZ
E3vXgdN1nlDAFaSFfCMYmdcN9MTeUe6uA6TTVwlOMNm3hf49mr8WRHBgqR+xAQIvVmDPVXwQJNPn
+5UZsz2pI/A9Xe+4RX8jlXejvO9aKK1kjzFJfEKU3WWHezuel2zSb7j5RmNWQqFEwTcC5UcAmjO3
kJJDgzmRLv2eO7do4LmKE0PmT5SCcvdzs1jG//JMwtSPAf9romOsn/L2Rhf5Bc1bLq2NzWuqsqvB
zJ4C53ibTY+O8aWXNVAeXCnpcy9i0uR+PFAkvvHxqogW5xtZpt2SxAXWo4YdlO9BfBc6oZhTn7dt
wKugzwOlWY4KudW2Tpcj8uWIEnn3OsxZaK5fLnsF5y6kAm6YSbM1NGJZhEeqqKAhyuMMunStqy53
TS2IDBwmNgzxbCwwbiebMfrOCSzkCwr75RvKoikD2qbId6KuOd8a8LRg20UgfzfaNhAZfj4QJEo3
yg5dBKC4a6gB0yKCKI3gfB+Ae2w6ywdieJUNq0uH2YoWvN9erQGGrDeYtwgVUd2WY4QCADGthwwa
qqLvLyQ7WhQ849fodiKZa2jH0Xq87AO8VwFMYHAMiiK4jNjoDboHAvJ3UBQQLz1pEKQBy4X6LdqP
fvs6gLhDzA3AewWDxwXxFcpI4O1nJVktk9gNCGVoCt0/0wpxfKx+WOj1QGR4EOptUB9jwoNN53w0
3IIKlsnkY8aYtPmqUQ6GZvhmmQCnmJj3UYvdmpD7y5vJ+2DwBxAPgl/iPXLT6MFUg4d/5tXp10Fx
jf63JQJ181Zj4mthOg6kLu9AjUOqOFk6yZmHrX2Nu/okOd3krZP6FQ9IARKVEx/A105RoeApAtiM
LndzaRSRbFSxieWUMsDcuNUVEXURJ5rCAhSJbARoFAyYb0P0KqnTQv673azshz1N7mThZCbvuyAk
YL4dKFcMZzILWeeCdCifVWAByFwqqjivj5K8+/jH3xphYl2pZGkaUwpuS113kzoA1jp40Eb5P80w
F5Dd9gDMWXjF95V2bc5Pq+XcVKnglcvdMCriZFk26HXYZzs4QO0ZAovglYxHN17CBcwlyccH4mxr
Y4Mm/xvvSvGSTwcLhNEO+KGl/mpJZAheiCS9eOdla4UpGMnd7NglZfLThoOhp26lQGrcAnILtYiP
f3/kwCp9hIE7h2UWNpa+HAtI1nqG/LsnmdeuJ9I9fMIGBA0svB1U/MukOuZqqr2y0nH4yAkqqGkk
7eBWuQj6yY3QNvCReDQgOXhXtkEZj9RLD6K2ZnzjZR5DdBpiVwsVL4ndfCfic6JOy8borT3GF+bR
tEfbKRpPjaGDlmSuKp+k+tjkDyh8f+Y72RhH1wDDBZ6BuVULDEOlckUJOtcuwCDWD0rc7ZiiEdm3
TJBdEwXoQpMGVxxwE+f+DRGFKe8nHFT9HoywcpADRKjtetq1Aa02NKbW3+S6BqLfOFx2El6JCvcD
OBMANwUBhsqEiMFeMFwwQsejD8BkkK640zMf8FafSMcY9SJxOsS5KYDeAMsRtMhxXbCDk2WSaRkq
suAXGocQQrJ+3diCVXFC0pkJxkVKNe0nYoPJxayLxzXHsG5V5Zo7F+0nZmjxjkVCjPvIAaU98+Fi
ss7rsC6QL02kX5kmn9II8yQYcnsRfCferqGMiMYvKpYA2DCxCZOs0pCBNg00JZ3qg9Rj/BYr8kNW
LMlVvUAxqe3NwR8dfT7ZnWUeI8Ma7/JxHk5Fbrwm6OvuxzWavlz+WbyN3v4q+qs3cVnR6kYaCI0x
UlBP3/rhaEW/Pm4C0HJI2ZnIYyx2MqOVlW5NAfv2SDyDtFY5zpNzGJPu+2UzHPFUkFxAlhIaRCpQ
AqxuU2XN9oyyFa0f9c/mzRhQjhaQbnjqISncKZD9ztN/iDiheRuIAgJtXOH1g8fI+QbW8mI7JFoy
YF7RuJIfGgKQty24oXkhGikZ8mjwDoHYi81ponlNMIsEK8NYvALiG/S57ud1siOWEUpJDVGEZnWn
uHuqkuhmkJMrCbH18ga/d2AMKSGrptgFOurAhNJGkmIkCUjf2hKXA/lrtAUG3m/lmQG26phVIO8p
YwtlizYwtBttCRvy4SQXJvD4feufgkGDWUMylCC5mEbc19JXba7caBGcJ94mYb6Y8r7A09/NUVgt
MdSqliAqKmeHUdOfslZUAXl/fYLVbmOCST2jeUJZQoEJU67R21Ea56AQo8gw06W3o+t0knblJCI+
NLoz5xccrGIoDkwydIqVJUnWydR2CpFSsHMYbisHcwd9N+PFWf1qafF/d1Up4vDj+QPmf/Gcc4CB
fVeizUpU5pwYJvPoTu3+6sChkY6JwOk4dQS6sH+tsIRA7WJOautg5LNZX20A2vL0pV5P2frDGVZX
G3RIWhMUzl4QJ73LB+p9tgrLaHzTwjCAe2xgVPNELsF3Al4N9J/twFZPDvjkK4FHvi+YnVth3AWs
BsAixji2VncEO06vgL8hk307B+Fb8VP73FfbrIoJiM2ktVptY1VzVrujtmv1yF00QbDnHrONESY1
Rt1+LfMVrrGAF3rpJ7eNBTAq0cdhIkVnrnZq9ihmLetNrF6lBZqnjrc0og4S18lR8lFRg0YlgQ16
sbXItDRX4/PcZMZtbL5aughBzNstC+1SB8EbTXNWZcIyIsk0ij7zepCWQXSo2sWBLAFU6RI/zaCa
G3mC2ojIonp+K+ZxLy/KUFVe3byW/dEsd5ePDi8GQiAd0vYgt8IYK+NkmpOM7axiRVOeYRjEa8z7
ovql1WE2C24M3vfZWmI8zYkTzewLTJB2Bgao7b623MqwAw28WR9fkq1RAjs0CZAhMktaCs3ulR76
HzL0avR0r9iFPw5eXy8uqWqBMV403xpjVrVmAA4UBu7B7DAcNJRi1iNtxPaCQ8TpZqM3qmGyGf4N
NDQrRTUOFoiXgIT2TG2qCcrO87e4wr1bdI5yPY0WgfoIpA6TTq/8DipPbmrOuVe1FgZultwEc+ps
7UBh1t+kVifiAuE56fbHMUc8GqAmmmozjgW4WXXMWcwkuPxNOUFEURTkvai24vSxc/6SNTTanKiY
3k2K8tg6berZdZR4qIasR1lqdcGNwnHWM3t0xZtsHq2yOlGplh+uTuQ29yBhc+NBkIxyzh6MmGj+
IRtEPsCU8bp2xQxvgrOdrkn3oxwJVDflsQLV5jhdlahYXcW6mTxd3knOtzozygSUBrjZioDqzcus
p3g9OtXvT/z9uiUDyYTS5DsGKmiXttDBAfJXJivAMY1p+SnpRBM3nLsYBGFQqAQ3FDoJLEF8MkMK
UeqjyiP11LiRlv4aY+2+lJxnvZXdWM13ky6C1/HO4JlR5qwv1pyreQ05pehmuk4it7ujuls2UCxG
KPvNd+Q84rI/z/MBUATlCXBA2FHmbOlAboFOG/XRFm1i6A04/cmwH2pV4PCc6gegdaAXgJAZcnrH
Yuykhd44lgSKUcrCN902t8lOKd0m6A/lT8yB7SLRICXnmYk14RlLhUDRYZeZd7zWLCgjxNCvBLCK
zsLWxwRfLSQVOFBWzCiAqjtIjpPmtqI2FGdPzywzp7vJnSyyK9Tp9OVWMRK/6Vcfg4qHyRE99Tjl
rPNF0kCzCSTYbMtMUK3AzMLsJ96CtAFAJCCQ0wwsyOBKGjx0CBx/+Hb5GHIeujCMKgmyYsDjwdx9
bjgB1rqeSofqJ9LpcIz1AU/eHlQ3CYgrguFxjiOM6RCStnE9ASx3bowkGNKJDaPyLPNnRY4LuIzm
wQOpg2vqPaRGBEkrJzqDgtDBfWCYAPC8Nec2m0qkxrSzGezVi07uJUJuZGe6jUgXCvaQAj2Zpxq6
RRhtV403GWtmWTb4WJR4Rm0ayCd37h8HqFEQ7ZjMr3nzOMq7bL6lJMmXrXJuBTxKMS6LrURapjG3
wtpDcZLkdeO1fXld1NLO7JqdrqeHaIbK2jhC8/KyQe5u4uGEyR0bLxw2cV6hhDG1IypX0EZ60nvd
U4ukdytVRCzCYXIFExVapSjdQdgampfnXjJMo0HiUqNqGCRQT31AAgu0YVIwfrNOLRq1ofYsu6nf
76Mnshcdeo6iKDVPe3JoNsom2wVo5mzBvUFPxH0WwSnd4i7xtKv4GD1q9/rBuP97qIzsjUNxtH9q
nr7/eI3r/CcwQbar06HvIVPjzXbuJuUNJOVdW8SjwQ2sm4WyAop1pGdds+JylI9UGVW+aW7XfeJD
RdqXa4x3FH9loXT4OJsq1oYitooUFdc+OxhvS3qeob6MpFOxwjjtXGPtAzM2BMfjDZnPHsqtHfZQ
ymORAE0FUcNj/934OR6Vh8HHbUzDauI7HobxoSCWusMzGrxe/4hPDSxD7H9uvZBFxXjnG/HhuTdn
ejdVtWlmXoJEO65Wb1xmV5tE5SLe6UQV9l8zTNLhLFgrtIszT0s05RkFAfJF6vGOc6vZEUUC7qWx
Ncb4Z9yss5L2yHD+Zjl+67qcdAyhVYHkfyIThcP8szJQG51vYN5lSixRQcV4/CJHv+bs9XJc469G
h2oSlXIBaIymAZtrYlmtYWrMGCgTpDTlMds1V+uJ5hZ0VLX9lD9srDHPTluRomKlScVk7WX1aqlv
SxHXPO9qQOEQkBaolJpofZwvCBPsESlHBNDRMLwusfy8iUFKZrlz81yIyl28ep4KOATa2PgPNLmZ
LMmWU9OE8EcF6TiE66AN5Tua55Y78XAR18k3puifb77U2Bu5SVSazqu125PbKG3AWOh/xh82Vhh/
IGBU66QG7fm4QMJZn7R95K9fpt/qrvTh3qHAnGhRzNfKChOttwSHKTlQ8m5rlwbzvgBPz4CO8Oq1
r8lRFZHlcG1CUQGQUprDs4oldpUsgxJDBHLJ9ivYtGn2JcTy0w//LgJvjDAhqV8qyTBXGCGecws4
n9/e5AD0UR508KUeId4uiPnck0z1b0CARlnk3kRoN/6hF81qLCPOVh8owLyngRG7azj6yV6+coQU
FbznAS0m42Gu0040k4E5ZryuFUEGZjjl16zL9qliVm6qxK9WIQLOci/rrTEmT9fTcWgcFcK1w04P
7VD3gI68SUGrVEAZcn0GHgaj2qK5SJ6baAqA1FRiBzBGxjXVNZ+yfIbmYERUXzOHaxJfd0JKUN6b
Em2uP2YYR0EL1izSFieAfrayDsZw2ANP7ed37V2Xu41QKk+0Lub+msFuqeRL33pWdDtbj0UV1Ing
YcVz/s2a2EmIyZjwrmqh91Euh7S9GaQvl8MG3Xr2cG3/fsb5sqpf7FzBngF5hTQq85wZxFqN9q1r
0rCJ0s9Eqa09xv/kMtbbJsnpYSYBzaEq8wYn2jNOLcaPB29tdtYcik604EPpTBKnzzVodLQWcUpT
bxK9fexH42TDES9vJj9w/PFAdky8K3Q1GioqC+1NGHTGTPWTfUg9CwlNnggxk6JvR1e9CVNxaqRT
lmJVaXYw41+ZqQXRiPg/Rl47i+4X0RYyt1lnp2rWJShxR6hva+Psxlq/I0krujXpp7jkkEysgEhP
XZQTQEbyMd33hp+kO6pdQisXNiTxIq+6ET3V/stnAwwHxV7AYt5NshpEVqIOEXgCsXTl12G3Vx+7
YAEAWjqowkoUfyv/mGO+Wz0qfWo0NOCDObTFS4LGYOM/pF1pb904sv1FAiRR61dtd/H1Fjt2Ol+E
OIm177t+/Tt0v7R1ac7ltAc96B7AgMukisVi1alzZFdDW0dBrogpsXvtM1c1xbz+WSPz/awwHRtE
RzD+NvsB70BzgOR8+LnjjQFniqpAlY093lW8AseHSF8ae/Wo+omPaT/bUx+12+4k7ahKle1V/uVj
x9/Pd6PM6QZ+Xe8NAwmCnQX1eirCazIKauf/wUXebdA4vTlrdW9RRSTESRy1Yx3M+y4YPDrWl4Fd
TBSueKVf3GTv1hgP6Ws5sxYFqeME0IbXrb6BAfhkB+qM+kf5VILI26NKeKI5UHpffTx772YZHxlG
rV+nFNOEpVXth6y7mnTLWbS/tK7Yw3+gJKK7Fppolz8f/4p7t8qceEVLSNtKyLaGdW8Pr8b89L/9
fiYtMDVpiIoUD78qmdw4h36EKaBQo/tyad+YPMAg+rhOegmvz+2bXgkjEGMWBxJDQMKuykWwX5xh
AKSk797BsgZZelpJ6QpE2hgs/nrIvfmZmA7aYK60U/dSj6kNUQbHXSF9+avI9DElzOxhVQ16XpeI
/uiCXUdad1Wqmm+vee9oub6//L24XrixxexmETbSFNa4yCqUXn4PS246yJHHQE3KyitMCaRn+djd
Z4Nk1o7caES0vzRIffic//wBhK0UpJIMDmkLDpmfMA6zj461b91OuIBiH8OAoscG98LbWGMysNi0
u6jq8DU7P39EPu7NV9YjrSWhjnQ/XQk5+OinurQ6JkSXOilNDKKi4OsvLtUHi76YQRpILqTJ5NpR
8FakI9IZVNvv1l+XPy0/RafyAOjWobnM6s+CnnvEKAFEicLff9R1rYMRw3UhTrYX+y03tmzsMZur
kGUa8w5XrarcZ/kLMf715DyO4ub3M5uJB3eh1Anuu4SA5YocWql11OTx8q7RaP/hixFUlFCgf9Mh
wM83d89a9MlaTDACUperMVZ+2B151udmci7b4X+djSHmIq2QTepZCNf4//QVl07sGYAk27vcTwJJ
kC5zP87GHP35Zl2h3oUyGtC1CyTmk9qQEIwoui04zaLNoz/fGFG0yLRB3YSeYukl0a8utN1+qYLL
O8fNxDcroeFzY6RaDeiFrPhCnZYiw8qs33FRfp8aQ3dkUrSObVWvly0KvxVzazYz2jNDhhaNXl/X
IFpzFYfSC87pMYcSV0CZIBURv77ogzG3gNlB2iyLac1R+1qEmEf96/Ki+N/KpkBV5I+A1p1vI5ln
IyksOESlfl+G5Ue/tO60RE+XrdCP8eE4gYeTooMICi6MlUzLphXTBRg1609J8yPG7g1duKtyxbts
iLucjSEmOMSdNc21ifdZRcsecvRkm8tRadLny2beOmaXFsQcW20xK7zUqeLtEYVnVP3WXXPQ9qjb
fipAAPMmU4QAwXD8+QdaQ1kyNfB+4mbMblR/3Ue75kTvi8wrXaEWNH//IBoB0D0e1Razf6qx5i06
zZSi89jMx1m9b5Svl/dOZILZOqBLm0maER3azNpLeXzIovBqzdrDZTP804pO4J+lMKEOo4AGCopo
enZ+X932g0vJyPq99jDbD9I9ZV3TBeBB0crozzchCTWWJl0tDNB0k3Ewtax1LONVHVNB6itcGRP6
5DHRu6bJMpcoJy0GroI6oPbLNhBtd6FDuVZEySi/iLnZTSb2DY0FfsQZDt96s5d9KfDMbF8kkJFA
DcgZgfZzptsE76NVND3IXy200cF/ClkoSCKc72q0dqopVbBMuS4a8DSWjuWNQJAsXh2hl4zUX7Ra
brjamGSCLukrO5QimEQRvnTaNfaSDGDG1ZJdvalEjsp1m401JvluEUn7tYajSuZOOxKMJIWH8gHj
UU6sB6ureto+9kU5sGCJLJS7HmoMzUjQIS+7/qFS4EFm/6gM2dfK1EXIRm76+75AlotQXTvNSin8
AHgA+ZpSUIde/pI+aQHFAvgVCIO8yMXcmZgiiF4sH+K0buhgeoWUBoB4585TNrU8jTTT/zP53gU9
mhgVKgiikhb3pt6YYuLNDCTLGutISHLM4KeOnNYE8jthKeAS4189GztMlCFKYq3SjPYZBtSDTNKc
bPhSpVfJ3IJ2DsfD/habuWetPwXxlO+m71vJRJ28SPG/AVcr5CHKk3Vsb2NvxqHYRY9DMHk11CGS
WzGGjG8WeFhAgYAOZSfokniyjMVGXUb7XlRXqmu40RXZR78TQkFkq9tinmcHfWXRvUtvuo+e826X
uQlrtWlC1O4wOmK65UErjlTL0fAgYGPudOXwX+hvUF+8ZJHx1Uoys9rKUTSRZE87ZvvGLfD/3Z9L
HvzN1SCqefE99n2JjMeC7qkr5Roem8rFVysHqtdKJsHh58eZdxuMtyrWYpC4QN+3QTtIlyxPNySn
Svyy/1wcxUwSzjl8BQjH87Mu1eiZd7SG0L3OXrJvE0f1u53k5k6aOzXqQsfCW55FE7pc/3xDxRky
CDbYCGMmqQ22diywKnYxXtPSidSB4OhxoxjlXsJkDyH2h+boANH2vARJzVT4lFwFRBQY1wdZSFAE
g+x8yi9sJJxgHQfix2ZcP4vwo1JHymlDVySevtfr/eUFcffMpkgKDB+CuJ/BhZSlJhm5jDNdGRZU
kg1/1ORv5pjv/jczzKuDWBJp5g5vm3DBZLadHIeu25kYUfr3ZjRAFN8Abyr6Ged+R6JKl2MAol1l
TnHBXZVy6ZjJvx++BYUpZrMNaA+ZcAHmsJZdM8brUlUu6G5BSfRYab+IiEODCwihWrLKG+T6g5hk
vxZSXhE4Wtu/pSLR0XocsoASkOS/RVkWzwsADMbQA9BVVDT7fN8ypZhLIKoaFB1PGSYkB3KqwaN2
+ePwYtzWCJPKha09RplVYtuI/YT9u59NEZOYyATz/UsVpY5Gm/DmLMwbfZ3v5EjUouNFUSo3ReMo
OEFk5uMXcdmueoRVLMqBDP4yHYawdzCFfXmzeF9ka4b+fPOASeJiXiR5AYwQ7Alp+FiB/qhIBdFM
ZISudWOkjquqKyIcfivtvVSxXdRiT1MdHi6vhftu2C6GcS9LH8i6qKgNybv0kZwoOb7mWbeWk+5l
QKRFCbVoWYyj6V1stRFBs09RXvXR1SBl1Q7e5TWJ3IDxNFOOSdrpcAOpvpUWjN4Twxn159X+ddkO
z6M3W8fihaHNjvifr7Vb12PngEHW9DSMvgviJrfBtzXDxOcKd2et9riws/RIYfPZFbSrfKM9Fod8
D6pL//KqBLv39udsHG/MlW6KMuxeDclxkP4aHpnCnUWAviBj/5lH+nZxTDYXNmnedS3cXBkc+kKH
SJZrmoEGzA99f4DLR1QR5a4Pkz+EkjXixcN4h1rIhTW1uCHW8CiNd0WDp+v0Y6hEs7hc73i3wzYU
jDlqEilcG7dd2p+KPqaOkkcCT6eHk82F9Y0NxjWUSs3XccVasg7UiabipECPL/kXkO2MteBFxd83
TQeTGBVBZOdvmtWeV6VrkI2UV9ryI1MjyJzfhXUlWBN/38CEg0QOUyFspjikI8CWCqYJ+jS0Hblc
tVMWVpEo7vG37t0M/TM2bg4F1rnsSyxHj53ek13J0U/5T1qqJqtjAO/QQmdKuf7UHBOQ/++Gmduj
WKc1j3MJz/wu/BYT7UkrItuJleWxJPP+8lnmRtuNLfpNN4ustHpcc0qUYS16jJUu16taDX4K7lVB
AsFRuwNn2cYUe4/Ycq8ME1xxDHpveYIsK8SLgvWl3zfQxEHV9xbpy7ciiDwiKv7z7zAQBdJpO8PU
WJy/IWnRSAYbhDXHOaCcuaGnAtw0QAGgpwoAu8u7yvXQjTnm1MmjokdVhjev0j9GC6YLYmHMF5lg
3hZybCxyHhE853eSBtoRzQUZ/+zEXiShIwkF4dErdyKtAf5NAyQkRkJsjGOxaEhNjSqKgwYYbde9
0jownZUYMayFDnMSfCoV2FhjUgGzs1ZZnfF4J+Vwo5vV7ZxHurOYUXD5c/2HZVHdVlBh0ufn+SmQ
JzUxqgInrg/qg+pHR/VgQKbz72mIz9S3kKSDGQOTRMCMM9eLmcWhOig4B4pEvpezfpvqQpgF/YM/
hP13G+zVYnZKrEnAGLjmAyCeGbDUkW+jzmOa8PgMdW3RU5c7sbRZFdv/Uup2XjFpSmE/5WE+FT9k
nwK4yyv1r6HGPJ3ipk7zQPwsSHfxSdje435CMFJhOB+EgriDmOgS1rPdKkWILmIgv0Jt9dg7zbfi
0GO14RfRi4t3+AyVMqdipA4Mc8z5HgFX7yTS4RlRQ9Kj1qFKpYpQW9S52U+4tcEc8Ihkw6rPaubm
QE4dDLf6Hu6olghq6O7yDWUYyvZd78avtqcIrj7epbA1zRwHO1a0MFmxPJJVx45QEuQBkuSGJzh2
tDxxaYl0mzeXTzaoU12FEZTVd/0hh4gTxtr8DAMGooyVuyCcNwgEYAAID/9zQ4mF2kjWWYBudNBW
jWvHkIEemUUlLO41A+pojNLrBObYOGKsmp5DmZkeAopP79z1CiOzVzOYRwH3b5zPBMitPWYDF7VG
QQCNWnetp19GYgPehHEuWakFxUeuv2/WxWQkIbg8pJbATqlZfppF+7UR5I406H1whY0FJg9ZJKns
MqpECyQ3+hrjvkVGoAp5OkULYaJEJZuZvEYYUx2a5nbUyNPSi5Ah3NrP9qMwt5YE2QHbUuEE+Qm4
WLfbjVD+yw4pXmKiPIPbw9jaYu6SVVswIBsh0ZjBSbKilTiMaHap0F+7ishDr1UgDkGy+gnS7TeO
9D+Ozj5sY3Mu8n5CqUYezcd5sdFKNHp3sWpBJ5iLF6TVU4zuYVISPGvnJ1eyoUcgtQvGFB4mSCn1
tUelt/CUIchx8n0GSG5LRO9p3u1pYJ6FgCUJFLgqY3S0pSFLFPTZ9PI23EEvHLOS0MIwY9gE8zy6
s6IuCdcvNxYZ99diFewMMy19KVmAN9SXQqs/E9Q3JhjXV7tmWlVtRHcwmvf9+NvQT0spKuHxHVJD
wRPUQqCvZkveodVNYUxoD1b5DQmTedJRY70j6uKlTWDrEIWp7ipblL/R+/ZD9NhYZS6sJbWHXNZA
ll2eKIokPDTegF5ov5OEX4p+iQ+mdDBRyhqAgNATPXfIJYyTvJxoBNGvivXY1sSJ5gC1UYETcq+s
jR3GB83MkBO5QMgFKx60FOfmm6YZkLqT3cuXsMgO43mD1QyrmmDrUvV10L1oaZ1KElwffBsggTI0
KLAiszjfs7RpwMzRYC2Jbf6Vt+vgRkl2G0+jwA/4doDOBEcMlBVY3QNlyUoLbIx4zCJnGlYnqhdX
z14ubxj9Yz84gEFBzAARAe7F+Jpid8vSTTDSo6gbt7dd+D2ajlblS/UnAJrYrX8sMa42q1Vv2Cvq
bNCHdAD7cjTr65SLBNS5m7axQn++ScKqEc2cRsJ1tUqBIv9czW/d8gmw5HYhjI9Vttr3fQucjZ6N
TghLgOZf/ij89H+zCsbFwmKwgSjBKvQWk/y0BJoHljfLx+qwHOib47I9brzGjAhE5NBMwsV0vml5
gVERrddB3RMtkVP1MnifNdm/bOQ/LAolLujUoRzENsSKQQHl2NBmbv2t96obSEC6o1OCXNwvPLEC
JN+x/1j7MGQuTW1jGSOaFmZBXHlIwJ/z2km228rXhiao6vKd7t0Ws3/DXA/ZFMO1swRg7SydVy8d
pe+AoBmCTeR/qXdL6vmXAphlTGWQqblp8V3HAIXSCjJXfr4HANPfXwmUz+cWGh30WkuJKkWoa3dt
Uh3mdDiZdR2MLcowyuKF8YjEGQJo6/Q1akQ6zNwFIhvDP+BzRIHr3PwIyFM80X7mYF1l+pfZFBxe
7kAPlcT5Y4D5Vr2WTxYEoMAWWGIWnKa0MRSM0AV6K4NaqJMseGULxza4LrIxy3y4qUjMfhnw4cKV
FPtETqqbpgT/0RibqsBHuKYsKnsPWD9G6JgtrJYx7fsJqVFaKZOzqMNpBr5WyYio9MMzhMwI3HSA
A0C0k/58E2u7JtXTuYWrNHFyg74atBmrNgAw9RM3B7gPQOgH+mOQ8jDRUJu1VolNlK6VsXwGIPBW
MWY6z4Mb63KI4jnf1hDz1rFHw5wr9ErcRC1OWS1fzeFnWrZbE8wTRx9jUGUnFrrbYCUMoweFXuzr
FzMW5MfcpwaA1cBGIfNH94cx1OYVyt8aGo/xwVgPf8NDUBHUUesvS5/i6sR5Py+bhJYMqtKYj7Dx
xDl3iCVdKzSLVZwtDZIOSbcDNjR1ilDdr0UlZNiiR4ZNXUwTU1CY1JdN4GDOrSVtavcGSgTuGHkF
RF8oKedxlTFU4FQH5Vrei+pk3BvMhP4emDgI5RtlHD6bAUONpPGtKojSNArv2U6a8RpeQIzd/xZd
y9zt3JhjEo10QLyYSxQh63C5i/PILVf5IE/LycoMQd4sXBrz6ZQsyqSqg7vk5v7vR+Lo6N+BwaSj
4OLb+T/YA1WnjTIJ8gFmbWNCpnnOOggCLQ6x0QqlVZLqJ4SoqMFEmOIIDTILzFEsKRWSoGfyan+r
g/U5t9H2T7+U/rS395Woq8eNjWC4+7M+JpSAXI5khOahcSk7lQEZgSHcJfG/13elsxPvZphTHqMJ
sJIMJ06Bfk44ngb715xBG+0myh4vx0bBgmzmVmmMpEzmFbGxNb7MyldVvluHvy6boH8se6AxigYK
eFwomP9mDrRVTy2ELeSK0lcdGox+/61uI5Ik477qt3aYY5yA3LyGLdDBNHeh/NXAMG9Xgwe8gbBw
c0fC04x0cRatjuuBW7OMyzf2WCktwfIos36yb3aWt9IaMYg+xA973ufaGmPcvZ87Uw075FExrpYh
qW/SqDhUWSS4mrk1YgifIBaCdxcvSCavGe24KocM2lTkwdhl++RoecbJ/D76qgcsg0sEXshN37b2
mPS0bku7iGIU2cdARsg399VRuYr83pG+N9Aui328/UX1du6Uw9Yo45jDErVpNCIQv+WMsyc5yBlz
DzePUxf/3zwHnlDcO+f7zGZ7GVftlXoaFlDTu+R28vUgOUruEFQn2soTT3NwfWZjjHHQOVb6aUiw
zKb4Len+nDxb3eHyEec+LyxITKAGCkVH9FzPL+3eXkFy2KEPtFo760j2Ej6dWexWvAEX8YVN/+IP
EWVjjflwYasVxVimDToYSqDhk4Veu6f/7t++muKr++FqFoQx+ks/GoW0FYiLDGh7M0eiGXXTBlyy
cSUDTdfmm5kfL28if1XvBpg9VDWQCCrQ1XaVQnby7HG2cdAyT1YFH4u7EKhUWGAKgqoRO31t23Gk
h/GAxpk9xF+sAVR3rRKl+8uroTfhh+3aWGEeZBq2y1gwyua2cxok4Y09P5nLiyp9t/OfaKMIUny+
A0KtFohcAwhTVkyPzFFOtHmCiAy6dOYVhdJTwiX5VASfIX20NqaY82QOdtzXE005pq+hPTtdf4hH
gbPxI8TGCBPo9dJISG9gPc1CngspvaPANUuPr9NWdYu6fpXrYm/Y+Q/ZjL2+mO/tSRIBUjiBA9qv
wJ+irAP9JJbUJ1Htapkk4FGI9lMnX2lRfBJcNCITzEnWk7St8mrB02xEt93q5yNUf3ZZaO8ueyPv
gqF8KdDpoJyoMtsMjxeIbA92koOrVFK8/tDtbJ/K28YuaM5ACWP5y30UiAAH3OVtrDIxA2Tj0pBK
ZY4hjyfJloLKDIxsEewhdQXmpJ0tjYkbmVZIazTCSC2nX5pkDJIidSMtwBiWY/SiXhd3SZR+BsM5
qEuxbPxGsazdPGPscfxmHDWX7I3Jmf7KKse+p30nDERdm79KEZKIE7Mw04XYiyALVaYPiiBVOI7R
WkHg3Vav+zV0Ur0QVPt4T+u3yQ7ICIGQ3v6gwihbTRtaNtKBB9mlvB+ZDyD5i76rb1pHu1quRA9P
7laCFfiPQcY7GvQm0zXCVB6VeyO0Nich4RdBNPhWoLRMx1XwJmMC8VC0aRvhanElvACz1+gLBWHF
wc/up3YbfyGg5f7EAxcb+W6RWVcXLkkXl3oDBtVbq3rJqscl+27KQv526tgfHH9jh3H8ygR7ZqrW
qPP5dYQsNQ1yjFPaCPzm4g+/gPr2L0cRzp12tjAmWiVdakelgkyqDHOnsGVIEp/UVXHb+qoBOBti
B5+41sD9iJqpjrkZyuqBLdjU4prMLtVetmibvj1odPDXyx71/6rKwz1iG1P2ual07NR8XuH+Rv0K
sjNJEikO8u401JAwqgUnRO+LvaMHNRtR4UuRY5+QtvnVDqMHAbiF0awWU5DyIv6ZNeaaHto5H40I
1vpv1X6E9BkQPKgIz3v1lxL6vQU4oI6KsPR42Ud4YQSSZwr6rihq2vhy5/toNpZVoI0Evep1Xx+g
v+wWrt5BUwa0ERStB3yKmM+KcxSgkAPtKwPoUeABmHQBcp5xZUiIj3jK9BEkFikzmOQXk4NLLnpc
kRGLTjnv+XRmk/FNW50TrQhpTN5NkDKwHfsNh2AdSOeQv1EI+vG/iS+816kJuDggdBpEAz9E6rAa
Sq0bC2zxU3mQf9Ayv+0mhwK1LfiS+MHBCaFn9piA1g8gg+p1IAVk/Zu2HkOMhdaiOgLn+MEGTgcW
Rel52eOnFGWSVtjNIQa7rPI7agQppcAAW+kJFTNXSAMD6wo1mdyvR/MT0QprsCB9omEEG53Hc9e3
uqLqa9BPujbxrR0lyLW8CJjOnRXU0NC+fNA4aQ9kWXUkqJiSw5wkE/3jVQvrycJ6lvHr0H2V4xAc
E16sPimWd9kS39M3pujWbqKwoudzhf4zLppXEmg/9Of6uXydv6zwbivI75HeBfpfxctlq1yn2xhl
4sgMVbdebnG7gb/NGdQgL+90U5DNcX1iY4OJkUW+DEWWwwYIENy8OkqdCCHC/0oYL8UnQlhiuXfj
qhlSNcTWZdVV3T+E8lO2Pk/NzyURuDc33lNBvD+WmENa5HgxFUmbu4kF5tMOYpMufQVqgFK65RcT
TNctjby7y1+JHksmB6HiwP9YZbwQo7NaRgZYTQ8UaV7s5qMa9DvRm5N7qyB9A9YGc7TQF2LCA8Be
phlHSPKXe+2Y1455Ne/DAOJUP1VMPntJEF/b+8tL49QjaMb4xyQ7jjBDYp0oNj7dYHXQZr0p4sEz
mtu1FPRuuY6OijZkOWgyx06GmkVZRnKGLRyjAr2zPSnBa1ALjHBSNyzm3QhzWZkQf+zGuKtdCO8Z
XR/0FIK63knJTZY+d+MsCE78K2pjj/le4xomlVpgUdmTtcuu1j1GBUH8Vt+ojgzlYdFDk3uQoVqg
22jxIyYy5pqsU+xlQModF+gKghbRWlrBDvI+kypreIWZSGw+TAvXTbPoRanWrmLX96Oh7Kumxfhe
83zZ63iVHDwv3+0wX6qb9ahuYoI06USCwofQzZG270EE6jX/HvJ1ZorZtWRZwNiR4i1bdS/JvJ+S
73n79fJyeH6nQqNc1w1CG900Pm6ujoXka5WaUFEuUzDdUr5KKXmspPUUYSflcew9YxlFzsfzBop6
pcx5Ci5I5slXJASYsBb5ypTuwWYBiXSM3ECy6EFVPP0oA5YT3ojAobzJKQAh3o0y8ZdgN/MlmdF+
QU3FI5Ujg5vNVd3xgWbAGPiBvHjrKLqjBsCAfAaJcWaeCcQRJF4zdK8bV8kRrVTVWeyDUQuiPS8k
btfIJAJ53TWJAtkB3JWP0fCyzFAI6U9t+hm/3GwlPYobp1ETzYiUEGsxetPN5nurvy4sYcmU92YA
jgAKYSDQwJgP4/223mHupwQ1F2UKp08jVIRDV30cKnyiHP1TXcTuRH8je1luLLI0RLm8Qh++g0WS
nhqQaMx5HkDPw+nVe7OsnXHZVYoQJy0yyhyG1RhWQwsR+RsdIyr0DZ2+9LKzQHTxQBUH6HtsAMOL
fkhe7TsRmIbvMf9sss6citieliVScG+bTfk8GtJV2Ul7zMXhpktF7CvcCG0iFcbBp1LqTOREltq1
lZQDhj7Ep9a2npoyulYy43A5pNGQ9eErbswwftPmrZmuTda4/agmt6sZtneNUhFwMIK+1ijC+koz
CtGIMD+82DLQjApVQGPfFlENdlw1RAE3eyKKo6V7KoW0XFc725W+Rner6Zq6k939PQ0nul7f3s8f
1ryxzmxtvkjDlFHrfUAiP7+rD1BQ937HnnIvofHkyBgOhemdiBSem/epAHspWDVoQFiUP8A4mDqJ
SzRGAZa5RRGtea5XpfKrsJ+DIctMJw7rrxGIxx1tjROomuXPc9e9pF34bBnV77yGMN3l78/dDJD2
UjlI/AeCl+fhybbGpppyOAClV1+9zJ9Bk0wpuzHzFXSn8kYFQbKYhZx3q23NMkcpjywjX1YA4EKb
/CwIuRumXuDaXC/b2mBuEYP0kK6RcXM2YFNv9x1l4scdVvhpYHjmuDoDikZFhblqFDboTK57eW95
Rxgim4Ds2nhFW2y6ME5hY/TEAE4yVp1Z9rq2wSipqCRMd4r15q0VxpuLPOuRuoIKijbLdEiJjc54
VFCdokuKBdb4n+19SUy4CEERPGgdOuuxJD+OrXSsV825vGvcnPF9QRBFP/dIJZrabhhhY4189VUP
Mn/cY6RoViA5Ke9BxH/Z3uUlYfb33Fw+2FPcjkD7JdWVFcZO+5m3PwH+DZcllSpk9RchPFHnA+XQ
q9XYhd5L0GrzwZIkQceZW5Hd2qEL3SQagI0PU2OGDRwhAd1oA/6sDuKniv/f4BB498bWGJPVjJ2R
9i09W8usty6pasttQmXeqdq1oV9ZZfd8+SsJV8dUN8JUURa7asCtCDevH9AnxdC5vTMCSqZaCXI2
7osPGwaxVYwzYkKbLn+zl9HQTaDBR3LTQg3RwO0QByBv9ShXcLuzvU7w7biRYmOOOcPStEJggiYW
Q4z6hh1YYGwJRSxrIiPM2TXDNRmSBUYaq3YIqfBY0feyKVgK/S0fwtH7Ulhks2YPSjHS3iw4FwAY
zHZDQHn2RQAxwWJYWuJoHFa7y+jAXOxV/egAW1H1vy/73FuT8NJamEsKeHBZIsn/J9Vvd+OLfCd9
iU5S58xHGYRE9CkbO+n1+qvcSY+EeJf/Ar7Xb3aTucLyNqn1hcDrG+hxYr4dfqgd5uPq534UiLye
e6Y3xpgAAopp3SpNWpZK4p2RogBvPM2y7mf6vmsFJ4wbdYkOQVrcjJh6ZKJu1SdyniVAlKgluFPH
Pm2DyJi/X94+Xr5ONkaY71daSojuNl4Ly+gNr828l9brpfH/NyPMJ1pzeU6qEUZ6koDXy5MhrhvP
+3m4v2yHH5M2q2E+T2FLkpR0SCekdkiCeR6bq3Yu4x1SoNDJWs3ateiEu0qn4knUyH6EBGtflDrI
F3R92pVA5Yvck67twwHZ/En0lG7CpGkMEwZoUXIuXiOIvgMrZiEuK7jm7jW8OsX8HMJNYK6BYTYH
MIOhUaDcDq8tkB+x91OBHuEbifu0/8SoCx5H727K3AOtPowWyXAklKi8TxrNt4ZW4D90jy7tIRP7
VQsvMHnVga2qQZ9S9y7a0t+7SBKxEIoOAxP+4yipCxLbUPS2S+KoYX4cY8N2pgojmHZ6uOysguPN
Fgf6oVMjOcS+1eEP2fohnLvkkX9sP8wHYuJUKtpuoV0cPx8d85v2RLGemfszvkmfssPwswLSFMqy
GBP3jZ1IyIK/lxaIiU2IlwI/c+73atK35agA7FHX1+ZwlFE6qmdxiYVrBhBMsFsBpfiBYWRRuqzT
MJTp9tF438rNsa/NxVl17apK1lyQB3N7LkSDKpGMtwrw6sxhLidI5ir0ME+uicZLgg47RCDubfT1
IxXiXjYEqdprUc+F6/4bq8yB7tJFqquBIlqKOJjqu0wGy3PzdNkdRUaYY7wMk0TkGWMoffM4pZmT
YQ4qSUW4Jn5w2qyFOcrL1KVDCnCaq+KesQB9zvwYemyWeUhiD5yvqNWKto970DYmGU8Elzxm3yEC
ByZO4OHnwRlEnHF8J/zHLdijXE3TjNcY4lMJ4RFnGLJHMtkvUrh4RR0JsgJuBoKpwjfWFMwLMS6Y
LHEPhcgYg0KG1bt4URW3YTxFzjQlxEMdFe/OVp32l52Du8CNUcYD1TZLms5sGtdGUTFKeycaHnNy
rYtaY3z3MAx003Vay9eZTKGKe8gCrrSS3zqTD4qkB5A8uPlNekMZksSARa5vbOzRn29u52ia28w2
0RFpsv2qfB1GQcOZnx9vDDCfK86kXps0QLfB74/CiuGue6nypl23i9Cp9enMFZjFA+tGu1JPxa30
a60FQYu/RNugZB1oZr39hZslShANLhfwdLloV/SQt0q9cbBEU2zc6IGxxj9GmDTSXBrVLiYJA719
45Str2MgGhqjl72QawSOTxlAZN1iER1jihxZTQEOQ5e98ZUC7dPUIourVfr8mU3bmGJy78FcJTO3
JjwqlEPc3Sz2X5eXwj1QwLeBr4BWvtj2thnakpzYHbLCLPPaft+Wd71hOeonhmgpuBP9DqKCQ42t
r6GIO/WNXbRuZ/bBJBdBX2o/rUQ0pskNShszTFSfhxZqhgMoVeeuR8Ww0X9m6To6c7Q+xOa6gwqP
4AnNDxTgUqPz3RjeZbF1y7hKU7PgJsbUpDx5i18CCim5632+7me/AkBABIbkFt0g4EzHPgAbxHjX
eawou9EqUq3HvV9eRXrp6e0pr6LgARqzc2A395a9GwVQZ57Hg8nApGLptEXMhMNmiYmhSuDo0Ba/
LQ/dchcNkcDVea6owQiQxpDgwdv2fFnSXBiouKPMrMThlZxXvq0BRme07e3QrILLS2CLvSjBGlRE
UKfGTLcpXyvpj5KQ6ySX9sU0CWIF/avZJ8NmVWzyq4eKPlk50hl9AUw7vlfWF6JG0Ga/H6bc1/Lr
Zvj274+0RgXVbOD0gBZnIv0SY0yCRAPQntbs1UsDycbVNdYb0KsIvhgvom8tMbex1mpKQxo4IgIu
WFDJ/DWsYu/yariet1kN4+zjgMGc2oKNzPhmans7vFtFLKfcyg0t+ALHARAnhrvPPQ8dl9GC2DWw
RKc1MINmZ/rKbkJ3qQCZk6gxydu0rTH68801CP6AMuwNGIO21QP4QR7kqhH4HG/PtiYYDyhSsEiS
FSZkNDNWCImko+pGrQC3z4u1WyvM19dj0GWmM6xIsRz7tdlLTle0RqCPxakZppOtI3O/7Aw0fLOH
CTGIIOqhGAUszPne6XFBwriEa3d6YEeDM/+iHTkrcxRl30ufyDUBXVJwhHCQ0NY9Nwb6wXHuyzl3
0cZ3gJq2bo3Ik7rg8pJ4kWhrRT23EjWLpVblhNNqG4GRg7Is/aalsj8ZhmDzeF6xtcR4+dwo87ws
sNQVv0m3wwyToxq7/201jHOjAmtMZY49m4pfUd45tQxNkGgGUO6yHd4h2q6FcQRriMxmTrGWeX1O
lXul+nL594v2ivFtqY00eZrx+1EPdabxlOe2u4hKctxFUHQmrjs85tncK05rTU4UbJYGKQtrfI5F
2RC3YYzf/ccCiyQ083ZOxgQWxmDyJaeu0DeGeBF4vr3CBYstaj5P0q7w5BfRW5dboYBiHhoyIEBV
AHQ59+uyDaM6M4oC7434LgHF7LhX9rZvAI0kvaoOBX+Yj5/4aBuTzEebQgv0GD1aAF1xpRi+XJyG
TuDfXL/AdY4cFp3iD/3BZTXVxBpH9GVyjBRU4BpMFAxZCpJykRXqOJsrwlL7hsQrwtxovkjaIUu+
5p8BICNd/WchzOeJi1FVS4VGUoxASfm91CyCcMMNbBsLzNfIwD8DMRVYiLXVawi4S15Uo3MGUWrK
PUWYlgf6EvRxYOk536xxsRrwveOoLk3nqErv9kkvWArPhIXBEkjpEPApsIh3fcnteOqQ/errVbmU
DrCeAgu8zdpaYL44MeLJiAhY1eUKBC/5U04WTytbJ9T9y2eEey4thY7H/B9p17UjOa4sv4iAvHmV
VCrTvmfazYvQ42QoUd5+/Q32XuxUsYTi9pzzcHaBBTqLVDKZzIyMgL6NfvbgI+pMCttFHYB3S5cg
h9wWEFnWfrmNvvD3yrhrTH+WhNP15f1rVIxDvT401uKoOeZxXqF3PaXBnPdebP9FD+lobSLvWjIV
mpmRuMGcbrqZZ0S7ofqpObZns1YCyl11CZDvARSFAtHZe3ZGzpC3NroZ0HVyNg2hzdNoF6rkdSmz
IjxndUI6LWkIuIUmujGafG9XliTLkZkQXl0FjdOcMhSeupy8zHP0BkH54LLPrYUzYKj+f69UESQC
rAUZ+hGfpaxq1yNgOvJGewnKWMbmtpaRHhsSMjY2TGXXuhoGrwwlIEv+rmrMs6L8xnVx/dnm/7gu
7TTytEZNhomaaFlaV8TpvdH86cyyOY4P1TEx58XDRNcxYcvhhXzRR5fBaBtxpFAgzLO9dphe+xzg
3iVI/PYX3Uahuu02GsYRiq+NdwtN4asMojuyy3wt7Ubww+SgA8IwFHxPf4I1zLpacL74YbzS8DaC
5IW+VIcatQ138DOpENuqTx7ZE66ObFkKixU6B/1NPyC0yOdm0atsf0y+FiZXcl6QVQ89MijssQbM
tsNyPjQwtLda3G1NMDWNNv0bhzkyIxznyUkhTjIamPqxMOic32p9vrHz75dP2+rQ1PHXEk60lTbM
HHvsHns1jU1fXqmvyoYCzz/4QP702XXbBAYk7eKgfLlsWrKNH0RBR66aqTlJFQLMPXRWA3sxNhah
h7hgkstS4h4f9bEjMwAXacM4ISoWeQbW2Dju912cyLACMivC6aZj1I+o2eCJgX8Jamq0vj01Eo+Q
fSyx9GBo6WDmVoK66EYNWaDueujS6p4VTCDuUoICZXmOCM/TvyiAHTnJB/z1aA+5ggxOOj5VY2u/
mPU40GRfTMbGNprwf3MKIXhA4IeUDi+1FUt5A8Hf0Iymx2KUXTKrRZzjFQlBg1Q5l/ZG+RBy1EE5
Bop1Z9rfa7MNaPboLg+0Pwzzu+3e1UyC9lgr8R1bFqJHNPcKUxp8w2ao30g3BAUlYCGkJcaOACz1
s6zcpE26myA6enlv17M5A7M0yGIUdFWEN70LAgoW19jcetFfknCPfuZ9189+2fSeOaqvmprt1KTc
KNWGkW+65pNRlhyvHnp0dCAIaugolAiX7pioYzkX+AkMawz0JPfIgtF8RolksTJDwoGca7tJqAaX
jczKy7qbYYJiiezhv4b7djDPDeVf03G4FvbpXYe+MOkqDQ2R0U/fR/CK5SHZtCH7ILUBvBr6Q/vL
H3FlXQ6v5oM9BwxjmOA9tZhbHebzZxcZmJmHlfGcRXGQGNPnd+/EirB7U4ku52LjDRO58UNkDA9T
5xzasZKAjrmvC9mKw18VePhbaIqIQivtAq/HgAXQkRGrnCDq82o/OK3ro0qgZP6IBgP1lNb6eXkP
106/g+SI88xgHP+Mp6Qfp3J2G9jNr9vn6JAe9Mdmo/r0vsRYumw4YOVqODEmhBo3VrqZdfzJWT2b
Q2jbr5dXs+YRBnSGXLSTwMgpVh4jmtVon/LXoKOEKVo746ze9tn7ZStrfSQwAkPWyMKIA2Zbhbil
6BUrYwM3nAaJSMMMO2M35tCar6+hgxv08w+3CamyVWQ365ph3i5DPwmDYXwI6tTjaxrRaupQfTIG
DQC8ErNATvPbGK1Ht+t8Xe33i4Zep8LCrsO5wPNbkkHwDyR4Ke+N8AcwJnoNMWwaTTMQotlYuRX3
B6ZNXehkqo16i/Elc2uZlM3K93QRSkDKBWjGuSAQs02859MI7xI7vaMWJvEWQLBnTXLTrqTp0PlV
dfwPc5xnZQo3bdwyN9ICXO3mi6mrgVuQUMe4CngzJ0/BKHtblbvLTrS2NFXFrKMKeChIyAUfchum
M2pDwDh3980MwFNxS6RoSh6bxM91bETIm7PEyJM6puA3DzFE7Jdbu8F4+QdI52A8ml8vL2nldLsf
S4GUPCZHRe/MdSsCaxUql4373tPtgtbW/2ZACB9OH41K7cDAqN7YytuYShoza8EQQYOnBVxuEZQv
p+erw0zT5LZVAc4t+4cexAcjqK85SdR/mZxZKzKjxqHweAVxtLMJeWUqaenkHazRsAC7y4ZbXG4V
QNM4d/AcsE3z/M942F/00lxdxcMYyAUoihjCpUbsNNanGZrQSWG9WPNyV9Nsc/ljrVxouFZwbE2g
PQAgFGKVjpcoqXusbt6O2kFRr0bdI/NdH79dtrPmdcd2BKcAi2uHlheEmcmE+YXCuVHUcXvZxFrU
OzYhuEUbQ/htGGEizWixH3LnOiNzf71kiuIVWlFIdm51RS6mIvGBoO8gBtnatesRNGyFT+ufqfas
z5LlrLo57vx/DfAfcPSGMZLRMJtkAMsP2hoK+hvpAcXyPVeRkwO01gId7mRUmLk6PCLdqbGJmY1V
tBP6GdNm6AoP2HQ1leE617aMz5CaSIYQT8VZS3ua46qrsKKZQEbLsNK3ouwNSelyzaNN3uW2UZA9
h+JA5KdjqMjivBqjT42rhd4k5qvVPPTF55NB6KkBG6hqqJ5jCP90z0x97JnZzgAvsY56iQKNvzQ/
9KN2Ozfmvi5cyaN2rVYGg5D5Q5keYm5i8o4x1WiYrQUe/oy0M3TvON0VJ10zAk4RMmCKkL+su2cF
CkBaWIbp3V9pDZ78CPEkV2leDRF+RFu1sUe61iOtGzLAFpzEfnDddmMN0ItNDT/twNlUmjtrljHc
rTkSxAqQcyAFN85YF7O6ZZg5AGwsI9/yKXR6KUHaugUTcCAQ4mvg5T79tjHkfA1DwXmoXpnm3cwb
AAk3qQ+ig8q75bAn2YTmukHQX3DMAVYkJAF25BjZYsFgMuqHCNRadSLBSK4RWbvAif9rQlhTyahi
MQcmuugpH6YwG+9NOw/mLIzAs5iXW717U1JJmFw7jkdGRfXBXC1jFckQ+rFgau2c+M5yfo+Z8hR3
yUaee6wN2rpIujlyjD+5xPsMsoZ6qZnwzgzqyb3nuIu2GYzMuacRdLNLklSVl2TNfF/Fo+U3ccy+
2pkN0KhZjmFiOs29C3VLwFSz5IGNhDFI1+c/8pzm+2yco083QPBCQX9cNUwL45bigSaGPepuMYE+
iIXtcGWZko7ReVRH3QSPfRVoEvQhxPIbbWcLHNxAcpqs3RpN+kufyMEtZWTv577rYBV47EAOFA86
EU3MIFZifaCJ7fypcm91WdVibRkqKhYW7kKTU7OdHka35gIo3QJtbTdGKejQAtPbf95RHWSUFn4+
WJh53+vUSAPMXg3Gf+B9am3TZz1A5rFvDvNmQOE8+vzdcWpNjKJFvjTjAmv6cJXNz33+vrSeC11y
KfqL18hOXxenloS0aDFGtScMICxOam1BQ7XrvCUGb+DiY4j5yoq9WTbHvHIKYVPjWDNQDeO2Eut2
cz9oC+u5TU7V0qLDUdyYS2DaHoyDIVHzSuaNLxjnv1+ksw/niSCs6zbEbHSwWwJyefolFTXCDTpi
vGi5y6578KDTDactdDfuU/Zs/OCj25G0B7zmoxrw0iBERyH2DP6N1kAcDSAd9sfS2mISPiiM+X5c
wss57poVYGn4mKKJYUUxvJk0KwmjKi7f5Y5ktWcvh7iUBKW17dORZSBygGwSm3i6fe3AYn0uI5TS
6C+HbJy4CibrFf+QvBPX1/LHDo8qR/lt1/cAs+ha4U8liINQuO1NO2hKTWKGBwfR/4+XI5zreZha
dPewZcyIvdr9qfa/Hee9qA5ldz00hmcYkprBx0e4ZFE429Sei3KJsTCeuPMKKxcTDoqH9Ik3+kCP
yEt3jZc/uEG9S761V2iEhNFj8k02RbtSiUJaqrtwSaT154WgvJ6BwjTxS8iXCT1VzOwG6q29Ta7m
XS1Z9ZrXHJsSvqYT0WTKFJgaq2crvyJZ6zF9q8ukcj9Ch7i5x3aEz1n10xi1FuwoD/YPHO0D8YFt
3ja5l0BjFrDTr5dP3Oq6gIyBcDJG7M6mg7G5GW5Y2GvonIF/9Ao6vdfm4G7rdnz+30wJz/0xATBU
Y3rh9z0wHox4PSYWrd+LKhOuWjt5loHYiPwIwmbiY28w4wii8jBUd98rrvlURJ45yKoXq1YgAwDo
PJRCz0YG9SkaoTtg4hgo2i5h46ZUie2ZvfZp8D6c/MiOkDlXEzUINWGnNMtn4HC8peu2IBmUhMW1
JAcxEURkEFmHipngeIsOYQi3sJDIJvE1EAv7JZMVUtdMoHALfSN0GHRH/C7KnFJXmYDwS5ctJdtc
1js/z8XR88FAD5jOVYz3iA9WlbZ4NDt8VpTmB8SFjTnNvq5FEHEs2EupjV8uO/RK/w4XCO4rMCvp
K9MjmdLUblSAUNfsPYXdumgpgMJCfaFb6mx1iL+5qJ8VYGmW+d7KqQWNEMRQQY6nY1BA+FhsmBOn
aCP4hLZNMF2ZketmfFPJD8kC+ZEUohFoWjiBPNZpoh55eodpaTkDbZYzv8sgvluFEejwetdzVAhh
QTYtlLVmVopC+HxAqeBJygVDxAYUKUhRZSVjKAEA6wrMabrV7hafC6LEgeyZvWoNzKAocKE2dP5+
yCqwgbCxYpBYirbLnk/+1IHjFfeYpQtkPBpSa8IVosVQpkpbWOte/1mbtZ/fusYbsJXzLieSxGDd
HhpqH1qBwLsKnUmbzKnejg3zoxsunMx5w8ew3HP0bvoXDEzQgzbRclVxutHYEoy1ppHmJiuZPxSg
IynGsE2uqfp02R9Xch08fB2gkqEDBySa8FCisYPZswEryss7gz0q3U8VMGjQFaYL9VrzNZKxakoM
ipCYRdFmjao1KPf0Z8NX0vtOv49J4hETDQwHUNJYxh0gsyjsY1+45uyOsJikzQOllQcyurBNE88m
UL3W28e0Ma9LS5fU+mRmhbt5aSlRIHnAwPnzj5CfvjVCSFZtL3/AlQiNZgOvx6Pkj9KWEE+6LpqN
xYKZOsd2kh1DZauvw8QebtRUkm6s+z/UejCPhmQAV8Jp8MoKoElbCpdk18s1C4utgkgC6Tmc7f5K
yuPJP4wYKvGe+NeacLo70+xdjR+A+ZA+cpZ+oA7e/2GtldpaC8vHtoRtdFuHJmmEKKneOVuUSG+M
gNz8I1//H0jyOQRbXJmOhx8aRFzWVMwMEjdj3ay1+Mvgai5ABMm5mkEU6vWSHJv/7EuG+K139GJi
VTcrswFD6WxiYOd3nkxeKhtlXUlC0HTi9Oe4s1GSEl7P5ZiZbenggOXp+9S/u/Hn8yhwWSFvBgc0
b6sJBzhPOCCMIcrXnRUU6bM2M//zh+jYgnBW2ULzyHXgaUoeh0U8e0n5E5zCer0jKOVctrWCcHPQ
QOM83aixAaEkbFdmmYOq9diu+H0CbXuxaSIvQZWFi4Y5JFSaYNagzsCpwWRJzvmXQkUPsBrdwgC/
jkrLqTsUpdO3bZMAR2peZ/SlMiUF43N3w98H6aeBwVgHBUphaaidLuoUgY9xNL7ay4Jybe4hQ5Vc
w2tWgDEHoAZdtPNqTTvmaVXxEe05zhXPXKDJl+E90jkyNr91Q8AoABDCsfpCuGMdoQyVP4y140Mx
a9wMbu2ZmKP+tEdwQoU/doTPQqa4qF0GOzTH+98t4Q7xxr4dCg/19sbjaumAPDob9kORvITOb49T
y3wHjuLDYrSNm0ywPA5R0CegO1cwnlQ/MrA8RPaPy+vkz6rTYHRqTAxGipvaZgdjWvXMSOHFLqjc
0jLIozHIu9CVtXfXvN3E2whsMAhNaCOeLg4jcepsqvDGuLq34sSbBkmx/PzN8FFdRvfTxMQabqpT
A6WWsqoFAYevA2PiYGAoMVK8lF5SPZK4/KolHFnO4gBooai+44Dk1u01UBJ17tNUPFbV3VL+MBvJ
B1q3gpCEHgO/d4X1FOUwmUUEjg+9fXCKn5EC2JGDMebXy36wUmTCvvHQx+2AI1OYUEqGsehJgQ/T
YeRGDRH8DtF1sVc32YMsPVo9wkemhLtDj4cMbSQoKtsk/15F/SOqkj6LHckVJV2ScINkQ2HGdYUl
GVvwOeFGp76+LffLjfylKluS4NYGnVyjikBvnkcHPQrLBdLN28tfaPWkIjvhJBgOkJjCSa3HXKmn
GbRw2fyLNo5XG+8RO6j9NtY31udVIOENR8aES6OaSscpXVDDOfUPjCg2ssWshoGjv88XexTjcuam
Vp2gzq6wyGMox9BK8vXPU32sAA81juEDLbQI7HCJqlU4TSU+vnPgOtPNxj5A+XN3+auspN+ndoR7
IssThrcpEN2cJ13FqFoSpJD5INtmG4cyNMmqD6BOxisHyI3ElyFZisxSe5R+mlJBYENxtmGHvntA
Kui16uRFpJQEudXL6I9F8WlYdL3hlJaL8r7mPmdx/6LQa9U9UOcwsPDyVq75BAd52vBuVBo/ylBH
PjEpYB1mc4kabZluzSS00NK+bGElzYPiAdqCvM4IMKDItz4yoilzBkbbRfXS9/J2+JKjGOL8tL9V
z5y02diVQbWVFdVXqt0wq5moniKfsHDtnXq7ORdparkNqGa/9Zvisd92O0xOPHJ0R76RKweubuSR
OSFSdJFFdNLjcAGIsLEHK0Ar/G82kr/NdMi1AcMnhNaa1YZFI5QEDYzJYUKTXqWHwregJPHMFTP7
kE9pkj3eB5cNr8VZ3LT/2hXiLBtSFCot2G0n56qx6q9J74Ro7UpiLd8hMSsCgQNItVDBxTETLkN9
1pd5UjBvOCcvwB/k1qYbMFs//L68mhUcPxzjyI5wE7aQMh2tHlIOUzgFlg918Hvl3r0d/D7g/U0t
8+nLZZOrvgGdTMuEEBcAC0LgLWqriTF8CAj6kARm4wSJ7GW4Ui7mi/pjQshYEtAFkGQBhZbLvBmd
Y8OPs4+mlQ7Obd/BM2ru/oNs9qpr/DFrCd9sqRWnqSpwHFHlLbYVD9xDm06mKrlqxACZPi+xA3or
+J+VZW1qpiBQrMq3oXuxx97DaNffOPmREeFKaafYijLOMdSZ6iYCMAobWUGU4i884ciKEJT0biY2
NWM8aNvca/UrtKolFtbj3pEJIRBVXTypGsEdPITFlek5KK2XN+j5gRPlg3RKVntePbZH9oSsJcIS
+jqNSl+ZNhoL6AJA77T7m+4lPNzWgchBGwZlA8FOHi1x2nDePT4Pl/j6FVsgMTj5H+jlrZttZDWC
1YUBU+aiOKFzCb3TC0S16qhZLBisdSWoAcxrGkzgszdjNiS+t5rPWEemhACREHMgSQ9Tzo3xG0nz
lYtyevzzv0Gj12MFNKRBiQtSBE0cK1LVQiPKjEA7oFlgYraQc36w7+y3BSZsE5IZcRB/fhYMXw8U
7AqXtUE9RNxMs07ySUNuqyZPxN1Gce+7+f9qRNhGVrZOlVowYoJTOIP8SWdDAkXGofRxz55dVEdr
EWItdO5nsOIi1ppe8jX9DeGREjI26GDt85c25AnGcBg2y636UAByjPaLH71fDiOrhxw3CcZUUDpD
OiCExNnRF3uY4TDsVTtgnOP7AqWP/oe91TfaCwlkVeG1C+zYnBAcNXOKGWXgTjTMKMRH3o8Ypb+8
pLUgz0sH6Hhimh3g1NPTlqnZ3NkEbGhQSYub64Z+cWQUROu7hoQQ6Fd0NjVRw6HSaR9NCiaDo1/t
hov35oGzb2JckFo4bamUj28lgqAFaKMZgfE9xfz4PUfJdVp3Ud93sEej1sdFCfD2txLquhis+vTm
of6HFB6VdEQrEbbVp1ZhJ00OcsNmT4ZbOoMxSPK0W3vYn9gQDhdSNtAAKLBRFrFHyxGclpWX061S
3SgkYOSa1Y8lPdjD/vLaVnzvxK5w2ppYnZcO9SVfr0avJc9qXf7N7uF9ghiPTs4ZLd7QAqiiDgXK
ITb1JvubagV5+/PyKvjuCDFDA34AY7CWiYmvswPb26mVqbCRZpAOdd/15toZd7r6lZ+kOJGBsFc3
7ciccGBrnTGdtiU8zzYCXKiB06efL3GfrEhIZTqCYV6Fm1A+Duw4fqnS3eVN42f+0qYJqUweRZU+
F/j06nw7azd9TFGWvV200qP1Ely2tQLxxmzX0ZYJAajC5VFPgAj4zvBNs7wpsgKC5Dmaty0mycjk
ZRmmikeJd6+EvROrwqmakBXQbsIS6+TLoH7NTM/qJa4n20XhAMWjSo14gAklecl7aKy1tTdEIXOv
Ckt2L0mWI9L5RAXT1UHDJroR3WuZ5evLVRPdq+PsZ1AvMA3wTqK75ADQ2tI4sEjjpcx6MZn+hVRz
ePmTyn6M8NCrDLuZlgoLj92rHhzy+uQ1UkJ+mRHhUe4uVmJwZImvN4cpfdQs6hFZ+2X1HvnjmuK9
lUR4AFHuJAO70RLdU43XorpzzXR7ecNWowYQOR/wVWgQC1kFdaG0lZk17AxXHYalEol7rO7V0d8X
opKp5+qQ2fj7kTZ4EYWSqFpthuovshWN1yARahUg9HT+M46uXXssElehiEyd3XmFWV7Xiv50eadW
z9SRCSEyJaCPmm0Cua5Jf6yWlxr9qpJL7eX9ISvo3/ixA9gS2olQhhRTo1afDKtzYCxzv7XDQzps
qS67A1ddDFq/gGki97Js4dNMQNjYrts0Pog7dwRtG7WxH0eSPCuT+f3y3slMCZ+nUkZS6T3nTDMz
z6iZV9rMd1vm1VKKpNXPdLQq4TPNiaY7dgxTrDtY9nXKSU9jNbCqvTZIouyqbx+Z4j/lyOnYUALj
os2gXh6acGlu9Pa+SIe/8oQ/X0m8LdBRnpcWnhA58dZpJr+xmj3Vl79JiI7WItwYaYdEuSA8DtT7
xtonRtjJeh2S7XKEwhFVlipqKqTEfRwu5bN648hgR+sX+p9ViJK7tZOyZYwq4IFBzKcbiZda6bYf
r5okVPFEY1dZ9FiqsoO0QqePPOLIrHAhdLHasJJrZysPoMROvkLO7wozHP4PT+s9C1BrBSChVPPq
D7ScHFMj21khiCsQUJ7LmT82IBDWzvn1UN22piZ5DqxeFUerFOLFaKUdLyJgZiOKbqeqvbWczzMf
YlTdBIMAgEFc4VfwwqjTstno1cq32HO3hKzrn0sbGvJ1JEkz13bsyNBZEbPV27imSuXn02+rVfCP
G8OJgstRb60NcrwcS8hGmkhTqMMsJApfurcumALDr7/FD06AylKBGfzIG56qJ+3xstm178RbcpiF
RvsF0IrTsJS7OqVjBlLHAa93pW39XgZ6WgvnxxbEGGurdZtqsEAsy2vQzDFJWBjPU9JuLi9l1RBY
5jHuh/EoW9zAvigRX/nbuVfbjQMU9vDuNHeZKiMRWysTaChWoVkFJlII2wpfaoR0ezRXaPiN/gQx
VeyduaXdlpca+fjqqG7sz/MTwtePTApBo0RxJTJNBA1tMIIUwJeJHrTouRzcgE6yEvGqvx8ZEyJE
r3eYMK/BupgUED5Oq6COySbWZsnTZu3yPV6TGCIKgImQQiFETE95H22iLDTn0DJ0b9Alb9G1kubJ
/glu3lGm5dWCpzTSbzywOXKRS5xb4Inx0q+xn0HABAq8f3FPquiLoe0C0J8tlqTHemCdy9OLAZB8
duM4dyR6vuz06854ZEO48udxYoRFoBCDLMCm2+s7elPtOCYTuPUw3xIJBcBqvDgyJwTdbEh0haoI
up3WhnFcXaclk5zjVROovmHEENkXlHVPQ1JLim6uF7B1KVZ5G8UY+5fxGMgsCHumT3GrVq2O7FzT
0isbCORNqpbD33z9o3UIW4WZcwDwmrTxtTbqN5mljQEYFq0tQAQkuOwFqyf2jykxW1LsGKWWyUGV
wFYeBpKHmsFulymSfPx1ZzuyI0Q+p7DiIupAQ2lszdclBbf9AvyO+Q3YO/Ngon9IZSV7yadyhMCn
Mztta7D4+Hq/XRTbmwwZSHL94gW2WHMxzA0qGOGCyiZ9UK0KclTA3ClPUVNnIRtbZ1eiAvFYzEA0
Rn0WXzf22G5NwA8Dh0AeI+k6O+xjvQujSnXuE7VyHvphWTx9XGT6hKs329EvFE6E27RAeNYAYYz9
d8CHUR+8MfODssjy+vXN/rMTwrmIhhZi2jl4s3L6LSn2aS852asR/2gdwolgtKpBMZg1EL89WMoD
WAbb9N4co8DtZaGX/ymxNMgB4///UUWZFmMhis4gmO03SxngfkbpwuMKsnVWhnP81hfXC9lfPoSS
3RP1WsqG5hMX9PFp+UuP5Azysr8vHIXWqoxGzcHO2qvDDdjxrmhbyY7buqdxYjVAeTF4JZyFWm+h
7GtjDfWIq5hsSHc7x495MgSX92qto6lBH+NfQ4JLG507aHNrgiM1xCHDyIIRmFs+vK54con2db/7
Y0zwa00360XJ4XeAfPuq9pDlr3n7mBeHEjDUywtbj8R/TAkuPvakx9w1CI9nMux6ogednV8p0ieJ
5DudUX8MyEwZJ2Gd2+Iuj9775Dnp29uok5xYyXJEPkE1aVWlmWBnAcRsaDZtQe4GW3atcM89P6z/
bpoIXLKhOqSSGJuW7BVf2bR+tNcf2w8gFgnI18tfSLZ1QnZbFpDQIZwMdEy760pr/HrIQkV/dmzZ
Q0G2efxAH5V8jHYhmPGDpbR/6uk+c1+Scnt5MSsm0FZDDRMPYJARKoIJLYFjuwkoVGNtV4L3YZ6v
FsX0LhtZ2bETI/xHHK0jboEZ7UsYoeBiKjvw2RQzQI63dp1LwoLMEv/vR5YwtsWMcYSlnsTb2HmN
psorDLplzdPlJa1d+idrEuKPOiVGbfCNo7/jWz3kNBoA2i9XZNOAFb2+dg+Nnz3obxKzK55+YlaI
ROOoRLlLYVY1W4/ah1ExgtaBrspw6yZ3g7JvtdSz9Odq2WIganPZ+oqcLjjPjrxFCE5OnSB/t2Hd
mTze4C52XGp8xAwv86KA7dq3bkO21i7Z6MzfMXBgSL6vxv1ROOnHv0BErqpGlzQuHs++UWQeOD+8
efjeQbMoZ18d5a11NpnxY1FuK9zW0XDNyOgl1abVD814vbTI/qLI15o3Kx8gSvXVGUyva1Es+zy3
z8k+fbS6j9zQqFMyKSr2yTa+l/1jXYMWWVYWke2EcJsDxxg7cwobtQkJdnAspGN4+XOvdeRPNluI
dAMZXHtmMKFY1m6sUq9odK/UMbXdAa/0RvBeKJB4qWUKoSKZet16ZDIwQ4U8AoQqwlG2yNLbc4Oi
WV38SvI72ifoMcv4MGVGhFMcLzSy9BJGSnY/gXpDTTxHeby8jes2gH828DyAmgL/70fOULAhsheK
Fy/KxV7PrrX8QQE9zGUj2kqKgm/1x4qwXUCI5JXTYyVD0+9686EbniflygS1Tg2lkHzPmQQ6/S4y
vrdmdGUWVzVB1xtawIZvL37HDvq4aUBpAZUM8ug0hy4jW8cFcMVdvDGXNcNlv1bY92RyVbJE8KxI
YaBLD11tp5RJmE/7upUMXvGIKEYMsKxoGGh0IKorNre03CmnQcdgZqHXkLsnA7E2LDPSsI+s71EH
muNqyNXFczVCJYPJfM/PTEMiG1UosBAAC3f65UugCXsnh2m3sxoPRISqp6VLv4VWHTTH3VIGKFwL
CS4ICNBIAzHAGe1lHkPrZkx6zDumerFdNPI9RzNMwnTIY7ywKEMBhROHE4JuW4QCEZRcQOYNXjQ+
bc1CuuXT1s32L8aJTswIF51JVUzkuyPGhEH1FihdV/sq0ZI7N6eycuXaWwLyi4bOx2rRmfwgDTo6
oRpbrKVRsKT2d7RtPUwP3ELyIyi/soMc6vYhBXS2gUivwa5twDnEGZaOFW6CmR/mNxiF0MluoQqA
788OKvej9S1mX0o7wxTxNs/2Rv/dYr1HskNLbx3jMY+/aVoRcP5BUF/6xYhGQn0YgMorYy9CUKmG
OiytdyN61cydOXwxzP3lOKOefX7kiBbg+Cj3o02IUeFTn04nliiRpTKfzlzUTfHLRyCNFXB4LTto
+O7aINO2xh2fu6CBnKrhvILE7du8ao5fgaFuIQUxUCZpJor0AryAG8Ov7lD0LbzytUZWeVuG426S
gRbOr0FuEtNz+Ac4S/DNTpfszilTlFwDrQFmyCvM4kc7d8uZKGIpDvIsYsAGeGw0FdcE4IMiEKPW
Ri75hHa1nX0DDZ3XaJ0HMlsvcX9JviO/u0+8kFsCcR9aEHw6ULTU92MWVcTi9CHx4tFdfLAC82H5
rfodZ9h4+rRikWCPx66jM9bFWdunBuwVCoZtXQzH9zs3k72ez9NybgY7hwEx3gw7o9HJVVoR6vJ5
fzN0tpxTD6NboOwmTz2kZ5pt/WJtfl7ey7ML/tSmKAOnDHk+TgVsxi4SFZTalv1YOE0A/LEp6Yqe
s/cJtoQCKuvnmWoxHKSAuuWeBfWT6nV7zrRlbti7std+zMHAp9RU35W8ss9ulw/TlqPxfun5bVak
mcJK22G+pVvLZsxIuiXap5VPuRHcXTgCnLJSJAeKXYt0dRPh+9lTkMfmZgIxkdnreJnqn9Zsgy3O
uYTFoFVwxnZAYkNzGo0wX6/vIlRaMHCkRaVnylosaxsHrj7whhhofJwFfHBrdG1M49KvlUjn+Jc8
rKPaDS574TkcgS8HVGg407BzxuC8dNkAsgsIvSxkCKC6mwxzmOpbJ3q32n1l7y3tyVLeJUbXwgjO
moIRPwtBS/xeSUtSO41SDIO8lqk/JR4fBUn9xac/k9YzdvEX2RPwLHXEMo8tColuXk1DTFtYnI0X
0rylYLHpl2zjaolXgfH78vpWPh3asxCogMwNSL9EiEdajSzTExztXP+dZt962cjdSugAhAyOroKB
CNVM4TiPWgGtXwOuwZYsdBr9YFGf5EziGmurwK0BXW7cHhhrF+5sxewNlMeq0m9V/dbuijtDCu9a
W8ixCSFds9oFbL6ID3hIZV7T7sf8PVMk4gIrlyMI3v4sQ7iH6aJHdous0DfUt3TpvC660YEAhfiP
5DG1uhgMP4C3A2RQmIE4vauWiDjzlGG/atLvHfe6pENoOD8vu9aqEUw9okiu6ggL/L8fXYiVW0RQ
LesAmuiH4cZOrPRAnHwGAXRV/YUXQyKDuxjOKLK2U1MxtJeB3i/BehE/YO6hlilxrPmXAdoHoGjQ
pcZT5/Tv27Q0UJICbJ7Ow1VUt9tek/XfeTVDSFcwafvHBP8JR7vlgDNWoQVMjAdnS3e1jyH2a4rG
Ow3khPuy9QifpjEzEP2xpsS3uDF74tnSaaW1PAVsyZgbxmnEbSdCglicRQ50u7Aev9kjYT6Y0H4n
kK3QD8igb5UAES2Q5WDnDx0+HgW9CkQBuDV44053sW2iys7zHrHz4DzYIa9WGl7+rgT0P/D8rT0V
TqwJwa2lS2R0FNYi2zcO7BrUUh9yivzJ2L6NIaIdhpl0SIMkm89P8H9MgoHnGGNoLoecni4VmjeG
nnDjnOhVe+63w07fZre6nx9A8CI5YGtnGe8C1HdwuvB/wgGYasVtymREwChoYLYvrdlsehn3wXn1
lS/J5bc8shUIngj7OQzzVNoFlqR/sY1Nta/fdTATRMH2XnlNfXM7IsF1wNUD1sY0lNUW1j32yDo/
oUcncOhGCAApsD6FeH3ivQdJvdviifrpnmynLep0wB2Gsvfm2s7yeSPQ1KPkgB0+tdo3RWYYA3ZW
LdxgbLXbYYGmri3lW+NfSIwvEF7DNBXCMehfhC8IVB6Ar/HMiSU+qhrfov8j7bqW6zaW7RehCjm8
Iu7ETFEUX1CUKAGDnNPX3zX0tYk9xNljyS9SlVVmcwY9nXutW/m2AxZweavu9Mgm3y9b/61oDXPw
cGeAscA8J0v1MwINVMokCEz2zZ5qJ2DT3cXrAmPPkbTlNjXKUa1AezCkx7jNeRykhWiYQx2dMBgP
I0C3KQu76dZutVt+vT/+/e+DYUJZKQ0EYniRhvTM+1OxHKSkGIpx5CC/pjAtS0D7sxHeOtJmzvvb
qgqcSWPCDyiHabWhSHeS6cZp6gnX6q3ltG67L28iP+V8vS0HoRvY6IJdAf4wG/XqWqyAXhxB1BRN
QdYm+6rlZVubCrKWwcS54F4m4NiADKqR6DQ7wEw/0AzW5BRItw9jYmvMwhrhp/SkMgU1TwkELeNR
APG3VLxe1sBNAQhuKYA/pm3ZILocyooAYxPhZ6ecCGkO0Br7sojP83lU3VYyGOs0Nn0hiCFkWA8U
mwBrgve1YAPlsnX/UrpxV343iHtZLO9krNUwsl4sAW3sgAvIBjzJ9UDIt8sitjJ+hAiYZETchu1V
tt6qNcCSn0LIGB1az8Bo1jf9Laxs8fYHeQT4DepQyRUCFDW1pTeO7I1cC8usAEUF9xCGVdnKF7jn
5UWU6GAvGmV7wFA6zQ7MPfJeuR79xRueZFA+Z46k2NwIacvwo5ADWFaklgDjYuxHXqZzlmM+ECOW
v+S+d6PwLhwSjtpsCjFNQJeBlwzlWMY0yiSNqhA5P3j+9oPxYAheZf3i3CH1UKxnQf1fBV0NSg2f
lj/rXLMiWcUdjmhJvpcPl3vjbvLAPujxcmP6+7KycFky7gxFRBTnGW8JPkPFbGPMQYy13XZRMNS5
b8axY84SGIjk3kfGgatMOIqydY9ruczrkwvZTKwMchfhMQV2taE+KtYUXL7JbSHwmVBIRBqsMqZZ
FZWGRujK6bzL8zrQJsORc5455IhhUWImZW7KPE6wPdQdmrm1ZROgkeJvo4HAXmE6Crk/MKpRUGMs
R55M1mgBXdGxwLlGFNnDJomr6RmnXrhloFB6QqaBvAxAGYxCgLS2anULH8aUD7XxJeNN3mzFFhhP
RhKDgwA6hXmlqKD14tLCd8zDfCWl2W1cYlK5r12rFf3f//y4K+SwdEsNw73nui3WoB2MFmAvKFZQ
EsSB3kQ4nnAzjFjLoNe5inHnHJWsTIGtpWGE7BjvgZJ2vRxMO7GLFx6yyWY+tpZHdXElzxiQr8v0
TBRyRHcSX3D6b1qggxyst8e7yxe41cdAqEkhpIB9RJl0zqWNTZs2UmLQkIxgZI4i52V2BxuOOYX9
ZVlbhghfCt4KATXyIUYv8iIHcJ4IcqNkH+0q4LRJQb3PDjwxm24faFVIad/LqypzJNQ0BCMpLTjg
5+j1ZQLVmh27ugsm6Nmnfr8KeCb2M7oTXu5aJGPrkIVpVktFtp7xg2DzKgaaLOZpvXIPACRn3Gl/
UvtYS2Q0v8K8dysNkGheLb6BOoHlgeYi0BxaI+ClsptfbnWjzBMgZDSVicBdJXt4/BsSpHvdT/2E
0xrnXiOj+hWhDd76/Rr73G3t1okfgM+Ppmt0C84VtA55J5M3jgbKIR0zGCiQ6ybr7XtUYUiqwrKr
AarjDgbp74QbyS1RCRHx4oEd7ixH+iZE7FdiHr0F3hm95MET3fA7hik4j2TDOK9/H3bEOAK/ndFY
+H10dDK7G2Hk3fGGKzsTwLyOXgitrmgggDyZDQI4MBJ8wVykj3kd3dcOhZe6WcCdWtyyaihrKRKK
5haSThZz29Rnsxd0AHmod+qB6qvpSkF4Ezn/hk1i84wrYUyaNOTEAqMPhKXibsqe2+TFJNzsgr4w
Jq46OxFjzjAEZTRZhh387GTdTCeQfd5i7M5dHN3PH/jg0Vsx/5k8Jp3Vk6Ei1Qx56p14aNDmS/wW
PfbYkY55oGLJUzs01+DLRgTJ0cktJ3Emmj6ilUvKylEF/i1E07oZQBTs+gqIPIHszkfTu+wktmwA
beKDNB2r50CIZGyANChjltaQZX6hxwRUnhOC8tDOn7VACLqrLOAl7hvxChb8NHCPoOSOrU/mRShD
pQ2DCKCDuEu8ssv2LUqwg0BOShXdXz7dlmKuRTF+gpRxZIzqOzjE6JIEJc88ccDuyrnELSMC8Fia
WovoeLMN78oI5TKlWASVsbjLXD8P8vjt8km2vKy+ksE2uOVJ6UvFwlGWyG0IFBGG8qvpZr/a0i4A
eolvBUivhSeWvir21dEWMNgy1A0GxoTM8lDr6IaAlONEmZ0pmiI5KNezL3nyLsKfDWYVeB6eavgl
sYxF6UqjBb/ou9i/MGaVwAqyAzf42zIq6+MxRqUcMy2XSshpPfVgHijtAuBgDMDMUnrxeddozp98
x9WFMmZlUeK6MWfoCqgX7jQ/9xLf8rRAelFvBo+KjIOO9xF5t0n/fWVP6mgUMxTm6Ees9tIP8NX5
MGg+of0bMLo89n616914J++sb9ob58Ac4e81tpVwsVpEtaVwBp1PrinjoH7IvdhXKMUinVhOHf0G
RQwXYduRp0bb1g31QRmpkQH+IcbWmFWkifHyftsYeaeHRi3vVrlu3fRRdkv4Dd7OElckY3OiypBa
QDxj4PNOPixu5ZM7Ov2i29Zsvw8scalxN12VtDolE5ymIBPOZzC34vti1xdPdNoTLw/+prTrgH2W
6TZJ7Crg+Y9NC7sSzYSq0ihihzqB6GwI4uVeSHfm8MTRoC3zKosUboGSYiAiO1dfLE1XizDhRlvv
Lx4isA57BA0s3RePmdO4vP3YTQcMPDIkT+gJg0SKMQsyUackmTG0Kx7IrnooMU0BJM+T7scH3lbz
1gWiA4F5GzpqA2d1fjhzaDSpmXCBBvSjLr6o0wPhEedtX+CHDNaazgreQAQZefgQt/fiH/SeQU3x
8fOZ66p0JSZtiA+0zNfdfBJ/e9VXQSVt9fMZmzlNDTDsB/z+1eIn001WcMKErZrDmQBGw7DOIINl
+P81rLuVdqgDXWdPtDkq7vRrXgT0P/Trnwtjsw6zr7V+UXAg8Ia9Q6jXrkSBzR3B5fYwqIljXSlK
q5KO8UlQJ72ffWV/zXKWCzWFLlP2HYpf2fuLo2BZnl9x2NTllSjGGAwABs6aDKKi8SSFR0EKloEH
m/5ea790HubBRPISZjM9T+M2JwTHTuKG+8SfkDX+oAczj/HLuON6Emq2L4ll3pBYNLJU5u/XWO37
O6oiSm6nJ/JIeTXN2L9s9Daf7OoqmSdlDEIlKwnEWULkydWz9Pskl/RRrSQwjyqKB7VBMIKkbXoV
egK05aOOXs3lY2zNH5xJYV6WljRilNJzNK7k57tiP5zS47RTH5ej+q3yRncGCqhdXRmJ/Qdw7Tgi
pvEwVYiprs/ztVMjCmo0obVA9MbPRpQQQ4tTGKKfnVWLtQhG5ceoTOtWGAG93Jzi6DrXS7sTgzmc
3MsXuRFFYX8CE+t0sBD77Uwgk/dTLpk0hKPFPGmXBqP/byb+N9TuTAwTvMS1rpL3hKnTv3eh7EwL
7/3yJDCxylCGrZXQiKwSb4fkTuIWXDZC+rMjMF8kJGI1Z2h3osIEnNQftO0df6ewLjIofzAdwQv4
NozemTzGHqWCWVgAg0Lw1dwR+ZhLt6ayu/zxt6ZOzmQwxofUs5T2I5K/zk0eFxfcA7bsgBkALFqV
159kNz5EmACRbQrrzDvghoqfCWdMkRWNejN1OGCh/ozBEbZg7yAU/JnHKsO7SMYgiSQurHakcpTY
KbPANELbjH5/gPrsMIw9ivpkxNwzhGT6j7y667lEGPQ2GIOwFsC6dnlYrHChMI50ZKB1shsVGV66
W3aW90MLsntagWtN2+CxhW/FFGeCGQsxz4WOKUacDKC9B2oj9FvKCZAcUTgOLuvjVo6DvjBY3bCH
CvPOxsdiA8A9lTr6eChfZEwG6XL8NkRZ0OnDr2ipD4rY+EleeiURAk2qXN1KTvkSebnJ635tag1F
s5RRnsfoF/P85tDqrZbu12XGW9w1NlZnbbnkwYFv3+5KDPMCLbPAmGreYFcfTK8U6qDYlXtQmjj8
DHLzva1EMe+tF3EigQJ0WpNkS/qhN18r9U5OeBXVTUu8ksO+t9bCaF6KI4kKSkjTDynizApzL415
bA2mj3pM2VOVXFBxaAPhmg6qDVf8pR2OGrAd47JImwVryYhmWsWOp1u5GW09f7ys91tCAL0Nlcck
OgZtGV2b8inPMjDGA2PtJJunWLgdeQOGm09rLYNRtKroBUGgBmp00tdoh2ETVwWCpi0+0/yA+NED
z75vlQ8oovg/x2IUrtPi2YyoS6YEZc1t6g07EZWS2FddWJBnWrTQRtv0Qo/bDuLdKKODlUaGpKaZ
qWaLB2tXPVv7ys32kyudWqcMDI9aT/WtQzsI5ZrSHp4ip/SxmuVe/rKbHnZ9B4yqEiyE5EUHVaVd
58XdtzaI7kbP8MmL4Smow3uRs1zJ/usBwb53WTjvA7C13W6SkBDSmiDdp1t8mtREnuDo31p/dHO0
4hpntjMnPvHqn1tR5erUBuMzVCMVZJO6djUY9nXQ7Gjfm5YgOQfcyEHXGmYwYWVk1o1gmvjMxUnx
tRPx0GX0AW4Fvrj/qs3soH2B4bqip4908vNXYHOC+8fyKTM33tCPep+71dW/A6jZqiKcnZKJPDtT
rsuCQIfUgDI3GUeKTtf74c2CGjn+6z3nVumkOBtqrL8eY45gthW9UnBSObMwXLJTxFOU3JayO3Q/
i+RYJl/K5emyzC3ftBbJWKdeSq0pAScAhowyW84bG6MMNuBWk+XusqCtxPHsMhmjhAWHOU8sSEqf
xF/KqYFpQhvzqkrwHUeXtoSza0qhmPt8Z8IzwgZjlqI+mpoFfQFkWyoKf3aN2eDQT/cLADxLDOr3
XJTBrYbt2XkZAxRLo5RnNMGrLIyooS3gauAnPaqAkG3u+FNqvCOyaHOpRN0lVVY6YzAAqbS7CfeD
U56K62SHhQ6X19XcNvV0hgKleKACMolfNEd0/RsCpeJGWFyz3gvc3Yqt3A/8Uf/IYF4g8koznVtE
AR0aHekuAWVg7aZ7SnhDN4W5tobarc8v8EMe8wKHyZLnssaZRrROYyfFnutkD6j1N9cddxt/21h/
CGPenqWYmFWjh5ORWfRBGpC96ssgyr388j4z3yjvJFz/XCLz8lQ1Jnjd75pB7tN7/Uk+FI8x4pDm
+3RH2YPE2H5FxwolxNI3/wXswDtPxqVrZZ5fFqaCahCctHHF0Q3x1+hFu8EHv3KI/jsWLvKg8uZn
DZghWPHFXMPsLlcxNzzZmv/Go/y4cuZRmnnUCNmIX6Q4VfsxCPeVlz92AR+Q4H/4jn8kqcxWkNqT
Wp1oeRE7xYsfPtGRpsHO7LHEhY83/LIFR5vYgpIgD1Ki04BHxNpTfviroASYzt1lbdp2GB/nYjw/
ErM0UjvcYN78UKTEjnSv6r8sOg/e6n/Ysw9BjHlJ0smYBhHnadwwUH6QXR1kX4WrHhEU3a6Ibv5g
cmitGyy7eJr1c7tQnoMxflDj+4k3sb9V6D4TwBiXXlWXIWtwdWpg2SrCmfoVI6o7EoB4avasoPAK
TNYhZo/sy9+Me5eMpVmisewKmre1jW3dgIHNL/zIM5EN5PL7rti/CNs47kFlrE5oLVmpzTgtpb2c
MPPS/NUcTl7D97ap5caezomgNmWaWP+ErcOgFDuM2TRjUggRZPYN8buh/5Jksm3MIucNbDxurGVZ
6L/omoqlfXZstsrnEDvh9D4xYkoHiaIvqoDeAYVbTV3jW8ebMvj8uM8FMn4QZPJNnTcYOaaPWwIi
CJ3WELmu4vP9nYthNFQeQ01qSw31wO5eXgIjP6YlZ36OJ4JRxZqWKAwd+AA9HZrN1PFQk+VuMdKn
yzpP1evc5WB0BzRedCRRkqX3ucVVl2wxlDlqBTl32qSxU+UmN/zWegvrKTDT38ZjxLbSShbLn1PW
fRtqPbKh0hITAEJV10Nc1bYkzJxi5+ahsGlKWx+qDLwYHHp1qK4QM6G3InBqynKgi4qtLEuwNOVi
ayp2WHKFk0V/NvY42Eoeo3ZKU6lTk3ZAlKpST42w/hD1+76dAs3KeW+K/iz2g9H2jmpgMUfBjPP5
2SQiAeQUxRinXPbVnsbLSJiJqyJTF0+LEzldwMuWN2J0Cq/wIZNJl7NqJPW4mCneMSoULkGOrlxT
6KXkYLkCB+Npo3p2Lo1xncRUYjR1YZ2UojyQucrcomwOdRs9k7B4MFMLuUKrG26vYXKg64vGK5c8
uPwstp6fIWI7B8iUGvC7GKssqEM9DzQRKtIXC03CuVQcYL46/00KE+/JQD+P5hSIS5JF9bNz+q7f
JTUPgmHTDq9Pw4RzvYl9j1LDrON00yFK6IPYVe7J+/Js5kU+D/F56/mtxLHvXCrF2KpLjMUCJdCG
HfP6VH3WlO5tbkU5KKYi4TQjt97EWiCjn7JmJbVQwuwLKki5NNGeYm5sQL8F++4MGcaCQpyon3Zm
E3EmKBkl2Mt351/xNyAZo80B2u0EsfnOApidJ3kZIpPK5fcdtuzLWjbjDDJrGua2w/ms8rGSwcak
HnJF8Lu82V9WyM23ZwDzUIHO6zrAIc6tC/SvBswl3M58qK/zQ3fM7PokBJTVRectvNB3/OlGLQmY
UsC5wGID88bMVge6mg7MGFp+pckNXTOVbyiDeRbwRnU2H/RKGPPUljEbSCsB26cYVSyzyuZoqwYF
866wtc65xE1VWclinhspy9DKZEwZjs4Ac4mBVV92xCtqqckJ2N1e7mIhBbqSf78seSv8wSzu3zeq
M75h1NWe8t2jmBu+yIsjF6+xDDwto3VGy29B3z5Fin1Z5PvU8oWvyG55JYuUdvkAjWm9FIgOYIi3
54PiVz6w0a7JaXaFX+ZNAVCJJojvk1184A2tbVobIBtp2DPHMDcLoDeHiVBqOr6sJfh1eVLnGw0G
u9ZOw/B4+aybZmYliXmGlal2WCzHUUewH1mnPso5l8kTwLwIAupiINgjGDOUL1N/WnROXLSR4EjA
g/y4K+YVpElk6lYBRyAGZkCTqjzajaAPcUS/8IafxJW+AV71v90a8xpKZVjwhehQvyj5mvDcmRMn
Yth+21g1RK6BpXg2zZjUrATzeItZFKABhvVTksf2YjxfPsaWEKx+UoBLrEJjbfLcMorTMuZdgf52
qM5f9ap9m3ThqAu8YYCN+i/WS1dyqNVcxa6FISjIYbCc2emRX0uz3/b1dSHrnrlUR20CEUDdO5pS
2aqMHfMq99DW9wYA1FZt7/UGIjItyW3dIl8Xc3nFgmTLUVLeRTAuAnAZJFpimO1iEnUsFwgdijXx
bM9LxYPh3fJ767ug72V1FwjUc9LSNo0OCsKm6Q6dmfu5bh5mq979yecFsKOCNAhYHIyWgoMkilua
qhpGdGyr+RXov49dKvz6T2LY0MgaBK0rapiQUDpE2bGTHueco6j0DbMGGchyf5/kHQJ0dWmFlQF0
jjqB1KrtJDMU16rbB2kYVdCTJ6dEEPbNkvDaFvSrX5LKqC1Sy7pVNLp3hSJtBpxKmJUiAQjG6KJv
GWhvhAcKs62HSFstE4NoGJE+Vw7UoJAW1BJ4Kesfg+Vr4ESoOfaSJ4Je9eoqI5I08/heBo2zA4kQ
eTXlQ5IMvEiIJ4dRPlBDTlnaQiuS/eiNpqvshPvcGZxpttt9f1P7lFcCRcTLuriZFgBX7v9vEFgp
58dbSFVbCg32SsOlKwLd0XhRDBRfpUO7V499Z8u8k26qiYSVcwqtANx/ehOrGwVaN+kSDA8iWhBR
0Ea/92Depg7lKC99YMjylGTLowJU5x95jMuO6kGKChOwba0+AFzkbebSrlO7/0nxVxIYNezSZcSw
T4bVzZPk06G76FTuKTSYxW27bKrJShSjjp2UVaRQAUZcWqGTk+tkeM15/mdbBuCisXOlSp+6VZlS
pWpBi69Jm9znLcltRZddoTZ+GxwAbg5gR3/LYUx7qoeGYGWI2oQw2ZkpMJ3CyL+s39vf/kMEo2tR
azbJlKPcZI3SPi3CoM77b5dFbD+h1TEY/YrzZoqw84LM+sfoyZ50pO325SD6dHbhX1SLt7Xt40yM
tpVV3A5G1tJeGM3jAbQdgP7zfai95URVvOtjtK3BckYey/DzanOayc9S/8m5O56qMVbPyGUiLE2c
Orl9FEAO6Em7/P329BsTZ8L97XnjLpwzsd2mSIyJ0EgKuPPK42SErkoq7/KpeBKYMNEUiWDUtQZz
MOvEVjKL2Fk57P5ECFC6ALlvAuKKEYLB67AsImhBImm1bTW6aIMfkOP8tk/yIYTx6GovJClsOBBV
yQiy6QTLDZwHSj/wZ9P5IYGJJI12zjF0DdOZW5YXKodhuVIXT5r3WfZ1sb5mNUfetsJ9yKMnXjmf
ZY6JZvVAOZWFk6bFdtQ8N9Hj5U+zKQPFE1UxTLq2yii1UMqVteQ4U10KB3g7V5ay78LccBwpfeef
ru5DDFsFnoUJazR0uZCkqWHrRQSyX/2+TqL7ecRibDX/kSNdCWRUzpAIBgwUqJyVti7SDdSgZE48
sn0mQKlhYxF/KoxtK0giLXqDRFGqkhdhBDilhIr2EO1Bk+tNysR5RJtVbUAV/yOPMXDDOBj5ouNT
9bOXdN60z3zBo5MnORDWMSq1444PU2/w+at9SGSUY5BSPTLofrt6N2LCb9kVnZ19j3+9r7jvjLf5
znRE/grPptP4OChr9fpRqYcSwcP7OOrstWAKyo6zr3hVwGsObyA1wq+vZDF60lhDthQSjrjc9CDp
aQN0Q8JHzYtUW3UHj5p1UPMIbyNvJmXTXK0EM+aKJAM20TMYXlF4IOb3SeIYj41F9POTMdYqDNtp
zEecbHg2A+mU3URfQGDb2YtDfX30EB8mwS45TpijMWyzPaw6sAYNECp30q9MfGoy40Uqslu9iDkB
GU8SNWwr4yg16tBlAwI/o8WCDZaixAW1BnNvxBrnJrdNJGp1FLgJ+/WMJJNUoWG2CGMRk+9mYXZA
6fFFXEbOgbYV4kMMPfDqQLVumkJKJ9eXHtCkg36YOx6Dz/adfYhgLJYhJ2FjLmHi5FPoh5qbE9kv
lptw/BNXDPzkv2+MsVRKO8vCKGdAGoJig7hz4FzVdhi7EsAYJgHQU1PYoWKdnKQfik8bRJazBNnr
7HYIY3nOhKMB7Gp8aw2zVU3YpwHSHjA3JFAFYfJBkDgWftOhAMUPm8xgB0fV81wDwGALDhcDGjAk
y16TjR36HcdR6GdbFWsXmF5/0IZC5+QfeYzGTaZZh6WaA/Y3QTIQD74495y3s6lxKxGMxqXqYs0G
Le5U1V02PQmG7hrFd0BhcXzx5hdayWE0rkBBIicLrGk+6y+xEkV226BfMVlfL4dL2+cBMiFAdpEK
stNYRVvkokDQOZckwcksGFAigjwtmELeW91Whg9JrH8QBIUMNSoBQ9HGdig3Xg2UQDlL7kawhYZg
D7h8su0b/JDHuAulaDWEzygo9tmvRetBvRDaAPJxL0vZ9krgkPj7AqkVXFm5kkJZZSbaksCQup/e
jO+0yxSdBk/141eMSQL6oBu8y0I3LSuArWXaC8VEB2MtgIVPzCk3E0dAVzyzBmco7/+TBNZAxFIj
F9GIU031YzQHQ3x3+edvq90/J3hvg65urZslEi9DlzvY1bL7OLvO1AxMfJhALngYOZstVfPjtt7D
0JWsuB/jCXV52g0UneiI/bS9jknubFcFvH0DevGf4suVKEbnJK0spnR+J6ChQNIUdRzLM8HvzzYi
ElqJYXRuWAZF6DT0WzqQSnfLqc9fTP1LYrU85eYo2rvyr66uUuoM8x8oQQySrQaiVx+q2zYIEXSl
jWv8AtkDd9h4UyRw2kCaBkzJT8wIIapGklKhJgpvfAJgYRAtJsctbVqGlQiqnKtT5XrWksaiqGGt
X2lX8nQkISds3DyFDhIbjCoA0JglRZCVRtenCjonNPOpA5lXJ88cI/BeX/+kbCsZ9HdYHcMy8XNr
eQaVWBqCMFg7SgSGte2s23Bsv4wJGC9nSXoZRv2uLiJXUHvdLSdjAVxvt2/QpLBR9PaEZJTsNoxj
W+2r17CrPVPLersf2ptasR7qunvIEsm0B1H8Otag1JRL9YFoud9Uya3UpLu+NLEpKF1r0XivN8Bp
Glo0NNMlsstU+xklkWRj8uVb3wyP0iD9stQkdmCZR3vO0fkfJDz6EpTKidm/dXE72tEg/ezVYl/3
CmB7hrgNhrbLXHlKgjyMd6CzQFdfHoMmam09GR9JAdJTs4f/EPqptsvCiq4mtRXuFS2+R+DxkJb6
vSG0jT+F/WAXivBViLOXMY9Kry/y1p7aAhs6SvbSCNqVUg2xM1VzUAMszMbinXlVWWUA3qX7uOwT
WzcXdZcM86G00MBVEx8rt4/yUgRxVPqtbj6mmYDlFBG8oqn4vZzJLepQFmL6kDe7tB0zrr4/VfPV
968W0NYtBUIEjIqADu4V08cgYZsjt5vtBaMw+Fa88h2NOi6pHPNyiiEV1YW2kpFC2Gqc3nbF7OjV
0oNotWzsOtTtsqy+XfYVm4EDqhHvsG2ULOX8nHplRLOuofIBWji7HoegbutdKQ8nWKcr0k0vl8Vt
3+tKHnOv49wVLdER7Gs37ZP6FFOcD0Da2gSeClhVxUvPq1luesOVROZa00Q35/fFh8oqTkUJNEwN
JISldYePE1w+3YZhAvQGAGCAogvcBhZQXJgMTE3QkFwUlAFUbOKVWGScbGnDvp7JYGLXcNSSom7y
1FGmGpM+ua2q94nKKcBt3BkwJsGrCkRbRUF781wrrFSMQ0BTpQ44dmwiXFflj2Z4tWbOffHEMFHr
MNcjTCFJHWn6qo23XexHBoHB4mws88QwgYMxzrKs9PAXhbK4sa7YHYYtjdkWM97y9ebHoUSGmNQx
8BcTO7YjSXvkfnB+VeTFyxjMnTd2v5+IIZX7Rwi7FE3ESarkHrF+Ws4/zBiw41UeWd4fqPJKCKsB
rVaK4NCCmqUlCiZYtej2lyVs3xUlBlXA3gbw5HMdy1pzzHP4cZhvjFJVuu50cbQv++j1v8lh3j8g
z2sVYwOwOKHl1H0W2WnZu+MU/omW6RaI0AG8iVNRS7vyGEkXlRisQWzVWV+a5aRawC6OnwZuYZdq
K+MmAPv0IYcxAIPZCaK44MsMfrHHCglQCwgmEbJruv/K35rc/EwrcYxKW0IJQCF1oN0Y/diY1a0w
dEEd9xxTsGk6P8SwVdw6mlD9TKHUTdsf+rJyQfDLSbvoB7hwcWw2rgDlfMo6tHzS4YsUnShfdAHc
DkQZef/76TH8APBQLQqm8YkueEnnfm76FE8UuJ7pGP8gkeXrxR+kqmdiGOcd1ahVj+WI/qwk210N
TOWJB0CyaTtXJ2Feqd6mmdiEVKvn4anqE7edTRBySAlID2VOXL+paitZzEsdigWYSxrsdGJ2NlEq
N5/U57L5g1m3s1tjHmpj6dFYzDA8Sy54WSW8KeIQFIrJsW+8m2Pe6WjKQ9/MM+YZ+szW5PtZQ0an
fRt47dKtkOrsPMwLBVJVmQkyrm12eq++p5nx4IzYkIvQjgA2JCc22OosreWxO8YFEpUlTsQcKb/k
C7a2C/dAdLDBHeCO33lYEhtB8Zkwxg8Zo9SHoBjHiEvxq+5utfl6ik91cdLD1A1nwnm323dpgYCb
soGBDowR185hsUiUdFNP7Q5jQ5QGbNiVCbA2ZR9UXHzQ+80DriQyMZCgd22TdQvdPolvK9cMVEfD
liMJlmvluvI0bMYC42relV8zgXdaoDNvGUUAkGERRKZYIeyBZxmcJiKwop2saN3aNG15kG0Qxdrz
cGqW5155zEhn68RywhyT7Mp+TMdgUXJXVR7kRkER2HCs7Fm1CMbh5Ns+0Y7lItlhNNpZgYUdyxeU
NFDDQOstlwwqlhiIXfTHsAS4cYLHUd2b0kNltujx93cyOg1Wvji9NQQZubKGyosnb0Z7vpGPi3mT
GgAxIVdDbXROCCCRqv5WyEYQYqpM1xYbXWLATR/1qfZqwPg16U1phk4mfq2kYdeNPy3BesWWRoAS
bDK+ZVp4rVb5E7jCjvUYGw4IvgSk4qk/zN1uIflV2yT2EItf4nSxlyw7NNOzAviqvgzCprYVwZnT
xTMSMHLLVdDGxhUqAI9NLnuKXOy7CuvNRN2p5U6pox+yHsRmtFOb9Khr2GbqwexDtAC0Kzd6gj1T
zN7ORPlWFs91X3ptauwa62ve3GZadDelry3CiTo+5OUvHczt8uTmy3AV9xiD/QJ0exKNTh6Bzle8
JZFwPZteGQt3pXwU+x6A3Eds2+3mULElbcJM661i3sz1z0T60umx3VetJ3evVXLTLbdt9DXBJG4c
pl6Z7bNpX8uiq2IfC+i3Jyvy1SbyxEoNksGylcK0x+LKil+0bgpK0ZeUPkB5yRPHJ6t9NqSHXjuN
wwLt+Ykk8yqOfirZ7M7p29wQN86fMR1zTIrInqoRnNXHMK32SfsUQzM6hGqDVnikS+0hKuzGPM2g
JTGnyuuMGeWAt9RMQU57ivNv9CcQebAt9VnBIK0BJsu5bBwzOQ05CjNzsxPG2Jba2EO9em9iDK8L
U7sov+bh1wl0FkZe2UPjGfO+LYCXSA5R8VaIqdth9DcWjnm+eFUuuXla2lK3z8iNZo5eLH9pUtU3
ssFvpMZVwbwtmYAIKAQbOZkrNXepOt4l7XLVgGgpNa+KRTk0A/Ew2uoLwnKKGoz7Yks0xiVHP9vI
9MzaslspOSgGOF5LYOPo+slKZ3RyFmcSMtdMpl2efAuXzp2g1Yg67GrKoUi3iyjbWtba/WQ5/Xhr
JjDGeuw3NRRxvptJbde1DxJjp1aOatM4Y43/da5sSZndMjoJ5sMcly7K4X6cdLYJtPMm3Gn5L3P0
m/YQ4wUWRe3FnYJuTOSO84TCcupJYmGnYqD3h0l8Kmo/FsDC1O3lxHIq/Vqqa3cxTHvB02krLbUz
FZwh2mwnM7ZWsahh6Q8iUVGSng5dB7KU/qYVdHsy5CthmIOezl0blVurGKSsbpZeL/CRxG9WkdmR
0nqZispV1j0v/aMqP00Jvs1M3+7PQbBixyII94cscTTrcSDGcRCEAxj1MBIz2qKoOKNqOrE1H4Z6
dIqi+5Kohte3mitFd4neY4Bm8ojw1oftbaSY4AJoyxuzT+02P8bVEWhltiy9ZklxKyi6p86vefE2
Zse4h/8VYOTQOuiU3o+60ScZcXrMCJj/x9F1LEeOK8EvYgRoQV5p28q33AUhzUoEHWgAggC//qXe
bXdnpWkDFiqzsjIdJLWoJK3dN2xX+FgTY4e93eAK8jPpBq9XIoteZqbpMb1bWLF6Kg9Heg99e77s
Y276j8k/88akAZvTUJOUsHc/fI6hQzbLduSbf2/64NTttrL6I2JvA7nRujSNTnXyzef2rjf21+kR
FOjMFTZKjtjyrYihCGD6DoZnGon7cV+LDfbWlmS9hN9vhBPShdiqgdZZiDPRUANES7ouj21zjrxr
PfzslqQue9ibO+bs6eDUVYhw8Qlrr7N/l6gTHe7b7X6LprIz8XFw5/MYf3YbSugWlH77PSwvyn9T
4XSCYXK2mtdluy3NjXlf0oZ5PYpqj3+GWaIT/Dc69wuedpLZejqOI6yToh9vYJeV1o9Of2zsWFgH
p1Mc7PQWT3CQaO8CpSq8K7PdGvfGsQOsUXJtfWkpONq3BkgGgt1j5yS4VcCkyv5fXK/34RKtabvj
8wpXmW5qOY6SnmITwybDNLeV9l907+DhZQxeJ7l0YFBS1kSfq1BPW+t/JNxkvpZzTpVz0Hy5+R5k
491I8NS27/vmPSs+FyrGxhSBO7ur8z4I3lrZnUcx3k3UHBSJ08mdqtEVp3Yylaznq4mQ0+nxApFg
Qzbb6UPWWyFNv6T9OtxIZ9+kaS8eZ1tuqPu5d+M/GZjCH8ZjQ4F3miTK6jB5XqSzVnvPHylZsY0P
ejpbw/XmB9FUuQsepbXlSBYhQUWdqE1xprdUJuI58aY2ZaS5gyNh0bT26JnkG2MG7B13y7UNRD7M
kKJ65AVuTSUg4tVTe7UsWMHcseTNgm/PmW4OkYfIG454FstB2pdVufdhs+9p7Am4/mxY9fXH0m1D
DOcFrSFXWp8HUZeeK3Ouapw/j66pb5z7eI6ukYkzC69tNNh/WXOOjDMd46GEGw1SJC8b1v5zd10P
JvKXRzJu8KiKxXqaYjMfVoZSFbOgWFWNSgHvRu6va4rl+EpE6t8wbnPJWn7PFyz3M3mOViSz4qLv
2HpzxHjpE1J1GlE+pLdlNOt7stMLcqfOLu/wMpV3Qc5kvmJMgMXs6Dg3UdHb8N5ZoXdp+cfWN+gZ
omxY1eemdOaFSOiI+gA+d/YqYoqS0PhXGU/Xqe9eepvkPhGvbkue2ACrNDrgymuGCz4/dMKhuB9g
whHiqHSzd9qMLIDP0LUo10Erh6q+qScxueuBB/Kt4/WbN9Lbpr0zVy7GDmF7cvYIQpL4Rk2Lvfx4
yZua3JOBHbkaDrXpyzp0zs3upVgxvGkzXQ088dM53nQ6J/TQx0gCQIvRt14e9c4x2buqJ+QdlDZU
dQOmCHH8CEvVHBkimdO5nwl1TrvrNZmmrPKQsVEk0+84dTduh3+Ds8GkwoX2V7uPzuZeWLKV7srd
LGJraqeEp3x3ijVURbzhFdRjYFIZWp67gfMsNTKjRi9THYYywf7Flw9X0OOmEeHLzVPguGeCQcZu
5nJdSWW63s1NFOZsq6tm7kFE4vc7c/sq17D+O1AZa/XBBOPn7okKwZRF6KPyRtCOt51aMxyAJN10
cKBNd46H/XlSbEvXvk2lAYPW+hm2OU7ITYbJ+XqLlyFNwv0Cm3pYoSq3GqegSIzz4Hdwg2wJ9iJW
5l5aEVwGxq6O5yEtnfWF8uLnVrGSADCgX4Lh6AjMFQUPswq/3WZK2wk3AbyQG4l+zWyYzdS3YRcB
dgdliq82Y2SG0HU2ecK7fNqiOB2G5hfGhHdqil5WGzppvevnru0y2psXOrf5GmgsYnn1mk4xwxY3
I6nfoGuSIzyzenygCZa71zA8NTO8QOOk3NB/dYuumJ88TT2ukqE+bwQGs06dYzHp1DO/lGR6iiw/
9HatnBbLqo2KuoqEjyZOTltvq25Uh22NLlghL/noT+k+TQevQ5cnV6bh5JCUJuzed+UfuiUgMNXa
n0Wy3/igH+tdHMIN9XWJdRVAPoBx6nQdCX3aOpJqGpWzgOtRH/wOCblMEZ6YZUwtnSsa1V3ZJ51J
Xc5fN0/BxmER19jQS7y3fj7X8tOVTboG9YtaIURNyHZFpN5ppMmPtU2fR03wysIoc7vpvhPeUzTY
Ss3kRChupbgrksa+B3y++RBsef5wb8xkCvT7dzsFrghxIXAv+WX4qFw6IHiU8UeVBEU0Bc9TPf16
gw7TXaxH5P5QfA/rhNX9EBstIr4Gwm73atK/dGkvoRnLyYkujRFlUtcH17a31XdQNxW7ARplWvJv
Z7AXP55TT8IROohOy+IcA5yzcN9RJbb/OseYIqJTOa/LvxHQzRsx4eP0MdLqDhfCofXwUbFp+1XR
XuGFpFhgu+PJ+GwMX/CdOicWYqvIxMGVOn1FRv/ZXd06daRTwunh1AbzKdDcSY0ihbuEV+rvpdn/
Glm3lAE6ryXCUqXvX4NaQ6nNgFam3g64hc2aRhKdWYgq43icpo4QIzij/ob1bwSnOkhhViJE2x9X
kjnV1qGvw/v5bH0sZCTyCY3mhxvZW4eHBucp/m/oej9t6LylC1vvEtK/2W59AyWVzUtXiFFhCT40
JIVvxfdWcw8+pH7JtTirsX1uURNSE7Y/bScODm+6dHT8gkXBF0twYLqYpB2cLdKR1S/t0Nqs0Z0E
nEiKzW0LwpLC1rRKrDyE87Cnyz7fbdN/MJDE1b7mHj/Xg7kYhKu06p43zzMDzEjeO1yEY3hbZpsu
zd0YxMB3L1zLDF2j7z8wUN3L+Cg1ULlbBHOx7YVPCwtMOoqjZTqzTGbB3B7HfqhYs12D8M0dokw2
1VgjlIpmTo80XGBB1tXZGvhoimq4rk/o9NRlpv2hDi6qntIuUFmbAHVs721yae3nkLQ4apBQENAX
Nrqj2/2o22KHIA7+CCmc1e9Re2EHUe93dC1EeEbP0wIS++iq2In5vxv7iCQrGHuYZEW779F7DFAY
vQWa4vY/hZ4l3ksZfs/D4zxdZ2mQsvFi+QuACgpmOjldmiQfcfemohflnJdOo9cCxFb8fTTbwYvq
NDL/VtQ1uwJ2tDJfh9M68aPCdZ0Y9dzCn5D3eSivDna8zdOsDpM1qYAe0kYeaOokTcAITKQcAIgG
pym25bJ6dcqwyuaLMGPzf+vwGLjY9GjQRCOE3Pilk3Q56V5qvhe1/1Fj6QAzqSKIXjaZamhOgJv3
jVQusooILyQ3QDtfs/wWeEI2LyzccEidSQFS/WujYnebbNqelxZJtGcGVMCbp0WXK0CTqs+zIUir
RTbOeunn5qnf2VnEcHcD+GaydKJCE5OaJC4i9xqJW1Rnm4CBRiRBv5QiYCm6x1siOig5gEqas6Xn
ru7Sub1qXDRD8180H/6Im8ZD54XzPwqe6hlf8viJYKJUJYfQqeiO9rT1SmnRiA+VgrJXu3RL91WB
HBp/mKZgrp3/om2Bbm1QLyD8cmeTeaOgX7Do2Ht9FwfRof7jePRFDP/54jp1It2bOJXbifoIkt1P
tH2d4aJV/yT9x0wzPhRLcnTwLO1LmLY+fs/60NdfvnmYtrNN5KkPdc5xTEcBwAzJEjw1gr2FpfV6
sF39b1mb68hAV9k4RzRFFe8yJ/h1m7RfFtYRux/my6AL5voP2DTMOwgerJKv3YZhdkv2U68SlIQY
5Wd+FMjpEbBjdvGflAW10Z1WktPGA4B+00Pl8iPMtw9xNKTziIPKDj5iye0BopHUNgK/xsGBu1tC
k6LVBAfWhk+dyBMN7gSLCjs7Nt7z4l7/iorHvhr7MKx1YTCC7HLXK2BLdNwNWBL5zSedeivWqi0p
GRy8GS7PaD9iV61KQjhiDjSLa0Q4LgYvrc26DTxE65YNf+H4Bcu0pHVP00bLQ9Ltr4iiKGn7nlBS
0u94qY8hrhxXH6MOJhRzmOk5l4gr2sDggbO4+OJm6lLXFZN3oSz25SfA6XJ1iBGgA2Lg5gxbVa9v
rVdntdhzgqW5acSDYWDyb1UWwbXMVxVWjzLfOTJZH4P2MZ6/HbI89duJa/+MziPv+j2DdCObiSLg
6pyTH8BX0d2LTTdX6DrQjrhgbsZz23RlJM+9hbgEU1TlmyuPfkOxnFZrIYHZCp2gzgNmqMG8crXl
Kt4ffVwRdT99wC0F7YHu02FOcKehVuy6nPFI2QZ6Ujvl44xiQC8DniQkzOVxcyb8/W/vPWlMOe4U
2hgEVknshnWVovVh95HElvCLWNcXB9ofikLgNVimHtbKFy+bQiTiAD7AdYtdXjh9TwBtG8Lf5ohe
XGAUYB2tym5+prYFnzuksf2lu8YHAR3JIApFPJRrxCs6f/auoPnazl49ZEEEfDu1M8iYDSFTa59z
/xx3MICZwfyCXQvFy4oivLLTRnGL4oFyRpsFk4WcSB4dDnsthJ35kDI5j828ZG695QG7xGM10PnQ
+7KM6gGtBTQ9U663Cb+QVR1/RxxT2sm2SlhwsatfeqDtdhRUgq4lBk/QJOnQ9sW4PE3LC0cbtUz7
u/X3k0lAlU0fpmNpB8lV2D+T5CPwwfLhzMZ8Sim++TlaMsbGdNfuoQdCBO7c8ZkY+xLj9bl7f452
FCyhStGbA+jv1HX/89uj75azv2bKg99nVCYgmkSgIYLAovl89KGv0mBX9Zo6Q5328cVIltGw9M37
oAq6XncBodDwy7oR+LVOV/kQ019rH0J4g7gf0nmMyGnf4jNhj07zkGisoIK4jSwKa3/R8KSGXmDc
RYq2mTsdWO75NHgPGzS2y1BnrR0KGx2n9copew79w4RuU3mQ0cgWB+6pHp00wDgznGrsw9tMeA9k
JlmrzmZCezOVo4myjfIcSbwX64WpQA2Xbtqxn7jVR2hfU9pdLSgrwl/G+dUhKBv2C8rvM5BHsO2p
670Rv1rlRSVDGuJ60RuvTFxF461tCs7Gop4u055U03jvi6MBD9gZH7Qs7s6pKUPc1INznN0ej/eW
U/cbDUiRtDCsET4+raTYwzYbHfDSwz+xyBcXhS6QEzRCFkj/rgV/myQHqPPypHcOtUQh5GDO4V9K
kgPtQTbBS3i+291fWGolNSm8+Z+/uaVd/oX4oa0/rDw57vabhB8KV8jC9SOL37c/eSxZMg3BHmke
GnWZeJ0FA9Rltah81T6tpGiFyGKlUmpeXe/Vm0HudV0+xsFpGaF1cyaAQuwFi5RuuMtxLTx2tPbS
0V/K2ielouiXOwjIIOpKid1u+zZzMBfR4zQpN12oW0m5vUSL/PGo8g68//tjGr9al8zp1EF55rmV
WWMw2n+nv/3Aa/RyKcjJhtCyaOH9Z5Lpe94XPBTeFKAIezcNU7pMJ0NJlvoWhewU+wvQl+nwxTq/
LSId2IrIwEF97cqTeKSDPXWQGuBLr/QERS/lul9dJK5s9I9OFD2zHo86g4PytAQfIVsquS8fNYYp
SfcXf8udnwBvGOnsW8X1cNUcFIvF3wOSy3uxq/raGPuX8ODJiYZ/syPVEaaUoFJw6Jp5hjgSlr4i
eBCYVqEnGu/ihj3Ayx5eTW1/Z2uQ+V2sgOoAJL2ZlpZNt80gPFNhQCSVAaNvIIsaSHA/UecV9qQX
MjKREk3bfNHhC4pWpdbwSQXD1Tf8v4mps25s5TfNjYf0IWL2m0pyS4boOaz7Z4EUce1OkIK2utJh
s+LZQPMlBH3co+hIu+Vop/WhY8svXyUaSjs2hVwwHpplf1c7flavG64Jvf7QPXpqVsD3vnNv3u64
6IHCO4jQ75jBSwQ3e5galTs9HAR3FeWRJbftDxMzX6S9D0cn5jKQ/R5w8x7AVXYT6UiB4WQSP8aw
uVRheIwD5zMYTNXujsCso/9HefMZjN2DlXWTgc1zslDTJxovKJK156aia5ZMScBThz92/v4ZriDq
vS5+nFb6nEAPCr7NfK+zc/FaKKhWotOBwcXWRddqdn5pWQ2HFNncSxGB/+D3iLVYshZmTqk38R+w
ye5fg5TPSfcmt6HitnsxpLsQ42fr3uz49e1/YgxY1iTq3mvc0gXwM+7f2E1473OkIZXVvwrnzAmn
F/xykraO+EmC+GGfAlyzBLmXf4Z50DI+wMgMYIV8zdabM7uuHjA62Z7olLRVzaNtSBEEwZ/VPrHj
7rQOJisuGB7bivtwBuZwZMDegw3jDSoGi+s5WLd/xLfISiUwXgoJRi4bQT8S4AJ5ighrmlT2rXod
bYc4ynDq9jyiunmKEWoGJDWJK/Q6+jIAPh53hsGU404ATfPcF5EFNEq2IDx5M/DkPsmt8kdnuEJP
nNDCwPa+8EbDP2pnjx8N/PabNDCrvpra6lxRP/lq1qi9+WYZb2LdBuhmAAAb7sIrKonZKQIqfaM1
6um2mubFicKo7AO6lATXTp74dQi1p7tm88wmfIw2KnkA7Vq4AE2yWPO8hvVJUXe++kBW/J//XNRf
mn6WWJHlex6qMTxjj347QeVVv5l4bc48gVwkjMa9weEI3HNgKNKwR/0z/NERANL6eYnM8DEuYHNn
kC5FzzDnIz2KfwNdd6rbDuXORjTdNl+dHNoFV78W+Hhgp2AAySx6Br+zRzjaJl8u6hPJt3hPDiDS
MLfjs8pGObuflO3gHXkSrHjz8rM3AwhLaKLFFw2EScCU2huUc9Frgsu0HAMxVILjjogn0ZaumurD
pPH9s4aa1NlNV/K1+ZuH43mLqWsyrIr+F/b15+jhx9VMzVeryP41whd2STcbYDIgu70KPLc+4ax0
R9eTiGXV43joNzDNdIIgnAAA3rFwgEmcWzcHKXcnpTTgxbhOycfiDuDkYrUfOTX2KQQt+hGhnBRY
MPvVjsfASobbb+v4np/NbQAqx5ducK0DCQUI0hmOUmPu1w51VfdtcJF+LQ9ub/DUM2f1XiIvRKkJ
YZKaOiHm9eu6qmKEJiBDhC7a7G1FkCvv2lJozXLd4l9J2NKUeuFe1Q3I7lX6gH/xtBZR4iyHGjdS
lRiGn5jGPeu3ech631eZDI286rH7bQZF0WRtEA0I7d3XMY/vIxu6Z1CPFLuGmhds5BjOwFsxdYOe
nckfPCfT1DXp4nb1r4kxvITxS38YejR5k+JoEQKLaeOyRTLHNO2jtQ4acI+ZgrutujBvXwo97+8Q
QHg/ftCI706G7GHmxOS99g4O/ikfYPKbIXzBnLW7fdfWwVEMENPiI90e+MsHr9T68zuP/a2IhEpO
w9zMFe+nvgj4Wpf+PvAwtYz9dsaFaqPbx1MnhvEu1PG1NhsG4ot6rfGSHU7x6A/Qa+kMdOr9KJsC
U3aEzO2ZxGhL9eQIzcYB9Rf9Fcp4EptUKfIRzcO7ZOTRUVFKw/CAgVxp0DYb15QobQUsxEraoV3V
uppkmNZJAtT85AzrafNANMxNObZtku4xilZr1DHx5IvF8pZv7KXHaSv2WMMMVMs82KCSxPj+ACUw
lgH8NY+2sfC7j8iIV3zrJxdgwDP2Xrv7kIWK4aOY2KNo3Avxlk9QobBy9IJ/df93mUCYNqr1KQiJ
zlBlgWnrpdQmzuMajAUj9cE2ToPlOHDLWKp4Yu3eHGLyZ2vivaPO65S39tvdaDExzIJXseUYqh43
nzq5HnGWFAJe+i2DPOUsFM2M7PNtf16m7sGj5Nv283e0t0++W4PBWvYpTdRYMEcXdgKeIXo7+l1U
hVC7pdsMbcHIkZPHaqR9rEvqbV4F77oKj2+1Ybzku//VCuYu9fpkkr4gu4L8wTsbvJMg2spob+6H
CWNAQv6akblsQXbYKTg17fwC8ejLutq8l+4blV1Wcx8jXI3MLXQbYXgZjF+40vtaSHgZ46TP2hbg
WZBUbeJpGps3bnVWQ+SBj/Qi/FXn8xo8D8C9pl4Ll9Nv6kA+B1a86CAEUGjumxYBBphkA1qMLzOG
d2TE/6llKURXp27v/XFm/RvxsOaBL/N5/psA+Qlbs86lRTPGpQQUc2q3mBtRDvFyh0F11awh+gMQ
cVZNHCOC8Tw68bHRHoKJNXgENQNM1Au5jROrGEgF7EVXZNgy6yb/RgErmR4PJvxg0342J5/h5+Io
LLQLM+0QSqIuqdZlP6u4Pu8weAwhPyXB9IWllaDq1/EyIkIEfseB+Nz2GLNbdfR9n6VCDoepC07c
hgfoJA5OE77WJHpCXa3IPERpx/HNqeaJ9+KLkOVsMKHW2C8BbViuM9jPoXvYrXPTw36JRHBzqPMR
z7ubRg6Dj1NXN8WqGdBCyEC4MgxVo1p/EOkBFD12HPgn0Tnq5guG8a9N0x4deKYUBjqpqFdnuBU8
hLIt/Oie9v0dgUapA07DBvTnNncfUx8Wog/wEfY086L2uTH0GAzxTcugiPFNYIKgsyDuDqLlKFP1
N9rrk5zoHQaY3wauQ+lSgyRgoRHFEOwwqIQYI4aHJLAqdbJJBz8jdU8ElBmsvv4IVzxN0dR9z/N/
njtAT07/Jjz4pnYFoVbEQQqb30nXmKl2pz0Z5AkmlXdm7/5QmUXLsN029Kyl9LHb09RYfNqTBCB1
HvrCco5+foYGUhroiCwj0x0m//2XjDn0FATf9VFIJqokCM5t5N9B7wP2qv/qhXMJ4j5HyGjR9XXR
EabzGIqv3u2v3WwerDuBJpSBfNi9PgLQDPVVCE8ehLtrTNWCdsV7JMvBQB57cln3uZnx21r+MA7O
O2YVeMJHdp1csI6S8mehnOeNT0O6o6iCEwAaCxhaWJOIuwTOiKmd7XkJORIbHAacvKJ6LDR86FV7
g7riA4tTR3yK6GQBwDdM7stJGpFOntcWLOH+E4grxGpEjFfSU8U6kwOzGDsTWvulibD7lMzRnE+U
fUy0P6G0vSdTslzjlmCNzjFXtP05X5LXQXZx2rvbj3DUA4RN+GjIwYQhbhv8zbDOzlxcB0KQOosX
DKsVoY/cCPCnKljRSo5POglPmoOXcrtLhyHscwJH8b9pja7ClnzQwLN557k3w7tP2xCKESUwFS7J
/+gw6JxStH1LL/IYR4GGcYP7M2aQx9k1nV0G4OmjfPpb3RauQO30w+Bub8xL4yU4cpuBEmdYn9ee
463sj3Qf+wOHEyK2ZcB8xpb9ThH20AKgfVbHD4NnHRDrbpdGG9B5QB3o+Jvhc/ZaXD7R/KGiNW/A
Vw0uDpQY1Nufxjx19/CXBfsJ22EfyYZmZw3kn3pxex5I3+QKzP2mMXEO4f4Exec5aaUquWGPZub3
QxL9Spp8kwQuDli0gDipjp1itCvGciP56i19Y3zLp1WxTPbA9GL25VUYt8644Zi6h62cMZ/YQtxR
HaabzfSwrtBb+Njb42BqCp/EomIiAXoLibgL9sm5Ts7iH2OjJxA0fguxp12FU3EhoIOUyKXTUo+l
DnrkhVls4Md+hwvUmZ+8psOAuIakaWqbh9m2KpsFJsXAAWns1kdYPl6WIeaYURDM9uYLTfhbVLM7
23Zv2FZ5V3Lz0yHAHeXOuwaLMdv3yNq/MRz03m4iFkSsOjaPl/Ub935chKwP7lFsT2PLm1RPoi4o
xWxkIDFIHcCkmR4hSh6zmQIE+2t3wZ/+BAO+l3D9biJou5oALWFsEZHQeNE/EdUR8C6HcqIHKx/j
Toi1sbmeMUmjW3Q/U3adWw4jkn4DrRw6zy1GfWsyXGBH3J52CECLnaI9CYKZn2cU0PPeS8j8iHWf
4u5vom71j+/O/AZyOc75SE9RCyaHYBzc1z1IJ3boG6j4KE9AvqLGm83B7IvwivRxqb2mcoP5ia2T
m+67fRcrVBQBPbtQK9FaPfutvXPpcmqwzrt7E6hyTV6xvweeMXxtQvT60dxWzYQHyAzDF12j9xgG
8CgV4Z0OkmfPshCLmwNcNkLK37YeK3hAP0n3OHgulFFq2CuHTh9xrMI0TpzpgJv1ce7iopm7u9HR
5eA/h/gea7GilJi7eBxw3vtsmO/Xsf6bonx7/En2Oybg9E/ppj9CTsrOhUSy0dXmJQf47700i1su
BqgeoNoBEdTzGE6bXj7UQ+5NegGXhc3HHQPq2gwZTFGRAzq8BN2AScn+4+s36qvUIbbco+CwtJ9u
PZ+DehFXr4FwsklemL85iBjDJKhG7g8JELmZALB6DseaKJbto90eEAFwBzurTOr4cUx2yM9miTmi
EJ8MDxBx9CN0aW/GqdFKIGXaXP4vTzDkzm+Gu01xDXhmm4zHQUna6OJgNjWAX43tfFpZVHRwaoC6
Y8jp2JyGaDkM8r51viLMz4ThxdreKPfzTkFZ5PPSX8TJdLSaWpq1tSh9YNPdIgLWR00lL2ydoRDH
Kh6YkfsYrdECuXNM+GPUoKb74Wmuo7dloyL39a+L9x7BmwF60Mjb7rmEJsHXmajJVe1Ne5gExojE
0zBYBJ7NtWgPgct+Qkq3DOESRxyZlAXjNZicbJ2HoYgdfQCGn7POgZk/UYWMRS5i6NWdQaSN695A
HT4muvlnQ135CsPmWiKxO6b/hiAJQfo0eOFg1mzw3+hOT44bIVELC1Pp8pdkEWJGliAcDq2br+/Z
JFPG0OuJ5Y4zmGpC20LqNdfBkvP5QdcLeCWda6Iq1Q5HL/hJ6qFw/sfReSw3jixR9IsQAVNwW8LQ
iRTlzQbR6h7Bmyp4fP07fNuJnm6JBKoy8557E/m44gnUGNkpQR+VTtG8HIvkthI2vfN6uMBmfq3p
cM65izC/JdaNAanadxmXb+c7t8Z1drIbr+w/EcGsgLR1oIrAdo3DqjP19/9PQ8Ctz9n4s2gTIwel
F/tprAzUAN8Nc3991AbcAkyAT61n3xh9MWZxDp6pfkWiX13XQyw0+YMi1GzKp7I8dXQqm5fcePci
AhsC2mq2esibWYmHHIp2zIfItDmgxuZcawi1HLzKScKyRZ8pf9XAcG/u5K5uGDmnHe3tl7/efFOD
wJ7CzqiYJ9LdmYIO8Ak8EhkCAcE+Fs1/ClmsQ04r2hJIov9azZo/OB9Xv/7rtNxmlXqUnccwxkM+
qwJ3s2NnmK558tabRNvQz21cI3b6o+zyERrtu1IMBkYA8QxRfMn+TqtGH8YjLMcMFdx+Xmxm12by
ONvm99QK9M6ae81CBC2nS6e2d5ks3o4G78ALcVEOfYDlH7QBMNocTqVpB+3sUfizDUf8kzhHt+2P
sBknGqhhplO9d3ecCpGCEPCLZ6vQs34c/W0Bis3Leq+PNoAlV46mH9ZpSk96jtY4JncT+1a/z2IK
EkZDYJamTcMwLsMBdCb/m/k28YBNDj0jipndphbN5txN1r4ra1QA6dq8qTQd5jY7oZAD59qWyPVV
F7oZd41j78XWs3TNNtTBz90M8ds2tWBetw9krGSnmepn5iCPW6WjJibz8CTsXsZzVZecPb0+nStD
OfsFU8xutFZmdkY+grJqFP5plx+XOyZfDZ2MJ2Px/pVlxeHMCCioWkNePGuxjo2dWjcbFXMOiooT
qOgbO+wTF9Kt5uXi6yaDQLJMLLRFMt4G7NMZGnOWPi7TTOHBacV6iBdK3eo0uF169Ni2kewmux+P
w6aX+44Q11OpFnFMtLJ99fse/8Q6S0nFPmRZbEyaOJq6U4c2QTZ/5nsZR7807XuGYn/mwm9OfZ8z
Q7QtUfHtrX+FP0+faTf/bbJefToFW54AC9aGVIQSCA+mvm2oGlL16Hduz5vvVma2s+pOOzBe9E6b
W2nwOgUQldG19g+r3U0C/Bt92wI30f1Qbq1+amx/hpQX/Wl084afcMlvVIYb7xz5gOfO6UZIceU8
jIa3/mRGp9/qkr/SsiCKq3aBC1x6BqgG/H66yPkjTctnlkMNN8fQ6+/KSIc/bG4oo1quAAWN7+4a
1/31W+wumdLX0EqzTOOrUCqkDWSjokiZnbBdlTpfZMzoN2B5JrooodLbgtVdDc4JShBCWdU5mS0U
e/AqJgfZaBLDV/4WJDQyeNmGT71Gd2ZXY7Ir0GJf+4Fq0sBXmTTJFzij+kkr0s2t3Ez3+pwa+8Es
4MZbk2w910/3RZGMUbfmr6Wq9VAyHCzSzYiBhRloK9/jJ6p1FHs3OXeGOyG8itZ9r2tjRUpTbDYs
aE0szVrhE+s/m5WxkG9K8siqcmQ51VpxvbESZgE5o8MXItIMtRybqWJGMFllnDvzRzMk7jEriuJL
2hNaPXuYIIS3YvjSpTfuqzprkiChNfhxGkeErBc3z9jjzYMhaueiFWkWaEbOjLZ2MTe4aSKYpvXJ
T9cW+q3w0zVe5WhFZc7BNjJ0fqgrhUKi5SVGMNcNeWS1w+KKF9vk8nbz1gi0Oc13pianh5KcnZ1l
UgQKsPrL5KuSF6+C8txMmMa8YWpjNxUiPw1axMaRbJ/PXOb22j8K4WlH3mt2Wi4Now6JdbOyViR0
KyGdSq/tF4O4jn2mM6EwlU1hmpNavM6KsAYCUsPMluPZ5yQ46LrXxuVgkMtRW9+Jmq0Ln4j+n1JM
4PzEzd/6TZKlmlr1XmQkhEKEidNQ08WkZiJfszSZPy1NN/7LR8HgS9Q5UPBYy11W6XmkRq1EoF4Z
g87IzRxzJQ+fC2AnMXGJsbH+KQrHB2lrar96RcrstgX0dqaxeGI7j79z76uPzMRdw9rI+suYJulJ
mpaIOt3yNuqNIsEYNk4Eg/SeWezIBZ1wELRTWOiiuRT9mh2V53gRLb4f4g4so94RdcR0m+o1wTFR
ybT0d1Wnu5GXFgV2dcvcMYcqb+4shk+zmzs9aJI+U4esl8mjpQ/tezaCcq2W/slBC7C42hLbqTaX
J8q4LvInS52NzfUppSfjwbKylJRY5tz7TrOS2JvT9NJwU30gIjpyR42Jvr8Ct1PdePaPbwg9Ntcx
4YVnPrxr5tz6D1gBqszJ5WEal38J83LMDSnIGv37EBZeX8ZDUYFkkcMow2XmHZuStdnjPHNP9eax
960wyr3vFv3VbCv9UqVJ97AWVfrb1a71AuOaw2WVzQUJ4G0qO8HZJ82DLcgihOFQfzte9Dksk007
zk2ibopGErLAWA+lzOsP12jnm8NK6desN8e4aonHgR1zs8dKkfTlcE6DO6H9miWKRcrk8tzWixNC
svRHT+V4JfpBu3l1y9KpzW8PmpH5TlhivP2TqPV9suePrRqOrX5x0MkLUM3F+VeK/jBM5hFQkwJA
whqIVR6Szr4xFDsPU3ooSi8obCOeRwgAnDmffakFy7Yw1pEuKcScieOIhOLnz07DLAFzw8Xr80Ot
jdjnuh5HEgJ9KYcTa7rgDNBVZzfuOuwAY/LciU4GI+SHNVFlNW4Szc1jd6e4Zhgmrzbx0dHnAEwZ
4y8SxIaeae/u6FzpLAG9bZQbeuQOn0B9fL578oV3JYVpJd6RkcMhZ+dwWR5ZtOUh5vfgbzgRiPFB
iwCQMtJvNsEeNT95kWn97Yzrru7K0FT5Q5FWt6REAh3t7NBvBTpK5QRdvR2nrYu8cb7WvRm6vElA
nKd5Ht7nTQ94WowALwCrV0v2t6X6wMHHmW1MK865Mo2KrE1Da0lq8Mb8MG2YGK0a2tKUx4RJy15N
3rO2TSNolcn2dHdh5ll3j96QPMtZDg9sgnu0HWaKraQNljY/Fyc5wEFWnhy7oBoYU67irv0uUmAM
PbWQj3OzeakceUbEsi+F3XaxwWhrX4qlfeqcvnvIplp+ywoifzDHb2uheavT9NxPb/wUQOGCkpFx
/bTDAvlR+kP2SzVFWg5+M7rIMcXQtm4DjifKqGDIq/QiDPt3q4dzk5f7wm6O2eo+rLZ/lbhT0L0P
9YIlsyAfCIX7Pmhk0LczC7LUx20DMFFLyKYJyEt6I6JQGGBsezvN4trOYLj7F2oNwCgF3Ein4SPE
WonELAVqOif+i9UNIVgYKAEw8461mBU1gP2d9Hf7V+MfplQPFpVd7YLdsJMXdun0yGX+n++Lk8ao
ZCd0/5QiVOeVc2U7C+qlC5jST1WoAaePWfNVJSZXT5O8WbmIsZkf/Co3wy2TTw5w/q6mx2emP7hv
VaUODjs5BFI67AkUpZmVIz1s/6pj0srldkwthRVNR7UY1R6LCSrV6MLwoARYzf5+146MAZPK/ONv
EveHxN7VnhY8nt58xSHyxsABDq8KRUFbp6YyIgMjcoTYpQxWEfT2ZVV/5/o9QDBhlmtuHsRYEXQr
p5+gz6nLiwOJB5NR7Dwu0tSuWRXj3lIHXtivjAgB8yo5ooQdS/pEpNZrM1hRDxQFdiap3uFne+1U
rxswikJrluvV8hsemHUL2zx7ydx8BdWvnzvdeF8YxbRa0QfEtv4t/v+SCXT8bQUoKuzQV/p3J7u3
sU4fU225dnb7XBbVqabxJq3gS+gDFgZZvratxQBz1f/OKeqjk8LKVttPfr85nYaYtazk7NDH6Sxc
0Fbd4grNKkCbJB8vdVtc9MqPUkmaGbuRbp2pnJBZq42bjeFQbgKtFNZrtlpvyva6eJs7jBTeqVKM
uvjUT6uyL7NdM09tdRRQBHFjgNHaCARwO3Uw5PIw6gA/lGG7jJtE39ZLteoibkzLjdEWOmIcvduS
a+bONxMwA8+M9dradl3BlXRP9D0lqTaDj1Hqmcvb2PPZ27VDB47E1PDgKsYGM8ccRdg5s3trr1zm
4EPt70aDJ63P16tvGpwHlg/b5a/vY8nRgry9S2cnGgb5q9Oa75DjdEgo7woJ1QY6MWOMeF3FQdZe
1rteoXfEoyVpmrCucY7KBb56zcTv0hGhljbDEZUJpMvK9+Ygzun416gZVA1MKQ4rESOQhzxQXt+3
kevVn3aXK145Tm5hnWx/+DcL1nsx9UCAWh/qEV9cL0+OZjz0pUmotEbSNPr/unO9at5Jds7uttr8
xXoW6Sn6htqgpEqe3NaPE9ZckWhmH1BxYx7EDw/KtJ0hCnD+7PyGDXdd9zLPZUBg8CM0bywoxXTs
1IVlHR3X/tEKiHXJFhNlnZnbVlY8myjRD8YKtB9aso4LaG9IdkMNO6KZ1vLbZWDkTQKDrArL/Fhz
aZjMxlu9pKVGJsB7qnla2JF2Xmg+195nMsyHid2uo7lr0gEhtQRD/k1alO3PcdgnQ4eL/lLMPGgG
ap+JSwBHYtt0mNtPLsNgwahMufNbIuqznS1HzJlx3z3m8z/bj3omIx11T+n8K1YVUf0HHDXQqnyQ
Misw95dBxns00n06kGIZj3qVsaEY9EHn6urUeJSb+UjdjR6LhIAELqvPftHf+sI+0FeB/GdhkjVU
PbF0vYhGLNTqZFdnWeht23nripdp0b51520AqMF6VUXjPQXAo5aC6ktJREiWfq955RML597dCrSl
vPWYl6xhDEctlJLSi7kEY0Bq6Yehs9jlMFIounzquRMa/NLGTDOYwkPKTuG3VGT2CSyqa8SwInCn
5AqPHwNthKlFv8Chy5AatMDAFFNtLwIkxrLUwd5UoACAEydkbSyvSYp9GM+1gR9mLv8u9RYrY3gy
rPpsyRfBsIaaNISlZNyyXexJ7Zk7gcFv29XBWGaOOEav4ygivTaQiLRzr1W7US+ZbX3lq/6uo/Vx
O94beCgzFEsNgn/G5WE56sLvi7Arw0lNV5NVcFPV7Gc5xpqbxZpenXz0vs4qftNqRaB+Yn3da1eP
EfJ8OFTaU6LpVkQRd0mlgynQPWDJ23EwsIzdJVqvUAevoz6q1W5j/1WNHI6H5ymdrVBTLou+0VIK
hoazmkO7BIaVzvpEJRyN1cr7jwXawKPH6gMIlBTANDSGhpwixoJa+tMvT9sqroK1sUWLd7NnpAdf
qI8k1Taw9zkoWeWvf6lrsfHk+yrBfIfYY2x5TPT6AZf9W6qtv4UYfvSl4+Uwdl6JRMEgf0SiT/o7
peyyBLE+Ur18ebr+3ifyXJjVK3azByPdomx+mLo7hM5eWWlksb2Uocrqo2fT32RbnDX/ZVDKyBPn
QtIRFt1+0QBdk3+ZODd+HyiEvxbe6K5xut+cj4tbB3UyXJL1H1+PtxS45GlNrtJgqyRJjPQmVEd6
oLI10uHpaxNEbqTmtMLNOUraxraKilqF90lzmW17GjlaLYHYoGf39+XmYtummdkv60u65kfR9lGS
s63JeFWMQlbtSuJj4FLx1STWtncnndH/8VGj6uq7WiUlkL33MwefRervLdHttRUkXavDvGOVIG4A
/uVA45KWuDz0WcCVMcrsTk2+Rp60aCeM7w4ixsPzl3L7IYCFhf3Qi/aVkM7d3KdRP0AjUokKhqQr
qQTa3Lz6Dj1X6acgIRYBHtL0dxOx0Zm3xLnx5SoryOgw+vEnyxs8xd5ZrP5fRNzIy51dr2MnlT4W
TkwOBvej7rnwYDwFmCQxF8Il0Il7enpKqo+yTCjEkAczfofOPHUCEtBwT7Cl9wUl2uVuUhrcPHbN
8Zknad+uLRoQ7yVaJ8NCZofJeeAF65uRN8+4NqP30jVz7NrV98BPo+6xA1R5ffq3APHxaLdzzw0n
t3syjOGnV2toI/IA1GCZ94OZB1EM6kH33xpgTwZr5MnsHUXDyFBNWPopb/vQXS+ZOFlyb7d5qO6d
XQbL2wcWdrDKWt7y+dCzyaVlgjVVxsW1lz3vICwIvfSGOaiaDjYvXaH80K6Xg8Ejwa/WmFq8jOqf
a3Ad+upZGNOhzzPaQYXKgo1TfTbZhz+Uj8SQ7LTCuS7+zOWSwYss6N81aZvuEGX5fARzbrCYJcWw
V5QiTFvClaTIGUcKY9c77kwjVR5nNuPV3YYzV9sDi/7xaJmtNqcT136aVjvcR6vAKgR+GkWI+vxh
4ev3vZ9Of84BhhcQ83t57i9Rub5lnfbIws29tTmnGQzfm941AjhtfXxa7L9QVzePnGnITC1yySrF
ERCaW1kHnbChZatwXTHIkjcwsON7wvJK8DuuFrWnJjsYy4IJkSOGBmwZ4nX5Yzkw5wNPuPkvqa6G
+Odk30tTBwbjlW79qMXfDAOLrifh/Warr7XWXlTvnZh0gCoFdXY0rX9+1ezMgYqeM3Hunu/pIvP8
YVA15M4L+u6uy2rg3eqQuCxwNGmE86faLeM+O619Fnf+bQAe3yoX79NZ3WcByXvlvnWCoc0PSxmj
BHu5NeG0sYONDtN04boSK1zR5o3+VmLir+/fvfvLKFZz0E22wyDBBOsXkwYpxd/d4lrLQUuK8tkU
jLKGw2j/pSGkDTywgoHB+HXpb2LGsdeLveCuNkERx2OHwZhP25j2TvUszH1dyajK27Dh4pJ+dZZY
oXLOv3Y7Ge2TIZy4YzRiUGEzJvBoGIC0+UrerPmhx+ws0s9xQvu/FuM7rrS1vUPNHPtbCLzSWD8D
5pFMvtz3QC7QzyVt3zT/zazfZNvPGdWf97HIn1KevfydJgfhTIam6UXS0r82mz2wOcicfuM55LjE
dgYMioXDxTOX+W+pde79Uzf+bDoCjYyaNAsJsnpKjfyYcTa76ds0LF2Y90VPwSOPTDObQFJ35Go6
DzPHVW7+Gyn8u0HsnXnJD2M9nbQhu8K/HmZhPaZb8TsU8pLO69fKlVlMM5pXa/J8FdNOX6Z47hHs
VE54Cv1nNwXUDQVSCdWoo0cwpsRlIKk3YAmttr0s0NbNkO/1qXocHeNa5BnyEFuYtyZmLe1x9H3A
u+rdrsTzNorjqAtsb14Mir5AdDTvnarOZJA8JJ4RziXm0EzRwHQxG6x302bh9wC8rVgIym53LNtN
e3OT/EH36ucpl38QFKJhe6s28ZJuvhm067rFQqZ3c9FU7ra7mVyMgTMOsTMRpabWt246E/98NLoF
a8t28vMMl9zCEZAcSpMuwAHxbRuYNb7phpXgju6/6+tG0cqEUKDQ4REITNu6jLU69Zm1nzXr4tf2
GSpl56XeBb8+uGn5R8Ow1eTOn7HRP1q+vsBMWTkj5C9TjDTMtOHZGJZonlFSDOU7OxgtNvvg0Q7c
oX3M6wrv7tCchOb8564EGwqQxDbbvvDjHzQKvdSzAlNNeJUGO4/sFtZCn7CJLwSLOELhEZ0NJ2Ky
lp2kgnsAtIyGxtwX/fQz1toWDoMJ908VVwvjtci6i1ZpiF/1YVrdvV2XW0De0Ss5ClGXrfsm5QHU
YFRHSfBYYz03Vn+dCxuGtweNUNmb7W+PORk6tWDfh1iDAs19J5zlBvV7TCHKd5nng1iN+0HmFO7r
Byp7rFYVG25/3fBRbBV/bWo8Sn3i85iXPaNloiks8x0Yee/5EB7W51Z0z6osmTQ4W0hkYjwO5kfp
oKtjeOw8/0cYyJmW+IJcV0FpLc+mxoyOTl2VfAorVmTmmLY49fP5zqRY69HzN8oF0kG8I//PboRI
7ItvXb8WzC8E73pjvcit2Dv5U0Ef0/ZfDa7uLBvwOdzzBo/TAHnLKL1h1FNkbDBaHnq+GRYqhKhr
3JfMltLPlM3CNek4PSlIXo+7zhKUbe1OOZ92cs7kw8JvuCTujXF/sEj9Bjy5a9Y8TmYz6kd5u4uX
DAgf3FY8GYASxaR9DVoWbdlwqkniygwLtBNUdqTvNWmFO5yb9X/NWBx94FfTbU6S/BGcAAcrp1Ze
9e7sCy0y80c1n0vQ8+pk9f/ZmLsYk+C+GU8amlmEiMc3ingu//NL+8mnB8u5dpkftp58dfqXxGLm
jPqXe8QnEfcCevw0lyT7IOgSfxYZrH7RgPLAFa61pe9zGp5pxJzETQY1FWnNaWsy3G+PTfGZFtQp
A77hJCalEjvXbcWD1q0iUASQJOtHa/6Mw2eTnF0mHhMTSH7+4S4dw5aP7t97c9LNt9Q7LsYtbedr
QgtV89PJJnkwHPVTLA/r/KyW78yMgHf5hxhQ2h+9/9ef95o/1LsSVmH8p094CUm4brQqJhTLXotb
ZyzRVOeM0Jlw6W04+s5xcrOg5agjs9n+tgp933nw/C3iV52lEWrPydZemnnD8wAxackIS9bOGFg6
hcd68pgO9+Vz6vHMoUhmIN29SaWTyxcgXdJMyaM+zAVQt5U+TGMSpa6GJr5GY95ek7w4dfek0Bx5
nfbS84eDau1oZLhUz9jRgEq2uxNOiZ3pz1FTAyokNLH9pAWm+b6S8KIcY792ztuq5nw3LzEAoEYg
l80zOCzPjrACYxXH0q8epepIuMEW2db3YWmODY6YLf7x7gnplveqcy59k4RQbO+VGP+4rnHRGbP0
Ka5GbdterUoxUpDuk1+vJ3alE4enCmgq/1ODfexcFRpr91OMJv2dkcZyG4O+TD/5v0b2AWj/mGMd
5dzFa9XdCqS4ol652UiXgcUKCoeu1reuTUYhaHLluROcLrra3HhPvaEug/SILRPHfgXmw0aVIXo3
dBq0Q+v25PXMHyd7P9jyWnvjOc/0QE7e3tW0gIyab5juU4Y11Rn1N9OmoL2T3xmLtRbT2s1btVcZ
Bl29vG4Nb1bX0HkXpnVhhLVvpprcMi/27ilURXewCsb4trOeQMTC+08kRpYEG+wUHbBuTV07kpYw
fk3AtIW1nsrKfFWpnVKzYTBfK0oPLrG5QkCBIO798WpgftS04qFsBRGH9lfmaLsqXWLTLaJVb4Iu
037yUkRj33wsa3ssveQl7Thc7rvQaqZ/RB9cjc780uuK3KXuanbTI78GMXWMuEZtCT0B2ENxHvlM
ZSEK3+w2/QZ0oDZbzkPVnghN2ueVm9LRy2+a8bMo/fd6SUN6rXDJvKPODLkUECyDQ51vM+DcZQM+
N6pQDENJWdx5bv+RRJcHe0rAi9qHTE77caNJ0fJDS2AQhnqYP1WOCCgNI7/WqRZsPM7DwGFJkK16
rtPhccwRycBzf4TfJLslH47DCGJmiwcj6/aqpeEty5yhLKEKBIkEZk9YnmGGZtMzVBkRI8aSN00Y
P/3G5mtCEGpiClrT7/f2al5RSx/cxvxTT9UrKif2ewGIKmLuyJe71GQ4+CzESPI5EUMGXmpXaNCu
zrPeKypz92loq4HezIxLs4i1LI2BcU9IgF+4v/7ODsrH4m8faNwyInUq3mrSGpgDnDfHPIgta2Jp
aEkIC8Ud0YOHyeq1cAeyAYAygsGHTPSZFvQ5rplZdceswR8y2QVhGbhYRfkgk4Kzg5bf9bDCuTJu
EYdSsVwwFXxKQghR7RiWuoiizqUdKCsc6zigsogq/VfrMm4GtH0BbFzan9wyQa4NeGt9ZLD5IVM1
Do+5wqYEmTk7+R/TWHZKNx+BTl5UpT1Ayk7RgscX8++hy5qPwbBuLna+EPFhxYFrMDegoBmM5jdV
SABzddvmedylPH2W1Z8Ss3nzpwGPIUy5LjNmGu2NoM9Tng+H0rP+9OPyJDL93R8pdFx6Ca1+tMp7
+pCbPPO60hfJBz7eq6OVxEtUBV+XfaU7/hl8/9KUM3CzYPCIX9Was0PmmpgyfdK6kgCRiDih8jDx
32a4IwDU/LqQuoWQx0vLHeSRRuNa6avW4WXR09huCVgsyKTS1/y0mVDd2OggGsHEA1fvvjSDOsFw
tM9l9Om7BuLs2r5+L43iqm3JGDIo2KtRXNtCls9jaXxsznRqyQHQG65rpu4GoYxGacY0in/8Ig9t
zTnMHjmcBKuV88gZQwGyyleXZ2lUxXtiwC2z7sPnuEpdJnA1Y22P4yuH3Vg23JcysvBcM6HBmpEC
liVBl28vlgQBHxz7sZ7zV4g8zm/iOIzloC9HZ6H/q2r2fzBzA9uS5ApMaxM6pX+x3CroTBwdXvsJ
JoGFl3qvdk5upn2PGhGM8F8GwLk//UMK+bKShAwZb6at7o8jSU0iZdhlDtajyamQtwTryRJSqI4E
qTum1xHVxpJP5jhuSwMgsNczmHn2XE720YwLQENn+eIIw2bHAA0hKejaOSaw7OoUyZ/M0z6sLTuN
5A9u4pHMFJLXNpIRvUcdEyNgE6lOC/u+LE078wb/tKYudhjEFqKVbGBjKaK+dXgDm8MI3dhkTTRJ
hqWDt8YdWbFEV/02uAtLXzv0KJpJyuIKoT+ZHofT5rks3lsv2jAdZZr8rqp9Bbd3dpXb3xyNAGOf
bhnbeeCPRpTeXa2T+5RIXl5uYC605K0hG3VVlOSGtRxtVb73TMp8z35gL/JpSdNjUm1PjnL3w/y2
CKoJhvjlthy8O0emHOJreBhxVza40AK9N16hZU9zxifZMtKr9KduyKO0wfzeVTH5TMdKFEHWzMy5
SblSrDnyHW5+P9+DmFIVJsFcNJ9OOT07YJy6nAKDysdtUOkYBdM3ByOKCo0VE6sX3eguEwgP/slY
JwGMxeT7UmsfNi47QUhCVtuBvxRx3bxv43ZScvmV+npDwD/hXjoAGe8GXqa8R2XU5A4/QKS6X41I
Rd9ePjZuI+7PAJPvl5XPL1m//iwIOkHiNZFI+FUZCZblcnBIuUAzCNepwuf/hVV7p0hoSe9xmOge
wmkZ1gii8CZcu/1xsOB4a3DvyXrTWZem90Tk9fNBR3TFoxq6DIU3wOp13ECpKa5IKd0Q+xVZnmqG
5uEgNvgg5mZaQtrLsC6+N2mEVlMjvexhw7HLpIElTSIk8iBf7HAs3WAjzcHPsmgYCVBgLuF3FA3a
EKd8gOloBWtBQiE8wcKgNhfmYcWGTtjBQRJXRWVJzkjNI+69iGY+YvH617j12b0HxazmU0Ysi2a5
zwPiu86vrTt/+pYiyfkc64psTx/N0Wc5hfWKfXmfZzkrgsvdwmTa7p5nivlM/svh35rNjEWPiEEu
Tcr5kGnb0UqZq/nPVdedWBD6NqIstQNhrMLYDWw2xnQZWHjDqD6p539Xwi2GxXyUmFGXQr9qA17h
9Hsr6Eb79FG3UUPW9NrS7WiL95T65c9irsjxybsnsF/iS3nJs/RzTnH09vV/Xe08NbaAuKDbI8bE
NvxnWRqXouBmTuSB6ifG3BJsZA61/f2mJs2FSEF0BiSZBkmi5UY1bM168HWYET7sAgicfbz+bpmF
G4Ixyfi+oK9ZndOWjzEHpUSeeJlyE3Wl2PcVQS+wGrbRPI2dOmFDCfED72a9In3KhathmKre1578
DEUIxxCCGH4tbICQzFEhYYLRICwAnbuThJCNzsEw7GPLYIXJ/zTzNSUmHgB/InrM6p8FR+O6WSQn
qthjPGXk/+GJInG0DazauZZe+QP/c9QgSPxkeTM7dWtT/VdUNYkm90U3FbKoSzE27VwS5Uxm2Jni
eO4myh3eF896FMVKcNDIC9t29tXEZ66YfG8ofUYy/dGtKaohk/XSPNq4NTaPCSL/Gjs0I6MpzvAi
scuUY1nls85Uq/AKipQmqtuvRkmW38yAfs72WDKRc2Nxj2pd77G4wq84zm2PkUbeh8PcLkeVFdqh
cLUSdcI0rsPWPKmMII5kY1PHseg8bjXv0Df4nPQxId8Og+NdlSYNCMk4rhaHHr1/4lEPx44/9D+O
zmPJcSMIol+ECHhzpfcckuMviDE7QMM3TMN8vR50UIQOWu0uh0BXZ2W+7CZ0h7ByDwSKT2Xpr5WF
FFAxgGVRtYu1ZpOR6yfkdgtFALCpnI4s89Zs4k5Q+7C3J5sg43gGrgRQeGBbma8yWT6lNeYNYuU8
t79ROS0Yd1bxjJgb3R8zcW5TjgwRaU8EdDgokpPk0am0+OoG5BPC4SeFvdOD37bxPTn1e2qn332f
3WhPX4rZiI26TK53RZSnBU+Dgch/s4M5kyZ4n2FZGKyzVoiVT67Xi2xQ3uCA4LUeBZwwBEhGwRA2
hvuw+VKnwjs3o3EqIU4mbAo0EXLz/aT5aalcbEZl/jzw09aF9zsp/VAW9qEk0yUKiMrdm2njbWFw
6khYxcMGKjtLVQvuazfhyMNp4SIrsIwuuejk3rT1YvvURzpQY96LY74l7H0P/e7WzxfXWWiCZ8d2
+VmgRumG9c+qKsiIPckFirp2Xh1crMZ94OLv2WYS77PsfJPNhbCBZEP1JcuBVLLbXyfpPteh7ayZ
pjiCWAJ2JF/jzvkYg/KCt2WVTMjYZfWmuxN0b/8nwPGXSUNdZOP9xSORktLtDh4LzIV0JIdomG7M
zt1OsbNvXG0LPqDkt5YdYaroZZSgUs1kOZQQrsWH4bEv9LifsyOL8/ZDhTUnV8/32VsEU7DrhXoy
uxLahcMpmRm86kcmbRxq0G6EdfY7sMZxXmMmalt2InVVkmEJdrZBtYbHDSgSLJZ8PuAard2JY4Al
knIs30aDetc5EnBvkHTiC9ZdmiR/wY/eXnujeeghoOxKqn0I4q32a36yhU77GnPFsm73jTErYywD
G8Psd+kQYA2ebATmPIjxpVtqp6WZtwr8DK9W3awZUwcW3TZYYFccJ0JZmyFiCUlb0wLbRbUGNhvh
yciCN6mi/EWp0r2ACy73+qAZ66YvwzXQ0fowVqSOw0x26EPcHTPQS9x6igAfQCSltvVz/bn0OPTT
QEZ8jgDgAGWmjBLMDcU7GAB1cc1IoRUU81o6zraooRHshp6PLO6s5lgSyP+eSrzGGDKUtQ+BVxw9
WfRfQWryd1Sd5e+rSUCf4qKF9bsx9p0NmShgsOhV2r+Og+m9YqNpd6zvdMAydbZs3FaDyo4rJ2fv
4Sx9u0IFRHMQa2+wnF2SjD/TZCeHnCv0Yiwyp174ujmg3TcGU3AAVztHPU0nl3O7x/Pbd/8DTD06
K5Oofzihbe36Giu+7eB3FDh3V7heWbthG1sHXfWrNz6ot97w8XwxQeMWGpZeyRDqWpNAkNQigMcs
hQ/A4Xknp5DWpOhBnfvz8i9qy/FY6DMTBJ4OkKP2oyTQusa37e2Dxqr3GAUDiLVy2DR9jd7bkfPr
S2Na9lNk7P3SblYNUOQcozDqUZLM/t8O57MBAnMNqgJqpnIFB2VK06Bm8wv5T9hJagALOjbzJO/h
zMUhq7yFpQ934HSb7lC4qc72MQcJx8vmbGc6QbzKiReUpJpEfbt4lelNztZVUPjAfZRpOgMlWksS
ZTAGhtdq3FdjorGAxiEUD27/YvepuMnJXg1XSD9ah8cLt+3ITlf3GP4lcCpSQexMse3kBwQZcQ0M
AEgiSesboSjYBUY408bk2Dy0cPSuKumdXTsQOvXs1DuDyUk3dd+Ji2M3GPaImC79ijNWK9P8I0qs
FPnL/y6cOr4mQSYv1WTjeVI5LFfwzjzOTXMnmDu9FYP7ih14WOdDpq01zrGl64XfscKsOfH9Xygz
8PZml8cLJjo8Vnw51zBGgGriwF46ZKrXniTLoyBGLDKCbq7sDeY6ycJbGclZ2gDjl0MvvItWOepN
0xRnipKV+8VltuVtz0gg2TwsUzvGkO0oEw20N5Nt6yPwc9en9cHpjHtqR9YzQYiYebAWyzKArYWD
Vjjfefei4FnykQyyRn05kRt5jpr6GDHYYuuZsIgTjii4FfTJarJf9IRFWY605vBxelhcIiwCj7KE
gJgjlHR1AQ1CX1rWZz0nyhx9lfCfxfKzIVxECJsBwjBueXob+XfzqsihumPCpfzApoZU/+yroni2
+KiLvZ52q0iM+KtfxvGoczstYct44Ps+PJZxVojWpP5ytE6Ud2++w3vBipflwRLNZ5xdB6yJYGtC
xidjxbtk07Ha79Giqgzcb/DuwhaTYM5KH6+O35wiSTsHSQhwkI5t/woVn7oAx73eimAFpGTpVd1O
pO89tQ491ocE2yMDw7n1ypdUyWPj3nNE+Kn6MprjwFUGUspCssEn0sDZqn5kIH/H3vkQHUpR/erl
wS0qmq0Fhl6AlRTYWIjEasNLITEZG2ylmWSnoL8VHF7CT099wtK2hR4cOWQVC7INvHz++oYzgI14
ZrLQ+NfBsx0u7rzswGSU2MNTGTMAsfhp72XEzAkWbtDepviqE4BwmvQjHn5N5kfmHWRb+wERLOdD
mjQwRgWwBKT+wQs2LXfowGjX5LcWLWtgT//LvDuhORwSPpbaDhWdGPKAlVyNC6o/v0LNYFAkIFRp
q46Nppu8AR1fpCwzbHXWnLvG39Z0KxjtNyPSME1O5zTe4Wo+gpNGHOJNQgBdORxnMnnSYZmm4VuV
fOMuAP1YQmfFbggbyi/uuejvcTxbZO1FYhxmKdVOoHji1JWGsRpt7K4dDxPqqc2mwLYdiToenjKf
boexYuXntPkhCF00U34aDFWLuCRck90AdeNSCtTaivCRsXexWAwExXH2Oo3Vs1VfsSAu46g8sH9c
1/XJim5RDakWNlk5GHt2mSjsGLxFvg96CoK4OE7VjcR+3F7tnq1W3+5j5T1TbwN/BYNcCeOhKo62
hQekK+37TDjL8GVVXXUZmwklEa6Kwh9bND/FACRVuEwYExbmW5d/teHz0D5xt9nxJzzRLQiNdxXb
514j5Uf7Tit2pFRWyLp7j8MlFwqihr5uIRYL4GJGxMu2NpZtIa9Vi/5f3sl5cyvvF1o2ctzCmNfe
OdTnlRJ0ohEO2k4D26PTHuKNT4lNOyeow5H4UI2NwA+qS05mImJaDpz+Nk7RNc7+ekjCooZf9Kfj
RczV15T+y3NW1+OGG+9o6rewt5dCGCvWYoQeEp9HtyLdNrU/KNGrEBqWVfFDHgPWfrxcQ5cwcv6c
NSfPzA/mbL+dvZmtODntbCtZ5I6x7sL21BbB3Q5mcNkf3y5ayCGivEjnuSbuiDQOiuIVlMHB9CDY
6H63dmT+rzYwnZC5ZkGXDp9Q2bi9mnsDNH5Nrs8i7LcMLVDLowEgxn+wdPyavIGv0gSxhBr3tv1M
ZLYlnX8dq3CVl82jID5XSrFK8/jgWe6HSqC04jctvOHddpOTR1tQGM11MfupGhbKJZN57kvWFzAg
d7VbLiLdQw9qVzlWEcIJhCjR7tIWEufG74rNgKqTWDp+2DOV9cy+wF+1GmwQ/pRHAoqtCFmChtgh
fFwNdUf8Q2FlAoJzms1abvZHym1e1hPAECsUBRy2Szf5jJgPIfEtYRZyd+GOXgNHaefjruFXQ491
6SEG18eBurYoWCGwGiOndwfh35TiE2QWUdlvyIS0CaT25agcBCXaqWNYr914gIKGtIy0OA4vyRzj
wO2E0v5Zll8pVyfZt9shOsW2TkShWMY20cWQI9bSUMu4p9IKuKsoqUkS/aQ5bwZa2CwRjcG3mcoL
5WoHL9358FV785v5fauIHeMx703kPNpPCIotNJafiQxwUPl3ZfNSGSJzU+RfWvs99OdYcldpyVuk
FLKMmfeqcXdUNQUNqsBo7V/UkJ1GeMvsp1kdRfek8fWVKHEvSDc+0Kixpq9uHWIpNgq1TMpoLbBP
tggx4VFEXHcJWEX2U+Bj8JbPBotCq/qtLcqxbFAtitXVRGMbp2vXEN6Ct45fHuYTMzu+y1kBCNae
A3fWMZceHwx2lUDDGEk8os9Cvn9iXbkPiVO/xzc3+gUhm4fp0q7BhdKUJeosjkaHjNc+RXbQesvC
n33KE2uBtBqVcQnwgJIryzWQh3BYdvLIiPI2kIIBY4gbGaO30Lpb1zXLoppYbIc3uCInS85mJyRc
Qrusr+RvxpaYXOqB68MqcsCTHTxWflp3CbTH1L5kxaYrXnqkgwE/diFPDfMaUcWFqD8T96u0nmV3
FTQ9iUn7MDgDNU1yScdpNlnu+zjUxyK762azbp2XAtdq1QMX8r3+OGnDUjBNJtHJz5DEYrTtMENQ
FvAuUQn1Y0OJSGj3c5YVi4S/r4kYN0b1qCT0pTiHPMSV1KnqT2NoTzF+Ri/DdhKKzWjc4vhYOR4+
hCd3UMe61tdc9FYpPTcsqMiNDNraxnuCKWRTjePZzUDWlK9e+Kfx46h8hGkCXJrgeoMI1thYOKtv
7kAwLbJlVGFm+RfXd5PaKQAXqwJ4uOx/tEnfkkTDmu8uE5KBk/SxlwVHvIIqI/AzumuCL2wm/uUk
183hErE3BRPLdQYJmNdnz3MbwMt3pM1OpNiS5CHgH24kbnOfE9ayvXecuptQOGxC0/PAQslFZXUQ
6VAE8ObwG6GQ+sPWb99ZDKP8sFEvNnXxK9tj5IffQIhQcl7x0+wbCsGjl5qymPgFYMNWG7aZeVIp
cIQQfiE/Eha2uXCuXnRxacNM8mgXlM4OxVPL77X9RzjLKBPCPISPqm1qEuHl3cwzcg00hv2YMq5d
7lxxu5v6xwBvqu3lMtPwEDUeZotFGJ/M/J+TXIPuLFmL219do1aESpJx55Y/5B7YnFFmkwz7iQOk
2FBIEsr9HAEXK8UM5rLcypgu4H4/N8mDHIPhosKQmMo3slq5YYtHgdU0wNPmkP123jrMryiio3ty
m/00++MifqKXRDv13bl/NttL+h4TruD2FohLPj45xF7zox/iO9QInW971mVcOEn4+wV06jcwBMu+
emX3hcY/84PWbYxjljYzMqoyuYdybZCSbeV3Fd108gGUAI07c27Swz4k3rwcVLyP1rl3xQcX8rjB
xns2g1cHvVw+okIsswwFH1y8I2yQAV/JpwsVwwH9kI4/FkAU82Dm9Zm8lIh3gsAq1Cm9X2C3Pzhe
dta14T0IhnIVzDU5Zk5riya0jVd5+8lGChujR4kV2XbpOnDSj9LHt/g6YFYoh/FTn6wn1a1Tyf9f
B482AIz2tUujA9gwwjfpUBqBRphFr334j8T/3mtvMnjE4adQtIy6C+H3CFLtwfHfhcmg+swWhlUN
aLTsrHBbhhPX4lPdAbzG8h/ZyJMfdMpw+VqWRFuc/tVS6tzpOMV5cPhJFN5hYKgI2N1KGs0s3Vhl
2UvtPWhXCkYLFE/Pk3TjTCJhTTKEe5Zw9b0jPpSfbIj7nRvy9dLhnCBCpobjZBnbySqPZoaAnhhk
pvyVsujb07uN2x80i7s1N8k4SLccubua9o4BT2MUYU+pjpPzPZCG0Xr2e8Df8HQM6KmafFYYzTlO
T4F106jEGKYX6qFayrSaO5EAj0pAARQpJnQ2JOa+1ptfZq1WfRjTse7/YXXYUWi5nDz1hf4QLouA
1H/BLt51XiyCMmPCrrhNybFhpFFH8JATP8S5oCFxyI38lNVv7G4TZjrGwtT6CR0QVuavPVY7myUZ
QFKw1UuNQy+CLMfXkwIhS676bFPNHwt0bnBqcnSXXO8J30pWMVsGY8zdJtQz98/I/si2knXGotDs
lfGlXEJGaJMSylNIx2TtHXPkgADQQctSyEVk6le5CjY1Zus2xC7YxIx9k2dt7BwmJMmE9wASr+/y
ln8OPbrCRvJ8czgqzBl7ZlsCF7lDJqB98BRB/xf1WegGdnjhHxJ1qnzzjGl6IlEQ0TCq4A4GvFaJ
Hl1ZSmwyChIcT20iA8gSTmIW5w1v7Tr8B6y6SvZhbF7ijqomWdrWwtFtwHzsqSqVfdVxTSAmsQ99
5BEvjYKzOYhvq6ZpsqugVnEJwSfMlXjYJAXhlJYfnvDfo9I+hmH3GaQplBzdHffClv2CDviKCDXR
L6u2XgqbbvPJxDQ9NzQVsO4Kdyk6KKTw514inFTTOJzikSi2n/5NcXgqE4j/LEUGIDPqF4HgbzTz
n3ZMoTpmf9rY/cMMwlE49djEzJazIeEGabR/wZj8m0yCtl59HHiyN76XwyJI/7lt27Kx5R1sRx8e
dX6ZM+wHESLRa/9c33nGgF6RcuHb7XMJeck85pJqYB5ErwStxquj5kURyuwaOT0uMv/YVuJd9azy
2zJPF5gqcZBQ8mBXHdN84u4GDjtDgr4r4OF25Rs0m13gFP+iMrmkqjxZTb1nPOeGGpo0jANP9t71
9DXLaPZkiSCkDRSh3eFu2A6cQBEAGwuNkZXqzrSmbz+qkbOdbwK3Pv8LIk5aVZ+YZlfAijZa0//W
hnXXHevLLsPjSL6tQRFnzUR/R0ScjZAig2VDwUIr8DD0ybNnhzlK0ngfsckESIuLllorm7lp4SK4
m7QjDGP4ZnpylWQOD7S1K8L83KrkOfB9Rm0Ln7u3VLY8mq53nEbnitWuE/aPTPSHDnQRkMezlXfn
NIzWlYdBrkiam4CqssJDsud9f6haaJ1eCMC/BNKBAxHgMA0QRkM9kxMdlDe8RiZrdqfGbOgML5Hh
4PcMD0Hr70Yt/+6CUqNTLltHE10tlbH162pLvtejytF906mcCpKZPSTGjUz7SzG5YGWABo0JqCml
ZVg9xc+UhbcWgatRfAkao+zwl0ERS4V7jqrw0k8VS+Fe24XYMSRb4K2dDT9a3nJiaMWe5OEJW+w2
lg2I0iLj0Ki/M/gu9E+tUNT4XmnsfMwGH9tYnw1oA9j0/nqboSEi4UcSORYHP2fRqJwfUzkMJOUq
siEuBX2FtMHLza8BuHRDcQPkf6iD7h7Y7JJ7RHjwZZI0BaxAu/K4rTm8VLtyxYP+VEX6vszHR9Lr
+X6020vQM9b1JvwEMnJqrokYvAs9hEjqVGS4Zfte8tj5GQvkWHUH1HKawpsnyWBrwVIl4bgRKApu
ghnQDPQzTs/9ADeW7p0Hbk9CfuwxB2fVqvgQUqQESARrjUmwL0JIzNJjLqBtVZCRPU5HCfp40XkG
bq4uQhrKcPBJ95Z51CBm9dGcsr05I77K4RAz69s6J0EMSoI40K5oWWJPKXwQD2p6WO9lG7M1c3dT
bmM45Qmqqr1XTUcQUiej+S0mnThN7pxI80IZt95lRvEa3nUz57U9dnLLjUWsCUVpC0lUtqhYxqAz
/PV+wbOO6lVV3T7OUPnaeHwdZfTclP2Pj1kk1YongAd3L/LIYaojHMF1IbghTWX8Ifrx06d+r6yT
Sz58A39+SmPmWtvaulDHelWso9D/SjxFapYaTM3st7jBDmFHx1yDbdvyQTeGJxlpBztqCYPh4HEa
eKIsVy04wG4wukhevHnGgHm77TZGP15I462dtDpKvtWLnubaoYnfC/idxfhie82qZ6zit9yZOS0b
HkYIl4Rky7FbTniL2qukgVdYjJgsySAzso9Cft4XY3AcQ/duKaryIKKb88DmeP1O1PrB8ONtnfyN
XBfhZRN0zR6aoX2BEGDj4prrnv1k3EQbn5sWJHKWht6THwZU+UX3OMLBWo5nwxZPZtVc84lNccCA
nBSnErxGXNCflBIWcDLtkuQ5G3LPRj9G73DDaq05X3HFU9ClE9TYYGblfZqmvuMdATxiODph+opl
hH7U+KYwdjWpfawa6y7NZpP4ZzgRZ2uy1m2ivzlGik8t3+Lweu/CadWBlau4hHiFu4f8efbS+NDP
2cGUQjJjmC9mOy3Q91Zl3WFkbEuG5LxrvmoRA9ViJ3QgFuMs9aQk82wi+CrmXKIIP40I16xLTd+5
Oj1bgKwauossyu88hAgfxyY8ewf7OqUIpPcGRle4XllUfJOkPuAjp4uObDUD0rGaAO0XzfQqTPwp
5jyIEnQdNnbq3I2u+4r17Mlw1CMze4RdJa/Sr7etqrzzxKUdNhjG5zjx+CIPcJz4dr4WKT0FhQRq
TpOPl968cfyq6bED+VwsWJIDA3DS45gCBa/tYVm2wzINnRfdShALiVtRfOYay3yCEoZPYJNJK+JV
5T+JEQtFnBun3sIihgwbe8q80Kr9DDqVY5NYRSemO14zNVs3oUBGQl8VLnncjP6p7wr45BYeRbG3
Y8HiPMmadTKm9lYRslgaAPQLZFMXmVZNoXltpgjkElQYHaKxwWVGmo7c+j0JBlXghqhr6DuaNaMr
FGXCUCotwnGm0t5C7DQg4bhS4m/SZtYD7SOUu1Ip7b+09uSt5SCCp7oR1srqM39d4Ec9JtrUsJLE
zshiuDqC+cJsn7vaE/K6gM6vUaHSO9Q7MeakhhlsREIbpnL5GkRw12b9gHirwiw0pn5PyU/brgE9
5Jd0dMN9RMqGQ3qKv7OIFaGuqWnjyCzY9YbQTlZdNmxO0+IJOJD3QaGXfrcau7rWJqCdIkyhKDBv
X2sPkkQbUJKCmxGSGR0jFUeNYHFhQf2act7iWCx54/Y2DwN+FOZcFBpJOmdsip/QdaoP/kz03QF9
OXuZXtFMLarzJCkkKbIgvlL0Gp8GAOhHXeEaQc2k55VemNUYzV7eWIvfbGic+JLJk1p9rTH4jdUm
kQkSSoqMBdCcRR83XqKwtegRjYp0L2Cb71jSyGWfE5bus4z4pIZ102EdjbIMENQ2US4bLUD0FyHk
8CiI7p1yi/3k464ag6zHXWdkmzqe2rdG94xVBVcKpEo33pKiRJiDKr5xuJwRNQ3lpXOSc9WxPUxk
7h1G2+fwCqf5VRSp2FqzNORiSojwmubhcOgI1/JEh82bLKCBJwGNwXrb6QfcCc2qtGgoT4Ag4RtF
e2F1IVZwa0DMJnwyiU8YoK0QEGTM/jHQev9QE0zl/5JBwDLXeeTgK2FuqPZN9yWwPiEzE1aJtj4K
qc3OojAx+7qfgbyVQ7ceg0cQ/HU0kICexAkawoHHPonG6u0IB8NGQcmasnMF8CLwOY81+9VN+31W
sJbrXJPlMDsVroOlw1ICT5/EmKPb9HjwnA3e0tPzW4kkoZTFJp7r6EhCrLY5jR0WoOfK+hvCX8t9
gzn/0rlgg6vl5EiUyoYn+QNTLNfvZoOlD9mcfkHlnwqu/G706uGorWkm4NfwW3kEtYkFblq02hFz
n1vgErFs4wBmROwwMaCOBgT7GxQwFXOzyLcZ3JWcH5EV/bOz5urRyuj55RFH05dwmaBlarN8tpB3
ga91c7JSLCrdmSjUK8GsIIwrbEGJ7/yKknF9oKum4hwomka7pn7RfE4u9Vbm6KX7JIXrBXlF8URh
1F/1eVBx0W1YP5NdOUyxK+d7Q7SvmzDYGDodoL5GXBcbtFUa97zEWMAWr5ppdtE2cN9BilH9N3ud
oUYQzKShJZ+OBFoYrAg7GrS2UbajLFp8VQknjBIhohsYk8fkLHIqE/LXSFR4lf8kc6OJ9yiMGch6
CpeaeyI/ZjhlSolTzjTKVv9uJ0X3KIMkWuVa9uR0/MGrbJc1zQbs2Tp3mhtk/GujI2g7d9XwjbBc
HF3k+KguqfTwmXTZnB4gb6VfnDDmNGuO7NE3ZVS/E1fnm6SvrXjehH9hdQBlGO9SkD0hGw8LokUf
nOblQsYTW2EOpFyLFeqX4n2d2dZLCKS0GJo7fnD44fg8Svmwws9y+M2Cqw9bqtE/TE4sc6wOXjE9
tVmyYzZgjbIXrU0fp1yV/NXnZz9lUduDQawGm9/pq8DKaLZ090UrG1NJg1u3J2MXNr89OLmkx8jN
qwkwF2532vMSvGab3AbMMmEtBB5hBkdlflAoK9wPlpGwiRiyOKtzBSQBpLf+K0DOOtQim/qeNA8L
L96qZkbTFchS5nyO7GXIK9jmSdNlCtrqEAw3r/tnDbecZtO+TG7UZXsVkQY6cqwKfD1bi2GIDnnH
CgKTBHYR2YMTpzAA5oXpPhdt95zOoSVFRSjRJh8TVUWEzEu5t9i0JGH8wv5ItQhmA22dmv1yyHbV
ZJ5iipRGdbRAdbojH/vAGAwQViyjEFlOYU5J1o1X4TJKt7Zn7mQJlQHZTyeL7DcVq6cc8qaLHvsU
T0BccV0XaNiVGbGdUYs5D2cNGW5XKqdq3J3KeJlyyXUDjnKM5dw4Oh7aYVfRctZk/8whA/Tf7HB0
L/RZ9EMiAvBJBMleRaG+w4BdouUEs3einscp1ltra0p2igxUZCFNlIfSbFaJ/I0qojvNeAGTtrAz
Woo9ncgdmSWoASErwixGtyHvpBkW/Te/EWmEPoGWycgampD9jOyVJQaCcr0tuaK0jKtBnJxES7Qk
Dt+o997YeNbmY1ILIaZK/Ip5cuSdRn+PsShZpI50a5XDNRdwuQhLxzoLgXlM069q6DZR85zz8yq4
v1aAV+ZUOuvlTU9OOsRZGVJ+h21/61AdHJiI2eTvo4gMrTFpr0XEIrovwWF7LHFsGwsiUA7uvYNe
baKQS7yycWn38EU3WiRQ/5xuTmt3Pxp/gefIS4Jtw931RvWCvYp1hQfGYXXjU0JEqTYxGEPyKtSc
EWS8sm8Q9attzL9tE0szl3SHs3awxXTFHolZYgQS0IEsbODnOjcRdVC0gFoQsgh4czvmx6Bo6mSy
0Hr7LwUzWU2Y2BpFu1cwnDlBX6eIrEUqXs2aCRjbD0achPK03jlb5rXqvzIaIKbkDS7fRkeW1vM/
iCcbnXsfuzlKldH11B7u+pW72y2ySQLBRoFc6nQ/PfQRqdUBemPzCHwSC4ZDzNoRWwS7IxYs/sam
+y/GqjxpCPZIEkCzZ8WyM9WTrDu0hu7hswikDIdezwwvXZC9eT36Gu5kLGCfMc+2Ryhgfgfa8NNS
925yZnCtJCY4nnSdrFFfNGik7NINPuyKhLg79G9IungLLIf3h32UsUZlJRNsL/t9Vzno2WyYOovX
anqYK5kiz38a7ZPlhotWnRRZ6la0SOD+ifQAx7QFN7R+EXwriUHAkN8AGbp6FnaMmDFROMNVC/A+
jDRZlH+0J7Na7N/MydqGNl5k1/iN5TGiAq/WrxQZ45bvNriqtoXUN6TzNqbOH3r+A7OVK0rcOMrP
v7q6XMJeXzhMAMn0rjfoNvz35RTsUwcVnIVwKOixC3aVibelBuvRerB0wnAXue09J0mTTjAhfTDy
rU94IVs32ntGRUPfs3qps/1YqiOFGGwDLnkcHieU4pRGnQgJjiKvRwbauxqdH83/HEae1+F3rPAc
R3LtTQ8TO0RG5NY1WI1MdKPSG01EH4nDyhgh4wXNUHC3k3Vrg4DFi2ahtmaYELEVrUWi8QbHOeWr
n4wvrLAcmpab80SUMdKw/SnuAr3c0gO35Dp1oj5p0TT+cYiatdmjvnEDxFlp6dXO8celrmzC22AV
EIyzssVwZa3HTN06UG7FV6u4pOhe9TqK+JjX6Na68TtAT0tZFIflb21DGsr5YpZcZCOb0Y3GZsGX
w0unUx9zPWjY3ZkC8atvRojQ07tTmisIf9isJlAlaP51to3D+F+YABg0k4GfGXmYMf3XZg1It18M
+8tMnyXpmmVlfyDQzMqGekjuw1Slf0TdvGIMXrrJOuJTes5D96V2/XdbpW9aelImTDGXK0rVP2fm
sIpqtDcoBsexpVOl5G/EwYAXiqJN7GhUAdCoZvEe15JPE/ji0AFRrdWjrO6xZT5ZI35D/TVH0ha0
qRfhdCpUQIIXc0sbPeYDYOr/6RPkUHZBEnOHBSZ2NHcmBFVfM7fKj24qITgGIDXBRRNkwWk0HJzK
zCY8WeirzBY4Jcw6olu0tS+t/+jmfj0hn2gF3XujiROI3Z1ZfVNSvxyp5qz51Do6i5yCtwLsODpH
jHd4/vt0ZADu0ZrqZDvU4t0i0tOTfJQhHuWUwDVRYOIP1k3o5i5OTTY17oejPZEhPyUmqNDJWOf1
SCht+KRGhVNde06yAgctOyY9veFq38au+VeS2YgtRCXlZksBvFvpvPvNXP/zp+5EEH4TBHJHeTwn
O1eGqP/ziuDaGrS7KsxpuUe9wHBpchr7StxiPiKLV/C7jmeuZJxQFEs6/i4Mv81IfxHCZxQkpAr+
/GYW6VMbOMdOZyBqwq2r/4zklUKtx/w/XmtL8YYnPNe+47bduzBOfEZFeOA0c6RrYnlkrbnB1fE/
X5f3LjBI6HVseKKzP2ULP4vf5RxgSSzYerp1xM+AG31m4IXBl0UmAs8oBUXpyUnJ2DlV96Va7+B6
SbXoW4qLQTJkza9tgddGyivsdyi1OltnGhRP1Bal2EB81ujiYHvtHp3gIy/zE+9w/qGZzu7PNd7n
grpu2q1dmoyqsnvHCbigW2ww/Y3Xnx1yckHmUx+HmSKKX+ys2lJliPQ/LLiJ7crpQRnKDnLTi8Mb
aGRjrE1kw3x1G2zYOXQ2mL5/IKaO3rOycLYjRGxSg7QCPHx3+O0Zu4i3cEHUjqz+lmlFfLS5k6a3
PHMPKnU58ay7trnyidyNvB6zBDJJVnwWCtipsO62cLZSGiu7lOe6ZN4lwCkEBY1D+MjLlFfbaD2x
wdhxIdyMyUcc7nVqskOlvUeTeTTnWD2zrKZfZ9lvsqeNiZ3E4mpm08LGrkiroKknHTtQXwJxx19R
viuJg1PBOKS6JcBjwjX2Iq32lkEVKxkTC9bBtaeR0Z8nZXtpi7vKuXDb2hY0rU+jCQkBITZ19RxS
ENdy5XFwX7QkSRB4duZ/HJ3HkqxIlES/CDMCFbBNrUWlqnobrCRaa76+D72aWcxUv8yEiCvcj4Mr
DAsJThj8Cf3QTgURlKivQD60DhGA3EQp6FmcPL3pLXARz4aOJm4wlzrKLLVwFoF2FlNCOTiRkeBY
h7lldTXVR+okO1GBmkM1i1Z2RUQdTAccMTBHWQyZWw/CkO5+UAYQOuZ8tkO3gFqylcL+UQqTbK/8
6Cox+2ej+VNzDl0nw2tfgHn3ScGVn4R9jDMvCn5FHuxFjxnB1ox/lmLMfau/MokuFuyFZnWnchfq
qK1RfLictIz943+dZKo5rZT0ol5aQfZO9UX6ibAulp/fB9HcPDN7dlzQDBOqq2BM1Eg8Bb5mA8Zx
vXuUeBdMG+kyVp2L0+M0oESBUSPCjZMAOs2QPbFsN39T7YuQt+Yiau2fSLNVarnnxOaLyYTmXzRS
Hjjm1F2sG5/uEC4LQ8fLoIz80qObIebW2YWURYG53Ith4+Pp24z4jyvaD1m8R1mU3Uxu6H9Z6aBn
yyHDpzxwfdB8S0WgjEsbpIxOrri4fiWhJJqffQ42ZMVK2D1HVPBuaxQdJlwRo653tq/QVWNp71CS
FiVSynIEj9Y2WrYeTPTKYwXbgJZtIiz4wnmOuXZUGLqrlXIxaH8D3aFn0HZdhGYSKzuyC2Gz8bJe
xKBsWDiiM4ocfZUqJJeTwvisOgEsTaT1qYhbdIBMOes0s7iuO5jy9j5xqQhqlf/NLRRlw4rd+olz
NGncjILmxpM3ozS6d5oVj0LOb2e1rTIVgc+7wH8NkzMnJ3Jo1GaT2bbx5zlw+kRW14cwHtITuT3i
CcZG2dRSup8EeDCUqUdUsEUNt0YGbIfxSyurlhU7DrzCX5A5+kq9kTFcbNaP3nHFOtZTa90UtbkU
XspQuxb5QWmM7BpoMXdV1ULTMx0LfXWp7QPDLje+VcerJE6U1Ril1OsNRPHW5cMnpMPP1SbX4QGG
4g5vNvnX5qmzCJUmOeXI8FbI/cyJcFK8ao32w9IT9jYyqU9VrrGkTIf21LZSqzdJHlon7HXuKQYK
AwYO1oisgr/SHdjyVG2PoIX1QPTRCe061Fir3AAvXe+rxc4dCE7QGk4rQrYU/AdBRqBklr6Fjs/Q
w1KCrT4BZlGUM6vpMbhRb6AdrmPsoT5ypsGdWvyIdalTKcZKVKCEozZuTxZsuaUGnmAJjR8SUulX
686wOE8i6JdFyz9DUanU8bsDmYP79Eoi3z0lVmNskNsYC91KnZMaojPVIb5PjeamCByG517jc5YV
FHnstiBljubLUcsOp6fFpBwwPsYVAJP6ZFXRjK1QAjRfLZFifsxzKT1O9gTZ/VpzK/vWw9IlZ7YZ
Nh5dxSlOGrRXbV6/mQ6O38Ft47UCAyXVMQdoQmUokiLmRKyT7jxjUG9kFWHHizB+DW1abjNbBqgv
QCwkUauzSuP28aHqLj2VOD5LJsXKLqLmKZ2jZ3/ELP/0mjNfIeqHkiVM7y23Rl50F0j/E/FtkiJ9
aMED0GyNmwr3a4wn1DVICgrduUH+pv7pxd5MB7rkvbHEk+qRHdfU9SNuQ/FZqwRyWXvX35Tph6YQ
/25QRGFe5z+q1HPFYt+huY7OTouxkpniR4nCttyqth+sjYLhg4Jbcqf5Jb4RyyAvwTKZxAzJX408
FNc7AhCbFk4dCWR3qB2zS9dN3CQaNGs1CcXt9tFm915ngo6vYFuiHvFYpQ8RGxwzWsgQbFhHtyh+
2o4DkyWsZsEqC9JFbvyq2bHQxJnFxry3lwoDNAK+1gUKfhNOysj2irSw0b80RPg1xbfpvFk2puUo
fsY9OToZtJmqwxbM48lMCv7jcoT33ZoEq0XfZnrLM2Bw1XevY9cgoRLW/1CstIiFkg2GpURKRega
Bxl57y5BfDWT4J7hIX942ZYo7Wtvqw9XkRpzDCIoG/i9ynMZbAIvWjfuCoSPGunzVLYH0aJxxXcz
xC+30OZYwuIe52Jf3xDVS7TgjvUb8RiyG6IpCUgn4s9jVOBtM6KtQywUAB/W1HFwKrOPpr4pCeDR
H4arQfxLoLkXXm1cUHF3dfOtMQZbrROHxsWPAuHlpxwgvpnGKuRYAAlpYxqAaFVnX1N8l4smpo8Q
qHyA7Z87CbHcTz17hiw/3eQPm9oMBwm0xnwe8uAZ7YFZ90yCqoZl6ECUBOgCLBmV23c7Hl3zBwnk
Iu8JET/4KO2U8RiOO6VXEEvRipkoMq46QBqaDN2eUBxoxtY1fmOqUOsmoNN0FrMbb5O0cCxBQyr6
RkfvNDCi99R1IZIFXOCtl6ywQAmB08hlA8XOYTLc1ssAALoGvSB3QGAMRwLFECn+BPZhCpsoogeH
FThYZMXqpTRuERdvgTQmBQ7bUW1NgJVSvDOqGVJziRx2Pj2r9rgWRBp2J6V5jsxXI+uUM55k/L90
Ua5y1BHo87Bc8wXJg8kKeL5CoR1DTyAoToyVbmy6/N41lcUaw6hfJMQizSIUZunFCv8XyN15ngQ7
WJDoDBgdpmipbfGhIDF2Y5ajys3ibaIxT3BiDQpGAnwkJWOVUst6KiWifViM0RamSLFiYgTjIJgS
AvNf4oltcQ179JmMtAhZZ2nm8B06zUeDW4Z3HcArhfRInSXPFGXzgI1QUV2skAnMX9tDxAjtWdsd
XfRcAtxQh4TVxYoqjyVKCdf8NsOL5T1wS9MDZhtPcsA03IcGnu4aWgBIX4xl1BRnQ9nZTC+dpQj+
QSLKrC+0GMu0uzb4odAaM3X+hJcExQzfILCTH4hEvrqvSZFNWDtqIdO/7pB5rGr4CkCOFn7NwPSq
5PyC8ZSypC4xxiZIpUJxiL2WoEPMO/JiKTu23Gn+RKAwz+SnDVW5/jRB3sXK3iRnNECzKfJ97mXL
MNhYeTTDELcYaaib/k2pIsgAeE2jLwJykC5hTErww3FoTpswa6tPIBmOhcmHIo2rkj0kIkeRXyc8
ftKfmdnOxnY5xveYKn6CSGr9M5F3AmAp3ZjXFwf2CWX07XKUayOcRKTlEvbstGgibmORsM8OUiik
zSrKf2V8tdyd3R5Z5s5yo+ITIo+nTYh/jaxe8v0ir3T6e2bhbyv5kxlWVZeOuTJfIaveUX+LoVZQ
/OLX7v5FxLx4wT7GkOAFdzCv76ASAMYTMh7/EBtgIex2zF+XxZvk9dDUmNYumldhgBp9M5qfusl+
0OSdJwJnBLs8GbEqwHX/mlRuUtGsI1yDTZ2/JUmDs9kG0YAokZwbn/c/T4eDN2YPMM1zUneFcqDC
mrs8BSNigA4crNfts+bNr2rsrRkiIzY1ugOxJtngP4FgSNhypW6TCEVYt+5GHDE1vxeqc8k4x24+
NAvVbrkywQpF3wm9ke3dFBxHKvNqLXhHhBj7MLlrpio9HBdeJbalNDgGOwggIjBWHCtHa9JvvYY0
EflQ8lWBgGvAoBGqnI8pnAgXx+pPNfoU8z9JyPYLmh03jmIyasfCZCMyqJMzwnmvDdgrrU3nJ5xG
6hpl5fjrchixced4H52p87qoA5r+Hs654UKmYtgjRvSGzXeNlZE/gnWbK/9l/G8wLO8jxKE0tK65
r80UiwRd5PL87KoDkWQ3maCTMlug6Z/Vyi+LnLUXMk4HqAY+XK+Kj3ba9cBqZ4hQBJxGvEncgkV6
cn0+u0og3oZd+1rjvod2jRF8IS2GysCBInog6pgqHQm6KDeZedcwlJbtrmr+NMaa3JM8w6z1IPRG
pMPq+DNXUrDnqYDGkugZUQ/yqdBAajAZBOZaRvn8Ak30o/P850p/cypt42p7LiR//A28q0ZwQgh1
2I6+LQV+jg7kALD+O9oClcoa5NpUDGi6BovjPXDOKkERDYeN/tabFC3c/MzZsVk1TFy8Vel9G8lu
NC5jfAjG765+6Pw4KFYxE3uqvSrIh65jnKtsd1oPfTioLbklBmZp89qAtk7luxJ+G92ImmOcj3D3
tQ6NokRnRHj8eImcFLHku8m/syuDdWdieExPwryQc32s/ZuqEHEWnnXOtpoRb4A3WlP/PMogn5EL
fQet7DHK/3yy5k0cGt14jJ3PAsl9BIk7PAFJsXLB5fvEr3BsPG3j0Vc2VodD7onSdVfgr+W4giKw
Zi/LqiFAE3avWQ+NdrzWAbXUAWF7dH0SBNlYOHOwGMjqf3KAFARt2wqNIkjyit3LdGD1GPcM/8BM
nGP9zVYfefclRnWt1HdA9DPfcVY2UrPE3Ljh1ejRr2BXBQcc1hTf2bqkqLIS8+kDFUGqSUQJZ/3E
18AoPx4FZOTkJNJ16NwrHYMc0EOidrXoVbf3of9ndX+8ZFuVXOxwP3ldPHBKfkN78Q5KLBOT89A/
+l3+zzQUdHkYJPOb7Zx7/dVXO01LVwa/pClVJg1k2t/KUoGZgFIi3neIWNJha1T+IgkA6/YwiO6G
80VAEYM+0F9T8UwjYkXbUq4CU13yp8m7dauzXsBUv4duMdM1xHY9Vdgq19GTFy0wALDqVOQ2Q8M6
g0PnRjdQ9QGHkr8elJ+BBDGLGI+YpIE2PvkeezSYYkwMGnEpYI9r7zHiWGcOh41dxyryv6Ctq+Gm
G37G8qz15hJNoSGvFZKpUbkF6heNMvv+RylGzhB8eeimAtIItbpHvvvTNh+df2RM3OrMqW0iLFGx
tqRw+Osa4kNxJMiRvdteg8hkRRRTzOZ7XYe1juPLAZ8fbScBS0z2Xs3mN3z1bbGw/K2OHtPytoRD
rWkyl1Kudbbu3B+xCFf84vMpdrx0TzX7jK67KnCghfFMcBPobwlTSkd7+fJNKm8qqghjEumXl9Zl
9HDv9G3QQYm2OKI21sDtz86+x2KbzPVuG7CDHsQ+AlzTIebT9R8lvJTePmC6l3IbMR+dB+NjRPiJ
XM/JrkVOi9rH6EGNfVm/FF5Xtdjr/t1knt5Vyx7RDCDowvvlpp8BOVK5HFF/NADuIRI7h9Bcl0Rf
B++dgwzhLKEWjl9+uve6XcP1Ehk/ho8PgS+obX50Oa4sbFH2M4h3qkoaJRk4ga3OcnhW8VHLg8UY
MDhCO+UgU7NvnUUyCqv1HLT12U/fc2fd+xgfSzYqn72F7IbFSq6uAhYdvbkKOyyo5P0RG+rinHUc
CL/vLfeuPBK9FLELBEI2741PmIIqqyIZHZMp4dm6+oRulOe6fpEZWEUoUYx3g7kTOilmbomHrggo
AiHpqsXAgyHm2L0jzEQxdEoZqyrdnl1m3EKFG0BYKJdYf5GOaxLlzv7XJN4ST1BUHnx7bZjr0BAH
hgmbgBwLCz972PNT9Nidw0uEh1zknw63Yemw3kTg18Oi5GRBu9S82drNwLUx7RYr4PEhnzyH3pl0
hKgwyY95xcMS/Ihp7U3vT8tfsRhItxOUWMZC2leCqGcUxSws8ElaHm5aJp3aTmcMq+I11EB9kxBZ
YUYc/L/AOQp1oSEaKLTnAPUQMlmjOAtq55WXb+3gLtxdgvQgKKZVCVxf9l8WcYIsOUSXEAoEI9H9
0xxqzZ7WvVgM/jlCAs34sw5joDESmAzxJslXi7Wzo0CJm/gwpV6ArrXoQjH1qulvwiFtMraxkpvR
80KAFYMCFrgk/GQ7vyFvJ78OrAYy7VNh/k5YYZoPhxjrDPB8SuHqwIZn2aCZSNiW5xoa4/xFTOF8
cPBg4WhxQHYE264s1oXzVSa/CM5mqkVoJ/XJ3jAKLAlrT0NPw3/Wz2jvbSaH/d3HvUi4T5M9BBN8
1ear5XbIqbkKE3Fmz1jy0COc7egXc6yC9rOP/3lQ0TJl0gvSWlwHPiTWLGPcDM0P+cCcwqyryYQb
w0sFxM8jfsYz33M8wFPaegFTyMbKzZ3jfRO8RdjCrKCcTqeyDToBco/aYC+f3bXmowgflX+JO7x0
iKbFpkaX1MaHtP8clfdSB07SHnGhROm2RL+ik6yJLb7dSD4cQcDMbSbRwV/nG1yN5YQ1zqpXwwnq
0i+g/K844epRnSkpAU2wVbpjFh6oKS1np3vnWlkzq9/Y7NFopn2PWw/uGTmiZb+O0t/cfbrdQ7qr
WLxb+W1skC4XPJL2s6JhEuIttD9UHp9yvNVs7Cp5cqlPXZbGwv81491AhDRZSRKHueeot6C9RfQ2
nnkObGyjwLCSQw+xpJzUnpw1Kqg+9Gk7SPNDvR4wAXsGMdPk/mhkY2d/onkHKT5z8fmH5Q4KOIO4
nYOEzkfZKc4jDiYSs2aTaorDtcC9GoXZPoC7TM61NbDakLAKdr2xqjXE34eqwxKKoYoktuzi5aus
zZdhkW0iGa3hbm0i6p6xkyBemgOz0DmaTLyQ1iJVD17yKXgBeor7EvlWZx0mpk+n6YTSw5MVVH/b
SO7h05gDb532mIqN6imJBwz5bJZZzDF3j3UF9Q+jkpzwVyAE9F3Os6+r76X9q7Buj3X+Fut38Yzt
PykhI7NU0SewGi1/SCfcnTMnWemmydkp130NQCNLzhVzBkZmuYaOwyuXw3DOU+qRPzAd5OmRQQaB
Gc/D0jPpF02i5HMcZpxo/lqfBjkMmzBNCkwNmxQWMdRwpuOLNH1Y6T6U8rszBny1y1Cg8J/ujJVd
X9L6kHcbkZ4tc+1FKmfe2m5vnADv6KlpCOXDR14wbLiH1A6HEnkpvDQDYkS4lnX7RurRmO7tmKX2
R4rgiG1XfSk5/6S3w0Lc6vtM/fI0DlEzWeQ80801wpKJGMwiScpHCOGZPsN0NGXqsTXRxJ6zcJ9H
L1PZjIVJY7bu+u9Sv1eYyRg6GOojkcidb0BPUVXY9klmVMs6X+uaCIyZJq8uvUPoXWr51TAVqXmn
2KRb6dlDAhj3uza/uA2C84OuAInoHiU7G/PSVXI2GH+A3UX5DQHK6l95s3C6PVwbQzlgpyNcy9RX
vIX0c5xTZEIpPzJem0RyDTp8XPCHF59ttYHSwVfHmRUjjIwXevQ1ekeV/jKmFHfmbfkCTE865IpN
HEbCc4xxn8S32cj4xhP73tmkxUuWd9Ub+NF/7YD+QL1E+VeBMgS0ocdJaNf6RtNWbvhqnGXEaCXm
EB96h8qPh4wPMbLQYwCqRcsOTSYaXUv5ad0Xg0672dASSloTCWhqmbHQLdZ9QXTf1sCPkX+nNgfK
IcNV3trkoLxH9jPq31gzBx1b520EclzsbZKIsqco2Lhm59w40xGDT19Pw8TaxjN7b4K1TT0H2zi6
COXcqnfRXMAvoZZ853IajS1gLy7Kuwoiu+x/icaWUFxaasTwC6rDlPDgkJTEvwHG62hu6/aH4Etq
JmaUjA86HdqDUIgt/4UgTtVmK2czXufZb+3CttR4EQA/hAgrR1BHzD0K3MbtR46auQgeUsO39XBj
Vsxfir7CMZ4izUmVk1D+lOaz4zOGB0EAHkbwqmERGr35GY/13aoILPTegP4sIKKs4vaB8EHLTayG
RKi7d2s89tElcF96dKooNDmPLRoVCA6gVE0iGjHuamcnWbBMVHARKtq1Di4gvmHFQuw71tUhKj5I
Xxx4qbx9LbiosQxotwyPj0mm1TpRDy6AXnQexVU32egX/3J1C7DFAfYUsKz+w/PgmN4qEdvC+Z04
6Q1BmyZYnQizKvsKgfukhEZYtB944qAQAQs4OT3qCIA/PuqLD7f6ciCWGwSujRbTUIokow5XrTol
AlUY1pEsVUes0Nj2HfsRliCbK38uLRsCB8waTuYe6khs2JfS+ofCZNNayj5xPirlXrNVLLqXybgn
PXm42kIJqYCYGadnl8tWe/xQvb3ek5IXUE/itA/Ry1oWg4TtKAGqfXK2KZz4XfdjIS+eoAD5HC0+
2ou7gw0wx5rwkEAPzewYeO+Fh7Ep+kz858A3qYlsoXbbHi0bc2sK+N8JdMGaoLFhP6EmKiuDBJEV
4dxKth/C91SKmVWyAgxj1EhkErMEq3usYd0/0hIAZzwKLZr3FeA7T1/13Op+91K0m2W+d1hiYxLH
hlRsIov1aDYD00wQDnpj4H/K2cdxEeZ3RC1S3ZcUOf7wOXCPOM4JeIZS8sBNMScPmxe8rR7kq0jm
COSITmJ9M35I8SeHbwmyw/cYoin03sJYtu0moYSpQm+Ov7YqHxn78Yhtf8r9WzMdU0IBnXxdNL85
AuxqVxeHNgUps5hG0IrTcGtch/waW4cKHkevvSNHkLrNhwTui15Gu2eY+G1i1rR4m/sUVb8IDVg/
0wMF//QMOG68aOKKqcduikDKu+/CP5Utthw9PHp8Y+Jhl86KrCECIE+pDkh8zwQY1QrMMezOLNKR
cWpI8yUtBaZT+kKCtLDM6jqAiOiJzQBfSLyPLJTJJgxEpMBeRGL8q1XZVLCnNYaDwgmh5BdBG6Qr
PElTIjEwEoAvenuI4YVG1V0mh8Ri+sUyqABXXKK6qtg0wkSflclZDq+B0YB21R1S522Y8MEOk5hP
8Aq2jFnEGcZCKQf2rMSPWD95/cMVBKYhtpB1t8TWNDofA//WXKULKc1lnypPD8i9i8jVtfDFE6bA
ID7PPgIVz9k4d8Z4CXNsnnjuUh0+BIMTt7UWTect8cMzizzEI7KgYzp56+zftjsJvJCN8tu0cDF2
wuXyZM0HOkwEFQmOXxUtQfdlIw1rqh89u3rQ+fpzT6BWo17zToEQmqD8y5a9q2AoJyGDhKeUBByg
frjCefpqyqiTP21ZwnNsfaWILFwiM/DE5oKqyZ2rVCnUinyAcKd696Th+7SZKKjlyqn2ZXhwociO
NInpOwEkI/A09g58xSDlPDZqnElMJWoPXAH726bHVIcCJWrE2SJoydsN7Cx1FLJwm2YqXVLNeLqE
DYYvdsprx9AbOYc0dPgWGThbq2g6rBowjDRbdbc1ahaUze/0n6wlvT475ilzb+X2H+YUqIRHONEo
yPA+TWE3ypxRZN6R4rH0punhwQcx0L561L0WzyLevgV/wq2/YmMRle1cib588w1tn59/uN3ZbXC7
TsKsVRodo3HNGDb0kaep9N3XmtbRdI5gLrSAzNGzM5zZHOOUph6tMshm+mwATKqnj4SCtcFTogQ8
EtY6am+JOa6ktXbyiLURP4937tTfqrpP+X9quROKvqj7YB4Vr7789rtsXZjbiCw7pFsWthbsIqEx
b0Dz9xG99xO60Gh8mNGJpwQtNsqnl0FD25LswqFFA0b3tFT1P8uxAOnHdyJaR+bnAMMqJ1ioWI+r
vuOctK8+K9DeGD5tdrO+8hbDGfVBTCl8oXnAJqbO7qi3O5/BQrexg+3ovCfOEW9gD9tkKNEIwMXi
cOpYacZMdr0DNUYC0j+9hNWzQR0lpU4ACxIfBL9IQYHMrHUBCpaLJs++w/LQm/QdbDsZ2kPWhN9L
u8TCbyhJzGzPGuOR0T35xlpQ8Kts6iEkjPUhkpRd2tpujpn8qmJaTtIpR0Yq2OIRQDHrRHMnjkHE
x2bbZMc5kFnmX0PLRpM/yXatKd8EAOjW/Un4/xG2uWCOtbSZcdUxuUTsHdxTLg8q8xZh3QaKv9w+
8eryR0BPZBNBB4pD8xHHl44BDpnvc0VQf/MHjGZXdM8BUFicX91szWTcoChlWewzu8B8OPdSoDtM
7npSP5lXALebMftQJgBAfmjKPcuRncASgLVqbmTrGkP0TJKIksIS6Z2Dqz56qo6YAryu5GKg0sgN
++jCal7W08aHArlMzVMPy3Wlo7rBIULFFFrhIo1cgEvorQqxNmxGYWVIPtTID9kOAw6nCSHrjCdi
D/x1MmDwSev6FlCSLRytBh4+KaU836c+hLKhdEtdg9XEOExT5YdhaNQ5+ro23HseAOwOBu+QGwLo
t33zQmK8hTvkiz4jTFOztbvMaLF8dVPnKiTnXDICZfUTulMWOmnyvvcI0Ez6IRsaNyJSJjVjbV9Y
dPpJw2FfuONrsKuGAfdozbo8+2n1+EvatPQyN9602tylROAqMNgrENEKuhIP2LI5xm965j8mKY/i
N5sATaHRnWAfrfWWBXNBzLHtLJnDz80E92kjiVmBiR6EGGoqruuBO2HUXqiZWMgJFRUWoWFx+TCH
8sPwqdEamuhQ1b6CSZhtgWtDDaiWP/AJvsym/svJaTAaApJYzSv1MTEbLiub8RhfuarwL6FpToXG
heNMupB5LpWZacJNUzv+ntNOU0zWa/j2eI8uFihJZLnI0IDSUYkVZb2q9XBTOBo0Qw/fqbtD4EHW
iye/yTNaxNFb6k4GVOPogvCsU/k3pPeAWXLsXT0GYCa9aJm/5Qnwu7xda2q61AxtaaflxcLS6hDH
hVqUeFH5yqvsrA8+B4j3CWAJHDeamNiT6PZYssIp1QxieAH7lmO2NZgde3G6MB0TQX77ZbiEQjON
vfglp3Der3IPyh12Ps2VnAcPpY/wZPPMwb0Ji/IRticj9t/cbtz5obmUREUsNBwdGk9eTmkvAuhE
0afLuCtBAhOkzs5mc6+CnO56f+50co3Oa+vJP4y3p5oTVqBHGVEuEkM2D9oE44AiNvgtya7uKGm5
moTclw0CeNQ9gql9aWb8HB5GI/xPwNNsAM3RhCf2ySWv3WxroWxFzrtJmPRjqjwV/YevRTcihWaq
2aBYcAuWbx22bkY5aoBm3FioiBR6AgKMXt9abrWXntjBp1uJUbt4Y370zXGbelyKhXUzPXiXg3lH
648GoKYoRavAilKWv3547xtUlUmFHXhcDELbMxT2i+rm9/4RMYH1Hnt/EEiuYdSu2pqAds/mZrXr
6EvjaiscBEkUS2g0p7iW0iJT19wPvlwDDP31VP1oNwZ1H+ddZf9gnf0eMJ7E7MNrn/FY0LfzNONG
ziJ7Fhb1upxqv9ytri1GdwZMuee96ZJgLnM8DPBrtImg4vwVHud0Fa5D2mfWqGKOZx5Bcb5Vu2Fl
cLQrpu3MdafD72UsnTTZ+I13yglJriKkJAWelp6YWeQBSpfzJQPUYwWpos6Gr8bPGiPBINLTpacY
4EYrrIIKMyb7MWQ/4UQsxhMEtFlf7MK+2JvqVxpwKWIp9omuwPS1xyzQo+7Wf1AuQaNpdl4fvpXI
lXWYmLajXjUP4Qs0ygytcLLME8ANcnKZsEoaC+0A0ZZWmS11FbxKZikeJ3cXf7hq+M8s+bq9Tn4K
Bl4l5xSv/KqDVWmaUTyPe+3J/9z0wXgAyrfPRvPSaN4TSv3RaAingVm8zsPiNpZIlllnJlV4DNPx
1Yrxlufy3spsB3Fzq/fsn3XEWEr7beukayp2xY+WHkSQrFM2jKHWn+1QfZRaAp8U4AykOp2Q2DRH
DsA1JdlsTbd5klRnH2hnWiAlYMuVIWDBbsZaiqJaBD9WhonU7yhgE0ZQY4vLYERwYDZYReG1VR82
9aBkIGsTOaRUxUZRvEU90FYH5PKEFXI7UobEZ4LGJwNoZTEyK8hYQyw4JxBxBYZ9Qdj4GpT0qrR8
4qT20I9ZeWPdAvVoBsq/tIsItceHkXbzyqy2oa1eEvbvvQt9aro5XE4FJ9mGXvjoFViWvBL0LSTR
LxJbOarSvFLCLqWrcTgrGwllNfjymQjjoOZHzvd+mwLdNsFBWUt77HEPvNCaEtvGIdVWz7wv57Hd
LjJDzgQqag/aiw1YvDC6RRbJVYWXIJF7h7a4qLx56epXRz9oDnPBkcrLSI5tXdFvDcukCZlV/vXI
fjLCe7XJcEPuTZVXj3IaFZJC2lQjRWm+aungQkYT0HQ2UZEcVIskGZxgDWxpukk51clGwv25TRy5
iCDSNimbAHJ30vDTIwm8ZWBcFqwnxoqAiA/DhdRZ6bO07+dadFK46JTxy+PFttBuTV5SBfFHpgHu
tc8aa7qxNtFnsT0KWd155bPE/hNW7boGslYG01WdU+sgjy6cVaJSuxFemwRi3cTZokTXgS6AC/Yf
ttA57uxbNKWv4pGwhvQrTB9BYe6wn4M7wS+PbKfvsi+iX/DcKcq1ZiJtsBovxuLY9EDWg+BQhshh
fFSjsyJk8VIw/rEswjP0AfSdYjKvqcx44+OTmSYj2qTr6WxznA0FFbYJS34m25IQFZTPeBIXepO/
94Z7iTGYK6k8uyb1mhifOJbfChNpaC0pb5p70EJW8cAHp8J91qX+rzNdokPKEteGsul7fYaaBlf7
SEOYTXZ3yPMq5Rvlr5IrcyLbZpmNgxUlq8MdHCXvVtUduirccgwNlvGZg++EvkCy3LjAFMkWhhEc
PWRpFe8VCPiApJCMq8qkkQX8uKpIhlMrls16sQnY+ZUUJ8R9rQr/oYh/qggWlqIAySFxpLXWGisA
UzVe/OqHghdZF2hoeb2i3H1I5i2Jj0HU/MUTKfkBMQjQPYxq9ixTUOSCkAkd42XJQ51LKn6NUK2m
+IxyJqMcpws9ifCN4HFO+mw1VIxA24FJYa2Dp7CKu96B7o2pfNSWmY8ZQh/34GnTrqBzABPwCcEO
9X/snixRAPtwNroGGpodfRTsqrHaqXy+uuPHqTHqDMm1GbtdRORNEFWr2lKZj+C3hfYievHyANlY
/Hilk2+KcHx0Q7proI/kY7T07PrVmzZBBzVTK0lBfxHIHKyamCIPLUqprlqwzl2brF3NRWbhbhQn
3RR19NaqwwFV2hZXwEzPoh2gkhMl7dwc0FsSFfc+aOUrQQagCa4GTXzb5aMKm13TxN8D6YgDyotA
C9lcQ96S+cNB2UvupkAYX6BlwgJWs20KGwfLZ09iEeyPmCxWoF/IrJdMTmiygb8D+HnhOjqEAakW
EB3jmBAbnVCaXm8evqAIQSu/DZBD4lHRzm5CKz3YjM8smwpNVFPIsQyh3ZhgvJpRwefiY64elPGh
kva2xT374xWxvVJrV+FQ07bY2rEd4mVdWoDJt26YrFLoXnoKCIdjOsmTz14Hv1907kdguh9a6W/y
kt5Oxmhucs1F+TrpofuezQQj6B69jZbq4+U/js5ruXUdC6JfxComgMCrlSVbzvGFZV/7MOcAkl8/
i/M2NXXDuZIIYvfuXs3e4NnOytcsxOpTxOkRHt/KFXL/lnTKYAK7cP6ZTiimZ0SOY3nfe5bYjS4u
RxKPs8KTVVETEVc6OmRMvmpCpLY18FaVkQiqmgiGD1VCrt/cOszKMZdbszpGbKyM0cpYqQLeCgSV
Ekm5bjdUexHWzpYywHO42J+U2lIyUNEsZBFsumm4Ly+6BFLdM5IMMe43SSS2tceQTbb3NTnN3eS2
jxPdDfs6qNSqFDyJPtyMQp8wIF3gWB862kraphKMfw4sUxdmEZaIgjiiv3XWC4xcQcULfpv96KPD
e1MARaA4GT97XlzeDThx4atVp0hYp95ZsSn2e4OnQYUBPgLB6gxAJd2sM+6ZIN0nwbCfQoxkrcuL
XQSkwtZzK8kf+1nDE+tyyq/ATAkQYqXof+KIxnrtdsfOju4y+3eRdJYm4q1hBnZK2j5V82Vl/rZD
vSvF/IIJ/q2P5UlLfZTU8+Jmv8eKxGTLHcMnVBNAkkQ4hTmSdCgr6yHHNohfFZ8h/g0nqnmHd0eC
B7QzP09Ze9f3zLTz+pwU9LJjyInK9LF1yN7RrSq3fU/4zsx/vvZ5FGPvbXEzSuam4kLO7uQlxcMS
pQcxxlcp/FPghm8Tifpycf6Fs/xVtAnezR7ftfKGO9ZCO2fmhpHa1nbxZiq+erI/TcC03iZ8/VQz
XPzU1Yif1q2oQxxvaDCtWIslbdpyI83iLZz73TSX4QZ4DyjmJnkXg/cqSrNKYZR/hctXUEQ7P4sv
JdPUTekly800WY9JOD7yPnxzmxg9Ocl3oU+CfZ7Gtw6RuTYI0xXpiDnv7Nc1zDwPaq2ZNrvaMlsP
bqoY08NI2JBhH0Mnxc+0oG5p5fgoUkwvekJX6RZcgoHNbDvO564uX9oJ+0Wm/QNGcwN4zmo3KQ8z
AM4EIzAzTtzyaCwe7EjJGyOZCXOUPga7ILmfi+RYsJdxHZcgDx+XDtxPQvSn1ovfdJZczGRfAF4/
Ysi8WgVLA0i5N6pbabQsIOscekykYUz7/0Y3f4wASdnx9EFNJEZ7HIFp0l1C6d0zDT95itvYglVv
ls6f0+JSD4uTkOVROmi8Eb1hy5S9wpZk6MQEhLstG/xzPWE4BJmR4EUncnEO7AwZ1vwmbuSdixad
Ypzx7AUdF1MsNBqzvQ+npXEi2ts9UlNtuppcn/yWsJGc/2nHf26Sei+GSGDRho/XYgSOVYUbq6JL
NX/oE1CFPvNp5jEpYQ2GKsl1JtoJOku0yDH9w3LFgV32xW1j1yeusyRA9THMrH00qeJUmv6nnhr4
zyBBvK/Cc37nAaJC3t+GML4lrmw4r/8t1H4jRsUZWRMHSl8Saiq5sI6d51lFR5kSO497xZqgSzjx
OfasewUyKs8REksXAL/f7ZdpAoRrvpMe2mTVjL9+UD+UJM4gc8sBP1EheCUJ+7bvKHyi+O0a4QqN
a9qcXB/Tq41E5DItC9WcTGyuTTN99aR1Wp9Au3DgO9lzehptBunJqKseBN4s85APznZiN7nwWQfW
jPtQ04fmxSbcOYOuIQJCr/Cn4imU7cfiBDx1MQzRyY4+Zy+qIf3muJ696CRj62I1OeJopGBv9q8z
NVGncFmTGgU1wWZEQ3FSm6nUf1L+9C7c5aIMupxjBGUX84nKc1hdmpUP0bQe/NswObcjqLQjXDMi
OKzMaRN8HD0fpzPZhogUhYVRamD/4NcuUSKouK0SLIq4hMZp/Ry21XHGAd6VsCIykHUoQmrXrfZd
uIsQw+3+l2IZVrJRbraTLHaMTA+ybVkjAoGiDvGmyuNjKeGnlBybPRrVln8Vi2Hiz0sWnVOR/3Su
uZMYbfzZYuBkdNhEstv5gfmIXVy3HgZbFqumZCBRDrxixUU/ZHTEkUODJdfaY9MmD1bGP6IdmGIK
v35t6oKIiAbBRp8g0Tj8aLzpQrawWi8Pk9/oN87DHgcqVUvazkm3eKyps6HdEk1EtrBSvc08g8TJ
P7+YDPZZBa5kzPSGwjC+iQI9MFGFvRuc/Kmw3eUwBta1iotLNBWHUTdMuatnXz156V/akWCMfCuj
1gBzvxuGBzfDrWX6fetW565FpvMYt4mr77Nh+menlEVhikP0xd5cRztFwzmb5BZXClb0XvTWbeO2
f5mkqCWPGAVRKvfVML7rOSMPkFUHsAfzBmmEUi6v4Btm1ZLfeIk+hxBA2pSsspLpa4m9Rlfkiie4
uisgIgh6WF7ofJKOqME7mspaztGgacPKbrXBsGsAUrGXqoeLbvynobS+Y+wxTu0926w9bA8llHd6
DXDRf+cze4oSFg/V9F23aUvjTQ16dDYHr5Pn3gopi7G2YYvFFfvvRtrdJ4FVJvHyNLmSO2nxwPVz
7wwVeyOF09xRVsgyUm6WifR0OyJUtLsscl8BxFD3NhTOrpXtW10VQI/kn+cnV9we29znb62AO6UT
Jel00EFuGl1qxMtR7DtLosT2016PmPXF+FaJBjqu91iXRMOc6lYE3Fy82XD9Ni99bB8mQYXgjJVl
9UGRa7Q39gQvRVPWXQ+PrMKPbsmAmUU8R24L0ILhjHTAu1NiUqIjio3Rfc2tq8rs79iv+yOfor11
4sWc0jL5HtOeUHKLX3vweH3h7Bhm99aeJxo55rNnoPprNtiaBCYh/F47t12BIX4U5tdu9al1eDYi
Gm28nJ9YTK41wEU3k6aazD0YtC+r9C+TPZ+TtAhRkZmSRFs+5QG5tBTFnT4wbuBEuOX42aZyD7Z6
Rj5fgJbXBKthMzdkdMgd7mYqrN1xvM9hUPvNDH+0qc5pq9/paPCQ/jBvZll/0Rx7N/UAbd9dOOgl
IZ7RMm+tyPfLyKcwarBu6hiASGhh86B9cwxT/x256RfP4WfeVsQka6ydkJGzgRTXspDvMh6bmKzt
+AK5yU+1dwXV95ea+Bpk7n3Qqsc8o1US158BvHoDmRizwDQ9hN2A9TyNn7mQzniROa4H9Vf7JK+H
kBtu431zLWZokjhzkr1KpqdoKD6ywX2jcOOrqwbSz7JEh8fpFc0TXE5iP4KZfVT9XWTcr7TQ13ip
9n4cQ9fnPm1Gd2uHZAC6uSN4IswIoSlBeZ53nhXj/8p2tIpDNXHglTJ72hHFUBgkgCuMJD0K9zcZ
G4pVlf9f4iXToc/XOwX9K9doce/NUtImlrMksas+vuAa9Dcg3+5sLBKc2PFrUXKZ692FFJzlBrcF
6satzf4CPcwj47WOKW3RbXzP2QgraG6tJlDbZOEyX6+bbrvDEKJwnkUt1hZbE1ZaxOyzHK6wD+s8
XZNgEVstWv285U9Y3G06F523q0jE20FjoK7jdtdcobL+PRv0a8STuYPlmN7oKJoJzo0PnWofWJp+
c7s/d2YAlFSxLQq7Ds3JaR5KcpozUWyfDOWGaf8rAtYddGRiW3q+bxakY9Kr/aUtsk9Fb122DK+4
tAipxM2/WOO5syfc3B7TmkNVFSlh0I7t+NSl3UfgkuCxWuoXylNf9feCrUDd6SebFUXXYVzkzmki
ExPPyf8bQ+cBt/iuRgJr7f6SkcoGMvup7X4/xPFdlloPslkT3cmzzqN9CGpzdoj2VVj0THlWVoB3
1dozUv1WuMZGWd3lvf9X05BHsOHJCsZjTdLZnbqXvHdwdLBes+jXbad468iQXxgCW5zs2T0zOMAd
NBA3FG22SWjdwTEqTkPMgZX5vGnayWHAw9nLAvNEbd06bE/fXI13MzwwDFTQB6foauWAbJeGqE5d
l6c4I4WbIg03Id5o7lA4zJBIU5oVwWx5af+ZA/Swq/FrAaofrbZGS1en2guIzfkPrkp3tVm+HKvf
NfyI3so4/clGi54UzW5T+gw1Q/c1Qh686dzSOll2CBuA7vgb4WUMgC1DSpzNnyYwrIbd7kmM3UFN
6mtIEbsTSS1PsFzBpT+ZvOYQ0nwEo/qduuVoK+tHF8a7JUi1cYb6XFpkVlQW/DYIYZdpMQei9RjS
7b3LylvkjnVIIqTWcfAA7I7iPz0Xy3WRRHsTj7RZUfFCga8YglsrivS/qWcNaaqH0vivtK8DJxiB
T8+tDYgVVaii9e0m1YO9oZ6Y2y1dLCci5oLj3IK6S0z66Ojhp3KD+ir5vvZK4VpfwNRt/AaKvHYM
xoj2vEzFfZPT6dRylle1j+oy/qP4SGzrnHRzlrLnIg+AKaXBEZsCYVoAGdZ29iNpDMYhPtnnrA8V
4Tm8IW4eI2H2HdGAvEnUITWBd26yhp1RLB5skFZMYEjjSVRxA1AzpCX6NUw7X6nGeiOihMnL+xka
Xp1FAcVJAMkg84mvQZQV13n33q4Bzg6CuiUsMeTAKY+kuK5uCNdVdnMX9+HZV9E/5aV0rTr7PoHh
sdDf6U2X3KLhLClYDblB9z3okFMCvztb29reuR0zRxDhw6fo8jcScFGz/hsCHP7d7urLngYR9QhQ
4RDW7Y9FNCyfgI1VvKCShWqyNplP2oswBxb7AIEXQj53IQIvWC6wWOOILWRz6jJuvRjVbmWV3Hrl
fD8M5rdS83XAzwtM/eyOvGHW3WK9EnW85oXeRnD/7kGiH2eiZ/e9HPvuV5j8cUpmdhGSng4b1frG
dQewD8WClVLKZHmJQF2zRh8omu2orVIRWUqUVgLgw79goa1tK/npwIzHhBJXq2SbEHkhNVlA+9nO
SchOlGBAje5OkUUUw6qZd8aNN45XUcIyzP9BM77EYZmipvxNbRkdZNaPOESms90O77WjuZQ0xQsc
cexTYfNB3ehzm0DTydILStgDdVsbz+mhqqRnYVffbgV0Ja53pc+TO9q1xybTkLN02+yiMLp1s79t
R8x6VnltzA9QZ4Iw9ISG1q219onTQXyji/o9jZCas2wZT3kHgcXJaJVARVMnP4m8m7TDeKeXfn5s
44okbBMPm85mgSewp3QROEzV35ppPvjEoJoy/Rl8IkFsra/FWNAnN8H4c6yHqWe9oy3XJomQ8/PN
fsc1I9pN/DU+dkq719wCSLJr6QDg9xXR/BEqywoumaDh9KE+ZEV/CQU35cS7SUA4tv70pmtCv/PE
isGno8csNhHWmIuZZb3TaHmAZcy10uHfQ3Aj5CklfdpFa/412gWp2XM3owm62psIJ1Oc3GoxmU3b
lwDxKuSOgVjWwKExFfV3PRYGTYlOCDM82wqcZKm5QTLp5Ibe2OSjawEn0PbL1ZP5hM7LG8qoWKzm
NKSGNNoMlLVK/o+mgbbgSxc6kP2o2bLPM5VcU8ynnrApUD4HVFlOAIMS59HLaLBksnsmJE8aTJI3
96aiuy1Ee6XhZzh2yr2dPWzWegF5JCVo4Hrsj11IcHv0t34EIZJirwD/REziJMoqdp9QG31J71/L
qQkVjWWFxsmiOc/5r2kwRybuDCjK2Q90ggwc5lEBxKQsnuuQlFevus92leXLhJ500/6GnJOA171j
mNBkpFIMNY41flTIfKnn3yWTfm768cfM4g/R5TA0nItRG78NKUdzkINvL1Q+ED8d8/e4K+1dPspg
a2Vd9F9jfH6Dw/CSZ/YrbaQjCjRWXhc3YyY7nBX4HsUSO3tKu+nTSIN3TwbjTTylzqMkRSWI5V5Y
1VBkHKwaLZxKDcMvrLOHGKsL1u362K4iQYv7MNfOwzhXj4ZXme/hE17I2nO8JnsNeWNIQ0zpxKnq
/ktzEjFH4Psc518d4cIs+ynHm0m7oUlRj6jnEDHboHitGNzKgQuPHQ2wWNSmw2QsONC5UJy7DDSd
9ik4y/EpeT7Zk2RAZaypM/BW9RMrgju4kD85wl1eV/iFQDJfaE5l86yp1C2n1RhYgPoqT4xyhxhr
vV8u+4W1bGyWN3wunIw0Mxn5xI0vpBLIwRQhH4qAfYWTENYlJdujv2prr0FWVMTPQs6Em3pu/kon
vtYy+3TSBT+VF2LPoqypVPThFRmiX3vrEhimLsuDr7jsqCp7ME14GJvoHIYcaOAkb/yOYyRwGxQQ
r9zxo38oSXqXPVpODF1ST+dc4yFZsvbih8PTMpGKCjQ766oMfosCAoovD1NZPAjx4uP9YjY8TJQ6
ZI61jXB6LHTTOHHPKp/5wY6baDdFfKw9kE0f3ktGpnImnOAt4mh76db3c/9o2agjIeSiKCbvgrRA
aA+0aMEdrQT8YIK3psAa2RODMwnBN+AavZ+9d4v8rwuSg2Vzb519RPzZa9NTJX+dVOyTcDh4IZET
JRUQjuyqk/kJb8V9nA739BzynbSYCEAp0D/C66UTzm1aI4tB6HkVxbytPee+Ic0jouxgs0hJFU04
rf1J5psmMv2aY7EqiY8VjrM1/KzSOt0mBj9brR/tzOI3zMZRDPRpfZHAOolV6VAT5IoKFlIClGOm
bcNsAj0g3nFFIg1QwIq2a3EyDkPT+H8NPKPIqN03TbKvgHYvImWjm21KPIvhqO74OE8N/UdmRBAN
oABBwGzPccvvI0DXmjk/TdQh5KUeDxciW2iltzU3IMJO6meaB5ohTcQQ7rtv7YSx2276V1nT9W6C
i+z8nzQlDgdmZlHLyW/jhxbiZIkbFggx20FqG1JqSTIJs7ASe3ceQNk3/1JVH2spKdfhhtPbH77z
VCNStKtNEId3r/QblpEb6fIdRlQTmuJCGfMe5XozLu5dng4PaUnJoStpJed7ZPzGW4m1xQ05beS6
iJfRehenczzryq9mlW7Wy2JgraDtkNiIco9e4BFiL6I7l/o8r6vuXDI8Eaegpey7nt9fHCU7oZYj
jcQOvHtSm9FPDbR/zuXFBj9sZXI7wb5oZP4+2R4og3E3o2xCg2JQhiQcWZ91ra+yjLcZXGpK99xj
pRsCYuqp0Em+ESlLAtHSTOUs3QQSI4YuZL9P8Zo2C6OfZKi/xZAC/QVuy+3gqiAkRDOWIqsUe9q7
Z3bWJNuAR4G9hjdX7xPIG36D6k2Z2xQRx0QjUD6+yQp/pYqG55GBFHzT1UFH7qOXESwn5psTLNMH
ANNvIyaxOlenhiWq4bq4Ce13f6C7VRTbFJRS3KpjSynJ0tY1J2V/z1oU3ov4F4UdkVdcdPiYZEy6
YKKOXJQMw9O8yQjDE5IEtRNGv9IQ0sz9HLMSCYQsLp96STWwEFe4p7RcJN9DzZjc9x9jGWHV5K+m
OwsREUgu2my3KwlKAzGYm820pMDicLSX+d2Us/4LggG/v1z/nETzRE3Fb8F2k+ZnpVALst3kUg80
KkAZWEa6BE1pkDi8dIhzWNjPXoqdG4WELTHND9D2dLM3ef8GwhtjMC1esu4pIR/d+8Gz7JO/shPz
htK8gUcFz9x7mSYQIRoz+WdX2Lj/PAxoThfeM93C9bQfOiwFs2CrinoTsCyml4d+8iOGtF2GYrmh
vHjCMW0/lW71DycacE6c5Yb2yK3vkUWLJ/e/FH2NKSO6pBGFUPS1bVT2f0s7XYWeh6V36uf+QnvQ
nb/0v2G4huabz7T4iY3LIvWzWp+ZmvXXgAGR5dBQ2buVqlQ5BiN0fhsA0etJmfvZLlvEn3TdTdgL
OhrZX0gchivMZPK9ewsGidHLRZp0s8jfVmAyT9g/gJQINE0L9LFF9v9LbKglGq9ORj+NndyxrBcc
XxRb2L5zQc1ZNtbkHXWICVYIptaIyoXibsGZCzGMfh7Xhg8CGAbCDLeod7e5jOBLkq5bv058h4X1
aNgHAWnDweVF8s1jN1PAWqzc/Iz7guNH1w9yFT2KBZm6FWsHXv/U9ZjO+lUN/xXz+BHxZ6Qiaa8W
XjX4LG0Bx8DLCKo74aM3DUdBh5Zd/as6edQpq3A3+Cjm/gOS6qZQcA8si5zmOFtPnh0/VeiWQfiW
0AJGTF8t3sOEfs0xjrjBCJXRfNwVD6UmvEFtado32xjfjGyXtwqAue0Ev1Pd3ng6vFJ1aCE6LC7U
LMIXmIk2ISYcBlHpoFW/BMo/T9ZrvRA74mNDE3PaL5Z5OKncvSzzzeiSwZDdXuRvkUwhSnFe9kF2
CGhGlEgUSVRv3ZzNm2yPjprKXZoTFNN0ApTjOG/GHAa47dq3aZGd8zD9j+Uw3cTNMylpXDW4xLAN
dsMMtHDcd6r5KFnEqoBVab1Gf9Wy1+14SuJ/7HZA6on7fBn3uTer9ce8kWG579PP0LmW2F9SCSsv
AboO4Kfo5509Plm8IkxdcF+ZaPyGOhCJr4KXa5OHdN0sP92ygt+d8VGSPe1trPWoSldg5hWuY64n
yiughXvOLUaSq7OSVmfG1C0r+m87sF+sfsX+gKpwfL6fbi6+q3w5JCW4IpIHuiJdxRDGXHcACLyD
Fcbfiq+7SfEuQOIl+E2zHp6Rm1z/c3G4owT8tDOJ4ERt/XRkxGvuvQ4KShtSwYPz26/3BA1Z/DfW
uz22ZuMHK+uxD5EkOnXrIhoBCPm1Q9qBREODlQSmj2g+WVgrWcZuypwQqWJsFyL6dALvzoqG61Jm
z4oa7LV8CwqwaO5NVP2LmpjVTDHiFAsZjVrpObtFMoEh5DP+U66zY9QItkno6JuRMohe9XuGPsRw
ekJtcS9hlwXdwtonbU8DryBpAzlTSFyYfZrmfjHNW5TjNsgn9S9zfecgRJ+8YjqhmnkIpxMwqegY
NSF1NpZJ8GG34Z0P1AX//fBEBS2LHJjdm8bhftY3AMQcweakCLjHMzqlF5Wa3VxZ8jI3/V08hSMs
McqxUGB+1fqADA6xiY7l7AaFzNsRZqPsBUbVbYL8dMebrtt0Krx3yzmGkYylyBQkD1lwGtbtbXYM
uR1s7MSHL2fjoMUmM1j4BSQOrXl8DXQ5b1sb35sQcrx1O2z5ysafl/b40Id1KGl9iFDs1LyjX1Q4
A1tnOhAEwiHq6+jO60i+t9zQt/0QkEikhw/0dfGXBimVT1P26CDjbOGQR5t0Dt4sOHgDXrpXeyp9
tlN6BaSNH2HsOLdqzVRTczUcfL7eTRUvctd5uAvwKfQ4i1R3kvnwNTWG5JgrCIs4KflOFdTjaVmq
Ya/qrrubzfg9jMAIXAwx71ax1GA6MZ5qylnzBCt5MFge53BsDo1lrHsv8ss9+X6WLyG1XfVcAkdp
JqRt5I2bIWBWEsPKV7NiDZDRnS5d17ylloUZocAW1jH4fDCB0zCfq1+Gnfo4+AVkssgOoON2gLV8
Gw1F4Pi0ZnkcIRYBx6n8aK9axPAuC6rrVBPGyA3dJHHvx0evdl5ShziQIBG+jdOZJBt2CqqunT2K
9h4L5lvqkEcqxgDKuOqefZEZlL1BYtkcDG9S3BBtJ7FMOZF+5nXhbUWSzdsoUT2YkhqsQ4Zo3vrK
nONC4FwZyNxkMQ+dt2Iockrq1re8h+TK6sf4xgf7zm1CRxydsZ8hnBJaOaZc+7RnwkPY8TIDze6B
h2GLRf8LP5ggFzhcwwllP94tmOYDx7qEQ3eJYyd99QLs5Y5f4+TFLzgoTBVSusFZsVeYY7rsc4u7
TON26ho5HTK/gys+ln9OknNHt/bJYCf7ZC6IBMP5xqjakqTwI1aSXYwZzny2dvskll+smbtKUVRN
GokVEsF7jMLNYp9H2uCzkWx4rSkVLtOXqEvO6YyAziXR7qdzWiuMQtOdo5hAZZEVIM7sje97fIQN
zkLelgOtq3SOW1K/jTo8aEAvNbmqAmpjDtg1zPOrnzT4XAbcMvGT56uN0OyYTEKWTzD3CF5pFMEd
jOw+tfS+auX9mWG8JPX8kpWcbvjUoGSkJ9r/6m0Zyb2LMRoGdHlK2IMpFrz5yJ3NWyay5aO7mRI/
3wnCsTczTLjQkv+NFLLjUKNVjyO7hds4DKwkx8r6Zs2uti5wFNeL7tiYvooQXbLzvp2SX0Pgt7ug
neA7qL9+AfbcL/k79ohNHaUrM/Bz6ah9ROjmcE+vua4edG/WzBkX+DGnbbCT72mMYWQMsC+RN72x
bbQ+IiyPyAefsfEOOv0pkmjfc9GSs3yOrOoZPt0WVftH8LasBcQzd0zPuYjdE8Mvd7hkgTM6VTem
zb8tUpJtRQMn/XD3xQD/AwW17EE4W4V1HWL/x0RszbvxGY4rDkSwizGJPtn+Nxv/U2FaYve+mQbc
GEsa3uYUH/ECPMWYWiovYBIqd3MJgK8GGDYl+6EO95FcnrNmPC64KMm2MQ0GT9m81oJPaGNl06LB
stIIR3BVlChSV6FWsD6DwQxmaQGsxr2BCru3JU2PVIbiKcOoX6t3hQpPjyD5Dg/Qahtn3jVLP0j4
LCytbJ8fnNFEJ4Yqv3Qs4PYO928eCh+2IsHa/uoPZKRkLDX72CR6wWLGpabFlVt0pQWlpGGQgFzD
CyYxaHZjqO91YKaX0SvpgDSNfA7ok7oTLFTuWgV6wl+77ukrtC59O/dHgi3Tp4poQOz9vKfVCysj
SFtwdAVc0jiqafXW81fnef2dTsGmLQrnRe/3bIVqj055eygYVxYuwZPAR+jq/pj3c3yoTYGAMcQg
upmWl2Mx8O4ajdffxk39p1sooBaGw4NLBwki9lIBExMF1c7c4heSEdL1r0EY/QG5f4r0teqYIobR
+XB7gCZ45YiUCcvhhIrti5Ug+TURQ4mNvET8tpIZ/wWB/EXH1UDsqvHBqvzquEyeBJpNMxvGmk+r
q8q905rHeNbeJQ3d4txYAUdOXSAQA7Bv6b4IVPYczY7YLeVy6tNkO6CXEhLlGZ6B10ZNcXDYZodh
8FpUDr9CJL0UXAtlD6qxf+gRuR21+pLuzHTd05wVp8tuKIO3ysHosxSXdkoPXt7dViwMu1iR3Uku
xDxOgnGvBgUJ3/USdOmOQineHGI7UIxTIi1xTuxkxmvA4gvlX70zY3MofQdM6vDiWPFXQT8aN0Pu
eZU/POVu/pQvzotDyqWr1LUz1D2y65YlJpQgfFAOpffsEnpu3clI4UxWIiIEXLoyksMc6IfMDo6B
Ef+0zJ6pudnaLCEb7migvnd5Qwc6BSN4QT6aUB0qe6GGzHpk1kblU7ypK8kzEBlANzX7Sl/LEW5I
uXVYAkaOORQZf9hEcCGNiB6w4PfEnjfI11xTnzbq/EhF/JMmPbvBgy/YNflXSyzHqB1/s54/B5mb
onFf2wzGFQWZP9ZK1KpY0vWjubemEv4eXB+pd/1aXM09cd8JSn+oVGDlyV3J5/odHBPFW21kG2En
/IwsEozV7Pz4oynJLv/11OzIBh+bgRX4FeEUi7CjM1qeJxEcjV1/sOE5+kH86S9YImPUzr4Paaks
3iqfcY7KhT1nHKedSFlo9rfcV567qXyowzWc6PynU6JGGo7pEJW7zp9/bLb1cm3DKITauxzclPo9
E4faLRa9StHAmUbpBEeqJfA4ZuqS5/0WAMprGTvhSv9+8niMN+xdf72iPmozvoJqplcZRjyBMK7W
Tbv3KmPwXc1Pa3nyhCXsyFaGri6bi4j96ad0OjRxzgVcrEGhHfuP4QZa+YF+nlPWF6/RApZ0zjO4
O8UfJv07GrKOPfZhKjQAuiF6epblYLx23ieA1JsiSO/basXisnwV/IFrHxr70FHD0noQn6RDAmki
D2NIXFjdvA19KgpU8t6Hxc/U8EEGJd55thpmInQxK3dHgijbVEIcNOTAm6kYePDzc+JYdzkw98rP
yIXHe8T0Qw1vwcJ8qLCh7caC4SUEmwvMcq77PWULCjSFw+OfzR8uNqNx2Y3lIU/eWKStQ8p0HZqv
QTD9QKgEBdyznXOkd6C8bx/ZGMEx8Lkhz7T9ISFOx6giqp+/Ksq2Sqs6tczMTn7WA2AEtU0D5zfl
9JMmu/dG7750LvXwNI0zXDU738s4uK41Ge6ALTFoyEavQ+TBNvZ5sNVXPf+WESZFaoNSmMJ63Fnx
8muLQ9KTXmjzXdI+LrJqoVZQn40LUHQYOhQ31s3MZJTW9wsrtZbkAbKuP9GV5LifYf8ypcyT4nnO
rROTB/s2cobkep/d8L8UN709splvwwSKonPfMR2OAy5qccbxuHaBoFK5n8AOrWpttrihFPBAQRso
fJImDjYrqIQJNIvqkCAEtxCwpwWX+XNli0/ysTe+Co8useQwrpDVzcHF4cuPjQQyMq9HK0f+nHvR
JlMnjoO8xtpCf0rmxd9EwIMOUtRaqVKVlxpHc0TBTh6L7w6rkmPbWz1hDOOP1JBKvAsEVqynkbKc
DAmyAc4zV1jdsecWTrzVIHL6eA2b8e9agkM81EBWpnMzN6c2iI5xFh+kz8KLuyGIzw4ZBBX3xhEQ
sI4Vy65c2icK8dIAu+C07GzqAm7sUrykHDQR3RixuA+GcBs5/wrT3MT8/jJWySFEAB4h8aSMenKi
/2z6n3X4pNaIQUhTGikgzmfsYuY0grgcmKQgShct19v5mJn/bLzxNeJWDLSkpJhkPjc0ZfV2ALdZ
l/9lUMJt5jZcbwfLte5cXviVMo/tuHqs1JF/vEc9dvoJxPTFnW8LvtmwvG3Y7MWTQ/iC5RuNJE1P
6SwGB2KtzhuFy/yvdjf6LxkfZpk+deEjvo2hI7zKEzq7d3hKvyyoLLzUKRVs920MsAmglezfSGPe
xCAoXRKi1mcg8Ih/euVwjr13pK//kXYmzZEjSZb+Ky11LsgAhr1leg4OX0nnziAZvEBiSwCOfV9+
/XyIFqlwIiCOqshDHbKYSaWZqSnUVJ++57bvYJOu2wz3/6zKzFaK+ElQIQqZIoUt9WooClAet0ZB
poFWMPEg2ej2Dxo6dxryJYF0GHtoGdKGOrxSPIWg9KqYO22A03TgWtKKsU7tm9GgiPLZJP603vg0
B+HGA02C2FSm9wBTSNyNz14wo2HxNY9eGgB+CqMJknJD7e5T3ai0L77W3T3wXPlEdg5l3KD7L20t
mA+GF0bQz//Sy55Tw+1F/SNe+yil0aukQfwGX8g6AG2EwudB4tOmxBJtgZ0L9saErlUm2CA2L0Mo
VxhH+LFGcgAN6pcB2HKg3LsKxNZet5GCuxI2jIYRSkbaG1270ZkVS71bTeCyxavFgwq/z4v4yNwv
M7hks9uGx9YqkckfQI74uf4QZC5iIsXx1EOYp5DY6fu0eztJN3niv9npUepRoEsOkTEg78cSqAu0
TLIkaKfk2lPDhZT79mgNI3L5lrIB45jPqVTzBn3ykmMdv2aM+9HH3DLWhHxPuK6i906/DRp9E6Aj
kcgWNdsWpqJh2ybx2uz2Sk0pyLjOIT2AZ8XmlUb9+xBY0rNNOYyaGHLSgVOG92ksvWtU5yrT/6uR
KmbY4juiw+sQAZMh0TFDaog0YOoYRGJHv7kie6Ve2oC9cQtIF0Afd7yorXqcHLFftA7RdwZjEaz5
6jHUVEDoqtTqVWC7fKz1ldTcubAOWnzRBiZrRX3fSfdS8A2MyDoddZY6pMmulRZSCcP7kcTSwaUt
ZHotM3nvZR09Sml4a7Tq7RDT2Y5ec1V9zcvsJmSqJ6jeDB98p3k6mMhYdgyMZoI6GjSdkXUP+Sc8
Btlb2jQbWexkIDcDz7WRZ8iEpc0Q0XcFra8M5hILWLqBuIBZgviHlw9GMgmGKEh3EKEDNI0AZelf
qZb55qlwXBsbpfzS8wAdqBgJ19pUg7Rr6VFF/O6BN9pPRiaZSa6E0mhNGamhLk7yUqSwQV7n+We5
vBUghWsas9SFre6rJ7PV44hcVm8TwBQy8EpOO2U3+xIqXYAlsgSXvao9g8dbu3L02WsBcsSQ1sfg
3qv6jjoa3A/PhfTUlhXv+yd5BPcZdkmDJwGzHGirSklfECbZnGQIHN5D47uKZ1Z1fLTiTxn80CCj
mDm36GVD5+dJQGuiNewIsEi+1gJOApgr4d5UgStyOyk3XGcJMCIfaJa7zdork7gAV6KDDHqYWUx3
h0Rdn6InvyFCcbTr3yFWGrl4QsV+tmXvEGn895l/RVXWGbxr0byiX7Np0K+v6f+VAfw8HFsft3e+
nq3sfBNr4r7tDqV9NcRHITCChio0FnGF4B6TLpSTZROgFZG3ZwC4r5HK4fEatg9MWeK8cHuFw0Yk
7zJ/YNYDSfb2jUyzAhGFkvHStjKv86R668Daudm7yUBnF9zUMlSDoKyBeRpx+w39JpJwpsOtv3Tp
qmkN3O+9V94RmoRJ9KoYZ5zNbCdB3qidkEVNOuZ2ZfT2doWWOZ1ym+aUgkfAFOKx3IC9bD8rRnZM
B6bYh3sLEjLX/0RPdlNDRdpz8xI9f5R53bgJ3PtA4bwc4Z2E+BH2x8ZnLBguUuX0oz1Vbz3TlCsP
sKrtIhd7otMOuEChneeii/4mSVD2y5BLQc+kf4lrgFJAngblk+vm94hjQokyJnqMJyBVpR8VqnJ1
+KbzGSVV3qrI4zKb4A/QYf41wuxU6yqBx0MpnyCQhnLp2cqCHWUV17qLYKX27SvZRZeB6TxtLKq0
2o2NzkkOxLTQQWnUwXVhRddUFCJis+kjcxPCwds9nZSvCHZm3ied51tKna0N+ttSvEbQ3+e92Enq
bc1rowWXT+N5ROnupdPXoLtnBHWb+N8o+MCr1R5jBgJogkEVQ91XDGsriCjwG1u1J1GDyXC4i8Vn
RNORQuARgpQIkhYZ+TqceVohwDYBeYlv4SreJz7kGoCdG8VaSx7fuOAR9SFGohk6sgJcc0ShHLPi
zS63Mp94SjauLo/ARcYeEiZ58h51c0hckwjVnWSt2jxLErBQfJBzy33i47ONTBcM8Bbes22nhbsS
lh6e8l59uqHtvAuZ5TH8L5LyaljWpi++du2XDK7Sung2GKOOXHsjMg3kM21w6ufMXhs69b9XBO+2
Q3DjiWZPvXcfJY/oDrEb+YOvM9WhvCVclI5R/Z7hKl6nV0F+CGjVadohwU06JFj9pkatqD1WBhq2
+aurvjCI870tzZc2NT8BP6CZDdwyokmMlJ5P9UkuniIDTuz4tGF0LefmMdbKa7jt4BuSQdi4j3Z2
F0TZfQNzbwHXRS3zqh388B42dEoACE83JtS2YAVEsUnGTAO+NptxUHUH8QnQieq7IT9mAFhyExAV
eDYBy4mcotmLmtmJPdcUhSk+RtgG9FY1cm7jSWdI3tDvTqNKWm7eiay7pQzIGzGAQ4AgCH3C06lo
X6n+MtgB6rJ9AcS20YrHovr0T0u3Yy0dSRx459ClGL52DfP/WvvaevLmn4zKelaFAJET1QfekYP6
OIBS/2el2adWIc9HWO+BVxejArLzT7Nnzh2xqtTpm89CfQuMx3/81//5f//3W/ff3g+gYVHvpcl/
oex1nyLmWv7PP/R//Ff2v//v4fv//MMSQlUUYQnD0ISp24Yl+Pm3L480t/iXlX/mcRNWWZ4jf13B
ppzFW6EWo3NftqLMmrFtS9MUTVd0oXw0E8twTzQMDDi6cNAYvwIGtAZG7/hbag3FQWyhgNqa6wWr
1tzizqxOFhfnSWufSpOO0p37AP0eVFzb5Km5P2EVljU4uq4UZjIcAMMH11kwPv7y6c6qQrVstlXI
sm1+XHIjFYE3Nq8dfVVvYMdbMQC1Q0Li6O/9K+P2srW5/VVV2TToqnOKqvrRWFr4PSQGtGthDKBM
8yM+PTI4urpsRDFmlqSZCr5iqagKT0/R0gxpoEGROeUGrOGm4wjjh9Ma1O1jvh4cgPnA3fbd58tm
l6xOTlEujJx8kkd7AdQtrlCScVdqRSXpx2U7c3t4vrrpHjZeUOsJkC+6j4H3YCkMPaQLXjEe+tQp
zm1oH88pYSYspPuRAq7o9qaLKrZGOvJXO8CP5e0vr0eZ88BzY+OCz+52r2g1DNgYi47dWlqVO+Ne
WzUbbSuvgrW+dMXnrcFTq4E2MAx94u+DKZqKeXFEx29oc7o7beNt0MNg3nhDP2S3dLlnT8tSbB1a
FkuXxWRxuqoImzmEdIR8HNywIRIrN8Zg7xY2cTyR307szM7onWeb6Pet3VTgCpz+CjbWN2YI1+hc
4uvhOtlB+L4+LbjI/LGdWZxspFn2EqBHvh/lJn8xt8MeCqRdeaR6sg4Wrc1erjNjYwg9W57MGIjk
Q8Hj9O6t513B6SUKaEeWIrG9sIvjz8/MREYHBCvzIwcObQg2HQp+z1C5OxTsDvoGaDGTlY6xP+0Z
kdr5C2e4YFyVPxpvbYo2wwA8Hf6TcJ+l6hqRB2sP21vyEKWZgNLbgne1ANpZROrXv+dA6uTTB0dG
U/odjgoSm+fCjjFDJ3j31+jXQIa5TrfLh6qMK7rgtOokZLZhENZkVvDMHNyrZAvh4Gpw6kOxOy1s
7c9rdsnSJGiaklJYqYn/QFTz7AJYX4Ea3Ohbc+9vzU3+jXrBbeyQdTuMKjijDydOtYt25dXlbZ4L
B7qqarasGoasa5NwEPYm80oJXFElVRW9LLeSgvQNAy1/YEaXDVMWqs7HfWLGthoVCeEKEnqYi8yY
hxMDrk1XLoTu2dXovDnAbAgbKtiPHlv6Pk1C5ridikKF9ByCMUUKe3V5LXORTTdMgqciQ884jaCZ
atEXDJggN5PPTK8zDPN42cAYqKa+cW5gEjpPhuy2dFbxwvpNs14qWiM9LYFT+qp55sLBKEurGf+Y
swhjynpUhLJHrvdEvRpmjGEdrVMH5i+4ZRzpQTtG70veP5vWnq9wEj1TxZcoqLSxA8+//9w9B1cM
vl73d+qDeoUm0x6U0Kf0+vKuzn4fzo1OYunAqKvcnFD1g0fhUFPO2DKA7yjOcJO8o8y84CWzSd+Z
uWn0jKOB+VvdBicYrfMX6C31ffBAfX0LV5B1166NbXzXfWK8bOmbMQapC+4zDZwBrzpDy5DAtW6s
XbwHdLdGsW5Hs86RFr+DS0c5DZmxFtYDoy3wSj30Dgxs+/AhhTXrGsjNCvBjdYt83VeoqBcOc85t
iVeGplvKiN2ZuK2tRB5EFkAw/GM/HBhs8Z3wCrWRm+ylUPjq6064dTcLRud21lQIlaDHVBB5E6Px
EAM/kGhI1VdUP7cQ5K5jx/iu79QNgP6lmzn3MTJVlmZYsMpa1sRfC99IKY1ThuRjtAOGuEclbov8
tfMnTy4hQFWZplBYnjYJm3aVqpS7fGqCvE2sl5zbzxCq466qBxQVF2L0zMl9MDZu8lnASZtaMeEq
4+RMTXrsQRg9pEX0Y+GoZq0I2SCv5uvG4/mjlQ7wSj8UsATBSlIcm4P0Sl8K5gRGwPikKxsZfcOV
cv8HVlU8Umgywy+WMbEqgmEI6gDKJxqcLY/X+lHZBztIQFSIZgk1TODtm2S7YHXGLVU+qZolCwPD
v72YmzL1gqSjS+uH9q0+Vpv8yC/RzjLbl1LAH667WvkozLR/G1rZuEKi2EARgb69VCvFwtUc1zgJ
P8yeyQbphC3A3E+cKXVdhj5PsF+C5oAhOHroy+azW9cvl1e9ZGbiRrU9GAiIA6YdrC9A5WmjADSB
u/fvWZmkafIgNd5QMjseeygXhne+D+afaZ7LVmacVbVVxQKkxuXTfqalZ1eicms7ZYx8nMboYb7Z
AnhdsKCMf+j0VKioCCCOtmahk/HxPpRlJAtfUIJwb+SdtlO39a7ZW0em1aqNsZX3EKxeXtPc+dim
KqsKpRWysfHnZ2uyykbJ6wh+ILtM4J5qgBAYTzJwt8tmZt5hqm3axGRTJSUzJt7W8RfkUk0jAS1w
FJ0VyCj7ZmcGC8nD7AmdmZl4G309N5fH1cB7+aRCsSWf+vXllfxMTn87ojMbkyNKAEFnlgeArdxA
oX/QdrB2KOtgEzsHVFORK90Ozq15xeDA7mHpEzCzPk2WZZ26gCVbpjH51vQastnp6UR+DogzK7Od
VhULL41ZEzafTn6/ppFXfnQI3fYMeEUoR3W6tg2kdJ/39VIknHE6bo8KsamJs1vyZBmyZLmncOS0
RzWRDkS/0ZxxAHINGdWa4pe2jW7TdbbTF+K+mPlUn9udXuBM8VtN73GPjqnInQJT07H+kqxhHnI6
x1pxAZ66DVMz8MatQesvZ5tj5jHxnQ9/wOQauDWDjlLP5p5ahlKQirP3GSQckI+AoasXPHVhl38m
2mdX++TWRa4K6mO28qMZvhk0QqNw4cLN5ZW0EFSbN6NiavbPgHZmBJw8hGANzL/lxqICzaOEL99K
2hQbGLJX5pdwvW8Avv7BC/KD2dGLz8y2bu8BzydONup326VliQqZEn+9fNWV8Th+Oy7mSzRhsDJh
TY6rDdPQj7wwd+goHexXphzxE6RY7rNdubCR41NqYopSHx9isiAuxfTlDa1dhGPSCAlkdZfn6aaW
+2vqAQDkZca2h9oHMaNLT5dXOBOWdYXOiGLZtq0yhvNxG71KEqGUnNhGUZFGqiPjuQayz1KiO8kq
lk5tJraQ58kQJvDJUaxpzlHDZHaqWuhgG+Ornb4yG355OXOfzw8GpvG/CryiQHzRUcNt7zBl90ir
k1ODqZaZwYHSTL2QJo+hanpu50ua7CDzi5nsNwy45vDbr7RS2xuJ/cWKtDeoqA6w0SIg11YalPCI
31xe7cz9/rDYyR1IaGQEecJiowGOk/uq/DoMb3/PxPRj4Et6JX7y94LDqDL4xxMb1sd04dxmwiIr
0YgiNl8cMf0eRJbbFtVoRpRQ+4Lkewpp/weglvp4YUXzLvgvU9NPwGBGjKOEnJcGP3gE1aocBe+X
N22upECbQBGGIImDL2Gya1mfan0Hv7/TvLV82konf+x/MIlpQESy8h8ZN9ll6AeBxFlI5mYXd2Z4
vO5nUVGByL5VozhzJN//hGoIo/Phgr/POt2ZifEoz0xoGswNloYJpkxAC9Aaj0304ZPN5T2cDUxn
ZqyPZuQsSj3TZwtD97VPd6dGgYm5AJv6/bKdpeVMMpGugju4yEeiv/iZy7uq2scKhPVlI3P16nOH
0Me85GzTmtPgwrQ2blrV/YC64HuSxvd5qW16ebgqSmbL8nqXau5N6H26bHrBI/TJF6xkpq+QEiwL
eMfSzrhX4QxZ8LqFPdQnQddQmn4YdM6qhXui+SxRSAvNbP33FjKJs6Wb1vCRcFBZF1zVVvulVuA/
umxjaSHjZp4dE+y+JaOo2FCNT10FO+NzbS9cn3m/JihQdbBo4k2W0Zmdq7QWJkxaMrL4rHfVuoIo
PPc//8lafhmarAVQSXeKbAwVMkowuRipbQBXV8J8umxoNnZrvwyNm3q2aVUKA3gtYaiOlF07NMC7
dJAm/l7vbMdkruqyufkz+mVuEuKiUwTpuQfAJWmuAmDCKjiR+PD3bExiXGPpngahHcEneWmDIzhJ
b+l45qrchIRf65gEOAXkZdaN61AHDWhi+p0X0ca20k2KNmsJ4yvDY3sZelk+Zci2GgwUxo+Xl7nk
i5PYh3hfFkQQ5oIb1pEueLWsFzdEDiMo/mg/Lb7wlgan2TSNtt3U1DMdQ2XyXYy8MxD9DtpSkB3D
zG+ZmPbLyvjzM0ccEqYMIBMe0RvtBtImEj/xud6Cvdl56/Tr5b2bj6u/jE3uMUJntpSo4/UCcsu4
CZJ/f8/A5P4mvXAhEWc1lgTF28gLkfuvl03M39xfa5jc3CZgTNDsMFELpkeRK07A6kkF1AA2zGph
dXPZ3Ly7/TI3ubmdzMiEJWHOVH7o3mlvg/uNTt9TWPMvGxr99pIjTK6v2p1M9Do5m0YWnXMKoOtO
vc4pS/g8AcGAo1RU2BIZL7HFgqePt/aS6cmtJl1OGsr0GVDfnZnvLeklQOKzhgBG3Q1+sb280KUD
nFxgOKEZVm9YaEgXqWeWulMOif15SG+1NFm4Xgubak9SmH7Q3cKwSCSYBQZHABmvJ0GLp6jurSug
oAqqO9OEnzMaHi8v8me35rc9BVRnyrSQhKxNVqmGbar/rCBrjOOuiuMAwACxPwTqqDcAVIHjjLY7
sMsff4L5wTCoPmEaANunj/Ig9S3NB0LhdFt3l1DjE1T9tv2WaQ/mq1byAspt9jzPzE1uCBK+qmQG
nCfUFcwQKFs5VKWVnIfokphPQ2IsJCOz39Ize5OLklP/g/OT5Q2tv1bjN5NMNIbgbuEA5Zkyiq4Y
ZDugtRT9N3TkST654ChoNciVupE8976MT587q0cdMmY+JqpQzUrgDBnKfetH+8r2t11U7pRaP+JX
G2YF0V0E4iWFm0xHHshiitXP1WNVBY+Sn7wMrsJIZb5TFfmzFIq9kYlHvmk7BU4tprTRpayZpIRC
80pHwKFo4tsCWjzkREd91aZyJEV+DKLwtg2j996InrRmZIgLIJBIru04/RK2EGOcxIPrxjcRKlNm
o26HKNg3+V+RDgWsDf01dFj3rd4/WCbkzMC7hxiJN8V/qPwc2oyO2S4AuZrXXhvoOwyaeW0yRi6q
Ad7X6laSrWuGlrd6ZjzWUvPcML/LZNbGZ6glcEelECq+ubJLyvzKbNujx7DZysxdJ0J9SJPg8Dbk
LVwpjqJUiObw/lO6fVgbOwsq5CRkxC4fNoXkI7LTr3W1gb1Lyw4i1aHMOBWP+WLXZ74QY1gmWBLS
XMuevDvqWE6Qb+PINeYXBcBiv4XdENWvaF+mWyO40cOHwXwNzL2QIEzIv1z2udmbBBJZ5Zg1VF0m
MUPoUdBaNnUtKdKTVeWerkWSPHsBY0JI8BmJ2F22N3uTftmbggj8nPkadK2Qp2UEOUYmFIaPU7SU
4iysaooY0LtMsZUUK8yfIWTOvNnwtWX23DXusj+q/JytSEyyqcGj2Ctjq+nVa822rwN8WEPb8PLG
zToKbVjqxwr9AGPaq5eEkENIXIhBd9JTfFvvcFwnUCnXSbt4ax/EQoydTbzPDU4+0W0CDzsaAwSj
ByhrDvku3AVHZl/WTDpsl/o1cxVkXRgjItymo/dbe8314fxDkhhrV/q2gCwXaHZ6VDZIVaFosLCZ
c14oTMukj0ceDEb145m1+dAXiQQhiRdkt3Jp7SwlPwypuuDsYi7LAVphWQo1f1WftohiLTEb32cL
u7K8s/V0K7rqhenxH1BlrDNZHefm7qsEzWu5JdNXHakceVuD4yCaqzx7Mwx/q1fj9La0EUxF+9lQ
0fAv1kkMfjHXrxsdjom2f1FV5Rli6A1TAAsfpblkVAPkhi6TbABBm+TvSqg2Rq81pNflYwaHiGle
y0Iw9xwvnMncQ+Hc0CSPhxW7RsACQ6H83uoogp0Wmlq/BwVhC41QR1FdG7HCHw+9bjVgWl1OAyaH
XgFJ2v6l4Z/k+JO0eHd+X8xHW5MEpW6M7jTQdnSqbXCrrPVr70F89nZj70xeRw/B09Iz63eP/mhw
XPzZm86vVR7jQRrBIKeuspoZlB6xgfV/HIOwogtLHhMeTZ3CEdFcy2o6lUxv1MwyJPftDtWBQ/mW
vCib9OmPoF8fDU6Ca2Gnvh2lFtJMV1Gz8vblTnIqUhqyWbKRxbgwe2xn65s4e9ohBlK2TUxqcBW7
DPveLWzg+Pd+TNE/rmfi5OQReg9l0tgnM/5K1sO+2btP/XacPMlu/IV35AwUUtjcfGssJ9B2tCZO
oTBxHeojd1/rRIf0sb2NGNH4Fh7zZiVWsDF9XoKsz+0fPUBlfAaAWLUnx+VWRoRUAw9kySwY1xRJ
ui0goNn8wS6em5kcUzZ4aVhmhG/jxtgF1+VNJK/kpxH3Ifbu7WKzYO5unZubHBocjWrYa/SiRZV7
6zZVaV8pdbdBvchcCIJLpsafn11jpP7C0s7jyNGk+6L5YWDKQiD7T/bPMBQaLmBZYAz/aKXzKBL7
8gjCPw7bYM9gwQa15C3cPE6wthas/f4BwQlBrfCVFYYp5MlhpYCaZNvnCuvxZ1t7OSVQVFTfo27h
Wzu7c2dmJofE/JutFXiFA8wZlZx7tK63ULgvWJl18DMrk52rUeks5Jqhejf7npbyKtOVhe/tkoXJ
lyOVmiqo4WJx1FR8GQVE+zb5jzvoH09kEhZcW0AfqEMGqvXvEMkL+15Ir7p3TAPQVNDzXPa2pYOZ
pJEBvHcnFBh5YTAqk6DQ3e/y0FgwMpMdf1zT5B0TRnadevVIcLpNnsGrCEgUtxLzMvD36cPo2Ah2
LByV8nup54PRn92ss9valjJyVibszap9I94NH7gwWkp7jW7iqv7WMN4OI+LOvmnXiDw7yFYvrHrB
V37m1Of2uy48oRGFfg9KhZ5crIJg+yeHZ4xjVYCp9CmMKsx8KchUElgP8i5TgxLqQUJf4bIR5fc0
mX20qXdT8+a3TLvafSGX8Iqwj82btbO3kBEla3/L0PsbE+ftW7dJNu3e3kPdXeyszWXjo7NPv8hn
tqdn6OaQtTCWjTh2kDx5AaUyBNYgFBrExoVweg1Lz6fLFpeWOz02t2Agz4RE2TnpEbwYWeBp0AJC
upWJllFKDQ6DwoibZy1iwt5r6vCTa5fh2m1hVHe7iEENfZSKLE5oNFs+zb3UiF8QkbYfa62qFw5n
9vralKPIIlTdnOLSA6A2rZvgAa26hZUUeTmYFxc2RJ09g182JiECUvjakjs+EacD+gjBPtpW+2IT
HI1VfkjX/X7pzGewWKPD/TI4iRYpMrOdV/CxOB30bbjxn2gsDifkr5ifyF5AtjGYJB6pH11e6Nyn
EFQilRZApL9juC03jVxLBm4P8W1MGQ8eMy/40iXywq1dsjP+/CwupCZMV7WBnSG7yb2nQkAXp177
p6+XlzNTIRD2+XomHxLRKR5kEVHkFG9cFJLzam9+qtfDJl5Ly3Olc16iySrQ2HESChjMx1XBvtei
QgLwC6qkfb2pDuXOvEU6BSf5d4bG54Lrubnx52ebiAKhMBqDJFNtfmS0e+qHhd2bu1nnBsafnxk4
dbzsGw8nlPbale8wpHDjIQW+io/2DjLNvXIwPi0+CZY2ceIaYZ8WeVPygjNumNs+QoSxEc/lFqHv
bcwM6xIwcC66nq9x4iHkmQalDj7LVaL6SDzDShpb/qe6R2Ps5PkPHrozl7d1dldHXCAlF32E7H/c
1VKN8qRuyKDdXrkLpNc+y28ElDeXrcw6xy8r06+GSidH1IMPg2GjAS+unVpbiBUz3RwuF5UwCypb
qkdTd3dtAyK+hMvVbL29fIWYydHbJ9t4N9xK74UHzL24FfvIoT33n69Nl1UDNkiVazYd06Hvl6YW
PPCOb3zT3SNazJd//2z0PTMw7ZC5bpa7Bvp0Y65W7qVvY7/I3mh3obdzeZiO17nfL03pzPnFudFJ
nb1BvayOs4GQT0egMjYdwJsgthf2bs7fdXCmDJ5asmKLSYyCjkwYp1ymU8z0qZH/qJpPJ0hOEGSV
jR+Xt3HJ1CQ+JS1Ow/QM9TKpe9Qh0A3T9uBZ0iGJmnVWhM+Xzc15PJ9/lYkL2MoBnH28V3WQwKda
u5Qy7V3RHhE1vfz7Z4sVPEeF0GzyzN8gxF1uKJ0nc3GtGwQzNlA1nlZQWAEFZLKw2Bn9utqZhwWj
c+Hw3OhkVZmaKEEHOfk4X5sctM3IYZHpK+0edn6xhe5xrX6+bHLu26zDBQJIGnoEeqUf9zHuAEKq
Fc+hNoDG88mzNo11G9Svl63MfprPzUxSKmROB+mkYEZfNWtIRxz6Y7tolR5gKtjm+8vWZu/W2Zom
MdcP6zovxjK3Ul9l5oNePbqVt3CzZm3YOLQGSQ1UNZP7K1WwaecpOU1lXwnkqMQXTSwUiOdcfGyu
wFph64Kw+/Fo6r5v5FrjgxzDeI+W6pfC9Ze8fPwzp88NejdAd40RKT/tTAVVEWaDyjKat2GNvuAa
Rff96TbZwNa6NDg7FyHObU2cO5XDOEzhWnKi8ib1GRkZjrp/FyFITg3mP/cAY6Sd0ZhgJfRNtk4W
jV/mEDs4NJpV9zpSH2J1wclmT+fMxPjzs3RJK/ANWcGEX9V7lE3eKslbKJjObhiVPlJ01SJFn/gY
YP4GZkB5FORx9wX6VxSEURf2fmQihljPXqjDzJrjQ6EAmcAVrAlSJI4l5AIRZnbC/MVGIGdw39AQ
XwX90Wqq9R8c0JmtydKA2VOFK/j8ISCP3GkEhzXkZNu/Z2TicMaA6Kto+CSlAqajQDomRrPqyvaP
1kKLEOoFnYfUGCrOPGGwvFN0kjED2C+NYLlO6eW8XV7KGB9/u6eGwszrOOClTLutwUnVI5FhozAO
cMavXE/QN3IBw0vbU/hUevpCfBtj5CWD4x90tqhT0silJnFAegMzcTxsXdm/99EmRgYKtgxDh/+h
cRrFXsRcz4aks6VOoreXxnIJRvh/4YCI060rALeHaqQH2gfKQqCYvcVoaNI9kgXN10mgsGCFdCtL
8DRN4NkbtHdXNZaQr/Nn98vGJFIIC937RlG5V7UB1fywkr1mG1PuDq3+KGvgZkSz8OmY+zpR4P7X
siYu6UtKWdYJy0rDp8gMAMm/SubCi2B26wCImHz+bMYNx3By5iG6FfiKBc+/06ORWkCxpy+REIjx
gv7mhGcmJk5oZmUyaDU7J++yg/uX/Xb6hniXt1GQJ3sf5+eHm37Vfo32/ib/WsNJkDwspWSzh2cb
fObpWKmmPXEQkaBZK0PZ6iD/9B5H4jFL0GPLy5egb+47M0JhpbIXcrLZbAkes7FNRmZLPP64tRG6
4kFRse4REYuYrbKC/uEALmqDXPy/Qcszd+VMmOBsBUo4k7bIR3tNm4Kcilkk0WTkoiMm++tYd8xd
hEbqfol5Yc47eUAKwXYauqFOvNNUonJkmGZPfWqHsb2WunyDNy+E/9ki/LmdSXGhkWQ9J70iudlC
67tGwGF9gk0c8GF6T2duAynQ5Sg9+2iAhw4oGBibsRT1cSM9HfduQYg7/UPzhlzPms4MU2woBesP
/4tnzhc+2vN7+cviZI1W1Ul5j/iiY1j2IVGz6zAGRN1ou8srm7vsNMtkSAtHKLg5+ZTmsS6qZCh4
I5+66yRWt4WlLoTiufTj3MTE6f3WimpzzKiBS3rippUBiurXUvgt6P+kXGLytebwGccGPPDxmCzF
gvOxJtPJoA5vAYQiL3B5v2av8LmJiScgUKokiPawmoJymrpGtN2pUUBAYHkXf14mvJo/oF9LmvjB
SaeJGqeko5kOIUz7WiyCh2aDhIpXmxbB/reRU1XqEe4rU24sjO8r218xQL9WtvD3OfEuNTdhsPJv
EUJx2vUVUolX5bX39fKmzq4R3zNtUx8b4JMwVdDq7IqUY6vUo909Jt7T5d8/f33PDEy+N3HmMgvT
qTRf4g3SlT16DCvGEeAeRQx0rYKJWiH6t8gotLSuScYDLsKS4rqkAeqWe9un2RRkny4vbcHEzwH7
s491LdPnVgCAO0OpfKu1dIsE1ttlE7ORCO8A8M03RJ8ytgryjBP67vRsh3JTIQQTjmJvixdrLjGl
J/cvM5MwUYGMrd2SWecscuqN+Sa+lLt4p9+6B+tYbaj1A0cmMyhWI6NbIC9F+PHXT1OSc/PjRp9t
ZI5uI4qMJoDR6rHT41UOrbgBbyr84+jCVfK+LEu0ZB+iEsl2eDS7P9llnWlNvtQCgqbJI01UXdfq
o/JFixDYKKpopAcfuuDLZzn/6dRBPuoYgmNm4pJSJqM2cwIY1O/qTb+BamGr3RtrGoO7aNO+/glQ
x/xlbuqeOe22tM3ZVXFC6ic6ZG67VOmYvQHodSBfw3qUKUFLw2RYoJsKORVINEpr3gadcA1tM0db
Bc/+Pt6SJzSHy/s4eydgsdRor0GDO80HbJ+3RQlNvOOZ4YOQxKYv85tKXhrPn+HHEMBUf9mZRP80
rLVCiQhc8oN3S05qgyZ/bO7Hj85wpa39L0geOeHRUlbAajbLpKfj7//tVpzZn0RmMUSaGOIx0woF
mmHIVuZXrfSeiwW/XNrPSYDORBGgF87lt+TP8IdBVP81Cr79vTObuD6yN3HDMAIZldE92hqfujh6
ztB/u2xm/FMvbNm0ZWPnOmyqJIwOuo7DVdyg7GpIgbhz8+YhzIvTlYj6nLnzaqn0MnsRfp3VtN3f
o2pWuuNFaM36R6eKmzw9bS6vbQY9PfrjWLWioqyoxiRKRsopNZOBN3xu3SYHsSl/UMfu9/q/956Y
Ifv8aG50m7Og7KPSLSejcI5/VN9cR8DLZ8JOJ25IVTbSW7ZFisixAKPugl37Vlwbd+4duPHFRv78
NQBezbuG59T0YQNGtTPi+oQodqpfRXm3DiAD8xpIauKlser5m/DL1OTGSwFFMzHmQrnYafWNsA6V
+7hwiuqsi/6yMbnVuUhauc4QIbBOV2MOO3YjImZX/sqP8rq+C/4IQEQXc6xEw+8GWfPHc9SjtooL
dOidwb6xwkOBuNTlJc1dOljceHP+/N+0Lqz5xXAiBCNtf6RHGl011lYFKhAda22hdjt3PvDU4f2K
aVqMs3xciludNLMNiPzJcNrrSbhrbOU675e46WYXpPHQkG0FAOUURC63pIsMfPCB8a2robG3ESTk
st6stJN9gybiW2KHC/CYufhByQpglMVnFMjmx5XlLaigSiPWZ6r7V6vVSKoNqv8HH04LiLDG5xo+
92nZxWQkWI0t1qWF/r0FeHKFXp1TK9r+skPMvtPQqoPZD9IPoAHjHTgLHZBVuA3KQLlTNYWtOnqE
sBQKO8Gws2td2TeR330afNQ6usDWEDEfupeuk6U320TuJC46aXv5D5o90LO/ZxI5S93T/bIdEy+j
Xatps9KTvRnCMuVdh921TQPgsr3ZTM9WdPjK6aUyjDCtxNtF7VfDgE65kxyUbXM3wOclnqw7GpyO
vzGzBYNz7nNuT3zccCtGdbwaYSa2Xu+EjpRVuMRBMnf3zk1MzlTNsqGTejxU2P+ftC9rjhxHmvwr
Y/08nOUBEuTaN/PAK09dqaOkeqFJJRXvAwR4/vp1qnu7Uyxacnu2ra3NqqXKSACBABDh4f5NC7VT
o4OTlkQrK7U6c7OlKs1xlCIV4RFq8FuJtjs5pBD+kIYbaLc6WVQ8Z+h8qLTqKJn5NozLvSUGFx3O
a+3Ei+9WVKon1QwA6+V5FMiB+iiKAmknKqB/x/kh16A9ZECauDRPatkjTx9dNay0M9mwuw7cBGru
tDU/yK35sOJP0/rN7zXn32UWw8sMhCU9dECRuwwmOJuyhdxpabeSBzz3pnC0lVT34g6eYF9o85lS
mPNKbBT00MBMcF+DmKQngae2RGcY+bzoDts1yvZF1zozNvPeMpUDlF0wuq4+xjraUKXj2K/RVU5T
9MsUnhmZ+W+jCBNEfki2hfytUt6i9l1Rn61m5YRaszJz36HTQK8f4I4WROC/7nYKgyIzuRPat8se
sWgH0UWRFdCmACz3dcOzQklDZZJ9UqHtUzcHWdHRUCrbZFzrB1oMLX9ZmjdzmlWvJeEAS7LSvEK4
+g7yqivRa3nTA3b66WkWutC+jqbT62I0sgpXPB2K8GizrFJxiCPds0KQXvH2uuapF0q517BmGyf1
Fu/CHSvYx+VJ/XWoeE2CgBHN9WiDAwLm69dIjF5roLsLlYmRuWnFN2pguJdNLEQVDZVGnMLT5+MG
MzvoW2gn4cBFpK6R5gP9M4Zo45ppN67iqHZ+X2z0hxWT09f+6vlfTU6n49lpDPVMq8soMJUy0g7d
k77t38iOOZEbXmmb3muvJ7kJ5IU35iOytpeN/+qnsK2DUBW5K2QJtNlwzaiRlCGH93Td9zjaJcBg
N4qtr+Esl1YOxy36XJB+/pW5D4pD2NwlCh9oG7oPjH4b6cbu8kh+DVLTSP4yMX2F81nEV09yVjGH
hqdA+oiwUP3dZROLzoHGKhOwMgWTNeeFReyrBMhhfqe0FrvU67/Jt73DdsxPXdC2bNcKcUvzdm5w
HnkH6NmzHgXpGtgyOcbISJqsuABdmrlzI7PIK2pIoKdmwnA5KfimrdL3KNeAIQ4hJ8/UrPfjPlWf
RG5FnkXr5IYbQtpI7XBf5QHkhakOCfhQQI2L02wbZGVtd5XR7JB86h9bq0ZvNFXIgQ+B2KR9Xt91
WgBWyjGq7BGkzp4iqZajjFAco10CXZd8yP00McIjbVv0HffG4HRjwqHra0BfOxhr495IuOKzQfAT
lOmVKy5X4y7Vi4SAewYVlKat+CtvIMmbxmpug/ZOvclSXT6EINn1uZboYpKSNbYScpqnCgLcV83Q
vWpCkhVoEJq53Yuqc8YWEr2FFQ4/5G4MfvDUZLugC4U7yFHtcC3qIaGbtE6RsWCrx0XwRHgmufFY
RTulzItNb8TFJolVFDNZ1qMRRuush14jlVeOQvetECLVK4v5mUGZBxOg99ArbAKXgUrq122gqhIr
GcFVunNkh12n+3oLOdstejbWWtMnt7hkaeabEEMrinqApdoFO4MDvc1NsJsoR01bPdZXa/VTdQpF
l+zN3JTQKMwY2Aon1Rr1JzmlYLzVd43DIcujbdsDJLf3+VaxAbIDMa/sJtdgWhXeRIAaeWvfZilu
nk/zLNrQOiBdqvb4MpG+oe03mll2VdV22Jp//7GG+8PZik7b98/Apv5T4N1JBIjEHJCxucBLpeAH
Sl/KGrjZUr+tg9AA4EF6/ScVBclIiF+EZp0IrtVkLZu8GCjOvsk0KX9+E+WfOWgBq2JEpqJzWkhY
RejuMl4ycVt76NZw5C2T7bFwUNpeCbuLnjY1LqK+gs06h5O3hCtmYgKFTYCXn1occvznR+t1O2Qa
nOgx/fs9XZhy0H7jIiBDKmHebyOpUF7N8hoJhlRA9l6gSRiAWefysBZn88zI7NivGpYVcaBDJIeU
d2FduHLfPvWhtnIuLlzevg5mdmvq+4CCkgjarLhbV7vcS/yR2tG3SXxMdtn91GRzeWBL95lJwxAA
GRXidHMCNVkC7UfftpNIV7BpNuYO0hk7sVnL/y/OH6QskAOCfMYvXBz52HGt0zX0OavivmcNNDyB
KK8b7/JoFucPXfYa4MKQBoGaxVevTwbLRBIB3icCiCm1u8qXUFfg3CsyG/3HXroqlbg0MqBSKW5l
KlXMOc/xWIrUYhqosIu+2Glx98p64tGgWHkLLV0uAN6jug7FIfw7dwwcwTpgBuichFB1J7FbtUxX
fHzJBPJLABxg4qjxybV0FjFUI5f0vEdJmYDroZQ2vFqLSUux4dzCbHUq3Qgzrva/n3fpFnmczkH9
51r/bGOorriy4g9Li4PcI+p2yAMS+N1XdwiSojMyGcdeRX70FnUU8RajJLridNOnzA+7cyuzYRWD
mcvDdIy3PuRvULcDZiPcITmGniQoYF+2tjakaY7PVolaBVpgEoBfjQ5RXXuLxh6ZnPvLRhZ4hoGj
OJu42ZFpqHqXfVppnPgVYq7uFBxweKE/V3jSBth/aNBEd2sA7IUyIfYttAGgBYbKMRBBX0cXpyUD
93SHS/seRcL0ui1tDf2G+UaCs6DpyvyBCmGDma02QD+c1mn0l6YX8ADo0yCGgJptNr1I+YWBpUyn
ifI8Gne42bbWz8uTuxRycTzieWwoKCLMI0ad80QKc5QIyaZGS1666fypl2zt1rM0knMzsyXsq0DX
O7QAOEkruSHkPqAq3+Urr6ylmHFuZPoSZ94IGskgIRMehaSKH8eA3iTRisMvdD8BxI4cAhCwmLVf
Kgid1EM6OFCQAHdlp7sG69ZEdTTlz9htdJoaxSVXXt3US7Hq3Ors/hR2oV42FFahoQUhQOmkSvbw
wl/y3bStgWfIiHvZL5bm8tzi7HmfFcSKDAkWE37VSN959nz58xfykF8ncnaJkfugTnADmB4B1s30
CIj39CTQcK954nGNvX5xNBPw1kK5DEwqs40UKTjldRla9IZmuH3Hjka6hjRZPO3R3AJQ9IQ2+UVs
Ke9AoKg12EnFc+fUu8LH/cIptumx96CBsYqCWnpHoK6EJiTUsRCmZs5ek6hibYj2EEukN3Ivbky1
d4NEeUhJ7Kys1YSSmZ8p57Zm7peq8Ph2UhetcdeubE5iwCPKJvNJ16JVICV8xwMN9cEGrKOGMbJD
JlYLCEsh5PxLzDwyZp1sTQVWpwyviuHn1GvBlbfLI13yEzR2gTAL8OVfdSGrniudFPWYVKgGj+2e
q3+/1Qa1WhMCYJOuGTRvZ54YK0OlcIoY1felq0aRI5rHPKL+5XEsztWZlWmcZ5HQzExWqzGSc333
LQXRbfvN7J8um1h6VJ8PZOZ/htKUo1qijlCY27a+r6p7Gl5V6SGK13jXFxcFzQaouSkg45tXLDhk
5COmgDXKUn4Oyru8xpIxRZpfvPvs82c3JiLpVgu9baAXlZ9a5TWRhzs7ipXbnt02zft/M21/DWa2
/vlglhIIysFokkiKTdIfaU5fxfQgUMbXWFFWyj3LjvCXuZkjIJWllNWEe8hIbEttbMsNszP2t2vc
KKjLKqDBgDtDuHx2s22tsUuUAEAO1htXPFJ9SeUrMWhpICi46gYe8wS0R7MQRIJYlFKAImU0GipS
+Fa9CWKwfqaDaa6c8Uv+9tnCYIBzHO+32bWvaEKFihi9stKo3fQdPeqg97vsBdO3nbscOhSndllU
efDG+bo/kyKrdA35Tqfikad0/phUvtbvUMpaGcsCtAhLg2udbkIHFqffzAHUnshJP0oo8pjtldG3
7gCOka4enVaXrketemgS5hWCeURDCSHQvMsDXYoS6HahFsEdGs1Ys4HSPO1AcAjzAFvY2URalEZA
QsQu4YA5FXTlYbroJWfmZmdEmQCMb1KYG4bYR5kG1LYDmoPXnHHxRWLhWYrOBZSPcXX+un6mVLVN
KeNAzI6qQ5zB9NQJ7YOn4zMSxEgh1hva41Egr2y0pVB1bncWqhpLSsxKhd3UlP2iDg9Gpr3TBlqO
bYIugNLN62J/eQWXPchE+QUte8iVWLPt0ED3J044HpRC7AKwc5kgZ8rNU9l/s6pvkvyiq7otSi8r
HlcMT6Hwl03yp2GoEX6dZE0Y3ED+8vcHOvr3bP4oeQJN0MOu2gTeGrRj0XfOzM3WFCJifRJ1MMdq
n+o3oX5qmpVovPiitM5szNavjJQ/jppuL9U7E3zb00URgrg2d0enOJQWZGo5BL7p3vSrVZnvxTLU
JEZHsQ/QbjvvlKqk1JSiFkdpkSLZPUa36KcDA0teO0Or/Aib9AG6bddxhTpKyF0WWI4axG7bgmwh
WePJX5zvqWkLTgVN2blfBSDdbXuC71J3YkeN2k3T1tei2LvsRgtmFCCJkXJBNw5acmYhAdJRnPIc
KYp8+B7kbxGFRC5Z2ZZrNmZvmcSqMi4a2Mgy0xmFgnZF9N11dHt5KAu7/8tQZjtRqqoqCVHKADY0
8oNadYLQ2jJtcMfRgoBQc6dnxuNlkwtnIYAIKvBeyIFCKHEa+flFUi2QA65yzF51y9M3qn+7/PmL
Qzr7/Nn5kBss0oAPwZDC0o+Y/sQS4wje6tdRIt/lXtvr6VrOas3kzCFCMjXWNxgSlgxC5o3Lipch
8WkLpvTgqmC5f3mIi85xNsTp+5xNoaHkSkEz2EMPn93Ez0GYO9nwctnI9KVnsRLpG/SW4nIEGCWZ
XSuJXsti6ErEytGach+lvo1AGe92TUZfmToYpyxq27XLxaJ3nFmdXS7QI0AUlleYSo+bOAfTg3Ko
DtFTMTq6k3jRVbFZ1TFfXL4zm3OP7NveGFPYhJ6mUz+kKrDL49Zwre/yc/AcH6faROoaoU22/0Xd
4Mskz5w1VmpNFRymQ/256V6C4bod107bhUPvi42Zd+ZW88fwBEi5iFP44d68/QHebj86qIdVQqnp
wPnFbyxwPoATBg+secWlCiG0aqmfKyg7CohG2oPhctdCUhVs+7vLTrq4E86MzU6/sFPCKJlAEMV4
LQMzKfbGGo54KQujQF3vzwHNNkIeR4Mk0c8BKX7zPfbaA3Enn8gBtZB22OSXx7RoEHxm0z1+Yuqd
93GhhXWQO4prw7CvHzRwIUmOgtcdMu6T/h37Fq71VC3N4tQNPEmJA0zyyVp+Fk9yxiyAHBAyiZlu
G1StiNT4Wrh2bk7OPPeMczOzwybPRTUSBWZiAN1yQCnAdzd1TyX6GuvS0g0T0qp/jmgORNOoEPU4
TIeA27rTfTre6yjDqK56WOUOXAof57ZmtzxSttBn72BrqkQrLsgqJ3PGS4ocruJEBw7Sehk4yG67
1rS1sm7azPvjOjJIMI1SZ3eKcqK0scugdi+748qqzSsGNVTdhmxatdF6bLTOJup1mb5k4ZrbL503
YPu3gKpDr5apzUJhLSpJSBXOGxNNB0b43qZgXNmG9HEwi7UdtpB9BHL+L1uzkFiwCok/ggM0bV+7
9L1KoA7+U6UdMOiqHbTPBfF6om8uT+Tiap0ZnZ3aWmQlWWqCyFfVgf0FJ4QAerDvtv9/VmabbDAS
ra0mK2Ns4TmsHKjOPJpUK9wTK4Mhs5eUGtQEDejTLU6+KrPDKBc201aGssB4h3Ck43WKA0OB9PnM
v7uOGADRwSWYBzXfq2qXQBp812wiP3aiJ7C8dJqjguK7cFaxiEvFBGVqUEfGhiBDNH/XKMyKSdgi
6tfuWNq4EBwmOBH0X8Aj7BXO2lZe8v5zc7N7T9aMKAxOiEGp3hpCd5r+EJl3Y3Bs03BlQ08eMA/D
56ampT2L9pGh56JWYCrbTZSZ6UbbRFt19WqzZOYz7Q1cOEjn57iVSM1Rtp6qMYn5aMlHwl/H/Aq4
Sy9MfQZcXhE9X/b8pSk8NzjbX4NeUmXMVNylYhSxpENuhnY7vKfy6OLK71w2tlS1m2ihgHkn5iSw
NdtnemoG0MqRcEgD9D6CZsK3chvkRmi+r+37bJ9tyhWiiaUU0bnJOU2iVfe1VMUw2Tk9KNxqsFuE
nrmTb1vA3DSnvAEvir+W7l26jcAqMgz4F8m+OQhZjGYk5PDT6qRckXoxsUPIvkw1XRLaSCmsTO1C
aAEpvIXkEOYWDGKzmTUGWkRlH9eOVYQO4JIAQOYeUouXF3DaULNdgOyyjHL8JCgKgbSvu6BugtGU
pt4RQ3kZ1Zt4LU25BH6EAQ1nGRrFyS+IFmHUJloEge5P6n7D8uuwbNCgzp0qSe1oQLkfgFIDKHxr
Tbx+4cCGYZA9TuQuoE2cHW4VwzxwDSODFkztScKK/bQuu5uQ9v0W3zZeOdcWNvoXe7N9x6go0XiM
+kMrcx/o/y3SscqjhvMtRkU7bdHTQFYO8MXFAx8QQAzIJeBo+Lp4YiiFljboAbDiRwmkySA+XAmS
i054ZmF2G2EdOoHVCBYUzgDjOSkhAdBgbRyLS3VmZbZUahihChHDSmtsm8yrIe8JIbZgqFeWaOk0
U+UzQ7M1UhquyCOfJkxKIDWY5DcouzS7LG9RJecisVWUW+76JvkZqYzbI3iVnKiXwS+GHuKVxVsb
9Gx/t6BE5SWFf1qpb6YHq3lX5WOe3F3e30uXBxCUgEJ+6v8E0d3MTM1BJtKmonYIyJRalAcUAwJq
P2lyZdbfgd62J2W7XI6cgrS2BgI8Wmyi4KlKr1ThMWkleC957Nm3mcfuvoqGeBg5Vjq4aqXnzFjJ
Ay9+Pi7O2sQkif7dmSeNrSaGwmjwTBxCd9BuS9SyVyZ0um3NIyZglH+amPlQAGjWaCowwfegZUeS
ud3K9wZYUXM38tZEQhY99tzabPnapgJxEIE1q3yYWp/ZBsSvYmOGruyjWuevPuMW0iST1Ngfw0NX
z9eYkjZAxSd0Gp6n+CDi9E13vCaTTuYnGGu8X5nOJXvQ5ES1B9AOYH+mn59dw0xupBCt/LRnbtDa
7VveeD0B1qfXYgLw12V7Sw5ybm76+Zk5yQIrItjLayexdlZ4I6SVz1+8EIHCbGLRx8GNd85XA4C1
pVJAjNSpn8Un9zt54d0n15d4hUCca7nF81oz4FIoQesLYhWK+OD4mM1hE4SocfMJjA0B7eCnWT7Q
xtXL1ffitHvmrn9uZzZ5jRaijyIlqSOeq113VxzNGojziXu77CCRiTsf8UuIqa6j3JYyGSrobjSE
78927Nk9hTTy0Jj9CPq5TXbbgGiHAB8obYr9+htkQZ1OUxEqZZC0IGz+IrEujczMVA48DOQ+XeG2
x+I4pfAmfCI2n6+cFERMEDmghdVVvN7pvUk/toESB38bNmtgyaXFBQwJZQKoYBogsvjqUFQLGlZ1
+DaAALjocbBjumHWTSWtIfCWtgZeIsqUrERJZ+65lCtFBbJiYI8rCO6h60xJV87fpdvEmYV5OsrI
eScldVE7mS68HpVAubcJfb+8w6cNNndS7AQDYG3U48DH8XW+8mzstCou0Ndmiau657uwymygF92Q
pQ4jLSCfdFMUazjMxWU6Mzs7FkShJsQq89KJiXoSYkDfkxU8MNE6cmK8Xh7i4qX6fIyzIBMQ6CVq
DKg7nEAPuddvWzhjdir2/0VifuI1/2MyUdn8OpltIeRacCjQBAzOx7fA4Tmq9nF5OMtu8ZeR2d42
C3PgQ4rwFed70ygcWfUaZa0IfXl90H7xdSQkymk4NCiKQovNTlmMprKDNN7oaCS5PJrFUAWuUPT/
Ahxi/MLkADhdUCp1gJQJpc+WJF9LNTrPjcELCfHyoHQlSr1OiH1vJY5mRt5l+wsDRboIO9jAwwAI
mGm2z044lsdao494qEYhWudKKdk3SvcYNvRGkYy/jwpBch7oF+CToII0fz02GQRjjBAbmknH2PgW
hq9J8HR5OAtRCThMBL8J/ImWiJmr1w1JipFNLxA0J8bmjRlGawu2cKM7NzGnMjNSWcrHBC83eWNu
kPLcFlvDDpDhmlqZ1p71UxyYhScYmyBDGBJASrPwZJq9iWZbIM+F9ajTfYAREc8MNxLbNcPfz07i
wAR4TAGJNjxydnRkhUyZAQ4nx1SLbShzR6SjE9fVisct3XlgBzVSjAh9Jb+8MTRL9NVEE5s+TXo3
zaZA/8C31Blu2C7zisdsH92tRaYlN1c1ZSIXJmglmKdHQjOTA0DUoCiRZ3YMsQzjYIKepA9i+7ID
LuWbNCQKpxc2lCt+OYArcJLovANqDQdHY7MxPmQULzVz3KhK6GZTlyxjHxmqAbWl2NbYXhHo67Xm
eAKDpZfk5U1SrfWIL4RMOA8i84TcBFRqtsmDMg8GUgB9yPNDJ3uiPvLAXxn3FHZnngo1Uw1AEnDy
g4x9FpYNiecDDQH5aioo7AanoUltHqIrI7/LsMBlfhdbb6AHttM1058dsZdMz4I1j4DCGrNpR0rH
UK3ssnqniuTLcerShrmdAgYRI7KD5H7IfyT9cya8vMH/CzgUypqbShtvuckjW6mOOuTDSOZW2lVi
dH5a3RTprRlbL7i824kRPYzKVk2eifYYyo9G5DVtY2cg59XpjcTsepBdYr2OxSvr1i7tC0v4ZXpn
m1MWMSRBDYzRsuLbLKd36BbZUZau3BUW9skXM1N8PTsOSivVmiiHGRWa82jNtstoH0vRfhzK02WH
WYjUXyzNfLJLo4q0aY2nVZDZqvIeSr8H6v/1o//f4Ud5+7sD8P/8D/78o6yGOg4jMfvjf67iH3WJ
/IT4n+mv/flrX//Sf26qj+Je1B8f4uq1mv/ml7+Iz//DvvsqXr/8AeDMWAx3zUc9nD54k4lPI/im
02/+v/7wHx+fn/IwVB///u1H2RRi+jRw7BS//fGj3fu/fwOa42yup8//44fXrzn+3jEWHZb994/6
8/c/Xrn492+q8S9z6hjEjQPRAJlcfFL38fkT+V/Yu0j9QD0crU4guP7tH0VZi+jfv+nGvxAygQwD
jgQtN1gpXjafP9D+ZU6HOSBsYPUAO5n52/8d9Zf1+Wu9/lE0+W0ZF4L/+zcN/3wJIhQtjGDdm2R/
kHrCmffLcacoQhURR/U5NQBjeUoi/gryqhQSkOReRRwNyt4OGbUhyfs6BOamT6XEUXu1sbW4tEuu
1/ucgP4qfCAoiMZa5avSeJRKy+9jMBVQ48OkpS20xK+ryour/rbU8n0n6JNJBjdAzhw9e35f0x9j
Ye7Kkl6jhgYhk+s8BslUw65IT50soXethrZ02XSVjngZIyd9vG2KQwN+31Gtj4VWPIAZelt2UBzk
pNq31XAMKdTI0ySxBQ1Q93sZim4DkZbKBgXmM+vFo5rcSRLZlHGAAMKv65pvkizYDwF3koq75SDZ
IY2ZrZk3rcJ91gNtlkPJ2XqnN2oT+2GiH0oMXw5uk+jUltZJVM0+H+QdFMMcWpS2zsJrC/UHgSKB
2ZZPo18VrR1k1DFGfszr1GVcs8M6we0CoKU29so2cCVibgPee4YBjm6Orv0svwVcZVOE+0ERdwUa
X9ox2HMosCdx9wYGh4eI67ZupTv2pAAo4SRNlzogekYHbuOjPQfSHMwzh+pusAj0Nqv8tk4GPy0y
5FQzcR1BjiJMIOtuhC5JMzeLNB9axadKRbufor+okfBRGAjHlrt5Fu8q6BQ4FXpe0mx00TFli4A8
0OwlhddUTeKUMUDPAFGOQm+Qxw3sxDQGdBsjbZTpoC9Wfd3K7tIWHpDV3KEduwKpn+nj3LS1jr6X
OvWkPH7UMIpRTtxQlyEfcN8k3wIyHg0z2bHWvOd1DJAGnnR18yAM0wPwy6ENfysj0tsgu71Oo9Ll
uOJ71mi5gZkd+qTcAwV6W0fZTqsTb5Adk47fYj241rliZ6WdKtYNxRVMNes70HF4eiA8Xul7OYFM
ate5uRUcEu211vMNyzpINbxWPP2e9IVmq22+rxVpK2ka2PfRi8xAp6GG9QagtH2UnPQOjLJS7IDx
4iBr4TVV5GMpA69F9MBtiT+2updzAY4Pij5LC7hTIfT7pIvtUg0e2rp1ixqNXEnvlnnsjCnbkD52
dTbcD+wYBZ1vNiEqXeDHL9TRE2NoWxWA0uVb08tOwUc3GME7JknJTaQ9Wtx8JNmwZ9TidtHmp0ht
Hrki3XbxgYXbOmc9rhDGzooLjzfldZxmh4aZfpLVr2hn3JWU39Ko9DmoPjLjXY+pAx6gHFe94Jrx
4Dk32sImoIl/SKjkd6zeRbFe20KFGuqgq+D3CuvHHtHQaQJtZzWebA6PpYg9jbZHjQNyw7Gysp65
ZOB7RdAbDnKaABxwKQ09tbZ6m9f6c5mzrdmFO4mGWwgkyLaIv6vVEzcTKKAkHsA8T8xAs1Fl9Rso
mm0k+ckYpYOwblKVos/hNq5BfJMPR6ZpV6UKuspE8SQNqaNka2bRCQk9qIqAx17Swje5GV+EEjqR
EX5EBsoRXQua8x4KHaCbvdID41EYrLNNtlfIiGx+YSlunZLCHZr3uAruWB1umRXgLqxzh4e1VxK5
9IgaPlha/RpnAp0qzLgmZfWDJbuKGgdZklIbj0kvTcR2yKrCbhv9ZWz4JhYcckVy5LWa3jrJ0GzV
PHooczcHq8/B6qA+kZnhvQiKPWPvWpDu1JRfyUSAdWKv18o3nqZ3FuMn2kXIedL2RFrQXaalT/rS
G6Fan5SyD7zhfZpUj0OTnYZi9FCA2LTghSvr6JRqPTZuvgV/ii0La1trHsnbVyKVfkIVN2KaQ0Gr
oTXU1drBkeXhiQYgXi0z1wgq29QSp9dq8CW2shs/CQ10DoYRSy7Ahu8FlArsdGSyi3pEaMusjXwJ
zDlh/1ooAgG43DfsrQjfrVZ2QjBbc2yE4aHoHkQab1Cz9CTJcNCoBUp29cCUYi+j4dxAVEK57K5j
Vm3nzBrtRD6kY6jaSlHruLICoaEP+6x+Ru+DUyTfW0Q2CN87Ee64gwbas6hxc9Zsmj6x67Cxu5Hv
+1HfGHp1FD2ohkEaapNKf6ZUOjJU/Civ971Q7+t2bEBrg+0xWm+VMfxMde2alzgYAEkxnbYDmDNA
yYvAlSmgDzh+Dafq/dSk3Bk4eFvzYI9687ccCBZlULcdIpulImfRuQ3IQ9mgbKIydBSQbtqUnLSo
sMM8vg4n1aQR5KVBFdu0r180s/wpVdkHGAifk674CLTC7lLQEYmU3csDH20pyr4rdbWvM8yjdgri
DH1TJPVIPVCwpkDjNhKvZcjeJi08l4btlsQU6k+Y48qMd2MX9XZevGj96KhlcZAFQP6JtOlyfGEr
euyosunRSKHq2qk25aug4j8bJkDUnN/x4CGNw9yOoly3WVD1nlz1P2UpuYoH3A1Y9KPhQ2Vn9SaP
hre8e6mE4Q56iwK/6hMOUEMAgZfeJIgdyUNqgO1FKZ66xFUZQe3SdBGG9mVyM9LBMeK6t2UuvRIK
Fmy+jbJxNwbBpisgbqfQ1B75j0LHIybUmV+a0rEtQ9jpPJV0Do0jUFdV9V6n4HsO6y3tR+6QNnrN
5cyr2HBiQ+UBGu/HhvpKhXJUSfttVNNrqcXTLJXKJylTDrKZHAadHEmeu1yJXVEWPoKp7qMxnzq5
8gY6rcAuGdQtgtzWdT13BStDlwtKnSI0tgbp96GGjEtlAIAwWNmmY/p9HEdbsyj3hV4+WG12U8vg
+lHzm4DWnYuuu2OYj24L/lx7lMSBBOY3UzRIcty5Bh0/QgmN1qCWTna9SiFfqF7hoXcwckhRxMEA
1ecM+CKJN3YqZw9TIKfdvdqQ3A504D4T3VaS6APUZbsiylza0R3pTmUQPMW96spBe62wzBMMbpwQ
VDbHUr0CmxW4s61jouYvUlM9skB7QN38e2SlgCgWY+xNYRKK3o+GhGsAXBpej/ss7hEtaI2JEyix
U1iPHaFOnEIyMIsdGeWj/MMwq01sxg4RHwpTPULQP/tK08wewK3Jh4zibTxscnm84ZlyQ6r6qEbB
1pIGjKZInno99CNTv83AlSWFXmY9siF91HvTMSL1UCvMb1qwSIOkA6AXBJTUFZiMMX1ghnrd5Mkj
lKntUVcPoFu5q3CQcCnwg8y6KvJ0H++H8F4Sm4bFW6RPToyoRynjbhMO4b7sdCcub/EAeyFIE3lW
EPoGrlK0zm9kLXrhIPUnZvSOBxrfWUnlmQ1FM76JNqHOt6RcRqAp3yoVGUyWUNsokIDGMazn3O8C
vsk06pV69R1bg9bpI/KkbznvUVkwO1dCS4VExgelGpkXGEx1LWhOTF8Lp2gme3Ij7c24f7Qq9mgI
UJ+3o9hHqeYSrQAzRUsST+OVWyi4u47aAJQuVG1YIxVOG/tFHoc2QMpbWQb0j44IctSOM+M6x4Lv
1L5KnXzc0DHK7EJGI06kxdKWa8E3EoyonjXuUCq6w83wIctxwpv0KAflCWIccIJS2wQZkPda72Vj
6zUFoB2h20u44nI0b3sGaexa5bHXZLh198mPoAje0lDfp8ow2DGX9l3Wjod+AITCbN+T1AHVX28H
lN03mR56XJPjSW3d4YqyKXR11ysKajGx5TZShIBGG09Rh9ALcfiC7TG4VbYRNR/LRpLcXFCACJoP
RmWn5SgVDVdShduJSyKQzx66ILwb9MY2WxxJ2k+G4yYA8UbZARs5ou+8YnSnI+bYRqf+0IeusRWz
LiBX93+Y+64lyXEsyy9CL7V4pXIdOiIj8wUWqQgQlCAIAvj6Pb4zYzPd+7IzT2vWlpZV1VkV7k4H
7j0SmsnFHHy2GvTVfeZMXNRnuo0vVnXnfohfOGbeQLK3NOuuEC4WzN2jjH5piBJT+k626dzvhJZm
JScRBLgK3BpWNOL4ErX0HHmZ+VQOk2kmitmG5yFIEEi3JwdL+ypTSbOE+pOGgHuwZpFLiP8LJrqa
a34hMboAQYw1yITBJbAc1TAi2FWrM5nRRuE59RV1EYZyex75emhTLBbIlEjNXs40awJGDsgLK5TJ
myD/9BVpdP7LOHYVpnZATesoUx+CY2IyBMP+K488+PEhJLpn6zFBqnVo35nnjm5E3iZ98SwVeAxd
/xwkbmqwvV0HSGg3Nr2OU9D4mfguUOs8QXZCxfOsdVt0fvcW5S4r0mlHyXrWvaUyvbA2Shoe4FmG
W0Bt5wWBfPDP0Pgc+z/dCPuJAoFlTHzq7EfgoBvv1FajtvNlMfcxn5UJltwgXP5GHlpjsiPDeRSr
FNwQTx1YS/Xet8FJ5ewUiVeVEcx8Yfy26bUGW3bYFVKVQvGYGVXoAfkrnax7zxZ4XFdPNSxHapCb
46tI2ud+cKfVD+B+TU6eTwp8B0Ft4C67cywxpmGX+g+R/Fh56ed/bIwvAMpY/u66O4eLuFA8cC5A
nw18OzK6Lvo2raoIcBIGFMmDMPB68TfZ40PDOLsNAw5xVsVh+nWfOlDWXSCauolRnLHrtyUt0+Qn
gNlzih5jtrWvVgcl8dCqsdnj7GM46DWsSHHF2trCID4z9jrBdLn7EKMI+9CGaGfN5CvFK9h26GSE
qLLgkuKhchgtYvWBJbpA4Cr6hX6HcX6g6XxdTPzMDLsm8V0R2/u6om18wWDQV8uCAcznOI51JbF+
jmQ74J+K3zw16thBzsrEz128hqMOC6XJc+sxvwjcaY49gVmfVtuo52Iff6cgS/t8vwxL8mjC8Mcw
54+7Gc7IQHsb4vkiXWCLeFq++ysc1ejedq1/0WbyHm3o8DQMO65Bu+B5E6YcAdiimEZf486D/ZAe
UJ7wFAjQyiwOH71MPXrbRKvU/Z57ewVC+QacKC5yj//ga3da+X7bcq9eA/Oymai/DFr9bDOJj3vo
TaFYi8ugz854LZXXJnWyjU0CZqDAL+/Ex2Srol9d4KqNzac+km8ycVUUOw8T/1APdvmmZ+97wrtq
UVHlkx5rqrhkJDzylWOBXZo+dwc/ccepj17RjHxST3bIXe1R9dht4cVHNqYwplRafQ5AO2KD53VH
LlQXxlUgw+9rOB4Dp02xeLyCw+plGRRGCXnrGQ4hbtTzNDqILSd1oTm/xPterCoqc2qflBKi0Dt5
SjEQFATDYBG34nNnwVtrZ4w8JIEuAbpGn5FbPILCzBg/Ax+Iqmyl7znK0GYI3VvmdQUmL/g+zs7A
TwXSv73IYbIF+meeNPQPRz4jkmjrK8fsVsybeAzR1Gj6w9qNM7aEpRq7/uzlvY8R7bJO3c9gT18t
Zo1AiHrt86PzsfjzfrhFW0yKlLcQBw5P3iFsKWZpFz6kbjtqzhCkkv8Rvmgi188N/HuHPQUWPv1O
+v4hzPMiW+cjY3dt4fzDX2018/gj7NZDsuPGYhmsFosoOvu79bxqnrLD5F2l+iIokdoT8pJLFWHv
+ehchucYaBiL7p3wkSrH0P/ZCXJCSnhb4u4vPA2GmQG7M/Gv1ShZGexnRTBsb/kqsYoGpy3ECYHw
jxsIuy8fOxOGESWPo3wOWFDEYc1UdFs3XvnsY5a26jocRtEnjGWqGLDncE6vS1zwgUGvcu1y1mD8
rxOGF9l/zvTH7H2bhEYNMB9fEa/ayH2qptyUW4AibBZ5GD0935Y4reNG03MWMllNLaIv+eAHRbS9
Sz2KOtbrSxtjAVzirVbxcvP74Bqvy7M2qzx2QXL2OeGVwDrh+dNpp+IzXPNHSb8RTDhYxsm7YHve
8Hm99pT+NacFiAXZKE44LwB+J9xLGLBfmbf9yeYBs08XtXXSiYpynFuoqixJ2gH5SbPCzhbdlMz9
FbIF0Bdet/kJ5/JR2SfIwiuykCrLCFBWrNNAV10WVogVKGS6PG08wVlsv4Df1j5ensETiWk2fe9s
+7Of1jIMinDgZ5G18Dw3YUoe1caqTbObiLO3qOsfBjhMEbD9u+NYfjNMNdfemkJ392wvT18Mku6Q
qxMDnlzUccZiI+/cxIJdSYU95lrk18tv+IhvBOhDr3XFs7yxYrpgpsumvV668MCRiUGnrAwSTP2j
KDfw7HF8a9uhw3X05Bz6OzTGiKWyDLMl/yVw/ndMPgLRxrG2iwIb5lL1G4JqPf8VaE2KeBpsBK1X
631+GHLTLPOLSR0gyBY4H65CwcOiB6gx8YQXeh6h2tTAcB4HYlCWE/0JRnPODWbfRIikGIS4UWDK
gTXncAXYO8NPAWe4htffNWhS/rNkUELvlck+M0EP7k6fkOCU4j8p2FDvKZTuUfqKkIB9VRVM6Bhc
YAtt1VE8cIfnoWbJbcEepsT8lHbI2puxXQ7daVrDo4dZcUHnTRZXZL7q7V3vIWSgiAXvcowrtZ5Q
BVVbIU85mmq2QrsjZrBy2qFl3OZ6FEfOx8I4WimzV/kalLOmxc7vDYIrgvYoECWcOKwrwKCjSZsd
TRKWY4DC0Ig0pt0ODtR9G1d7bKv1PokAuArnV38CRRrVoNWKzDtob6zl/rEAkcCNdgh5giVrhIcY
tZUeqT323qM5J1HHmJJL6yWlb2yxQmcth/1gkffsPW/4zw70UyhE8wDMxdhekRjZYbMp4/wncvnL
bkQW7J49zvpCs6e+XxvLV4wYPxWMEn1CDbxCw21Byo5Zg3fWIxZhXG6Yzt081rO2B093kA1a/J7W
XmiqUYhDnwR49vA1yk3tb/TRD/+u41oT/rZ22bEd0xorRjVmK4pR3j0/fYU9YiYTTgv5sodrk6RJ
A0T+PLD82IvPZTuZe/vYpBoLHJtfu+ln5B6Iel82cQPUdeT9E1/7w+I8KFncm/JQJIo7ak+K0MvQ
iYyTWRwDzcvQ67+P2XQOzI9B2uTgt+KC+SdFRmaIzoXoNo3AdNz4ZmQMz1z4tBPxQEV4pTutqCTI
0fRFXkLgEpzbLn2ATQiptsv63U/4Q7R4QWU2HEezFb+iFFd+O0+kALNzo2P7hvbRcgHUJTGMhbZ9
2MVK63Zr5/NqAVAQEEBz5JcplMaWbl+a7VUy2LygMunPaDPBM3pf9ujwa0/QtwITPSBDZFLT1h71
0GG8ym1yxZquop4WUaIalZmDBO3hwBo561fd7BVj7F7Gie5QBUDW8WsYWJEbXbvux9S5w0BRtYbj
o1WqGN3aGP2dqFu2y2bOxCG2mPRAlYTpMVTfJpY0bj7nw5HkQHqGwudACrIS9+ew33P+b4l6yX7w
+BNjxIlhE9KraSY+z0UqoWIFEuCR9uAcoqmALHX9s9cOh9xfqiT/5ktbitmv21lVMVgy7aeNt9sT
TzqgmsPj2OqiDfprNtY7+Kk4KVqRTcXY0a5yEGSUY8psMYR8qSVZbhxK9ivSANk5JuFHlqwvet+x
ZEj/zQlWrMAOzy5GjwtGdoSntuCvfNFjjsQj7vsrwDzpVnA9KVbHhKAqi87ZJZT9R2oSH1AC8Qo6
gASQeu8KzFesJIvnV3TxN0Sm7XOlUHZeJu2sC9v57ph1T/E4lrEz089p26qMy+m6djGgPwKoi45J
kUth36b3LU7HWhtunwcRvO3B+FMbDMp2Nekx21hy0BYfPQRWT5bfR2ckMxRDC9EYacGRmb1/ZuHR
BFN0RePuT4t2sTfaTesTDV8zSk7xkMZ/EJFz6/Jefk/3/oNF8a8MtXR69R+6OWzxjnWk2Oz0Fm6u
e5IzPm0/wFuSx8uXYWI9kkxd824bHtDWQ0rT4XzrAwXkVmGyIPQ5n0Ici8Ggas68H8M6QT+666zM
AOWfmVkLMP63vI9lxZWztU6mvQwnDMTuxcrOO24+1vGQ65+xp0+YpPeqbeHqU0krr1sLYjmcD0hP
/E7ViBWeoSSZBd+21dWY9ddK6hBc6KzAzPVDAUkiCFOJJTfTrFjUlpfLur9FnqSlOOVrOja8A/nC
gmO69cd87Lzz4vuFHLbsNGjzzfr87Lt2LxjP/evansVNLHorF0HW2ulfUZCzUq4RnBLqN83Gy+rB
muiN46FVA1hIhXldsHeOENAqHYGRorCoL6Dp6etgDx836bFmtzG+xfKV5bO8wYbYFpC81MYJfu5o
e9Bp/tsLZwxi8yAQZCJ55SX6ZYjGGDDlSIrEzT9YatkhWHDZmlW/OejXG2vvN3ay3wWmOUajtM0L
yRc8ht0bUZi9wiWsx6krNEKTL9Kbbnh/0DQUtX45bQZjrZr8OuCkg9rEIUkRuVXnDh+3Gk6r4+SQ
RcAKlwBSYNMCTUIV6G/f4VJY9iSvO9k1Jkn8It0boI5xNYT0D2wYSeGv03oN49uAdXad0YizbhSh
NCPeJfCeOMWeHZ61KqNYj3cUk6R2tA1YqbzsegLrJWqhsLrCMjIiCCWDPgWwPMgO2v7R3aBu0+YH
Taa/W8fMX+auyKs4BHYaLgMSqopZ4iDpLK+VP6zFsMu9Sfr2JWAWEcrjYfZW9JkDLcPUjS3G5hIw
FjL3s/E3vw9LkmzViue4dhibiSeH46y6yxirrI4U/EFbhFEFRy82wa928FCDEyiMO9G8oFspv6I1
YD4meCNLnqYU88Ev4rAgDy5H/n/p2dQvshhC8pltmMxhRwXokwFFwXALrcgJuPjPfBl+yIRe21xd
hjVcH7sleJHbHTPV5joxkhVdx005JRAE5QCtQpDEmOODcrLDWIi87w92Hz5kKM1JeJ455AEqguP9
GU5s/xaYJv4R8w3ffMi3gPU61+RjxccNSFTi4RVm9M1Bl3BNWnJwEc6K1EpaI+v1NQ3nAVcnLgTr
9VmzzaoJR5MdZjDWpuM+sK0rB8JYRgMeeG3YA9d5+GR9wmrAkku947dFNKX5kbe7qHfgShWlbLgs
sy17mICLYI0aKaEd2LsUPZohdpEJgurTGgPIakcHwlJhjxK4PTcHfUDopgeM8UmJrLIdt9hritcR
Bpr8hWAErPA3hMeyD30PTIbb6eQNvleiRg4qaRwCeT9NJ4/+6hN8zm7bmiQfzYmrrEi25UEbryLc
n0/KJGNFIHADFwc7t5ff8164KAYghEUouV8vsq83Hg5VHs4JkP1vo3ea8dY++jl6qHP1Lubwt8gk
KQPpfS3dDgKG8qkJoz8iB1CDQNt6jrbvSb/VwNtgoX2DFSA+Z7MHkmf0TxmNTixas0PrXFTvhLTF
tibk6ARSZHF4w7A2x03Yk/S5tS59VlT/tfkgK5XLtgiWAAuHP1/2bgxuM2JFIetFelyuYBdfo8O6
K4ONwFoUYuLraj3x0kW0g75gqJX4RMSPu23bEjygWnGrgZ3GeO2bPOzhdB2T8G1p8xmpevER3WYC
9+Pa1lm3mybZ9Q7+3KKmQtNGbpu5zvdfEgSoXnWo/87J+k5NmDTaI/w4wBreWBNXHp6LF8HsQzba
rqD+0B1HzxAI1vhUSuX6QvqlIb4r+xlO/mECjodsbFRs8XsGFvoIGpFbEBPtWsw+NA8597EAg32s
V88AWNZLfCD30Kishf6VZe8bZlUgCB7aFFiKNwRjxpbhTMs3oMmMbyBXgvTB+uAvaaxKE8VQN2jz
JzPpI8vma2cmEFly7GoiY1rQZZiumUHxTJoZ8FI8my778LhxFZxEl3Z1a0D+hF0Qgxjy/0xI24Q4
4oeGjOQykeHL8BOKSpMKEBj4TP1MW32evXE4Oa+dD6wF9JjtuS628bqgmfK+wR1GZU+2Vx7GbI55
2mZNa1JZb9A3FtpL1qafyZebwvGh87+SSYZXIeIGD8slX4KsTiL7kPQKDFLvo29JjqeJo+oB8zet
IsRTAeuk4kDNwwZg6NHG7WPSI7ZuSaHTiO9Jsj7bvGJQS1ovQINqn2P+HTdcOjl7EyzDvD2CqWZI
H6oEdCW1Hvu9Fo7Ax7as/iFk4UsOfuvmj/S0EF50eY67Kpzuh6ArdzsA+c4Y/sgOfmyI+/BqOkBc
WYfDhUcKlX0dJDGe0gBx0Y8zozTd6647NGO1nkNsNEtXpADKvM7hnLelP6OIvo95h3bpVp0gG90L
G3TpLZrzZlftcLTBqzaGPQmB6QTnozyr8WKJxmoxuHK5IxwmA6mts+21D5MrilrwpM/qwzc/mOTx
s7d/y5knTtkq9zKR28PQxyc/Z/uh53bA6gyPVhCzirQkvmDKLJd0gpgzVwe8bpy0WwTof8vtnWPs
qj7GB6B8OVxYvmvAlQ5BSdpAE0USPAqqr9kytAVZdxC6izeg6wY9Vf16ZRB4Ie0WIq00w1oOEhZB
G9Gtc/gW9RrSoZEGb2QEAIIYYnf2W/VdDjQsW43ZZYCuAzg5Wpw1AgLnnhS6T9LKmqSGciZ/9im0
wZjA0ppPu6p8w6MfC3RfEp6L933ZHnDQC9xuToKK8a+hhL4EWQvA6Lv9I93sd59OX/C5fJs4jx7R
7PK4AXFALxB/V3z/jAdGG7OBhg5RxH1XswI00zQDaZ5idZ9FXpjcfZtN/DRK4BtphkiumOF6X8eu
QWXgS+/FOGSVbrI9rCBcA2uUVGxiLz5PGcKeINrDw50xtLvECWrgNgHRQ4tfekC6qktn0MvIqBq4
KhcsTdUUcXnWnf+pAdmfYurjz9BfZkxmvNeQ/23feub/3RHkY7e0jKd+rmwyvDgrONAUgErGauwL
uPLBqMMPkpyCLfUufS9Lgcv9BrSgFeknQG4IhfQAFWE4TbfdxzATZ5gTJIPNZ0IMgeubDfsM4Db/
BfXhkAFw/NQzVGKlAKhyYSR398DOCBokKMcx7LOLgI2TzfNDEq32xpaLXbBfZS1ssMRMwTOz+AXH
AnY+8ZWP63JZvCx4T8LuIUdE63E0C4XQKaCPkCfbQpJ9+BIJMOWRkb6ieoqafBH0iJ8xPUwjbUvE
bgyH3s4U8pgBmXNbQKu+BXGU9ym7thiB/+13//n3sCCZi4EABW/YNQWljQ9yPYZ28T0ciljHRLrY
i0HSb+PFSM/QDA9+G+yNDndbJ9z4Jx9KHLJCX+Vp75asEew2XPpHMPaDQaXFFvnymsf2a5SO1hOP
uxMUMh5YBNSFd92LByJ6HcdP4rTAIIwQ0HCJzWlNeCnaCfqz2J8riBVCjLLvaAnFR4H5elivkd72
U8DCKnZBVMyib2H9X/vKn/x3dOEuQK7TH/cd/xBxSCCTloaHdm3xg7nS5q2+DZnErL1pe1toi7DK
0J3nxfhnlY63iClz9vzlmiMtRIYmf9h2ZL/EARaHKOfz2U9MnQfd9jwn+rryEbynB1Z7Zzw7qMDg
QaLOXGFyeEQ0wUYy/6ZFSG5aQS8dY7QAI3aQYySfpV5OegA77qaRVDPMMYf2EW1VgLEcBHFRlLXN
POiTk6pKggliDUCvxQzlStGufAM3F3WHJRtAdoSxLZ3d9LmL5Dnp/aDKYrzYexFsETqg6oTTrEbx
zVhgHVANEQSrYZxGyJccj0vW/xAEEzWzMjkG9pjJ/eo4jS5m6HLwLOl1Vt7RILn/0JNTGC+YxVfv
K4DPPO8JcFtvBw6zYNRm9Fm4KW4w2rNi3lkL/8YegxafP4jnobt9gCR3yqh/EBgiCq2X5ZkCm8C4
+YHSy/0kmfwwSPU/rhqV68lqFkAv249sxTTQsofRW4/esqYfQ++h1svDtzjfAE6PLX8ZzfMytnGT
dS25BiSHunOCmtPGL2j3waGwfQ02wpMM2AuFChnA7F4gXQGNS0PnbnFAUIUL5eTWJ8+x77Zi7SFD
IBrt0I7On27nf5KOVZOPvTjIQZ52IfZKGf4K0YxSLDv/5odREYXkJ1mTjx2Y3yKpuFlBfuUkfHL5
LNCL184YzOPXCPOOl+11rDYDdgtsGlCZMl92H3Qm+bvA0gUWKyuoWGWB+b8XFA+5CkAaLRC3Brbj
RZKENcGRey8z4P12BtOJerxoaJhiuF3bY47MjyZ3kL4y2KnaaGnQiehXkRwQgSZSUWFeecv7+erl
KwrYIEe+O/jBxRBMwrOCoBhCFO52XdrPGfGjDpIrvYYnTN1dG8oqMkh1igDeIxQJLCefSTmN61es
g4pua14NIwSII1SZRUf3pZ7knd7BtjLSua9ifAwySl2Nt/FClsg0mnincPTh/A3T546ZF6i0UXMG
UfcMaYOVjwaa3PD+wSSuTNeo2IMUNBfu3mWkZRfgCeq9Rwmce+22JxsxYLpuYlDEDZ/YkX+tocE1
hLD1Ft7RanbTb9bt6T049aTY+OjzzXtMXo3Jqi6BqqALIc9OxoweZLhCblRgvbINixDLDKdvBehy
bzDImUPAdMES3zuSZT4LmpGGRtijdaD9YtJb1rAk+cgo36poG6oMSSW11S4qox2nIpClqwzuHkIn
H/dhz15zZc9i9aYD8aevsfMfUT4G4GrwvNMO2k9j/UlGEV3b1jxFbQ5ey+/OaSJOo5Df8THNkCBC
6jSzpLY8zvD12Y/oonodQ+Ewe+drDRk4tDXSbKWUOwFwCUWFubNso0abH7+jZACrMonKCrawrJzy
UUHodpSjSqucpUvRqeAQ7MgUnoMZseUxjmFGpnO8QaC7SPAapGVQgZmu6Tdmyw3LN1LcnkYe70BE
/Y8VT2CACuMCLQW4rabRAtN0xSb6P1IstqBr7A7ZJirg7+Ysu5+e1VCrMPFD4+cHOdHVUCdMZU74
YwuN5UTesrzK0hX4tu5PWdb7h3sYDp5g8TO3cj7OdALul82I1lrvGvWg9EZ0MbAz42D++2WHBHrA
D0RV8jjueD0jyP4iGLEEQdyzV6xX6WHe25c8erCQpr6kIZo0sSNd8eJ2OIXkvVdaTzdh2w+xA7HF
MFz6WScawC54ECxdHiCNgqCuu+rOS5925LFXa7DE9aQG8LuLj1l5NqeRwMrs0iWuhNJ14ETyii9F
YTKSF0yneARHaPMIAqAArHBB8gPBqZ06CcPhFkLsiRfzuBIIsO03Ybr5QMY4vvBkYM2mAP+qHekc
3FtOYRTYJ+TBR7IXVwlGWOCy+o146QKGp6R0mziCUFRj+shliKN9eVfTi+xcPSbfYRkH5bceqUXv
of6eyFe/w3iEs5TEbQkseEln4NGojbVfkn75+Kld0OxrVmXY/0n+l/YQVpk6zfVTlzmMt2cxJJUK
OOiHHRTgXypfMtgA9+mPaQG3DNshp38msHoMb0aWTyeTI6NyXc9r2zVsiC7JmsK2IM6Dv9UZhHQL
W0/P24T7v0+bFS9cUzAoE5SiDeQFCZTZvX1TU1R6yW1IwzqHwn8PgscIug/+PYiWOsZ2CZVRTdvg
RxqwcrmrvGF73KP5fW2h6ejIQxZ7T4kJPlpUm0OYwKEnjX/5FmiiEj9JKM9tpj8TqAgc0PhOs99j
t50z+qTV9NhuYKKMd3IQ8yJL4jXJga/G8o+Wx0F+iP6XN105mJA8+pD6oucUVEX4McPpVexg1/ux
ffJF2OQMPDgqj+Gd1UsPyxlkz1AkI3J4zb5NW3sUG22ggThJT1w9Kyor2sIsWYkfkoQV20ixwqrG
288UQhiEiANq7CsZkibP/ux8eWr7DUsXL2bPP4Z8PQMHOMNzc1MMlCc5DPt0u5soInAZ3MT374vD
DQlrA1RHCUFpd/uwYhw13fO4fo7pT+epOtigSZYA/B0PaMEAGfoJfRUSALDyIGfL2hPQyKe1n89R
pBv22hsM/Ut8J61jIIZaQMjNj5tVBwe36t0Z/0Nl6oKzJzjvyMceGfwh6CLAhU6Gu/jraHKorVaX
gSz1n2kA/mLxCKQTSfY77AO8cVGFha/B8OCBiFagMh1tXBg+qsD/mSw4MmweHjCyVEmoL7P0irkb
viiE30R9xhihZkxuAbsl0XQzsw/ryp0zGZoeuosB32mZNPGGv0SytUHuSxOseoGaCjH4DFp+b/xs
Sf+1j/Yp3NFadB9LsCoHa/+TbN05s/21W/Pj4OOLpaF55cmzxoTaSnsMVnSV5hwCJB4dd5JmIEpx
4oALvEA+tGFYd3sB0RBsH5AEVDTGFdHmz2qZ4fR3UGGrEGU48Y5+GNzSWXs2EO0jEeoRKG3TQwUW
D/ZppeyHl9v3DHkgADxgKIiD0kh5Y9GCBw3jXgAcjENGIsFOB6Y9zSjlmiPyjeTrX3+AYDQ8QjoJ
9BNiybu6RS7HfInqBAqsgK+XbuvqJCbQrYLjEAgGXnHGbFqVOQSskySnUY+VothvYU0g0/uQnIHf
XhQy6YatPY0xxzAMynYT6oljAh50+hGOmHNzKioZx1clo09hf3UjrZa+P8UB6MWwyqn/RuV+8dDI
M1ryHR22AAXTG8FZjx30M4wZKzhl/sFj3RVyx3LoURVkdW0IuYxQWidZ3/iWgpYeS4S+nqMQU6RW
+sHD7Vhm47Gbpy9lwBqo+R4lNPhltvLP/+Li+3e/3H/1x/1LavzdHRdBPYVkNJRIhLCP/Ks5s+8C
O4+Rgz2Vm2PfvbcMjpuFQqw1kRch+HcV4cMH9JvTDK617RbOKaJlcjzxnuX/A38lHBz4379aJv/J
avn/ZsE8/Jnu5sX1X/9V/1+6L2HC/1//4XP8v92Xm1j/DD832f6zBRN/6N8smMk/YgSDJx76Se8N
WKjT/g8LZvyPFLEFcCEhIB+RVOC5/tOC6f0Dhk2E9aBDBClB/yen5N9NmFF+d2fi34Vud1S7+tl/
y4QJL+i/eDB9GLzQMnF3cyKhEUH3/2wBtnPM2nBr7wQCqG4jErgxEQimBtzRZlkuPBDTsYOgBgTV
VAz+hBE3BzmwD8cOdEM9zBziaKZh0XCkcDQaGxHmvwiV3xjwZ8gnHcZ3KjlwdwTkwsH2QMGiGwra
b5rA+BEH+QX6On9u6fq8C1UB2YRM0d8hsw8hs6DmuwwQ6Tx7v9t7gp5k9MGqi9whVVxCKJtj/nf0
YBLYwCYLVGIgC0LBcAmgPMp++tQveeAHKIKmz/P/Zu88lmxHluz6RShDQGOKAxydWt8JLEVd6IAM
qBn5b/1fXKh63c3Xbd00jsnhq3qZlXkSiHD3vfdyLgQnnVg8nExdxMX30rvIoDgdd5om8YLETUSR
GHZlfO/+JeOWxBJr444Z74fvZrdZ6Z9wOB/wCx4rOd4wvDpjWZd3Q+xEZDVG6ksyQSJOPlRf5JwM
E7d4RD5vCSxmkQEO7jrKmA/teIV9hVrv11NIIVgQqWCB3VgZKmrY00x7tGXaeuzXtfsjZj8OvETo
eC+pvuPB+kpiDzU11v0jgY4vRbiEUFNhIsRN2Ens+jEpbMw0v8uMCKbePfuL/pXCYD50w4Tdungw
Z7zXSE5TK6q98jdrgZtZOy2tTeIneJ9QI35KNfesZprqQJ9mh+4iQaJaXqx+upb5bVskEwRKC1Sb
D58lvR27duXn7HOs5b9dV/9KOCNTTbsj8HEtsvYZf/S6p/h97mfnVa8ouZo1xorrbs1AUtLz8YtO
tIP7SQ3XQqw/XSzvMqs/dlT52TobZBojx0RLrCtbp2P2PjsRxT++orPsm7QJXffZmc0frSZ3yDih
3Qvde8us7nOhaQ98t7nHaYLpsmGGbGs885WxTjcSmS6A7WQ9QlTD5IYVFbfREjhsg7zSpvdBOdBm
ZE21bZh4kToZNY+oFIEfrPKeRcK4wE1ldyYdlJ7v1qbbyA8j7lpXRA7xTpfPXNd+ieKda1Xu12F9
RVfUjikgi03L23fWKcFzT195zhYsX73dYKMVdkC/XCRDHTaSekyt48Hwxx5Hz3RYa8qCZBwovKyX
du7Zvdh0r+ZCGz2OzHLzb9ksD64xHTO/fTHzhfDJnAYlCY6druxXR9XPOkPhHRL0uZ18BtbFIysL
Xg2zjryJOkDrnqfmilU1YmmWPfViN45WsmcelgmL8iPGs2YZzs0o+zcPs7Jbta++MZDhpUXKtOWY
xcRCrZj5eirGN1vbBgCoHJbRPvWCoejSjzeDpWhHC3VlTEogov+SzZYYU1te2dzb24/NOulP0Y33
sa7QLv32g813h9m8tm16W+rdPiaSG8CO/jar1YlUy/554Q2/EjppPp5wtbPPgqhg0QcpwuaO1n3R
j4lXndVgonsnCzYfX3x1IxERj8JwLqxIS+SLnfQ18z+cFmN7WFT+WReKvY/YUGWJso9+pAelkXXR
4jq8d6t/ZxXde2dI9izh7bPr0biIiXXKaybIaFFpDst7MtnMvufiWlvA3XsL78NcfuYoPxjl0jcC
FTPe/LyP/E59FLV+xvFP8GyrTsf7xFr3ttaOxxH90xldfU/Gg3NkWa+LZZzTFYnA9PH0ZhploTVZ
N5qVpHdC64ojQ/kxaHn+sDATQ1Xsb8BnzUdi8x6XJY97GiJ+TystYzpX79pNxusQeIRNgnbQQqxY
v4eJwT1kcFRgp30amPKGFob00sxOXZOck1i7IXCCW2Ge8Ynk92x41hCg5iRAXzFuu2o4irU+mF1/
ll2NNU+cLI2/Rz3VXjg0v5dhpoqUtH4rMbZYQ2ofvV+9bn8USfLFvXON3eyBjoVk/bQ+9yRy+DAX
rpo+pvzNTGtfrJYbmXqlsGU2R00vtB19CGFuy1zxs7oXGOor6XiHIVMh8ytA6T3/LQdh/5Qqwp/o
+U/Sd/xwxGjLNEPHhmUeEI9vB5cxayXwj2J/w1PfnzziTaNPz5jTvSNkqSDV48ch5UBmt9ySz89C
IIMOGaH1WU3p5s5+Z2zC2D/Fi1ks654TKN578Yg7r12i7eRi6tjsaxufQUzujcFRUe28rFa3HMra
0W6zq1WQi9JEd4rTPGyWdg2hECNimYV1KBTm8wxEQNvg9GmQ5Q03Absxy3PaTdOtWbne2TQrdCvd
O3qsVt3NXg0JCGta1jMaytGz7ggJ2ljIfCMUYrnYAufpqDNlMfObTlcTDrf2rLYRlNGw8gRT7Q69
1cvuM3/Kz2nafLAh7S1PHWpW2SeHNilPRuP/5iq41etNea+f44qxeEZWD+8KyVphEcsw/M9E9ndO
lmJsV13+WpfxRWnqntjDz5p7D0NhYLVVhyzzEU9V/p5sRlEjiYcgU+uLW9JRLCAILaJYm6sm8bhJ
XUyodmN+Z70lGJXKKNEY30+2elx1p9rHw3qRHlEpMd/5SDCoCEnU9fJ3XZJW8sqOnp1BW6ChTh4M
N/4mV26HbTHWO3f5xFiDc4mG4Jinv+0keW/mMsxH5zXRTIRWnOkxhgDDH65AHQhL+RXUGr//8GMm
UnCYVAR+5rFUxt+Ip38wSf6JufFvsJP/yET5f7Fmp57772r2p3/5n/X0p8z+iZry19f8XbIL5w/H
Ysucx/I+e1u1QM38NzVFmH+YnqnDNGOnlWNbAE3+AU2xIK0Akxa6AzQFqsm2df5fK3b7D4v2jYOS
ve0Qk2zz/wabgtvmnyGG+PiRmgwBMgV0ik8j8B/gQP5si7ynO94VrsC9JiyS5CLe473v9gQ2d2m5
MOAfmTVoObsnFx75oMuHju6/YO4+YKWtbCaGWNVJuPZP1PHxsfSLSzHcEsjPrxa7tLyOuz5DZIdU
pw5uKj+pwiOmASVo1JSIBiLpYc60mo5eRRl30LHswCuUFQJPL2sa0zyUyczeWm2k7U/t5SKz4uoM
9X0VE1RxlaA7MNmTLklJBVmuW5dpkzbymH/mVJiheuTw2Xbbk5TpsZDkSbzNLK2kT+hNm+8cAo1L
RnYnE8jz9UKkQMRmIOPMOrs2k9NcGVEMN8JtCip7l/2i48iWJNb3cSDLT982sRnrYrtx+zC3YMOP
wzFL7T+npoecaG/Lbn21ZzyMjxVrcWiWzNMmPFTtxOyDazlqV4LEBOqsyMQlHnQFiW0mVQsK+CnF
YBRNCaxV0UQpzAdqY1fw87fv/Rjfrg2DukEn+qr6mMk7vBnf7x61urF3s1yqnbHedQ3leGUOTuAw
t6Atyo++S7sfU3kPg4h3U9FRm6ZYMwpk173RODUONwWCI6Uimskf7fQtvWFtWSKbMqySHiO3JCf5
5Nh8vYlHS2cmymJMIlmz/d7mKeZjnO7tjJV57D4GPUMPb9pnat2JkT724mnS/iSL96YN8k85pUh6
8eCFNuZEQ0rQBLXDjKnon8l57yfGwUT/+DXF0PNRtKQH+kaE3oxA0NTj7djbEls/ADENr6tblzD7
E0quUpK3kGV15FcsQ1B1ZOE2Q00zjDXD+FdhMwsacxzWS8KPvHRvCLnNyHpS3THZoOOxdkAQx6jN
HABIhynWA4dhKa6NVtYHq7S1yJk4hpsQPp5BnQ3jK8eQGonBu3EFn98C3zJAe+dFYcdkM+Fkz2f3
spZuzyvVEeq0WJ2QlW+ywp+Q4c30PfyeDL30Ir4h8wezBw8YvYPPUzEz+mq829ggQzamgEbr1X6U
apn2AMpQUbGH5P0yBqRu9xp/mXo5zLnzWBkJhhkbDMJItLrhWSzDQawMj03cq6VcfikxYyBemgOP
/6tWFXc0PhAnqg3xMDt9MDJ7VARUMYkZr5h2RDBLGB2JVp1jdhih4VE+ZVrE3JVJZsuj5VUvGbKN
t/K3HWrSwSNZvIYu5GiImfXJea/v5rY8GJKTRAzSP/Q23l+NB97w5IfHjuygWWf2Z/XjYbRMHt0G
I1I8zbiGgBjk1UroBJQT0lzd7BB09q4hvrtFbJlkNgLgN8Oj6F3L0j7oHnqdcJeBCtoIJyadHt92
V4iRF6Uq2EZmtOe5oHMf8xULwqids2ztojZTmGp9YUR4NOjPgS/F3m0yZhvfhYHibPA8Wl2TB42b
j2TvduR0m73dYtEoEbqF+J445A+D0x0RmKCb2ryDalHDDoEvWnLeWnvcMjSdGUJ15f2eXEXy1Htg
52MXijLldBP6RU+ddystJLI2MBJqn2yaioOK6xbb6aJHhPmKvsFvsp6S3nN5n/lgCrfC7LWUpzSm
vW5Icob6ULnB7Br4XR1OV8L1donRpclnIsILGmEB3Yi4Z4lbtvqZ9aoPLUyohxY5zqtwWJZdYwKU
WpsgMScG1T1Thpynu3c9NmDWHDNdrD24SfY21Dc2ZMhD4fXfw6q911n+OrqUknGlXdAH9cdECm+n
SULOlf6d++tznfinv47KJsNpJgW/m9VfyUuZDFJxJo1Pa0VMKhNpHMDfveSFDxrI+1KjUx4sYhqT
s2THJH5zugWBHH2ySccuonfcD0Bxeuy3Ob5LkiwxSzi43LIvc+x/Eo8ii3WG6AyaL0l57+hltSQ0
RPmgVlMFalv8nbgLb7JemoE1M53P1uy+EzA9e6w9fBK8qeTUMTrRmbX+BZUeeg3MAQt9M8mLH59z
GnEQ/kXX2RSaJLR1himO/AYRkQW2QQpPiznFfGQcrX/bApsdrLqgMCx5mprmQ5XQSrA579xiRLMr
ufMmxdSFZH0WdDqNSjMcLHMCJsCoa/sexvKY9NbJFzWeU31AbWP50y1+C5rlrDi0pkRncZoHu1L5
Y5osBFLVLPloxb0r8I2bMBnXbSmD0RVkupbkucJWyMtu8auQ5Qj72MfJbdTPRWUSkGuNHTjLQGtk
cYA0RsWOLZpLDf+WYXthoUM/aAoLM7z3BW3Ruk/DXKjiXLKUlzezvPMycoM1QMFrG79SJBwGF8tv
PZE2zYm1VpORHdYMq0m+ag+8pTTe3a0S/cPaTRkaI+9+PFwbAWBqGNdf6PFNCCvhQ2scSGf0wEba
7RNZXyi8naM9sy0e2IKNNcZ8sjgNwplUqecz3peddwsEqo5UWBzYYL3sDKv+LHM8sm1sk0dzHJ0c
BPkvmSV37McDQ9Ukt0s5HR1h0h4Xy1Na5u8VTYJFLxP6c3UrTMJRLp6unfLWMkxK95aRKq+fSonE
1HgJ66K2IyB/pB9jlouLQm3bPS7DolfhsvEUROIcCN4GzhLz36dfU9aWQFyWG9mULWIItckWQcOh
gVtMhbmBmwn3+6Vf1XBRRAm9OV6uqkp2JW0DEIMCaBxnfethBHfNFc2yr2GeYt7jZW9TdshNH4OJ
9U13mN9OpTuSilkiy5E9ySciEFPjVrvcqar7zGUeqbFwi3spyhsvPzoKspPPy9xn5nc6IvPMdRYa
ifAOI1QRZM4AFNezqBDK8B4RnMfaQWvLdyGc0kE1w6qeYDGefcJVDe4n1GmFITF0G0arhgNx2fMl
cYi1ZKdZtQRmwWB0gM2QZBqOjakkzVKH+KiT0GTJCAbHEtj0ss5b0z2YZ0y6IzYWco3CKk/L3IFq
mvsWl1nTESckYsd6qBineeb2DE7X/I3BoniRQMZpYP1fdlGOu9koiDmZ87S3rO5+3OxO6192py6x
9nOP/p0jFHdzyiYoZvzRXGDJNwaxnHynIDQEprmoJA+v0YYF+8cZ6DLB3QCSQWOaydECl+cb0t+7
sfVgShRRBvsqbCzyBdY2eu+Og+Up8pgWm9axKKcDiJ3BfVxi/xHKz/OSrvNtZ2djoClDI+nChNvS
mcyI9GQuOWXaqvEY2fVOi4mFjd7R7QvtiFNqwaOu4EhlaHt2U1CqeuuRr2TPTiX5EZyZhlmtpy6P
uQrnc6URF+q7lNI8g4cyDO3MSFiEa0H1m2e5s9MT+V0PuccwKJ65YjXBEe8gOWJ/xIyjmHhm2Gad
QaN5BkIb+9/taotwSZbrRIwg7NzpQeuoxXXCODsLhmDQeN4BIBSpdiPRd4XvrmE+Ye1RmTxW/D/N
gbFcO6b1qea7dInogfuszM7I04QpzGEmK7KL2GZbhwxWA+bmzPwWgr1iNDwSeOpqOCOksTj+KhOm
mlMhDwM+YByGT8SXFDEPe085Xu10l+O8lLGPEXdjOrVtlCfvdk4dSDr13bCy+OCPxSvH9m2lLzfs
a3zM3AGEIMCalGqp9R2KDj3v9lhyE8bEpTZlj6x1Tl4SgWKbCp6Fja/iDulxtXxqkibnIygZSfnF
ho0iYOUlFiONztdvO14D2781V6s/9SNG4Xb0fxcVrmCAFG8tk3L2J8GJNZ97DaPykJXknLsaj3xt
8x1mJyiG1r4/FAMlnq81K7br4pc5EawjnDjAg5g+0QiuCezp3bIiZ3KmPNhm8qAUFyDAvqDO4C+2
/GF9Es5RY8ygd+uaghJCidJflcqAW03WY5J7dxDnTmlJ8FzYlIlS1cT+SHJYpSfPNd9vpS87rEn/
S/lmKCfhbMdre8gUgkrKSy3qC0wVgojxspwEI3x2H5dzRiAIyMWiMaSv8a73VVrtqSU49wq0lFGv
j6oBwJQnBO3qehnDpfPTKxIH05Z4Ik1g+YeFOVJsUiQa3uPaOwe2CuVRjWeG7Fd1U1KC3zsukN/W
5X0y6X5xYwNK7ygUZv9FqfXGb/UbY+R4q0romqOXJGEiy/Fmijv7CGbmFpdNxUfFnbBIgU+CkOyu
xhWE64oCpjbnH6Z16U3Ka2Qu8XeqiAEb/IWvpV0cG7525Bg5Fv1QU+0kxtnQ8r3jJ7iJ21ojIaGW
qEdfgjug4xzyfPgz9XIdcrwTKp+0YJpziYcYdlI+NxZj4DoqYru4Ftp00vA4SzPVQjO3H3pWBMbS
eDbFR9cywh9NvzwqrDtjgWXKJ7JynJlpEY+Xj+koxRkTPI+s9rNI6Z8rWwvVMotjVs8qTNfUCrrZ
8y9ZO37ELYAdwDFFCLzGIL8tp6gckjOrXDrm2PXmzCK43RKg03QcT1DiD1WJxXfIsqMAUhjUmwd0
bjCD1XNOtAEeUZcsxODb/jz62Wlummta+k9uzkxz0Y3PFKP8aR5kxXW53X/yBhQDI0V3B5sC0oMv
4R6tdRGwRzg76GK+ECVtD6lXMsCYy6uZWU9JDvfHq0BNwFvgbHNpcg1/JUSl6c/FQEGtuuGUGIW6
BxwKWlVP033i0426B+BJ0429uNTtrbAuDSlwUoLjiep654BaCYztBO7HP+MVeJNWTtclyQ6dxbte
Gql+cYsYsYI+VqhHW2n9cVrGF42A30lOMOAW2yfjcOQjcM9aSrTad5PikFlFiNA2hBhzvaO2kFZk
ckVjV+nkNvrlZ2X3V0gkEg4WhZ3V9BYm7vgzrhbsXETq4077bPt8O0kfaYQCgBbuZXNNuW18cgjw
bayW/VgKl+/C257WWVSak7OrNPAZ0vK+J/1bIawdDDN9ECP2UKh6ulkYp6wL1gmzNjQJcnomrWCM
cTcyZpgca3VYMswmgGIWxiKu2q8Jxp2uiOk9FuVcRDxFVUHxx2gp75V2lXnykpPWDNgzWB/mxfcv
w5RlO5HntE+ewaXHmAxC1qxuEkxmtkzRGhTXCpMOLhhpU3CSWUS9VEQQc1p3mxqj0+eLkSQcivw0
Mz6xUCfkcTHL6fcsyYR0cwH6LqXHYsWF3KY+8b4o3yssq21dyNu2a89shD/aKwmTlJjM4v1ZulW8
T3PSjaycrckn8Ee1oQ3ste7Ok3F15mcO24X6RDOmahPav1GQHjryn8P47VX01F3OgEv4cYQDqJ0l
J7X1rrruZepMZnrxdB/jcOXCibyi5nCpijgS2PVD2YqjH5cLIPrvQtEF54MmIzPRfOzB2Yvtj0ew
nD8dHSBXe77VI3XUmsN5moA7Lbq6NTTmMWthJdw3GooZXCq8yGFcqeywCdSsjtBPtV6YR5ccaT9o
7301FJF74gHCaoezz067i6IFZ274KVPjQ+gwmebRLQ6icHkSnI45Umw/JE1jHxo/+6y0EjyDse7N
FCZAmWTJcaIiu7I1lT1jVGi4C5AK8ZLVGmkCJiW4wyef2twiueb5WrBoEPqU3dgRM/qJ62Nyj3Xf
RbainHGGcE6KHT30feL4LKJuFdFbewkLAfvJrxfr7o0dlW9rotD5YwLJGNlm8hfbC86ZpS3xeKya
ak8UL4Vc49wVNdAee8pui0I80q7afM8vAxtqUGnxKccjNRtYhsX81oGFwqo2QfWlkP+kjvJ3FUhf
VVr1BYnkhgLn3sJhwbsB4M7QL1qmvzaOeVSSKtCpBwuGQ7wftllnJn/B6+VsAtJaSEieqffetK3G
+GnhPOjiI1b6JWLXPC/qRLJO053AlkxgbcZMa5OgD875Wc7zqz7nN27t3U5dilGhecWwfd9qXCAx
FuCd1s+EcSh8dG6iIGsJP1QuXgAdpNOaKsR9DGrWdLe4pLy8lxRmrQ26kpHRiU8D61937EUJ84Ro
tNYl70XDW1WcXcWkQyAuB1VHus2qgYjA8kVmx6tGFv6iMU7FW85GYSp/c3p0OvPdW/JbozJ/e4bN
yaJF0uS1tjPwEsmT4fHOFulDVyYCMk3x7mYkrhOYZGFdZvf6yDKQ9rL6pEuhY947uHhwd0jCj0v9
S3JgXe3K+k3Tb+P4JmqJQyeYfIJqbaM+MY6FbjHw1PLCcddzRvI5fwmQuA5Ej8K3f5SbfKbzyg3o
qEefV4hsIdl3T8/FVjschA090jLm+ORibgV21YIHXOhx3QEMLsKbLd0HhfU9atIYMkZtPk9yeEkb
hTG5wO46NzrEKwNHSDcku7pGQWym+nc3u++e1gDgVs2Nn8hTt2TPdZF9T5mJx25s/lyNvuNBW7Rj
MbYVTXt1EGuVPZfoVZ1rN/ux9R7sovGCYmbaCohqiCTPd2ANvJSpYeAex9/fDfknUfwcbPPLoinm
7G72NLbktJZz6puSzBKamNkzHdwgG0To1XludTe0PAZvq5kfc/+FqWpCtp+RShm3+3TuaC9t7OVa
shxirflYVHXh38A0j3H7sFiOCVg2p2RQiZ9UdUL1sgzLgQDiY6PlWFXW1YhMxLN04n8NMd99Nr2o
mTEMtUITh6bOn8XIB2apq9aa9W4tS8Lx8Z0JFgH/BBNEr7mXnv5Rl+oLpZc6rMEH3G/NsC7WaBz6
ZzqgYVfNlr7Z4HUKkPSIud/HVMNI0oc8yfR8JbQnHsa++ynLJkdFlxI5nE9jNqefojwjN1a7koVo
h6JU+8TFY91p1b1jVPWt5yc8Q7w5PdCaXd4Xb41wXnr+rIEdk3yaYByiKLwwGCxZKE7X7tbjkej6
zu6liSUc6VUQGFQa8dASJIZ/hf0yPPs5BsajNsH9bgeXeQ1jTnq8IYg1f3xg0H5mGQ9VAruOgtwp
9pqlcMsAXvC1adqv00bKZ42ZUB+ES77tPg1bZwR5ZwMKrMVbNTNOIgfKHGduFPUMg4vUKXm8DN7r
VDMfS4LMDY11MHkdHnJKQ3B2/M68E5kO5ZJy4DnWmYtozsDUpLZ/LavFcBeKqERijUSLvaXR3y2j
nHEDgR6pVXUeW7Xx10xmvryfHcoVzzHMqIIboDKKNYJqgOBLfxCiXfFs1OjitsK3zWqEAyG7sGDy
Hgr4kKAXrHdd4T4uNROsNbdJNSefjLBRf+r+6CwLPCJWxu9bnfg+Lz3TQm1LLSFZK+Nu0g2QGEaf
7yhiE3jQ/GZ2gjfYAp1oZwMmX5yrDPATu3NOWnYpc3aE+F7F4hthcO70IKPr4so812UA2755VC/B
X1Lm/9d8/49bMnAu/tc+zX/5H/V/WpPBF/xjTYb3h2EZLuwQx8Wr6bCW6d+3ZCAiGr7tIn0gu/67
4Gt7f5DgNFGHDfQInSW7/yb42vYfm3hsu4y8LLYL86/+1T/6T5r9f7Unw9o8mH8vPNn2eWxOYIMK
1jY9zMBk+MS2xuV/W9Oiw19fhOM7ADzXQyoVOJ6/wbK8J5pJglvfiD0aBQIF03n1HxazZCxCyt87
bPygeDh16hQvzeMAxpxmNbJlgUzJmbNzGEZ7dc++m156CLcUGD5AmGRVDswqzSA91yoInZpz1tNn
iiHgWKV4rRxyFQk3Pn62tZcGYXsz2ReKmCnDhEWLUruE0aT0/rIo863MQFKVSXrs0ZBCjU1JdDXk
HeR9mqKyleZwAdh24xbak5idt9KA7jd2Htb/whY3iz6x471Hu2P/gaO1eOtB7SYYMxwmPPMWnqVe
cFlKtLcXkMyODlyv83bgHMOq9r9kVn+u1eeamz+JNeytvt6ZpKosE5eSNr44HSHtidvZSE17B+lq
ryflQ2aZtw7aaBOXf1biYy6Z+zYscEKcsXdLPSINl/FnkjYXp/lK2auhWD4wGeVDrXExputpQLTs
mzfXTfcG4oSWbJKOt28t8yC7OfTEcnCGTeTSbmqrjpLMQ5KtzGsv0F27xIZAg4heJ0dRMXJyXrQW
sEe7ePRJWEsrJhi5jagbj199Qpyw2k1OxxakFh7uOBx8vXpt5fCaX71c/zNz6/vtQ+5SHLD+8jX4
LK9Ml7OKG+yY82XEr4YTKRAu/C3T+SLAfmzd8phPF3e0bizI+JPLKJp48lup+Sfb1GnYWS1omrvB
Mk6daz6MtEpaupqhZ8U0Ju5B46ljOWzMOpENrG46q3FmmUrgKe4ZT5LyEuO1XRzC5+igxZsvX1oM
DUy6gzS/L13Qj151STI7pILeSJEAIQsJWpv6V1KmW+8JqxsDMW2spIV1tIDTtUx+lu5GPrLnMF/8
Z6fsjEtD9KUyuBOzYTMKdCBQLetlHLMzQ8QCTaUwsCcP3+BM8Y8uwdJ9AoAhQzf+dPAukwtQoOeG
VSDMdvLzAv4ekYRAvwllzlnzO1tXv2ONbQoE0YM6ZnTg1DS7vYGTtMxANHgP8WCX7DaH4pwS3g5l
SswT9MZ7Os90psL61duCGMyIIpPAMRnnNj1g3dZ3mZ2RUPDcZg+h/dI3RsAiGcCCWARkWFdnXdF5
sZ5jtPtAjZ+m/Ys4xBh/Zf10qCleTyjN2S0bCK4VxpXT5NcoAGpcHiSLCE66HJqoVy1uNGg4JyGr
vQ5LQu8LfI3QL0HDq+7WLbMXylbruUoG64mFHIOLHOGn48OgxYHOWqcRv8Ck7xrx6Eclqcy05euL
XytkKKcmUV9cZnDWdlo8q20GOqbfY/2Y6jcDYMDN6sD2mEthOUeGeLpHPhdgDV3USwLzly8KqD7R
4n9DsA50vQycHOoywzBnpLGVgZ2voHrLa88+sm4ybgf+9sg4wSoJ4b5Pwo8W4yzcaKDurFz9aRzp
cmKiOvZnjHdUlbjOim8p65OHf7mh1taNOiLzCQCTnSU6hyN75FaHkFd/4zQTLMrs4LVQ6NF8ZuA0
qnoSLXYY2cOk6sISUElvPMzy3SG31ZW/TGRzlCR3hdozPuM1g9C9K3lgcv02TvT7VT70LCBoD3qZ
nkEmBZZ4gWGNQLIpZCY8NaiMkOY1jDj6oRLaJZu6XW3e+QjrZNIoxD/SmU4oXh74MyGxAxnn58sA
Fx+kCfAVDmnzkOrefc2u8pWMFE2kvSK4pAkiMWnZN9nOzzWqGBSBPQLHvhtM+Brw7oRGVj4LTG3J
oeJYr2DW9uyNOM/sA5c55oeYPN3yWonj2M7h6vzurfGsbfCNHth43jCaw1aBpbWX73VXRPg0MufG
g7eX8y/mvWTI2eGrXrLylphfhMvkMJG5TKbsvpj9U4kD3TxnxXfrRQMhvzW3DxUAg4oFSXJlb85E
AZ9B3gPIwb2I76OFD21FGWZxxrNkSU/lQIy3iBqWVLTV2+RlTwN8HMeAoWskHxU5cmJ2aWWcHAeH
jCeIco9NaBLJ9d/bpD6MGYTdyo108StJf7eI5uvym5Xw35DHcVQ7hyl7yIT73AGEHhB2R9946AgL
z9XW/eMx4jpju0nAedJPFSAGFhRzmljV7xVEi8kSD00u7U5AOjH6nvkwIDw9P7V9/cBYN5zTMFlI
RbsHmxBXgCfzd26XH3/9M3/d6W287FXe3juj2Fu33SZI5zppA32JsbrE1JhMrYDxMwjcF+zuNXBh
dBp0pxVkut8dF/Kiu67wQL+yoCUpnuwyPmAjuZ2Ydc/Or1h8xOJurgivyS8koTDjDl6RIKCt7Dz1
1WevcvB2KzWxTURX2dN2djD2ZGVMqRm0I/QE7O/In0Y0J7+wCUg/IkwCA3t18nfeIBzyPULFeqM3
+2w+iTjFC78EStRfbI472HLYV74KKd/gk76yuOtKoxhNGejZSR4WD5HP/nCreVchiinmj7oaQy+S
o88LRIAA3/eKWhzPoJkrh3uuLI7MMM7dbJ4bIDUJJvW4OK607nSF+8oBdb1YANbmyHMuvfbjc7qm
bAoZ7D8lRx7sC/blmawOGyglFnRiWmbaEEsSYeadFvBnsJUk1QwsFhCw3h653g8qrw/L3BzLHrBn
XVCy2Tuvbk6VMd4I9AiO0uILY/vIIN0e0KtIDTMF74/J6D/Ws7i22D4I9GM0Z/kEt+cm8gyV/zux
lmMcP+USnIGtE8YzHsm7oaM3lvOEzP8JQ/bZkfnXhHSMBNXuXeZpqWn4N1Xhg3VmJawln0qPB5XG
m7iyrNiGUOm/qGM2F3KOOWbuGT+Zo7o302yMavSqYoLYjBO22tVJcnZbxkgSj+78U7J2bG//L/bO
YzlyJs2yT4Q2wAGHA9vQkgxqsYExySS01nj6Pv53LWrapmds9rOhVeZfmUlGBNw/ce89g3ypQ+cW
+OxjdVdoziR2IMgyyKvPhunSFwjsCmt4DPEQWe0+QpnohOElU4yts8p7NypSEUDHHRpv2YRTuIlZ
cvRW/NR7BOsz8vrJBhKi/V5XczqJ3H8RSX1P9Ui66vyozOjisCnQrISBsLrGB/IYJ2ds6PUy3NXm
ubPFb2h7P10xgMsZ2ZzNJxz0P03IKcn+s6rhojK7Mof+XFaTt4q9d4dZBZSXxTt1y52sEM1FKPyG
oNy3ybdMMCAW2Q41DgOv+s1Nf/rBPti1y7xiWouWkaUnqZb5C/qJySXDnezswPwwicxlw8mPR6Ri
fj/Nf4yYjKTogSXqHsHkuXeySzVMyP2re6xj7MhyrnL0jlaDwIuEbXK3PgL/t/TLS5U1hzEly8+8
k2Z3zGca3IjPhsIuUjSwjdlfivPIby1E43ZVdeCQ5ikgK4ewIF/nCgT2dcRFmvMDeGQLagsWS9+6
fBK+fWAc+6qoDwMV7GIQU6bmFDBdG5NrRBJs/6pTBgb/JyaaN9Ep6fN4AKh0Cs3POiEACQmeMp6F
lx4QkR0D3ORlNyMgrfj3c+bcAzdx9uxybsx85mL5VRbOE+vfxeF0tUhnovZGGohsapnOuXrKyoPy
SDBFYeU1bNcRwQ7OWs7Olkj2dROXz7GTnPiDO1SODy6P/ypwmt0Ii6fqHa2uYcRXvY8stoLwm8f0
ZBQGOVBIPUZiICjjI7t78HvqBwLlCquSxzqv7oUJbi4R6d8U5VDiTY85zJVw5DKJ86ol7BKXwTyx
cTPYuRhkMfStSh96vKaweVIWaosGjUrHIeLFeB8q58NTpF1wwd/q2X5KiEaC7dCvDGvio5i9eC2p
bi2lyDdTN/J070NCkyvwAjgrdg7hiT4jccQDmzh4tXtKUWrrMvpxJ2wPdHEUOT6pyR7jPP3acXSu
Z/tBOuU6JAUxMn6K9KVTHWsZFrU1sI40Opre0eHDm3J7CclS2gy/uo4Y7IBBLRYfQm8FkXPTqRts
KGpavKS2qTNfIQsl5CmI4uwzbXbrW02el6GnQLJaw4d5HHWStSJstKN0YX83+kB9+iuf9m2JF492
fd1isCoTBtwzC5XlLNBTODZwlSnA7DTsFkY+hMKRa4G8R5PRluJetT1+EdhhcXfNrxALuCy5WLiH
gvhguuF5Mt86Vxe/hxEKSIq1qA36YzxPj+gDL7L6DZkhBQFjJ48YB2/dcVgMxW/2tfBsxvyAbL2n
IDygxt0z5GOMlW+awrtrq+Aa+pvUoOUUwwE7w8HyeJyANLZhubZcwvQpUvLlpEb7nIlX8sEPqXqz
aJay4A++SADMw8Eq5Ytp8lEdl40of3E07eIyu4s0zbJ4tLwvtBm4TMo1XoamUOwoYZKdNRsTq35G
3b9b8F8+e6a8JTlLy+SIUot+89YPrxU1GK7plNCWuOm2gXwfwmi7YPogBYuUVl7VIF/3LLh8xuu5
u/b0+rx7HiibTRRSIUdFazzJmWCRkT64YkM0s14xeHXJGTCzN4KJuJSJIWaMGU4fBvbOYLifeX8S
hWnMVHuHyE09di3bkW4p3DXRQLRovm+8a276f4aF0iUjJQ3cW4rPmvJKzNcqDdeu9SxnMFf2tS/+
sEvmPv+xpbszyHW3W1KPELzF8XEuGGWqbCv98NqIce11NlSRx3jsz5m7lWV/WiSJhjjU5qXb82CA
wvxSOl+S9L52yvcuBZYq8kNEUmgMQbrr6Hra9sIafoViDu6FVzxKwEApefwu7GbHvzUNWlxh31mS
otrI7vzI/+hNAqmClCvZWyFgYFEF52ISd2JudinvIcqIo07OtLNX4fw22XKdcwf5U0MoKGE+BOXg
oSeTfUSi3ZfdtiuTo/Cb+6SMil1Tkz09GH9kEj9kRrWfAk7JkQl/IJ2OQYQRbOPceyKVbyNg2Uz1
8Ia2y2Hq0qIb48hIFnLjq/GhUcRkiwSPD9rCe/KmdrCRvnP1EhfKOKDN2pZW/pCGAZiNmvrQfGGN
sXGl3Ft0L4h90A//sjlmXTbvWtU/JH53ayg4/cTbLUlKksl8GKdsWbfl/eReOmQni9ftKg4/x2v3
YUx/N/pcLcahdns9NniYuX2aESmLjsSZiwfbMVfzd9sdF+YuhBRBNtOcwZXhcDqX1reH8Dhn5m6j
ERiK6hjyCrHu+mCliyvI25T0CL48Wwuyv+XbzrztIvMTlkTuzq+JzwZO5KAqzh1tfRhMrAmQ8dv2
HeD3N84EttJHEXkklcC/wREpQcTWybCzqnyzsPPBKQCWB8lg168J1992JImBajmBCrsL5ndEiDiM
ETuTi2Z2GBmxl1XtuAJVxV5AbkN7fl5yfGd2s3U02Eg+Zx6GC18gsv/wnb9z9jObiU51O7QS5QZT
+MlMCJ5oN4VYD8jfElbgaqxvimlQWKRomrxrbPRfuMu3giHXapi7Lf4iU92jVxAjBm6tQP4a6V4b
69GzVH0yOnkghAdPnZnvxtHP1iwMyBtDJ2CMv0WpgJl3KO8K0x3W0upPs4Ou+cqUPfkdOpTk5vHZ
rV8S9WPOLEhGys4G+iij/mDL9sBgs7Tkx8iHSRIaM1KY9BJ59V9yXG2G6LaTXhSt9tSRi07kZBwG
dA/0/e6iRVHqRsjvuqZGz5PxkwCVV5l43Axk7/B4T9wOjakjCvekyJEGxCKKaVZdEaMKK/aOCmNr
ToTX5BjpevOE6mwVu8NvhHzEbJxjL0jmMlk7UoMxDB0RQtbOU22nvHhPS1EeLBcel9yj8ZG+uzdI
5GQws/WGD9ep8QGiIPAfsjZ+dHkOJodLviJoMCSTZ2Zv0BdAbmijpGs+B6LaZSElbeZ7n3MdElVx
MrG8Oao8dcnyQ7sOTQE7xug/E8Ndo7FXYuPqXdZbxbUfGL/INkFHvQsDnaPWmXBTmnXyZrQJihAa
TjM7yMLmBqaCkH8EccWrbN6p8W88JVSMiioRNmzcLrve+Z2Gq2tgaLRGPHE2UaJDf4eCkoEsLZpa
3tGwrgfKfEvkm6Itj7RDq7J9FNmMZhEzAuE57nDrMNdQZUxfflq/hAbyLBHzb3mGemlS3MhJ+4U3
+m/ddCu7oTND6skE24Y8KfNPWLGjsWc8uBGEHuZOtTPxM3E11jwrAevG2MgJOwXarP1DPQZ7Cg/G
sGQJNm9F5V+duTrzx89mkr6OtIymOIjJJ0r6MifdRc2MqLvrlMv9bAkKWsyITbmelvjBCZ6IhzoT
BrKJurd0668Kyulagb/Ms2szvuJScNqfummxtT/neHs0kDF3KJfVsk4n5ykfr4Jmy46Cs0D6xGa+
ZnEv8F4FEkVeFR1EOEQHz0pfWhN+cS5vESGkIuUd1xK5QpJk5Z+NzN/4dfk8TNlPxcTHEFDBfASe
eHjba51892O4t5ieEdS1Q+uxovoSBdRRICSD2vs4T3ghkBDMZ0d6FHkN5TaQNkEB69r0stU6SR6c
9JUIslWGF0vUr2WkDkFRP08EO5jAD+RnSxpulX3wcpw7EGvFq3ReUgzwJVrcTH3lZQ0IhGsrYTcZ
6bBAcyui4Rqi7B/96UiXHIz900gif1Y66AG9dZbWpNEIf5cs/p0XKE7Oz8R9yBedTf6dMPRIlowj
vNsrq/4rUYY6GfTr6aBjyFwMM23jXSR0RYu3SPiPbYPPzBhf7EHLUTZmFm46ipMU5xQwKaL9mCAR
GZp8hunrQs8RyU9SApHpWQ+BMazb5G/BQiEhgCCTxY60omPgRU8+YnvQOEe369HEgVLcFhYB/OwN
UZ+kq6ZV+9bCOdSnr1E2neZKXKnRby2aejwihCirgMee9OpTW3D3jmIxdllmIM+0eaks0I67ApHS
aRZsNCz7mnjGXR16z9HCFoJGnKcvd+4bLTAzims5tMQbYwG59EZYHRMNgEg6AMgJJ0NcvOcKWG2P
yjsMi5tGl89sp2csqIRVrpamOHFpzg/txAFPEOyb6qD3LiqhHPXtY54pWATztLdJ613noOK2Hf+A
p1OwKgxTgmOKC/VmlJzIxKzH83GM2lPWgJNo4n0REzPAQMRsSgLDuGumcNizt9qHYPTIJsdMHJ5y
Jk4k4m5aZdOAqjemrW2zoDUFDTn1MHSZ6ankfRbG0elEBYYnY1zREERLrucEQ/v8zxemqQG5V+gD
A/8hhn1IyMBFNljYQ3sggwpFEsVoqMjpCZarCHrUDmxt7e+RG581DQqwptr3UUK2tynufbd6xkFH
/mylaiSkmE7chkS4CuYCfQhizPA3GXjy03OVF+9NbHynHZKukNqHCa5gJBoarDCQnXJ7J9MLmYJv
ABrLtRgoAXHerNA0bQqfoVPXHkgg34FBQ30/FUdZI3GDUYsIf9NOp6bnmmuSM77oBwf/QRuMF174
y4ykPI7fCzZuCO7XUVmv7Yiwxr7Y1gyfBZ+W2uz3KefQMBB/1O+mDB+LNAgKFRnh4/HMA8GI59qo
ODkaXo/8t944Fc2ynabhgeCHs3SLcC/k8GDVxk+gjSTgwxIE3kFwUQF6MJMc68AxoW2r8b4zmuUQ
WIhRrfSaz5b1POunmFB34GCZ3FSEcDte80w4HqMk4LymhRW0I1lYGuFyRIjAjHryGXG5eLPHbHQP
Rm4/JkQq7ETuHsqZgeGi+AaQAKGmvEwSRblM+2kPrDtPZvcRZdauTtW3bbEcm9gw3aXHrg4cAteK
y0wivxXNF8zWUOeD+3IJPsBotbu64TavFb1745z/+WKWPO5GTdNnZt2jSV752V3yFyd9CSuVPZnq
WJdLRS6MfLAjQlgtNPyudbXHYThE3vDbCdcjya0/5hbuxLZX8urVJNWO/XjoDN6f2mdi5OLG0h+C
5rS0vth1MauKmcXGUKencZiDbQulxTJxA6RlNeCJzLt12NmkQxJRMXgjp73QAasBt4DitVg7Di9h
yqd9UtULUq766A/1JYXTdhG24Oklct2YyGTnW3vtO9yuZiK3GBLsVaKsi48bYMUHmsc6o6vFDCc9
CvDRXbxtmDb1ppnx+4zxzILln6iSIU0w2vTHDLfmzkd6VU5i25faAwnhi8iK8kux3UzygsgyFCM7
zx7vZd55pyAz4mMXJN++zweSqJ98g1Cbv5eP/dmrnPfcdwrgKBzlGQVfN+JmpD1bGGJeQ5daKaXa
JFtzuS2lAVKb4XlARvxWjeZrViLeaSwUM5NiNV04fK4HuCSlinjn0Jn6FVs9NWbV0dVPabMdXac/
VUkBVttW0B1TRMZdH18NcG5JsSznm70E0R0mxH2i111xGP9xJ98mRsT+GcQXb4X/mnqTXkqLtRcW
xcUhDAcx5ZNEoNPllN95syuC7H2wxVVJboC0evUGFPh+lHzEA5aCtnfbjXD4htJk6Hg5+Ubr2Ab6
zjmrnTuHlIgLphlFvE+vEa1nzhDDT9RrnKPhgY48KPZcrm0Ne7/NXkm4oSQyUTm2Oo+lTZvzlJTL
wQksLXH5Kdv8iUofL0RIDUZS8C30oy/DYiXpT+j+STtf9zWfwtrBD+XY0X1WsDjzI3Hz82Vcywlx
wFRGL4Pdg+jp5ZVNS3DrfMG5n8CAsXsKgIi4IwaFOUAJVdyCsK12vl9/xcrrP9sG9xkqn22twurQ
CePdVqSGlJKS0hUpufP9W6HSneixz6VtxFO3uE+phhxHVUJa6bKbQtEfk2JsQa+xfG9IMYcs4OYI
OnFWGkRKsPeZfwNr2Tl88o/QkTfmzMkS9favw4qcSnS8hTYceEwgnJ3Asthi8KbpL3akMFtONTNc
5zZak0MICt0mNpNvI2x/MUNF9tOMuwBRYnBqGgR04kjvEB1wUNG6B6eee5vpBFJJd8BosihNKSjt
h9FgVhUg9uRv767QCnu0/aRWIuVs84JETHzrcUJKPeib3AoUwlC8HIiF1rmBXi0pQwOFfkMUKtEl
gVvANSOiKuPnIfEzPtu5QUgjKfmGW/4lWRuwdQ3qwetx0CQ1yCbNKwYfbexMl1CRKO1e7YbsP1Wk
p0bLyOq+PhvsWvEv0ZRJQqfQnk3jPzYZs0fODXwhi/NwT9YyhUpPxEsRb/ipEqS3y0sph3u7xBQD
r4XUEMM8D2AXjbRATpiG23Gat0y8EGv1NbFg5QfpXiNZjeEfNkvUHAsfBlKtQyyyO3QiX6A1YVF7
9Y0Uvnxr9hELtQVhMrlVlEs00sJmhp6lOP5ddlQ2MWk4ulJ/xx3S7YNWSxwrEkRyEmz6yiuJ6gCt
kWYwyrEzvxtdtclTozk2jfc2MWrChelhEeEmywPNYUOlIhhDkMeqnsKxfQydnNFcNR7DPF8vCgqo
66dIMkbX3QFtMtmEiGaXkZN/7JGdrhtW6QcldrzO8R2hY0czmolKi1u5dRtPP7u29ezawF+CURyd
EGWx4agnQsb+IrXtH0uFCFnNuDIRF+BMnpW/yzGNPYk4sB4lDcwa4hALLtG7h7oUe18nvlY1/lpH
GQCQiYbnnrmLvPbFSLwOzGU+o3eXNjkOIj9MnLbIdXJ5gnJtbFudsJIXyn9IyNkikp2EciIznxtU
UfSB6X0tTOKO2kW+F3KXlESuCb/FkWOj1Bmq8hueVfixJPmnUf4onHHXeann56zOOmL7eQfTWL52
Q6Oe7ZkzOxgihDX6l9WME4y0TFLynfgpJmUKSWJCaRS31WGwJIQmtJv3VRu98zQ1+2auyO433eI5
rklpzsjZwetVnWAl8qOnCJEts65v1VSV61Qi3g1tq75RIaM05J4tcWddCUlMrjLH+BEYEfSIGVQO
phU+0PjYTv98Ufp/kZ9rHL3oTspSnUySkIkmgBo9B5G9s3LzTy7KCFFwwc6lZQUwe/2ds+CzxmJ9
4lKJoSlikmHufApzToKGzdY2ruFNJ1E4wNTY4MMaVXEllQfMp/6S4+1f24kZHwL4BLRSs3HntnH3
PIJqiBx/fh4d5DXS/bKNJHoOHJz+bWAAiKiI48qLhsQ8K2U875bWCUUCtqpZTvtRNoTXlPVtsAx1
J1mbTB1kYSFOVcNYYG5oHeMlSx+gou7rrvgx/Lq5pmlyqkJaTXLJgLKRYRx3hKGTtXVo+mG4c+ju
9nadfiyM1wKUyLfcapFrmRHgzGr6xfJZYYEV3NNxUbwu2npHHJzisZAEmUVev83Fzh4AFXCUQ7hE
pfsM5uuDWAMat0IWx45r5JWMDfSVSWcd3YiNtZmTSGwkydnvmA55bvHoaQ8SS1kwRz7UdQBlh0RO
6tnjXtrZvRy2hQKDRR2dQV5xN1Uj8NUmYHBRbJF2StTxwWUKuyuripQLwFun2s5+ATRFJJQeYtMp
7ltBflI+LNd4mmccV059olx7yMdR7CY8XdvKrFi1lUN05+kv7mB/LpNAcc9aqm2M4H6pauPe0l/S
qZREEzgvkIVCnas03drInG4icZk9sUlybH+8/fP7npppXgdJJN7cG9uqTdWqkYqZl5kCQIxT36PF
l/kV1dqZ92J6cN1hepBeOJ6F4bwubeKTc8UlklZ+d3UKHDCVJdBE5Xm8T3QgmU8Em3AV05Cq9C8m
oVGsAHrCiDwJVyvpYakOFNrkqkv7zncRvFIhiJ1bmOztu1lAwwp8nVx/KKpE3ezZ+KtYmHJrZeJe
Tr6LTA+drj2UnzMjaLS69IbJfIkm0o6suqAfYOrJki0vDyQtZ1vXbPs7K+Y/DFn4xoaB4HJBSmtH
N5ss7R2O+55BDs55Ji9s7tEHEMaETl4Z+Wlqk/C5byQiIgiYkur1aqaFj9sID302S0wH+P2JLBBH
i2DBk9tXAeI7+70jAPe+9JhzhTk+OAKox0uBqRN/bohHBQEk5sGoXu5quz/0DkkOAK0J3a4IM0f3
FpNEFQBqghMfLfnyFS0lInChnSMmehw8/mue3z9Y3inTxvIeM9P4ilb64HIDgRUA+MthrG6z36kb
tGgP0hrpi3WiE9pQ6j2H9iSf4AWUpN/BbXKWs/R977lInEMqdF6VeZVtR1WGQGzttgO9b59RTJTO
zEBvAsZkeOTcuIA38B9hUkhEV9/mYayPRgCZoIoslkMMgE722FTvjW7KfNbdE0JK3AHzTaVMMfgr
x/0E7umax9O+Bb58is3G2jd28xkFtn012NBtU9Uw4PaT/CWIVfNASf6MWbs6d+jWdlVQp2uraLDW
oSHD28LYeg6C+xineZgxM5nqIibAMcmxI01PqQgeIIQne9l77Hmd1HmPY7FPCmbwsyTc0KkyRj0i
aFiIDj+qztR7iHmmDdx7zyWaOhrYcYRTnB66abbWhF7GOAwTGsetK5b56g3OJp1MpOqd97fJnMdc
dskOBAxIVKJOc42+KSd5G2Hh5BqK42o8zqhBObZB/HEzsbfpUFCQ51NySo/zOyzJ+IU/SL6DeV9p
+I4DhUdA4ykC8yPu51deoBgvamAyjrcvs4cwJISEvYWUBO+i8l/cvNvAInI+5wElPzMvRUYo0/Iw
7/0H11QYKAxF8mgF9K3FQiOAqWHcvlCPRLvBI6ZTDsOHKPvl1ATawJrJ50gN7drIR4tVmYu7KKYy
WEgNjwoonTguVqw3vTSlkKpBHAUtsCM/ZXiRcxqYmJ/oyWg/dODwumtMdG3CzM9SAsUrtPIrjSJ6
BQ1Wam0QS46GLVXUsw4rtCAEw2TBY6J3b4iIAGgwpdW4J0PrSATqXesNI7/tpcc0ePP9Tj5E4RdS
2tdWgTireu8ym+XwhO0UvQM3ZxNCT7RM8vLGc5Mk7SnRIKleI6Um8YQvJD+AWtjhglNXJEjgp5YS
EJWHw7mCJofvVhssJIA/Bp6MXpqGUXnoMyVMu4uXc1Zg+lK0p2tTEbc+CxGe8aeiOTGZcOfDYF/S
iuZx8DCvhhC/1iJg5iuJw7WBw24qKFsmtC0PidkV0fAj1lSLaSbNeq/hXInGdIUa2OVrdFeiIV5e
9AyeD68AcgH2R7ncCnNEURb1JEyEaDgrpYFgGg0GWfMel2Zy33t3HcHWe4fR8GrqJYnURuUTHbcU
R5K41lJjxyT8sWrxPLCYikgVuZMaURZbX7NGlqWwy3oTiFmncWbGqMi91YizLIr/TP9Az6CfZTAv
Ko1D64qLGn38CxqUNmtkWqnhaRB2TvYAoxyoWmo47sYCETRVX4uLCtSbPkstm0nhsYkEMJsxMsME
r55sO41tK6d7UxNkjYAtgmdnxFqxE7uomqTXLOkAv2VTAxK7uZiDf5+X5t/ONAh+nFnkdwwsMXze
ZQ5aPhlxMSKPw8cEZY4JtrN3GeRgQAJBl8OiSzSULoBOV2pMXdp1Bevfyd56GmJXWuDsGD2BRwNw
hzcuQyNQas0B+DvmZx06YKa5o4bj1Xi/NSzP0dg8tYBexEeTHNqCepSe/a5tl5ptj7shftfaLbTR
B2MCxldD5Wum+bfuYfX5eBQvhv7iA6KpKjc41CGx7SnlPTkYc7iNHJtcfMsF20xyVA4PcIALSLnc
7B2NChw1NLDDi323aJBgm747xAjGGjA4QRpkZwBycAA+2GgMoauBhKVGEyY2kMKSIV0CtDCEXhiE
QXuYnJ4MhaRtyJ2Yfx1NPFwkXjASWeXOGnH/D8Z017dxeBwVMWw6N3prZaa3Z5BxzNPROqoKg6rG
K9rPoYYtSqLoS6f/EAODp8KzVkn1l4O82NUewcW5nL4Sj9V6AsNRui8RFkRiTfvlfvGOSfcejT30
ydTLNzFha0LjIDMNhnQ1IrLXsEibqNUmpT0GDVtgJPOZiHOF48u/4ziHQgx0cmaHnrrUJ0vw7Wks
ZWURi2phvF9ykJWmhlf2UCxHjbO0nTcTuqUQYC5deJeiw27gMMKLAWEmoCtzFwXEoiGZTYMgymDM
0WiAZqFRmokNVJMZJPMNkq+Rcsgd7m6H6DqOQKPOz6ODs7d2rHTrwF9mvkmDY2UkSADlJilOlA5S
geSOs2vcxDnr7sC4+GBCTlbuPgGGByUFGYgdHkxhDQt1bbChNfxQ1p/BdnbwJMmQ9k9DRjtoo5XG
juIHcXceGiyXOtKItKszlsmt++6dHfN0cc2QuzC0XZNfOJFhukzH2i1fPUZK+xFr7cqubfZR6DJE
py9pCvdiQUlZBhAgukxOl0LkL0PnPIok7u6dcTjbU3jl7P8U7fInNpf4GFDXTVlyabU7wWoZ5qZ6
x02WCyFQFIv4WJPQi3dO8cMxa2xrwoog6LkVHE6fFFwgsAMFC7Jnlm7CXhgnbfAMNMi3BwSJKKLR
4iRnxNrYTpkvtY2F+sBMyXmI3ZUJg7ZB3rfApLU1nNaJud6tYVSrrt/3lTscJSTbbARp22q4bdm2
8danUgxodVaWRuBGsHDD5QKwevpVw0ehUbm9hub6cJU1RFdpnG4emSt/Eelu1KjdmAHI2qf+1E3m
zFumkbysEGafHLzWe4g0tNeF3ttojC9JftNa/zGOSFODfkkRYT8G+zcWADNhpHC745SDDlyNYILN
BWBwBzl41AjhSsOElcYKI+819m1+jOENex3g4UEjiC0NIy46UhVGxa4xYu+0np2FRLS2vjbUVOdE
xx51zjbAy0DqyjOxD3igVQggUEOQW41DnjQYedaI5LEdni0NTSY3K9pLOMrk56G9LDsoo/70SBIg
46GqAbuMuXeTLDCGcTpkDERODoxmoWHN0E2ba9s8jR4feIbaQBF7eU8QUbYdNezZ1djnyEV/4XUv
QYAqleJrWJlDuU/rgjnTyLXh/Qy2ajmOopjT7rvSeOmkRnjBpoPeW8OnTY2hnuBRIyp9qzWgWh8C
nkZWu8wtGw2xjpJtBatwZ57KEU1NvMzPcbn4zFIZKSO+wLknED2l6OJbYlFqjmLMnAz7ciJ5bWt5
CwaX95gpAf3bhxGB2u7Cv61GbxsGIHupcdyOORxFPPzpNKibLY95mB9Fic221yjvqGPc62VsFyUN
OCRTZtaAv/sRPEZG+NqGh/fTFODBPQ0KD4KHuqslhVjYM4jg7fY1VtxLdDI9pPFRI8c92OOmAEJe
VxCeBJksNyTiz47BWcHYgBdoAF+uEOs58hsdwmus8eYlnHNHA88V5HPffvI1CH36B4luyj8jB9Ul
xDWgoenKCJ1DBkddaKD6pNHqEYz1XsPWVR+5+6md1IGpWIhLp/iTwWbvJyDtHRkb2+LF0/B29x+M
uwa6N4l8VBrxXsB6Z5xS/nGgvytSojUMHpbasGr1Bt3riP4KaAXJbCY7iCITWI9GyvsaLm+7YObd
ybUOAvJ8qhH0lobRO74iPbBZUF4Sb7b7/8bKggps/r8ZK11Mj/+zsfL6lXX/S5Cupf///wrSdf5D
Ktcj89bBRGk5HgiT/zJWWg6AC9uRvsDTKCzbI2L3X0m6tvs/Gitt+R+e6eKFtKQUwDPs/yf2hW0D
2Ph3X6UQ+Lls23UwfWL+ZFX933yVY5gbYYpRIsIY0tXDmgqVRCx9Fm7lUt85zJkn7zvxxJFjh94E
Qum3QDGLnc+qOKKJnEEBvK9QXloAwkYkZrVZo0ZiZ5WeFy86loNaOycEq6VDo4m15GERmND7r2rE
BERA0pfKf03oS7fCuLE588tT9hxKB1ry2uQ78wnlXNa5uvjmY5LfL8H9XP4sFbmnxY7dFEqiFW3a
Yq/cmYQFOK9cwIH1gmXA9W9U6pPyScCEKI26ZmarlGgacIyLXBNR4yOsSXKuaAwwqjAtW2HSxF2A
NWEl7VsV0q6THupB3YiTdMOUf6dfnsjAvVgKQrYx7QyaKUaUO/iq2OBH8LiBwkMj7SvRA7sYIcSU
v3vpH7bXhKjyOrse9gkiug2X1SZXSgjrqZmJBqXZXQSJaepq4nII9GSRXtBTAfpvoAHjk0ccAbOv
LYlOzIwUvViEpgENnB/ijyKugYC5vIzOIQmz9jQj7P1rATX16VndYDkWgLKGkCjFEG5alOzHkm6G
hmAeWIvE3319YWq5Qo6CEMAlLMxa8hVDEXQGEm1Jj2S81yo0jCq2zzdBBk+ABUZ/n4Z8ncJwLeKH
MXmT2jVA+u12BvoAypd5gDgk7l0Yf5LkX7ZfSudheeTTckfZSqyz8rVBMSaIb+qwxIhXCeqitF75
nnT3GJD+aNSv+ruMWdLMODWQbqzK8NtwqAdxtgTltKvp3W3+3JIN2yZidBdb+3xC/pl88qlq2MaI
Eq+Wg8qDDyp4+LWBbrUC24IomFVQyI8y1d/6d3yq1nwytijWVrgrdq74JvgBXCBaCdQJtfEnR1E5
Tq9FhqodDcHIPCKoTnm77GUMKZBvK+NtaQlViVICqt2AimzcTj4GNZJl6gSGpBo3FV186VFof5bt
K+ZLK0LeW+KYpHtp+HiNIUlhPmhs/hnTxNFns/slgL6gyHGiR7fdGyWkruFjwnjfJ/RYrbcS5kfX
niwmR3BlNvqTu0B+LLGOBESbeKEkopUBR52vQ/e1gjxjopg3eCf6iO+KO82svvvurqZX0szr1Dv6
gNuwqaiKQHg+A1lurNQEDg+orVvvB4q0msLBq/RIjoKNxfWiDYtQTURNUxlrVBW2OGvCPDpt9Gs2
8lnRv447fm1/V3yzLpWaIA6rpooj+plQXz5OmLJnbGo1xj6Ks42jPytIIXFb9tTVDEvX0clgmGEM
OMa+/+0Q/5cL/d/pU0rTpf7Nc/5fZ6M0hRA2BnRT6bPz3zzntvKEH3VIfkT225bNZrn3K2xdJGAi
90Agn+351Od5zcRD/2TeucsEj5qxsTAMkChZLdNu5h0fTOs4znuKU4/DhPgR20J7hXQCnEpiphup
M9aqdO9Nt8Y8VIQndARal1a9Xsx05ZMim83f+iEju0Y/A1jiTPMWMNXxtS6YptNhLZRH3xkPkGe+
OmqfE2jLigPQOC9i/xrMBGTXGCfMbyf5IOuff811T5DmN2Pz3dTIpQRhst8Bonc8Vqt4BqVDEqbr
3rfRY97NbMb3/+dX1/rf3jz/9ur+N0d/r9CWwSLreV5f0ukZiQsIFmJLeEYVU2mTAVNX/9rOnZHc
zSguZua8bXOR/8nemS3HbUTZ9ovQAWQmpteqQs3FeRJfECQlYp5nfH0vyH1vy7Rbin7vCFshy6RY
VQAyT56z99o0Pn7/Stgy/3mdlUS+AqxA0Gv+kv+U95qG2iHhOhMAQWOCpHHu9ilcKx2AGWfsbQWk
0z9i4lhgUNOmakiO8wiSxbiCCcyzrZ1Fj7XbNWB88g1UH1HeJsV1hoq6+ijNU8VkO+KfZynBcdA5
s/YlRxStu/79W1l26y93rKsLnft1eTeOWN7pr3dsLB1dd1Ki+dS2dqG7pHACSL20z4VRr3//s74g
+Jeng58F5l8yIlVgGf7+s2ojhTI7ZpDO1RaRj03+Sb/tup1J3AN2/L+YHgSn/TsCwpXL3/e390a3
09UtaiXdouAVX7LgsM6NmvBDprGsNwRmHWyfxyqE01sah5HYU9pb22T8EFr1omkbZtZ0slwPl9Yw
kCVJmAVKHlJYjCuDA/XETH5CageE9LKs8nmDv3dOnrC+rOl3vwe0SbK9G4WPsYx3OQ/5ELXfTUKE
fbqYEUp8V+DXE+sBFGQAzWh5FWka3zTOcBncaq/yDxvUrpy2tcNiMd6qzpv1t4qufNV9DGENkPGg
s7kuZYSGbd+JEa1WO1px/MP2CvLB94bp3GfyENAjHqkIFKMR26A7vMgyu4BTwI3s73xQYY32LVPG
QQuxLPDMTxXq0uoo0j1L6Jo7hUiBcZPZN4LudNTTe2G9j3jZy/YgsMQNaLAHf3EJ4Cjm3QbDg2Bs
6T/poAiKJaRF1etlP2HJW6oGne/RloeDOKyUY/Wy0Nd+fezebRrlFjFWIayO6bkHLWUhO2kHfKoh
sU3wHBCfM9kHK/N9l7bPTXXTztugL7cxivbc7r2STSKg7plwecCYgBW36irshchc3fmHSm60ZRIJ
pkO0lDB5gDbvdXlfy4aSFc8zcFm7umCjqRwqSFKcsQuuR+MbqIz18por9ryJBttSsPVVtFHXHc5j
K7Q9heUfJVcSUAAX/GWxQEKrrYE64GpetsluXMhCwUFG2TMn2L0hh0sxHGJwmzrpP2HjXE1K21t4
VhlF8NoQwbzKPoTKlm3SBNVXFDI2o1i0bQYQu7HYqwiOF3D6JsIBOKS7uOhh1lV8wjvd7HZzdp4x
DgVsKz2bphL87ajcHRRxRU+pemS7jKzLz33Zc5bTfPLWhLDHKWB964kcNjzfP8DxL21hWIxnpIf7
ZbuWHCWX8qhMsKjkeCV5aJYdycw+wBohUX+aY/IK4nYHUWXtq3NR3lYI9zsKIcGYUTGHTIAx9eap
dwDjBsGhLYMHctrRJXBDaE8TxIq8ueuN8VwmIXQGYq4CagNIU33zMTjvgurawBfYILVnAEK+LfHT
/LkcOjyxDzmT2uUnONTU3PgFL27sjy540WZa7uUaPm4PVLsgQ20K2Mro2TgkubIO9IPYBeGI5kLg
OG73VkX+7vS8lCJUN25AwB1PZcR4bu6Z+LDlyeqeOwAv2x4u0oqEI3jOAdthKag1SJAoCoF348Ze
IMKsF3YVEE31VNjjz92q44QO3MLW3X09VPssg/5E03Z5yoCXHaalqh4fsvZ9OUTYdBuXM0ZdDZ4t
PpJU/HwVxGIzCf9A3uYlcQDk67ZrPpYiasBuKUiApwNEFR66IX4eBE6AWkOt95r5NYkYFWrcwhZg
ZFj64EdVhwai2OSL1bn8IJkMh8Ie3wttnr0AYBW7o2ctioMyumkwKVm8n35BHkarxvVQafNwpbsQ
FkmDcKZu6Nyb9w5E0Kh7yqqrbRwRj8X/XU4WDTIIjdAVmJiy7zcpnpploSK676+DBXfDcnRw2UVd
bjR4QSDvKeYwAitxayLQtC2MmtF35rSe8eKmPITtLeYzo2aRtt+Xz1yWFYcs/H6s+9SZ7tAvttZV
mtQQWANwkem1DRjBqiY2o3mlKtjf4M5SIgawe4Jx55zJiYUYZd1vrpM62MHI5SZ49bvXRTIRJnx6
PPX1Ky5JOAow4sNsz2XFXf/UxY9G/hkxDhsifF5Wuhlg6Ja8Bh23TOpvTLgALbdvCN2xzfeQ5Wq4
Yga6NHu1/Dtmpae1irS2S0cFSeBzOndrORLoXOY3Ja5VAO2eDwlQ18y1ANRptDPA9dALdGiCt4hn
faIA0gcXD1/4rmbPljvff43MD4avq+ChpSJervWAkNK6T0HI4m35fy8WVOfKbe9w1CZEblUtYmNb
2zr45hHQcPbdVXgQhgE1wTjtFBwU2Q8YT0hLRkCUA00wNXTlbLr6rjA+yVsOjHzdWTXhfhcidrZU
GaImWwK1tf1M9EltxDhxISY21iUP33s+2ujR6R5YWdF6rTqax7YQO4tF+EdoZiB2T3qA8AeeRXPS
WDd9fGV++wgRcIzfNJZndgCfx4fD6pKICO0E9nJtzpvKPufpQwUqrb22kk3U76EmJEic5iuiqNH0
8i6WImi5ZHP3BP4E7KJhpxukPVAUqk3gnHGdTjofBcCcgTicdFNE3ToRWzNkcqyI2AjwWaEkjzXj
mA+QZ+uDITtPJO6jFlTX85jjqRMbWjsrYehAh7otLjG06BOjT15mh7+Ufkeloc5buJtVsA2l+5Dg
9zHc3pt4pvBSMi7hQWL5M9LmGmHB2khfSwr/FrhJEx6HcF+Ahou1aM2oGMvi1q4R/tfWWnFFyk1i
PAfwKiSBSPVyAyF4I9GhsBkgskjm2WmEoZ3D2DaWxAHgfkQa+/OzKR5yYuGX989zoPpvtngkcHeV
MrwP1j1h0wvmYESbLCZkX328nnJzbfkQrdH7i27w8InjR2rXJjk6MyBOjdaukzTe7P7EvG8FcySL
RTKLz232XBMWBiV5JawAUx27A97xKuWxKvqt3bJUUTcqo13bDGAtykk7x+qe3i8/uOYoWoGdCrMG
VkTqSRA52kCj9bOjB6KnL43EXEfxsmjpoTdMTfJpzC9obqR8IFp71XUZpcfDUMdrIT6l6FfkHqxA
Ty0jNy54xDb0udwogrXJ8D/H4WGQUBAzk6MHiIdmh8tsXVifM2mJy0fCUAXmM/Er/N6aQm9vWRK7
+aelL6kiVN7Ra67TK3fVukaFZ0zggIzXHNWOv3iO63TjUhxlvQ8Zhutv8GUgPtMJNe+MbHKJgcIh
hU9rjRgZLiIv2Fd4NcJVTbK5IIrKCsOfX5/SrtH4jOKSgS1P24LGJfqKRMBNy3AuKbntkEtPzCpb
HsAk7nAmkard80ITYtpwEUasdhqrQ8jQta1ep27eNFSPyyKh2WjIF+4Gz90I5npZ3kmEUhwJR3u8
zTi7L1+GWhK3MEzKVqEM6LcFAt6O/NUewAfhUbu5Du5Uk24tKwd6yEIPsaVut2b1OZmoWehKRTQP
4mzaOkqwBLBZTOKM3TclLGI57Utn3FKjjIwntSbxFoMRGpF9jo16mCl9zfCUJXKNKt1DUY8G/QnX
9jZaPPzTqauDwxzpr9Hgs6qjT0DPsfQ7WrMDo9Ycm/nOQvrisJ31DN18+nuRemqyeLsUvUvbsJEL
TabftAXwXr5CGTsGqnsJ22wpPJOGrXgcMT6xuyXRNmM3l7a2STXsfcgaZvIdB+OtRqw3dZTjerkP
KSrZslfAeMDxP1jzidtBt/cmCYk/e5BE0id5vW6YuVdUaYs/MSdX1F+wlDyOsb9qjc2AIoN7eho+
mHcocehTrkH4vRn1g02YBmRWL6Hv01j62eqf0BhfuVmI/ytGIj2vvs/2RxNAe6JLuBRZqebv2zlZ
1PbX2lBfDbI5zC2k8CB+kiCyO+jpWR7d/TxL/h+x8Q+DBZdD7P88V7iKfmQf06+h2svX/9dcwfwP
jsOO7dquQ7iDwWn5r7EC8wHLtARycEmGhUHe3v8fK5h8D2cDxyWjj2+y7F8C+uz/gCbxX+ncBt9v
/m94jeLLWV03dPoPhlK8LtskeubLWX22yZWR5L1CUsD1gRAXyZYF8UkrYRI1MwlhiICbTdpN5WV2
OywoqQMNJgGGSMLzQWZyyyGtibZual1kBbdCGXF4hm9brXS3FKyW/Kcd+ZR3NbRZ0hSuZ+glmxZx
vKfN8vDL5/4vrUDJJ/Nr82F5Q9TuAmaEabKMq+X//9JYsWkPATBh/JqX9ps2K//kLr+YmE4dt3uB
YUpk2WQz+BZaw7ru92c/KIazP3OixMPSsyBH+witUtwE/QPZEdO1XzVnqGOojFJf7UrDjMgvZVaC
6No5ywDnp6V05wyLoNxXoVVsDSsYkCVii0NHtCOTYL75/dv82R/6pcfC26QNpsB8usK2XF1+6YS1
KO2a0orZpCUGn1pS66Ul5AIt6tkLtL3egSREvi4utQVhApT7fNI1PJ8gheQ+nMa3bNKhG4qiuKom
GhROP+l3OpaiS08xyESWUUo5mCfmJNCE0yLiZNOxM4HzWDlRYxAEICnEUifd/OGtwSL9cgWZculK
uMoylbTElytYgnqYezziEAc5AilJkDrN2OxqiGx/F1aI1u2xtncjjVsfbdzkIJOlf2fA8jlqDdrr
svRJeVdRBRDCLQhO4xpYjnghMMG/0gdTnkfRpBjOpr8iTP/H1pfxLy/dFgbJszqXhlnil64eJnME
NEgSMHVmG60arQPkhJQ2TEHQ4+CcyiXO0sUmvHKmMjiZIyfajAPNHz7BLw3b5eagLDeVK1AvSHql
f38GmnGA74DHHNRihZcs7WH0TWlLtjNC7zbIz74rsnO4/G7SCZdocpBBEYLhlWPfuwgeEe7SQ1Xu
8efvRhN/0c/fBZbdbYwee2GvdfXZQNu2QRhD16cZ5l2Wt39qXYp/+0QV+VaGbhJk+tdU9JfHuckt
4FQlAik6Q5PXjkkPBusOhZJx/PkfnWj5k+WP56Ko9zUNh/1PY8N//zLPvnmaYpd2UhQ55C2zBHHu
8tg0T9Dr6WQ1yR8ez3+7EVjXWU4NW/G6zS83Qtm10qFxSZZLT3IMdi10QZzB+3hMiO009A1khe/U
Y+4ho7qmJ/2pa8kflkJjWQO+rBFsOqS5QhOzl6n232+DcdY7K5VMjwgRJySqgpPtJAahl7i/ulbp
ZzfA591EnLD8CotIyFD593ei8aVhz2VTum5CZmMTc/VlBv631bifogy1RZ2uE6IRT6GxYBqbtLhE
4BiR60FqKZp3K5bJjsD74BRxfOzlcItfbLGQl/cjNOzLkvwpKnwqNGGTiRjzLrn84XX+86NiasTs
CAUAO6plL7fhL7dZLhvhCIKQ4Uqh9TA0aV/wcM5H+PTcI0xbK5shq2o7dQ6z+7owwuPvX8HX0Qaf
FPcJP9o0Fa1z0k/+/gpsUrPJtAOOMtOrVEF0P4bEayn9KQFN8A1PCDNKwmg44DaPk4XZ2po0ccAe
sdKczDjbDfY25J7kv+eujuCO8SKTlJAmylh4LqvsajZNplitdac3NQ1U21UHgU5/a5pbq3SLF7u3
EJktijXDDeRj1k/2RkuKZ5EoPB7WrK5ETVcrGinpfy7Do9U2p99/DOKfFwLxBbu3MFjEHGQYf/8Y
EkcPitafIDUSy13ZZI/q7qBfhcBArvBnXtwpRCDXpceub0gCsfQHA47l4xL6Pac1LPseeqjIgh5x
/xxc9FYe6bnZh7ZNodNGofuH4diX2QqXzdalwS4M99olNO7L652XCMmR7RGCBptlW+l0dQYRnGsJ
wsyJ3ZehtTBzJcVVWvefv/+wvsyQ/vrZ/EjQ3uyX0lxe2y83rQXdLY4Vvv4h6tydBL7JYEQuXVrZ
ZQ+8ZB4mPRn+9Ez/y1te+OKWaxjcqLr55S23PhDrCKA1P1aDsfVGa8DZBiUqyNFlSFhYtX6umUxs
1ARet6M1FRAAeiLlD5RGCCkga7Ij1od5MzbABk1p3jenPq3rP+zG/7J32AaPtKJIZTdW5pepcEuQ
ezuWfD6hLfT3YUFchrTCsCkyKiKTC6svMLisuY01XJyD1Jt1rfW7rq9i0Cw1ziiBmhNT1vxeWlVy
Gbs6uyacgxOm77f3+gypbqTn+r++qrZQSgA8spncfl2KKtx3Vu5bGZ+Tnm6DiLmKFaWXBnUdHcCM
GLZ0cDa//5kcGr5sFZauOKJQc7FcC37791upI/MhnvkIV0lFGFVifOuqjiOtGG+hU2wi1LjIeiBt
WD6sjpQuvoqgaTngeVFLEQvvpDetHuNGDt5dEsHYXoA1gv6RSdDSpdCIj43Q00F7SXxkqRpMrt+/
A/WPu5L9xSb4VS6rKO9gOej88jAUXDltiXGgdxb1D25O0pVyZ3wFXbnC8Hoq6jG90mGUnMA60HeY
rbfZJOR0guR1O+j2fVsaxUurjWKXkJGzqWkktOBfTqp19JNwkxbsFO54rQTEOUf3Zq3pd1WtWXSh
6uIiOeF5VRVei6zKbzQ3s1ZIeNRNjoWLCQ/00RJ4GsBNsF3j4JzLhdAHGPyaYIt8XehGte9bu7kG
SPhXYYsWbloF5B7BaZ2S28EXzr7CDXDx9XH+01z9HysJjwkxDhasBaH+eWiSBdlJdE7IY1I0RJ0Y
G6dfdO4RBASt+Tn3ikSHq4B0d8L3tzZLSUK0Ut98qwBBmjC5kihk6UVC1dfCifhQOrOiivZAUBxP
Ef/t6JE6xCWJwPG42JUQxaPGwOW4qYasvTU7ABWOMQIIUgqtVMoJZrCx+2WB++BMjDtmsOQVE4Kt
I4l4+v3N89cI/G+lks05W+dMJZZd2FJf7p5+jGYnlhlhUCn9K62wjBsCAE/EUoXPZkn1TmaBcU+H
MV+X7Ty81Gn4Y0CK4c0Rum4dS4SAHoltXqNC8axywubi5NNVotzciw26iJg/i5uu1o5dpo03c11N
N51xDG2n2Wtm0NyGFr+gjcXLUJQMqTVkrXZVvMk6f2/q4aVZTIFJ2BAEzdwKPQto9U7Ej4NLl71v
HTwZLSYpDIu7eSqMh1YzLGDhHNmChbuppNEcZCmK+zQO7ocMDAO+Nu0sQ704GS4RjxGioWOFS3EN
GcBfwcJrr8gxsysSGIzlG6H7LenNqX7o+PO+K42jKlF0EfZA8GW78F/9Vr+2MhI6xx5NSlXkA930
1F3OlT1a7wrzYxc4h7lMbSzk4j3KY/caY5DnCpFefBj/Wb1YTwz2UlOO7rZVwWuhwk/R9852dErQ
fKnbbIhbgcQuONP/rCZpkS4k/p5MWuTNHPEM46rWWXnqPtuEaTK9jPRQl02ykjit0I0He7/roqtB
c26IqLU8tpDiKjQrfW0lw/vUJgXOWpKAu1DC0p0G4/zzlzG3jHOGunFK7RAXaHAMrQ7WohwefY7j
G6geOVou+g1V0funon2zEiiKhW/u+6mhNCD87a00Ypw8k3RWJV7FzdxsRcnD6QXLLkXvm5jVyr5I
asyrqKGlHIrmepCs+UNoHrG+4l4rgRSFZAfe4CicbtJOvdtkiS32nGA7DQqVd1R8x95u7NoeMRqR
5imxxR+TUZ65P3E2tTkgIhGUnlsxeJEOjYG4qMLbrNefoyJKPC129Q3C/AG6IUZfG7b9Liqz6uJY
/abSOUDTZoWmM1fOZmZRAPSsFkdoXX3TFwJrPF5VY23ez1M7rBONHaAmQVCEuni00GBv4QpD5Q7R
G5jo1g/pYtduetvCV7yoJuxY3+qiN9f494kqVdD6i2BIzlFeJdvfP/xLQsnfdz/Fze84YlHiuNIw
nZ///5e9I2Zjb90FJRcrOg6To25rLIE7J9K2aNQ5KTqhvyYvdZfKSFx64iKRDsR3/VaNkCyCuRIb
vAq6JAJdmYQtk+1BG9lHeNmXIRjiyT+HoWmt4UfMEIhT5ojkc5gWD+3goI01gvp2numrmb275cK7
Fzoyh94AK9Eo7YcJvyY3Ik+zNIiuaHVZre9yYTp3jXLYgAVDTMckVe9QxBp5bpF5aBb5DY7o1hMp
M5+5f6pB01X53J46U2Bm0Jtwx5EDUH58lflRczK6lx7drdcXCpBTT7bEUM5yXckY2RDIAKAnzJuH
x7zGwsnI/UdTSsb7gwHWnnG0HtiV12rdpzVwnrXj/JpZgGqwMkL5PQ0lyYjVowMM4/62xCAKdBHe
CfViux6a1ELraGzY17KDFEv6O63CTeq+BTosUg6q6FN0yzzqQM9DBbyYgQUqjMF6ESzXXtNSt8S2
lxlxjrAHpA6qkJOajZtRU+V9vk5B6cn41vYBiQVSkrgkmmepIyfoJqvxkloj7ivbdmASihjdYmQw
tDR83AyoQyOIauWxLzAZxd0tYmsgmoYqV2ntd5CuDaSfAp9xHlMvgNXqODwxjbbb3tPc8ZkhyftI
VCz2ODzZGnM9Li31uf2GitijJBEeyY34ofr56IQIZdLRlNuGWJykOgmhXY14FIiKW8g6SJGnvBDe
lAP8Gsaz3+JWDIwU33BhIFGY3ptcMJ8wMG+kKc9sxzTfCkGFMGZvMYts0J3CiM3fWp8jP2GEPrLW
zhvRah2aMcLBSRCfk9DToZtA95cD8aqpG+dYQn+tdbXF58J9DXQvipjd2fVLEspx22ju986qoICX
FEgSY/KO+584cCcv1/AqSUAmuiUhE9WVP9zUucsml2IhyU/dyWGlXQ3JdFvUvQGSmL+gzcdb0QIp
CvrqPSxNRln+ADPmh2VO+SYSCQFtSZhsg5FbPEvVcxUw7se1hAoQd5Pg3jsMJC4k+HoxjW703CRp
Z86wXUo4+KzDe5NAzkD1rKEyNxmSlB9BzGfv8iSjICVjO3csi8GPm8AMzrVjhOq77QKYp4yscFJ1
7noaMYgEY/6RTdXeDWLgZEYmcIaDchI85YLTGwMp5jZa2s87v53VuspZzqs6UV7bZsM+ou6so1PT
LPGzE2CSziPHTOwrltpqNmYcy8l9RwnqhWEmNynDVPrmWlJaKCWyQ02m2GYSTr+PRqtALDMURHtK
9vsB6FHfMcBtFPkLxvA9sxlxwXSMw8KDUGJhQbY9RFpEAojwKe18gOjWIps1Yc1yTEDSqyMOzOJS
rWIMsmuKYa+2MA5Nrn4v8yUIgCE7Mi5RbLIwJSc2Gx5C9eG3bsXY8btNCsjadfSHihUJ1RlVTQLK
YO8QHqtFhr/uU66MX9T3CQvMLk5s/eDM33RjtLYyBpnMWxOlCiAjKybSLYiAGgyUoxBz0qZ4CPMp
hFrSbqzI0LlHMTH60wGJvX+OtWrrWiTcjRJF36A3JEiouMSJSnplpjORAxL33aV3XWZZsCFHCjJy
flO7ybGL0gdRHKKQlA3p46Ps7YLbDKVuDrC+1jRIwSVzdsUglmapF7sD6RI1mOJWpU8+sJM4LOVL
zfiRBw2hgtufMXVE+6JoP9plpSCPXpuDlqyeGiX0yMCfwtz0oql8m8q4xwQ1dGfVWq9m02X49+fX
MPwM4wTNfxJNyPktTiBZH91MjXaT1QPprjrGuMploGiP2jcHOSMRDerGKkmPjVM2EPLACCEPMYWI
OT7SFh5XrRmjikiju8bQz34ON9mqzZc2nuxrri/r4DyS4sGcxDaTF33IjW08fEvbxrol9xvNSRi5
W8pTRuqRXHWkoGwGygbsEJhVjZS+E3Q030S+kKZ3mhX6OwQ6/mrWknu9rbFL6elrFuFBdJivcGJa
4DHxj4xK+HZEX9b6xHKakbG1e8i4oiNRvahnbicUFjAHCuIbcsisBtMDelEUX2mxcGdnRqPBqDLc
WFjYGpU+9+Dx8Ipnpo6cIFUoUO3mUBfIUjv0TsoNGRxD38BvkNyPBQFgdhX1qC8T4WVd8PHTZqf1
Wbcr7FdTw54dNj36lDP1LdouIepjU5iIi+Nr3cyvFZXeRnXpd+ICJNR8fT+MHA6nKXorl1ujYpTM
jo6EpNNNQgthl0gRHYhzP3cx+evSDK7YKg8gEpCbK3Jth+AlNGryegs5eLkKr02VXwgiMc+u7bzR
6DKRLCb1phoHsJeNdW5M/YplKrtrBn+FcPBar0leMkR9hlf5jK//gTbtAZpVxJfZW0moOfxDoB2j
sU+iel7XGFrbZCB1W47WqozolhS9AqZSRgdmTRcDZtXWsolySjTrnHSkSCBsIby+sHcy0D8AO9kr
l5P+KDF9ZJFNeFIRP7cTqZm1w5+zVrwBhb0WuHwIgCVEA0IdJNC3XE39oS005A4V8hFUrnXZbuK8
ZCKOasA3uppMG4Oz5BzhE9Fhy9pjcx2ERchtPgnEUAjs0Kt9YEgnX2lE85tNtg1OhuUu78WjCSlh
r3iUzsQ8uCt7uUf1CS5fV7wJ7TNt8TWCTmdjmggHGLTU4aBFmk9PADutjctM1DOmyHa92PtQyPEq
087MbjVUQ1KeYa/Ib+x4KTEuMWVE1SNyRCWrLNpflIKIEfBidDnfy4wI6uFwDFItQxes7NPDAKTw
HcnNfU4fDItw5zBxtUneqBD7BceiTF9yadwnCVGjBd5frEMjLhi5r3vrYIr4R6TE3ky1t6B5HHVz
0S1hPZ5Y3vAcbOBrefhSQBizaqMIvYkinxQlznV9gpm3YsDohQHLvJ6cLETr2MYLlrtxbcLluyOs
gyQDxL2T1e4JeS6oQtzwRlQJxBfu/8ogjiQ3h13boBfqqEncMCnQ+QlgPjVa5NAIPlppGSRLZPsA
IRYUVTIwicGhTnuNSZHzrKa8yGD41tcdIMggPQR1BWSyoDatCR0Ze65p0w4ExlnUnaDoqvm5I0Vm
wFS+Msb2s1PzO7xG4q+pNs0B881AeDhKjBEOFx2V1mMbs7xODljXNHUmJ9MbS/varcCLoOK4rzt9
75QpcCfd32Qm9i6tcuUz/cUHQXQTmE95KiUyq0knQGn2Yjv9liGrh1QGWl8jSkTSOUIT0l3sxv9m
Lo8EvKkrFtN8h4scqo0ZCDpq7U1Pqg2mcOsudwPnLnGKRxWJ6pBTdyDlvxni2dl0prOpayc/6XRf
TjDcawrtoYz2LLIa3Rg53RnwmrdTpA+bqbjJnMY9xAJqKxZU/2gDSHOLcBcbcpNNsr3XxpzYKdLa
A2JimfUvKKZY+5ZAm7kujL3VZUsg8ZyeLc7f0A5Z5ZhfrWM9++zo9I5pxtOxKNuu4ibtN6HZT8jb
7eKec9uuIISovmFcuDi5tMAj8HU78O+o19nG1mYEg+p9NLRrCdfTMuoTuLiDLytn3QxotkyWeaNp
PwNksXr8o2G11purPDE51lAPik7t0jpbFUJHUTjsOZXcKHJfyurBJOhnZUE8AGi+y3UfrMR0GjLj
lWnKUqG9uYaCsPQkextQP7VPnx9oNGDAajElplK7m6LwgnECLw4ir8miv1AY81VpLpzOHMWoSpID
fuBbKp3otqKu6vTcODZ++8yhJCEedatxlIKtTIL3OGBvl+586jP0hwTcanD5loK+2EEmfq3jinSH
brIxtBGxQRUzECxkptKTqQUKsIm1hyYfTn5jclf5GAEmH6vk8kpJLwoOLs90L8LN0CX62iF8FxRP
8RzV/taaxF0oDLLnd3oe3aRKIE+eynXR6t9DcI9FYwSbxHESJIh0PnLD2HTMetijv6H+UOuEvPtV
b4aPwxLiRh9HBaW/6SqbsHr1Q0/Md10fgULpPvE9sYS2oI0r380vnHyATVdu5eHdvQVQfoYX13uz
QrHd5M9p4j/yZBC8ZoEasp131ZmbRIgXxSebUYmFGVrHxI8frYA0Sq2NPB2NM6U/k9MC0ZUaSLhY
B8EzZ8uprl67efoWleVt20J86Wr0iy3ws8QhpZODUXRIABbM0fxEoNMznKtLVdp0yYB1sJCagafk
0a4rEjp9u1rNeDAMTFuy7MiO0jkT5wYRcIa4jiKbzS8FWo/kut7NFWaAOkewlwk85UWqH3G34AQx
jCW94olIp9LcRojmDl0PNj9X6NoHMAuwugC8h595hBFJK+anSSCWhPuzw612V2IFmYwATW1YnsGp
OEf23K0SDf2inIYdcFgCDCj6rILQtN51mTClbxXuEWP2Yy9r1Y9Yk14muXdY5/xCPSdu+GFrfK7s
11cTxgZBPUIKZsDRw+cooCXuOh0L2LoaWILJjXaZvKct0uw5gt/LJD50WVZgr1gaX5JLYwdIu/WU
EOwcnSPZe/ohjKK7qWnfov7C1m31Q7FWvh8c4EW8ithggLC05sLCPea1dk7qfDNr4aumZdU+FFbs
9dJHRgdCGMlAfSiUdVfhbWF38sxy72J+9jh18uElw94OTn7YIOfAAltMLdRNm2isFEmbkzCKCIR9
P6WAaS1w9iR+46WqmojmNItMNi2OmGQMn5Wqwx2BeZhuacV4mPtr6AfzxemAnVZTom1YNXVOSubM
3w9JPHJ2U4zROKyWoAC/v00sMewFLCpMIlFO4QfYp3GQ9U8mZ9o0B7dR+su0VetvFABmE9D1mEXz
yT9EtmpgEfkM2UnskmyPoeuQWy/6Q9Oro8Zgcmum0Wsl2h8+TtKV8vXrblDcpuFzPdZUcQ1sBmbr
xFwpP8e4YP8oYG9rdzPzwF3p4w6p6GqAuYH1ISMcPA6eRLdscY7aMCHSDndbfwwLq4OmWGBu7DZo
mwn/tIz0pFe4H4AuSU/LA1j+sURyORefqVGPdDYtRNccF6YGv80Yqm9ggFvOk3zOqf9UMbxd2x07
zZAQGhKmF2Vwo1iBwlZXwVBF4LbqkDiCe2ntI77GrZ0N7kF2wwWw38c4QPQrY/JhRzLEZCesXRU1
NwpkeKDZBnBjROGRJp6jZNB3ZKvJTTdo9Na/OzWRVdWgwm2TSISUfUxicKZtJ80Oz4hRXrSxdje6
gq/vmMEd6GvnAfE+cTPIMbL6fVpMVqTsxgTFRZnXENXr9jab24gCuqtxlyXaAVDseMrbAdQx3iMA
5ZjM6bIMtcMBtT+niFV7pd01ub6pWNmP6UD7cwlWH936uxvQ7Ots/1XKcNengqy01PqeLzFgA1Mh
YJoBBp3gKSU9EsXtspgBPFpldgJtdOxeNWTbhjAOkzXt5lFjGfCfwrm9dEW6c3r7RA/3nZoG10qZ
PJV5dWqzlKsDMluT4bNjoGmhl30eXpEicfw182IXkoADAAV6iGUQq1OVYk2IFfLtIt80Nogjp3yn
Z3AI2pw+ip1h0itA1E0arlimXIlXV8i4JfrfkOiEbWQyW047vDIFiyLRPThWCwas5A9z0AOgSHWK
vi8lTGLOPElKM2lV+WGqlrNDTYtURCXgUs1G9T4fx//k6rx2G2fCZftEBNjMvFXOluXsG8JpmDPZ
ZPPpz6J+HOyNfSNYnuSRqGZ3fVWrHLulkJFquHRqjU3NmYNh37YQLFjRWNHPbBHnLYPJoz5uBeiV
26qt5Tudhp1FxY5UBkD3p5BrP7UhhVNWt9BxaLuFeMp8oKex4cA4kyTPdKCd7Cen18GN/nWO9YY+
ApDc+PQNokyW79D7Ifn4gCddYqthYBHnsLTl1nMQ7txBQd2qowL1ETnUiH7K3vpjTWWWpXjTsA8a
Dzon1kzB+jJpIl3m9QxZfCwKnD5cHr5PDCqfqHHLC/tmxPxPopZK+UBu68i6xUXwpymyhk1GX5Zt
0Dml9d4yMrpDoTw2OiG7HB3dIjPhuDf5SNMwGYN11KF2ze9HbfXMRNDRx7G/DYJeXl/UzyZNwweO
euFRqmzdVPY8h8VyjF3+KBnCrJCwSbJk+OXjWHtwxnNsuIhIEIDWSRCvh76A1tBhkLYVG5hBAWrQ
TC7Mbmj35dyiMrQ54xZkHs2/jQV5D1XeNHqA92P80RRRdAqLlhhTvTXGnPxpPUD1FYx7Uu3NT9+c
+rnHdC+zyXp0BTQVZsRTaZf7fBjfgikolkGjyn1ZazAOzX1skmEKwuadM2UC25pRalc3LzUhpBgU
FRjB7jwF2rfZhjRdDsl66vQZykBuM2kpPI5DFx46iT46JspFG+EzxwhVm91LzWmssof24JaMjnw5
BxuIG4McRj+paTuQbz655ENDojskyFa5KH9Jr+/zzudQ6QfbTKfCxLBwwnlBcmaQny6peIoIw1P1
W3VvZhP9MsCGjmlqxGhq04GOZ69sOI0nU5GxZuyjQdEqAwfqQb7PkunFtMuzbzCLyQJzukwlKfSw
HCNY4YJiT+vSumIkhRZMqHVMWWwXr1vpECZTikaXBSGewMaT6JDfUAsBBHtl66RAsxrKfT+y1dPR
dam2xHJpMywoJFhKfWq3QvYnx/gYLeZiSkwdJYaTtcmK6aErZkXS13469gp1jkN4yksPPGM2LCs5
b5hqSKeZn3EvruW7fqawmRtvyBgF5z9bSZ9LpWJaz17mqDXpAwQ7OvEGFiIO5VjDQCmYCZl5jqU3
LUXqsSlGYnXh6J0XGvYDXDWY5fElpZSnUHayyCz5gpZFHqqxqYDThUuTVf4DRT9a0C3+qM0pttIA
A0LRdLtwUktfag98FNknKeR1rl9v6DzS9km+tlrhL+NvlU+/Je8AkD2m8bWHUhtbkMZIVOyNicrq
YXp25wr1SHZ7K2C2mEmuCiMMQsp6mWM1nAs6mgZAE34ZAQ2LuS/ICvfJERmTPVLBDZh54EpTMBR6
E711rGgYrcjGDaLcyXT01qqkgBJ5nCQD4RRFMmObkt2ExzSRQXXm3BFeLayb7RnZoty6+vCt+W24
jaPpYBpcU8oFpTGWFngWx/vlYMVqTTddkyXalnjhLwan/EmF9ipk1rhsKyDH2GcJLoP/e6U7RUmi
jR387JBGjzVqrrdnlHjra6JjTZYdGt95sjsX9gycGeqy1dE1wl9/aF6k59n72NAODSMVtLScqdKf
47nIkuWb5bEvjoLXtkl+W037NBXdHFoQlBunPcLm7rch/w1eSPyyVgcwLvIwUnKfo/7V4+hdFQh/
pW3ShisQukLFFo5sssSe0lMttikJu9vSymlTow/WGJ011sGvop6xZuF5JOy8HIhPBXFpPZsKaiqg
g0svMJBSpccN/eZwFlmSLk1l9zzRohZFqX9gVdtqcfQvHKJbVs/uKwK8Gy8wBBOP9q/RBMDXsN4M
mvkS192hhj1YFbxBmVHjg8BAG0TTb6YubpNDwcl6bn25IOulA1h3qjc+SHMFxl84H9hGg2LsPOTG
N7OswVXMbk4iIUC/pMvIAlYogMvGeoEZzC6zYEXiVt3J4Fz4xR/I5W4Z9M6vQo0IqIJBDDXPU59e
K7OpNiZte8Xk4cRMEB0bE7mvK+0TzYsbvQl9sKm4P0TNj16MxMNrBogdQRyDAsZlzkeFtFO70aW7
xirwS7PfK306u9QnbeyM4cF80I396IPBBR00Bs9IO09YxcpNMIhb0FvvfcDKzEh5gdp4UFy3Nu9X
okyd1gud3PdAq9346brgARxBBG3wqYqH+JJRk0OBV4HFSDT60vTha+FW2sZC/Viq4zyMdl951mtn
2BcjmJwDg4x9wKeB5gIs8mmyG90kPMVNTux13qo2Ey+y07Fg5LPHYvjnmSxS8ADbVTB0N9skwlTM
MHj51jV8vsnrrqmjfYYbzoeDx2UhunkOToh48DgygcUA2saqmFNOjtEi91eMSimYyRt61OjCGh2k
Ti+i64f4K+8qCCFamIWVaQvdbi2wM95TBRw0sn2SwG4DQE5QghoHWCgkvRAreDM3XXXGaeB+VsFi
Y0dc6Gs7b9+CrdFGn63Qhq0Vg7M2UjmQAo4UfPb8qYYTt7KQu5YDZz0x0u3u2NWrmYJB8R2gtFkJ
RLjWXIiI30bjsymqWGw0hV8n68ctR0W1iOu83tcEpC08s1yfTr+x/VGsA7QrNjTNtTDaYt2ZerBs
nPwNxdXaGm6IOGq76VpwAIcU9JuhGcMpRdsZOKBB4qg2U8eQRSMzFyOJk69Xi06TD4SOadl0ES9z
UhgcG8jtycL4ctnS0UtOF4Phs11hcasRQ+S7PbDmS5eKSV1Lfqnlgz5bDRT7VvkRLWg2MgGxczkc
TyHTUsZye6czjlXOnCoDykDtoKSskBYKSzctxo20Roy+F61FrQPF96wDb/oPycE9Vg/6phKOQjM/
KCSeZ5vdmkZysu4TYnE3YNrLaL+aYMR4OdRhauL+DZZhrLMMciuNCUbp7/uR/owmQrUiwdZynO3n
ijbjANOd1ltJyiwg8Qf3cmFb2hx9bxngtGpTp9ohDBq0CxWtVJYccIAw+DXTB5aDVerb7lIvp5zX
jquyxRrg0lGBFLADJG3YoU9NoPZmtd0PhSU2IoE/MeLU3kOOJbnnvfaw4r0i6HHP6sCq2pLSJ8Zl
jeHjdRtDZ5lVPfMiH7dD6XYnaOM/sLVhp4MXjQvrgpioFj47fHKei8mp4B+o/mdkmlygYQ3qV3Ss
Io3BwWEcbQZuHG0bE6BSrc5GBiZx0CHw1lP9Xk6gcRLz6DXxPwpA36jKQ4szylfHrwfqkFIQUXUB
9EvktGXbT0NAcZ4bYViyY3dZz7lTqcHVnS+h3t2PgX8eLcxcBph7PnTxspMJHxf6GDdh0r4hQT+a
jfEwoo0v9OE1sMJxFbAYL+k8ZyMwsk/IA3+NDOpvvXZgSlj+OHZywBDAR911Twm+UIQnte297kmy
8Swy7uIQz/01wsfHl+5pS8Wpb+ul0Mz0uRaZ4kwoj8GjcmiooeKBUVRBXpVgGb7VHp83EXxGdw6l
MR7npmKk3zBKLUCM07ut6ASJSu9HFhzG8TXiwPJ/ayoibNG+AQUAVxtb7xWryNroZs4VFVR1YKwS
jtGheMyyxltJDuKJKDkeyh374jDO3oI2rw5e+a/h7E8vy7OeT5jOk+JFlzVWcM8+6cJ5Fr72jsH6
UEn6ixubhbloEdjl6LD9zMdHVbZnowGlk/ZIdTIbaZdIF7J+lvCDofZYNF2npKd4OZdwoAlzPyJy
OYcgJFarQqLGnmyArAH6waC2oGnlr1MDVobEh/OKamZm+V70FLrjJdxOIZ/wQcufEqP588JQXzEh
WDcQmKMC0aFt9XqTp1xuJXIvTumd3zrNNhxt2AJUdi49A3b4ND26iuIfrlR6SYcvOzUgj2t45bAq
0fLJ/rRUyUeZdo+UqZerlvdqowXYzEovW7bqfrQJV9TQgHZDY3XNxppHcZgGVPMksI6m2acNY6Fr
i5c2T1ecOkyW4+CoSNos/YbXz4vZezQlqs48k1r0wvX3VS5fXWYCSEX5yI1yYDnkODBidgenJ/cE
8+LnEs6/nisM9MVj0DJyEqL+ciqExLLA2mzbzdKOMcECJ1MLSgB/jOhXMurYUQgNIgfMaV/R5w3f
JcHmkXMQCDgBaOLWBO4uQetlp+Gw7RsZF3r6SXLMsxV3jV6Lf9OCvDaqAreFFCA1uaPr1D5WIycg
xz3bRX7FQY2rx+Co2gDQG/tt1FMMGen1uu+c3aQzK1FsuIogfk8qODsGupVvZehvLpTOzNwXtfvZ
C85njZi+bJyEQfPj+ShVleiSVZuqE/YYaGURmxWRoGdnmnoJQeJuUgaHtfRPfdBV3KlJS1hafklH
8Hxh+ZS0zPN9RIdFF6RnG7kEAkZ8yK2Y4wL23U3J1DYxaafKmm1i8qOVkmB2m+Ls4d+rivBoyXCb
Wuhrdlu/ythpAH9wO9OX6cQNwgYEJkPpHtrqNwaSVbLDYnZhv7IrjGgG0dUyUvZ+7DMEhkr3MGLz
M6ciIlNe5AsqusEBSYmTo21wKdvWBjbho2ONOsl+Y6MR4OJFfoCAhjRLT9G6Lb+AVAumPqxjWRK9
9I7UDtyD4bxZe0cgpEmU76bNzbPS+JzZKCNV5pEI856N+KdNxU0MZcfSMrNkIQlE5WhumR7/RVFA
F58zvHcF77Xk3t5yntzQ6fd1y3MY8tI1b5WCCx3ABcyK9l3q/cs0JNggXvWaQxglOUJeEgAXIGzi
ddkWxRr+8T7uKYwL0Mwg87uNB9DVp+a6MrVlXLfuIvLwa8a4E6e8/8xNDJeK6Qysn+47HLAjYQvj
cv11JZJQ07nWBWfvXJBxcqLhwEZc5/7V2esoi1/TRP8K/XTuwRZ/Q0rjqD0Y43Lywn+dVk2kJjHE
4eBlEeN2migVbNyxfFci+dN7XDEuAfqwLnC3Z80/tB5HZreaPnRasKADetzHwWRtSg+TAkVkCCxM
Pxd6X3z0bvFoCblxZBKv+5rxQZrxcbStYC3FC3z8lVNjPHWqbGtLHBUi9BnXGFjwek7qRk4Fo2iM
Pz1Q3XtKK7hat4FF57lmPcWK9QfQChCfHhxK9l6nbB+YGzxX6aThQSJbM5LLRY9BsWV7ETluuLWT
D9NV2cZz0k+X1gsQmqQlyvFV9yqGPizeK8Nl2cwhpLdJUS4LWwASoZWEgZk7stnKIEmCIWjM+Mcu
rn8l7ts+qXHk2ljhejN5k2aG5XlNDGY8Bp24N8QmK+nXb3haMSjT37vSaJUDm/gDxNuc7Ucm6BbN
nD8i/6q4ehcpzugp6a+hRKV30wnysnwa60Gsxplng4+oXRRay/vYPupjtVH5vIBpkBO8sv8LfJf5
I4aefeuZWz1uWSGxkq0MpT58nP565p48fpjzCG8Lj7H70ZsGxZyVOugeJeLjr1da9hGX0Xc9Wf22
8EvgT5N5CXPTWw/S9RZay75eNvmN5nR2f+rHJyiKps4bJxElR89kb02/nssengZRiNJDFdAB4PgU
nPV46BHcv0UUzBMPelJ1SO8T9koctP6G+ybV9Ab7K4KSGHRbSWfKY6k33doMAI+S3/sRXf2qZ9+x
M7ZLKkOgzesKCwOEESWYS+UlHrsEy0CJ/Tvup0U8T/AQ4uKjcKEkkuUkwFObW2XzpiZ2WcwDdAf8
OE3lvvGtiS49tLo3XQtKd67SjB5LIV493YtOKhuKp9GennEwZ4zAdAvX5gBos9H2wifVFg3Jg/Dt
FiUYh06YMObJ8/ZQNyi2Y2A+9NHwlFIebhaT9qFH3WOZwaKwabo0p5RJFznZwI7qy5Q2p9jg/i1t
/8MLnGilxxW2PA41m0aw02sgmoKT3uQ1HZjkMWYKBpkU20UjpX+dyZSst6EOy3kccudhtEwadMSj
0NBGrVDB5qnq9rXkjfUqoz1NibqQdEkf2zLcMLA+0qNgHSO/hc+mJ+xfpzetRjIjZQKlQmHRChx0
2WCc/sCRr8ZEe4rK9CS7iP26h6rrxeZBtxNMPa57LqZBW8I18tepbd+yMfFnF/VC9aj5UoXNfnKp
J9DiKQfWBS/XtiVClTU+jK76zHpxHg2gr30yvbXA7E4eo3yYncm+i43vxqX+owmMneNpx7JGYTUT
mJiEX7+gAvPJwNi2rIfw1iMKN9qw5sLHDlic6qkEraTH0dFKf6Rkga9dsE0kPFmDEx2OrOpWDYKv
ccX5GawRCPeTOXfNPYxsiQ/Ci7uDXUmYPJ73QEht1lxjc5XYaJw2/8OElXQIHoSWkCCqPWrCspmV
lYH4GLszGSH8LlYOY87flpEqN6VdEAK3dm0qzxD004d+qqFvuI9dD/FuSM2UVrRmA4vpodEa/Rir
vAd0ONNT6uCQV+OM6GeuXtVrE9kLQcFhkbBz/ykJPkdFuCff5U2z1+Pwue78m8ktCYwZhRkeY4+m
n3bgAHELKPtamPmxMrq9wH+lEvXgWXITBK0CpxhSeaqhm3Wp/ZYj/i9Sp8Rzp2Up0Z157MC9L5+7
xqrYfBEGlbt0rkX/0mpjOf07smVO5YTvHYeRrZoc8n+DH4crPSFyb+A7WVi5BlW2q6/NWBs7ocUb
CiqtdTzQzq7YWq1yixNfhEZbkSlhXoYx2beDn3GaDr3KoyvF5ykfi8jZ9Wrr8sr+eY24ebQLx8HU
3gRD31tvUmsB2MU83J+a3OOXY45V3A5K7WiEOmbvMuStTuEKVHmgXy3Xac+VHm2HthLXfn747/um
e63cXh0b0yPQaUkww37Vn5Iy2YVTWSANj9GTXfsUW3catALHiLe169o7dlCRWLhGTs13ydGH4lx/
Y89P3VEPN5pE/fuv9SvghAmnKD2zbpuX+0PnIhZ5VojszSDoVPUvxRCw7Q2j9mGMY9i8k1nd8KBX
1kDKbvRC6l686ZUQ81dpFMHl/izDvCeDPHwcAPZ2c6AyDYYHbuDWJUYrefaGKmXd7p3t/RdjKyz2
iX02CstnU9vYT50zkZmxGFjwJKy4Ned1ekmTeFVAJLiZJuWJepUdLXokL7qIsn0AyXAZ5TSj0B1P
C7Vuj9fmKW+YhlJ7u4g6l521iooPZPBnOdSULlU0YfTUuaCD079nsPzvue8jb9+xG9jVYOrYdJ1R
9j4e23mmeX9IB8V0s67sfQJ08p7l1+fYyD07cn96f8h766y7tK1yIaENJsXSyW3/4Hcw0Rb32HEN
LAufcvBTDap5ND4cx04f+8BvHm3gJttkIDBsfChDf5g6pFT8/O9jZWmsV3UPKiuN36kdXrdeBzIJ
1eqq2Dmu+X+3G8cesqNtMi80o+p7KKz0Uuue8dKK5rufn7lq8lej48ulNQ2cmt3oNWeucJSlF2An
95xH/Nrzr9wf6ra1jlnWv+HO/dVxsT2rHpFGECh8rbO4WHWM/q5ZNbRbp9VfgpAclPSw25FLLTcW
osAsWryWXojHjPj1chxlreb23mnyHwoEhQfUA+vBenBF6T8Qs+7WHIJA7dW6OeeCzaMTNeZxdPpf
LzKRkG2EC9eon2MVlRfhNuWlhbFV+L1/zJt9B2Zp1ako2rgMR2/3hzYtD8VYoVHPvdA0IJAH9eJ1
HnQ26V/N+siKLRly9Um8XNsUkDL++3bK/s7FMWZr+mMjMuMaA9H0/HEqlhJH9ApudbjBn9Utzdri
giGIQcu227x4pVsstdTuXqFCYl5IsctM6RL3eHiqYXK++8HBI4O818s6e02qotnTU1XdtCk+Ei+n
5CTXGKi4Y7XPqAypfTu5aW7gbqIeSF2N5Znjvm1wT8BKgyeUpFDUvgm78P+h0zYD0ddBz7kFCFce
520BaG5KbjiSDw9p7fwhVlhwDYGcDwI4+/2Txn7LfkI8ySzRP7lJXj2UFYXofi+OGnagmp4Pvrw/
mPQWHtn1EnpIUn87Bm9a5BlPnPKjF2OEN6fp9HSXothQCC/XmQf3Yhgac08JYxQNv1ZNFZdH5nTt
ttTJVmX3o+vMetKW3SHpN9M4qf45951+zqiwlXe7emM0RCatwU5Oxthtc9e6ttxRr+nomFv+vnZn
9UP/hDNwQR3OJrPAy94fUlVE/31VlMNvqRM7cIhKLdy0jr9J9eIrZW295WYiDrIbWzbnZnjNUBCZ
jn8N+Gd+dR/kn0DWeXKwJW4docstLIVkd1+HDdfLDyF54wUdvBbFtsDZtTi8hI20b3bbhVcc/H+Q
feVliDqfirJoo2HgO7otK7TuS4fzhLtlp5pvNcX5LR4ljtdSD7b3xWGYV4Vp4E1k9A48L9zYOgI7
6Yzm0bWbdClHvz0AmsFfmjSvRmFjYvLZ0JclVfOBTk1rHdXDVnNk/O7G3oedlVRbtwbHt0q1xzCv
oPHOX0V1vAnIBFxDjvvMqqsP1426LXZ7a+O7eA9bBdYo9Zgj9t2g41c089v9wXStNw137PH+jBwR
H+eQnlGWvv9+AymGCcrpTxuYTFK5a1+0ajvMwV0rAAfoxJoH/NL6q+riQE3BT15FPWPrOH7pqHqF
niMpDA3HhcEfOWrAW1Zek4zsDhCGhko3v3WaaPAyiV+6k1gT4xQTe22NVyutpoukRF7X/fLTjlSz
8rNRruvE+pcZPjg4yUARLiTujqCj0Hx0QQ6SBYvOTRWgsDO027Tc39FyzUulS/1czA9Gila1uD+3
hiLaEO42/3vq532xYa7pYMoI2wc5VREj7SI7SHsOXbnVjVBaggeH8lvN5HRbNB6OHUuPnkaSGFRE
8fGlboPx24yzkMqIj/ffIns3O8UOLhUuh9J5Qzt9Kz2j/S698rkUx4QhwNkx++jJtGoBtk2jDtcN
6EDEaLSebFSd+yqHZwI/RbPxK3zMVXQzuiLbkcOmoqzxZ9APLDe3vQ5Rpo4I5UOHbDK0p/++HEa5
ScVIb0wW4T/rU/Gau0rspggCmyjZk4tAaOsix1Osx7l/y6O6Pxkl56qIuBUTMe8Nm8W1C3L/2vou
I6KMfS13IKS1iNFrQMqrHZ4GaTs0W5UMEf0IYxWjiLAvSdNMPuxTSfdPN7JzTA4ORcK40sk/uc5O
5OEXywndfB+G3nM1BofE+bztyUA339CAs2NOaRplGRg2f9Krtap24xtdc1m1atCCfvNzupuOpMfC
RfNGv3TrrfuLj+JMMwJ8+m06d1CsRAecsV1WFMg9tnQ9v9cD4EPjEBq8wnw/INWHSY3mVPhWKwgu
6JA/VjB8tfB4sv7mDyt9MwRfHqN9v3iv36dt0Ww0TFp5C/F2WiVQSmuVlOtr51HFhCF9XbLh96vX
Cp215aTls07o/kv7zRuwMM3yjGaCLk7LzjI/x9VjpSc4TKvmO+kMhpVl9WNh/gmNq8Ro7V3MD+YH
nldtU5aUfGKeS7OPzkitg14gjOpo33SNRmWqpcs30BxT4lA8QUjB8P7BOIFk1RavBhOSJXHXjTpV
376zcv3x1fRr4LB28eWwnauTNYZN5znckoBydHuhC+5WizhvVx7+E7v/alcScu06dvfVmm7WOFjw
p/Vn15NbfNs6d0Vae/tTymY1pLRRuMufEwFmmV8d7E7IJ9QsWvCpkZJmjqbf7YQ7Her0auDysUbr
MIz11jY4aK057x8BIrbaNs/AqS36tYPa38DzrBhN8b8uy4MNFroZj1hDjtydsHmiNKzNArKLVjKd
2VeNi7ekf/bnGywA6A+rkwC+mYYtsm+tVXsdzYXT3Vv6B/cZ2tomuHpX48P4iGkl71LF+K4ipowM
5fX0CnvAPAvIorCI2wQk8ipDDfKeTRpXovAd4ROSZiW+cu81+uaDYSfvXJi0B0RWvCIoAhMx4N/h
776JizT22XHCY8pUJFAn/dc7uS/jo/jUTVKXNIZeCopnCKcNi9g51UZ2oC1h9vvFNGys6V1F3MX0
Tpcdlnvcs6b7PmXJN60hFRnTIbtNj9ZThCUYaU83aV4L1jZdadoGp4Enl1TnXUUMKdaEVauu4ckC
mypGXu13/yuCi95/+F+mIY6QL23w2r/1sJhfN64MNh2R3d9anEbsxyliDRfjbXxMiRlESp611+mi
rsZegVn9xRYepes/ampZo/AtaLfxGB/6rdx7BxU+RhRpXmg4hCM7CcKp8Xuvm8u8QqzJ8A+OUmya
o7NfdDttXiNKN3pKMfKlw2O67XCJo2ckzi4YzC+ZnvHKzxYu3KwayyXI2YXk7EPuqVssyuExABOb
OfHR08z2IBV050VFAUv8Eu/bTbAJtzdwreE23Aa7UD9qX4t5PO2usd3gsaWOuH8H0CmmVfNm/Opg
yPWzT96TJXupvQIw3hNoMfO/xmLuv9DetPTUsa5tvH281fcNmbaV+Tlc1dW+hC+Ks7POhI42jbXg
4D+9+5fOza5lq2/j4RDI5V/X51vRhntDL6kRAOFswte92QG9fzvYVim6YLOOzQvXQMEnEgSr2gTa
xvLPhrq0q0Tf02yNVAbkddHmXB7L/FTQY4dVZ4E1iHnv0mAQmOHdLjDsMmJiOMkhVxyLipaPUFzI
5S8HuWv8vSjaJzz9XKmeDrnaP6dUuCa2B8tYLTv/GE9QLIqTCVGFqyRm9OTRMPjCMNe0nLmtpyw8
egCvYbnpSTWNQh6QM1YM8FBPKgiGdbWJsfFMpN3yLQDbNamppIsuoXiVOPiuU7cp67MLlHpKD2Tm
kTXmhSkATwhnw6uhVvyGzYEaEpy5TGiRUDL57borQ/BicBANIRUCAKOxhe1qcsvmUAd/zNCKzc+I
rZiFA/RecB56jOt2eI6RITWaXtz4iw0Wr5hnHDHu4TwZ0IHlMqmDvdVwV57qN8eq2KdsyHOvxvTd
GPWdv04o+ktZOTSBU1HbYwKeDl9de2mzr0F7bFX2i+WIFl0Nwad9ixyQlCapiqEXyUuTdruBONNH
FtKwpOkutybsOe6Ih3yIu2AN9Kk6k+3S9+VY2TtvonmzlkPFOF6lz9Ewj0AyYV/AZoD40Ma3Akn7
u7CM/76Yv6OVDK/ikIgdgWzKUvFu73Dl+s9ZNN56YsOEjPC4d9OQgUMkUe1K6tvb3DBefEcfznUa
PBFu2ijEnKp6r+JCHFtU0KVTVTOEgjsBMf+Il2sijE//RJO4b32IpIt6M57RJcbtFDc00tapv8/F
vPmi1fJpFKP9ZMHbsFvtlrbuq0XcF+XPfTIdOgD7hBlyLurqSrz6o02YWcUyfO4co3uoOvLL3Dyf
7g+kDB8HWnGPgD89fOEhi8P/OfTfT/7372F1dzGK/dVSVI+k8EmRx+ncOeDtKMZMN10zdBtzRG90
7Pg1mhMhvuBVZvMfnOJOuOYmMsDMObNwI9nmXVK9+zZEybFjhpTdHwKFP0r549KU5vAwqsbZJBbi
la9q+0rbS772S+MohBsdG+XKXegkM0AdD1g95d1OzVtNoRX9mX2rTfDsEOm0DfYS/Qj/wyUKI3H2
8VYGkCI/qSHaRQ1vy5pZebvLWi7OmODQZy0A7GeAwvM2oXyrj78LuzwbCacnXUrxYHgapqMI4Tnp
1AV2gb9VIwVqY2Ho68zp1TLwYk4ulA3s74pApUXjQwLmjBV84B/umd045JquYN26CyU2wSIUnOBz
7KL7TmdEZvQAV5qJcKZqKo7OsR59p1x/UkTWLtfYc7alXp67pi7Pdl1vdKtWh/szkfYHX8/Ss6qf
kNbda9LTVK652tNI6MaIKZSlKBgDiJ2Ia5NH9CGkvbOq56f37/mSrf4gZ5iEmsGtWVWLI2UMfInM
9FUZqthaGBFO94fSccrDwE8QRV59arsHjS762VBvHVXfCdyqsPg73xuPfoVxpoaHsvKC3tzj9eTa
r4KRJvteFW+8PPiYSvUZJ5HNpzQr9gG1iQfPwQQ0AMVd8S/ZhBc69zlxhhMoJ17J1jDwwUk08QyL
JwRZliU9BZjudVF0dkHZ5u0QfxQNqThdFJjs9XzbicHbNYbTPlU6DXLgCYyVXWHs1EovP8UVrXdk
pfGSeKducgCeMNaJNjGY6KVdDFTZtceAxPurWYPkyKT6bE1CuWHlqH1kj9ajU/kvMbgBWGOTD4Si
dy5vue9jdhM2hpHJdoYzs76LolUE0zzdlrs0cP9wkheb3gyNI0HkdwykWO0ymWwwHyMzypihRTtR
HGUF9b7tQXw0XgaBQJiGs8nti9+HtKxkoLuzMYwvvCrg4t1a34EuuBauFZ5FHRSbKRAQnPDTbSIn
c481yUAkds4feFXVp9lx0/eV2T+kOAkeXJncrKHvv8oquAiVsogLyd3c86zbaGVABjOlTkWApBx4
Nt0dCuNh1FX6FswQnsvB7x/uX8HjlA+RPz0THx4OZc2YynUSKGDzutdOxnDKm/cgTq1LzehmZzvy
X5jw7K7h3r8vB93eRpHDPVwV7BNKbKh6iZ+Iawi2H+7MoiVg/f9/SRskLYdAEiGSuMbBwkB9ZyFq
8wpz/8qMTbmFvfbaVqE6/s/DJKv//bRNbcS/fm7UuP++GFdr5dft4n9+tPtPCuZJW0YRJsn7L/Qx
h3ghVHIc6hkANMlPYbJOpQRjGdKn8TZ0pugYNJ060cmANYsU5v9j7LyWY8fS7PwqE3UttOA2jGKq
LzIT6ZNMenODoIX3Gxvm6fWhpqVR90RIiug6FWzysMhMYOM3a30L5ep0N+ekDhVzQzRZH9+GUvHw
nz+qRjZ3kcnnR0vwUmrURcsXioX83uEk3QrXzI4eNGMgQdcGgdW5Wv5IShcx839+XKDc9h0o4UBM
PgzPxXPWtN2d9NlKjaqrcVSgnJ3jOYDr/K0b9mOcgE1QPEa3iTkcAOa8oW8EsmKjKQSjRYtjgzSx
0i2XM6e0L0iJN5Nky9D3oDnWQ8pPGUV3vRmrx04b3xNWy7INUXeTmssD7eIK/xWZlLYj+UXWrn3x
nTTagTH1yM3Z9MiM1rWdafsiH43HyVT4lRH+NIWNonnMne1QV2fmUulx0FPGaVk5H4yBV96zq/eh
HCHFMi/aR1LSGDgt0SCR/KzCfLgv016s8SQedDP3gnWhYYRBcZngv9T6k15pXuB7mFj0ZA7PFiTh
M2HvjEmLDIQ0HyGA3QNKeA5Jw11DDBSbIWHgMAz1kaiSa01YM60O6HWTfQ0jg/lUY4gu9GTbN4jh
9RF6TuvGXQB49rZxZviWS1nuzi+eQMYhSB0z0/bIeuTX0hEi2Tlp6UJGz3WRG5z542aSPdp3V2Yb
KxobBFvtyCjIAZU1gpUiTZ1MvpjQQJB9AAtI4UNDuXTlIxaiGCaIhhApzY/5EiItFxNuXAImM0iV
7tguFWbRBbXZ7Mso+3T77lpAtwAGdRtZzUsC2eFO74qL9NXFE41L8AS7Bh5h+Ni06tAwNKbYR2Pa
h6t2grSCnUihttWHp35Zfdsd8k2TOmoDWao+p7MgXkmfie+JumXIutabaXhk4Hclc3teth5sQvXh
wa4oPFsjwYSp+brcj1Qf0XgWKepT0AEepTZPLKEtgbrQxObWRpbd59YlS17aqnhuZo95so6quNFF
0CX6uXSi6L5pEOSUbN1ZA5zYH972IT6vyvCGo1fwOMfdeJrMyQ44uper01qFsVRkRMpiz/RJD5rK
+GnEzhFIgMdOWueqKA9zUyJFgnAbuHp97QqsLFokL2HXflVd8qFhS1/30VDuRSwIYGDUi9GEgJmu
dT5H0nroLto2UNPQ7oY4NTdEFODcaBhIFV/R7J/6OsGJhZ4dFXuIHS1GzlVkXI0ziEDP+3XU9MMD
nlGvKX7qj6bwXke2G3hY2Zm2k3PJdeKwCUjOWf9bPI3sGZNtkzLKdPgp9bcognqEw+vas+jG81S8
m443ocwfiOWZZ2Qs7UiARBkeEBoGWtN/N71e3yF64RtO0wnF3poyycPE1bDfb+aO6CuWJFp61JrW
PSxUOoYfFPrc/rgkIsEcY5gKtaq8mCaxZ81tNCDZM2PC64OYbyFMPHmDeTdmermbkuZNlcScWAaw
KFuG/QZvRbUJ+21pet4NtHTmF72DF9f0gavpX75kFI2kB6PUkINnz9QeZEqxnaMs6FsDFiExnVoR
p2sPGBQuOTg4veg+sgYAOfYjtIrzS2tWRJkvnvVnVYp8jz6cPNuhtgO/Lx/EILpDkUY3mWogYSlC
UjsbaZObIeFgD0bCkc25qB4MMyQjdXA2VTi+2rI/+arYDW11UF3B418WBto92rsxBSgQov1KfVS7
ujdMcGQ07S462DIuyK8lO75R4wweOf4NsbkekbqWTIYAPXhDGahYtw6ZjiyPPjZgsWJto0HCAZLg
GHLrMR5nDV2LszWrFuVjbDJJGhkDmTrD2URsa3pmpbSdM9Lk63Ig8msMr01thItbUyBXplvXBu1m
8h61kKr4AUISpBG/w7HtP09DX6yiEo+uNzhrx+/ffZ32rPNPtmPLfdQBbqjQLnFn8xBPNJJZfWdd
59F8BJd4yAckYYYBL2h0KT/GtmQ0WcUoSyecOcIXJ49BJGLHDNeFfVdbNUF4kY9GgHEndrl4ixsw
XIXSg/WtJUFedDTz2Ll6ZLPTaCJvtZp0n5tWzjyKAxF1LsJteBMpci+OMU4MqksnIfug4IJw6Um4
SUg49adInqQUl4k0gIvZq206GUFk9s/Kt9jjaPy2dg3ep6luwmywN4YrRtpgs4TomuBUX1axqmKn
n3cWhI6BoY6TyyYQCC7WHBd09tQTaOLxOJNW3zlRdoxV3ZwRXbyC6TxNJRMNTdYfHjv0puSsW56J
xAPzA0MJQH+0RP3Vw8633oosvcti/MP9zJSumT+lzZy5qL1q49b9ZzjgmCmm8oTaaTcN3YPlJUdb
I/FICbvZTmQ9F1gvs4mNIWwn/+S3/WNWuK/VFBMeoB7rromRKAoUoLnLel/Wdx4hS8GsoSJQRf2b
h3mQpmRmZYYyOeg2jTbhEm8xyDHK3xclA0BEPtR007LUps2pEvdWDq7C9d7oWy9b9G+pQ+a9aRhX
ga1hZWMwnJMBsUs6bskcw31mpzufCQQHAQI/DX/7in+ht6MZKJvAbML8ZCTfEyP5jYYTT5Wad2+4
Jsop7HrVrPORcy04eTfJYFgnnzgMpH3MrvDTbycxIWCmYC59epwWM0IhkcLYOKGwVbVWUDsRadt4
HyLvKdGoSkd2Htwm4Xgg9JCNmFx1IyqXKtbe25xyMvUhOtiZ9ZMIFgc3dTyGl/REqeus9TjGtAMy
ksfffde0dLQJXrdCBOCCEe+SzkC4DSeVj08o8YhqG4q4DxKjOWTVEHEvMtPxctBr2vBSiaZ96czy
EUbkQ9wzfeOWRmmoWXj9o9u4IMi+DAndKXGeiJSJvDfJS2kX9YV6VOA/9zvyeha3p9jhsVhELoT+
pZQckNEALvUhJX/1WeszmYOGBwEkVbCaIqISh5IFVF4WgVr6YyuUcHEcL5AGviZhjp9+YtxnUt4o
0RmHyBrfW0Iz+sy39m5svDsPphc5V3f0Uas5MOjoSXnyEEmOTWjjNuJOywiqLGaBnAa0UHI2a6Zg
TcQ11bVJ8BcLOA/FQkLBFh/3+rVD611/SKfVbnkYM94SMFzieYUSg7agbp0dbiEUy1dCHEzCAqFc
TOFzLYfT1Lj2kcAR0qyN7otb6Vtlr5kn2yDXTOS1A+AbwlNucmZ3WJzXaah6boYOcoPJkq6oSKkT
GVFbBJoZeFI2tteTFV2PArdxyVLZ/zVL7aXoYLa0NtPD0WaI16es8ZVgtYZH3d/0Zo8NsuvOSU9C
Ueswk9Mt9as4DU45GtTaUoBfdFRTQ4QPSetQxvbWsZLmbi71h0FwTDlh6C0QNzdIgJnAYaFeszyC
wVtjbWXIgXHUWDstbL98Z8RJAhkSJXG5JZjOPtV2+mFoPD7Brc0TLYqtv0oTPFFq34Zp/AzJIt2K
Baqm2x3w0GzP0Y8A2GGZb2MyJnGMlMCtXfgA5CvvqHUMCgyaJjuP2m0yEbcbafFx8nmuSgxtDNjn
r3r2kMy1KIMSz/xA5m2QJt/f6lPsYpzNGK0RJZMPgZeiIdF0PB2juh9y7kynmNgpxcxjHSPxn3yx
5klVUxwj5o4/VC6woKTqeQjzfVlU4yGv1LvXyXVLfkfEKp4kdeQCUuIVCgv7gGSzIIYTHDb2nre6
f/N0Ruk1tjp0RiETEWWeyg6uHH4WBMWI8sFdzpzDlbUr1BweVDI/oFtELJ34r6mn/QJhrbZp4oEN
q8UuTBHq1an3NjkZLVdx74Tx4n5IMO1m+aG18lvld7/VYD7FnJ6YyMNw25zautJI/AIZlNdvWcW8
SMx7XzHoZxlhsDOg8tDHe1UzLO6K6pgnxYRZPdmRHmNssW4V2K4R+GXoON3Y+UhQhy/BVQw+1FM/
E0hQR1Bqe+omqtZYnGfMB8RqYV1sc1JNpuojtzDekxP+MsCuquN8VT/N2KnKCUH5pB298qA1nrGz
3Yo0ral6mVzjrsHrp9DEw9LOXmGmGnQeCFD8iWG32QjeSqPC24znOWTWsDHfZ4irPAsxk3gZ71Hs
XTpV3jaagwXRqZ+oYZjzSxQTrsdtyzsXlOMTxMNh4ax+oO8y7+1EfUYa5AXdRf7OPN4WnJCHXDkE
5tpwcPWlJjZFbd25pffmdQWK8u42KeS4bgoZ7irNZTOa6+/O+K0zV04N5yU1mIOT//TZVvWGoI2/
mISPQ9MneByiR88Y5AGX+DoyB6y8s7PcCl3QKVpUQOQHT58eAN+siLe4hjxr1+miFh8kGWtO9CAg
P7BRAABrZJhf6FRqibR8Cot0M1iD2FYUzblbI4yJ8Ce0qt315JHhRMSnhmUAL3iKA1BiOFURQe8g
xonaY8XU5w99bWJB7MRNjyrMYKoIuoItHFJbnnPKOTsnXq9tj0pglfKQA11Ed6ix80p8HBpm1YM8
qeytMmhi+qxqiJWsAxggD5qHMxpbMKopViMts1kqNx2ujIH01LSgTVUJ0llmh05KvrFXYNUC1FD4
0KK0EATBMJ6wHG54998SH27Y2JMt2Te7MIIK62IkTkX2hJgjcAsaOpXgfKnnTzpcSdT7zN9v86PD
oLcHtV6Ha2IbdQ1qgkg+BolfMEuOMemhsqFfcbUOM0GefUFmg8cMKbRuYrLDz9zcO7ev3swexy3q
l2vi5R9+btArSlwO/bydW8xJqdF9FmNzjLL+3NkEMI+dukAvokY2m4dZswNbq/D8GOolwkW4mtLw
N5nHfRZzNnkmFwt8CPKEVq5bvwy+fQlNCvbYsDkox3Ov7GhrD91yNn+55AKq+jxrD3rLqMg0S4p6
zEBjdl8P/jm3wuOswPOLvnrshPtcdIg0ZxY4qEnQ7+byyQFkUzBOSr4YjztIStkT+lr1XI+0NY39
pPUSr3jFuMTUhx2Rlx2bDrUD+cQeMpJk1MKOHNl/eGZ5H0/TsOH5cCQrKGjsg0+dFPHubnTEZ/tJ
zs9G0ZZbnecknmuruJvQWXDnB3WDyGFaDhCIXimlgr2yWr2EuYr2rIaIsnKx+5N9gCW6FE9azFqO
ERq5qCYJPpzY5x4csVXCo3V1qrSpYTJZLF7eHEv+xdakXFHatmsZ1Qye3fo6+ngImqb/qGPthalA
sw2rEZ3GaH077iNOK0AxPe8ShjkjWE6LEmYkYUGkC/Z4nhf7a4m7Ira7PePUW3Sg34tYMoIEtC0t
AdJUQ5ruqiig3jARvWFAb0fnee77R3R5gC7d8tE1inMeh7dRw/PI1T+t+BeoNpv8luF5XMQ3GfId
4FGvqI6GdZHeDAgG4A89WWxE52F01qbL7YRRdJnP+F9ai/k+bfEpt1AhSKow7XXkQQ1lTekaDpe9
kdxZeDeZLQw7b9I/bUc+jrjUiNvWUmbGml3dxxHMqyyOcVuUkJH0tvj0tM7fD6UAaC+MTy1hNZOh
FNqIid/UH+xvxjBslC3cn2HarvqCxtFlT8Ol5PMyVAPPGyrQUruPSx6CaCurwKIdWBnGTHhPgolc
rQupJZt6CF9NHWdZ1GJ0rF0RhNhkbqkbj3mpLqqx91pBfFruHzyX2Xk9vBWtfmsib98gc78BQ3S1
iPdlsvRIziX5LvCfaJfLoBZE2RbQ1oFCw281PUIYFMindecY2GVKJLbSMrffJgzdwLOgeTU5jpN+
Es2OMtOckQ26RnuTOKAg3ajfTznVOzXkBIOi9lkevy9oMMthNu2MKNApHh/nqPzGYMhwNFWYhnOD
AgddlgSsaMNopBjLf8QsPoxcPtLUwdAZCON2zXPYdoAhNByYDs0fjIUWshNXvcaYdlUU3Gb6Em3a
heImpykiF5TArqA2LF59V2Nm5u5wVft48q65rv3O5X0GeXg32JhCvCFhnirp8motvUuRfk2eZEjg
qFUjJnvTldbVrcsvlgX1Rqj4IUJ2HhFFxCGUBHKO0eh4kXXo4GOlnfvS9tl7rXEns9DcFK55MSbz
x+5RRw6XBNTCMACAg4vnB20FssxDXqqP+DgSMBqofSD5TjX5D3b82PnCXuslN2KlXKoZ5940RRyQ
wovLzEuek7DMTrIS9dZP4Drrg8s0sblNfOJVraiYgmzmgsxt5zSEOPEmwFFlo32xAa359nstFvvS
l/GlEQVvScjzOAmHDRRUNjZTjnglDMaZe46C4TD7EfskbVnPZ/2LXlTRGRUs6EGqFwixxsJpE6Np
rxrH2LWudnVQjB2xxyxI4Y5TvE/8teU/k/tZBmCoylW1cNYa/y1uU6a6omGUPYof3FfzyuXpuuFu
36IMXeuzXm+1GjmGMzPsnH2AIIptEqAgBCxu63/YOqq2pLqODvt7jjPyQKD7r9AJdwFnPJwzzAJ5
WCTwK3nW45/dm4baN7hH15kbAsfQz7Nn3pfAblaR4+9itHD82C4Rw5GllgCyVQlVB/IPRTMiTY4+
x7MvohteCotCvi/wKmHiA6aRMQuYEkZbjed/I1YF59W0J7rR8lhU0yODv5qZqHnujPqtLifW2y0K
t0ldK4IvBuPScO/knYc+a9Zhki63a9f741HvrUAYPc+bPn6O9GNoyyckTy1nW7NcvTexWTyLGLyl
7NwWG4kOczhLvAveTLUycJQGFF/PlUTAJiELC2d+jWyTyYITblUv7l0jQpNN3p0qQDh7ujrOGmIW
r70pNUUirs7+OJ1ouXSm1MmAlW6ixJ5coZP0GF8LR/8MFT01x9WRWwDphN1fjL66N3WzOhcq2tOb
FytGALdGk34Iq2EzpskFZ3aHraxeflrJoPOYIVUIpB/pXKzupmIhdwO3PgZKoX22JbWN7wWISH0e
uCQKtwZAQxjUYnoaXE8SnAHVjqYiheK16UyKvD6POKid1N6IXlwcXGFAkSvmyM5j+6Sl5eLDJI03
KYuz3qPg1HpSu/HABa0v2O6OlVhHLsq+Isv3aS63yz9tl92kjWdeMuAqmznL8IyghwNKYpL1Die3
ysZ3gtEE+8ct6MagjO2RUpJ72xQsKkeGloxMOE8zkQeDbBm5aBAXm47mJMy29G47fBBXMWu/JerA
ygTFzMMmRRLoLkuE+FR4b7LUkkPbgWoEwYYkJYLq7OKMsmL/gospZrHMO81IdGs6+NuQT2LVL3Re
OU8v72ZbxWsyX2YqWDgcdcwwwo0amu4eHxJGOGurCOoMZ3kz4W8VJYKt2e5eKtKkgjBZJKHaUUr3
ZI5klrf8krqOdSw1NHR5nYUvwNx5rozuPI92sUkosVKe9R+2sG7HiMzlQt0hxWsPseWdtKXqJQpp
3irQICtNDld/TPJg7uw9HtL+JuHSShsm60qSwBDp8cEgLXya4Q0YQq1HTZc8VetzpEuGRA4UeJ9J
g0kYdhV9O50Twi4FdWVzv28q2X4iB2E4l7LAmk+27Yljj+7Ui8qr4VsvSxBAVXzbBk8dy3bHtbyJ
ySpdC/7YzdLYqy577rxIf6UCJOXbD6+tY/Y3tPHDufSpzPM2e2apq18yb/SO/gJ+s4cHS9QfxYBt
f2y/IYwJpAEELQqmPezzWBhEMWq6/tXMDe1sx80F0L+zS7uYrUJdc3ibWaBnHMH+hHvOnTsXgRnS
mZS8jOm1UixvYhRCqxRHxsao2bKX6EXLe13K7FCSwiPZ6dDZgovD7TDvxsmsAp3EV86VdRwRtdmN
wHSgL5+qvP2xSlViBxzihYGH0x0Sa+Dp/mMCo6prCp5BttbudQ/HG6qSwB+o7JRtP9SJvUts10e2
mex8xo71VInbHMLSA/cWwO/utdVwoOQMTI3AROHuVz8jx76pM7oQhsEmkPgdvPI9gvZy5HwNWSM3
kWATCiIGVPpn1jfPtfIvFmKtWr8hEPoYTU3x6oDcpB0b6F/tSrHnbuYPK2KyYCdbUHjT2pRqZByi
jibs91MmnmPppEcRVQ7ytIxNHr7gcVGogeXOcfYDYJpg+01YGiWjJq82gqRrg3HiGNGnyN0YcXwn
0vSB+AhnSXDpjiNGtlwy0HQjmBhN2744QxdveDmpO7P6pCHHXP7dpbH9METwbBZHpK2joa3iX8KA
Dg5NXWDO547t0K4y3duq9W+GiIGwoSbrlCh7PgCiYj4MkgxaTgRiUraPo7SpP2WW7oZbf7bKg6qq
tyFHKWgM5g3oCXOj/4UoFtR2CqwWBtMNxxUIb7you7rDERgVzTXz++oZuvB7tDEsgMe0QRgXGDJH
9cyToX+KXR97OFcUffanE8ELlEtzHXNUxgYaQ8eML0aMik26w9o8koBLczGBdnQw30l2/LhRkttE
UDiI1ojWPLx/Msd9D5v0mhlVuZ1YRsC/bh4NJm+IHPI1vJpDpLNjowag7bFMsFx+oFGxM5cZjyxI
nPbRDRcYzIS9DHILVLAOK9W0EXKyoY0AJNLMbDva7aOT/3jNYN8yV+uRxyfzouzNw+oy6N4Vw8NZ
WEmz7crvWvfFtusXKQ1HSUGZhwGb00xUFduUvGYOHF7TQb6PkfFUCocRJK1vnrlnDR9xBIi66diX
jhGjauoh0L7sKDgbN6J7R7IC2QMX1WYY1HcPhC1Ay/yMQWIE18btZarsaXa4JTzGaznu/LHO9001
KBgEVMzRlO9ln9+mjqcHbb1IrZCVgObvMw4Uq+MVStCtUB3XW71MDwNYwEJ0Ia5G57Ee+g37/Xca
ka+op4SdO6SEujnt2q4BWTbCCbLYW7hS3IxdAgZofLFzZMhd43+RafZjL2IL14Y63jID0VtdMdqB
KUT981vN7YMiEq11Ga/UObkBcMwSyK6/+KuwePfevDJ4Oro6KkY2jo5tXwlJrvQm2QmbEt2r3wu0
VWsIfDU3zVTUH/ibvrAabNsJhLTOL6u3KCTNcph48HmPo228FUr7Nhr7mPhCXtS4K+vo3nXHPV99
q9F1bMowhV1pJmOAv+KCwH65aoQG74fFRWRoj6DC/PWsjVuvxVw4KNKba32LtfKMBgVABQsuvEkF
ozBI+golgiXL32JYxj4SqYBn/YbK+lb6UwsnVLH82DotkQxx59ubcgDS0WrGt5+JNNA9PFWNNY+b
fNaHQ4oYwP9Ji3v8ZO+ZlXeMd07VwJLWy6d032DwZooEwnGkObCp8UbduQAsV3l0bdr5CIFIZ81D
flKZvYa5w6iJI3sF2Ox31MC2WcWQrbEiPbqJ/mqzekHwYN86ecrDmy15GoOgxk4Yk/szjTtQXqsq
WqOfuY2tbN3Uv5W7J88g2Rpt9kXwNyvlpkdKMbtt4EvRsACkwfZQeDMcj/FQWIRZZPTAPYAnzbHR
V5TTk57pJ4X3ZGYwv4t9rMQmMK0IWw6iuuSbpdcJWz9oE03X1uSOfTUk0gI+xh8cSf4fSk1wXQ+G
V2Iflbji+2Wka7vbFKW7r8cvrePdE+uznScvPpiyvi1RmCi+bu2GbEkjQDNO1XAHpvE7z31cBt2M
PIQeHYrrwGGQArT0/Gfg7905jDnBjdYIt6FvX42GIsNs1cn0Cc/xkuZ2xuK3TZbkLx8kiqPVG13F
HL9kUFq5+6GLO1Stx8IdX6YEOV+1GFwSVivszZuWaAO0H7vYbTZRlAKLdSwMzGxi0LxDaF0WYT3R
dssRcDa99AQqQpbpL8epYh0cCMk1kPaDtYttEAFlAhSxy2nsLagVPbYSMZA4ENIIkaKy6ODUZwdw
vMTZyGM8fM9KvHEuGmGT8NOjija0/34gJT+io7AwhtZvrkdkuDTTs9bzIjZYfgDDPfnGCJegakt2
QBXf0Jv2csiubk7ZqFCcjMOEJDFiaavNxH5hJzxPY753+31t+Bm7AbTgdQYWL+v1gE4vQg5hvKEh
xfqdSImDhozUmPDNUxXaVwelUDLg5pSW9R3WTLjgMFwsI9T2w4xv2HILfeNO5XDHGEu21clDQ+ik
5nfGHrePoj1Tm3HlMoHEUoA1h/3O0Y8MsbbcWNAXoI/PjYcwzW/6GsVszc9eGphPRG+9W3ZzN/WD
GZSwAK4zQd+wjg5xac3HfBZ6YE/QQqFmSEN/rMOop1yPh+00Nh9N1BX7BHmhQ27mjrL608KlgWMQ
j1VX3rKybY5zUn34AOihipQ7L/Z/wJ28zmCq09T6mnRr2rsTDDyD62BQmccKYN4YznTXmgrkIyOC
qhHZqRPFIbzp9Ny7M4f5NLTozwWW3ABAQb5p67w/1bW4h+vf3dsLnG1yWx6Hs2JMPjhLy4y4gKLz
XAkfRpth21vPKM1AN/Ty1FakK2sYvsuSkwTPWLGrhC12I2VKXWgI/dGwzGA8t3W8ME4onnZjA6nD
94Z5M3QKN5Op+fTT3UmYhI0q6BOBxuW+srSlYrKPC4qUPB7zBIAdSBAm9bVMwGNKvd4RhuKvEB6X
N0OHf7s78rrhl9BMPs8sbE1Rh+vAUnsSJx849dnAs+MQdqsfStTLK88xoJ6CYcxC9lRVmRwbixZM
R/AFJGDc9LH53vJDBkpniKsZiXEyNHRW5pyJmxotc5jUajNTN/Ke3MRZF56cJHtOu/GYFhkDp2Ix
DHQlkUjJY+6xOBzT4hMC5XZUakeC4H2CZN2LtT3JkdWqF2N16zVQ8Xy8EQ63NmxACBj+MG2BY4Jz
H5lhlzZcLmf87XL7krbkIyhkg21YJrswzO+GCvSozn2wMRLvx4jq82DHFlkC+UFY1UdFrMPaY1KN
q5rlt4v6wZTGlxuaA6jDjHGI3CZG7SINV2Yw9i7Y3Tr69bLyIZ/ZkrXLUt2i1BGj/+zHyWcoiDCz
cN+t/JG7otRTctn6BKUL5w2xO4AmU95NkjLYiXM0ZpqB8Z1eRUNfgwF8T9AMkECVCg4K/dJZHG0U
26C4Wp2htEMYH8758xBND4Od4O6MP/wIze6cFbCQscdhjNi5FPDkIjubENWtxBKJ0tVzjkOGI60z
xoteNScIt6hz0Kf2rIz/H9GH/zX40CRmWNc9Fw2Q63v/kpBcVb20FWhWsgVI3GzqBm3ASG/ItZPu
koRBLYD9dRt12ilhFrQTeLbXf6WD96Hb3kqVn63FuCDHeE9LNt38Zf+M+uKcivkWeoqx/yvuNHWL
duMAIA5X8VgCNYbpfBJh6K+bpj30XghTYtG7swYt4VKZYXSrCqHt2WeKkz+1CBEq/adWkfEmUwKH
rFqV+2FkFUvS100HRAojD9k5ExAZssETGsrASuJho/r6ksiUiSn9UD1A9OIiJlenZ2yIZz8hCyCK
XjvlQKDr2If+9eFY0mbCGsY9kJTeidk2lO2ZQFur1g6Z5byQ7gSIyJShdSDE+UZDq7jWZK6tw8nO
zrjv/vFHYnT/kVT737/G/xH9VNf/iKTt/v7vfPxV1VPL+ST/5cO/P1YF//v35e/876/557/x90vy
1YJj/JX/16/a/VQ3H8VP969f9E/fmf/6P366zYf8+KcPllQPOd31P+10/9P1ufzrp+D3WL7y//eT
//bz13d5nOqfP//4qvpSLt8tSqryj3986vD95x+Gb/wfl/by/f/xyeUX+PMPXrgu+/gvf+Hno5N/
/mHafzNs4ZINLbjUhbfkpA8/y2cMPmOC9fAdznbb0A1ifwlUlvGffwj7b57l+ML3LOIVcD15f/xb
x+3Ap2z/byhFdQPwIqMTS/C3/tcv/k9v4H++of9W9sWVTHTZ/fmHawjrn+NHdRuaimdQ4Aliq23u
RD7/9QHrPeLrjf/mAreNHHAZ6yTETDHKUwaclynWqTUe0H0Va1tjwUOOejm429DEJM+SzMjiwCVe
wIjSdd9+y5S7wsoOqIfXmmDBhjQMDBHJPqxo87fUuUTjXZ4cEh666bJQZLFPX0NK4r7MrM00v7vG
h63dhI7Cmw/4X8mtjVOuz3lEEKHdSLZn+JIojJn4fxSvoHZYScBaJ/pisL8ap1ulBfgy9rdqQmrM
CDXrzhlJF/wXLHLviCtQC0WteB/ZbhMLv/Xq+7p5gQl8/15Ej9wNK2+8mP5DUtJ6nKwJa6QPywy3
LFbxsruhEIaxuTK7HcX+AlNcOahH/fai1Xei2rs+hZm7cYVYhdp7mYNMx26bIQeECli6OBvd15pv
ava3yrn3bWAWm6T+wM/HKb8N+71Ec4PvjAp2bbK0Dn1ydmDC9VjotV1DQAtKkCY/dPpb5p5SwGFG
e1/PPioSpG7sSE37qIxft9vLkgy3evxRLXGumnXPHPRox5cYWe/UU4t0UNcFs2miOKAz0EuWuMhS
iGJRqKNgxEjLm0aCoi4ZANj8jtjByGp5KVsX5NIbg/e1ax0oTqYh3FgeKvzuZLoXZVJd2y9J8eUD
Ue4UoD+QwVSmczXjIBpQSxwQSq+FBUWPhZSOjVair5rB8XaIzGAMQccARIjoAEcoLkwzAC57Mc27
guqi9saN22EwB4KIky2xKH8IqsljfAseJDe8WA8MMhAzeqTY0Ux2ZIJMzrrsEe0XjDJDwoMfJjdc
58WMvlBd/J72lA3mYCLzCO99hO098SKM32CNnEvKXkrd9GBwTqfeow/uxXqybHFVcX83W7dQydYx
4G895qXqb8f27KXqOkdEFdXkypLtMTe3tQXVkFO5ILaFIAskxjP+5+pb0f672wl3sf2chndxsiG8
HAKUJneW907eWYESUrHxbtEY59wiQ5qAIfXvjVQGo84UxwSTmM60HE9exkWDFCllVqzjQoepvw6Z
5VWEkekIAEuCH1iAUbEhvbP8dYtLTCMcvY6vFv2bgfOid0bGVzrTMoq66MO1djzmut0UqoskYsR7
XtKj/idH57GkOBYF0S9ShPyTtoAMULiCcr1RlJX3Xl8/R7OYmE27AumZvJkn9Sqn0pW9Fsf3Ur4u
pnDqp6JilP9h0aAUkVaiV4OHl/eVnkOkumMWK1h6P5vlT1Nf6ow/cb6ODY16berWtYIzCSdtk6NM
4M+A6NriEom0FncD/qXFKWw/RsBuq5qr0PgYux+tNZnLT/4Qv1n0F+tT5oko9UrRvEkQuyiQ3gzy
IUJJlKZLXHyCT3yS60ffehYZrZgj39KQLWnHf0l66KrvaPkSmENUMheUyRWx/ZVpt2XOnofVLAZD
JuCRIvjsmuULbQ9MhMgMT/qRbMCK8zykuGRQXHrIAxVw28hQfWCTCY8ogw7pMisn4C4WX0GzskW8
OP8bWIkEHT1ac5CnFMSD6mqQkNLqqxXaNhqgINJhM6GCGIp9CIeXUUdQjWiSVW+JXNOzc8nNyJ0W
xVl6gMnQ7nSWi7CpvWHRcNALV2bspqfNPmb4t0jHRg0JcsYjIlbc+kGzfCV5v+tJpkcmOZZ2tDZT
hyVNc8wkr51kYBzeMdhxOmFjjFBMXpcu7V0V3DTuCASOlgbmzRjohAIp3dBssAfgTw6LIk4Qw/Oz
bpiPkVMQ5FYy7kY5X5sGlbxS4q0+EHNflh99yTjDzObk2YbUnMqDJG1RSyz1HaXqe4ipWjAkC3LO
JA5ENl5VQSlaEjJhjcyjMMLsAAvmyOzhJTfSxisEXU9mkzF1xTogD/l+lu4zYx4GfvbAkD3cFWri
qgPW3IwryE5vNdp8OBkrE6kgGaYvgoWxKXNu7pWRTvuU6lTHtOM72KpbHQ+8HxqHeA5ruI+zja3m
FXb56EPU9ANoMvARo4zJkMm2z9JOYV2fVti1yDHoC+NgCh9DG7MlEap+XzPtzDBfgO8farLeBIbp
J1gwcxOCmDb6Tc04Ckfc97DMRcVEUWs3I+fmCsVQ8R++ht7WaU+XjWxH6k/e1ybNdc7c8QnW1PSV
8PtgpsMErUkrYCL0WuOtCz4mRVMJKlIBNGYMB2FZlHoa+GSMfmZHNFLkLFFyXeYJz9RM+0c3jPso
kWGO1PW3Gne3cda/Ij3Ub7bBDt6kUu/1DXXGo5j6Q1/JvxO9i+jRLIzBfKYWx+0YmToiCj294Xgr
qnNfiz8Wt3qt4rNQe3BlZNH4nMW1eO6b7Ezog2mNXVGF3PUXBWOLp7WERrLZi1XmSHQBDsQJA1eP
l95pJvslnQoakOAR4uf6Uud8cnBt8sUOGPoHFN4uf0C/J6rDk9FQg0oqv+ry1zZQXxYZRd2oreeo
ee+mhDeA/IAaM8SeSHCRY49mf2YlMUadl0OP3jDi7XJGCbthWTpvSAbrRRoK1HuGbioYnb1QtAM8
/P6YxNC8R0t9DYWITkksAp9rFgtg913nYX9QUaUYUSHCKUVy6IGZhEjAStq8IoBnp6hW3kYDFKtk
B5wZFG4tbVP7I4wJpmJBSJ1ApALYHhF4PWvKzmyGZ0DhBPiWxDgnyrnpmGbVOQcke8o/jdqk+9Yq
fwzSMg4IeBYtntEJrm1jUBVfROWTpiFXmdkMOz8lDS3nOrUcqeGbBZjbWGN7icmstjxTeyJfdx3A
uZc0suXJYOkAYjcYt9pNACCfQTmgEqg/xoFJrE7jYUf9XzX6UwA9oZ/Yj/ll805G4H4K6KIyBRxc
fG8NFNOmQC5fGDBVuGrPDb+YHdUi6EBeDI9OwhmwLg/8dImbiB97Ue86qNJVYey25tA9GZKG2dQe
n2wQ/ieyDoihnZvH8yNN7E+UzbOqD57UaFdahXfwBvEUYw1VferSrIDmVI6CVTltAMRtVLXkLHQk
b5M0TwWGSTVEpbGQK6dtBmyVoyUBqhqODMPobIiY8ZAF7D6XyhmVo9lfWuaquMVwW7OgkcMJy/qi
r/m3f5HybZZHTfnVbDpLvYZDQ8ZPELV3K79LsXC5UVwaCqkSccnDPe4BW5Y8Kf0zk3PaVed8yHlP
IgeWeVDhsjGvg3LoaF2tKgIs5aEKC2Zq9wDSw1gUvsxEv1P0z9lAuQynw6AZvsq0JC0CfyYEkttH
ygf+kQD6lLD2ULU7Wil0fRjDUucqA3OS/8vn35r4YyZqm/PtwYJulmMrMXvj+8UadEzrZ47QYmze
8FwSw15oqPxXATMJzHOttAeYJc0VmfJhdtTa8PTL+UGrqUYdPtqheY6Sy9pv2wa+meUu5xzYaIyJ
CTQCWyfQ4SAa4feMrqgRrkkcsR2jJzFq4JsPyvJcgiceiVXouCt0+Wgq5UMHyr0xbPs6hyVFXjIT
rbMx205bf9hVvoOBtU2MYGcb3iLZUDznzTDM5wRqdqw8tbnkL7zYnH1Kjzv3LBvvA4WNE8eJvHCB
fGGZUY5Dcdhz1p4sX6+wak4UW/AOFTZUkuBEOHmbL5dArVZvtBOKvQqGBryFzk/WYLPiXjGRpIS3
zcwcR+5NTiunZ+4RkFhpzG/K5rV+cia+q2yilTg/WVSkL9NP2q5BXC5ci4457JcQHCxqLklN5kzs
YqYYd5Tg4YVKmmMYfg6NS4JKruit5tiZnQbKDQisnoTlpeZb6zVKw9HmtkTP/Qg5rX+RKBQqFINV
7jXASL/KkfZCqxpbXZCvL4yyp4huZ6kBuABw/h1WquHcNukZZ1ecA2kRlt8SGmF5Insq1sAHH2+l
e4EuiJEny2s/2EzeuWHQON1mQO1JTU+V5QjSnHN0jUcdJwr/CpWaksh0ugnmS7+Llf1gggMDfWxc
lfJawbuTpKscPlv6dRipKKDQPbIPkJmf7PhDhREhx40ra56da1g1yO1OKx6YhHVK0e34YwJoEOY2
b24WY9p24G9FyI/SncrnWYnRBf3NqTfd2kvhaqvrUwq2oQyDLJ3vZnUe9OmgQcNTI+EXmJAS5sNA
iR0Jab/SVTD1lOf1b5ZUetp01KSjiBJwchB6AGhPWFtg8CTmNS24oWGHsPY6rmIpwYgoawdZPfEy
Jli3U/JBNdnkPE/8OH+fizOmxj33nVLc4p5xOK4MO/zH0HhfI6hVwWcPz5fb5mBetAZNV4W0qIgX
Uirbbqhd+sv3tRqBX10NxoRzs3ejGV50nb0BekY505Q9EnGXNpoaXYqq31dcL1Lt0BS628unsOZC
uJYmLV5PD2hg+eDhH6p4TJx8NJwVNnEDDTG8T3xJWi8NNqxEfQ8da66KR4uNPEMcy3RuowWACBE7
U1PdO0l/BIECeeZrqo2zyg1+cu0MVQEoSjEdBf9UTXkF8+HrEeb1ruUhEp2jmH6KJDFV0m6ajrmM
AXt4npkRDtL3Qo03WWbeaqgX2E6Zedf+1PS7AgkiiBmhVF6SCLcxM7g1WUTgOMcTnF8nklT0gGJZ
uBT5x2gBlAyrvcQ7UIfqJR+Tr3LtSVBC4mehWLmUx2mvsXgpySVU77W1kCfqPQHIeQl2BsbnSn6p
pnkv0dg6G8aTum/MBivHchBCOuIY29pMADLu8DkpnqUu7ywLrlS39wIosBxQqN0SHZ2zVzkixGU2
t4qNWcPPnlNBEqavM4rCRHJYKXd1WG2hJ4qHQbCkgvI1x+An5hl0ZhIeacq59GBq1wJSs/KCFFwv
AdiqVG9CflLsypPnAAsQoKVY6P9ykBpCv9ATcxKsjUoIpVESHXfG+TTEJW73xkl026vR1rHsxYbx
MhngMHJs3RmaECP7jZlrPxPIf9HzFbevKgk3I6wZTUo/syXRcsNwtLBusVhuINOZr5eOZH0k8i20
G8cofybz0S7vTaIdEgvPqfxiBn8ZFQuprrPa26wbgOOoytLquNjSrX4bYv2ozH/1YLgqPtKAWwJW
l+8q0R2LSr+qw27eR41rCg6ylJNYE83xzFIAqJ9w/m4GGh8ZULitwayRaIcM4T/EVxSv7VdE38Xw
bs0AOoinjTx6zLqXItkSDVFp/JUHsTdBumn6c0xd5CjT783jvpwlLkwdZw6g9E6gYzeWd6+KPt9S
tXCV4iOBlRdxVDbiirPv72S/zZl8DIFDDfpfh3JUgBXVRpon8AxMe3M6hBgXOh03SDrzUTHJ14hr
cnGn+W72UovjKriBmBlKEYDAj54k3fhQIvtMpgGXJsSvdSdjuhFrz3LN3KGlt8Dw18IIAws/6OMt
Lj0X+uwqTe2N4iT/NRyxY8zXI8eMMMck2gGdeLEyXGrg1xpG+0bjl9BeZFxzUkn81OQtVusDRpLt
IKanUjCEwuBkt2cJQgULoM4A/hdf1XsZ+0piH9Jy5W9XTzKc1YTbWBUcW7rViyq6BfOVwjAWWBZX
7VIZ+bEs1Hs5cle8apCPK+nYJRDn6cDCOljJz3HAHJcq+aH5sqP+oVOmo43zrgPU3tp/feSHVUBA
cv4aSoMnItjRFAiLKdjEcu5KqnqP6xf20SZ5C+yvXnxF3VnYj1wdyaLNjImVQ47ZHb848ppZ7xTp
famjtxjVpllK9pplp9WTD/TPnXGl0PSFd39XK4exgOgQU351JwtNGMFSXJPPnyy4HTytY9pLie2y
YNZfhMij+RZG1KGZ71mK3NGOxY6Qm0ex6UYRqV/F1MpExCyMs8LlTvSjr8PDGigi0obkFJPiNEv1
oLm6wf0KGJYFTo/FQ603VRS/DohVcXDNe3VzW8rGyyDAVNWjy6xTUtVgRlLY7ndZPVpRT1HRux0z
VKeRp+1Ht9LavYihIuJD1eaf0ObIpitexcu5NPzHOqhahK4ZTK3FZC0LSxi4OGU4eblUtGBvRlDm
TGjiC01vNP25KkeVQra/017D0xMxUaOlyEghBL8pIOWycf6ugVqmkgMtnGul08EmbLjctoOblcdi
HOAdM3WcHm38K8s0IzCoDiY8nIy81qnsNIDtUtUV6DgRV6QocyNTkhi3OsaKD2HMu8hGA2BZnVEY
O1yS9XxJw8anw5efpGBJBcQ0J7dnMJ77mGBVONPpUnEHAg9ASJ/exP4ARIRP+ZJQuz6RplMwcSS8
bmVU3nD5PpvEKnSupHkenENmi99dt1D2JosjSV7XHl1kEO7mUONYjlKr3pZ0MDuUqW7a2XBkzUUb
4sza7gd+ea9IW/ItlR27IXdlGwWgzxBLjeZAbyOOCmLe3tqy0JK1IkxCtnWziKMW78M8Oq0hcau/
jNiA8ODqa8GUvSMDNFDDNtXIKjpFRsg/OgELQz/Brd/UsAyoyeFJPNpjitmw8Qc8JON8rmpcSREq
pPVjwaKfGR8OxYgCXXt6jhVqPUWRzwYcGi1+QlpKGlS3R+FNqNKWbPzk/a6SyYbylvaS6jRdz3Hx
Y+FZbubvtLEds8LRq34CsuLdwK1u5r6ofRWEJns13eq5pzEU6+o3IOFan3GEgvzExzBVp3GREeFg
YI6ApwjMxt1pSi7x/CliUJpEHFbRl4wxsQ3WG1Z1WOycvlNu7YdCX+DU+opxGsnVhvNh7IhFZXQr
vhsTPhFz3JUhk+lLZ+6BRKEEEzCbagfbyK5/TcZ5Gw88/d1TzhGjLo9gL9Rs5qNjC7ZIltasnAeL
k3TVBX6lvxbtJTA6XyVJ0hWPyviHN3Ob8W+T43MmITGFDfMRfOj5yVywQBhOSJCWq1Offevx6zLO
e6GNZKICipV4Cdr+Q7NvIWAnLUwcrjIcZjyKezYJ2AeV7jCa7OVzXTLDTPeLPPsT7Xg9kiLTM1LF
0j6HPcD5jnaH2bwPxpqN9sMpY7c51tI/hTydzupfHTqTk3jy3VAvlSbhj9b9Zvaj5RrV52TGZi9T
PiNSaiBl7d4bUw5CiuboyGrWoPny9G7ay7brYr+Oj3V0kEPTjduSCWi4VTAhJJL0NAeq07YRt3SC
Z3BmWXuo3HFM696NcMQaMl/aEPPc5btwMaipIpWKxwUXb2kes+VXgSug4TaZlU/R7DWKwEIMgj3N
b/iuanXwYE68dOVA0QGUX6X7V3IWXeVeSXdz1M9luRusWz0Gu0J8FyzjGkRYSUUGkOnOTosTNpb1
y98oRnqPhYGDG0Q+YzNMqRHnrtDEftDltC24doR9uTyZMwKOY+apqyoVY4oFmsZuxShbOOtCyC5U
F+dLssuTHwLz0IKKYyedqvqBW5+Ft99NYczn80+ibgKPimZVLsLQzBF1mK+4I71AbrBZ26ukwp5R
v2GD4OYOQlaZgAVWJ7Jx29xmepNfZmt+WaHhAcZlDT+RCBMfgbG3t7pdgXmFpQvVIVI+ogi2q3WP
oH3iOF3y+LXjWcIYtsuKW6VcCxJS09dQl1TfVGgm864mBKIwnWnC40qQkLo/ZuYzZSAbRJ6ntXQu
V28BsS58kSBmR6ptbEeZ35eB/O7OEL7yHvTfgtjXMDmmUXhD+FKW+j17X5pLy5o1yXT10MmbcqdO
ZflawadV6g65dzmM+ht1m06T9nR1W8/h8jlCbO1K61g27dOAgplKeHyUzkHGnQeZT3wAS50/lqhy
FPxFYAqaj0leXjNiPlDiVkQDRawE9BCDQttG2P5YSqpWgZzObLWYdQijG045fS1cF/UEPsnFVnez
gmNbxbSmlE6AT5Y2Ig1GcG9mHyPCnIgIHmnDkxVi8hvae2YoR07pB6tWUKhM2VW7cadmZ0skhxDY
eJHG+854krojoanXgTM/Flg2lzd6aRjcUNqF6RO1kU+/YdMOnUkU6NzSw+DqnUiHGdtJgW2ZW+Wu
yJMXnUnc6q7vhQ5xmrY12KRFcU3Sh1WVTmsj1WEgwvq3TWPiIkHAYcd64HDAMUjdnQx7G9kbc5rf
mTgjwXuDRyBJchoVLArmbVkZtXRzWlz+5CZwo5BOb+th2oFDED2r3/rEfJmb6bsHu2+fMVFtIZpR
gHDUStVBYN0Nw6HqjksukKkL4r0vIq6ctHuxj10V4caoXLW+qjLOTvM41JiWSDAAySzVS6xEZJe1
lwCbN57fiLeSAx1i8PCXivbSpoUHsMpLhuEt4G+He3Ebm9wVzMHkvqM7TNsNmAGr+qcFOtxY7bHh
7rM0RMrB2VjxkyggauiMk9fl/5Kwn9QG5V49rVzzExW5e8PAgEb2RtXRsmversFD3NzzPSyzO9CP
p4LIBOXiYzthI/SHb1YCs30O+yd58eLhMhEXAKvhrqZNZfhhJ5aiSxq/iobaD8sFgppkNyu5zrhq
u2sOx7I2N+NzBf4m2ne2274o+p5GGzXAgOolEGlJUNYgny30D/OzzpbvNFfcCWq7iHS3VWkI7Np2
Mxjcicx4N/do4QW4/cpgf//NFf1gxrVPhaM798lbAlm65OzE5A5JV9xG69ohcOTmneq0ozTm3lpT
zPreLTSVrz6Can6OMRDUbfJpz+rGqEu3YyajU4clFMUZJBW42XlRTTo6sDQvqyeycBIm8fVQ7VMO
G8wNDzIDh5odViWfl09UC1n3ggcjxPGph4dYZ6jLBk/mzMvqdoc3zG+nbK8FH9LyZ4JnyDCvalyc
WzV6zwdYEy1JqZqhKJAAzlZpYNLdG6K4Tc5YrkyGHlHvOlnSZyjukl086+pN75700dqljLjbEuUT
zrZlvlktykHWTpvFNTX1WfTSDrQNxQxfq1MJtb4ryFUFv/L8zmneyaGzaiVl69CnwSK3/SfFsCfW
Ap1hckUvSpqeu+QCLgVhh6A1Dx4kCAJ+yla05MgE19hq/Feln2ZMT2fWewpdyINNEizrPPHVqZQ8
zmuc8WPQsa5Zqx+D4Fh9i60XMGSwpjakKalMMEqSn5S5j+ox/ieC8hKXHFhkuEXducy/SuOjgEHS
5dGvVLNZ5sHVDgfspV+GdLB7AyLSayTkU1cGXsezLam/o32OFuWN0zf2Ekq/qW4U1EBZQ+0Tr0f7
QtKcmH4Tjm51THkRxwnJk9nQmaeuAbTXQryE+V9B70wTXHLksFSbL+AQYFYwQUsHZ8QFTp0Nd/Pn
0px3gUy7fbtvJuDLeb5taBGQIYMs+rcFqdcabQ/ixaPExmrp9t7WhC/3T9bwMich0gFaCme70X4z
8z+j4DM4WLHlJmjAbebSrL412F0p/lqLNug8os4adwdnbdwqjh7hfnc1VgCWSL4WrnMjTkCzP5U9
l1qh4LQ2/TE7i6qcWdcTP6KOSu2nvdAxM1OH2kvRvaXDKBuvQyd9q/Rf1KI/LDKEF7Pzuio7LBWg
cBm1j0Frl1OOZzl6J1ypyB5Dk/yKCJ4dF/t8prRi+c0GL6o/EjFxrx4ucrtah3/Vpt1Y3A0sRkYd
FV9S3HCUejUsptwpiYyAFkSUtro+aXbwNqswXnVcj+WR33is0oyRDD/FW7881gsDI/mPjpyxmmK4
VSkQLOgHlbgKlhG3+j+OUX6uVi+5rblJvQme+x4pL9AhOdk/ygKLA3J807U4kQ4tRQlj1b6ktKrT
1YEj6C1LZS8tpV8BNnxr2feyYshEnt9S9EscyJdy9GFc7fU1lbAio/O29jpYOPKcw1RfjoohPSfq
vG8hn4WU5YYqR0c0gbIiYdt7cjueS9Hvx+ii/ZSIvqOcfQpGHnwsJn1JDSdwVblrYX/EEfBU983f
VLgZ4S0Kv73K0vdRu7iVMXqhFR1LIDEMicOoOkW43FnOQvqmKkUg/K+51tHcA2vCznIs59X9CfAe
Po09QTMQrDQG2Kq4FxulZRqb06JYrpT+prtbU/8N2Gh3TM1mPwIrq5LnBVuonRUoefVNsK3NGpL8
+EU/I7NN5TgiEDJbeIbQF28heWEu3cCH5EjeP+MXcRo192SOEprW7SQyDyoiNYyhd5jTh4RNiwDi
Q0AiLFPcOpL8yUBglwdix+lzX+EdYjpJGvg2jpTIx9W1U5onIfBlycqe6Cc3ig/gw4j4Jrj7Bu+z
pE5ONpd+BZAC7dMJYy7cGQWmqXkb+t4V6nSVcG6AfpOGDaBATGFQ7OgD+miskHMv6PDxRcl0dDf8
Wf3oxOFP1HM64eGnBZA0q+rU+jFnrlhI+pOikifKJQwoLw2HzTjR9uGmZgnofclgyhwQmOFlmn+n
5aeX8FvWHc3WgbsUmH1UHQ7JUJDPWXXv7kBn1L7lSCZFR44loBFei/XNi9YYHi3T4s/CvlSUk9fM
C7XMwbZIga0R6ykxB2VCUMisvmLy22lk0iEA83ra4qpQJVnQirJG6AE7l92/Li39KCH61TFqJfLX
jj5cFaZ6H1bH3rQWn4Sh5A8FzValO6FZ0NR2YVAy8nAUIz6m2pvbW9cB3p1pkuZz12nBarhct6gt
WC0CU2BAyp2K6u1AqX1pHcKF0iuL5q5Mr/i9mTuPbtqcDX05GrjOcF4c+UDOSsDDPe9SYgFZDHs3
8FuaRYOR6GocOoYa+goA6LYlV4ZEjx5CsTOOt47SOdLF0BtI/ZiHSi0utJ3tmi+LB7LHGbiOilDa
sQWV70X5Ko3qBUodmzuyQkwogfzqiH/LFtZzwd08SFGauRkWJnWWt5qe+x7GgGgW8GESnzuFwlDA
2rJAQPjQ9Y944SAKuDYm5DDySMFtLtQjQ4ZXsZYJDAJt7pQKA5Dj8Ki64tBQZKfqvMVgaX1IpM9S
qn2oLUclrTC9Fg0ml4mKgazTutSre9pPZk5F9OYO6eJjL96onJU2Yyg7LVRNfYVbq9zC0S9qlSjU
gqxRj+fYmjcaYTIJImlvwbbjFpnQhmRxEqeefAx+YjiTOZeyLA1fyDNua0HvCRHva20XJCKICnXL
IVloQtZ34GAIXWrvQbIfmG/N+psu/VYIKRMORjpTLGX2aMIE9gebztNIrCvRpWP/DGZCyzYmOvUh
TYo/VwCBjPhWhSSGexKWZAmgwJbBvg77bcLYW8VH1+UnZdBwpyew5ahHxhunh+Ry/y3FPpcHt+75
fz7gzPuq7LuaSH5lGEBHIib750V+DqtndfocC0QhHUQd9w6d7g4+2VHB8KW1N8hnvyJHSGFn4Cjb
TbwkxWcZadzyjXuUj8dIWqFxyamMJWfUKm8GvDowVNcovJqH9otE74dCyasyKnAMSgYwpg/qaadw
EhS2J0mnqRy5DmAUYTGrlu429ZxdTFZ9EIwoPcrTSOTfJi+Klc/+HUX00SCtlwZ0nVjrT9BQbv0M
6LGe/mEy72t6hXIs+22RnhhQp1pzZkE1DGq+chz/irpdJqiY1hC8Z7pC0fGwyc+YQ3kaQqAka2ft
Ut9pkD8ZEw0O85pClo+rndGiQppUzyB/D+i1TXVYluyznUjvVfAL6DlY9e6GnYb2CSAX8F+GlBJx
aTH0N8Tdq2n08TGN5NBb6D0fzUl+HW39J0xlKMPRB9nr8s0iqV8u4rWwayI5dMbhX49QbwnL6ok5
e0Ezo40WQNowUoXPhmSLcKNy8OUl5oywgbtQ3eWRySh94poY6ZeDhKJ1xr9+1EHgEFM/KXzZ+dI2
Ozj2cMCYFaMqZB+FlbmiTK7A4UkXN+CymPhslipEj1tQ7ybGUpRt0KnAahCk3drhKrhidT9WLwUc
Gi37OYixJtk2JtYE8Az45q8ylaND0vcByB2y0VYs/tiGTd9Y43UYsWBN08kmr9oq2Wj0nYZC7ax6
i3h/0xYd0JhlR8WKYCf0qHCcXOhRkZXl0AWv0pMSIf/pP7Z6JsbHwPo9zG5TSdUhjqXVfqGm1d4M
ZidrUZKZnebrCR0PD38gTkhwJMnFYr+0Q18VYK9CSs/1BD7BGi1O9m3w1k2Ta0bVXuY8S1V1IfPE
oPwxyWcarx0V0h4g7INjHo7ZQycB3Kuj/ApLeLjkr7POZtMQuKknIKV6wryqE99DxxJGYez4lpkt
/eYoa0gQ9m6UCmwt0XVUK+6GPR1C64pQdoe4Bx5vd5pH+KRgoDn1rkQWCOMww95yZMhFgexuSEjR
BinjnUnLTfK03IInMiRbPKgax0tm6mbWuKF2r7Ek18qamEUbn3A+qriSlGskw6FW6ukrQZCi1r5B
T5uGaYthTXooQOkpxtsscUWZkpLKXPYKGB7mpVXwLpALe0w4X+bwHDO61ehQ64bvBc0tT2Tm/bid
6QtS2P9s9LVgmR2L2Lg80YCETFbgeCdsMw9bE45qMzAVBFgccBASrAvawPaty44w2MkofUCMZTq+
UwZ60ACG0E096C9aSFlIx86s4+p7btG67PCrxudg8W0lxqeUZ4g8FGmV+CPknUW9FVz+kjsQUHPJ
5GwYggvs+d0U8a1m9hI+Ri5NfhsfJuNfXtC8Uvb7wPge8GRLRr+t7BclwWFvbiZDML6zCZmy8ZP1
0n2VFT4xacN01y6YqfayYnEVOFRjXO2yEZ2MOZ+EYG7p74XxmejMnjqgEASfH3n1ZiEaDXK7X32s
S3kgPMj47kaXK8glZj30fZc2h1jcLvHARTLY5rWvqfw4MqxI8cS6XTG0oxlwl8r/RnlGaXwrEW21
VEaExL4SPAAPMbF5HwqkXTbH1kQ1gBM1QU0odOggfGot0/O4OKrVH1cIicNBPLO6j5gOlE1jUg5M
9E2k+wZELzjnVXou2kOFDYdWn61BADW7ozjN3IG7Jzk+ImEYwcVEq5fT2Y2g6026N3LTF8a/QXmu
RAsB2dhEs2sy2i4XJ9KAeAX00CSU7AakyVXwQpW3cn0ldkcd6Tn6QRaFLfWE34EFv9mizabxT5SU
iHQ9xhcmyf+ghe6M8hLU53WAJDHgwH5c159lTvCA6QXB2IpOUg1qhCINzL2wI5CXn/hoIHIFKKdm
v5XEu42E28fvFR/NZPBr+FaAVCC4uD3dahYm29WJKWZOEW8LorShnKs2OZYaRSBDjG0bBbF6T9p9
nafbjoI3gh6IUESjw+FXDa7VNWBuO7DZjeppAgCCg7mdp61EpMKAeQTphjt6tTxLHd7tiPL05iiC
h4pZRLDeF7R+TtkjT4ZDyhU9qu7z6OjN91Jjo1evdfRTx4cWkxM+o3Q8zfZvQC0UubtNrhdMkxyL
HVYbjQ1zCtfAZTv7JubJAqPxr9026wwYAgckRm7mktG5pv1nZqwuCyLnZABd/CWNiHQOQ4qfgis8
jYiJ3m4U/UWevIDtrI/aQ5A4UXCMk5dixdxzDU1VN67+cIKSquPa5Jc6xhoACzgEgRgH2QTRcsvU
tkRyiwJvIYUe6tJ+Yinp5ZtUO2v5b6xcNK4sLWVQGNOadyUEEpV9h5xm+84CmPQ6jeTqXGv2aIF3
1kdnBeXBcd6AIyOo9jmRBGnotlnluAOhaJDWygZ/30wXqAqi7Y+Nlkjz4IaslkRNuZ7wNCQtlcYc
7ZRtle+19LGYvy2NNdk/IrWc8Epg1UCx8J+auQ7q8EWrMJJA6JV9MUD1EQtAG+SClvza1SqfxSy3
vtJyK2nq4Xseq3BXqoq5V2Yj2wsrVugfrje1ALDWchNyDXqBicYk0q5Z3XNSV95SBn2ILL+arH+Y
i4SFeY4pxe6N4G4bl5FLklBi/RXK264a0drVOpy2Yz3/RAZtbS2YQHrS6vemZ0wZlyUDgV5GqmFq
XlooyCL3pokaPlKQL333Ty0SQaRYzXfjhDRlwdo0i/BZz76BdmUM0FiqJB0Go2aCHkyL4Q8c4ZuZ
sXtiD+MbpPIdZ1Fs3tugsbyoN8ELtR8Kg9UvWqvpOOKmoDPO4mIJH03tWfClSFacSB1DN5e3/Yhr
5hIq9WXuX2Ree51/iEbsVAQ3JeZlwD5h8/cwrkC4VZlIW0Si5C+w8n5RPBfpU2/P2D0ZMFl/VuIJ
+TqX6YMWlJ1ZLIdG/Qs6NM0RTs5/XJ3JcuMwm2yfiBHgTG41y5IseR42DLsGzjNAkHz6PnT1vX93
bxS2q1xlSyII5Jd5UpNXP3T6uTXOQfEbOOlDytOLJ9pnM/+aa6yuHsEntVU2QhxWGu0NG1/Jlec8
9hhJYmJKCZAYM6fy/DUcnPsw/DTI7RhgLRgsLjdHu9DoyA6cR32m0gCsWXmXj9hP8HHrWy0g2Fgc
ZGUqPorOup9L5uey48w8k6wEOtZgja1Z5gG/BD1Ycs9cFUDOfiO37h1XLTBoyGjJfGvT/pgYbHlK
P+P+6IGiiGvXPVFH3+y5879Jg8aGVl9dZVPqOfPixL13yCh73bNTjskt0TqS36cD6x0+Im5+pl66
gr2nQrL1Ate8qRc6htU04zEEsYf/m/OK1br4F8DgaZist8LIzhFjzmZiceZagEOJ1rhr7Wld6H7c
FVP8GjRDfbFUl9D5GWio5lQQ2grpgtH4Y0SXjI4f00L65OJ6DZUGx9Zc4ikFm+usDOlduxKtvGx1
vU5TD1/hHZnwcaN1Yq0X23E/TlDqZ+zn2KMPSZt/hxYGBTbE5p493TH0+5lXCoKS8UykOAnyaxeX
wJM4lW0zg9LnsfyEeBZzyPyeXDEiv+YbSMfznqZUxtl58QcJZ/HjYMvksmWgwg/Es0HIx3ytgQLy
Hrrxy8FHpEMJwT/ddRH3967DPOMpDHypUd9RLw+NjqeTQzc8dVp/9xHABciACBJpcmhC6gjTNgnW
YUeJ89wb4TrOoP8An0NyQk5ekl9A5JfTycJbEXRuc6Lut34OpSJNiieCGBRtYLSAUoYNDmtCXXLr
78z6o5LZkWTgXexw54NxcZtGzz773kJ7aYjBZ+FBVRDb6pzKMJSNyscjTXke43pvMFPsDiMh8WaI
0tPP504LzdMx86dpzJkOLg95YfSc1pcPf77481C4/nSXWVoyllw+/PmibCkH6e3hCp8+vOPwod31
z4cTdhtYxSYRRq8Gg8GBnZ1MzUyzF5W4U8vD6Efzv4efr/3n058//T9f+/lTCWTuf3xbU83JXdDd
1TZvQdCS0oelEGFmMfsM5DVV2GT15C00Y9IKKRs+8B52DSZJZP/9oSh9vN2h6OQxaKO1muPmhPOw
Pv37A5PlVZBWgJVyZzSabJwr1HT372GArZLpAW+wRUyHcg+f9lY+av7/R/8+Td3maOPIM7KBopf8
/z3YNk2uVhAbnC0dGm6wXCHMuicmavMea3RUTfJkQdP/9+BmzPrs5eH/fC1qjeJolGC0/MznVgs3
7ecjzvHIUPmEJoGe4XCuWU1UNlo7tgj1vsvUh45sur8pAZBntZCUmprCqtpqsgMC6C1RrnMKxjyF
g2mnLrNX7ZyMzP5fn8NXmE/J23/+ws93/fxVVXGVwMOvtuAcDcDp/n8/qLnpTnApGDRFIjv9POjQ
5iT0n89tngPmowrhwCG/QD+4+JJWZ51csMw7GfgthlbK+eYheGukxM/AucRyHoyqNO+jBP3DyLr7
wfa3s5n1D44t0zvGtp8WuSBcYgs/vwqDvZYcQNxuLC50whQXZYV3QNhwKJPR2YI1AhgNIBBWsvWF
Qcfd9bTIgeMHRZCiYJ5+Hgh4UrkyGFgfVNOexrSEqmQYLKAKBuaWYLrf2ad47r+BEFO/SelFgFei
j8CtNHH8EkdOyxAuH04wWJgS4TvplpquqOuMbYLCuMpSMn6iGU7Af4b71hCP8+AJyhHnY1lpbAX9
WB89nz1aiNG0oRctt3LkODPpd3Vl7yEyYhgTLXyBmKKIDKUyi5z6mOpnLwmM1xi/N3248I5ohdhb
Fic2vObR0Q9TjL6ZsR+YL8ORDXemAa3FxmHtVClnM5uzlTQs4FCk+4QQejUnQOQtTr1QehguBJPc
yZZ62E6mj1WIbNbPsjjXccturOxv9WX2gZ+pQSfb1EWlJ7VvMelBJmu7/prAKV/+a9hShB8i4VIE
ShZBpxSbTcQGp4jJlCuHZ88gzoI15ecvTlR+L4CTgZpI3C52Lb29W6C1DiGKzkQoKeA8sx3atGXI
V8sdwH/MLlAx1g1a04PGuMVuvvzo4FJsTVXStleyBaURwDuUXiVulcHmFH4ExaAimG8UQsWkbKEN
gV7+EOGsHzySkD6ettzqp4OFNy2Zs791EWOrhuB/qxtxGebGfuO1sLY1oPilu04ijDbxni0tpTqe
xDJW5M85tddYORevaRT/rcTknmBshFEJXBivTguC5ZJRHYgBe3x1yy7/15GXko+BLdvdYpk/TkFJ
xwYKUZMaPrME5T9Ka6ljQzhqeLKT0fIenLD1HgDtg6KN7HL3n6+12aJKWy5OKjWqq+ph9wNDvA0z
83ty7zXAtFrefh56qrqxIOSPlg3ypHL95ErP1jmyltRozYm1r3iaejOm9rcJu/OY2vnOlB2ytiPj
U2ka8QmJHCKM3Y8M41FsfG6EMjkX9Hyc2WEL+zLknsNgOg2XUyqSmjXFezf0mwvOmebSxuwiKF0N
t6roUFXYaO96OYL5XqowWxlUJKDcbu8tklrf0egYRS1uXl9hiAGmwq0arnGj1Hhmw58e7ay4yOXd
+FPFTl1dzXsiwKsobdmuPUUnR45uFofKPBGbJIg6WsxnK+MySLM/GwTDR0cJyNkOD5YSjAmhTgLR
97ilnAoz9W+JydQ0wux36LGohwQKH/IiEesGStT2599qSyvYuODMZDsgGVVO92AZ0r9VLukkQ2y0
csRRTv747nN2YpLqc7m8uH2AKbWPiPCwAfQy5d98z+0fcz96AzzqM5li3MP/IQKKbF0jgTXSQgVN
VGD9K/rLVGpiK2bMS0nVqBJAW/1j31Etgk8quI9Jvp6E9PtTvnAWidRG20mIgTaOdrgfzfjBi8lz
81I7m3JKonuKLoKtxY5wE5iDuTFw7hwCC3JNV3gPMRjfRkLZA0xTE1f1rJdea4howVEMrM140WnE
C7pHWxE0DSGV1ZDJD6PW8GLbrMBfND0PWPHPhYv4kUG2TeZy/mqC5llbhMCjTLQnIy2z57AjYINk
wsuev7BXKrcRu4gj2KoBNCFOlNYoLw0D1FvFCNWPn4MwtYhmjR2R1NLdqxb33M8iFbmI5mWTYWVI
rEevhSsqA80RGNufIktI1tDvJn1qKfM5qdHXJ9dJ82NBD0hk4hxyO4KEQK8SczX0vLmCJJ+Rg5mB
DbF07nIMCWaW/nt/+aR4DEurO5RHHJh6TC7SOPdAJvmWFB/gGLXNh54zcbVdbJvV8CQiZsBCMvT3
Wv/aJpNx+XlDhTlymKhpk3HTOD2wPT/qIcxhzQT9tm187z3FS78Yp5pDz8J17UyThvQATO6ozeIK
uDy+ek9xbRrXmMVqZ6YgEs2m5dPlawF7i4NlEX0II+Ri0+P2Odi2vyC3/PvELTDIprP4d0VPg3MJ
ams+SoWJnrLanwtu1owxQbDhyx0kQRCjPzcGG7t4CBMsBCFSj5NY/dWET3ToeHMC6E3JA4nhNcpy
68oBxroCKGA3UC1Q0dbbe4WT3stIpvhL0+zfR710UXIpi7SR/bfxGDEtdXnYhEb+Zk89ACbfsjeB
61nHHFRAnHTWepSCFOBASH0ch/dRxSAeU8xsASpaboMEIT2TLhOW/H6UAzC2JtjbmQWknTXmRkHb
3z7xs70XFBEFEI+DyKLd1FAel5iwMekLiyKqHj07LTdAJBF+fDoXhAG2FC/ygRHYzWbMiYsQhloe
wZx14ogBKABxuMKEpYIwOLULFtn21HvW7Aa/Sv4Kq8Xh06T2y1AG3FBQdOFhrl0ZZQfy2tld4WJW
poKTsBa3/rDHkBBhz937zrCbSiqCLWcTVv0R8y4bncm9EYl6bNV86KmW16Zl7izBqa+R4eOcxs/Q
Yo/jXmOVvkujT8ctwyfX9LAidQVcr3Ybpvg0ld3haSyT6M6L1DqZyKBVTipYVebr3HW7IbdzxDJA
78XgPpR1c5iDipMf3i3tHCoXDniVTPWuZIQFJ4kDxkibz0iT0lyoi1jMJG1AUMdgz+/p6FrxTPv2
YhYZQMgF1ibNHGotguDqNJzJRZDKOz1MBOiuk51zh2vFsRxz1uHuhhgM2ESSQwcu4OHzWzd+cVUD
HS5LS4TpxqdmrtN1ripGZXQfdgYiXLFtOBl7QSXwBvfZOu/iLyCxUJNafAReFVFDZ1kHAyJso+bv
Ic6OQqBICmNuz8rWbyblDuvGnC9mqz8Dn9OW7Gm1ihz869QO0IUJETGTTntsBaNBB8ttPhJ+y1z3
sUq9kBGTNtal718EV83WTD3rbqodf5koITbk5zAMngyL4udx/mOlSO9oDZi9EhWvM6NOd0bxNnmQ
SjArdGsheucUQ4sVhA961sgHu9b3vdP359gx7+Mq7F51MWDdKPnVp+YhXOrcWO/cayyR8+aqRoXH
OXZXYDTlbi3xppUwJVPgAF5q7XqoAOiMyTEB7EZlAmqtH3nJRrkw3S2wLVPenUM3ae8jFHSMGbD0
TIXgQjVbEHcPXVYYH6JP91Ygn4rEujZdt5Ake1rLR+y7jTVvwK/y4+rsynatO5AuN44KqmIFrnYj
S7AS2p2fx0JXTz5ZxjO7tldlJw8/27+fTV9kyvzOCKxvGhCwn2iqTGDS7xlAjLiE7L1aggbCj4r9
ZE4pbgE86W6qcKTW3PaCjAFWWV8AZt4xppLrjHoDyxvUjnEr9LviW8j21UsAD0Q0CVQcULfj8BBl
/XALQnubWvSWq2KceH1CQjWcQgfhwXuZpi8B63Lni/EbiwC5fy+U66EBn6eTdhGrSac1AIb00gkq
B8UOnohN4Lj2oZ9+mVMnQRqVjzzhVCdMTKucUAfbnhe2czJ84cQI907vf/u1457E+HsOYP42tGHb
VrMnuP1hipjezLpxL0K5xNEn2qz1QhSPN6KlMDaYLPq7a55vyyEYq7s/BiyGzZQZKRxzTI8JNWP4
uVKcqORF2mFTIFqB4Rmo1M7nPRWV+ylTN4LC1qowy/dksv6aDoD9ImvsDSWqFGoIjPcZlvAIXGE7
M5tTuIsDVtxNKE185Lz9TlBAbEbM0s7eeg4RW5m17aZCef8dTreqL37VVnFQPnmuyuRFNUpghKVr
dltqCmvS6p2xxkIO2rYTmzlo7JWBmJjAI/LGtlr7Xv5p+XTvOtlHyFB1r1WPJUC1l7CE9IxAjAdB
cfjvjecmB5Aqs+Jdueo1gROdTKi1FFc89bPJfLnfopaKupDvorP+mKUuzpKwd2hxGxRsPOGKwFB2
mwJInK1OE+AEZYIGcaJtkhfdVrbuzqVHdWvjTpE+hHZVfSQuQ3RqfJdYE4PrAE2eHCULIPSNdUpR
zySzR4ttaVf/jX0j2ldZS2WqCWYgjP/YefmeToAoKB6DRDOVh0Q5MVXNUHmmIP7raGtcDzkxeMcw
/9Regsysxy/TN14qCk4WkiBjTHYyEJ3PdgfEKdTOPZQFtgV1/dvp3x1Pj1jL2+82ZPMeTdzBDbP7
nGikKkyagzxV4wrDV9TY7IiHQeDOQASLChj7FlXijIgpSqSoJ4TsYczRbjSHe2qZjjPtN8+Gxwld
CeYvVf/OgYeoDiRw5duPIDaizYNbZV8UIJD0jQsUfhb4yNPvcbKEDpX/J65Hex8XKE0Z6TPBKRIe
iPlopr/y2HuWvrenrvd1yhkqtX1poywwJDRbhinO0fHzfCO9wbiD7Pli5D5jS5mxg6m/XJXgzK+x
vY2Be12iRWZk7VxnpLIg6h4yy0Wqy1rwgP1SS4rKGi7oiL6amKCYYtc1BOm1Wn6u1Dn6DXGboMB9
MCb2qzMjjHnuSP3Fry4v/btwGfvODXNZjvsBMINCdFunb18zdqNbaBj7uopP0ThuujyiapmVIbVx
EgKcSYHcrioGwG4DnZs9FXNmDznXn4jhWWT0zZx4Y6/bDebRp2z0TzHGwSGYoSJEEu1tCM+ozgR7
J7HLjemlWQqau6TgfqP5DwNvhvcwZdhSOLcUUffLWdyc1pc0h5JQ44IyxtTjIw2MNCGbAJDThh+t
jNL3cZDPE7dOwC/eIUgExGLl72uWLY+eDDwMeJEYbTtVecs9/1Jjia049IvspgKIP/R6kpCpOLWV
Tfy76LhIlN8Q3RDnlhQAeA4Yh2D1mIf6h8h8hEsj1gMtKAVMWZoptmZTPekOx4ZRrZXpi4OZ/I6T
8VeJ6rSi+YznGBdnVWE5Z5nDw2q2X7QVspdrioe5nO4qIfYZ7arPKZ5RTds6z2S7TitdUORYcnfh
rgSqZ3iVYPKOCeoSlzHDWVHi4YAtBo11AncCPuWE9mWv8zbbjHnx4lTdAaPqpxCPWjZPTVWBSbBp
pA6UvcZXvjwxOBO7abobatafKHIOok3oIYvqmilB9+BkyUeQh5SqcJNaUYx4Kjpdbsv0a6pyb2vb
wFncidaNlMQCbaC4mwGtsR/t9n5WHNhVoQNz/+7Az+/kyJPU+s5e0AMkBJwlihX+1H7+BHWY2FIp
90INOSfXsDiWoUMU0HukrKVZB1n/J42mlVrShETG8Cg2aIUZcVPXNj1scg+aSyCqOrIZefuryCZv
1zkKOkT0xJSFbNh4ydHFN0oxSWl1e0FyesiIPBy65fkbfBg35shBNAmzOxESZzW95yRwz7k08DmM
6m9bdtHGMweYKdWvfEn9UecAgJQAMc2QzptlyaWgjzbwsbF+K1ncsM5JhEXYdlNCUzHlp6safrjd
ALlPwLgbsffGD0mfjMreiykpQSbhuZmc+QLYD70sMFENuQD2c2Nu/I4AK6nfE20I8bg0ftK7mdK5
hyPU9TacotfNssMD4tPiYIE9lZqTuVZgIyYPshfI2mld+/hw6lqgjWBJaIwCZ4zG65mTPYUi8jaE
zbhldMAbuWv9Izf1Y9HY3cnImV3BPZir4tzwdgpsTx/yUZ1DFikLQ5xT+e9mBCTYHk4qDv9OHgM5
kIi43KBHTRZVDrQ+r6fE5s6df86z6vZxKe+Lzn/LfTD9Q7XP6m8wzxeu1c/2B9GDNlmRsiHQVPI2
a8QpiK1LkanzFOtbFVntNmG/x2TTZbtImIffnOyxzxDFxUFFWkaB/GmhgfVLLbSvQQM13F0BKMBk
npBHBrO6Grb3S/fN1zAFq4AJ6c6uMFDXztXPYqDb5bF2A0Iw3dvEeJUX0PvKfF5ya6asZ1QC3Df7
a4DoVcWeoLDvNTSZWZv7HGmCQ2Afr/nNEUQ8SsWUMzzPffOCx6fcVD3b/8RsxSqcA3nXc1dnY/aJ
9wxoR+wAPUA2OgVynFc8Ac+41MMyC28lvTy1JsWmgwamoeU/YhjGSILTYmWk01tI1NlloS/kVVv2
K83r9HuzNY4MBnOzAjhIkd2Oc8qEi9nAbrW0S0CFhLROasKgOkY04rd/dueOFRj88yYDTK4KODqb
uXDo87CKt25kGA8PZlv7zUvFWbHJkuaQF20IZLrb+UWKkGsTOsv702xY3zOBMUlDIbPWnERNwuZ/
dmIW6mXX+0gbF2uBXzAxsVrM2JVnrrOxLdZeQK87IJYE113O6QgY4uTADgMbdph1+GgmJAo8w5/X
uqfNKu9RdGvZwzAD8Nz2GOM6VOsc7XRteXxzP4SH1o4Athgc6VRmgQIJ3krzQfsUWiE1UGoTghaO
u7dgofhYQ/Ta9+pTtVgMPIn6Sp95bsuDWdhPvT3OD6rIlz5FvnuSJeZ4Z9xTTU+Z6iorPOu+S/NT
FFE3T2V3smEOc21iM1qPWmAm6YpfprZZTYN4q4PijXsGb+Q4NDFmjrwZO++ERNlundC7Wq262P2r
m9smZD2KOjKNLz4od/GQfhL1Yttv1o8RgsM2yvyLWty+dTp2O2inT7IGkxQWNlbPCFUcHPi5B6AY
YYLZh7GFN600P7OZkbztW8eS6tSVaswjFyHLSmato8T73SR1xF0gBpoYsFjLPt7HKcjKBsWqCAgv
R15HwiwyeIbdgYSD2zVs1LhXB3PxyNyOGFBINMoo6mdVR5wIbPTIuYF2Zce/SmRB9pSQTph/PLej
da1t5GpBUNmZc5PqeBZHhKl9QK/FSmSS7vZu6PassDua8MKdgQNRKEL8hsN8Ohp1fumr8tKHTD69
noK5bGRvRfdxuaKqyz0AR18VMXf2pFOEC4BGmSnJn8lOdnZeiUPUIssrJqqzo76ymhLU4qElHbdm
70LI2ibBGFvZqUzHHWe/fKPjr0pEmF7h3td0zrNQgLGjrDk9hBEdPj4DyQqUN7Flxh9jCaMiory2
jF8L3Ar5Ml2PKvVQcpMGlt9QWVLDG2PAfiojCnz7YSlsSYrnKuDUhiEVmxKxbkCN/jycEpMASuTD
YRRedZO58VuUjUFuxB/XcdA8zEZ9ltr8VMho6zpKp1UWmrefzyAF0jRZwCONmSlAwMdv3qe6OMQs
mZEtJCVoGLf6ibBjXMQs6R5PdKR3lgeZpykYiduCNoFeg6CFa9fjqG/T5C/oSaxuVjAv5Ec6jubh
RVnNHZu76uBRx7TJXOJtVoOnKUkdtaNV9kmI6qZS7EyxwK82ZdluJo5JEyNUwMEMjvFyu0oFr5yK
yUhVjt7Vg7w30+EOT+RxMPLxlk7j35aTKfsCe+1bPvfMnuxAFOHObvzxNOVExlypQ6jWwD9NMo5u
yo1peXvAbmnA2iycnZrtnl3Iz1TJcWdAB+houljLfKBPtHobIqfc2sZWckLgMoVRr4jDNRb7eu0A
qnQKzB4ZZp4wujAqYvwQpItHmwQEy+Ig/wgRv5YQn879XH0WTT6xb5IPwejlJ6+rzlHQYrWDOJjm
XXlhSvbWippq3SSBIGRQqYCUyv4Fh05H9ZLj8WxkpfHGVnM6V0HOUGPmFAownmkKl1xtTycg/dmN
TeVYoA5PY2SyG6vGfTNQ0t2jkEuID8YsxHr2ZLLhH7Mx95EOdQ/STA41clAPI4ZrHyTTnI77LOUf
du15k9n+UuilNkOKzbIpIZjbIW+zRJbxFo2Ft0hJy4qPNJO4G49SdDaMS00wgIROAR2MSGOVvnbw
8k1Y41u7x2cifjVcl4kwEpZdfg9RdU+RbLnDVXRFmBj8koamOMre4I0QEY8xOnGXBybfEB0odRdw
mxt3sxHr45TCGZrHvxMTz9Wo+mDnMX84CdO4FZkbX/DZAsnJKIRN7V2e2ingB/LjbQwtiHxH208b
3TnssVtogQzXcI4N6V4R9+hJxmxSBw96mCTjuTF58/Nnj4nGeQSLI4d1y4+usU1WbKtsTB9dsywY
uHXypuT7M8KGbXzjSJgeHK999mrTZiaW7J2RpVlN/j0Fw7eywNDiMO4D48FRdWnQUHG2dGpQA9N+
NtmnaKULx5Oi+DkMsBdY31PtfjsRv0dfQXTRyUJMpBTddszP0c0f+8ol31mpl84jUT5XUGIbIBb4
h1i5UURozwBvEX4FQYTL0Lr38vwX/vtXI/J2Q53ROIThc7SCq47omY5HkqFTVXHJCdwLfavvJgt2
ojlgyKrUc6FoXKslg0LM6rupn9XL6PTgnOvpSGbmgmUfQ7+q5TavZm8tK+y9KM+r3Iy4k4Ab3FkR
7BLe9+ss9uiSJQ3ko7GnMbH6vqZaYDlcDYQWtsUc41hXw75gNEh1UVZyBO4Wc9LyNwIylnn8aA6C
WytOUH+RbIPuxLhqXBEcZFXPsU1aEtqTNP82XYrPlZaTMk3Oc0vGAADnL+IKGEvhtwr1wQxig00B
2rFQ5lbn3vdUjE8YeshGtru2x9JqTU8Fc/yNbzyExl1vI5EWEWJvRe0qVpmGruaUmreugJXXDwMV
kWD4Y/bpVZQ6dwkLCs4sSWoAKzZtt9BU6EyZ6OlirgcbkskMlZ0fpUA0HSZpsATRt6gDNvuGq7fW
PtU0EUZtHhxaDPkiq7J9KLJP9OIGEgQcW+kOv/0GrIZHqE/ovtxDAY9WAwSNsYTDVlaY7VsiRdjJ
+ZVQ8vG/t2n91y+iEIZ3NO99nb+2mJA11cDruAKchB9nm9IKGEqgQjoIEXrljQI94Hkuk0GvRmQx
kK69hmSjxQtvhOZBmwEMNyxxvGCW4CXJvZwYa84BA/fhV0pchDPorUh8NKfOuYrKehvoc8VRbPFU
+GG3wmodoyDP2643PfJSVY3FldDBhLOSfZdZs4PMqccDk+hFLlu9hiDh4KIPRaSFkwTXmBVjkjGC
JRafmL+Lon5pYYlVlpGdlAVagKQPr0LZ4xAZTx5uxpXjjB8FHWY738nfPaftjk4ff4mUZKXBSVjR
oyFg4XSyGQ6WK+6jyT/UXfdsWkjSjA4BKMQXxXGXkBFNYV08AsQKPuwy/KpzF7RtcxVB9qwSXNC5
0VYglKgxAzrQ26C3NLQOxkpM5V1uq1z/XBqCFBHhSgaeejd4VFBJirzwcWYYGFCDBHaYJqenuwPY
G/ggEUEhHx1JfnnQBrs+jtghU2KCagPrXWfDTRivs0crG+O1ByMniZXjFDYd57WTbcCL6hfrpPg2
oj9F7uE28k0CBKiUQAJJ/3aU6LHOklhJ8GTFQ32Sk/039YZfcsBwmDQjxUp1s2OiiCs63PcQNz3D
+WQC+BWLIeJtB+kcmHHpY4uNicdUEVvRvqUyWd0Zdh0e8fNcvbhrTpNk21bZw4MxEOOTBjJt/AcT
yCkbocyFcfpNhOl1tlKDHJKBnd3/wE3GSXNqjyUrB9qqgzWXKUtHKmQ9jLQhpcNr+DFo54/nWdyX
hoDdFYJIMXpfEVv49YC/J59B8ZKusPEvRvtczMm6qRgNaWzTxL7GndNz4TbdgEbl05qVjD/r1ktZ
LgT2Y8FFEA0EzWc7vuDp2fFCuHvMB0TuBO3fNomHv1Az4BaqkRljaT9lEYOkEmnfDxDWTTcgS9p9
jgV5ee0Kc2NCZvH4FXqTRnkm4QDJHDBn7t8qnOyNjMy126tTwfFxP0/RswoC8yTVYYR3eNdbzQ4U
VHJ05fgr7ryMoVroI7xU69BPhidc9bjEdH4uWJmnMOv2rTavuQqJ4DW4Mzu8uWuPSigDdJmUT6qT
PctJvHEcN2RMsoYCvsowEOFkuaElHSmFAKTXQv5Wol/yoTDr0kK/hB3ZQWno1wL1Bx5beHU88ZA7
cHe6KPhmVUYLtmeMMRM3r95QGJbi0dhEzUb2vG3mCMpAg4zE1pEA3RVA6vRFB7q9yVTLStDDta8M
FdFRNssD2w50AYtOLDusvquGfyApXlvmpQw0sWilKTXlVIqCA28P0BNz0OX5XToQ8szRwuj6wzgx
tH8kIrHW5h9twFWrWEX5FZhb99xPqF1tNlbHe3ycoU0QMfGoO5nc1Nu2HZI8Xe2DZoq+iHtmC4xv
RLGqx2kXFGAy+4EtBWz1LVO6cxOwwirvYvA70useEpmLx71b1hQU0oC8sdhppQPG+SqV4Pe0+Cy9
EVg/CAwH01iFsqPRUwDAtcEmG4N9N4PTqTlgbKvMeNUTi9ZM2QvdqtAJRzS3AKtFLUF86bl8m+d9
ltd/pPbvrJj/rXDt/QTKiv8I+TV2lk5JRlnGzKRMRsfKCE9mSvirwJwdxsI7inh6qEZ4I7RK9isf
cGktqjf2HmI7BiSQcHSUWO3lMCfM5gNGii7T9/5Fpu1Th50IeAUgJzmhkCn7ifPVXtkmEPi2XPgR
1YnjBqKK7W4NTj/IGiShRkxXMFbO0Tw/s9L0q3yiOyBjRe9TTzDkWQ7GOUkEyyt2k8EqQLnqcWAT
vnaiAH4tHJyVY9UPhT75E1htL72KjDDHML/XycdoWEdnwCVnCU7JVaW4+hz7kqKassEC4V8RZ3Gp
XjBsRjBjyvSdOf0uZNbDdZMH2+XN0ZCVYZJFEW84jpek/hDcIdcOEyfu++27hbrTUIK9q7PpNS2U
XI+KlUU7NZx+ClRB6Wfjb36KMxVo1yUErMf+DIT7pZUxbKdum6fhcJgrgyQomnbhAGyeY/3hd+G0
wvI2VT65LMTaJvJrsLbi1oXXIQmBBqX9axLAFQ2fqkR/U57Onp+2MXYrDVVbK7/x7q0ieWfTSaWV
1Zlb5byzgpp4IvVtlsbNAB2K2QXZub3nIjz5o3vAwq4wAnqEbEIm87rKfjcmaWd8FvEiIxjtuKMg
nf28jeXIDNGRLAt6qg/IzxT2FyOzjZGkTETT6mAvbNb8e0Rz3fdVzT5Lk4AbEhTTKlwkJn1IVWsD
19pzaIKSZXnBvnVdcL4SRPFsVfPGWyaN0ng1iyYkPYMSFPd1cjSal6IYQZND7bXYMrGJgjJiM5Rh
irMXHYznbGYlEb6DBmjKk8l8cRrITtk6LtZTO57DuHikmOpvOZ8aMikhb/IUZXLdJWEADAiyuqdR
aBPkHXbYZPtarz8UZUjJt1QnoqXLQR3gIir+KQicNzFziVMgP2wz75fhgPIL3fZemyYJjVg904ds
H6hvesUAT7QpYo2ZUVtXXUlTvIdm4iNHMgDQzKB8pjQaNjV8tC8nZ76E/+A7iNk2ucH4XCAdbRI9
ZLALUORdE1WfbVa+UT5cW17srr0xlMBIEDi/S888B2MY7NB4yFh0JJ57oAvJ7Gzm1v3yYrKJRHAt
AqwclhhCTTmihE0UKq2AI41tDvI/KFh7Z75usGSv9MEwpj+J3b1libvnYPM40hzSWBHZWOfGlT3g
rUIhTQLgbQn9lj7xwSBSGwY6A8ZVrjzTOsQuF5KPWFIBNY/T0lsVVWTsqSsJYJ/a/8XemW3HjWzX
9otwLroIAK/Zt8xMksnuBYMSRfR9F8DXe0L2sVXHHmV/wH3JURRLYjIBROzYe625Virrr1ZiVlet
w+doh/U+Y8Yps6bbpkH/YFRtROQ6B+Fh8PeuKH8qRgTayMgqDh1EwR2mx7S/FBizOLwr8AE5YVvo
FfB8JsZet+n3QKbZUz2uTI+Os9OYP1HTST4k1gMiDNbNxDQdmKK2KvL4Z6i0W16kT7Hdv04+sgF6
wj8Lj7Bl4sKcshU7dBc/49pL9kjZ1yleO9Oq2xVmombnSaJ/FRCvMvwkFciBN5OfBBhVPHS+ixQS
57qBzRFq/rjIWtwrTQVo2kPKzyDrHOiTduhs7Y4o50cIrXIdDP0bEZTMAMK7Dvh22WW4M4ynaaRR
IBB5kLcGArqlJTDQbpuUQ4svTYH9IZ9NyuTVTyjRa8S1pC8Z72Y90hHKP9jfHecrV/XdqinVNZ/I
kri5llp3aBMOIIXKP2IX3mJmvLsqTngkGfAnNYl1lYgee+u10NPdVEXJCVH+svPXBhboZYKhq21A
52vDZ28Z73ndXuzEfmkMCsk+sg5IrSGFFiuFBZVz+yeW6SejRu3T9CYYUbJVrQLNrMEswZEdB0lD
f2BM0K9Mei7riA9W7+wCYUV+IdZtran8ZWxFeXAG/oPe0MGQwyWq0H93AVz8SRDwK7CPBwCVsPJB
yDRU8tTpLrNUWpuqvfserVPpoD320uStKsiuiMuKQmzj4fsL8X+Xm66GjYO9BWfZODMlIAP3aXSS
EQp2PEAskLWCCgGHZCMuLvl93NkcnM3KBDZpF2+eTeNjHF8DAYrTLMIjQJicn2dXa7O7SoeEo44h
gsBmvYp9QDGuYXCSHwNsud28g9L8GkKc7Y25JuX2hdQUuLkRTaPsDcljtel1fhJdEdTrKEd5fmzJ
t2WjvvMxefBIt1+Y2fjQIwFbRXVME9f4gaAxO5oeRpeatju3J6wOS2zCBNu7n8uLHqUvzhM9QW8H
1hQCMiHEPdFRbjFcStVep1SWG5eS3GK/o7ycsP5rYm9ljHWr+DLUc3EzBs+9lWzbvrceBJwmaWLC
djv2eD1EJyeiem9U8bdRJLumeUmT8sMJ2xDKVnclGm/uK61sz3kvLZabCqnmKg3buXFccoEtb+eb
xrc/MAIyKzLTh5jeVgYFKUArjrBuIzvxBID+pezgMIGJXuWSw1Veaes+6j5kktFQGdSpbdN8k3et
uZpaBMnO2ohBYLiucFeeYb2VhrbqKNVWiAzvsU6X1iT+aaWViF27foQAN6DeQv6J7cbJcVdnXzFT
+lXkOubGRsGUzFI8Ixu/iEKh8GjVcxdNfHY0ERZIOI+pKaYZ6IpjeUaDOSDFRr00FtDmpXGPXHRw
tLb1leXQfTZHBpZgE+bsIG3fwkFHhrDGWPcjIEoq8p13QbwvfRd6Cb37otOq35aS0WMBPeuA7zkv
ZEmSOb97XTQvZeGR3oopTQsIh3RmukOKwhlXLOrkkZBuoVV3UUEtwcrZkaeZdbF/yEL2bT3W2JWk
cBYuxYhvoVr1Iya/bdPtYsv8EQwjnS0L7mCF6RYQhwP2nL6BukXRsBvilgbYTPEaI7vCIV5+VKXD
BckrQjES8SsY5MfkkpVTyIjxHsfn0MjYIkRyOhcM5JdpyyZQWOLn6L3HYC9MzDQrsFqzgcx8Btcb
LxUKoZWFhn+lNB11jDMbtkzIcRmJRy0TQQUebUWgA6a/EDuWG4avne3IFdvlnl1vXFmBtp9q71Gz
6PFiwPBqewtnQlsEcXIq51wzZhtY6VP3Tk8fjWM7cWsaGl3woSKghFqBZEFAiABNGdhRTlbOLwUS
nrwesnoMrHWMxJlT3VWaU8LEcP8boJ10Altxa60vUXTfggux6TPprozkZ+nS0Ce1aJmipIh8tI4c
DLul18PsInDL7mXKopRjPyv0DXuIT12LptI1FIclW7q43BgoNDnRTwFqCXTY1qZFB7bUglzbjBbD
S8vUt3rRGFAmnOvUV+bWCKArFJO1bDu1tK3sKoI3Z2jOoFGOEqBeXN01/5vG4tUysycOsBHMCXrL
MhXrWMT3jtBIujjRLzwlbyaxSfASO+IWDIPYaA0Agkdc9xgyD4qi0tzpmnUnmqyQ2dEp8LGUYcn6
apZkNnA7J+3MO60+8o5Ve0Sf1UvUcw6Z2yOK9Cn4rAIklA0ZpQzcwnveNbtuXlDc7KjV3VdgjvCv
+dCLGB4N2p2F+HJL7dMoLWfTR/G3iM1y25s6wjE7AY8xceZm6zhndScfaHLuBb7AA8JRTMi+Tv1v
03yuJIZWWiRnBmcs0h6S8dQHnh2+20J7U5wgNrIvXpB7PjWe3uIQe/SMpt5MZvdtKrygVUIqh50j
RSm52dIZzIEeBPmP3LuO0+4ZoExcJ364elQofzKDPAF4jQyuAkvt6cF8IW1a58EPli8w4jMGZ3ZP
fk5z1t/gzBvz4+x2CePxdTJShDzvrT0wFIWUpZf7CHKSncltGCDqKr0jwgjEi0F5oM7n7RSHDrMl
vhYwpECJ7SUZAlOXXD0Wkg4dYwZT2poXeGyfk7+ru2TXe9l7RVUQqeA4Tsm7MbEkkc9euO+1ybF8
8KFgWOGPRGMf+lnl8lhGt+pdlMHVMF4D64Mn7jCwC6YwgOAzMhn0DkhqHiiMVnFZ/5DAJBqSHYdX
DLME+HX93evVmTH9qnRnQQVvEW5yN+RvVcWn0HEcEE19BOWQ2OkyQ3XAJkN1qm9Vi3rYWFu5t/Eu
zEbWQoCUSI0bhcdH3dtr17/6tDK9wL4JSCW5RcEwqxKkYgTR+Uc/nSNZsycc3MrpvgOLMWjvWeNi
IMFn8Iy9jONdZ4avogTjQKHa8clwIn0vUF1Txi+sztyGjnoOmuSQJ+g4q2tn9l+mcTeIO2I1WeRR
so4THk+oo7Z8HPWAM8q4CDX3ocsfxpEj0O+Q0f+fxvq/prESYfr//hl6+j+ksdZtF3ym0b8ksvKX
fn3Ouaua/Ifhcoil2mcA4uq2/M9IVs0y/sEM1IIOJCzTdnTnPyNZbXPOcZXzd6Tpua75X5Gslv4P
Hbm8yXeEbXqStNZ/vrv/QySrwc+gGCF/KJ+zZoW0DN6e7pqm51keJbTO9/8IZB2Q3022Diwg8GBx
d+UXE+PFUEz2pTFbuU5t75ntUFvTRqd4LMqbX3Riz/Rmi3vmOUczRZ2NHdLFtF5KSp0/Ps3/eL9/
RsbacyzzX96fTetR1z0pdId3acyBsn++vzKI8hCV2VJjPrsJurjeNLryFxW9UmZUBCG7G07vu75G
y8AwOb7VgcEjqwEQK1vz4EwMMbNoniKoJZqZDl8Ouw2MyOfExeetu1l1Efl+ClR4nJrsUrn5+CC9
+rMqLIbIMfjaDH78ug8wV+oFNAs9r7pDUEWf+mioh9xKg5cqjXFTzWq+MIHgYhmfgUR66gGyvvaD
ZT3ApF33/vBoRUP2v31Ef83U5RLagCYtg1vMcIRtzMm+f35ElRwLR5gF2nQu9macY+Z/v6SyxZQy
wO4RA91M2cwaNttPX3VaANDyhmoracaBoYzcYxLHW4oAdQxHalwjSYOjYmzmRZF2K5X21ghi75PO
9G+O1l0mMv2eC4n7ADP1tlEBJIiyJH8qzzkCuXGxqL1wPBlRS2JTuHWy2n0deBdsDxZ5sungvE4I
khFEoXu2XIosy9Jxp1nl4zgPYv7+JnLmT+CvN5FrerpnSdszhWmJ+SH44yaqxrHJgtCi/mKJVNge
kpSOCIqJ4RFfiP/Qt5R0nYiPCEs5UzDcpqGtg7jVOsDKdjfER89qz21Pojwd543RAQr3ExWcU3BA
6OuSs2yb9Bxm5kcaK+Q18x+1EcJjNqEQYpvSb2bnJavU1soNXBr9puYXSmFE1fRgdpOHxFfYfXLz
KElMBq3fY9pcRd6Xt3rST8Nslf9tp//9IozyP76Ufrkm7NI++lFiP9STsB6ggUS7oa13SVgWgAXd
gh51C3A3sLxNC7gwdovkQ4AV2NhZAuvHEgYZhKU6jVG4710IGf381e8/isKA4XoXxYfQARU0JOCU
Z6t8W1b5kfm08GOY9klgP5SOX5/8gon9318+cw6F/svlA5FimZx9DRNfqSP/5QbXEg8gh6nUsnKx
XppI4B7C0LnysYwLDz/TNtALAFgM6e6D1ZJT5lbQgBrGpaHerH2hgg2HcvGUDmA029Z9rCbYK3Y0
PpD/Ep9Kq0wemoTmpvuQ9n31Us4RdUkhC0Iq6GhZAc7javaIl/YQ/3vK+V9Czv9c4Ny/5tLz9EJf
9tgYLEYv86/4Lwscrt5E0mIbOH4OP2yPICuVh+rs2wQfAhs5h5xsekOBHByASY45DRQjumnS/xlG
LoxKzQ9vv/9o6h0QlbKzGHvyZ79fMjnnspGVt/JHfZtqVkSSFfkzfZzYK9dP4hetKST6rWid2J3N
8E2ox98vTj/uSw3/O6OM8bErenmoTE6Ev78Z1un4aDkh7X12gC1JLpIsy2sGP+kqaxLuW2+Qq99f
/n5xatKuCscN4KKPBG9DZV36fDKfpJJfk9EN73hT+m1uEbmMcG+teW707o6Uif5Q3XSjK66GVcIp
qSAgSY0gidojTNEEHZcFJXarvLinRRqvm8Ay95iKGGil6UxKmbLjZHFyrNmtNrrTPUowCRf0qcFL
gCuro/Nx6+IqeEFht6bzLx4Hu/z6+/tX/A+XmEVamty+XF9Hzt//Y/nhcC8j3WfM1LuCAV3t3AKU
Os/FSO7j1LwFuSPegwkVaxgjJy4csuTmFwZ3SH7QLuMHPiib4Wqfx9NGI7SQznF4E27vnn6/mEnm
nqzULnYZ51NUlUG16lPzA1tdu/Vixz5lfZ0fRqc9RjXJS/TUqr1sLOMtnC5l55mnTuLlIK4dj5FN
EkjgdC9BygQAZ8yPrBD2V1Ls29ratWWRn9HrMPmqynUYN+Qfa3sNVQQUE48W8qhP/oGG7z9fnEqu
/v7j5Nz339YDx6SXQC9bnwPr57z6Pz9PpUEbqwsUWoNah9LuDphW6XUCtumBxfgyZWbft/uQOOA4
F+IxnV9c4xmovH6Leyd46Nxq1/EvH//rpRraVal8xLktsWiSouZOzvW2iKXxKiqabG5GuEkO1iXS
SRod0YFuWTwPPX00NF7rQACQdL1iekRB5Kw0ywdwrCbnbNjl6TcsgwgIQmBo5y9TFOuewSOieVhG
UIJidrC+4JjIHSUUqRez37yZX4TZD8uuQQ1WMWCuZje9YYzB3p3qG2LZ6th1xEzqhq/DfIflVGol
ohCVvZihOmr4dq6gF1uAot0hqjhg/34hHA7ekRZ+CDV3hPxGO3eJpZ2byaIjizOyTX1A/nZ0gyWM
n67Vz4KWr9uMxs7TKvPqzC8IoZCUtxbT8GJqN6rPxSULwV7HXtndMKXrK6/UyGeuwbj5zE1oGNQp
lpL0IuZ5UClmNEVvD8fJwTbWpHnxMUTqrStV/aiCMj+Hnl4tJ9/OP5BGPSPJG05NOMa33y/FBO4r
qsxDVk/0B3xHHIfRwqUdaz9dvch//v1dZ/23h9gxHMdj/zEt13QYIP71pnOIkM5H7GnLsF4p0ZeP
KILKXV0Cp4u54GfRmfgzvFiRXAHeMMy6nqIy2fcMbI6WShtcxPl3LTLMRSE++l0SOa9+7rG11+EX
M0FtG2r2LR9vRRJ4JKWSWt7Qb3y0x2HgwI6UKBq90+8XAGHDxo9MsH2h7O8lassaSsfr3//K3P3/
ejpwKLypvFi9hDA9Cs2//tKV1w6da48JOjr2+rF4/v2SgliEim8+DkCKz4Fy35tU0HpoQ7mspZvt
jYh6U/TEQwhUsifN99BB9ip6cbHH4valHff7u9KX/T61HbFsBit8UT6YO2QGgtSTzUjE+d2NQ4Qs
zbpDEfzY62lL800ncKgtyJSdv8S7SihbGHpskrr4VrZlQ9Vlvxtb91qTvY0Cr+HEno9ITFq1zFFh
Gr0aCJfEeNXXz1UcBDSRq68YKz8lYfVRJA/7Joy+3ATpjJaMdNC8D1/g+6qmBc7F99Hy3hoq2mX3
q9Xc7xxb91QiRFcamU9hMn4oiw2NHugyxXFCgM4wm7fGz2qI8M9YxdaRIO6VhXNukvbWKwJzySCZ
IHvsPWwA7sWF3Dp9eC2U8TGHj0aXus3IQqn797gWu8RJPl08r16F3NJgVIC5G400cy/WcIsUjX5w
H2oXR4/wNXo+1S0aJlxveRidtYyOR8y0K9RAAZdF8mQIphq9RxUl/Jc4it9q7VnK6qkfHXsf2xC7
6hws+Jys1MvhVcs5O2hduoyrFt+b0i6xi6i+04HL25m6x/bcF5rjk4at2U9PgOAXsXYPPWC6Ye6R
EVjeEqct1ypAYm6g6qMaoMnKUK1AgLSoUDNusrpCPmv429rMXxGlWgjSIrKNUxMTg6hGpuZTutO9
JoEhZblLizmDVUfbyrA2BmI2wDioYLRK7MieZASDHXVjlcFPHYie5rhfldT3EbkhGzMibMRoM38f
PPqe3WzsVGNw2KPHS0Wnr43iwpmH1SlbuU5MYxeEfObpDNZxp7pdLvYpDHyFDmpr1DPCTrgCdqau
7UxSfHqkqqLXTjYmikMuMF53BSRlcLOcp5dGSgoLiJcFnmNk0aUKTlqZHPnNnDXRDrTQTXTfFcBl
NG3aNh31C6OA71DDi9ObQbQJw6QmDzV/rDv9GW4QuKJ64brlTppoXODtV6qHsVGKQ+jR2oyVvLrl
SJ+3sebZNraFmIGgGE3jwUyml6nu83UDLA9xGX/OhuhsJKveTpjMqhRmEJvD7q5XQq3R4mtR/uK1
7mdWeIRG7eB5nKXFaKRt9XaroFQ+kyv3ndb+cRB2eFG0DcaaAmOwuZzIFc9MvkDamqF2NaanSuQ/
aHZv4xDx98QS0iBV8wPP3o1TvMGIgezDOJfKoxOGULShQ9aC8OgmjCoMJV80Xf/U7IG9KHhNsQGM
ob7rZb9InqPQQCvWYo7BwXqhHX1RhouB+pU5G49h6b1PtSSsd9RmreOqnDcq6yMm7iDEXa01RAAP
Y7kMIHH26he6u+I9440PCmmlVvTOLTsEKJou2YjbZcCGsDArHuZRFI9m4n3KZMJrOoAipY+B7DFA
UhZobrBKXZw7TqQZ515nOFeoYoE+f7yLKN7Bw2ZG6bERwmZFUjXo5kGvSdI1rOSrTEKbKMcaKE9W
oQXypbMexurmFSQ0SiickR3/aLDk0RQmABhdN6Y50l3HnlNekE4LpgUf5GKRflKmL1Mpr9nBPwwu
T2A9qF1W8aThdDDXBh2LRQ9pjqgp0LTJL1JTmbAxY5zafO3nmb4V9B5dv960AlkGPshxR/gAOahg
PAeTBi3xR7csYQ4S2BNg8sz/YGYLT89nrjwQVEPx90LpoZ29wdDOyiHhqocHwr4feQCHGp3EUgT5
b75TuydaMA9c8O845X01wJUWlakRDEeSRqt1t0EhkZGiwplZb6Hx9mdHjqzpZslF8LodDHLgwmSv
VqI+yHQLwLFadAn/TOb4byii2n08VhusXEyjQr1c5XqhAxZs742Pny4xSwCAJP7pVvmri86e8RiN
8pvRULCJIojQQQ1uwKiQXhp+dq7LadrY/vjalnMIjzmgg/OHhCyDAXJrzZNraCQm9lFLKCiofcPK
frlulL5lsC9o4DERiqbsmltX0eR3nGGPtSmrbYAbouluUbupBus5L0zmnGX05LT2aUBqVsbxtO/N
qdkK6IttU0ebTKlhpUkVXHxHzYGV9i8f/PlMZCRj2n3q3GHckavt4sBNwYahREkR5Gw7Ux1RXDgL
L0akm44oCHMIbWSPmymiQLRej5pLuVcw71a4G/XKcC+V/WzY5DDFvZatJi+9xSNpHAR321qSnDE7
MDdPjHzt5Dt4DM6aBpC+NTVG0dEXfpVqH6YsiMMUZXu7qk5FR0Z3pgp97SEP3/AolOBhvYL/SPvU
2ZZK/0G2XH1p/WAdc5c/s9m+VD2wfq93rHMdaWeB/H5R6v6tN53hAZJatu7i5FcZYsTz0FoMad0s
HZsBXxxxANNHdXc5cm0yq/hpdQFu7Ti/WwMJcbPmk0xqyaxUWBUzGddZlaKZzp2prbnU2P81FGYd
w7ihggBRAZKxBCYbYWP5DT3A6U6B2ISymBz78m0YwGPkjfdDr7pdHUOE85Oc/aFofjLGO/V0OkBh
EtKQId4lrYQGVhmhS3NDf1PmXJQJI9Vq6BMI6rjXdgUmPZPU+mw8d5yel2ZqDzvZBsiE7AEtqTIA
kviPk8qfE31kkIdpV9YIHwckO0SNXgoFVm+M4h/xJK91rDk7jzwSUrRgI4vcPnpNNaF5/UznKKUg
Jq2tUOaxTdzp31+MsWNrYvMrMyc9SRIxriEjfy/ushMSdrqQ+TFI+uyYpzZ5ba0u5pnJt4NkYeFZ
BMiDOHYITUKe6+gYRdAK5ZokTZoG3qrEhljbSNFlt/U/MQfiSu1p2uQ90P3O6t/idHxzUqveuNB7
dpGv4PQOH74dz12LbN8X8xG30dCOaCJf1nFCKDmZ0BF2thSXS+PBWkCp8NaUsyCH4HEnlcgzEIj3
BGEwdLFEO+16Ro0Lz8a92HelfqiLiQS66ibRC617EhI537PxSfZ6JyKDpNXWGW8ZIDfKMlCTP+j2
SWS4rJn16GAnSUiXzXJyQZOECEMcXBgOfEBIb1jvnJ3dGOnKdPRtJe0BsyXaDjBmMJ7K4VrGwD/7
+lA2qGM6oYMeRwMZjM0D80M60RPi8zIDyUN6Wh18hMi+YoA8sUN8l0k9NPA/jAN1zCgcxJrwXxys
J033FQVypzU23eHieZiSZ4ashE971t1jhI27L8Az7a4HqX2b7QQ9A+6FY5oAUQ0Ha3PZo3Cs5g78
KZ9a3M0EjRFufEBfMu0M1f70lXsKqbuW2CHflO7W+5FMg47mQcCJJm3QNofjtBdpf58IvfNgbcSg
30rbajdp1eHj79G59bwlRiTraUIDVWprzY/pX2G52hqYrGIbmUcVISSCgGhvkpKjvmPySLZTvpbf
Ls5iViisA+jSoX2hBgf5BUt+6ISzH4EiAj4uNthKgFyVgEMpn8oYwjEdcDBeQArCZ1PVuLDzXltP
Cr1abWnE8ObmxjMIo+gnPwIhIomESAFgIDlCg8ZfbXzy1UdXELSM3X2CRTSM6GcU92Af2ApNPLbf
JDbW8VS9Rn5/GlIPvwE5yVlECmGHS1A0XrTVPPyksNYuiWa+TtW6aLp6R7Lgpci5bu7QbF2InCSD
0iro4v4g2aXWjS63PBoC0DcZCLZWfQyuJL+dyBnubWRhlW13zPb3sQbXyUi42zWfSeKohz/RKzym
RYmuupWIccvik7MpC05UqZWZUdDi2wAFkOTIRLVmM8UcE9Kx/rLCIlkZvLtFQlhhP5ygkz1McBqw
sUT+ygSvdZ5mlVlOuIBka+AUhCy31yuOb6ucN0kZX4Bn5zle2AZhJPAijVUyqRtqrulgTc1FuRjN
8HhgviXEEhEadaEgx3WcPjNjIOQq6M6VcNaN18xA4LBdywaRg4N8DY3jdJA6tDBIRO8jkaYZrAwv
mwOhGFH7sSuZj8w0vQ6Fqyd62K12uh/75l6G6Vobo2mD3xmxbk0Qnh11q4bgAUMb0oNWZxZ21+qj
yc2IFjXq4MxE8gxb4eKP7+hPLnGF4Zv4I2epcS6QxvSZYk5c16aJ53Y6RaaKMAiwFZklz1sbPtQB
MHk5TYhYXOQbAUzSdRacgcR+RSP+ukx6G90iB71UDhN6gJEMXaKXTN9R118SYQUAKtXdZlEpVZ6t
65y/5Tp00fybQrZPYsljBpkwHq3HPioxDMvQ3mYyGRdjzQnYSbzhUeTavvdotSfNyTDMTzPo94bI
JLsfZvw2j3e6na8c1pddjT2UsyyB4l0VgXioQHc4Gg+QuNVa+E4FznTe/vAZ+iyFJe6Jae+SvhEr
rbIvvXol4JvQGtJX0RLxWGiMGPG9MPunnzBidgjNE2FQxrbw5b3LyisK0+krJYwil2DhYaVew5a3
kYfBucT7cUAXuBv1s252IR+qBmJz4Qp+OQWWzZyiGl6mdPZ4r4CXkLWANGvNNvfSlPYnT1i06jxO
s3BbxqXQEZEi1/lMg4LSfFhOFpInHKZNmTibtPMPIvUpNVFoAbMiuDbAQ9yFb0mZ7sqBf0DrOH+3
Ggq3YuA5wO8KJ336ioPyDYEJsUdDd4KxAXHI5yAkDcIaJ/spQ15Sa/qwd/30OWFmFsbh0U6Aibhm
k6xCAbbSD6bXsbCe1TM9q2JlsiEfNAl7kXkXIoih2kBq5gL1A7ur/m5U4oHprr90fZarqct+BZSk
dboRgZ9t26H/WdiKJPWmxuWjb6Ikbx/Mq9shOKeD3GwYbIAf6ToWSUame01jCoGvaKsVoQklpKDn
0XOwDMS1mvS1i6aZN6zwWrHm1TFynY7AyKrniFUEkE8TC/m9mZEB1ddy1/bOiaLmyS+YwYxmv26w
Hq47Wj3oieOIgY2okg164Cd/egC2SHtgjKpjOWBvT6CQMRGNL0k9fPUD2GA4siTdueEy6dlT8LYc
qa0xl3ffjTvcK1XB/HUjHA/1d4gzYpvj0ep9/b0poqOWgezE89nSfdKJKTDgUgQ4BxalADus5Bqo
7pH7lY6AhnzYjM6xT82fRtanNeafWpkzaIAS6zk8Z3hF+olZNMMOkE7KZlWyr1KRk2bP8SGwlpb8
CpsWc8oqcycTpWjwiMcxXvV1egeyjX0X29Y6wZ1J8dJLqodsmBlexGdFMM0nbkdNb9i1rtTBzLBs
RxCxw1yrNfONbRIlzP/Ij+uTx1pL1m1nbAYTBq99cJwMH7YvppVP9kjkovcH5Ouspbz/JpZ2Ix1q
vYD1HJG4IztS4CCwP2U+5kPZwQuK+Hemgva3HAwqUurXeiAYgHPtfJ9ApYZSvecZwsaI9uBEXpyn
lTYH7ATAWEC6IwO3ZdUjf8wpBtYDU2ZHQ40aqWuQRwfAMookKn0lEloEcBzGZR1l34paupdvmkyP
CTQg0JTIl6sLkTFvA1mO1CPBtfVFvBG18Ss1vSsqce62sXvSm7CipsZs5GfpR4MqyctAKVm06rjW
yUcYXtqh7AlvQd2Ou3brjfaKR+ElsYOZ19KjOkutk2ptpDoRxSipzaAKDI8jHkB8Mfk/mN7UhCGH
4akKfZSk4gkZanR9LHs9P5Rd+VhGzVkz8+Sogvac/oBjk/rK42HD/QIFcBlKCISyjrFPwz/Kg+ei
Np7BzUWduZnlVhk9Db7IPyOv2qNf3ZU2YvhoSNj9CrJpKqD0fZZdpsTGAm3YnEs4zf7+KlFMkBsH
Tmknt6bVBDvk6w54Sa+EzwdbF630ah4dmVlCjy6IXsraCji5xc+BQyAmxmuTw8kc5RCCzSNCzSoq
Wt6Er8re/KXaSDuAVSJ03ScUzq+2mkBi0rsomSiSLYXcvk52hUtUVUK0IkQlcyFbZS1UzV8qPqOB
thDvq1qmiqQF7BicSCu8lvLTCpkAl6QKLExQVlkVmLdgIAGiprfBTKxH2sh0MKayUYN5t2X9ipOL
BrAHwRiE7OwFoZLL9V9NhvdG2QRYm5MJ4KonhHPSqxXt73tO8DsCdXlJLLH1+mIDS3XaBcGmbW61
ro/HOqm8dRsCBdViWhe9fN9GTfGW6MEPiQJ8YWnpFRiEw+0ejsvMN2962JLgRIIoea9vPmLNOM2u
Rotx2xsS9NlD7++yQJ66pvlKjO/KCTIqaBYRC5i2g6vLTUPA6D1LRIzyIsnHta1zFCqraF13bXZr
o3BLNCNGs0XcBQddje5eNEhXeqjUiTIR3031BzzDcHXSdZse/uz8MbMakX/OJ9+QNBTa9zxDt6o6
h4wFQ7oPtsKI5hmSk9Co+4vkUDFddIurzSAEWPfWFNoTRiFKyCg9lwNnL6SH66IDlu1NdHRcCUag
OIF7LJa+672wkbJKhcmLM8Qw9a2SRqBOje3T4ndUddFGVrFc0U2ieSDo/qK904k4yzAYLHSs4qzH
lDjGMC1l2XzGg64fh/kwGLdiK0k0Dei4LBzGC04XntXUppvJJmOk9huxyWuAkWqwUAnQnbAsjvID
AhXSwh+02C+ghsJ58Jg77Jyo+lmkDS3iBl4fNXFgPFmzxUTWxh49NwDN1Fu1aVpTziY7g81rUZjA
t7Ad/NJdxIboUnY0AkgLH+x6HxtCLjKt7Pnd1CeOsX1Mo3wJrA21QHBJYZN2WMlPkZ28prCauz4N
nnRb7Qck2fvIRiAY6tX7oPlq3z7hRarO4UrRL1tKW+u37oBklWyXh9AwyGLAMcud+KtaSY+Lkei4
39h1nVmx9YshBvrqDEw23AdNT3ueI7fZeh77fob9Xa8/Wcv4wQzmJweIaeZeRiM6xH70FFGRKJcb
SPisnEPLA5jWSIdqo2Pc4hU43Hq1yND6Gn1Eaq9r7Ssl3gmhspCwT85OTNrWbeofbAcaRnSNTClD
WzbNv/F2Js2tI1F2/isdvUcHhgSQiHB7wXkWSQ2k3gYh6UmJeZ5/vT8+2+Gusl22N94oSiU9SQSB
zJv3nvMdeajy1lszLPxptOm7oAcI56L9MAxq5DSMCKqrzyN6mV2NdjrxqJWyBzSB0yvcByHRP4Ty
mAAUXQFUuLvNNFN5dIR/g6hy2k4RB69IHdHdvdG6psWRg3iP6NH1lfuBZyZchNiUF0aSgx1m/LHz
aF826JTRcKp6rYhIMWWQr+CWR8syMKJVDAg1hx/8ZDYYiwyCOMh7LhhYPPteC7OXM40/pFcUpECt
krMbbiuXUgj8Af7DSmWoqAAY1d9xbXPtElpZXMh1J+sLnrgHQQnoNoOW11T7w8TGbWy15Q8TCDXz
CcNS9mCeezmR/incnzTGOi2NJzuWqFyrAtOqQ7nMaBPdTxmA/qal9aD5sJf5Nwp+H1U+rgbfTo5u
EX7JeBTrNvbp3zwOK1o9rngV5GJWaPAay3jpZWm8GFG+NqmYQaUOjJckZ3QoIDnaFX08u2R2YK9Q
V7aPZsu0nntABB45uIM2R43on2wKl5PUJ0xN2dTPIzjcqRo9Yhv05kRALWczlR8AIVQnTZIdGPec
sLQ3oqx/SHYJ34zcbg4s3CQ/Vz7ZbFRuuP+9bzuI9uCHq0MEuK8CYgwTHSE8uMOMPmVB2U5Tfams
7lPr833mjNnWDMgK6WOjAlZp2HODeIuvCEdZXsIdszJ9jcDbXmGNNI6VTU8gRJu/qKTeH3tc6lcY
B4uSqvBa5Gsw0fWVQSFuVCKhizRzGEtH+cO8XXMtnhxiGbaNcronAD39k2ycatNIatY2+mjTxj5H
URVdQ2uy95Md3CVB5dc/H6KOgMpAcGiH7rINnDA5+RTMV84HyB6IU4Ag6DORDu2aHlCGgyUMCB4z
ivGCANo6twlHCeO9Q9WwgyQVXmI4lBeNQnY2NH67eXyxT1Kx07SaaUxHelxX4gCXBW4lel390m5j
yIIPf7jW1/XK9eL66j0+VLXgGQz6kx7b1dXLR3/Pi7+nDcGnKtatXQhJ/9l3v1TBmZkhOUJytrMD
mdhiUVmiPCC11py+ZfbgZ0fTHY76ZHbPafI6yqK8cqbunwPdAklUTCFkbD7VJyhkpgjT1ei5v/OW
B3+uEy4oM4ySonoRcf4Te5l+kGVdvcjMdNExpt7qzxdVU7Jqq+lltKIrvEXv1ptGQ0O6TDfe1Fkv
NuBHRhj6ypeUoACPBkAPDkDaUGTPpuIt5CzCqqxqYMVmq83x0ItTKrhdYiKE7/kg8x8zJIAHYWN6
DGxQQXj5nIUTqeHkBaBrgjo4TyqqGaC7H1b3kJUz4ZqXldxUsZCXTDDkGDrnt8+J+rHpCB6ajyEJ
fqlI714rKzTQBriXSGpwBkC7oJ/C2II3LVs/+qeHAAbdTjy0emlpHoooLRDI4i6oyNh1NUe/SnT2
hC5qHcbjgph2iynxQVh0yoXW76ZIvgTKggCr2WiHWh7roTq5EWPlhqHrnL94XPfNkg5Q9Vo1qnx+
0CwM49iGY3fLDT9HSXmCQJ2wHaT9blTE+xqlqfYNdZOToVYPUY4tEvtFRhYJgzkHZGgxG2hyVzDw
+cnWfIT1ATklsRabRy3ptirh0nNR8LT3afOW2sa8dCebe0uFy85hLCWIeDH8wr/ZlFs73c7lPLR/
ikhAAYxy7RpH1cvYa+bOIsWaphtYoMYqggPtlQuGMXPh6wNxKOFgHpHbGgtCewRrnkF+X5nkSLCy
dWVDqcvtqlz3pWZfRifJnmhAr4aywZTdPnLVCnffYU6woZSvJE2kmfcQeZitgi2elst0bK7V+GeQ
YjL2kHl5sKbU3pUtyz6cfgSkQFx0Ifepx9wDMmq3skItQKUpMpTK0y/WX3/jxi5I55AIM4e8FaV5
6dXA97GpHjPM3Lnji3a2doFEumgGwZMAgt8Q94hy4ZRX8DO9LJXriTP/uq7Lc9wgUFFV8NPXhjz9
+ZBBPnDLVNuMSASXvvwmSp3NFNvpVLqfmBAohOGg25lkFAsv6AB3B05AW52I5ViOpqd2oxPay8pz
Nh4bHoDAvl1Lhxu10FwX8ztJ9Er1JNHOkL845xig85a9DnMLp8QiQAUzKi3dkEPXHSaAOQtNhAWM
p2Lcu5oLP8wJOQuUDymvD92J+JlmG6buWhWl9ZVm1qLAdp0atX5LjHE8MB9EBBFh+rRzZ2FYEcDW
x4c8RCetqVvVpdnFTZW4ZqbSCO29K4QsAKcTsQtBz2zMvP6l5y7ktDT6LXDfYb4bnYtEUTnLvUdj
Z6JRW7vNISMXcJhqpI6QRJ3Y1MlRoxVTFkARMWRlZ0dH1+Xa0L70hAE/h63qw/Sa396TMfXFNWZX
Fn3ywMZDxBIGpppxdBM0LJWEVp2S06BaJHyAudL0O1PZZoyn8cmMneLV77XfWolWXYvGE+Fj/U7G
8bYIAT8ngCuVaUdHXSORs7NsHLOZfShlLU8ARnlEx+I4BeGr1TDh62NlXOIG+xsUpHimWRImxKCM
dQb84Yi1FRdd3NKLbi0aIEh3UUaAuyvi6aLQIl87OeyrHCSD+TigxEYYEIUh1NFFmSiTdumYnb2M
LeVjnjMzenhERdmB3i9iVqg1fpnxMg1iG0yFe1JDDW+uTppDBGeHcMV+FT3+/2BlFTqImahjcU5y
BolebU305qGRFCEh8Aau8GU9YjA1OFS+quLRW49Efxgz4e6HyiQGpOgYUNRC20ho12+JICUjMMOP
eWMb/dHwR8JmVWnODd2FYpVoPJTtGG/7PMkI2eFD4kc0GzKTkWqPANZrUf7L6FP6r62RkkiXuozL
Wc/hY8G/JCKAyMKe1LuV4cWrLlXeS+3U3ktevptM2Z7EJK+TwRKfTW2y6oZCoHlGyzhKAByRpU6c
5jkblmV4qTcT83yVWAYQzU47Gnq/alvD2mm5bzHSr94mptzrQPKeW658sINbuk5llh6kjvEQec98
nNIX8payfUaLDJ53iwhRCFJj47YgBDEqCJlMN2b9EqRDta9jH/2srm59Y4MsC9SlwwzyIzmIlrVa
ZFkNh3yy7cX/qHPgpW6Zov/ZE4ixNX/pbbvLGKkvHD/FJvZw0BVSITDW2zU/DVSTo3GKgwX96vZ6
t5wgVEAyTAVcEBJCmS0MMwFQ5Mw+1LC+ZcOLN1CkVC7JG47m7AiIss88V3C/8ZiuQr3112nijstc
jPWKf6D2ZDW786hp3Ben89eIGkiA48l4UxM0xNrZWbnznXjjOh2CHNIpABdOcsWiH1yowDXsjqQl
XbhynZQhW9Id/WHpdPLZY9iIq9Z+tjz6UZUKPyAO0AVUWXUowTceW53cC0Ntxkp/Tg0ylnoKpHl1
r9zQXhVua7xAk2FB9DV6sFPo7Rh6zhtcE1CQcBQLnV72PPa9pVK0jlBVkOGdpPTq/CiaT7hPSDRg
9JQaKOK8MmIuIn0woMlUmE/eQGjm1ATWRqSq2/gF3skScOMZ2Ruz/qo5/fnM9EsDErMuIXhk0S4P
/Q9hdy3ys8GhNxG0mz6Y8jXiQGtOf7W4ll5RXEX3G21o9uRRNxwJU1qSHmkflFnwgTHTfCJrC0WJ
6s4mQqOzjGWzl5Z9VqK96m5lnDw/6V/66MUMdPP1zyeZ9Vx45J0lynyxqY+Phf1IJo4m7x1Qy5ZD
DLy8NEzWtV36l5r4lcs/KyCZ8SBw/I/WA9e2XGFa9AikbWLVelgT/oN0u4TWC/MHARFUTgv1TK1f
YCt7M5dYx6WIQEx7DzNEaGRwqFsFV3jEEegH49bxUrkgYa9dsaXks7iEws/y0tNGQ7MSWG9ppBKa
EoY7HytCi2oiHOi85D7txcra05B+CDZW6O5d4hCvbtwcOZ/k52IguD0tu+OfD9rAMCwbkNP8+VSP
PouQQX1qut3eV3JRd3W9yTvp7BHlBNsqDMK95wprOxIvsEvrX3bHdtUCV+75+2HhiKi5p3i5/iTq
dI9YnYAUJvCJxoB5U1IHc5MlK8uis2kR2IBmOXtNusbeQ5hELZN3CFt9521oKxCH+QQhYYo3EyUH
LCP0qxyaCejKqOf5OeLdcr2N5haPEZy+R8JnzHIZyTV4zeaWDSAjCSPPTkU/ETHd5SRCQxC9tnSI
F+QWuas/d54VAlFrNJLIhrvpD9EbIxn8G0OiSMm4DQhrrn8+SEExhrPGXOX7PEiSU+435YFgpUXj
avlz0WBd/+f7538SDbsOqmvhuo4pTdsxHeNvt08WusQjPfoj5GnO/Ypg+jK08uVnF0/ae+vAjeyQ
4QDd4nuiqAF57bG4mSZdqgKbDW9YtHLjAUoMc8BjIMEMsqiE59GFOWQF+HRhcflgtMVnDmadownC
icBHAFcYd68m2S5r2L/qtH74fYsVvlVa0yUTcsOwzgG+ge0/v2TxeEl/eWJwJHpAKdBqGJ4t/v6S
9VJCuy8bWIBt3tFFdfJF7GGe73LgyAaBCtmAyLE2OV4TtqAf3Mxe6LUfPuEvjp5CHeFbDsxnF6KH
Kzynvg1hru3yUo8XivrivVWPkUd3Slt4TeWIpVjm/DsVOKeg+uh0/9eUFXBpzYo5ZFkjI82HJ4vC
8RaIVt/BfrzJWN8ZKeFreFCIg0pRcDK1ivb0BG6ciNLnf74kf7cvuVIHiCQ94XJVsOn9zeGjCtMM
oo57WYMrP6OR9O2k2g8pY4Sga48GvYE6oLMV/XgLis4///I//qG/vB/8dkvyRiDvtgxL/9stKDKv
7sMQ4oE/io9EC38Njth2sMxByYKZiA1tR1jGRGwJQ9geN/fwIRJJhk2DV/6f/5b/1YWgQWHqjuFJ
ngrzr08Dy6AW5YqJs29mv4e6orIHL99BFAIBt3cCwB6umNpNXpr/n93LD5v0V16MFfdRU//n//Tf
bNMPO/BfPlmSRNGMl/a7Gq/fwBya/27NfXzn/+0X/+X7z0/5PxiTzYdV939vTL62aZv91ZX851/8
V1ey6f0bdmPTYtKE5VfHVPev/9J/P/zKpv5v2KYwpGF1sGzdlpjtsrxqgn//VyH5km077sMHIQz9
YTRlBfnzJevfHEwREkYhezZgDfv/yZTMVPqvHh/XFCZ+OB2vlGML/sa/2+KCmomND8tmHnOAW9St
jDY4F594vu1tWaaHNDaWnkJPSV40ORR+v5elc/SnmNSOsSvXhBVgB8ZuVcu45CwW4JThLGszmzQj
WsO9NqK1t8uaxGlyvdKY3LmSwXmZ+u5bKGmzZcMNuSLTIkkgUxpvhBBIHMw3yzWIMMlsndHf12hi
fJiGBIKKmey85GFY4SjIrL5eOroD3Smu4fcbwRH9cMLwt8uRxXgvZk8wTmoTEesjAu0RZ6Rmck3d
Uhw1I1/QAdMXAxWdRs296NKeuCSno8vhurQFfGbjHAhj0JdVVTerjFBSlrlw5+sBvMPOfCbpAWEg
oMslbSr01PWmGGoHbV2DdLvWr8qKUForlEAOaKSWZgLD4WdvMG7EqgBDH9iu8XV4SyvujLlVYXJR
D75rC5XDmSzmVDpDWCuysfbyDVOcI7iUCZyXobkUWr7J4FMtyH+6Ghmu8ryfkIuRtEf+1tKy8GoE
TrU0iTc4Tqsw8+DT1TFu4RJ1T0iujoZ6gkPZoq3lrcCtvEodEnUJwMQ1iCA08MeDLhnw9ruAxtdh
zJOzEUoyZkcmR052GoLq0wi5ebC4qpVfi+e2EjpNfJc58Ni9N+aPnXs5DrH2EudUSqEYNyFjgAa5
RtUYjLV7pmbTAO3aHScGPJ9D3CiAvcm09LzvuGI0bPcFuiv3fSgsuBFmYjFTbQ+iKtGwoS+bjYV+
LwEebsKMNvkoCkyIsJQbUxJ3PVhbWHNi3uvEK5gpuplBs7a6A2u3sTy1ymHOCBFswng6Rmjk1rIq
PpSQnAIZ5W4adsm4jj9GpeoNh37KYCJUpE9TRG9/m20Mi1Y02bxs6dkgpjtYBt4CwztKQR2WZj42
4EEssBAhkKPTiyqzIZ/a5zzZyWufEtDsY7I3k85d1I1+b0M3gIdCyJyGVXfh2boPY3yhBpNUL91F
fSL6ReDYxgLgGNepaGYJRO05+L2d6qBYWcCSyZDJFl0BaKUNjDUpP3AywVaz06D4DGCjL4wgxhzd
VpCj/XTF0Q0OPXYAHXQjGSOPSELijqPeNJdj293NtsU81wrS7MtPkmzRu+sS2rydfHQZmAyNoJvH
5ocfQ8D3MpyVF0932dbGvHIxMNSVddNri3XEfY2nwORE37wWXNlAg54+FGhu/SQ8D335yy/umjG8
9zpqFZU/Qaul+zSSwZhkpFiFTEmdJDQW4DQhfGgvCd3GeXIvGYjuezRnbVwIPJVJuFHppSRArsqs
N5/gTRSANW5XbuyR/hZZE/2pSgn3ZCg063LNOFTyo46cZp2GCPWAy8CoxnuAuP+1Lrx9S3QpLrRp
GyPf0AzLX+X0VgpkpgeOEk6T7yYTKjk0131IyGEUyT8WVPprI3ClvJgzjHvpNQjVCUGAwNDFnQrt
aerVmdQaZxNpJI0UKOoZobPm0cGYV+VDuuMaK46KdLg79FRMgVwL3XLt2l+wonijSRyc26q/9CBe
AOEEqyJ8OChwN8z9Doaz10AnHKzuasRTB0MPdWWT6G8hc5K5gQd6DsmVCMN4POpN+VGIcABOPb6k
sT4s+oZDRRAgweiNcG9H5CFyXkLwhyguljUDCoKFC2CLK7IiYK9LbJ0qgBvEiZ/GNbF/HreUcBFY
l/oXci+xSy10W2noLQS5GQt88fEmTV8mhgHnrE3uiRUfh3ai0y6D305VQNb1sD77yp61XkInkUHr
0sxwx/sSWH6Xwr4l1fFSF4Z5IvB7UdVQ7WSfekuBXPKSk3O5gogVLgQmddbENF9GHfIs4PiBQvwY
jBhIpZWmyzHlAkZeGq5zV42oMPTnANtg5BeEiBRKPzSae6HPji/THLS1VtafdpU7p1j6MHC69j4x
ZpgraHjESUB0LCfjbjWxWLtBfvMNVR269oXGesQ0dlrIRleLuBWo9EL+psbGr2L0wbgTHbWg4xBo
BCy0PpLCwX2XEURnG1l7xkBHpHe/x6DyGpRW+lJmmgsArlgz5DfpuFbFiiz2lvrdpDPGXd2kbD2W
iuVhTKcXXQJUMiYacZUPnJg6+mSV1S22wHKT3trzXE7Prh10G0/0oF7rm55FapcYYILdITg5kuiA
KrkY5KZh9BmnDfFCTHGd6N22Ed+ikdLOpkL6Jq1j2DmCdHDx3oeKZu5Y7FD9e2u1BDBlgX+M61eL
+aEeD+EJTfUi0U8cjosPYeHXTkhqxy21ok1vLeoCWP5QTuSB4uDc4Mw2y1KuhNWlr2JKDzqGPIB3
M7gLbSK2GeqW3eB8+cEArpgSZTM2MQkx1QDPqdKhppHic214zjdaRcuyacct3XZ7VblldtXNIAfp
6gy/XEyG7UBwbjl1H8odxNwGvXg0W59QVOOhTqpltYiqoL3nlX2hz2jvc10YS+qSU5ep6JaRpgCb
c5nhWjkIYUXHwCLVyxhuXoIEVcY7xmPlvR5hWjG/2BQB7a7GsoJzqQfHAi71E5JhEHeNTcv78Wmd
IsdKNJSdda7nx+aR8o28BbVaHgWLvkhR9PhWsZQOi5bXKW/fw3Jas+u/e4/mPoyD/vDnv0RuLXXb
4u3Tsf/h++RaSd8U6yxT8TFwP4cHCiFuANyiV1jGj3FfaAIxybRAX9Enw4sdlR2eUXYKiDcrgnf4
lIAbpiulRKsa7EjDRsE2Ae2a+XkvVuSviCNtPT00bZxOyHK0NH2nrvQv2IvrOgznVlE/TXUjtohb
xlhTp07k+Yb4d2LgaFiukMFvHLrPDOa9HOAmEsZOQ8eUtOVj2IEqkTJvW07e2vRAFzuWdyurR0yH
u44EwhIxGrRsAX/5+XMzZGR3m6tMS15TVq1ZaBHGWpqmPjcRagvjIUVnom+69h3syZOvBGGHonsv
nbshnbNZYoxnYG/RBvQfngJRc76MbeelVQPTnqRBLyEduuBPnv1r0EqGQ+UyMzIgAeOCITgcOCB0
YjZVFLPEphis5i6lWQGHPwKb6SuSpxDyIEAyGCAbDVpfnCoPDvzKa3C6ZLK8MZznYbSNbx1B9Coq
p42Xms0qtXxINCEIFfelzz4CNAq9VMcWXwAGv+7QlfFulMmOQu7gE2RQgJNJGeMnbb9JS1DBZb2x
WdvRhW5wv64r7d4GzqYGipdNaJ5ijcGoDZCshC2MC6gLmqOrQWsd4eKzFPHKnO7Mo4iQJ8E8N04T
bO0889YtxfAUfDklvSOMUTYTj+qRmdYkC4MxU8+YHtThPCAg8wFQBaJdeGfE+/hlOvwl2dwZ8oUO
njTsgcnsyFTaGFq7MLHtPxZOkZlL2MpcHMiVUJPmTZgvhDNstAczlAZuDEWM9WiB7ndWoPiriWlu
IaQ6rdQhqtG2j+i7hZ4IZmZj0dOrv+zhKyIswSbrqKNqn6g0dE/NcJ6TInR28OlE5aymHqsi7sAe
m9zA2Ad/VYpT8WFx9czuCA58lhvkbxXTnKj1X4N5ST3OGz4Un2VPR95wGvSPGJXr/NWF7kBhG2/0
/HXMcOOTXjY1AB/NZWeDltNIIxkZgTFPOSgbbnCckwPOlcRiJkxapLjHIsY2JbK4sqJR6npvzgDJ
ObIuURJqS6A7CFYw/jnttE7SNCd9khAvxgfz2vZ2vIm4m0nCEdSA+lfJr6j04CSYhbXm78bSeRDu
mTkuYrIabLNFMmWwRlszB7OHVoFvZmLZ5kz0eTDHiaBj1S0GapuJVKbSWAdtvnZsOEGDGSw7055X
DexLwmsDEfkbyyRP81FxI5zgMsfDzuDQoHkNybQtyWopnl2byGC8sAHg5QC1tTci0pXUVmU8HtwG
Fnpwq1rv2RTTxUUqBYoTSSDMmraUxxA3evBkuww0SwdYP+vrFs3G64QSeyZIHZ6VtfkccFBEJujO
Inu80tf/9Hx6wH4sQUYOPi9TpvTDsFYWQC2DaUAuiuyIGUJx0fvxV4/3alaI5KI16RW5B3KwoHxz
RgquluoYYXTagaGn/49Zssb9oZE7ryT5fnH7lOiMI3FFja35EdnVEUjoPcrniv0EeZ4VLNvSvJMc
Iu8ARR4rwoRUEF26MaIF08zkV1Hqd1NLGdYiKiaiuIGxOzCg556W+Itz6JX85qcUr1JWmP0cfUI4
FxiHQqQFwJ9BXGTpD4c9bjYew2hozHXiW19+VTpr8lN/V7Wzdh63GToIkBUe2xc+YWKI44BgOf9V
hR4WNqf4bNK62Q5B+hOUeOQheeHxKQ1OZvoyomW8FZrtzMmTZjFx8oPZpFRoY/Y21Jq1I6dxERvF
Jmhs7TLGHqNhjQl9xNyShjh/o2MG1WwYbXODd5hHkRXe7M7EH+E0KLIFLdt4WaZxBovdxX+X2auB
cQlP+DxNSMmJB8D6lJB0P5z4Sq7Gwm0GJgS+uMRhfEldlpnSzVdZBi/Yz0wOHHBFA4YllIgnEGGS
fJsGFwSJjL4jnoyepltqp9oKTGQzR+aM+SoYxgXGQk7FNrSYstwNefYU8FA20Z0IrHmGXw1LNCgs
xdy84tmKrZtHbI/PDFf6TNcDrGpbktV5pYR08DQYH0FzasO97JnzLye+7hXPA2fy3mPwTMxZIZ5i
9ZwX18HdVQ6A3Jija/hdlx/D+FsNF6wxVXseh1083rtsW77mw8WXB8Nb1SQ5OM5zTQjDoH5V04/p
YglviOVNXbwpCl4t5wptrzitFE41xx+/yNkuw/49wpdUPWnNRzI+dXUyY/JHCudL1I6cgjdI7XmJ
QXy101+5w0bYQsQ/rUx176Zb0G4b1PrJXQtfaE9w5gfTS8C3htq59K8jazbQLX4zqmJCVsz0O3io
MzmF/okQyl9UfEv95xbBdYVCxuoJVPHukTza+UaGb7H/42tfCkJBb956ejcuvtyB3YdHBcbxturX
5bS0xlWCqrUePhF9zTKud17e7GGn9ZciWhbYwMXSa3a2ZC53F9ktca9HMJsIKkOxh1Bg+YSmZB5q
eoAP/dujTAmQwcP8QRu7CdyNy1jQljFO8tM4LW21T0G+6/01wfGjonto6rMOdiwe51nTr3SDBOJj
rbGGsqdvAIxO0UtI2hYGhLYXs5UOyUwjFqyzPlLA+2CN5l7/0+mHaiCL1tsOztUoa8QQ9Iz8j9La
tdaK7X0o1529q+0YVQVWjQIpc7FWBnp9Zq+2N9Pa88NYQ/8F5eGuHX+p9qOqSzYvpMvGRXqnuHwb
LZ5jybxF7lV4pJct20Pd/A7NJ1LmCW8Cx4FDr5pjKq1YYrJ9h59IDJwkCknk50djw6PwPlFWz0xs
f71DVu69jF4HmkqPh/k9MK61BDVrgH8Iw1k4XmyxyaiM6IuA/iUj8j1RBz/59MNzSo2Ug04oyk93
WGbZ2rcOWGUn844/FlLtaSy2GSIUpjWMnYv6U08xzS5FfAJMYPgXPx4ZDjDwFozr5iigWR1pF1na
WdX2tgD/STrIYO40ew8Nuu5ZuOApYMTeQ27y4zXrpwMXLZpZR5/1Nl23nB0m905UekTZK9a5+rZp
8+jajwYWInXOrbUvshXsP0/8NsTviDE851nEo+uIiQBJ4N0q1DZ+v3O732l8Mot2q1p5ASWxqKrn
uAWWgljWDtDK33rtWvQ/jvR3fo8svn2q1TNH8zIOcdmGMw6ukkLFFxpxTQCXyl+dtTWbJ8b3FmJc
Da1ZmlIA2h96uBugMitNJ/JHzgtvLSMmGISYIrdXIQGz+Rmd5dxuwYPlxlp0r3xPqp6M4Wy3O+Tn
7Owetvw2f2vDLVu239OKZCezQ7RVvEavxFJLYdXpp169eOkrMjR+h+6dXBc7zy+XtByNMs+ghSCz
L7N8NqJ1mF5ySvZBnt38WltoZgThB/4ClYxXxpss7jZlcYOPyUOmcg7wDIJfTCJNtZ9g+PaavWYu
tBpDEx2ARTOe/eCmWddMXP8cA9uFk/zU3nmkzgzPdnepisPgHSBYeNqbPlKrf5fuxRDnpt2O42aw
5h6Z9TBpgksCBzrwX5PymNU7jb713nVe4/EpTnD1LgmQJmrBBstrYaaA5ew7u2K6q/gymSc/PfXR
jg5qn+1Nzn9FWmMWZQk76P27o9jmNlg9+/SjM4l6IgAEob2ZLXqA6MmKq8wCSETjjF8tkWgO6Ass
GcwycTDIYqz4t1tEI0TDaDFy3Wtlapiflg4RkUX40ZbnFOwvl08YlzxdYzlvjl5wgBnjPXKJz3F5
alp8Jxe9vaJWk6T8Mn8ecSkcuv6she8NI47oKyorSpiLsM5jcbnZ9IYU67CxGvw5ieaFem+7CwvN
mD4l8tRF9zTcT+O1FLe6OGj5tm/AO877Ceb3q9MfcjaxjtZU+u2q6+g9s8ak6S41j0awb/yLKD5y
GzMXGMfH8qo8ijzsKbSdSD18LjT1nHG16/I3BI3HguwtgpwjoX6T7SfyNQLQvp1pm/BQA4DXyKrL
5lSkvn0CBl44mFIXj1hEGBhkdqk1PYr51DCn2I4RyJbPzIBBu+Cv96pntcTHJ2KMwm/QP1dcKZj8
fvuUDpKkm2SZEiKVjd+9urXqCSVramwxldHNB/VsrmlbEn3DwY/LmMJc6mh1ZMCLOl5UBIsvXwlW
h7WuMDWvixCO6cGwrh6+fUv7FSJJpWjWIjrfw62Nd1hSnfKrHF6n+iUJiV59qiNOPfGjuTTrbRvO
EstNTzjK+BtdsZ59CfUSprcmaGdw1AiiGRZ+eeIZoQ2fk3taL0ZcWcMTaDUwNjHe5CObstWvuH9g
8S97BWRB7bnqIOGtCrXbq8EZP/M+2uaKqgnZYBzAgr2yf3FlGkLY02feFVjyc9PYiGAnO5Re+4dd
KPzqDWoe+nbe+NkUoMfZn9k3x/JVDpeHbptqnJfEWzDly7F7TgA3aFjTxTFVOzHufPzB/WfKlsP9
S+JD/xMhcZxgzPicxjajdrOtb0PhetuRuVRUSxebnLFymx+bE6vRnJr4ZbDwsGf3aV/Vz633Jtxl
jl2l6PGojQi7n3joVLqx5MbXt/n40clNYh7AVMdy1U6fTMgH7SuRT653FM6eX0oQHjny3OH2+IUj
kisLIsTPsOw+qYJtDFKexg99xrNKR42KHcYm96tF268iMPfdHxFFGzvExyynifc5xa+RfYgeD7e7
zpw14hw8PPQ7+B/dagDQT0hXiJKB7TXOnqk3LP2zH3YJwlluCH0tSUeLA33eEcVQhq/FkpBkMeE2
Gjd8apJlQEAXB9WDUrT9JRZAHvWYqKiQbApiHTforcfuWAnMKc9a6swdWrJV4iwJ3psj0V9SgYMo
PHjYP3FK8328Xy7MQLc71zgoIhIku22MMWJY6vLDqTTGWc+uf+BoHkfricK5nycuQY2z0uXPgmXe
pl+d9trjpDOKSxpgo1t5GKJ62FB2eu2HZWUcBF0eY93rx3IgsUS7jYSf8LbAx42KDbtf1J3bgtnQ
oK/ccgdgGTF937+S2+LUX3qyaZot1ClHzRmC0E77Lyydx27kWLZFv4gAvZkGXXgrGxNCSkn03vPr
e7HQg8Zr1KvOlCLIe8/ZFgnkSG6lyLUT/2oGrhZ80roPOchTrAQvWbmlmpb9NhP9uGEO4UIUCm9q
/5aInnp0uRQqshhGnGulS0l3pLlK+zEkrxzFaYEvK6DH7dQbDq+sTMGGhPQGeyElbrs+mLY98xsg
Wo8mn30WZ6cfLLtgOZnmGW7RaLcNj7h4b6mFNgYirkSn91fAGVO5z59V1Cerg1rUP2oMwPIpIsVK
vxgZLr0dPsM0dXOC8wMKA4pTP52m9LMxjE2kbsUBE6ILbL+Jk2uivCYEPzjNfBD3pp+QF5Fx0D8q
7TuP3/XmXpZXkWAOcnZFVzH35bTjB6EGcTYOhnZfmBRkIG20ZJ5B31ufOebw0gvbVjtDP2w6dpAF
sCpJPsf0mrSPUvb4K9nMkL8fBgELr6P0vsp7QK50eFeMr5bwkhzlkEewpyvnu4I6EWqFFOAFOjNG
minY6MflMk3vefaQ+y9NIUDh2cEKpiQr9ERq0dYVXRv92LbHTHbkP2V5JPqbSGOhLALfJH+1aFOx
Eagven2d4nuWvQbV2eyOZUPfy6ZGL49zgmiVo9nd4+UyqL9UnhBCH9X7eXB16aFKP0nyiPuTuUNp
kfho+hwqvq1NzXrhzNGpOwY6XtnPSkDwfwzEU0aCwuI3VIWNfyhZ4Zs4qWkbtUQb5GvK3Ym5C+1U
/OXi2yQp0s/epIpmjU0Xe9X0xuomk/+Co5WSiSIGmRb4Y8nsxxn6NvF/RuWdHH+bpclWxQ+c7/wb
DmAP9CCZ+Ch9z7F1LlnPYmkfQsda711ytBqHMsNEu5jjsIEcwaL4YVV0IHxM+RG1KXG2WXbLVYlX
+Z/BCRkLb135oQgLc+uzVnyec+ILm+JSJx+hcOxoK+zTP8U6oSCl2G/o92AVAf2kmPT0S7ii8yE6
X3zYEQZjjd8Lu4LCPrXNJi8bfbk/BuDCy7M3+Iw4PSnMVcSrKZ0ISxKq3Tp/tYqPvJhVBVx/uZB5
xZ85OAPNngFugjVMDn7C0zuvnU6M7tpjhguRSJIbiPxhkUK3b9Vuo4K49u+98BZL1WZCAkU32WYO
fpHxAuq98IHn44sc8hpSaOYQlbBRa9RybMbV70QSGRWQdiZdZRlV5alUX8bSDwl9VhGOHtJ9ML1o
a0ChSGzOrSVUGSYv1M9i/mbpdPDF+6x7mOFfDsFTJHhsx88Z8DgZr6l27jHY561G2CX5axlxUAn4
UYlwPdpk2SUt9tDt4QFol6QDMns+uyiwn1r8OrMay35o2TWVTd2hNo+kkW3W4CWFuwMrLcc7wAXO
4OWD8x8E2/8ubdio2W3tMl0fE65sehyInfkJ6AxMKNQZ5f1SnwSOo/AalSe+LDXcLpR5Ri9CAdE6
cM389tQ/8NwBFlwih/V6cKlxxJ3qYDzMmIkzl/N3tr9bANHBg/RP3itjqwR7fZ1o6YGzXnO6nyit
JiwF512NjOuNeaQs75V2EuNDJ3xswMUh3U8rcL1PxLuBWRksGiPCD4sqUutbPjKCR38il8BUNm42
FkdrALfV6SQ5cosSprkQCNOeC/HVIk3BtewcSlVMr6h4gWMwCnqSJ7pi/S8EY4LYsBHzbtLha+gp
r8oA44E4u+m9CE7a9NCqTw1Pdg96xPaVXPP+MxxmNxd+2hgtGh5xYz5C5K2PThM7o3HIDBA++bpu
QHjoIhxBsfWxRg2VBBillJVYjlXvleRTzK7m6MrjtxZ8x6YICFw4SKg2COn9QYf7SO5G8ZTr8+B8
E6fVaC4b8vRRB1jxfUM/ztNRKl9lgJWW4JWd+SoKR2LuiABlhGYSrdTdYr5Q6F6WX41GCQ0G37Og
X4jN2bQSGXLbOMRoAHKNl5G/QAuosSG0o+bz3Xb6Xh5uVfeXtH+KgcXfAo7IMR/CVTesG8Vhid5L
jITjz8xX0XIDiyTLhG7afLXyroJZmPgotpL0Zi6fCwAYU4QjaSDG+adg7Eh8CrP3iueglMm7oC6K
gIP/BmjoQaAwq9ivVS/gYqpKF3RYuuTqI+jG8Di/8HYQbdmliLEV3npekZWJ+snAo61gL1Uv3eLx
8kQMMcY102mijx6z8S5Yu3LzTXBUTl6b8aLFb9isU31fqifOt0x5i1rsK8+qYds/aPrWrNl5tqb5
iQ3Hjnqn4fyUAkANYDr5YQos3+JNxAltbRcqyynaXbMnVNAbqhI4Rxkigwvxbxj2thxZBfdoTMNM
0Y0cRVeYXZk7gNQbMlzkV0N9anO25SMVp31V7TUmjsEh+ZSXKsbgW5hbXCJ69g64Nmsv0nJsqj05
aGvxagd5MVBfVzokAoJI8r5K/8BOJq8leRNFVO+O5T4UqWmh/TrzdEh8xkpOeu1FaU5jAN5f8dPK
DgeEInj1n5jsG1L+oeVr38i+B+F3JsZLne4htjwDTkChSEumwosIBXV+alwq1VkJ/abaMr4CBSU1
CYKN37RA0BB1KJTZHGr5Esi+of22yqeYP4rmlCWv5UzmDfejo4//mvS7CzI3ji7sjzqvQmNrskOQ
frQRX5N6y1gqWNuW2tXgNubbNvqgVCHUvSj5srCDV5Evjd7FJP09Qw7/EmPZjREDf6zvvQXpyFF1
YtFu/3TdSWfb0t0wOPRkIhXFcWrcgdyL0M9k/AYQOjDXcpL7Tb+XBh9cTgSDDDBoEO/sLcSx97ug
vJn6ayke6OpUHeFeQ7W3TyUxnChTPYljSdjwe/EMWvvSONTRSQvFbW7Q2618Ftmr6KZAyOpBnV9W
qdR/oVHrIU4UJEUgjbkXxxOAExTRoeAcSYt3HuwWK07FntdZ2yF7jZaHlT7JedPrQ6tc/t5E8zPh
alFWTLS7qpM7NduGRTmvgeaBvijtUt/qWfGELLCFAFRyeWbGt2akOL1uunXtakDG4TEGbsImu+Pp
bK3jNL1Fa35pjsdvuqnhb48IbCRATkGF3POX8KJid4Llvhh8nPHmGmkM1TNHYfeQmVMa8z4tj8Vb
HLX+h2WN1jSPyBdvtJxxw4SEeciI8OkYqPmpEmqgVWTJ3AgwYZPyQxhPKO3yylfUY617qBKxtmRM
YUEd2B2x/RmFHNMGjBdSIXaR7bMjtwkSFoa1FEO7TT8v37s7OUl9M+QfkiPsiaAQuwcPQEU0vGTr
yw210NFrLeAOIiKX/BjpWs2PUHRH97sWtwTcAsiD7PcNMjh2f9lTqJ9ItqNCQJ1NtmNx7dn7xW9h
fBvyU7aCAHqGGO5FIh0/4jm14YodNTK5cDRuacIOIzp6p2c8oTesoB2Sd8smxV++rL9OygZCXg6q
jlw/S4T1giA6onFopVO7Xugk6si4NS1iI1sXGfexzPft19Ccqv6Dj0ofwPHVvUwygmXes4ryxC2c
GMF7vB123HWeQgQzcXz5/KFGB0RbAmsQf/0gslZv9JGs2Z9FePTNxdS+tNSN59+Q5qpx+VE9Mj36
e25958KX0TT8++waNt/YvCOMsTuoO30geY9P1AK/Ztt2tWA3utJGCICtB5Av9U+aHun4GgLfWuaO
GWuWb3wMdeZaWFNZ04ettmL50pfAI1Fktd1VDwUiJnXxjPtrXsdO8RI2EOo/cCkldtni097xlRnx
PazPrXwSww9IgDHegrZ2ax4L4SaHkN1gaA5q4eU2bWNsq9tgx8TIws7FKHKbkDs+JcFqY7bpUUUR
+5jC7zCAqK7hb4WzSmZ03L1G2KesGPN/1tstkHSdXwfEZ9RV0QnI9kPqFyBzHAp2x5iuD6+1SzYA
TSB+uVXLfeWPyF780bop8wvdjButwY8g3UXAi4w8Txp5lNEnJQx0r5LPyGJBQOh8Qd71iRadyC2f
+16xTZo3SoekPQhqOFMaVxJ28G0gHE3tw+ppqCOr+0WtrtH8vp4+Q/oqlwfVH10x92Pjg8ClzZSa
hOelPAE1otiXyQMNr2+Vo4JW+WR7kOvrx15ACu5eDwTCLrhDjE8da4BBkxFjuUYiFDMqarXdaLCn
b5LBhtZuLpbsFtUuTcHY7+X0ogp/BIEGwZsyHxV9r/dIJf/m7iSV//T4qUgzwAEwynuW/WFwpWPk
t8DHcAVyAICztBM7JTNGOIFRfcaUnCscdsMvMtBNZMfIgX3oDH7y0iXwPblZICy0yrhVH2GHVkkz
/wM5YtYX1MsoornbrGXg+8WBcY9PvUuWbXUV4eckvxPJTtiSj2X34DoF6ZF2CAk6sSoXwb+w/RWn
11q8zMptygWX1EWQ3pbVsoTZumr6d8p/y7UDAIc9jscGfrNl4UXd4gCPAt3ZFvkq2/yzFE70maqZ
lxHe1xB/nVR/DXlOQ+j1xUdT3LXpY2kuQeeZyBAU6UdG7CTUWyDhgoM96Xat+lLTShmVNxGZYATt
QzTuQTAan5PRIVNjtiM0pQABR7W8ciNTXMk6dDEZkXeRXxHb0ov0ncPHDBYjfXGKyy09bFN5IraW
AxntREg8UvUwqbXwIj/Ehu3E3vhj/U4umQ84oAgyUbB2t/0HXQQBaqnRF4vroPwTiehb6AeKi6uc
u5yi/ZfJFTYA/TcyITgNmUit7LQAZIvwLfUfnXFn4m1YRiKX/hGWUBCNuyA4keRJ5pvOVq8MjFKa
r/AFdtUx1X3FFuG1iUtzeEFIx6rbj6B6IcG5vOoMKvQJSCXZzuMKGKd2M7YEM/7G2imMdwjjeSIk
ZKf9Ac3vJjeuFipmntThwVFLbbcjWReTlzbYQs2AtF+T4t7jTjQtO1Nd0iwk/vrsUcHCt5Bx6icU
ENIb4sg5x0irpoVc4ayKd5VA2h5Vdhv2le5UKDudzgLHwlLsCRgkTaFgiygCzhLGhkmg6Fh8TE67
wTefoDnzo11e7MBT/BYfZHvAitYp/9Tme1WaiaiW+p7biLpbcaK0FMbT5NgJ33UMUesPLoGejCv2
C+cXkdxYrfNz3jsG/Z8du27IVSOgK0zWyKWm2dfF4sokhLThSy4921TyQBrRYWwl4zsjA3m8p9Wx
Un21fFaYptTp3KtuEB9r6zSOaILuK2Ai5tauy1mt8XXK9WuTf+TFCuB4TeMNLEv5e2/89Ma/avgW
ZWeQT6gcbfxKrUO7dObwKYLiONSnEcboJ47p9ClRKog3dB4BHtv4nxq95f3t/j4kNxVHQupLTuwy
6uBDdfV0n1Guk2OsGxmlaUktzUen0DJgbFl6cqK1zybwXsFtR6/GRlFiG0MgK+e/FJYXdRYHLul0
A1+Chu+Xq6DJ+Yf4osF6VNNGF+0jbIU2Qo7A+dvb8foNGdhJ6SS41FXnztApEjx3JT2KGGx9r8G1
N1viUML8DN8BWD2wLPCXrtXVG8g6nNJQOAJhAR/x3aCiYAT+aF3RRv+9CQEdiQKIbwbDRTCMjoyB
IWbaE2Pf6jyZqxAdxHjMVeyz2ZXor2HxIwODEq/cOfAUSJCj/FkzI0ZoHw109Nn3GsTD8Z44XAe+
ZH2CFECcvwTZP3GKjxNm/rm4C90V5MuOQ0KTZqhvhluuSfM2zWT9Y+noN7MtST9695b4nL7dualJ
X0bWslGJjk+9KgPH1b7rEDuwzbQVfNfCYekukvVW5OxMMoeGeAgIQ2yrRx2o4CprNIwdgT6IXtX4
GcKQZGQgIa4CW2jV4ZFTPjLj12hBA8VrxxaOCZieYxDj/BvAeZM8Cf9AfLExeDWawpHGLU65FsG2
tWh+ibC+oQwo51yN+KEa/qODo88zv5qqctnbhPaWwZ8aKqjvt6N16ueVFeNgyXtii1EZmz6ZDwSA
YphcfFWvUeMo9ugDra04T/T7/wtGfkMTlOx0Pxsf/12okI0FZTD/Kp6zcvqnVKTaS3uzOFTWLuQh
7v8i9RluoDourOhrfY7PD12f8s3FQibVhF+S8YoUEs0akSAhX3C5DeuCD4h65p54ZvZ4WXhqyd6w
bH4fNrDhQTCVE2dcAPGdMIF0uVCxAPH8kWe/4NiOgFwDnhxanzRn9aIMN+kqMkeAfqFPJJfXCxU/
X0NR+VTD8o8tdoJoWC+UEUzbphgJSQNvA37uPLE2FEYYos79uiNnCoErac3omjGnhb8mKXk2UXZg
nPNhYu/maSp5cBm6BiN38s1z/o+rQ1mTwtWSVrdbQMqErHMFMnYzvEDdtwENHtmha5n7VaKZIcya
DDg3b3JCkFaiP4c3qasucWqRL0EaVfk1Vu+oW6j9JKQMlSvXoOb0VEQT7AU7tI24ZvQK1BSXDeJ0
RzBYf0EjFyIhw49evsXzsy5/ZOwr/fTUxZcGmxKIvuHozZmpLSjuMTzpgChgBd90YhsLNjux+AoF
OmhQHsdHHXNw/jdInzOK4zwMbIRmgNZ/LY9AblOAWj9DVhjgLFn8INbR1ZYDClbkiQqfMAJ+QDuy
cmyR5OkRTCYb3rWfuX6XyX1u891I2vd5rN50BZlaS4ht9YNFqbF8LYLZP42oT/iu696D8gglR80/
K/Mc+6pjGC/T1twF6kMoPuR4v3Q6kt6WrDwoPA2J1H3iXGYVKvHAAMPbMe99f8MduiLCcoxclTtH
C99kStuF6N+QfxkQEDQROUKWb7LyhU+KE3lF3IjvNfbxfJK1F9IdleqSzY/1j7aEpwnCUCAHmkw6
2jn4hOhuVYkzs9RJxM3iXdXvbAkqXuY19vWAOlKXPlTodSjSNPyb4s9vmFoazDykeSwbORVHmrjr
kIBoIERZT585bX0OEuFGCVyFIwqFQdk9mwCADuqojB7x6C7ylpRZa8U7ZujgKfUKECwSVHBivRrF
G7vAJk9cEiWnbUqTlY+oHV6KkZgIV7vGkoKkGdmqL+6L3Qgdb9H+e7cig4IEMg6irx5V47OFoSaz
y86Unx6FmBE9FzbxeVgYIt+XD8jDNn2X+H4xGiHQziIWnIMgEKxZehgEFmTkcVZeSsoFmvY8TN8z
6zRdPexHCj+py2UYnegXQAYKE1XAWUItzERFDoQpH/hfDdO/AcnJughllQCSC76sX9erWxvOT+Rx
Kgx5On6nzVtYXlvxwvKtpj8R8cBi8hYtd3Z9KfqcGtoBuTGBLwj1gpOkiWWDDWjTBS0sHNlRaO23
9GzA1u3Z4eCyhchLucRbjgTu1nogknX8pzWDs/4sAKzo1yRgy/6yzvXkseDQWTmhPjyViHnp3CS0
5B7K9HzFG4mTeXiFYWuWI2Y/FLDC9hu4UmMi4E0cVUpiRrpe1uYEmJdIRHPmmhTimAhefaE9SxUn
+k01icOgJ7HovkxnIDFow8/o8yZKgM+R9goXL1IOWjFo5mdqfupZJKvxM5j2BV1EyqmbLwGzYvsh
ildRuBQsfwWBsNm+d1AwW5fBpgylusn9NlgUu6x3HRAPbO4mafyW3xL+Y8WaXAJTYElz3Ea4mwh9
NuQ/OX80RGp91sIdZRR5jDC997TLOS5f6NrWkS9DOQB30EVa12f6eVRop5IgaST3MnHhisgcstBK
9FjPRzX3190uIv/HwbITH6rkaqhONvtGSYZezSTfHIR6V+e+nG7xrDAI1eTqkOJHN/v63kkT8M+7
oZPF9jCQrKapbAfxm2J+9rGyMYAkr6HpZg40YmhDEK0zFLqzKX2mqFScyavjXba+WB9SfCaOwK0X
p8dZZsfeoHiWeQylbyH66eRHbLDekO32FDDKkSIMomAiIwrAfFEzhEB79WeEgIcjIiSf/Em2WQ+E
4WiWV/p9BZ/ltcWFfjMyWsC4Vw4Du8T6lKHFAvNws4q3ZFeClFQHITs2g2/kXgqDnDY/bIE88YnF
4x7/wyUWRV5vXSQNERxlNIwm5d3UfFoQaBwD/hAZsx2ss5ZKoM12tiJvVN9HCCYCwZKXZDp2073U
t7l+BDmCZyIviydqsXaYcegOWTxdviX884U0VL2nDz3dpiobe3Ls2m2/2JM3u/ws6O1bl2+bz9Pc
TdZO+K6Asqd9N7wxxaO42ZDutQ7CKY55lbPDmjMwYAb4WbZ1MyfAGZyH8wE+VvBgpbGV8BVMWNLM
9akvWIAGRpcuwQJqh8TWaAeLA0TDNfWFrwwj7h4DtR0KwBrmSPwy+kRvkkC3lz/CP+H+Y+ve8Ho1
tMBajGAJ9RXxmR8x8YZtMv22N6prGNJVm22bvLnEWvUc6eSS3T4bMxAiL3O9X2BX2MagmNBZPRaq
CcFEDSB9KT8xMWA19OPC4GlAxArBNbJeunAxyVESnkH9Peufc6Wz6vSuEcibrgVsQ0TzljLxVdF/
EfbIE9giF9AhTJgbUTrMPL6zNm3VWt0Mw48hYm06crhiveHFHbb6btD8mvlko/szQfEPa2YDKM56
vJthX6XPjPkM2lph86AUF1X4MxMukaxwDXpRfsQ0psivKcvQcleGH+IvfY0szhUpzg4TQMSIBlOJ
kbbXbPctEDPfPyK7KH02CqibdZqp6wop44jxa03DO4lStCqiYJpWt9mmjP8RFAbOSpCFY7l6cmgZ
IqDo1r2iWph/GEgyon0G+Gziy9t9Xl6t5mMduKofjrgu/kwMlmyT3a/glV9h+MnhFIbWmEbShSrW
EZjyMEFYVmOE4NVjvUNNJLbPdv1SDP87Tn3uIRRdrqbtkPB0+NymfRsQN8sw2wTXRIC02BBVjoXn
Ww1+EUjgojSgMc8owdcLfIWs7W8DlkSsk81/CFp7bPTvhpzVWv5UUsjxHXTXONx5DPrMn59F/2jz
s4g0dSypJiZrHg1/y8EJMUXcB3iPHThRdJRtyniS+0oc0fdFVBIo87WkToSME/Yu1FffMmGXmS3r
qxKHdtC6r/025XJkNIsrD/mLiBDCChR0SyDd6zHX0pENrQbKufqfHV5mSdta5k8s7qPiFnTPGbZ9
DXVd3xMqtxkZm5qYsOwflTGQv8iNH0TyejPfowdaMW/QDyj0IlWuFl8LG7vs4ozyK51Bcg6zth6n
CwhQ167CEDb2uXvGMB4EzSz7lfAug7eKB0KYUU9V8Kr87rw2qOjcCdQHDiHq9ySC1iVflUN/iWpc
J9Q9Gj/T+NKjH7HeeGFbQrGDba3c4+oFlAobkCFwgGVYUa/F9CJz9EXdq6l+fc1A1ZGtqm/Yse1Q
+eu9EVSWwk/lHG7+1SypLS2x89jaMEil5rS3LFq1yKIE+qdCjr6G/bNDSqJPfKCIzy1+nYxg/Cr4
B42/DNcmP9F8l7V/RfHTB+RZVcjt+2/TIobUV5nfpFa1u6+CM3in8Fa8x0juMYf+SpBQFcGwhgm6
wuvA4yV8cObUhKv3Wyo1aEequ99k3I/lmaVSOTIrcLf+KDRUkVO93n6U714m8bGy//FWrENYBlDD
8QaBKVq1TWwUdQ+5OzaIDLV9ykmi8v93eah4h1axBiATqUvbXv/Qwq8cYpBIb35HAAXcv1AopPM8
a/JQ17TMTHGFYc+Zp+pnevLAuC+rtoHUDy6vN0siPN5lFR8g8rhVlgFTEn8/b4SX+3QdyV7MMgFW
GtNWEK+GCkBGBTxny3AK6CM1B81C5hA8TelvKdjHfDQcmyU8oUIDccntf53qT9tuO1L1thxTvNZj
dh6idQApYlSRH229SwU/5UjSHYzirP31Yw1EzW8r6yIUAJwmki14n3dUAXV1rvEI1sMXgBsdMW38
DqA2JuybqoeYirfZrOC+Rn895BPCmFfZvUK2nwJQXuyK2RGKa7HsOmKz+Q7l36wL+EczNIm+6Ypr
LB7I497on2tB6NAdmNroXy0lJ2ooOaR6skHCH2Ymq+qND21KjrXLbTpvV9Qm6N8opUWyvhImHmKF
iHrkCDsTZEKIXRCFE7dQaBwtInpZGOL3FInu+NBnuD2HNaAdWJ4CdIsQdqvT78ylvCDjEpoXwoFn
VrGAvcwZ5m2DlEa+KZKv98immD6YutbZD3X56ArhETp0PfXRuzY5vQNgQMO9Wg5GemxFljuGw/k8
VCf0Kw6wsgi7C9wkZN8kTODael/bHUwPR5auVUgAH2iHAf5lbEJZ/6H/yeRsZbvO9EX4xoVoRYd7
T8I1XmwTJOAGHmdK9GyFjE13scfqRJx1S180jxhXH+YmzfhbXRICrcr8/GwbLTx4EaPPiaDszGsm
f0fmjUdykndkNvgm1JhKxgcVDaAY74ZLZMdI1CW+XsjR9Laep1xcA2KF8S+qdjLHFIve4Ag8SeLm
JEEOt3AzlfIjWF9m80abHrsfzc9Dse2k2Na6rzUbCPg4YuPVyt/eI+gj4LyfbKAPVPoBMCK2gCEw
Od5NrGr/8F/6sIusJ7PLvdYfV11cn/sK8oYhbk4tzWXIIqQN3T9E7D9XyL5PXnT+1mBAPX7n6F9b
2zq3BJ8ewT4xKqwMhHiPKP7I5cFLaZqitImfYDFsELjiLFooNsHXtGKnaRd6ffAGIe0xV3XdDxwj
Z7Ch7XT+xALIUJwqlAJcssarhZgr8gkcarJDEv+G1k2W5s0X6RQkE1tbfTkE7Sn4x37R/wvFAxF2
pU9cvQaYt3DWYacnihAYlS5MKlUrCk12DUMeE+OYis4atYBpD5D7P9gPLIVdq+v3rHAbAgnWZbVF
SWpVL235O7818rWsvRHykmdBcnWCvpeThta//WhQbcpvhs2Ol91BMZoA3dFXfprLr8KJPE2B0E8d
rJlTetMQkAf/LHIJR8hQODFcHpzav6awY1SW+ZqSDKGKYLIdQ4gKrPXMZ+khQd7OwMxcYP43Vmni
FbHapeEJEwhiQt478FS8mkpzNbvTfE19VJ3qrvVLHxiFax+ry4mZIZCwxkc2BM9QD3xvb+QgECbx
5HcTCSMkNt/0NPDCkggLlu3oK+q/O+n5HzptvXaI1kgX2QRo5jCL8HDX8TXyLFserSO5FpxfN513
upDOayujw6gxVZcawSszE0OCll2mAFiyQemYvXAXpUBDOS2wEQgw4TmbRslWwFvA5rZKukZUJ5J2
yp+xxSqP7wIAA+nM4JBbyIno6T7ZgBg42L+3LAOe2R5I+3LiBTfBj1VRavE5J3t2ZfoJR2lbC+cV
UOK/WQ1hcoyc3RFKueyB/lSqP5iaTkw3mJWPhO12xWdZHMqtiMjBj37lGOqXM+fLVLZDgOIm+Rf3
Z6F4BeOoNW/+muMPjTG1/iyn15ENeGWqV11nPH4h1eC4URCnAebX75Ia2KT6ruF7Q22rjmn9/Lf7
g8inBHy5RKboUFg8fCjUGarAvlt38QY4FGzkEBWvMy+/cEvFm1Cd5nTLgKcjUCM19lPQnnI+Qa3P
m8gMCML9SbSnkJcPayTxGorQE9yhWTnmUfhbJ8M8/hG7S/vLsAulRt0n39rrABAljA/i3DeLdkcz
rBKkou+D+KzIF3E4xPkn8SaoaSZfjc6yTr0CpErA7hZfYQ+4B7KOgI/LqHyu5ElbcEYwduuGQ6oG
g1G+w6Rsm+mJFsc/VNLdZ+hpaPWRZagnUl83NdROyOvXIBqi7QmeF3iXFW8V2C3mVyu+sM0YRNCK
/gjihCawcsjJCHEMKcPbHP3I0qoJx1/zXqtnq9itw89U3FYRGHKjYdjP0U1HndwJX9Z8yGpx0+Wv
sUaEEea012F5Exjv1XZ2VLCa2ji2w3sr7PXkbmXnbNGARnnzxjvwIg4BKOGtKnjrEcDIaMHaNLU/
fZcpFq59OwFJ0N/yJ4zXqX1XUPeplzq9hgs337YavKRkLDlmsws3lFvICYbZLhDE9VBIrkK/FABG
e4xH5DaBF3aXRWTCPRrmvdcfcfQXJ28jVEKPvAv4kkek0WDBWHFV/j24ZSLGMVm6vEL84mH9M3Qu
jD0HxleLQLHPOZ3r6yKQ7kcPyU1XroJI0ZdiG4jjV8Vt1j50pvMoOq+c3LoMWelri6IxVW6hRBD9
1pi92uUigSV/pBArbNRdhetAv2bKo5sZItLvePhJe9TlV1gAtE6sbRPmN62RYIf/dGE7tAcJ0TM4
b23L6c4qP9c1XWzvgfH4+Zh0zQlc4Art2cTAzf0vWrYZncUNG+MkH3Ou90T4Sqev8gzLv0YlMntV
+r+VQjLAcBZoL6NAHtDEqNPmzWpb7Ak7iK2Dskot6ByCftsaDRWTH0313mOyLF8HvhpFer1WEbVr
NKmBscvM2v1frxnrcy6RLhX5Bnvnuj35LbNMdwRiajz6NhBro2nlcApDnm7TtcJfgic86O0GXTTK
ZAyFmFu6P8JXNyoDSGe9sjuRwi5I37hmjB5IW0JosRrlq+daa0v68abGYjvLZyG+WTXMPWfBCjbT
cN/uu/ZapaeWGP9yH3lMp1wAkw+2oafujH2u4mpZMRLaPfE6rAQ5us0VWVH4QqQUPz/KJLIkA8CC
VaZh83m1D5E43KX5EnW3bx3YaPVaFyjLX7OE2SbD5Z4Dgu/D6WUuOfIw6qzUT18z0IENys46YkAV
okimDW+d2dRyK0Rb8COteZrNxCjxI7HcGt+DDvNr/FM6SOqNUu3A8BKoqJB+RA1H2BKdub0sMOYI
JQ3IW6ygitnW+vdsfCuABXJa2bJwGXhntOoN2JXLETltbTP71q/rcj3AjUzFMxwVuDlK2vkXdJ2v
ce0qV48wu+1mmK6dyqC+WavUVE+td1JCQRQGiTjGrND+sSEgRdlIde4YRIAu/CAam3BLy0XzbqoD
6S2H5Zvff4UdLC4Udm0xHnkOOEIb1oqNdpGtKxEmff9Tiq9D81EI+6rbRiRXAGMi74Mf1Ulm8Kxe
3yjM31Nx0sMX6ANbgubpORqaipcKEkdswN4RZzS4FAXxbQ6uevEbNow76VET9n2NdQVJDd5C0olZ
RuwVvggfIfcEAeNhO/gzl0XiEMAy3QgnX3dgAoWJTuE3hBgO+J2z/mcCNkolZxifAtMljLOk7BBs
h4oXZbbpYwoHWQ8u/ykslmvMWErQjAk+jRhJVD5b8J3gBSqVkGrU1Tq0k1FGtskRnRSdS0673RAR
NiJON0yAE/LNFlPbZwtq7wb9iSxxLH8MXe+xUzpk4jT8xi0RcP+NARbNODTmQRyH+iMRSXzna09H
WMwCpfklUO7RfAnzp2bZybJPBYFhmcPJhqxGRmpHbkMS3gZzhLynWW5eSQ5HF8fN77+G+PSxJYVE
pFfMBlvsKRDDsZDeuvkOMlaCqEbGrVce8eb3fySd1ZLjSBaGn0gRYrg1M5WhXDcKu0DMrKefL3si
9mJnoavaljLP+bFl+sdFjWwI3GhRrPx1T7J4fivcbeQcUGry0ZOHg/E36lsBNAgp9+hSYBB/Wv41
0L9r9Toi29OngAVBvTLjhfods9nNELIk2F1mJgEg9KtDRucoQ7uLpe20dkmsLjpxWtqI8Sq1HWp/
NPLYd2oLuozrVguWMUtTAPBaIanFcgJhlHr1UlVGTINoXjnGN0V+56vwHW5tzpeypxULWewAnNPf
CxRAfNHQD3OIJgYYVkEg/w6gT2kuDrdoVx67GYITfxZZkH2zDhoPbxa7FOTAylu27W+X3wLWD9uc
5sk1tJCHG2fEyXh/ZyEbryfOJ6bqUp7oGbvynDWbtAlALJA2RIYM7h28rPbV658RxFFba/OuuNrD
wyTYUQ5IZPlNfKpZFkgPZlr2M9QFwjyeVhq2JUZsOQIemDwIWynUbFH75Uo8XzaraJBna9se1zxr
s0Y9qDSPN2cIfwattf1EWSEONLfgk/3oWJvU8ZgT8uELbsbPcRPnn1F7FOeri/KPOMfpr4SeQo9f
rvIbhZxJPsqPas+nB8qLim9HfYsBI0Q/HCKoetprOVRwi9q+nceWNWmVi0ZKr9dfrGyt2WeMCSVW
B08na/GS9vB+kCDWBxJc0sU4+sMNkUlEsn0ONVcXHu5Z7JD0KPB/Z/7vk0u1Fe84HYpIinjb7fKA
DxD2masPmAO+QOCCOrdusVeX48IaTtJCxtE1T6ynGv/BzpvhgzgBD7m+rJ9tquKznRSjoKLXi4oO
BkCX6yNPlPlQFQt/YEZATpnLN9f98Yd00eIhRFypSz+68xdkN49IBG5+PlctXBD8Nhm0DRVTPE6c
md1HxIaKmXhU7mJq1IKveMrIUp1+0JZlJStIMI36CyVhZKbTOt4fAC8aBCL1TzYuUeeIL6IucOrp
KiE6pMNQtJYAHH5LLoZsHgoHPVe7H3BeRymOfaKbUlTLMabpcZtxBvqcLHCt5ZzoFzGDpdGqO3LC
YGoi6f9JbwB6r8nLR7nGJTrLub1JAAPst2cOJ3xhO7NWSjgB4um6F9buklIvsHjvqaDajXpSATOM
D2w06lV3N7zl0ounzWc4d/qfGNzFAfDyAXLtvPp2R2Dtingh3nqfnCVhGyFUq2QPQTL6pOgEDcCq
zw8jSEBbWxOve6DglqZcRlCPwrACZdytBHFQB+/aEg5TO7lXnsgncoAysMbwqlejkM1DHSKMww65
NN102VpnPSXdEH8aSdTfBL2hthGEpXnuo89ekCWctQK+LfHHxLuBbzHrXzzrvLqAHeYWpsaE1Su5
wmNfXK5aAXfxSt+eBaZX/3FZ8RAF8yocGO3VKc0q0wjz5tCDdTChqtWnORzGpbeu1Ic0D5ajsRdA
RhEv3SW3LvyeEAkpZPo0KDLoXyPPA2ELV5dtfwTil+CuT4mCAzN1F275pUqwLBqaSxJ3Soxbp8ZD
52L/RTUBDdofheZ9dLfCE1/ajEA/l8sC4Yc9uZXuoZ263AMv3XgD29O4jYtr686QLFNCQZrUTFHG
edDx6/D9kX+Iv28lDg0faSlEFsNGrf3y7/Dc4QWD99SsjR1sewOosgMVU78G7ZRIZBnTdNKZ1bJT
C6Rx28pHnnMCNpyxF08Vm6PUR504i2j1jddajnKeh6O1UxrRMGYXN/3Vmt/CWW0GjxSzH5+MDKcf
i5OC1/NOPTbSBERCrGZgHKS48ps6AL3VuUVPlGVbcRKUFklI8xipiz281Y5PIsIWb32lJfnYFYol
/U0NgGOcQv0gJbtc/rOyqybijKA7vc+o+OlLj0wZnl1/WyWnir2e5ZOEkmJjRNc0wf27HKj2W5YA
1IHMOsrnmKBFj3iFgXJ4329Fvi+Kc2N82/zBh5EqNhQEsSJAr5JdpEa4wAQ8caaNxpDF7ciPEK4p
GtacGEvwNl27Sy/+GP0LQT4hQuV667bnWBPgKnmy/kg+AexhQcADsh5vPW6sBkMQN0Dla6ztKvRR
NOvgxwo4gfBADTzJIrRkV/HcsgoOymFpy9JK5H0ZKPJNjgv+ClQxzIzOYa9gtiflqofjrxnmZYar
bPptC5Scuy0gQUy8P7BgA1pbBF1FPGmgELnxprS6IK+DaGmelpuRHYhoL6aRmndkdNI5stqSPvsh
UNhF7qTCGeWnqzwbbZOVJ4h6Pb/gmLGcZxRb/HxpMYQsHq0/0eSpA/dZLzy2SzdtMZ8NUxuCye0e
uAkBjkHkvthkSbMCYWRiPOIfLrA58zt7mJsDaGBVvRqm9E/jbYxAcgfKtqYZJF2kthNnpzW0irGx
sAaZxVZsQu6IVWiTUz0CZ0x9/N5E2gbHU6mrPNxF8tqQFiT9yvfRWJHXa9psv0hDeSb18ctCChqv
0jVuDnVH8KBYjjAZD0SlIO6s/YXV1msnuOgVorEaJn1F5wdPU+DhmoXrnnfid5E58hnu7BYEFFU8
HRyYe2et/WTdE9aDjG9ZzMPUu0166SnlqyjxGZuvlfRB/FR3t90DDs0uICJzmHYOem8nnDgmWn81
n2txM0O7O7dAgoD4XYPxC8vDjDp1vXg1EqVSV+DwNDu1aDk8gHIDqaACEwtkQFP33rUQlh+6+KXa
TJzEf1ZgNtg1harKYrAth19mU75G9l2IXfOVpyxc2l4y+EtUXO1tAMRS4Pa7uHwf8ZcfopQBiW0X
jbWL27+8+FBRe5CPxbNF1icVAScub0KaUK8T7MioBQtrzjIkHxKVErMRlQ/fPt4g5jTCS1aqm08T
vn0iKHSbAsIMx+irxy84eXcpnaMAIsVPyZ80tDdr+BBfR2neu2Cfw8NES6dc6io2s0067CJAX03o
T+EaTdmmn4RFjLDfsOVCzB4lyUkSdxTGSOSAabDQHuRNiOOU8Hk4Z4ccF6KzwZHvlGTY2aFxYTo9
PPHkWheY5fI1maa58g40xgpnK8mvsv1uNNBHylF0OkFEpFMOYZBbSEhRRHr+t02eGNck0pSPWFzH
9NcWF1fdFyll0jUS7/7fA+9x1XbsFemckEC0dob5C9Dq5ReADJ2bPp5rzoEUWGRbIuvRmMjfg/1i
k6TN4Zi4AH7f5vAZqi9DrmdG+dBgDgjIAZYcdq0TkFQAEIR4VcCeXv4nvtNAepA9Oe2xeRA8hIl6
zfHMF1HTWQb8iaMiYZk3VnqwoC/MjT9t6TN3/kx9y6mQSQ8XXYWVy5MhffDJSKJcnSUubk9ZeDBz
vvmajSYik2QZzcNFSBADlIyGdh5lTuDRA7S2jHdWv3Rml9y/jBKAA3E4MwAucHEJUSKVsfF4Udg0
tAFwM0T7GNKjt+NfETBQiB6xZWKwtYca0nXKSKPNSJSyfHCYmWWvlGpNNWcFLmONh6zVWGIilPI/
QYJyHEUH80NMRSeCs5juFG9D8k8K6BhKLYKRcFrL/EfMa2r7IWRMHPBUwLrdXquvlvEXwDj49RmS
xfWIBUNKaJ+Cbue7Z6+6YUUD8J5Ti0klrMTPZbNzn2TeCUUKyCLEBFdBlL3cdu+be605lQBByU9E
pumwqkrGytqeaZVo0Pm1Z0SWuj8INKcx62YY5ChzCPkJBSSA3Nk4opcUG29bqdioMPelSDNrBM8n
leisQvrSKm1SWp/0no5juabeFUnlOE9t9CHxlQhvDAEzIPOkwL+Oko+NAk14alwqX8VwUO3iEqya
fPuciByflyEa6S6tfvPgzzGuanmV3ZvzNywGKqU3DJH0n2LTFfCf426Z1UscZBwbk0tLJOwbgKPY
hHTRNI4BP7AXMRh0dc8h1kR8mPHTqjNT2+CSCNmlJ7q5g6iW3E+hXrfauzZeVOMh/HwjJ5Zaf2PN
Egs7+3CYfEn+2x/u3YBVa0sVcMvLwUOpog6ubDo6OKpTrPfOR1DhTNr3/dkawmnSddMbbF3wV6ER
re5xcE7LgNyMl54Q9jTJGbE/iAtHDIKpb0W8tfuHmpF0UuIVTUiz4ZrWH3L5BbDAHLYYNcCwZYfE
PpM/Ay7n4WZsa/tccEVrqPZEJ/xK52KWjvVFlR9+9WNH9IjO0ejuum4ZtAI59ObmTCo/fOfMnyIT
bVHoE8QmExUBAL5Gg9qtHLURzhK3gzYvuZrWirrpSCxHo0sqFnYN7rOpwl39ImPbP8jdgZ49Fnme
k7pEILGwu88KzyYXlbiXQQuQaC3kdBfH5O5ynhHw6f2oVg94jjGPd6M3zwQJepOTjgBW2moPkoJK
F7PXmzpVOT/kOe8OwLr0bdWfo3MDPa3hWmw2sH48lGAsLsj/PU7OHUBiV2LrGG9DsZaGVateE8xs
YTkxKCyg6ZeE1wsz06x6ovMicJMwr2zpzIXKY1QuA6ZKYHa1dqaK2s4cyP7UgBbe2+oWc7Mefefq
22KZKJA+8lNTssew+atE2IRzIgjlcJdUa5RMbb4NpQPh2JMSM62yymK06pyWBnUMiAHF964FzlTT
F0awdtNn1TiTwfFWFiiWEPzWLl+VNOeDE2NXRuSA8JojZpAeArPC7TCxoR509yA+CU99JtY2GwmY
hPUf9llQzqruWZnkbzJ6WQ5tMDu+3sE/4X1Aq1yiVAvRetfwErZEhF0015BbSPlBiuZNf7dQt5DR
TlXX8wZ1nZ6HWT5VonWRH1OVZeso/gJh8KCWBS0YRK9ygxIjPBhmgyMDYYvVf/erAPiIZR5p7Ak4
eRqR1FhIpwrPBup4OpaVMZ/7NvzChEJDqvVi2JwTGJzmcWc7PCDJiyJKR6+mcvJM9EtCZqxBepSn
f6fVQcs/Rv3LR8KmoolrbgxUaEGkT+Legm7GIBTUC50XvNjXM4qVKTx1KUrQiNakyYyUMBWnD/CW
8ptrlxpffzhPQZNdjEhRfFUAcKt8YzcnmKsbUbsTw3hX8j7FT1xTsMd55X0OxV1F6yjkTyoPY6qh
sDWQrgNVt3DraBNQxnGYFki9w3xtZUcDTXiwpJiCoQGSmVhA2Bt/GyZ0bH8kMljt9OXYIeFEnOQD
VfKosCr3ywn3Em8usC1auxlxB36x0fUPIVyRg0/x2Tod5qPyWgcvJ8EfCGRXEjszI9GVm/1ryN+K
tWkIvonfpbrqh3UQ3IbukVSfUvob1u/U4BaCbxjKtcXtFLrIHY6oqXAfbevikYFP08fwb1tUVBK7
KQgmt5j5mLs9K04kH3rlj42nNa2vI1gSy/ugpxA4b085ZsXW0AfQ2S9asVq0TXLzlrMtgAMXeBo8
S9Pdt0hF/I0MHh/Ston5I4p+C3s+BphIFxbhiOrKF9v/qcqOUnezjXlmEziQneNkZU9YVvJjpP81
sjm1sRJ+m8j7btbcmJPnJ8hf1//p+jNiz1F8pNamda4FxhYaH0BXXjxnRYEk2Vq6AXsjH0O1EeCQ
gU6Cxg6WLM1foKcYxNOOaqB4hCjLh/hQpRszF4x3OzzEi4j1YwDHxMCskEbFBkIHoW+9Qx4ISbkX
MK2t/sM3M8qHBkWNZ6PaU/FILJRC3GBbNdtryTIcj7J2zyWa2EeexS8fOQbs0kIhHNGYJzvD+MzS
ZzzuLW2PobCMPhOOsNw+o7ohe3XJxKCrS9NCYHRq61Xfn3IL5YKziPIbFQgpSgjW8orM7f+tWBAk
HPZJvBH4f83xpBsL0fgS0T4yb+ovm3Iy4qKEDBIlaWMuEEt1FJcQ6SQd8R4MWJ2ZmChAUz7KjuCh
Z1Xy2AmdqOAiOb7mo8G6whpRhTVVoz+9+ab2axYBvs2px25OfUZFyrY3V8LJF35puI9x+xKl6y6F
ODny9327lNql00I0kqKBsjj3TjUSKKafb+sz2nraVjj6qUkVP7iu1ra88tRVp0/ScqnJb+oxnPoU
kISNaoeA3YVs00Byy+BVEJZPSvQvQOWhuvpl1q8xKYlDGh7Pan8z74PcfSC3QIbB4W4Isg/bQpAK
W1EtqrtVrUMgNo+W1otlHHFqxO+MCBIZRBwAqvD+IZuO/b/uABxSPpJxi07zPqhLQ2VIYWdYNOVX
gvyWWO7+AFHbqhsaCGA41gh0kTLAO01zRtMbjT9TvVhpGoPItm9+GeEQkoLs8ssG6SUOkf12ABa3
MOOi4a4yvWAB1kRGxiFIvrke/ORqkfwj/ctcibodbCuaqhC8V1mO5GhdPXmf8xCbkMNWj0vzOYBm
WGRcK+UZ8VQir1JZxKlK0c5ZsMTU1t4iojFsbVbxcap7f2V7EOIAEiGQa/M5/buejgIDC9OnRfeC
8DSNhPMa2N6Sp9GBRGG5xvI57pP6kuZX1yDg6rsuRYDVIUekboLaVTrZO287P2lIq6WNRX+QfwDU
TKI1Dhs/IF3sWOs7ZqWk4hDCmISLN1/KL5mCIOQbjkh8IPyHWggQwCtpAHH/k7tbm0mcQoYSFEnm
2qkhfXpyPWCnmexSVCr7MiCRSGAivP5oFfHR8nkuRvPYEy+E8jQ311m7s3yC3ih4JO+wu+dMcY7K
VQDZr1HIt8Lco3YbAP4c/V4DNqYDnIl1Ju71ZUD3X5ThjoxnY/UgSsxN3uKBLmj0iDWArTlpiXZ8
aipS4vwUiH8p0gYd4DSRxVoOmESqnVcAQ5w0k368Ny/91MesBNfNAVkjDtWUr7LBFLBsmj8PkzXD
EoXENYpllA64bgWbmnofGp+O75x6ZT0s9IXjYZfP0A7Vc8+6/37L/O/ZDOPuRxdajdKm3fzHhQND
JTlrUc518rZzNqRPhzQ5JYiqnZ/O+hO/g0mmhVt406o6Vxkw49xlRLwWMzSP2bfYOxtCw9prCFYp
qS9ylOV8hz+dLCJ1ICvH4ZXTloN+7qXbSJizpd2HeON5ZzSKtrzXNOGkBhLxtoFouVjqtDRnu165
1c09dh6Vg/j0I5MPnrvOg70FeDgtiZBbo2Cb1NlPxPU9VpdCn+var5X+pRrxDHT2LOr6KyxuTvxW
nas88edec6axYTostGmUPWVYBaFzNNE1WH3KtJVhWn00zV4jvCbYWqKedoG7zk1vLdiAUtKyzWNE
wyRMtzT1rJNmYMRYdz6hmjNEyzOCXzhlsbKM3rwBkwLz9+uNzkyg1UvjG8qVzBo0hqQBCcO4OedF
sL6BgEBzUeXQF2DuLftaJZe4+w6GU6b+dIG6rqtLXWpQysQBUcKjW6+4243poYKpjbn1RiiCXLnK
Hyb6h2T97+qEGfM+RPJVYj4M9Ib9iiBpHukDIWda+WFnu5b1oXTyBYE3hGQBI4s9RW2+dQwbw0Nk
v9TdsmqPdXyWCQLLdjIQKGCWPTOwfoQemB5npZuK8GWD4YuXMllyX4ftoR12Y4XeNibhmFcK3Ewm
BuvAEWAygyGsCC6+8cehQGaKpa+osHG9X04DBHW/IyKNHlCXQcXFDqn/tszMI+hhB/EYqU/SBgxo
yKpisuu2UbRpxjXmgmnwF1eIiB6tC6X13VdrBbIOH3w3z5Hn6Y+YP1g/DcFbSrYqh0VHxGD/0YKg
FDLTLFELOrJbJ/2R3FNuLKoRORLk1054XVVMO8W6lbivLc7swz8ZlXQFPZqmBdmbiybeqt7alu6q
QU/MEqvGOsL1ZaDmaHiB4jMhf1qDYl6E0p7H4JgBAbMkiAwPfKbCCdDJhPXt6NFKd8FAqOgSeeSc
xIm0fXRY3at0ayk7ouLKfG/l52ZCJiFaBOJh8qtaXWD9cyznFnrzWZgsuEPRSdXdgWLWgftFbijI
YXaEqCbt7rNhYsyKa1V9Dszz1cUqLw6XqKauyA5MAOkiNDoCqCqki6He6AeymkPgl9Okf7Y6B9b4
Dc0vQrtr1DLI8+22wgm3Ib3dXAN/d+2ThoUpLoUUqA9gAncgK6FWnJ0Pd8BfsKKxnVy5s+X+2fp+
RB+dd4j7OLFkv5/4+VGlEllDnMDctdLDrdOcnH5HtuYA8U5+O2hm1D4ij/OuOtgs8iodE21wNEHr
87RGPvTQtLWUbRL9IBzYY7lU58kc27PQLHgHCa1DKEQF7BfRIkmXpKML34zWPyxg1ogIiimSmAzU
mazjbjuaKxrjzfSkFPsQqZZ0MtngcsTmd8P4UoZLIq1TZ2uQ31UBkCrVQvIL0qBsAjbQ/GEJrA+M
hNPU/FI4BSz3Kfgy4npRp1rpZ9AdCemYaMl+LDYRppIY7Q6r97zTzvbr3wc4fGCpndP/F7p72fno
2hdJL1wxkrtHWp0qyPuQMqdLsTLp0YfwM4e8ODJWzsp9KM4rQOpSEYvMK8HJ2C0sA4/e1vN/ROJc
STJAtknxQDrap1fJS/TczqaqUUaRfe5Y03zeJEe/uuSVcAuZmwYrx6A+dPe7sn+RzcxqBIEWcm9x
quj1ERrEDllrZ8zIpFcRY6v1oOk4lhUCEWlhclEcb3oNovxS88KYu8S+548+Jj3VwjHEfiETsce3
7ZOl49NH0iBgcXkse520DAwnKf9o7ex+4/c/nV2ATuOgYWfFYgapUpLJKSzUCaXFh5HOd8RC1SLi
qXKXaH9wJfGzNSYE2I1A/fCUrc7CbRsnk3IroedDKEM6Lr9v5hNrQLHTlNZjxdwkAA4p8FgDbpZ3
9JMRR2guvGSd4Xazd+IYrZy5soCe+ayHR9isbdaj/kpWZCwRaW9AK2nQAOPA8bhnfknA39D6xyWR
9WeIhinni2ztctoeZiiPW+vpikWdBCjop7lDGrJMruxWu6jBPcUfZGG7g2UMTqT2DcEhbxaVfUdD
g+ye1xFLqzNclOBKurQDbqr67iFXX6KshROoYVQhS6ABLCX8KenPUnOQozt61ZkPzkzMVLRFVhqY
p2rqL7CMGxjMaWd3V149A6nzF/XK1g8+a/dKt+dhdGRmT4jcaBAbyyhhxC3Rkq7p4KHjitAbwhNx
uCKONmwfiTCxj09IMy0g0oFpzH4gQ+eOauKTbjzijFfJQg4cHeP4ipCCTF+VCFCXUAJr5wviIoKG
J5WKIZkw4X96IZ9XOjo09QLEii0viTETLDz33muE8h6GZkUMVISiqStX1l7P9tbsxn5oT8Y59enM
ExZmGepzlm0EFrwhVENjWM82rX+1kbxLzqxzaVX6QmQYTgEkg7PY5dGUqQCz6qE0gMrvNdIHbwVp
l/c7MeXjRJV423jjeTjHdiMNW2JqeRg1MvXITzOs1f2LqkByHeUOcfYpbpeZSNgilci5xclCuP/y
S0dRs7fm1nj/8kmMzhVkiFeHyGxybf8F9iHXJdQWItJCPpPR6k6Ycn8ibwErq2fY0xSLf0awvUyV
s8nNaGg1VQYT5ugJq+SC3DyWZ57J1qF2btVGZyiTh0Y+OMszIkbyIjzjkfGG+ON3FFKsJ3wOpHzi
hnNnWb8f/E1csj0LSJYkpfZIn33aLrWeYCSyQ6iqIXoebz3uaqVZ8tcmkaZLHkO4t+MtEnSXmAN7
ZSN0Mi84R6ZVDeO289DIkwieaJuAAGKDksoDRAZ4vKwewgqkF06ERnmGN5KU+QuAEMeo/DuG+2FW
I4cR8CQSlS5ajslnSuCdU22DYSMMyEoxF2Zm1d7m1TnQqGImyx9xJxE2PK7lrcKfS3U5Q7pMfWXB
urBxLPY01AMDmxXUPkeV2p7p4siHS9bQd+/BRYpgCsgIyeC8QDT/vzRaYSTi2+tJGCVIPZ9Ld1zK
bbkcryRFeqhM0/6j1Ikr8fZB/e6dZSscs/CP3jtNFkp+NJMN5TBYJPGbIlG/jvlMAC9uMpOY8dV9
FD86SE2CClRlqdCbybLHrmgQRSXE/INybYxP4cUKvzJU3/Z4FtucFRykWThV2r2HzMqjFOTuFetR
Wdnurb+ngK7SUXI/ymJrOTvZWIYhNmfCMesBwcUlFmpuHwwmfNwJFoD577XvwDmZEM2R9QyX/pKk
wzH4KSSOtsyc9tJfTKZftioa4hwRBlc57j3nkspbvaM7kC2OuN2DPKwdeSYTCjEIrZ+yb+r3no+h
Zi6tyhOxh9lwLujy6fVjGO9lJLb6CfFLXNQTkABx/Ybampe3KL7op+GrjiAMPEqoRLyYz9PazYWv
MqteCbWDKkM/pyZxaBkCA9DegsHQy5Y1C6zQT0rHCqGH9CH+gg1JAom8HOyHR5VpgPVSTZCwkIoY
rRCgNyXaxmFlRAtJvetAAZSgCOCl2FlIyViELHyO/po+uUnNEojyrA24y9qH7pMI7x7DbKmR49o7
WCCw7SnI3QgYBE9sY24o+2jOSMqjFDyKpjaHKMCkCC4QSBL3eYKdMhiWUGNcpSA4yyZY0RuslWfs
zT0bvV2+yeETSnj7YxSzSgtNalyEjrl3vsWK3a0L8juqL73p5il2zTdviXtum22b7BXtJmzDILZe
tDX7jaoT/zyjd2Wsf/XiszHfHmqHDLGtUpHADPRhFItBnxvm5wCZSvSdry7F2hYYF+Fe0ouZ5O1L
5wC9vaxQHkPrEFMg5mTFPnfKJ+C9hTbAI40PEpgjtLhnxqJLf4vuxkAUfzDphjW5p0LXGwR/tXIJ
3HvyO4bHN03E3QLdZjr+Zi1rjZCzbkPKG9J1yOclU0cF7KY1mzyZVg4uMBmyekMwFYmQIBGZfRq5
tKEBqdps72zHYHZmciRrJCJAE82OnB7pKFnEPKR9dZHdPel+QtNFxhpzNP+3APHKAgSWLg4eNb4K
McppKq/YXqRDAUPnmGUMFO1Qyo9UetbOFQezAfCgfqT+syK01byiM2jEDRzgLEcfvdFtWh5ucrRu
BDRgoqatz3GxSZHOEFusM1UP76xChOrM4Je8346+FYsoR/Q8QhpORBxDj8V/Rc1oH3LkwFGTogU/
Tp6WFxzEvCFHbwh/sj9QrXZrQP45HQ8DmFazS7RlAcKsMnR+V/5Gz5HKou2KV7A/jrEnXHJSFxvh
V4S9Fog2K755LongUEJCi7W7Vq7rRuQmG/GiTfiF6Bj5K2c26bPqOvZepogf8fYM6/yLxHajoT9y
nRPM2cHK3lJFxGpCBFjXWiVU92p5KhwaZBz3sQeIHGbZVGUjN8kQ7hwRwIWKaxGtWRVcVIss9MFJ
1g5qzeuWkvK5swmBALrwjb0wTEfVl3jMozn/96Kbs/yQjaxmkBhELoIfl0di3AW4qQUXCgrYYmvt
5BCCmzEFaAgcSLISzEKo/ar1JelYdKCwES3561m+C9KDYR0xLlIVe/Ng5Zhnpm3ByiXh+bVYVki/
LoO7pB1qF21iB63+pcfL1IOcCjBCUXhNRIOkI0UCkVN2gwnnAuhVpD8tOUjqDkhOC26+ccmilalu
CumjytBWbAyULiRH2hs7QeijzcGVcStyZlThNm9/B+bfJDzELUrwlHXUepURh3Sx7qkJoq1MbFia
8iqTlBiZZ8zVZ1Gi1UKYkralBwP2EvdemsVLVeA6qcNeoweDdulwRobb0iRSKi/5EGdZ511Lwz5U
UvjXlMUXzSXcVV6qzwxJOY2jcB0xKyap/KfpzslPxnsiE0BVKoQ0gOerIfoxX9rWXMRlvqbu+aBY
q0HP3t341dEmafPlaj29XJ50MMmSHzPzUSXEo/nt0gbP8Qtvm5FxHybJvmSSDOQGSlW5oRefNrj4
iYnpLjZKUmJXkRbif0sjejcwWRakX7jjrvNVLlNsIIW+ciBTmpYHrow4NIcFq/UC/f9UDbT93u+b
Qys3B8tRll5uXzo1kSFcGs7feY42UPMldDMYQtvo4vfjUlJ04kadpRwxbkr9UYWLRJJhZw7JRNai
rc1Fz54lsjY7zppSrn9sPYRqsM6WI7gddomY/nOEbw66sSHJ1laAX5SQP2TmPqiTmV8KlaTYgSw6
syd8sZ+HGWky1rDMRnQudM+6NtIroiVdr1zmIwwwVFStvjmMpbZbKQmdg9qw6WRpH/vpLm8DisPG
VYxMsEH4oHjcm7AIQ9LRvebwUiH9UZNFk2vLhp2zIOA10NmNs+g0JvatdbB6tKZxysdu74f50vAI
9kWPbMXKrC9EbU7OQjeiNYwRPkp7M9joCU8EE1aC740VzEk+Y9wnvdcfPExBpG3uDDIE5KiY1xaZ
ouQ+ChojC5Vz5RDDRkcZ9cSLiNco8Itdx6PBYEKAnkqnZbEMMwvjGbFERNuTW7xobYK0oC9GheZ6
IQIq6aJRuCkVPN92u1P0lyS/RwJVcnH2/CgWATYWFQQVeVoVpCeIqctEoXMBRkxKkLZEOj7dHzGW
xMhWDHj9/hT6oOVQSyFqQ99gTUIZGNkQ5Qa0H6mN8BY6uLEeHpz4M2evGhw2Z4o2+oNUo3+gGHI0
SachWqvG6GwAqJrQxMOITqwm8zmJZmHDhtMT7wqtnif6VKWbwiYubODOVhk3nJeDdqmgHUxBStgh
UBA/R2fDyp2ny7Df5M3cj5SJgeGKE9iT2Y3ZNINx4Y7bIX4WY7XgF51TszmPDeR1I4Nu+6PXYErA
JOHRtnZusE1xfQCmMinPkCZpFdw654eFX6EX26h/9Y2VpdABBnNJbT0T4Vc7Xhi6k+ie4/Ft6CAL
LER2YBPI0AKpm3l+sqxod7D5RGK8HjEdABMXoMyV7RCPnYUQYVjrBLh5ybxC26kDhEiJfANRbDgW
xcc7ilwbqhAkMvAt1NWWzseGdl78cgELbZxxPmiPlg6jTsgv+QNzk1ElZA8VkpaYtkGIMRpNBg/J
O3aPgZmqIW9vwH7Ndd1mM6+T5mqA3tbtFykSvBGvgJWuch/6sQJeY6lEmJ0jUQgGphKigVT07KlC
YComyoQQqFZMajxKJXIt9AIkCKB5aPnM9XSlEeqVu9FOL5V5Ug5sGyxwAIPzwvwoc3iw4Dcj+NgE
w1B5wkW6l1EnsxE6NxMVkA57dMUHyOFOfGE5XIKazZhNRLGA3ZCZZjRnOEgdcrTrFil2FgnGPvMy
+qv6T09eNlZikU5RqeDBkJViYoW/V+JH2RI5q23J8LqSXF+xCRMIxIiYfksBSDEQudJxiYFo5xWj
oYUOrB+quUfcXv2qk61FAFoP3lXBzcnc2hm/q0YQiSZbq66VJ3ZYo6wIp5ixcDVlvCl1iYr2q1Xe
vkeWaMLHfO5sWkxZJau52mMLGSkH6NRtXH7WJq4waISufnfuo+0Pjn+LnWOu3TN1XwWfSvEktMIu
b1K85+HXWC+VninFYGEB5keakKvMgxUxA+wfNStBzz9n/aKpdK4MJBS9u3FaF3rqR++IAe5+G0Rr
AkEVmIgc3mPumdziAcJPeU75UpLo1Bcw+uortcEeYuWWh8S7kjmC1WIWkqTgppgNMkoJkG1kpIj3
8rdItYDMNMy9QqLUYBF2PHCL3tIcUV/Ad/ceu5NlfiWooePRnQvzh6MH6EreBokqf756bRqFZAsw
Nx8wlsSkGpdjELyCCtSeSiiqDdK/rkE8aaJ2UJ4VRoOc4BDlV4n+bFCp/CtFBhqyzF3l5I1LgSuA
dsizFB2VkkyvZ4CqWpjw1EsQEruOeU/5j6PzWG4dyYLoFyECBVvYPnoriqQkShuELLwpeODr+6AX
r6enJ3pEkUTVNZknq2KZGIDZsn+7CUeo+uysF2e48070eEFYGYOWSzQCuaJFbu8H/Tko7xlBusCP
4gMRsMIhR4gnkK03iUfFbmQ8pIebjM1schHJUwdR619rPHRB+6+tQxaCKZ8R8AuXPs7EoabqjY2e
bTQXWeQvJJuAhio0VPCjdUJEtBKOGAZSnfcCR2XDtsCWD/4RQj+sT85nxikzFFQtcmPypf9fip2i
9cNkbnJjtzJcm4FzyOl3bbdchozifEi2SVqzV4IYOXz43YwGTP817IENhgo0hQiGCUVkoc2fYCSJ
wC+2Q6G2SbWc80NoRFw27sgqnhhVaQlhKmeLGDbajGxL3hvUaBDL/9yM/qE/kXMzIqHs18Uen+OU
rWEzzxW78cK/qRUrNV6c+BhEVw28Hpr29qDjXsTVYxW7woPb95JWPxO4Vw3sZ8uYwhb3+UuelR8V
tpSAl1x4A380knUhiLAPJ0I2YuqU0uXG2bSNUQehqzDonlIdlH6EQt16MWO1NLuL5RdrU1w160Uj
XdI0voR/d7IvEbyzKp+c/P+jpw5xgjuU7UihSnRPzfBZ2u95dW7dAP6RTdAG7eGvyQlSPEc5UW9/
Rni2SCSdH8s8+9XdF8P9qoeD4T+VwGfcQ44QRphMF3/TqlyPxmuSHLV4p3h/62BlRnLtmGgixF/H
8Nt/g3UGFLbyD7yXkTwyTWBtxzKmOejekSgefPe1PFTYLbObmq/Z6NOi7xvNuyjfswyR7R+/szce
C+vGEzJOj4JrNh+/e4R8mfoA9JsmNxSGE1xM/WzJmoBu0pKNnTu81NQBGemHtWmdJIsUZv6N4ER8
17l+YpztlXfRW2ZUJ19dnfY7V1s1SAy+9C0RJj5C4/OJa5/NlCpfjNDliXnJi7dxBAfV3+zmOlcI
QkeLuy6wb4pLnmRLJzwa4trZt4YZSgq3+No5pJvt5doIznF3NSjex0Os6OXOJKTz7yq560FbTJeQ
+Yhv3Ez5XpViYXOnpskThjb2iZ7OLvCp4vSqbmP4nWWfItuy02yta4a+m2bdnp6MZocDzzQOOmkh
Ij74+oipdqPat0hH7HhMk4ss9q5/DRm8QbXr/UPFqrI7l2pt1cAX9q19NVtElvrL5Nx79AsiP0NB
r2gZpWB4Uz8VGHZ4433x1uT7ujyl4j2azvpwszgI2uiFr4zgGMD/rLxfw7OPYkLMxo05/zomvWid
f3Wsdd3kztAEDHsU/GndK2N5MZ6imMXpvxIsAiVZYB4dlnWYF1miBBgOmV32xb0Ud+KFEMA+OTEW
JHyH00UDCzkvLe6O3DUMg6xjitc3Xpce6wr7yG57bB8ZG/kexw+d7ax3pW5MNr79xN9UyUX37g6j
WGkzosw50ZEmpBe7enGdc1jBHHoO1SELUfHvhglJ5Ba4ngwvIfJFIiM88ym25dLXqcI3XHKsxV1U
vwO0/L5/dtIvwA4pn2jRossjy2UoqbU4PbsbQdhl/pvC11Q/CddfdgqDaNWiWJChuxT+q29tuwoN
ylphWfI+teprDD6n+M2ReFO1o5dd6A6WGyqQELZxxVlamD8ld43EgzWgpqkLtDx9vIrYbhXBpz2Q
D02pRxoO2s4iPY8hOfV0oAnrh1B8JuFr0b05zks5soBZVfkKM5A/HpruaKQfFtv5/CkIrzb/H6Rs
M1Aw2pPV3XXulfibw7G2l0aAJ2ERsZYCo9c8ldaJAUvNpBgDITJTBAmfGQpK6V89Fmi1f40F9RPc
DeNm+D86H0DxwjdCZVer5QP9K5mVIWLkozcR6YK5bfcWwvKAb+1FDofA/7TqfSmYjxUfY/Dd6Bu7
Z/xdnvrhHBMX0+3i+AmeMQ287Ldk1GGu5oBPfuenqb3U7Skwjkb1oMfWIXrG8ZsGf5MyyjK/u/Y1
1jcK1SRrDe+QFmyId5Hxync1Lb/raocsb5Bkjmb/CiRIBEvgJCHVmOHJa4TZRoC1E88K52TGWdzB
hgRnC6l94cB5zqCHMQpdUhaWMljEUjKr+p0fsHl4UDbMCk+xfcjFhqOttV5LMgDQL9rZX8UaPyJj
kg5wgRIFtA6vrBR7wpADbac7TLtQpHKayH5fd+/4IJqJGdfeF0eGhx6u6jh4GMy4qYD/1T1WYf5M
g7Vs42xBR02m6k62BI6av9YcqEBN06PtS+DX6nJW2XOiuu6zzK82g4VyH8b3uU3jxXbVF11qAM9d
MoadC6MOxahbkZfho7465umviSOpY/wbYSy0o3s/PmjvCsqf+BJnzwS15f5aqdn0kAVstY8yuVnp
bytY7+vvg/Vd2t+q+FMI+vOF6EkV3If9j5MMCwyuc3/Yaj9z5mFGH9ZVN8t4gwtWU4VoDPPDK4ZV
xugfpo5wEy8pWVLpzpf7rNn5NSizjSDQxwVetRkmsuGvTXKTkmH3I/TO6WtF7gJURR3GHRI7Kvn8
L/VuLUrf8ptblF++D64FHBxANTNjFpLxpWQqErFMPPJyHWcN1IAQSocnjsLuHw9NqN54BlLzScOY
VbyOzPXSrWFvx5xw1HsUHF2Y0NQo1b7ibxRZuqsXC2tsfeI6pv6owI0jwiUbHTIZn47CkcCGhn3U
PzZ40DcMUoKiDX8Tu/eYARHnxOiiXNnZ5EuiTmtKYB/azhxxUXAwpkHJGqXmQuCRGZHCR+5ja5Xj
yhpj9CDeR5dNb55jvJZ6xZCJZaUxfUq/m1mHz5JLwEDh3Gb5eeRPem5eE6ZukWudOhPbaC/BBsX7
2jR5ZAvEHN9+ZVNBjDs7gRHnDdkuk+rgDNQGZXH0UdFnki2xBKanIfpGCjCAqizS6uK4/uVYttmx
td3ZjbUK9dxGv+NcYtdCOUe+FX8E/V4MKaCJDGObJlszqw9Dbx57LcFD92+S/noay7XGkNJzYxCG
qChDCCHhY/BpUVzMgGgLcLRubLvZZB0hFFVJfLUtlmV3hUC2ndzwLPzguZbtczNA4PBGWu5jk90C
oNLdZ+NN547iqAkBCST6qqU0bcthr6IPHcVANlLXwndqjU0epaeMSHaVo02xEQ4T6uZ0Tz5nvaBZ
17sbBoHSfRqDYZsx2mtCICJIrUaWOiYMoLj51IvnWb4b4YJJSI3LE+OfYomoGfekGuGAjW9JnOPc
mY4tGg4xYJpsjt70EqXBcsqJRipI5CHPK7HGhV42qJLHXZ18dbjCGNkkZEpg9dvyUa6LFKOKP1vj
iu8AGDLtaIl9JfmzGYaQCQrVykBeF2wSflBWEFJLozsCUcdIvLQMhF2A67VuXHvklzlEftm0hjbF
WInQ0TVwLSOrqMmb6RRQfndFNjPnER80s1iDutEfQE/4amKHSwBR03c3XcP+16acO7XTXzG5ddlV
q6ZNEZFU1gZHU4x7Wbc3/IlTMRyRZx71dOSBEk953jzTAG8sUupw1uAahRQxkFMPP6GIrzrZfkpq
b+nY37Tmd5DRtnftF/C6thyvRpAeujLYWuRoNRh7m9Q8Kqu6ayr+1VLirpxZ3lv3R+/FHcpP1RPT
6/RfcZ3fSsF3h7oUm38v20uvDedeiHPuTOcwQWLMKdmExOyxCfOc2SZsjt81fKeWZKNZg6+vED7k
pCClKv2sq5JDhLXFQCQDBY28eZDBBlp0JHOddxXQxJTNkhzWsptHj0axOjoBOvtkQrASWvZB0ivm
/mUfJfcx1P9S0wT8lXTn2vsbRH/rpPVcWDYk2m7pWNO2J/k7t/ulpw9POMxQRejQxkwLIR7lRceL
zjqbnQIq6AIJqB0lS5/vdO9o4GfddxQPOHmyT9M/Apdhu2XPEhgLMmbtEd0k4JVob0akboTawIQ2
j1mgbq2H+SyzjEcxJt3BeIK6z22qikfQTxU26u9BG3+GnmAUBIo7BXbuyJXpMZX3GB+mbfuvUnO5
gUgnLQhnU4mMjr4/vbhRRnbDGD0TgIiwSbP+FaT6hg2OuJ4TNFcE7JrsWwW2HCJpNnBobla1jale
FlPJqsayq30ZP0xCqjyE9YAHyGuJttIIt9bk701Z7aoRci+0FSSfTRkfDFraNkX1hf4kk6zbZbaf
Qpt0ox5an7V1oFN4+qkjbco3cd/BIClZj6Cu4h3ayDraFX28nEqc9k31rI8Yx+MQ8EmwwFmyc83+
6ASw8nVt6YfOewSUK/WzRdTznJF9q/f1pnJaIjNxCNcdXVh8jGjYxqjYg9W5CgLc+fKvJhdLsiWQ
od6V1W7HFutTq+9F/DZ0fLlFJa5TO7zrYU3OB612HD7pQnwrRLr5Qfo+ykIgwmpYqbTdzVIAxvIt
bxpzR7LXAMgPyacTsFy32HfE1SUoq30XTd8TCQk84xfPcnZDy105I9gcbmirXOZdh10JbzxqGJFN
p1rj87anoxXqBzswDq0L3SOCrk+B4LLdt+KPHtpVCmMpQ6YSjtTYDqSf/tiW8VnF0b4HOTkIJLeg
EbAO+uV4Ghg2hnazNcd2rQXQmuxiE0MIyBrvTFeDP2sXaOo8/9cOUGpXxqQI96w4orPd+k8NO/lq
mFap1BjyDbs6rtEINfuJFaBk6qlA4RMZvwaqRBSpcBYNqP00EBejAqzzFBb7NFz75pn4ZP4aWjv4
D117MQraaOYszZks0ArsURR9lwP6PHDno/dTm2/V3EZmn4W2cf1Hqb+49jPeGhHeh0gwBAZo4R8r
5t+V+ooYRwVJx5CdwZbz3lTOMmV4MF5CzrEQ1qQS2sKF1OGFAs4qC0xIWdiAdYGDwrvgn229fc/B
HkQfrXmZ4fW2zwxF31u4vLr8dZ5sBt7Vo18wQWsM9aVr5hdkMRlVJK/WFfgz9zPgsG2YnbNhp8EO
W3IOYZmY0XODe4yqqBnRt59Iz8KTTx10DAmeCBTjfQWCOFnX2gc/hOyF8FXm95KLp8Rv6xKz2yw8
Lkmr9hCTH7Px2VWrVt9OtLNUvg0J21b1mogtH0ed7jX/SQSflfVnmMjL7671qaybY9K7Qu/VUe6a
NyP64fueBRCvPzKwloH7BtMN39FUoxk7rqOZJHcqgBKqMFqC6G8HpmXM5p01snFMMDor4iQ5D6i8
7BD6OIOCHAOD5pLG0pbk/vGAe9o/p4VLiB+lgcLRuNDWsWb3pOpO6SN2mCD98YswAvI0xrF746UD
HWlwjcmTlt4LZseywxAS4YvrQTbXsz/6URM2alAgcVmredbGVNievkxAmCUTNSJ7LGJ8NPnhJojR
2BdlARInv1p8xeHAsZwsw8JZpQTxVKznHC0lo9pb+ZfBZCGXeNtobDHjoQnnzUVXSuICTxH7nKHJ
N7afruNmds5Wa4f5tezoF8Yd0g8S0VgQk82R4OA1/QeoZVIfQMLmQIqDPdjkgQm7H5tokZpF4BCg
ge3du/byN8y4FHW2YZB3LEbJdjCwdHrh7Y/XEeK2lvisYivSZ8148eOMHcVnFv/qxkO0NBQXf9iR
reutY44K6Zxj+VHawIGCb2u8yOwJ3wkrRAr5qYRKHH3NaDcDS1t7GtpLzg5mZH31f79NJyez9yD6
14vXHNjfRLfUwUFI1Wse4Pp+UEZl8ifQ3xwDnshLwlEtbm3HFqbB0+9ktEhIzftXxz26fAyhXx8c
7SdtiBN+DZPnibaZoIzJfOHpkPIQas/RdA9gUzNASY3PhKVDMD2CAvsrnGq2+pw0i9ixF1yozMzZ
PGsPwqAQo9/CDHeTBiXkMbCUlQj7eBy9z7bQ11Mi8HDdK3QyVfo7kM7SCQ7d6M/ObBZ/rL5HDSPn
QrMIqmJGWqZ3dPANihfb+YhTXtoUANEkz4qhbPubuBDukXawzsTugph+GTXpkh3eunC869ikm/mr
1IZqNTPIGrEKqDXm0Vsty60doGEcIHyJjjxYSKgJ6lOEscZqMsIVUyXMMiE2Hux/Rr7ySmPnaaQO
oucdHK5U0S5H29+HTJv83joMSbly2KeWGkAzclAdj5Gk1a9jruAeIq4VDySB8M/q2Ya/F0o/9UH/
PLCNS20eFszPGQmeQ5js6JlJLyLLqZOsrG9BzHk5WefIKrcC+Ybmo5qnxHBFuJZ6tuZVkzmer4uK
WrlXmzx2VpNMEb6I9zKCdaIGgsMh38nN2NvnoMKrVYRsQGYBBCuZ4CWAaiEThHqMfXvUH5QHyzKI
V4262WFCKiOpdiGam2gdTmz5sCv7Ngo7BL4pDbSua9AGk7XBrxAPPOGmf1D5UyTzIxZokCNKWzuT
98q/2kP3JFQUz6mzmHRUAQZcEAMilkpgXxNzBSnEtqDCAULIADJNBnrggQMYeWTKwqjoWbVhwSnT
FdyiRQ0XzJ5Hz41aFpQ41GZhcxxIgInz/txE0ypD5ZHHkO8Ctv+dWPbNuOp7f68xAUKbK4BLVfy8
oXe3EQhPO203cnSBerJiN/Wnllna5Gcrb1GRX2L51kqT42r0yFeny3aAVNLgrOyy3449thcUGY0X
rTvQkTpS18g1EC9NuHBOjoNynd13AeotaORGMQliZDHKl1jE+0zJLX1JqxdLtyX6TXMfde0tdQaT
1On8IaiCr0m8HaZ6H0ryPxeTdnRo6BzKqoTl48gMxAP8o1NLBgSn//ZMgiwUJ/1sUf7Tkje9ZOqU
DMseX2zish/CqOhF2OG6LwWTpnyCTCvZwZnOophX1EmLsJj9LhFtYfJwFQHFHxHL/RGnqNs+We2b
w5ao8He1c03sb0v76Oj5E51qRjxXyS3Gu4s5/2CLZG0+h8EpKBK2hFPHa6rPpa3do7jaMZ8pVglJ
1HkdnebWsCynpYdfZyAkpbiaAGW6dRo/dSAV0ujdGO6V+HLTk9n92vl2iN50bR2bd0mCZ75J9EtV
fWdyN4/dx6Lf6XRypnaM+yUIc1+8+hCD1bPdJquMZBWhvhN2ZlGD4E5+tuI4m44CcOkoQHX5lfco
wq8eGw0blaFvzZKTYNG0xcpzCV1/D0170TPKS9jN9fa3PnszMTCtrazdRxq+uYiC8tXTX2pNLPgP
gPewIuyN5aFZwpZgP6scD2J2cATZC6jjaAMd6JOUJI7AIajXhBeRFF4RYcwWbP4xWYZ5wh1ZT3o0
GPPEextF6M/Njpz1m+ldxhjGPsVlA+wbByIbCKRYupP9tOzGhVnvGo5QLbFZzUfrlG1kh9dIO9cC
jV/f7IOKFJYYtkEQMMCFuw8rsoCMURnNssK/Zw2sw5yXnPuw9lr27/VG5NNm8MxVP+hoU4d1WdY3
zfzwOaZdBq9gyiOvX5hejPqr3njKXHeOvzT9aC0aa9klct2VCk32hznSlsDF8bxzHb34Rvhv8i5p
4SLVd6F8DusK74EufQ5VE99D+t20GN4SXj6rvKGmDgStbvWE+RBLnT4ViXVhNKyPKW/4XGpg9yBj
r/cITkFFrJCRsskFNwmrnmwSGuscnUsWjpvMZ2gfvOfInWJkFYH1ZqAVRmWlSD+bVLEdGw88ir0a
EvhMqC2iiXzHcSCwHfE9ZtdSkW1GogY5vZmBaCvHsM7mqmAN73E8djqT6QYVyt9ABdqTejSfJzHc
6oHdL/63ec1edSO38GvDhiiXrFnsaVWP/mIoa2L/MFLy4hrMFi0Zkylb5whFi3EwUh5lymttERr8
A646WtFNEr2WMeo3jByUd4126DpwQj8lG7LCwHiT/RkNpbd4n9qW8KRgidJsHqiW665y/1l04NNA
dJ0WbUt3WnFnkQt0bOB2OySNlkF7rHp5kDUWC6PdRARnjBnoUKsULDfYw6THLglJgmo7LoHpCeTc
O1KQjKmzPRr7QuQnw62fIl44HXEV0+u5dn1JLetzzNSpBAo2iSdLwIZxeTT+GQpfxHzR26m2nlqu
mZpRSTWc077dlC25Sqk4B154U514nZ1HZoTI0Yijg0x5KPQSWwgR9cZ5fgJEbGy7Uf8hv/vkFwE4
M7mt9JEHrYHx5YBZi86OgHpXqH0/OZfJOvle+DUlxc1nMJVp9RvzOibPBST+BqSE3/6AbAyb+pYW
FgoKgHP8VE2M3/NgsG3ac+LBV4pnXkB1DoivTl+8FsiWh245fcm8eOVii0ri4bUtajAnVCv9IwXa
UmvWLh3ZkaOIQlaFuTAZ10VQPxlhiUg9rQ88QMdOOOhMLM40JMm2eBcIMWabgVa96y67K7uHdDsd
RJnsGKSiwEK07lWXyKHXtLnBxqo6VTSiUUyWnZM+OqtCnBGYP7VUazsI3qzAfvVFf/XZxXn6nQCA
a8qbNGqgtjzmaf+ijeFwrkiaRwJev3s0DY3FlCx1DvaIDyxONnrFqy6qsy3m7wFlZy7uhYcYRowv
nkacy2DQNpVR+uZO8UZaVMaO9dcHxU5P1Vr00brq/etQuK/82FtiBWcTRVSgEAv2aDe1FFZdRrHv
OP2T52HTaynl2Xg9V1HNqYPqN8BwWJWQF5Fyh+Z3WJMcVpEb5GrHMpVrWT7D8F9K8iASHraYPWet
6qMLFYtOfd6aldcA9fjIFs1sFV7iqzkNlynGKoadT6tQkc9405AweQREDOPjFNgJK8qOG04Y0ano
pgdSOOrz8cQ3H23iQ8funDLeZG25GkmRb22aucm9JQgodCMG55qc8FGvJUBFJ79lQbbBWa4F46NB
pBCH1hqNK4tecuX96j4xxm8Doi8N4zgm3slumMS1TImLgz8RGN7DMIWu6IAVdQaEPybHojK/Jpo5
gTnL7/W/Sk9Xore3cWcexsR8SQN9bbf2rizZepLRCugf5cE6i4K7aJozOoi/oLCWZtjsGrjxbr/u
+Lp1RKjDaE+bcKdQioRos2LSxRIjXU928xU2ct27VyR+y06l54raJiqOo5ezIGLhwVQWZvnOxco1
2gHj0OxSdGQTKP9lHHJtSUHy1DtH4Qki4yPAP4KmjemV7rSUzGRJo4s2h+ws4/p5KLbEyMKRHHzt
nOVAQk0EKV9SDluT53fKcBoC34jYGkuicRMu+3xC4jKJo+qxxbU6Ql77gA/7zW7dv+HPJdjUkMyj
rBObUQH9ggnfwpJPVe9cx9m+2di/83TNSPyDwX5BheqiJveo+/q50EesmOOmGQBxOSRjF91lFg8o
uqpem2BC5xeZQ9fLQVJZUlubTr0VZX0JeqAMmLOFlzZrmpF/NcAAEfhACl2ojOa6AU0gxu4ATrh1
p2Vnybeiwgrqs78pknrBTALl27SS5zxHdi2pVwPMCfhWEgtdVFPePJRqUYbaAG2h+bC7aj2QecBt
xbovdhaJbPcdO2gY9mJMwNZ4hJ7j4kg8NuKtf20VXUTc9kuVjceBlRCJ75+qISeuPsg829pefTSH
bpea0JmZWXZ2fKxCpJktYe7ypAY8ekcRok/K2V/1NgE55a7RoPpy6WgRqh+HOX5jLMhTz/D1FVyC
ZB6UrAuatjn7rymCxXj8bstsXY7eApScOTTbbCrWCdqpMbKIupKwBUwwE8aiq5y1rnfrEvx6YfPB
Z+y6/HqjW4hfimGZQeDPhg3N5K4mdbdhxu8Q813TkePDPCqCqXS6MoVhoUjeXdCJNQYgMKbyQ0ko
7g8tLuik0EYIFMlBuOQjXkepw/QvW/qzcRLFn6obcAvvA9kM/pLoeQ+/XgOldgQzPlfdJYNNkqN6
GlGbqYI9Exdw1UXMScxZsoYIW302Faos5FsRTa1JOmse4dgoYTtOjMHYzEcYbAXNUUZ+9RTioO7i
9ZtrwtXRubAbD+aNwjqIfBWRJDUDkSnfXXXMWXTL8GOMv+rp0c0jogyMoYPRB54fv+ZnrrXLgiKX
qwuXXsG+sVhLE1unc9BZQ0WVZD7DwF23UWffjSjcauLZcEjqq6IGmjYFYmgKUnZag9znbA4bJKKh
aCd8CB4dmLBgfZVa2e3yGkefFyEDslsg1g6s/aF4uJUMl5ZJvR6+ZZPzZcbNewoSZin0aOlOGH4b
Q/Hz4+DDNGJKr1w8RRUZP65MUJRK+Ce9xqsFfGQkiDlqy3h2FJCzTDKsKQDNKX6FIrEpA10E2bme
QKLJyrNQzaWGBBmoCNFum7vrpjlqPleYYQ1y4WaoPDUCVbtp3qqkfMlCC17KFMlynRM/YqbC2Ebg
TjxVcqoJRN8yQYcZW3nMvpiyc7BFuHW4fEhDpZiE8OsHCXGLSKsGp3cZbSfL2vXrY4G50HAtkjux
Mmuu9aV6F1TrQJCjn96FS2aFlrTfQPuWXeqsE2GspIFZmQHTQtIg5BGyAefH6WY4SBQdeZJmCrID
0Lb0t0YIj4v6F2szmfTSQwwbfTRu/pSU2j2xbEA7AT1/cQz75hjbapv2JVW0g5CgnsajxL8Vpt2O
N1as44yaxxousnFvce5D6DD8DhRdfPPC8NkV2SrJ8OpPjkmr3uisSxAH4PkHNIkQsNeQMwhJWNww
o0cJHogc+CFB5O4CPM2GwLGhGnnKEnBYDSh7ncCN3mBsbdghqsD5L3keszJ1ARQEA3eIjqjXjuW+
almrhuXNGOw/03kmkQM4o2YT/RNcJh3ueOy8dcTYGg50f155fGuMDB7T8DlkRCawSS42uQUZzQz5
kgTqbsYlNhR72FgpD5dZ9wfN7cyNlx+iJs4OWetvpMsYOXPpsYJU77dDFhxVCXolinxk40vJvbkY
AjifsQ4UP08JBJvSdC3GENBHZAJ+97tVU+FTlEyqF+ZotZuKp0jNiUd29RW0brIKwmnWoGfbxJ7p
NdAfB2OaluOER9OZVU7kcok26tdNrg0rWQ4/vcq+G4NIDkfUtOhM8Q3G9Hr8UpH6vUsnSSBXav76
YCmVw7K69dnZmnW21xUiMZf5oZLqJBLFUr2FhhslALoSt4EWhpNCshBYmK+U0D9BU+BgSSbkDeIz
75Fo9+Uyzpm9VYH9XZdlv6pAQuo2b1MLX6uHVCImMhcz4inqLDXg3iRoRz327078jjv5PrmtgVE9
o38iCE2fWHOPwn+3EQIUU/BdZShaE5Okuhjxtpdlj7KLna0Z+ce8YJHmAM9SI+DFynW2PiuWZZfT
0JmWddMhzLHr2wiyRUsXsD5jtGlbNvovyo0pvasJ4dAYgF8cosmkHp7OsmemU3c97lpBLUSkUBZ9
2imM1t6/dwbM3JD1pigQWXYiWA0hoR4az73VOF+x0R3iiiSCfLKJUsQ4Yai/3vf/RsE8YKAuiErE
cyqhLUU5kAcRrGT3XNNqLV0dOb6nf/hMe4YBSU9sGEtrnNXUBsblyPT2ygR3LjT33YOb10Gkqa1b
ImkmTNv/5azJuLAYVNRXG6+J6MYfYSoNtAnxglCzDBdUBBdY6usTG5GUmsR76WuejHz4iB1sxvFE
Lqyw3FNR3hPGU07cCSTffByWy/hP2xRUxf+k6yzMIgDErxMtrFWErAkt948BNjUTopycWWxTkbHy
SftH56mVDczKzzQaNrTTbWBQ2RQN3tuuRFNRK6qFq5cUB9cCdF0Twx0nESibDvWsX7hokfr1kFss
NMcY8MRkHgcJ3cIowyfbeo9McAC+D3LUn3XdktgICAkxKGph8W4oCBiuO1wbszyalqEv1USYKdut
2oViY7ACljT9aareWNM+ZbIACuxrOwOkttdah4J3nJOTmVOd+reOLw/MT6ismomDw67VcnKXg08F
72jsz/LoZGjWRKTKs/r/nVBWvDIqc5+0zI3qirC0tkHkYWsXhawupexifopnoc2wdw30Nq60W/Sg
V8WMIUU8g4WtJejFxnvYK7zvcyWUNParVyPu9LqdCEp8p8jfq4Cpl6iaayow+9QGxUpWTTCZwPUg
uhJW8W6FAVu0IcBUl0S0URXUL0KHxqnZmVFtLnONk13hqrNHn0RsRi9ajvSmlx9xjUhx0HNW9bal
0ICcuolAEEN6jOU1iHNIkIMOF6IOrXt+HwmhXzqowGqnutbofeAssVmyvOKR+xVbMJMBXXipXP2X
5cBNVhUBi96aaF/E+16foQfFRec4nO6uQDnou8E2YpNT1OSQJRnRDlHV7nkuMSuGGNLqmagzGFAw
4AKOcY66ufPkEgXAS6o3R9HYYIuIBOGs3luIf2nWHjmPKduxZBFGZH2UtV6tdJ2Y4Sb6sTtSC0ZD
0fOB42X7phYV82Kl2VueODZlA191fwBD3rH3T+OAtQOGJqPQVkXi8r9bAg0fujc1EmfkVd/Iapms
1nAcE0i5YZG8dgZTWs3BY2jTP7mBj6SX2VDH48OM5mqlebrsML9SgBeLvsdY5MVtwDZC3MCIFm6k
L+zKSwkoZq6Yk02LYhEldcygXhkl8ZbCAyAxdSs8hqOf6cum/bFznyLQ6h42p5Sq4di07Hnsyrrl
iPw7MwdUPnbOamwKWAjyORjcOWB8gjbQsa1OkWyEtf6ITSojS/QJQmiUeS2KWuruaWXkzQPjXGLF
UB+c4Nksa4uDDPlSEroHp2X767Maa6ekWvAlxZTdnWOdkbZh2/i2DRvMVronhgGzIQutTqtPg2H/
+BP7h87+1cZaZ986MP1PGZNZjv0fY2fWGzmSZem/ksjnYTVJ4zroqgc56SR91xqKeCEiFAoa9339
9fN5dk1PZTbQPUAFUEp3uSR30szuved8J2yKqJwhyA/9R6MgUNncO2OfSmVU3xG/bswBTbcIFMv5
woEBalzKlWiUhOUq6auWry7NPeRMa+Ne0u6xUNt7BghgKDniG5qn5aWBPWDkTLpxkRM7pGfb7mkb
8gLPZ4yN0EBGa6by1XREElqCnmU6uVaQ9QVDrQkPhNsaUcyWelKgxhVl9lVU5m3tVOKu25+yZ8tU
cp3XGH6kdWNypW1QR9LXptLWU1fdkjrm01Dp04wLbDXbgShFyTolNeYqPSEiE5uEmjIQ2aqUfiAo
zKVOiPWFK6CtLcsBsZnORoMt74+zbrz2cQmIx8Dbm1ZqdT8rct0wgc/GvsG/uOBJX+tvdnYPYSyZ
M+h4KCDu0k5XkyehN1+Yu6wWxzklg8MzdSYNxfixcESMa0B70WP6nW2+XOTkECsTC8Of5vycdwNt
Kye96vmCF4tzV5Iydyi6HnjGOBIEQ3+6Ub+RRZHuaktvuC8XXFVz9xPzIurYDauRGgs/t+VwiAvr
sRmG7/WU02lDvRf0yBqm0aIqW6ybbSMhnusaWxRliFs4WhCPnOBUum0Ni7pRk+E7ZMm9t6EQvjo4
920U8N3ipm/mKH/aYlj3anfacixCIwflB4sBMxUOoKnB5I6kGVCOFJPdcFa25rooNu5WkTuenhHI
FkMX6akQs7ikRzRjahI9HYbcRYO7HiwxkNijufRbHPWaqxzgRQJvtaKA7grUkZgD47RitJeMIWk4
Xi4USC4ade+oE6s8Z7sGmfZOW8SPRYyMSTEauBtlppIJv+mnA7j277p0MVp3jKDyCs6ayoaCdcgQ
lJ/DXQrXkT1gJI0KPNB6iQ303al0HpzewRLYbKWnK35lr++T/KG05ddKab8OGc2C2MXJUqf9uyMT
zG0DH3/SG6+a+ZJV0L2hvRIXaLMezYOv5fqvjaMrtzE7QqZ0O0na6bDAMMwH4SKlKYMircOy7yEd
4jLA+lkreOBUV9uvZEljeXzoJfSN+NzMHdxW2Jz3x+eaYyIyQ0I7TvM9GG8w6JTnCPM80NKxC823
b5Qouyst5F2bLGPcOub9fL3RVW7uBvex778Ruf5ho2FSN+eoTYU3j2aHXo3DCO0Vb5yIsHRqTsjr
rD0vCQNyUtzpHXwYpqMB1+K3K90fVrkQS7gSSilTJEA0JOFiEG2b3o+89BEZMpE7YGvX3hHfUFL+
aLb22VLHfUZ/aVfMj4qY7urIHjRg/aVaQBhI5lp9siEbKO514IJBWmjkdQ8wU9IhGAE3oC7pZ3CT
ZYaTxJr3bgLLY00VYsNHBrA2qKVRP5HkNoOobDNKPzlRQuuScXGfDdDWNKQmRqRnjY0TpSr9SuHt
tTN8zbljhJrCLjLP+kL6bBI6o4PgWhX4pBxnvzU44xB9vS9l9UPW9Ju2jiEJkskvTt1jOTMCZckI
+3RcRh70HNMqDv943pAmPjHPT3WpvohEf2GC8YFB/TianKx1QVlYVn9USaGUFW8zs8jpnu+uw6hU
s1/JaF379jmjUQCghots3ab3Vtk+K4EqRsWiGOevy0ztY3TDay1wdFccy/qNWVD+qLcG6YDFt5pk
R6etPXeDCVDRIRhLE02JawYDRNmSV3+w7j9ZKNChVHaTlWkI4RgbzaI7aSXPvUZTqG/1OXAUYgaE
wIKXuWgOVJXViu+iX/Wjl8ZHiZo1TeW7LF3Itc/mjI/TsArLc01kd3WKe7JBZsjGxfCXYSdLQTc6
idfK/puFvayS+IdbgSxTWtPH3CivvZvJoP4yxtlC9toJL8B3S26UmD2QlpaxgaxpQSVyhqno5p+k
eOh31YyeUvvQQ3+jZg1zBJBInHKD499uHLF2AtA4GtOU+ABewQLZBgHxak1y7wk74ec0yMfUUA9D
PmLu5gBTm9AK9LE3cCIjGsoXN/FLi61F+oNF6qWNGaGJ3bB1KVya2Sl902Tjtu+X1GC+4Nu96vHc
e+XEZ+Y6w6uYEJBt9oeqmDrTLYjjrFXm+m1I8JKa2PV2ycCPZPcpQEGVF5FTXK6jVh7beXgv3dcy
MQ55Ve0KdGqrlbHbLQVtQEzhNTPQoqpXf2upxIul+TV29ruWhF0sbvxGxzzBoLhYCNsgFNO/Tvf1
unD0GGnRzLn2KUgjjQfme5tbH1J3vXchwaEpkx0KG3FUPkNN3zgMjiJZPDvmkCwmDtsyiZlHLV4L
19SwrfduNqCpCqP22JEWxvs6c0y2LuZ6rLn9tO4EvxL94STxiaJ/MVWamMw6XxNoPkShrMw57ko+
s3gfHJoj3VLPzKc7d1dOKVf8sCpeS82+NVqMfGH+qSusdV1CMbRsa2g1IB87m6ttbKj8DYsR5yiP
ZsHZY0md9iFRi4a//n4C0/aNVN5Ul3NgJRtKGU2EgznfKR2oOmLiaRjNZDs6yziXtfrX1iHmKEuN
Yt7sX6wcORGCgbBexNllUccxyTvTxrxzliiw+pX+RnwLCNEZQmfj0DgvwPiUdETbNnWCBgbm0uCc
Ksz9As1BSPVWGQjFm1iBl7QQVjkOcFIaWLKNyuxlMFd/6UiL5SyopZVvyyZGWPit6F83k2N/ngsc
czrQA4FlFTco95rJDLUqger3UDSqrkawwD3dGPVBWwh5HhK0R0pvR5TWXlJyORYGvZA5g1ckEzpG
88C0iFYcnog78i1xEDBW6/zm6LZ9aCj27Yz+NC3ybEPpamGl78cqO/eT8jSwjgX50n4XLeM2zeZ1
TWusjwvj/D4TfF5qzYlVW58Tu64jd7GP7VjfBdbXqlbtQ8oAc2fW2nGVrFWNTLqQ82GodGRCJxVN
XjVWKBVIgSoS6LTmatj7rWf5EsXy1VXRtlp2Kx/c2nFo4GNDQ/jrmxm3R6pDO65H2B0zVyYjL/UK
7yDzlgrDWecSYVHPP7eGo94Qt7dRwdSUM9asHbIea+Jmqhw9XjoO/cEYzUdnnernCjEaQ/yREdaF
WgeyvgoOOZa4PIaAFX/11YpQsa35Sm+LY5Zw6NlwRF83bJ5qgZ+RDZ/owu4BxQ2faPNMG8qhnnW+
mrF2MVe+S5oahXJn72pECjvsMyEtSRyt+0kSmrGo7YishGbR1izouExSLXMK9EXKUDctAH2a+rWX
QkFZMB62uPus7tqFLLIzKs2qAPVrp3dQ58wpSTzEtc5pZo2hEjSTH3NXijzKLb52dFjiMDk6Hz0/
6xdZom1ufNFQao4Kt5mamivz2vEX/ZwNDRfYR5baClG0W54GsnWdWduXTR0Opfi51RuxgCUrvKv4
SW4/qSUpLsZyRzVK9WMeACXVszjPGnJfrfqMk2beLQt8ZIHpUAf0aGopg58VMaykIm61uiDrtgka
00Eam/cMPav0WIABAaOMo6ax7RfTrNsgNxYPTkkS9pyQEYy4v3LuNH9Lvoqsq8Jkyu+/MmUypdZj
kwhGo7ORBfUgyAcn4AFpl6J7vSzJqRVKGQoLsVs7LMWuAcDm0DYm2Zej8up8YKyqJg1qjlN8cFWB
CNsm1v5q262JAXzexASXUO1p84zivi+56XsWl65Hwc+dTRTQhN9joWBWzAWlLcUKDGs0bnEJuiOn
m/LgdJxhRLUSCCDzHtt3s4/z4Zs6Uhulk3zb5NSFKbFcJr2T3qZJm8bNucRHJ1tkssmGrGBd13k3
tyTm5MpLsdC9cfpWhOw9zAO1yk+IDu/KbDunhoZrPtkO8F583BTkolbuR+a8LS0EaktFu9Ek+S1J
p5dydaBY1TrjF9S8lc26tFV3eWZRfm+07jylTGS0ksum1TNwKNWjLNC06+7dSi/F62BlwSLWt7Gy
PkqNeinOUWQaCzN7WEwjYTVzxoXJDKTcwNaZDHMlkgHUT7/UGFJ6KUhgsZF0uO5yt9qNqZcxqAsS
9ytL5rDTKL2w0tCcGqt85zrdV3Nh/xYmS32vWe9yULVja6PH03sU86n+nb1qvxgAPE0DhkAuG7RU
SOYKRX5tE05e+bQXTl97tevNJvJJizK27jhoE47rsJO5M/E3EvpWAlxR6ZgXSAd4+31vwRGzNxjj
k4R6TItxDTeqsB3PjswKEWbJegLbw/yFDLGYALHMFUrwZUC/vL62VjwGGffqgzO2UW7G9AJdql/c
krfKtl61whp8c8uZOUrDlwncmFEhfNVGuD4kW+a78DkWGYN/tAyme8n4lBeoULFgLPUKFdP+uQha
sL1b7zsT08aaxC+LNElaKthojFF+Nnpv0q9UDnMSE0OfYZAh1lB2Mbv1SvMjX4je1DlZQ6unlOtG
2o7uk15SlsZDwbsvUfpM1toG7XKKXXtmR1dB4BsOQWyl44/tfYrXFXGwbjTO1gpPhZOXbRir/lSv
59XF01dXRmTp4xwBOrlO6tuwVaSgTxVC/JoNBDMWLQC73oMKMhvuqI6gzp5wKpAHHwsA27ZofzFg
zHyRKKE56zCAXXqr1ENGSO2AM5tmcZqaj3YPeaHBBIC/Hj3lepVGax1QUU7RtnafGaoPWKaF4q0z
tZ3UXunAdigsB1YEzsLTYJJlqHrxmpJ4YUm/mQf06+QQC8WOeU5x2+ph2qcou23ATYPL+4l4jEiL
ufKF1L6Usql8po6KbbkE+fVPCxFrPYQZUjFIxrZRoW7F8Jly6jlo9vSokNLhdYX7nsfxj6TvspMY
yIpIbBlHqdJAQEEoVxgEouGnQ8VXs8JLnd6npSX7rahpDU0U6H3xgXYBPKmug28wlja0HPdnPltR
xu3IutRfZ7JqRrUA56mgo2fEYXujeywNfobumEfpQDUx11QwYbSBHikq+LetU3xZ5i/OqgOrX0FS
1/Kjm5D1VfkEdoy7vVBNF4j4ElndURpzcls23Nkbp1mEeAX7FDlBSc68OcEJU9bV1ZjV0lskjcsY
P8ChWwb8g+xgOp0srHwr0ATUazOMhMCegHoPjRHazlR6JgquwoD/oOsx0KGKJjW9CcuG0mo1HaZS
BqI4ovKvlsYhwhj12bPsftmLsn7vPtLNDRKBh6XHpTtNjV+uT5ubpr6DsNzTeTedHKZCkpIXl1Sp
tzXIl9iQv3Pffyc4LOdUvXyuhkF+k4I/aGO+7GpKc5IKh1QFIkTOACjXt0vV2d7w0RWm2JtW/2Jk
1WnD37mNjNaxMzEfJFnM+KFhE/WdPofKrSxP63Z2eurFut2A3xWImRb01hoAxjrRxLNLVW9IQh3M
zDzlIwVmasznQYGIK+6S7NVERk1ZOZDxzFlxRNJGC9PWd3duiKL/LO+dbYx6YHaKHxlucMQO4OjY
+O/KY5SiEm2mO9CFqTLkV70lrJBKQ7q4u9y+3Q6s8mFmM1KlP0pHzKwee12c201w/JxRYtxrmAIF
JhY5Svm61TdPwlI1tOWG9+qrYdo1a6DEW242kO86NIMzbHeXN6bup6iMtZV7+laMSN43BQPNEBtw
U2Nk6gMw07tMTM26GFjgsm9za0BAKg9oXME5xzUNdc3BNTB34N5RcLsJYT0Gkvcx5n0rtbzCKd/B
DM000IuQBHOT5QHFHGE0ad3vs47lY956OhNOyXIRM//EZ7cXHfqptqXjOUgOorBpEX5SRjfLTH4g
KjFb65JgbYbXvIXQhN1z8sqO/zf3+mvH3ET2feVPdnVRAMZ5Xea3SNQ8ZNUpYgu2o9Qt+5Mq9+QP
J6cJujQrV4eicYSS1tHaUdKgSVh9XKucw0wOV2OyWaYqC+Wk5bzESYmIfaA1MrZgW9ZuOeW6vYWW
ynAXJ7Ly8Ptv//aPf/+3j+V/J5/1rS4YNFb9P/6drz8wE3Zpguzwz1/+46Uu+d8f3/Ofz/nLU87p
R1f39a/hv31W8Flfvpef/V+fdP9t/vOV+en//O2878P3P33hs5MM6+P4Cb7qsx+L4Y/fgr/j/sz/
3wd/+/zjVV7W5vPvv3/cq4v7qyVpXf3+z4ein3//Xde1P96o/3if7q//zwfvf8Dff3/e5s+P7Pt/
+Y7P7/3ANxt/02zbsl3V0iA6WYbz+2/z5/0RTf2bKzRDuAJTp+bqgkfY7wb5998t92+sm65lq4am
aqalm7//1tfj/SHT/JvuWK6wbU1YulAN+/f/+5f/6RP8f5/ob9WIxi2thp7fRhW//9b8xyd9/9Ms
ZKL8YKGqtq46pq06Lo9/fH9Kq4Sna/+LVk8nSh0XdzLLsx07FyXM+yftqgcdxT6G2La+ZpEROGdC
omYHX+J2Nke8ifF20Q+jP5n9w4i6OgYsNvgKnL5qvL5DSk62mxE7N/C8HJTVnWf3fTCcjFq8lBcW
g9Xyysu56gREqeqRiB46UgkINPcHWVj7RoOr1td7Q0/3pssUolx8MKk+ZvOFYAi8HpbFI+oANKO8
dqBeGTUlup+ZsS9mhIKt5TfPtlz2eg7qDqEmhSilHktTvo8itv6L1cQX5JjXVZFX6SUHknN8cjbQ
PdUbNyONc7yxoj1Z7EJJ1fvlLnLN5C3tIJVm9bNlTo8S0VumHcavUuUgwmA/M7uo/VCJGFsISzKr
NMxzLPFgMPC0Y7OX/Q9z7VhzwUMktBqoI2g/kU92sIlfchDI1vQ4s+bYn2ZioqkeLAIpbRdzqxPO
mhm6waXLI2LRde1LM61voErRkk1bxPcwlz3FY33i5HhsnpZsOLTqFn3fpZkIVS1FIvyAtXCHEhD1
AKKoDni0u/ljSqR40+1nm96LSAKCrBXCXpxuR9FzHc7Gj5QMyWZLnjx1wFtNEtiwiNCeRZhcq9f5
C6W4PkxspM8JSZZJg9dLpJExogGyOKgilkw7hJTo5d2fK1Ll8eGxUADdoUx2oNcifVJbikS2gzq0
T5WjHv/lbvznNf+v17hmq3+6xm1V5RLnJjRdgaRAN237z9e4iX9IM5jugunbsMYahzYjx6Q46DE2
eskEMCP0yiT7qDwwuztUwyHXlaCBBjWo4tjF1tERK43l50mhhVSf3ydvgX1UbNlZqiRO5tXZQqeO
2GvBSP7QK/EOUtRa3OHEIDyTJEgUc0/3eS+1wlfAsHf1XvXNpbrlaXrpobUCe2kR8jjGYZ4I3alI
0yAWitP9LvcNpTgNZrWPSX4ZyCrNE3kBW0kwuXtWuvIS59YJ82I9Tpf6nDyyDO0VASREftGT5c10
XkSDtmj0gUQEM42tNln3OTN7E8GV7rxtVXWiOjq24qIp8elBvVlAmWomgbbPgB395b4ckLF4BrnF
eTRMGQD3EBlRwMZfSyUy7fXQGcXRuuanOM9uwu4fNbV5ykfpGx1e4S5sLO1qbfa1GzHCfNcmeXMe
mPIW6VtRryCs4pe2Up7dQ6O6j50CJk1bAjxNQHogdex62Z/GsjuRkxs0Fe1XqCTLKxm8K6gqJGXJ
9nM210jkCf5dcgaaQ8VV1cbKk7K0z2Bpn10PjNd64+0Qzf1oo2O1VUMaw9XIOHZ7SgZ5mEhTsLj9
q2jFuSAIBaL/QiJdHuTaq1sZ2LI91U5DxSKMFXu3ku3/hwvV+fNizIWKCEa4qnB0lmTh2PfH/2Ux
zic7U+6FjpeXPxU04OkGA0872OaPVgHfRhdV1UMgrwd0MEfL1cApwsGOR1hZ4qQfiCkSnW9kkWUx
JIt9NdcPlGsHu9H3sf5YTePBcZpDawM6cayItMauUAO59FzbaQAwFSPGuC8QktjMY03DH9LRFycC
eHW5zxROVkdIcLj17XFvh7i+KjB1dO3QPFhB09PMaN1QX7qo0Y0oLcrDAJhJXXnnwLZKOoVVOCry
WAfbEe8gAZLlZQIl36Jm7ZAk18lnZujXRWRX6zaFefM6005idaHoRAyonDSsI4xSjpmzH2m9rmVQ
GkBG7ONkmIckuKmFcYitOSJjvdqa03rV7WArmj3Dzn1R4vM3nrI3tWye4RQ1LmHeiXq6B5pnVcBU
HFYGnCB/3U+5eNnW/NXNmldjSF+dhwvTSl9hy9rmNOzvg/vcveVbdiswmnHaInOPz4N8XUM9AlCz
sCm1BM4wbEXl6DsDUQX3elhHecyQK9PfS4+dxjCC2C3CpZ9CroaQ9K/KDZljbCKMM0LMhy7SmjFK
zauqQjCpx2g0++hIlyQLkqsb1XkXFq+IKjS3ArPtkrDA5BMOHYPdk7jJT5oJtxYeeXczyWfU+/SS
lXmI4P2NogFKDyCVw39/Ceuq9de11sTbrFmGyaTUcVT3L2vtMKqOU8uKhfATEmfkIIRbMPJrV+nW
954n2LCBsDglMhiearCcpLgDDyq0qo+Z1QToncZccjWlCPZoud/xE0MaoLMI8or/zmKqjOjBpofz
XqkQE+/QATJBvJa5HboP+dMqy2Pc6AfE2iBcLu6sR/qbXMxTGmqMdfugXIsHp0KzWo/UEg5R4S5y
2n0ZzqaFcg/t2IjKrTL8ip2xK20P2uwsBdy3JCi8FI1XGXQZ56MGwLAtcaKxu9lN2DdTqKHIJOLb
t3sHv4726tzqQJ9EmMdLGEXI8h6mkCpCdd6E0rwZXwkhKCIr511RWqRvWP0I+TKrg4RkwshpX2wE
VYEJJyhEnNMd5HpCr2m2yFiQnrhF8m2t5ki/imkIkJoHo5qFvehCmthKeU5y7bzthFweUf/1oIm4
uouFw4VZYk11fhT0JzHqBfhfAn2/+PQ1r0s3XluieyHsLbfBcK8EBG9vRolQ2V73lxHokNLRo6Lh
Bo6ID9qPzcpX9NjL4PLj3K3w3eGlkOt5m0VQSZS9AluBttezNlpZGNg+tDgciyqC+X/IEzPE5Pww
qzE/isDMsr9VuwYjijaTU9Eap0k8J7MRZG0KdX3GpJDQeOkODLANz6A3DbOSjCsk6EcYg06OzuJB
tx5FBGgG547plOHbo47rFJE1PUmT9nBydDUz+u+vfA7ff73yLVs3NN0Uqmmpumr85STdca/KSWOT
cKw2GIs09MSLOyn+yGcIh8hTaqYzXmvEnr6JQO/XEGHFngLTq6rloIKnaLRftW7yx/tJPO3Ix7u2
sB/lqXk38l/ARdYbjS3sNlwAxvmNXuR4gA6umTtTfZPl1/Y+/8/nfTwnXrFonuo6AXTDPbrmg0rx
LBpyCHBJKrXu6zla/UH6nf5Wth9Fx0WkWdGqJYdZlAcXdV/eFrcZs79d4fZa5M34lT6Z6VNl6Q9n
K6iciPk+TH4/vdfy7QdZ1vYQuEZO0PFFz76U+ovtrjcQouOvrY+Duk/DFLaxljWhhnp4JMI3mdtw
5p9ugU6ORleNlJZw9gkJW9sw1XGhixmMTvgOUKZrjPdFv4FoQVUw+RjQRc9PbsEQWae1FBfUIDeQ
5EwULtV9sCXHMK+Mm9KspGbuk1U8q3H9UorlxSzsIF17DCQMKB4yo4BkloV1yhwmswMacJtdPOLt
vVk3TOXmyYo5jkyco77MiMH5iHTxZclLXINpIAWjhTX9gHRhxelhGu2oqEMIzE85+hP4op38WoCW
UXaVSofcUk9u7R4lkVZimg9Dq0VdGbUYT5zCCYid0DHNejnG+Hao0NXY+26jV9l8KcZPHUoB7XgC
GHb5CsoNJ9GAdM51WOno8rlauHA+GRgALCykdDAMxopQRIpVjbZHUmIhAan4sot4O090bO4Yaloo
tp56loVSdLaPq3bXbc0huv7auTZhFGe2T4Qg3ZiHuWmDpsZj1hHJQbOKRvH29JTOxnVohovS32qb
MGB1X9tETfQPBRQ4ZD/dwYDWCNKUCepxFSO8/u2sWj/ilu47TUTnebirnkscncTZMsi+tae+7V5n
UXEs8zdteE0n9HI72wJuTxNbyJOA/Fi4jJCK+WArVlQWRaTRI+mgNwbrgg3BSH2dDCWLAqfw84+p
bw4mC4PGkrRyUGnv2/DmIMDrIlkSE6RVB3vSDpmwDyvg6bEuvzD8S73ZAU3zTRLX/lQvb+1mBEXc
P81h8zot6sOz+mOYGYY5CHsQtoGBZ8iyq6ofjeM+uc74bNQVLrPyoACL7tLpzIQf+Q0eU17cWFHn
VeTCkBQRJ9ZN67WDUb478ycGDUw8enKKV+fiNqSjGSeDq7IujH0yQgjMlXMOXPWcWuPr2kBJo/Cq
kPfKOH4hL7wYzjXHJUKZYBUjAuSo6MX9dqQDNa9PkKbsO2FpelwQxbZVuBFgt5byMDoGT3uYcW6p
WI2RSZVbQRJ84/8PS6WqG/9lrSSg10ABrWo6fADnvpb+y0F3i1GpLzZ4bLao0OlqjtpB50lIvYx+
Gq9WF9ym4wE99HES+emt97OsPki8BikMBATFrbqSZybQh2J28Isuu+hTeT0SUPIelyuzs3CheJAR
4oWgNZhugAWaj5PJAbLoz92QXaj7EHJebKiSzantCNCihYZZaMliDpgjHqbs3JyYwMN43MF2tl4d
XE8+uHi/jGtfEIiQgFCflMe28AaubRaCU87roDuxXglz9YqSadI7YNNmYbKXBPWyBs63PCbsC3/6
I7na0oncajwIizgti2qzfniv1ywY78FSJ7JJtHhfchjiFP9xrHA1FrkZMdI8JPF6KAzrAKHniOLr
mLT9keKuViO52Mx9CrRPnMpLD344UWaw9uTk6c3bkpLHWwyhUi+hTYQsYZT8Q6Z2bGGvCXxpvd37
i64e5rg5GOTSJKTFOYeZyzsJ9cAl37dfH2bmXyv4/92M4QFddmSZS6RU064ivkt1L9bKtPpj+HD4
oQGHo7E+j1l7HQljrOT+3qe1XHWPEGlvXpEgj2I6NwSqKM9yDBYtCxFRhIuyBfn3KQGKZOqhXhqh
S4QCFzi0aM7fth6aGY+pY6ivHJ2WNMTcFfTTE/1oj6lzIBs04cl+nTTsOJPfipzZnDdFYhzPGtCl
xPX2JjNu09dNKtzlDvsjNWKwA6XrwmS2wgSGn4ojfi9V91jE7akhqdC10vMo6/NklPhEU7BQwzmZ
ujNj6Pjr3V0CvPL+k3o2RptOv3mXle8pZCZa4iNHYKJBE8fvedBZAjRjQGlufXZrZy+zf9hI+h3d
DUd/dp+LCEVj5co3xem+5N/1mjQwYkE66dHaLZo+bDGdCgXwQ+oNoJJ0TntXVLGeAinbgFS4IujD
M7BfMCFMMCuKLrKbR0iEezGDI/MdFl44OZaxV2bh8RusuPnqdQ076CLlkEVD/u2Prh4wq3UHm+Vq
Tf2lhs1H1VeYNHZ+lCV+3oSKOB/hqyT+/KhiJRka3yC1kbnaeOj2KiO1kayhbah8NgAfT1s0JdN+
REsNkE9G723eM8BeIoPOo+a5WXEoyEwaINU5VnHc9qOv1L0XP74zsUylepL5emkH+6LSHrOJobwD
5UkT4XN65doAN9MF7tDDZYHDM79gk2aA/ZgnyhND+8fNc+KMoeAaTZoTGsPgNdZb0qAiKINxiPe2
tgW6cFGLkK12ZnUZNwxMeX3I37hyIW4Suozp4mAx73lIe6gYvL1ZTom9xvsUk3Vn4tLMnzUNMBQs
+cGwccJireRm4nMizrE99pV5VA/lnL+mpf3aZenbkHDqUFuQVdhOd2DIolpLIv1X7cdo/zurRliC
9Fr112ZHcICtTifHz2PDY8SPyy7E6xhQRO9VTFkrVttBMdCZ9yFvMwm/535pfQrAvf44xz6GRSoz
Cw3xw0/VaPjjLHCAIdSopyRNb7W8jiCmNHpMhnJKy2ANjIbYxPqxMLCOpd/WMoUFqoX5+N1ayMoR
3DvbeamJ1upNjNuKNzmvlLEQ2KL4bNcpJrcmSLU1sLvQAO0nOBDaaGCKoQxVDoUtc0YaaXpfnCFR
F/sCCXKTI6Tfubr1nOZglLJ3SDQM8dIVBHChHynxKXaVMVDLLnDKMkgb2LicF8Rp1GCNqVc1by6b
7Twt9JPzO1kFA4ARrC2RXs3jm4x6mwigQ3FK3Tyca5Ivt/OokjbL1ddN6iGlK+tez6T4KZX9uCzq
G6eTFZyRhIYlT5rKP4wFgkAxsLTHXldIF10OFQGeFW67Y+K+K5bmlW0RDrYeOB1Xl7LuTVop0kHN
iIsUVxWeKy0dIkXkBx2NRdVVu64djoqbnIp2PE2NewDOobG5rJGKka7h0JBLKxoTK0oBLI05O6U2
RWCS20BXkx3ig4+4+ik456v9SQnv6wAZZZw6Jm7/edybpXVRe9KZqu1oYuyCiuRpz607XGtRP5qD
81QbzQv24HWLnIGPnTm34Jjsbfj+DILop3gLRG4SbQnIjyrZRR7lxa/3yxOAJoKUy2oiIJ+DGntT
ek+ub8owBs7M6u4+L9XX2Nj/H8LOY0luLEuiXwQzaLGNgA4dkYrcwJLJIrTW+Po52I3NZqyb3V3V
rKrMSOC9K9yPT3AiHF51ADddX3gbmdlFBwgHn7OkHFq/t4az8rfQ6lC8MpIyoRab5I3lJBatiXbS
Xq0jDUQ5A+hJaVMYOOra8MTIVGiPeEPFf9JMHe9kfp5Vrn6I4X07nM3ZtqXsfVn5kOziTJABmfCb
D0mC/jsJeLJ43BxihAG7R1jYv1oG9RofRoyUf7DcCVN9ugMmeCf4SQFiox9HmZd3niaYLCnswiLt
nrlvDQJ5sfPrFKGDmUvf+MID6w9V4+er4atPNdEfJBHeUZ4QYNaeqSdIGNF7Oii8RoK++cwatTHI
6R+ybgkLUT/CGSDorD+tgnSaqugkVnBijyUJ7IMZDst4Za6hhhQdX3M6f/0mjJqeIpfuCC2QiEBC
LE9Ti5QmYfSMYLebvZzrUeLE79iNnwSgF1nQW6sfD5bXLbI7PpEMH7H/js/u3pUxpxgcmI5R1NK7
ehe5szZ5SsyrzKbfkBF1O22C/6TO/Gn3DxjI7QgHLY00WJc62ANdNhKg+pmOZzwX/atYUtqHoEOm
asHu4/o1IULPSQRxhXl5L7ojwh5G1EYJtw9hQanJzvprOGmsOgVMcOtNE4qr3sp4Is45ecfiS8fs
QhQ0PEhNfNuYVZNlc9IP0nXHQu8BJDM705JYbC6jwpgd3N8ELqYunYCLAOb3MtNWW0RuCF1QL5+V
0juq6Y2c4QQ7sXbiVOtTxKtGcSpAAsQJgqAKL3VxlhXjZOBh6clzScuaBkULUVqF8i+0Ow1pQwYI
ox4gWNKzzKJbtFckJlp3/Nn9TffBj6ruEun1GYSZikhbFCT7AM5ARQiAmV8hHQp3vTV2LpWR4MqG
7nYDsn+oCXZj8nKMR6n+KGAxwsWL9oPbvMwmTuIjJavwe/4C0cNgW6CXk38tnTcv01X63DoMBoN5
zfe9AiNF4VRf6ImLt76I38UGJSTkyqlEl0Ge5XiMs5mMHDthr4fOUJSNt0n9Z5oA4AioEnLhVavd
iyRT62taICH5Ri7c2ZPcIVLBh+CpIp3R4D+HnMWgWjo1gyOZgIJs6e1YBd1D3TB0kKcmNlUbpya+
AwWHca05Y566UEkHpqUES2VTEpQTo2bSuC3yztn/yXc1qUkRYraFX71GnJIn7gp9qFgFsiYHD1Zk
hXQjzHrUxQsv/H/1oy/XUyJW52KfKsqjLRJOuxiYxCs0/eK3YNIFqvVJgVQBr3pLarflyivoXPMk
8dYjJYFGbSCtSjhiRDZAZtDYnGB8MqcRglaOw1ol8LWpwxlbi+EpIHkh/x23WqMV5alfFi9CkNph
2U4nWCSJRxArLlaBGRFPCbocnAJMgvxcl4/QFmgkYUpwcs7jR9RHDiW6E3XpifxxA50JybtNsQXp
xq2dMZxUwo6Cg6/vJOj5mXlMM3o6/2plNgAld3zFfVcXYYLwT30mK7X58s6Ik66B+JPMx1HhJwZH
PuBUqx99nZpfo+aXzTGQ+z/WVDgK32iRfCvmcMqYL4oVMzDpu5ac3hzuHQqoGH2NwLal17RTK687
ve6EJvoSDf2VIqsBMFH+G+reM6zN0wfdE3ivanK9oa35WnspTYrZf5PYBhfhVsBvp9nB74fl5m5N
jGaq2YMo4XWk3WhgPY2v8qqlwp1OjfpcDqrke9eEwfKZYcGvjfboZNWNFgN2wvAQfqo3iXM7GdGJ
1AlCUMJ9yfrI/nKfuwAMRglhVebnFCoa0ysG+yKeYXZo1y8FudDuxG2vwFqsEnGOwhxqMq4QgChQ
5FcbP4DWHRROGeMwhyj72YjCc4r20FkAIsdmlr15egdAf+LT1Jn98TZBEXlbStPfINKNXAESKLka
jkCyvLphflPU6X0VLyb4G2v5BHKMpFvGxfy9qivRzqs3fjDam9rFz1gbbxOgp+qEjzDcdIUxRxfm
ZMkKpt+PprtCs9TZec4klAwPNr6jrFwFLIlyKVyHc1k0p0K8Lny6C3k/reBbdIcs6ou3jPQeomab
jz1hED6spy2ypxsKEdEYCnouuTh7LfrP3P1MFHftJoQjQteGQ2JVOiJG3C0dT/1qhnU6hNZoBgsK
/or2wXiC4PCWCeUwli5achw7asgi6oei5Whb/iBf5YhXtnJXeunWo/awKBtFhk/oA1zox56e+bE2
+SSL8E80HtQv6SQfUV841FY3ROs38hFjow9HPxabC7w+kwxNvAXnUpe8crgakV8Ic9BittCQKRXU
1xoOhcpQz+VyM5C/d/b6LARPzAoXKQ70jc8RHjCme7LaCSqtrh21UzKYZ8Zgc6NgUC9vxbmP7tqs
UMYcTapNXfsibumGYA5ECy4TyJkwcZGW8epyUeoevAXvo9BMn7l62/TXxmjvIhMOrHrhuEOh2xnj
I3LZ+lTzDBkFLCQ6JOw8cgfWpUHveaw/xLq4i+jS2jcEzH6fSPcm2+5x/MVkM9hwYI9NQzQrVbKi
+dW4oMqC2gkpd5Z1bynORVp4a6qTVgBBaAD9166OhJixLffW0wEh4wL8BPpf+3kZB2UnBpOGxFFg
/ijjGhM8MFi2Un213cQTqWC80zlNErbxgr/9md8ns3wq6rdRyPclIto9P7gsDUeNHBhUX3nmE+gB
mesimMpFhayeb+YtxsOoyRQ9FmOUSWIKCA+9OdDn7Z7LAzj3QL1vCkk1CHWnAqnttfpcsviUq0U4
/5prDdPzfBS+i5EcHl/U8Ke3Qw+v9TyzmQEkMZVAoBMMicECl1Vtftcq1S7tboHpb07uA6shwDOO
lMZuiyywYDMJfYCoBSJVC8lbRMEjAELOzCAq6nBwDnF8hG6y/Xl2Ohfuul7ieLq0Y3dBA4uhFO0X
O4/0PCOGLUrgDPOlneSzYrGZNA6stje/xTVYGUGDsU3VQBS0RHIkcpB3Yoh7AWUI7cJ6ZGkE+nrI
wi7CoJLFrnz7iWNW2qATIRrxf3Ox/aeWClABu89yd+OeyRWEDM3vNk9BihhhFEkB+7CQMODsBQQI
2S+HJ8Zmb8IAhlmGDUS0VMEAPX78mhkXTrK3/hT/WPR6bDRuSQ/jvmEQSzvcg7kQnKZq3BFR5ic1
ymxQMZ6tS6tuLjJsZhA7uq3xotgZcKlYBSkY8UXSpwszLT1OA6fBY63rtvqGGxSZYmP8MsXxAvMX
Urm/MFKV1YjV3kF+EbxhUaiO+wmBQw1vekwZuMigDFX93NsJrzhFfTW97//U6CVcLKnyC2PyNVaM
zIa/Ca3RVlsDEIFP7YjswRHV+JV9oxf/bJHH89uhnzgmFk8d9+5xhlc6tT+YXkyOwfNIEt6hwsh0
UCrrkXfqE4oPjrpsaT5jBEVvglz5xhawvXCjUfqcnHPW/fDv7R9piIhHScUDVHNIwZTxv46TpXhi
pXlTpHgCvxZHVDJXdmdbKSyvWdnIXGHCeSuIVpghA/fYzD1W0vtKE/yK77xaHVPP3G/9MGUM0xij
qneTN8ViBq/wO7AfJKLE5MpNVvGsNpjDVU6y7oy6PRB5unZA71Q9G2F7JTlr3KOx9M6PhnC62jU/
xSNL1nvZ5LABxZusJzfeRQEIEIWgqwMTJRhEZYHR4NGOOFdrttwI/zPrpGrzKQKiMUln7RLP+Y29
ycRESB5RypCkgMlNI8UqX6EIcAdxRYrSwSp4mDL6TNEpxvkMvnXMSAnJfQPZqdmF6fpVNcsZHcCp
JSYJQSTldMSj2JNLi1kmh+uQEf+TMOVBD9GSUss8oP/CXSizcq4/eELrgYUD3aQRYGo8QN0VFxcp
JyYIOleE7rVV27Ny18yJtu26o2hqBs18Kw2hJ7W8uU0PfUcmVA4yHCS+g4iXD/CNr+S4Nkl5VbHJ
TVtsI4z2MEG/GdO7ySr8LH/RNg9VccdQeBhm40Nsqk+TEnKhZhlUHiHpLpqDw76/pDAetqBQmcOQ
cp3EFAw19u4+oJQOptJi55FgCikZaiRhmqNYE7zWYJy3zj74o+iXpN5S5pZRsrKqnrj6gBpHzDVI
C1iaS3yBlQqUp4EAPnVqgJW62fUJREl1QKFQyPQGwIXFOiJgvhQ70m72yoovYfyYfxlA3ISVvSv5
5IMViMTNJ2oDg52j8zzqmxdJKbZz9Tk4PceQ/EIS9B69xl/8BYXKtpZHMKoJyAIU+tk4xbqSf8SW
Di1dPSGHa5hfMHLqxyFAyR5AlxnYM1qPDerzUp438DDuzNGBdQllYDyEkFVBmaHVxjZHAMrSnlKM
orXKpq4mH4w/L3Xup6qiNyeWZpVt/Xbu1/bIi5zE7E4Y4Ky3nHyNNOEn/G+eKvwn/wjtwenJ/YdX
KRI5FjakKeCY43Un6PMtcChb5B/3NDtD6yb4StLZuG3knHVJ59Ez0SWbvyVIM9u0C76mZ1djE9uG
D5xAT3N1S/UfJWyA5ufKs2MYyKe5B4rDVjfIlfKgsSy/jGQyZ0ba18wXDNGO5TumQe/4n1mZ5JRg
7czRMzAd5bVO/RpM649WOHqeojrYOENYzsaqzzmTuyv02WzfDuzha7m7HKkwM45SpkHzOQ/w7UJt
w7ayut16wOSupDc0NRvgYaCo4KPxxVsgoxQCGAXyIUB1HJpuu/DzATFB6UIJolCu555GEIb1HbkN
6VTWoDmtjalg0e1k+F6IeujS4MfMxtBKeiIe3RQTQfUP4blBT79cuUMf80/RpjbG5a5zOVNQOyLJ
L91YZs39UfCO5a30mZ9FEhbXH75ucEFQJoDq5Bbmz+Xao/2Wuj+1NdlFfV+s+bGV/wCNB2Kehh1A
oIL8GJgwgB81B3sSpGjriDPZ7B1oY5ZK5hMjsfwzrhDCKVZg/sR9gAASHP5sl+CWs5WPnLU2zAk/
XiKqqc+1DyZcA5WHizdMjDJsy+OvIn6I7vRhFu6AkLAAmc0uRH6vomsaGycc6icHMUErXGZbI7Rl
R5g7oBWs96E9wvjtTIOEY9GTzZkLxlPEQGXuNCMf1YktW0/QAuHrxcLN/JLM42CZL7wIFiUhix/R
0kORr3rDyoo8t3RhMy84JAcvgVJTlr9rICvj9ikITtFeo0J737OSMYOns5Pek3QKBsrHjupfhezQ
UwIeh0xy8Y9Ke+0X8DfB4YuV/5gxItGysNqcmnKdldfGSEumVuZXt36NtfJVtspXrKJydwq+NAkS
k4Cecvlgsqt9kULRE4+I+qY+Z/hUZIUu+Eh+t/leZ+9Cuj7jEZHXbpg6LDxGIK2rykNP/VYRjCIr
xG4YYqCVjDbSAwOlfHMF8nMClrgJkbSQs4BZqsrw4lhN+BGZwgl28HYttttGSgjGe+aD9S0eFs9i
HWOyjtGyICf7nCSr7R+yl2Y4V/KMVeqg87jxfn+MxJEtTKSVc/ZtjYyns/jyKzG5EAgPYVWwg9h7
qQoqaww2vj4KZISkR5jRcB5pwmlVlJlUyQ7ajTVd+ObYbN8LyboJgnTbRJ9Tp08nF88OK5XA+t1Q
vyD3iCOKhP2VbWAszi+MXoeJsyhndIFTDZA+1KaNZ2O/e771wTNfy2P3t9bs7SS0ZCiGjlODvA9k
g3ybVEpImaRPCz3PEkjAp0kPCIctPTUMJVOEsmVC9IdM4e8KhW0aAe6SCD3SkA0kYxwITRsPTkna
TWOi3ZHfZg5dQjnsM4dlpSHhIO1m2/W5eAlX9KaxwdeKLJGBa8RekY02Clao6ilg8/Fq6tJ13qpj
LuHlgfwj79WVzNGOHr1jf7pi/QA5TE1K+ChVGECvnppps2UZvHRuC+Al89jbIQd1f4Pgf+uav3mS
kgp0XkniKmLlsrYk6BiIRIeC2u5Iks0xAoBF5ejF/E6hLS7Ceox0FNnb4MXg0kA6xNl0H1vjUbMk
IDf4rH9VqmjjoEW8Ett4Ll7Q3vW4OJt9dBJiYV+wQ1hNTrG8hPPI2yLdcOI4jSz5xgdRzSXKMtGL
mL9qDeP77dECy8JZfehKBK2D0+UYUZPErRBx6+Pm9onlzsIvnOE6U9NBB3tRuHpjL9dk5YRn5lu1
AQLElLVpY+3sHrCoU6BKCY6aNRxl4Nc/WQuLEuUi+One71vz0vTWYxqsR/OthK1ghXEchbmph0qr
hUWO7XQjlhFqid4JQT7JAWLRPc6RFlK0a4KC1OckX2AOX9eopcg79OrIZayGuk+aOnO6tFyQ6PDE
TKNnSHCF1g+JW5xwcby4mPrSOFgaVo3qe75uH3NVfmLF+1R2GLsl+CVD4n7pX3ua/VrA3/ABabvg
Bd0exmtkKI6tBSs8c42kijEw9t8gzkC7WJjg/U0pMwaZROkzAqsI3j09xJCe1LY8A/xGEEp8DOdI
jj9KN6h+47esfsL4mTQRaf0xpYSPHuiJUKWdemmxa1dmjtk2mq2T1HTI0WjuGR5ouhqD7NHJLUdY
XdXMJN2RKLST2Rt6JAZcUoi7/Y0EDq1l50qMvJ54eT7fm/k/NIiBRCErD/EzyUG8db8ztoJXSkSl
T/CcqoEh9UQ7Cli1xgOF2jYSkheNoTf4JgtLqan4UX2RVobSjzBrCuJh5WVLrqRsDZQ2OkJYlaAt
aGGHiQTthb+s4qpSAkPukQQw/jyqPVsWm0GB9MhMNpGbr7GvzuoysPaL70OHJB5BkOe7SAtSyAof
TA6mzfeO+7DIKySNjjal/mq3OfuBeGbs3fgV084jj3M/HcWZIFL4vNFa3Aoo0cLans2/+jado+VL
KqPbPMXXsXjG5r+CWoTqBZQGZQi0uI8RCUa8qBfJGw7dAC+4W/0eEbU4Aiy07hyMhrrcJCV+0Bc8
8wZwMSY8q/ukWHRmtAaD8Dn1pG6yjIUizbOwkhGqMTBQToW5nsCYnMaM1a8CkiQiO3kgL4BSxAX3
7Lf36mkqQ5CYfDmSL5m2VMx+q0QehixPJeZbWw46eOh88WYGJVjUfDAROLYcXalCseJlkrpTob1S
dJ7AFoyMov3yL90gFkhtaFVTOBtbKCvkCjSBbFFWT3UQI2afkdV5gy67O4ZFENFVDr0vxKotyP0z
UoqHldSnMb+MSnTpZZr22YOq6ZLH+LlRG9KLemjSrOFNhs4nvVKtsJOznUYMIkQPgOoBxR4aNEQ2
XnJOJIaELIVlDaVDmGKasAX6m1yyUNA1HLbMTbhT4K8xcA/hZDmI3j0zD7FMatCkMyYFo6oEDKME
df7c9PlzGqrPTRE/FgKuxxOTQQ2sjRb9mwpg3BXzmfoAe8UxItiJKLoyCpF+6t2xZoo75F4/YrOm
HVTt6jdhQDrEhAbba1rL9LmWb9Z5ANahLONbpxU3cehujVLcDPqlbAIRhA01zm6C2F0B8V4UPgHV
hpfpxTXrvp4mp9xcTImEJf1qNPqAAgb2TH321p+GVg0lvQhxnh7krXIf4PjXKHWMwca8oZBTHA5y
sHJAQ+zb2kP5Q8UJgwo4m0heCRZ9u6fSUU3eamdSEfFXxmmso3AA06BCJsK3mcCV34qwNpLQrJAO
TON50VHXdrHdFyC6qu2Gu+OO93JVXi+YCgyuoBCf9pDUFnvIMLcsyUEvghMSD3q/eT2/smXytnny
oFaojeNHXM4iM8ZDRgep84EZqM/zjP3GRCeKCr1XpkCT4F8CnuWODXCCc40jPrNjezGr9ywf3tQS
tSTNennLTOUKUKZQLuQgMlOaDqAZnb4cT0o1h6s6IwDZ/EnUfUK5csutO+Ln1BCiKbkQI9VTwy7e
uBRkgEO0pF/+Se1c2N5kCBUwCjiuUHkrgxa2Ux0qvPqVaxDka7Sbw9AR7Y2SOQte3ZT4Hznt7QEw
OzPD+S1J2reCsI2+utPcEUg5UGKZG0skhCVOJQxuChiIAizeZG+Ydc/gV83aJmddsw9eNlY2Rs1y
+w06TZU21yyOz5p5JC7KBT3taCvGlngEDyneLaW88dMFeVRKOOcmLhYdJSYV6FJ51JP9ml3MtLoU
fX8p9B7VL9w/u0qVi1KfhF57gPQTvD7PHkk33AGcUH7N163/6LvG3yB0gKaB6yYFMzTT8YU3dGWu
YiG2AQxBkPdM3I4Woa1A3pbzrnQo2A2xZbkLNN5tt9ifosaXp83vWPkJ6w5WdldzvoiflQrCy4qv
tZxe4/yY5kfZkJw1uxkbB9OohhYlLBhM5bk1XWCyVjKvzAQD6KbDNp4oLMMNkXZioL7PkkBaGl/P
Ni8tgxyksl54SRnRcqLsMrpAfpSfy0p7VPJcHguo68ZwMWb0ZKiKho3ZADmrK0YOvVZcecw8I3dF
4wBBK+hGDD8WxcrfyoQlXXensmkBvJT/n7xbxmX5f0SLkm5q2MckmmxDxYGJX/N/ixYXuVPXMZLx
HPMlFYvu0NS4Jl9SZys6ISQDmaKDcUyN+Z7HHYkbsDdn0goBdaYDhiO68yUOVC4hBlurudx0CfJM
YPYEji9Obb0kuOEYTo60p0YEZ0z74SVEp4VhvxcrFAspA94BaKYlIOKRf0RYCV9K/J7iUUbQltza
5tikdMsIDgXjOyr+S5pHn8zXsX+yDQ4zvX3kuM1xqg/ZWRDcgtlJG1+a5Nn/21BrF2ZgarucfOGr
T0OV7nYuVAyBnyrNFny0hUVUVzE/ZTKHTib/SAUMyTRl0b1cHU0yPGnDiUYyDJtCpFNR+tlYxF6N
7yXxGAqgeOT7hwkQviK210Y+Iw8aD7CwCTr+wx+qzPEokw+LQrzjjanpZjBCQA+lN8wtMFxDKcuo
shQOMgXuL5h5vveBT99s/5AQ3DHsJb2xbZh+4vKYpkssnHGAaAKPi/JD/1cZC5A78FcoBCrpP/Q3
iVduyiUp8JjR5e4GMH8lhrcSCC0H3GmrzPvNHoc4iukRAuNkKnbNnod/QD9GFKyrp5i137Cvq9Zr
js5o0yPcZ0DXVQC6GWciHGkmmNX4iAVyq7BsgpG3+ey3m7lHX9Luo0YYdeYyMEzkqPBkKsIN91LC
HgiF3mCkD6lj0O7q1X/TAmKCLFIuJVLRJX5NqPHFf/mIU91WtA5/5uhb/MrYAKrR5A8mlI2FwX+D
NjUFRP83SoOJ/m8NVUiYQvE9spjVCA3ALFFo5D5cln7FSHZpYpudNqFlBMZ2KM8XlMRZZs+QPzCx
Op2KgIFUhW1BTSXRPignXCEBzZB5qfn51DS93GLBDH+0McE3fxabBLPnlPF4b2p0t/hDhVpVOrMn
CkQogPFTIXpenFiv4QRl5XsoOQp7SHogtNIOn9Nn0X7BCgs0Qj0BVxIHyQkAzceKApm47uQ0QSwF
0Y5HE06x19Hs/NFIBpP07t4o1XV/KiTG26NsHgThAVwR0bNuoMr6mOA492N7VqTPpXjOcBG77EOo
zMemwjxUr8iMV2F9ymrzALaaq+c0nU85UT85+rhN/C/r9N7ORf08EaZDCEYkPnJOBCF5N5L6vMyv
DZupxotTW1fSLmTEgit4OIQ99MQAWVgbR3ciClLA2jqx94rpQSUFygARk1g6LbYHPgVFP0mbdJ6+
8vzVy1DSS57oawWgeOfrZofqi9EpqgV0D3epZU6OJHRteVpX6S7gg5qYfCVv4lLZFj+m9Viu+DPf
izZQC6eo3ncc5DA+2tUuJtqbqzkQFiceM5C54oIY2ToxzM+Hf0V1ztL7zLYyVYKVAftwZ9TVrs8+
FS+N1j12yTlgV+be9dCGcWswjn5uGvOcyhHn+BsceoLRGtL9ORb/WAnrePIriXGn2XqqwJUT9bP3
O+ujgooWR7bxi4LC60h5sdJ7SizZNDkaiEqUYUewuiiVlmBuTcZgriRF4bxhr1hCFrVm0dMdr3Yy
v9UaTWjtNAvhCduzbDEWkm6asdYYbkPfekXsR0jJeTWUPhijMqgt/FrjxGj8Y1M+lftsvvFTvu5F
07Iub1mjvEbzTSxJJwSgk1BAgtY4qNgyxPwrlzsc7bup5z6qwhUD+8Z7Vej8TJSJMjZyuh/Qb5mU
exNQdKyJrtEt7kzGGUFFHhq53Hqp2y8SA3dIjonSQ5TxKR84jraq96uSz2e5rhLv7HoRxjcp58OL
iZbZA1eIkx5J3lI5rf5AIVEr3VU2wcc/o1dhyr3yYVgK2NivWAliWD+T4EkiBGXpext+qTMEqe6k
kw8ykDOBD0AkYpIx/8QX0kR/2+wYSdI9sf4zcJTgjuDvvqsUjMPILCZJPqAZz0hp7glt5v4dK/Jx
KX5B30z54q3lvhSg/btQf88zGh40zDzIzN6Ip1nNz2kEd8T7TX0hM7dRxbeGM16kO2X1uOhsvs8s
hdkFPTTtT9z9qVi46n1/lfqQWgdGdPkozkZrr9wdSHQdelBn1Ji6f+QNpnyuYxPSRt7+LMixRjJC
G5AprOVypAUflKlvs/Wy0O+q287/BRw1fauMqgzkHsLL1CQcmZdO1QkoILeako5Ays4CmoY+Q/nI
Wf2JuKdS5j1d+pw5PMo5doToe0K2HoOKZVyBxPPd5KePQHDCUqWkz3L8o2ZbWEJVjXXeteKzGRkn
6e48DlB5gCs5/MEi5zCmfRZYAN/ir6IrQpV9fMwI7b+V8HVjJL0ZwWdRuhKphDqKaWv9hGCZoMcS
iN1m5nNkB96jSpnOlfI3a8crz9Gt5qApFQug0nqHkSN5sJhxXbzHxhJEihLU9X/o3MbpNC9kvZKb
SDL0prLkFNBTpSjkyhCuStghuSRktkcSFpPlUZti0Mwz5CcQTEaFqwOXjPVn6S4CScvQS30J6ozG
ugGOrQtvQq7MXRuxEIAUG81Z3DU8syp/SKX+iWIDrN6jlbUvtFSwtRamaiJib4PNJ/KUCDhh0Zik
o6bMqrJnQoVglg9wzq+ps+us80RxQIdMVBt/MWLc/kP7QtQ2r0II8y4UCXxIwXtqEoKYbiJ3m/xF
MyPtVw4aghbdVX3bEuaHNGkkrJDwR/uW0J3X+sFCJFtu0TnSKMtJNhcKSC+ycVWJ4ZOK+wjmiXyC
trlascUndKj+lqLkx/uxOfhFyuVYOxSzzprr7vQ3tmQbrLyt/6crbpGz3er7UIhQcJq/i9Ry04Nq
3BWGfQiLMLHCnyrvao7btJof0BcfDDjHebab9Fcer2SA2qtAKSA8a0Gw1XLy4T7RGrPFLr0cyWU2
3oXlYxvj09zXp8o8dGydVRhEVCCm5fX/FS+BgcXafyyyep3TvxvATQincryeImFhNTOfhHQgq6k+
mRy9isyYAmapcdVpmLUexEJrIqqnLX+Dyq4n6PVzQuZm3+IMF/XJHcpLZmsI/EpQkLioaAmX/CKp
6WWe8otVCWdkKtgQMP6R3glXwAKBhaAWdGp1hGFEuIJ5nZH0MRNa6Y73nGNIcgz9lmNVf0XCB/xT
ZgmZr1sNATqrn1Z/lPJSVPFtk6sbcodRPlWvscRuVf5ZWunFjyb3VkO+MkkctPgMrrLOZRD6V8OQ
T22bgzbSb8Nc3XrBRzeC4NXRqGbNoWSIdYhr7n1KvBjzW94w03yf1xEVhxZGiEja6a024JDBZyZD
kpiplWGYiYnl0tbkfoJUX/8YQ39ox8ukhVQU5puxgh/A4QZgmwEEeIKR5SuZdEvDNchlbVxy69yM
hE23u/mAvRxbGiVy8/gGQKKnhUtPukpG8zt4eWnYn71ZUtzcQvgqunMKJV14H/uPEWlVwuih+Vtq
b1r7q0hhPxKB81dfEEgpwuG3mEzoqRGsyNS62DCRycHkRLhYJwjl28NcGH795CqSRwbxAnl+AbSV
A880FEHhtVMV8oBXfuP3llXyiDZ0eolXYUzqg+5Nn5UD4UgcUBYsjZclt8e6OZkEZKo9AY5f1fbZ
quVZAb05cKhVPIOMm3J2DsmlXN6x7TgSmUQieM5UfVNhfgPw5yn0V/OYiLIHNMsT+G9SDLyKRVfC
vqyxAgjhBHlcTQUZinQxa4seVeS0+L3JBNlgqdIcaSU1CoUWeqI92mmjncYxpR37gQQYJHhDU58t
shEiVk9T+jSUoxwyVazYW4gcryoA5R3uwcniGtlvASvJ4kpcdY2Y06Ik4Zww0cBatWWogDNIPOKl
mNvLJquXstlVYR9ojs9JKl1gzV61SbviRoW/YuA51fXTXk/uPWR8henzznDofWi6j0yYPppVuNXl
i+C1d1llEcY+FjPS2Qwl1EhSaZwqPIwr4T6U6APxXDFBCZCfySmZfkrtZOAiVnDsNATjmGim0cy0
iP4SnAAdToAKK0dOFnDLgJ4MD4Z/Uf8fpCNPqx9LY9ltHwcmMDrK+xbj3ZbfyFO6y1rBofGefveZ
9NDm7GkY3TOzuqcqh8O56YMZP/APDE38dMMrsYIOdRcrI/ALEa8MAhfjJFS3WA41VBctAQIH7VD1
y6UsjSu1WK4Kp06Szsu0J2nol10PBxTDks/lyM6uLQPqLQaDTYAOLppTask8qHCKkF3Bb9BJdtc/
rZatJHg6xcrPsap9yc1V/W0uTUii0Mmkj1iYxxYn6yVYWiCZ3Kml7qezfqOJzRY8umnjQXpiVT4B
Lz9E1EYDoV4KxZSoUVvBUdwtl2XsNyry1/OqSc5iwR0Ybtn7YJyr5l34i7vPbCcnucSSca5bfsax
nf2WYA40+Q8iKiIjCLG0U5jaKsdqFVOSY0/LOb/EKvdizF/9uyJIbzloDRV7YyY9qymYoyN6trvx
dzK3B/fmrZRpx0lkjjqcArYsypdIWW4WzURMHbihhlRJ9tqa31tUo6VBuzyQxCL4zfSaIYDGufqm
N+lTfeI20TbRSQHMZNN4irsh/B+Szmu3cTTdok9EgDncSoyiqOTsG8LVVWbOmU9/luYAI0yj291l
SST/L+y9Nkv/oP1vomEuERvIK/BH480kY02HQAINqOlt+Y4APKGhMfhspYztmCidM6WJVvMNjp/Q
2HSFM+0rpqw1MBQB5tLs9w0DbNdAnpkmYFmjisQeOvStIrmu/Fp0e33uNGnGhOcSAGUaBaLMHlRY
VFdEwl0t7EKlk1khl97ek2z/UNDUCsgKh0eSCJdWUq5lsNcyGzIr6N7pY2G+FvmrjOOE8lHDo4Xf
MVHFoOMHMiZ3df8+19r7nNqj+QfXi5Ls99WgDX+LV1KXcsjJUYotZrjl38WLCvmgaCEfsObhTTkq
7lBNvShAlAr9ezDFS3xhX5ZON3XVr0h2NeZepSawQIjUWLp3YKINdjpahp7/OVKZv3Gkpnid+nT1
pSvJHAlD0kO+hCpKqTRI0SfsbkW91bAHrvvVi5JcO+Xsastp8o3raMfo4aRzLKYXiRUg2xlWuuIh
WvYkiLk3tjkPuCOCOs+CUYP3OtGvGT7ZcRSm6xiHRrdSJ9qxxs8j7q3MUB0WT9hxghWim2UsJJmO
q3VMDYvwC1XYurvpf1d2qdHeSBeshLehLu6r+F91tywLTz7IJmChUzf7OctlkACx6ue8qk73ude4
B/TpXUGClkzY17YjRtN6PzNoS5PXzRD8smEbGi+PRdjvBahncWOBaTSnATGamLLLgLRhx9a/Vmvd
bCMiG1NGyuQGrKHdMHsaD4FQUZsNjJqPY/dnIM7dkuRIGKrriFlIUw7qUnoNL0nh5ktyL1D2x0Ac
7Ej02o4PY8cvKsFBrnnJnFkxcCUMzg3VeCOd5qljsupSiex/JowbqW55Kz+ZXitDY1H9zG1ujo0o
eliE4QKeRrfWZueZNbicmyrM/uwqO0qiUhmxdzQa0994fI/3RwffYJjdJM/p0BIfIp0HhZy6pOhf
2v7bYpnMwaLWb3vzVnWe0ZUeOCygTwhaNYS9K5YNfK+abTVM1WlcU+ldm0NyQJYSNPch4YYqmC6q
eoh9QDRfCgONCuMlFpUSE34sEjJ+3zQn/JG24X0cMWT22oEuRVAEt5hHb2RyOGMTU7ghkpkISnTr
CKMoYXFLBvJJ3v047T9njl5u7anHvo4bgTgOlrWxeDLfLJl4RcwlPVG/doHYWt7oIWx1QVq44d5l
vi1Lk0vq0nmY1DNKOJQTn7/glsvkmhcxnnyFBxiBMvjmNeNcRvRuwnqgGCD38iyo83lQDejRhi0q
ctjPjkqUGKRIiYcjpsDJlkvO6sRLoRarizdJIFtxtgk42xRFdtsW5QUD1CoFTIcQUMAaV3yqoBpE
HtpDcl7azH0+dHsWkfrCbEF3ZIRYjNJUJqYCw50JtRVHEF7G1NPSmrDkHWULA5HxVCoMVTd3RMWQ
PjMosysRMYemvdT8J9XnpBB1Uo0Sh5zwESWORAIKxUO3V9f01SYPXkBMkiVkEdeR2Q9R1fymtFaF
MPti/CJOD0sPGjSNWEmNqvKf1gRKbQ3NzOBtquLlAu5woz0Q9X1krqXf0/VDnAqnMliv/TGt8iIP
HejA4wZ0nlRUE+VuvrOSfRTUDbvxvtbHGAGqZaqUs4ftEQ+3yvjS58kV1fLejfpVuq1EFMmEpacT
VdlHoZ3eGWCDq9Bs+HocnhnE1ZnNEK776fR03XcuEQmEJPQY15wFc/IOwmqccrfuVrcSEq9zTD7i
PhGDySSKZJ7tKfkqC8ULpS+NLV8u4pRDNz6S1EKM8rFY5mCSVL9cUr/mkbDGmD7Ys4+JrUN3ukAs
JsBAxpAA1BXFhuQjpzhN64bZmhkK7wcRHvtSA1POUuKh6EAZ2oV0lBcGl/UxVzERM7NZEOHmKVKE
D3LgQ0VW/jc9Ms4cbfmRlf9T7ybZC4a2seuCeP+ySGqcu0Dpe8YirmCtjoHhRBwzd0VuiF05rc3I
uNZndlu6tZ06pEbkvI9paZe5Qm7DG+IJNt5SAHJkz8swnvNQfoYGJf9IgDW+kIqqH/RqTNwBqv95
ZmkXN9SiXDs6UtpjlX7pJHGAVRgZyBHA0M3/spqObM4udma+7qM9pkC7dY4ZRJ7YgRorD2rj/X22
ONqhn1CTS4x5E4bsy/RUotobYvPMWcGyznNxXdC015fNdBWGcQtAu6wIBoEWUGSDJejU6YRBHvv6
PPbisd/I031GmbHRA/mIFgzVEWFTST8T5jbZOjriXvdF7pmli20Vbyp8/gVl6YSylJA7Xylld39K
3EfsiS+WScOjh/yViQpYkM8lJ+JMHnD+P0iV1qGB7gORjIyhVs/taFIwwVYRjDDFTipEk/qjTju6
Dqy3Vn5Ftdp3hGsA74/bi9hUF8iSF4RfKvnGsOhPKZs0ietwhH/GY/+o47BtUsYBl1oSrzqex7t6
0SiAKLv8LtY5cThNfqbDMw+ugtknErm4QsEEbMD2go7fiQknOjY8yEujdMwuTCfzsA4gQhp7jx/K
l/Da4T8YFNYReRMC9Bcs5Y6Q52qHY4wSdMr9jvjUePbEe/1ZTJoTv1Fzm9UFkqDOiehK1yEtbFu6
LtYHwVMy4sxQxIGwVteCZWjyblJ9jNOKlGq6jGPDKT2fAOtKgcpWJeO1toZNnYLohVywcrMxhR6z
9qVBF5onDR6NnTgiaN/PIg5rvh6lGBYTN8O6mSC7TVCzxd/a9dN4gX5EetwhjrYTUUcHWArnXOqR
7zqm+lz1QB0zbljLbhajiHwpuYm6R8vfY0h0/WtjAqNmr2DdVOngMpnGlIViaGH0xlPFbDI7lpwS
GwrIJRcbyqVMmoucXQ2e+EhzfctIQ2tQYZAtJ8XITthj66P6jCzh0iiR7Fl/ZyUNl3E8NWFiY1Sw
pJs6xFdRyq9yJR1NcOOVhNGjj9q5PPcT42z2vL37DtD8qjC1VYdQIfZeOZZHLhHLbj5UUzvpxafU
uIlrkyX4ntTmmzStr2mOuHy8dmHDYL4yR54Cx4wDKJ9rW1m5UjjfJQt56BNEP7JI31wV0owOX1o3
Ug8tgVe8YJ11n3qAQfoDLS8jyCPVT8l1+5hS+SYk4q0ouxvrUSBe/ZV5eoIcSW+MSE+Fs3phYWgc
hLP1N8l1JyERJY69599PY802R0pAhveKp8sAjPZAHw3CxzhR1jI0K+Vc/DIQAgO/HN9XiUkKBOcV
wQliGX9qJV/ArTuuXbA8K3BMjbtrXTeKE57m6BFvEs2ziIznmlfNue23Mwr9PIazEEdICy8VKaeC
DITw5+lSEEIBT79Acm9vuq1Yh+1r+SovsEtQiAwGhMxtpSAAUR/0G6fMmJ34Zn7zkavUnF9Iqb8k
qeED+XJNrmGgCp0EY4dwhWrfXqspYxdPm3dQsHyoTfU5Wm+19aZDopZH3kkcNQXeC8wL7H8kgKpx
/Eh8sV3vXIrrzGhM9FGqWswvhUjiqcNEtDaR/DGD2JUj0kmXUEZpg9SiGQgHLI8eJE2Em4o/upIi
1Twi59CW1ZMw9D3xeVrXHnRa4Z1qfrUTUedEAn/EWQdaY4xNB5bMmKbXIc7oHPmKMMrlAtJL3laV
HcstJKNktyvxu2jEc9b9M0TuIQqPLGHDxWpWe3ymRB4I0o6+Pz+rG5ot5gTNMB62doi2WI7a3ox6
QYhmVFeNyIbvIGGhkbcES3MOGqFGWnxggMvMvWB+G5cLSJ/Nk9ik57wFnRVuccYvG4r7dUG0Kg17
QDoRivPkGBa55MykljPkcRckS7AvKs7F8nkuartbozTFR8kI2OFxn2vJSzeqL+ZSvmYVAc0qGFjZ
pq1HmQLxxFltafJifQunYQiJqw0h4ofNhXme8tWahrcJHGPpdKCc0gsvhRFQPJ2FbGbjvfEGkVaT
l4SEOZ0zjwZpI/ALN9HQnGaEkyVD41w+T/B8tclLqHFkoQkRi6LvOusgvST0M3G4bynVKJ/AErZT
5woFyZSgjPTeuJRqce2mDuvVcDWfMJ2oFH7E2OTSXN5LWfPj5AkG+K66kXlj7jNwRpPbhqDeTyrW
ErJYjYcyJVGdqozVxtNVx6Uy+PE2BVYae/QGxjCGrtwkwdYmpx75m8VK0Oz0c3WKu38W0ehkIncX
YTGPpMTt6m+TfG4oZvJ58Cw8tmyhGV2aJIyJbmWAhyG/ntn4jHoREdeiEBnJEHWSfI1tiagwvhYn
v0ckyAjRKMHmiE9zmOhprlpzLij+3lECKDigcshKqz2JftbGCGpWruX4rMucibKGUx/q6KKd1CSm
UMoCGQN7kIG0H2KmOvhQfzDbeGA+Bydm+wEy2JMYEDYNmTESXnABHr50w6p3tHjoIp5I+oStYotS
wrgrnfpAqqJKsP7JvOybr3xJqV32YJibL2vZPnt2yrExvrOT3uUXzc3H+a7X8jUL5x03xWKLmEKw
eMbiLZOw+KMkHtLxPugF+cEVWrDxPmf5nUj5m7bmN0Vjuj0DCfjdU8TBXAwTvt8FhT9hpFyAgOc3
4kEr43OFWWzE9Of9geQz/iQcMXRjEvSlhfZ/pv23cs0za6CIvVOlXGvKvxlJwoJayrRexaOZtyHH
rqwmbHiycBKFU8IH9jPPxr3jOtr/5/RfRKBylnmW9H87D6fiTD77XSTuPrOQ6TP6Lcu7wtQB0g8F
yi8y3ZsZY49sm0PfJHB8lfNyIfAkWHuRKc/v8yvW1YZfDpW2dcTm65hbyxzCclrcp5viLci8k5Gi
H2zWhgCVWevlacUmD+GybtolLzmFxxNVBGZmwtBwJGiSp20JX99w1V4HVpYdkM1uE8KNCB0VXNLK
WLrR+A4wJJZo1WFEpQrBMOoj+qxwgdBCeIWd7e8pUrUEqVqBrw2f9pHQyQ6EeTUfiyQ0mVEOSwZZ
2C3N8nEiR6lqyEccDoiqWx55MYrqLnUOFpGH2LpUXjB32ZHjw8cvIHLB8SOBErM9q3GL6AfVNZSU
hXV/N7i3fpvJDBLgAwQ0pX/6tD7VwxAk5lN0I7GiX0hQIuSTwEw5ye2YzOT8AFMwNAz1KSs9C8YW
kagjNO5M0HsR3+e37m/B+qnFJ7Qolo3I2pYP+zI4DRFcqORMuiGSJY3AeueBqHbHmVxWi+SzMn5i
H+E7tKg+5ATnMKc4UnRJCXEoNaAnEbZWuTu/KfPkqB9pe1yIWNFjxJe29s8ay1B6I4Macezqlftm
Z4gidV/71+kkdn6T8dGVoJ93Kxo9EiZx61mik2ywR+FBqHkOzJw8HwaOm0i8kuqSbVGvj0E2Hhv6
iCYvXshyzkrrFBMbNw5n3WDNCQcdKk0oaNlZlsRISoHIY3EbXVEHyw5iSav/yEbl6cijSbbgWi89
8dVgjqWQcvVjMbUabuLobBS6WE4THjxcpmomMnSKj7MZjm3slM3Krr+CFs2YC3klvKK9vEBDxPjb
nEkRUpWFgxehNeQMRIcm+2QQhU5nSEfFQdQmm/25f3TPHPKAn/xRUMAvO4CxCR1BiuooNPrCNq3c
TRbRgVrLqMpaFtdoarfjPtlaNJd67Vhbf8wBMM3giODbEkaakh+sClBfB4NRUudL81OoXsJm5eAO
lNwKtO0kmY6qbIG4q0EboX5eheXMH42cjUEaMeeLqxaVq3eT3Sh2Wsxs2M/jqvpxNfnNxNPm0Ojv
rUqZnVih9sZ+qcH7QdPgJ7piq6oGfXIFnVfbi1HYhUXHNEBMTmh33BYN1CEdLH8BwBvvf8WNZ1Lj
wO09bVkXqq0eYj0+a/F8Zj3VVhHFBGQOMDdqGwlxHY3InWsmNwxccwEBWJudUbZtrdMnm5ej9GC4
6U0WWF8a7gQyS6EnzoK6PscnTnw8WXd8JXc+OX1Dc7PhS04/0kmNuni8MpWZBTHS9PnBr5ct8tuq
We8bQCQROynj/Wutg5wrXghSk4rhaiT9DUX5L+kp3jysXoUgWsyD3pqd5ZfU2/ofWzGsgayVUFDP
DHd6THEp0wrrZ1KxIXcYUsgejgQmB3VVhNvRHpEnVO9NczO2nlk1Z2hOpLb4DGW5IPZhpJ1JTG1k
VOqAw/VKuwu97GRsphgnHiUhu6fFG10Y1WSdkgh6yTrQsTLtLUCQ5yZ/eAdEJgHbkOr6kq+wY7cx
qJJ7SgsVdUXQ6BYQECX4bl+HH6pAVRsuVRdHrAkjsRPP0HF26ENkqWEEqcvzXIHcTB35qBG3gCmt
ETQgLSEsjT519LnjqsBTzasqS0RvPFUtwzMtBBasByWm4Gjnh9Wmuw5QIDI+kij+LHKky52y2+Jh
b+BHEWv2Qct0wrYfFcUQdD+qYcu8Y735l+iCV1SWJ1GpUbw2P0NReayU7RJ+H9XKeCKIy3667Zi7
bPnX9I4JU05YZlLTb9CB/lPZK7OZYg5Z8DgxsAjMZU2aXRIBczjzZ1JWx0V77wOWpMk56S6EBF0T
v3ggEs9vpMZrGZi95FOtSl8tD9VFHaariO3rP1PTA9lAFq85QwmM3oyUVoq2FNwBgUkkIrrrULBb
oFrEaiOxNrPSC/uJMq4fwGdMETvPzxiIMR2QUAeRhTQj6zxBBR/aw1efXXWlVw7rLxIEI1BkUXdK
M245zVtxieJzFgjMlnIRC+pROgvDa0bFFWQhBZ1pChCauG1ssf0lzZX4AoFjm8qIPKljje80fTIj
mtJvWAlLY3JE1EAyqNLMrsX13WE4RHUcjiS6f3YAWopvGV1pBYZ6h98yosZY+JkUhFby1gIxqJ87
rmguk2hzivJjQJxRlvttHOtbV2/PD7RuL1mSXeoR+Wpmt0t2GvbD9yK8dJeMll7S4KzIPlUyB1Tv
81956rOFAYkoyQZT4hrJn0wis4141o5nkiWlTiE6pI43fAczFbiJYiXD5Sn1rxZnp72TDL8iaeRW
6OAnRKB1efPUQtVAmX7c+dIAiQVbMwRDEtPAMjOTYWO5w8iqElUHmtdcDXlCFb5F0SUyut1zpOM0
2AczEiqkLO1/q6XCCc59GYlSrcj+hiJngsTYNxhM3htMaDDHZLqgChVLlwKSAjDd8Yxi6f7830Y2
3E7d3AaAyUgjuyQ7o7JjI7RnfrLCN0E8S5dtNAf6nB2pqGyWJWFWteE8FuF3irMlpbMF4hcoImwu
jKt4PSnX418hsxiHTkjJaxBiqdK5/YAwcYfmZGLCU55yX0KXlE+StSkNWmeHnYR/QSiu4NbG8kXb
jTvARz6PdoQ1HcDPpyfIanhp3OIJIgMFzng52Hp5aNbxXFCycxGCitLQZqH5x69J7Tmbp4m7XEc+
giZrtYUq9fNe85Ka5/ahMoeT1fcQ3vSyfas049Xs01fCf09p+UYdCgTiPvf7rWjyK21JJDtCuh7N
H+WzrfJjzefGnbq9KM8GSsiutA4XTZwuRGJFRgsfg99rkYJpd9rXCfMzMsGllU+twZUziS+VTpG2
jLd9sL8l/pT6L6SYm+FW0LyReUmuUSIgq/OXgaQLrVVuZunDIkJ6zsDS6Tnrx4ROp7uXcJX+dyik
MTKY7qJKyqUFy6N8xt+sTGf+BVh4BjYS0VZawdaesueKfT0rIYJQZ+2qqNm9mctHZWUvUJBeOuCg
9iaCkNmWV7x1r/wyE8GHRhjtmPk2jHx9H/UIImK6NeuAnGQNgLgF4FV6fsdJ+aq2wjF3ajLtNfaG
6glCotPuAvG41ezw8/7OcvNOqhGMs9wmefoqDsJF5T5tBfOsMVoi6Xw+b13tCkA0uoXxPAiVMWdz
wxKwtnAal8eh43BIPraxgLY3wmy6gCdIOij/mo6s5lcwq7dGNV4FyGQIRumhyUD2BC6laBpcQbzF
HAGTNyhf3c/KAnCKz8YoO6QtETt04B8aE5t7Ny+lV1TowHrwrYp+4nfI67rGA5VgEXIs8KBYiB8C
lbQX2nHkQbHxoCgJObMoX9L6aALqkDR0PP0L6aCF5YAGIjSGxNXBAUcEFoqVWb7Zu8nmmuqmckrh
FDcJQHZWgc1V6Ycr6L1xrcP0hqLlCiyK7ImbfISbOZbiY4YprYDNta6KZFwN2biKyqtqfOqpcU7I
RS35zTc5RXtZ3mfLuOqdeDGS8pB3VHcyoX6CtxAM0w8osk/pvJ6qdD/hLQa3YuHDXK/VkN7stKlv
KTeMUHyn5YyEbLwpu3BlQGfUj7Sd732736xa9HVIHETj8ZHjX3IJXXZrHqjm+jNZiEd4pvYcIFW1
8qyliUjc71gooQR/wiJGYbSeOMtPjUQKgpcTg8YSsAbUXe2BzEpkncTThpf4U3hJGGNsQ3c18gWH
RMWTarCka5mKV3PtwA8bF1q+s8HXvc4cJaavSQwRSXt4ktImvD4qZhUhC3uLp2CH1bCnltBPnGzc
W+Aq6idwgQRTqncwsw5DbbzMjFZOFqEqyP2OWk8a1VPsbIYbEAmwKmcusDPAOp65M2cVo73mJ4Oa
rPVF2HEEKJpysgA/D/BvmKhanAUMywIJzSCJVfMj87Eyi+eqk8N99CFDIPtG44TyHV8/dQw2VeOo
H2kGN81daKT+jK+7KL/EpnWV6RPIQ2wvwnxwNfzBDN6S0tVU1dFRw3Vq4VjuXsFGqK4McitsGoQ4
zWyMDyzPSHs2myeZC3Be704Dfu9WPur9j9blvsll32PJUtRArlscS8Sn1GW49ggCD3jcYRZ42qFn
1XREv86ill2EgUHjE31y2X1v6+6oM7YwTNRG/YZhGe9X6uzbYLdkdDK5BwniDLgzs8x0c0a3MuKg
9j8Cdv2aBzC6GchVeyW+yfiTBuCTOEgb5KbYLYO4ArEtkK38p8BDCmOLGHBWEHydMVUcPaKnCFG9
G8/LUc2N84qcqVm1UOkZyGXdqae3Ejo2UxUC8clCrwQLOA1kZlYZ4cNmLzAaXM4ITjo5WvPuUg3x
ZXhbjBhPRBk2fRNqVhvm7BtlxwJlYMy8vhMlbEXS1VME2AJZXczHy67wypeBRizhCzuX0kEvb3yA
Y6lGzBomdlkbO6M8NE0Q+yCYN/KW/mgfMKLvqZw99ipqZe1lVqpXthJUUMjDPnhnjx6fcMeoG+P2
Ol50DHe08nJ/UQkjDLsU6UExRguKfgHLF1sGSE5ZD/BxmL2GOR3zYq6LwCjjK0Yr8PceKuXibd3n
QCR1pKl/pmGxi37wtYv5NxNWnoR/YtQQTab70vrQ6CZlhS0w1sbJyXvAHWXqeqRAYZrNYphZ5JyV
0FygCB6y5YPEN2dfNOcgobPGgjcdjaPag0Vs0/PIOKOLVqiC6uwTlAZh8Wqa2w1RRFcI/sj0Jtm7
YBgXLgJPleyU+xCXnhNjFFmbS/pjvqjbhUlZTodjvvXWJZbAGSw2f9I4JQFX2BPuf4nX1nlyCYTx
WSgccDVW1nSmgNJg+ty2zwVr0+hYUQVoMKf1aZmtWgAKCGzmiywvKZozDRaM/gFQp/6JiwnbDnp6
gB4x7pv/TEbiuejDGEcL/wYWU8uDCu02FIJRxwdNo6DwMmkDWEHRTaXooq0UDoHU2JrennANknWZ
snmXdOlaiewlJNhH7couQ3YlhISYsUAlCHeCjeyERxooOcgjXiyfhSeSGFe+ZOcpJDrhNown+T/K
4PcKr0sM46DTCdNR6eHuwmieeo70rnhblo4YBtr25ykJLXkSCq+LD0elpUjfKj8TDIqTDlmHr/R/
LRoIAN6B9m7hM6rkKxvLS56T/psBWEry4w6T67B2Q1DLEtMeKM4WfX1yQK2KZokjW3ZaghveUoWx
h/QhiyugwUMpnRjL9XDp8l5gJ/gPF7DS8lyRCa78JD4bCik0bDMgX+FuzvlDssZHGV8EsyQayF7s
eJxOy9CfGvxOIA3yh77nD3rXhTQJuYvKJIuybaPZYUtCyhqo6rBPyIb/m+JSnoe/ctKHjdiccgqO
bH5ZO8CcerBsVTRs60Vb4IsUUVxl97H7qdevbKlsPP8+ibp+r4u+OhznH53tTyy0nnUSZTuTVNg/
5P4anFG43yaFoVjM5ATGIpMS01Vdmh55fNcsgbsOlxSNqIXs/Fizf5pBaOlhVQkBFvoBlhTCQLYu
qfMkiBi8eNMZ+IiaMURjVW8CkmAqF632dU0GXsTphY0Mt+hYXljJVHYmK6wO65uMSiSfIrXcqFlB
3JwKXGDMSXzIN9zWuMCYywQLhO19/54q2if6KxpYSU9OdOSm2qPyj8MfqGMWy6jkBnVGZY+QiJfp
PMmIXqRLTqtvmemlYBNpceCtwkufAIsbWiCSqo84ydeIwcAX7mhHlH39Wj4YZ3IJK/3hQxvSz6YC
ZI9WARdMTF2r3dsDaNRNj2DH4PbWijbgQ9EPmqhd17a8zXV7E0ijURU+4wFMy3T6wke1oGupQOIQ
Im+pVlDreqBuH3EuvRrx5ZmLyII8aFGhtYPqT4GKqCm3le626Kx9soMj4NDFx1ch7XoC1XwB4I8O
T3P/ZXe2kVhNRHmgz/w/owRO/pEalk0RLkYpGuP4mJSICTQ1yuT+jHAxLtFRE4NURzIfLNUZaedW
Oj2IMrqnVXsXhv8kEwyWbQmIFA7dqy6PQTcKPto/v0/A5YJPwDmkgSpL7f0hgQmiMMDNB412nf5i
dIRso9s6i/IONeRxTVGPz4Y7s6auyOvDwFDIC2sxEu/hl7EAQO6iIHMQyJ+wJtrGDbgnmULsTZlR
my8TezCCYpaVgVx5zN/ZaVEvJk4ueZnS+wt47B08dssTdOhtS/QW8GUMquDNHy2tOlY8Tzv6VIk+
tTIgQ5Ut4CHe1Dpi8Z6DL0QqwjMAlA+K0iF5nRXk2iArKnAuWxOTriiEbFM4z4xwL+RwSnEPy57+
uQFqxuOPpEqST47W/jWog4U1/bQ8TDjyHe1nsKTJpeJrb7eHNml3OCHAiywsl5vNaNy/7O8rw5Th
A8SJ8tvjEt6ACDBPZHvb5Oe8pf0+Edv4KbvWkHwouGdQLpOGB9Cbb64ITD4WhyikiVXIktvXWGDr
1etBvVgndUBenORsDaxITX81iNcAGEyQxJI//Vv24azM6rkwuKm13J61LHp6tkwaxsadCKZoLd/S
SXlh/RY7qvZKlJJ1NUU0+hUxy17XLZeSb6vEU7puExdzeYnx94gVGm8V4ZCinNHey1Zyoh1NDeKK
J4F1WefXy2BPzcuSoIrtVdZsLJzDNRhz1uHKghCKLh6dSNIdBZTaW0r3/UzryFf0tkB8fvBy9/wF
fvrwM9LE6j0zpWtrvRXP8TS/Gi+sk6HGDZ1Tmb5bB3Ca1id7xJzKYqowe1OTMw8aA4NwUvqCbZYJ
tR8jE9jAM4gK+QXI5Ocss0IDvsgbrGw9JDu2sOZT2+CUlKANNf+G96g0W8Z1pBmdnn+180oxTDAH
8jYnh6Yl7ui0S5xRjaeqeHuaCiBs7KKZ6Ib/mA6IRXrPpvamlwa6eSeeNfZBlNArgXDDIwXAbSAc
gXtIhtPjKfTYGZIjYUp7k4ElbX/5y4o14CK5C8/ydr+mGTZSM74lGTRMBG3DqbVwTuntw2ByuI+f
22zdGYfWTC/7YHrfOZwEzTyLxoJJhbjGmwKfDYsHmQnHrushMMYU5odtVn2ejL4k1R5ZtNgHD4RW
Vdw63SMuUWz0G/6jxOtj+pdJ8eKt8AsJ2NZpwvQgYCNUMzTya/oRA8ZJjVPL6qOhNDRjEqaR2dST
V8qc/pAt4inxKpJA1zgExrM+2a5Il7YtMtQl2qY+WkMLw/SI56cv/O7ZR+K8FMEfaelVOHrV0xDZ
o25UTOzKK+TBgyTgFquZYgAbx6vnQOGN0eUO/zAGv/PMLV7NVglqe7gnHbPl45jjYpJRmxayR7is
r7S9L0iqV33nuuHXhnFAdMso4OAqevWqmeZrc5zVKhRXxOnFGCLrI/qG2uCtnQqsUdppZpXSo9HE
fZNWLzEB8YRXcUtf/qVwDHEcnzu06LIIebSPn+FVC8bF5Wbh+ZZOI0Fx0pHhm3bmQdJ+/YGnl9YE
iLUMEP8bjoUcH4uS6I/4Ox7SSGuRQGzNTZnle697/fKRaeEuyYeFnkhgVa4IwdiXAROlnm4F2k4/
h3La4XPayPtFJGBpnoXIF6TQWKyPJoH8TZ5uu6ihUkkh8JEr1PQavJG4vA8KkVh/BnS7Gl9Dpyxe
ygJjHRPPXKjxGwCDVua+/60aAghWz8C225Lk9P9ocMCCHnoKv5HWIOFESHs2QMDfU6zM8cV6Yc+z
dOFodzwV8QMFspifpJI9OKsHZ/qV/ksQMQBxWZJoYDlsESG0ESHUoiPh8a1AuVokM+x4IkzsiKAr
hbhkwKs/a853tYLYjsiALONTSe+afxXCcCnQyuKJDTcCFzPUS1AKw7Y0z4VWXKptvBZO/dxOXZRx
dFJZPTK46adnVuh0WzLz1qXFvUoKzPT5HafErpIepjE29EvELvtlXoh3gNUusRSuX0ZZCUd9IXlI
DqTPWOc9Ocam2IaMMgCdYSt5M6iP8slWxROUP6UZt6czKPZ4VsLgID7+ntTSLdepgcrR3up/Yi05
WspyWexCdpjwjowuEhcu+jHzpynz2Zbzz8A+EHjf3vBe34ieQNB8MJr5SADQM4vi3lVM/g2Sti2U
BTpJUqnoV3nt7kRGl+fql0dPvFKr0iYXyH4X6ate+nNyyQnxIXauJaZC8ggfCEmoDs1EDpcOpw6K
RhlBulC6BqVU1wiofJ0e1FjxKB6T8n8snceS41bXbJ8IEfBmSoIwBEFfpnuCaCd47/H0/8J376BC
CqlV6mID52yTuRKg1SoGglQFsKvOxFlN7BgG8eLgk+l3X+o5H+Qg4eOaocvsldvGfBULT80eM4W0
gg2gAHcXKZWNyeos0mbAEHNm0GAzW4mnGE0h+aBP3D3/Gx5BRv9Pgws2zcz4TnotXlEmhgvjsZ3c
LloAuImkDUPssOW1vBLxGjA3PBLbeizhdSpOn83n2Osl42pt2NVr45L2/KxdzBvbnOaV+Jp0OTel
ElTUgPk5mk+yTBn05EJifV6q7zFb2DoRlYzAZgESGlU+gcZeSpXKwvh/ySxr91/doxN0fg9ZTv5G
hJ9px+MT9oClJvYHa/KxrYMCxLXfTujR1bOwZYEmNFQsa1AfkTt7LSlvbRN/W5Pqb4xHNUR49BQ2
c29u5dmTsaI32AdjSKYgVc2KGqG/Zjh27ASzp1mmEO7onHeg27/+2CyCozKHWh9iQ76XoAcNN4w+
c5jM0qGlWJrhUeUGOx0D9Y4RrNx8SZMdVynzQcUDFLywHDn0IxgbEndMXt+GxJ0NbVTH4ymzczNp
KBYU4cYBRV/FrLamSimB3AvttYswmCxFqFTTRZII9xF2jZAhfpmKbospAnyuqnUQMO7JnjmPvkKK
jd7+0k04lUdTgvJtpXs/xzBH9KWgJ47CeLUfikeco0dkhl+lBFXNP1Tx26SLUGbU5FzgRmU4M8zT
vKmcfpZOSNqWEamVRfAHr6q0XUsUWJ0wBAvPaEke7D6HOGqjzDZu3x/IjgGpt9c7LqfcQSdk8Cn2
VO0EnMzj4GlMxyR7xV0ZKZfSk0+mEDlLDvvHeBFQvQ7yuSs/CDmdW38oZX8BBaoqzTkbl/NSHyam
FDJFEo9//UvHpciOVKYNK96dpNiC8pkhWFos1Iks+RY8j8yLA0oUy3gPSvNi0H4feQjMm+GMY+J2
0+TgJXdK5n6V3Z7ZgfmmjCJ6uqFVA86QEFUBic/XRMN/YzLqvYYAjMKpiFDV64U6eyfMUCE84lm5
aIL47ibULeP43gM52FSYU8Gh2YSKeI3r4iF/NrtuBA5AlhBeAPVBUUi5ZVIta6SMJqjJxEtWo8Ut
s5POEIbgoVNMeHG2FM6IQlTeRIdcdOFHyp+zmiELwoys3aJuPS8ZW4Ytum1fYj159Qfzs63rv0sU
z/rs6pJ4dJBtIXL9JSwUt5J2kSrz8hvoPUHJfU/ah7mdfltAos2BlTdj2yG/tFoXlvJ0bX/2cfOs
C/IUF76v5cox0BzTfMqsm1UM/S0TnZmJTsIl1eEDmVBGczrjJSOA5Y/O2ky4aRYZdeT8mUXsjJBi
860DyLs5S0lkDMzJ8dSQ0Cm/1Ck9xd3MPKN4EybxAgt5SqvlMSqPdiS9C2WTUoiMXBk33RUDKKil
s3z/NUkQ6diz1s3kq8LqdbOx7/q8noEhpXtGhxhKdjvAlZ4u4LIPwUI0s2oH0nKNs/awasOF0DZG
HEy2HFrL0rU7uxDhkBPFKy9NkKZITpC09gTqqGiFSz0QJytYv9CAJ5Xf8wUVqVvNW5Jg3zOSW5yD
HfMyF5aWbZCz1HX5s63tdYAPiJ+hnAtPwflTb7wrLYTuiDwA4Sz3ZlAeAItq8Q0uyimZq2f+qaCs
daCPVUEB5texF50Jp7S6CSzUhg8bMZayLWF3+R7j7TzZLBqpkbGRnUsO+1YKsYI7NA4x6zulZZwN
IE2jS9fSA6tkfGMWLMxEXs65Up7W4Y/8uWv7jK1HYrPDcTqHCAZ4OiVuVJaq7Z5SyTv5ylixxVDJ
ag0mevs/YThVkvPd2UtKllGHvJyQFXV08153S4EcDrxuE60rjYxntOsFqSFNj+ajNNU3pDXZh0Yv
2FPc6L0W9BQ3JsdtzZVg6n6xsRtNSehDf2igPyxG5hkQfSULoRYmZbayzL4Xq8LR3joYu4L+sVDw
z9AWm3JBRId7Ib1JkkYw0XjVsvhKYELIx9J/Iuj3m6m6bhbqzdYI8nbGEcDRusD227DxyxfpwGlf
YJfPW4jLK25LwoAszhLIgalBlI5xX1XRlTwEADpmw0EMB2JGobK4eWOFyWvTMIFNmMwWlb0pWjro
3xueJSPS7To+F5Xg4GFXsu7UTphiGWeKQUO135GDYODUSRUWajY65r/ZV34kam3P9z5NVQI8ijRX
iSyeg/ZzEPtzTrTgxPSMBNiWb7noAvPxX02knWq09Ao1FZOtAfxpmp+lnvui1hi4Gf7wQuDL9dt0
7aOt01dhN7cGtGnT5zg1aBwsoJnrX6RYx2+Im/Au9a90Gb8aVYSPtn44m60MBSsvlrVifGqmbyff
eYxP+dQR1tL9HZvsRhq6bUzM0331l6LtkmAGK0x+S9Qc7eFnY6m0R/ihaLYzPbmUHW8f7roxl/we
HQZMhWM0QE9paNuPkPuKE2ImLSaEhUUT3Pm4iVB6Im7XgEEVvtyPPjiwBtSIrE/nfWOHaNLEICLU
14WJ3XwSbklHgDW93RW6QyWFFuM+vcUwI5CSqWRh/rQO1rd14Je275IcFAwXZHanrXBVkCgUTeMN
7Y8NJeZiEFHHJ8sPzEYPxGMnOVaUOQs1HViJpCDRLF3cTsJ8rM9efhpxAbS4AKS0RfaIqX/mDLat
hfDiyHQSdh0bOFIdh6OCtZhphFvjctSFlNk65krhH+NsJ/KXeH2gorhXkeIAcjoKsnjt5jmcdtMb
HTfohoYkJ4S7HTlMMXq2CHPHsv+/KnJ4y2Y6T4lgz0iHtKo5WC2FKsZ4drZpfdFROi3YxSCjQRmY
WT8oYvwyl/U9dRaBVawo2ZZX0S+RzPOJ83wlRLXfQ1Qx62Tvml8gTenXKDHQl72BOC7lrwgjRzZL
NvBENJonUAinXBpxr1mnkoczMUNxh84Ri74naVUA9ODkEW5T45UBUrEKoRKbh035E3XP6COCUItZ
j10ezuy/qWWxM87sltEvwQquMYYKWNoF+HSxp5nVODhTydbe2D3tIRVRuYMqESaaCzsVFTcm+NsE
WXNY4RXwdw9NZbrStQcrGmwgP6ScxjXxGMOeb8NgEKoPl2jbMj9RnIoogwmf8/IHpJ27590xIveW
WfPIUx95lwATxA3mCMTq0YpAHYWegMBEBNJagqVEqw6ZzB1lEMwAGrDMzWRGa38aa/pkgDyt9Y0k
pmpWn8mddb68chYybN44WHchdvElwCDvd/FQq7mUdK56lFoulJzmAn5Kl9krJPo2wDjFRPSpAhSC
8gPDG7U6j1B5sjy0sumGu8hOi39G9Z6RO4AjtvvqWmCRZDLuYJ1NFfM+fUMLYSIju0RfBQ0EhWlh
hhOPoVCboUYcz6w5PfMb61/HG1zspWoAIDHn7i2ahLu2AeH1CYUFM1267rIb1NGDO8MUcvJDgspu
JhGg8hcYXjUhvLBDyfZOkA77ltoxFCW4cCW6O5EDOHIRrzd33sidV9Pg4ButGbDr6OXKZCWqhgxd
SzyMPMNrRmfQgmEjQ24mKzztz/axbQQn422KebGE9E+FsRbhdwaxA1esWDJSwAeOr7T3pB/ptPoj
mWKibUTTXRO6+4bdh4QwYHTGxboQRbgdd18Vu5sp9aOckLR2PKIgF7IeQ8JbSF56t95nKXpUP5Ny
t13Hz7rdnlH5nYoLCsuEFqQM05uAVA6Du33ccF2bsuEZ+GOz1alNIkV8bFmCdK/z9o5hMvvA5Nlx
0M4PJbNH9ZaF3rjPn4rGFchNn2Ko/xgec0yeUJ8QZlmn/PfMsy6V4FQx7SmGBQUczKs0+jrJj1kh
BmuDTBzGNjkUg5/LdcjVD7q58yzWKALIDCaAfnplpkAsPVmEFCQyiRACgfZIGUASAffjKzO9SNIY
9pX/UwfMhuAKDSz3XOSckI9TiqZVF4KU2IgkDtUS1RbqSIOpvzxFtmXMR42pv5gooaEsYRTVnE0H
U9ZDFKxEJLKPyQOZYYFOiI21KUGIQZFvUCSMowdvgc0XoyVQWT1kw2hrNRchdnI6HHAeJKjWDB/O
CEayGfyxckO5cheF+YEzBiNJrzitRdSI/AMNFHAJ4jKU9d1d6EwaEQMomNGS+wI1/yXr6kvcH4Dy
EhAzyIw5WGBZKCd+zp8zY/J9eNvKbrtCNUx4uff9Tw+1Tre5PLXkokJ8mZsNw6rmm1nkGUPi9YSb
kfykTNj/wZrjXhsdIqvXJoxpG9JICyRI0Zq9c9dqrj6UwItQgpUi+oCAawM1WgYzCwHleLMuKevd
/mb/rboOzTRWZQ7kdPqMJH7PqF+r09/eMxOHeR0IOQua6CxkftvPnnmU7rG5e6bYU8lSaOyaWWsH
D4SFGlP1jndybz/IVyc8KiKfqQSvmGIAkjgTYaywmdvtOuTFUAai+IhYfDBP2f+yv80VejtVXHmr
ITnjSyvQXYpyg8PBuHdpfx8SFbgsXKVEox+0SCO1561EO4SrglCBSqyhPaO2G/5hvTt0RuUWNRKI
IEWsKkIY6CAM1BJmy+ivyW4nE/5Axjoz12U3b8MSjZyOQfQG3bqtrlFLbAtZCgmHbQPcaFiG22sk
wgkt9Un5GDKG/txdBaQedFFkYfGunDou83kunOaI0qhhLGZ11+wB6w5sexp6MmWhuV6WnWGDQbD5
IKcDmpNQSYEQodSUxyB6DkMetopxUbffMhUhDWigziWmPMzfEnJF1e/m1Cezdh5zuz5pbzMm94AL
rCQVSA55ebEv5iiXdHRuROYYtygUcb82GE7UUn6aD+G1DeuxwLrQXJZuJfQ8vW6KGuLaDE3KqOQ6
arqfS6GINQ31B8phVH4VEnoZYyCsrTomxtbZLqDszqIQnycf8QBtbXu4/W4kzISz6s3X/qCiOZsJ
+15FEtVYgdyW195yKvHPoSawR8tYf5ccoIjQM4pJ8ZN3iCEfjuTNT0hSiFrllOCUh29TziU/Rzju
GRsi2zwL8hAS6w11L4XltGRPU6NNlYsnmT8Px7aQs2Kj76aDMBgPqegeZgmJMTlRcYbtNfb+p91t
LRcCoEnDeJdodsbriOMFqQ4TbDF76yPRFsFcw68ZxBNtT+rCKFP/jukPLEk3HL63cqvQTNn1IvnW
nXH8WYcKL2LDlPAmJ/BCyhLhBZjdTTnMyAgUHxp++j8pc0nlftFXiiTy0LbxrecFeGDpNFSWk2P5
VV7qT9rT9oSLGbzU6A29+cwF+b3M5edkWy9zsG7xNdcRDxEJU4CE6cVAi/QA6hfPm3hMwGBIufoA
VITcHGIqZM6We0yDj4D0YjJOWjejwE3clJE2odRO+nvEydFfurgOsG+3qFFoMezsOFTJZVmu8mj5
IM/OhaoDY1Mu9vTNHvHC2CIv+2DDD1fM2vV7PpfIQxZkZqC5ula4AWe9o1OTrY2CoA55M8pfwksp
awaRbJ8kBQ2URlbnthQnVl4EeXbWQ1ViAjIxZ9SH+peh4WX8jJ+9yf60Fl8abh2LiZzAVpb8QtaZ
6AC18cKRkX5mPeoaGWBgNN9VM390FWgnSQ/wjfwDkSj/1OyBIwzE3VHIIzfLTU8gzk26dRQAO9Go
0Ux+s+i7PiEORDmc/SxjqlwfR2qQPSY9vi5ONWjXTb7IxrEU1tPnfJas2psGpkSd35CvhiMcRufx
r0EBW1PptuBodbw2657rPeKm57+KJONkFxdyFAivQsvTS/iXKd0k1Mmjot7btXnu44CS3XE/x9Qw
KAkH+QIJCqM18HeEFXoF85wkxozwK+213Oei9UZqD4HxZn36tINyix2hepvUHwqBCxyz7lrhF5xW
j6Wob/Uo2PGgHOJVu2HIlEVutuE8M+EmFhjhJatdevOqYTfJH86eUTlqChHR87Ve8Pr9F4McV0Aa
xwNRu7o/MLbEOh8vl9/gcJhXSH+yFAmohmksdelvaCOJNlUMFx22kJI9CJuS3XFp5/Ondv8P2u3H
FgvsZHHhmxJpbbEeyAo0so3IC2TXG/wY6r+LopsUFqnXlDe7P8sdgCyJHV3Ue+oQ+2I5s+K7rAgd
B4SODdUBb42ufoDhOVDejsaRDNuTKB4n2mxRdvbL8yls40ten9jRLjC96MEtPSUrVGJqiH7WkfmR
OTNkrpZZPwq9i5USBxbcxQjsATtlmEfLhLaYC69pF3dk7qEhLbcobqzqx3f+qYurW8DvIpcK8EHh
mSSuFnrHLi6zM+2vXKKL0kmfJc2jFk9VSojTMcorMncBXo8BE3rG37MlB9miBh2rqxwwntnMAX53
Nb4CIWVllNi41499XV0sdQmSWj1PioleCy1emPUY8iF+DvpHRQnezu1JgeKS+IEhbQ4AjIO2UAZA
H8Om6JTIDtsCQTl+4jKd3YlbZCAuI0h/dUnjAS8zj+F4KqaMMfZ8HRbtSmgMHnPqIhBgeLJlNkmp
rvDM9FfwmRgoZrr7Dd/SXMSXTJ79gf1M1iLnHpAKjg7zQfIkvIkZXlNpVLuAHshbkgQIO2oX8Gos
nV9WCrNZ+gkaVyNnJ9L8WgpkF91AZExBdlwUUBA5IonbcsORZ6ClrpDRY8dYY9Qt5XHGJaZVB5F7
Ppens5ky7mf0Z9Y6UKtnB9PMaDlGOuuGa1MRlhPp4addKD7qE9kaGpm0LEE15a8OAU4geKHgTI1Z
bSXIbJRvEuvYLzGeOppk2KI8IY41Q6ACtjLVaOhx37VAp5RRDSppxEbDospCFI1h0XQtKGb6k6d/
Y5gt8+3uAj5vwzeivzk8ePQJMOytYNwmWCcoz2nO2tPnhNttoODBFQlipYa3tdGHlvC2BKVx9wev
5GitVZgJzbvZ2cY4aZNBoxJySBgBHkG8FqgcjTF3sneMssPkyOlQLGz8fIuT0LquLDZaJMxN0d2L
dLsXyJdR7dowXMdTRW6bhnLpR1+AXFxhfm5XNWkQmSxBr9EhjmJgMYmjo5daZJRJGP5srTXAqbF2
TyxzHuE44NHNV0tM+LyR1IUYV2U2IexWhCVQiigwH+yb9W/qWgbwCFW6k2UinFldkw9/X1bwMrsK
XxsbRSwuBauVVDnjUD11uBaKyHArfK4Wm49ey1wVuhcDqQahuvHN+vfdbzCp3IT92fxJtBPmlNUl
5RbOR35bzf6KyyTM5PWiVGOg/pJasBsAMXZ0XzWidIvpYDp7hNFetbg0kE/iDKNrJbEoTnqEGl/Z
RICYXH7yyXyi4/ys3sldARe+74CcyC3Gb1JfZ6s5T1nyijaL7b2EqWFDOcB4G2mS6pnFckAMdlRK
0iQwgsYNfXOKNOPDIh1ANFz0SBfDnG6aJt+NsQ3N/kJuBsXfWqEjVv4jKzKMO/BJhLBmZuytGyMt
4tksxreZL3J5TsJ4/0bSMeo2mNWIC0iWLc+wfkn14O+BuzFg/H3gIT+WGz2cBqbTionn2RA8lp6q
6V55sAcuG5XLZnJsuf404xlVA5ynnIg25NsgtEkguuqmehesEnPc9mjUf2YOfApvg0xQNCLkhwI+
PTKBBvkS4yNF6DytTrxxltwGs9XSGI5GRK7APoWsDBQOwaarJyYfJ6MjcYEscoOlnkbGkdYZUBwK
z3mvuZ3oAxMy/SGP0lOZ6heHR77eNzaH3JHKwZiUm6a2j6VSyY3F1WHYIT8NirDFqYkh4+Tj7PiT
XtlSZN09vepYOIZLmomX6OEMaCVNtKnVotmqUD+GJdDa7nMFtxnBFO0742NV8w9TLd5tk72GN96c
zTzLC5pcBBzF6stIU6ofiaHY4jjYpLHYqgyZS/8VKwMbc5UT9ExchZ+W5wZBWz5lly4ic9xWj5vN
nTiZNKAlxIzF06fLjm+dJ8B7w+rqhFBZ5ODEBvynlFPfCnReCxXUyRp7o/RNYlSYDeU1LbdrC4uV
N7wauLFJMGFm6YLjhKMmPGPsR6I3rfSFI1cuYsfOPHVdzICQrl6e3Qb/q3BMuEQHFp4KDxq71k17
RDoTLxEc1lZdm7S/yPmhVUVHrSH7zOAuxNzrjyhKLfhOQMMOWgAvMOgh+zQgYHrWN2MBRXNCOHXA
pajAwB3ji7FkmBsQuL6L5dokMEdO1XfPAEs55UkRpqNyXfLsruEWr2esCN8S3oY1wORP1G8ZjjHg
muN3FN3ZwFNj2SljYpXBvuI2l/KwHvGlPcz12BmCs2m5Ky/76I6wUsgYbDFcvBLgkNGWAUM3WfmU
GkGr1P9k7hHjBRtK5JodT33C0wjKhPT0QWY38suog9OPlTRoHJtIWH4InD5VbgCP687ySH5U4qos
0Ms69TcalbgjpH1C4Y6VJ4HMlAVqoTBdXHxFkjBhSsE2bxeYdd0oBVaenWMjzBfzCqu5Wm4j2EPI
HadoXGzCXdLtVkXiLb5VTKXAbRC1dcwYTLUgwAFqPwrc1fJDQu6C9shUbll8OGeILapQQ0ny67zw
UfXYCRfNYQDsSshumsdxk/COMYvQ35ZR+zoLhyl7EZGIvGm7rLCIugKZ3VLeNLfUev4lMozUT0kb
Hfgwir68rNSJ3JVIJSsiqAXwJQCmxblFNovovb6ZuFQ4O25ifVA37Zo8L7PanUho7Pqgwv+S11jk
+j8VJsF1GenJ0nOVs/sv8ZizpicT/S0ZsV+xlo5rrPjGf0ZfugmxmH0KLXFR3HzoPBHiJHJb9q8p
3TaUcK7LS12kDzg44kbyZj2dpXY9x4J8boHzUPedQf5VWuOV60UzMH1ZxfOX7oAihEi7sW2LPJ0Y
XyhLBl3xTCZVxhhB3BIfwEUn3vWofCYH0tE6u0leJu5P6rOyfWgTd14G/3TPyKm3Zz0ozyFdnnKG
fgvn5ZjJD8veIArqAzixhHRGaX7F+vLY7jS9SoqCvfanH32FcQ9jVN8cRZqBYmPi9Eq/CtBPfbbZ
WuTgXs4P9lKHKRkZ8po7n9pBTCU33vsTROgxyeE1tvg0PWs1T6dhna2tDRj66Q3s038SWhsVzU3B
wtfkrdiZMQJvRgP+JuKZJxnXKWfJw93nVXhEO3Ao3BsdQAtD3pvuu3q0EB7Nt1jBGFAiGMqyQLHn
p9J8D4QK1Smi2KMxj27FCkVKWfrLzMhS5IKl4sOuysXeSwt0A85azncpaoKGS19M5hC4whHt43uz
l4uMuRLKsCFXR4m2ZTGynedzqgrEJBq4CPzLvxMcFXdu9aNo1icL6gykFIgC62pHM60zAX9xu6J6
0B3DBGRKpb5/aAM5MJV1EI3c66T/CqUkyYA0jNXyKayxYdIqjH+llXn/jDFaULyR4gFbmJ3+1zMA
x0mGAIjlaVKhN8KYkbgRYrfMb/6/QRVOitd09oQUKUP726L9bVNC4ND+Wnwt+MUnma2JXhEWPB0b
gfddYfegrZ5uVehD8R9LGxATbHYLPTnbsFOLd6yQBZs0sV5MSTalWXFKz1j4M01Tj27P08zVj6ry
nPA6aNmP2roMEY3QZgXpSZiIt+qIG1vo56aYbHk2oOtkI2M+0EVea3f72uBCJADOkY9ZuXRISuGQ
sI4xGcdVHIu5nkL802yD7ChCgU+T8Ss3pHN2+WS5It1Gjt3yutbWbTLXRxflL/2REWYKDXZKilcW
RS8r65nH4plBRmDm0mObbmo3XjSEBVvtj9YcYiEwuqtASToP5rVSZ3ArDEY+5i8DWs5o/QCw7q0t
OpPc9Bu5ZCnWnQv26dju85/sAtw5W68GDhJOv5ueJZ4cj4cVh6BazTeFBK44ka+rTVhmjOeeOJrV
eORssEyBVUZgiPO1zYnCgNwuMXrm4+/ZqwOFSFiSMJ+KISyP0INZ7fJIv2AC7zLNWmBu03ixgvEW
S0TS6x6XljVA6oo8z8vL8YI/mAOwvZQgmWzLL6wO3FRPVATWcPFAvO7npkbvLipeuYQS5Vp7NUjH
Cv6qukGobTxtaGClKHzQ0EEb2J/idCaDJhlUh+iK13bTSPweHEkgLjG0BaDZe7IRaIpAYeVj9kwF
wUutEHkVwF86Tgt6qKwKE1pA3axhArAEhRY7ztGlWBiApmxdKjlwwsrsTgIfljRMd4FhPvtQECcg
8M5zvfr5ghk2VLGz8WAe06E9ici0ymo4GCBAZ4AnqSQCbw37qrF7EYTqgN7WHhbxq2iX76WFtyXD
B8v7H/DyLRkL88p5BUyWkYfqhhrsxEmVroKc3wbuFK7Ud6nXYVEsAfNklm32qJhfMG2/MjX9mszy
s3mbaux3gowOGFsHg5WVG12iyAUOsmJXylj2CoeuJFd4yd2yX13pIKq9Vxf8Z8bqZzJN61bYUQyZ
m4DIRk3P4wHjG9zAeEDCSEQSaEYFvcVYYYSs9FCGfjExgNqFFPD0CebIIrI+jPxLiIUveRMO6RUU
+dlC2JruMbDoAxuTC8mOsWxXgBlQFZ+7Hp8PlcSy5z2yBmtF6X9yPLbpCPI0dtU9z6XJczknlMz5
D6zox0HcXEMoPNL7oDbGD7x1WtS/qsR6OxXhLRIgv9J+cyYU01PsylfW8bzopPnM/2q3M7d3gm9O
m6HsIYvJAVu+9Vi/pP+egMk+dVN6N4pxSEk2t7itsB1opY9Ez6vILVMtxkdg/xQyqQsSy4Q5Oys8
d8XhovY0o+gzC4wbGizpiVbTgnMb73QytqkKoWfglYi6rV2Fr4Kl6sZXymK1YbGqsVgFUeswXDzq
bE17aMT98woj+JEZTBA1zatRFw0TA/FuujDyRP9/Viakz3ZHpaNQ6Zis71VUYpOFS/d3JdKDtgy1
h2tklV4LWc+YmTuw85fr0tmf2BXwonlWfi5pH5obvGU7yrL3chTF8mN2LjCP3gPGhwUx5erssHjw
ISJbknZ9673CyA5pw5J7Gwqkkjg9yJ5RfK0IG1QAWjZNeTXKARG50RuhDM18Mv4aMpEORA0guiPm
IV6lU9nXJzWWTrOrGBFC1N7RZlJ6oXxtdjZW1w4+i1jchZJTok6hunPf0dvWqZN9J1Z7ztjqTuPd
EMonx/VrlbMPdcg+88IgyUb1YnAvOyI3Uw03hszCNnBiwaBziyK0MP4YxP5hUz4tZvdk4KFSPwFU
4h/09ErQMdEHmZ6JfDLZEjt9MiFbFJiXBlMJNIjG5rEpgCJhi91vS/qc2SjNMcDmtvSS/Oeixsco
BsUmyDcid/Eld/5SzHdO7fuMTqtuSZCrn4C1vdiZA9ZoXjZidBYP2YflP+pY+1prYm4PmYumhUiD
9iJEf3XhW+62QMji+yP+3SYckeZx35LWbEnXh2a3RcaOAERJ9BNGeaAjYhAhdeomf+oM0OajbRLm
aVb3AOj6zEGjyvfBdNepvwpC/ho5+yzHYrcwIQiQKKN6MlMgS7mgWV2RjWVyZzAunFV2pxabfvQo
DnI7HVdZsvy/Tb/Apn/ZmOqC7lrNyFlrdvkkojY0CQspnBKQqYiyRqCssZw1si6kCF/Tub9r6+fe
/6Vq+zKN5d2L/YcAqpnW9aKt8xFhq1eZZVBjhBXJq6pX/TM9Mf68xcVyi7LlRsZbYioh/NkDaL/z
M7GLSHKLbnPrSsSBE/YDGjfIS7lwQf96kSHSrhx7qg/urgDwC4pWxMtMIXyQIRHXqJVIxPx3Lyd6
0kqnbSFQTLVNRpXq1JxaCipDt1dQu/OSOYRcIUZHfw0pofN0MI3zfbB6+u3iSdijsf6MH+PU4a/I
Q/R6F7KJLrJIqF846lU4p9ulC1aJyAjlasAjikM2/yoZ42rlWkcFlC4mRPOfjq1HPa1a6+bL5FW2
/LEhfZ7dNeyJPpGSJcwBkeFvbJDWx89sNT80GY9DrtCD11+VOH3p5fBlApxtM3wrUCKzzy5NPggY
KI0dsVI+JRxXg1gGY9t/pk32UeOnzcNiVK+MscK57C8q4XhYJuhSEpXRnvjeYs5uxi2ZpMJ8PFjM
7ypiSsyZUQZ4VpX5nQJSDewBKa6nhIYVz8V/BnCLZmMWK2xXtoNXgxn8jC5SvUHFOkZgeApcS7HS
+dPNypewTwnUXP+rYAjlT1MV2JOCVDPwnurLyco4aBgNzqibIEhY+GTilAHhEUlWiXF/6B2kWAIR
MKRieB2plxEFTB/HflbnfubkBcuOMfYGvsRMcHFdAYVCvYRFBwE4mcLtRqVPVY9lvoyDNabngpCj
XZGmYzgbbno+3P4Rj2XAVleVls46DupkwoebnKHWjbh1dcSONeLnhfydX3ElkkqAdLJqva2iGfyY
zrq+uUmNy53YxEGRHLiZk0EqSk/P2r1Q8jLKGIK65paGGz8DmdUzkiuEay/8VecHWXW6wZyQgS6j
zbELjCELUn5VK5C1pZv+JO65Zq1jyF4mnSRyY1bWzTF05Qw7S4zmOFmuKtzZlAHTZtmx8LSA0mr7
Zc9vbGO0h+VwNhyhH50OqCvWpehv0QhHAMWHZX3OEzpZdxB6kvSov+I7P66auk+6gMP646Cl74Ux
SIbuqTF4VOn3yr0JZQtyt9pXbUlhbWoXl/2UzyNuOCL+ItW3CEf9NxNMAMI3X7/b/iaTtAu18/Cc
Ycjy3VJ8iZrpa3rpR0VJwXqSp9mWaqSLqYqT8ChMBGSvKyr13s8yzH0kELtoKCMVssT6/U/Z/ViE
18PgPSYijtwGvRJXaU8pzLvZl6GTr+9slF59SKN3InuoQb/erIa/SbndJv86XrSBcljCtq9MM6F+
gzdWvKV55+Upzl3MVCnnbcMVPAOzfEYQzQtoy1sO7waw02qEtCvi6BhQ6sYmuuZxeqv5ZmZqLwI7
0Zy7dkDqqL7jHBguFjGaffbU43WN8b2ijImFNyA9FRc7+KRH3n6sRBxPgAibrDi17SVGHDBnUCfV
LRArgSSvDMwfvLWbnkTPbFPfywRmm8AJi9dYWQ+t8ILdA7wDrhQZSCPJGl9yhm0C65o4M8D9P47O
bDlObAuiX0QEM4dXaoQqapRKkl8IW7aY55mv70XHDcXth3bblorD2TszVyZ0p69+V33c5bTL87SR
YahlwdA9XFQhrj1FDtxXH3MaP0UMtoii2XmuriRqPuc++Zqb7mtJoi9D6T6XURxj/CdxWb3wuYDF
K24GXD9Xbf4GPxNSygzaQ3/lOa7WzZ4LNO+lo1ljBXzwYLpgdj0r0051a575dLG3jXfU2k4qH00q
AKoHNiNPiurTLOv4ouJzJOpzVvRna57OfNsym2BIeuF1vtNV+ShNI6Mq+TlsM4ww/IAPISa+2doR
0spV1tFUWpC83kcDtBgYELOQ90ZrQbcjpm473RYSNYu67cQ+fmIfP302DcW3DSkMXCZWQdQnWo2A
R1kyae0WR7u8WgXY+cg64o4/LkKld0vdNJS8cBiM6rOc1QflZHdmjJvN3ahPJWrq4q1V9yd7QnUm
tl6ftJ5/GjuAODBG1JCdSAGS1rw2ZKi02LwlUL6W12C/zUN4C75Knx/AdpSE+4AXozWHKmdEpR1M
xnLCSexmauwHs3q20UCF2/Kh1VBBbVTQWSfCzlU5xQmrXjpKnuqaDHfaX1qjv4GPOq+X5VHGyk+x
pQqLM1wB7Sw44FkI11IrKu8m1HXhlUkE7R44B6lu9mkxdJVpp8A1NdOK86m4ywQNOjm6QQC6KnJ2
Mfley+dyCU4dYGoc4osETK716632K6N3lKNy25b0TyHbWOSo2u1EC3ThylTXUXZGUlekFIVd4Yoz
jpvsl02TsXk0L5AvqdvIHFD10FKGC5PWRctlP/at2WKjPaLdxPSIaQfnQbNtWgFLif7ZxCd14pMm
vhmZ2cJs2rOCjGboR7n4PXIFMTPKH+wM9cc+dbpBeRBaP3VFrMHSXPdkE+yOvZHdmIpOGTaJheGO
Pwi1v0N/mUbpOu76yTyoJf0xAxUXCi3VCbIvxKaQ/KulldtGojAk2Odw1WMWJWPumjwikpQwIjLJ
EHXp1Z7T+q0SvOAa+jB658/Iaiy5yGZ4a/r5XlSSn5uXDE8pfHJFP/U8Ke2Mgs1dlkK2Y1ZttZoz
ZSgJNUHsSwHP5L5ZPGTK5WqcCHnbnqWNiuNJaZJTlt4r8Kupabhy8q9VKSTvoZ+VLNzagY0Z657g
zeojkMKLo0wBlS/1Q+m1R8N2EcOdpOxCsEwl6oEB4j8bX1aWHkyKpnEInZKhYx9qufHBrjCVlGgi
zEjS6l1V9o7KpxXLT3ONeJZVqjtRwzsnpc1tWf5kdXmElAQBjxDDDcNUt226lNipBDK9P+7nfxVH
R0rsv8qXK2GXUnq1lvrRZ9knEdumLZ8BBSB3iXdygkmgbvqd1LMlTOCNbocYEZF+arya8lrtQPFT
Kv2VG3DYGxubk+YniXSWp+xcKDxMm/jQ4MGx1HEPknszUkFX6ztrU6BmkOeEyNogrk5wwvhcPmNF
8iepu7ZUptSTp86XcERWb72O9rr4NhwD11w+LbHHf3s0C/P4wDwhqdEhMlnVSxqH9g9/DLr5ROUU
qnqKIdJPVeEZU+sKpB6txD1UuHxvRQ9Nn9Z6MV75kw/gYolg3hoaRIEceghf97Z+X/6wNjPjS10s
F+WYD3i9PSepCW2bvpP+auXZrwL+xs/kmUX5XWX7ttJteDUO5Iy5NYXgQ1CFaMCW9xZ/PtGyt6C5
dZkKYLIY4GnjeBQfSu50MwCt0PlnmpgeUmnfYx8mwl3q0X55pPydph2tdA8lz/YiscgpdE4LJ8Z8
69e1Xj5tkwaIIVNCY277JtslGjEo/F16Ge3b7YetlZdaW66xy4vYB6crftugbBzlngdeT5GvFRn3
xSPEp6Z3qTIfUtq/LQUXxIEyDDd5GcW4zwGLg4RTEMeq7JJwwTXxI4S1fZl4fivrMzMJ8RiXAuuK
tuFAuRjYEaKZkBwNk+GGjV4fe1S5NjWpPQQ4SY2PRHZA/JbBePTEabEzl9ss6xJPC0nrpDbynsQx
1PhWN/iW0l0b8jDNhFM3DZ+dL1OWqMXnRE/96teM64Kma0vVyAB2WzGRp6wnN0lJx8MsCFIoOFoH
R0fxWLERHSn7vVbTVFAwMmcYr0nCgpsm5b4fe94VPM+wYJHOkTtIlrVY8JQZJztrDZ3vCrvUggB9
CUQJfxe8hn4e1jT5XidIolCDo+oUmKHh/soNXBWGymo+25opHpBE3ZSV4k2mhyjsLxhN18uopNy7
gFy/9I2ElR+6ZfRaGEiCnPvREmKbY46mN9ihl8rpCoRoe7obqa/HNDfick2zz4VbstD6E7RVQGWe
ZlUniSu1RpQ8j3GCNZEH/sLtSozs1ibp13qaO6AeYoSILu2v5FrV0jkXYDTKdpdPmFljmoIytIF9
jZd7am36kMCg1luFnmF52DGoPB41lSS4LVA5DiWfcC4XdWxjoaDTOblGueV3VnfWdW7r51s7fUYt
8dcST1QtCFbjV4OdIMhjQOZqKXFbN6PEmXDByFhgFDpE8hColymcVKXW9o3jFZCA2k9cjGuv2Kv8
nNoFPQBnKLv8vDePNueu9ieTMPs0vTtmsusup0Zo7+E92apheF+k6I67x51DDEAhLfEcL2QYtRQh
j8JGtZROnNfn0iCXZMY+6x+/ZruWniet8stNIfWPeZgB0Z9kabj3azKk/ujl8k2zGRcU61YRDFm3
U/SekQfq/cAiTVLsM1ASTqex6UF9IqbGYHZq6Sdtw2cCA0nd1UV+UuPIK9gTlxr5W+Q9ewEqpp6H
VPe7TLlg4P7YS5ayH0YaW+yGlSz2FmCm9oHrxT4ZsZRwSAP5SScHo2AbxicZi7uo+QIxANuUei2/
0qFWxY9QTh9LG9xD+p6SJdhxLVwsE5EMogvUjfnSYeEbSw10QoGSpCFOyV6OUaiW4N/O9E51nU9R
dVVsqKrfyPxmAb/ZgDKkwTRo199QVCfLyB2xfvQhhtpeRClM1RVeKAyXpf0e3UsbreMS1Dy98Uam
AimlMITtTzVS9oCklrTbelS2UoWBgLeFxvH24RSVCSDyEUb0wYMpkHZYpXcyxcwFGsfMz0RwS8Rw
1GpM4HAX6qlwNfnQo/2o9EDaJRnn2DjgPD06zU6xGYnU0lfVH2oK0PL7i1rYl4bqKYX6AWWor9Mu
IYJamibeB5QVGG1G9jGWI77JbzvE/xY1kPQgvyKerIoduRONhGbGmint2kNpPrTixZYF+gzz8VRt
MBiFGe2plAB6clmcDBrF6tg4R/rgB88vyh03TUBu0tykhKhdzt1N+a011maut9V0bU3pPGyy9kdB
b0SDctgDOhLJtG7NODnWe2r8kazs8K1N9ABN6Sb56dTwjum7a5yemjO52XUgbzCZttUb4Q/c2ccZ
v2YQsSe6YF7bcOjcWgV1d9rP9nC1sq061XhwoB1A58S7lUHcnxqn7WAw8tzCQiWPpGIkUjyN+zJE
4Y5JAKkFDiV27qPm1wTkA/2cQRdq6NVpZK/VutP8/T2XTArYMv9/Sw1UgiflfkHNJvtzBR1GxSYF
rTa2ZAW6LTWIBfHet5g2JWoHe3XaFoPkpGbnW/J9ac4sMrZdTzE6XqeahVbd4Mkg0jPHmzb2y+FP
LDJswfWjxaFlEske8Z+9FDzNuaVjJ0x2A0DFpeNX9ilvhF9tkVBCB20+gyA40XQRWCf4WMV8a5KY
gyWJ43tXqne51O9DMt97VvCsKxZh3ARN8PDUpIhQTWMQpfmxO9bveDcUdhXMzFxv36rWeI7DWzGH
5x5Pob2b6hrM1yWlX1rB9CuVtFy9dLXdpj7V2VZxz+j4MiriXRHH7d9ywa+8IWG2qCfcSKRC+RsN
ry4VF5oDOiejrC0lkmI0E3hbZNj2MvLBG2dnhoxLX2dg/6Wntk620RSeayUi0olSSlexke7a9YUw
E1SI1OtURNdfZB7Za0dFDmReUHkNtkUnEnK85jDUipb6VBhqUw5/gPeuJXVYO9ubYsUPhc12wuQa
55GPh8WJZSYLO/kITfUD75dR1De2DbeojW9C0a/RVs4oAKuy/Qx+q8T8YlnJczC6u959mYjvlp67
PffMFgXT8lKZa6rB91SG6HbnxZkmLpF5jBrvCgfHHL2LULiRBWk2TTminixhHfCx51SKXgPlbmWp
ulTGd5Vx6qGBlPhyQfIlUF41KlKoriBJaAPnzyV1PzbGPs6DfVe6lMZu8zhBQ8iI5OYHW8O2WG4j
i0DEfjnBcT+uu5NypHhEr45yUzh5iv5WNa4TUOpu+/PkjZRkYSxJhIrw89ekVTghgaGzmmL3xcuD
n5+t7yD47arquSxin1O0mzwV1nt90nrWVHsoVJC2o9U24SoLiIddVQT3QJ9huE57EXbXPhB+VBJ0
NTA2k3D9PkzgC3VAiD3taGiSkLZiGT6M1/LXk1pM22tMsgIJyVePqLvGJEe+1pikDM1qzUja3bhp
7Ve2gFC1g+2ob3u13NsSgd4/Iz74RfKz6qoUVNZU/0ztLUmH86BFnHabdoLaTCc5IFVNdaoREUmx
96O5x0bDGoJ/lpu/EllVSy+wq5SeGCvXBo4yVj1gCBmpEsg/7rT5nlT5KqJJwVsGvzoHVktNEYD3
Si+o5mvQ7pRHHcfPMXixT3zvYj5+0dGw3/KIqgccOst8tjBi1clq5MKYOIIRt3ZoMgR+3AAH6djD
fC/1s2InQOW+SE5OmX5ObOMUlOxJqmeoq8jbTIHWXiWLxtERtrULXwObmiq41XsZS/0sQTT30nAX
iYtyEdMK5hU7O0cbwhfeAo4J8kvUpbumBmie7wLpF/J8ORJJ7ZANAbdPa2wVuYb3g2Xm+9VVuV86
vNcbrmwpRZLxZm6/7PiqCyA1g+JKSuvqgTjKRCTq94maL1zTSorzNzyrrAMxoW1t9Z+RbfoIakb7
R+9fJtlRk5dqQ5hEI69JvlDmHNen3VhzJczBK3a1q10x9GVYK2c2O/pn03KZnhJPNrBIgdQkViNL
6HXPmPeDzstW4V63rHsigjpF6WV14y2gfA1q6xGqmr73oqH3chJsUb7XyRjCKrdq6Qip5YjodFYH
mlEk3ARtR3RcOsjdeKjLp8a9xWTxZxX2Ltqo5NHtQvPSRHAjYXFhblpNPxk4VPJhL5NUjzomF5Lq
wJn9cMBZHPwpinlnyouzYvyj+6C217olENdaLJxL/9pogkoi+ZYFJtLMMVHjD0OVX9GEsVVC4+Zj
V81PAsGPZmpuWA9iViM0F18w7/8hJeX1hsIvnLZAb7eLqmwi8Ho9DMAO9SYi28YusDNOWUVaqacw
GAZK2xMfxTbZDYZbuZxu11CCXZZvUlCXvZyvaJUXgZK34iYM/Unh0QQQ0gQ+kDAGmYCchH7QS6RB
wJvt1KP/wtJcztmMkjzU70GgvOaF9TDo/AI4+/Smx6arTZabRjBNLWIA1jkuH1LIsFIrnsL/5Swk
B15NR0weiQQjiGpqPZz3UX8LLeEq7ONxLHNJILGwBoMHuM6qwtCqPb7TA0BjJ4DNmYzTMV0Bgep0
aFnhRJuOLF723fHOYFFNVq1xy5WbvUC0C6j86dStzgY333Wd5MvddO3K4Kb+L1LsVLV+phnvODPn
oi/elKzatdC266A/1aXuriWTcrpwfJ0LIjeDCOnqgvz9vjWh+cvlboEAK/p5r8jkixEswnGrK90j
Zm5kNDYH9b1Ow4+eiRgf+jJmoBc8WWgHDSU8ZPxVsKNr1HcVJasXVlgDK6wVOp7CZlagk677q3rg
+jb8aekzqQHO8wS3tX2bCe3XMhP74kptgSwUDNgNOxQRvT2PWuOPdXlpu+CSgZwmSWc8pSw5pgK5
JW+O63I+0zpO82YTwifRrO4IVFfpLL9nQmFnkq9hI9vrTtE+s0ecIht6WUVbftgA6+zurhrBG0aT
pzFvi0SQLWh9i7vXAmmTUhlHuaQ0J2qYA0MWhGBRd9gFuIEH56TPPdNCxJl2hgqKl1ssFaxXRQ/v
DZB2Lo0jYLncNm9S6pVx4VMPpMHclDFFQ2fEXDN4hdwBqg6dMkI/fXAmowI1bJtm9J1eYWOg7PHi
0NdZsyoSYPtj+1nJ06Ge4u38e7W7wnia9cWPjezSt/WZdG4M3NUOrm3Mf3aEU2wUwOLCHbVIjdYT
ApP33czLhfe2rrD7z17DtKCowPofeQkzSDI+NYxPWrf8X8lscl9P+Ban9zaKwXW8soHhW9mU6XiT
gk1MYYkeTY++DR+93dwje7o1FCOGwyOs7EMquCGxFYkf0bLvzlSGgz6dthY3ihksQw/8cB7eZRz9
+KV2eVpuFSSiitTOJIKTtTXcMAtPalN7osW3LOtHuu1yCbX6SDwgXZwQI8SqmudEaJTinfIiV+LD
zM4N6PozHXmytP7Ql0SostIZ76Edn6mq9U9bAtn8hPdiXbifWxaaOCwKmRRnNp4Kg6ezYtDiRgIG
d2xmV1GmYwByO7tHlfTqZOtjytQ3jG4zGn9U3m2puM9ORl25elKJe0AFI5LJ6js8FdpzElhgTn97
FseqQkiYnseSfXPGvlm/hARMw6FA0bF2FtebjACjVskboMGwR9f+9uHwIl+FJpqt+E8KA4Yc0QO6
OX24WmXTfQ79KfuJXNg+BPZGqsBliWY3o2fsgjkQQ6VXE8oniiNHaMtLgrNWoJ1m3gLwba1DaemR
iV0jKDfQnb8gH2/6/i/beIdMOTK0fOo3E1h5YHztbSQZxoK7xI5gUca+ZUI/b7W3vMVe7rGK7ogz
Devk0OzLWd7qs2sNz9W0wOi7jxobAyLR8h/rGVMubfa/g0GcSqs6+2UE96cJzh1qHbnE+J00uBje
fX0mdV1sat12A75ysLDYjNxlYkNKxhn2yRjYdNpRH+suPX0Py+KmAhdu0rI8UnnRhiQ3JFjpfxJD
3yTfFb6VJuguixVcm6a/d7L2ILQiDfm2NJ4leEVpeg2lBW2BB/8JyGWqD0YIzEbax/BTp72lofFA
tZWGzi3HdxVrFxMNWYjW73kuFsoEFoC30H5nYsiyOYNlgUIK4Z7+DVYjoI3LrKbFVD7FgtXAgMsj
oVMoZMszUi2ePjKAqQFlNtJ3p1boz3gucmSOlnqV6jBSZK1SumPRbICirOBZUkHH8Hk0NXw+ZuQM
PcorasqCWbDW/Jy+G739Xrno6I3Up0+Np9PKyHFcdeUeAxNJcRXyi6vDYjWwQBT/CE6eQiGdQGc4
uiy7tHp4+mGM9WNP2/FAwkfiztpA45Pp6pxVky/b5Y/m2QUmXkEvH9ztsf8gJD1gQe/ki9CMHUZ8
p8oB2/d0oIitOlb7Aadba4KQoW2ABRt0qnDHG32bYBc1hk13A0jg9UOFtKfT95pe+8MVDOhZVQE+
JbODjeYy15REY9ZVkwTecH6favUequmjLx+ZcQXHfiKReKs1/doE81XHK9KZbxK8+vI5SfND0bK7
cfkXQlxHxDjkENdlBSzIoWW3osLiLddHk488rr10Y9Amb/EmsDaqq83lhp/ELsTuyP6mMo7ceY2x
OJZm5Ib6Y2yic/+JM25WyJGqvoHhv5zPGYP9jnF2RWVvYghBFWeixk848tIA4bvXXb0i+EzpCc2G
dIFjz+mOq6MkI5Tf2j/2uOxSZsApl9Y8nvPNdZ9Mqa2/5GxwhRlCE1MgTuw6emvKlpL1xtpPykdZ
nzDAL2wve/WXvtAmTQJEJgGSCb/pP6DsEcOju934vcyQeObGDeMfnJfMojn4H1Yble31Oo/kVsZx
EeK4MNrIVWLKVvLUlbLURQkY8EBVQ0DW7rWYHocmjQaqm2a9O8uxS4VEYDEbxiYhYRlGRwev2RFm
ejKoFajVc3ZCi9giVf2TTJzRgnpbugS5POGmNxEITICVeho7Okv5GikqJqSqqLsewGolk4uwKe5m
mb5v9eGQ7iq2hYFcH6r1ZSfRpVD8WQhLNe1h4WttIG3z8SD+/0oxZr7ZbKzsde7NnwCpJBZj47TN
y+6UX2UiZ7kHb6L2shnnnmJ5mkHfShOeKj3w0Am9H5buiGbs1GlZ92IlPBfWdGr5X52bxPViQoTW
c/kSO5nZCRAPQRzKl1RBhFsc+9rkxp/tRjD9EWlhasH3GZnJJC0dEVAbMPFpy0H1bfhlzAc/9gIM
pt2lpFKFv6goU9F1sBpvtkEmoal9CA7sfsOThgVvk2IniEC6b7PPcie0kSAvb1PTpje1POC7pxG1
Mpcjicjd3M9HI3o3CCuiF4lRu8hiuub0NEoS2oAQN05qwoZ5/llJ4ZdM5VYO/yRDcs+OFv0OBVUd
884ObXqKdjZEjiWVD0y96SMoqXeMECQc6dMCstHAkRlAKTcIDjk/7QYsYTwAYUf118RWO/er42S3
Ap36Zr2xLjsl5lI3A6CX/4qIGr8gOth/iNRjYUsOc0qUKRgPGJgO8Ux1Kl6OOf1WVHqxpthJnhCK
soOAM9zzFZUV8AjOZr5Enx36KCEI1GwUjfaTymDTH+01jBu5xfEsyHKy/0hCe2/K4Yox267P7B2y
xLGOYt4R1ck0yF3KyynccZtEX1Ds3jF4T5UwuozUOkQYheKHAVlJ5d5R8oBbg3lNK/MSWoofjSST
o1s4PSTck/T2KUgz6rtgnl4QZ5byM4+PSRBfosrVqquc0DTC/mA/rv1l8hGW3bGxk2MsCnJC8CQG
CEdAnegCk3qG7WILXH0/mPjbvvIcvbNxhvqreaukX+MKRkr39KjIyuDPvHNKGZjsHI4bNYZTb06u
SZADGd2TNWpemF5BfXiCkiYgOV3md6DnB4p04b2E9iYjIsNqvpBX6gv6Q64/kqB5g7PMMtE+jkXu
4iLt3Yq908IKpns0vf5YBv2hdAuRvNlREKGtOdkFHFkhDUU4QCU+ilPojuqbOTIPUXnHbQ/OnVLe
m3CbkDC2aBfvcW5kLLstxUkqTpoMpCdrPza1esNihZeT+q9cpg2FBZCTCC2gCISPGqF6AOBbJNMj
e6+FfkyT61K0OxW1OVffx4waCK7mEq8JHJ2HkBza3+hQsuqJMgui4iEPaJ8C38vN4ULRxF9FUZyt
se0NRlseasOi42sjA7rOTqcTpS32GpvPKJJzlGs9girj6W5U3vA6ys4ubmoCwSeJxuOgoPMzAyD/
fClxwzuiPpjFbWqj8zAKxme4rsKfZaBE83WtTlXouk8N2d02UFp0hjCMzBJlhZTScekmUphgb+2p
ADakgz91TLN4vHU4sGn9as6Gs0jhMWJZwRuPSSa1xQ2q2T2Mu3sXN3efv/k9TmxeqAkTLJDSF6Vl
oPx8rXR8A/q7LOYTjTmnXpXwtI2eCto8M6tdMXwusjiG8CTYUw8rdtdwU8mir8c4isWTQmjo0CGN
brhqx8S8Xl2zaPYSa0e2TfuE8aUUNBA9VTaOGls5dqA4tf/VYYiNOqChd6ThGfqLZLg6/R+KPLgq
D5iQxLFAvb9giH3odMMrab2pulvE6qVscJPy7SUgS+0BPJTQ5xiy2Ise6XtEkKa6ih9vCJOJ15S1
m0NeVtsZAb4PdqRC5pkGo5nyQ5ejm03vAzk7xKcNT4MgDhUmxkaWVkvixpr4T22wP+zKb3GWscrh
vu+STweQEcjGXOfzbbdHkZPDgxE5SWf1GgAwr/oC8JRw52jCag8Vbfgn5uaSNrNvCDqH1tJ1dToJ
SXX4tpitoE3FqZTfEtwy+VjNdO6ICcwUJbYJAioN2MZdkNcaIaREkMak4hXWv7hSEvrTPVX8SzcT
mGvBXZwjr/1ivhJcxpZehfHlceBUJ0XAFkQoUFiZKvJ1ztLLgIf0fVHeZzI4Vr+XI8Ta5U9bl27s
2zu9IMb9ofBnKQf5QJKFTnc7R6otS2qs5jx6ywBzxov+jFp2kyBks6LFvDE/4k65R/VyC7T6inej
rDYZJdlqVN1iK71rXN01AtES5D0rOWudjhMveMAleLDSntis7Xxh2K7S4FcJmSNrjs09F+GZzivV
6A5VRBwRaaSGV5L3/2Yt3uQf0lk6dwqFan/st16r7vZCS2WfbDS3PAURH19FuOP9qQz6KadHgx3R
dsyQC3jJmZhY/P5oJfp9MbVb0JvXOpxo5HwOZEugqmtwO14B4KRWqhm1QAotOEnpFXQqNaZAyzpm
YML0ex5BssBfonz9VdkcmfPWXnlLFPT2Pk8s3YysOxlUqYwY8W/iHzxT8poth2Z0sOzvzQC0s/kF
qqPksirFggrIwI1K51QOHDXiYkk4tGXaD2kx0VI2LqxMYb8wXd1qO72rQPGHrRLFrpyqjkxTR0uX
mVFKvNV922aUB0cVVTOLE+0qBek1FygRyuLnTB5SDf2eSvhm8frHH90IyFbMJ/2dBnKSdhI0yI6g
Wzl/lbp+qn+xe4hx7YdESgqNTWvkK05LDieZqVJJUprC0luUAXv5g43R1RbMfU8s5Vg1p7bF9/vV
682mKQWKdAaibJdaym1R5WssvlSuu1/BplYbop5cFgE25Ty4Opd4I/yuyfwPPGUN+ou2q9kQDHKA
tZ9SyugxlvpTGenQKviWqZtIUTZ9lpynoKfAXXCXAu4yGrOnTjn0OAPZg3Cb00Ewa4joMi7SzUnv
avuTK7hPAQmwBo4iIuYRT0Ff/8/nMOCHEVnQ+o1EbNK21fuiT8/6h02jJr/FZvkqnVcmka2ad5XJ
Nmsb+AE5Y3lkG52Qt0g4uElICU52mVO94FQPOdXpYRXJxH7VjKs7UIdbVw63zrSuVDICOD0jjl8S
LgbpUOPfj1y2MZMt+wU6namcPpNz3olT3GhnzAT+KEeXz5mwPOIRxW4KvbhgByZW2BRMBPfmO7C7
q6bG9+kbLNJ1+R6+u0GcZxW4B1kmpekvlh1e4bXLfv+TcUxB66fIFscNPNBbGuaHxuwPn8q3WOFD
TXSb9ulvmDt6X22B1nBMIdhqjeEUKLa9pfo2tSaYLgcc/qwlNZ3W0lYcdS937BB35VggNabH0cAy
IczjlqIAiZRTKjZ6FR8xRR5lr/vsBgRdQo8CPdyH+tQhu2Yxd9EMyGwu9gRG+DfbnU1PyszLuKNB
BdvWEU688R3ApFSR0JjhvLgVpIGFxxMF90v8378IZZukVNWguf2Vf4rIuqngLKJJ2qZrg/oUbDEB
XOskuco8N+ssrlDOtmaSodQpUU/DFpCpgeG+EX6Q0IWhsxHZdqF8bev+KsLkOoRYRn8j6FesUblZ
UwIZhE9gSH08fqIXQOQtUZl+DzykmfkXbeRS1KR1s+MgxNlIoFmmv2yqOIUaPOqpedrh/ESF0mZS
CbgSi6J9C+vojatY/wPIg0E/y7GdU3Sk9Jvaxg3tJjS8ttWe9oOLqYoPBog0YH5bJEA/ZKpUGWHS
RG1Zq2hiL+oqIqwkHXAy0nJdHtTXqFJ0TYwpOhuGdgqU4WTwAiD2vrMUnkQAxapWnfmh7IUmHCvh
Lf6kODzCqYpVTl67wUp4fTMLhFfOKXktzn7c4AZlVZOEsTvR38V8S7XIPge9nrwZ3/VMFvwH7LfS
zp/hg+t50KXvxkwMj/yv9lOBuJieqifPv3pr22V7/zPAbpzxbhl3CUrdBKWlEUeD/7zoExeHn6vZ
KTT61M2GCHnprP9wrDyivwSP6bwsIRn1cewvFpcr3FCGl5YW2UvytoRUE5HxPFEoRVaanZ7TWS+5
GbYwhC4yTW1TCbp06Pnow34paz9d4itow4OSQ9IStKJ3Z+6KryjOvAKRQizgnfGBbLLz8o3l3/b9
T5u9W8xDVtoXS/sLb9JJoGQjeGVnEySmPsUneDTIBu/5iwMmR7/KynPOBZJviEEXmTr90hSIpKSx
fg2h7oTJh562TqrRRYOdghm1Y9PY+gnTYgfj5aSoyd1khkqGC1L4+aVxELha9luOQRkYrIr/Z3XO
CdcAskwMu02rI4ycbLO/JYlF9+hZrRGAOEHs1ib8nvKSlqisLGAsdQeDh14GyxLaLFE96aqA8Sog
u1mAaSxS/qT5DxAXoUJReDxfjfJdUEQfKPcgiW+M8hetUs8yvmToImWYUuuJ6X8mLK+TOiYH9fpM
quRRLuK5QOjV03NTzefPucz8OSqQZxfs9LrPZ8APssBvKHim0hmT1HbNeRs44fNPOR49+zu2iJi+
5LS7MxrfzWK62ZzB9A1d2Ba8Rp568FWBdkqbm0yJ7TL2fmLJq5PIZynt1sEz5VZe51tlXEltPfDR
1qs5mFTqjxReoDSGUmyxAKLLcu2mT+84qDELTBu2oeY7BuZ9T2GjatcHu8PdptGjtxTHeJqPFe+o
OqHlC0tu4QomMWzA7lCpbNEd2yDcV7AuTKpjOkQ3QpGEvMI2d5emJHqRnYPN314XzNt8kNyTNsnH
5esVRRxtZK+Hr5799MdIwjKQT2HdrblfSTHcArX0xQTUUJA7mZtRPmxlJrdd823Xid8s9eWTRpPe
lvc0C5G9vmL6xmCd3DI3fQUdqPcVN15v5js7s10P6qwlmqSAFmKVtaZvF5NwXskwIHvaUu0UXtNN
mZ4sBR89pQN+cB/l9mLSyKRG8oU+UGdi3TMn1WWIw4sKkTDVw60e8bASNKHNa2BR+SCsR7J/JMIQ
25zKZKIoY1IjvOKMC+w8Zb5yI/c4BRxMTSjAiVdRqlR35SZlQGIGnqrr0tuXEX6DkP+j6byW3EbS
bvtEiIA3tyRAAqAny6luECWpBQ8kvHn6f2HinJjhTF+U1BIJZn5m77XXi61rZ8n+YzSFi3YJVaGG
haEm2AJYneJqsSvDiQMJd1g040Ac84QcqAQXWoHgVhvtUAhQ0IhNgShhXkRdvsk8w6aJ4Ok1l0ye
L6qkIlzXeGKZAEsAp4PF2yKUIf9GwxMJ4WmZqtdKhPKWNE5PX41Bgzh1gmWFmalDxTKA/7HA/2id
6jdSf9gOzhYuKZD22dSwF00uhspk+tRus4N+cscTlQZjPu4brz3EK94RoXnmgiS44L51CZMOuVjD
ubrVtQDdg1AXhs68ZrioFn/iqnZeG8VMHtODQPRoqugf4doq9sHkKIT0CWXs5A4KmvoRB3tj+Ngf
TepZSwM2BQaoBY5sXxrPQN8C0Zhro0q7PfbSHZizx0L2r+2rnEWmMfMwsuOhFuOQ1/S/iO+8jm/X
hvvFTswkq2GShbHFx+Bz3CKgphirjJhwLqOWPC8jMFBH2i8MWyeNnoczlxtkftVVdxqk7jEK6yEG
6SEzIs/QutGisiOFgHNYEbSumGBnWowFf6DILU+tRjZ1L8kEY6shnyDp9K/obitRmZjR4yIJlVz1
JgthADFXipIf846MNEI6na1+jKprZdxThtlOtKUD6P/Ted50jMNLFJ2N/gJspNe2tuGeE9XWTIAC
maUZkotx1x0AfeZow008kWmTeinDFUXa9xZchx0asYX2eKEfSWZ/kmB+wCppGUmW87c9YlWkPs3U
jxHfO9lt115iHx1ddIuNK5lySSM9hEmECgRvIytehiB7fiDfXGqOl9OwZeI4CkLJ/KzGMqiFgjY+
PaxfeK1D5nzw+fw2+VESRvEz3Ef1P0H/F33XVKNZnJz0GWSt8xq2iN/xh9O+qtt3EiNappKVRUgS
EN2KKrtTeA7F7I+YXScvafle1z1ZCayTdxrxY2KJEC8RG5SOgNIaWAeMZcYdDew+RXM3c/XweOwF
Axf01GEHhTHJi1B1lnC0HZIExjC9DnBapZAnYIc4q8kSOEq1P8xAi4YKLuBytODt6s6CFo1s2fLv
RrKVJ7C6ffVU9OiFL+Vd0p0Py35fHH0LjfpaVONLNNrXZH1ZVGL6RI4OU3bAVc6OnoAEVP7PHjqG
L/FFJZmMBIgFoUhzPagTyEtPwqVvseArn5XGV50sr8IYfJltExlcEau58fDhAGevimzLnLrajXOD
43qutL9sno+j0lxN4G6Fqt3qQtwnxIgFF5BS0XwRVyw4PiGTKRAZ2/mFqDUhSmnRFvS25klf7ZMx
KrtLplBaRONHTkLqUOr7nHCaGaVFV74ae3HNEhEvX6+RGXEydUeDZZmOcsDqCYCBpKJBUimn3zZK
/xG9Yk5Scm6YbqthXRjdqNHdpco9beo9u2N1YCe7ugqrCBQ1wRJF3NF30RfVFlPJu2xih2lr14o3
x3tQtcLP5DZEX7KZJ4w3h2CXTkZhVak7QAokQtjj7xkZTQTZm6g0Rl/VDbRAimug/K1P6XP4bWXd
3XTEI4/mOxltMnGSCNX/TutvRYEuo3jR4uLewjY6xGQoIDOVHZqA9mgMqGXshl9heElMdJ1ZsfDu
CZpV9xY5cNYLMdXO2aDmS4saCpkOF96MR5l/2wheb2WqicYNugWj3AYIcpzr+wIKnpLQF1WPbnnK
uX5eyx+VySRy2HJCKZl0mPwY8bzLehtAmrvk8Oklv4rJ27M7IsX4/TS/6ZGg8knvyyK+kcp6K7P4
htNup2oFCNqZhK/0WmKl0vG+JMzLIIqV2mvKJ+ad30K/SxVBrVWPoPZc2f+qIZClL9BQxGBQEXSn
XNmvq9ihJOnhFeYbYEuLr23TXtR2PuuySu9thfHvdLB86bB0/2pP3gj5zehWzdcCyQm6PPr/AwR0
APK+rVt7OADpZro5tBsLVcDJXFs/RQ4+UaxqAIZK0hpSbAP1dIgp5p2S/GEifPNkuaWyLzn5uc6W
29aWmDmNuNJExxUSAH3wrmvb/UJvMUSmj+g0UCn+HTsPZMS+yXki+pKRiDPPoTbBKuWGRcsZSl9y
uYYyE1BqVGWidUL0jYSJVHUJRLujHupu9YV5L2wP65rr7wtR32WUoBm8HIyLbTkyicZhqDL1MYi/
jCViLVntFwiuM1Q7QMWU3yoE95yX5PZa4qdC2fPtf+YrZmZ1p2Qu/9QqabDwZGbTbmzR2drUSfCe
u+61QMkYUMc6ss0Ae71E/9WI643Yb2YHtc0tt3aaNKFb82SRsh6oyf34D5oD03YJxyr6quQ6lAkk
onH8VGzECuyuvlr5Q5v7fdIR031tIeD2Cj8CzrRvN3iXehiRUTfIqFH6HyeGI3npFkwvIVl4lI4p
PqA2IhfsUdEjQKNduPxMLj+Ny68X8xFiQ0y0kLHT6fWBGfrGQs4cPmf0riQ9E1K8nFo3U5TrbNle
bTIQhNxbOvWD5cFOaP+UPNubCovN7ez+f318FdAYxv2/GmlY5pWEsTpEScp2ep7QjgA13fGnP83q
cOaESAMToTWHLgu4BKJvt5OJIpqobUqHwB9JPjD7B/rWrzZA38FLMXNETXdR7fFSqTNiru5SbsR5
1mNTTPYJfll0lwCuatJdoEga5Ge1WwA5a6zUjRRsb5Fb4HppCtXHiY9dj+SLmRsLwEE0+xXPynBi
P/DWysOrbj4JGadxp3OUZpIhN1w/rSDBLyIhTYtkd5X1oIpwnqjlaP0lBHZLdACNBzANxDzkYahf
Hfv/OatZUxi7HJhUSuGBvsyV6R3LTgo1xBFDnp3RIJ4brkpS0TnfTyTXwjHdV4nsb3ui2BKhymts
irBD2xiRnwCQUu2o7RZti3hpa5A3zSH51VzrpXoB9Hr8vsy5fpuj7Eq+S9d/5DreNXypEd/jDH8k
YYCmcskYwWf9L5kRHp+ul7BnAcl50I3t4TBhSSYsVZQBMQiVpkTiLcpAvEXVyD/xdV74OutZ0Jsd
8aFxMIxZkDLq1JU4kChxu+avnNKuz4o/K4NfbrirlSwClJOpL5uw/8GbzKN6OOSAydmOogscKTAq
VgUknh0mQJ1d2CKvkWRM7yp8VMhEtC8mp/mIQF9W2LpBnNCPCv/bcTDZiuwajBGpmChOI63z1pZg
NCtngl8Sa4CjABD5yisnNK0GPTPHJNXwVpa8lZitE52f2rfjcVAEhMzyCITqMKcyAsOKOQjYhobQ
VWzvyZ4YOLsJhul31/Og3mdjBjOMJtqgMODy7EdiiDKTVWnjT/E+Bb9AHuFiXxd9t9j3ZiK2p70o
ZMOYTcvjcZaH9NnheoGoD37LnQfYwgZGmBFnIet9WllW4xmGIXwagUUFHDefljSEHbZP9oowi2J5
B2yN7ZoMySNpZHIlUHilR1I43cz5by3t42Q2xxRTBVh/pd9DIsWdXt+TYFZfcvo2Oga0ABvMDz+F
GYn8lYX5MKvvdcLvUqgeoD0kkggqDdfMALWyUtcaWHKMD2TqGIozvOXDzMCLxBorYnG8KPt4ms7d
GlTmOavQmGYp4nFPabVTRyyLFFRGHc5iB9cBl8t+5N9WsfSzeBhXzrzVzNGY2TjJTSDaMRkHnT7s
P6I8ZyASKkQZq8OHZjvobNNLz5Eaaulv3eRrr5lwtxGzH6HgyBuIbyiCkX678SMvb1jUcRdozfZ+
8G7pbgTzbCHWaQZ7sh2fc5VdSlj2zDYqlATT1PKliDGe2czfmKHxKDEd1e7NSBwJRp+JcKrOi2HN
lNSGSnpW18o16Rr/f+AWhbU/ODTJhXlZmO1hwve/BtQ8DI2RkiWg/gCA7pKgSQnjlqBqjFoo4XTR
pk+VY1JBmqb2MDuZqdcp1O+uuUF1Q70knukVKubaf1iZ6Rsl/ggmRUNC8APWuU2vYCefdbotE9S9
SP40GSw4pDnbbIlsH/nEnp45fnxT7e5OGy2p0n6CMi0pHyngXIM0jyX7LNQPvlFhxsBnm43ozEYE
0/t0ZajHahx9Wu9aL4O2MVH/IfU+qkyhkvk1Z8a5WPtXLc971VEvtLwXjkKk1JorsoiFlvGlS/z5
lfK8zTOxFPrJeKzS4WSzB12V+X+5qbInisklCDiMxD+zy3c9yQJCrI9YgeSL524jCSLtIo6+pWDZ
rRGM9Rqzw2o9dNs+OQYKTPhTpEIppEIZpEKtbxYU1G8ehCDbRMyxE6BQCHoYAJODU1RnezWxnxvB
nLMRhenI1imKIvDESlhkI5qtPe1NM1TnLbmm1OLzqlmnMQ6tCvsaRBGFvTeh5EekQgwEry2hdJYh
BSZ1Q8T+BKOGgwelxZzVapzwrs5VXcRPMLNqFYrhl5FRcfXD/8Jte/VzwSW4ZL1n8SWRGsONkCQX
OpIPuPVbDpAF4Wg2f8dYtAwtPyo15uAU68+WaN48ZBlJ8ZLhX+MMxG6WOe8ZLCBZfSwEIBkpagQ2
VgOR5co4BSZx7wkKNCtHaCXdBhJETaiFQ+EbiuF2KhNTCO8yi1NeNv/pzOi5CVjA4ezbYnoWOt6Q
PAIgCVKSD8jS+QbzwfaMyseM7wXHqtCI2XKQKC2NF4m9RQUDDJxtE0ulJZBt2Akyf7VCULwwULRx
RNXYCKaDzBfRoMu2jwX/7XVPlxoUchAWGVT0Mr699P1/Uzrnr1VwQJWcwuBlJmbh+jzviXJ1YMJb
LDckHH0NJoOpI0IEk8HIUsRiSr0e2ojYgfCgOe0ntLIv+V9dx59rYX/lV+Vg4tFrQMauDsUBHLNv
e/0WknIdmRSmFjhG65i3f1eBivl6k8dyV6EnSGj62IYcK7Ybibw3E3KspfvcileEMkQ1ZdYw0kuf
9ddK0oKF8Gj4XZNf65QDui4SYrI368+YtNjGcQmYJwcMvCXeyuq/uvudM+iNKJ1kSqcBrHRO4tfA
ZzRz/eVqeyDmou2/HGdXkWaXnCRl3qn4oYUxfQrVzfvhbUiLzyqbmLsGKIDBLZ+ikhAEUnLQtGWW
X9ruNP+xBCUaaUUNMn2ddZRS/kwJ8zci2yxa7PZey81eHmaUE87DagAM/1nDGoijQcmYqI/ei0ns
rVv5tK8+koloSdBwNMjxkpxX2Ed9kRzxHmzPLX9MosXCKI5CfiNWe2806+/K3hsI9hU/vyS7ODHv
PiWrcGeW9/aXKqhwZEhK1auppmc3aOC61zvDyxsH+26OcVrqC+ntqObWh1JFroBjuEpkWCKNarTf
E8jzBrMsiCLMCHB+AEgmh1mmJBpIC1eKY3mwJdCpmAdmEGfNBlOCCKkiAGcPtMu2FFLYa07u+Lr2
0051AM46KJMqMJaCYBrftMFjyZafKBR4fef/Zes9vun9fK4JC+qIP5Ay+arsI/1fDS60jsztkLja
5nrLS1AwJHZw1qqgkQ0pfnQsGHLErsM5vusA4I18vl+Nlh1N/rEm4mMudskzshGxvil6eWMqcl3U
BjZSv4urcW9acHfYyoFaci6tN3fWzrkcGcfm6l8nQnPfMBw2GV7JFwbU19JednI7H0vkLUy9pOgz
KZI3u+XEyH5FafKLrb76NQrFs/8oYY3ScOTUTzQzIOMNy87kaoif/ti75uywdR1zoKV7nfWfxMdc
xF9KLw4CSuI0DSHhY/Dm+ZU67MPck11xnYGerDUzZx1pveYXS3Zmyo7tENG7hZ4sIdP52BW3tp/3
oFcOgo+sQ+Nm2+iITfk4Jv8IoEN8l/lZ2F7YjB46CTLFCanBoUcEkh563P5TpIY6fErRKqGtr4Al
+nDqyVVGdDkEj2KfQDBKR/240ErOdnp82NQl2BtvqiJfkxa4SzOBpVVPVjrvVz4NtfuJ/lMv1jlS
FfbdHH5tQnRdtlegAqiFl4jmAJvm0Bec2K4AGVap3aEAGVaA/IcQxmq1t99jgrCi2DXg3TVo0iXJ
bTDg9lHkG7FBQgVvMGbot9xQL60yvn9lhObm7/MBptGh40iwbEodjoOR1xBFyPpeeY6fgJdw8mNK
QQymvQFUBo0xpiTOYiba+XAw6DEyrJtT399zsmtLku6bN7Ts4DTOHTqnnODtGTEUO5DoW2HjPO0N
2lsQkZPGaJjidALXwHasQa8O3TEopHCxkot0I00uGmEOItSEUNyfI8aHs0xq6nq4QHF9l6zxvf5Z
QjkkWYlhV+FXwHZtZonr4neF7tP6wtN1/LGibkBm0Wi/zPVCQNLRoWJKaKoa2taNgcgi3Ut/hjh+
L4Kpoy1ZDF/jV6fpvIslcG1saVemQluVUmvJtT3H3G2T98W8I84SDPhA7cxyjxvC60bsBSwGZwOZ
RZQi5dlpX7lJzB375o4A9NhkZnSlNy25JRoE7ePM8g1avLrnZ206T8e9dBSCo7r7RolOMiZLkW63
Cfnb7pKjik9pcxenvoyj7bfiFitIOlfPtpzAya0TyZJ5fDYbcVJL0vxSPagcw0fKZ2zM07SEt8Xn
z0C2BluSXC8IT6bNaTtT/VMDE8wM4bb8tNmsRIP8mpRv+SgdWDjZxejZyKd6jS6EgRk5JPk/7p5L
JpXXpm6QlVDKwL6u1n10GRlAsxIF2YG/IjmNxFRvPicrIpeu/IHyeB40tvPB6HK/YSqceSxAiYSa
zWychy7moRN0YXpLQxthIJVWFJtfTQRBCZl7hcx9im0PXwXhJo03Az1ryRawExh3/AQy5JbYoB7l
Y486djy1N3jGzQpCKrqnQ3S1bS8v0pf2WzkVdXzTfudZf9Ts6Qhz7agK7djE/7R02XN5HyeF4ARg
iS0TvwjDMlI4OSuRV9VPYjgeZvkkZ72xE0g0+GRPXAEJ3jXaPOxVpT9Z3HkO33cNokLske+uroK/
o30EMOsoTLkQd5xTpoxACS5cRkkPiQR9V8TWeXJzp32bDtqjq7X9IIad7uD4iNKjHQSxwgW4TKFu
pqGFBzsbRhdRHhcwcFXPZBlekWYVE585EJ+psJSY0KeXtKf2Nn3jDWGg17gc973GOo3lLltDWYl3
8m0kPnTqj32qPhdnl60NvxWb0EW/NQvUUbEwSajOCyQcGwCcE5hFdVIVOMuM7hHpr2V0blYUjMfK
cokF2fM3QC4JVfFsQokX3AC62YUVQPlf6Gw9qW5DdoFhTKjEUhuh0LgQTKQY2xUG1J2vC8E0gixg
7N/MePBPqy3gkOycEsJHUrw6hHa5bLkbRRM2bRwSRnqS4T5CRBS5drLT6QzVAmsCrBYMzFloVCUr
C3TGTRZo1Ro4L9ERpT7p3siWM3NMqpzsHEfizBt3lpsPZ5yPKc2IINSWea4gkaCjPycKaBB3PVTb
8guX/2dmpJ+J9Wwl7fad/BXErkstouzlVLJFKIp3XLsLGAPDYoVMFIguHQ+m+iuOnbspjHDtv4x8
vSd9dd8s8nIrXZe1uGpWc+FdQvNZrinSrOJclIxynbuz4EKTbggXb3U271L2aZOtXclUR1gr+fi6
jAKHWKUhuwdfD+jIjNlfqpdpMS+FqV8i9pnE8nLaCNw32H5MddflxaM3iF5dEs+slxvhrtc+mi8r
MtP2TvhRiPEo5TEu7oZtXFWIc0prnYzUYyiUgyHQEakU7XCRWxnlE6Q8LvS4q/d98yUJliX9j0S7
SLyGUwBIZysy4Owd0ASVy+LDc/FXKQkY3XXM+1EqkTYTF65c041MyXnLCTN59xfwNnRYRJm26+aQ
H46txHe0JSXJQHNba0hQXVN9FzD4JaV+mkjEcaHe4xWZ5rjzsRZJjHK9XAIflN4a4iCsgeVm/29a
0Q+OyqFYa+b3qHeIvS2i780Oh/wWaMoPmwLBipRTIBhTA3cOaXD1NUY+I/cjpBLzRCl0LPPP0aWD
JT+2xRxh8eqdgZ4IoLCCHlS1z9MQnfNVO6sSYRqU803anOc+Oo0Zwtr6+C19pTSyxvqZoN+KBqjy
GSBjafQhtvhqsVsHaj5bOi6MqKx1PiKtMpjjsgt00urOoGtkrU6DZw7tK80T/PLdm2qx0gno3mf7
ONrDmYDLi2DNnYqrHLFU4IsPdJp/l8zLYYrfaURaEEqeVWz3ZN1jip6Oz9oUzK2Te5TmWzLgNkN9
tih9UBkexxEiGDMPsDAHu9jcogT38PMj7efI9Yt0rM6pxYdiS/d9q1PxnrCN4+aFDwgEzBnfhyp+
H6xTjwAdKiK8fsoyVtx0thxQsAUEO7ZEbODToBcPgwawRt6m4B61OIBU3TyT6kdGYRwurCh6THcj
9VzufuTyL4VQ4tx+2WT6YXWETo3AU+0iT+WKUyaTKFLXdjzJIb8T3su2XBwkInwWrm7scFGzqyGE
krZ3mEqcinTXRgOxF6iJFT9XHfq0eJuUX4C9jsQ/0rKKcHCcS3F29VU6qknPu9gyq7z3URK4XwwM
H2WfPONseSaI9nkunlo53TB6qqVbJe91W+w2Ci+wl3x1/KE8ZgK1Ob+PKf6MhbZv2yYgvN1lnbYj
m6BLgZ2gHCyM6D4K6VF+dIjNGlxlYnJ2CR39yjDZ1Om7mjrUC+doFQeFFinGKM5+LKqk0JFZIB9T
7qG8xpBrmCdh8aiMXBBEriDruZLReO0BRpvib3w1NBPdXHckdulIdYhfGVsg2OjsbWsqdS09aUVy
ilDzCUML7WTipEPvqNXeMv/A+W55HB0lfi0NEmhNDgZPR448ZcqjXgsGoKRG/tjKcS2xUYrqnrXV
3dIsnPRMqBJK5Z05D2/lJtbBgF8TW948YpAoVTpe5Wu3pcky2MoRpFq2jLQ/vVU2gGwHp/nPKvSn
cGYYz0lqw0+tf2lIQfLxHXEqmUoFAYJ9vHhLz/VMakAT7WvC7SBTBm0MQGxAOIHhsGIfqmGW2qkq
Zuk6CwjmCmxsftogkxaYnjgxLEBGqMD61k1Z5GpgQZZIOjUsuiacIjYawZlNF0SYvgOhKYWZDuUB
E6ayMCbNi6ClyJnVe5GRTg9ZhErIkHYj3Ejlm0AO6nDFlYGhd8820U8rRnDyPTRtOhllBngFtbOD
fKFUbmmFgWT9OwOGXxrW8PesVx+G1DwTSXouS/PqaFHa1VXSwltoXntr+Ihi6qlKYEY/i+m/xAQ3
puBBmwPOBZsOiZChmo2JYLNWdbUPDXhAa5/ayi7uDL4n0SHNUBaYsjdglo5j7oR7hHbfAJQ4mCyF
DeFXQ+1zQ5MDtkVxOggNM3DGv+q1PllahBgmbLScb3xyhR5+TbAxrHa6HyMVB2N+T8OsfyUYlaoE
ClnRPcpWf2xsKuhhraXeDGm52VF8sWrXzqNrlh667D6jcACVEsGrMe4BuQ6wOWxshaV4z83ktmri
ChutLVc3GjH0so2wWJhPLMwLSIBdFXvz0HoMpueyYZOUHVKNXPa1Y8yqYSKNj3WOLLNacA1qR3Yj
nQMxC2chhSbos6siyVe0t5ydoAyx4U+8E6LgLeSdYEuTpJXX4X+2E04eNpDZft5J87kkNT3h/Ukw
XBZl9ChxeFNsReforatrkA2rT/1y7DSWHKeIP8Yfw2Ms0b//wdG19Kf5wW2y55jZlQkoQ9OvJvSY
O/WmgvCT++zSA7JD3ElTJV0AyA4zIiUaNMUx6TSyC4KASxrtWJHoNYwQeJ0ZdeilBZy/NAn1UnJp
dOliPKSCGtNW4auqN0FIe57VnoVcyWZ4V627NJ5vZs98EXMmas3SrB42G4wIcxySOCHmXQavbgIM
upLZShBJKRFKP/0hVKtq55PT0OMDnKgWlcLPSNEEWCqv9VI7ObHH+S35Iw4RVi+mHwexwgC2PuuC
z6NeWMAgOselr+DS7yVuc+Pl5C2T3/TebRxg9W0Xh/F3Htd8bQ5RJrBv5OeqeDiifsW98ayrea8k
61NEvJ3dySa9HvuGfm8/44ky3ogvTzOoBAy2jturDWVvHMkdL1MmJgZu9j5cNXcxCu6DIFOgNNcL
PWpNbg4BdDu7uK8kOowNUrEIXSwAwhTCQATLEcskaVphPihhSiRLxGbj0DtIYjP1wuDtUhAwoDrx
pdFeMc9NtBIPFzVkX25Y6D0QhK4GAJ+51mQFETPtOMYDHmvMoZYAl0AwsdfOS9OXE+K+cU2gZq6N
+aSJZL+SAoHYigt0W7jEw57hGvjz1V0jqNSdjUr0VM7D00ExYi244wsgOlJ2EhicbFwJ/XyptnER
EtcuK7bkkatK47igK6V5oxI07wtSr77UHi1SLxvlWnJXVebm3Vst2S8oFkshrpJTPZcqeRASeBvo
rJb6rLi2elG9MYiSB1VsRk5OamOwGVg+iMKdXwkxagFAuqnaGeffc1Ock5mo02VvCBB7eCHhAqxY
frJcwq9oBbGBOBkQX4J9n7hQPrNDROx9TJpBR7FaxQLRu+D+TuMuaNkrSCtzYqYtyLl7PNtJnQIA
jiHwSUFO8gsaY9pHeXjnLd4L0/bwF9sjoKcY1psOuYuFvcm8Oe5JDECd2sYUWSXpcqvBHJB1clvv
ZxQ6Gllo6qmR6WgZ+DOEjxQpVOQZi2oWdokSqPvZzi6FUXlNbNyH6Yf4EZLnlbtIf0Dw5cYdjySB
kGeTlg6Co5S5mvRQSIyzqAgX2VNhTiJ+NNxJJht8dCBhHKu1B/KEY+68kI+b82XdxgDxPwvwKqTG
s4kmwDhXqemzOoHnvdiNT1jVMd9c3oANtrewGPWD+pD8rm78WfquFsUFhZswzLK28vkjOxtsBs30
M55V1/6eUO2U4wKUMvaGFkdRXmw6o5uNVamkNlgAjdBEM4pvVKBP07tEapuxMYB6LIBf8Q+/yO3G
hTMOwV5lXLUbouErYlE0RifTlMnHWJAwTvlwU2XjNoji3k5MERA/o8hkw4FcsrfQBFD96rxmKu52
JjORclu0eJMYAS/BINEolyYnFCtEJfU3krBTxkeo8odY4znfa7TeUr03wUKwi7EJkjJePX/jllEU
ILTJlfBxxvHy3sz9BzfKpxETZkIV3HbV59oaH4k2vSmYJw75ul4UInyZHEOaWE/i3pB0lOB9K08F
kHCJEWDLgZtsArBTMr5JdnTst8gaE0aXBRaEqGimWUc7y/cwuv0P3BrUgmC1KHqBYUrkH2sE1wKv
zkUeSpihxooUg3uJnHJGLEq0CfOdlvcUgg2dXLHAhuS51hHeRYbYTaGsf210OgtlX7NvCfyt/0hN
5knzlfdCFmdY86hHSbuVboggDspAfyLNTxYGTrw+7Ed1ZvX8SGrrUeriqebLM9P/SVN1ovl8Suz2
Rjwg8bQhGOD0yk/Gzg+4B3dpda6l1l0csfn1NBfxGs5+57ykYAEFP91j9yhQF03YCyS9CnKCzpaS
cWwWfLdC4ksGfs5R/fqK+pZ3sJvPjJMIUIC4miTLwX5SeyrW7D/QkWDDSy72E+gWq79WiTClVsCD
HNcBeNlD4VGzs7CIHh4vg7Mwbv0s68RlxelliXjSBGWMoBrmtjyeL+BVV8tWr2hRNGc8y3Z2W5ja
6cOXLKdf1i/N+WCEgkowOhAYfnak+txp6snYFKjGsf5kFtlGNxs+n9uctkaMmp5MvfxLTg4ALgps
7Cvpa8AXCr7eww5k1IyE+yVX5oGsHeAt9t4hlA3GCHKKWmbFQwEh+mAKSYA/CXyxK0XkCIqhoMJD
S1kDyZGZMljpze6bmx7aEnxUNoQ120Gb1yihqazpoj86YL7siOKUPchSIg0ktFWZyUogrsHWDytu
Y+ABxGDdcpqv0odQXM7WGfXZvnSyIMrRzODkbOn2NiX0B8pjntUMoOlEvb0yPzAs0o/oh2acYgo6
bnSb0QU1cLyw76lvK8THgvUTs6Y+9Ss98zVeE6yl2c3H1Ff/bfPtBMlqjmISgdfUXRQLgZHBrCom
UwawvwWrepykYAacMOqlj3iR9CVnAphdqUdJZVfdf3Z7ll8QhGMtJ3Y7upoOwzIyCFsswfKF8d+u
iClM5S/Q1pe3jM190XywrbGdV790rwR9WVVHDzIWpvnYfqL5WGOx+4/1Vf13rHLia7rTpC8nAwWh
xstSidbkLgCBdgILenJ2Y4ZHj4nRKAPRZQyzrVMBCe5M6BYOD48A9oprPUptbywR7bIu5uPzRK17
pcfSSluZs02Wl2EmXPUBzB+5SMSBsqLUrJJxBlYRUuS2SSkMl4rJOcEgqsEum1eV8c5CqligEjdk
2hcWNilh34ix+c3J0E25Sxt3iJT4YCJDKNO3hYtGVsF0k1iKkSFnr5TlaxCvIrwYL0T24GAZR+aE
S/Bokh8jIEevloQqB98m0/6SBBOWC4PJIl41Dmr7u1zBenRegaaiwuWU4iprrQioK6NMFqzdYB4d
Ir0LjYDMlOoWP4aJzhPfQlPmbkUs38TTq9YiSJcsiMHCdCuDWNWffhxZQnzV7WttvUpg2oxbbE/3
KpWfUvY94vnQcfTD7QwM1gXGn/RHx9+SDmioBj7CSL1oc8L8lXdVFXDEOMoIyJA9G4WVpjv0rcZ+
eowmWsxiP6ukfaomo5VP1uOnVqcg1EhWyAIF3IlKflZK9tkyU/NFDNm4GE1pL49/hIstp/Y67MYS
kHyyovZMBZwOzgd/k2k5si7HzyqmndKKPe451uo7563VKsa56Tn9tJ99HDrpnzVFOqt2TATNm62n
rjK31zRnla5vEW3QQRfhpwqFjLHfVCNp+oYY3gZ132IbTgl1tfdbCTA7f7etFlc5jKBvzOFm7sul
dSxywYibIeZ7Av+xhf/I8WyNQfE+nPyaxtKCaQlW472zpxc8jJ3Tt6fI89fOvLoZBXSDYSbbIPcz
nONpYmNm5W3QoHdq+SONFiJT0t8lTERZYl+0V8IOrCI0uRx+Tjivm8DpN4AAFX7BxmTiy9OqYcvK
k+GkpR6hOAB5IUxsXlm7ZcgMCAAcVfLgyjdm5ISO1hknhGpdknRhSB0f0268Zf9H03ntNo5lUfSL
CDBdhleSylmWLNkvhEOZOWd+/Sw1MA89GKC63LZM3nvC3msPydlIp7MZWuchiC7Sue6TIzX4Ib3b
H5L2Zqap032j+YWHr1rMkaPubG/MM8S5A34ijptubyUHRG2Mtk0EJ2JjUZQbpuMHMfCCdBO0/roh
YgHJ/myMazXJ3TpsHVzf5Ahe4Gc3yJGjwgtMDOXZRkgCPNrv65aXzWODFClZwjUeCU+oUHWWT3lV
a1d5lT8lGPoqr6lSPZltpkhCc0ZawTuJtusxGWmTCOAY+NyK+T9sxYGSlwEtIARVnVjUELTAdqfB
QDbmoFVlPkPodTn0uoSx9NTDb+AqCtGhxxGkz8BYDua0DEsErMShb4Dz7YDXBHgn2F5OQP1fsacD
KqimTrD0wXINxaYf3lTy0jtyH5jrv1LRqChfO8Uch2q413qMM1p26Z/c5kjnSPMyK8/AUSGcZw51
2KLow/eEW0iA1nrxe1UnjcVKXzHcRaAk+LoxmkF4oPFUIuREbNpCEWyvfGD9aDGhk99gSrGVRz3K
5F6XHiM/amxcoypGMWPtbAY4VdfsJsY3QTJsSVjgPuaDyj3xJhR+sRfjgH1gJSGliI0UGb6nleih
u24d4LG0wHGMKvg+L9e4sY6HOry2Hkc+kYzxoSK7Ss9sN86UQxBoNOIJTWwGu20+hDkmVy8HRJkA
olRZkwwVLTu5MK1yTOdmpYxMkqKCJggIA+SjkErx3VgoZ9z9G9LSMOGR9Oyp6ub9F7bGqpCt5Ytx
M6kvmBZ8tJFjyghayv6dtIvoj7g/Z+YgOWWhDGMb0YRXg4JHEM+pFymruurAuPAlXrUvX8DAZIQ+
ad3MLwJWyVbaKONNzvKlY0yLFKntRog76pZ/cWviM8vKo8mjpT27ejiSHwoB7IrUHms9O8cDgUeS
pZ4VO7v4F4scgRhqfLMLD2h1lhqREo1RMsOXFsl3EilOZjM9x92FijFDxYioUA/mpQ/cO38WU3R6
qseGLboOpUHZeAV2AVi0WRpSLY7A/KxVNSDpM6EtIVOfSIDLfrW3YJRWKURsKCboQ8hTgDTOzICK
X9mEgPlleVWwJIjxc/G3anGMZe3U/Jnc1dJG1dFyRypx9NuSoTlaaUxTvYce2C6je0r/gWjWs+T2
HqnJndz7rHnUQ/0emMm9ingC/PUYf+XnCK/ZywLbHaE40KC4ErWKOisrn6054+nDYFFt2s1ZxmAk
AXthl27ihcSsZXbU5rnxmJcFM1ZDaq+5yK9Wb19GGRKx1C1oxs8IQiMOSXO0jwrBbohQWGuzkA6n
TVHjeZwscsGGteSUBJqnXKY0Ql02wNIXqKA2GgJYNSqXNhnBHardWqH0yiB4lKDI84U5LCctW1bk
9A7G8VWRyKArp6bZoqamWNvh7YESv5zutlysRamuUy+vccxzY7COgBqGm2u3HDPFqUBhOiW2+/gt
qlg+GjD3seso+jLI3iTTgD0qeC/BKEgNBgLVIvI8Bw+JlgHVS4T6OPwIqZokjDIvobjhd65ST1sS
27ZGjh7FKw9TA1NuvE7k7Wn3Qu3uumLdUjeugyvsz2PIJKge1H3x8BcKcxdDx1e8tIN+e9E+SMIj
TkHdVFLM9BhxOY7ZHr8Kv6yXFJ7M0+EZyiBe64JAtVcHfqkb6wr/1gIf2qY984l0myRrDeGUMW9K
WIS1geF7E69a6IiG3l3hXaRkdWUziKJDzB8OOrL97EVPUndWOQIsIG9WP8dcHFJ3A8h5DpPk2EYr
yoyUJg/kyFbgz2fzkpNxrNrpSilH1NQck0hn1rbxPYhuwcQ+7asDVySelkUZyheSCs5D4RHg6wS6
uk0l7SI8fD0lBhGNn5IQkRCHnEZp0tUMg2HqE3Sjs8FJk54JUOaBTXsG7JxTFGwthvQJUjPZUFHX
70bSTsXezuBo/3kHg2KYImHHFABtARYYc9rJDQVyS97S6EnTW44FmlQZR5GIScg+BDG5/hQeQkyx
8oSHsN9Cv9upeOWyAD31KSig52ZiX7OZ61p/b60+Tfa7YBZHir3R9Axd9iKgucOE1KFIWKsh0mjy
4xQPkDnAA3qt0IhsI0bTyNGepVt7KJZjQH//OWLuoIZyMBruRROzfQ2Phr8gWnTf1hvYC1eLUlXR
fxJuZoWNFKwyvF8d5WJfZ8scR2PyUKOZ1FcG6rO8tyqQvT6Cd7TQudIsPeVkSRReAX81i2ANoOU0
85WJHZHtPcMu/6+EBwq7dim/5N8V/PZbeqfD2KrpoSTzsNt19HhIkGZzqXCQ5gqMAA7QjoCZCLic
TGeGR0g2P9Sr8FBG2xBwsL+PzaaaWmgoLT2zjnU2WlhDtRikPV6t5RSvqb8cHSWqIX8w8vAGqd3L
zbyr6Kyq1bt69ZMWI2aCpJtIJ4pTCD8EHDNyTZm6kZU2EgWA0Z86zk+rU1wxChjeEC+xVwlEuqtU
SCi4FXW29ZbNtp7pydgNzsulX3eub8JZrg72pO0MFjpx7yi2vcX4uq8NZT8l8t7spn2EykSI3/B3
jkyifmiP4SZ3EJzLtsEOxBZ0Rz7xUqZ6H4ZDCWqtu9k5zlPgGOYOgR0J7wthDBvuXUzlb62xHvnN
mDaPCcKxEg8Bsz70BTslRQgBdUilBdBDfJb7RB3eZl+76BUhZCxm6TuLbNdjkKUbx472qufrjXwZ
wd9qsApsbD+Y841xwuOFM7KvmV8NvK7Ymmv50RjVQzIXaZscC0JDMCrZ/Dato3W98EpstaTbVI9W
92STmjzZlXm039kegWvTtk5QYPTkHFnSBvceQmtQSWrD6fqK5mJZPpWkB5Yr0QarmMeTWUOI1UA1
LsJHFMQyJKs54Vnujr51yry2lnbTrMN+Gg4yAUiixhU/3lTU0uZw6Am606r2RJ1OZde8Eznh6UDT
e9Q2hsDjKeEz7KpVjeCl6EOnlYG/TeYyax1+mi50bAkjMdSmQZP5Bc47ZHPnSh5WxTi7UfKcu00H
qpndCYWAjXifVEamvNnOJHFiarZW0WPtOVOaEWg7HvwKm+3eP0S8msRV/QEa74tuW5ieSIq932qE
G/lou2IPjAxJjP1h6OAF+z1NHhODJY6pC6mkeKgaPob2jBIMhnEHQ7giyVNdtDobTsbSTYhT1M1i
ZZ108mYo2eGzngOms+uGed932SFyBiU5dopxBJ461CfTpkkWlZPeDCW9qRU1KCNIjdz4vmhIuNtI
5NJOLW72zYyGu2f9bDzSRHoI/xTnxSrR7J2r7xQtQMFZYJkWS+PbnNEfsf8I7XJdIFKVBLJTJLNh
sRpL4ghO9fBiaJEUiuL9UxXDNpQqxEggVwcYEb2+JXppmxCx1BEq0RIqoUGHqftFIHBh9qsQTu/r
OanZF5hFuwTSuyRUGhTYbcxqIhDOuVlBHN0SBZOVp06CdBSw+xE5g66UXLpgVy1eSMsUAxt0ilUh
TLfJHK97TKHwZGNbJQqgR7CAdb7c1luMgC+O6xoA7rIy6ftj6POydVWMnWWuedD2SX3ocCv3QQWn
A6n/H4m2wyAYYgabwkw2JvrDPmo2UzdsRrxzNV4FJgLgRdChgf3DPju9Uwc8Y/QX1tzhfGdniWCu
wOts4XUWFcvvmkha/aa5o1ad5ig6dim1gIWyKMCpX6puNEnYBhgIoTlh2hwa7BwRLzaEz8jYYJjU
zcOmUQjY4maYzGYjbToT9oaBsod/Av6pAlzPGuuB16tI/8ypTf0xCsQ82cEuGKrTphuLy5i7Pogs
WBQMszbFmuObPA+idKSqRyBvL829oetrpW7Wte+vpte7w1kQpQd1hmPx4kfXhBH4ZKJ6+pUBFuCn
h2A7mpKq015EnJxbYzru2rQ+VIjMcso6at+Xo0+z9f3gWndpbpYRE3w8Pf93hlgHae0TXBBgiNCs
YNf3ADtSloH2CoEmwQj7nnZnDPIDHPSGe75AAJr6J6SEO42ZF9bCHcfOaq4vAWOvvk129SaaWTiA
4kFjiqq9c2zTwD+NDakwl2PTc1RRMyIaYRStnGBVW9Wq50mdSjRH8cNqMdqgjiuVNY/Nuh8rghBH
bAHapmSfU5RnValR75GJQdqotSg1hbTReQN0qZvf7Wh8tzeVVR7n/iCX2tVgjGdN0SEG0+dGnb4S
Z96rcyzZR2vxbmdswmhAufIA63sRn9pw0fGX9equT6T3tDXe+WujeOskPuTBEf5wHe3+Yi0gESDx
YzYe19UqkJEZygsFXqnnu2GXnsxsOrBBn3Eel2z862swyRtIBBDle2pqsRiaaDkQOgzCsQ7yI+Cf
N4ETsZbZ1peFq01o5vJ/QVUui3f0WRSXY4Ng9OtTxDxQRJnkkrELA3Mn/ylUdOUqF2TilOw32a35
/AnCDYGmkwwPi0yKe6iYPGv1DsWfZp5DyhEKmtdWAcfD2kLzXMFRDZXMk4El1B3VE4+KN2wltXGA
HKEkyc/etE3hqb3IjF05U/ilRx8khFSzIJeOuINO7P9Oozf5b6ZS7xtaF5YlkLpyZDYW/xZz3qos
wVPAyo3ccozvEgtlKXwDEH+3SSowhP3GJxtg8IjoJuPFAFB8TAJPTZ4Mmlcz33ADE24e2EDvdhHO
rl7G6ryWdiWTcokTC/iKxNiTWUUhNwstZwoNyosUppEUJnyAnlf0wcZvCALsd1hcDzA4nBwTfCtL
XsjRhvRoXDR+A5aVSMc0wIwb9RZUX4YdXUFiI/G/xMJNxOswMaHyHlVp40/sJ5ij0GTJGUTGh2le
p2zrw60ONLQ7DSu6Tl/rpX3ui/oj4sJlXaQe2UmC+43lxDM1lUxHAmqc0dZxeySAHBO5+24mi1o3
ZvXNhxKObHlpU4smnF1RtRDExO9ooZ0KTCzK9kjSGme5+d2GzjyiyQUNnOTMm9PgYqSROzJiDh29
3CfVV/YZJYu2cVWwsLB6cYc05uQmcImwUdu4ghpuENncJZrmOwrxh2W5FUCPsZbO5d0aifG9WO3e
YnK5r5lGYSTA6DDw2RO+kCMPlQ+NmrkwTIhwgo0QcL6kCafTOU+I6zLACJLiUFQu6R7bUjLdsGd3
9wDgtLXi45yE98Sv0cHeMXNqhDLmzSMxHjZdWzc6Sda5KanAQzm6pH55dvGkcOArOWr0awjciKiD
R01zogg0CJffjCIgo9sqCkh4fgKdhabl1maXQnmCcVuZ0y8WmaR4KPFXZrLdQY2TvpPfFDOdiDQG
4HhSIsMTGTgKjMnkM0o1xjvMOlS4muU7KvZWPQjR8bhtjRL7Xnbb3vgro2+ZrVRoBNAU8fgGy8Re
dMN6aHVnkGjKOlTYiIkxvDvGcMPO5xikWpcyagey1jManpPNrpobZHjqE88ILfXERyJfoumsoSPE
FtnmrAgb5NX5V0c/gGuDWBrzU+SVa+mPMvoozWBP2YUElZnnQH6l/ycwT5ex4rFlderpOwXWXIcY
WDImjw+6UAg8rtWXLtKcgktho2rTWxh8kEI9YK9qMcIM9mJoP8cQvnfbL6q2eutYOPMDKLFwRnHi
d5UEN72aXcJN/fqzlJngv5L+wnUhQ2gB6vjWQ9fwaTMteDoKMr6oOKtkBpLF2bUOi5Bc9tDtgJRW
WfIApLQ+WwMMwb7QtR9d9o8BVIyySjb567bmNCk6FpI0TxitclcUhhsFf6JkcmQgt+jQRrtxPoRo
gqbXFNmJlG6nd4Nn+fkB6v4m9auvgUi32QreOwbiTfDXBKQVjNnSblB6EaaYjj45RaObc0/46Y9a
V4toa/jv3C6w+E4S26IuLo7gbg+Aeb3eVijeyCVwrUL/J1Vwj2v60uaF2jKQTEWlo1GGZ1gYLSnn
9UxWAIFU+6+wmAexBhbUBfj6YHjhdIpNt6/wPFVfc3brw29sCZADRqLiejcsn22peZGGMr1kTQF9
BAHkNGN0nO6y1DsJ3I/W/s7YrzRwT0b/QMipI2XstxONIf67zgkc/MvgzBqEOfRl7ZjRTYbkLV4C
vu7cEifZHxsbxcRmxFg/RNDcQGFXPAE82zNOp6EjfvlMOkZrfJaNeVAkgmMqC/YFMJhGwzVPKC6f
tNfI+butfIWvGDDaCQvlFxpc4oqLR7Jrpbs6w+p5i/0vOz/Rb3k56+mYx99Guh6POQrsdFmBKZT0
3wQNnfVjMA8glCM782ETEZZHjuB8rAAoQPOUvSzYRMWXwu+e1V8o+6cgpZ8N558QdEOYL0QIAwDg
UPsyChUKi3Vq0im9+kvEmvHwE2gPw5ReCAYXpCOv7k+vMqhFOMhpU4GGNbpD2v9CZml8CKH/rPQD
kVFmfBevNQ8dTcSYzkQ9ocgXq7h107lIUUFtFDL6wptOV68t0H/F3OwwJbLdHD9jsR3QpvvIuFYZ
I7jsmBjrvnsXcL1HoJv435ecyCk43MTjf7XYzZCmGFsL4QwZA41LhnTA7LBywjcJKUjsNeNWp9TV
vlpWAz0IvnWPno7dFO4hJIgY3djmjvzIa9ABA4QEDQMaM7i7abs8DsRytbBVW69SH0i9IcncNTgr
VmXxu71m0mf4jnyLiqlmXgfhTIsp/a5a/MyiM2cNgtEHQSqebv8rGbuZyQFpfjNcRP+n5sWupzHS
iFd6psHHONpu2uPBY6WkV9p6qHVyPT9SLXjXrXeL7ZnZ/zLwQtVH94t5fOb/i0Yn5PUXWcgjhwFl
cbvZpfkZpPzSpEC7KtqnEhuuYkX0Je8WQTOMCL3ZuAlQK6l5qwueCAvlSI05LPvKFS4ETi6eCp6T
jLXSzMkBwx6TDu+ZwS7/VPLc2zj1pVnxogjvT1A7h8o/2jYLo8vAwzUxo5gn7ge586LPWc4ZKU5e
yOkx8v4X+kPr/rjX15qkEj3AMyeF+E6VLT0A34yFvOfIdgRoCdGvVbpkDu02YU1yCkZAMnQSHUBG
iT6nWmkJfm2dgJ/2LQ/3CYkbBkFs/5UUGD41AstzdO1W25Ik/mxfL+zA+lG/y2O/qroadhZfXpzR
cFV25WWc/UZEzYCA1I4GZ+b3j48NYhZ4LwiIJhJvgOgKa66Yy1Xpf6P+w4h+XpY4zl99ZKwy/JLe
Dq2OxDWJMUGg7Jp41/U3NT5nyRkOt1EAe9gU/puk/oExwBaBXlPbKsa/MZCcuv5gTlJJxwYbZb4A
2+kyRCZq3CMb2UfPZ0ee4ENsUMSKKF5OhuWGg0H6N2RE0hr4v6MKVi9FM/sGygyDurGYbKRhot+Q
Got4BiPD1DEOzRYkBLsRbp4pyBYxKKCR39AkjilnmLwvFeyHWrwc2E/b/leFBExvWMa21rqAhMip
2irIvEIeBPFX+sgieixDwU+WxpjF4GZXDXOm0DWlUx+zxCHkwR5QkKJoYFfmnmQFRYuKt/UrY7xQ
tm9TRd7279CAheLiEvOfphwhXKRmQWHWuiqHWkAarJy3rKcMalZQ5Sx+BU5EDnlUav2oLyw19yB+
emkOxILxiC53jjTFxxExtR6N5w47RBmlnkAxRwjDQshHAYh+lA4vS3F2VINnUJ9rsKWt8auWf0L8
VTIkWvtHyRVH5Tt9yUoLGdbgg9LYMTSaoPZoI4BtLBiXDwG1WW1lJ7JRIKGK6aFkNAauex4QI0GW
lTK2a3d9/tQgnwlWJEw1poQFtmi8AKNu7s8gwHE3VADo+XOVQKySJLA2QDCR91z5Ft89Oy5mbBO/
QFUHmv2g3iqHPz7Pimi8LrrUgAbQxTGzlmGKpRtd3GyrRbFwnYJLqL8TADeot7B5NsVvZyAB3xEE
KpjoKHridtynjLWYlvfMMgr1U0YIW4GKMpY8vTXqDdLxBn9vWF7frkcL0+JjUrd+cTaUyzSdUElg
pG2qM/WTLZ919dbTjAtWpdK4UJi2y7Z/fAH91WRPF3HrkUY5ASz7FAStNpPLmpZI2D/lgtsuzuz7
QExka0EJkrFTDgkGfJ1PXtlpkboZWz5cxlHGBHk0hbMZkYETosW35BUMflX13ZGfq4C9iTNoU4oM
ZTC5kuObPJ8A+BGF2ScnisWwgmd+KsJNl3uWQBy2suuNThePxDK5lgRZFBCheFsngHeNtCDePhXX
GJ9YvU6rJzSTNHqf868pvnUlo7vPWgtclWWlwsbiEBP6Hn/L9g5S9VgcTFSPFcgUTJwaiY3aT189
6xdWhLzb+nvE9fbKvx4lbIO84NTaGlCHnge7z1WGIlu92UcwtJH29dbJMJVtMH428YMwhCgPnQzL
XJD/S/OPwojdxEi9Ij8n+DM0nzSaIHxqNiZiLMEEpzP6t/yHNj1yE/Zu5SqCcF/k5lZybuiTEO4S
2ForvIRUz0SZpfJ3P/2gPqpKVkMnDfjH6zVqUTacJ+qoihqZ2brp76JkNyHNOZkvjQC9ZbyMy5OE
iyHBG5MI382qb52Rmya/F919FjHnwV9NdWxBDUg0cOkRJnwLCAnGlZ4t+8jWR8ZMY1W1m+F59Ytf
GAN+4juZDt2PCIis9j0D67fPh9rAJwl4gGpx1QeQpeQbaTxfBV8YvWzvzMqfrRk7M/uIquLbb6fb
JCnbFxm5nG3gZxBuCu0Q2U8hxwfABZ+j0eQOg1RVDy4y6RlF/vLCpF43p2hb8mVM0F7eZj+loSwn
9RkZCK5KUlQVsR6y8VJU7EYM3Hox0jGovNW7SaYGi0pUm//UiCOz1ps3Vp3Y7AJC78m2Bi9m5+ki
SHesApbYhvd9FV3SOL/yPWwHWDgCvnPCKft6A0j1EqypNViVSsjkNIDwAIcdHTJuOw3ZWBLyagcP
y8LOFYQV7hLiphX/tRpmrEfqkuxO/rkZvszsk290JFAjEkC87d1U/OUgwut2E423nvswCNigKlc9
qV1TMB7Pp/3AS1Ng6n1pBFrObobXlSw5rZQ4UQPzmMhunlgj/VKEBLyl+Eoi4g9DGCCd/Uxak6Ac
y7NzUDsYWewmOwfRtGzqzwRKrcWytWPhzFWvTsligO1qxe0rr8CVJaAVmg0rzwZfvbfGacVCZQus
BuK35Zq9BtrVWJU9y8rUOlkFi0dK1iRID7JJ0ZPqJPlMrvRgx3THOsZBRSYNHU8Rxtt+DNacHKhs
FG+e843PmyZl7JJ0E+bhB07ZT1EyedBt2Cz0sz8jlVOK8s9R5vIz7whcDuxLTwqELLfXLGjPeoGi
omI2MqHOqcu/DC2emR8UhGGw42QyEGN6mfeXyLS1QpQm4I8EJWa+9MeP1vppY96LV+Ao9pq2kBa2
jnGnfeYSvoMnc0uvB3UmEBD30TXC1eG2JtjPSrGvkKBoEBJGelTHefMmpuo7YgCfKahWWx+sdynK
H4uEtDh/Nkq9CzoGB+yCOLANLAihqm8Sy74meb/1yZVVmoRChVsBYldEAENGj9Bn2jVRLQSybfw1
6uoJ0EzpdvMILy/l7hx/MuG//9NkuJZsV4KCfZDFcE4q78o4/rU0KckEdU3KTro6/LGdWiTg0vSQ
/zwJxfJBakirGgmBsewNUa2LWx2N3Kn10ookVt3D1criPzkff8CQ7GUJ6DCgtIz6RulHdFOMuRT2
KEm87OV+Y4QNc9EAIUfnZEHtqQPufkQar09QZxCWmwdpst+yqdvFvnQMbXwrjbqAK09mFWmsUc+4
ozz6FOtV9alpaCmJnOhY+Lh9MMLEMrprkvifmGlvk0GKQjXgRoOShfXExOzudD01QDuxjcIkNtMz
loa9Smcsb2l9s7qKorY/aUn/nXIzccUbo3HrOjSdFBOV5L/bTb43KxFhc2oxJas7RVeeAFAXuUgB
qOPUmZFwYXz7npLhEgDApceD0plO2CvJnWWR3GTYDsgHn7VhXaDNQHjHMSrjUW3FK+eo3qXiMKr2
I2IG6CRkXgW+DjFI1e7MGy7GyNNf8Z0GUbobGCvYOcexqCoKNdNkAOXDxgzyH4xE5zLsr3CfV3XC
8AIdWUVzKYfkqyXvLT8zDsTVPFFLTcq/UMdblY9gTjubITuhYdmRuaqwXR3oSYXIo0QXx55+ULfE
7E6az5DId3TOG0x5kxW7qeG/dQbl0vhoW8mLsaJaGQvlUr0rcCnwhN5jmSzF8n2uboW29at/8UcF
ubJQaET1Zac+DfwM1bus8aSF4bdqggFuVQ7jTUHm9XjLXnO24OXbDb4GMbx3beZm0q/MNKgaNhoG
l6H/yMhjDlhwhwBWNNpkW/9M0IX1GaqdKrsWFukIfuQ08vu8mrE1QWR3fTzH5QR/c/jV6RpeeST8
jgLBAhIWGQEMGm3EGPOFx2SRm4Nbl9pr/EsTELmiPoTEBg6EOhnsg7D5H+buzx87r6juvOlHK0B7
QADEuL5V9j5NbmXerTTrwpbQmBnxcLCu7eIWUR5o/SNSinuSa0u0e+nwlsefFUjSojPdZP6sqKg6
bwjesIKRkJYtJcJNhcEigcNQSS5ddW+au6ocqtymn+q8TBs3ISTMiRl+k9zJ0/VGBLK9atDg/PqV
PcLcEdhdBR4QSP4g5RF5OTV/rqrCnQAjKspvbn0FpjdCfEl0y5kgJw30RtZI4V+f8q53otrfjKHp
FHi4BnWt2cByr2bryrl6z15bEjbzLz1E41co4eTbhBDCuBhCJhQbbjCQNwKMaXNZ5cmTZ8HrV1GJ
lK9xd0ToCdpFsCyuoPYKC/0KRWjrs1BVA8UpR4UtD5M3lPWAxixEr7xrDjAlmhGdPgBk81CuNdx7
EQPiqMi8iv8Ck2QLSYqtPPriPgYmkIfHXHl5UVL9qosm+QvtUxzi9NuqytM2TpzAhkAjROb1V1Ac
h8BAZn3gqINOXvOKfKc3TdE8kQ4nodWoOe51hlOkYPrdwxpdB6AoeH5yuXYIH2TNFghYlnvYhwW2
r5rZ0roKLja8nHYNbUklKjdYCBuZbOWxiKU85YnUTXp6FB22GxhH/dWdMTllQ9tssu6q8FhGYQj5
BctTwX7t0nOx/5LpiK3TKFyQwThkRLc11BXgFmO6+TSmkenGL/MtMpRVksC8GVBgoObbKBtiT4zs
PNtbna2VybJgzWiPEJ2AHoT6z/ASw4OAb0cfDXeFecCv2cmYjFa1f2hJBA8trrd2N9f2PQZfE5jj
KWpN1ht/LVDphu8Hu3MZMkjsv4dgQw3VBBSkeC9ZW3tZiYIp+m3mZ4NwaawhCmmWKzrM4I3k3soo
cFsovyUr6MJA+3mr0fTJbzOIL4Ot34SRSzZHbJ6VFyaUEgg2qhiMYfyhIR3g6i14XEr7KxvvwqLL
yJ92l3lhiS9RYv5tsxcN2JqE/1TcQTH1USxnt2DaihqVAprPnzzjBKwIiWHGgWzWkSXQMTaHKqF2
iEnmp83zh6EIfe5emvqN+RJZW8Q3qRgcm/DXDvY+qevtEvIxRSNO28YpgBdm90hcAFOHsg5G4igF
45fUayCzoMsZ2/q1hx5Mt+rMd1M3uS6+gMaxjUL3AysLx+rSxt2td3hUXkEHrPbR6JJ63C5zaXby
U2Se8X4kJGLbyZV/FfGmzmB0w/4SkxigwjkAfrKp93SDQ3+f/NTy6t6iYvM3ZchGvpAqAEVcq9nV
GPJXcHLXo/7Oj53BTmxOBXJGmQEaqTEEQldqdvB5QWMdOgpCbF1SLzpB2cN0DvHcT36OENRCHyNb
X1C98AazAaul7FNk8m9qksznT6BFmP8Y8/yJSRwxbPlTdfrA+qQbF5XFk8GdHNf6xsoYtnclx1NS
yMvOJiDWjL4mvTrrQbGfRXFpImFwXbEExszepxB4zIRLedROFsI8U79wlZ7qhvD0XFS3kUN16opN
i+q8iWY2zDJjBlQUDPnViFlLCy+N+lhitVsyrUqV8GIArcmnmpYl03evNOwW140ItWukSB95am8V
Id64Zo9qirly2rYc5IqwljWlXWnJ5CiQJxWek47l/QQgpCgHdBQjswoYAzF1QgNFG4/GqN9ZjVOm
oBgaTPsQWvqeWfo+Z0Q4Dg+0yEdWDuif9IVQWxKRmXnyZeyGOfLrx+ZZUMx/BaO73v5pReBozBd1
BZUji7tgXhcKs3tmBzA9Z1xAhjkfE8KGO7k4aJiIGavYkrmJDHKtSNYLaPV79FU9DJJsjGDjxusU
+GuCG2UMPgtwc2PMOL2xeAmnVdaS9BFVC1vDI2wlOzI8ltaHwRrGNIYDzHjG66AnrHA1FW+G/JmN
Xz7heE0wuEluHpGZO5P8UYDUMboJ1VK2nVQAjRMOCoQGivKwmE9NaC2zMvP6wZEH3S1fFakBYpEA
upzfS2nqi1brF33SeJZ1JPoL77m8yFiuNRFlWDqwlIGPPQqG5gnrA+D5IXMi42maQCAadttofSuN
lkdfdMj+QOcxk54dGrLDQM4yLn1NutU8HyKjAA0fdCAkLyQ1TmeCC+TBCzDYaNDo9cZYk5hAPNZv
0fEYsXBvmdnRFXn6cEfedGhpAym3j7Jo8CpvIGghxZGpDdfFVxRtNe1OrKkrIzOwVR4rlD6vwS+w
AOgOGumHMx+PL4HKQNhdUm1W1IQaq7eR+oO+inZBZf1/nv3bvG6BRys6RFA9PiF3RVgLjGI8z4N+
jKi3ApYdWaJ6w9yhMq0cOyy5p0pIJiYsFapR/qpRdQ4mjowlYgfUSyjOzFHdZJS4c2N/DIO+Kxqk
xgCjpkF3tGlyNeaeXWCSEIVhKWQYHOzQiKlJutZzePew47vqCzmlowIvtjL7YIX1cvJViKtnW97H
BRrXAfyyKblRygx5eN2AJZwVZh/TU0kOIJzd4HXvMl5JdI2j+0tPf4LhuxSqk5j9FgMjrhxiiSfL
qYNqJ0Ke4VqiuZi8jGahyAd3rE9y8+9/PJ3HcuNKFkS/CBEACnZLb0WKEiVRmwq5hrcF//Vz8BYT
MdPutZEoouqazJPOIBZa1C4iFmAVDxZklGXo+ge9z6CVXPUUZZCx6tjphsyNIY6ufb/cjIgh9W5X
j8nK5nwgtqYJro54FpQLDWlVFW2b3xjvBOZcIrK6veQ97QFwRgzweOPlrDlGV1AA2QtA8vxDLxll
es0ISXg7TdDys2qfIpv1+DmJsbta5PVl2dphmNh+a3hGDBOcgSkuAPuWwM5WxC7iwGBfT4cxPdxB
LVyj2w+F95TgC8dt8aTmnfF4SPKUK9NH28jwzsTiyunRdCi2ooJun34d6lJafEjqg4KvVtGKTWHI
jc7k15IK8BuIIM5L26O7Jw6JF6geTPYOBc5oTMYAEizGh6P25gZo1r88btMCfUrFUwWTE6AK3+MZ
76rnML4btN8Vd6Vd0iQ3vKcngwdhGQf1ucvaYwl9KRDBPu1DcNaw1oG9fxgZ40hiCqceWv3Bq5nX
kX5eji7i5WzlI2mGb06v7F4SKpogTq8+CaarKtBY7nnjuwaxc2B9VgHDw4gajO7SaRvc1f/UrGSx
28/MmZAAEFlMB9s5hNSW9NEQkqxkgQNh1SdgxcqKra3JI2+fCsIxmRa5ryYqFVDAizlyZ4B0U4Dl
0qbsuYrlqfg3UosP+cN3UFopqgcN9jxssVLi+lHZifhlCM85EqkeNjQ5YkzozIINTnGIqCC98VHq
OEsG3ByE1RotLD4Oal/Yj0LwsQQg6bLewiY7sdVC8Tx8Bl9VhB4ifG5Ya0joFEiIYPHNz7SWHnBm
gtUx10IOYLjx/AWYF6kXMNUuJ7HTDLbpKbt0gPkTaFAoaYYJprGie1QxU3KLxDwGuCXpAVRyyXdH
4oD25n9FrnfuPIZagV1dGT3uQs7ttj3b1dgtBMQLS5Qf1pRegs46Nuy+O/DY9iCp1ckWI3Yg5l5l
lKBN0ZOOqNWLGmTRFpLtjFUuTYTzGFpFMcaCtAYHL11W/guNW0Gynp0crB+FBIBAseSCXqklglDC
z03nZCRzoeO+01vuHKInS6c5VUYIPWoelT6JIf3q3O7LSMJ9nWPQ52My8Q74xc6c+nWG2tOoLgzZ
kvbH6W+uevdFuuycubDwzW9fJY9CersuZE8eoOO0tk7hQ75yD00UXSvhfQ1zEhgvv+w7Ro5ecA/R
bNgZDlkU90aVf3RVfTEY0Xe0UL8YMGgHy3UyPCK2St5z3DOpIH7Tkuz7aKfQGTro+wITqXynLyVJ
NWU7pxwwQJyBGgnIcZueBM0z44ywGJ6qsHjmb1h6ol3lOEvxRa0lfs+EAzwFZ4r1HDMbi4YIl4nB
OMdhkRU4RzTZ0ACj1dQpIuxBpkf+prUxRA9/Ws+gjMBvox4Yc10R+C01xBzx8BQTboNin5Vgh9nI
XTct78xq2vkCfTDllhwLyOi8GY1Pp80Ji0A35pXHIvv25mC1Oe6VnYWP4CRSclkaKYLPV0/dI3Bb
fvNBWnnuwMB6NaxPm4cT2BeiHkhauffmdj8GU1aG7nxxbMg3PvjPcPiFjAehXGMDF66D7Cv2AuDC
LD2L6jxB3RnPLZTwkgRKnSB5P7uO+p9kx1Coj0pD+sHyU1rLvPjWqn9NAnUtyT4aHUSA7JYCtL3T
17vEVZdRRBJw9VJJtDEmRiqNdCfybJ9jm22V1uI9yKwXAhFXOlLLyfUg6JM9zyet5VczV1uWfarj
FuwgV+WguAQwgrQGTkrr3/e8wLB5R7gBzufcCiWOy7pFsgkILLYeVcQ52nY3d2dYFhI//zmvuqU9
xy1m9Ta3CpBLFJAtx2wFyZ2oldIcWTD+CYoKdr58pHdXp8rnANZYV8YOVRQ7m7QJUdUEnwGst0RR
U2DfDbi1NPPbUMPCYlym+at6Xv6O8cXpxVdL0m2I5jzZkt64tpjYTSQC6xWOkxGJSI9bMOFII5JK
Y6SgodjKn2NyEYcAnhhymLWNUE0QCJEliCQob80ed4H3OamXEYadkOSWFAkwBgQMsfWVoLfM63ef
ZV+3qfyaBfS7Rc0QQIar218UFzEmhwJRcZSf+jloChYMa8/4cqX0XANWB9gFPaCFrYNRSEMQVvtw
LYMZIRLtmamBDqHCc9U2KNEjB/HbJNi11rStnlbxIlmLedDImerg2Pvzimqd8E5wXQpzi4FKAD9j
PrHEer6Lsb2wQshA/X4YcbrV0g6HtlrV8VdvvSLkY98JRWpi8wKsWd4V88M66JjzEeOq3VP1Gnu/
Sn1WFGJBh4GdFx6/GPKWdNcXTHXYxLuuyxY1X5qMxPSYsr4tzsq5Dx5pCKN99ylhoW+vOr3+p2CB
YItkmWGWy1gxFVMI51Lny8E+IdX7gM0PLJwLVFQs/0trj69O+FvTpe3NmhaAGK0W0ZHsn2P8R+Y1
Yu/rpVQfNz3T9/PCPag/pU+WZmvRWWI4NqiBHe+MiLZZiKT8cTUyVs1dKeRTV+M6GPu3rmzf/P4k
SYalU03SbwNbvY9YLS8RqoWktAukJcxUMPpyRaN5CnGqOgDjBvVS0SXkItyWxGNAu1qK2mFoMTAU
kbQvWbgnwNOLX4RGRGZek469YNxCzDO/lQ+JV8XaeSffNQAO0BRDzImU2LVGiXgV41EvlwyIWM3x
3NeKZGq1qvjeky+F8zHnU8ROAopzDoBXy9Z8lSkB8i4zzv/SmFAMtYuYxMAxYuVhDJRqlrEt9Xvd
9y+eQgXSAj0ewPMkfG1LNDmNeXfNr0ZGZBe4CJD6RcYsDPjUkYblW5fZNVS3BsNsKo2DIqqHQm4/
jNCdNLGb2Z6UxC7j30wP6IqbX7w6367zEDYKKrQ/yjbXRI5uctqApODAqKRNMwOAHrXfkONaVitz
cI8ePHdisW7emD+LYjo6r0Y7vQpHHVO9WZTho7ffY8w7a5v00JIJnNAYSvkrW792/s4Rx1q+BghF
BsP5sBp5b5DudjFvTzdH17kCGMpLaVw0xQAl/CHZBACRux8DeEBRvZ9gjUxkRflasGpDdF0VEyPG
O2YPtQXVn8YlomkPkbAsYkfWXBMw00lMzpfx0usfs1rICMIVsICVTzAEQ5dlgyu2IydprAhFYTEO
T43mjQ2U+jYFqhRxipp9ToenUzJa/0z3WzCid0mC8ILioDS+qhAJi7wAhpDDL/MOyrLeQAit2uKV
rJyiP7pVtMoD1EYjq/d6J0bF/V6uXW6tjK9u7Ry69EOl3471hKLxPlTcN6H+WaDwoyJbEn+9KF2N
oT1+48S8h2yiDYLTnJpOXEwkvUKp6oxN5+AdHnnrhEihPGHf436WMBrmT0QcUCBgS5hIx/D0dBHb
H2YllTikQbslT34a9zxVTsWA0sVMpKiiGB8btEq58ZWwyDalBjA+PYYb35leNb0/dBOotPka0Z3x
LwqY2w3bKmv3YOWXpnxrIcCIDSCehSRWiJyx/q1i4Ihxb+nA0mcNx+3Lab/SyA3KdEJvLBpNpEy9
5iy9fFOiIJLWNbEAFX4M/iM070g5YrZebAZd8sM3I8Btv8i4QPEQ0FSnoCYQUx+KJvvrJV9Ctryo
odsRDS6GZgYOk5Awi0Nt3+esNit3OYXTjsFW74Du5pUOyZTC0Voh15KXkQU40S9LZT4LdXYSbWm0
zTId6cLZrvSjWIS0KnbWkc+4IONm61g45OprRgPR9yu7g3dtrHN2TZQnS4Ob33K4oIpuEYb6diJW
1Kp+3B9yDLmc+yVxOwpQQ3VEUkABBjN1MvmyYmNGTtk6KO4iZi0CYXu/T7TwMGY25Gb0hYO+bnAv
K2wJlr0fbf9TQiNCdgZuj91IL/NjBSyqMpxFPDr7KjbOjTOgk9BWfcdDV30HoMpt6T5VZvfc2A26
E3/rkfGuSoB0ebbKFN2ZB11eKFZJaG0QJgpE8kkXr3MqAWfI9wb6+Qnq8TsI5J1ZhhsKgIPExyeI
6LY1ImbfMjbQ6L+y4Bek6zKynmTATptlb9KdC26xSt5qT2xmvd9/P2XVp3cPgy99fKmIRRRnlV3A
Fiw13jmaIBIumEWmyIGNFyt484e1yWpoRnRV4F+AzkxltIoqIl4gHXFKMfrAHm6AHDqmZb3SqPx6
5tphy7jw3zhukujWFFeRGmuHBQWquoONjNJElDISaYl+i/WGQROnG/9KsrfNp6r8lHwIXvzdq0vo
Psb0yzR+qykk8o4qhuleyytnAbmk6VqPerVo2t+0/8mTj7x7Y+YKnk14m4E5J1GBpwamo0Qsot86
irnY/YRLoXefcUIGxz5BgU5bKv0/geYwGLYOs68prnDrXl39UPNlKfhkiGaivX5h6ZvZv5IfTPU6
lKCGdzrPNmYCJOJBee/Me21fYvuOEDBk1eT/caR3VnPNuxg1wpvu/QnoYcZkEbYMRdVZlflTJNE5
BrgZ/uriPfC+SuNRNT2VI8QtjqSQVxsm4Sb11CMOLcQb5xxhnL4NjPqZZfZS1qDjP90CGGV/mZo/
PpehdhZNeiYrcJFlX1mH53nrUCcOLHbjH7N/1gP2nKd56u4+wu5XFfc++vlPXIgul2hXnZXIWJyA
GflQp6j5QAhTiaT+o60+Q8qYRLt1Ch10/4jp1qzmEpYEnL1VnMU5xkSTOb7wa/poyAYl8Fr7YJEk
EqOa8xIuhz48BmwaCvU5Db/SdY+KVYaNWqUvA8alg0RwdseoxzEPfoErviPGovBW5mgvYcZMRvrw
rXlj4xWnkUZzVqVh564zbWPA4/LpNTjJrOg0TTs5674YdzJrb75Ogucx2vb+vz5ejRY2+pDtX4BY
yzUIIGUTbb9P+Yfd/030OK159HNsaVgBD1lZA2zFgzCaJ3+YhXf4y34N95AiNnN+NC41t1q340Ez
pmWB5IgF59zhez5JgR2JiSxtPJ78uXCsjyq7Ddw9DlNWgn1ChrwNpYdWwoWj4I+gorAHXLo4BImm
WDcI9l1NrqxE36f89cjPMZrzD7Lq0ftlOXFlWxyGI/QCzixn7Ja9G5x7UydAkuVgyp5I/g30emT1
ErHQg3ve5NalHn5VCkKRZmPFmI0KgLV6Lo8GZCKLHri3fRZqJ8E/I4FjmBX+b5ZVL73q13UXPQUp
Vu72F0X+Qq8vZHFJ71z6aH7yNyd4S8x3D5Qwn9dE2eGFn+SQb+O+XZTIvwpUVLrxZ0yPSDzxF/NZ
BzGSrOSJOWvOBo5h1pgcDPebwc5I2TfdBpAJ14HhrQ9wTxUdgTQVzDbk7xlaSUbZEUe6nxL5yOEV
Jd/sUZCWfTgnavNA+YsIZIk1seVXhBspdznEPoIvugDA7nbzVjb/pPke8VqJkcVWwkv2GUeonzHG
Oa5FsYlQBapHze60ZGAcsE8Kwq8SYVFbIq4jNchkdmIAsfoL2OzA4Mf0wDilfa2Hi5FfC2TwpXEQ
8Qt7P7gjSIHZ4opoWvLlVKxtIoThPkMOvwtOrdKX4XgbOYNZ0w3EXRWWxMTuILIOFyme9z5PtyiX
14KMOnIDFBoY42R3P77EAoSttMczCtEJ9CqjWJ8CPDvxP43xdshd1L7Fwwlooe0T+vcyjGcDnl0Q
PTnMUHP9YRe0+vskekuEvQitPfgZpMsUnkwdIuODwyWPLiUIkflt3el37YtweV6e74aPaPIhLPGe
qaG2FdwPCOr9D7fi8M95ayM3C19o/ykr4g5Ozaazd+z8g/bSOkuCDQHJpPYaE7XlI8skneCD96WW
PE/ew9N+0LRSEA3cTqxx4xcZvmaYO8M1diiZt0sLfKb2rjCBd4VYeqygCU9ap5VGcYr4A2whskMM
6T5EKbmYvlPzi0mnYG88J5M/S6adgMaXBqnWTLYcmH+bXjD5W7ksm9wcq/wQLzAO4XSxoNzQihBW
AHy9g+aJkRlKXhKMu7JqCBCYSzhzHeEnYlHUiqdBPfUmkN13rXjPhwk94rAaZoU9GTLNSqQNjhSi
J8KClCqBPQFPeJ+eWDrRjgQ3Zb530WsUH/NyrXFBtfOcHI3XtCXsiWGW6z77Qb3zZldI4OOeJVHG
/iQAl8LbHV9m/Wq+hovKbJ9T2w9xM5+kg0fKDl8JBWDuDQ2lZ7JCCgubCp6mENUQ3f088lEgwWLe
V35wwSAm3Jfa+GKHv/QFKZKDv+7mX0WxrBG4IQ8FiroICuzGzneTfs/yFqkXGXnAUkvOQjDY5Xvj
Ea6L1oYXlLG8f2vF+Jxh46/y++j9C+Dso2uwb4kwfxQ1ExT8P9bht+HdtA65++vNWNSQVDmX48xb
RPF3yx9uIzyC/GulBECQLLgM8TqgUvct6HFS31Tt3tVOFldJDbcnvzigsrPfFKsALjc7vNAPIgAV
7FsdUrAzhJM2ZIUWuSeQmueC82SUP2w6Y9cnKVcthnmHlJy96lP153T8QdFJFXqJAw4CCiQIOKuR
75u4uuQj0D58t9A2A9aor7q4ejNBNNOWhbYHVY8XeDOyL9Z+bS5QHRWSplkMJoNl4QAI0VHPZ8Cj
ByZRSFnZJk2MGJL87k93Z/hoaCez+Yg2XrCW44phACxYuczelm0fXnFjeNGPtEjd+jeYKB20bBfq
3w4Dk9J/DCnkHA5EHfUjqPy5Z2RA4D4kj4KwP3XSWhH+WFvNOloE305mtkgtsjFmO9nEANznfqgJ
XPP/mvgVdjc3NgCmdVe9eHZ6qK3PyIRuL//FWc3+/1X3Tli8kHx1ArVkhtMATahLZ+F6O7vbTq22
qQMW9umzo/2N0ZuOWT6PX1M2RU680mPSDRENDhwCqPKK6s3gj4pxVm9GO6dlPkKiYsEA5GiEWE1O
SDpwLrfhn4u/q/YA2bHbsiLmmnF7bS32czye3WvApRuUN3eeDR7a7qsmE46B7zoEo5IdenHEsSn7
XdCfbfvTLOeL6itKFV0CNxW5O/2uDE9EspBLUXW3bLqj5CYKx0Yqa9WUZM9Wivgz19eK6C6J+SNp
b4zK9XxNGHmFrEOgDPLH1dCwDoDiQGoAReNobZHvtCX2q54yZ2f0b0XBXoJBXZ48691zEjP/a8a9
TQ6rR9s7exlrnG2CaxzDR7dGeZ3/Npi2/C/Xv5AZh57Csl5iD48j6rX4ozN1RmDJipqy5qqhiFCo
fSbtA3yA64N/Sm9l8zfYAe95VlOgXrHE2sOtSf4J711O8CfVHzbAUl4tvhKqP9b51fjsEEbhj9a5
6Lv0n84wuM0epvg1gvNAD2gZ//KUvYPx2/q3SNtH4RvHEH6bCJLSRDypyY2dmZueCN04eYnmJqlE
78NlPTgrqz4gVTl3TcbgE3Orj9KXyAcPPxuzMI40RRx11nzBk9srIHA5FVjesac/eV+GenFQyZUs
cfsBLPCF4VqNqS8IJUyhGIgGgliozfbT7HRAeE5EzMJFgACjYBeFNt7AcBVARWfyaHHBTxyQFkIY
QWXm9Y+Bjj9jN+9F5cnmoBbWfp5myUBgnKngdSF/OQbZ1hBX29kh6DeIxSA2x7owwsQGjvKEUakQ
X3RTi+Y7yRJCpuivk6PmOQcXiqpkBQYDy7oYI0EiHawOpDXcIKxGjKPDuJsdcOm/Urrn1tkMr3U7
L9LIgQsehXZzi13BIHPm0Hs4R0YLbeNNiaci/4o7Dp8fz3wX3B45f11ztgl6yU4smhKkIvHTH9Z2
RvI1MePIdeXS5KygmG7QjY0cvLJ5lfY3KxHbec3YE5WzegHTqi5/cfQ4OCltHTMJXoSB33glNFFv
0pXBzKg27sN0Y8VPvOKFozzWCLNdYi/Gs0dl67x2znPv/5bdb97/Ke234Mxx5WlSTyY9bspemjSp
Ljml3QfrNaXBNTsW3YorPFC0ey/ouNLypU7mUE26bQrdLRtvSh/B0tsSvA7Q10W5NkiW84cbhSuM
BUgFj85lxvvdQoVsuj/Ry/WIOxR1hUEZpmkfk4urn0cPnP4SuW1avTvNw6bd8y0Qu/OggE8pLg+a
+1wSw8P8GfXILiCVCGVGOn+eB5wd6DHd8KH7b7n3iuN6H+GrK4rpQ7YP0ORDcI0mwnJJumYHFHIs
zB6+sT2X4800+QcxyJRyl4h3qt7Y5proeAxLXA8xwwOIkNsW9FvDR1ra9KX4mtq/nCtYOxUwI5qv
mvM86V7nkamn/dbJh4ugoaa4ancjQ7DBOkcdSvbjlJzb4cMmgM0+DAyctPJF3Ep47qkTv6TVy5Dz
2uUJE+lFljOf8b6jCUMbFE92lJ17YPBWPIsP2zxlySHsFtjd2uDgNB0SxVPGQ5ZIQrmNo4exl5hd
Hi3kjOuI+70DiQJFnn6tsJ60cj2lHxJSn7rY/Y9v8v5A4eQ21OPRm2buAvk3tg9pAQEr19TSDeao
EbyPtaqnb4sGnxdNHz5MpmE6IKY4gXQ8LScM8nN17NGTyQRPdsmjjd6UCTXzftqqheWds+w2hz7B
p+BLGHr7Fkqnsembb3RqSb+2qEky+afiVcW7wGVQ+Ta0TwP18ECt3PHSM2w2uU5DntAiXOY8H/EA
nY7FKPLwgsYtjomzq17q1vwMkEMkLAH8Cs2vOS4r3sYOnxNmH2aEYRTOXHOGLaQZ9e8STip6jxoR
WRpuRJJd7Zi0PYbSwHvskQ/+yzUeUE9WrXvXGaCYpb1014H/r6Tw8f8FE9NRCg9thuR+kY8Wps9D
95vx9k343W1vnKIQ0D3L17KF89QSqcUwedR3ZWbg6iQ6PuAKqBADmM8ZM9uIRXWe/hV8XF0LQ+Ai
JvwW/L+egZVuB9uBdRR7/dIonnOkK0ABo4QdnV1kr1rEfJdxMtkXC0boZXD0k0+LKRHSMq4D5LTc
aTRkqoS4i4y/fY7QA8NTP0/cF6A30WyaDVGbxB5hYOog3QIdH0IcbF23rXGV2zxC+gg7CsUQOOsh
olD8av11rkFe3pB/MA4rFv4+22HbuLNCWuAxSjNj5RrfDs9XjGFceWxmms+YhYXX8xBGPoqxcuO0
7mbOMQURNrTaB6l/u2BkwVJ1q5gcmbxgBWR+eY/MfSlQqBr+7O/V1nM/P9C8p2jCnrFlFp9j/ZRK
KCDzxtbAYhCwHt6gdnODR12feQ4odN2GrBIKVexR99y6TS50e1SlRCxUUCYwJYz4qdNDPr44Lkmp
Vbiu0QjH5WtNGouRMwuxNnqAOr0EY37khURvf0yHbmNAHfNNA86+Jh5NXXGIX8N+Tsmj2qp1pGYa
Q1SPWTlekfJVleEHxlHNYP+s/OZX72hNKQJjQSgIKuS4xutTYEGDptxw7tSiP1PNZbm9Sf2cPS3P
vkdVmmAaqPOeGUR718u7y33YzP1dSqYHEFoU2MSyrUULhL8Lz6YLg8J8acsKYJixE8gLGUfuaDxm
33G/ZT46tHdiRbA6461uotcgdJcFu6hWvPftwx3xjaGFZhIDHYvlP0lxzXhjlpdlTHPyBkoDinnr
r2splau+IsXVnpVWnQUxy8UcDJiD4B8/hheCy5I/zAdX00FEVOIp7CFPMkuO9lqLnpqCKu1tb103
/AQw+G8lO5YOzIbbIrkplJNBIl682TusEZdXF946pPJPodq1efERgiEaJFfYWJ7SVO7NXzyd3CIN
CGiCISSolszZCJzVtVft9LzaNmmDQJ3VeRis2DosY4o4IeUpAiw3qH9ljf5p3kBxgyiG2VrcPgy2
4CYXdXn0OIDzd7YDw3iDEMJuyNJ+IiIxiRr81pj5jMZJ857cHl7cBnMcmll1HoI1lzvjqK3bMAGK
iHDnJiB4bO5mOROW3i/hSQFFNy36jtXjIHYow7NlqnaBiUONgolYjYRLQ1x70hfl3spIxcbKjxv6
zPS9vRd/TGeY84BAnMoXxtzMxRmkOsHNYLfrAAzZNOSWxoQR8+9eeWe3NONppD4yk20rG1wcmVlx
t0EcsIYi0QegNvkWzIcqrSGo9ovgumE+nnnqRxhDwy3z3uL2LaXfIxcW2sktl+o0xY6g2Y2sw38/
QlEIFYZVInbIikNcH+6hXVsHv/Wtw38/yoiX5FYuq+6A+F7pmnmwCWygnC8HcfCChDKe6sposX78
981QavdCwYlMbfCuUP+wJpUMjRC5NNQsaTnfnxy0bLyn/p649lUB7dmUNqJlkIv3OhjKS2Wb5j6X
uNIswBtPpW/+oEKxdzH6lZWT9tq9xRhj+SgC+sjteXGct6BlFS+LIryl3Mvl1L64HVMZ5dAuFRa0
dL0mbMmbEh1N81BAa6CWF6r6LPTodQqDEPsTKgM8AM5OK4EpeR7XdKdIsVaxVW+oZ7CLw0WOSDu5
2eMULzuAZ+BZ0mDn5FgxsxqVjF4rhEMa9MohqJ4dQSuHCGqTGUFzCpzmKAOCxae4Ge8kFBHPIZGp
UTsFy6hq9HvvJNFRF5qLUd4nhNW7DzHWIf6bxRJLJyEPruGmr6biWmpsIabGRLRnsDapB/APvY4t
smbXAjoSPEtpYUsNxbXWlbj6NiQJKLjmTvrRzmZosxjHxAKzDv4STO136JJakv/3szJLnhxCuxm+
6BlzyBHv3hPdh6YvGj7Lld5Y/7qZpKCqIXsxlA+XtcsuRWb1iABZCtmBkbwMlp0yCBp2FgioRZYS
z5XjAd2mmapX2bgpfMu7uZPVU4nxju9S6G4GyRtZ2ZQnX2E57QNSqdrCYm9eac/FMOjv1VAjlWSP
LAFJdEbD3eqF2IKNxjqPlrDOcPTAVabNVzj/Esqeew0ab8Un/QVYwDoPrS0gK/MjZtjESnoe8fEm
4lydARvee3SkEYSaqQJC9P9vUkPXz3MvWcxmTqG0D2MI9LM3V0OZh6Bimn8aGqW9x6B+inpzOivB
GDHT8dakrPVHwDHF11RU0JNrazyHim/8Chx5mjDYTygZibT1j4ntRNCaos8Mxeu4KJpozjopMZPT
3a8CXAb//UlZteNZ9tF+UMiGo9IZzmOpEPxjIiw1pMkyc1iClsl4nrIZI5wdyiwlfFl5ZDfbPQ97
nNx1M+7FEn1T4WFf/e83/PfNlOvBSgxoZnuQ4uFU3EsdMiV5R5TEGjk7gxYBQtTofQtUsQcHEznC
CN9gbb8qtba95fM3VpRmO0GKg3Q5H+taxYAOQ5fx7fAtBGd1MFjpwUmavz6U8pglWKXJ2cY7gXis
hC8OUGpuA3TEIG1UvvAyVtztjr6xAP5u49hmZ5N13Vlpcm94jdwzsFZnlQxk57J4S/yALcVUJ7xZ
ygY4JN/QdxugOgTSHhmfXQTsgCVRvjl9gop6oiSTzp8Zps0TQ4ulsqxw1fA1WIqKmHBAW2s1uT9Z
YLzJBveUFugfrmV3hCaM377vvE5tUu2FZfU7R0//hIrExcxBd2cKUUGj1n1BDTcI84LIuUxDLrEc
0k+ijFVTFCOXQ3kwGpEeTWc4pa59S119byUIUwwfnUkVtBqgg/SImDZ9QTWPxhZF79af4nCXQelo
M9/9jcBKRSa7c4mIrTEqwih9+y/hVwsrM58y1ku6W26dygSOOb5lbW3cxhByZFU5SyeP/DNXfDZM
fA5dWm4jonjqeJD06TLbcv3zR9OK7Ncadq6aBvIpDUh2sCqbqy4V8OvGeqpTIEx9oDOXsJnSilKn
5cEESj48CKn5l3CBNlcj4tDW6B/wfrOe7VlptVOuWJ3rMNH8CHSXmqAaz8Ysv4dlCyWm4z1N8De/
DBtliXDQXUWcp0+9vYRlYexsu/8YrFw9tY1fPwVm9jP4o9pZIyGzcTlweOncrvynLprqJ+TBpwGY
rm4HwS7sPMadeS4YEeMDjCa9godLrpyZc4JVg+yvxK3+FlaFv0M31amIjOHqJIrS2/0t3VR+4QPC
48Bn7EfhHsNefv3vGxHRP7lhOTLYS3+1nk0OjYt+zlBmHSkTXxvWGCuRQQUzwqy7mr7TYumZjKUz
k4Y7Fg0SP+Oqz8cAkAAknqrSw7VlDsMu5+nD2qLqZzNNoqc5711pVbDnJlcLR/nxc8CAaqwSIvb8
2DroXvaV9sW3KTJAr93CM0j5aqGegi9mPy5zecoKXmsVka5X23jucu0dxWe5bDQgkaHGX9t13kGr
pXmqKulciqh/S3CKWQUcMr3krdnl76Xh6NcBKp1WTePCs4S5RgMNtRk7zipLYDuMKc+cO1b1waYn
XwR6NJKqPusHWp1cNo84woAnYuVWnX5p7ZTlaYqVLc/LZg9CEHqMF/OOAg+5GOOx+ioc43sM+WRK
X/arItWrI14V2Di+HyxdzM8bHATlKqxcd+G1dXLElpQcRQtgQXQWCQictZnfDMcwU+U6j1Bzu/XY
H3PpsX+rmbTOP+uqOAMCJzLEjCTYYAbuTu6Y83YxFJuWDo1I1kX+yojQrUpDPAzmYVkfDid0irCb
ehpP1ibiyzYlehgDPUCjgGiA7lPzRMAXig/UNvsbneNNsbPuhqH9LuWI3q7QiasYCyBJYRpuKen0
pVkTEBWyP9sidVlNQlSPOkB2LZIaw6+PzNgkjWmlebV1GQ13108ArvJUYbiW3pwTvy1a5ew1j/my
RuaTo/El12KUKDaecuQwDZthyR7MBjmXpt7erc0Oj47xmnXZuNbd6J/0cVt0VrSO5sVtY5cRPi5S
MUsTQq+Q15htkR+hKTfTLn8OfH8EmUY4IvOt1BfD0Uj859GV1rFmVPTsBAYWjPkdrMvGvWbRwnAU
iyRojWnYvhIIjqUX5oEPvoL34AcSuO5MJVS/1sxFKVpodWWFCbrq1OucW50GDgoffC1PdmoWzG2Z
FegWM6IA/WcSarhf2W/esEPRAtN0u2h8Hmh3mebk2UfgJw7OP7EqNJGf8xggU2n66pvrEVL5YXKc
8IkQ2p8hQLAPWC4n+FGlXIwzelHMNIwp/fFxHtXWrEXz9HgztIzbhCjHney6dBVI/TWwzeIyyux5
qtv3rjUx0wQ9qTKu+aaHendXVZZue9P4ycPaXIFHCG7h/4g6j+XIkSDbfhHMoMUWMrUkk2IDoyhC
a42vn5P93ths0rqrSBYTCUR4uN97rrSypD9DhFZhuBaj2l71AUspuui7Mnz12ZzcMnJmMNutXJGo
A6+ZA+hI2nurPkEES/U9Gq15CLPuKxrFZUdJTAgetQKtOPXBrpJyyjY66GbhvelCw5a6BvsjnT0h
T8O3aOSMLSexwvhvYBjcKdpDLo75EFMi0vbmQhALzuqCeXJ69tXEKmhUDWRqWI23FS1/1a8GhiML
LK7cD24vIC0Zxrzd64120qQJ7AKiDD97JsxFEO7/9yVoakje0VSjAYq7+KLlIQOSIoaMqhBPKTca
jdTnOhpykY9qr+LdvafxOB90LSeKiEZBupSJz8rbXii/Gxq7tGrqsfrGIUWX4Pnn1fNFtAxly0Tz
t+xyzn269bVqWbTvDEPY/feSDeEzxobR439/oTSDQ3Totes6KIXT+NyrIWoQrJQ5sVWauyUSDMwq
42vaDJNPkRHulkGnhksOrdXJ0GnaPvdN4Bjj1Fq7UIz/tE6RPLYta6fHn82qp9sRZc7z///vZQ7r
AplcJ+8sGAE0d0hvUKURTeI8XEWrJatXQh2wMtvAYWmbMpEacKkjGxBO+uRPHJdRaKmdutil/tUo
1vxi1a9GrhrbVSdlSiMe9ombWTZE8jz3E4aL2STS8CuwS0FmWf20IUdkJiq2JrTC0Z7xLuE40VtX
sq8oh6IaDqXqyiI+87ERtEOjkYI0ZyrlzsRdEcGgWzV1PMuFLO+jiXu3lxS/M2cEASqKupBz1s6S
kM9EKXDVOXqJASlNodqc62G+ZirrTQiWIEhqzsHagNAjj9AwSTEPEtHbiSptK0l9VEX55L7LKy0H
2An6xNwUhBdmILtTmXEmefnXps2ym6JscCUDLoWugp6Y8s2Qxeh3apGwIdpCw1kcapbsWtXcWUqm
IBOWEj+wMB7ihJAsI9RTX5yi5jUDRxxnauT1jQhjyrT6ja5qWF3HAuRPGeXB6okq0R1N+iUqoXWo
4/VF05XCKdUWqyZ1s93RJSedig6qlW3TqJofz2ojVbqe2pIKsCxxfxBiIx8jUVcOol4whcUgJYlD
Ch0xGYKGA9LAJ/GoQiPaiHSwnbbvMxqhq/wopGZPboX2HuEx1yWWktWaBlybw7QDB5py+PWyZsK2
VZjVTkyjYx5iBU1FNNOYxjKG9v0jUtL2Ic7iQ7d6CPtqPO2HZpSOHacqZlrxzdL4F5pu4W5f+59W
eEui9or8OtwkDfVINqAW0Idi5iSdx4c43yXoyrDsx6QZJCvUZ53FcBjrf1oNejgf/SE10IcTao3m
fgCbKBcQ6cuGPgXN6LUBT5Ngsx11lGmRoQq/pKjRXlzZ1OIBWQPzDT7kmAOiOJ9GbYSJYfTjWS9z
yK1tdlPVWb/kqkqKyYxyBC6ucTGZJqxAn4BHXGfuVQIzstaVOpAHtYA9KJz0Bvc+xqUGDJ+UpMhX
07Khi1YsgBSV126qiSPLjPSoUfhSfD2lbrKaHRMyC0BOw3np8dOir6GBlikRGQwLxKRGtwqi6c5l
bazXULYCMc9mp1+TemPgyHBjK6npkpld0MYoipa0PYTmgIt1gNMUEoE7JeXLukKkEzWYTCXP/qE1
3gw5lOG2oW7spAI+TI98krtEosHRXcNinkiKx0RRyvN+VCvG+7AcMGWultPobfZidewaPFGnUppg
R8t0cIcS7YRsIdGM85ZIMAUlfkogla9FqeBJNa5LQcy+yiRejnMKKjKSya9rBqKZCx2yzOTqiSHf
BknFIo58rh/T5KKJiIOHisgpMY+KY8Zp3U+snqaStJb7TCTvewIBlDxfGAuvE+k0qylaLup5I+gW
6UOXS4DkzxfyVorjkkQUAh2qMrGH2qBPC7MMM3HbuGOlVMh6WARlWzI7qFcdA3U6//8X8C36ViMg
STYUaz9PnNv/e4H3hYpBjjDStc8IoBxpjm6Y/+/FSgi9U1kGaAWlnT31U7UxzO4Yj4RzMNBiRll0
EfElvEiKcMpUgSimLHzvjWyzLiJDWfQVh6nUxQB467sxDqh7xIrusJgwLV9hH5AoKrPHhs33/Py/
uS+h1uJlpnbhW81uxaQ49qJvrPQWljgED6fR51RNa7nKzxec72iVZMZrMoI7a1bE638vw39q2JRi
eugYRyGmljadVIm7zJD/5SnhfYNA9E+ua/NujCgHDaU24YH26hYWNnNOqvdtU2BYGOJB+8lIlecA
5Y7NpLxpK6cyLCe1zawHoiJBq0cjhHlJlZx4tamA61f+DclU/phd9AM88EQpFp4GEnEMKPNs0fRe
RaQo9Cf+emDzWq0PW93EnhzpprYZchpiRuqvaU5QwKwPPuQha6yET2ug5a+R11Ik0EyXjPQhITGU
wJobenZrLdA1DPeykrxNeJCz6mwRtXAMNej+TVPgMWc4tYy68sJIB3tkZV0nUYV7UsTrRSEOqyol
A46uIXIkuU+SkbyGmWingCFMpT8NIGz8sNEIvBoyBfGDKthFV0z+WuuTP8V4YNVeo9FiPllOs5S+
ESwGjCd/T2kLSJbylo0LO2b4BBFkSIYBSGd9Jl31cNG91pTO6wBdT04X2Rekpji1Ou99bB6tgJ2Y
rjtCAMQRWFgx4mWAmQpaFYBVsI21NHKELtkwNCv2FsaVRrwAn+8/6z5jnr62+amXr3LxXmQWbqg+
qy4DYMVqorMbET/y2i9MUHpu6lFgoKRA/JaTEZ1rXZO8ZOXtrh3Opab3m1Kbxt3QIqAxC8UbC+Co
vPFXazJ/TGFYD5Nl0WltpMLhNG7Q6Mtu2lTCdU5S8VQb4LTjxXjTOga0jWosh0oZcFh1xr9SUuXr
PIk+uxg25JaDSULWdI0F8ViuNP9zBpzM1/aysYLESEo7lpRTqhcNLhN2W9ookIUFdEuTzowlX8V8
iwWONpKQYOUq6daIBnrMjlxKYs1ei1AjYDVHib42K9NGhOKyhNuNNs8drMLesMTu1IhpDndlTBBD
04TWv6eU8a+k5bcIfM17ZhaPvoAekTWd4WFGffJOcHiMzczIGbufPSNVZL6I9TzKxU1WJ8puyq3P
aW7gmcqhp/M0YbaIidDEssA0uj8VgJMJ+qG9SvN9OgJ+hOAm0RUv6uhbm7sfuTKEq6LecY3FO1zm
EDxANs/aWy3DxMfiPgWSDOxajbdTSoaCPIa9Rz+SmUAuO3JiLfQrNNTshRoMKiFoo8jgSxf6zKPn
SJ6ulHLTk9wD9Ek4DhK9exrO2IaeTboSO6lqpss72iwC4EQ+cfI4/aFDs71axmM0qqeEXGN4X0Iy
rwxZZVQ5kW6PRN0VxDg8y+kYKABUxycUlBZr6JqJ0V7zCQXJlKNviUqEEbPCeU7Xj7GaNzROOPVR
8HVBKoupN2PCBlqRHtHGkhNAPbhmgJQtk6OkVkk8BkpFoigSv8XQWKfqWdwoCciQAlJzHOcWOoVx
rw3mtBGn6tA30oWTG8rZ8TZgdt/geaZJIh/w+NLEKMkj1CaUl+uAEjLMDf00xEFiohCrzeYUZvwu
Y18dZUn8jam/3XAsFQAkYI8EYbwi+JC2FnXGSxlbmxn1fNsI6aWmx+CaAxK5aSQRcCY9epQTHGJE
1nuJMEhetCJIL3Dr+1Wrahttoo+QDNkOq0dO6x3/e8PEFbK/wPQl/UGQ2b7WCcepEvgCuxmxFBXz
Y3HEY20ISLEGgaCFWq+R0JOrgbp1GnaCptIv7FGkaeVLTitNJHLhpZstzFNCRv4KFQHhtAaHTDhI
piIQBVN6+QRwQ8hWrGZlcUml1TgJvXZjBV6+ZuGfyGEA9Vkbn56ssnrG/lEgq67V+NdU6JToyfQ1
9Gu/0wRSJxjNFzt5Ip+d1la/Sejo+zVWs6h4r2U4LEKUa0iuCc/QKihLSzU6YpaILE5WwJnnTRZI
iTJR5KBT+VcussqlAkKpyWTj9T2A04F89IjxeRtSZw46JwBNN0vbEFLphf11WyXRUZBG9TSN1Vlg
drCHsD8UqA7EQn9LZrYqdSqgFUnsd3ixEfb19Wu1lF/V0u76sUqDeTFeodeZu0iEsi6YVEz1fzec
8BpizdVSIlXCaMFczzgeerRu0NkiRoSYgPQyT92wMdVWOsREICHPfppgn2psJrh85Rlg+KyKX91i
hrtyyoUdk4vHUoPfEQF07k1hWTw14m0Jkbb6UNtudcVZXFnoUS5qQg2VVNIWajBh9TjGZ1xiSj0V
tmYZ9ZEeEAjP7qiWRGQ3yAiOpfykakqEgQJLNQ/rsn5xwyKtKFr6XiVWJXBWaef0poWAsXmt65V8
2L66E65jlUxPRaSSlZa/FimM1LxKWTErcLVxL+3SdMgCvce9IK8N8bCC4MSfamh0B2IGC3ldOXUB
riQIRBnELcopUVQfYo7tK4yGk5wgyezW4UIebkG1/S+pFFcY+5ehn9RjRKLuOOBsWpebtqLHS4sc
c+wEWKZpvhFJtNhZow9D7pV9N3RMOwkxWA2tIIFJ+Ul1UWcgXu25VrG7VF3zHiE+RpR/1BRl/pB6
bsKVBhr8xY/ZkifHCqle4QJt2PLcQbG6A6dHDLOtx5vHVTvJTJcTeRNHeCjNOnxdYeSFJYAGEXkM
VgYFo2e53pWc4zq3V1mk2hb07EBXj8IOc+2EF76fkInQzuVE/Z5gGdxKpNzj4fYKyBOu0UMDaCYz
yHoIK3ghD5GFTLrurdrJhTTC/bz6mBM5SE9JSHCsBJcQpN6IfXxsqLSoAlEEAt+swv7YLP1dlnHp
1dETz2yx5RWTtau1btOhRCXAVn3gLUXCrcT5djTM8xiZxJ/jDC8NBQ3SyklghP6iUoPnlXWkzvlp
p3Vkkp7t244Fvkm7mx4m2Mm0J/Mlsv4Vo5A4Jim1YqFlwZgUeyah9TnvKTrXrsJVg7xP0l6SefpZ
Ys8KhsNwmIVxY+Sj8oIFyYXLD1PGkpAnSyYzK9YnmrKs0IUrNeIYMNbBYdWW4LiVClX4MBjHNqof
Yop/vVwt8nDUEDg21gNGlalLiYNHQVFOo8llAhkJF7eleZc2Bj1CA61TlRh0vjj70HCRSDmgpzRq
IQ+MoRDlsUAbdEOGAQxisQi4MDbbxdrOZBxkyPkodXN/JqXFs+KQPx4zL+zLvT42eC7nZQkM5N2t
RcAnSYv3CYfSGfD8plLjv6QlZpoTrpfr4nWYetw7yZwfNIaoTjIiVWlD7doaNg88x09UAvbcD34q
tO9GJlN/PZV/jcjDV3ytaEGWIP5ZEeLsVdibbnIDMaFhH/wkNof2B2XYKuFzSioim82JDg+UioFB
NRbuhvHuvR5fTelRVw8++qk+xtGRiOyo26Y98+AbhmgBJ0rxW5CUSWqTxYmJVvUz3yRbKQ/o9OrQ
+Iz+iZLARxbtn4v/7NfzdimOTa56pH9Xilf3BJki4HO1/jBV56a5Au3n8I7ajdYu1kWybLX8Ly7+
LUiEm+9U+dThsTtGYdvVVXfQnOH7od3GfgxxLeFoS0emdbAxEX4UoZD3MjoitM2WLVbHAbE8k3f5
DNPXMk7rjHXxUlnntTpZx1DfLDoWiAAdkVFssUiEc4DnitWAkDraORoi98UB9pWl7jTvSCNepRd0
gDQ44Ul0+PTp7Rp2uWEo0XqT4NcqxzaPqBfZpN3uW6jnLuT3DCaPPimKxT2T+H9GfFtjBrZ4WLNL
r94t3MugKpAh0FYjEuImvz0x1RuusXWFpiNumj1wWJTM5yfDbJ9uMhynzGZVys4DQqj6WN1HikXy
rCpn+MYBfC//0S9pK59+SWFP3xGnWRXrEgJqSjnQAcH8qvqcj1gDdTb/dQOtS+x3IupvMuFB4D3g
Dhe/iEMWu/cgWhgtQ8cNfSkuPFMBrn0034WZXd4uMV+FmV/DakIZpnoQifhc6CkU26jzXndMYFzR
HT2223dw0/EjfihBfILX7LKBiuf4YXwSQhRtrdElJGonHOOTsHjEPzb9rqTJxW8jYuuxWSLXnc4u
SkLrZ3LoAcvjiLqG99Fw4y96TDyKfPMDMMNf/FDvxhEPiHrGI9UXtMldvjomkNuWc6f/W50GZRoS
tE+ea/EH3zO4qPZveU9elKey1U+2GYAKP/6jAKt+kAQ1P1iFj/K5OEg7K3ZWtm/XvCcHLof2ieB8
ucC8w9rSUiHs0IHK9TG37oyf7eWd5iNhBV3nPfNwvfYIX+KHNgCXTUve+L24kiVKFqd4xaGH95bC
YXh+QaIgtWK6hSIAKRtoBWx38AinK0wM61NEIt+8WwVIC5tZzOL0D1ArkzvrFGz2NWbHRaMcbUrz
EDW7KAQ/7JUMPdr0ApPhl/Se2zD+DfnVGr2ZwJy/RSJMgS0b2Ik7OJDwOB9HRFSUztBfhPgiyaew
OPU+d+JtCUjnOk87BiU2N6O/3ut34tjCI7F1BJCm2/kdfe1GDeSg/yDjS3MHW7T/tC1zLYLtWv+/
OLOdtJUu3J2+8ksr1IncX6JPibpGuO5iMroAeHABrzsWEeyTM7owMfyMhJuDQDRtHoBr/kAt4+TH
OAi9zMVU6EDZIrwPlpwnHLQX6f48k35rrmKj3tkNjkLU7/N3yY+/pCp6zWbEcniRLvpJPRXfJCjg
St8uRC94JEb5yy78FHdywKW3F6ewW6bS8nYVKF0dEt5mDpuYZwlPL9/Fq3HHaSISs7iTfhHhHos3
kovNm/Txp1xAEbwJSZAbxLruieAEdqm9PM14lzD201fzplyoqiNXfBPcYY+zcx/yVmnn7UlG+ND4
/leMhq5Zcvi5NP0lbJEkfFT5eyW/atJ+FmZ0voc12vBh0Usejs+A1ENz1s/pbsLasbcSYiLQviOR
h8RLUcLG4ZTPL8uzU3cW8OdKgEq49CL4TPSLKRr3pN7Bmm/oL49IDXzgZgymI/MKXcseO/4G6X/H
PL0jvGbBudyf+/EY9egxNzIEtZQOafyv7Pypil0puwD7tRC7lzdporfnMhplMDx0ZNB6DEdkvzjE
j8UVXGOr/TJ9PGeYEbfWh7iH0wUYh5EpKpQFQKHPeHwL6C7QnPZYeeqRoSuqqm5T/hu+23/DS/WG
UZsLirykgxI7bnQPHfFf8dftdJCb37ickXFK3sjg9aJuyqPOxUdLMIKZ8ZC+dtoxSgjdhJz0ouI9
JuIeGPaWZVPyZqLDEuLL7WqPK8SkTY39zbY2VOjaC25V85uwhvmIdZ6vEZRTOe9qw1M5+oFZVAMa
C3x4LZXMWdMAtnEXBUbmQrnS0l+xep/k24KA/WTE7yldejkQAjKXEZQpyY4uTA0ioQEHghZYK7Ct
ceyQuKQ2QI4PWfZMSDTgAY1AX/w6mL5TSvDGw1aYk+Tgxp/GP+QUkAihgKbPDhiuSXixvoRRabI5
V1XThXQK/Z3j2DmGXATkyz3QiYbgYzfscnGAbAFUQ6ccys8edg3RpyTtwE+R/VHhyUWMRphQrzuN
9ngShgbSO/EWTLRYN2H7Ms/bTLaHAc1SUOCGl4lEukizM7KaseMiHUAdyk5B0kcMwAD3KsS9yGM0
9hxvQ0OWGOidoHWTxMnHY+S3iQtrsigCt3JpIuYoF41bXrxV1vdAenMU4T/7msu/5MkEFFGbahjb
ZVLJPod2OwxBvYKGdZqP2gSH5UuEqkjuQgy7HMymS4bVXNMjnPZPAzbZAelHoR0XAvB65W6yvat2
J3xEGdA/EJQ2Yl9h9FR6MUTXlxupP3f7LoTdxSz/xlg/zryo3prmlfJueYv4rEGu2SRYGpTOhGS4
FfBqmnfA7WK2WmaUWzN9Ud/SAT39LTb3OAC7/KX5zUyoIQ7PTTgf4n2DHFZACsqeTXGMBlrg2wCb
e4MBxhq+Ny7y1B7pqYX7HKuZK+Kn/u9yEx7UdHhAgxjTOF5x087qbc2ZkxgIdwzExE4+UN0X8kWG
OjWdovgAOggb9Ik2GOdPvbJ5qHGRSeDtBBdtluBM8wVremIES3pQivvSb/lYDGRvbBWgJT5pEmHt
fwpgiNEsGERvowLhGXfVKX22X2DyeCjcp9Hpes8SAp5L0XiuPQLV5fBod8sPnVmUiRKtLmp3uXOL
nsRUxxyc7Gd8UKVAsZkBRhChpZ6Qb6NT5bs4q30LGWAorPo86Sg67PHaPpIP/knxQAE63YHr4DBd
dSDUz29SJoc0S07NKP9AR1F1OTHjeid/HWgNb4qa9XjL+uKQ1fs7kv4Kth7Ya+Tm1DPGS9igTNGR
FeB+os/AI0C2reZTPNA4G4KsBneOadN/2nS5h5kc+WnrN2wqrS/J19x816Jzo9e4ETQkXRJ19SDv
hhR5RkOW6iwPoZ+r0ufSxd+SWZJDp2CSHoSjkab3uoAZZlWIvTD2Svl3ierQySSV7V9F/IYohk5b
SCEnTSRxIspihI0GF4FSYUIUC0WLYFYjfUpc6ZZETeNhab3GTD58JRy22qgcejopBAaVL1CeYscw
iYQ3EW9rCYAFptDuk5lOV2w3Dw2Zju34EzMDB7KLLgL5K6i6LqJrK+G3XWZuyLjOWChUIt+MAnEx
xPuroauU+PVNIxvXlrOhCMhBVV5NKpq8ox9VqxVAD8oCmRWOY3N3nmckIvocCHz466p9Tln+UeJy
Hgx1r7Nctw/JoR6FOukJ1/LBw/pTbKXd6HG7+uYdV8kLZ3POtgftimhry8UMRJdYta3o9jQNdo3G
4g001S/1QvPBNeXEiq4fVsIsuoIpADM5tfVIx5i9ELRVAoavpXdBP1mr9TXckTejXtJUK5Dr9k1C
prOVkaniNc8Pc3OxQP7370P4NS+fWqBCDVim/CflAO2Oi0AjXkr/RWCO9nfh2O05jNmi/zq44jY9
iVs2AcZ3EBN/OK76vEfb8qif7bficDpMbuNiRXeZJjrK9STuXzF+2JSI5w8i4o6nyZftv3j76Egw
fn4N9Fn71fQW3vWwbYNTvUm2gzt7vYNt+RR7mGPo4Xuc6x2GCD5SL1/2dyT92MqODrSt32sbipk9
ufBLbJC4/NTabr3dwm+E/dWm1ndeKw8yhs1Pc2T10T8AdnjsJqcvaceu7XFTRg4TSie0F3/1hKC/
4itvDjyNULFRH2o8KKrfuBiAB8VhofpaV4eeZrVwUPbaztdZTxP7NJmbQTlo1okTpy4fpPyuredO
uvAVfYZkmZUU0xWZ07vWG1zO7tqfvGGEYC8u6OKDdAUOclI+x122namvDVdcfE4dIhc5ulRbawch
ymeuhlTYNXbVloPsjsHYwUCnGt4X4Vys+1DbIFDopqAY4YPAyAjaZBeXrsJ6lt+GgxSUfJj9l+Ls
0uBuuafBP+xyZ6cFZHxyBczCZ0qjqhtyjoX0FJ11cmszT2IUXPhTt6FQYZRO6MXsID5V54NZe5Dd
MVvCgwHARX01fkWFg5vTaTeosnbQAPhouPz2HZK/Yxw7N/RH+wL4Ed0Ph6P58QxOq51Ca1+bfoZg
yLjKHJOvzGA11qJb+fk8ulZE+zLJd6IfmqCHiF7nB/7VBjvZ+ipBwhQb+hO9vu/i/ZRZNy2Mb2W0
vGTSDwOWY8cGLTdmS0zBHCBtIAJuWPD1EwCzCy1PTI9DfK4UwsAvIiUTJBpjl0CdnDfQWMzlYKrn
br0NeCGZWmDvbLlrjJZnIUESuPyu8S7kd1xeEuMsEya8ksh+jAqAjK/o75rEX7TPZf6Rx1+w8aKy
QfWsDUjmiPPzIJrBhEGF0xlb/Gv6AT6Y7Ohn6Q+LO2P2zMn/CFwyiDHD2gTJHz0dWz0l7KEPshe9
d6bWrX7z9ChqzwM/256Q/FXxZ71+xaAklrzEbcDRE7VLYLYbIrEVwF0+5vLi5QmgpAdA/qvoWkcQ
G1f2SMCDpF3FLEGk5HkJAeXP747xzNvCFdzl+EXXgoM3vR+7P4KN8MLf4p91wnqS2AILLWJB1gbh
aD7/EThYw0a0tV2/yw7pjZ8M1xr9OTnKVu52gzPI9kS+mj0c5PfnhkrTe3z2AqCCQ70Op/0sHp+N
b35ORxJsIC2ofdzkpV6d4aD+QJ3Nek9e/Ibvol1z6cFtvFd3qbXLo/nDgMKPH/I2vVmv69+zs/YI
7+nDvFcHfkD6QLqOtosNuWHij0POmX4GfLLSIX9QOOFkEAwyeVguupfshfCipjsP8VexbbbDe4iz
wXmuWJqTP4wgvPNb8KTxPkgBYHL8TjyyM/nJoX4of6Kv9IfS2EcXmWWGuGhsjK22Ff3kgx26vPED
X/gP84dn25/cV3pVDjletubw+e34sT7pZY7AUomfrWQrKT3xPf4Ssbr8WTv0KPyo5iW+TYfkMv/V
ui0csSqmN2Un++aZLsuX+C67xPWc2JbKh/rDzh9AGXe+sCbsFpZ+O3lpfOSGV6pApLHB7Em8q9Fj
safMH35Gj7Hgc932GlZ6lrAfGEkSFb8RtA62zz3Lot3tEVg4i7tsZ4/GwubZ2/moA1QlnKUQu7P8
UOFztnrjMOZm26/Q+SAjyH7L7a+RFlfjZk4REOZAWQwUHQ6trboLnZJkWz5AVhzRJ/nAZOTYWwZn
jI98zsR5qxNG+0LbcvuWzaOkIqzPOmrrEN0OzN3o2FqnqUQgy4zip+2+S/kjnN9ol0XIKDyKXnrL
CZ0THPtbo9yveKmEA1YhTF4Rsl0n0Z+UFcjmEQuMEOP/GVhLmal5/au66Q7lV3ZpfFKJiKOAEJrY
sbzjn0/QW17Vs3blltauynF67//kn/jR/aR/Mc8GjaI7U180mHjQ1it/tPzw6LO6d9xhBEjcVL93
ijN1PIfP1+YtVV3zxNEv/9cf5wCV4XXZCwfh4Ko3zDYXa1v4wwGJ0vLevcvn9UpRNFGok/vHI17Z
6xF1WvpvFjbo98Hlwkk7WsG6yx/xCUz5lTgBPz3FX+E5vhEwewzvPAHVNt6wCnBPPwTGgz+5idjH
jgseDcc6QnkJko+BR1s8LK60y17k99H7wKXKKWoT+uXeOJm/0VE6KUfyWM6YD7QdtTUdtuWnyz7p
/hmcJpc+iIwNCK7I2Mlv4Cg5krKkV98cpVE+7WSXm/TO6TJyxM1X51pf4p1TDDCwLQ/cG2cS/Bjb
mjEQHKI9EmjxqlzKIDzrfgahw4FiQiTwoVlcWNu/3XdBKAQxQaxDLLGxY6KyuVX7ZZN77VfviXcj
qAOz8pBzQNhwYaMN31x7sAfJn4SI/8z5/bkJYEn+6qxA+ooAwicbphOJq/xN2xjUyb7gUqhn6UQ7
OfoHt30rXIGSndHHx/Rjn9nkPicov39QG+7KjXgBfyRekq3pD2+0b1Jawld6cvQdCmb11AEsRGQ3
004x/UrzsIhTumOm5azJstI1rnlub+MruJWucjkgLhs81zCayYVd3eQsb1S23AbC/UPY5f/qI7Ej
R/WFQTxAtvJ73CUv8ys9kvQzpw7Jv+XhuJ4SnK7e83S0wQOd2ZrI0StAGikAGLDjPyVkwI1M21ap
Dw7Jtkc6t69uA7WxU0bH6DL+6x/pns7wGJg//DJDu6Hr2h26+0AhoAMOfbM+5XcjYO2rZwxbHgnD
ll0RQ2UPlZu/4qiJXzk9IN354CPUb+OHeOWSGIqrvBAylP1J95Y8K8Vu9gvEEQJfyVD4V/xS6QmX
onlZ5GejuYfbyBshcIGmX+ek8V3DeSjuKmtjSWfqCGN5oTPOay1xYNK/YortRnkOFwnz82tEAhhr
6zPwQFArtJ2AofGPJ7c5PPE3jCJKEezAXZHe410kuFgSFHEboyexzkVzndRbOtCdVb3O2PC7cOos
SY3A7Q5QmVYsAp1Nm4LhB4BSPJur+caKt32D1+wyzi80pmDTV65BVxH7H92znl0k24t60IteKm2a
LVsRXWaUECS/czQdmVJ2ByLoRqemhQH0KtnCGAIjuurIxXzGdEKzhzLP6A3jCZKATAjItBhoQK0w
4TbNEMxIhXT8oQKnWBg9BPr42RAw/6WRB/eB+dVE/6rt3qli7twDABG7HMuTI/J5R0f2Ucr3GskW
fPhTBWDVYmAK1M5tIhD/ldMZZwUJdv6qUYx1NfwxqSaKqzP/MiIJqBazQ+e3e25Q6ZYz5QN9joII
e7or3YQvzqrzpt8/hUwcAEgC8drNuEkCwIcEPtnJIUGgCtsju0o33Lszh9KJ/rxDvVMrQQNfaiZp
vhdp1la/kUFHbyrxZPBjYyU+ojEgTxYPNTXs4op3ifVPCYj/+W820Xqz8/bxVdum/RZQPnAkOp3u
978vzkD+zvmxnJ/go9pSwINw5wlON7xayoghqEGEJ7NAZSxm6ha0+39nl8L/Ypt3iES3SaT2tBNn
eWwaR9BaHimXhBUx0+Szt9FvvuHEIdp5P3CRr7GveTx2duLBA9h+Ch4g9iv+xX1856PeP+NRP7it
AljqnhTI247pRxQYTozWzY9dsiCo39Rt7sZu+4aEBsuGT1isnXzyDJ+tOx3M7QB78VJvBPzr0KRs
4ZTD59loHNdGp3Ki7Rs91qtoq+fns8xYm9Vd2yle+DZcKA/O1pXdgek5e8ywzTfSkUYUuym8INKk
BmflqLBjlvBKXRN9jKfxKAOdqIJl9bP3+rM/pTd5Y55D9giWiZ5b+4QVjML1UD6SrXSdOb3INgQb
as7hJ9vK9Dp0n1zVC1yK3Kv/FdRb1HKADfcAJoJki3H9gcBIpyMjsmO1XIHG4fEJpo/yO9+Hh3oP
euXWPfcujp54UF3Yjk6/1zx9+yxOrK/YTwJzq52ygJuPqQE8Gz6A9e1/ODqv3cbRNIg+EQHmcCuJ
mYrOfUO0PW3mnPn0e7RYGDOY7bZlieT/hapTbOyV5kTMwsQmwZu/lUd11k8EqPFd8HeeFXbhTIS/
gYGZN/zIxoNw1BOplTf9BkDABhrrWCNGdNMH63rkoHdWL/mHWDd1JI/l8hcedQojeKBBwbgCUxnf
wTpeYxpv/fDTHPVg9JQzr+aMMvLe38Zrc89fEEJdCz6re+f2VywSmNo/mjOcWsiWqdMFzx+zCJ7J
KXKoGEA7FEfX7Zw7bHqHo/yXbV7Y7yfYB+oXai8JS9ZygKCqfo3fxBjwepicvjREW3nqF/nxXMRH
Hu4I7ph5o0U8EpMBrwtdHOfFoeWn6SdsrA1hrHo0/Uz/6Z9NpNybz8RPL8Df8Ghj0me67q80DuZ/
fC/T57XUXLGmH3vAuT1uzIgm5bjIJ5kW/JNBov5T/q3fh0+U92XOH9COBcsRwSf2wwN5debQhlSF
Huwo/ROjFGrwJ6BASiOSwU5DxCB8/52LD2qa8iQ/J4DlpbYnAZ7oYQnZn+DLA5PFPfWZvM6/LMtY
6GGxpbqjzcHpiRTL0Hi2+mV7ZCYA31L/YVe5lXgXj5zeJNzQVE3U2fkf/bu7kZxxa2gfhqj8m/+V
r0mUvUFN2mUPZlOqY6uzlV+LGUTiEE1f/xUdazsWxKpJJ54ITK6bn43nFQKD1dEjmmt04D/pX/Vn
/dWvNF8zDy2gPM8HJz0vtFVG5n+33/qUXmsMrewPD8ofaMcFIWD6EennAKwSpStCVeOuP2KZAAEF
vdOVbXH/BrEjtL5YKC2htSDncsF8yo7+0yFyOuwMIIHlfM5MzO5pKJYOlbn0W8WHNOzflm+oC7LH
MJ9PafxlEMm7kVAfFbf5AQxxugouK0ix84hIoLKiMw1j9aSPJ+OyfXEFWSf2737iUvn1B2U5jb9V
7zPgObGfOXPpf+n+7o5saliT5MHmwa5j6tH/sr0+JTam1JNxVtwqUl9MQjgPFW+WxixitovX6TX7
r4vEH/mKpem79SaHzfFd4n+ajf/wPB9/tEsc4Wy5rjwshi9so+sDsqG/etmZyBueCInbeyv/JXcE
JKEHkHvcVEo4h7BY2d/wRBm9+GbeVLrpUxFAdfH4AZeO49IhfZOnAmuc4SD76OwMu0fwKvPOP8Gf
XPl8jjyOeFi7+m1/KJcNd9nj+dHwgz52qmt0BcrFolAmOzY+St+D2x0BmvgyczDN1n60T9R5LwjN
uINwo3MDIx95kX8YQJ5JvLr3IYwm1Ml5dh1JiDmBJjsZ4oHVT3kivZKL9yDbtYNgjBNKP1Ea/iff
2g/OhcwVJkdCFc85PLi1OOuHdFwRjIDeAkRcJuufLS3Dbqr/Ifw2aNXpTGeZ85V9xRpWK4lPCIeY
igg35M0dnQqMg6B8nSOyaAhQvhfB9HePZh9T5ofwEIlKui/rscEarhJJjHP/mKoi799m6V6SSL6I
lh7XmhmW+aYd1lexrgjYJmZpqPA2yAVCYBHNTD3HroYGT/kR5Hf08k/A/61r0SHXptWG2wA6Rtk7
vORFxgAvBSaKm53cD67bPWcktMubfBRXrYsGTUrsLPXawRIuxoxUC/QMO9C8b0N91Ng/NTEyCo2V
O6Ag25T/q3P015MhQj5NWPvNMfdmKxACN0AU3LWVePVNCfRmDaq+Hx2rnkMjTdeDthPmkhriHDUD
WyE9U4vLCAId96sg07QCqVNUsmcxGzIRgRrPLnFd1e9GBHnTwrgz1rK7mBiv5gKiZ6PjkyLwucJJ
ctFN8Zlq4M4b4iyYqchMnZpghPT754dxO2EAGiVJYSPQEdgdkrV3QarnZ3VTEvHLhQWAHTzPKwos
f1eJUgOWsNoYNHz2Pa+7urkFnUNMiz0JZMaTdlnQtO1V5cKCcTPjAZP5qCcI8JBnTnnFbx3bDdVt
Ffd2xpO3ouLvvmS9OJJsclgbuy8J+tpo1g7QT0xmBLA8pgH/ySIxQRatHCUzf90kdwliHfDWruoc
ZSZ+G6O7uhHHwyH8LUhqoMJmkzTQS+s97ZKTIbxYy+JoTc0exbS1Hs2cVtmCAu+Zj5VI3Zg3r36N
M8Q8SebJ245Lu/T7VvRFMQ24hQCq5BJAL05TdAkeeGo5/E2DcTLv+GQe1l48xil5IFuk9idKySlG
3SmxbvRsvAt4mwPYprIonC4OFVzAaF1t/pUrZknWyzChw/wAQroYEbubEywWqvHZa9lzkfInW1jT
LDxqikzQhkzQ2h7V9R5hpOU+2dBhCAzgzazwFcH0CjKGe8mZhMyxyJ2c0tZlQMpvewLa4/T0aItn
FHUYjs4CZtQQB0eTIsUig36Hv3SEchFVnPJPS0xgQD3U7DQlnR0CkPkWWqDstZZMgTWhejhJiJcA
JpaIdyVhZ/7pHsF7oWkvPVgNgboJXmYYftcy3UJVutZy2D2TPRZvEKegTQx/6TIYfST7wtnfTb/q
VScur/0mhfmoR91LgF7AzscCIUrvJNMO4hSvBwTPtH/TSlBLHUq/kzwIzoxjWSFbpOerHDY8KsxN
+upcmcuZwzZt3F192Qv2X9rHVuqhjlE4cWoU9opH/hEIrcUbp8HbZxbcdNJIYQcvfRtMp0pkryPr
KekK8FKzn7IJFFbB1mc2oHgoG4ZtgK2stYg23TqHZ/mPSWIOkY9EyG/HhKybsbOfK9B1xsbX+aaS
st9nMnhltsQSIrAs7DsVYrv07wLbYTKrN5YciBy5BOhUa89YMq/ZYjdWEJbkj4k4oCwt3YvuoJOK
y4fRWbdywxTSEV96lFcryMv/TBmaczef576Ncp1kXkm4bqdCFYNqKoNOXp3cpAnOfBn4Km+RrNha
MtojsbdGS9oR+iwTf0zPAGpV2Dwa9Jbt5tSGgcqndFuM5bxxrgC2fjZSj98Jg8G2oH2mrIkN4TNz
yIN9xv2cUJKr8gciz6nxWq31RIUsdNL9lBTCSqm46vpDuOixHjpX858qCOSA5L/MEzXOZV/6C8KF
szbTs3OqoSb8funoxXiKEjlfut1OOEYS8twP+X9D3ZLDAoezoyTNG/fsAFFfiwlW3Gi90bIZd6Mt
L2wqP1WebkPJQuW5ouRK17IRkA7AJu7MAruDemD4os1XXP73Bf/7Ilmv+vWjTIQLbfWQDK8lFdE2
IvWz1DfhvpxmS8B+nkY5mFqLr/l957wfMD+i7VO3F01hMoba1QChQDr6Ua8MZ8Uk1xsImoRLvNZu
0xqO8S7Z2UpnmDV+Qa2FmxPFiOllnw1oad3rsRojifwni4wLx/2i6/EVHU9xr+r5oUndy8TvnSVd
WKvra+asKVJIItdSleIIGEIkyArBpHm0lBOdVsrFesEh3TEZJM+Id9+VqzeQt8cj/ofZ3bLK0wbL
azvFZza8934lx77GHM7YRB5bvPUib72ohp2RRElZRMJJxtd7/dWNxe1YoGhEjrZ8FfqfGjquorzE
jw6pcC3R3ydKiC+wGxBeJfEL8pYs71/FtH+1/Po8waWfJRHTzvK2eKca3H8tCzaIpmgA47b1tIcE
jZPGCVBHiAA5qrK9sENQaic1bEOxUJiA/y4+O+OQb6JNjq4DtPtUK91pXAgu+jFgx6ry7FngNGEV
rTf20PAvnspU3H1tPKI95bACuU4itkDAxLK3CLxmgR/PYjphMSsUnmyNzjysQapCUTVdDuS+ulq9
duKa3bXdjY2XJEdoT/42dJEqq30B8Xrzsff6+2+CEltFSqq4er8DcQOfOKKTIqR8gOCSj6U7IsbL
XTFlkjk+77vCRe0Vo7erUSkRpVOQmszzqOR5JCl2P42OJNTuXbhZ/Xaq3aoez7RVrTKHdc88G5wo
NlOn4izdLNWW8tFueKugLW2xdNIb5vHXMVBg0XMPqFIovN263sDkR6AFA3oT6rl11l9GVQO2ozi4
Tx7TKapgZtl21vRBKmzsOFZMaYoOfokp3Vhhx269kUhkctSQ+9QgIEtPLlNEooZLCpqbsyssUA+O
bMjX7p+sgw7sqVsSLPYY/GRfaA2v0mIM1DVYyEu7GjY2Pl8sFc6aJQQ9zgVR+LEx+y/ogOrY6frC
7VvHQrKCQYbd3AzqHwRzMT2vW3aMu1sfEX3XLlJG4Jtg1zPib9UIjksIm8zX1tK3AJ4X1NTpoB1j
tPoCuSsPqE3H0agJqbOcQSJwayZpM/f6VXLTcDRHV8h1SgtUi2pOOu8Dl7PDvXMVAHe3y6VJCGBm
FrKzypqsu9zs96ZAWKb9U9LNr+fpmnqmuEWBEBRdfm+U4UqGY68RnLw6G0KdTW28bi58VqldTJgN
Pf2kuPVeEInReJQcqeaNaeLLRe23XEa5N+ilpxU1f6tB9SacVq3nzmFkmeeOkZGo3r/Ibeobs9ex
/yzVD8NY3sxmfjWN/EUGdqKZfTBNjsElx/3njNhVqSksbrOVjnUZcjch+bkqf/Wm8wYordp+eRbT
g+6mDODW9rVWrNd8tN5S/SdOS+yENPmychG8BNelSH5DP8rIP+W78OxtprBygG+7HboXkGDkE1lu
wS9XveSBOMj3pyN4tqyDolsPFQeKtnTs8A57ttzLSYP5DvrtS37GOmPf6hvEvJjfq9XwZuRPBl2r
CDROy82TOmWvMxDghBfdkdU+72/yYSS+r8oyN10Vd09Jz1ugZYq2aGGRzhR7LN+lZgjaY6HuYWdi
A64AMlOndYkUTQLDqBWITNdTlXmWz4JGBA5jfHkt+4M4771KRSzCEmshdJFX44/LZld4IdD+2LW2
cWFrILgzjtrKKe/zaIB3piom9alXOYA1WK/PCQA1V3Y11cod+LK45Ue+ANy4GV9VKzhkqxrcPCc9
zl+6LvEMmE5t44hifs2InkKqCOfNzmXRXXnMGtnG44fva8CMWmSWy88c1+9ZaRnUTbniLWqMGAVa
MGYoTT53nF95prrSu2YlQQ6qLvaM2vD6tPESle28ZjmySpmSry5R8znY/Vo7bKtAcnDvSqkOMS73
1mH2Gq5XeUq5VnGmctdWEu0usxDyK7f+LBHzqAJWW1GQ7TATCIhwU6W86imRAbJ80cuKL6hugxUV
2XUqQTCNv4vUYtQ99Op808B5Yx3jmWDPOKoqaLq1WhGeJpwqUGjjNJ76sTilMmJAFHDbBkvVPNUB
6XzMUbD4E4LK9oAIOkKQ8Pg46Dd1NYyxAuOUBdznNIz1DZ2qQx6dZMci22+uIqReWW0eNiBg8kx9
n2NKFIQZY6HUSgGFEbKdbZ5ZyZ5SWh7JRyfCvh+F2sAzeLd0VGnVHrARflWr+h4v9Q3k6wWr0Nk+
LoXoEDaf73/HwYjkojvnBmdnfq6D58saFxpt9t4d15qA9pyoqpU6nkRopgqb+s8Cf5ktFbces7Xa
ci2ewD3wb4sV5uSLSx/ssc7wmDTeTIFEXniaRfEyYLnsbbWr6cpAZJHA0Puzu55Nk6jup70LHnQn
WK7+sYskm3ykElLDBpChZnjQVXyctCwnWv93Xhq/fqvS7j4L/GoJQzf8Fx/LtvmDglaXhqbQENrm
rAFwpK78XE1yMaiA8fMER+2Yh5t0EScj2rLdmxCDryuN+LEK4akc9/GclUpE9CQBAvMxfoO6nxEB
x3iMdBXput37n0KIDAigWUksssNeQhUcufq3ZpgFZxnTr+DWEa7oNBf8tu7JTlOCtrkCpETdvWSV
m10kQJ4H7QfZMDq2NCfNM2+Pig7BYNVRnrFwl6iQ+ZL1zSVMaS7P0yS5cfIJSfCkNOcwjQpx9a1i
CureWxR0xwPhaIsZgUADkUkW499ZArxgkIY7Me2d/0AERiasNSw5zTFIyyycej0shC4aZSuqj9sA
aEfYTtTVjbL4NaEeMb1VrUgBBMWQESsK/0r5bnr2ijLT17X3Y9HwG7EIMnUMuoRf0x3/pcJ7foeI
2eMoOxu9dd43FzzQHanmsFzgbgQyHlsZqw6x2ZoRGBRzW6uHtVlGMguEEa0ePatUEDKnG1Fyysf5
Ysj9RdXkkPjgEioiChzN1HxZGgDxMbEeF29GRgrSsvhowi6UJ+Iw5jvArws5J776VBMfN3x5V+10
mkYUKjLzatVRk+G87WxF7+Rt52BhgTsPntQzS1x2e0p7yAGpXYUMspr62vMw2ManWJ3ViMTbxGN/
oTNUJhctD6ploOyMfKclKjoe/PnHNjcu5JWy+pFY5XIv9+yb/j3tokPUKlaUl/N5FJJLGqgcsqPR
etKKvmr5FdFTLd+Z0y1FIM5FsExpkMZohV3zEY98MPMeVkMemuIeGCfAn0YT8NwhpgEZa1eJbktj
kBGK1qcupjBnmxpHB7yhPEdPHml7TrNS4RQ6T1ezyz1epFh8jUkLTpJWjZAUpWh4xloHGfIbj1zx
cMQy6XXM4xbR3jXTnaonZwHF3nFWZySmfhpiPl1NtmlIwUp/4AHaJ0Eyj+GIYWAq1XOr6peaPp3B
/hBfdN4R+v8EfN94gSTAP9XLvOiXzRIvM583A4Rg0QOQWN0Hz1hduzY7JLyVJA8MWXyTafWFfgjI
0XHF1sPhja9w6qdIEYtzYdG/k/8q+TscjzK1/DZJ4AoZTsniTTCRQ6hcF5Jv+OV5W/7TCNCSZ3JE
5+qxKNat4/oWvbhKPA2QVCN8lonmKEBk/5Sf90GiJOrpX1fRVXQEBji30HInB4JeAR3m9BI8Ei5N
mLK9Z+RNusCpCjfxr4LLPuMilSZcAkPwvAorxinD3DsMFh3tpT9pL5JRnWUX69lCGDAQ4UGoHNjV
ztC+P+liJkK7kWDOUo/y8Yvh+0icNkjAvyWpSbhgMZJioGW/rp6BrzmqKToMbuBpr9XTHHiQme4c
yxxBnS2N7tQ7sxP/ycyjPDCMJ3cID/VfwTpXyL+JxGLZj3NiMWgFYPM+dZ9p5Vk4vCi7SGtA4VNR
VeVKQLJjWA8SkwGM6QMaaSZ2bYOp8rnJQzM9P4y/ukBwBFNotJmz4RrN5vUcA3udBxVA40n723Vj
aDVCuOMOauHR5WHp5aoZ1C0/qHNmDg7JvBEMf9GpSf9bytSeeaAsFkZ+cGrFCYT9VSrxPnV0KGN1
i4vtpqSgeRL9tqTbDRDNLXHSfzmmicr4wwxoUqMWSYJChVBuIJlWK/otUewVj6zW753BUhNiZc1E
bmMwEw9IqNVAUmmypdaXkYt/iw9P3YF610pQaG8460O4PNme0eWTRoWqJik+cgw0uHWTXfXTWTsS
C/0uZ5iUSbyyTkzLgkZcAtZdek1SbW88vUuHffoS/tt3oJ2EERMEMtHuWMRjAPVfcuetQydM8Nxg
7HZuN+rkrIlCX0daCGXQYPRu3DNmTWXXYlHcPGfy93zFyVQZbsKXZGiYhDR2qaBQ0o3Cjz9NNq55
6YrqMhFhlJMTtTJmziU2vmTubGzdY9VuhtU2rNoGu4Ks6tLI30vvzkVxFxvIPsmK+6R8h1P+Tl5P
W58q4bXf7qztRwh8rMK+QXQvHDoWBh+RlZr8MWjqpVPqq0qecmXKV5VpT5y2h03YrslWX6Uivlgn
QJIuA+Ct6AHuImqVj+WCgqScIi1rI5qQmhoUC8Kw/cTLHo5Vg2qZqIhGjWi79nzjPpI+2SBR3k+K
VwoFQoPJBs17Ksv9UgnipYnFyzjMZI7wBuCp6MOpTsKs3V1ZwdxaBOq0+b1yqTrThoYS9gRQNC0v
iVnZTZMJi09ENL0drFIQ8hnxzjMDAwpA6Bw2HxkW+r3MnKm12I6J4zPCGXex+I8dQr0qhypVPJLF
Pe0d5iI5y6A/TAU1//UJEcwnLIic30meQncB+wtzf65yd6MsTCgL2U8qFPrTxqTMnRMfRo2vUQHL
g3hWLeWcytrZyOTzoixnqalPAHWOyuqyKFNaBB+m6iHB5zLAa39cqO5TM5oXC7QUgi65iyQhDtP2
jZjuLkNh0RWewvOvIhGomWw5axGZ65CPFpYkhbOwdUt0T59JFh1QRiEe0W7LB1P0HBED6GZjbHyx
RorC6Bb7qFUGEqf5xmlulqm/M+igGK8H1EKsI3WHWjytJrvX6dTZwGxpaKnf+zQcFSMnpujSEOAs
kMKSX+qNW0jFC7cbkbkk0ZIl4Yx10HidBPK6vZrVeJy864DM1gyO1fe+f8qKF3e7K5HAgPrdTWRG
zUY00vOtMWpumeWdBYWbsY74NxkQlDPqZiCkkpNZYQPOzdXWeNrGBbR+5PHIk6ae7vUd+prTK9jr
DJQErL/K1QgUrG3i9G4u6nFdMLBuoPkQmzMKrXWcrnl1b0vwlpV4N+hGG6G9K6ZxK905dwsNMYTk
DESK9S4+Gw24QEU7pDgz9+ZEA6uZq6emlO20a/LIXISnoBWtGufT9L7OcVBhqmbw3XC5tahQgPZl
43xVPyTe7fJPzysAJkXAavbAXT5gqzNpshoy7KhOUMy8b/LKo6bSeA/4hJy82cCR1v6K+TrrfDLI
GZD8q40XwZixPmytdiprbDAods2PjEe1IFn2KqEuHwfsT6IjMYjNn9tnSQ0Nqr902J8lHwnURESs
xZnAx7Nm8WlzNynZmX3GOETg+qJdeo7+FgrOhmqxFtIwx6pdtoM9P1OL+StDt3uCgc5KhnM5HkHQ
91J5LQzxkvYFeoTpDHSCsBIS6VY/Z45e6pcpiWbEw7jNQf+u/wRyIBqGjSztzlkGV9SkX1R9b0MC
gadvq5BRU61hw1oYVvcI46eip7ZiQDUUnk7we6bR1hykcTsne3ZeBywTyPyN+aZu+XX9grsB2SGo
SF3ssQ6vOMqQKesGiU5oyjmaYJJkDelXoxubC8U/JzdfchssQL3SgQaqZ72b1H6GKpll5hDJ+0NA
rV8TXzGI39qoYhyk/tLSUEpmNlwxp4+fEl0ClMTOrIrSNmNV2S7khYIbgB5KoaXSuiryeqpHN430
s0mfWrBxZ7A91bdFI/bjMATAGkt7Qgeuv42LdCLJehoSbl3NT1TcCzvrbAQzCFoNVtUMDSqpJMHF
bnhUiKkjzjBqrROIKU7/wRPXb6HGPpB/5nUaaSpOfls/A2YDqjOywKZDwxmKJEY3mNSgcqDq3qvB
XXr9ifHC0A406QmhN/HPDLlPdbWotmrQlKOq52JVUQKVZ4MDbVNG1O+pBw4QYAXiYVSsGgkklGwW
m75GDUf468JkS1oTiGLrE7+RxPIpfoLmFLgOCLZaFGhZhAcyQxTYC+S0YMrn29KR6wxHnZy2fpoJ
fTWZQv6RJEbhvdse644MpNajSVKBcMcUhvkfMeSwLth0t5E8HNOnf3LaaaYl89oYOPphZik97v0p
uVlfNBovc/umrAEstlQnYVU7VyTvdmT1kO24MWaoEqaGJMUkC1QMC7UTLr2PWHiTmE6geyTPjbST
owzEgLs10dWHoiAZMFvwWzI7/fkBFBimyIeWk2v8lbTzgaErGAWSW5hh28eaKDhchNR7+b4fCjKx
U/GPuL1wkh/HwhdIXjGfI8qPHtKQ5bbSubPcpNN8oY4Pmf4AA8F/aPo7G6NU4jXxXyHcTTOBLmTV
mozfcAK+DomLRHgrnTQejurmWPf9yOr+INT/6gXfATQbRDft+9M0oWNk5xpNL+uTFU3dGWA+MF9S
tWcE1NFnXQWomEY/Ys8YfcMir/lvR0kj5YBt0TiN4yUtxPPYvVTZezb7ydmKV9Q8WDbPG4f99tl2
L/m3QJKAml0U82smjOupSRkvELzeRFN4GVbOXy64LFSe8851I5Ud+zH5IxU4oeJeaPVZg0Qmqttx
Eljt2q2G50G9oaEjbSCcFvS9jkjKyJbdSlQf9bd2qZQPKthj0rbXHTOIaEQxYcJyhjiQAeu0QiXm
e0BpzZ8lEXZvrujRS97gvhzLVDuwS/CnvnTjxXA6PK2itbLpLNyJywCrYk/3iqAm5YWIt1aySb08
ETOgodr/iqdXCJ1l3l9paRWRT6LuQ1Cbgd7h5ZK93Byw2CK2V0AVbLCY9blg9oFxFWflXJM8fOrM
X2K6yaoaKO6NJZSYnpDf6XRdfpnXPwWgk34FDhjfCDvBQSzdUSqBPTHKk6CS69XSptaVryjNgXMh
OwFXSmvOQQCJ2y2GgqX+4JZcdZBrF7xGafeOZQhxVLvJJ4HBAjGYhmNGWY53pWMqKDhC+jFZAe3S
kX9DNSW/sLmDqFMTihbiAk4i6y02/iZ+rTrmoEGIPNL/WtZzKcMsCU30x4eiAqqw9ReyX54oOsAN
DsEFjorCUpn0M8nQRA3mMcdTmUfD1kfDqtq5jn2h+Vo7Ai67HLyB5FTlgBIsPscp6njUbJUwuBor
G2JbXItFAZU1e026WBdiXBC3h+q8hivNAqvxRmoe1sMEAPUf42kS9uYQKw1ABKLbiwu1A65MIdos
XsxMQg/gnXJD7qnBDdpVtPhuvE/RT0pGSysQOiUgeBNCqULw+GtQOKZC7yPQPw6JALx79+OsDEjb
navKf7J86nD7BGhRYm1IZyEYYetVNGFl66OpqEYxjPkamRGKbAbrNYRUHI5JFeqxHrDBD3a7Z02T
Wgw59/I2Y5tVqhZKpxpOmxXUNnoQWoPhUhNym92Vfn20gvFCQJWb5B1GTdETkpfU5tQITM5/tcWU
op+nLQcwXlIpUGfxBYsnnD5o46rJ98zys5CZnl+oorPtYwtbNObU1uwOU6ZXi7eFRZ/6W5f6yctO
F9EvM1gVPg0clM2zHATfqpe7MwqdQ0VaofRi4cyQSAD9T6NmcIzFsj+aqyMpSDc9SfcbmYgZPKIK
Arsm0QKxAPmjdEFqF6320b9ZxTsPS8j/LNQiy6DWF2NP5AV2n7IpfG7DseDK1LXljOziK1/3z3Iw
PpJmfzfn8m1XLrAXhP/Y1LZv/a5e5zS+wGBilKtFlMu78NNkrwzgqMY3pA6qi7RhOui2bhP110v+
aJheT0hi6/acCXUvOnN261Yig6vQMvpgtBbf4I+PPCCVm4piVSPSWqvJeUZwrKSuwGIxExQHsLJD
aoVI7jfF/ZaN4WqkoYc7RcnGj2YIzbJ5SbrsAYqgjR+0SwY+ZkYlgvWbislloW+N/yPrDN/tEL+W
Yn8moIDSp2cJtbGEMroJ4NXqN5RNyt9VIiV83YIcY95ugZ1o2QVklKnlgIKOt3HNMB4lpz0PRnaz
eVFRJH13G2yE9yR5WQqGqRhgh5HzG+teAS+BNjfUucILrpU0L3xx9oDRfveZUzEs6Kdb8S8Gy8mk
722V9teUrZYpuDmRlzXZ3MIPg0oAVU//HOlUGQNpCc+u2f7ZSf9TEeyPZmXDZ5beIKPeFGu65qz9
YjHsCD3tRTKqaTderWcApfBZf2ikmMbtH1n4ofZDf0d2NFCcHX60hKfPuM94appCBl/Aq91qVqjh
ilUTEGtcaw9Vyu/1kl8FvWT3cUj5wzDXEq7fnBWwqhxqvssOdkmv/uoVCtCsupAJjLH4s+9cdSJh
e3c3bTu2ankXjC/m8lmY68Gqt/hcMwd3/lOPy8mRLgcsBN2fOTe5g0diddC6XgzcYyxXi7ORaOS/
3kai5pmlqqwfhsM/Ddkr6A74OuoRU2P9baxQ0+Nwym3c4DoWJcGXFBOnLU/y9uP/2T24vOr8Xgkc
yy0HNpMQIrAFojll452zqrak+8BZ3L5oRIjOtmySa/ufKi4EoeNB4R+oIpX1puKGjR9b1V5HYT8n
C5/YIR/BCHr8CxpkOPUx6kN9QZ285eJpT69Sv/l6pXgIsRncZVZYhvuF/DbMB5YV3iZpOlfE2Wpp
HMmrdCGNUWQ4I2KPw+AxOXWHM3UgI4syhrX15JvPnMGcpeIWYHjUku2ZnfPSLKsjLPppk/QXMD/Q
+GA21/E5MckuaKZzvsVRU82RWRpAttGlIuw+DoIZia0RjgPqZqX3WXMFYyJx8QeCbkVWzjHMfGa8
QGG96rp+HVuuZAai5WvTu2assiPew4yvbt/5DfKDl7Yi2iegB1X+jsrqzWzn146DE5AjlQIoG6NQ
XOG//DmOitn+kBKVnxCuSrYJ2njJdFsTfLytRbV71NNPLGN/lL6eBbVug5HpQUlWXDSK9RhjYrtN
5r4U1Z+alpIUi9Mkxx7BaGBkZGQkKAz3iX8GIla4BE93v17aTQ0ri7V+Q3kz4G6qfatWfKusgnrc
ArpSBU1PT7YTk4iYz05YQJARD9IVPBL1aLbKaP6nDNZZBAmxbbjyTDsZBWfNnt115cqsQsEQHlr9
li9cnv9UCblr/LWsKB+qH6FMAqoG7+kJ2ss8IDgxIEcvqHQemcOftXuoAqm1a3OThS/InaG+K49Y
49DnaVc9QRSsqmHjjPEFKd7MTSbVRX0yqRaZtDyUgh5I/ZzG2Fu1rWOD1gtHCZ1urDMowlLQVxJG
mBTJ40IeMvNIS8LozJBUN+57MrAM/po2JOcjsNBRlrRTx5hq3lFtbn0d5dsQrcX+L0EQKcG+y5+Y
UHQoE/VxDzlhm3+lWmZAiZh3XQjC+U9/qiph+o+UxsuLIgxIjrfzL8hJN19gNbGQtjgMGMOcyvU8
S+jhpMc0jvY89/7/GDuvJdmNLMv+Co3PRDUAh3C0NeshIhBaZEbqfIGluhAOrYE/mf+ZD+sV1dVt
w5p5GBpJ42WkRADufs7Ze22voCew0rLwcfSKx0F3rxW7+zYLazIfl1MACT6Uu3h4AUSOftNZklh0
HKYzOvmk+zI6nDz4J7O2oytLE47ey4hSoTa4xuXZrat+qSbrDVZ8vJARyslZeHheMHjoo4VvW/+s
1Y2VzlyZMNCJ42gTQgxCczEHYmXilydOlagxP/MK36lpg6fxtk0lNMlxx7M0FqtpXwPw2xK1/KDw
r35B/VEG6yhW2/VUx8sWASTxFKhYghAmlFZtdJ08EuFuBnjLihiuBMXoShv05ywGGUUoWhWmL7rh
Pruvzt7MQOdV2OQ96C9AdPYeTPpDYE47BBpxekkrE2EzBeeCATo+VzKJaCXePPRdzVHR2VQsNg4b
fjdeQoKkmvyU0bNzvPuQC6qM4yTjk+mcnDk56Boa5LRlADEfJnlPFOpB662DDvBovmYM/KGHMr3A
GAhrxUoeY4GbUxqbKcUKO5MHVYOHnnf5FO+wP7al2JbtW1gQ06fTDpy31LUZ23eOMhAbYFv6YWL4
HRmQLAS2Rm+uEyudgUadQiX51K3XtLwPZvhqCpXxdCYNautE1na21A4NN+shb4TB0TODgEDQXI8T
8Nd4qUlTjI6FYZ40d6NgEXXmvDebfN9A1kKW81wAQ7GzkczG9/yn8nBcQXhgcG5WB7dqDkKVB86p
EJ05tqKj6zyW6rHjGU72Efb5mZDIFCZSOLr3Ve7eKQjQ1U8ER4FgISeBxy7WApEqO57vRi3a2AGY
FCCW5NeEOAHywS1TvW/9JjT9joEKh5ayUYhwi3VOJ8DBUKPWBg2xObw+xIO4Fp52JWDtQXe065gb
/IPXmJMIMT73+DdT3TwnNDTj5mCiPoFVvY0YzRKPetVWgmZn55yLLmfejoDe7a6FU94rhmqcUg0H
VlHkwILr/ME2Qab8irClJks7oNAhFVuLfVJPG44+cTkcKkaKk2fvzar3BQ3d8jYcNfexXPeDvonn
ZlfyLlYhLUULQ0KgXhH5r6ucgGxOwQOj0sC8IP+r5rNpoxTw+u1o4NM2p20fPNRucK0783qTetcA
4T0Mg874YDqtP6ySdC/hJSUYcm2c9s1GpMOm87jxgDQMEM+t/FHgkrSCdyt8GuEBmEG0j3ExllXL
sw/zaB8M1SHt5cGehmMwyWODvN/eFNw3Q/jRpfaONWnASar0a22va8e4NIjPLbGLY/M8qVZuR3KT
Uz3Zd0rqsIE+Um447EGFve/LsynVxt7HuvHixt11oBEyqedQBY9OOT14pndfWMldSDazhtAhZ7Wd
/Mj2fNtoIcK7CDsq0mzp0Acpt/jCQN7g0WbtP4iC8ZtHgNPrTAAxLCbf9Eg5PbadfnTwn1Oo1t7O
q6aD+OGA5XlHFCnndjPG5RWW66qlXTgqwhMZqaGKOIWhdzbuPRKtJLw4s+yQtjSXPkvvRr609Pap
S3VUQnOxQEmm+yAdDzjYt1iXc6o0oVE3QQzM0i0pO1v3F1JCFIqcToN1Fx6ymrR1Yzp64FGIpFOg
biiFlX0Mw2cz6P0wHJ4b4SxtOozOqD8l2oQw6tQ1pLa5ydXwnVK7G6P80l79qrSPESbmzIiOLuqC
Hajwp1sqK7N5ytRn1mdKxl5/x60bBdkyeC3P8yTWjtymJir3HPHfDkBLk+kX7iLhysN5X0VYNFf1
NS71iyHSc3LYz2I4gyZo+AlX1rGuc8yECm5uTqJp+o2yeuOOBNmULeyCggdbrG/xd6H+7Sh1aWfa
sCVL+ZqDTAixJ0ifxEw2GsudlmnPOMBy7L2vD+pSyJn7w4JEgAJRd8FbOvuHlUQqPrLOCm88TE55
qDvApR1RUKxbCAwZ6M87qrhTyxhJFeFWI085nODKMuYgBJm2Z++kpBLTl+FUScKDH+so2iFyOqa9
lswEppqaFC098e+2dki87tjPEhwLh/9XckkC8xTV8kSwzzk2IZ8NkW9z48udpg+PehU9Ds/vWo4H
nrnLBJ9Q4gIxnM173niLLEGI9Zr18AtFs2HsQmgIBSMSwY2wAWpqm46s7eKQYJWZdyPlJOTwnVx2
C/Oq6zrRomKXWe8mfvooomX1EqHHm9c2CBl7BcOKxvAj8nM/mqBCuPFWv3ZLx0qOTjejzbll9Xj+
/IC3gExg0ytonD44XU4bBo2B+xGT4Vgqet4hdM+SWf10joBM2yW2IGbD6kG17iJ1P/OOBm2HsabS
DyixDrmuoHGF6zQG4pFQ8qPzgbjSIse8qh6Apouzl4q2N1izrVWGHizqtwTFiQC6oNjOdbMl92gz
6cPGfkwR1zGrCgzjriX7d9CfeiIpqHRIcSS/gaprctnP6N4HJy8kdY0qerBB3u6ZJdDWriDWNQct
v7UpFq7SFnr7w3x82b9Vt2qKqaunkUCNIhwjG25NS1ySsXvgcrFSZH5Y7FPrLpRri3a7mrwNHhEq
azD4tK7aYu3RCHSYJesW0wKXjpWzlUG15TlOlOsP9eh74s6mV67Th+i/GqBXQ2Rs0M1tR3mpBNgR
m1a0/dn22EAsOgovHV28OPOn2/xnqNc56YaVM59HIEeBC27QO1jDEYA1EoXYlGsTfTB4xNsg/yen
v2dYzcrM6O7n2jGZzWMZEgK7yqvwThnJpeJqCxwnaUkJkzG6aAY2Z94eDXbAVw+Ytc+IbONEaPmC
7n8ukRSi8UW+DYU8qvODPfZvY/Ipup3Z/sS0Ysfy3eOk53nfQfJaqVM1TNzZSzpwKW+cegmii+v9
0ieFleiJN1x7lDpCvfAtMQ6m/a4bAxGv9RK7xaoIu2NdWYd+5MhfqP1SMhwwsfyr8ToxyYFRzUzi
Y6Lqj6sHcvuSVdQ/dhIZIJ1fgwYBcDR6vu8klCyYJYyk4fLL6njCnzO5LvEsbJmwM8Ts2nOZbAql
NgWjzEgb16NerFHQetWw8qI7RIZlDpc0MdYzEdkpLQjvamhE50Fd4YBIVjLJDyX/g8GYnjOqobkQ
0lcvU76+tuHtYFmghsHyelYRegHWN3cR0RNndyCiiW4RrfjxKm/kRzax2PXdpPODmTCsfZouwzg4
OiacqviIcEJii13i/bFmSt3kXkb1BcEXd0DHqnFI2UVDdkd5hvyPBh+LQbFFjd8WIKhKYETttHZv
TE2aIUS9Mk5qarqR5CHTrCTB/g9vcrlrObCtInnDbDKUV1TW2XOCgGgMEMkjRSatLWjOevZu2b/K
zN2Sp40l4o9C44YWDVBqRyDhZ+xfl/O2ZoKNu74mT1bsegaoXqh21fQa6xMznMX8Sv7EM+1Ng2E3
Jxmryl6nKXpt6eLuwyJ69Fpax2X60OfDVe55KDA9pfnTOKIqFksHaPJQI4GBDGalGweYyBw6p9Qp
L9h7WOi5GXrrXkrIBg6DgGla80v55bACfkANCoQvGTZtQUpqHW/+SAnMwomX3xrV7cpYe1gWhYMJ
Wz159ndwI6EQQMJWchR0vgXn3T9wyKhAFiY/FWamuRtXDIXGtlgJhh9ofS9JFd9HA5wGsMBdol3j
SpwwfREcdWFAcLJtX4uJ/6s0PEoG5p7ORyXsBxDmaCwAYY6Tk7NErjqzRiNf5aSFPi47S2ZjA0Te
zm6Wvdb49TUSBsuNB9KUPFmBlAoOdoRqaxLUf8ZCrVAqyZfU18P3bvCeYOQh2rMxgjJwRLcV3Zf5
eIfW9gIRECXoz1iUZ3BDf0xaSmJZwFm7dogPVABNOu7FWB27GHVYx1OKTZ6cXQFHcWmYXwOrUAPx
k5+TGRiRO1eGjiK9j3TOCs68A/ylARPMahgnZrQOLu2vKoq2wIWMlvvjXsJ7mvw/lNQIiNWQ0ccV
Uygv3bFv7yE4bgk12VpqVc4zxzEMKAoYMc2aE3iK2FtHLe9qSxAH3sAeb6BJ9zrrCTbgJsgdZ98X
NpjB3Zz2d/R47mD6QZ28q8fX5+yg8UPbnljBPAX1N23ABYdqYxrD+pC+3qLM4gqEmClP5sqGOuSO
cGNHk/QG91IZzv2IaWai69qauJN15zmIghegNtNxjNuNlXt7JkIxx8XGAdxo+MmzOnqg3E1u4YYT
h5ihavMy2Q40ejiVG+4meWbE8QJxt24XfwSdXSehhRmbTWEbkODJBJ22ifvQQMEZ5sd4/KX3UA8D
KI/fjW7s/nDjxvUkMoKV+KyWuzqf7qpE3WuquzdL6x5+wCluIKYy3K7RJ3XOOhTxDvXHQkFG6Ueb
J3gxkGgYWtl+XsfeuDP5R8OCH5RnRTHVIZRHdNt3kk8lPyYmWbFYE6buIzFA0pn5JokrcYkVGUEy
T+Tvv/3b3//ja/z38Ke4K1Ik1/lveUdkdpy3zZ+/G57x+2/lf/3/3fefv7u6aXuO4G8phedK1xa8
/vWBYiy8ffgfnQNnUuvJcwgGfZXgfGwgwoOAMzBKt5W3brN8Y9afziDOHEUMYxURNzKus4Vosa8W
w3rKf4ZJW1g2Kh9gLwZLAWn0iLaY3wEpcEpKFRiVI8FG5b6v0n1babu6sXf27K5c9+sWtcBpNtKW
JNj1bJzYA0kt7UOA8VS0XUO0NjrwGcO+JSEd4vddO8uGE1Y+qF1cJvtCuntlWQecMhgPaCIZ6jQh
heAhsm8CGI+upwIeUZ/wE+S0FMIEsldyQNByDCPnuJME1wSrW85MpPe0etJdObEy305CzLkCirxx
I+14M0i11C0bSD140mmrB+8TGXu63uIeSl5SR/mdY69QSepefnQp/62HqpB01TgtyHNfAFxiYFj0
yFEZGA6vTXJUt4rPyLcvaODjdpvUBjUpABy4c/aESiF9QALuJxmEXB3kmoF4hR+UNiGREKPunLDJ
dPNOYxhcQQekbbTVzNswxsAtDcwNtLTFhVSq3wyPTt/fTV53Tgg7dsW6KtRlPLl9vx2maFfZBnXK
zqXmi0b4fTz39cnJ20M/W4eI0J3sZdL7lzRvX8qbbvpJC4szoZHiVLcXDDDr4qVuPd8kCNWi2haE
VUToTakF0eGCA+IAjd/VIbWHnWwwz8pLT5Jo5cmf0C6Td41fmPqHKQ9kJPBd/7jP/+0vN3rzjxv/
qyhpaoVR+y9//Psp/iKUvvjV/sft0/7nw/76SX+/lD/5Q1v/ACT7KP/1I//yiXz9f37/1Uf78Zc/
+Hkbt9N991NP15+mS9v/fiRvH/n/++JvP//4Ko9T+fPn71+0R9rbVwvjIv/9ny/dnmBD9/6PR/72
9f/54vkj4/Ne/vf/Cuvp//qEn4+m/fN30/yb9BybRUAnEUharvv7b8PP7RXD+ZthGPL2F9xVqVu8
khd1G/35uyX/hmDdsT3dJMXRc27fvym6f7xk/821hGPoQpq61HVX/v7fv/g/16L/ek/+32uT0F3n
Xxcn9H6243m6blqmLSz518UJO2GSWLlbLdMeesxUihJQh/1qOYDky+qS49VBMI2mTE7IM9ts9Bld
UzJ1B61QI7JyDU1+gBoyA2WsO8CJ+86GyCflnY5WfK30jmyVc5VjuxhDAgdc6A52py/Tirghom2Z
i4UgqRq98vGJ8TBNoG51p02x+oNKqPgAQ4ueDUux1LlwrMwWW1dfJr7d5g2hbkXrJ6mbrCpWvkVL
G3shZ7PahbTwloXNHKRAWVZPmMHEhC/A5sglVUBoil/ZnfZcNhaZCu5ai6PKjzzrPW4wTQeEadOJ
j+mLG6ifvMCOVrnCtB1r/UM8PjEdWelhGPq98J70sF0mJqZJBX54ruDbjsBcIxchgOuhDU4hREwl
ThClqnalk+hOVRG/k1t5VHk0HESoY7j49BzPQMwDQLSFbz4imtkXFc2XsRve5Hxfa31wxCLiFxbt
TGGSBh+4GUYoRsLpPGxlpH7SdngUA23CYuo+3JT8qciZSCEg6yEbf6QLXnDichAa+JEF7ESe7f0K
jOLMbQiRrph2nkXdQNALSNQIoHUYoikeQVOUtv42w9IRCeLGjLI/sPN9weFsBsi6mvKDHkhnURtx
usxG8vvSaG+gwCurAkXFBA9cOZg29aZD04i9yXOIe7cjtPQVnI2kBepDbRcPcU9ABlgvJbuV0dHi
njMo6aEIO4L73HvRkbY3TP0LOnsO+wgaQ8fWl7NERhyGBHligaRIhfBfKptB2zR85rX4Zdke/bs6
empT89UI3rqKbVYDcCxaUgHZXMiclP4UoAZB0KZrRA63G9Mu0ZZ1dKx7D0WVgYcnaXUwsYPz7GnD
U6x5d22pHpOKmPppvLW9u4IWEpw8vAjLaHAJKeEsD57CXSiT1nXd1vSC0YJ4Hee3LIo6SG/TYUQD
geDvJaYvvMt77zzW0Q9OKLWaL32BGSzoM6inQo5L08DqH6HXGhv7qbRUeqx7qPyIidWdCY5wrL+j
ptKJD5hwiocmkyY0OrqLJHhy+pOy3kydMHEqqn2p42S4EQhEmhuL0B4GXzECHZVDNhQysbQIcz8f
GwbosnU5c7jZcmpxe/UdEjDgPTK9MyWzSiOBv9VC6shMRjMRfWFb+/YQ0R6SppixIuo12bIIwO0R
saeB9Hx0cbaZUbGqq1FHVRmbq3jUAIeaE5SCyF0aRJsvGqq85ZwBxS5n+ZMqbVu1RCxN2HCZGzL0
RjE5rFLXKNcTAfNEBzqftqcegoTxt4M1cZNWdr+U0I+HhhwbxmpY5aeo3xMQawrxbOU5RwP0B6zE
2L2Jw0Xrpt/DqnnT6brlM/NyOg6wFRSxtnYjdbjiJLzQuvfLPP9ItfRtCBGZRS7ldEQjSkGe7ZLo
pZyIqyw6jKm1SxKMzeYcdeBLsFetItJlyYkyKL4jrvLt9h5nUmLmslo3Kcg+Yzy7DclGYtK0LeEO
sw2g3WDkGsl0RbIfqNcBSG9eIV/u+ttqRnBGBfQmx4DH3VlB05kGrG/1uwgMa4lenDgWSXSSCW1n
6uAN1QOoGKUAeQ6a86SJ9qBg0489+fVxQLdA0qcY6EFKPX6d8pjhPXZsqn+5CcyQACcWimVguggw
JRSjsT+OOu2DoqeR1E93rUvKg+qfVEyUQEWo39KQn7NCCh03HqriovqOySasmaqAgHhzI8I2DFUd
ZXWzQ0yCWPmU69R7zsYWPLgWM+WtFaMptW7jeS9wMXOo1L/vzITJ4Ii6SyiDoCdadn0/PkL4CICt
4aMrRZstJvO+SmEtJAAlytj0FgyfnwRi9TAvSe6m3FnOufZipDQQeUhDwIHSfO3NozA6Z5m6GhJk
9yuQxMm27W7Al6q1Dvh3W4fSmg24Cgv544GiHkz7u9OaEzJqeBFuc57JRmQCshAYbZcKadhC689l
C6QvC4p6qSHLRiNDNLshkdng76vt0VrNTnyvRBUzdFvyuLxKmqC+FvJUT2F6V5isC8IOkR3YoLLS
3gZgPfu0XdFDDhQERkFCNYr6ipRavxN5scr0aEMG7gNxf/ArZbg3qhFHBPFAzO4XTfc9Bpm+GuRb
qsEtkQZCTbMEVpp0VNOMV2pxozQFI4zTMQKG5MbwUdPXIDIeZELWdD9oEC7yhtsRSBDLSbqq6vJq
TkxZRpJvbo9wSqt1VlwxlgPu2DF7lk77HdoSCKHLxCdyoZYR4RwEAMQ6LBAhJH+mySFyCOIUJGzJ
oRtZrNnTU+Yzy6axKC01e1vBokFvWtHjIficfuvJ8PiCUxt/GzrOjNIBwzroYG5ugeUJOR2ODatt
pobJwn2MHtPkreTwDF6qyJ/6OMEVwsOF/YHI2jYQWw1jzEJLC0bltKDgUe3ZnQCHFuhuHdbYLou3
ecYua5Nijoj05kL1BrSaOSkpEnGyjNqjFPGDNosfz03uykAsOBqdwrp+tWRJp9fkTlReC/aM6waO
1Lbry8A5gaeAQK8IZnCLo0N6OTV0S+6QdXJsqwIxAqFDNSD4RoliH1lnmPYV4vzok6ntBeVExiBz
vMl7+12vJj9GPBgl4EZqC4n3cNPQjHn9xnKwHPrYzxx913TIkceA/oRZt9cmrKA3aCgdQjT1Qb8L
buM0KRhbV8DDCt3ZEEDdrsQ02/QR6VI7Zb3smms/MJmIBiNYZAZyLTMFUkcw6qLEQd9CYdVaWlB1
TdeD+PeF6Vl7PQ4w9DjcNHl8zSYPFHdDb5gjhifAjuRMvQMyb1279/OCBdl1aCG2afBQzfT0S2ER
JUGvRwyjrwJtl9PzomVdX+yhefE0+rxzzUxRDvcTOnTyJlHUm/qqbOujFszXyW1pzEQmIWL2V4EK
o0KhowK6Q14gT5VE1upl72aaXIwGSZqo7CPVWQ9EFj9C3eNzshsWRCYhOWs6Eh+1l1YeMR0tcEJe
yb6gGzP35YZ83mUfIu/WyAy9jY5OHlAKF39cO09MUnGT6mQ0r1Ayk6E2L0drDI6uw5XNkHUsk4k8
Mkm845AAPKtRLHpQ+mRNq1Ggom0gelnGY+XE8pQHFIJTNFxm7d1ipVpKhnOyy3YlXXoOHLQOPOaa
3lwcRzpjotMWZj99O0T8FITvecCaTZDOlh38KEEP2GYN8SoJTHeNf+Rt0vmZp1LbF1pcLq0eEe04
ugx0jfIhGGJ8+h85Y8xFI+Z+dTvWJA5T6gg8A+nbCZkh6IhpSBqU4aENPSYaoJabte+Et6E3WnKt
HA9263xyBOPUiv0zxHPsm4XB1cRmM+BTHhm7poBEO0t9EN9OuW5uG3d60Um7X9FvPLNI3jJA6mZR
paQipHb+WHx4qfiZInq/Xuy2gJfZcWCOcXZfI695cMsuxp8GFTsvgOWoaF7KbCa5dkq2iQNiv6np
W5KYJBQ0Tng5i77kuQ+L5MvDETWl0bsqCbjnIMUBGtS+GCfgZF3zKIrsLS3jYKl5KY6Mimh14aJt
KsEmioE4GedV7ztz0eMe0sseuIDpfqn8tmeWq2IAudwDCWG+8xC1BTmgcv5O3vQUZ0A0BhvdZW2s
ypskBQTRzSMFZVJvTmIMDk2DndNqsn0fMHmqTOSuQYuM+tZFzbLxKLiBds3AtthAd3U486d2w4SA
pUErviQzUJuGlx8l5YCaisCqkA+b0DgasT0z0kjPUuWAf4d8C1gOIHQWpb7hfDoSIVlO0QGNjuQZ
qyN5CkPSgr7IgGtCLDF/Q9CZUfAhYWSPRFY6hU2y8tIW2B46uNhYOloW+4aL2oMIum03YzeVI5ep
swBEEsJ6iEZsVb249bIOoT15XFZ73FgJ1hjzMSnoYCdGINlNMGCnOaFXJJp+2FPB6brivFiStJuA
0q0G+SI4+dpxeIcJ08/KCYSOc2+M9q+M4FpNQzxtevvJIcKsMnhG7YxsoDpJLw3vAsZe/jWk6Afh
p61LOXwHmlX6ToayW7+FOTZcvK5yd0GipasCXwL4gWUAKQ8cDDhimsncNS1anQAwADqNXhIErkis
XQqKyyhO7jGOPvQpa4EoEkAgrfsAXOuOGfSTGjwDG9Wwk7SLuerHcfbIXgwxEvWqgR/Rw1rGVgIU
K7HsE13Ix8bN8VDH7ybfh054GbhURVGmrbMy2GYKw1PT8WzYMc303iGD/DuLQwc8RfbdcJYAkD4/
SCH8BJrDjV5YO8MXhS/rtCoeZ4m7zVHBZz24n6MEWWEq92lgRVRt0VK2pavBoeoePfoBXQAYIjXp
TyI9savmONhGtPUkzz05sMnOVSijNR0ZcTR3HeKkdkV1am5nJpL5HIOP4fdblDZ+m8QMkRYRgynq
XvgAGUE1ZSiPIsEkvHMJ4Cl0vyE0Yyx75rT1ua5Le4mA2PaHit7nlHlLFArLQIM2HtsIVOje3ANz
YyNo6nkxZFir2Hi0qIRWn8/cVrlxsZhtEt/J4MKsQj8fBooKqJpEJUcrd+rfzNz7DF+EGNDcVsSf
F0H1anWccBpnuDfqvF+6aFi8bOp3xCtxuB9mtL66IHln1A+hQX8E7R5Ob2WDqMi5IyBa3Jszrqs5
usYpewbDjZi9ejZJdsM5ZQQnPQ6fLTFuZdxdmqnfpv1BCAATKj3VJIn1PB7R1QzwKBSU5EQHY6tY
jTVRcW2xZP27iunioYsX0D8pMTD66p0gBtODT2RvTztLARXLHX09zcGuMbS7Cvfb3PX3OMCCxnkw
x/lURfIU2t0vpwP3FF5TleCEsfDBOUa8m8lQq4s9Klmg4gUBYFL1K8dpTnXoPWbJQKzpLfGNfTUr
old9LD4DQPdFofRFLGgSaNRCKgGjKzXvs+qAZxjBLjGJh8wph4nq0BkmmdVSD1Mi5fCSj+Z7W2XN
glLgvqNdnobuoUicXx5nW2vO/Ar3zSgJaSEiHc3mvh/6nWI7FJwJZw/Z6uShVryWYOmqTgCIaUhF
cs428pzQlXdOQO+pVtmzM4eneDhB996ZAkdHj0Je1+6r8iDYB10PjkWTIC0tsUCH+ky6zFAv2ir4
srwZiiEHu7I+KKKXKzZ+9JQoCwG16t0B38W10quDHRJtwjn4IyvcF8OK7ovJwFgNsCTBjmlRYVo3
oODEIAphdupmeJDm4VBiYIYb3aj6wGjfNUmSDSAYZaKrF9h8oQFo0ljc9r8aUxjaMZ0MthDXUq0H
68LCChPEGdpeoKJ5g+Kl4784UuO2CAa8objkQVvLsl5N7nS0hiu0VDoQFOBu0e49x31KQgPBWFtQ
GLBtwUJDwKFKbqM60z71WPseTPZTp6Rv0LLkzc5314hjWIyAKr211oue6OXsOOTmqtJDkpHN8K1E
m2YH5jtO4EWR42MuzY5dmFDq1F2bVfvj9pImf37oW5Is+K5VFHz2XvZr1mnguPAIUERCWqiYt6OJ
t6+5oRBcmMEDR7VD2baSy2I8O6D1JxFhWUVD0yBPMzlBrQInAJDk+b0W36fK/cqm+mzk5HQacBQc
UhH7wnrTDcQoHQToeYk8+Gm0Oj9LFSIPTUCYazdTRBKoNMAikadD53+VNC+hDUE6wo6iyZLaBySr
xhxAaT9z+iqjqxKO35vuC6MzdIfMg7W5gJhrOnLZxzFLkC7hcNGZ7MU9UWzBCSM65mScv04IYPIu
w2IYRhz5YwfvUmpvxpmMP8wJz3OAYUoUec2bvqKIzlZZQLyWURdLxlFLHQOJFLDGvfzeVNpz36zs
flNNJZG/yGubQoB0pqEUW/ovr0PjUlcYXFLP9bOKji4teGoUGkE1SW+onV87qmFDIjGqU0xyej2A
EpgaLFweZZSdMzU1PKCdM+dP6sS1SiZrqVjYGsPDkcz5uqgcsFXD1ZH2qq86RC7FDG52JAmVw8HC
q0kUm29bgajOWmlwgannlmn84lT2jRlVrIpmuJaQqAqDdlFTTP27Cj4KpwUN7Ln3kIL0BaRb0jyp
T5qU0xhtnbSFW0g/0hNgdVMTSUv/oUZ7BDGmKhbQZSxS4kItAkuT2qPjHfI7idF8ajIPqSbFZ2D/
ooVy0DPA921D4qbDY0aI3yK0OE2WBXY+b0SwyT4G/qFmbh9odrsqppyJ9Djxnbrw0wHwu0mwhsw2
b7/pQdImfz5f5nn5baj6HYFQsmXn8DsAfrPHEn+Xag0ozTz5SERz5zjUAEo8lpVNFarT4868qd5V
CeaifBpOOjtddXMwQkm7NAWiGmo9q4RcwHlFRfHZiQnfbIt42XclWZ4SHbmu+FHCzMy2Ud0Q0F2A
UxjV2U4zudTSks5yBPs4dKEftT2JTLatgDMa08WobG/b6ON3TE8unKtkXTfsxLXdfoqBHmof27SS
mvIrbYDUxUi3k7naNxy278qeh7dL9Xezjj8xSJDYOtIENhPvO6vsdWWsBl3m6J9YM3ByI5amTzSk
QX3WLE7PGZbLxORc2yTN96Qbj03DyhUwiy9ySVaMg58pVWBxjBjoYMwDMmcUGGnCHmI3yE5Sh4tq
1x2p6iDTFjmR4m0BG1LBqlsAwmOUnvuBk2DDGX4l/a2EVoRuhLDZgFcMWMgzHLJxWQPvT4PMp1/N
e0RZq2hQbKrMQa6jBo5Acb0qkYndsF0sRTqBwQiRU98bYbUjLJMLQdiLiqx7jRu8nKuDNYVnzSVM
jd+dKFmlk+TZ4j52aAxpdGU2g2CPqMp+o7UagXRt7lDugClsDejDhJ6EDGV7j4jStCw/TJd+os73
Qn/ZE2Vk/XQOZNdyDmcWcygdY2E2i9acfbuMH4s5T7dFVyKY7zHwmqZOQh6thoYgV9FwR3Zp56PW
+aqSSCcgE6x1RSHbBC7ZNImgWB8/0V7ymaHq/LzTu2Vsod/qFTNqSevDSVhKKyu8yCwG+pOYax4v
bk6m07wbDe48bYKd2zQ2xcj07eUMm/MeAJAZGBTiVIXKRW6qYN4yAKDhAf5ZU8Sc5UmMMhOiY9R9
G45zUlV0gTJcrYcu3znsvseZAW9TDoqLSEhiijHVLeb63Fg9TxQtPsbU8liJ6CgTnXgfDn4NqIHM
1qsl+QeWNEDmNzzUtH42XCDTQAxsbpGSkYBDQbjQWi7AePPVtVV6Jypgj2W/DGvFgIIVnkr2xjSN
CBDtCFccy5e46vYmhCGws8DOlQtp1bgPLnosuzumZig3eQMZR5WPTgZIJC2Bj3OAPBa2+go7KXHg
b/IYViemgbgiNUDo8ZtGMFERk5wSZAT1VfB+ZthSdjzv/5O7M9ltJNnS9KtoV1VAu8rnYVNAiKJm
KRSaYtgQLonh7vSRPpB0FhroTT9Er3tVi971snf5Jv0k/RkpxpVTzFCkaJWpTuLiIiUFjObmZsfO
8P//GdRjmPYTu9mvE21yMrbV+ChWjOCjNrev9JGGCiqu9h7JJI02dtGnGt0ZujiT1g8yUpbht2iQ
XYDIasHwn8YuQjMBSDhA0O5e3VJLIbEAEK119y0PVIun5xdIGcAxySdJXxeuquuO9qNBZIu0q0Ex
Hx9Cg7XWNLT/RIiSHwNd61kNlaMJdNg6udaikEpY257MyJUWZFVRfDhHNmPcM0wLLQIgDS63V6yC
1G05e+MpYXQ0JuvtkPynKUnz0VJKYMBmclmFNKIxgXTksPsgGGqDGMkf+iBQtQuJ9Mazw5FC85sx
AB+Uw5RPlsFZnSCPjIOLzrRXxj1rQjE1jC2/qbzJSTqfNDyQHxhk4ckWzY5SFW0VXUV2Tm2F3CFT
MtIvntLuKUZr7k/mn1UPtAQsGp2MrXNkKtBNNTbx3niWfEwLuDSOg/7MTPfnRHIiNBiiKT5DWD9B
koh6hWqXRDye6Cc8ySDi5bReGZMhnc3jRzec3RaRsOQ4gbEz93oj7t9ZaRWAz8ujcoQrbtXFVywK
TG87gNgXeZM9wTt3qoI6bzxGfjpGA8ZEX2NCpyPNokiSRPvBDMbFDKhJbH6JS6NAUJX+WXOH5mcp
Qv0ziOZeTvUhqsLH2IhQRCECg4k2HOvZ4GQAwW0cKxxyhyDPpPgxbwsPzKJyMUpLOmC2AQ2o3fA2
cAoSgBMYhE2h9tvWvGptUHujEtpY2ugHg1AEZyPHpWjo0qu2IrgbsJWA4KMo5MRnoTooAFYQbY/L
80ZBU8E0UR2IiNhhuIRgEscwI11KELAYRwFNTELkO+nWa0acZ5Zy6vYLcl3BpPiiITREOEje1yCI
bGq1OhmV9UNWkzVJSXKSuKluo4FKTkZD4nFugm9tJjOgQDhaVIypU07scXoK9mkPLa5+m9UQcN0G
xGVIKMCe7SmxyV4oiG4CEvNW+cnQwLm746/eNKnvSqW5ccOAkH6QHkQNzlMYmRBHMlGt5vQeDZoB
4s2zmpRkBol2EMPFxBo0BSUJNakOJzael5eC9vdsBR5wQ3oSamC0FycDsL2TkJZbCg0KNPtcLcxh
EYV0hHcMgNctmp5Rdu0GlX001t1vk4TMrGvRGKUYBH17XKKm2KLh3wbO1woHdurmN5Nk8NHSiIqm
7q1OT1XDbG89s/mIKOmVE0LELw9SnS4zLEFfBZJDKQrDr+T0I0u8+cWAprOFfRU4962L5q5hESEr
UXQV43CmY9InlFKwF9NLD+JCiacXKqnVb535gZOD7XGd5iEXzTej/DZ23TslI1FOBfi2qCenDU22
tKS+mqT5eZqPDjwkOGHCo4xM764ofSjsyfe8Kh9bbfyV9PRebc+vdbL2e4FCTsu05+P9MSnXSaAl
5wEwTfIWgkZFV/HRtAGio2sEbkQZ+AT13niMNdcooYWJSd4QzWkoMaO70SD7FKvB3WxeHIVufDot
25JCwBS5Z+1qNB7TWSidwUJqvaHDe9VpcTcxKGmYND9s07F6OBlfkFa9bvSWLm42Pvhspujczsj8
5GMDqlqNkEZCZbo3TqEEFXaMCH9zprhj97jnxRkoppjONdrIdo5DA0CBnqB2DbQL3nYUItkxRtua
ssuJkU68vuFQPE/JTH3UMoq9KBm5vWjW1jAWXch8YX0xqPA07bZ0EWiZkO9y6AUF/ujLKB7RxCYx
b9Q8To9oEU1oaiJIW7cRSg8qTEGX2Ae8zIU9HffSup6eZFQlwQm2N8ncpGmWBtjSHmXHTYDimuUN
IKp7ogLnNrN+mkJ2GMV0b8hUJFEMXHHHSGlRHyGgbYXAf4MpADAHKD99cDXglu3sswPeFJ01WtGQ
z72iSjQ/UOcQAwdAlG1qGTilFUL8OBfzsERPeXKaRMV4L3fUqzgkjp860ysnipr9DNAxu7JEi9ZW
e3WV2MC6D6sBhUDS99SppqRbWm9SA14hKCd2mLGdosZQ9opS8UcObR6mRviVBtV9p6EHDoQbutpR
JwzxLd2CNjFKaYIVneGhGmkGFIGTuZ/g//ZmAF2APVafy4EyIfYnvRfFtEEalEl8ELjNFy/GCRS1
Ka2Osss2PyCDlF03dBIZCwy8pg6SQ7R+s1MvpO1COouQg0tYsJCbpOc0lndoo3lO7XRSJgd2pAc3
QVB/9jSAp6Mp2NiBO/mUR/OAZNHshqIMaRgKCG4GwDSkiYyR5NaRnURn0zEN7d3Mbk/18cwlq42e
Ga177/JgCPJ2jhxrgpMxHx9qU3SiGBoYQTGdEELPScF6iFGQH+iNp6ZOPJvMMTcq3V7cZnzktsnx
DMmukhv72A30A2fQ0FaJLoWhW0MMQ142mMGQGHi4rGVjXBXoJyK7UJ/B37L3CicEtgCAi3Q6qCLb
cQZ9aGDkg2fjj4NRqiEo0YKKb/LZngfu7rSec5uOGo02ubYGrHtGhmAWnLnB9HE0pZ6mzNVDGkw0
sU6H5wy7QE2brEtJcjZHnesUuPONSrsAiIwz6yQZjHoeZGhuP9Q2iqSi+hsqgGTC0QFkydgwhNzs
nTWY3U4H3q3RIK7nYdS1AM51UGhc3vqAXtE2SkGDGga6bSrnDb5DMqoITJxRCDNpoB3FNmKSaLAc
QtbKejRKcHqjgFpSgTTkgTUX3BaciVQfnepaGiBA5FhHJlVWOgM48zO6FFQkVVSFymM8B9nM7R+Z
M6geNu3TBg1pqYqKuZOp4Z46Td1+ok6/pA35x9GongNJu5wJd1arUAs2jPZ2WlKAAP9/rRtDuxQ9
F5swR94lQJh80CR7mYNirQkbS3EoI5fkFWeD9mucJvSXHGjNwWga3NkBXrIyj9SzZExMhorOlHzt
kcduO9I+I8NxVwX26Ihsr8LxJ0Pd6NHxJKDFaTXTSGGQ9WmpPSsjV4eAjd11cvuwCKEr0OIFmNHU
urQClFEtTzlMgtgkibI/GEz0/VZvYDWlHzEQiLFNmbiCnnFPHZOeHls4sJNB1kujGk2LWoOkmqFS
3SQXqj3YG0+Q7p6r9nHdiB64Iw/Pwm1JKCuA9dT80hmrZ+g6I4hR9Y0WwWWqDC1SuK3rVEe5i4T4
LAF8VfnzQuANQsMP6NfGfGmNM3ZPZjoOt/AMR8ros2N9tj2HLJV1Ngti+gwXaHxMYGqNAjxQT8BO
dKtS9y0nvNfBi0+zJDhU0+aWfiIKwuQkj4JLV5nN+xqcJWjqn9TS7SPk1kIuBUaToB4WHZpaiAbv
VEcSwZoA3uZyDrPCoB4ILw8P4bYaAfyfQwO0G4MWw43rQXyb7Km54h1SnTqawBxInC8jLMM4CrhG
WEJ2zX4+VyGHjML02COCmitg//TISnujSUlxGmbbvhN+8VIuL92kKmHVM5QaRw5prBqF+RZlNSBu
NIBWGjoYtBCjyHMhpB3EER3GFO0rXj8N3gZ0b06gHAVO/DGckeDJ2nlwPFLGbd8i70IqLtNGBwPT
Rqm21g9B7LRIcrBD1Yi03rwAGjYJPOiBCBFq8B6iOd2+mhGkDS8eNSeo2iFhbV0jWHpR0lOG0Asn
ZvQR4E2ACL360VCB4MAOPomNlDx1HffLQXVJmQhnUQiYlsjEKZBQMwuJLpTS7xMKGEB/mEDTnrXm
QMVvc8f7iBp8rw3rapIFALlMgHAAJ1DNDM7CBJHZpoZcoI6zYyMBvWJiHkL7s2Yl1V1I4w43BnlN
woZ2VWP9xAae75gjHNEscaHnXFRlEp0nVHr3J+r8fDahxptWCBqMo74C/jpyaTZk0u0lbDx42blD
n3DT+ew57ALL0ABG08LICkPrKK7Dk5h+T+ihwk6qiyI9xPxcqkEObwnfb+4CQElwJ1Jb10+8UqMl
IGlU3NNqDOAJ7RaIIMBgKI24k+w0LRBRoqNHTnSuGTGReat8CvEo4L3NTlzPu6OvlMPbMIkk44nv
eXhN0Ix6MSi+PT0NP7s1hXy19Cj3KRWaA8YElU/kfirtoxLSN2IKctDA6tHKxOzheBQXzWxE0NEb
zOLkBJau7yKnBZCeQNfIjQE1ttFd6sURWpgzthkmQE1N5P9c+2LggXXQUtItOlJ8e4od3OAXF73U
qCgS1wAB6I2yZ9rh6VgPH9EBicAQ5oeRfpc4g3MNZg/kRtcA/TC+aifqxwSLekBt+sQgLdWLPag5
jnoyaGwdCrE36c1VF6+Ksts+W+uxjinkEuH7OTTvMjKsPs5iQ2EBVwnihrZv0kxoonh6fzQHQuZR
hfVKWo3NPS5xDxT5YTKg5/iUuBq8xkVBphBAA7ncwqO8lpIhQFL+k506o8Os1Kv9qI5utfEg+By5
2ZWqUymmM1kzQRZFrY380LObggQjr51IvG/NME1uiGbM3KbqWRk04U7s6de4pPlgmKhWj5efECFB
LmnxCHuTnFNGhwz4gR5ayzTkjVPUNwY6dsUABUdMeYqrAkF1ojcw0yc9ZLgmp9WglxZA0mBnnddm
TJslKhZWS5voEA5dqQX24Wzq9atWBW5DmSCmD4A+4KwVGmXqfBBafTNH9iuJBxzjOTfFtEDRTbB/
M2M+6sE9opQxSy9wpIt9Wn6RIh990QTQuAIyZVsNDaUG5wpY7T1KsB+9FMmq1sZpLAag6uLRzNrX
zNzPlEHbgwFOYxst76elS6kJ8zeFA2PCQQA6Y1zHcxBj5kxD7zCeIEqFMK4Wwt1MsbQDdNftKPza
DsbF/mww/ZbMI1QHY0CmKHGQm6d7hjr+ZAYXakBpI5t5nyY2ri06CaDVVKDbJap90HloeRjUh8Xg
LgvT8ZkTkSExJghuNrnaizSKa2RMoti8LGr3Po/Nc6rvAAN0y923SzC4LS0S9kYp3MQCOYoWJmGV
IYAxSo0+PYdvSnLsoJhQOI/YS3tJIxret8FN0w4IjLXABArTUEVCGTX3tEuzoflgELTRqZk2o6sA
XYTCAD0cRPFhoqBbMqmV4iJXaZ/MSoqOR9k3y8GRiDyYxp5D7oB+bfSLn9RwhIv2i6U1fkWyf2/m
hiek0PyKvjsneYnaUWsep/l49jULv3tjYAxJ4nw14IMj1uuyVb1qiovb3MxBPWpAHkxBDFNnBR47
bUYzxDMTFh50Jh0GCgVdMVLBsaHCkkXtrOANQcoGCK2h6Ymkgzub90Ik48q5ADSVynfdiKm34fDo
ybk3TtijKL7vEXG3lgqkBQEpbfZY2xW7Fb6fabjfcV+/DtwEAB35bgviLHcT9TD3JKRTU2soVwnY
FQzBgJaWoykonim1KFQbQy+hjJQOrrMM+z1S9H3wF4/KJEVDnwyXSn/xWIT1WmEel+m4b8w80MOi
qSE5FVpDlt5RrkMXyAFK56ahnLRR9iU0w8meAsTHCptbJZkDV4MoCzYiDPeTtLQ/JVQiFZiylGXq
j9BPnRB5EmrwHqDqgDh4DokWPD1vvq6Rs4lg+bV4GejGcKJC1qZydUg6ug3MOaOpb2xfohyvIlaQ
JgeDJj03sxp21Ui5tROIV7aCIaS9+3wKDpTshw6sBc67pyf79gxLyBJpJTAZQy/QbXOBDLpjTHhg
weR2gu8wggVXT/2iKOqBa+JQz/LqUYFCGzvTFq0k59s895XCenRU/LA0o6YzVedHBkq2+PHlZWpP
vuWl9bF2wCA7k/yqMsX79VxaroEQaYEIlEmG5rG9X+eJedSktzUS0xr9UTz0n8iVinLmCGRt1TYP
QWnRj8ybzA/H5jCZoakUgt3mF7Sz5IYx5yT/oBTjYVr48ylhUJyP6HdJoNAU3+nycjFA4eJIn8/w
D+Lmkq5iBipWDtCDoLgTGZ9qmuynYdyLUdudhuBeB5P4uporBbU349uAEaeecTt19fhgNqLw4WUV
Pe80bsk4A2bgmREirXS0hE5zHBNH8Kg4Oe7MvaHVTV+dh+cBUf00B5GvwULeaw3nKCECUk2EIeMC
aNw86RV26bc5NZ/5rD42kNcQ5cbJEa2GvilT2BBgACh0GfeDePZtAkZglBdqz6LTyWhcPg7yqtpr
WDrKPzQPTLRbwAbOIRIKt6FCe0lLmSEn6kUHlUH1WxnYlC6T9sS05p9rLQ4QClCPylK1LpBxOrYT
heAuiK5cC1l3cFn7seKRK5ggehtX9GKdglQsWyU+gDpW8cfI7jUeHbOozRmKbYBiJEUdzxRwEJz2
cWh/0pOc7jqxB21fHzt7g1AHX2+CXCzCdLafc6DzClAhGFP1KEAEgi1Q7avV6Kuja7DI8cHN1L43
ayEeV0RD00V4xECXuEpxvtzpmBgCiqbmhuh+DMg1Fua5kObVlJs0p1Q9UK+UaRn2jWZ0EIxwYIoA
Uk1F2DojyUaJ8LSsijFFXnJCExXt7OJY6FO0EyDnLY3j07qlh8LFjD6Zs9p9KHTbO7HZLDm/t9LA
OqLcKMJt9bSuSCrrxjekouz9pvE+K+p8dAAfiMuMupMVKRe8ASDpBmrsZj6mSNL6jjm5TGezbx6p
IjA84EEta7ZfWfZZoACnDlPH19vJiak4+ok6c1EgVbwZ/TXU+8LM8SJbemSGrXVoKt7orB5800Nr
fjDw5p+jNiJVhxRfrgXtMbw4uiGfz8mETQccXNcIRR+M+UlYjFREEJykF1MGOhiU48vccq7+OMvu
Jk/53zpxrkO4+10i3hb0umdMvBf8uh+kM8GOWzBhb/K3/aMVm23zQL9I2DPX+HqLGS24gj8bIPGh
FDaPUPpMBwKeozqqIOUleRY8/V4zdzWTqoprWOriA9UXLvCzlfm9Z//5Y71kML4c52czHy5ojIKr
qC9ntCRt/ljDP/Dolrpr84iW7Tre4tNdAXPXtjXdtVy4h4sPZOb3tQKg+rd9+5Z4y7puwgtbfrqb
wN41dVfTPf1pCd7dJjCsbVdA33UsV+OqNZfPqHdWQLd2dU6Ao2lPe2S54u/oGDhbr4C36xieTkMF
NHnFh0d8bgisXcPg6R3otO9s+z9NaQsLoO/qpmUbutY9+tauzY2sOagYPH3e27MvZvxDm+Et1s9U
dw1P1VRbe3rE7mtXjF3Lgn5ta9p7Pftio261BIaL9XPJd2ADFx8s/LOdrxu7kCZcShzYhPe19a11
mv4fvfYNc9dzdUM17CfT3n10w2BlLM1QNeij4vPuDL+7teNjc8h5+57ePfv6rmnB6jK9J4PvLZf6
PVl8dct9b7m7tsvR1vF+Fp+1FbB2WQAs/rt9+fbWrp+162H1PcN58nu6K+ByOEwPw/BkF1T+/L4M
gLOc0duvPtvg6qNUa1tP7u0Lvwenz9Osp/P//gyAJgKWrcy/iePj2K5uovSw+HRvQHsX20BjOe7I
5efd2UB72wvQQrIF9R7P5iZYfLqbQHF2sYKEBs673QX69lGgt2sLa69b+qZdQBxsIT9DjPyPCOl9
mQLNlGANDZrsov2AAoj4dLeB8INUtHMc58kcvruDgP+2pS2w7F3Ybaqm8X+blgB3CYEiG2zd0+e9
XQjAKrdcAoNr33XRaVq95q5LyEEwSRVorrf8onfkEHnb+oKWhq3XUDhBf2rx6boDGqGSiwSVs0oF
vbsDgBO/5ds3hdOHoXdWmaDuEugiXiBUtpx39/YXKoRbOQJcg5pwhvAHf5zuZ3Gg5u1iFEwYZe8v
BfJ0GN/uBxpcfy6esGN1X7i4+/kDqdHVmizdrXd07HVtGZe//eFNIUznmY5tPCVBumuAyXOh6qiW
CBHf26W/rblHeY+0v+nw4jfdeGLTu4THtvr+Nr0QCdzqwFP00PB2IOY/nfeu5y+eXRM3nbm67n/9
9f/C+fhRQQJblzwuakfRsHqm7/jqP1iVWF4O8FQ6EfURsnuO+kMycfFPhfrjcvBlGUX8/G8POSUV
+kculSyf/UEIvz77MX8Y+tmiAPTsl2v/piMsWb34x0+L83wuz3/VF7Wd1VJsfMbVL4+iYemXD2gP
L8pBT099sRCp/PC9jB785yKVjomh+Mekhf7l0yM/20c/HTKr+bZ6bVgNLcktx62izkSxaFuOCL01
L4arWS0lPS0RIGzz+BdCq3PnQzpcX1hKI+6WY39oqrr0k7V1cFR3y4W4FiKim+ZsaEgubrceH8VJ
6M5YSB6bXJcmOXPHtQxww9t9xyXVZeSW177FNFFVVg1LJ20Dzcc0X6xS8w9h1+oXdzd7xl/biKQH
XSp/fAN2UHNRiafK1N1Cb/ii82GVFzl6m92nIvS2PDo/kGvSAPhQj32xp97yZX4QlsP71bTFUXAM
Azgr78fh9ZDe1EVWa+un6vkwre/ZETsXwzoclomfPbL0y3HF17om2n0GaSZRZyKC8oQs9itfu8ks
/qi+vzT73ar6H//7s9niDWnaL10bz17KX2Pp9/ywpOXJajEX1u7FsXs2y188DyB0yqbzBkW55Xdf
2C+OeujP/R20oKNiNdbSOr+4mv74hI9Lv7sI2gsD94ZBq9IfJp25iirptsvAXMerURYLIBJ42w4K
5PRxbQl0CUtA/2k/qlfTW8zWkDDs2fDeR2CxO66EHfYxXVsDm7zItkv7iXuoXA2zWIKXN9sf31zX
fvMY7Xwo/fvuVaD/9J75xZN2jWK7/3zKui7hkN1mUT18XMx5p59GpV8POzYCEM3qO4Vb/UJk/UfA
8jNH8/Owqnf2/CxeDSVWnOtx9ePbR/46TIedLaeLItq2u+Mi32HT/VO1Iy691XBizpbIIW87+mHO
sDvXzT06KBjOh85RRLJShlm+abL7nePqxaUtgBGgXiSs0Yf7Zod2b50d+TS6hDX696v+df/qrr//
X3fE5hmWLNj6/sfBUk18UtBswFoANPzUbVycsr/O/9jkDa7CvueBYzc47QSeW3ojm579WXTemUz/
ecj6mhf2dCAWZ3oR4XSG+p3g/JlxffFcP1mDvyr43hTOiTzdtraAGPR7nsRPR3U1nlhKCpg6OFXP
BrFlCryq+6qbsukN/zne9TJi/vu9956f+Y8dE2dI8GgO6ZySrV8tIuW97W46H86ih3w1jthFaBut
fnz7JXtNNFLvXJKcKoc73Ig752gRDSklrIZeHH2RUd32AZ68kev6hRtiSnBDekyPpMym9AlVUPdn
xxmf6Jc8nR9R82otFi8BPgpHmVrW767Pcvy/7gAv00d/vwP8oQzEmmedM0wi4PffxC++aCGpOlnz
xyUcgL3Sn0ed8NT42bb8xckKB6OTPTUlTLWXJ3m6FuhYEla2/9D4j3m5ekWLu1DCdA/KYfYQ7hw2
ETb9+eACbv275/IXF/jAT2Jh0De53I6MG6Np12YNfmv7aV9Dnc+oLqxGWhirn6Ypf3E9Lv3SDxq/
7Q4sId67HJZNd9BXvaJlHfVn4eltiYhcd7LUzVdf8/Z7826YDedclJ3tRsL0tZH/umtgUan5G94C
34OQ0kZVdzNJEjyuD/Nhee9HdEJYvVRxhiRs9A8liY3u/SJhp5ODCRL/cViFz6erS1iIcwxU2k2p
CXjBtoaVtkrrL02CI7hXNtkwWs1OvDFDwlx7fnqfP3bfmUDwbbsG12W0c0byrGNGXtZ+m3+UyH7R
SuMWdK9CU8LGPYJsuXMq/u/6w9Xq4RcXiyrhzR1nj3k2XCvr0YVx9UVvN9aM3H11mibhWJz4Rdc0
aDKStqdtGbTzdXMGr2X7ZVgWxU/zctjZbpohYYmXxesNY0vYGKfUoeLw5ZJIONdnfk54tjzFi41s
gKvZ9lCf+w9+/uKIyPCfzzl7BCfd12dJWOJzP3mMJt3yAHgjGWuR+O36mbYlvLmLYeF3gim4j9tP
Vzi3D8Nkk6+vuVLGj1+4Kpon4WxfEgZGRQEqqrOff44X+MW75Jpm2H6B2VitrzgpuiZhd9yEfrSe
LNNl+BY3/ih6udK6LuEV3vjRtGv3dRkexk1D8xHcwnUzB8t5texvvwBv5/fDDcsh+EjbGru7aFgT
Z64GWmwNGabuI/WzfLKDpE3ZFDv/utOv8zKvmw3ZdA22i4QHefrC0ybzqzAq+crVf0abvtQxBX1h
29W7LqjKJu0me2NoAtWy9TecR4+PyXCn71f1ajDxjpaYmd8fHSvyS0nRp1W7DqMYmFTGqv34z2WJ
8vmXgj4ELfVqjPx6VM915bc+L6iMkv/73/5HFYufDsuWhD4zOPJpI+Gv3lrHHpIKtg0Z8f9NlOal
cibql8+fkLY8HhTl1a/efmKvhwQF8Wq7V/+6H/l0ha55qk9N9uh3CgECCa87Er50P48fcxbwxo8J
I6O042fAtDBBvW3/aKd+E5VRBy8gGIsQlSQ4Mpe+kkTKQxj5SlU1q8kuXLvld0jI/VwTaW8YWYIN
OvOLOlxza5bTfvUS+OsSS5oq4Lp/w8xSAuip62tL2DwfiHLLsnOyXn23rxvEBSa5O1dNwmnaGyZB
1HQvdwl30l5esbCLcuPRsJzTh42uOp0l0SU4l0zeX0NFvsSqN384s0KrogD8bGe6QtNnW1dgfyiS
bB2zKAPvdFyyDF2kkyBhbzvbflWvQ72hbmw9bG8+FLZ7NZCw20ItaNvZHkQvavJCjmDrYf0yH27y
3WTUWQ5KP3sYriYpVkIIiGw75cPonjL5GkBSRgB62ADkqobtaopiwp6E+ubhsASv1x1WxjqA0+iu
rtDm2XZ1e2WOTF1n+y4Uz7Yd96ghAi87i6AJStm24x6T61gzDognSRi39pPubDUJq3syLNc2mCaj
vHFC2HLut12sqSbjBjrz6zUcwYL2v+1bO4vqsFl3TRaaCtuOfJ3ktEJc28CmhMjiLMKu18OMcGmN
/SCjLnHWzIbUZ5qy65bLSG+c58kja7I6EotAwpJg1sjk+mtwLkvCESEwrruTlZGl+B2WkCYDXkFR
Ytqtz8OoWi332+PnSwHEflyNs3htMpDRl/AKm2AtQpMB77siY7EWbCwUEmSc6PVi84KFvvXAC6sJ
xqSTitBlRB3XxRpFaiEduPWEJz4BXdnZE1DlV1vk7Vvtejp87F4eC4mfredLB0MQCOvbWJdx5d3G
goXWcS7hTW6/FE8Yz1MKBo95N2yUUdS+w7l6YN/1orrjXeg/pSf+YiYTi8wFNQzK7oaWEdVcAyTp
Xqq6I2G1SbAOd/LvOC8dhIoGulxComJZLaaWOaQs35098lsy/LnTvMonndX2wMPbL3nUzR8O0n/7
7+LcbArNHNPQhEiqqxkulB/DfP3r/rrUmpAB+Dsm1gJ4+R03RUJE90GUxjuDSgiQ9vK6otrXGVaT
MS53cufQyqhM0jSN2kC0MuPC6ZFRPOyFfufSlHFRXA2L5j6JHoT5goG+0xPAhucTlxF07A/T/IH6
Gl/z+vdJ2IGAxIaig3vnOSRsll5OramLU7Ek+C0/KBML9ZHsxxo9n74MHmfPL4Y7d8PyseNvCPGm
bV2k/REN45u6s+OF8vG24/aDtqhXw4hjJAOw0h83PjXsCJIKQPWsi8GyJWyTfhnVa9AuGV5Gvw6j
vOiaaxnFxhuO/SGwyu7IQrBs29d3SP23cwhfp9e9XmE5BGXcuQZe9xt+YdAXGwHl1u0XoPfb/66H
O4//dEzPzi5qB+2w7Yc/HWZtZyk2aAD9cZftLLpf9wo0GUEDNfq8DjuXC07m9qvAfNdWwZSSwHn0
A7966MKttdeJBa9vNnKcNOHpGGFNSuAEGGPascFoMG+/vqSy1gaVcGOcc5E+rOfdJByJcx8oCviX
rjHTZFxG5/lcWElYmas1XWSzZBTxLiIc8c6oMgz7YtS1hZBRxFvemgqtKyu/6cz6pTrWHzc/V7j5
XTqwLgPUfj1sH8JhkqzDMiWYiie9sBfacYigr1Zni6SWSIV085y6jMrQtWAa+ztnQ6D+q1mK/azL
QORfk0RdQ0frMoSFrpvHbooFRazV5N++xDd5N+TRZdBBr3/7n/kODch++48FvOKy/O1/ZQ9RV1+P
jn4SZt+AVe2ecpIpEsb1s/m6HUXTfvuBb4MXB1wGg4egOwa8snPgVx0fgy49288ZechozUHWZcD9
+yQ1YE5HqxkuTqAtwfP89sKh12UUoL5F6b1/P+1aDBlaUUsb+vJ8y6hs7QEivsEz6rAU0LRZLfrb
LceH+7ZLcXNAtkMR8kwkFtHMAXPw6oH565KaSz2GbdOaz+cvVhKR2Oe/6j9Xuel81+ovq1/+jD0M
hCyad3edBBPXywH571ytabNKOdfJzrWfTNY59o6EnMgh2Ysh12sn8HupJvvHHS9IhY9CznN1LBbe
rQzBkQsWeEFV74z8UymQXywVXZIK6IKjtdehTpt250/27GvKTK/9/SmLsowVeE+r7d4TCs5PB4aY
cSjOSSt+RlX52cv7/0G4aaPEsfX61vkL38RKLWbbt/H8Ef7TrN+HsrnvHHdtdZLEV75NLvAD+w1B
hoVzuueX93jWq0EXTsjqh22+IWiipGunZHDVxGwxrF07JSGME3lQZGExKJ2hZXCJe34LqmRTFVQG
NKq3tjtkJH328xS3tKuFLsOBXI27ucohg+iK8Ne6npgMwBHX7iNyXE03gpOR8DhCKLYTAGgyeEsn
7OO190ejku1P9blfioBlPQsmow4mgB+VyEp0Sj6ajNLXJaDoOheuXjc2lCE1ulRuO43qulpY04vh
JOpaEBmsyOW3nDUPa6G+DPzHDeix6NF/XEz/Jr9HPX61URZ3gQwIrqDVLtenx77Mq03GUJdBC1ku
1F0EZh9BPQE+EXXtpVV4wcqWUSnYI+EcVeHOXVQG0UYjj4bqaj3ffp3eXv/0GyREFntAYdfKVLqM
iKVHVIEQw2oJFltKRn772u96Rbojwb7Bsa93+kiRkpdpusdYRu58uTtxYerwt/9Ihmn7fFUsOYld
HuDc5xu6WEiyEjKq58sHWN4CO/+85Mb8y/OHoOH3657/60WyC3/iU194MhPPv0B0VfZoqUX/EAP9
GDpZvOoOP/fS+08JiT8n5LM3tN34c2OOTc8uW5J4UwuTbZ/yJzHxXyVQvOxig0q2n+adaEnGud2D
X7UehEm4Nq6FgmS+8VqSIWW0lzeTYb3hlMpIr/Zy4Sj88+mQ7F8W/Msml0HGBb4A2Ar1c6yaEK7c
9D0yqCa9PF+JUHcuFhl8kxO/xOvc8B5kJOcPolEnQJEh8HMAVl80QniksYkQIl7gp6OH8qXy2E81
fX8xUfgkTAoZpX2hbCYjEbmHUEO5YfVdY3Vzvd3xe5r7okIidqlwacneLLuKCdG6x85uciWUuwh2
O6QBGX07joZwPp6WaPEM5w/7OJzJ6nedh0DKYPuFO8qnz8Dnq/EWiVgZEdnK71+I2mU7i85eOzfE
rxHowo5fp8kg45zkIaw9LPmHOk86pSxNhlCToIqIHNXVcPi9s1QyiuGn6Izc41B3B5ZwNnphiVAT
GbsNZ0+TIQZw6SdpC07i5aLLEEtfopXW4gxNRv33Yjjd6fnJBsqIDB7NRbQGgpKBb73zM0pbTWeP
yIjoLoCEdUeVcaOIBf42pAy3Rm6UYfEvo/qBSHyj00ZHvdUKvf1KufQLUv/iEV4ioGlqK+MLknVo
mASDjn9WocqzWRVQRgl0GdweDRNSyP9l50NFCqmKMLniyiVJJiThdlC26jVZ2PH/aXS4/Zrd5DEi
AJ2dqstw0W+gdHRnK0Nn9KaBxrk2WQk78zOvFz9WLPhBUyMBt1rXRdZIRmXjM67ahttCl+GFvwgM
dRk6XSjHwcx+eQVBH5aBy+4JvUqRHl/Zm+dLbpHNcRx6UFpQAlWEx17nhG9KOPxJyZYNrUe3TUM8
fxphcP9T4C2Hw5zccWevyxA5vWqqdWSgjNLSzW//B6hdO3y+T2hOtPrx966l5yv55ybhNjVv/XP3
xaZnl52E29Qr9p095SvL8HS2HhJCxX/7fwAAAP//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_xlchart.v5.13</cx:f>
        <cx:nf>_xlchart.v5.12</cx:nf>
      </cx:strDim>
      <cx:numDim type="colorVal">
        <cx:f>_xlchart.v5.15</cx:f>
        <cx:nf>_xlchart.v5.14</cx:nf>
      </cx:numDim>
    </cx:data>
  </cx:chartData>
  <cx:chart>
    <cx:plotArea>
      <cx:plotAreaRegion>
        <cx:series layoutId="regionMap" uniqueId="{75BE01ED-EF85-4E59-97A1-4C11205B3117}">
          <cx:tx>
            <cx:txData>
              <cx:f>_xlchart.v5.14</cx:f>
              <cx:v>Energia elektryczna (GJ/mieszkańca)</cx:v>
            </cx:txData>
          </cx:tx>
          <cx:dataLabels>
            <cx:numFmt formatCode="# ##0,000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regionLabelLayout val="showAll"/>
            <cx:geography viewedRegionType="dataOnly" cultureLanguage="pl-PL" cultureRegion="PL" attribution="Obsługiwane przez usługę Bing">
              <cx:geoCache provider="{E9337A44-BEBE-4D9F-B70C-5C5E7DAFC167}">
                <cx:binary>7HzZct24suWvVPi5qSJIgABPnLoRFyC5Jw225KHsF4YsyyQBkOAAjm/3/kX/T5//6tRoaV+fKitC
HXZEa0eUqgoUtMHMxMqVC8M/L6Z/XOjL8/a3qdRV94+L6Y9XubX1P37/vbvIL8vz7qAsLlrTma/2
4MKUv5uvX4uLy9+/tOdjUWW/ey7Cv1/k5629nF79xz/hr2WX5tBcnNvCVG/6y3Y+vex6bbu/ePbd
R79dmL6yV90z+Et/vEqKSp9XX4rzV79dVraw89u5vvzj1aPfevXb7/t/6398728ahmb7L9A38A88
HFAaEOZef7xXv2lTZbePPXIQem6ISHDz1EV3X318XkL3HxrR9XjOv3xpL7vut9t/P+r66AUePSk6
I25sIMzVcJPN9fv9/tjG//HPvQZ4472WB27YN8/fPdr3wrvY8eidGf6dB/7fff1hr7rL8nPfZr/9
3SAeW+mvwgCHBxADzMMhDq8/7FEYBAdu6PkhctH3w+DbmP5qSN+Pg4d99wLh4aP9SDh89/Mj4T/7
zrbF+XP6gR4QRl3qYoiwB/MQ4QOE3ZAxn9x4YG8e3o7k6da/77hn+vv2fbv/59ufb/e1eW4YJB7A
IAl8Dz22OzkIvCBElPk30yIM70x8g38/MpLvh/23nnuW//Zg3/THhz/f9NF59awBTyDBgNVDn5Ib
Cz+2PzsIGQ5d38e3wHMPvDf2vx7OnUu+h8XfN/5ttz3L37bumz3a/Xyz/+u/jB2fMe2T4IAR7CIE
P64/e2kfQ9qnbhDQ74f93w/n+3a/67dn+Lvmfcsfvv/5lj9bxssL+ZwYT8KDgOKQesS7se7jXAtQ
TzyXQRq4nRF7kHM7oKcH/X3HPevft++b/yz++eZ/bVrbZ+f6WUHHBw8wAB1KHqONQw9CeMBoeAf3
e3DzbTRPN//DvnseePho3wmvf4F8yy919qwOIO5BAHSGBGDq689jP+CDIEAeTIHbmsT178x9g/o3
47lr+3HYv+u3Z/675n3T818g/sVct8/IL30Adub5rh94N7gPln1AM30faCZBvotu6709mnk1mqeb
/abXntFvGvdNLj7+fMhZF91SPzPNwe6BH0L1FKDbhPoY8x3/gBDsQ9T/mwLrfkxPt/6DrnsuePBk
3w/x2c/3A+//9d/Z+TPXV94BJQyREODne7yHHHhQYVGEbnEJ3HSjtNwCz92Q7pqfgD3fuu654f49
X/227wa++vluuJd4nhGGXlSnh7rgNVfelwz3VSexXF7k81/F3dOEvyvFxwdRh8HP689jRELkwPdh
FtDg7itvZsDfD+P7zP+u317s3zXvB7749AsEfntePS/zxwHICZiBlvaY73gHmDD/qia4zQ57lD+5
GcmdJ34cdO477pn9vn3f7snpz7e7yE07noPl/+p9nxjs5Eo+8zyMv9VUD2gPCg6wx5AHUvfNZ5/2
/MiI/k3cf+u654MHr7nvhfUv4IWzf/23ufbCM8I+ZgegbWIKddf3si8KDzCD6RG4e6BzP5a/iojv
2/9B1z37P3iyb/+zX0Dx2bQ3Guczmh9EThYQFAZQAFx/Hos+V9UvDWGG0H+z2HM3pKd74VvPPSd8
e7Dvg80vUHzFnTXPLHcyUB6A53tQ/V5/9hIBOYA8AFn339RftwN6ugPuO+7Z/7593/zxL2D+BzP0
uZY7XxDoeiX6hxjnaV/2EP1/FWxPzsKwjkJB/Pyu1u9daROwCEPontzzAwP5Pvjfd9yL+vv2/ag/
Pfn59GfVPrPe7DMgPwzWUIACXX8eaz6efxASj2EcQDp4WOzeDOSu7cdJ512/PaPfNe/bfPULkJ3D
AlZXnjPTXlVPAWyq8MLvZdork7sY1rzorUf2+Ob1cJ5u+Ntue3a/bd03++EvoCvfrPs8p91flrW0
/SFw/0a8niu1vrDLbzu9fsgFr43u1LOijneArjZzwWr6rY7wSNy/Kq9cF3sB2yuvbgbydLy567cH
OHfN+4jz+hfYvnB0ru1zmtwHws4YQuwOyR/nVljLxaA7IBbuUZrrcTzd4rfd9gx+27pv76NfAOGP
iy+X14Xs/Jwo/7JZ58dA/r66ezaMfylff7x+Oi4uy4tnjXsE2zBRyECf+Z54gGCNkbnMpXfL5nus
8mY8Twedu357qHPXvA870S+gHNwWeM+IOfhKmXmpXff2te8vUv1t4fI0wQA2B76UUf/zNMG+1f9u
V8bTjP6yReTvLX6tTF4+rzQMi4MIhZgG/u0ekcfSMFBJ5sH6FPl29uBmRfZ+LE9H9gdd98D9wZN9
fD/b/HyN7MP/+d9Z+5ypFdMDBGoNu7N9uLcaDqUTuqLx+G6F9s7YNz64Gc9d249LZXf99qx/17xv
+vW7n2/6h3sVn4tWvuzHvD8j9kPKwd9Wj09E/Jci9tFpvf38+gGWwmHvzXOySdjv5xFCXPZNAH64
HwGEnKs1WARbQm4+d9ByCzc3A7prfALe3HXcB5y79n3E2fwCGsKD/XHPBTj4ZRvgU0893h8IezYf
vBx1e3w+89oj+9hztzf9uaz+svMeDmL/UJJ9QIGfy/gvFP+p6tlfpbinkRzyIp79YODfLdQ/V9S/
7D/4H/dB7KP8/RG857L5yxnDmys3fgjp7xYsn834L+uwf3ea4W/PbT8R3F9OkX/v2pl9mLnf9v9c
kf5yoOFHzP7gnN2zGf7lPOGTT1A9vE3m2fzwcm/O4zuufijh3gpqz0fu8Yue9uOV1d3qwrPNgf+P
1k7+/bVe97drRef2PL6+ne2BxPbXT+8mzV7Xv7rk7cZ5my9/vKLkelHoRku6+guPNnHfHbB8/PuX
55394xVicB7Ihb0kNLw6lYgDOHY4Xl4/8WCnyfVZddi5hhgcynr1WwU3ceR/vLqqo+FiBtjwxlAA
C2IEdrZ1pr96BIcrCPZghwoi0A0OtNP72/CAYs+Zqe7NcPv/v1V9+doUle3+eOW7V7dx1De/eP1i
sHEuZLAYChtavND34b4UeH5xfgp37sHvo/+1mAmGJlklmnwwnHqjQLaqdmM3tcLWbDN2sk6C0h0i
x5VvTPeh7FQu3GJY4trvC5GzpeOZUbPwGd5kJUbczul7D5VqY20Y13l5Zh2SRktehNFsT6WrRErc
6k91SsLxgvQGbdHkvIEOO7eUG2ozykkzl0Ixb5fZqlk3WIvBMMIDp5Hcd723bTtHCKlUFJr7vcwj
w9zzPtNS+DhyCh3ERe6mvEeqE6YhA29xxXjvFydDm5PTykUi8+qK5w5rIifVrZinKlmWVLC6Hk7o
YkY+yWJbERfzSanTpc8KoWi506qlnAZdvgq6fkxoakM+1t0xre3EdbErsbdw0ttd7+sgsTpjfA7D
NHLTQfI6zDuuQ+VwO/l/ZopFGaHbgJGvXrP0277WH1JkvgThWPKly792XfmnrT1vNc5LIDy5HlUV
RplXntAhHHlDwqNwqoQc2BCntvWiyuPapSbWJGxF49M4nMdw1aDls9TOB7/sFl6xLkFy2nbuHIde
VfA5G/9sNVmnOFHVZS5HvJIoqMWc+VHehQ73w3KMWFbzQVZRYdAmHeW2CH1XlFX/rlPZujHTJ0w2
cxicQ6gRPuQqmdtW78opFEEluyic2zG2Yc77rJqTMmUfGR5ybpQK1jbz36SjTca2/KT81nLzRit0
VhRKc628KUp19blntOBBhU7l2A/cMx2fTFnzNpQTrxbdJWE6RRXcPhYHqp44buQgKtOdlNIpEzsU
ZUQLeOkpfEOWouCDnp1o8eU6DY8LOb9rO2/tVGUmQqQWoYzcWjQtVxYedqU/iKEMsmgscbgam5Rn
pMlFU2R1rA1EJXYuTSAZ97atHT9kXuDzcJAe95ZPQbFs3W7uRBoOR7XNPldVfrg4rNr047zJ03QW
Tt64nE7Zx1r3gZB46blXg7XVMB3jotmQZjrKPHMcZsauKBnFWNeIM384yoPu6+JnxynB65Elys3S
je+JKqPFep5MxmHu/lkvARZST2lkYZaXPhaz6xQctwXhcBuhy8uFCdfR2dYEWYx8/GmukOR96jTC
d7DhXVOsG/jHVUOd6KzfNFaGh30T8KbXJQ9cZzXNyOFYeu+zOT0cMnLYDwsvJ0YTPcu4h9vHYjMD
MqglmJJqIC6Xc6P5ougHh/ZIeDY4Wep2l431UcNqkTWdElSVE+8q4ghPs0KQAgCgbCxMeDLKGG6Z
0zHJHRnlzFlPXu7FTrFzsrRIli+a5O3G74ioCwinVqmjLJM2NmwBm8xBUhcLOkqxfTOn1uf5dmgp
SvIpr8VSh4dVNVRxQWssnMNgKp3jbDrM3BodSdlvO6/v1p1W28CfythxyzRCpuRO55+lI/bXRfHW
AubFcD1MvWmQ+jguaYyz3uXzRKyYe3Y2hGG/cmmV8bFXOXf8ql6NXlVvZdtvi7Eb1oTkLh+WUEZe
taqyVO5Q1WOx0BYinuitO4+Se61mUUrnk7JcCt7oWYRumQx4cjjyqrXnjet0kpxiHy5icdNVb7JY
TssJzOIloinb+BOdOHX8kHcYMa6zvIiKMhh5XmDF065/v4QGC03eVrS1gpbsYnDrkTuhPUvdpYjD
YW3rnmdXTqEsHTjD+kL687spHU8RLTquMoMOPSdd4MXttMXHbYt5itHrmoTHvj9d+IXs+OCNbpwj
6bx1M8Lr4W070+4EDdnwWtc2cS1ROzJ4x1PemhX2+y9lWZJ4GEK1m2dd8H6qAl4GbcnbrgpEOAFO
DcP4Di5kjWSG6piq1okbn5UcYFAKTMswom9Nl3Yw311HAOpEDqP9iTTBcboEh0OP+nWbD2+8vOVt
pQqwNj5UsmcxJfmJOzt/2kVj7o+AvEMVLDz09Jd+HJbNsjQiy9CQhBLzkpbTLug8yHq2Fx6u7aYx
YcFzjZFAI50jDD+TWmeS2zFw1uHCLmVfWy7lsEReGcxi+QhxUfEqoOXJ4OXrLPfZ2unqk3ZK26j0
m1M2oFB01I9lgAch1SIjejKRsgUnYhXXbfquAEzsFUtXcpTNxgKiTT3aTg7RcV6kazqOn4rOS4hD
JB+7EiaFm+d8Lmq8ymUp6NSPkTXdLKqignncmoDLYloETacVDZevbjeeO32rhUdRjMrstB3xicNK
nJCQbVKbs7hu6HkZkpmzAbw463qH/P5QmUGt+3AXFtmycoad1OS4oVquCtbz0M83JR4+SefrFPqv
Ne4aMRVjFXcGnQWB3VQ67LnsyLYvbMMzzN4bxyhuNOJDn6drFOSntB6rpC8h1h20rnKPRNh4Ohox
LjhRUh0Wy7wOvGw8ozV5a9o8ENPQmojKFK/bCXC8W6hQ5dyu8dwK36IlWdjg8za1eAfIvELVaCPW
dOVOLXY8SQlMBUmWSDJFzgtK40D29HwOnBVDcqVt1Z971tnqRYnGU+ytnLspxrVsoiVwao7rqoor
v5kTNhATZUvlxmVXROVUeuvRhzFMo6ziFH5GYfNpsn4r+gI7kP66HJL0qDe1W2zMWHWHvW44MtKK
HiuZjIsf8Mqkx6kL2WdwnVyoGQC+y+JuGtFmyavzkiCzcTTxODbd0VB0VZTVfZX4xbSmyzgczoha
XskC0HXMOpHX7VE/yTSpU9JzMrDz2i/0GinbAsAHfTRqn8D0TyM1s2a3wBRwszDcFHjeLqE7bzqv
i+cCvq4hChJ70Au3cmtR520BLM70ooD0EBFlKKCsHRIsO5ez3CfJlLunobZf8ZTp4zr0P7Gln1bD
RFUytWVzlVTdtWcPRyfDCRzo8YSUqkvafHaO6oysuqWRH9qhkjw3uImdpeyEXEjDLfDDIQ3mk6py
Vykp0VFGwxNg+LFalN6MSMmI6Wngbk7XKJdTUlsKaBf2kku4/vfmK8oeR9R4ihdTMK6xRfjULE28
4CZfB+kYzy3VQDqotByXQ1TO72QROaRxt7qsWu4Noz7FbVnwrMr7rZyHUEwMd+twnAVSfiHCYRx5
Wo5hEizLWTCnHUeNVuvagdnqlOmuNsu4pqzJtqr5EpgmFEtQZ1tSzYeGGLKq5LgxaBm2rs+6rcLm
GPfjIRQp1VFnAvXayWDqVz09XPwlcRvI/zKVvbC9zcSommmN6rwRepnOobpYjsIRHTV5tVULrtam
hQKCznWMfXfjDvWpmyq2Y0670UEgdyXRJoq6tOl3pEB5Avk2E6numhOnyI4KVdrE6KLbBYHO1u2C
O4jgqU1c3JTcdT2SqCEDm7TxPNRhlMIBGRios+5buiFlV20X17vUSLI4rOarKTV3O4nzgCM/qOKa
FM4qRf1FNxY2SpGjokGzdTVqJ3JVg8Qy4vbQ1u7WM2PLjVu1cds4J7K18niZTeRnJOpHulXKXLrL
alrKD2NoJs4qe1h2XcYn1PbcDXwxzcCzjHTe111p4265KiMmthryhkWTlj03frsjwbyZvHRdBZMV
4+h+MoX1uBzIkPjzKKZyIlFQGhPbbFrhNvRF5gAMDwGwpSEXWV0cIm2K2A4pD3WR8XkG9EDzmuCw
TVKUcdp5kB0J0Ic2SIqFkbg0uBezY7ZWT0vitys70zryuqLkvdOdyAXqGONIxQEYLvum4s7QXAIf
1YmG98uHIucjVtsm0Cqa0mY9OBaoQVG0QqbjUWtTqBH0e1M3Hcdh9blAYR41bQ9FkrfYtXH6VMjO
r4XqGyVw6/qRZ+V8rk+kO/OmrjsomSoU9YBO3KmjDHlOxGp3iuYMJp6s/JFXYwf0NGWfNW6NGMn8
Jq3pSZ1Nveid8X3aoobPdn4XdjWO03JmkTOVNvIYk7FRwQbPzuuwmrhyfM48kcGpPz6XWTS0FoCg
bs9o9XqGusx3wkB0dS/jenQHUSzLyUxYs5qCEHB6VId0KHhK8+Fs0ZXwm5BGeRvIKLDTBW2qfGO9
GuqhCm/7fj3AWbedO6dvSzlmV0Xkrk+RMOHsR2H9FTve2hBgyS0yLSdOJeoy51k3oAjNQKobZD7V
Ho2haK85IcgmKk13c+mf2X5Sx462BurEr/gdBo4YjbXBfBwdssrrIHH97ChVco4mt4vRqpRVyXEl
3/X5JEWYU8ybFrhn11biagTTQphoKlMI7S658OdwNenWBwKdTTFttOibBYr0KTh3AMGygTmCBl4P
34cv049yeD9OWvFuhHfoVVMKMmBRyX4QJp2bDV7cVdbQj+HgCB+VDjgzfV+76rMmwJuWq9I/vyw0
/Hc2jrHxhzeLhcxOs7be5WN1kmETbujUbV3IrD5ZuJMVvvCC8s0cABQXNUwskyatbc6Jgz+1WiWk
SVfFZGLfNknooV7kOZvFPMwX3ex/dXqzq3PoN08DZBo3iLygq4HSDpp3FKZQqQKzyhwY1GeQWbTo
bMNE3nvvGVN8aTKgYNnyZpCKCJWNJ4OR/iasoAwt3CGN9VhHNW2cyNBwq9Kw3rCJrvzAvG6Uk3J/
GCo+pP5FjWq56pkSY9ACx6JqTLLew1yz0uUKyJRQJKJMm5VvqiYOU3kyuXilCi2001TrIQdBwi3K
t9lSn9SKQGoJz8PG+dhSNQEaqS8DcQJRNsVRzq6qCK87TFX9NnXYGq7tO+5sPax7mmI+jDZGTrtC
Rb8iXXZOcdNuGFZ/TkvYJz6ePjZpBpUcG3YOXPbY1VUmBg9BUe85ctdC3iu1eWdz9CULgc77GbK8
yJuZZ04Nr0fM27xWKacpyDONA+pIMWoBh28N13PdwPwbbDS1vUmckgTcUW6MvSpLiAYNpTBByPu2
W8RSeR+mFp8Qmbsxa+rXMx2goIDbvvI556w0PQxjmHgRtMBgJR8QO1eB9tbM72MoA1cu6QOezr2O
fUwibbJUUPt6YmEPtDVLAYVzYaWMcyirBe6GUhQjBegt35uidFcDkWkU0OarUlB9gAClSukmbX1W
VZ4PEzNYxGgB6hBNOQJmvaIgNDlZ2PCODF8mVHfbDjirICr/pFQmV41XbdKO0XXQ61z0CU6XMXZS
fxamAhaw1A5PmytqX1QfPaRPKOlCvmQ4dkC3E84Aj4OZl36F47AYEV9k4G+NC7wvTcnODsOmglsy
N7M7eFGQaSOoVwwix2UpAHB1bPotc97URT1EgTeftd0Q9U0icxjMoqezSQWfW7dHMZFmAdR0hKu7
j9mSRdjXu6HKvviFxbwqQOZY6CcFKg3IcF89l/hJRtyO0zGs4rCDZFmzdjd05j1pCiUmOu9ASjod
GYg3lZw5JeAw3MmSlyGtIWDRsKqXPG6zgsTXv+F1RgqZjdzLUBO5LlThQSB6UhfCT9M4H1ubaJQ2
3JtgAtVp8I71oLAMkPOBbXf1Fkj/UbOYeTPj7nTplv6d7p00UcY2cdnXojfUvvVRvHhyEX7XjNvB
9LsibCH/ulBt9m7n8dljJ4GVrWhx9qnFJBll+54qdaEW77jLU1EP51oXKuq1slz79cDD6hgYBSBI
MExxBRqarQjiM1FQq+BPuSIqHit5zLAtE5LWOV8M+dw43ud0gfmv6Rh10CI0+tg1n1RjNkMmddR2
UxSELI0IAHRUabKsyjJ7nfYzPSZTuapQvqIG+cA2mreZBo0oaLLXFksHSIEs4S0H7ssxGXTbQY6v
prj27AoqaxuU6n029pbPQ3FqEIgxLM+nwxwvEoTVnEa2yOJgGYrVzAy4srlKoTiP626OrMrSdYCO
OwZ5jEm34IVX+4mD5QcA2khJkh0tyHlNmJfvxr5jyVQNJZ+X6etUOLvZycZNqaZEjy2LvQGwrUt9
7oB4w5tlBNNoyjOIi9fTTEUKih9fpiLlStZnQR+mvIAiZwO8A+QU90I1fsc9hPOENjUIEb4HrIbl
EQ5An8HAtGYLWO51DEdLE6waXZfbztmwgjoRbCPPBcpBvW4B5xPd2MipfSssmSN/7kbeLsW0QqyN
rDe3vHb0hx7la8hga+liYFbTB5+ZPKLZ6ArZ+1C7YbOzSq/zBlhdQHyUaBJYrkoorAb52sgJgBX+
MHwzJIjW6oSC3IV7Ox8OhH3AC+2ivhiXlcqAB/UByJqQR4M8l1HrmlEEuPsgVVseVZ4ByV3WK9pW
h+EUqB1Uu29q7EzCLtWnqpnzQ+Rm78fBXvqGW2Qgy+j8KKW2OnbC9GiUUIBpdQgaPIobjwYcsv25
GTM3Qj0QMVkmNU7LWDfdh14NXzs8gcBu1bEE1SexYfuJGFuApA0Ut6xprKa6EwFIycJrywTIuRKB
HcNoUanhDYX3TutK6A50JQaCggh8X7QWvCXn6evoqOm1p9wN4NYWksSxV+ExSYsuakLHA0lf19GI
QN6ipdm6ppZikTLJXdJGQzFBcl7q16Bvn6F+gjRWVxYyquMJGk5FlLoTKGfabOlcDu+gGllnPlui
wsukGKn8aiH2MzWf9t0ItNaVXyFEauF17SJQOiaAP7PIoWCBJZCCM1cCIPuu5bkKhIX0tmZzA+IP
SGRRXekCaszGRP2UF6II0esqLWbQsuD/phx/ch1zmLP6jerpJFjRO6JTzpclqF6XFJJlhkD5YMsA
mmmZTF59xAaoVKgha1JVbyfttQJ7Uscz2ZmmS481gZUHo3VUnTlVDwI7G/lVcvSH4r0XJKEC8c8t
rZOUai65opldsdSLsnws1njxVJSBxMBdk3O3nfVRNpzThqmoKqYk9+QOZp+JXeo7opXDIMo3yigr
nGY693qgbWGTrWjau+vJzxO3WBw+TYvhBczLMgv0VkmQzIuarIMOwbdDeEDFUtYnNmwgHqvyyPVK
dST7GXHUm3aVgW6eOmGYzKAPmnYAliLtDCJcqXnWq3rlGC3IolCCCntU+/6waifvpEDpWwIYJSoH
QhdnF34uQR9xHcUHk3or6ui3VQ91DPKAMriTPLWpBlgZq1oUU9fwEr507QTtwEvG+qixeJsXrhf3
XQZTHwQlW4VA0nOTcicPvoBS7omG5FEXLJtqKBbQqhZv40NhH6D5U90NY+IVsly1agSxfTwEPtAL
hECD7c2cRRKlp2DhNil9jwpH0iPIACg2yJyOzaivqrBPmVdUCZOjKNQU2dRBW0reQ21xBBc0n0DC
A47YBrssmxlnWYhWgNyET0x/qFgWe6NfxtYrLjQeMUdqTIW7+CfpYPOoZxYidABRHYH2qnmYghbT
aTytFlvuQJeYYRVFGWH9aXnjaf9M+3ZdmoTafuRDU5cbFY6fvCD7ENbNFOftBxSqgcOSWAAQC729
+s2cBR+KHiQ2XSMbzZQddwXw0MCFMgO4vBg6ygsMq4eu1qGobXemu1AK4wERaKy/CC/vi9gdw1M4
07nWGpZNkAOdl0qJPM0AbRnMATVBtZIzKLMkkzTJGFRpldMuEbLNaf7ZxRmoMksxgA6edbzuw5a7
ZIZFEe9zg3ZyrGg8KIiRsWkSVpUhb2Rer2H1MjFL9Q7PgwL5bEhqT39AxdDsNoMmLVcKMhNc/xYF
S0sTdohq90tnQV1aOlikDHoILsfpgAykceBAElnGoE+GPot78D2kuWJVVLDkMXn++//L2ZnuRq5j
W/qJdCGSkigBjQZaQygiHLYz7fSQ+UfItI9JDaQmUpT09L107lC3Ct39o4E6BeQZPISkzb3X+taW
Mo8shPVZDalotrel7ypoa77IOsqfnFkijMdJm8EHyCvVJN8M1Hxf/UgMLCzfdfaOiECdqnFjmVfr
Xz5dsmqPzbUmsJ76OcY3HyaVM396iVfzg2w0ysaxhy42zAJtobdBl6IlCknqTY497AtUQUzici02
62cM8kyuBQwnhWEDOpVOyfQ2YB9vqtUlRot2HdChrz1N/XjZTg73oovU76YOPsZo1JDd8bhJHv2K
BzKn2pvj1KBkLiNulWmAP2UizXKHteOYkdo+X7zEFg2MJDTuwzOX61iswn2DPn/jgt4Tgl4ybETa
VxV0UBnKckpEoYf6l/SG+7b/s9uyHRd9UhN/k8o8+LudShq0v3bJvvCbk2xc6bPQmP0qtjxtMDXP
i0i+umm9oxUkK83fGfzLqpq+d6u9JQwKX2vdk96am0c2nLQ2Czs73bWRvqhK8osOHQbhZFgLMbM3
v8JkFk5D1h/H1aHb6t6nqeYjT2mwblk0+i5Tkj5IspGstgRWexANJZl9npJ9zWpvj/K6FZi3Jll4
rm7SKDk1vaZ30USQZyd5rOxS6piozLKlzSNvvQ8GeBXDnHSZ86u3ObCYoHz2VosQx7CPzmNvHjtW
Yd7apHjAF0iHdTB3Cv2I2fbPftNQAihMMxiFb5s/inSybMzaMdRpPHQfZp+vbuuqfF7tV2e8CQIA
mpKEty8+H+lFV8+69hiO3L9UmPTXgNZve5eq5dySfs4ccWm4wddyOPjQpk04gryxemSmbfOxIV2h
6uB96QNSRGSGdouisSSfZnEXp3G/dlv4MZkpyWq5vw+yDfJGr5g0ZMwxGDRRujP/u/BHmx4bQtO2
0pCSJm3SPRp/N30F8aD7cRxwEMUHnE9REJQoCvmYWm5+6mBMCm4heTZ0SpV0z2yqt7KVXTZwfoMk
B8JhqK8oMB+zXk5ETkmJXVHQ/1VczpFAzdPbmHkBGnTiXqfOiyA4RY+D1N8Da9+CCK33QEdXBn3T
ZHam105U6IQC7z6GjzI5PI2mqdKpl5eo5ujDKwh0FdSvaQ+f15WoXEw6n/oWTROp3YXO6lVbaAtt
Qt/arvvyGnY37Pa1Vv27s1JlrMMENY/b/Ywmq2/HYpJAC6iPHmPVWwzJ4NPXrQ8F/9Js9kNzaN/j
Z+jQ8oQTJs1oog9kVHeNN/TnelcfAzc3k8xtunHhn7aQh9myYYqqkwAuFt4AWVjjn1D27GXxqkcd
x68SbVVovfepSvaiA6WShbP50Kp+Z6FIyjaAShD0Z18HEFUv0Risma+symOM1ZlZh5zx+hELX3kK
SfU6UQEepO/SofWuZN5OZlC2wM4XnjoMEInr8nVxMq/6GYb4xfpqSXG4Q6jJR+kRfEE3FQTykq0v
wuwkWwNKC6X5F1c4y9lOcAlV921Yg9ypwWRJx3HrwcaAyyxS0+SqoXgCAzSz69xdVhl/cBtd1xDu
nEtiWbSY9Avmw4u3wo53xC1Zixkq7VUM0y3073glLpsgGEgYfo/F8Wxa0V3MtL0zEUaCyINrTrzm
03EvzMkeSRjA5n3FvXPChm6NmUENYGEGm3N//90Ovsm01B0sZIx7UeTxPOpm2InT0XHG42mfUq3j
PkV1PS1jB5u8xeA+JMF+puHHEIY8Q2VtCwVFqohCEZSebd9m5ldZW0tdrPXwzeoF5w6KT0ExS58C
bbu01k1ed9VwQd+zpUPnytgL8JMNhGKkQQvb/Zk8DthGxNAz4QZDPaYwHcLhla7ge5zVWYDKhN+f
7Xkbtc96jddMud7BkTI41vXqShpXP+mp48PbZiADJQZN2IpPn2yG3lbBnna8NwRqh05S7YsuF0d5
FjjAiz6a8qGJn9tRB/kKngAmIXqyeGzyKhpDyKKPZuY2q2a/mGaJG0vOUxa1Msk1uKC82QG3EN7M
sGZwU26EpD0xMWin2GaJgFIe8Oo5gmU59FznkAPflKchBa1QGKYnF7g5b6VEu6PNFx/GRx0ZDmVr
t5AU93MzqRnPUSNuPi81FXsGqmLLFNEXAp/6Gnnkgaz0tZ5cCiyoOm3e8oErWwaJ58OzPj43kU+L
/V11UCaWwiZevrRBkMa8Z9nc/BoJedDbQjMv2f0UlnyXbjgulbv2cNAMUJ8iscE7rJ0nMAP6NFry
7KofUNrabEs+Cb3w+0h6F39j3jMu9Ln1hlc9uM994QW188lSTJN0hO0+GsBEwL9UwZs3GeLWC2J8
jrgz0BxN7rSu7DYzGO4Uzmva73GXBtIrRzYNJ9+233TI7r2hQf/Zc9x+0ac/w9jsEw3ebqnux7Yw
+hin7IgZJXgZky3KLQfhhIcQc3rhXA3xzpc6pyCmUjLow30JgKORTw+1ETiGfuv3rtABHIZ9BbWj
YvixIYZguX8uwuShUgDkCH70afdvzWhgobMXU4nxNHvkvo3nv0ZU4Xw3HCNnPfaZsN73qpZfzR6V
Xcvjq67MqVnMD0xS4RxC+AMdEDVDZmDXeHP/gFfGJSl1nP1wDMpjJGGL0ZsalYLuN/8myxQVYSyy
aAnU3eB36aqi5tQtvMn94SS3PfPwm2VgbkSaYONGHvBEZEEISTVZ0dn2bIOXRwnm0GQW+b5yW8KP
k0s3nDi8qyw2ya+WiM+G8VcHqIok/RvepHYS0efeDipfKLg56l2boYsuYT+8MFF9ABRZ75a9SYqE
BR8eC56BC16rYYT7ueunbgn5JagDND9Smgw3HcoJakxIX8OgblMzNBJyPJ2zHc5aQJh6bpP1E3qq
V3oBu+/CGFJ1FH9ufeAVO6RokDqLhSC1XhuhROkJ+2f1oIpDar6fjguE4ichh85dGduVphHrupL2
gMJakI31UYSmeIwLPzb92evRlA7Lk/XAdMBvF/gJm7zXasriJUquq23u6A4VH/Aj2ieghrC3yvnA
Mnx6lPtQAJXD8913e5gSMV/i3vPSwe0/2O5KMblLjacHT3LU5luzHJUQkiIJzKf7Gc6gNzZZdYVH
Kl5a3FUpR3sxjOgzHrZ19zMRQ/PWdFApCXuUqG74zlvUfIfjFi+URcvYbFs5zZgbw8W8JE6u6Gha
l8btvILODLNKaS/v6kamHZ6TaaIwJYf5iTaBn8pIEEA9lqZALy/Q0kQGQ+uxCsRdN8BLSyi+lXKC
YXZLsopHMPbvu3F5XynsEg0aLAXEQdLOdg49exunk0JVHFrYhDr5CAOAhK3eH1W3BxjYnUlJp/ws
6n/6CwAQf59Lxvv6NAiT+VY3mUHDAdE2ydUY6Fvk4wOh+Lo5JuuoC9MYWlbWnfxsryN5HqLhA+9Y
xGRiqiRtIpBThqO8JnPwAOvyJPsVkkMPckRVbH+QCgQTX8f7ttlf+NRfxibCpzM/L0vz0KATiFZX
30Ch5Cqx0aUWaF9YiIEpmOQnwJw3xemDqycJGytqM5929/jwp0z5QCbjpCq1SXDKJOTCUTBSDOE6
nzG54Xm8rvUbkQqKgIYawIVNq2U5xf2i8j50M2Ykflcv00vl9jGd5LnlEOPU2p8lzqvTuskhZVU8
4lItDnd2XfA+Uakckz/d5u7rFSrhSGkK6f4lXGSPEl/VGd37d8kOW1KEl37EyK8hGAe87rPOrW8b
OIALXJyIwJ+yuEDfzeanI/sxbG+Vk+8AIMAOQGclK0i30Iylp+YCnqa8ufpnFfPhMmxQI4CUNV7y
NMKrlAfPYHHfNWj2LqKHdOqDMQu2jZ9q4+3FYvWQ1lVdAB9UhaRcp+F6Xwv5bfCjJd3AxIBnQeOw
BvauqeCejAPmab62BShacUcxw15jMv5YyChLZmfQVZIXQ3CwJjZOhVE5KF10WBXo3ZZBE9rh6rYC
RDBM4OOkNNfRszEUMnEaO80xRroeN2v1V9RGTxgZ0NPP84WgMnU6fOp2wHcAkNDkVVqnSl+M67+r
5AVCHuz8zYcBg+PDq0L6CKUQzdzajxmIvb8mKj8mB3IWWEQaOSjMrbE2WxmE9bn5FB4cZx7CHgLv
kDr8beidzsIaor824jAyBG+B33513fqqeKAyz9opkxQIQ5sQcQUP+7wzD0M4Pu1wAsq8BmCdxQYh
imAg6/0plSpQ54pA115VHkgXp0mvHH6vxit45MHCnKIyqhlut46efEemdItC+N9uvw4m4hmpgX1M
ewf0t9Y54KQLbZPl5m9dseKQ8n1TMG73JzS/+1MyQ5WamiaFZ9IAf9tsao9rIqF7iMrZEw3d/WpZ
lUVNhy/gJQQzASZcqLVr7s0YL61dLnU8/FFThacEKJ9zCTgzQzPoGcC5JzCTwusLFdu+XL2my+r3
xM43ToYY07p8cwPY1Fl1P0k03cFjfO0CsCW63f7whd+ZvivFbu4nHG8MVOy2riWOw0tVWTRL9lfH
4TRWFbcQQZMOWiRmkzpKXkwjvi96g6s5Q32xXfRp0fJnlEn42PGv0S0gD9UASw8CpgOxPkzNeJ20
n9vAe2rr5rQbcwtafgogL1SxbaEOqbZUxt2jVK4YoC5AuMFjw6NBQZ3lGTRjnjS1KhoP02DdhBAI
9v6PF6psmwE0j0H8g4fiaQ/qIa/WKclxyr+vHpc37SWnkU7mMrXsOIgOy2MCcht+GudtRTU0gLtb
55fSo2/JiF/Lq8DAsgrDcj1/o5ZGJZObS9sBU3NHgU7Z+YNadx+BNwKUB/CgpfxK69meZj/Cc4Z2
FXOBzhmBJC66e9d1kCQsD4oJLwrNRifevP6wmGDdOBn8XGc8tB73cUBFUd6Sab2avf+qGladKw3l
pxk8VuzwOjMWke6uCbe+WDabDwYlC5xYCdnoiif+Ox1hGo8KdWeEuyYHDypjHPrp0HBUadqkW8DC
ElIqptug43/FQaWhDEYDlBD837hOFcZY+WZccEXNeLRY9J/C/Por6OpfVb3y07QE14ouF4E3P2Yy
CoDMYsqBfA/VKpivycWper8TwHZztgDuWr8lEndjq6HYbQkyAD53qCV4ptIFBCWU1pZnTQREV1fL
dzG2A+IGSuXU1nG5cbhq4Z4tQ4xTUoEZmANA0aTy78MKYJiFnAGrpRMw4SdZJu0q37oNjGrQHL/R
32ZqBxSvxki7dkF79gh/Vg4n9DC0TxvezJfpzeCjEfKEQAI0qOVahxYwF2j9OOAx3NFDSy22lcDk
CJ7MPF02BtI3ZhTRhcpvispT43nz5C+oJ7mavJvok2vTNGNGGoLeAoEAeLDiEi6uz4KDF7pfZ/Nb
1PWT183+RYGK3g/vpJfTmqFazxmX6FihV0PL2NoLerPnoVfmLKbnNanLQystZHAA0HDotxazqlhF
AOIDE8vKx6wf6ofIq2TeJPIDb6KC9VV2LFI55KaiM8FfdK+aYowlRMbuN5Z4QyRaMErVWxZ6IsqJ
RtyA0Zk+0DU6VVQkV3BktzGAA90zVaqdP822LVeaLGnV76/cNHseL+1XnaCX1wRVKjkQH0p/jPsu
Lp0oJ5EZ77UiIB8qWtHU9Z1/rWq4Lh0OpW3EJYFbPZV950mMC/DVfPqoCJrwDo0FBHKLDsOHkhKQ
y1rxEXfpCBZxuQLaE8XOVJ0PA4d63tL7NoEgV++vlKmUK0gXMXBBEtliRtudxhu/8TpUD10fvKM7
Q41CE3hFt+S+yxaQ/FCtZ9iOS2rjpSsxMxeApD/noSOlB8NQ7GjCZf0CYlLjoQ0x+GrYQUBIMSjt
Y4nKeJU8LBdKRTooKMq4X758gcIQj+ypAY2C6fhTOhw9TAOR8XuMuF0/fMyejyONVV2+V9FN7sSm
XgzFesPJUNna5rt38GtkAfSpUmPYp6fZZUp44VpETajRZW9WWHTRWPLF+2ka9Mp2vyQeLLr5kEmQ
VTrPVO9pxDudVs0qi0iSXHj1fDOrV1AKBsnXcs16v4xIG8BgqVeUYKAqJnx3XR0Ve/K19nN4T8G4
+hNYjlYqUg7RzchXq+R1xLkr1ljl1tv/RFw/y0h+Doe8rmwHtT0jS1Vd93F+Rb4DKml/SsLk1xDH
6vrf9xH+U8brox+2CW2R+ffI13/98X/+6BX+9z+OIN0//uaRov7Hn+7rjwlS25f513/rn/4jfOH/
SOMdobd/+kPxr/G7/0vA7p93RPx/pe9I8P9K3/0vOxu8wPQ/g65Hqu34D/4jfnfkJinHW+dgEfth
FOGf/Hv8Lvm3kIUJEngwhhDPw7rn/4rf4bWNmJn8MGE0IpzgJeH/iN9F/8Z47KNhJYxTn+Otyf/5
e//TpcFuhv9T/A6Dwr/G7xjWTXOC5B2ud8CO1/L89/hdI2qg8Tv4u0q0B9iq4aTDC9nRZcO9QHhg
XZsiDt/o6mem2raLQNFFu3xXLWTJoig6912PG38EImUSBjhy/sWUDMrgoGC6GI0ymGTOZwuJmgBg
qIc6ZXt4CUT1KPzoyeDEwfhBX20I5TuC2yphHUsZ+YUzq0qdtich2tS6GsAxq79Ddvi+7jAnBaXA
BGp7Q4DsdxUbk1EHWmRd2l9QTXYI/2OT3cU+Cb8pRSIkRKYwtQk0UQXtqJ10WK7ti4fcWjYKcqK9
fesUdMhpSb7QMJi8iYS5mP5RByZTaHUf4gSDqKiSS1hj1EvYhNjF0DiUxwRzKDfyvPp9nSbJVQJL
wEHxMhcDcBXIbAtGskepxuk0JFGUJlKOAM4Lyc14Pw/7U+dv91EkH5CaeFUaoCAR7TuBv5oy8x5E
DnQ4DoswAuzVhoicAC3WEGDB0k4A1kP/eRUA/jkgT9AYY66q6g+JliSPJ3cLBx6DA0DS0PjW5h4m
1F70fW7gVEDtBiIUuijJIySFIMJGc44I4W3ABHehhyjcYbQgmIfOtYPemPA9V0PnZ0vsxM2o6ohS
uNRnTZuBkIRYHG/fF1+RvGb7rYaenSvzqYHUZaHxvtgOE4KsVkF8AUg4bdD6I9ZTHA7thme+gXQp
9EddYyregLLlFSplmNg1m6oW6MskMXp7816w9To2FZjFhaLW1v4LQxgwb4/URtWTM5kBl/6N3Mdm
S4DLId2xzLN39uPkDDYwmyB90d0Dzr/hgKXy0ptDlVxmiB9NjCyDPmZxm6wP4Ot/rFXypAx/4hJ9
S9enbYSGKFxaoIr7WYDuShbM6YOHuAFHdihdBP8eU52c2F5de8bEea7BB3AP7ZOPAT3fuilvFKaN
nkGPj6P2r4om24WIcSxm5J+gxfRzqWvocgbymWl1cPLw26eTWcKj7/rms9WdHG2bNGhR4QEM/lId
El6LNeQl2aFwcsRlbFWTIrkFOzzkJJ6ntGHrmK/rJIFlB90F4BDQN7HAGTTsOtYQGloKP7eC9glw
jYKr8/q8dV3yU9YeIPgmyIO2956SQG0Y1HZgDhM0ezw4mR6gWi9siOGUISMSL+Kk/DVJV6TevHgj
hbCxy8cQ4MC4pt0aE6Aoh/PI5x9bpFNLzXdr47g84g2GdHM+1eyDUh3iGy1w5Zv2vI9+0cBaiPAK
ROB2K6LHzlOZqxwOTIBjqa33oseYns7GVXfJABbQo91c+FEMJmof8tlVfUlbtp5G8AUHFbZVw9O6
o/+O/PalweUD61635eTX30Fa9HgChU6hTot0BIyMa/Ug2uC8Cg6Hx4ZT6cWIuUm4F0W1sLLdLYaV
tmVFjzIIq4KCKxiadES+Kx1rFha6at/njvyWieqKhqnPrsbYoo3kGTK/DpfCozlDO5ug5aTVgQ1E
01XGkTiti/+4TePTMsYs8yV0kZZDeUaKhA1li7n3MlD5ySJ5t4xmTxF24SAXIQOFywDFs/lBPYse
HaUBYi7gsTqOHogK/BOgkzyG8ZTrpAWYVzevQY8huRJ4jOLYA8feNr+rxnRXumWUtCc7uuGhhlOG
mJJ3h17lhF/y8PvII+IoCVtwl3lzDSMePmdilqHEsfCGRpGlS8sQR0V2TLP1t63QJ1YU3ljci7dR
7ley0Dqbffm02p6lUILrWyXBjw2gdIY77YMNWGqEZ+1Un+ZFjzlyJRWmLodBAKjyFXbknR97JvVR
pON4gpc/NN/C0YF91fGUdfUhpBiJ5lOGZw4dAhWIADYb4IIE/I303CvRUmMKMiPNIoAkO0KgNXzD
iVRn6JcwnQ25V83AkMJZ6nuiHqcIeQrEamFKkKicYnaFzxSUPkhaSP5NRsNufq2jt3Ca0qDrYD75
o74spi3rLjEns4nbuJkazkAAo0CL3LLwqV/GL3+UU16bGqG3zr8tgYZZjc50X70/fZhsuUAEFjZE
SeCRIWCBiV0n9lsDnBh3FpKaLLxSv0dubtoePY1jk4bNYzRO6bghn+ntDwIA9LMztxj0whUJCNyu
lKo05GthTBPiHoLommiDHwCAZjVg3OHdtJ1GxkoaIrkCIKA5JRB8zC8m1q3Y4bteIO0DDGDqEY9D
XK4V+zJBB6LVIz9lW7ucBbAm5uF7Pe0FGdslh7pVZWJzJRofsBHwOhDLjnO14+QOgZui0L/XdTDm
7QKviWGUAB+DiCDG9RSysoJu7EvgnFAlUATHCnFobX3ILz+dXS8G+XLSe0mJRQJoymPELy2zud2h
dxhMrQ6kuE8mjRel4y6QmBJlr5sr3KzxFBIJ/w0ToBJzvteDy3CzEtCgNSal79SlibfuRdCLb2KE
H4TEHFH2JRgq78RkW0Zc/mHh7OcVsgwg8+EOyWU8qMMA0fd2vW5BeAMM8IIuq/VApVbJmjpcAYk+
YvCJh2QqR2cW/mZhh0Gqsr/5DNtFxzcEnOfzGnhnN/LLVMcXEFBFVY+/F0lvs/b6b3yWN9OTt22C
MxIu2Fag2/gCaPFgIJGs7/UDGwxAdEPuNF6glzu4/VNoRIqwHEbdoEJNCgBpL9Q22FHwuFLIh8rA
1lkaKJoAHLb+4A072LYu+gaoBbBMDbGPbbwcJUBUXAl6WoMw1avNpxUIBfYkxDBWaX3xFoBJ8wQA
WESIwvP41X+Lo64+I1gWn5NI7ZB1imqv/VsIXTevnXidkJs6NaqrCldtP9HDNOksAEcNDUgO9ECz
AD0hK91AdsAPjvwgmkf9RZflWSDKcaJse/HneSqcD925Xb7VjdkzS1dcHN+9707FBWuZBDM4mPvN
bVvaKQHkm8jttuMG26jZrwJIbuFCAEmswXPpAuvf1NpEZ2RJBIBXBBC6TqYRNjqMkxxOrYBxRwEL
w2k5MHkvWMouqhHtRqYyCMDlYiiOgC1PcMdBW4zzZjO32yyiVYiMI0EJESx5qiqElSwUrECLV6P9
F+O/+kqI68ovidHNCelLL0VQNdXMDJeVAAhYSZt1OgrBIgAv2/rhBybJ9W6Y4gR9JIDzOIEbblGD
8w68zsB9jNzJayLcp7eKW9CALZMRQbAxURcZdThAds2gF04rDJF4f0CuGAaOmR8RRy+1mk+qrHBx
HpFvfhTe1oHIhtA457UAjTDb6S8xxLeph6AT+Uh6N9FvZXyEgOfqmUqHCNnW5kgMnLeDUmqm8A0L
AyCIWf0tRD4jCweCBNyOlDG4EgCS5z3s3npdeehOgb3Ce+0h+S9lItYTT/rlMdiRlFGmvd+xnwOm
PbhVlFo2j0jYEzmfWqTlMBkQlDel1jM4yg1hpTuNwx1KL0feB5Wj8nD4w1oDEoO8S9zWmUFPxoiv
8xa4MYhveDK0QXl0CSRPI0N8Hz59tEHtp96+u0ekHUH0cCSk8Y/gZ43nbu6GspF3mw/RBHgtg+nP
UEsigEkOJlMzXC2Ym4tL7NmjAxj/Q4T3DT40ucbFjAYZrnIMNniR7z3IFAWH3MxwGQM9fTUhaPTa
rO2FxzopgpV+hUTplC/g+8zU3iKB0tdaH3UZGAZWK2ChBnwA1ga6WPj27i9QS6oYgRTbP3qztGXd
7D+EBh6XOOzSqDesqTg+hUTWV1JX/A4RzlJofXIj+zBe+ENRKDGVws/LveQtaMyfdsRp6MiZjas7
M1V9HX32NJqvTiMNvP4dij7i0f0RlObJGVI9gtNI3pxgwT7tZqjO1Plo5UD1SuStASuNiJZEIKYF
cjzDgomNPG9HSFsdce0Nue3W+7La/EIu4NJgPojgS5VsYA9YpzJu61bG6tYdMfBVIqvr4v4u1rpU
E8WnxILf3hEeR7DhAgwiOM3IlVPkyxly5mJBiIIgeR4jgR4jid4ekfRu6qMUVgUBQ4sOXPcDgj/4
F0eGfhD2vwQPoBgQGkTdQUTikNh/dYt3JoEHXBqpeMByWXvE5Je/A/NIzo9I0HtHlN4g3JF690tr
m1xPyAIapO6TBQYu8tpP8xHIF2Z4BNARnx2y+n2E0H77t0/8kx1hfs2GHRg6rjLUsr9Wt+H7KiwE
CI81AHD9tzxxII6iIQLMv0lzWRSI4G3wnyxJ3F2IsVbMdjlpRGLg6e6XVTSfk4+sJnd0KVYugfFi
O0GMLQVIl6KUYm8BSjC+2jJiLDLfJ2bsuYqxzQC7DkSCpQcdth9UxxqE4ViIEP9ANQTdIjkOnD1E
+3ksT2j/XqOAfQoOexWwVgKm5rFqQR9LFygypel+LGJoFr+9m6IwAPmxfm7HuoYI7DA5FjgAlDrR
Y6XDjA7/cVx+EOx6qI+lDw43VBEciyACtn5YQMAeNkTMU5CGD/uxNoIdCyS6v1dJHEsltso9Mc9/
gXP/AQAP+yqOBRQW5axazt6xmGIKp+epw8MTY2dFz7G8IuxevN2g3mCrBdqY9nBKYZZLhD8ivsbY
ccNhUR4LMWJsxkC8fs+9fX20cC/7Y3lGjC0aHsYMBsk+BPzbBNh4UmHfxoS9G/pYwOFhE4cNAVaR
YznHjC0dDOEDAH/wDhEqA0Agyn0PMFmpaodkgdnVC+freiz+gG0ylOuxDIQca0EmRm2Jvu05qhID
9OiAdOHyTdgmQhjWisAAgCdU//AcFo4Iw54pWC1BYNDyYymJwXaSGVXi7CEeKY/FJQjr8L8Xmdw3
HGtN+mPBiY9NJ/Wx8sRNMH7q636sQvEC8308lqOYY0vKsS5F1MmMQtfej8cqlR3XHOrRePE/hcSq
FdHcbcfqlRo7WEABNTB/sJYlOBa06OOiRMfSFshQR7FGDx8fK13QzrSA1YdMYtuLj60vDNtfmn4k
md/yt/ZYDNNwgn0pvdxOIvHhQfCGFA6yLdgvfpJ6Q1PMbkEU3xh2ziQbOqkNks10rKNZ4P2hJ0lu
mEUuM67AKfLEOcZfOxYbpNUOq6DuN9Ak2HQzHBtvjtU31iaZHMFChP+bujPbjVvJtu0PFeuSQQab
10wyk9lJSsmWZL8QsmSz73t+/RncdQplaxsWbj1c4KKwgcJunEkmGbFizTnHWrE4ywrIEZzwBpWi
ZEXnZLVibNWxeV5WrE41xYlvDzTpAe5M9k6Rhr/GZEJ4PK3SXQx15U+EI8c3kD3QRm6yebigxxxI
It7k47rqr5ifrKs4SyXBcxjzE8crDGiAy6BbaoHXUjllpvOCenpZVoAQvqJjn/GVFY7ttDvJMTVP
+aEMFIu1zP6eQiKqViSRwUGPTjZNlxxcEcb60HVS2n8ryqhdoUYJdCN7xRzhjcLpAvmI4/3nfrnh
vOiT00KwXxFJ6mBdzZWZxHLlYsTJMQnWtyMFMAQhKmFMFsKTOFmbSGl29QpiciIuLWAzVyIiEhJa
U7dimxz4TaiFkxutSKcUtlNxTQg0bUor+epAfooU9VpidvedFQpVQIcaVkxUzx4XrOAoDokYzFGn
lgao1AhdKlgxUwu8KSkPo95/tfvIX5N0JscQKrX4mMCpslDU4oX0/wqw6lve2JEtPiX8s9X0ktOh
/pZzkOJsEi/dM/2ieNNAxVKhY/H1dgkaxWYwbE7F0zd7BWnFKt6rTtIf5VnioLUJlAzo1sDKG5FW
wFZ5URRJYkumtzyvGFjsPUKluY2UXuxbJXmeoXrNZrdm7LO3PIifeszIRwkBTDGso0L7bUq053RF
hGVLgHtawTwyrQCxqbItjp4BRm3oYnhpICzFJ7vq0E+H+gagALkEoxh39gony1dMWcYGq67gshmC
mRVOxqZbwqOe0i90KjBnKtXxQhw1VACgaVKvXWOiPklMlQgstIreCrHncpKrVoTasMLUSNniPsaB
4xmGO6zAtQryWjIFocsjQ2Mi2Law2QxVfLJWWNu4Ytsa1PBoBbllxLq7tMfHMNsmaeboAIwLtI9z
zcpJOxrw4NI7kRXFs05RZUb3Ou0ot2rUAGdu/tDDk6O+Tw89hDljZGVg5vpBQdnHIbUQpVBrOhek
Ab1ihdRV7VOoJVfT6Qd3tO1yJ6V5GCP6zWx0+WlwBsrPsmTXyopjgBzTI8tI5BkVmQZxNzgqmDjo
7dWrjoPX6M1C2BkQeIxez12TMMuA9NNHj7V5VhGO93O9RrmRiOZVK1LRjFbtKFTEc4WYhMo38sjX
hke4CuIGkZ9VeeqRoAweqrNFq1VZ1Slr1alsOD50VYrF7xCxglXNypsDb3HDgdf+wtdp9vz4rtDK
PTkHltkQczpCoZ6ab/iClAhMirpqZ8qqohUOEVMwP6cu5PsBJDxrKJuuWvM0p8hwy6rHxaKTxJvZ
OLX5LV01OwfxTltVPKzEP+pV1xtXhS9G6huR/NRV+0OaU0B7oQeGtuRPRCGcpPIpQjIMLQzLq4Zo
IyYClPOGVV3EK0GpiOAYr8ojuu94zVY1krectC8Cpb0qlQ6SZbdql3R0sG8721SjNUhquj7mfe22
nYmEWhbXPB2/TE391aRHrzzW+NWUEetMohR+W5SbJb4DTRGzUgU30Es+hzlt1AydWOdL0AN/DnvT
jSz7m1XPX8Ip4WiQBp9T83HoiMzFkA6h6cXnvIuvLVEHbxAq3UinuBQKETHaudvOZjWmyFuzDuJb
U30PIp3uCj59NyfFR+fE7WX0OelJhYkxNbZB86WPRL9dhOqGeUtzenWhhsMY0rrQrlWnvtX063ND
EHcrYpKgyN/LeR7U+6gJdjibSW7IzB16fPkLYLpJ0/ywbMJDhWOsLkY2hwKzSN6g+HTFeCJGrXwy
MsRwsCs6v86RHvOnjG+Z9biy2qTWN1PUfoUzwvnBciAoOZxscu046s5ymsfgyHbKyjBOUG4A8+1S
zVXn5mlQC+3YkPdRNRFflcK8yjQ9kKrg95XCYfGbbmhQLFt7yTNXrAb9OLpgSbkXOfS+gOVkK2ke
TWnpJb282g9TiQBMd+3Fxok/EpKTyXzKWXQIyO+lwcpVOCH3/2GscW4sQKG00a8Ep38qUb2HhEDr
pkylvSnNmvy1GzshPo5ttNQ/slLzmjGHe6dzIKXvcpBacxLsWZru3Jap+GYqC44molADZI2Jv7Do
wkaKTbEZbsaS5SHN98o8lA9d0ZJ/S8LBDcObLPLHLKfzEtLwUPMfmU2ilX4CszxFsOGkmZ1jm0sd
O9+uchW+pP0lGBzbIwsstmmrt37C/iHopjwUQiB5RxjbZk8xufOKPpNV6FIHvuKtaYD2iRKSYkbZ
kEMt6U+FFDc1jd/NgKd5KU5tYxcnEsJsJYtNI3O+S5D/RqerD6maf14C1bq3C+O+kWHoZaK7q2mS
HzMCRZsey8M+spYbJ4/wWNvWF6FO/aUptX0jo0tR6NjfbASRoU2+wIfAIr9nYQnJ55X6Kbf5mdT5
U2MN+lMgaYSYA9ynlpvR9qpvjtFDUBMychp5C+7HW0phnHujv5va3gRG2Xpdizs1yJ1kH36h4x9t
2jKgh4jW0KfTt8iof5SaUDe4C/08GJ/spoUJo3+3Cds4Ngp/X2vhdumjGwLxGIWW5IDWpJ2Xqfti
tdUlHXO8IOH0dbGD82KNFCpKdSuS3KenodHxRLVrDLhFmph9O1rDjeV027Y0anI57iutGEhAyGBt
mX6aCgfH4sQSM7Gj+zS1GTeGp52G7n1NtLpPSleqgjcU+wSHNgRYeDF9mku3jRq5ctdctFHDpgGO
24Zgv4NVarY1tvpVXtX9UZUhqtNnI1NeZiQPrc+/Y9M6KLPuZxOebiSOvaoCgcp1aqoqe1YOeo3H
k8ywdBe7p39Lmn9T87wOqF3fHoSJx1RJqeVKfTwWWY1lfonwBcVrbWQ47JOTOyqUlCPbm8tmdDck
ccY9K/Uva7qOeKKM+vxa5WOxIfiJHovwC+p03Eo7ulizeQ9DofHKLmTj7ird6+uKmq+jL6kpP4q+
fIH5JXxzWAhKlw7tu7Q+g78aOFIZnwO1g+Q3JrZv5OBcYNIuG90UrzqAEC/OZoHRuwQ/C/jlVlMt
5L04cbNcA/Ok9VRsbTt6tJC9oak6VyUNxLesTBTaZayHgy7TF4f6XcvJC2vO5E005fshfhmkGdOD
qVeVIXkStNY3mO8xY2KgZV3BXx2qrzOpgyrRerdt9HJPuX2uJYZINZNQGpLyknMX8bjrfiehezQO
V8JepYCXXdsJOWtgqvpRqRm+gVDf99auroP4JrBt7I7BJ03aTzKsSULg3m9Ecot+hh0qzO87sCw5
5u5zM0Gg6NMG15EmQT/aL4U5yrNpFJfSiG5zflMv1hrAQ2P4TDaZ4j6AcuAoB0OGN1hfaaYr7Znj
ZYyxmRZIr8ovo8YT3GD+rgP4FHWavfDuWDjR2FJGTb/iL3gzylrwrBa3EV+r5PmPhWiORb+sWaIz
HjJYISuqyPoajjldKh2JIIiT1yJuBFAWkrXaGNIt0OIHfBrtVjoRj1lPyhvsMTuP1R5kZhCRVLGo
OtM+ye6RK56cTixuNNFys5ZQrLgj4daaiZtMERx2Cpq1UV7mYMO6VeygTGKXxsTVpMJDiVZ3LPq+
puln0U7tNY+i7861iW6dcPiECY8eY5p85V0YtoMVP4CuIlTbmlCO5FWReAglz6iuZZj3BJY8pL8n
2E0xyUaaoSHqgQHRmNNDmaGwt+aVMkQbC21ny/R5jnA6cngnIws5jaLaujUd8YyW6Hidpp71LL4n
j9h7fY//sRZLcixmiAZVA9tBDzMOreQ11CjQ7xyn9u0Jfo/DOtGgWm1FoRIlaKOrSgf7Lh4p9lIt
nzGIppxtox8gIb52AU6S0da/miLvz6alUNyFxcvQL9JbpgbVaMEpQUekhfAcuRO3N1zqV/gisZ/h
7o2VSmIDX4k9lf7s8GS0RvYYNRxEY2es3biyiLvFRsb66yoGbrzU6lV3NDkdKCp6NLH1TRKFX/Ty
0Nu0KtoEzvFtG5MThY9KXGIGA6zUb4W6WvaMuiawkVReSbYZysY07wITq3Wq1Gx0UXAW7F0LOWsr
pjMAcQZQTxWdCGd8cow28NJmBQJgI+ZYNFF1zaFnTZ1rJBw8rdrc2dkXHJfqIat16Epp9dAECvI2
zCkSBw4mV86eET2zDaiEAIP1/ElPsEny/fLMrHFMvzZh/6mIqGSpdEpcuVQnRqHKLQjDh9akym4H
xRtiIvJ5Q4ikSgRcMfzPriplfrTNkpzZhAZOJvbz0tB2rEfTm+bMRIOP8LWiwica/v7urc3LzdgP
Jf0RCiui87GX5vAoa7gcrhmo9I3sBopZkh0AN5l7MaGqS/BtxCz6pFOxlMQPc90vxHpaAGOR8NkK
5QCTtiF+YhDrmOW17/LRbxrMbk3RxlulW4wthdyyX6Jo2QinV2H9wjnRnPaYNYq2nzTC6kFe+cpY
vE6TAl9EmZ1taFTUvX3YeJFEEp8L5ZiqTrorbWw2ZG5wRhh0HqOEw3VRVK9OHks3MgaT3tBKMJxb
+snGTsOysGm1ud11q/aYwmQJDCpgK+f5tCk3TM5zIU6EwNCexjTAsIgfYRdDfiQsOBeukn7vCDEc
tcVY9T1QOTyTU7lcSySezdhJ7TKl89XpUgryUzRlJ0pgDASxeQ/K+juxchsdSzsSDSiWpNoCiu3c
ZfUhdGSv1u58fmsX1huGHhDGwVOsKNy1XjnaFeQn/LQG0TgM3K197AQtY31YoNuEDsbsaMKOroW3
swhA0RBFnRuqIuCV0LB5JROF/n+eoj1b9Bv6Kd5Wq0AeVhYYtGHb5hZrTj1/c7CNR1o2X5S1KCG8
cV4K5XUpSuFZOpVXhG9sRuDnVKnc8BPUJ/VQGTxpTsS9X4blOKcSMK7GmlxohtfWwUu8bJMSA/qI
UOY6A+IsnNNvYTA9DVY3eMLJ/aiqeq9M4EpNQu09MRGmijK93zudVoEpoLBpyyu4H+KPaXlcyHPB
iVs9IwNGHSzYAnY7y9SU73iOdsNsth7qULgN9fYpYjdw7QCf9qTryTW/lCAJjepBLjSAV1N8TktP
TDwFqYUcjooJW1ShDW8+hzkqZ1Y1eACWxE8kh5qqWEkIeKg3U//ioNy4YN/gm/ZNfnBC6qo2M93Z
iTsAO1UByAY08L0TtO1DWX+eKgX3aXQ2+gS0PX6ysLqd7Vzue6UH7qWBiAgqusE6hXaaiF0yB295
Ywh2+vFzSjZnMHB81MgiQ7VQutio50k68+OkHCGi6FmYsjlZGTu+llIm06TpJCZfTvjdqVZyQJaP
WhZ0W47DnWdPPOKJFssD/ogj2c8FAj8uWh7SmHyV3tn3rdnc61p8SlKLHDF7K7Ztt6UTaLFO7Ugy
+03SAIgvaVCSY99EYXUduwqBSqPTw0mBDkuZ3DnQHXYact82tlAFdVRIpTRCr4bStkFXzVzVCYmv
zl6Ib8KlW9y4jRdjqriHpkqFa2gXYSo7C718SwIwBDvGz4zRbx9b4jrEY0MHA75SHM0njQVIK+tT
2i+XsNHJMfSZdZSRrFA7svtaSBOQ7vISk5PfR0XkkRY9R9Mob/AYGkUB/DxTH8beGc/oqAd8lR3g
I1znnU43pkmWyyIUY93qBvzkNDYV6uqgG722I8dkdKcQyDnhOxQXtUkGz9YCTCecr6xc4alYXyFD
o6OmAAbeBlH8zcmtx2BsK+IRNnWLUp7IDz9UVfhj7q10W+aD8BKtghHT4yLhhwWaM37FpfWqKM2L
UXOT1UJnq0ybFWNUvqiYviYj0j0RVjgD5fdWT+HclURJmENwbYMi3hPfp5/ACbzLjIs1/SiJaxF/
aglNdgR28hK4Z5OQip9M8DhLBJjKqY8DgI3bIIvLjWnz4yeln835/TwM+9QB2jkm3yaD1MIAobwC
kGpTrzKzIRhc3RyOQGoe47QNTmlyow4GZa+ZDC70tJ0AKn0jkFWITcXaCQAmVVs7wN+OxFdJaAcF
dwDI50zbUaexHJjY5UjGMfuCbldF2ME0GnZes/pMTgNoZy4f+qb3rZDQPOZM5Fh9dLxUw+ZCuukY
5jvTqYob+Lt4PDlCEFGxvFbozlYjX7u1tUiciKTx7gO2S9RrE/NrIkHTI6pCax+Z7akWCrY3vqQb
2OPiIg6w+zppiyMCVZeufbiDPXJAzCVEYs7pqWf3GwzMdEHX6zwHhDqTCVTTpPL3FrywKiWkKwlD
uGX3MozajSPp8UeF7gtzCL3BpLVngKBwcyP8XJSjZ5pHGZTVHtoc/iEYA3joKk+xF+0Mu5SHdhrI
xfBfxTGYzUwXNz2RHAzhmD07/YtZZ0eJBxjr1+usqoqn5sSUCiM4VhRvlrkzwn1tdg+0bosnwrxP
PS7L1iZ52qb9A2ZHMuxBjrnJfOIJgNKcLm9OPN2ROnyrrRTtQVWjw2SdYCMlFw5niuFm6mj5uGRU
6oPxklQWT33EKVEg1GnGQvIpB3Mbm0euAqXcNiTuS1ToLj3b5DKoCQbYqvqtAkiF/yA+QzGst3ZP
czwr/CBMviXLsKU1auyJfFGdJ/BZzVSnlqkA0FgwoUcanxOMu6GIiKJ0nDPIZJWa2xoQhLL1sNAn
0IJCtCSzmVqvbLAnWzbzCqYyuwosZksEXBTssD/zPviaPbN8qCSL9Juh4uiNb2MVtawXEObUYAt+
BUReztK5+s2kUFKKyFWVpdxWTvxCg3Q8Rc19Rt9ZthHjPIj1b+iY+aFm6B5hvIAyJcTnZybOXnVO
9hxJwhf2nVWJy1xPPNuaUTPvIYHDdQmy5Q5eWLRfTA2eWcO5GjtD71VhdGwjvd8qy/w5s4FPDNRo
bLgCWPWwWiVi66VKO36FiMATfe+9HtSAzBBO3bZCp+3M8ixmo9mMDE7wIPJM4fQF3NRDVirDXmrY
vZUZOLQyDtDYch/yrLm3NCP3MNdu2ioPLqvMakFgMbGLLAtl97RuZyWssE/VqkZKhzknWtK4lH9X
yf7tqrSgkR7iU+BEyk2Ba8/XBwx9MvvWwVhzYch2pCaDZBtRxm2FYS2IUN1CvJsXC/nYbahznEL1
lWYgTWn9WP9BliSTnw799wn+A9FlWxwjMT46C+6QJQ7drkj1/ZKxYVQpVibeb9dO2TTsfKuV+nes
tMse5AuGGeslWVOP9KvJaxYSE52RdWAvcAWBHSDSTxs4JZUVBEwy6ZAezQYc3QKTNR6etQRCHeuN
W/KkQkDSzi0pxU2XG/MmrTueAmKAdLb0S1xyHTZCRpG5iorwucxttQtxSzNDQ32Mp8na1KRNiYcU
B32G5ojb3tgNgrclrsJLZrfZbtSMT0GMw3UJQ7AMhjjRXS9xhAqd3gKwa8pm6sv2piLs7uL0CNjx
j+mUnAzbfAgb1SsW82aGtEdPte7RtPtDhLnUx/vBxeXwh0tD1dxasfcUzqCy6uwt1vZg4hjTMxk7
g5Q27VSykHbhj8BPAcb0FjwIVdmpluYDZVT3etJ9MoOKhaJO/Aqv4jYOe1hfcJjXupwFonadSG1P
s9YL36rlMZGkQHUKUEKhjnAjtKiJSQnk6boHOc2E4/D/73SGAjAHqdyUdUOsfhie8GD5IQe4pS1Y
ImaQIg2BnQqx9jUtzPpQi/Axi4vmGnB1cmjBU4GyAQqIlGc7LyJQhUsMkE1AywGsBro3F+iTA1aL
XSduSvh2Zx7fayFTwPMR+UM5OzuI+cKv1skmaAuvgUMvkrO4s21Ms75QzmKFSAhIjHq6xTyCOuNw
2OhMO9wFi+F2WK1rFJnXxLo3hvxr12ViL8MCJV+59vyCLrZPaLBpMLu868K0fcgoZ2G12dZhJoIX
OrnBthngHMkPsY6HDJh5HgzVTZ8P8IwDhagp2PeIb79zzJJQWZ7ds4llXmUO3hxWB3OpiGEFjBdK
nhsByUTCunaTekaZp7VLyHDlGmfdYweTHi0Kqc4C9VyimpQ9JrJKiqsG9981hkeB6P3U45mynP6i
z0ioayFN69186ld7wNIcJqc/GwOMNkMXwkevyDdNq45eoKK9jDo7nFnDKA3eVKJ+h9rCKauKz0GB
CB3nU4oFZXGdHgYVxWPrsYlQETAjA1f4AnDbKWd/DLEPTiq2Yg6Q57FCiUK7U45kyKDxSucBjhvU
KkZapKXGVxrfMDxjCOs9bbZpmtISKtpyJ2ZBuiUdT6Mu7yql8Ej5ctQQn3T8MxutnbQbq6MytFT8
0ZPZMF1h6TAvrRaf0U7vGpzHjKHhXTLpeOQMKgjh2PlhMn7tUvLTlo6DC58vAPTeDXTFuEsqaFeT
kHQBAp2Fqmgf1KJ/auQruBfaF+GkALh/SSF50Leo91XanmPHaY6xCt6mC+eLNoXfNDU9B2WUepwU
vuV2xeOj9AezndI9ClFNiynLgTbRq1lSts0SMq+bClzhqcZSkJviSz/glg2wxJslExNk8rWMFqQ0
kga49zDcdsuKSYYay3JTJmbt6nT8d1UnTs3yuV/pQ2QqG1rRN2Nn5zuSHjcQJzCsFwwqGftobwuO
0cuCDSYSTuaC/DqZI9IXAnzn6uWbMjPNwlCr2JU0DOnmLgKWaEPOOTNmN56C21nXKx9pSDbtI9WS
8FkDmbEECille9ablvycVinschln9diLQiyZvbZ8Ev2aN9InpLJRECWNh1eaWNLLIlIzGhCjumyY
ChYTynVesiUzr+PKoxuWka2E1m7fp98WJcBOokRf5HRVI0McaH4Ti2GzZUs58YRVtzRPH03dfBYC
gqRdf4nzOn1ITQceLu/Yvk0RRbWncCSCBcHTCwN7J6rI2MaQgndjgn/cmVE9gnacGDvxI+LYGsfm
xQpUm8R4Dkc+LgcX6G8fyPxQ02VwyzDxU0zi09jyVKdW4Un6lG63OJHP+azYwdKiO4YBFatYd6Pk
FGQaCB4yJiDZAF3EYHOmnvONxUirEDlOG1rBC68wUsvk7hYjHeQF6zupkWnfri0OB6zjLpx1CXeB
xbTMBMY+A14AA+bAKVmtRbixL2klfTMzw/SUIqaxEiGS1Q75K02q3aFQCmY30DkHMcRZsZYcRqcU
lAZrnlovb0GjaxwqGbujOOpe67JbI0trREG1uSzjMQRfw05K1meGtRKBMQrW98NuNOAJReUvSOK5
IsKTPpFbKkCB7sa5xJr0DQ6kvm/7mG6AbJOtTPJ+uwLtMCQVN2EADVem+KQYZVFOennSE0TcAbgR
2f39kHO4jxxGHQinIco9zjt0Td6macg8WSU/bAU/4tDL9CyXOjgZPKpjbN12jfUEDLfyarOOd324
nuxaHhxi0I8B2DZQIvEDewp/B/d+14MSyiZ4m1MR0c2ErNBVEnYsADD9VqPBtF2DPwDFcr9Ze0pG
+UAIesGRkL9JHlJpr/RWzeHYdzvPWnYXKuQCAOR1ObAaEcd3ljpKzjPO11bJbsAVw9kUErWkf4SE
cDdlansMLRIDDLN6NWJCJUlgPTDny4cVk3jqqOpbZ3GgMgQKMY2QXR1AU7ubVfmmsnszSGDezTXb
i6Hm3DFlSmnph/nFegMvBGrfnLYZEsyecrxcjODCNraUTn8MDEyG2VyvWQuMvKp6BuuqeRziahaN
ckdbsjkyG++YahzVsYliNnZS2uo9c/BqOX3R7YwsUU1fFZpL73YE0/1MKu5UFM6xUN5UBThaOKBF
W+lQ3I8aW3VfU86nknyBM9z1upP5xcwwHBxHOaLrJ3U5NJl1zfVIcQNYk4kyHpKAn1g4pRdPuOTI
wqD2Y3X0u2RU2LoGasWpnM+MOlgJL5NKVFFFzO9nr1Z7KBxhDctNSXYIq+xXbQeUmYiZ7wTFLkpz
n5ZId85QZ30xB69hAi+C3u+FFM5bWK+DeZYRa66OW9ycVnd7g6tetcICIHl7U1qLRBQbhksjs9DN
MlQbjQkxxKvVi9CmCwX457CJ76oK161Kl2rb1daaIwE3l/eMGYjzi9HZuAIYyIeLwYKG9ACrfnYZ
THQCabAnxEUNNWFrmBoHhEQ5U6GGtaRhb4BPVEufTare/r/NK/+Sat5/L29e8u/t/wehZkne+P/8
Ozv895Gic9X8nGhe/+1/JZp145+mapoqGC3DsAXkwX8nmnXxT2EyddFZRyziGHPIOv/vQFFd/hPH
JB1H7Jc2/2/9RxyW14Gi/HnSFIZqG4ZFB9IU8v8m0SzWvPJP40Tpz9k6sU5HEGY28czyQT/nmXNa
HnbD8Kht5w5ufT966QtTP9wB5hPh/U3vZk/w8rYw3vxwm7rAjrz5W/ntp3v1m1y19i5VvX4LWjG6
qtrEu7luAtw/fwtLiMhJR75F6wV7jniA+pQtEMl94Y3Kdnyy3P/qAx3bVjkHW9J6F+OeIcnTjgBR
g+dTbuRO8ylX6CJuZrfZssD866XhWf59cHy9i+/uMtf3n497d5dZLZKpDFqgfRn+5b6ixf34wRW9
mwv7r1toqpptS6FxFtF+vYUouCAmFPoU8964Di6jBbbZbXqBAXevzS5VscuZyq8rb/6vLu6nT15/
3Nf/TKTVDBGtjyv3krPI+DbaX/98aeL3l4ZtwDDwpnAff/0A0TeJDqFObOft6OXYrQ+wnrdyR9c1
oBuy0Z8m3wEM2t3YfroLtw3ps021lwcQZddia3/wYwr1N7+m5qi8tBIWgWm+u+AURDVF2CK2cjN6
kO3Q9/fCW/gOyY/iJG/0vbUndfHMC7OjTI4r7883RPvdDRGsF5ZUsR2qhvnrDcksyaM28bqQRXYZ
BgX8eYu3rdgO1WH9GjA4PMYT5dp97H509eur+P5R/vmz1+/2069dWuY8dtPA9CV5xQ+7wYA2E7b8
4ArXp/VPn8Ks5Z8/xRzTocaOr2/xh90wC+qw7MsDpyS3AM3x58/66ILePV3ziOUymrmZWBe3CySg
ksidEU83f/6Y3y0BP903uT5UP903uUTLoKt8jIguTE7Sku9//vO1D65DvlsA1IQo4gTQgocCR/UW
dEQP4IDcihtvGefpTpc8VVzMqh+spR9d2Lu3gVB1Ie117Vb0R8nQiIEE+AeXZqx/xvvHQWcYFaOv
WU4wIv5689QmtjA4wOY3s5oOAdahh7nDFU8hDdynD02G4S7Y2Ctpfw8d3RsXyqROJ0iGxdvkaOS8
Oi1OgkCONJOD8geMA+NEjWeDiAjhVlqh6ZUiSb7QNbJpVSvWTm3XTucM6L3toB8yHmDaCDN1PkGG
WfYVXn1egRh9Q7Hyo6pYz0G/unmgd/T2HO4y5vUQwaMam2NSTSarxl2GmXIT8++De2U8z2TUHBDw
fu0mSSnP6eMwrIyBaWRl6yDdfpkI6O2mjAaApeHdaeIg8fVpmCFC64ofGo39CN7xm97m+zlH62Y0
HWBRQqs6ZstFx3id5Ddtlkn8uhMhBn31vDLD4jhn8B3q1S/S18irJO8pUUvBaGqmHpytTGMSFga7
gaFCWlzDw1aPcdACS0zjV8vGCDAMuKzQRBlYbWOSrDMaMqr+EvXKIWucnRYoPmQMMLDx3WIjVSbK
rmGYQT0qGd3Z/AHcm7aTgAl4K5CWUD1o0ODHhYdtqOPLMjfBCdKI1w7tYbDpRGV28IhW7TKl5xTN
w410aBL+w1BolVREEbd13b4lc/dDMrmsLehttkN9+MdISTZGkJC3TVbQU5x8JQQbygCCra4aZ5Lt
aPUtBCs7+twuBtlzGZ4rfaX8Mb8R8Th/Uwx5+4+mskbgfJhIGLTTbcxET1dB5aU2Z2wS5Tp0Z8Am
/8Fz/7tX2mRRYHNFE7HMd6/0f778Iqzbgu9ir19KkzQuIZiep54kMLXTDxNdPFovRXBN3XpxAVc5
L+z3XPWfv5T+m6UZBgz5KbYeCo2/duufFrIsNZy4JyWwxblVe70vH5pzdtecaz991Hfoc66z7X7E
++rHa+gxqvdQu9Wp8SZPuJOnuvmOJOndn7/T+vq/Wx5++UrvdgtC4V21xI7cdu20z2fN72XhpyiZ
enGoGTow1JpfhaX/50/9zcL3y6e+W5QsBnpwzOVTS069JTGXIPho4fvgXuvvNo08SK2B2euSulg+
g7naZ6dpi8vw9uN9XVtv0h9u4l+/+0+/az82WsYJhtGvxPxuxA/NBTHpx0felL39CqrnhzyutRVT
HT94pH53CPn5TurvtpC6LQBlmABh4AZc1hTpzt4bW20TXvNjcosF5Lk941VzlyM8YoqA3m8uH32J
v/+aDjU0xzP2GUuntPp1i2nmOmQKOdk/q7061qcs6z76Mdeq7NcbDNUKiBUUq/VMJ9dv8NMNTgct
H3CIwfb9qt2NjOn2mNRTb2LPxp+RZcfgVd+Sf3I/2qB/+7kcF21hS83U5buKjZk0jlo23N2CBbyy
7pPoNhnjXVHf//l9+Ptq5VAOS9WxTcfgZPquKgXggAEuABWXtc+a8Camgqny8l98hoZub5oa/zPf
XYsIM51OFG24xfgxQztJGGbazZn7509Z+WN/+6lYOIVlS1PnaKr/+lPVEkR2VfNT9UfSjfH9WmBH
brcZjvNrTR0q/PaDxUT7+6vu6Nr6VOimaunU779+pJHIZdIm7p7iLzusxpgHOAEnN8JVfXv56Fn8
zQWyiXHg/uvMb//1Rv70LAorCLoO38h6/iWM5bd7fDXGA8q/z+SkXeHBWPpgN/voI9d//tNHyhw2
VKjxkS0z5+fPeXP64Edbf5R379cv1/TuDS7R0uxMTgatDDP3/romzr0M/9CPs8uLtfvoxfrNA09q
/a/+jGWuJIVfr8ioyrYXDZXv6jmeCELKFjQag4A/uDDxmwuzdGmzbhjSdMx3T2Nm5Bz2Vrdmf6zO
1m45KdvwjBvaTd1q/9HP9JtejKNbBjPhhOXoRFffFR2MKlK7oOLTjOvoae7/UHceS5JrWXb9F87R
Bi0G7IE7HK7dQ6sJLFQCF1qrIf+N/8WFrCIr0yMro3vIMntlVq8i8wbUFefsvfZ4TNfxUoVxvCU8
3U3fvrm4r4fp34ebL/6X10IYUVfiUZ1PeuOKl2Nd7XvP9JLdt1/Y112C83N6dxxlPmj9PNb/MlJt
FlhRUoowiNJWpMqc1HV6KjzOltxQ2DJPtVe76Z16gHT0zeHvy9dtUpbRmElsam2GqVxOKF2gapNd
tHOBa3CL53ptb4clEOXX6PvrvJxJLse6eC0VJR+KycfHkh2Y72GL1N68chfL78/OyuU3dznWxTfX
orIpVJux+iWxSRRh2KNQeqa37nL6WYJl+uZjuJxF5gF1g4+OlZQJWr94O6daLRQfljaKI+u90RDu
DkFtfjPI5ZtyOcjFO6k4oN4gLbDZ3wabdNds4q3uMed/N2P96Umh91ApbbFwOvrF9m5UMiWR8F79
LHtCVvcwx3S8Fpj0N4iCvvnS5t/61/lxvipDtymvWvT8SRL//Uszrdwu1ZCgx3E3lwdih2eF1dhT
Vj5AAC/6Zrw/3cRfhrssePTjfE4ulfkmGl69jtfGWvfkTbT++2Vd7m5+XhXXg/1fhvBpXq6b/+8A
KDsVsiEOfiYnwA7nWcGJ8O9jzbuLyztoykweDkcf6tUXY/3rEGgoY7qsQEkuqvkAmJbqaxkB4Ynn
w+Hfx/zDbeRVly1L1ZR5sb7Y8UioLgka1IEt7ObTVbwOttL6v/Au/uFL/m2ci2tzpnJI25RCBxH2
3rT1t7CL4IH19Xk+u9G33ZCV7v792rhnX+6oo8zFShYajpLc19/fSZAFYQFycVo6kfJYRs7VhFC6
bazHSsje1GoeGAPTrZP6vpNk+dxFVnNtGJK8B/y3rqbJmyYIjALV0znIR5JBo/45Hv1nGD2AMsrY
EyZHh7HbA8N4VKQJx6dzVwzjCHWnJcE+gCzkTxjLLXCpa1MdgyWgHVdNleHZt2pp74TljRI3OJXz
D/AE28acLYN6fWrYQpH0TaJeZdGfLrJwp/p5t8Hcpp4DQZhmkSJ6LWNrgiY2mSu4NqNbBvW9khef
1QTqjxY4XOU2PhGq7K9IXMHoLughkidfPDmNjF1VPTidc9+ZaevKNPmOeV/lVIvSDfrWE0qOHrkm
CjW8uY+CTsd6yjqINKn9XhF4TlEBbxB8NiuhTg67Anm/8KFcyw4nSLCnXi9bwyNBds6ppLoDtRS9
82Tc0bldF0lJvzlwPhJlilYEg24nzTRmCvVISJSuA+gMr/OxJ0aEjOQjJvM7Mq+RCIyY4vGI4riC
K/fN+/J1CgO+yxc4dwJMw7lcwqnzUXhve+XnhFkvi3O+JBDt6Ky7tfzoHP4+2tev/ffBLpaaim4t
7TEiyztraxY3Go8HfpLt4Nyxv5nEvn7kvw91seDgym8JYmaoQBFnCahYTTGzLinfjcskvB4r+0aX
nv5+eZe7VxNK2a/38uLTi+JayfivaWnWbyrwQad+a/sffx/jD/uD3weZv/9f9lxq2xAq0jAIZzRy
KFZ67M4VBTlwaWeTTcGu/Lt6/pcN7OWFXexJuhQRREg6+M9COHy7RXk/N/fyLVKY++/OAMrX9ef3
K7w49YaJ4Ydwq6alPnenJpeMKtj2S6wGeNiTheyRjYe9bOmvkOx8c3e/+xwu1oZKrpO8JaF2OXjV
lvywyOWQusMEuRzuqX59VyL5N3eWAomsW7JOMeP3pzmyryWtaxa1LY13fQVJ4mQu7EW0URfC+28f
RP7xHP812sWdtZUxVpuR0YjxchbYHD3U2wub+vF/qUf758/9X8Nd3ExrdEzbnxhOIoBchOmTijxQ
+D+6pnkP0AZ+8+y+7v3m9+Zfw12st1VlEB6VMxxuA777jbLJHv3bYaU8xN53e6R/8+AsGL+IEKA2
XMwvehpKGYF9mMe2YgPzI/JM11ywNdvoWKi/rThx9P3jqwkGkaqTqXCuuribEmGWCPXIzCJt8KUe
x+eoIaS9xsEMryNDvwXtYY0cjnQuDaSxJHQQB9Jb01WQnkqWtIqXcIW+GGWkvrYgeulVvOv9+Doe
snWmwpKxiRtfoerGsCqq+IzZaLh2wNEh/U8mOiQWBUTNtsjQqTZAb1wjInXdoRp2jY5uRGtYDzdO
HO/7iThOo9MR2dTlGrOOvUrVetMmDabFKYLgNN3UhumZ+LORHq+aFgMycLoFImCiHlSCYfxa2olA
vY70dku0JQmTenyTGrj+pwBfQedhBtgjt3zJ5ZYODl5NqzE2dSQORZ+sOhjRBUjppAbm0ySkVMLw
AwJlQ/oLq6C8KibWU+jL4aaTR2trtGF8UiL6UQG/7DbT9NXUpeZBte1yhckg2xg9oIGebGlSznp5
0+IRWTmDNF5hGauOtEPeFJzsZsHGvyqN0ZMkNL0huJI2kvsrHC5oouxS2eKBJoBK6ml1z2jRqT3j
qBiBLMwS4szcSpPjJWZ3ZeQ+DhWpqNc4RZ9hcWJDBVYTR469zoxyvEKuL3uEqEBpqMmRmptHkp8K
pLDiPZobSxYdJpVOExZf6CgmewhZ3cZzMyqd21LIMwPXV9MGDbCJybnF+GqTSA73iZZWPDe35NFA
+EC/i0bhNp0bYAYW6IVFTwz6/MckZ+u2d96gJtgP+dw+U+dGmjQl8cacm2tNQEcPirzkDWba3OtC
8fq5EdfOLTmD3hwgcVwgEhQDxejIpJTIq4vmZl6ewlYdp4MpxfgSglMc9OY+tUihzOf+Xzx3ArHe
wVcIIFHNHUKHVqHd+E9qZu6n4g6cy7sj43TqG5+sOwLtsM1cdXW3N1JtNjjQdYzwVyxk8j+WU0Zz
E86LzwMJyJ60oaLjk/6RWNWPVpauAr6954KD5aoQBN/YGE/7UuSHYG531nPjU3LyH87cCrXnpmhG
d7Svy48qte/auWea52wiffB/zBuf2dxXzczpRyshizbASn9ULTBi0u1WUPB2I5I2CymobTQHQhBe
bXk6lYM07VIQU9II67JvXwaEak4u+Oaifc2b0ApnrfjJ05AjeibuOMtDPI94dSvU+rjbDeI2CL9E
getNyUBAOsy+Xls1jrwPChjf4qkqho2Oxpt6H6YisexBwKcUF9ERbWOMOpT45wRenK3pCvcuyL96
nYzjKgWTkMvhSodIk/ENt4q8TEb5Lukgv1WDA1MkOGp6uNV14yMLpb0YykWdVJvSqNwx00ixupmw
/y+s4LFqQBCWZ7mxXhy9XbfkUC9QGS7bIXOLOd8n6+OlZYOYGvVxKwB3hVgqG/5lYaYP9KpXaRl4
sUXRhJK53IiHTBpPPsZXHWgwRZyrumOt4x0cAwk2AiHj8XSNFHmr5aYnB3dZwb/W/W3owMSN3kuf
fndv7U2NsIQyi1eYy3chaiO5Jr20tvewehXPiiZPF85GwY8ulyVQolvsNZupUYk4YbPbQR5IAHAQ
Ow6yKKYhhGGBTEHoGmp6HaddtVCEg4Er1XYSLFFHajbCeMPtvqsJwhn6H7L0CI5zaYgbNpjrqoXw
4mten95awsK+YIHct+n7BoBTkaZCKJCDlJSFdi0jJkk7h/gsTCT9q1NN890B8Vjfh020zlEFc0bc
BPH0VPWUreXI1e2nqeSsVVHSSF6aIth0OH5SnzQEmfXb5hRVobxsY/NgNmI9InQPOxSSibW2NcEo
mM4x/FAz8JpOUxeTrTQ+x6SaPZuTA1pX3cpmiY7EJrIEdOErVb+yyfVG3/zGY3JDpg55hLegFM9q
ToiVagebOCRFAtU9Ijrsac5tWKZHyQhgUPNX2J/87T248ek5EuwVJZI1hQb4ox+GZyUOz1ajwQwS
urwLzCZcmT04HSMj0FbNchs8ly5gIzYB0xYUlCgNGm9s0nyrtY5zmOBIn+0WcmIrpdeaL64Mgow8
gqDUbaKa4j4AiQKTnx8gnBiKr18SyV1MTNah8kMbTNLZ6nrfFoNL4hmuiIzfmITJ1RhXMVRRcs0M
JZRuNIJ078y87u+ivK7OEPXKU5oLAIBGGKZnGVhIxfPNSH0wLaLse46NnKVNMtQwnlbonlsVVLXI
gOj+NJMkdnObKOZb3Y73OkyVJfbPje9Pp0FUwVVflueu4Y/LeB7AFmvnMGi3koEzE3yPJ8ZuHdrR
cWqqQ9uam0LCyFgQVp1Y1usY+E+p3962KiENCLpnuDwcxs7YG45ySiQb01Xyww+SVVzLSGauOjyx
q4lgkZgEAbnBraobw1LVkg0wbyYyi5UEjf1SL/EtCD0/FY6xJVYdsGljfQwlHEGwldjWBuIu2vKH
b2TNFkknwScIstXZ7SD38hbEwB2PFjZvEFyN9bgSrCFFFu+tot8XURsuTSNEiCCAk5tNdYoqVt0w
mzq4Rqmy0QmFgSvxo+qlNXGAO/pHgFbwn4GoLqFPgvEvC5a13gdXkwHwUTeapG7CESTYFIHgiON1
PvRbmMibvo7iQ6ghtfDzvR5gpLVE9CHUER8YpM2ps2/lVnkWTfQQ9A58wOJBnnJE7Gn1MAgT+HTw
GZf20yjMU6/I9+qg7aCIHaYu+jBabIeTaJlW4umz9813g8R48nixSFm8xVHJ/9/G2crOw1WhksBM
4toVhBGQ3AHGej8Yl6B+doEmKQRZ5sTNVgW8dYUdiWrKD5KlYbkht7DLkXImISexLr8rpQmJPfuJ
fLhWtEDZFrABFr017DvCGI2yuZ/hUX5Zrh3b2cSpfq10BMjnE3Et2DS2ta1e+431XjMxZLxhQx7e
IK88KsocE+0f+em3mgDNME9OfV97ku0caes9qk60U+t8i9XvZGSIylTnLjYKTO22cicU+60dux5c
SPNUZhIbAd4YsCuJvnEssEO10j0UUrGx2D2hG3KirWrTU5qM+qQlvJuFMQIUUMTWD0dSxLtjogsE
gPF9EsfPPbSlcWCVTUeiIjrkSeCnAsm+qUI+ObtQ3lnB78inE/DWJAssODBd4i2Oikp9bKxg0Bdj
9oi/IYBcNr4M9XhX9Np6NA23MXESzIABmJhQXSO2BBHJCmGHg0zwEkSYpnkRkEIMrjO/iEMvfWb2
dJu2Vu/yEydtGt9bdTgmA3UlXRtRw0cktsnph4zd1zHFSkxA9aoZdglRZ9eE/R6jEYyIeDfYvQ0+
aaI5WjBhsu7jBYECh93+rTSzz45pCXRwu9RyjdWpnPboyA5630obamHeBAQIEA4hBJIg/QVkD2a8
pR0OG9NM75MI+0MckmAm1UcrT9eGlBxj60c6sEI1RnFX6vKGDStnhFLrcLirlIJsz6raN6W0Hmw5
eMcmCQTElJm0NOnBCOEF28m468jHdvr8GAYEA/fWi8ESHJfap+ggmyq18enL42vdRi+9zxEoUqil
Wbl0r/UhZM5MHAF9YMuXstuSWLnQtK+kNNgXMFndqDGSTdn09Srlja5aE49RjS8nqNStbwVEn4tE
pgIHyE/p24c5nltqM6/qOfs4w3XVhVd6Fb0Ay7zXZyu4HTsb3J17NSExXtYIHjb3pLKyyKt1TYHP
frZynTw2oL2BoQPSUR5ZTDIPxGjJjTceaCgTmtKgAZowINYD4UxZdCdMLMkk2a1BQnm5qB5k9vsk
mZZXUz5/51N6w1R/yDLJM0TnsvTjdUmyPWCvtd3ZZ9mWt4rBZisy2Bmy4uAZGyGRdHLlhTC8Nfa4
pDxvIo2sizZ7Gw2xFqPixVnNCS0HsQitx24eG8t5pBXuKmW7UNt8X4rkTFTJi94bHUiFJGL9Cp/C
COROk3NFIifFXKaE02roXUbfAw8HHMZk/zBksD/Eq9KGW+w3Z81s36vIyJZ8ZxlGT7zxqazbCwG7
FcTBj3AMoKtIwZMNvqoihDNirtAzEEaWT+MAHCrLa8evOxS92OTcctKaABSqo/SMKHGpNPWJ9GGs
n8W6lKRnoYfPURbzWimfIhYm6VHNNZ6vl4S6qxe1iaekBv4dgkyy3kFLV5JWMIL6cgq8O7JfmjiS
CC3X6Y8uK0gjOokqRac9dLkxJ9je0QXoOG2Jk10aj4gBpaXU43I1Gx2xs5/e9fkIetBgv9MJ+44E
AkKUKHvxlhBZFS1RoOopOyqlZmNoSej8KgPFtl3m2RXpPNRuRHcyG8QGXTuGG0myr5V4sDFWc+rV
i3p23Ym3GKiBV8hsluqMLzY2h8mt8OUd0ih7HoNW3aZdOfJKTzRRIRWR78wfRy5SnA2BUaEWrmlb
e1gMnh2IH4lRPjJzPqaFc5xyorb5bo+yHXlKS985isSNKoKXwOCEgGLCtQgd69KoxIneHmMDFxiE
gHuCeKAyhPiJQ9jFa3OOYWNyhrlLF620DzJXaCkiXA9RcRX4xHyGAznBgs1mpjtnNqJrM8EVlpfS
tVw3e6Sh2iqSA/FqpLyOQ5EUN3UcEcEqy/NeapheZBtGNTyCG6MYt7E2nGf/MmZvKYBnTDJpA4WC
dCwk5rI6PBbNdK81JkhggHajcCcDihBGXBWwoYSuE64gZayV2gfeMHD+xhuxVvvuEOj5lp3HUxdM
V4FutStNsu+0InnQWUbiQSbGzCZfu7yRIvOGbK2TmmZX4UBKqaieRAdmwFClEdqz/jrqbFyFhdcf
yuK1JhV4KyevNNsbq7P3hV5vZNt/By3Icqlhn4vNbob5bpVWuY7CEiyTbLtjU+6SDKHsAP9DM3GF
TkV4aPP4lrSudRFCudAK4E+xZb0QKn3l23jvKkucK5noPQWkGzJ4gp5kQZRIi583zbMdU+Vh9hWT
b3yb+fpTXyi4QS2VzYLmg8wfHHnhxN0rUb+n3glf9SDf+ka7ZlaFRGoeg/n0JwNZyLD7T1VMsvDs
veOokQHys7VyOyQD8UTVWk+GQzfFV1nhrBS98hq5F4va0bdhUjjEHSOZZwN5Zzj1oxLn14nUHe15
R6i2PSl42VuWNIexCbe10dxATGGZJG+bnT9Ug17iq0om9eDXxCM3zdog2rx0unWk5SvSf7bwv0y3
aIyrqo9PAiviGNoH/JoHuyPrglV0MQ68YNGUvjhWfcMxnVwhkEaw0AEkFiGKIx0oWud4ram924Hx
KIYW117r3EiBUvI1BkSf4nMf5sKCzsFliXiVea/nruRysTVsSiEAfVCG4nzFEWeBVrU3Jv7qqrJe
a3p0y9qv0FWT3rrMplEDAEdkQZ1G/g2h3SEpC2m+Kkd6cwNp6cQGE8k6VPonjaot+MlDIavdI5So
Et9flBz8hEySKZdC4B7ETPml/tamdXtMJhgqwVjv8jYvgUOgVW3n/prFJ7+aaLkh2UEQN5AXaAT1
ZxHU99XUjm4BO91rBh+6C+W+RaKBVpZCmnnx3NZT5gYfTl7qPvNMqrfZsKrnPmDug66dO4MaJPhJ
rT5kWoa8vzd+pkowv3X/rVQ5B5tzlxGJHKvO3HkM5x4kSKxxXdOWNFitQ9qUtt/sgeIcOtqXzdzH
/Hvl+Q99H7QvsqI6ig7A9LLlWlHqsVXf4UFkHxEmf+dDzb5pLX0xqFC61wx6BBpTlGKpl14Ep+xM
eHXI3vvl5NUn42BsIm+WOfYHyLBPxDeg4hQeG7q/X9sfdDa4YiyAGMgsFUSIF2VncneLzGLv9bP3
E+xn2QFm92W/rdbfFtX/cCN/G+uigm+KjOOgw1izdU45xKv8019Ty6El2V8x3awG1Ws331zg3JX7
XYLgUJpClaUQiI0UZu4k/tJQC8KsHwdLHpFLFVuSIdLFtI/XPdDFhXxH7dBNH/8+4h9ak78OeCnj
iCytgbnFgIPXHTLURIj4t8nO+q4f8ocLM9BGGWikUASolxZAc6qkAXgFDOll55K4dAPLexUfa1f2
WCWabx/f7Lu8vJOGTkdEM00NoefPnskvdzLFi+xzZlaX9v2A3rjwMOhj5DjOetxso9+2LqWfpbOl
FfFaesWx3qvfqcL+0DvEP6bSz0ZIbyEl/P1hVp3WwvtDPQWMoqncWd8xu3Wyhzm1ezEsoaySKTn3
SFf/7Yf628AXb1Ek6ipsQSwi9qi29ZqsSLQ5qfet5O4P95hxEC6izaHzZF608KrAjv0qZxzQ+T/1
6/J2Wk5ouCukYd8Jjv7U5bIUmlwUs2yHT+Oi2dxmXVJoElGr9Wpc4RD38O5QVcP4WKylu/bb9usf
JgDGm1VViMYRjs///y9vUDcGWQh8kHLay+BC9GFlpQFL6BV0D55d6XGa8VhF/v7s/jS5Wkw8lo0G
QpFVff6Sfhk2odSWhjY6Lv04PKm7yS13pBy8mVv5LL8TwbBs1uF1dP+dyUL90rF0GEyfX1fWDpkr
/n1cLa/NZCoceSngXLxLZ3uHyR5ZtLTsHqnprvhnU7pVuUTmRcPbev7uAX8RC/EL0Lt0LIs4ChVP
9e+/QJRhw3ciZ1qWUGUik5wQSll/v7lfh1BYuHT016aKxfNn/PMv99akgCxNPyOCmkc5JRPkW0vH
l3kO9emvI1w8PbPstEmTf64as7xWrPx+UezZLawotO/9lVZ8c0lf35eLES8+i7KvqiI1GVHeKe5R
2+jLhNcUk85KWUWMupQX2fq7Z6Vc6nrNi1EvPo7ejKzK0BhVXzfbeDevw707CwC/m2TmJf23FXEe
iCkGHy4eKfunQOOXR0ZtNSIblIFiCiMgzcPpRiOYoVI2Qnv9+9vxdc1gLD48GTOFrtqydjGfpVMt
G2SBUZBcBq8miwWwVk/Zx5Qi9un6fViCzsl246E59QdtFZ/9leH+/Vf4MufwG9hA6Am9Nvjnp+Dm
l6sNEslp/Hn9D6MXYloWVX4l8u+2b1/WpZ+DkM5tz14ETb9Yl4SuD+HYTyOs2UXZs7sBZ8knJ1bS
jVha1+pTczLfTUBcm3/ub/4ZSn/1j+dGSv2vFIiL//mf/zbq/tc/9J/n4jO7barPz+b4Wvx/wI8A
MPjLk/4CkLj93/8r71/fI97Iz6wh23r78T//x88/8w+MhKqCfUD8/1MtzLlutt31n3XDD5n/YbMc
QIPjUTFx6Xzf/8RI6A7sCU1hJVRwzECK+L8QCd36D4uvhUWZpQvfk2X/dyASmn45x7Aw4FM0Ydmw
gWMr9fPD+eW1LGhET11VdJzpi2xR+VW2DXxASVFkngpFpkkEcLGN1X5XkspopYl6Ss3eDTqLolnj
nDSll7zE7rAq55BX4BXdiTgyD3C1n7BmCeQi1HpIC7Q3IB/B9gZ1c6o1m1jHsdlnEgV2OQORlQDu
Pqv8/YupA90+pYa8A365lptG3BGhRTWgdNRVomO/JRXMJn5hoqJTdPnWs8rJ3pKyeEgSfoNqJL1P
6gj6blBZZiUxk9mogSccJP682QKSU0d5Q5jNrSWfprSU10KfsaUdkRvaSPeMDJbR+WzIaIFAWCIN
UG6SugeAVY3VgsjX/TgVGyLJHmI/u9YTWiu14C9JdMhlxPpUZUDcKsGD+II4OqkK8SX89Iram7+k
HOfmjQrM2PaToyjKQxAYpdsHY7hMR1atQVJuDcg/dCafg6j9SOTxR6Dl7wQhrcq4OMKA3GR5RFc2
P8KXu0H6u0/CYV86+T2eQ+oMtv0QRPl9UROUarXvWgMJfgwVD2ecARF7wFEQe+hRrhDN4pHyiRCI
hiefKOAqKQgmgI5Hwel9QNALiq7QlVNF3ZXKKDkR9LpRm/p0+Ok9QFX3TBpdQxbf2JCHVH28b7PA
64sHUnRoUSb+ubPzu8q0l4SIP0cjtFqjJCQw98HGG2TjtXiXF2YmvcT+ZFKsL24LIXaCuZxgScoa
U6F/GrliHqmhkpcd3sZh4nj1OFCMGSbqP4S0eQSpUSUwR30Zt806Bfropn4yko0bz9GNpFSXQ4N0
w9/1pSlv1AyJCUR9PPUtATyIDFKYygHIxvbOmMbmQa+a54liumVU1yJQbiGE03mbc+kIt7S6plsk
Kl7L0abu79cpaopoQfsp3ccZAXlB4GRu0w04cPShWlRKgBrNMYRbFPV9UmbAJnDbe13Qv/tE/u2C
kuiNhDTJMHDKua3zBDTRHZFDqXaz1HtQnYGSFq6GtI1bxYWUaEnGCliGIfajTZcz9+mApXVHHLRy
FBKNGCVOSq8d0gMR3PKilymX2hmVRy23X+zIoikjwWJuZY3DU+N4JgSuhVDNGx8ApFLBVYMJCcUs
ju9TaIdr+kBUc2xCyhq6ilFAoVALKLjgA5eWKSWqificzE8+Q8u8jjQhrcM6/LDzPNiQ43nO0pGU
QYsUqQmDdjRHuBO9+lQXSDQkSPJdSTOM7iQvRKgn3RF3iIciC44zP7KSW3rTAlwAjn8kBrIkLfSm
eC4jlZr7SNaZUOArB61XB/TOOEbMoaTUfsPhvp/ij84pYI44dUtuCm1RntoVP8gzif1X28pn9h05
1KiTPse6bagdv2ahXVLdATJDBvhZJnVzoUla6OUqOE86NWRU0vCK0scqb3TXoEGupk/D0JaLtiUu
AyoP06lUb5R4HDbYAMBMIdG1IAbi6u93mDFflR5lhxXSJhJUnnGJa25jcT1tFN4QVRCuyAgKl8ja
BvLONeK+tY65TE2StZ24BWhNneJ9E8YHTc2u6CciOZe6szYN9nIEWb42LWywIqwWttOY+5pIGx2H
59GyiELQypJgoCPVXdIxmUT1EV+JCA03HbNbqOKNFSFaC1RuvyDDpWl5ZUulKtdmEyx6EJ8AN1JA
+8T2uP68dcuht1UZlD6e58mBSLsoRsclcZTuiEICX+mQoysxhUR2Zp8yArilHlqwn53i/kXua8Mt
NVQbjQMAw4qvU0XQJ/B5RH4IbazQ7Jt4FOG5rO0YPaCDl1OTZvhjC41clnd5Fhe7jsFKqFzLnlSr
IEFwKovnqKw7oJrX05SP/Eu65bTLCiN+1yb9kBZ8kwIEDiSH+i6sa97pvGoXcpp1V/61E9yAlfA3
0xyerRHJXVodPObqsa4qYjSUw9Akklu3mXCDORGyF5TMkvFk0E5I7Gy2GBDYbk20XrM89j2NwGwg
pg7yR9bXgEfl4lXp0T0tEkOGRVPFpKYRKBaH6nmso4M6+IdhQktZwTh1zXyqTgW0/IhVlSgQJXY7
qdyV/OdAkO82t3KOrWl0DmX7GOkEWlNRonoKci0kcpC/na6izbIbUPXOwcVNbY1+IVXXFjlHhpxZ
a2NQPvJxNFZyr41YI3mXaGDFrmyFTPxhqXq0PGmvibOIfGDKNsRYhJSswjr+51ZuZxFeyzJH9GRl
EyLF9Vc0f8k86enWBJ0nUuSMvSHeGxji6hxfWJmhCy0Oz7gqr4amhoDRFtTmYfxu9ELc1eq0UhyI
yvQVIB8mYAkbk5gjRDafBOfShWh0c8lXtyys6hU45uRBqFvHgfkaNIrp4fzgxSJL1W/gVxRFt+4I
tF34iRyvwbNBFG4KUhPolhlVMCzA/TKVjMHJrO1yX/WPulrr15N9z1TrkBDCWEkHty/R+VapYoYr
RQ4auOVZ5ZIaDCyE2bgWfQxSn+kAsBQMWB+DWEFWkEhHa+n4YNIlQigWMVszN+6Qew/N9EMdk6NU
r1hoyfGJLXozDZNQRKzcIOiv6LSKV7FZg2UGkEqMVDDuu9LP3Rq8CghtssJnwjLSazApeTgH5dg7
jiMQH2XlropqNCFEDgeA/gAIQwFJ/OpkdcOdbxKGwrXTBrDJVDNNNymhakXORzvYuUtmtc/bI96a
RH5BXQh2Ni7qKzGVOyJzsE0Bg5Tr4r0VhrG0qtxaZE3/lvVSRPu1jLyQL5/2zgfphyRcK8p4Tg2D
Vxe58JzfNS6n0Hf9pJBpvyByTIaYD2g6BRWNEhI/U0CURPvqdk68WlvASm/IJjeIBaKjgV5UX2oF
Lt4GrV2V7cPAOBfAjkG0TgspHfsjoRiPSIar7SQbIVfmSIuwNu5GjRgTpb0Ks+g1lripD6OTkhfM
CzmpJuB+Feqy0rxYTvUB0x37pYXkrAuYIgQUamOqlXUqojdVIO0k7i301IwQE1/hoyamxnKNvm5X
JNJBH9YoX5UBKPTSlJBY9e8QepGPqNZ+8I0fUxsRoCSdJlO/xw9JXmeKo0PUk7yAi8KSNi4dAkbI
22aNgq2q5lbmqg5tI9O6LpMG5DfrjQP4MovjVR3ga5uFoIpjXesmOz27fqv5/F6YgTq+4QffuRmJ
3FW0l8F+JCmAW3tmmxvJ+kINX8r2rtGP4fhepEfDOOfJ1Vukv0XJqx0+9dXVhMlMY9oQpCQqy4wV
qSnY0EWw3svXjm1OXpF5q74XwUNhgTEyV33ygQC/VxAEgCZdaqmnqPGyI1AhsBGLkkA7AUPp93LC
i4NyBkHoQg5MGkfWFQT4taSVXh5gBI9vqtkJBUsyL7RjklSn2h43Vm9sw7hb986TVJBKoZwicwVz
aBH3OVfb8GXDlCljnjw0ado4NBYyAgbJCpHpZRpq6TUwvK3otRnLBXsTt1OjlYCuKQcIGZUXrVsP
SJyDt6hl4lJepDljF8yEkSzBgKK3fbPlI428TamcYfBpBXv74QrvDOSSszwKgNY54PrRawrozul9
hgZCT6tFwvHEIeZXfuwg+FepsTSl8IYn5ZF77mZBfGwTCCy0r7zJ2VTqqa/qRdRuI/IEynl5gOue
3luoMcEurWzrKSOarifqiyyqsvghE1krBhWGb+xpZrVyYGNaLPRsb5KsdfnL9qnUbXIj2iW1us2a
aSsmNhVs8kJzAobOg5Fxs9L1NqUrgWhIG2/LG5quzZX+g+ycsnP91o3eC7Q86hzWvhakVrSHrsX1
tPITdwrcLANx76qWVxAoQ9gnFNx2C2pi0aE5lu99uqzlvOvTlAMKj8pBI+2ydB30EM6GGQNvINWG
rUrSAv7doZhAPzwHERT5MjrY19mTOq6ybtFLK8c/B8rRjDejYCOXrfNpRQBcJ70qlRvKJ+C/sO0j
OKO1F21ReNPGW+TRtmPOhoWNzkiyth3hu/lDl7CJPHbsPtmtNNKa4wekungpDzd5eO7HowbRWFh3
M8GqP5TcJz3bddROYaZn3HxyS45sCPA1N8MeKU43PKavvCyVZ3f/h7LzWI5dSbfzqyg0Rwd8AgNN
CqZQhiySRT9BcHNvwiPh3dPrq+6W1H3uvSEp4kRHH0uyCGT+Zq31vdwUSVbYlSHQGIgRbREZ+BtS
pjRgn+3HuDiWaXwrFRPCS8vQMDz0ImNPp+fXW+hsF7U8bskeQHOi78Eaqn3Ytr8Jehfmnxw3HVr1
IeBX1hD/rlxilEUMu4pD9kT9OFQeXDy99ZIt2FLSwtFCE7oVsFrm5jgTAvSlHx0ojdfyYbqU4677
4GDNrF3PhTsgJPUWFvO8tsC/nBPgEcuKsHgkIlRoSEDakbMFmUwGnLzuBpPKx28R73P8Rfg4Hseb
p5PIKoaKsAAR3LVRn3pCAM6KbDiaWwQNorDCNT/IFcUqRI9jTqg8T9Ks7WPtqCIeMOlf2i2q2u9Z
/s4/8BBmUd2SdrybHlYgcS8WRKb6mXckULpoInnHDOr4rsTToJ/FfKrcq0rGPF8swcZW6Eceq7b/
VWj7eSaU+zfCDoK6ds5jVl7Bg+2K+mfm94V+Lj9s/XvJkrvSjzx1xXA2yQ6Pt6gor+RSl/qOB3F4
YNIGVWP8RFNTAADksOt8XtF0eOc5A9Nd5YcljBcW175ZneL6AXYbCvNQ4bupcbMchLMfbyBtD3Vx
vlxJAOvIJ2IUcN2IcYgfehAM1mm0aAj3BZJ4/qj3BqnXF+sbIVuBpwuqC8gj9ulkY9LTDnCUUC93
gdB8e/I748m5/S8H/EcSByrZ29ZO4e7/ipM7SyNwPZDqwRmeSP+vsKN+IDSm+Bt4gskrJwbtPnlN
Uq/7dt0jYNecBwxhODC3GEAmAoEAfhEXdOlEi3JcCd0uPXv84j03iJpfgrQnTv6iwSPtIjGik8Se
SXpagCSj2O6ydSecy4T1tyMcy6u/h+rJsY5dHujppdOg8vpt/dAlPnIM2u+Wuued0Un2w9khXysq
/C5kvkr6GR9Mkh8YgPINGuTbQS2A2Mbxwm8/OyT92a7vgX2sXwgvUVEAuXMdwuk53KEXWu6+GMIi
CTOkJVsVUmS4VjBiebnnR+N3SzqaYgU3QqIdopocof6N5xk2dHMiCc5reOzRArqoszwK16k7wkRW
Xbgkj5kgnhiQ4X4wHip+bFI56qNLBIkaVl/84orm1Og7EYKlC4qnZPF5jxAe19N+Q1JNeURiJBRa
fZ8o14bveI0hUYDBUu7IHsafpVe+6KOUw6LGEn0sjOPm7tfu1XXQNuzs4axrd84UIR8uAlf6KXn0
+WlWnjTO6jR74vlpc9b8ykOZU5UuV9d41fVnnFgLaetp4hz614HPUveN4mzqe5X7IN33ZPxnflGR
fX/mhuAlZQ4BLpkxDzpRfKPdh2rfF58tAuf1FZSIpP4rvHmPiUMlA1TFMXSt2hAlC/jweA02g6RQ
BnoKDMKdeJOEvGEGtTnLdjPNWuxbkdGf+LPyKlKc5R56RiZrPXcMMQwYJSqJ4mYXz0eytgvTT6VP
JA+DE8S6vBqrfmotIvl58xga4fvxONfmT8LYKJ7qnT74crqrhgv4SuJzGWpR8kJU9XilqCQaQNK8
wXS2IoS0Pax+mV+7HJNMMLF0JgEXV4GxG94KQYVr7BAXKkakbT4kk/Vu0n1RnNUtyIhY6mHiXpYh
oCrqtQM3N0w+zf5tWUGOj5gIvs2rgD45u5Bbl8Vg+tCpoYrRwtjPWJFMuefgXcvD8FDoBwdB3c6E
TGL5boEVPqiCnB8azzNlivLWQlqLL7oaoTrdlGOanHLzh4S+0ThWZbRaoQv6R3uEAyY1fPo8U7xm
yXdm7nnNbvHjSn3hFx1Xfh9fuXt67mWgxLNPD87shq0UZK/hqKqRKk9cvgrXnzihgpunr7bnoz/k
7Bvzc/+GXl1u/P1w6g6ucyneYvXRHzCh9cG4HeoDIZBS3t/aSnu7s+zIHfbUAROAOmOvKHeqdlDG
Y7dyfEJJeVk5vOHE0CV98yo2KLSl65WArXKwM6HRBMub7ZyIetWe+SwWduYgMPIXbQ1lH+rK7QfS
hiCZfqHHgB/KIwAKaiwiTmvDxYX4LIFsM9/qQo5cnSVfF3F7z9OLpoRZcgfXB0XrBGBii6DiLtiW
OIv4EpDboDwOQcouG94fuL3FY4DShPoGjO5gNT5B9Yu4G+GDMsgxX7Te+8XIz9jo+73ymztXZdEX
U9d7HD1ovzTmX5W3nMtnpjCcTrw3XLS8IVQImvZNRjROq3toFo3+RBVL+PhVSc4W/49ZxFji5sM4
FC7jm50cfnUOzaY3XdJ5CYAnYThALVdccGRO1sV2zo0ZtZ9qcu0X0thRD7+YTaj115QvXlw240UH
E8e4gcOLySmJtWA3T4xjKNe+tfZuEZHt3lNeUZuUmJhunqCIFyebLjfkyJ+Ek7j9o3OiaofxrgnN
T8oTLHja5JnjmV9vfOySU2ed8+1kDFFi3NU0jzpopfuKrpyhZnOS5jE1zYCusmGklZwJctL4lEsY
cVel8RlstjLgGUE9OlEbDcdVCSobojtTafoxujbE+QGfqEBATRsJkfbvJVQH3YsDr8LIipuLCVxU
bUFafaZDUPOPcZ9AbkQ0QNTeV57tlHqngI7XXi33DtYfiTA8x1M4dzuAD+lwHOt9VUSoDbNXU72j
IKGO1atA9O9UtvxTfDPVEzd0R3qM6pfQkAuWGlizGGbdft+QYnT+DSSt9/orNlYkin4x+zxu3TdF
56KtP2024savzF8178ysHSkdXcZmJTNxtp4X1ehGv9JDzbzAVIsZOMGqKZ/rv1ckyGCzr3Xl8+F3
9xQfxiez9kEtz6/pO/+xzbPYb087+0sAPNxwsfkVnrYXYEun9ejIEzM67sQ8vrT34nvDwPAUwx1i
+mn5KwnkPmlhrFs4au8pGWky5L5p8tsFssAhkSelYzEgSEK2njTOkA2lYl24YYKyVKDhlxDYcfUG
DkLXgkohzvqDQc7+EIxDRq2FZn5RnIBPLCVocXQfQVaikh46mL3lXV02HPcPet4fkiomYpa8Wfc2
F+63Q2NB1VDMF+qvBKU9ms1d7u7sO2hMzbsxX+PtUGyAn/auGTzBuNJ+l++1S1pHoN/BjspeV+24
FSHFU02CNFVt49HHcWJUSkCBTxuud7vpHYFy/hGjjKVGpxKmmIVibYRKRVOz4xNJQXeZoZWWWMAW
gKRBG9OZ6IcbqrMApcJZ49UGTNJwwanV3rnXzbl9S04MTR7z18OcmF6uwxuD75VPVzG9SeaN1gYT
Sv+BhLTXzey0WIvfji/alIevBn5VYGGayqF3n9VbRIhytHao7bXT2gSzeXHWpy2DBBg/bv1Hx3pC
vct5ovB2xheFQcrE0C/FSPCDYhS7Xb1rB+UoHYya9Gy5wHZrsctIyurgA7TfEQGO9WQ6t053H6e8
s1uJ8Qv5qfSwa4/LR676FHPSE6v2a3Sx5IjndptOZOrvYpUy8tKV55ZCww5WCtXM0B7VKX00bF4f
NfOvQD6b0Ruc4ji22/MSa77Q4pO1ncg6xZg0HcY1PydtftE6ZzdZ49lagHmWCIxzvMHsrip4ogiJ
GW1UjC5p/EN5n0Au5/ezPKnYn2Ev+ShbhgOr37nHt7aArQXaaYDZYazTFUUTGMuqoeUef2Kt78Jy
QW6tDmHZxk9ZVb2uOpMwwm/e3fRjKOOaIsdVzngnA/Zgd519s0jcevM8VnmZaoIohnKyjstgH3Sb
PWyiVHfNNhfn1qSimXUVJl+uN/s5y3/0xhCh2yhf9m+Xs5aoZQDSU0bbhDlGZMvvBrjO1I0Pcuwj
JU9fAErV3gpfzqvXz8TkUi/gEOYGhgwOHjkmnDgtrgRWM5yFVLE6UlPml4z5b+WPXZ0kOnzFeMmz
Ro8Ix1Z47qctZO0UMOCzTpvNqNJYwXrKtWHHk/2ZrIJD08pfCpvsTCNPuUv0zDf16mrrCXSVny5v
X6DrNalxqpvxbhjfLaN6GMcFiOFmeDqTSbT1+n50xYMme+3e1NU9dSKuxBQPyliI3jO33KDlYds6
wCpBOMNwMdZYL9tjsjNxS9KKcsy3kiKqwFlqQSUO2vQhnoAOiikbOccA2lQutTC2q9ZZ6kgvvufK
dnybT4Il2fiTyt9pl1mPfaqRhlvbLHQdxiM9Ri6DimnIpDe0cw2jp4i2VvwBV0uwP+FEA9gZ9qWk
h844y/ERaV4xgLyUZQpYtHRe8oYJals7WAEpkUxBBQtZysRam+0T01c790nM7oElwkpvXR0mNMJU
XekbUHiMGyyP6BPXlU6rwxJaTcdRz980cfMgKzAx86qZfWRpBdY/jJR4VJ+tHkG4Md6imY3ufnM/
GsP6rgYVMmtJRxZ0RX52DebeUANr7FOMQOt89szY+NQK609ZAwwjWatjadN8bhmJqC0AJHa7BKgg
mgZZMD1iyE69EcC0UrJ0VSwjSG/1mqH/spIhqnKT0O2V+q7QwFSjCsZbxjy7TmG+1WMeH2+AVKcH
aJwWr5ohXzLbCWYkPljlBPbiBYtRko60cvGNQeUy7ZP9qwPF25OSG4NhaTNU6bEFzs1Dy+M8O68z
Bn4WYLe8l9H6mJ30gEz2l5pRTawKbaVUDsUw0wZZ8CZZ8IR1iScRl6q6I+n5JXmwFYik0JaoNSZ2
BrcMnjTXuR5z9eRYSoXDZiOecFierSJmNlytv8uuxH87FMfcEXpYaODKE1H9LkqtDsVCwIzep+E0
rcB9ZElNMDIjqB2FSNZyeMGD61AvYoCW2jvJp46vsoAJNRGsw3KuxkEn6bysST1YztbtZxdL97kh
6BeQdz0dyNzgcM0VU/UqRuuK/ztMXC57aWNkmkmfHofW11M8CbGz/owt3TtQIG5mtsq4pU2OP4yB
CR9WjFJBYf+wcqDY6ZB6IJNgIL3osog45H7srDtoaUtjJ8lya11OdoJDoRGWBtsGiINr8rx0lMld
fjErfWJZbh80VueB2UueMWSBKlNpGLrTA2LwyzLdckQEg14u7qwUTmQ8aln5qtQ2nCM33ccrIxqw
bvgKuyUw3PxgJ7I6Ddr6ayVobLawcevMAK0pYZSyFveiX37Qv2f+AHm5H/snXGqnTojeX8lLD2ul
erfJaHZZ6cer/TqQfJShkigwwgVNwUmSstDfkdXhGbyFO3sqKz/VmRYLrIXG+BCXJsAmMKy7UWQn
87bFrNb1LTaVB6Wt3uN86f1uSzMuQCprcsFiNaYe6zt/WniE7E7PmJpn59rB0LfeUC4FyMCpI+q8
AnZpp3AnffwF7DxDu2YzlFrpuyVup/bNuqU23cu2yv2gOjt1Ka4Kfk1aewa7xljwtlsOpyp2hbzl
DtTt+bLFNuPYuX7dcEwek7V+7aVkLMiYhrCIME+53Ew7ISaDwRHhyPeOzUIDGrbhm5LJuwXOqiX2
Qofk5mN4viqu8jlQvOp03TElAaSwIw7jfmcV5qvshgvcpY90GL8s0vdztY+shXqoMoOJTDWCOHOc
ImxqjbeOGIKyg9+stDgunMXJ91X9YQiovM1Sf44FQ0kkG8c57x+6mgkVtFA/b5qXtLB+k2ZRf2rd
ypZK+6jTDDZb4XLNNsXbUtDy1w1EigkZnkmhViaMp+BfL2xZie9dYasuj/FquPgO3Zxi6TlT6/I8
Z8M7V8gWKIb8heXxJdFb5Th2d+kQ44+TOoPryuKVUdk2g7JzWL6nB82xnZ1bgWB2p/osjUyQvP85
gqAPiJxmBGd1EfQtopKc6jJuGHukVhwW2/1VD6UVsbyV2SID8uO+13geOLkneuj8yh7ycV6Tb1Ek
is/+BOSozmB3Rra8DQLGlbF9V+mEY0N2fpWW44FozNdOK7QD+Y5Mg8xaAZu+3Df51nnVdCm4MMgS
4CZNNu6A1bHOrtV8L9jQO4nwSSfHBojLdC/w6exrXh+TgB7Qzmz4sq590OrhYSN1Qdf5omSAKvtE
0u2A7kVfjIWtJ+VPyJu4s/Wrzpl2zmahiBBLNMWpBWEzdTAqonbh/VrNhxa0KJ28/RnXyuNkGPuh
a97wSf1BUqGzYGFhga7KKfvd2hbY5o0OCAhrHltD+VMObD3a8op6hhEJRNDd5IqvajFNX0lmxnp4
Oi2pkjJBu8HS/Vyq4vds4bZt+ElaguNYB6rZVvi2Zs27QcwNoy4jjyoLDJztLM9uwlpqaPRfcPnS
nRjrLxhrdtBLBtX9SkjM1tMy9cxy+ypmhc7ptsSZHTT1OrE+qV9LTDiRbnXPZjth7FPk/ZZJ7sn2
W62LKeCanz00g29mB+8iBxe5YIZCijaMp6pyzy1XWmTVcATm+QZrRzJ4q9fY22Sun2+CeGi8aa0S
v4zOSSbOLSbhiajIs+gcRCcg271laAjv6E+aMEni2cha0bqBHJFU7E0mzSWLF8NKPsv6d2V7VblU
h6R9SXuZHpQWSLSOLW4/Kq+iYGap6jUm94Fru7NID0RN4+yLivsr7/c5hkn0RJF0y9rDIg2zbibC
ZqhZzq1rmuxL8jjsyp+zOsKPrXiq1gNEML4c+l5d0bJg2Xh34c6jk0qcmRXKHCZQCqG6vbtaq+zk
kvxuDJIx7MRQWSACJa0Z9ikKTc3ZcrTEh+xoUxq5mA7HB+EmGruQd3MtYeOBffViM35zGvu+xbbF
Nd6Knfvi1Ixbu2H4ZT1CTqWTyfrXLbUU1ocXR6zMSHUZ3Gwo6N3zMN8inE08kcvwUZg130UsIiNn
/de32gSruQ3WhnmT0b1MS3/uZP1RQDac7fSMNOl3qwzBHDPsr09DzTS2NZmUJNb0OowSFwlwvSVp
3w2HanIjXM0r7ffGmtDzsDRtGd+iP2sYw8UisCaubiVPwjXT6W5NMkoE8R2e4OPqefXyjkifwTTu
ZD3WN5YGRrop531X9EOTfswbprupCfoYsVdTvKb1SZIek6w3LL2w2P8Pak/Raxxa63bFS7UMlaLw
KvSU3pDZxJBSueLjBvGcuIw4t+1565ZzsbiDrzU0z/DgPxfbDjD8jixpmxP5mizXDY38omLdq6Nx
JWphD5gWii3OXz749kr2xUtTCQjVtGyDybKIpK/QDEoD86BDEGZgKs2bs4DVQ1rFA0HGhJasj3Gi
2ofGGX1LZbnStc6pbcuYRcsaKJJhULPQQc8zzYSbAZhfjD0YS38CLEm2p8tdlXZBpbCGsQxiAZSx
OztzqbG5UmJ/M+2o0hDIDNwMft8t3wPIxj2hwWjJwUuQmNL0JyuZaMsGVwSK2P7YsIGPsbAOGv5C
cNzlF2karm/M5H8p8UG1JytUtZphetV1aPP4rNsuVvZmanWndVH6cOvi8zil7cXGYesNxpgyhiAE
YRcjNKQ/g1StLlAvVSFO5GE8mRLQp9KT+bTiI4cpHtlzeevD73ptY8KaTF8ID0l87rMlInOISmFW
Bq+3ZRPS1oZEIYlzAqZUQWHwYI55fTczpXPc6r7I4Fy6dYYgy56ZqUhrP6DCVUhXObYjqzbH/kYy
nRzLuZujfHVOmkYXklpuHllrTEmwbVe3mt1wSSi4U450rzEWD+VtH01GSxAGbHScoAzaIN2XT6BD
ucPTTD0iSSMCIWlGnPJLTmtnbWVkO1MwyTyNEkYZcm7MJ9tc5wjZMcDsyfBrUSt3RgJ/2nEZS5QZ
/Q/RDnMIbC5SDXSdUkc2lW9FiZxYD6QrLjGi/jsW4XtRzOuFqAjyCTiWOglAiPO6hXNDqajGOc2W
buz//iXqBRytlbGOpHk0wqo4A0HbGL9iTc8LrQj7vl72Za99zo1e3IOR/BnihRg9atkEWg2pCdUU
ak0hqHklFI2NPZbWlhlvJYeVbhNlYvJvstFBTaZCsVf79bBWy7FYVfdQi+7AWdme7JEggXHFLuug
PWwEwT4lOGYSZZyvFpM0h1VOBE+DFnBOek/mGXgGTZAXtWEvF/oUJXZNf6JUTATn9g5lts5QZiCx
aCq+nIrxLWEuSaCOKEyV1APKvh6kjO8Ta2MVWXR5qMscFQY0UDPl1BMV4Qv5XB7krR+bbhLcdSCp
IW4/lQXhwzrnmC+NlXpEj7WoIlFMzql6i/eRfta7S2g1GDWU1UHAW8JHrxfWaHZmimeL8UEl3KMl
zOELPC3Aohivv2J/2QbjiFo3vwzkCFWHZqy3s/niNHl1Itdt4COCOasV5mkqexRrxsj+mvFSSRpL
NEGJMQQj3on/QkTOn/TnzeGvZcbzuqjTNYNMhE6fqrVE8sJ7/INTfdf14kdHkR6ZQ6RWRGoBdP9l
K+4b4HH2VrqDYdk0ngkj/J6R0RZzvW9MVZysJTlyRprIqjNygcjXMVvp7Fpnfu5qe9gjwLqMiARU
eNhk8MzvXbviMSe4cFeZYvAI83MKahW0RsREdcV5iot1p4FWZRe1/dhO7QbpsBTMGymcsFj/pDEt
4sqhFyZwAjLlzezNnFq6yoNkcYJt4PttIZ8TqIX+f3LHaOjm5JA1R4Pa3zNsSQQMNXFXMBDLFiYN
tXlsGpZ55Zy05Iuh1bPF5FV8w/G2zZfcRJ8kRPfdp/y9idwVev6FAj/FnV3k462RUWu/r81QFOy0
VUYgSa8fXYVJczIr7l6JxYkGuYOTdRJmtoZuVRGd4LIhyReN/khL2e30+MvFxpZXzwZW6EiFhwL5
Bltr25XTxUkWVigsVjuTR8vF3I+rlMfRApsZl9FYo4kac7+sZumXChsCdyofNgXlWdZZbzazCkot
O3LWwtdSbm6bvVg89HGU2V+WevvQZDPuZBKf1Wr8Y2dqeeiDua0Kvv2VZiXuL+4cr5dyX1V9GKuQ
xQRz07XMlMBmeIhwRReepE5j2O8gfomL8Vy2bdiOxpProphU5riNWqU5JM5ghXj6efqQnhU1mu7e
Tg8Doz3BenBzxjayWjDMrVpugV05hKXFjo7gD6c/UrPQSjo0KDM5Mepct8HQbiR8IoCJie841smf
sU+qVy6zvXYLpxK1fdMeAp636FP1UlpRiZuSv05Xmts8s2J+nLTluc625JGozUf+06iENT1hgde/
ce8nzyNT8ljQZIx+TSrTHr9A7akly0pQa8j6U8D11LT1SVVjIq17DolBzQ7dOtXXRYbYEAjtICSL
UU+1U8T47hItwHI9SYMJNyuCBAUSt9m/zSnz8gKRI21cY/pbDposn5kXxJ2Jwr9BAodxgNpQR+Sj
OJ5iJozTkZBMRvqRCRtFV6dAR+MxVacmJljAfOE4IHgNmBixukGrU0w60kVJoO2tqreRi3BLxBmF
g9XxYGSA6icxQ+9JzF0t1Cfi7dvdkC2nW+wmsvFbAsvSE3gOtRq7UNSThjXIdePwrJ46EZuMHxGv
WuvyJipt3bM6UF+USbXvzJQPLMu6bW8b1UqEHD6ErMLuoSAGLjG9HUqHrULqYnpB/x2Hfzc6/X95
vp5lxR9/tXH9m+Hrv7SF3b7QN+HpXZakA2ayf37hm8Xq3/4k+Luv6nH8061Pf3riW/+V5vv/+jf/
6c56Xps//+O/f8uxRs359CfJZP2vxq2bd/a/hgXv/pTEuvz1n//zdXNz2X8zVcMB8oKF+R+WrX+4
vLB/mSYAACywjqpZ2BD/t8vL0v5m3bhBcGwd8mmwQP4fn5f7N9MF9yAMFVaGrWKJ/l8/9L958f5z
iu1fogBU1SUvAl+1BUiK5OK/8m5UkwO2rTiymE7VXpWK+6K3CPkoSX7n/M7Nq1Vandcv1v8lHMDg
J/hXj+c/vrKtOTr4CkC6f0Vn4R+Qcw4cZ8cZwOh4K55zJX+2AM5r209jqIeyGs4WbN1cmq804m/q
tH6N5nZZklveyrEinTeNd0Kbjq4xPwhjvpz6B2dM7pz+fuRKNtv5kIzo6Vk8Gn3Ko+/UDwuDon/5
Pf/zE/1vRP89yKweerx5hDX85UfBO4111DQ0GxiH+h9oXOOaxLYaMznZTDI4WK+E9SIqb7S3t3zq
tNAc3V8EQkHCEbckzGo79Hat7HtpfGCm+TXrDrbnzkVLJ3XPE2ViR0ZcvOcTa5deLD/TMHaeFTca
/12Wj66S3SlbTE3ROFGKFxBhkfginwjFQKUFplGeMsO+QTP5C9Rxu3Eu8KK4vW+0RRY6C8vkZaB8
WdX5c3JTgxl1YDvJ11xz79odxaVS6WcoJi9x/WO8W/XjrNbfpiADK0VRNYwWUpeb96Uw+YaHgfmA
2WVU0gLBkfuzqhXh7OSsjvH8IAGbkwKTv2YGgc5mPl7G/tcyqJB/S42ZFSRLlM1sywxxdcbaYfUt
743G/cnG6tCStbyvEyrvoqVCmroP5vI5XovsYX4yDYaDxCsTa4vudHPaY6+Os9dP5Z0YUaaZmKKs
Rj2puqv7SaVZdIZzeclvPA9nQojDOYBrLbk99pg5hpbfX164x6yb53tjqY+GYLzbos7pmrJCylhn
YYnhKDELcz9urGPKeEKxjwGED+NgFWPv222GLjMhoy6T432iFzRHGS2CWZlszA3GtA3I+jZHolfo
jMr0LUb6hDMhZTnbMqDyZV6+ryPlbWNaBtaDFQUl68sm+0XAIdoBI7m6LcWcIH0YUZz+QC6pp/ai
P3RJ7HUVaxOLlX2SpPd6hy5Gqm9MyCnhXdvFU6Fes3Fg091NCL+agGkXrdycn7VKib3NQaWdpO7J
6AQhbxPjoHzBxjXGTWRSrOCpY4ywujSi5oCVSmtzj4C8jhX7vD3XC7O3yike3VKeyyT5VRQOyV7K
Z2ypnjqZTUBatwBFuEaN9dPM0vEt5XYD2tpBdvLRZKVsCWIdljFSlcK4NwxmAm698Q0M5cO4LAcW
yHloGul93yTHysgOVhz747YQbWy316ZyNNIyb6JagfhhwEi4aFzIWL934lLG8n3ZbG3XLwdGSo3B
KJb6ApHrhB5rGdEYa8uJQERyEBsavoUMxignVOOStPbdWrl8aqvEA6WhutlM/RgT7Tkpig06g1zp
TtV3g7HSGMVqONTL9MCK2yZuD4Af8tnxA1hsHyT9wjwlT98yDVn0vJRfrNoI3xsZ1lWoVzRkkatQ
3xOiQ9K6hhAzU3vLST+xTL5r9VoPZkO+S01cFmEjNbOIBy9dnqmqhExQLNY38Fnk1Zi0GC3WHyVm
RZNA6oHmpnbZ/0mNvppw9JUQKz932rMgxM9L8ZZG3FBeIVm/M6Khb6tYULRIRmJ6vj3k2iutT4D6
qg3y0TWBRJuhIUdQAa7CSk6xCBXk7Shu+c+xhhaGaN9QnORknw3DZubi8sCqHXPYUV1PTEPvR5L2
EILX17SKj6KOf7aE2K/FRFKBu465YuvuphTHHFnweDCnbm8kRkmU94DND6H2vBhWuMXMY8lv6j0E
503FpJ0U7cZ3SzQIWZxdk9vk1GAPF9cE0LbK/BBTGeG2v/ZKZRy6aaUFRD6+sTOQse4E2sqq3zEH
ZkMZ0XjYSe2Gjq6JGeTIxse4gy6YXoLC0X4D0iqW3xIHTHNLzuqqAYlnNSye2Y+XPml+GUb8gXPS
eFSTFXmDFff+YhMIbh7NcnszBrapXU5tniqPVjb9UpxNf7Jt5yvNea3z+CUz+QVXwllQBJLm3HQ2
QsDmpVOQmg5TfWHddZfNGI0Ge3lUTQWV47suTJT6bjrvEl2GRstH1TQoimJJH1gqqbYbt+J9xmBy
6pCGbkJ7LFb5ZgkMt0nnaHu3Pqzy1A0IbZTUPLUvWsPDJW8aIve1MhjQy1V+LVnDzcFUHA8zqyy+
znk0keAPFeHKIIylpzkvzVgtnm0lpW+n9leOHGosCRmNcwbv2tJqDDDzfbO1RD0YzbEjcTxskdTX
jWDK3Goe9MQOtdwalTKOyIL5wDHs9yxiz92p3qhb2Sl2u7lWEQm0P71RXtoVC1uSWaQxkrnpmtVT
i6mt3AAIKaURWWNj4ZnBNFRvMiwc5WfO3PecUwOf3natpy0+VI009m6MINAmns3rddQPPRpAEOkn
Z4vlsY2bPKSsy9kTf5CWBZvIUUgfFXQclXkYB9RLQ2Ez22jR8hgYW9x+8Co5fcpKLgd3SR8x1Tt7
UkzPa6yLQMUnRqr7sSNTOhUoZMcca3ybvS1qejsJ2F81cxzmyeyJAkHtVJVP6rzMvFBVqDvdsksV
41fGfjiX6OPETffCXew8c1V6CTrlrJwOdZH6JvIK5HA5xocGaRK+ck7YWeyTziT5xTFIh5aEIDv2
o9njz8QTT+Ywez+/LFbEGSaxgzgQeTn79WhKvJljzyMk6SYDQz5Yy7TsMo2RASocem5ULo6AAJG6
pDeuuAZjDCn9Iq71Sk5tVdXYINjtTq/Ua/wswJQsPB42eQS+PuPm3lrofc50H89JcmiJ/SVNEwtP
JV9S++bbWb8LXWzQqbnvudvux3Za78i3y3ek5Tl79hG4z961AldtfpaTOtwRMvCZqNpDt3CuFCK9
32TPyl/flptA5jvJGqJp1RRPAn7t3hhjohHzs9LPBz02bsnsGvaLevhRcAEoI2NKX1EKdqDYiSPn
fzJ3Hj12K9mW/i89Z4EmyCAH3YPjTR6TPqUJoZShJ4NBz1/fH1XofrdUr6vwJg+NAg6kK93Kc2ki
duy91rcG/Dt9haOhSeP20kd7G13KNFxrn3BzXDevoRnPwPGXwsXO6sOAvXg9zWKE1y9vnquocePp
kjoFlPNlJttIEqmjF9sJng2tGILF6k1VuKVZy1a4mBja03GaQ/dzoKfLoRG3mXsrIDAMY/vdkiOy
e3vadFFsreMSDRP07q9om0gYSFBEDEOQ48mwmMf26mmhOHgD7WCdgVlMjW9+V/BaSjoW89GMsG6S
vUCaOP5jHtXsyXWHLbFbdMjs5Lp8GdsPMXfj4nDNt961b10wvusWM1ZdyfquE4dSZvb9bcqGReni
2MgSyrWeVHQmwgIvj8c+ZjrPSeXPuLHCfj/FzWvjwBJuaPvCckzg/cfZwQyBPDAKHFXHiA5dIrRE
HaDDYGVROoh2fZd9jEPmPWNNTgwKHyRWw06N2n2Gg0G42JjaqKv859SPWJAtYg2wEB7d1vB2FNvv
TW52Oz237AtW/RILWx2gp6cXr6giBCVzfLaDHzRJaBMEyPPmIe6xIYnuhK7N2Wq+zaqBIo/9O+Ag
YjbMtGJ/F/hzBK3QAaXpIJ1wWvuHnQzF6xT+anqv2ZdVj5CfIfyBCrU3fseMuN1pxtpktF65ETrC
Ozk2x6HN1eaFitd6Ybs+2n3Co4a78WEmyXtVuvNLJxzjXTJKSaRoPoQooE2kQbObvE4fuGSohzNP
488ImCCGHKXAMGdYRdVY+Is+9C0Oyi+lmhepwHsbp8E1mVtna/HTwiD6DLp5wmJQf09d2P3Mk/U2
GsLoi1MomOF9e8+zoD4bmXcxMvuR/W7+qBtAv7OJD0qVpLLAMFz7keetvRZsSGWOtDtEfsbQy3tl
xs02q5pDGY7DGj7F2ewssLZUbHi362+LCZkTXucf8wqA64gq00Iwrexq2gH1tIBk+wQm0VMJjcrj
PBZwAXGysDXJYU/DE3I5YIvQAyubOBhoGoYdoDpTy/5a+fYumTtiLcxIYnDxIQdzBKebBiBgzIdg
KyDOGwR/onqxv0+DILIsjYgFyfwPR7A6qbrtqOfTW1HFZw55sH/xDKQfxGy45zJnluQ0lKmmWWwE
47HL7w8aTcNucJEQhgPOg8H07n2GoL/NsI9jDRPNVF288YtoYcrLCPFMkhyIgH7NpxbFk9f6Z9dL
Mg4hM51g68Pk4LDLQrQm82y8aIVDWwt3lwUTTdISI1iHqW1qRPE4WV50iqIRHTw/p9IZ21zKXjDQ
SMMDYjKxq3R9dc3wdawi72mq9GtTeieM0d/HMbaP0niImIdiUvK+GznbTmRUaHV6dKx4oWdWeQ0W
mr4qJucfRuBaK40tct0R7n7qBx2coll+OEEEHXiYw4036PdRJbeCIwDKCQGeFYla54LQCLJ0xcuj
ytnf2Sm2xhRW49bIkA7X4aKZZhQ1IHKswuBe6dgm06Jjn7fVWXSZs1YLioU0gC9dGP8CLl9CNk9+
co6Dco3sBodpE2zzflxUJv6KJF2G/c2A8q7IUeWOtbF2hLqmOePUqQ37XdfCa4NJ350zX/Z7wm3U
kW4gegZZOgz31Jm4euPDHON6L43e2iFVIM6SHLN1n2TFMdE0UrtF5yYga55TAA9bNWtyqe2eDmFJ
948Dprp2lsLV880HX7PrvAxrn0nUUdajy+w5meh2oJSaLLkKowo1U//eBM6dbFqo6X1876NkIcJQ
2TNB3BXOxAG21VcjAAhcG4hro08rOgsfFUo+kVgogndrSr6L2cwOlSV28yTfurRF6fm9Jj773BuT
eWQb5BUuPbrF7Z3kmfjgw5rhTFxiMYmozGuJyqleFRjtt3V/zE1sdVPZe/vOWaGTII06b79n3Hi7
i6n4+hdHNPJGiZd4dnfuJoOmrl1hEoNwnE3OnfHENwalcC9cNE+CjvFz1kPrrhrO18FqkNPKdedr
a6J4atulZLMeAmjhQxub+6LLH0Qtfzg2OgCnoPJw0YXgCXanrVAkcvTzcewlTpa4N69Z7zmbiq48
dPPJ2XtN8IJkMzq7iQrwkyusMyneoCpQe/afxa+Xn4scBSCqGQz+iTqG6HS/FPuYpIm+98tniy3L
Q06ajcNzHw9b0bFnx1qeFKlslwq2C/LxjcO8dm0vcq3B+vB7GMlwjDhm+bU49GiHZh6GFViGdG/k
4cfvaeI8MEcw0gShTosrNsawYFnNaZaGdw7RsbGQHtIq/xkhFYpFzNlG1w46Eo6qfokGrp1AT7cK
lZGklKSA1ge/LTkVlresHtkeyHKhdLgsOZLQeJ5ry/bXlZ3+ckPjhWBzDqPLO+cGGmVG1fQPydFs
YpOxTiT3yRgoIBQpiCDd3IqWOeqMEb21GDh2Vh+9xrkznIqasb0dV4hxI+1hqW7xqCjrENeVe2ZW
tasHhrWp4/VHt6C7jkKV0j/vXqqkj17U2O75O7oeuruvDcIz0EGvoQWr1dzOzfn3X6o40yM079J1
6DAejXuFe7KEkGnZxrWaMwIaB4yzfdHtFPAQ1HrBPYuKZoO919+qVr5IHQTnrpUbE5H3nSDR4NiI
bC8i/dYlI2rk3x+heGsVXkcl0LwYpDM4wj8kGbplAsxus73ofOy83+W9ta8CE6rOkkkU9vXPIRMv
MHCRlgcAy0O/fkqR4eCOyTACLIoinMVVN22B8sptHSQXyhdn6xvVh3J4+V3US6tpiWwZK0DTafdA
IAAHb7xNc2N/8Yb24sbY7gKv93BSsI1n+CiXeqdCks3gFoExh2S5YQqE2peR4AaSf5TV91Z7v6ou
fnVHUps0fPQNLVLKQefezfW815H51JTnVHWk6kjxI1PY1Qt0ck5yiUx6emSJMgE3xmITNtOhjFBN
aUEREy6VxDcZLlYN3nBGH0z9IUBhzuBs2dbmdmo4kIXVjLlKmDsfrfg2SrhCxWDtUEjDNg0GZDCe
kiuC8DYzfcIcgsVa5El4Tir2rr6SjMAzhvFDLw1mBSUuuBKDnmsegk4xE+4zHG4cX4XC3NeE0xeF
CHEdF7rFZBrzxadP/kStk6EhfKqOt/Y0WgxQeEWSovs0JsqErhzAA5AwnqDwGUsXj2addeuhcayt
B1cDDxCuvSDa5tP4jT4/Lx61idKYPQNbP7l9/V1Y7tJTxQA0Er8Gw+U7s/y9tlV/1qDac8NAklch
A8H66zZhiTeck5s04uKcFKQpOQQUNK79o1TfSn7slclUQx4fZPBSMlrN0K9s6Hnc8yg90eA0Ic/K
xZEVtegw6qGptmdrbBl10kkijHk7drzGgodHW6aB3Z3eAwqcbxq8U55nHos/XO+8pMtlJsxOXbFi
HbwFDgkZOZoh7P/JnWCri5sySFbD5O7tVG4awVSM6LM3uOy/IPV8ojAyvC+pU1OWdeHXYbSwOCmL
zKeJ1dCmn1P0LjhtoB16ucgauNy6UcU6UX33WNGAa1usXqrAal+nvn/JrPYAZoh0MkVHsoTLgQET
eSFYCFq1qTq0TolNIyu2iWLP8Lxs63oIRBwzrXi47PNQoz8LrZJDjLzNHChUUDgbD2BJI2qA6xBQ
4rkzTmP1OhGIdILgA/wrjDcYAjaR16y4k8YTEvJw5ZRyDZzdoKNMyBX4rX07I42JnX6bpsg4VF0f
yREYEfmHDwkjkrWE0jAnDTyEt4LYWOzGRBagRtgX48Ps+jRkooOTRMljZxZPvaz6FedOBux+fya5
qh3Hz2FwetwfWEkrrMhOVkwHR1gHcxBfPXpjeeyygEUZPi5kKRS2zAedvt/khFT0Od9XofrhUMIE
tlwlhvqMR1aFIB1vMhrAhSCUzQDVr0Uyx0wznTeEHJQjMOOz+DWTUbU1M3mtcwIhKCTTwn2oSlyO
ASo/Oy73uvHeVREgjWooKR1SR/L8wdkBTQEGTad3nevsMmQarZv0kYokH3luEdI7GrzYTrGZmhjV
ylRtLBadtCZQK3+uCd06NXMG0MTPH6tivBraXEet+51UkGualvcGXb1Rym0TB5gyC0pY0R1CHOUq
ngx0bj+g8k17VFJkQc3pSZsenm8D/0Bmcf6HIMMBKgYPBo5+C2NLrBpa0OspwkhLxSjbSeHrUp9D
02AKD7vvnVXsfQOGH3Htu4DDDzu6IBXa6+/D3AQr6WRynRGxtvTrNsHIs1WltIeyMV3arpG392om
AX0uC+5VW9FOMmI09cm5stw1I5GN3cLJwquVtHitjHBoaMVgNXI9dVANyC5JAMKmgjIKkRELaOEv
eWI2xaApwfnANKu8cljBIYVmFKLepNW768OuXwlx8WqOgBr91jpPFiU0f5vX2sUfh6vQQ1z3EFAI
pnlyIRqb1b0qPpMBaTwb3XtQVYuxWuttGZfTuu+xgESlu68Vol2Yc49seZ+oemEKYs2ZsWv6BMuY
5YOZcFlJinvSzoxZmp1Ji3cz4SBrOg2rQCl+aW/eG0mW7Hn2aTYtmH0/ZfLUC/8IWOe9RYqxcq1U
rkbRoaqkmy4B+W/8aHqWctoSiMZy1yRPExHdawZ8LI3F7GxNUR0k7YAywLhU8SyTA9bj8I6a9xLJ
O0Uktw/LCrNbaw1OTqPTW2dDxIjFxd+TWlaxM0vMSbq7TWqBcI3xOhLzF88ufjlN8KY1cxxvIMJC
cjiwiXecowLShtu/k/by1iGhZ+bjYtfSN1Ic9wRAvE8Zg8RpRpevZqY10fhCC+ngdfJoMeRY26FA
AwVPMst7G5mr/ey51WvWucYqdX74MQJZlLPDPnPNe7ocLqqmG9CzvFlzMZ0IcdwGbr8pkY25bqN2
7SI9iDJrTYPTOEWG/mot6XzJlGfrsQCG02CGqUTf7VpseBd/jXqUPQ9kX4K7l5y0uWg/ZmVNx840
j+HsDgekiV/CxFEPHf+AoIuNP3HmVqGBC8hu79WIKjoZrGwLKetTI9fYWKRsbQQt4skmnEVOJycd
jnOK3cqXjcuzRH/TS7BKErTydUJCEfN/dErC7WTCn2g7+CuE2sGulB75GcOnJ4f+PIpxhZi1ox8S
dZQX8auRWRBoyi0WhV9aWcFNlOLgEKkjijG6GlnPuKVCQVvAxLOk+ZKlrIqCRnhhBCv2wmbX+eMt
apmLhGGnz/60hF1jlUFew4VO6NutOtwD7Kn0h3hvGW9J2EE+U0QwM1Plk/RHn4ftJacZu41V+taP
81XNsbdTWfRh1Cq4SVJXOOYwXiQB69KJxTynyBksTHvrxeNLOqmnVINTSGT1BPvsKemp9XH+bYJ0
frFHbcEvLJlP9N5nKKy1QV+EL1G9VunorcgGSTfsp79KT96nkCNcVI5cKE72Q8QBJA7RkmWBv6UW
wSST4Z/HxPGoJmcbkvq5GiuvPc5IJLumeoBIZKwH5m8rNwccOhX5hpyDDidzUW+FX1inieoijXhh
kJYNG62dT7uuXwdr6S2U+OpmSFT8e95pBmM5BuFpnlLnwGDhHmP9yCKctcPiiymifNg0HXl3boAT
vU3OKL8ACuSAV6IIgGb9oIpBbx1JO45U0WQmz11rdbba1sVtSh9Tt/IQwm+hoZXJeeuakNCy2NxU
hj1ihE/PEu8XCV7kAMnxHgzla5CVpBiHzggLgJzO1N+1eRZTYB+KcXpilEegp9899kgW0Te/ur73
aVbUGt6IZT/wUhqh8KJUHmYb9DdExV7CgoxasLMh0xyUDX2HdNpoyiee48/Ej3513TWo+C9IY6Ac
FZbyqg5HRJ7SWJV1dVZ1Li4TuirIHQs2y9U/ZK4xAiFq6FqHG+tXT/jeTL+92yiBt3M5vJvzqDa6
h8HmZMNqvOhiIGUtGN76Gv6AYcjHLufiy1j/qEB65JjU/JzeSzZ5H/XEgqZlTnLiVOwn1NKrAEAV
F44Jv5Wlb2SyxMcS6Ppq1Dix58jehYzadySsnmjN0ylhb8dr1+b7KLUYgMXMs6XrHOXoLYygTO78
lMBGy7gFH7vMZuKTh8S5oPRCNkYG8IoT1YRdrMk3bdO8EQj300z5QlmH2MBsx6/amJ4LGlDrCYrr
Ox5iWjcWJRkZeaKKk+toihPsFTKpMTWAs0NjqyEirBJVfjzOkUnF1VvM0qbxzayAEc6J3rsjfJxQ
AerRxmvfoNIWSOrhOSCfDSL11I7trSutb/Wya//3Cqf+qpv6X/uf1fVb8bP5U4P1/6G6KoBH/v9W
V+31zz8w2svf/7u6ygaIjfQkQF4lPXIbxH9QtIO/oWgy0Ulh5JC+tJAg/R+KtvU3id7X9C1hk2fj
L4DtBuN4/D//hyP+JgPXxWMjHWxWluv9V/RVi0rsrzInezFxudKzHURb4Ly9P5j5wumtQkQA/qIa
81ECQ212Hf1EvtsmDKjcSjS32zhkuGpN9Hb8niW7mcoXzZl7FYQsgOMITyVyoJxa1Iw87/E6L6Ek
xNC8TPUu6dD9uxCTJfbhr/z95UtzMT0RCM9dLgR//hf0d5mbjbaYy6wLB1AK5dXNKYFgRFMBmvFn
ow3iNyLX2TgQcyOf9kQ1etVBxN3hL3f5/vef+A/aqv/s6vk+srklFsex3T/zKUyQ0yXdJsYVMyKg
aGI9deGqzJw916jrDrL2ftEJmNZGEMHhKEcy4YP517/+Gn+y85fLwTTXAw8tBGkVf9zDMKbMRnQW
gSwBBqhraAihcdHuHKxFgUvkX/80TFR/XH6bLACH/1ku1F3bdP+4/H3oRCFrYUR2qNNdFaeoPhTf
jF7ftNFmW8vOBPzVyHtJTcAeXTR92th+H2YmtufJ4rp7JhC64T2Wmy4mnjuMbZwZaBZkPiwVp+Vj
0QJ0jh584uzc/KhAj3H8w/9nuPbBK2ZaBEx49Jg89eQwHHXWtudRBW9mB72rrGvikGmOrVuC9p5N
Ul0du/DOCQK1yWiu6O93Q193OzLtk53V+PKhzC666gEEaMAlz0UxTy9DK7d+6fhbaMEhQr/gre2A
OOVWcXdhRzgF3YkywZEXJkWCr93DHWtF8IXCHiNyNZ7s5inl2bvXQ7sfMNpecFpA4ikHEh1HJMMJ
u3Aj4+c2NUq+F8FUFtjvE4RVKmt4ocJ2L6iGj2Fut8fBHTGFdfl6kMVwyHNnmSc0ew+Rz7UQHPOy
GmYGappry9h951rJZTAzvEWrzhjjc6PD9ViCBrJcKOe+jaJj9KKXjNTaXOAsFxyZRf111naxz6T7
Htqc/jgqf1X9uExdvWjDBKTcIJdC8sRkCQKY0TP/Zv6UdXV2hNcqLkJO59YJypPE7QjPKy1v7qju
hl/Qy60EjhvVHUZ/msizLOejI9vX0TPCc6DDa0ig2s5C9XPSLucfp3eLqxfQTM9MatMGJcvUvSnk
PF1sTzsEeNNzK6l/4qpnWhVon3B7/VINrnkde2WfKZvOUk8p+kqL00YTUDx1YcJJw4gOrqSMEmmE
5yph8NqXaB2IwPzA1z3x891fYQCGwA+oayQkjsOAcKgnTXfTh4F+bJcPMRgfwurAqSDsI21JAdoq
IEFKHGjGVAX/JlHF/kPDaS/vnB/YlkPWkO2K30FEf1nyqlLaRcIkj/4GEso8PXZ2258FB62p7/cS
GsvZ8SEbafk1QX4CCxo3S5/bj4MVMcwqhpchgcLZB8k9RK2HkGjCzIA5jrmSSScvIbS+fjGbpmPV
NBzy+WbzEM3qQopocu78vwuw2d7/c12vtawRf13CbdsyTTLT8BsIn13oj2Ad05xETLMrwpSkGR3H
ZXAxnuQE1qarBfKQppf4H9yjMSAM8/uHQc7VntBAcH1IIP71iib++cvYFjZTC00zDAKu1T/uJ3lT
QWJngrYyXUJdULKT0N76xXHqInWbCro/IrPEg718xMJnuuWZ1rY1XNTpESodc60Ge+dZhTr5pY6B
9y6GZof3mhzLOO2s78rpc+a+SXCPkOAaeC+Zcstt1VfVw5xC1kkwyw5GR3es9tSzHmrjgWRWTIsc
216bbESDaZm/pNPYq84Zwnc7wnhulLG3z1UYvpeq+VLMlb4Lzi3/5tmznH9++LhdEqGQEDaI3j9v
Fs/z6M9xzDZnzZBIzSXxN28eDCY4AB0lnoBQRDugC+YrEqnvyehnP4OUuAifABKjb6018xUcaXU9
HZELrPICqQTTuvwmPDzGVurbL8kk3w1rKq+6NcYnEN3FjpbtczSbkJU896DakopajuVTHfITUWL5
+xws87Mf3pk9tNNPICDezQDD86hzgGIOPbXfv8vC9psbFBOjSOSVU4wJpF6uqpeEALAi5wa0o39w
O/DrttOaWzMCdjf4oV9s6th7zgfmA03KeGMA5Fv62v/mxOqxxJb0M6INkjLimDEyPY5DcdNULAdz
XFxRtpweEka4x9REFlVrnym91yleNfB9s9nB/xxcxv+joS6FafHhN8mWpRnKSw+rNgXo7hvwtLkn
5S7JGtopCFJWSQeIKAlyH+5qiDppCNSnZRzisWvvChnaPVI4yuZgOgYIJS+eSvTFYH80wsI6wmWp
LzaLI8w87QACn+WhNuiV1yCMlfS32NeYMy2XB64VaSaJAOVc2PYrE4BHoxTeczCnUDFxzoEwWIN4
cHnIUXo8GylN3xzn9FOVae9J4pJeBf4Cf2sXo0iTPhltop/DgUAVxo5YhodJP3o+Yok8zLdg/CMG
U1j6aDf7j7ZgDSdE/TXmLC3t5iydlrbF8ivmHf8uCtD/s6LEqmB5VOGeFTBDsP6MH8oRFk21gSYz
dd0XMCCHpi6LhzgL1AGKM6FqsbiP4IZWlnLBCpKhu7WDhmzfwP45mGiHsW30uzaF/KZnaJqxYrMs
SIcxkU0tycOZPjFaep6RZL87fvfEvMx8dCm8H4ukudvpWHyQdlPSDm/Yb8P5lGD+wkdGT0P02Ltg
SsCRWg72vz+KDIaXLpqbzOv12Kj27KKHfsi7UpFF4pPijPCE4f8PZxqB9iR5+YRUtQH020a7ZvrS
dDaWyraP9yM1yG4gJfVrU/Wo9xL1NqWc+wdGGSK1l3gaYzhb2h7OQeq/yZTNxcuD5lj6YOsyj5ht
MRQ8jGRyr6spdzc5ZJNtOg454bChWJJVu6+9T6/OpCsfOqVztEwfyMHyz13YTkljea9R4alT3IJh
/tdr++8srn/caARSLY43gSMkuUR/lOhZz0nc5rav7MbZDcwp36E8XcKRGUY+FzTc4qF8KtBEYGWI
7LuelhDuIRRHVNdCa3fPPALgyJREKxXY9vO//nqc/5Zkq3/4go5A4o+p2cV888+Lq4OzAvc7i+sA
QKWlZ/xQGnZ+KpmEacokaraZsIXBKRYoMWP0RkTvbVomLL/zaw01NSor5/T7Q8ejcyrZKRmVTjeC
acLzONXhOUUp74fVk9ugjh7LMH7FIktueVAVaLKi4uKho/appElopi4OVJ29kpQ84vBDZFTdpq5Q
58Smh1tADnmbJEDBqKr26eToh7ANyPMOElRA4MXWti6d1zo9RmGrz6FdgX1pBzY3uyB8Im7E8ffv
fn9oNyKIpaOAC1lN17AerEOqcvMljCnRsTGEmyqgBVPPjBYTYsIfUtcrHsBytJvOLoqnEgJfZI/d
ycLoAdSMVa3zyncjq7/SMIG7Oih16lDUPcSI3HZoKp1Hm+J5LQIzeC9H/3uygMYSD1FnbjjvseOO
Z5VZap3bo/PuzW1JWYkAc7KbR+2aALsHpMC47vPXUn4a4FYk4uxWqvmpJvF+mwXQibwu9M6eYaen
pK5+uLihsTlgChYJADVk8OCrQ/6FrimsvZVQRnuFgrxTL6wsGky4zUdm+61Lz17sE88xz32MyOz3
r8zq3Yzp7SrlJbCqa7EXtmNwNTr/QP9AAU9BDAEOnemDi4zeQ7XxHHrdBcezFZUEfaL1OjJB6EGY
Nj34FeyDRpwkGKmRSmSyRdswFr/6qlxbCBKp9kP7ZFT0c8dWZmdzQmc8MGc7yCytL42iWRcj7rzk
hRWfAalALDXHG5vnovZPvzWVAXbYDvr3TInvRshk1FCo90hc7uAEHMM2RE6W+ta51bl9/v0rhfSc
mbXZvhvXIBwjgswhjRoRATF227zH6eg+TBQseApq+4mcst1YjcFtqhKGFC3z/jwAig2RuDG0g50B
bOAFyeqAskyjp5LthYyD8NSUKt9GwgcBNETf8V9lc+38SKL6a3RmzIi6sxuRbgejuFZ1bCPULPqN
pyCfsRub/ninyuF0txaRs43o2DxT/5c3qgjoatOjgyLuU4ZI1s1m1neVmvEDhBommMsf2N5dyGo3
xh5UKA2932irZWSnxDYqovagj1jqg81YlfpmoMDZ5SHKtaBnEAJnJlnCysdNo7HH1G4uD5Gee6Re
ofVsLaLyqWZ4hMUh3Nb+bO7J2yp2BqZbLkDuQ1XTJeTvyE13vYZJLFxEZEJP0c3gcNdO/fxzjhiS
mkP4EvameZ5tcA0Y0vUWskLHK+APtxb7i2lZ19+/YdIjGCknah2jALmiHnOPQ5w+zFlZ3geK5GtG
+3Vl60AyqhbRxrcLcLu9ms6mwTiFuLMVPnmYFIRik3019qdeM8Cb2wlmro1SfzD9CuB801M6R/l1
tAMaoDjaTiIlF6iw20dC0rNDHDBq1C7+HFXLNTwyBgpFSZJuBbplYJT1azpwwmF64JKOrorpg1B5
eeFUtBrMaE/OYrNXma6/7PjPzR6y0n7t28I5j//3A4UlUJ0cK5Vp5reE5s+Tk5btTTjlW+T3xTeP
9WVl5B3Ov6aPUbU69bnxeeUC37jwlFQofJGwU6Sz0NYKiVcd2gH9hTZ4yCr51QS+QOE8Tbs2A1dA
sv1tziywKlFfXnKvSNa2w3wY+iA/waOwnP3GPSuG4SuiZAxTdqdR1ue4dpIDaSy/ft8DoKGAwrnH
G6WL6JHYsEPGsWWU/oepjGkd6RrE32D/8uGYnJso2hiN/dbTtzyNy0ebI0jIcnTr5hAFh6RENFGP
4P+MQYprnhU/SH6SV9/P0iPvqbVV3IWjUN3AKVvCh5gaaKDl+DbAVYPFVdRHdF3NB1iXXTL5zIuo
6MdUOe8AUZ7zpmNdEM67k3KbHbOFahdvImRw694ezLeyllcaYtOtcWVCxT3e28ZwXyInukZqCjd9
Y9WvcTDDJ4/BTzWmvZsJeLlay4eboejXKNnD3n4PZ33h2ANQ1ZoRyQm1r0wPyUovvgtkNN/MqrtJ
duQbSniO/GTeb1Bro7IL0JLlaU0CfOVtW9iCD04Qr2xfZY/sBfUKK+a6scNxL4OCsLamf6m8ARqE
stqjTDx6SQ2gpMrSzyKyLqmRhY+eo5mk0zXbSUupM9uGOo95g4MoaBHrDfFxct3gPnkxShI0ggic
5odiNsB6cIzf4wH8WTbxQw41ZRvFND/JqW/PWCvfbQOFG1OfHJzoBLme8QCkuPm7k/TOR1KAAQi6
ilnCghqv3RjyjAopi1S4Sbl2i58iBBGNotixowiOVGVd2qnzdk6H7zuhf+ejkttEQQKosJREA2b+
iaprOMpSskApGKWBn3wL3ak92b5XPpVpezN1Kq+22RfbfkTXaeV9u2tdtJgBFoLEVV8To34cgRgd
ymAyTrLF4d5XgPJQyp2DcUDV3gbevgLn9ph7xjFvGAGiW6oRHbR0rev6eVq2ac81zun4HkfS/5Y5
7aud1IrzYUNXi/cld2VznjrdXBx0ZnQrp12DcmEXaG0+0GcE7dIQtShCn+4WhtJ+Gqf7LAAUujWY
w7z0d1B5ylOLfRPNZQxCO467e1vB8zAcZXEnsFhood8c9S3xU+e56bt0Z+B2fAR3BV6acWTXAo60
RDY84If3r0Bm2vXIe/mpQaZ4UcNSOcwD/YSSpk0JCNULrTuGOZw7+ZDiz0xSrogaV7k3GzQXa/Hg
h+1LkkwsKZxBFoIp0nSryQi0KpITahYaEgIAtMQUN3rNcDLjIT17DQLerCHXsU6je4/j5kaEFM+g
/UGzRm1yST0RBsY9cCbjJtSTdMqTYrq29+D/yb4rt9ipNvZMbElVQp7mcHhklNpvCFH2SBWb1SmA
d5U7GBScZiwOuuPEZTJTvVUp1CHBOnCJrWh8lv5wqckl3ZqVyjecXEADaRf/aFLlOzok4AZ9hCZi
4g7hXk8PYxmPl6L8MeBiw4TDLF90Ju5PCxUQ5DGDrU4mp36uxluLd3OdCtQubpNPnAQWompc5Ffa
DDDXv9QAqd59Wi7XOfMAFsPpswyGlUZDpk4zAphzAu+np6zqmlcBj4N+ioLOOv/Hh2ySEKrHdEv9
mPXdopOmzO41ij0wegIxagU56ICS6wcyHmI+ChB9mV9/LfoZNE9s9FeIPl88l25wzXydBysv9gNR
rPffH77hn0SS/2+Szmu5bSQKol+EKuTwypxJiUrWC0oROWMGGHz9HmirdrmivbZlkhjc0H3apx/L
zGvDjlFp5oVEqOCaivhrNA3o6kMWUjsauz527IPF54oIMXHRjBLtHZfxA5Qlf48k6FMrWnBsnfYb
2pm6hUX2bcx8vUJL2kNVtYhvS2hXQRthVlN18aS3bRMu0IeemnqODRmFu0UsU5xQYNlnzYjxeo0B
WmdHU4uKfdG51wqxNFPyoJxuU0I3PXlTmT4gGADp9eMbMXYBxg4ozpkb35jwV1tdutqW2691TCUY
FV+W77FBG64x+prnG+TIkUIKLcmPdhiA6lU6ZDdU2Xw/ZibO0FP6R4mw5+/FHIbYxbmr3Qxgolfu
Z8jLANvgMC++4kaA9ZrgRhKcyrfbtjeB9+oYt3hqwcYqJGpvBJ8DE+9x8meytzapGUHW0yxB+Oac
RZewfriN6KQYgOtLI/2eJoWCPOigVgmbbIy+qA46Kop/4ohFZrrETUg+6FhJ5lC8DAB3VIPaI5gq
/K0TJFT8lCcLPa7hqmrnWr37WDHb2pnyu7cn52KAlU0jvNupGeAVt8gzNbzZvigpdjuQcLb7L6mg
slv1QDhCjqAFa0R7+3uYly+hAbsAbmlwdB3rhFCgu9a2XV3lXvOrkOgz+y6aenpxpr3KzQb6C6VM
40TmwdAs49DNX3V1PvtlvXE9sXsXad7c6tit/3+Im/SY9nF/xRUL87VOxbo1UEJPsujxMNzq0c3i
RVeLvTW6H0nnZW9s/KeoJFkDvRC0UEYIcIdJQbCt8BBlbbZrAv5A4TJaT9yw/Lbsq5U00XPbSLKa
ykY8JKS1Iyci4QmXZEBuDJOGtPfdVTMaWHdo4zddoxebsTPu2TyDmXT7X1zlYNBsP9l4WB/OQSn4
rHJ3aNLRAlVILhFMB/lCIf6ugS8nr20q3ddCzdqkkSi+v6eDoyEHwEFz6SWgNsJDnyIPkWcfGdVS
NKbgW26HE3zcj6DCfucW7XOdkf8B7gtpdN23m0rLuQxM8HOHpIgeU3MAs+O5+XVGyWb+EYSsd1Rx
8UPEpb/tgC0WefLbxbMLDRXMEUqkQAM2WasGEfw4VgPBDW1AMIhOfWijROWqNilkdOsaIBdFVE2/
Sv8WrLIkth4HZiGrqS6dJ2TnHzqwYoWpYSl0gjtDD1SWCRAaJRQllN/H3+iPyx2oSYTpyi43zlQE
d3RFZKjU7UsDK/bGG3v1DLN9Kdg7ncHvYGCdf5LlTuClFlkkjv4K2e2eN27yWqTRTstS/wBJ3Cfe
KCjWgxrhhLmOvDhKMvXu4i/ZZfplyMHWpGnBxCIwT+2kGVc2aDGpSz0UVZGoN8ugCZqSwTn0NeC0
RTopsgzyA39kewIaKmckFcd/G6DTDvPumsek1KSugBXFaBo6hYrIOdGzN+xMWHTjR1LAuhPD73gH
UNj7bpyEfJbKUZtEpE/2oOqznMAvdICP0QU73k1a0r8RqJkekIB/486S0BfLtrnahAJKHwekjCNo
fnyuzlrzS1znMYaMvvGC3nkIJczgSk9p0GKScP4eOiw9Ow/iM1wCAPc4Xcr517DUP/AOv8VsE3fT
n4RE6qlaiJE8G6aKi1TJhlU88Cjp5NV1YFz4t8RizIJVqQXYbYqQ0x6EHyOQAswQczuCEhO0hrG8
g6iW9xaPdJ6Jfcne6cVsBWbWOXbRcEwyF4VXPDUaQG+n7V5r6M6nRvfhk+LAGVrnJ80IhRTJD9Nk
6KFR7t6Jh4XNF2V09GAMAr0/YoAG5Z8VD2Md/nihr12l7RSPBELKpBg3Roa1NBDICFy7f+DIJ+GC
RK3ioS/hUJSC31hJ3cLwx4xSnx98a6CpkYELU3lMFyZC97cyMigK/HeWCvF1THNkzw2EiS7Bmi+F
1x4GbRo3fmMmD3puPA4imV6LvqD+bpvpFOlYQCpXz7et01OVha177WISxGgNMbFo6tmAx7WVrAWJ
RrIS7iDgyY9oGeNFqkXIs6YgWIWln6xJqYwfYtnfNTM8W6qsT878MJJiTimY289G46k3nwuPAccE
EqakoagaU70nafqNPZGyDxA7fHNxamOtPedJeTL0KTw0yudBr351o622aBbToa2gu/TNuXemNQM+
iYo6NghOxevnSrAqdaK+C8ZR27DSh4dQS+hKcqSgaSsuSEPExfU0cWEwMZEMaefnMZiFwBGAcBVU
j5q0nwgtt29uYIinLnNBtGvTazOL6itwBngykxN39fSU9jo9SImWNx4vSSf1Iywf7UY99j5o0js5
mofu3dfRieUGBIgFAdfDOe+5kG1jiK9xTWCSIJWlKfWC3MKCVJVy4DBpj4DkxG82D+Rj30cQZz6P
4zeTzk9PG92tgU+VmFCzqC5sUKsLM3teq4B2i8HYAIV2yTqr3abYIjapYRAN5ZCHmXECHJrYUm81
HhDZB+FTrC4yGqtL2hLzHFkf3dAUX6ECPUa2Y3LTjYcM6vEdHRAyMtCdDaACK8Rkbc2b6xZdzMIU
bFuGovRALwBo7E2ZHnza4/kD3XL5v/UOhoku7GiTnPzSugP7xCb70MkjfmgiV2yKUM+4Ht5hqzqk
bsINawznqOENi3lh1848xEQh8lTng3dL0fssNZfXxGMKfET2gPMt9fs1Ri9ynMrcXedp7uxrBakt
iHwmkuQBTlV1+3tWDfkXPqQOczKbSuVM/mvM/7pwtbGlvrSbRZxVuGE7zTgHaNJf+a0yoiV9HTV3
2ITdBiwm6aiwAhbAZMgWjCI4Y1rv3MfSLI/tbBIXQszKIhvNrKZNe5DeJC2FmFomA9mngfVRtcWX
KzX0fKXtEFuUv0FSrXcBfHu6zwa+n2oZqDSlJ85mgTwabFd1SITaJRI97CKeCG3vFMJ9NrqLIqss
0KtOtJ9fvRqPIKMSXsJe+R8aaVFPYEb7V8xCD32VMsX9u1Dmh6RX3AqiASkoqTxQRKof0yfPyGqr
4tmEWYT3Pv4K2EjuoOZUu3HwvwoDnvwQC//NbyqwkljxD15ndXBqkouTlwaJ0umcoFHCt8oyTv/R
RhXTdDqjvjg6A4QYXy0Ls33POjl6D8WgLh16HGwgo33U+QN9fKYXhxXHGrozewQkshGopEMRJPnZ
x7Sbe4p6MaE3lq8eatMjy6T++PdVOpbpURS47tqIDxD29xHP0W0qNe1hgNp3blR80SyPCndsNSpE
11jR4JOSlJTtifHGpigN66Uv2idfT/RHZIzumSU0QCcS1tcuo9ZtYVLBmjrvvmHE7pPF2oXV6nTT
HeU8eXCas3KgY0OCducNfDGkjTef4Gc0wosoqJzvskVpnwBTv0x5cFBZECJC8asXa2Qh00e5mG+w
uCybLMRSpi9F6MM7ybQnBxXSJvKB1lYphGcH+N+GPRE4CnpFPhEeQo9RXDPTxyuYLhV66FYfKPYL
YjVb1+IjNjgd8tQ3xKgHvZf52Rr78AHjdX9LULWWXqY9ANP+NIs4PrixCq+lsF8Ke6DaT5mHLWqF
VKBLg7NeGhFlQoxFN4Cz22PPeQpSNruEGaziQA57NQl+aJCvmileZJLqeHES+ZTgSIxG4tlqTuC3
1iuDSxgm+lOeY+cJRDMe/54aSeGiXgbRmHjlQ2wmBDZpAk81etYtxydxmMxl/x5yO9y54Lcwi1Uk
UKiuwDQSIZbP+TTs/MlWFKzte87EbGtXefQchUx+BLG9ftY0W6dyOjqVeeYcdGAafMjW5BZgHwEP
TPbHHGis+z7E2KGCzBPsutRRj4MZ71DN2Ot+KrJ/k5Ts4JSxComQPWSJHLYxpo1l3tj+LdJ1Zy9H
BlKpHURnvo9tR1NKmidIwcELauwperDLe4ZQLHbWkaybY0+NEoI+MPO0OnUA3QijYvDCAlbdOmai
C9NQT1mUmXeqm7VDKToNdnvKYTtsMZGSPwKZ5rHJ/f7UcfBbBFq6XkpmVyKy0+iYb0Xn9ScwugyL
hve/J0EzvE6j3E3SMo5/D5pNFljd6M2B1dS58pP8nx2DhsvKm8jDY61V4sEYGYKOal1jCHuGGw8C
fogtPm5tDM3RNuUuDcAzcstgg6tpwSEnMHcXUsNUpQvJckCtbOLqnR3M6jy42lsZ6tcENv93FE9X
WNPvjhXjD06d34qhxIlOCZPUFIUvlv/rK7A8C/hVCZR+tFNGPouJDdt9RO5ELohljmiRkTL1JBLt
G9sjc2ZmUtALuatOqmETVM+BX8F2mfT2PrXkeZQ4LTdZ5zd3PcMJCRTAY+1G8sgAiNeai+vEpJWJ
5oeEH48iP9mGsxShAwK1HUaoS84sUQBEKU+uR5Rj2l1VJCv21/z/VWXB0U59kjv6Otr1fegcRtVO
x9iCpFwVgY6LoifhYpYseG3PUrLqDvHEINrEM05LUb1OUxascXw0R5Ekxqnvbf3U6p6zK+sGfUSP
3LzYUQa3hxA09bUr8vxiNe8ynQoCMr33xnbjuzMXDDA5KFmFSczrkAVkrTFDbOBEECnKg9NnyMCb
sF39/QoZ8mGselgn5goBj7cDDBOdIJLOzr3yrTFUgzEup8UjBvsgornazl6ZKeYXL0fwQ6sIR0HF
1UVUnnnWvP/H2Hlg7DQ3t86h1WsPpk5IHc5Ad1+wa8M16pDpZeOeosyoH7D37lkLTZ8gsOmDPNu9
lpaTnKJpIgSURf2CJn1kNGfrj8jpKsYqgbXxxA9Te3VIh1pCtq3V1inLvRDtCtVWejY0Lz3GmroB
ipjWAjLZTit8AWQIJzZuPdz80Sppg3ynl5RHKRKeG1v/6dQU+tki0WJbhEiGu9Agx9wnKH3eQMsx
SQ8QYbZe492tQurbtlBsp+mLT1oEO9QwEYjaVcUJiEcb1z1lUJuQ8JKZT4VmeB+B6x3DzudzDVub
6qz5VwhEVCVXJcL4/tCbPYGRFLWk3hfedHA9Fax1sLHLzh8i5vwtda42nlwGkJuKzuNQSwLje1K4
l6NR91uITGQiMEu/9nCZAJIw2uiEcUMFmmw0vQcAlTnP3t8iOWgYJ6vGP/Aa/fSzN3Ikxi7SAbU4
zpuddsPOrJCwciVwbOoKkH9YSm7iJEi6oTzj+RQLkoLuf7cOn957SUY8kZqZIIjWZNzXKBa3IfGC
6YjFs2AEe1G28WREvdj/PQtb8zXlqD9FAyl+VRNlb/9/pVzM8a15A3Bbk8PTZ9sp8iAhDc1Wwinn
sK/jb5HZ/Gn9eGArgwOqaMobZzZ5Loq9t9WVWzHvqOLyNGDIQqrGeyWSUMKnFyfB3vzFMCwCAjJS
DTSP1WNTWGzzPeSFds+mL0i5JrKsW3dWZhAbA4URocxni5eMBGW7ujUGdE/Gm5bnVKe4t9l4V85L
GFgvmWE5u85EA9Twuk7lyRsC9yLHSr+W1MfX2WZ1zJ3k4KVciaInIyzPAci0mZ6/5E5DhkaahP/M
IUEpSTosl2a3RR2hb0f+mpvAnaZriT1vkUrjsRxs85YDsn9O60dqImdd1zFCDAuqASV9v+2A5OFs
42kVIWwivcbeGmoy7hxPv2OJSC8w4mklfFtb+yKV/0LeLRXm02czI92ovMqLNROf7bArlpNpaHsB
C3gHUqS8kREU43s2AQpG/bUVUl6GlAhYz+1vnqfGrdkn9SqrzGjdjma4GqLQOv09OGZpnxKYBdtS
NR/ZKMLdWFs0rnRMWzka6asTdYiDEwaBf0+bMdsFJWMhTd578B9fIGFfh0AfcDl5aunP5XjSTD3g
d3IVZJvtZeoXNy8c/7F8DwElVOUZe9/RnTr10Ge2erAZxNYuhXsQdJcxR4oBw73Y5kiWVhySuNi9
KTsF80NSFPo6bDVYG9MUnvv67KasebF87d3A49nfQ91S+RK4tux6r7kFjGdyHdB2FcvhEube2jbg
5/jKEhtTkVrRN4b5qHJS2EKPXrEqA7mYSId/16PquZkCcTXM8Msti5GcQATPBsZnMxf1k01uALD4
5vr3TNQlYgqNFPbB9tVhMt2F15uClTgkU5LZ+nJjT8o9/D3kUf/WRkMMOiZB8GaqaRt5OHR7p+vQ
4BQCsgxmaHiFZvJoFyJ9DHvYNFZ99IbiuS8l81pm6FeZsHnTcgJQLbaYB/imJA3q+tDS7SxgFal7
GUz+fWI5urDpuffIGPw7mz3caT3Grzaqd2nsWydjMuXdmlAX2KX7M2Em2slE09gu55xcGWytuu2J
pcp14J1DIz7ZMu2rvieNfszZJlKDZaqMz39f/T1UIeQnOpVniSdiUzpyow8xYU/49xeZ/uhrETOP
MgIOBDf6R2TZ3RKUGL6B0TgM5+1dCjqgRDiSYsTjKufZ34/noYfdLQMylaBveozpMXdaS6KJdMpz
ZKas8LVSfxyVxyJAOPVT7iWExRBAuC1LMB1EHQ6PIa9KUoBXieJheJRcfu6Uncum1PZswrjD4Cj3
ZP3jzQ7mVBtXFHX+ifkcIj3w9Q9kMwFbBeCynXqW32K4xCQ8bKXV9IupLiKi25H2dd0k0bz7p4G3
8Gy6bnLoeoASalLaqUR3uandnIjxsK6Bp7C02LAU+w4bEnS00I93uZE3R0b67FR6IDfSSceNgIq/
QF8iTvb80EWmvrZG5JPwvjfALpO9W/k9rwGzLQOSowHnomo5GTCSMplzoFCEDVa18AkdQn21Bk46
u2WKMsTjG5wzefj7ZLGf3xcx37CKucxK18qRyMxf0q5B3dC9oNykncXHu07eAP+MO1Vk4bnwNBMC
GO/x3+/CsFxsnXtDmi3etd5gmLS0qtHa/T2fAjbig82mnXQFzj27Jj67t598LCXgbKDI96R/nx2T
8WonEUPjOTwVpbuNa5/ctU6y1JuF2ERZlv5hICq3YflPhtlaoq1ZYHZ7DLgjIgZeav2WJQQjhGyP
HfIxG4trhOHCj9jM9ly3eJoLlGoNccvwXdYwfS4ZboZKQSdqXzsiEKYTa/nbqGufBeqKtJiDAKRz
Mrq3jIWMgqsVj/0eCQfE/wMBFOTZ6xV8q2pZV8TYe/INbc6BxGSZx1dDIsZS7zYD3rJ29rkNdlEe
gcoN7lvS0ewj4vYNsnuyQy2CSz+J3WDkvO/9D3/FVWLbFz88RtM+7t8q4x0G240VIAdOvDaYX6oy
OgbVPxt3bh0xMyFcKIyblQeoJhkOIp2d+p/hmZD6rJ42BrHEpCXQpqPPYijchi8Oalo2kYpXIjbW
TXSvth412kT70ahqgbSKzntYSub/cvLuXfPZWWiM25CxgA+hFQqe/ALedfD2ycwSMDh+i4gMITR8
I3Q80lY1M7j5RFL5y2xiSvY8Jc+68Q/3wq7LD6BpiI1bQmAm4iIEXfJAz+6J6eDbX+VHoWzk/WcB
NDkj6wdDuN+/Z1Z/ClxyXXj7uU2v27T70tuTjhbAfVSmWJGbsUpEvwrq+wRNMNboVRGpWqyre6c+
k0G6LDXCqweNinUO/ol2oysOHsGNILvgs6El0BWZx2y2c0bAAtWbXldr1Xg7gn033DiWCcd/n2VQ
lsxlZiwIJCHYsSTm+jU0TDZBqDc7mnhodZx7/NWtitTgONnnwbRF9Qh5Fdsq/mscPuk6dRjN1k+J
UTL5KMnkS8M9pY5vdOeJOfNicnGXplW6TGMmn2DgvDHfo2DSAvedTfXJwjFhSRMnr2RVI/01ICba
ENK6ZxQL9CeXPmWhJc6pTKyfKCyiBcY8Y9yUXKWatYOaCY9K+s/mWO1Vnd0KzVz7aYLPjyts4Jaf
/WRcLEihLkzeNmZi0pZpi9Yxh6W1F+pTJUgXg+g6ldHZaLqPQU+BlkbPSmfTEp2jiehzHCotJz5x
ouCnIJHRV0ay22cCxXkSbSJe0Uql4H/a5Tj9oBJ70v34mAvrsRUjfFj1UUpuLNX4lAeReeHdWE/m
ZwwbAbXSHBu6kIMAh2UT3mHf/B4GdtLBTBk3MHtJQtcu3B+qTceNvdSqfd1q64q4eBtZwIAXuSH0
ASnLgCUqf/BleIi9OSedcVwwj3QxCan4UFfGioSNderToPXdUoXVfXTrfQLQoUCvk4YZsBBCQKNz
Q1xog7bNjTPEpOkBsvlSknqyCKrggLqwGDmxEIkfcEdsdRYQTDynl4hdOuuVY1FC3qQC/03AR/At
WO8lmVtI4c5JEp1SbTp0cbDzSNfInOnBRk3uEWGfCI5IUii2bDJ3NRE1FTcYe9ix1TvgM9kYbYkA
S72wNMYcCOLKrf1Vqh34h3iZOn+SwbAtG/NGYDhW+yQkph1Kdxe1BJ4CoetCZFcOUHoPCV3OSyY4
qZ0zGkPyvw1xZ14R4f8HnYmJY2Te1HcQDr1DbhVP9YTkA5bcyKWFXhhsCS7RJgXvxu9KPfaaRABa
yOB1O4oNExTNxIcrt1nBMODs8E9Oen4Pc+NNRtE2YZWlw8nSCVi2lPedwxPwx3+j81G15ecw5fug
4LKEVw7K2/2NQrWRxbASmnbkEryy4oTL88OwCFUaAGESXcPkVU2avQhiUHlt9ZVZ7wA8F6aEbiDq
a5L4JKp2wREF6sY2o3emG8vIAnOZOT1oVoJaZNpUK9hALLuY1zWcxHxsk3IDz3ETy2Dlme26LtvP
gCHtTk7taUAq4cH1g1XGlJflS4cGpyG51Tc7kjfLs1WhziEX3AvbXemU66EzV5ZZfA6cQGi/t10E
Yc7CX2uDemWKw1mcGc0bpMstl8rKrkHBeu0uYE2t1dMtqpqTkZbPbSlvBVI7Lv9TYjg3C6xAC3pZ
G43VVAIVH7xL4ek/ue1ts/QeSWrnMGZcM8etZJD9g2Mm1U5Y5kuWtfAHEESPV1SIfuP/Dnqw9cCf
pp2/HV1na8iCgGbuBaJiq5SNNbpE42ZzETVGvZ+q8rflO0buP4Mv7lEx/NajTcIc1GAiuj5xK1cr
jDqMFUvzYEXB42QgXI0TOGJgm62GixhohU20IyNAAihWlWUh8uvZRmv/BOEEC5f1gHAohFMC1lp5
UD8RxCZujM1DGuYvxJpQTnF+GcnWsPpDWBdUogwACmBBBfmmTNrAFaPd8qp9U8MajK3T1HTLOL4U
kbv0iaGv/PyJEIyVIzJIGc0WDuWpMkGupKAnoiwEVMn5ZGXugcP3wYOantHiwdtfM9n6oRc8KEMH
5+a/SL39QCuYVewtwo0ear+Z0Z3qul07XrSBOvYAxWLlTOMut0a49s5axfWl8wk6m3z9EPQEz6tv
x+xXdvirLIxRMt8mRXDOkn6bEK8zeM3VjYN7nVabCr1kDwNsDIsVAAKDGOwQde8ilwXKBRg8xUzz
9551EC3L6gK3c4tKe+HBbMi19GRiIAGjSgal9zhqEdK+cS0CLppAFJKFgLoPk/FvsGEyV+SxN4kV
8/Pk2uDXTYsSHKqgB6rNcWey49ka3TEStbuWCQVtwaYNdtIlZkLZaRPfbkHckQJzANw9Y70BPcfO
CFTskd7Wnz16SCZpawevARYr05k2tQNqNGyhIgz63nHCuanLltjEz1HqLc3806V7F1m4qmtCts3n
xCLXCdNpG5XrpvBeY+rPkiuo5Y5Si5fSpLSJ9H2rJZuoiTeBo2+6rsXHQPZTIq9uGT2OKGiEV+2y
mVIBkwICHUrebuM0w7JlLmwSEKCBNO6hgixMLf1t7ZAbbbAbarxS2Vl3wH9lTLTi6tDLx9xPHjtP
HKMM7U/EDQ9vPRKrGD8kSJGzLqK7baNr4X4uut7GhuP/5ClliMGUbFEEGVNMNBt2qv+OXv0cTU6y
Fm2t9h1yldXUDh8DrBpIjdZfWhq6MoHL4jHxy4MSJsOschnFVEhhX+fbPqpJVgROwnIBASEpQl7M
ShrvxYLlYkyAY3UspuZShA1gPZK73LG6ZlryUI8VcPPceomwI4g56LcxkVspxr4l6UVZ10Pr0umX
B75A2fNd2dW9QLW9GNjoRaO29+OR7F54z5i+IeyTbKAUqFhQTmgEvW52dP+6rX/xhP6L9qrCPmoA
LxhzTi+1DHUTrAoihkp/E0H0HLYlkFP/DgS+NCTCLT4vo8YBRVzluBoVMq3KucJNFYsJBg2e7PLk
I1tcVnWToI5nTg/oKmqzb7Tk0fKlY/w1a76+CVD0lmNyCKiEVomBU0d1bB4Lxfy3tchJdgqQQoLG
Mwb7z1XrqLxfunARF36HdSf3tiVGI7b8BuNMBcEL7PLCMAa8SkW7dtGbmpU14Nmq+H0INjHb9tMr
0LhrRKmYVjqt9IKGkjyWtRME+8jtf2vUDcxIKIDsEZ4eq7jRhCxtQMmyDODn09C+ufmzJzVUUgpV
d8H9CGw3AbeDDntTwgxX/msQZRqCQQDRRntStZGuEguUcU/1hYQj4+gh2ELp7LNSRYxdwQplDbZz
G5QF5bwK3GXMqmOVQYex8uxlXiVbk26s2Aj/G5mCbxHHv+X8YfX8PZjRdHMGOmVnSH+SOJqtGFJs
kxMLdZilZfpeMn4hpms/elS6anI+dNXuLb29/i3iEkR29eQAFmJrZCTvnQVzGykzHQQUK9Wqc9G6
iAHdhErDTePVzPqRCZdk6UBU0frPCm1+aH+749GHlJORIPr3K9gY54tRO9pRcajc4kNEw2Oj1KlK
bTpDRnVJ5HN2wT5nX41mJ2n9Ny1sNx3bsznM9droJImI7B/H3E7k4x7hBiVW6BxxvHjMZOEoWsPb
aEaKma3x5GH24afVzIixn8XoISEzScOJDZvSTXN3VTVCCSVCzWZot9Qz46skkmye1y1cAxpuwrJW
9O13MzhQvBGA73MUU4ljHX1DPZjlkz7200IHpdhV/pdOeNsiD26mpr/m3ojZGNsFCaxIhHrwgQLr
Dm556L2sRV00BoMuyausvauSWN2leGxkDZEgINEELx871nMqsEImLRd2zbykYc7bpwUBISGlgXrV
IPkv8xGeUavHZyes5kokX4VGyKgE5V+hlz+SdE2a8PG3cj9r06gXgwOVrbX6b49sQWZvNeuPLkuf
cxBsG5Y67xliZ5QCiHp16EUaiz8OKetT5R5z2f6SVmgSAq0gy/PquSw1RZ5ypaX1Gj5hUiEAQSAS
LHICcJoIcZYus0tllQ8sn2BrW/Z7lPIZqDt3KUcWi45mwxDNVjKjUA45AArm+CTaUetZg/hIqx89
r+GhFgweKlzBoLWooMoSd706VIXTHBULC9/ShqVmdONSI/pUGcTAwBLw2B+s4EZj9bAXWU2WCFMX
GnGH2zpMvUVqNq91QPFmhT3mfZIKw1x9FI7zzN4c95D8og4hS/qzZRdM19OA1S2DT13/0WOyMtCp
WJtQIwlXB2435ICLnBLrTQPeMWuqD790X3q8y7A75M5SVBbIPqE/T9YV+icfhCev7db5Q+Jgv2ts
jhiDCKOofSK49J9MxEtgP8iOO6ZbvGVZhD5EgiILnJRyqiwgfHQIkiBrsZ6+eZrDTKRrCMtNX5ve
OGgJc3bmynjGWc+3nn7qG9Njjmhd6/lfaWVLcyzILsQZL2I2wnr54bj076kFjj1IOZNVhtzDZTAD
VeQmQmf2TxEGX0NKo6Op7ewB13IcD5fBBybb58dpROCKCEBzxvcRb+UQiHMf+4dQb/aOj6rAs28O
OT1GlO8SrXwNdFIdXG/YGyOOD4AE6fBh9nhhJMF+KJ1jMZtLXIfLFugpZLVgniwsmgKzLWDo96RI
zqXJMqSV75ySw7oQ2WMZkjXv2oiUAlpYGf6LA4/UKnRu8OCJTw6I8ahjH0SzfctKxQWu2W8tZx/x
EoOv/XOE2g/yoS60M2DyfZ+697jQPjM0ZZrzLE0GEJbxFWISGCBseyHr+BD19Tgy8WxaNrMt/gZq
CGt8Tgz9KfWnkxlOj/ipTjHGxMWo8xnxU97qeup3wLtXtY6iWEtpVMsaQrM38ozLveOmPtJ2D3BG
CMRgDlaTJqgzVSfn9BFXy2eWO4+Zj8IWOz480RbMHAz2VYJicdkkX27CZj6axLCqx/7FrbqrHlQI
itzqzaimVxmf+8J9LKgS8V1oFp+VmQU4/42aEgRnl0TftlFi340NbGSDuwUIhGXJ0O5GzgIZQAwj
0+6NtgdVmWWBroePTUrjvq9gvQGxYa3UXvTCeE468Tb/lwr3RWsEMyWmZ457J4BzI4Txgl1rHTrx
52jJd3ClyOqsbONpaEiGQVuZ8ARlNZyCIv8lOevSFvAb21CsxpIW4+/vQCbloqz6hwgxJRha0x7P
g+QeFc6vM03SPWq1vd3Lqz/oZ9BpexVBbI6Lz5aCQR+tW2iife37dUuQIhMpEhwKYimIr6ZjbLh3
MiSrkuFJK6ovi3cWbz1ZVBMzLAzl3LTudtJfLeI2Ftb8mfYdSbJaKQ494ZjcGe2lY9LgWPrObx6S
nuwtq9B/WEAcgrbcaUhv/Ch9dJPmi3qDMdL0O1/kHYVXrr9ZLQUScZcYJRO6q/xzkNF58I0vmSbZ
f4Sdx3Llxtpl36XniMgEEm7Qk+MtvZ8gWKwqeJPwwNP/C7zR3bqlDmkgBilViKfOAZCf2XvtTdkS
vp129IkIBTQxkrRcFE7DFgoNA+u8va243mJd/JAdJVeQ3cOJ2XUtwyw5X2DnM8koz2X9Fs/QsjFA
obNJoietuAgb9bW8RlGYP/04+ISad4Qo9OWaFvYnmpHRrI3VlEusMjPsUasjAdVbd3k4rvoqQvxK
7cqDOP3pudvYhgmx4GOD8a1RzokPFICmQ4AwiWxxB0S3G0aY+WLDLb5H0X2aZ4Ae4TKWU40kBsDa
zcy5lEj54KOMhjhUH41q12Bb51VvdkDpXP9qL5e066dU6iYK8fQ6ehCYGYGHeVvsCwMTgjWYxaq1
bXo3+3ZM698SNxmuWvPNHNmdwRDb1661a4yK1YkihhpixBvqBQaBRfdmudnv0cb0IPEHr1sCUzF5
TzvkVCPJnN65RzzLju5iOuPFTAL8vJZ9b0XMjnsxOOgZ+Hwyk0zD3mlvM2bsPe6aqkP7ZhQQTnTA
O1954iJSB2zKuMBSKu8S9OByUsF4rRqwObSUsqTgZq7wV77mUygGUFl1hw7RrOhdxokE256WYxyC
H7Ua8y2zgFiSR14WaiRHLLe3s8/mQ+m5Y2CKzk3RY69lWDdY0d3wmIJ9HPytX/ngRMtzYTcgOsxr
2KR3dlR/mmEfLNjYaRN+4CIne4NoR5DsCAgGdA+DhV8zF+BWKFE8N/sR5sZ92fEoKpgyI2nLq1Yx
tr51wTuD+iOMsp7XzOUcYGfxTe4ld0MHuSmxNaMu9ZRmnth38eDtSHRY0Bq0V9PYP3euMlcDyXRb
lxXz2VpcELbhABQmY6zLhbcP8/4mmit7H2kOE1fCHtAq2FXM+9Z+fsTaQIOUCYb+rAORH7bx3kZI
LERXnhv9MaWLM6GnPvArfhN83uPYxOeQ0CEqu3BgdPIxl+JH76uek4Q/IwmvKgZzq1uKOhW5954M
CMSbzYJQY3mu1Ai0gRwmdlEAChl2jiZI0dwJfyUsWFdeieM6ZK4n/PHG9llmW2w5fP5s6jSfwUjj
phHaUmLlgftLem+s+HlxL/BhoPKLPl4TSbXPraLBW0k+iavyD6cJXtDhYuEN5z3hasV+yoZllOCh
ciMGqGyiW8tHf9C1dFaVh2aC7V31wOTK3HbN9IuAO85Mds+CaS9va7buK29YZVJfbG2AT3aS32jd
TrooQOBri/iAEtadw7lLQNA0DijoAYWszCr+LXJ8Grp4tib7RLVNL06y9TaYb5LANPatMZ2aUiDc
SqeXEOrKakxPfUfhU0Q0XUZTPaArRdaGy0xzIYIYGp5rnFBL5ghlywJYoK7G2+jsUzM9hiaNlwFx
3RppRQs8ORE0l4hVKuJwSirotduuxHXUF8GB2E9U+NnrgGAf74h8ddgfK/gGfhgbG2sCNFPCDmA9
iMpFjXQpimQZAspfeOBubLwAcC6PRRVcmApdJTrtaiYm7s7p44ZzKv1sg+lkCsjWVrTLBft8q7kH
eLklW/6iF+sPv1wC31Vsf1d2t8hdHXjnns1QSdTtzuFEtEhpQKl4Isra6G+jviG6PiXOFAUaa5LT
OECtbBZbT5TKTSKdN2z1P7y4/U15+O7HyQ/8BGsbk2Ics7aIWY/1EwjqQvx0+butgzA7dR1iv2Ku
MNczahMmHqMc1aLbQbWxMX0OyD8gA9xpVKfrlqRLBGeb7/8aS/nFUA1GvncTtmzA6pAFO4h97svQ
2TiwtWYxnJwwxo2FIHNeDqfCDXksyWe0oz8g8pKvGVtHp04+vVAQqNi/ExpwkLq4BOCMhVE/ISjb
K+rEfmyu2rI2c0ryatq9qlpvYrpHvKz05rTb6JjHxzrD3luMCUC45JQzROQ2GD7cMNoHuAZMxVCp
G7DdlpGCUksSYZ9HOIzwGa1oG/wQs67zmBexs4KojidUrBqNO7nkVpFN/WjOAz6qGTiRR95yNg53
TbMHNDnzx8m379PHtMiflYk40VjewMFC0c75C6MA1nIaf2azZAuMphOnZXI/F9l925ovgZoPnq3v
ZlkZq868VKngAjYbjFElPgi2987A/1KK9mVyvsy+81cgb5+aKkKQk7FvUT7Ec2mdA+65ALhgwEy1
a7pLX8S3VTlyrIbTtR03oskeIfdF/NWyh2boTroNzgyLUC68+GlEeYDXxo7dF3v4qOb41nLKs6H0
U1UUFzPEwk0qlzHMvBkD9Cb42p9QmD9g+9D7JYxiasPfTh7TIrLpSIdP2rtGjCzKKWrherjLNs3Q
3h1VBPd4G+HjzTZRr2/J3CTxIREvNTpa35YbLG4tpBGq4zigiB2vM7XvyvhQGYVeibeEETnY+xFp
P3e2UxGi4o3Be+IBLJT31pBx5M4+qRyAClbee6GYxScxFKxwSV+JJ+bgXNzLig1WPgh4slwplUiK
eEhKHtPFeNGwMk7ad++x6vyWurq23vQFjgaft/uUNKznWOegju2sgxuhs1ZTQj5C4X5C2HpOegDe
7fJpErwJV0GnLwDb2KnwAFh5POEYcg+4eNzqCXf2R9eF7bGKUeIEUPoAy83bJNhCRvW2GDyDFYyg
Q1MlV5sSfCc90u+m6GxaTJTmlh4pR6WqLxm3fwKiagUEb9yAo2AGsvPC4GY0jNPgpsyeXflWl3ig
TVaT0UfaNLeUwekKQRkXc+ydzIEVHic3R6ND6lj+7CToAofkDqjMBmHE3WtRENSiZIU3riLprXDp
w0Icin7bv6VC1VuztdJVUut8F07zB4rnp7zIGxb55lfusUIEicqnLnljhpKiwnP2fQWsaVDRtgzq
F0Aw6Npw7Z0LLCGod40j991+LshvcEISHXqOLkxgzIdBUzuW84VNdasYe0m/OPhYjkpLIA2YPrXn
rklWS1b9YqFtrerOiueNTgljjCLzOVExZQtgboZVn9ywRNMqvcXrSzqscSwtVx+V7F87J0kOIxk7
oePoDSqbczh4NftARPptz5JFJkRnpowTsayvptTCx12Y73PgvWp1cQi/oXTMluQUgwjkDKNdQvkA
f36a7rwKxLXvg+bro3sMe8sEOXia650/y992NeC4IJxolc/Vvjbqs9t5r2ZxGzZcQkPJ9KkW3Bso
Xcjr8q4Z+SN5T+QolSBRvZpHhEE4KEQ7lr5WdjWyeDeVxXaGlETv2tyDfD+HNseQu5kQvEPkd/eD
95yFKQxND1lFW4lPE0FTnFZUFuHwW3fuxlswSqEYnj2zuw5Ds3Z7fovtk6YsXZGuTOfCU5WxV01K
rOPhcamlfsN5Qt1v9vc9qQTAFcttFYSvY5c9+GZ8Rox1JkuDbKEuXUmzwO8KlWvtcs0gGWXIGF6n
yqSJTBih5Gb21fcWNmg8AKy2nRAtJjAAs50e3dlx176+qavofvByXIHNi8brtcY0xXVdkm6DGAKf
b/sBu+bDmLYa+fMKL5UzkIorah6MrSvw/bnovV+AWm98x79QhV/CJCVGOirXdYafJQMsZRpMyvEX
BSeQuZzYAXXF9/9GZnD+5ROuBGp2p7wCzv7dsbNYwk8+mG0AYhpuphp6vazw2MSDfgk864wqzylw
6Zqj5F3I5QNxUYheGXgM6Rk+HMw4htlUnO0lYiC4ihUUeXaerj2d8ZHH6z7FVJBJA3leAtUnfI3K
hqDQ/DRkA34n/cpC8HaqjR9o3uhKUCX5rySIAQD1H5BZfQ6N+1WhJ5p99TN8j02aaWNi7qYJAR0s
E2LeuHf6lMhNrhAwpkRUm2CEx+ZHzAGPYDw+O9ngbdGJkxkeB+YhN8qESgrZSrhJktdUc2XGpv8U
OhUlVbu3G87XymT1JFX3sy+8F+1YFDyxKaglnV3WowdNsWd0TfPDZ01vdGrTKH3f9eMvFiJXASAG
kM/BkBUrDqtiOa0Ptjk+JCmxP8bSBKjJPQtNAdmBG8bLNj6wUDPownCJodnRCFwyO83WTvleUP2P
vuZsnXCDG/siwqniOQ3vQ6I5ZIxqn410zBFzJNV61yYT4PSZkgAuzLal7OITeb+XgY7qIMLq0dGZ
RV1OwhzTCbUZYk5rb0o2Zm82Ky0YDyIw3PDaH4qiRClYVw9WVt4EYcAaGdBOQhTMKsiMDWPYZiMB
/6+DH76LMiupACIDJo0ogstrlfrAKUJ7EbY4N2XKU4WrmFyssMBjOtXRbi4vtl99jNWApVBQrZMZ
cGQ+yr7Wg4brsxnOm9rcTikP1bQNfzod+uwANt/KJwJLL6j7EG0h3nvW0raHKQ74f5ClD8LwAG5o
a7HKG6vxgWuMh4VJB8N9F6+brP3oe47YMuVgMhXlbNlaJesh94d21TV2bDLE+GuGhqP3Zi++ME4v
T5k+pZqEQAJstxiJO+uZKAI2o0CU6iTi+MUG+8hWmfjehliotYEeexVYzpoe9pCL4RdPfoga4b0k
C4I8VHYWtIshIZoEYbDTDpl44aJJZpqvYebmB0CEBriTV7YyBx4SJcaPFZnUlxmdTUUpHOjbsWiM
Hfln+WphDu5E4zTXFnbwqkNKtZNJty8h/W/Gtks3+QjBLNQ3Q+6/tTHUejThTWz7W2mXLcxAb97U
SPczLIPHxlrndYIMREZPsa/SbVKITWHzrgeGQIWTapTWnvQZlY8B6oO52ZYM0YhPR62VlQYED5d5
IlMvVD/1U0bHf+Zw2UV29mhAQN5Lsdh2yDe6b+wAdp0kEUli1VLVk8VA6xxrgembEJxtqhtccIkz
kBvHtUAORU3Xp36k/dBvPUtVNINptFURq2kRJBcWf6U33FPA+1srtH/WxVxsiz7EHxLJBzNS06Ft
uA0wpkA17ghukYpQOtKG6G+8EKJcfVvIiu3wwHQhoLhjNXeqvNy44XCvIP9PMNOW3i6YblXBejlh
qXOiHiByvgUvbCJCc/P4qVcMMJDB2xtANnITtkR85rJntSpBlZnGkdKKbFYmTG7TFq9IFYlwj6FE
9ZFC+NeShdFP83aI3sl9SE6pBPhLvb1O3CokHmOez+ivmWKkGR2Hb31GVinXtpre46zMV8ydxm0k
JqwtpGs7xqaVdUTyb8clTDD4FkRfAhcryp5xyLHhsNJwjyK+u4weiAqkiUGybSsYSgA96CNajD0s
aOs7J7dJN5CmtddYnI9GA/FVsyx89vS8613zxpiz/DdPph1cHfWZjDWk3EIP16BIv+K6Y3QU8adN
s2SgbY7sevzQ+s+PyH1yfEEQBoFTXXNppA+ZviP3bnoLtffmW+/N+FsDIb38h2ia6jf8+gY+3ycl
BVpxTuNLr6P8CPeVkXJaEqjnkt6hGLciOYihYQelfjHd/D6MyF+p+X+tZaWN2+8v6OizY5RCH8N+
u0Ie7jyzOqq28LHqK+tvhnTa5lIo51MBr/fSz8q+M/EhA5tK30QyfxjN7FzcJENOmEmSyIfKunx/
mRM3QSpb7opAPZI7t3ahr6Az0/NrM9MnDiQsPhmMGxzSmz/9O4Ta9VezFIx20GL79WZCjtwUTNcQ
/BpceRvgm7jvBp/c+GK6qQOwV0XzRkGGQL93zGejdoPD94+pZeo96F6eh92sjkJyyJgWgHYq9dbd
JXajD5OTScaj9lVMqT6WTjVe+yBL1kXbVZdiGsCzKf+IagjdKvaW9zY9+zAd3aUtYFdNQpES3qX0
wH+6HAeMDKnCB2kVhwSmzsrWVk+i4WjzdCveGw26BiBJdyNnde8r27iGBSa4chzTq2yGBcYYkksZ
euLqlwF4BCt4iwIoKGmaiU2V9NUmj+mRm8gLn6pgfNRzU3xOpCGvew9TklmX842ARn1iakre0hx5
Z9wSCF4T0qWBmYP8Ndw7leT6PqvmJ+k4UAs6Tms8DKSSjfWYbG3InLvSRHYzGhFSuxF2SGkyhuis
jHovcXeIqsrbxE/6vW8kkM/Ig6bUy/3bbuEXsjLBvlqibPJb19+DEHsoVdugl/NQZJIct0lrC50Z
8vUtzoGShfhIJJQK1VdnlPmNZQbZzfB/vyMh0j9SdPzn31tWNh8Lh0ekW47ZOcuxdFsia14HZpqp
bJOfPtvhvl0jK/DOKUiYLY/1BS5Td4fZQV4CBjd7KBE/bAdN1CQrohj4RqT2vtPtJ6dmWAiWZkqi
kbBSGDw5gwFOfkRsC290AKbzLCOOtZE1eR6Zr16AoDRme033Ga/rJm/vMK0s6aSpQAzzpIO2vFNN
xcBp4QSHydMYui6/iVC/ueQvU/nlvaiBjSp7RGtaVvyZBl0ESNqtQRdFqjFTWn9k1qqIEjvhQjpl
i01qjG+StOG/lxGw+C7O1sE4Tju3oaccQMiERnJKOGjOtv+poxFAd2vHTwFTQoUEhW3VUBAiOCMw
Hl9tWfJMd8Zg50NbYl4ki1sI4NuoJqF7FJl7xQNMAJOc8bmlOWxXGBCaARDfpo7zKwqzMw7E6eBa
+UD2IFSqalITyON5eLFt4x00LIy7qY+PUMrqjUc/8DyV00KYa1/9QRpbjah576VB/oqA0kkVckZB
RJNl1/ZKJ7BZUuXjMDH9Q+Vb9/ZidyGip9iHPd1H4/fTumYZgSVhgpExhNuEf3XuGxCHyQS/MemN
6eIGbHFkMG3YCYUnU7NeH7L22Fo62X1/POn4lVtjdGfG+V1TBs2NmRnEG4SOeLR4aGyMOi3vouEa
ukjSQKBpfB/wnCaK0gOb+3C+EFZV7AfDRCo+vvgYnx5JGJbcfHF0GBWTFNdIxw0DfEyDQ3DbjGm/
CwrDR3/ngW4YsmbbhTa6q87I7816OJM0NdKOFOwEA/eqOI7G+DmEH/cwoVUCq2x+UhcZzzLm9bmy
PiZCGPtRZR4fD+1MMH3oagMmU7Ih/z8GUOFwmdkEZTXR4s2szEfhImeZm+YA4AnvaOeQEsuQ/mj5
KA/RjskpGPD9ojfygUgfpnB+9vGc74UzumfmBv2uTqm/K2wZmWf5a5vciVk18dVRxVvQp9ajPZFt
nxg4XQPfzC/aq4rLOO7mKtraPQDe9tZ8pi1sssvsWCNZzL1/Kjzl40InqD3Qw3hnBxWeCseB1UeL
jChyUwcNz5alja0RZN0PmDeQf0wFG6piY4YaASlSoGjkXLN9kzgqRg0BW2okNVN5k2rzEX09GbOL
86kqUOson5nV4vftW7e5jUBxEdfEMA0zU2RN9b4nGAOjrVxcpawy29lFia+4BEoikdBpVXsbPzNb
VeduIXvuHNnz5rbMAHyfGZRhRQlHT3Uyndm+wFVxaa41u+jFjeR06W1RJu5hnJiIzx3lp8rqIxS+
GghpzQADJbI4uM4yTctRC/Wa7E4vScvtsDAWTJqxteNK//T9IyqmYw1v8t62q/Hi5rq/FqKMLgwg
14g8g1C0r1NvT9ew0su7FogL9pxsp80S9YM3EHfWIoExCpY3irA7HMV8wjh9+30Wdf0Zl8QWqE/0
QiZhC1IZZk4XW+GLORq/uRB5oYtMIgyz4QKWS+wmZnv3AZJH8EaTfCEo6KgnsQ9GFNx15qaPY3w7
iBLkd+Yiz2SKqS+50xd7SKB0DQ0YOBD7EDzBIj7IIAuv7K4fm5DLykzH6cJMZThmFDqIFS3mGAtv
ioZn59kWT6IBzOusrHDnd4TutSh5wTV3+YsgJjqNhnZn1TZjJVmPJ6zhxo6N9W2wmLoY1Vk71qW/
vxlLnW4ONYMoQdbvq0eqgzHO09UtCVs2QnwhY7Tj4XaJqwU7rUdeH11S2QXPYObdB3jFdhX6j4Pg
CMvNynzonem2AkbHEcU0uyuhknn+TpA6sukFtkvdcE0kJeC8uv00a7e8Naz2MEe8Xf38IxQgBUnl
XJYJlnOMu3BfLzd5NHkxA7bGPSiIwXe5dwT4ep7YU91ouLm0ooY6gRN7yCrqIWOgtbR7xuFZ2g5P
hW+BToo/50Y0rwgq0Xl2ANhyF6dP6aAUi4k9xnaM4CVr933LSEGNO/5e1vWbTYOPOODYRYlfuArf
nYyj6/d3seLDY8xBTmr83Kq4OAuGIRskJfkH9f8rA6XLxKaPwGw4fLZG8NYzqeVRG6aQDVaeMaen
EYrHY1c0Lld6xlAWvXVbQG9lcHOjs7rmeJh8WDeQn8NRtTdd5Zk3owLpHfiLUY2cgseIh/rc1Wwg
bHBULUPalUOkyIPTTDhWig6EUJOT75xJjBBJkH+SYXHJg8+BSXfpt9BL3LAgxWdRx8RkT7IbTgyb
X0CX6y1fkP5mUCIIgv7+EawIcSrzrPaoX6CAZuXnf56ny0O1DcvxWPBEXukY3puNO3LbuZ7ziHsD
SoQVv+S2YbOcsA6KJR7xjSo8TX6SAD/0bjorLS9l2SI2QYjClFYD1lmkLH75K0h9e2/Nvbfx+gaI
qiRGJs71U8G0HtK/RekL1QB58JBevr9IFWDenjwWyU7RX6pgYlTG0vN9rthZ1Z20bmSFPApXzfvU
2eJ9Qka3dtHwZnUF1zf5PhATkjYR9t1lkUu2kDc0b+AFX+IpST6VF+2dOt0viqcHD54ByTnIwqG+
Pn7/NC/uyDEun75/gkENNL55rup6WNV1o2mli5w9JXHU+Az0U5cUPIxd/GIRM5l7t3VYEi6IKcNf
aqYwk9dcRfGOCipFTZd7aLOqc69687lmuqyYnF78yJmvA4HNV5053ho1RbthrJSyzM/SJzsSd13s
qV8E/GxoZDF/3vuOMX0mHeNVxjo7RDf4cfUYsJeta96E5UuBJOI8ItzHUlUjDzfr8/d34C4pEuIR
eC3/njiQ0np3oNr9RrlnKPM35p0vFqDBHcdWcAoiL7gWsn0FoCcWUlRwHYeoZbFb2luwaMktMAP3
OA/N07T85CEEWPmq6fdiQS2JdP7JGLB8sc1pcUpEziFx4/Q1q0AZATrRN6qNnoFc0nwaENtHQ7lv
3pQ+U1Zj50KWEith3E9SsDRI0CzmvuJlsA8IIKzlRhOcvSjrHqKh/2EvouZY1TZaxlScv7+ky3eG
WiRCSKe3lt/CXCYznaFUYx/sQljPdWbEm2kW9uGbt28kVbLJEbgfiJTezdOoiTZNJjaHPjdQntsH
fCLy8t1AyJb9UlrpEv7/XDsc0262aieRXKzeHh8m8CGixdHY5GCpRNzep1mbHhIvSfYikEgOx/Kz
sBGJThA77r3Yfh1YBq7kaKv3cco2aRtDPQlKedKm1W/INLLfR1kgSBu6ezlJ+6bnOmCl4fXLwK3b
YeYIb/1mCq+J068Fu8Db7y+5R//vJD4jz974lbqkfpqF7O6h1ulN68lbrsALhep0I3TKdI8EmR+C
RbfImNOlKfTH79K0aF3gD0SuGDMsK0OYJ3Qk+UL/Z9KfT+9uVx//JdSBSL//inRAPOY6QpLoYNt8
dZe8ob+ENTlD0WddSli7GxD6PVV5f+cvl0E3tg+9yNoHows6IoO9Y5iZH/DZDy7J8se4KNIz6/T7
bGn04jCSLMT42P7fj6Uoexr46mdRnVzSkD+rQfsb25mcs6pT/zb32H3CLbaPY8F2v/WrFCNImF6/
vxOdT/Ed29yilu5PxpzQXhTJxaf3e6DA/Ko5VPdx2fkbCBdADGX3FKCvB35VeHeBC1MsgrK4zo3n
FD1lztPbKJohWHvq3Lax9dyjQduabPMkT4hrkVTWJhtJFv3nt/fPuDtlKUu6UlFtKqgfYgnl+8u7
O9Rkmic2MANog97BVt3J9+VvBgIGtg8cjf/828w/w6H4da4liBqkPnY8T/wRDtVhHaaBIAatwE/y
Bb9+ZXtp+1VqLEwx5PuHafCjfaTaj6pFgGxbMC+nflvrKnxlKxF6dzNr3VOlpXWMVfZVpRkahTDz
j4lNwo7pa/u+msd0qTT+JdjK+TOfUFmu69muAwXGtFzh/JGyNST54LIa6Nd+Ky8Db86Jzjkiiu2O
ohjwTuZbdPd8Xpax472zoLpWr1NZdteJHd6ccMjloyLQGXIBjoLa2CnHllu68gCRy92UCfs9cLTe
VAQabXUW4YJTfXpUIPnCaIz3bqR/i4ZdiI1IeD20hrnOA4MJasPZUzpqZpBAIlmim7MxVz7xdo2P
Isu6KNMNXhyr3mals4tzZr8WA5otVeTOH4KBgSs+y04vdXIFxbnC8kqPIOxd3gjia3VyVdLemVEk
rrE5VbshgfNal/g1BRGxa617jPkS6/w/Xy0os/927zNCZiPu2coSQv4ZqJlKUEfSwuhhOfLG4guj
p9BnVNLFuxGXHs5UStQOFt6tCSTuINqJ+gRrUl54DUrAYsPkST+4pGntg0qza8xYDfaanrTRPPiq
cervWtDmqEEQXIbZ/Fq7yUxEsOlvuoIFC9hc50Rp216ZtHlPoUyYMKMmdQAOY54ub7u2LY52Xcd7
lIX+c9NUj+Cquq8M/aTJcCy9aeZEvqGCjjFc6uyHiYjOBK3S28sUIWiM6zQxZvAi89z0ObvqJSDP
x2m2lXCH77AA3pptaK0Yu9BWN4F4SKQtbwnrlVW9ibwG1mApzoCXIbmaoXHy5so49dYUQsVhnDgM
Hqsvw/NPjkFKdz7EA26CfFmQkde1jRtr3kB8qB/w3tWbGYOEFQgJyjxvb7LWRAUTS1QNmFqz8s4U
zSXy4upZdoF8aGtnzbjPO/YWeiFMF7fs7OJnSxv6aJpRxgTvxDxn3JOZQ/0TWcMBUojaDiHrCd8Q
Fec+JsCQZ8ZjbI1IKUSkyB7gO+RJ3S0nsbeiiTgYnlecwam153++wtSfUVXKsSwlpcODT/i2+k4K
/Mvjr7Is2SE4hyCdiyfYxPK74ds2cL1oMHDsdkN9sADhYgwk8DAFabtqadG2SaeDdWeF7k1p2NcY
Zl085W/hjBDcmz9BaUxLVlDs5ocR+/plao0NzBz2EATDFK0IbkeSSXKhuosRv1oy8O9w2Fud9nnD
xGKVh6QVqdj8aBKAFe4JKs6bYUPz7j2f4QukeNbHYbT95/fDXp5hZTaFZXH8+b//l2vyfiwhuUQc
CsDrnvgj/VSQ1wN9GLWir4GAhsqfTsbQ41FSLunf4fDmS2QqQdQNWFbB21loCW+Qyp4d2M0Xl7f6
oGU3MDfvX6MsnNDYCXWDhDfZCAKswBCav1r8A5AoAWOMGzviY7abqXrqnZOwnBcMHQaWeU6eWMjn
ZMMoU+7AgBmgXu+CGaxSklX3ieBmNyRuNR252ScmRahSKfEKOnUfwvgdo5xzDHw/xpIrk5tURSey
oYvfiey8jcHK619CdL+f/X++b5Zl8qwSvsvb9keRQqOayCBISywo7OR5PjU4mMPyQzdLAtbSAthD
HhwzKc4mz/krjdap/BwAvKeoZxJv7UAtYQ7pFc/csL/K5D2hiDUj+wU5hbke+l3RFVAUWumtmJni
iXUDf125nrnxSAs6OQNOmkZMM2+YHSAewdbsd+923aDDLsltmnqyzCQvkEL6I3aWKAqMY1lMK1G3
POZAHm0n2WPj7wFTBUwO2M5Z+d6PfXMfEGvPEsr5USZWd5FmtrEUG0EhnOKFluPOSGV1F1gStlpx
wTjUPHR9TNR9I9b/fH3KP/O9qFN4zJvSFyirAJwsxeJf7tcUoaNQQ1itlYj7y9i78bFO8Uu3qX8u
dIx9TkU5u2vQooB4z2U4DZeudT+zMoHlHrv1vczqeB2UKftG7BKQuwfngHr4X3Me/3+vlIC0pWAF
Ektx9d+vlB0B6w6sorgEohH4TcRYKlrnfiKfArf6HNiNXDqduFtmG9YWN+6xJobm1p/Fo1M43bYc
+oxxTvKB8ZRtTpezKdaB9S/l39+Ka95PzzR5/nmWLZSzhFX+5f0McqxqQduU63gGqSRsQoFS1+Qx
1ZClGeGEWFc5Pq5/+RSXKu+/7xYmbbbpUW/yjzT/eMpURavqCV4Gv0vvg7mM6EsZfkBC6RThOTBk
1c7sM4LqB0BwxTyZRzXa79CswL02hsnsAtPmv7yovz/6FEwr37d5RUq46o/yrk/KujYnwBqJ0x47
V3fXFGj+MWQ4tJ2IFTlEshuPVZa0yF/VcZi65395BX8rjh0ev74jbdu0PI9I1//+MNpWwMhkPrnO
EiyPPuRrbG0BRA9+lUJStS+Vzegz7Y8MUDg2o/GVfvPQO8S9kC5m/cvNZi8fwx8fk891ITzHdX3p
uX/cbF6HIsbMYvJUou4aOb3eF2mX4NPK3PesBoyPFOYoiji/MgZ9gl0oX8HAQi9PlH1Njdk9AXJ9
dfI+O9LDSEYRabRzSJVxWJafYTNE7PN8CMB2I7ttK+PgbuxfpB0NKb22ZR0p+GDdsQi1g4fWLozf
nr62jYpeiG97m80RfMWSYEMDZsBUTrLLOHRv1TLi/P7iu2Bfcscm5Rqe4UPtNf42maO7jMnBjUWM
1qoQY/w2W0gejaYbzt8j9+8vRtz+Ul4eHAarCS//8jn//aZzJCUN5yztEF3QH5e/nVoxziaECmEx
FEvW5NYarebFQxR0BOg+b3Bg9ytTV/6lJO08mMb80VzWyl5UMCR5o4eIVKABuXny6nXpj39+fdbf
b09HOp7pwdyyPJdj7b+vQ6OoIFnNtAQad8HVc8v7WTTdNho1/Nix+x/OzrS3bSvaor+IAOdLfpVE
iZolT7HzhUiTlvM889e/RaZ4r7GDGHjoAWGnQWuZ0uW95+y9NgOJJvM3VWj9oGvVbq052LuvKyQi
c/DQUBidY7bsTay08665P5vu2b4vF2jUKH5HOXeXb5v8JQSZqKnI94nu9h98661KNZ5HA/Q52Gv2
Pizo1KX6FF6ELI5sTqwL3cNP3urKh2OwaWqqQvS7pnDMs97vA02OSzJ9iJBhVnpggYiuplfa5x6S
c3Qb8WW5np+TbF57F2hYe2KU6qM2/7VBmb5h4H3F0sKZdkjun9yLjxtUdmSyME3UkjpO/vkx898F
uiqhFuA+X7dME86SVNtA09Eha6Tb8OlUHSnQhxMfyWlvA7TalLQ8m+xNTmEFEV5SnIJpnE5tL2sX
1DQZUMxQX1empZ9BGRnneWxPJ0x424ydfpp1QI2m4WvUdpNjYgGljRIaD0MtsK4CJd6AA4EdIwiu
aJi4/fm1/ubhbhqGxg5KMzQy496ni5aVrtdMWcK1UM01EXg0qhsVXZoqpCsy7+3QVvZDUEL7ROd4
HAIpACjzGqfapg2L+kTMmnbphwZvRIrQBQEL6axKaF3//GOqH2+JIEBcZjMm+GnZ7f16S9IAwRLv
yjk+HiMJewf249XYvEwec6qUPA1/zNU7AxblnkQpB/883ggWpVUVe49sjugR5TkUfys26GnBuNHH
ad9CogVtzMXgQEYTV0e9YRO/8ucffok2/3VN5wPNaUdjXWe3r79be6RQIgi8HhG/07UGNYskvG2H
p8YW+gmD0w8MR+BdEDQmFdF5nPiVcxaWhHRHuDr//LNoHz90HAiY7/K002We6e9/kbEe24reAG+q
zilS6VWe2ONL76N/sA2jB/KNxVHKk0NtKcm18y1xhNv6Ins2PdYoVE9xaRl3u1WAiAj/B8AcaW9m
1Zw3HUyOqiTA5Mr2tOTNyROfoVw132DYntKOA10guvA1aWUy7jQoInFpDKc0Nd+AyIpzW1QwZ9EJ
bmVyELd+UjMi+n+8fJ6svOet2cIgv9t74TuLk7JKk3WlWn9PkyHORBV7LgdmBbqLLsFDtIttBQDi
bueqTrLo0H1RTKYqXmuEu7wImOhXxZwEjp6yC6xHyRgZyBtvxDkl55jWyLqWQpBS87d9mItDGGvt
g6kgb5zkVJxSy6jcKkEN6ddqIRzY6w5H+0BXvgkyL/pRPuloyXPEuvonnUDxcX/M1ng+bS7bebY9
v36KRn6cACZ8tvZawJFTcY1L4b9io0pOWgpC3+LptvMMSFncumGtFvkrGKbmLE85GpM6IeEqIE+h
GaLw1e5q9EBGcg7mdlky2ngIQHUbEjbFmCBIrCChy4sdjnrjTTARw/a5zxGL1QURZ+qaRdYhhQSA
v6epqGN9orVSxb5nOBE2hijEpZb84kB4hg82qpUf9RRXLvDWYev3BotuY2UXX2/ocYAKkEnfkGpf
e8Hf9EbU+FOneSTG4FNblXldo41UqnsoisK1UNv1bT273+onTY7FPoZstlXb2DiMEBNEHmhvheaZ
OzNuyW4Z05SzWMAwksmgEwVxvTfSGYPrEFk/OfwCAzAfdoeLpTdf7NDqoD8o06MiFfoGL7+5+/Nb
+HdLoSl4eNM51mi66/NO4j9Pp3aMCWBUZVi7RFQahWfes676IWcY+jIEN7vYuKWTWuzqaIixhRJh
oA/qHZKa9mwxoGuz6oBl1XsYYOdDaLZvCUFFx9xCrtfjwFq+o+E4rf78c/9mhyPwhtoWDllNFR92
tmA2MeO3UBE1wMcVPgRtKNftWPtOLBdgGbkVbga4cq/kxj4IoDzUNdOcGhjtWpZM+zh/K+b7GHfe
357VI+VoRhK9KpWMc8x+62hsETSp5DF0ciN2noZPjFEGez7e7Q1m1qPiW/GNGXA/R8wO2APUr1qY
TEwpauNQ6ThX/vyijQ/N1HkbL+syT1eVI9/S3/7PzWJ0NKZ6CObTlgnH7mE3HEMSgVfd6LdOTVTg
nvFZdLY8WidWH9yHTseiW4kHJjvyZomYKebEU0g9Iex4eOrEpUZrqye1OeTMdsxsNAp5g615De45
dEw5j8+TgYWzwacoHDWuon0/KH/pgVrTP/JrIpTWUADIew/cekgZgYDDO/BeLvdl15UoTUW9G0eP
vIVKVtmRQNCxA3aUphwQ1WV1d9tYF6Qivmqdi0xG/iLRS6Lbhn8LUWf7yft9eTq+e3paKixLSzdU
9sfauxOR0dUQa6wsW5tRqPEEIVlBVlK4uUEd3MKMpmFPKwBoew9/R4rbR0Q/ETnwXfYwtZO6Gv1i
dG2pC++9im1JQR3M2STGOldFgiYQ+QvbkdzlrZ73+VFVY6QCXRc9W1UVbWXLno5dB5TELpVcgV+m
BNvcZ/i8HGMwctpO72UqrGDb2igeBu+lvVyVeu6ilvy2fNdHqk3AqVeuUzFnblSy4hLwgH9rbhz5
ULk++7D9Zr9kC/qrum1qQGnVd4tEZKNzZCYOwYDgHTS5z23e4MxQEScs32Z54Rqh395Ku2dVlyzD
kcDn7s0iNR2TVrybdeDaEjj7X7Ep65WMNzsH/pHsE9GbF9+I+6s/HekYQyZgAk8vN7/14ejjJamc
PAKUhsB/2PsTuS2RLJD4aJ+8SOXj2Z3NuWoxHTKEbunvz3SdZ5pZEWvoOwp92gVx0u/N0HwdjfyN
N8fPz4fQx4cw74aNDizo6JvecPAEBBr83NMne+mPgzYTBrSNmYGdKrbA9w3JQcrLkPWJM4CU7NhN
5Y9KFIRXfcIeXwcIrSKtcvVhlI9BWr4VhnbuWBVepXY4eVP72rbjqTIHnaeyrW+MriSyVdURPNA4
ZGw5kp9L4Hnd/w1RyPr6yUI1vyF+/ZRZisnGgF+kYXLsebdHNQmywzM54rFvYXajzLK2gOEfxrIH
jBskwWUkOfmSkdj882L4VQ/2tCjXA1gonAlEmwYgFcRV1bTqC6+0O5SIwmAa8W2oGZgNJxtQ5LHx
deD7xHRvzSgTTxN42AI43qOckHIzeFJ5MSXlrfIa46EhUGZV2lVyte8GUuQv7OTzramqCg6WqdnU
DR93RM2ktfopXhb7iQyC/hLm2bhLpC9l0uV7H8r7OtZqk71V0a6LzGpAikrmPSZV1w8bwukZt3+y
aJkft9kM0cT82+T9IHCD/vqQHgyzKgZkY+iCQQ6D4JjRptKB/od008FYOHIg9HWU6UDZKxxSLGv1
cckqqSGF7rwRT24rdJygchm4YwTqfW5GSFMT3rTplkjgpCWlC1mLzH9zMcPETE+p0R3JxKp/RmUi
G2arJZE0mLOXPv7fZdSynhjQe8soYKWlaf/WREzqSoEnpelD67mJOIti4XkTIZQmMua+MWqh/6B1
yUPZg5kmfwNjO6KhCCTfEaZ4uU6QIe0kzQaI1fk2fWDrPKDbj2LROHLVak6sWliuiyDbcoxUz5C+
WRXYvdUhU8WxfJzAzxJ5C8zhk5VC+81KwSBZNRFPaXT63o9YLCnz0HKwHFqzqXLUIhxqrdpdtHDo
nE6M6h3tESQCpzVxzYGCKdq+PEoFIQ8StwtUkzK53ojbZIqBIzc90WlCcVR9AMVJviyeY1s+8f9N
N0FV1Nt8VIO7gBJiVFN0rVWWQpTN/iNBD1AkUUXXuYAZMUFFBZP6Wa/rYw9x7iEZ/GMZLJDvd4hx
Qxhiiq8BxbGd3E2r/itKLfFWzvqRILbFIS3C2e0Z73mbQbZE6n2orLY+CG011C0aa60NSMdphfPn
Vcb8+FjiKW7zw/FUgppqvDuA0LeHY0Tu1Lrso13Q4fSqG2l4MIhQPkodjD3Ifw/LH/migCoamuQb
JTU7i9A/S4WpkO2daFfZV68DOARiVsKbYun/FEirYB8n5jZmgLdSmG2vKh5eh7IQkGgj71zGjbLS
Jsm+drKSnweM+utgSqdvNFUPJNYlL2ovyW5DoN/Ks9JvhPUOd22+iNj8Cu0zIGKjf4nl4Dua1Oxq
kAZA5CGjocTbkOBFKlJRo6XMrOeKFIcD+QeVE5hK7mZ9V6EptfxzHjbeKqnlXVLk8/m5bb8yCQ0v
UMb2RWQiYfOvkuJ/cuSnzfBhbbcVUxg6vwlEPeb7dz8fwp5nNOCeeqw6FwcU57EqGKVzBU/KD9Wz
FdvZKcUIYBFC4uiTNO7FkINV18PeWMkcZlX91nY9QOey1Nxh2mASg0qXdeZWIcrvh1Yq31iwB3bx
mEOmwkejaVUqjKS2eOzjjT2BGRrkVnvOTBxPQWvLP7Se7G4g/2u7lWkYmIicFCYAa3M2EqQg1XZW
o6dOouIOKLpS2dVlivV8GIqHml8f/UDcTT4cEfI3XGXyGBfHExGNmQ4hqoEuf2LsPufG9PcamSv+
B4FzQ/bqjdba30ub3VxUVPq995gJl9pJ9sH4rdpu/kSEEIXiACjKFMojp1FkT16Xe+ecrCGEs3+Z
aWyCvDaMBxuLIpPjCdb36OZGK9N5JYKYMS68mhZ9yTmZ/RyAA8WKbG9au21k73LmtIg+jdk0o65D
K9Kx0crwvGBL4TKsQqeG83hjDNRvU2KmDjEM3RS1HMRSLmYgg/6VmUcrdcOMCov7i9Vmr2PjKWcM
uyHDy7rdpazia5M+4pW8VzSaucp/rFIPBix9Fq8mAlYeJbNNCXkLoB44jlO8CRMlO7RTDC2zlstt
V4zGbsACsdNTJbyoWenyZrNP2nwJ54j2QeetoCXZeAgro3vKJNeU8RUMIDKfmJD8JVp6Xnrrti07
nv5/L7WsvP55efnNBsxW+ceYn7oyqv53u145rtSo7kyOlal2Jn0cVkiTCGJYBpJTa8KwjKgdXhDb
PZElCzR5RMMjleU/Ofusu07QzGaqoWwZRvYc+toBUUbxFwAXonix0BreS6PCb59PXXqhf7JjWOZv
v27AmIcwDKQ5p3M+Fu9+9sgbZptAUa9TZrBbS+JNU1SzSIadwqaNWLoVthJzUHH3EHXDyKa9DrC1
ZTZ6KBMnCQ+glvzDTUYgCzN/kWB4RHYfzl9Jfi+x8iiJqxZqci6zAZZ5J5A5DSMj7PThzzdC+c3W
3Ba0lNmac/z9OFZDdWsodGO5E0E4ni1tVPZewBAYb0GwHmwr21eZXt1ptsjQQOAQYo7ddyhWLumo
HFo7FnetK6PLwNxwTUzIxKwpDiz2KgSvzqygyv7Wxs1DEHTTBU349GQmHK8skzho/stXOQq0I9kr
2jGGAbVqEPlh4eFb0yv+BmuSHc20NJ1ACtvdFOT/CCzYt0q+VDLExbLIMEcN/skb1fQWTRUrPKIo
pLCYAixF/YsD83aSJPPNGF76Nhtco6ytrSaZEWSIbpfJUe2GakySX187jQ4Ih6lmeiUOUsP0JqCJ
4saDQ9XTYoXeVLpAblpHtWqU4AgX93Wg4kFEe5AjByUhKuxu2WRpsO19iZ2jkm600lYexUZuu/FR
mb8uu6xBAZKfinRKeEoiAyGgMz4QfZI9DiVwAOKu0JNJ6RxgoTvEk3RfstnQxADiGKMjd+wKClAu
6Zxl8x8Bg+gLIVvjKcGzv07DbAaU25UzEcu3obWoHmn83SY86DtkRANGCIVUJG0avkGLX3W9gThg
DCQyMHomGlLQggkU0bNeA/X887ttESD88tERaBM4AwpZ5chrWe8/OmGZJ6UKHUpXq27fZ/ApBu1L
CRN9k8SZX+6wJ/a70S4TVxHxyPimS16VGXXVqJgn84EOcAwiYZUbAKL7rE+/xWgfZdRL3/3KOCYI
D/+RLMg9UQH6CrcUi+KxLvyREOABWSzr7AawQOvWefhsYGB/Q9w1rBjNGRfyvNW7ERc3kV7gi0wH
mdExSpD5y6BspoOeeCZcF5kWlRGR3FXTlLfpv+5AQRW7LDUJ3jbLgZU3ka91WU+E9Hj2V82YnZmT
AeKeLJCJN/3B6j3tkGPjylYyaU2fbN7sD70sfs00FZjaITKZB6m/nmkC8GdRK3hg523+TL843Uqi
qx2DrhdNlqw/KQ0JiHnevbZy1TGpHqbTcgnyAEtWcO/U26De6mq+ttWt82+ycqVsgqqUa38p9UPt
X4VysZWLj+nyVpswI1jEAogEBhy1csYHHOydGXyTAgl+ExAcx2iq6h8MhkcvtbHxBLFJe13Sb/zt
b13ZIp3Oin4TlUyx5jKVBy141Ju51KWE8RinT1Q3PoXpky/9W1P17HlPtf48VM+l/pwlL1SuP6fj
CxUlL5WEtwES2ZdMeqEgaqykKu16IpJgGNqQHu52kO+IsrK/pinqRoxtr6aeBFusOc1T+2nbR5U/
nDsFhwwEs6hlVRVdxbtmmWKoNCFitO2KiUDyQCo4XjqIkn16HOyDxi9JP3JtQFOHJw9zGTlT9amW
TqRzGUfiBqviXE9zDfbZzC702CndunjZpcuQGl4tCyPRlZowitrXwr6W+a1iWz3dhqWm6WZ5cxXl
3fO4DfD47g1fK3efuYST8Dt5MuG4QHVLn+om1fdq7J8kvFWQl81y7xciuPp5jAbeUHa5updoyB3k
GXZ3kLqDIHXeg5XIe36ugHAS++AlR8pKjjFKbkIi9KNZEi5+8r1TIc+lEU6RnZXsDAprhGSFoTK5
UMB01eTSmpd612tHO76W5mXsriK+Fua1764ZgZPmNU5uVJjcov6Wi7mC/paKWyxuTXqnzOFepXd9
mIt8u0Z11OGe2Hd5uJv5Q2TfG6VTjzZxHXGr0WOdJaisNoTjWWD3YynqiEUyWJCE7O8gusR3VUKR
4bdVv8NhQV7pg5E9aEsp2QPlCchlD5a48y5D6YeZVBd3Pb4n/Vxy/G9lxu1nJcbNDkmZuYnlGjRX
LbxJ9VXXSAS74nhMw2vcXOLwGjYXym84HV9a/dy0Z65Fe67juTDkIKAy+5O+VAKTzD7SHqTi6hhW
xyA8MiTO+kOfHZL+YBMNFH0iC/+okkEPhWpAofnHUdJ+709IfdhhVaAj61SD/DHIY8vpGrl3Bkwc
j+PYVhevtnk5ifHIBJ0YslnzV/VtS/CETjA8PRUFxcVx+aPlQgCQdta1YzgaNinwArk41AsS7Lrp
HthWfZHadlsqiLSDETZiAjkGgEg+fg3qam0qsfUlqhhg8MkMt4sRaf5zkYKiHxvLdDn0hj//vszG
OjDrg4/ychsDLl7pouiuyyXDpncNO93fNWptrsb8dWKneam0MrlhAMMDE3839TL50g51ta/TT4QP
H/fP85AdjZipoWbWmNO8W+FrMn8Re+drYzKeojiyEQxNW33GoYU9R1d5BAszVSX+p+wSZF3NGZ6c
k5EUriEdHlXTeLYMI75jdwsNDrha3Dp60RqwjuF6DQCKr+jySC3OP3k2KfO69usWQFURgyuoSBh4
fDjiWnSC8zYdoPy0QbtrpoqnZKU+J9hXHF3HxhGnhXkjowV4su2/GKjRwXDQ2xRd2tDo6Qj8nWO1
hYqPq4mrQzknCfx5n6J+fIAyAqItA+ABl4H1fhgUiWnkRAHsqBlBCOcmBhfDt3y3leHmwKURl7Gl
C8ce2enlLAJdko/reGZLwyaRSCp8Ncq02vVKq0Ob6chb6NNTZKNOV0fvDXDNtcmnz+YvH2U6vClo
nKEbZJKADvqdYoDZkj/VlZauI7ny8KKBD7QMchFqLSF+D97mmsFrvzeaY1ZDczPLcWeUOjrQVIyn
zJLcChE/lpuWmOWe5+Kff6kfBSz8eGxMdCTUKKg/DAEm7NAETMJtC1qveAb+TbRWX0W0DLze0WsN
OTJHv7NnEmmISeyidkwWo1plvGiNX+WwBfbo0dPLdZPxLqgM1zYsup2D+skJ72MTkp/UnlUXPLYX
Eea7T1dK6tVQwfcMxnmJLVEg2zXKPBEbFc40vUpWlpjSbaU0KnI0AqTwVOHh72CRTuq8fiNTmIdP
yqYpOnxvAZGslT2Ks6Kr8xjGAiHSdigUglSRnRRZzsVPCdyOZWOEviOtOGRZL7RwGFErnvJo6pG2
6UbGXKoU2kRhGNlWBBxRPrlFv3nfa0j+kRsysNY5Ff76wuW0oHOKjm5NH7s7tnlkEXXZ0HiVV2mo
fY8QC2+xJePv6RzD49VaCfisP/8Q5m9WCI1FjR0QKqKPQqcEGZeVKOkM1Ai2skpoDYR6tzGqOTWl
8A+wPWlJc8Skb0i2H5bQLUqa6JksiO8BccM/IE0cauJHTrUMd7LnhEtHGOqp2uh/5WSu3BH1lde5
cbLigyQfBx+50lil/SNYbRTezYb1s3AKnbZXUI8n3MzFxfZbghRTvO3j3C5pipZMCSjJcYLzISjx
bcBr3ltWI9+0RLOfpLKIVhrCd1zSkfckBIOXWrPz/fJvdbmJnNZbRU2GaEt4pCdiDHdZGyPXJ09k
4w2auE6BdPLlonwR2GWUNJDnhBl6dKHygDbm3MuQFkc5LV2EJPaDWZoj8lwS6/58QzB8fFyzDWY1
MCHofAj9fZsaGm3b0nAqQJ8hRpl8+2zp6P+Wrwq9vZsa29a5kg554J6MQWpo5mqT/dTsO9sdbJf3
TrNViRRv5uq1ne3tRm0u9k4wU8lr4NiCnaYgbU9BxQF3QbmPNJzJensbiuPPkv2jph2MpWJC7roD
qkQq9PaaMpeh7AnlGRtsbu6srlVcymtcv3Utj+YwofC7QdtNGiFMO7Pe6fWO0MZc7EhQnJDCcJAP
XfyuxuCG37MO4CMpSnuqCfaesZ+GfRUeLAME6cEsD3p56KYDx8PUmium2mOQHEPSldpj758S7Ugh
lP1Z5XTSirny6ZROJwGdhVxQqCTpmQJPEkHD++QWLvuBd09dC4UmT14Wtnl++OsHO6ujohih0KLY
rIerDfzlUiqHANUZ1jAcVRGjlDudcsxrufVP3WnbuAV3HnhhfMJ3mh8iMyGny2/Cx8j7oQdleqaf
mp6Xr6QkGY++KniQe/HBzMM3Ce/Oo0kO2CYQjfwwjYa2KclkcUt2FPfihHsxWyFf/IJXrrzluShv
Y22XbhDSERZJX958X7/LIyhv3Z4TQ63WJLit/h5FxXRtQkm+IYAIVsIu9DeMbMmmyBLUQinnqSmc
BmtD70NfNbxYUFsQCmPdFVnzrIKtPePDFudINAJEjG5u08qG44AAEd6e8S0yMZmqWAw2Gmnkq0W5
oWDrXXFkb+5Ekv9DoLZ9i9IKxeLcrM6x3GE9zQxE5sCi607NXP2eyORdY73MpB1RufXabGIBk9Cu
QTTAW6hDVdtigoRb1uHdjbUuvymp9NJMZvo9tIrvqH2hh6kev5LPto7yhyEDHlPG3jxqDAtbwyKC
/I/SBYCWpKepQvQOGXzyzo+Ir3MVFpHSRXBRh/uGBCEgQOHeGufyxn0h9pjYreiA1XqoD1N9yLxD
rRwAspfZseuPdcapFS/kJolOU3/E6UsVJJxFp049WfVcpX+e1BNVlOfWn6tCsL5UV7KYzTUupc2Q
+bPwzupytT0ik85pcQG6JdkrBfxJcYmkM1UXl1BBj3jpi0shnalqqUY6Ux1HN5NgIafm7yzVK2dq
JM4vOCPe1IOzGZy1ar4m+slbrsw4KFuBK1MV5l2Q0/02ikhel3ad31OCvwifHqNHIj7VFSA+9TYZ
xZdCg+N1zOhlFqfWP9nFSfDFdDIQGdsnPvSSdbKXUtOzvNTQz5/4rp+r6TmvzVWb5yG+8Pmaw4HM
c2qem/gS9WArSRM+Z/ElNM++CVZlrjvSRcs4m0tJ0WXOu+zXSndWjfPUnYelRuOsCR7Z5zb5twZx
osrkTA5DI05IpFVU0vlcQX4avSPVe8dEmcurjlZ1FCGBtNAQDhqHRs6KS6X5YQL6L+1j/Mba3mj3
BB6FX9CpUMsW1J1Yc3H5tW4BIZSntbbTtR2ypc8eUfOB59cFTpMVHnMC1wN79vcS9UGeOiNSW05y
ppA22Lb3NDblU0Qs1VIBXAOC2jBqzR68uUiY8dO5Bm83ecQC7HJtF/RzYbKW8FmHuxiSmjyX2Wyr
bDuWW43k242pbXVtC4nrZ9UJyCEyn+GT7UhhF+auDF0D2U7hEkWcAXc00G+5YYAoc66g+LeQ0FHo
yBtjbwYHfHiZHtnbfpKAyKolbIpM2VOFsod4HTf7sNn7thsQ0cvLQZUL9qVxC8UdeaImbu/tqNHb
JTzZtJ3PC8nn8oIdSDiqlrdGsyXjBApeSDD0ljJ4IbwsbYtt7me19Y6aeBbyiiaFmYTV208wqAPr
0zMLG7rf3Dj2mobOaUugknynvygVs9MlAuiIgaEDvR5hlZClDRbU30B4oLRy46PpVDZhzzBzQ+yA
z1Lqw8902tTpAUvXzpg69DcpRXeG2tH0uYylBBsz3YklJ10qJ5oXkNlSpF61rA2SIyBqS/CZHJLx
qMpwGoNtuNMZcw1825A/QOPC6RlvIJ4GDM1pNXMCZHxg50i6JdFY21Ds06mh/re6cENBcbP1tWqv
S5kZDhDotQI7aikfors/F/MgqdhY8aaR56qWKiRSATde7GRk0MZY3OaaSqengcIxnQSK3iHPhiYW
NVoOUNqCP4QqbDn1UgrzjxABiTPrHyyHogNDhUv5loPHntKWIi0c9WADccqBX0oyIqVGTocIJnLG
yLFJmrU3OZKncZPqGygs2oi0Z5Pkm5DcvmgTeWwZyOFdp5B25lSXNaD6ZMQevMZm7bkWIRIEGXJf
/c2UbPRyAyYcxW4E613ZADACMqvChRMb3XdIZqGmpZjOjLWTvcTozmv6BA4xtszdtNHhwJRwB0d+
RY5vkKUzFx732ebOLeN2G3OVS2WTUxtgy53WcOpmrmYiM9SBwqosNTJtw9kbOo21CUMHLI+vzaWQ
Ljhs+pqR1abJNl2GqWKDKATKrKWjTFxX8nyd9V/jfM0EOggSjTc22/WYaNFN1M1Vy5uSUDVjrlzi
X/G23IjYoUZuaD9fe0p1qt5pl+vAfVT5SSA88lPNVS1F+yrkptPEshwgS1TE3wSlRdh6uDUVR1cc
WzhK5wgwb50jK+ygcLE6fTFXu9QUOZa9ASmJBDrTN4m+0ccNyeZNs6kIgGb/xn3l7nq4zNbKnu4H
ZuJWXtvdJ92BRQL4bgHXbaQ/poG3mo6W+usOtRiLJAWfi0rNU3Hx6nLwiDc8ePQqzen6PnXJOAgQ
nFmyg/GE7UmtaK+SuPvIMDyP3VeiTXeGg/nOkpN9j3RuF3c+21RIYkjTg+v/XRL8EGshXm3xGrev
act/5nXyX8v2VfFftaXIAAN/uhBQv0jJF1N/aacvWvVi6XN5+ovga++ZCsZn+5AE92h8rpPnZHwG
Yiv0J6quGRw8Bf5T5D9Z0yMmQCN7FEtZ4iHo54r6B02/1/GDod9zjXQcQMdFnpK5HJrWYzxKRGXk
3t+RGWbP5B66Ffq9GxIVpFFtE60TfMwPf36U/qZji/CKMbqN+VWn9/WuiyR3NWBNb+54ZeKqF1i5
lsuYkDeTJ0h98h6B8zCqL3JhkqjZGMqxLKO3ymaBJuRF2/TskGQFtGRNahPJMnH0OgJ+2VgklO2T
EJ0KNPNK1ZSt4cE4j/I5PTBP5XubTGzF7PiYGoN8X/6o5tuVgDlJqmtgM0ywyDWRUHQJK7Qex2Ew
Vg2n4MSLXkhYN46Ehv33EiqbbA5zn0pl1ak9+1ASbjFK+IeqkawnqyU3Nekq1hCoaRuwsq5RF+lz
hbr7kze4+NjWYGaCm5cRPKoBxnK/vsEHU/ViuZp4g5cWz7lZpJmLetwT+EkN9j5V9pPN/mQu9i0/
y4f6a+N1moutC8W+xUvmK/sWSrc27YXNi9T9u3NBBRiKLTsXSicXZ9m5sHmJ4nn/wr4lGP7dt3Te
ln1Ls9TPfQtbl5wDcOi2g6sV86aFSgw3ooq9v2xdPP/fTcvsf4PAGmbjFtYgtCYRnJZLLiGA9Zyy
RV5njdK1BQR2/vO7VHxsSWj0EmeRIAYpG5vMr7/NmGjtBjRkQSYWCJKEluqpRrp7Gq1bhyIQ1F0x
vobVhHBXdDufMBbIzdZ0XC5tlTAGieJ+XcJncysr7PEJoTOrE1X/1qjKugD6udGnvN0JRjwMPTEz
8nn4ESQzFut//2j586qqvHUOONlZ/gVBhf8M6kiYSBRuazuDud+S72ERWH3MuG14k0eU+q82QOZ1
Gg0vth99z2sjcqZo9B7bXiVBI5yYNhi9dfChvDCCNm+digQmjuTsWc0k/dh2cx5vlWXPMlLQs/Xd
rOmP5aUdfyWz+JvXjun3ofFOHX345wplwULcKDI0XZI9CdcOVWS+jfqs1Gp5t+us+seQS3kV6ygE
YgNWOQK72imatHj6862DnvRxy4fkBM2tzB3kCPru3sk0GSXC7It1r6gF7WidRplQ8yumiDZ3JkYA
9qY02fs5bOUrku2XSgeyVB1MylTFWP4clrgHt1O/HZBeaXN1/da2t1aMIWgn7C2JXnqMQnenVTtr
nCsxd9FSfeC2S0kGO2SXYtBEvHbfu0buakvVvYsoEEPllLt57w6525G/3c/XsHeb3PV7V/fdAuFg
junSTXI+KjvAMv1SgbFTh51SjDAsoTnBSUfnXidXgx+v2mkATaudPe7UapeaO2PcxeYuXKoL3Gap
KnCtfK4icLvexQXS9PQD8OSpuYuhuOjdMZ+LxkqCvzifK+Kv8CJ8V+pczXftzlV8F+zXgPjNdzt/
/sI3dpSnzzUhBSx3UGgMoPGbHBd7tEuiHbh7Kv4fxs5rOW4sy6K/0lHv6IG/FxPT/ZAGSEsjOlEv
CImi4L3H189CqqqnRFYUJ+Iog0Yk0yCBe8/Ze21JoPNSE0FGuTt07hC6Xche4oOx0HtECG1Fm2u/
ajtC0523pK00FWneVzqg5hYZtpolhAjEWXunMb/KodLuSAeQd7aIFYQ3c3THjIEkiSHKdhbS0kNc
Ib9JdKJravq3XyAEHhsbkEnYkno2iVm7DoNnh0whsJDTVTn17Yn2TnAOZy5HZeGEn9Vh4AUKCaWs
Wq1d+xqYu16F+AD10r6WSK8PVdPSF3P65CGQ6cvyr6eTtmaKJK4RGxP3lLNj7lQHVGxvHnSrJDqX
xlKZqc1Rtb9qC/A6bSUxGQEngjmciI2ZAuM5sJTvmA3ab0xKb4ZMeQlja/5UJPys2ZXJDeBV5SOf
7vtWPxwFh8sR81kkOZcZyJ+6QIJ4lFR2Kk9nYve7zprCQ4vOChRgdGdBn1XDya1qZ34qgqikywPY
gSjlHml4lJBfhLSoMmxjh0poeizCBgavBSGrt3xW8mF/thKFdLnW8D9oX7236ILONUycWuz3odxf
9Gx/ut8hL2aJQwSBmilA602BuR4zpp2KUVUHMIGwXcZ4H0d2/wkpl+NpxQP9QPOWFEjlA67Ne4Mf
sm0H8baOmYjL+lsAl5aMs5kMiQLjED9GGpbF2S6jF/QA0rVSIyckG0pt5LTVLk5JMgUAnnnRhB8j
BUC9zKRjY8ny7hICV8S8gtiqw0Rr7H1sWxFbr9l5blPzVtZO+YEFhuXcu7MwhDnOwqoJHFd/1xJu
gzxt8tEI1sPsq9U6gK+JcFSZNlKtNHyaHfDNYpFCDKZOy4ebzmDfGdrELV++UVgo96IMnATRgq7W
C/sw90YFTqtwNnGe5ZBbAxoMi53NWG4QlDXXXTR/J8fEcqtGtEdjoFl++ajThs/F0LSe3ZL5VNjx
ExLZad8VBI6XJcJU2I3Hquj9Y2v2AED8eHBtcqdp9acOaFf6davLh7maNQdVuEimM3lXFM5YeEGp
qFtmGBYZSKV1IrA4ZzSa0AtpQDxfvjZNcbnBLhRu5gVDPBY2LgtmYVsZ1tpVLH3ArJNN2lFohDcV
yO11UPckcaCuvrl8rdML5xp7rtL88YWYngESBEEghmzJkWWv60vOtBqPc9PRrocMy41dJiuWtKS6
zOM2jkV5q2YkMqsqAYpx0XBl65qrGkf3MTS06gZuOdF3I0HmqaO4bat1O9Mv2nvNIA2wLyTuGus1
yumlpDPI9zpKxt3gqGKFg9PY5FNPC8vSevifMPQNY0Hwtl5gtAXZD/DjRUrCKSexw4hYxwpm8y7z
DfbjMWOu1EbEnyhE/S3USNLuSMrrdB22psPaxG7iz/YwiM2o00TumOqDDeUymQj1vpF1cJMbiv5o
Ol9Ny84eMnjUQeQbu8RswsMA8upw+YhO/O8flVnlcPbtq5+eGJEBdajaUu7Lch62eYNFsNXb/gh/
oTt2gF+OGVBysmFmxyNKZAX3L/6S4iVxe6ed9nPC6goC3BNuu3MWxnhq/d5gktj4YIbMKTmQEqJC
W4Z+TBhz/U11GHw2k7yaohiRTpa3V5IFyeWzasrmjazAStmp0jKk00y8J1aroWg0+1VYI+RW4JK0
wXQvVJQU+MtuWgcnq23PBALZTcFUm+1TwfazN4rhAKZvOLDj/f0jvRuHQ+5wELN35YLLo73t23K+
lZ32opiNeUBaPd3+/HraYI4vnNPls8vXJ/pNMmqJMTFndFjsd1snnW4i7DAHTec6PtkYIbiy3TpC
gDzXGLoHRuUfkqAnqnFWZxIMUgi9q2j5anT5akhQT6qh2Lo4ugWpCN6E7pUpDKSVnzdNP7u5EoAw
K6wGYRZDOOxqqGoNxQdVRMNY5dTGXHQkCrrsxehBybuu+qw5OyrboGJQd0478Hj0p9k3eeJsvV0w
4eJQVfvLJ536A3iFtVenztR2gbks/weN6PF0eq6mMHtQ8sDlQi4/19jiqjIa9pnCzJodZRxUzhFT
VNyvLl+aAQecLjdd9KUaJITmyuzDzYUiPixw+YYZYL4keQ0E1Thd+fuNXD6VDgk3VWIOXjfO1bGt
iu/dQlzlyMy3DaGUW3tx5wy1JI4mq65rE+o3cx3d66PKRFpC1nagQK22kV+vWrvU0OIAVZehEexb
BAYr5lDljUpkdJTW/RUr6VcBPPBTZRAvDuSyOSVkgh0gHNwxpGgAewnMsDnIrrhRAPIabIyz0M49
hz+4m3Vy10zS3M5OHkc05rTlOFeNaYU0K2BwpdGlNAIsj1U3HxOCxg4z6X/ASCb0hzGTjOWjyw0S
a1a1kzHTKRNPUonyHUGi1lkqtXU2c9045EX/ILV2PiqWwGjLJm6Nz2g+iksApZwLMsRt/bHMsqfK
RnwetnpC+9RnC1aayEnH8GgUTX1Q275YmwBuNjDkCCFtfXperSQ5hXQI1i6FCgoqUnMcKEaFNKuq
tl2bkqLeYekqrQBTB7C5FiA+em8YRnQrxKYYp4OREdbmE8Nz1Zd9caWYSXAlGDhra0LOu1kptyFd
J9d3GqSmQ1/uY8E8FPeM2IXAJFe9qTmErta/33TkfK2QawC4t+b1KIN6uVKE7a7IshdzeS/EBNGv
2qLMdyQCN9eBlZErzcqCCUqIviOIv4nRfMXHYT73pt2R0jCFj1W090tejUmKiaFaOv+8UTK/VtZW
JteC98A+CMqYWNlySX9O4OHNRX2EVOnPVnqFLryzNqaRc1CsrVWcjF+dKAyJqGzCm4AGuhMp1qG0
Bv8TgoyT1oDV1ZTeciEtjVfjAqKfpnncyI7MZTmre19UcNblOKyVxMxdMFPVZhLFRA/XN85JnO21
rJtobvavjsJmzCxj8LmLwgLxyCfNCJg7xqZ/KALMSEB3tmOMvyfpCELTzCC6g/nOMGlxO+Rh498h
u/mmJrH4ZgU50OCA6OLeIddvSTUxZS9POuTPTTUStzaG6peydYrvTW2S3i7Cz6nfd1vfximZWsZa
R+HBC0zwRZYpmIL+c1OSQXeMS0ulUR/bWyswXmbbLO/M0TT2mkEKV0GoiIejVR67SBEc1PqnUUMO
W0QChS3Onh3rzWCVNPG0+2C3/H5aSwCpKsAw6OyX32kvSKGyZduRyhQi1boKa33HU6puVNiTMioY
jHRHA3Lfmp8lOdXBPgCUJyfOFZCBNp2rOP5CKGq3rnrnrmj0Lyp+8A/WwRf1wK+9W4eFMJw82zDo
ybyVy82AU3yB/GzNKpkGv5Je2VbOweYjzGbv9jCacXgcYHHtbI76/qjrxEAionGssbkGgredaBes
jZ69/IwBdxvSy90kKcl5EelBgBzDbFNqn4LRIzJFhUXPoj/LCuKPotHknRJ/h4EGW8EYVsAko63a
mt+l44Np7Zc+fhUzxtB1hN4D3I/UPoWJhiHHwbtdiZBGfTmtUX7PuxkHBE2GqPDg2sSetPF4TY3u
YTSYtlrp6REDMBHmn0MnZXZscQQC3YabtbWb6kHzx5e0nNQdUgHjYPowzYcph2I7ADnAqHb390eG
/n4Bzz20OeEaNqI61vC/tsAKbW4lV42MfRkUOF+kX6DaRjgDg03OiMAyalT8RvXU9XnJiWFurnjP
OV5o5EyJ0jT4nI2OtnK3tR2jj4Zbuw/tUHgqMMibzJkeNBOTrBVoZNXjLwuvurQKr8q0Eh+IU+x3
s1tJIwjzNW52mxap+WYEqOUpfPdE5Oty1Mx70jdn40fkWNldbBBbJfIoOZeRctMVLyw7k9PlRtfY
RhMnru3sQfY3VfsjGXNcSI11HkeN/CQ8oT6t+nqy0r0z6Bux5CWB+cH6hl9BFJG6SY2WqKQZZDNI
14uDKNC1Z2LU1Hv6zGwnsBp/m7qbUHIa0VIykWbo8ndxRqILnT+UEWn7AyfI4DZ9qW3LKdSvsob4
HUP9yZYwKsmCeuDqnokouod06hXFdNdkyalV+uIQ6tH4SPD3FteLeMiG5FmxlJuoCfr7iyev93+Q
ddl80GvRNOvt1k+qmA6EMIFaonN+N2uRgRkoRCGutXoL91oYSzmXimBxMxeul8pqdzLdXnFV0x0V
d8q8WXENgkhbMhGXEmwckl0GqR9Fw3aWXpLsYCZlyQ4vL6Uj0ax3dBsJ7A4bLD07Q+zkjPZ6Z8d7
IXYBqz2x8+O9InZUKHdRso/ljgv6uEklq4pdLnclcc4qXdpdp+5YH/IOo0QDYXXnNDu8QkqzE47X
pTvH8ZRL6boX+l7fL4XvqbtUH3qUM7u67aKWpprWBWI1BW7LIBfw27avJvJCR9WBhNo+hEGSneam
3BS9V10qLzwKXnbF77Ld5nJrQ0ud3TLpxlUYWUTLSrP5Pu0EkXEfvOWtd1cDlJkQK2wuCXS+NfMN
FaswgkkJJgfoZHU21bMB5lBdSlRnxDFOdfbVRRYDMizQzihjkkuV/app3AxYWU3u+bmszxUimPSA
qC08t/W5r88TepjwPNaLMEaBiR6eQ/PUdacYsSee3+408XG6VApIksUIEVDTEebYVP5eagm054gU
kIr7RQpITdnhpxqQZYrNfOMiCByYz6V7hIAaKemLILDJluqyHYJAxV/UgO0AwcsrBaG3Xi448e7U
aJdWOznu7HE3W0sN4X4sGUnu9XGvXsqpDsLaC26rg1UdSok7FiXoIUGNd6m4O1IMLlL0BSelPfbB
qQ1OdrlUHZwgApbzKb+UlCd4Q/ayzFhqzM66PPXocrJzm53r7FwhysnOxXDOs3MybCOSYIZzNJzT
jHSJc4iWj2DJ/iz7s5KeHVbHwIJ5M0TmqWE5cirS4V4aJy3EsXGqu1NgLrctKfR8nC6lCe72yRDH
YTpaPNPTEXcWotH+DyUkMkgKPSRiSGSQhBejhwz8PUrIn2LIge0X2Wl/iCHnP5SQfxZD/kcJ2Qye
kf4uhkQJmcGjuighEzqr1X+UkD/FkCghNaLwyt/FkPZfiSHr+YBnGSUkpZBIYix6SJSQqKPiix4S
aVQV/CKGnFFNyZN1qWgG8XbW5InqeNonT/3W8KzzlENYyi7mcT3Ezfn377ELpeiXxQxvMUFn0aHP
iOD1LXgOzHnWwoQr11UWJkQJCf0uz5xwFY6lOBLhEl+hvq62TRKWnHtGEhZ1TMvdEvIO/Mq8Rgpu
EBBZEmRk0MsjP22E9TSm17mDkADSSeDSIbU44orUbSzbuZ5C8rDaIqixu3BGDhzyrXE9m0ehjAgq
yLg8O3Tcy8RHCDcHvasqQIHUvig2dqaEj7NwIBLiBf1gXcdE7d2FglSBhV9GKDgGHrl8/0/NVgSK
dRW3DUEn/eZnTcxl7E0ebGe2KJ8D9g/11h+3Sr1tsNJPaJqXEonrXIom8gDLfGIf4Pqmy6hQKC5t
K8qHCUA0YE6vxotyL+882GLUpHk1EwDN0y8VO97YeSlWQs3LHU9ysblU7XhW5wVsph0PlFWie5nu
sddd9PNbmeN38QAcUEHhhaHHmi4OPezXaehVtjtz7oeIMLtRuxRafu1SVeCyAwjUbYrlmHmAui3w
9l7KZz4soSEulRFP2CzFnoEic9tS6IKxc1puAW1TxLpShbOFTQ17qo/dlqJpSfps6Zaxew8ygPQ5
g02S7mqOOyVAu7wh8brEG2uvv1Rb0yHx6tobpqW6yWsut3g3NMuLa2+2vGzyRstLpuWD6I8KJswd
BLd5RrWUVnlT7M2VB86DAlTcS5dqJWFr7qS5A9P4zi0K1+hcI1wKflYltlSsbUOq3PrdVimWip9I
iG0dhHBL1WQRtxsCtSE2NNVG6zeM3anZXgriOOXX2xjwH7G/05bINKr3t+Ol2hqCpAt6Y6xdx3RJ
A1FMN7SWwksTBExvvTD3osCLOVguVXVennuAE7pL1bmH/3Bgba55U+c5mjfmnqJ5M4eB7pmdR26o
vNSkMzRdidyjnEspZHTzJzhCLpXbyO/c0iYJz0V2fhUH7sAKIXPj1qWvVEK7tLeRvU04Srqlokth
BBJyw63COB4JGNvhiejhpcZ+Y6pLpcSL25sa4uSlyPeK6m1kbJVhS9JE6my72KWamOH1UtXgKjqZ
l66ju7rjCt1VHXfkIHHcnuOEQ6L2Oo4NjhYy1jg9eEDySR/iTFnUnml59fR7lZNHgVoaLC/l8OHA
mZYKL6Wwrao8Z/R0MsUrT2UaGHtT5fUcIzEWc6+TBHC4nGklxjrp2h1GMzcvIDGSerKUGrrwMSml
2yK3CMqtw76bwyReipgV5N+U0ixFq+CDM/Y7CSGCdoxwpuAkZbCFeKOsiKdsVOoJFx9I2IMAMnIq
w4CcdXUkLMHe2G2VnC5fjhiP//wIKenYrPC7fJr1olvLhhW9NQSPVVP5514nPzIlVfazuZjQWzti
lGAp5jpUBOISmdf7kZd6MgSE0XT6FNfmcR6D8OqSamWFXUB3Y5PDYjo0QUhzuWnlyrKVZ5no3U3n
xPmdkS409/mj0fp7gIzUxALPZrDHZIdV4q8nbKf2gzRWBDneehgBkNe4xBr+4NmW/RAtn12+pMO6
hDJFJeYhDI99fyjMg8yWIr420vf9Eg28F+3eTpcSzi7vdoG+YxCTwOizlhIkD4d7wQS/3Jf23jVY
iUWkzS8l54M9H2Z5oP08pEeqS499d1SNpZzgVFUnEZyKaqnOOWXVqXGWSvNzNJ7j/NxAUi7dYDz7
w1mxl0rSq+hSAW2t/spPrmRSh4SbCwX22KiDhKW5s4F1p5RHPzgG4VKpeej6w9AfRHZwMrZc+w5P
MnzSaGOke9nu2R/aDnEZSxWwT6ql6ONIaymbhxfulXGpwt5r0SGz9xkTikuN6ZHQ7Z4HKA9Dd9RY
3HS03pYq8Q5XtHZP5nxSq0MMrOeU5YB8TlQ4nqkoPytLTu0Hu4S/EFhIOGaQk7hiM7F6h8XWpnzw
y5T0eXpcqBB7JWGRkpnXoT8om74ojbuxUQrMrdAVWAI92uimZxnNNz5Izk8FESJGQLB5qpeNR+ew
BUEJl3OAtL8dcZZed4F+yC3R3NO/bO8bhVOX0bRX9pxzxooQFGMl3RViLp5klbpxZ762dfRY2E5w
D5uxJntk6RX5LW2T6LXI+v5bjl5xsiF3jFikFjgDvd2g0r4labO3TE5q7aBXNyUQvvXc1wo+nipb
RcqYbxLLrO95m9qsu4fHQrQPBEgwXtPpEdP6xOcYVjZwNqO9mq28XEf5bH2VfnEVGo+gM5wl0bM7
VGlwq8tBeEJnT9jlhnUzZcqwqbXoKclrccZDifS6xuFbKugtRHGcoDdgbhjUxzrUD6C/bfIBM6BM
U4GxrwztL7qCWyiYjOtJ7bVjF6rjzeUmrggqLOl0baXpE2iRgB7s6vwYTpN611TaE8/PcJj6jIFn
ZKGlb7QT6om70Z5UqBEN2FhbmiuNUxdyunqR0nbZwRgAWQRdVN/VP/oJ+K8EA3RzuVGmwD8Y63io
5nXnm/ORBpn5VNpHVsDm56L1y8NkjRJhZxB9YaTzpJZZetWG4zVIzpJT6qBudVoipMBDkVD7+lbS
crwNfDpoflIBJAn9LlxzldTJfNKHIr/KfLvAwYGVsTQL+zP9q1dNMfKXsZgOhPYEYJqtsyNxVfz9
xeAvdsi0XhaGqwo+Tsc++OsZsBW9YmdWQ2xCMOm3UYtOxp8xlksAnp9zVXuZZ7hepRJbGI0U9S5m
8ZiCQd4SbqHgj3C8SIYBwLJbSstQZRKC3tNIOf7fTbt8ikmaqT3Od8/wo7u00MQXLcEUXCikWLdD
59wyDnkdSnkOrAcnffSnR5E+xsFTeKmqfTJsgNVLNQPR2V5WfE6Kz2r8PMXPhva5H5/bS9XjM1ez
lJPk0BRXoi/qu8Zybv7+eQNy/m6tzzIfySeeZ4CIULd/feKGirhca8J22avKdW2HvTups+31ljY8
S9itZGLDV056DcbomAJoEPRAtf7QxTd1KeHx1ESIa2axhaQMlazV4AVNQNzDKPxmyCa4KeNAXweI
zK6bTpDimMN4rlUYipYlTrZujM/WYNhQd/RVWfF8hAKtOOGR7adAKF8c0DGsONi5xnrWEq5qvfq4
ZNezDdtUITwp0Zor0265TBkl68qiNnaWn2mf6sy/m9vYeOr0aZcpufqiyW9SFWCK5TyRcc1NW1TT
KUttQba6nu1jjbyuKYke0BOHD05w20ZZyg6LHG89idf2WOfXTocYOidgdd3bHZgKyx7OajRmJ6bs
a1PPXon2HO+bLKo8K+HSyLyo2JlSCW403ocrKIvowkws2uBlj0ZXzi+FWXzpW4iTtPVbVnkhnbau
abx68RZvwr5cdwp61XWc5sS7wYPvyumLHQ0F5gUaaSOqboS0lzXI5cbW9HiVDGgkPzpU3h4pYBww
j+G1YS5B+uTSXvzTrpBf3pWDU3dr0x6r3eQrj2Y//AhnIJiE2ndnFBEFEXte4tjDuuwQZvz9HXhP
P2AkwlqPu8DByrXuzbY0IGey0cA8rI3Ix5sQWIdWVBgH28YHxIHlILdo5scly9KKM5cUwybq2CND
RKo2gx5sesK00ZjIreyesxafY4raxGSZPQQvcDEzuJhT+ambs93f3/N37TvuNKckwfIMxZV4q3IL
UWT2Gs7/NYtUpGo2EKEo81edVC222MZ31ArTWekwVl/+7n+9jP8dvBY3P9sXzb//h89finKqoyBs
33z67/sCM2L2P8vP/Of//PoT/z5HL3XRFD/av/1f3mtx9TV7bd7+p19+M3/993u3+dp+/eWTbd5G
7XTbvUKIfG26tL3cCx7H8j//v9/8x+vlt9xP5eu/fnsBgd0uvy0AGPvb799aItsw7//pBVp+/+/f
XB7Av35DVV4PX1/ir+9+5vVr0/Ljzj9N3XYsB1SFaVk0Xn/7x/B6+Y7xTxP5FC8mmUgEdS7RUHlR
t+G/fjPtf1qGhHXCuoucOGtxUzdFd/mW/k+ImvRSVK53cjnR/vbHY//lNfy/1/QfxJvfFCC7Gu7N
2wEQ7V8LrDB/zCT69Z2ivA/EOCOh8CHmZduih1cQy6J0izkqSMgeiOIsy2wP48Rej1ZMnpQcysPs
90TsttFnp1Sxreh0sUDM3haho31EN313/zjGyTE1Ly4CG6Xcr+eJvuhQk6hgG/wJT9U0ebTSJ5Zi
wUvi2926iXN/m2hwbX0Sc7ZdGn5LdWzBRrXvbWfYmJm+K+Lotrc/OoG9fRuyPkD6yDyVNyJ37q1Z
kBUgzDYFrviAJGxdtOZGH8OzpsYz1D6xL7pUsOXR5jXP8Ld57tqthPbJDC0iLgN0shSYf2DZfEmR
zjZtWq79oP9AoPkz4eLPjUjuJQEgKNwJnwWUaL2Z7/k6sFU1t4O1aQY0IwrG/XPox4SRKTBysNDk
e3IwHpoueAgt1i0K4RdbxNTXtSLMT92oBPvKMUOGd8n3cWAxHiT+lR2rn+MgSzZWa9cbKWjZCHYK
8OksVBNRpnBOzckDjDR0ISRZs3zT6l0h/WSjKzFL825iYtpY6u24eWXTq7tp1MybLO6i7Yiidk/k
FMNoIRrGEr2npYXYzIaR3gxjrq0SuP1ZJcZzJ5Qb3ij23hCJ3HE9KVc+XhfHoh2TT+A/JdG77jQx
LjZkdPStUTvyUu6CnmxrRiAGbg7AMORHoJ0OFN/txlK/Jhm+UtIZWugYbowgqlZsN9pt0nQ7v8ty
GDnLXr8sDpmwEGn1Sn1V8l8PnVGsY8AdiL3NZN8ETPS0qpsQ12XrVDH0k923G7FEYOAVz9zIBHat
JGW969kJOon6qKVqsWGihpOPqHMetV7vc3tq1sHgHCCw07dkrXvQZfkN4CWLJ3N6lanAqckiwQ3M
qNtMLKMZXuePoVWcEqJOjqJLP0o5eKeeXY4pwg0glC7dAZDsv74l67GLw8wmtB7Kn04axSlFfu91
pjhwVZlpF8bon4dUZ5c40szyx+/FAKcl6YePEKCX8fTbwxucBJgRUHULAv/XuyKJEiCxOMRWylRI
5TS8yjIHzylNSASYxxTEsY8+1e2GmQZt6D8iMzI3g1OEG81OfOb3s47vcjAxIZbj1VQ8S3xdhyxd
Grud+KFwoQed2dJxLNFGFfF9NeNqHAaWXAI7oDpVNKOGsN9YMQGrNrosZag/kNlqC1jhzaO0VIYI
XA5QtTtvZ9uch1gYj9JfOQGagY7121H5NNiYHGRo0iE21oxS7PaYMA3t9SqlYZkGxFlGiIUa+cHC
6R18iZefKB1CBrioEdHM9eeXlZsoBlDnpBytzOobWo3vRiiM285IrzldpptAtxvPXyLJlFQWqz6C
caoqfrSau3STlg/kCoQHoODzpit7k5PHB3ePE9hfPFvCsQy01HSkgK/8ev/yIuxkopTKyhiebFbw
ntEZcmXL+SzGFLorcyMAEM+Lrm4nBGdijfyXDRObcDtw1niONeul8zNYacq4miZFPbRdGu3mKQ+v
ObbXTdPVuyFL8agWQ/HI++MFoVjDpDDGLO9P8ABZQibssMOmZ8sT0eFTjpU5Fs/fseVxYuuD45xa
weM4yluLb8PjTD9LEd5GupJiSCjqVRCmPyaZTFj0DPoh5XS2GXnXM5aDMNU2sgZIUderpjWZk9OU
2yKtWvnVuA7oCxyqGNtnPJfPRQswmEYF848Ety7JCHhNxv6bNkboW+c7/lRyKKYq3QIiWHxYlkUs
VdwByy3Dg4khHiutbBD62aeyD/SzOtXTPgauFff9S6zlwYHjDXMsp3qisQcWDhZqGtWIdkOlN0fZ
VfeirOt73+lpUqFjYeap5qHYEXWDMmceh1UU9IeYxbMftNoha8IevGSNeFDcmO2Cl56rbrsIqx4H
PRIbOzVvSmUAupfp+kPCsmMjUGMlNtaYssO9XZuIBU1jUld+MZZuFuGC9tNOrpMKEn01+M/pwKCB
yQh4DzxMTrHFcA5HlLZEK0qGneOwb5U7hZC967aev6U8626qOtdRlWsg6CJ6AeWL7AblASvJUZ8R
C5Fd9ATzuV3ZDPABROPbX2SbnAUf2ly7lmpL78Y3z0nJIAbBaOQ6LY8q6G3m01yISQFvUDqUuZdI
ejJbsiN8HOI9Es2KsBiugkC1469mieixHstsM3SZtoqsSnB9Yb87hN8dO2sexsL4VLAMIF5bBsdR
ZS+nZdV4Uwe9f3DG22Z50mRlPbHpfgqsJnF7fqNei9fUVxtYjC2J6HXTnrWiuRm1oVjLZC48vZx5
SumWYWtT1zz0YCuHkfldovC8BlBd8Lbh11SHVwPibJgoKhC4SF3pMxJvU/gsCMID78tjS7yIwdlp
1YcB6C4x/AhIncmIK/T0TGQrQOOviIX1lS9mro+jrAAGK8EhGOSqIDYDewPZnftpYGUaBwTEm73E
Bd1GDNPwTQJtEKSPpxkJawoBJ6JSkNHMrbqeg7q+C3nAPLXap76uHC8PQpvtPdsmiQWd1o7wqrr6
kTThnuYEDtSi/6Q5oFUUIfcJuR03fe6bKyeGBgGvMV75dtS/WuaV5YfXeTa2bBH+681a/Ze1+bI4
e3vel5z4LRbmKguZt4s34kvySW+VVWCjO4NwRsiKU66cIrrRmQM/2DyuWtj3Sdz6m2iSDmL4dl7L
sIw+GI+8465x0rc5mRMZAvDlfchAXztawWlIWQ2NSgLRGLPuDUdrVWvhcw2xeFOXFrNq32EO1efF
Wheg/OnyQbRFCFbO8aaSg1drOICwcahr1fjix0Rw/v0z9o65t9xNVGzEsTjsZd4tTSxSfKLByJRV
m3XQ7nlPrAO9D9kPDPE23BC6eV7gwtcyc5S9CtBrPZUPulnPn7NAv8dowJKrbl8LcC00ebXuWUJU
XpHh3O8qy7mLh3Laf3CX/2IfQaqXpqNcW66o4s2LXKNra4lXUli51N0+6houlbM+buoO62uGgHlj
mhXsMdXGghB8bZlLZBVrEZNBthoUX/0Y14BiND1ce3F92ZDZHItIEG2d5alprJQscvXFcSEapd7w
dDwkNsFcvczPrVnViEY+Olz+8nWw1eUxAXaCMPlmiZjZKJgjEwNKocphU47+SHKpfo7hHm2dQTTu
qLLPEDpOPMsmvCeV6AEq7bUkAFNJWXMp/O5VPjTCI1WmQ/pWfQ16srUrnwAsNP3hCX3zt79/Kf5q
YcuyFiUkpFEaQm9bQrYV1s1Y4WYyy0GQ/UkukjO1Z7M6VbqYNuFkcrbDlLZpArQcWmjseefnq0oG
6Qed1Atm8c1bn52lCtaezgEI+Dfb3jHNlQk9frDWu1T1CJKRK0UiRANa388VvImJvWTX4qob5Kit
1Xwob6I6ZNwkmJ2I0NrkTtreqY184bLZ3kfO+DSneG1yvY7vQqv61KCcKTVYL0XEG9PS2y0RAc2+
xYoaR/68lYIYxMRRgd9VCXhHYnIDWDFFh8S/lma6A0m5Kp2h/TqGqOijKjCvciXR94Ocf6RJgN8T
abdNGPiqIxkKz2Z9ZadimzvtTROpPWMGpYQG0PmHjvF2Uf4vYWey3DaSRdEvQgTmYQuApEhqlixb
2iAky04AicQ8f30fqDdluaK0qY7u6rBJIpH58r17zx3akyCH8DjZI53qWZn7tC8AnBUEvxXVWaj6
59Swp3eycu66mWhKfYiqoJbfPBEcC2t+bGm+XM4BGHLDWl5rs/6q9rU+ix7ZXyCf0XfDZ8oC+SxS
VlNdWWa3aiHySqYhRRkOs9Gd1Sj70GtcBL6Vdilqu9+1HrPkrJx+YwBHwAErszDXnRKaFa+DU50n
y9x1HPCcO3A7HLUzXc7YxH72hvmGLjM3TqjJu96qKrBhPSufmMFdX6JnbuBc7DHVrfUcGThM4lHW
5dUgk5oNWPti5/8ryG/7ygGdUsSwWzzu50Zt0qLyzXSEad7IvEjkNmw9od/qortruZiBeNWrqN9A
aiMGsd1sY/CpUldeSSrbirMglElewpkxkhMImSobX4TMxwcy2y8KzONhWVnXmiKUvMLrQMGNvyef
K6rAEc3IOFdrRHfE3k1OmR67TVpJQP13bSxR2U5PnTCbL0afH4DKP98923J9nVxmhMRctz5dIAKv
1mReTVqIqwJzrbS6i1a194SDgNSus9tW/Sr9ejzmI7RBfy1dzAisW1tbiidh5uzc63NjpMFtyijv
TBysG0/SHJkWW8TpptmjBnd0D2o4OU0dDkE8FvPtMlLceAtaJDno04FccIPWG9QeJ212lUr024Uz
+MpE8WJOKynRmWWGE0i4yKxb46a3BThQlMK+Gr4h0U8YbuwJ0X0QFi6eCtfO1CZTXNIc2/UwcBP0
WuFQCRGtun/U2uIy0AtMjXB/mcBChcJrSW0x6l/dZbfj7POPyz0dA5nNSW18/Pj/6Pv7KcFtTTZD
J12BGmUGlaKo/SwUDn4Vm7ujhk0UA5xJYLg1ikhjPs837h6shaX/xYa/XVX/+jAmD5lOBqaNz0RD
tbS62TY86QWD8l3jp3sGR1FRd0SqaIIWwGbfN83r3uGuXSdpnFIuHgrtl4Lk+UWn869IEJBjFC50
YtlhyD7+TDQYtHXEdZRSWG3F6dLlOZu10DFMsg+U+FhA5gUh4WwE7pmzG0GOxv225UC45fqgG9tV
SgOsYWvDSc3c/Z007fZ6bqhQn/Hf1Y3O6+V2r2WHWEkDB7PT8HDlktvhf/+u5mdMCV9l603TlEEE
GVDc/HkFD/REG6oBX3gA8jwoL/p+gDyP0zakSX7rMGN6dpJI73WIPJjsyDbzUAXTt6pczoZkX1d5
fzFq9EwDuBqhsBzt1KRpEvv5Ala+M59GtiGtL829ZpTcN7X291z41jOwgi++yt/9Z3vrkBu+FRAS
/jEL+OeciswvQ44LX6VoBxUvejABNMhJibDkM2e/zAJx04rmKagnk4CjPhbDMD5OLnTpjCLSsUvt
bCfpU9m2wak2tIUsppx0SNc+5SqHldELZ09pHeyLEqhTUE430iOtpk8Igvnv72L85fb4oNqROe/5
NPtROX1ql7lMrNU00EzH8gJWq6gqLB/JE5ngMP9ydUtMCCioCnklpqSIjsGCqi/HxJDOPjSeMruV
87uXx6sxNC+miUYsFwZnVAeSCx1USN236+V9KR/Ljfirk05KmUBo02IMt7+QX5FSknQ/ijpFQjfZ
ihdeqOMIsfjedFmxQW6J67lvx7Canf5iWeDR0OtkDzbdb85GLQahUjBjfUg09oZ1S0hkB0fCOtT+
Zdmsz6Mk1CDp66sVm5K/jbm91HhYRLVrsVA8eAnJSlQ4rW6XSE3m8XJuPSf2Vi65s71AwjW5f9KL
9tfusky5lQ7pCm+t0J81PBjhOGaXptfq+8Zx6MJoR5zaktwWXR3QST6keX0bBBBSXU3Xo6mqvcjW
QQ/ldHUE0jmkZ0DHe+7nbjmY+9WTSEi1JYvRP9Chp6nrNH0Fm5emmd2s/nXW4ThCrA/mbKZENtdB
vWibd7q0/WPSV/mxz96ZK0AP7avphlp8zxwgTMzGfnE9RftIqmlPYI5JYkmr7zTbb25LGEK7UrRO
PKY1XnmOU0Qu+nMn5ypsiubboPfOOWN0oTwYLp1q4LzTJ5udufri9vMXsWtbkba3pbhYHrD0z/QD
T/nu1C1sep4xr6HfQUTT2sE5e3ZuxYP0wjyg4xIa/l3f4f8gzuixXjX/lDhw0mUDaKDx9UcbK3tc
JFa214V+tD26MZ4a3yds9/BcQSqbVtvSOeuHOMijfgqWlwy4YWro5r2QOn2PakFoq9sHUYwKMqcK
zhnd9gjz9HpoCoAw9Tz/FmWf3xmNgaV+wIyvgJ17aXK0Z1aGDj6JCbYfFWPJOH5GtuWZJ6+3tauC
bsKNsEkzcUGgSKGXb67V0idH3QDko77t8b1GZuqNl1nPIFkbNe0imXtMEBivqqC9ctxa7AyvHHd1
Jh7X1bbuG/zCFB/9yU477Xlu5iByMsSc7cQWA2YZdEhWBmSbefLHkj4Ds0QyigbANRJSr8lSDdO+
zeOEpPfz7Kx3pOAZlxZjg//ec/51y4EPSzlFgAPB3Nv++o/znmMrLzsTJotFslhoWXRrhMgCNhim
QcSvsbA777lJcxrq6TkbC+1m6WorSipsnapwmgujcAAxLMiURtogZuU5t1yc1jC3nGk/kYsVkRlY
xxaH2d7Jz3L6Zc6Qo7RB/wqO/y+tZdvFQ8nJBlnc9j9YHv/4Mq3S5lExOsMJU2S7vM+vMrf/XubV
j95OArZ/Eth4CnALmzaj2cfLtuIYDrsieVksLb1zNhWnpwE/kao7m4FX3YCIR+RjHpH8Ly8j4ISd
5hSvwhgRc/erJFmkxscypLGWzVxK2/J57K03gtmoDgxklGu2pdV7PzRiio8lir5wpm+dTLK8t0bC
B5SDpSrpKu4YqwNJrt03oISisp+tC5rr2FVWAk2CoY2pTI7t4qE374rpK7/Y3zcnh/ebri6GMdcj
wOfPdZCltF+7nHGpQ08jmqbuKu+cZ6ERQSdH+cjE6fR/W7u2QWmzu36XddOjPcwvEs/sThnBl67Y
v6s/PhKDW65zaBwR/v75kdIRd7Y19gK9YIrHb3xKawYF7UT0l8w03Jwwo8UkiR0JJszaWko3NBhh
ShY1H2xyv6hGP3Bjf1ajDrbXbbhPn40a8NPpPCaaIzJZ0DQx6PfygTtiCsrpSdA6lT+gbm1RQ2hR
+DZDtOZprDYPfJfzoWUJuohk75+kbu3m3gcPpS1VqGXr/UzD864lIGiVAXdQzr9GQdgVieJO2fqU
hJpF33gNsxI741h2xt6dudyYibVLfS3GqHLXm+1dAUj6alqmh//eIKztW/31renZuZtVxsFL+OdT
6F3dW0af+6XDCDxrpg2q4h8DNxv2fVBCiayJUFmwcNMWs2WsgRy6KdP1fhgqJjx1faykfOxxaF4X
woZyQGvr2EiiIAMbkPe4UmAMzouR2vFIwuQTbfuE2FAHYLYBntce7IhQhZHgSb6eNf8YKZ++OOT+
pXnKg3UZwfu0PLdL5Z9fkXFGmZFZRgR54r3oHl31xZ1u5rWlRtxa5csK8QAWTeg0HPftWv8iVLX6
//sNB8cIQU7kfMxh2I3uetTynTNUWfTfD+IvQRRtDezhZEmZTBot5nt/fsqubWBIjLScCmf8Rgfi
kOrImqW5gmkoQinIcdWzjA4jb2JJdHs4LPMjSvEnY5uic5U8aBVqRplPczRJu4/LKZ93g3eXV553
KHxzgKWv/eBA+yIf6APX9OcS8thXtinwtjMzKv3zk+vCW1HO8iIvpAkcvY17lwN6xOWSFZHbTuWN
2sASq7JJRcSTMFn2zrVc5CLVCb7Fl0nlf98Z+DyElW/iA9KgPyiO/zgmVFY4KEspUIcAwrviBN/L
yc5jhqrxKmfjUkuRVEya91jAe6ceMV8yGO6Hj2vax6QfH3k9QxT+6AH993P+ly4nejvyU7Zpss1M
/JO839DsSZWIhsNgSozLVJ/DoPDIqhf+c0Jf5MBtJyGhrmmpBYmawMnTiG+L7jz+9+f4kJ58emo+
TXoUUHxv/uPTekOHnDtTxWFqDc1zsgbFGnbkcy1Tu5IgirHG7Aw6v46v4mwkf4n8EpKzG25hE3Ql
sl0NCxBvfz8Z28iHy9uhTjCZrDUMRXzcdG+cAPkgmj7B2OugG/BWc0p9KPMcqSFaLZCBjdPGCFHU
bmim75qm0VwGqY9c0rqsfVGd9c4D/aG6db+qIDiWyn4YTXm3bJW7sUWkS59bqeXXkZYM9GjL+tFP
HJ0bLDHYedL1YZA4btxoGPlVZ2mnMVnN/X//kv+iD9gYYuws3qYm8z8LMpDdJFmqGM64ZVke/afE
M+cTELW2o11Km7WK7daKMqs86ZNODvlU3X4orpsuTYiIk19pKz+yPD49Wto7xAdyYWapf9gj//kC
VIBnJx1g0JyPzBxlzBhjZhyDq8lumTZ4KGDDQkgS9PRtz5YLXMSiVTESe26RJiQdWkH3dea+i6ac
jtzdxJ21GrsWxso5b7FAedzLGOoXyXkuFQbHcW4vpObetuylcpAno1/MC7cifsGz+g7NzX0JCvNu
gZcXEQh/afmcb4vmpd8yrS4jq6he7UBXsd3V3d0mjY8scxQHJ3VVrBfpV36jD3v8nz8Rz8oMoLha
QGr/aj3l2WwseVsjeMcEcfwAk/WGkZ11x+iWUNXsGdQa2zVEPayLyyBtsjmmZ/D4Td8Sajmje3Lc
sPPqe1F2hAy3WbFr1naOrLKLAvPVHwsbt+PkxkTf/KbRZhz1wn+zSt88MaXX70hNbTCbk9XcyuF5
qOecvAAvxwFukDDbbffxbGbkX3gmllF4VHZPxHt3RvSlLlI5qnOSKXUe9cWlRz0DeW6VeT+6/I05
HbsbcjKfiB2vDp7oIJT7y3tnr4cB+1LXkYYmWiO27AX6KsjS2DV6F4JP/yz7DSzh4ZgygbYxGD4b
Zv9U4wyspRtyz9DCPNKC+WQ1bn1HXk5s+uJpNR0SA2kBMR5H/pSRphq4Emh5Skx1QRFh5YC0bCjP
2nCmAYVOxm8uai9vT6b8Ida3vN061VVb7YMtW/f//wisL1ow/3Id2lTh2IK5PeoUO586YxUkm6BG
IQyd/p7kHT/0y3er0oiBI0vDKYNwKibtvFZp1LY9VVhWXmbVgheKe4OfA3LOhuWMdCyCFLUbuvkh
m3MCts3kTlXrAWc/dvytfeirbAh9s+uQc8ovKoW/cPuEFlMsmAZHLvUMOtQ/z1sEMqZsoExFCD4r
fJH0wtuiO3gzcWqY7HFseYl/P0DBT/p8vmZyDfbTpFZ1rkRmz5d8zCCWdHyjea2e0SQqkj78n1/s
ittP+ekN22AyPHgcW+imPp1zKXGiZTewXEqwbrGrzd/EghqoGXwHG6mAfp0x/8XXocKCvi6IgPp+
rhMt6ktGgP/9YbZf5PNnQVtrIrN1CBT7/Iu5jV0AXFCCm4W2RYBgzSy/uD4Yfw+n2Er07Ujd+ut4
MD6trcYv5Ib7TCN/1Ynj4WJJogMCscsmI+aevgVcqxLymlU5Ai27y4tJk0QfMb5lxTLERlL8DsYm
uZQwlS5bSW2tzOLE+Lmow7SszYveMg4BRVwfWryql+IwUuZcusv8XmfMpHoxACpGMLwNokw6idPy
k/WZYUqqGWRMTRN2dTOFZTEFZ10MbP9uPR4wEnHbI4wN79A6PC1LF1NWWSdzfOgSOVwuc5/tvbKb
wmmyXiabG4rRU02V2Ypbs3h1LfprQcsHyOw+jRK5nwoWm00C9tFdcpIQ3CcI02tYq/pkrihTmyYh
MUAMcOWmN6vRjYuywK2Dls92CGefi55kCEQ6bGjJzqFMt2aVniiTSI1KH9O1Q0SEaCouAvOp81hd
aaK8OHN6jIGafu8UdCpVK676kjtbnvZY57Zs6SJY75qWdM01F5dlu1wtJUqNoZfFvmr44IWToPdC
1jVK/2os8dn5iy13rWS6WI2S/Tur0nvhnphBAq3IzmMdZNejYnKijcmDNusqsuf8ZkTzdKy20FFP
cntodIzTtrSNcwYWZkcfATyZgFgIX7QPLnkpXMiYZKVCIjp7G2J6KtvQNYvmlGq1fjYb3wxtiwAN
GmoOtIjGObVswMK3tcNsOoLnOKmvXt+/d5ntZLQgtPKsmYN/9hLN41xOgyfSyHXt1w8qEViFH63n
WUeuWHVo/MRUu5zGXFqHhAllVHildlksXRU3cuVx5ZuI+ANCmGvLpu3jTmh6RBkKWRBs3V0yIM4v
JgQv2EvhQk5Ed0a2X/7sakSB3BD9ftQoFlw/nOrWAw7YX6ey7jCO5md3Bb49SgTd8Lf1F6NX2FgL
T13YvXmdeZl+Yc7t9ZQE7Z0WOOsBUk8JSBfUWH9FksWw4ct0pxKnVP1i9CEJ1pxrhFx6zty7dgxY
4kfPT5OTvdFNU3K99xzLAL1LzbzJ88a6mYMci3t/nbf6EmbwH64Nr62uV7N+E6VzPdMlRAQ1N0fp
NHfAsF71bl4OAlB2nhe82g4w2cKAjcKpHDYTeQ/1wuUvCVA4imPuUDiXs4M6EQEUxPO44xsmIx1m
s9vado2UYYFCKZbBOl5khihoeMNuM2k/tlR8Tj1EgcDOt/S0wBFX6bu1tScG/bWD6MMZiVuC5eZX
KLOtudwrKh+ahFPs1AFFXesmx4lRctoYzrnm8ngGRiqQXZLP7SokIKLgMiDKL+7qlm/81ZDwoOJs
fgPQxlvf8tPpttEFFxjpGbaxLVyvPRrA79rK+E6K5LgfOi9y1+Vn2qFp8vV63mYYcpdl3FVs5T2h
+V4jq8soVYLhaE2YFDVQ8taavpk4UqM6M3561shvp4nXKpFMt2rWeJWSWNJp605WjMTbVIsDs9Kj
vG+ApSYPlKHvZTLfpYn4Vpco6tfhloMMUFFx103jvCNi2KBzsO5yK/3uYu2JkmcaVhJuS4PK2aGp
E7D0mRL2YULWkLbwFMQMAXCxq31dGD0EdO2dHHGIkyubBjnklCIFmr6S8Wiua3u76y6ASG/s7rEN
a9e5o74NkwyXc6ceJq8cYhxFJhDKlRkmOcdqeqyS4JcJ/QyqXUJQYoJ6DXTnT29Jw6V3cwCUGdW/
DfXGAgmmVuvNquOBVRmOOj8PkoGmQTHBENMJsw7PSV09zGrcaQUMesNLAEzM2fZb6q91T6rJ0Jki
1NL+7D9myMQIUUVjRkgjGRmEq9arRVB5nVJJJjhZWh/vCm281LKfO1XHndHMR4ffsTfIaZmrLqf5
qr8sBXgM0ayh3kCtaJyHlsVBGgvkIhBpER67HfItdIFMbkrG1bvcqXQ0iA6gDe+68fJTVgoTl78k
qD0XL2gaAfZoV5oPvtSu+XHQzpCBgcaFOeZpmBiIjgu9xkLkkYXBYiqZSawc+bFRaz/YgZ4XhRGN
BFEAoEQM4InuQrl4FIWE3uSue4MA4Dq3K/gJOVpiDZZenhU0WjOrxVqa3qSm9srQ8gxUPh5S/hju
cl3o1ITSa1USBR5y/bFL11hT4VIOR9VRetdqIHdZFM9i9B7WWhJamL1pqXlbbMl8MIx/yeC33ck7
Fslz4PNtEwOAMqV/rqRB1rX1LemmLFIKf6gmmveJjM2wY7tz05RcG8xFlhsg7i2+61Z6kQP35Ho4
Fruyqs1ocEmzzl+NXIOZxFfFimdyxR9/ufl4IWduMq7gfzGKKysPqogJmgxLi5ZnJuTvqa34ge3y
W25EnSeuzJx/OywNkayWm8dpKm6Ekb8Ga/WQJXBZvJHhClTng9WxHPjlx8jx7ubM5m+hZIHNyfsi
5+SUzNSLlMvoy1fr3aydvT+356E3yerJzDXyJuyTRpWf0w5aq96+pGt5ufaIDLwiuZWWcw8aj8uP
f5Z6UzG9Mmjado7ca7Rnw9W+EDlMZ8OkBdqoNd0AEDAZi/XCm5y3lcAD6teB0Z7HrC6AMVnfrOyJ
21CsIFmIpmGZPK8Nph99rRCqlT2KTYX2pMpeZoO28pI9fryuPMEUSgss0DTHSuU6xNjxJpEkw6uc
jb+DZAgHr+UX730kxR4uTTe5N5v+kZfnmkUodl5Xo+UB6oGPVJC9w8PQivZGNP1rjV40budfm28/
HAyqNSxIP1f4AizrrL6tev/dsUpFWxTShYCa51pqiCuCKthNwPk7QO2amcei7l1Um/Stg1dCF0TA
93Go1KIUe0wo75xl0MOqJFI21X/LmuCYOiueFQ6+cM7WfSp7dLSSOBcRZIdR5ruklHeWDooVRz6o
bh/247riN1zJDrtATqPQHlTHWdp8mWR+xZnOO2xW3z1XnWfVvs6M6MLM+m5o3evQ+Zh2A5OCcXwX
NTtWZy7XJbtVUaFcTCQPGjvbwR/tX04NbUcbo7JQbJhCPui1cfLK9CEoxEPjW3ZUdOzyPskAeR6Q
bKPV77ic75XXPZXkMI0+6IVmpaZF13xp6tlls8Xk6B6/er5yT0wC/npDe2pqy0E9SXu/9rU7s/Yu
lontFti9iq/qSmPh6v7KHxW5JsT2LAEC69I8DQf0bTaCRx6pyzkkgSiudNcKZEMGE32NoVeE5peQ
gz6uVDXgtGOH33vBzPi5EgzlCOfgdKgOUHHvXHmrVRPeQq1keL0WD3WnkXhI/EjdJE2sOTfa4MiY
cAAbh2H5luZLGdIzDOKl9XaVP/+sZXuBOh1HxpjKaB1YbEbe3Gp++7v1WbK6pQhuG9FECQLwVB5r
Cys196aHRPaPLRt+OCY1UoyaEW1Pm53e0M8s8M4YzvazC/p1dbQC3/73eggCbP1o+9JBA8rVM5FY
rIeyNH/gh7PiBLtFVDbTubYlh0u1XwBrhW7KmmndKhI+PvKytqZ4HNFQ+XOws8Z9bYomdCa+XuoJ
st7RssiRhyUaQfCz/V1riV1sTfmu5hkhfcZmmqzRpI+4qMzOR0IJ2fvjH/xdZldYu3WlRNkUqWaA
KJ0U6k3K80gl/dP1GxkR006RbyygcdMipEr/OdYCq+QEcw829CaPX1BCrHA2tk6BGmC1GOS3azoh
N1XwmzbYadKTR/L6sFYiVHE09oJC56GWvX8Nn/dyWtt4hkpcqvTGS/TnVgdv43gduv3ReaYJR+dU
0nElg4fDqv7O/OGHsWCfwiySoNnxa94lKFLDa1WmeTRDEQuDpSPJzWZx9xVVDm0nqbvMPgMaulVQ
3Dhmw3o2RBn5PoRSGiZ9v24k5fzeJoI+yb4XiiZj8uQr/aXdkp0MkU78IeZzwtvtQ/iJpV+/2vST
tKpFBY1pYwy6H1WCgI6w2FNhz3XYrCrqFLtq3eOIGRrre6+WFwgVGZ5+8WNqxeOycPjbJZiOgRdb
T8yOc27mcdFCmgwdLIGbkpOTCzpzUHVXT1M77hI0w9RFUi445NqoHNbfrmwxb5uAumsujS5EodzN
YYK7OA9XsznPcoKdCk847LLhRqs3EMmMOo5yCBUqb3e+FlRolAiLFby3dfOsB3O/T5LbzscPVKwp
l2dH3ORDRTVHYvmuL+7V2CZkD2rvhc7kHdPECCCbU65RZ2/sCKDJ9Qc5WJhp2td14pwsiuqHZres
jU4Hc5T53+oeExyvH1al6dWfoOuODoniFnPmCWmGlEWcuSQ1iIeuZ9hWLSpMpymNhc04l3Hv3uyp
4choeADVvkRq+FUb7ng9Bum7CUeh4/1LDPugE2ARsgS+u0nD3uZg+9BYwpKJv5HqbZyA61IsUjQ6
hR8uCvkb6zQzgu8iIOvdGSHqLTxDrrNPtFyvyiJ4HQK0GErpfrwCIwmDmgCIABdOYxavU4AszuAb
jyqnqkLQxTzEYeFwSJh5EYQgNDqu6HWS06IkShBcEhnC+h61Nm3otUGsMrtGlCmDYyrLj8Parnsv
z++Nrnj2LM5Q4qweSyAvaVO2cUZVGTrCE4xll+kg6ncBywuZoLw3RnPeBetPu2l+W7Bm95bqIiA1
uIwgI/MqC/gWgxWVOuOMtezKaJpn9vZwdZeasMjFiac+pX6pSWOYJ6vdlzRw9l7GjsaGHtJIoVlc
2S8KeV3KsOhk+vDJk6zNol4vI1WKITIWws1N4042NShkRiU7cjdOHT31nZgKi9wb+Ki20o8OExUI
8RYddVNPYbpaZkjaCekW829DbwruOe6+xTYUc2nsd2p6IZGjQBLDjVJbxr0aERzhg8lRhfxsRJre
NHWzRRJOK0JUpJezLOPGJS2hx/bSpO0FM+/xXJkm1CSfFNz5jVGx2IOOZxzUBnuQhPmFNntxAFf6
6EhxNXJLDc3FoZHUYN9x7fZHshZFiEmhirp1uTBWK/2/Vjcx75iLfw9cbnMkupEjJMS1ketPdNVO
rkEg0CBWGjleH+l++mPJ1UlvaUaYLLqsIPvVzORPRcIDJgauBvzS4aD/nBKP9ESrtPdm5TyWc/be
A3jn3hZc2vCnnKy7rGeXir3UoRUBIpzW+p2b0E0tzY59pkVlPpPzorX9D/6PZaiktMOheEwKoYcd
hrbIbVgRFca2JWl+zCohV6Z37lyRitBqtTy0vfqqFx3qMR61p9pQesGDNgRTOBtsEI17TlPc9MPU
UY8sqMBMOomDGoCAIE0KRM9IbmHH4g5NEc8uuurdO+bKhOtile1KOobsZqlkUt0zwuZlfwS/3Uai
8l7mHBNBRmSH6nf0kNOrhJFO1Qw23D/FGTG6R18h6VsdMfKW1EetIUy6trMQZ8LrGBD6IEv10uqS
imi7wqUEoWS90iMRqEg5xu88pZtZyKyhy8V2Oy5Hmlr7xGBeWI3N765PM84CSQ5qe6Gz3ozC2K/A
2NgNyAGaJjj1GoEuvssplywdN7Nj3+AkTwCzkxP+o2hTkytggaTRL28F+IY9L4jaj7b90quAeCNo
3RS1xtvg0aLylsRi1+iJgcNGx/g8/b4a87s+Y5EvSDpqgXiGY7PZBdmMUAjCfFrELwI/IM+N/oVa
QfAPKn9uZH7hOpLQnOFhadr7GTA3p2MSDc7SMOzx8CNDqrvMBUlVkimIaHGSpmn7jcskeBd8OAYD
eXdWFzqkWwESKsyq/sorDRlnhGS30xBDWQkDCbqKC1k8WjXpJ7PM92LoMXaExuL8br21DdM6B+k9
WWfpLChKDN85jPV8WMapvchQTjtreycNPsdIDkWhsUrlxmNv2pqoPLADh/yqWGE2jUZQnpQp7Kc6
CH4NLK3Q9dqRA9TieymSynh2GVPgiUbUak9hazmHGlk26gOsBTrHQUO2AHPNAiG5f63VRnBlE5xS
tkqnc/wdRytP28q9a8cgKn79aFdU1TWIZWceCDBcOEtTPVDgzKNeyyVBWoa2G+hix5Y5Sa7K2jdh
NritzeARusMcJc7ylsvuVnTrkznmxaFH+xquKdL0JG0Vo0vv2qP8osXNkG5cVl44J7kaFLm9yodu
2noBO4J6CAhxpSyP3O1frnNYlJA6Lfdem6hus/yGgWEVVVlHLObSX5OcbHEzMifk/jTCLya76fZN
M3wTwEgTAd03W9ZoLHovqlranCkvbVNjck+xUl6AOiLLQgLDyBRGnvVBoRUnJXd5leC7O12g3kgJ
3yka9ZYXWhanuHi0jUWrjdbJt+eSwiW7b2r+ZHKW83CGEmkNpFwH6Get/Pdgp0PsNm2BtK2Pg6lS
MK3qq6nhIm4vsDIpkMTm6jEWH/mtED/XNFgohx1FOrpYzpb3OnpddpJa8tJx+zwmjG1sjV12rhq6
r+1wx4H5kmwtCelUGZcNh0uiDb6y4QZb+m91+bp2FMtlsL5MdXJHZd+H0xbRiTBgP2SPzDkPLlCk
0FpHxAOgWcVEqeXTJ05eS6s5246cwsKuZNQOBOv0w8EuMzqSHkxvzbriUvWt1JeJ86XC4pjym1H6
mBlSZS6XaX+TegExySY3Ussk6VzL9sJhFuPlxlXXG3c0zp5cgUqTZYIXKPVObJA4yAXdQC/jhLDe
bQsiBTLYOC3xAq2Ze13r2tGu1Q2I+jeFt7nvxXtQMfqw+zubeG9oETswlXdu30ST2zUhN6ExnV4q
kCwR/32hV9Buc66dj5zQkPatpZH+o8PgVJV4xVS7HMwyOZaldjMr77Y2WjDzBkQszagupypracNE
mB63MjteSx418VK+8Mj3SPK3KavduMvFVeupyGK8xDl928/2WU2jfcVk7mrldoGOXB7rQMoTvHhc
FOKqnL2AfJTYaZP2YOnJdRloawxJCyVFcqenlRlSD5HS4B/yYdt1uptWL8cLTknGuJ4/I7nMj769
ZAcSCFhfhbWfV4NbfANLoyFGoTTmzffY5FSABTEOzTtMdVavwZ4fpDPCmhLbbNfloe979+xhb00x
heP8mJR0D5TUafyOLVV7ObznxXTlKe+CKKkXOlXmtW3LNxhmb/SvgceXDGfc1lzRZEsK7LKMjJm7
v9NSPtZbKBrVehkF/PSreka4xxVE2xOC/pOL57Qn6OnFbMHVIlSrzxXZTeeCchMtoHmStbPuR2vj
lOi//0fYmSxHqmzp+oncDHDaaUQQvUJ9O8GkbMDpexyevj5ydE/VtarJsX225VZKIXBf62/b9U8b
/fCnGVzyXRvJr7RFWGLUdJ0z33KdfFGu4N05lGZtatmS+I34AV5CX4tRfE1rGo70yA0Qfd9gsOnc
bVqlbw6CMq+giMqVvLuCoa1EqnxwfAOevPVR172LjC5rJ6LtPe93WpNoO9TNt2W0+a5fiB1uXAni
HYVm0JD6ICQvZc3dRvf81lJXswEH0+7wSjsPgBi5OThXPANL+o1NK8GK0E5smEG8cx1qyKUqs200
5DrM1Thtam090uYlLmmVp9tKc53JyJHHgli4jU5JEm1BjNMkoIIsgVtF7U8ndaxZoygpsuacazVh
1hWW3tuNwGnvLeC/xjM4eCNW81XbqSeL2jbb9V7JgKOzcJvQBhG6qKigRC2Kq2sPCSFxajEomEA7
dXX67qrQXi8FhwGKEszn6cjCQmvg41wiDTZigeAGqqktvoJI0z6fCO5Uv9nlnvj0CMVBBZ3+MGUb
Z2dqdcFOb/RrOiZdXY558+zmlhtlf0gNFApU+snNguUxzcEpWAy9TdPZd/zQ/nmOhXe2rOa3dtN8
34ti7UpvOWbmGiglqQA66sHdu4714+SLve02uBoLojyNJ64K8vchH1GuN777ONjqUSW4aXwkSiVi
CXC+HQqfEqQDbrWvl3NrBodUBfNTYNcnz+QklnouwsYEKZtJEAgJvGO5i8TNy4Cr0/iegq18Lwyn
2SdtDg5ZVumXXTrptvby12wVA/VZ9yG2kSiKjRQm8nfJCOgEe+U7pJvisdXer8GlmiUoiq21pD/4
Mp50bw/hCk9xibRXibeN6fnJJAO91fHF4uZQvV396UfC45owy8cvkhmKsJ1h7KAa5ZUTMvSdVm8H
fK/iy6JJSHhLB3+C1B702l5V5e3Rz9JLJ1mIhomq+KQPO6shPlQ5pJoQ/1YAdVaJDVfSI5zzCpfE
2uQ+r5vzwjQCA1JMO99vz7If1w8ZhMyp9C13zD9yHj4DxaTW5La7FcZ8BHp/Uzw8N6tV73XufnFB
uDsIxPtCclW0Ha+YSyAp2XLpluDWYYvwEeSrC/B1YBZKGmGigHTfVD7eITEhCmO0y7Bt7hQVExEG
TbPKOAvoqC4H8dCU8Wvu/YpsYxPgB4APR+nmFTZOHIcJAgcveLEiDCkKrsZ071PEw2FaikOaGkc7
JqeibBF1tZ54rMeu2o4df4M/J7+qub2NshEH34DAKDt8K0i3Uiz/JVzYUPwVEsuTIdLv2ADhLolA
4jV4yN2yQPNtT2E/Ge+ZTeq7W/g/HQk0zDJs+ovib9EkQG0ZsP7A2L64lqBasgy4mbIu7Dwbv8va
30Z/0ZJxyzbc42OQNST09BaDDuBt5YHX5peoDZ6dfrz2/rm2R0Zg/m5LFJpBvmIktLFPmwUJ8Hgg
B+91iWOeCZu20uy1cfvnKluFI5FDoICJU3+alM/JiYwOBg8qNLC/YqRVYTV5FFTa59YZxBsSY/Iv
8CljAGubnrwhE2YAJ94m7mkkmVGvGsPQnJyauIJ6ZF9WOU4rp1SYgBk5N5VNDHaEG66zrXKXSJHv
aku8zgztcVA6RAFVeTiVJpx3zb2WLXVoa+ASTm+yMEdCIueiAcnlVhsnl6qJaDmYHDIko8CE0tLi
E+qijXhnunBhzpp7IPv0PLdujCwP25seuktAbGTUEUk/TGMP/6q2bTJFJ3Dxezsx7wxpfahyqC+J
iPWmdrwn0TYPeWePWNy8HFYmNfbpRJlG7RX7yahFyBl8Gs27NOZUNuOZ7BBuTHS7dzRMvxctCerM
M44I0quanYMxB/G+sWFz0sn4aYEFj6b2U8BJzDZDMpw54r5jsh3xxzp0X0w7vXIVEQWg21LrL98e
H4Zm/o5Kip9NgvAXFGAbt7CjG/YJ0Khu01ZE7I9D8K4NLgApv4ZOUG4Y0PYNS390i9g5VniXvWY5
kooXnOfe/9Wr/MXyaYSkWoR1VdFoCNDLJkU3tRqJiq28E3LoJkRscel7lG1ZfzDhnIj2AGMGNSKl
uk1ConxpnLXIhA+w+VB5w+RZav/iunSriGl5Cabm2heeOExSOdzSJQiy+kNnZIWxwv1pUtdjZF1u
WRR/6rYlKN0kOs/jlcXUGjMX+H+bpIAItvnuIO/AzSyuEx+d7BENpHFoE/cxcpN9rgWVRG0Lw+Aa
EuFQygI+37MeEMACdL3rZpHtu2nioiZD3yToCWMsvThRneJgc4a3AJ/Pk5eLa6DnU9cazg1Y9DiY
YDSOs7xbPvHlsXA3veR+7mamZzRaZ/KYke7V+WtdZd4hy83XfmlMOlbwe1Yde/dS/bYzOmOrmlCX
1UeY6a/FkD9BMTA2Ei1CMtNnQqfG0QZ22pRkGrhD6sB51d/ZTJoAgxbVN/apIIAGCu1o1WyTduzC
Y5TTS+aLq0jbMND+SxlAGvu9ANoCeyBmjmc6YAxC0I9PpEmuvF8cOSkkvvatbK8D+Yo7D++S+4VG
AhBizJ51wqqS87DwwWDfYWgyqz++VbyRPtRzaVXy1GfDA5cnpHICm95E/s0daoIDyJoSzFAiJVV5
cDgW/OFUFYR+UjrVb60M+tRNqI3Q1EVUf300HoekdWLW2OGXm2bNNaqI/yBsEMt+ulI67JzLq856
+5jGIXm6BIrnGEGlFHhc6HGwQRgwTT4NiGy2di/vh7r/wo34gAYGd6uxgLnNGiqMNblN/N9G9d0T
WZx7IL6Y4/ZUlfyGHoPNJb3BbOVHYNRUfHjxXxInrgG2jCMzEMgjoeBbx/I7nFEnT0snrNfsMA0x
7JLIth0p5NzSMrsboVu5iJs9SSGvOPWCPRfIXRIXayK4xb2XuQ8MXBdN6tim9y38ohwgMBTwgP1M
Pl254raeyfaCIYph019qqHlqzMuFYKzETl/ILMDH3N8jnQQF+hfD4j6W5UpJw1SGcbHMYd5MrykD
g7JJp1pU+VHbSLnNatDb2gL5aoOjwRC9WUbMdbYGjMI0GeZmbZ9y8oM8aH+ipOUO/creJ6JVpcLi
aaNlkVxhBeeHDbWhcnG96hJ6EoUidl3PuAWkeFJdcDT9s+LqJ7wk22QJnCOb35E06k/CG/4ShpTA
j3f0mujfiL0XBy5I+l9kR2ANI5V8I/M74KxP/mvSDFvxt1uqdKOS8hjoZVvxts/0gHhjPMCfK5CM
iCxH6jJBD4pQasZq6qaB9XL+dem+8tYdBkPTyGjTmDLqbC/lR5d0L8YAEJ2iF6XbGdqoyL3PqOlS
4iD+llWjP9vZPpFJ8NI3s32OYuu77+Jzn0HS5JX+biSpkl520s3dAlyzCoZS0rkAhWCq0rj8ylNN
OpVZyW3S2Sc5PxWie0eg9nutDt/mxaGDnTq6KdkstjShonDNcbKBCM7uDDoSj0dd1585QoCTVDX1
oYxw69ewVZBRECIOrjVePVNg1LR/TDpZU2C/rnV6JCSUMUQ9fz5Js9+NjfNwiBLu1u65DS4m/9S3
JARUODqMqd8G3aUzjUO6qAdHJ8ZOGCDliTfTbe7JHFOSHDbSzB9bkvUHUM4tkXsleb5sLYkvkRSN
3W8usR+UYzay3xXDg21wvpABbYpUhD25kaFjCbpe234/Te+kupO4ZrKZDUt+aPsfOfFem3VHQzNs
Jl7rOASzf4bCRxDv74x27K4kiFWKCHN8r8kWSvykguVlLoxfUbk6MEx/qwhtfwoKceGoYt5T6RvZ
Jx+p3/3CHEl3ClXlsXof/eAxG4CLCFF2N5klt0s3e9tE8knY6wtXtLUEmshg2IG6ICJa+nqSbmfI
X/BPJqhLtLIirMlNSsCemxegK/CcpLCk9IJaJ7ZYVp52dTFHbrCdZnxJSVKGyUI/dDXZa4fGKTNy
sHCYTbejpxv14sYd6TMx5LaxQELsIIa7X+RHmpBdn0MKViKDwHT9R29ijsbHAGY5wR4GsmBpAmwe
miTk68BxS37Fta0HfAbN0S6SgRa7+Rdyj97J0LtFGS0TpB2kPj3aXYG3YUbfm/kAUrHGGDrM7Lqc
L0FOook3WxzXQI9qxQjhuM8Y4ChdcSg18du5oe8se8nN0YGSKOHlIvcx1ubOGQYANF92jDTysPju
Fes0itmp3spJ8wtMll9uUe1ROwMJoADaSbN3dk2w8KfkBEsEyjnZGNBVRw3dog1aYgLUYH3+SXyh
z/NFnGdPqpQsHV4ZYiSHtOM6NdDU9l1OLJBPBpKHzo0Vmina0jw52esEFQ6OZX6xH4lecV+5vIDT
kJ8DpEWhbuGNVGm8FSpqKK3KNrPmrG5aqBhiqopNVGT3RiTfOH8PvUmiW1bOX7UMMvRYi7dDAUiZ
Lz/nZnLQwloGYG9e+k/0Xc+HCMUIm2k3A/q6CAuGKoVIBKRDDO88DRRRBtbCo0W0PKNZD1+QB/su
0HfapRYcAdhdMQWv2LiIR1HNbulx7kv6W0aUT6riW83ZiVbf7aWraedopo8Cd9CW54o3GXRkUxu0
ikSLEcaekYRamOtfBjjefcrcEWFNz1+VOzWahmJHEF+JJAlB4WgqjgN/3nbTAnrfwVy7LX+4fodc
jSlqgtmYYcfz5o3A92rPIIcBbynBDVvkVK2bHdGj8tBb6ClLl7ukFwBQNkq4tpnLQ1ONt0AThcuS
Ze400TpIsqlztWjMiLUEKU647CNcrAU4YeQi+XEdtqSIolPCTIncG8o/UsTvk/T/FBErkdmv9Shp
9dIhlqHPs/504Re0AaCifLF3U/lh5xWNRnMbTgRFwMAb0bby0Y8V5E+FCh6cO0vG+OSrTU4CCnHp
fH6xXRGKlFirGq8f9045okp0S9ZkPUVruCzKF+S3olFHZfEORj7HzDhnTDXVfZ4MxRY+zAFLqJ9y
qwLv4a1NiFFBnwGt2o7RrS+bDy9GsRFnFqRBjYKNNTBF8MGjeYJ5mzcNAtm9BSu5MWVjh2Qs8l07
ngrrSR7bCSTRgveNIIR3/45KX02890FKhx6Z2Uni/JnS7jjKDGadygxZLe9ALeZ2KL+9HEBtGsv1
llX8luusDovMo6jKDEu4TtJIaTrUHI+0MoJZDB2RWEo6O2JRoIume4v1a2N4EriBjZ+jm8nf8ZqT
RJ/BkjZsVTQAXK4m8ISb98JjzqAHOL9xEVqh5qW21emrh0JRF5o486UVdJMXMRoHiSarrMQuK7hW
KcFRq95FHPu1pzRyKtQo1nIAcEN6pmj/K01au8YMJXZ/QDGfbIMWbRybxx7yP72ijS6C7IKYITri
+H92h8AiYQSBDC0Wm3JMQEs6RaW9NMxNWpByh0CFxJqcVdrJS3htnOmlHKK9FQNBuVO2w+nGMi6b
d4F2lc8f9KKyut+JaX2RVjCSFz0buxhtndO6p3LgENAbV0EOE/urtm5c3SU6NTdFg1ChtzoUJogJ
QnOw7ueIrntSK1VCBQL1EQJFQ0v4D5oOlArdEedEtyt1/J0jwioEdlFzYIcFrvqw5EzPVsmUlq9A
Cn3qh9RvIf2bdhd7otpoG6C1Ny1YD6RqIdZ7Ls6KRE5k0ju/0+3ZEcZj22XtnR0QvprELIEWnD/S
9A+LjM3Kz9vQ9LvuhOGZd9n5WrwJ2NYAmXZr/dIolg6i8/gYPf1gj3rYaaROxLD2rCGShlTzybKQ
Mygu0oPbZSN3AmM4SVUkCukhW4+e98JnMZzN/jmY4l3fBj9r2uGQhQa1NLzYctqjYMVzvNS7Mcr3
hgKpSMoWPKgaz0IEIzPy0BOxHTBdmaCseuTrkVvBTsG08DJpepg4/61BvCxwj84wwUgQupGROeRX
49EIcI0Ra5izfrCToMN1YbE3WYYCDaX7a9Zl7z3xCpSWWMYuK2MkQX55E2TtxU4AowEOzaCbHIQX
5ZDwJzMefjtzjcxqBXydfJUemdVvt1gomdHkaGVNOFWYkxd7CbYa78K/8SYKCHghibXfpmXzwuO4
kFsDlFORUc515SKqaH+8bv70o/veZe9qC9xLJa0LbRyABMLrVjnhuHVM63vygr/DPOQNNEDOZkE5
EICKEj0xW3ysBDuyWPL/cnwc+dzTp0adMrVtBki30sk+8wZmmAgiuogagcytuAhRf8aUrMUuaytg
ORMgFynUVM7PAFxTTq+iU0ebCTRcNHKHKLf7c+0m0aaFxhY0HW1UIMudOqGntLezjJ/nDiRILK+e
m6e7Dlltg2OOG93aO33tEIxLxH5lyj7MNfeKmxGkhwjosfOQcxTCIYemUEy6xSEfG4rTsZgeZVvx
7sjiD0JrclMy9Qsc7sVHoE83Un3nifq+0d4Ha95f8oZR8kD8ba1hwWSoayNU2RACgGIPEM1rkZgv
fYLwc7BJyc0Lh6qgFJo17e5Qi6mtGbsNyw6Qr6UBnxzAWkt2hwCZ+JomPGz5AKltdIcnBS10JNH7
Ow+c355rUYTpXJps+inztNtZUNQsCNhzTHBoxNHffPPtWaND37Dao4iwHDLAzL9tPSTXXBVfbgT8
6KFsQzemlwcjoIXvAvbh39e5ekhGkDNfETlr+NlHNKMkHgvqRw3xLSOyrvuAuyzNV7o2Kx+S1HFe
3KS8YZL4qyzQGQdL6PfocwU6RBuWiJ/DSUznRdTBIXZQItGAdWtUQbm10ZwGhtvJFb+Tziy2+PX7
kNAcEAFVf02NlBfQaOBXw78n7sO5lGTpiFS7R9s+kSo7onmEqhytcbzEXXkwloQIReDeKpUE0BAJ
hi34STkZKqaKBj/UMZwg5JtQOuneE3eA2X71QI+E697Lob+fECDRYQnNg6kBxh+FlbGGTKOVCDm1
aK1sXapq+QKWM9zA5oMd4Ti00bZ8G5CDey+S0wkrcR0uPengCa4zWg1rVKeRe1tDCKq8W1tOfLWz
HNjZQgnkTT0obzmM2Jn4ylXDbdtp+5ZlnfUYRNZpLOjBtCAh99qas/3ivmeeTZ6mKRSpvvSRab7q
xgdli1BpuaTo0r7DHrtiQF53mJ3KC1Fr7MauBE2pKbuI2ZFK3+hOheQkLdrSJe0cmMiT73RFOSGW
JDR07GywiG2I1p8+xmRZdrWik9ghZbMWFK17fCnGaO52TULTNjIye9cq5mbLVMkRvBlELHt2CsMO
c9LStvMokTP01ZUI2GsvtXipvgWi4BAVUHT+Fy+ZNbcsoet6TqbnBBTlYC2et3dbkjWUMqwTKtG7
1IgMxrCFzIGmT7GmI6QhOdSD3eUWCpqWSb7TCBlLzeRFcH9s4GTLPMxJKRqxWhkna60lWJREedVz
yEVlgvZfBwGxrs1O5XB++Bc2q3Rs4+DtOUWmNkJv6LkTSeRBBkl4aW0x/CdLqg5RlIOV2PSmNlVL
ulE6XiuDAsjOAsyrOxcmgao0Z3I5IappCW0rLV+SQGwD86HtJ97tLvhSmUkOdBq/BWUrcQSbn+M8
Gnu/qd8G0vhvuJRBf3zvIQOeR654N6lZP2P2Bjwl7yxmxHizPf/5X5h/4/h/iW8otxYsbwwifx0s
C1MjqSCj9jkTYn6tZoyhpm8BlNL4d8b+e1sqxgJr4HHpyXYLowlp/mxG3OaMsx8Ewp9ys73Nmuhm
BKaM0As7R7Y2XSHSSb8Ufc+lWCfypfEvfoxcJJD1MZem+z51yRbILvpjZ/pDpGySrny0JbISAxv1
Zm5N6z6wyj/FmtQNaor8XxfDrcWeoFYbNog/PYuF89QrOkoaEHyTyeDsrdJH7jDzHj2Tg2ojCcK6
X65krhdvfGfGDazvYFkkIC6+/9FC0TKpb+D74LWQ4VyqiiFwzORbOXj2VmfUcGuLXyLDTn/zOrwL
1gOVH91DgS11R+tWR4er34du0UcbEMPqUsbxHpFqDTI4WfD59os72eOW3N0OmdhwFXLCJDGJfekn
oH6Dn4ayesKhML4xQZKm51Hzyud7nSyI6QZBuF0DCg2vBJzY98ZYUEbCthhr+6MZYE5rEjg3deEF
O9bv4m3pnK3nRNWTQgLXJbVxaCyVH5p0FG9JYe0CiiCWFA1BZMA54oeB5QPAEUc89f4z5UvzbejX
GcgL+hB1jH0xESnMbIK/xGod8KisDezOuPVBoe6TCr3JWHE5TFMVHwti1x7ywabwFlomjBfxZMZi
vBP49w6xVvkuKCnaRAQeccdeM3KvEIyyCU+RM4ZVXKJwF1axs2Tz5C3W+9JlN7OkKXHUDWFi61sa
YH+mKAwd3PQ3B8SOg8G8xOYfnwTOS4eabxnQPXqTNHe5gwOPo6s9KfIIgCY/qVCUZzpAwnzs/Y8C
VXZtwmgaZdHQumz/qUvdPHj9iOvPs0Wop7IHtnL005AySY+XKQA3rXMjfQCEwSmebcw2Ss+gUfro
0JISGW76hBDkatJTuGEhMQjvGl9maV8yNpmDbmFMyYbbWrEw33B6DcecgAPbnYwDIumj8S9HhQYg
G1oFTUexhNE8fzcI2O/wx1dUWysnTFKI/LE1PpWN5X9FEx1nzB6zyrM2VmIUV69fclYL6pv9LM5O
FvlXzEFReWABGymeVeNdwCpWi0AcoIBYTm2Iq84YL6OPsrRn8zEtcZx4F44WIvm2c3d+7dB32wor
lKuSnVdvj7kBIV3s19d/aZ6tkw5739WkfMc5gnQzksxUdXIlAupUL/VnOb5N46we4mK8DSaJRmhh
0KkyPhOdML7zMmQtuRkFzMyk1ijA9eFKVYfwqorM50wke2Jvzmnf1BfevqPbDu2ps+EGnCgQDxoG
kJKQOaaBjhOktPWnzMZ74njP7EVUHvRkyYve8XmJaKDH+FcBSV4A4L/SLOUpUIWNNGG1nmVfbSQk
dDfPE74V8N+g+vEM85UwOl7XIv+gVdc5E9UPBOfeuWYz3aEa0WHkrehbjyKco0U+iKz8NCxu8png
8uvCnX105rWuuR9voH/ZtfTnaq8C6zzbjXctKwTgHtjikKj2IiZCTpFvVluyQKg1ctVzlubzqZlM
1Ka6LO+NH3ehIAcMb77GGoYISAqaTeDgqK0xeW5bGGappkfbFtnZI4fpXDiwXLIDb7TLXCAMwDiV
Rg1A4jgyYQzXcUHGkOgpvhtIdTgEA45Xhu8NQTYDVQZlOgX7JAK2D4yvJitgNJpMP6SRfyqx2b+V
GTZKHADrtYerZqzT10L2cygHAr26HL5HWmuSmwvRF89jfwfkkGyLpL4mcAEbF8BjU2LlzLqJAaFy
y+Mil/qSFv4vzdC0i2vMIUuQBrspoKCG6N96h9SeUgSXNY6U41+kNmPuYC3qjCH7ntK3lBEL25Uy
t0Qb/3SSvNkhiexwBoRFd5Iwncv0kcInbIrsdrxKBJDEXf+G63wzaA/cLrUfnKDTt2GNeauTCiUe
w7rHXjsscwr562sUKKCv/gxET4nWeC5eh7wSfyqhzqpN/waBNTCQCESmRT99ipnHLMrPmU9WytC9
d02uaUiC8iA75o+BrQKWxGPsmIt4J/Dt8VYwCs8z0vTq2RPCeVSuBiOx+ITgSPEijbzi/pfVE7xt
Zsmyt33U4EELMqfSF8fW473NT+A24z2/vZe4BSgy+wHZoyQK1HRuLaf6hhCZH5RwuxlD5pfNhd3F
7g8st/kq5u4n4a7FG/aeYF941zp7GZs6ODsI0HAXDPDonv8BWb+bCzRF5NwvH9P6T3NtsnpE0XCO
84gGBXcxsPrxHyFp5TgVDG0GRo7fgv1mXHDvlpOf3eJu/FH5wmA8rzW6wJ0XuyJLm0yTnfCU9YUI
55SL6qzzaf4g9C0EwF2AgtKMzIbnxApQ5jtZd6oC6NuqPsZRXVwNC1Te9IglUzFxvPXo3FUAl48L
9NvVIFrGBaih07uPSxjDFWh0uXEHYq9ae1WbO8yBi/6Vi8xBtAl3KuoVLnSCcy1UcqKxt9ioMwG5
3JIdsXoLw90mMSkHsPrhg2U8QRUrCXmbm/pEuORHVOYZ7dKEsjZdV+1RvF3Z8vmpi8LcW5Q5bDyv
Bn+HpBHlm3LqmKovDhn4AZxgSf+exot5NUkbV0w2VV4VbJI2637dZOFCj5UBNDEI/5Q2U3CRxJlj
KqFWJ4mfqs5xXwZkTYi11n7iciZAIFjo3JTfhXC9c4pkunCV4COs7opofO6jiJTYiDe2HyZqSezy
azFLP8Qf20YzaRgIbue2EGdBgxZqU8/jU+jqG9XqNgPLY2Hy6/BscixTAuRLYJmjKgFY49S40wuk
A79KbyezFm2b6fxQmYlEZQaNo/JkY5gVdnLlY9r1shfRgJmze6IPrD8CWpkOCZe1oUiwFQSw7guO
mxaHLnrB5Fxm8hfPBXwusH9q2fOu78rQyRJv2w3vvo27lOAmUAa+kw2p1DTBDMlfn0HCaCPn5o6/
LUImtqmZFUdS/okHUtS1BR0SZOkje9HVy0Aa4aFw51fWNbF3MG3tJhgUqn8rfL4E3u/naRW8dPSC
cpNchzipwwm9O3kuqMPtm5y7+bhU1hd5y9hfrOCB6wUYxm+HQ9zzuGlTe8jjs+bidZ8ejrubb80A
s8V8VsgR1yk43TaOQNLAnEQa4N4wDIW6hMxEL5k/xaSe/XlVW/QajgwgtbCRdRSxG0q3yM89l53R
LoR7TeSx/7vScw9CdDCIQ+mj42L8W5kYC1EKvPn/SpW9MuUhg3AxXJCyxORxnYBHDnPR/Uw+8RLg
m2ffrF5kRMubMZJoCx4Pkm7E767POkWeW/HiM6GA5K35Lt1sRUdVyO4y1J31ZFSoN4Yeh3OC3oGV
mjOqgkVRc2dfZycFKsUgoNkWdjolB4dwgH+/tnYwYE5E9dxUvCa8uhmbMZH1bip4pZFPXap02kuC
9p9mg8/O0MRAK4RReN+2Mh3KbcsvfkuPyfIs1IyfMNkDQ42IBm/amO1rWqOPQJqa3NDdQVUYlLJM
SyLCxPTvaYBaZXRe+9o41Gxn0WvStjfOocBGvN0plvyELWZbuwJBqxO5gMUU5uHxQHaN5T1gbQoo
Ss8ppUC+mmrUUzKliLl3xC5CyHVwls69dnl2GmnpEc0oH1s6vbb1fJ7d1Ps1ogZz2i/Ywfl3gbt6
TaogjolRl9mpp3Ejis55khRXMxPjvmnfVVP0dxFNMjRc0T7OZQqcJ1FhVVnrPlVr/PJs9cRKYSSb
MTE+eRmGUIvn50qGRWB+jH1fPhh1kh1zbbarHPNhoCTiefJIJFw0mqUGlPKuVRdfLiE5v2i/1znG
cs/0kpg//gT5JPgL0fqJx349PlLDbG5NOnXvHuIoIjtn52FMeFBET3yu1T2tZbfo2iz84kkRP4i4
OIs0/yinvPxRkXVuc8JwDB0/miWgSe0EpA1T47YuKv97ENK/LLr/SEJCzm56BpUwFjuz+a/R7/+J
hkNbqjwPA+cWJg/wB74/LgOGpSQkwKw6s4pmB7odOAgQONTYN6IKU0I7T8fedI8JtW/hGLzPi8EU
ie6ytvxDO5AzGavZhHuzbx7R0JtpbZvg/tr1TN7XGhFG2HcdN21TTP/HT+T/j745DyGRK32LHJog
MLz/VtWCHicw0wpYcjbaZ2159yLASQLRaRP4sc20B3jK9X0SdMjlotxzVKsDP1oTOCkhWUZzC2gB
icrQ0ql9Z6ZoQiMFyKAGMPyuI3O7XOQrGhZ5RmxHyojQ4hAXlnMfj+PaNFm9k/vdYaLgf4QN/S4L
ToE5tcsrPZFn/9Q7snrsirg+F5LngAKZ4gIP9+UjrjyzmcDANMSpjH0AcEsKfTy7922Bf1giOdsV
nh3fJUITB2sQB9MUxs9o5xq9KhLRnAjHo+K7PFuzdfn3R1351eV+d+oaPLuQo49tNusbUmdY6ypw
Hxb8Jg4i/msRo74yiZymByXs2UYuhVOZd1630Knc02VB+Ydx78BP7X27pJPOt07NTKrgPKAk/t+f
S/k/Mjv5LZLFZ1skFsq1Evc/M81qMJ8UiFJtCT176GXrH+O1GhILyVXEuCIiCqWull8eiNDq933C
q1+ack1VxD9uG6T8cGdUI9r7nLYAsiF9zTmaHQd8/7eIepBY0ckIcEYb3ZKQTDh9TqX9godr3Kuh
TXbaHp4bzoxWklfqyh7lf0fOX4c6z16K/t6wpgM5hP7/0XZi/v8eX9+j8chwDFLdnP/2+LrdbKfk
mK6/bDzyjDbVYambgaaXWXKDc8wuCdiql9sMoFMA8u2wHv8fn36wFkL957HgEF5GR7JtuhadR/8t
JhzbpDG58YTirc04fGJB6CzqI0J8jddVz4Ty9drmw9XTrfHej8sbjgsUalr/wTX+hjM8+Cy85Je2
avewuuxIv24wWE8EAZ5QGzabfrGwp4FuIwwvtsRFkRIlGMAXMbwpq/p2F7y1nk1J1kSiuE0PFd5O
7Kc1mjcs5eDi6+DXBRfuPUQTET2P6UTcQDn+ndjhQ0ZesmbBbkob4x9KQAawobuhENp0boo7ZFLE
lumwmefpJCMMKwMqrQU75s5p6GVyAqyAZgPmYIHQsYi5W9zor7n6nGO0tDaWz22W4szpA/vdT6hJ
yvjXkbF66CHS+gUgyqnE9/pLrOhi2gzM5xv0ZTUQJFb4GUv5gk0w4xSgeucpZnwkMoVM3sW4B8CD
ME7gozGB43V1jm1HTuZgshpBF0eVwSbg2xLk9tVASzXzA4SFoox3KBKEQRGBaaUbhOMouv+i7Lx2
5EbXLPsqB3XPM+RP/jSDOX0R3mdEZKTTDSGlUvTe83Lebd6rF0N1uksSoOoBhIASqVSGofnM3msv
wMFM4b2fkT6Hy6pkOuM73WsjCXmCwM+8PneWamDecHsjGYL0EkxBpVWVzKNq8Fb1VM17Xn5A2HrA
FHZNNDDnlUcQLni4V2njAJquLFTbNaQqVIM11aDN9b6xEXIiCSoB4O2sCL+92TOHD21QFSL5kgv1
PDXUkWhs8D3oi1zD6jkUWkztirkbRXoOS3tg7dNt5Gh+VkuIPl6bP3QWQcZl+myoxVug4LjrOyjC
Oip/r+mCuZD8XoGLB9lu/iCgc4x0whUuBug16RzO7GPVa2jnBALdXjsVSdKj7PSTFZ1o31i8teaw
Jg0kX+FNQsYIybU3IAK0smCB3DCn7UjHwa8BqSdL/HLNghU1NSkP3GNq+yELn2SZJ+ukISKK0eMy
qVEqNwXPzXay8UorNl5tAz/uEIfhDjQz2kj/lsJF3+Q5Kq1cUd19Ifg8e6ZPK3QXGRnfbg/HUUAV
CqL16LXOHp+pchICZ7bRZdvcdJKj547JsQ0vYS6sHQe9uq8zHQCEplOnmhGHZ90z00gDhi+xH7F1
kUJspSa8k+Nz2EdG/hpqYB66jFFoI+fTZdThJgUU1ORTpf2OMyRXuTFpvwC1TlY7yrwOk1zoPOS0
kw9+az1mFRoAdzCRXU9qCjUyWbnF1YNjIBQIEMUsU91I94Fn3HSt8x+En3xrh8Te2jGFmVenDzXp
ikwg/bkcxClq/HwdKiZwFumna01DFBEARdhio53c2Ui8HeCwpksmRYrign3bcYhVOM+sJlesJs2l
rbdfsfEju0kZJhEFIgjO/GiTFrFLY4DbNyrTXtmIDLSUrBOS4812Jvqh3acADCAQYDdo6CC0gJEK
mQPXymZU0fvmQYjJbIUSa24m4lPXSP0IdORJ6WJ7lwYxUi8PtFbiG+UW7WWd91vBfpNDgaKibod6
Y9uUQghnPMKR00+9WRIOhGIPRgIDn2R0g3Nasn1zA1074Ea3ZWOyezSAyifJt6rRg20QK/ncdutz
qNOPocigQTPHG1b4cp+iAsZc2bdvYbay0B3Fbjucc9dEzh1KjIJxHe6Drh5mUVP0F9X2ljXCiUcg
GU0ZxkfuDk8QFqtzVYzXESYRV8R6q2QjvTAmk8l1zjtou8kxaPM36gowooGMF5bqPZZ1+GnMMjiO
+id9Wo8xr8XV4OeLNDT5wLoQSEJQkkjUajFDIsbAdyhkHvXHPKdmiUha69l4Lq3KBgJYZC91oVUX
GG37oeTwTU0/XIQ9k1sSctJ506fRNsjY3aJcBKStSKZRGbcVFSLJehzIL2xNHGko8P0XDNdLS4Ik
V3vd2VQ5s/M2B/iUmuFLaib6UiksjmhYEkGIXgPQp79MBfNupUMVmRZ2ciumLMtp1Pr7++8veU0W
d1/doB1yELsRbP9j8dPV9kAadhsi4gZjUpEACsA67vCElNoG29LFDCiB7r/zf733/9v7yM7fb+7V
Pe70PcsH9ox+/dOX/3HLEv78n+ln/uvf/PgT/3EM3susyr7Vv/1X64/s9Dn5qH7+Rz/8z/z2P5/d
4nP9+Ycvlmkd1MOl+SiHK3inuP53TOv0L/+n3/zHx/1/uQ35x7/+eM+atJ7+Ny/I0j/+/Nb267/+
0KZ4gP+KgZ3+/z+/Ob2Af/3x8v/+b/buD7/8xMfnquaH7X9yHYAdbNtMJAwa5j/+0X1M3zH/aU6h
ao6p0wIZlFEUsGlW1v6//jCsf6pUtKrFaa5LCZj7j39UWTN9S5f/NGwGB46p3uMXHOOPf7/yHz7B
//5Efwis/amKUzV+OwQOFN6qKgUV9Y/HUSaTYqyRbc3GTIfHJd8GkbmUHF2PNnhEuZcmh9LSbwa4
lBT3ew7mZRabQHEaihq1QxDSPZZAosfO+6gKhmd/eSv/fMK/e4JCJcfQsA2bUlOYhvkzhzfs2Kyq
gU5nbLagCJk4biyy/DY00PGOv4h5JhRiDoFHLVu32vlZ+F6lcfNI1z9ssyAq0Cn4Hu0aCvbEGN05
gYhim+XVt98/Uzmdcn8tiIn9tRyB1w5MIZ/dzwmqsTp9gpL5/Ig+5i3zrLfRH/ojDqUKk0fTbEOv
vAw5vmnoaebLSIzxvsLhxT7Mjleg68UGPk6wHBn98rGkFxnHG6MbSfpu8uFT6XUYX97cqhcXUpmq
a63nNw9Y2F5rbC4Ek0JvXTvDl0JHFwjahnbOF2gdEAotCL1qHuzqVSUl89YXIcQMNTpiv7P3bmMq
q0L3EsahFGIUDHIZcAOcSqFsV/XWN6W2m/P3IU5qU7kqxtg9KiEw4CIeUaU65aVuwubv8md+JjDz
fpKuZXLK2Kr4lVk9KiLX6o6iJM+Vh64JyUyJcny7mdIT6GZhh3AdBr/uth5S7RCU8jZQYWxCDZ2V
G5rDhdCV199/xr/kVpDrCt9WBwptqPp06vx4uhRRiXQoHSbfutGfu1LpD+k4Puf9WJ+6WlWwfi28
eDSvbZR/G4vImpdTSFCSqS/EsKp/A5D+ZTRD1CUXJ4eMEsYZGjeDH58OISVVg8i1mvU1Olmr9v0j
EiIyljS2N2qdvWHtH886vBUWKCiPZrmR1OugT1EUuUX+JuxW2+tRqO2SSG4zqb7ZXee8GmHGzKHJ
3t3cMPd1r2LgxMCDFQlNF2hDf9vgulxqMOlmXV7Fe7CNwer/+61m1mRj/7KmOxzhwT++trSArVb0
ajOrUIUYNraBXEPRRAr5lwz9X6/jF0uRjj/Z7mejU6J9J+ASpTpEjSQjI+L3T+fn+y2HIgIKy4YH
TvIFF6Qfn40zuCZFCkr61klSF8WythSco+eB5LGzoYVnp/eMvyHb/ppCIyxuAVOnzxkA2Za7wF+T
uBA2hiEXGybcWfqkEJFxzEj2mKetwTwVy9jIp2jUWyQTLvyBtH2EXOWsEkGqWhC/ypitT6w51qVg
FYMW2936GniTe1TC798dMT2Tv177GMQITggqEjbGFu6rH58pGBxaS0PSrkhUVVEAwrrX9CNV+FuV
IpBCxq1U66LL9Sd4HYvec9yr2dXkyzbNm6ISwpVWRrdvkEUgQOHfsyaCrGtzRlWJvmvyNjupJLra
bdNzia92Ze1ED33ePzu9Wp1kwoSKVUr2wqq5/5uzjGCan18d55Y0LWFIbpPTTfvHVxegh2eTWCPv
Z9SxVYS17pg3nZEcK/s6wMjOjOvmJiJ9rJTMO9hkemK7yj/UIRGX6Xt9HmSPVGrKPrPw2nl6oCw7
qDw02+CCER0vANb5j1FmfjSDCA8W/ejC19xxlZRod4PWvjSYF5aOkr26TpZuFDP81LlddUPTsCag
Zu/Gav/koONfhYeyt0kbtwZnYzD6okegO3EdVe4Ky0ofE1c/udgkNhWkhJUuOu6bMoo2Pq3y/c4V
AT1ZJNFRSdzsQEgQL8+AZN42qX5LJGns5NjHyDxaJgHHLEEidr/GkZTUQ/1JwLBqHXYHIMc7/C7c
mfKsAePt59uiL+VjNdg3W0lJz1QZdziFo7+oarEkxyIALZnVV66a40Po5tuewdOGYFFnwZUgO+WN
mp0sSHNGhAKwbxGMTeX60gt7oCeyR0jY+d7RQ+Q8ud8I+OOXb4Whu7M6IKBZmFuF/c0xF1eH0eyx
UbkgBuj7V7TpQG4QfG5t0/SXDbk1J3IjsfowTVu108HXTw8SYw6ggepWCwtXoWuqh8FLzGqlGUq+
q9GPIOo1hvlYu7AmB/GqmLoL2sBX8LybLBcNYpmELJ2H+wOOHmepuBQ0fZFiXnQQN+ap+kFRtksl
djLvUybq7JI4qr1PTJd4n6hA0OQKa94WdvosyuahashPtAVXACGFfvRZYnKy1Qv0Zx9ZqxdvjT15
+kemohm9fahmyt7L4dESlcnhyIwmSpvsUodvVeckt0p0zfL7BUZqCZaBwCov6WAVG8lGlakGTb1d
aK8eAy3Ca8rxUhu1wUeOsZxMa7GrUS5vrVZ0K6sGdKUM8dcyNcqLnRPpkcaQRjjQ48xIHhyl3Liu
vhVj0b4ZBlWL7tTKzFOrYo9gLCcEYfiSZ7r5NUmxZkbwl6cTwZa2d628jZ9l0b5SYxwPHMK1luOR
uxdChhUw0fcsuUKjj/O71Z5Cjy5P9DAoM9NOlqzWVr7nnkc+wmjG5arbRZkrCSKkqrDJ6FxWYK/r
ggWjSfbKwVKNepUaNI6itMuNY6PxoljlqjbVcPcfLViiXBQSajbQK81tEVrmHu7wc+C04aHJpYnU
1TXXGfMwzy/Bcih1u+6n7DcGm95uLGSz1J0pWLaw3nL4h3uTIpUsO2buPAy+jlm5DM2Dxyi3qg35
eP/dam2ah0S0BcdwHawVGLSzIGMC0Oj48N2o/2AImL9FtmfO0VwwfoOA/cQ9BQierEw2OPwUBAK5
D/XM3HVO/REIu1u4HuDsoMMXnqF/m9kZK9J7xaAL7IjVaBGqhBA80bpxbUiiw0erH+ZMePOVYbJD
0XCvbHyNlNm29He13iS3qNWTxz4gVhN0Ntolub+/AgSboLWaVZna3TFRWuY05Mudmwhl8yinGF5W
K2j7GcTqonkPR4s9altWKIID/5gjimhSeCKMAuntjciZe16MusoYqmWuRRiR/Itu5cE6S5MvXiaN
F5TybyBct0ZVDuemCqMDam18yz6ctAoyeJGN3Y7Bzclx1RiVaAr/AJwqOmM1vHo1tWfjZJuKPctG
T3p379ROs3HfvZh4nxzwzMNoJjs3L9R9HCqfwhaeSU8Q6KIlW+0B5ncARQEkbd/bK8vr/AMWWH3W
9RL3oaexYpj+Bri/ewaE/qoFW0wJ4/FupDBg0DLCmW6PcC7MDVBAbelbKTb8MWlvludgLNSjp1wN
2itn35slh2FViBoqNhzFVWiJYgVFH6XdZEuFA+nuy+kB08WAmBkwkSsh9SNaH2bC4sak918C1DUw
LhXj0e8BkLaGg8mFcyWYKP96zrSsvt/gI3zBI+IIWiM25KnESh830TwPe+eoB/5EpkuDtVbnaxHl
yMaD6Bt87HzH0qKeaYEWnFTyL8iYqa+sbZ9VCqOtF3Zi50WEwFVM3a5GgRqua/SSuCx4ThWX8rrE
pyXzlNVLmm/9hixCNy/9R02ZVOD9roqy9ob40FwRgDFKuXcSEOe+oRMnC0Cr6U5u1pxL0sYO7OL8
NVJzltv62EOp9NfGfXHtg7g53Dsuh+k70hoVPpbVnSsi7rVQq06AfIEDkQCyQXi5ccomeosS5dSZ
3IBDHSUbPcM6V/STVNvy4nNHXTDHykAzD87BkPtB1Vw8bA4EULe1V07eyb3b9VhaNaj2TuIMq3DH
CdGcA5kO55HCaWWrk7sT66epIa8vJDqQPKjACdnuzrNq/ZrTJ6H70NrlEGbdumEP0dT5xmd+Lonv
PNwfOl325IpCI85IKV+PIuk3uoOqUdNzuHVhtkf3B/xPjVkAEpy9TGTZHXdp6IO9nB6kSsagbfX9
tD6rrtJzrFVWb4IQ0wkbsspt9Sem5HARdZcMDOw23PG1dWQwT28BCD4hpR/xM53CFIeUljkPGPPa
B56gtarAFz1qfvCAAW7TMnnWMuF86Sie5vb0FlWoqmE+jdHBL5yI9JspdhyncOEl0VU2Bt5/1X+U
3QQShGu3zbCXwPeBFpnbybEj7YJ5x9jd7IKNS1LGAAqg9aO+0NEV+WaIPVlseznwVWGXBzTZ79ip
klONDQs7uPFYsWxf5N1QXkbFeypSq5rnTqJd89rqllGiRZNkOFq4aWNUq8EqsU0XPVWeROelR9mU
0lKSOSy1edjU9brrK2VXSX4ixy/Eywsg4HCVZYDuNns2SUDMJYidrEmubqDenKJOHko313AiVtPV
JvQuSaBzHIT6kx11Gquwa9+b0QVxyyOSnGRx7wbamKG98DyK9S7vzijZkjlVzLhADRkum74YnxNN
AI2iU3zQ3Hb82qKHgcOzo7ah4PUAFyZpnmI85aXrqXcdpoEHG2ZuA7ZL+VOYJ5sU6LsWT/PbAFGv
720kiQVnoT94GXgpxkwn06y430loVLlbBwtQDHONiQn8Mbdb0e3iHWEGeGWyrHD+dcE6NMZXOywY
0rOUF6XD0dTCfmFgWxr0oOMCCA8MpYhTV2tN8TTGfbWsk+Cp75tXvXeudpemt2q6G1XQIjKE4JUz
XGGYewTt2N0MhUMyk3jbtw1ZZ3/TR4hf9rYkVAowLUSBWtI07zGPfxFSOCbzCx25Bpe7YEfmlmD9
09dXujwfOU//Sa/6Ag4PrmXClRetTU45BWP1cH/wpoA1aXiXqim/3N9wVDb6rsjBnAhSpMN4/Jth
xy89nWkhPVAtRoSCq/bP8yzRFWoMgXtidsbDPEZvcxRj4G6gbFdHwqBP0F+R1drQtzJj6M+/byl/
DRNyJDNOm0csE9YvkZx2bvlsr9x6FuW1Pe/ywEdL7LVzYlvKeY7hb2P4MJeszPb2AM6qk9WsChuR
FNswJ3MOraWxUbNxrjOBEQt/ittRLeJ2XGR2698/Wf2Xj9YxrWkWQ1KYpaniZ0UJ0bxGW0/JHYGW
UJxHZk9kD1rKrEXkYbb70Y+uBfm8i6D2WryTUFhHob9MVc4BoyQahjbB1jwVkVwy/cXYoQUTSdTD
eDfIhlMk5PKqG3ZdTkg6qvHHpKroZ1DirfxKlW8TpbSyMQ6ScgOs0HeMvxvH/foS2dyjl1ENJtNC
s3+aFHdKH/ZJBCTkXlGCiVT7ObIssL/gQ8llTWs4fxytilUVE6icdHPVDfe/f6OnmfiPgwb0BpID
w5b8GmRJP+09/MajmTDQ6vmlxi5bCYFaqSWYmDa0L6UdMxi53xzC0QE0xGR74eplsZPEMvi2WXwd
B2jHbRb8nR7il8mgxhMzCXIzDQwRtrh//y8nN650QdCxOc5KJmUAnzSczw1OwY79F1ilx0yL3xtN
0PClQbSIy9DYNjXb5LsAB7t49jfvFEP8n94qAf/b1CySkXRGqcbPkZ6en6VmBUgZkhBxBFm2/j5j
cOYYD5Ew9G63K7SmIl+qUt9YYb+rjtU+VpCjUbujaADXCHKUAZyah7taxPFO8cnZmDmy2Yw9Vj5M
4Bck8xrxky24edmUiODFjOmc8+yn6L8bQiw8pRrPppt9BJUZ7YrefqyKkqTJxEse7iNwqHloQU9h
hq8/ulcIUjE2hY3JsA408xT6kJTvZ8a90bIRLExgiYocDf/L9+HS95o4sLVgjfywvFi188Z7e41r
xrJEEnX0mnsbxBAS2sC4RSZr6GnSgB40vgj7VV1+n24TNFfPcqjEN69DvB3XHYXq1OKBB/1SsuhF
Il3rT/Auz1k+Vlt3yp10Se2EOr1Stco4iekhIz8JNNw0lDdaX99StMmZRaeB969mgF32qGbKyqoW
TWC6s9y0+ncj/VbRlX10bYtgfNLX6ViQ9pkX1Q8tvpOZ6ajbeGyy7cBG9oU3HYkRQUxqfb2/FFVx
ADWhCzQF1wtN0lMEvpRYZGW+x8aaEy3vfouJt12RnIhATQEd3jlqcVVjlTF/K01uNhYUMUNzV0kP
wJq26KPWtbkaWezLh8SYG6HIMEh2ybF0yqsZg2UzBiJ+KU2dFxDxsCrKpL91cAYWWp/WlyFBPkxP
rDO+J5+vHF69AcOr6LVopY4mdu3pGBp6j9Jtqsk1OwVnw+hDHwvySlWmRZzfgsKfiqEpl/FUBDVW
BzTZ6g76ADDUqOy9Hvvohr1rkyg9Dqe4P+AUqtnxOOWhroGVc8rBzYe45kwFQBRZyY1F0PfDxiLO
WytT/Wmagx8Kk+RE1YToBKH0U5QFVGTau5NrOaeroR76rAMalejdrgx6g9WEaW0NESCoGb0jQptu
a5ThKZVVeQkY9pROa831QRqLwso4VHx95Yga5gjKZzE3ivK9UG3xBG4Ctuq/v6qTKX0irEgoRn51
hpVCg9j21jMiAE4MYc9QToab+y9RFTxMRGXVHKjDJarUbgnV/cNUdGseuYG3h35yvXfuHU3vzjdG
Sk7GxIt8bJRVCYBnZRjZZ6Ar2M2Jalq7Otlkka92WwwH2AEaOaIsxBP//eI6ZohVLFV/iSZxxmD7
27ZTPFSLCC/QOhLHwh1wOj81QslHuWxTt32ReXcikac8u2GK7SMUXxP2fo9+TOec14CO6BvWcR3L
xwSM7sp2tK9FKG80/sbJC3lQs+DF9GR/kPgZwWCrVxdhAVQWxEwLrfSWJAIHREzEx3Y6BMouclaW
U1IAaKZ/s3XihK20Budzl11CJMKxGI07BHzqAUEXoICpqbYKqzmNEiFx5lNJBHDvMWLb+3z6bImM
gFsrD5nTobvFslaHdnLmrpOwA+j0uRY2nDzeiP9JIExr1Li++tg85oqJ5X80ukvfwLe4P1RlkR09
2mVWhbHYIq8OHtHBJInZPvZDaNGghj0sV4oV4LXMxSos/mnjfUsaqz+yQhRbzV5Jms/5vTO3R9Yv
99uyWXOZ6Hp7jWK9nYid1er+7JNRvYVFlmzuX6U2tEFnHk73TJfI2tJ214aw+mdboCvB1bG4X2qJ
e6qWbLy8LcoifddaXYwfe3Jfm6cYVym1qkpemCyr3b09Tiwmrc1EH5nqmMgfyKCE033268ScNZUg
7Zs3srIhooDrILlA18eDDpMAthk4dOqzwrcvKnmeO9MQ0OOdOtzkQ7E0FRaQGK5HLlsuXA69PNpq
UBIrkRTrnuXawoEXhj9kAONrRCejajndPflZjrV4CkktOQ2j9Rl3tb8vVT1G7h1aR8E5ctQ11GFC
JeBqGAp3H7uju5dA/pdhT/Q1jp5siyoH9QlmmzlUWXUhKpRufiSrRQ3BZBPHPVmDKvY9mA7DguMa
k2Rm0Ybci5F7pT5Nc4JYV85hDfCP9VL+lltc08YSL58DIHVv+946kj1nQlEPcPGoqdkP6I8qoaou
de66sGS6MzR9PzTZ8Ck1mNUMfbNBVwVSL/MnakT0WWW+vewriK9xHj3LzhVLMJH6IrXCaF14ZgwE
A/4qI/eHe5Hkd6G2CUQhNlWHPUqM48HoEA0Z3GNXXp7bFx2fHLzK7l2nW79knlYvYRkFJLXGOmgf
V70IRoCARxJggXEYz+8dpp5gNHRYfsaDHb8rQxlDduu9zX2yUemg5517YnPevAqzg/Yn83JRh9gk
W/XVK/pTD5sO6GnyxeYo+oj729C2txT41Ge8Nacm/ZrmrABV0lhIjZguEjou9tAI0uqtHsDTxFqV
noGQr2VqRnOZYxuNx96cI6lxXs1Gvw6bsOiJQ0NKNM+9QIwbkgUe7s+q4XXvNaIFkIdGq9JTygPF
bbYPRc5L7tR3y0C1VekYjioaN7BdTGOatsE2o3pk8eTY8BtriRMeakeNeop7wPiWht7Nm+SiaXIx
Br0lYihuEXi59sKyCQpw2k0jg+ALiTIblXPlMnAj5jaRV8Uqnu5jAlfvGjAOour2zY1k8KLq1XZQ
WUSm2M2QkXvWpqOjmkcSXWoSGi24Q4LD1KL7PHIpZLCqEXKSSvgtI6VJhd/urpS6L3SwhmxjOwDF
3gJ66eDlgiAEtl2XgCXAhLMQ6oxvcRsdawGR05sCohPI8HAqARKSO5kdSP/OTihnk20giArecjok
u3tLUPoG8wMq4RVGEHMReCAi762Yp2ZzmI8sNylWcdj0/gP87/IBlPWeT3jddWOGCMvzDx0nJsZF
UhJ0c4iujeu89EBN3yCv+XODofBNWJgq9ax/kirzMaNw/Mcsd4tLYa4V5ZungSGbpRSkLEuthZHr
zQ7AS7fRavLI7yOTMH62TGIz2sECOYhBByaClu7qCk3gMklQH8vBP6duxBKozMa5wvVuwlX4m1Tb
d7EAUzOtxpIMWZnVxHJFHpgLh4+nhiqQQV38ovRGvGskXhE/8GDwK9lNyGqntF1B5h267WmQoukD
ZPXRzI4WmkLwFW23JW2Li0tkedB4EEEjX4/eAGJC1h0VslYwZazDqarJG44sFQTC79suwzKmdftf
N7x0E1PGKlsymi/L/nl4IQzgGIZWE5MJ1iEEBWr0U5dKgRWBdlTuM662bMa1og3D3tTk3CSDbcuV
bNgfq142X4AlFM9jM/EErQ4PUpIYp87v1UNnvaqhAbISw8Nn1IFLMtcg8o+Hvi3bYpHCsiGBjfj5
ISEmNFGDLaNxcK42ANj7l7Fo//wGPbJGJV4/N8Xo0YBoyRasjjgYTaGsMPUbD1ZCKRpAtmfrkBSz
rIpvOYYPrEF+eusKJ9yAk1egmoA25/6gTQ+MdUllszCfOiYbKnqe4jRkTnsWCUzKjoS6RzPxPwVW
8+HKaJJ6UKEasV5c9AErOvqe1ajUGZDMfz8ESYjKalARJU8jLh3k36puiOneOug40q1BEOm702Fj
64dmpQO82bq05/PKso2nAoyJFWE79NrUmt+7OqnYzkYdRjguY0Bykdbv9aCMtvepDRzBeeBx/Sac
rd24ZgVXwWq0W6bZ5NG6w1nzM7IXpoPQ6VQxL1umaMgbPydkwJ7uD4ruV8dA6cisgZylxsyu/vvt
YYv12Ua7v7lfASSU3YLyfJsMMK0hEH9CAG5uk0mIYHrDXPezJcyi6ub4eKuNcK68S6zcM0u42SVr
Zb8X6ITBjhPpnKFX2dxHeWylmPT3xyTBZZXX+seQN+N58MP3qOMW1RgifiDJ0P++FmIefmLTNzXe
/TNZhz5CYfiHU70z9qp5AkhxIcS+X3ZEvC84y8qDa5XlzipBHeiHNjaUT1VrGUsrjtyFMYBSdYv6
ZoWW85zK4FX2dr5VM5bDrDSZozpI8EXoQu4Pi5em7K2j31kcN/DVZiqjra2SBOMmdAj8un9c8VfP
MclomeYluJGGleoDRquIRyTJIO+OJH3jYmzQ1vuZajw6aLWZcjjRyW7gPU+bMjrqhWko8PUaTPa6
r4qnVGLGHEO32bJK+NL3dbTzBTSRkUDtmZOO68xQoOW3TXRh+j4OzHeVVgwvOR5MJ8yKJV6Gnj68
mENSn8IHQZ5K58/amEwxSMbTjcjviLVFs4jBIIut4CGcfkcQt/hiE+opx/xwzLh7Uc1gm5Jm/H2X
HHVj95jb5usY9Ii5fO1bXOrqwfRK9BRqslEwmlizVLXUdd073T7yVGVTTn9jyaVsxipw58x1vbmn
Jva+HXzyGYMwOjm4fhoNM7BQxmqPl3NYSSgIj1SzZL5G5KgsslJehqDXX2RdPuFAHri9wc6Vigt0
wVVe1N59xXrwOAEpPpVS3xNPHDy5XaTtgoAOuozUTcGq5QbOnU0CVcaDW6npWSGszanKpxHp1IfK
ertNCUOd4aKdA9W0PzRTmYvcPQo4gmfSLZybUi4cQjzVsazGJTalZtUpIXsbRnYsbUMfS7Zqb2SY
GothdLZ392iFYm+pSE8usZESZUcA9s50QHtGttHNOxtYz9wccOkyQFyQ1hysoqg1mfzjEq7CIl2i
F2RkR8zILG5aHQHR5q7CSDBDIItXvI2Bqn2X1Za5lkaAIXu6i8flCpshGK8ln8PwGpGfN0vN7jkE
agKkrOvVGSXlGfuGCaSWcXpjFdoG64rB+m062aLh7IyyPzOWqNcO6eBKEH7O+7ImDTatDmMqr2UU
N+sqwkzRECxJpzmKZvX9ZlsVVc1NjSap4hw73v8G6uxYGIb2vaLQ+0Kc4HB73D/mY+Q5y3pI/HOD
X+Yc9yNrBZGw8Jq+DHRw8nmWtlstIvQ0qgeGxF19A7/GEl3Bl+IBk1+gH23pcR1/Q9FanIecAUGk
QrcvrfqW6fLLUEyIRhKhLmoFPEYqxVKtgbTVxCFsyxSpbFYhvVAZRbjsmyXUFOY44SloGlSbZfSa
mbV3ZKUfsPMg8Q0SpfZcE59iBPmL8OFZRqQ1l8AmTn4SWIuexesNzgkzhvDpfnO/P9jAfLzCgiRU
+0cimNob5n5CToKElZFwXmho4u1wL+BM3QCEW6J8MLxgPTTI+yLg703BVp0s4QIRf+Aygwq0g2Ss
tsBSpC4AGAGrdhWuhgK5e+mQ04LvHLGC0leXJgaex408Xd3VOF72KColP1KqzjvdH67p4IU7H2gA
6Yz2LqZymw0GKVwKaPmrNryULpmFpQLAUNiIcswQNlYAcxHoWby0YQoyS+pdMjzG+IHE7YVWkWdF
x0HenJlxqtswNM1RshysYneel1l0tRSNvFmvgDnB4g8Q26CcyLwGmmwgKwtz4n+Ym9UHw3XseYSb
qLXr8TP1+6wkRfStNPF0jKb9rc9ktATjBo8DqQtpQpn5VRM6iSaK1SxVvc5uiNzUWXRU/TwATwS2
SaM321VpFL4aUqyMkLE8nvr9fcDUe3cp8ODOVQwTi8bwk3PRgboLaUAVTERA+5PiDcIrZ1lxLTKg
Zfi5bM6JWu7aKIUjzO2hScBUBSHxUiFo70HR7Kcoj8NlGpErbeJEh7mL3kMQSrDSJ6xuN+lxjUj9
JuKg2NV9t3PIyTpxV6ofbEQnheNBwBXNc5jy1tRTRMfYAaRKJLlvas+1BbcDHLwulsFysoPPyIsq
V9/7cwgmqKBAbRqdQ3Cq7AhTEP5jez+DO+qZGYKwgKScoFzDvR+P97+hsOEULGu59/16b9KxvfQJ
cWgNiSFW5cLZcRPn6I+mW+N8Be0KL1k/o+NZE8JLMormmCdnHJkoeeI0ONGrmAptijKCkFL/RU/d
C0AWE4f7RPoKjPASTMWwpRC+9p88nVdz48iaRH8RIgAUCuaVBGhFSpS65V4QcgPvCh6/fg/Uu/vS
cTUzd6abBMrkl3kyIpsyjJ0GVpnw7u8va4UH0Qrj4fenrrEt1vz2tdGpZKkMOh3GOe24mDMo2s4j
3LB/P9OfvNy3Zv9ejYSTyVW+sBmE5Mj0jr6VBoM89+Z7/Era/e//appQ86cyHhmsKupcFi4OFtjw
p5Fcz2YsgFHAKZFPc76ALh2112oAmVl0iRbSI57NF3siTZ0kW33905orsyPy4n97Pe8RQ4apo+OQ
shYSYS7P9/+NCn93ZHsmkkStwzrg/D0eQLYIWqqKH428LR7oWcJUVD2M5ALvst4Mb04YOg9G89SX
TnKg9gwT3bq6KINhldPGxQmS8XKgIKYj0Igz3Az74l8iuhztYk/5HMk3N5iNKvzpKJ2gsJSGylmb
H+myhnSlRbt/ZrkO5PiSz0Ts7B7Lw0LHgUWA+GCURrgVLWGaSCXyBqJL3iYTOdaZPIsbkOEds6GG
P1ZwM6vCeD8lTXOg2Me6WgWlpXnqBSO1pb7Va9lFdJKm1yWFvza0t25y5FbanEh1p5RPoq9Oeuiy
ii0Eksp0fic6q+5+f4lLcU67HuVroWFdjyJ735LQHjynuY2WDlgvktZleDGMqn42oPY0XTneR2B9
bNHHT+N6IYSDlLL7LB65O8+9bzyNEIXL5KUNk39QVLlusxnSK8e8DqLdL+hr/cWsK3UQ5nyy82U+
9dO1aqOG89BSY7cPO49rzzrk6k0kk+QvXtbuJF1ioDY1w1SDdqUVKP7ehov+1XK0+fBPtl6VzqFz
urv4v6l1+jNJ9eFsNxqp9kJ+9jhPz8qQ1rnoQWSbhX4jbXWItEczmb19YniMikY4nOsvbWp+yNGt
WS1N8BwV2PHfJ+73ARQFtgqgNukxtlfCSMXDhL07DoxW0mHRs4fWmmweCzcxD87QyEAAbE2oGb0u
RjJff/+XWxOo4tyEGgYj7ncx+P3FgJAcMDepfMMZPmgCbC5jP4zXoaWZCSzYU8NmxfGmg+Cwti06
2X2ubBJtWUjrVvL9z2eZTVzyw/V0gt+lCDLgoX7bUVDTts68y8waUUPZPfFR2MPgNMYgbaPhD7P7
+Nyb4EX08oOggQUjEOmjJwSwFUyq/DFF/zHdNN3TtsoKXk6voqMkNLfr5R7oEe2LohixLPI3kxkA
xxBzMQuVs1Lx6+El1AwdIspinn5/xPJ0jlrIbHmNEkmiZXrkqzyn69yYQL6GyrJkvmiwukeD1Z+b
vHsp43z+M4CBPIyxAEYkC/FMUOOu04mGpXnJ+WPbGFhbN2qlm2VR/GOPKcUtnvPuDYzKu0SkZ29F
T6z76LmT6bRpVj/J//6IR+L3R9KWzkE0qIqC866V9M6btwJpCicxrlNeDrdlHD7Dzl6TrXW7S82s
fKhVEe+83hLkA/nRFeIpsWR9aXSMX3PPZdjgPPxnSCOeKrqFN11W4icUcRwUq3HGTJMz8u5ylau4
UzdWuc+YYg1pv1Ygz9bjlBfWIwP4V22eyrvfv9QukfQHvJuQugu6OtY/i5Jjc87L5n9/rFzZ4MvW
gtkDD2klkmuw1eFPWjSc2AsOpliHVlF4qLaq4G6GT6xCLIFaAnk07Dr7xuYKWIWfkmLJ/iCAU6AD
Uczq9rG3YOBATbqPyuTLw5mAnYIHtK0hRo2LeV3mBeSNaX+nhR3YXfKjgSR8tF0G1kXThrR/qtNM
LchTo6eH1lsOtIz8zJlKUV9WlS4hubr1OHawLnbG3tRZF34X7mhh+ykxDgJdYWf/3TKTRkrod5j2
fgeZ+TLIuyn9w0mL5bpPIE3lTU0LVmwdkPTm14lGjVnW6jpG0R85FdGFPCnIGV1pb4VNId8Mw/u+
UrPiIk+XYptyZa0YCB0SOouCfGbH6HQzeSUQf59TP3QwRsLLHOi8O4Nw0tajvfbDBsHTFOX8t297
MNAxJIrBhASwHmQQ+tSNk3d5Xwx8rm1Z0akzd3AOWWtt1+LWKomy9x3QiwKx4v9/EQw1trXxIftO
YwNH0uP93S+GXvxVeT/eTR7snEkm2s12+JcCoiRAidc44jjGzrZLYH29LehTfmw740nvWvsPlMJN
7oD24tFiXOSVhL6X+j8Rqz96ardPJuhMmxwyAMg6viWNNawVlIKsWiIemmRi4Aw1Be5t9u8NyNfX
oI365mIxwOlFtO8aMVwW2xYPdlwQIsZMjD+b3PscF0cwBfYr9YAURDTHf3tpQv4tC+fq0o9chTYt
FdJbU7Rf3eRCdOrhJW4rA3FCM+APhNFLsjrl6B7N7qbYdYOqahpg4LlxV8yMeRoRvk5ckzeKVrsH
mYzVbgy7+26dzwPDv+Rdixu9thufxNotLqDtOFqjzrLRuF6uBiFg3JE/sygDa0LP7FI7PAPdoKJ7
TgVAVTQgB9MGZb0EUZayno8OBVRkwMpNIyfv5wIZAOzyoBoaChznTtfvndFMKSUbqIkwhj+cvfXH
WFUH0Izm5Xdhnp1Q244gHw4Cgx/5JZ3iMYZJdVs6h3B0b4iPIyOfpKBrmLsWnxeTV+p0iJd5DzyK
NOEWc3b+p1TorZvdxnX1mdiPjtW8HiMlj5qnDmpEf6Y4/BwVzp1lzc2Fq3t4MyOjfBDjuCnxpaFa
QCr+nckLh5xiWHe3oqI1k49TfeRpcqx6Zt5Jn9bb0hr+zlnd38TCjq71uKUJFW9RA62HPJsORd9k
l3TwxIMwQacPy3TFzPta9u54hptHsCcsnVtpkgqXYXuwAcIzTuKvDzbCAwOk4+8/9fuX0jlbcBgz
c2fb6rEkT9x+J8N67Lz7KPSYtFso1lHeXBVz9T3OZKhwq3H/9/yU2HyeBlHsrLZ7rHeMy0ed8xYM
XW3779K+yu+/wxgLdt11XRapyPVYphyA9Esx6y+OKd+WlLpeaWTqKqOeCpRFAV/DvxgsmM2DX7W1
T8kahKjfvGZbA9wlbeDi0q4hv6lpmAGXPHGDns4MAgGnItAO/kgjYJFzKv21zNMnER/SMaV+WKjj
PINK6WIRHhv0LniPCC+yyzkn2snXbGnpY1hq7h25vocOk+ZpUs1IuzZ2SVTgHZ/sR5njNUrbfPF/
Bfquru9/vY+aruzNaFgV3kYOwyTI5quO9ZndqIhOHHsIQtj9jdvRf3HGHCXExLk3zfpryQzjPorz
T0WAfOPURvxplTPzNfZGZu+AJhcoaaFDDiQjUVjmvB+GVGwnCRIvyh34hSaetQuqdmgjvHxUPYjL
EsPcthiA4MoZzVx+DvYsd2lmPFpjgrIXM9/pbGZ/M2z0utiFczgcPC9G/llD7a4+7fsBj3gZLanv
VvErZsjMg8sLzAe6MX98oackDTK1Q8F/8ARfJRq8zapdQ74xK5B3Bbd7gDO1DBZtSQLPI2NjsVOE
ozc/DTPtDLVGVECadblfipqikZD2JVHsJ5nlhB0SFKkYIsJKLtuVWs4lLfmIawbguM5vylaw4DIH
BOrAzMPUmf9XsfnGkRTjDK21EpwB8AKM8O6je+zAagSAKV+ZZ+BzcM3D2j1/jEKIadxTsaJ7na9z
dbc9zWfAHIHUASjWcKacRtqblehOIXwdkK3pqc0VmmKZfxs156sl+0urfegLBOAA4w3QQeMrHqkt
WkzzIIHR81A2YZDVbcYopA/60fUbvZ4gxAK/X7q/jFpf1VS+J9O20KiIygXllW5kIB8OX234U3rT
LUz6r0iMEPu7suEymUCeNYpT1N7beljtQihwKMBeeeyWNWcQat6OC/RPrI0Uj6Z+M8cHhf0NnaS8
Fom7yfPXbpzCHe2H6F4JRBUK4yUiKylj+pH+yzSrPnuhY/qI9kjaGdcYpU9nW3tcwKtvBoNMT9lQ
+DuOLs2tKxm99ShihjgSUcnXP7qm01+cmJsgviHIDIohC4WzCVt9EZ5b6VV7ZhUjZovk76qz39lF
Vvs9U4IIGcgV9rmkGnUjXJweNRTUHVBH+prAjG76cSn2Js9ZntCr2gDm6wZWGX00vT1hZENQgo4v
aXILzxcivg0JdeOT/lVZ7lepqdnHtmNz6q6SIOMctiyD469wGEenBz50SBKLKSiBQzL+bfkdPKqW
ygFNaR+pXgT44ridh85HRfkkZUMFdBDapmhQg1fZzt9ea8uA1BXlnmtX2zSgV8Vt2vmphQfciegr
S/TVh+o6J3s6LNI7q87DVbKsRDVn+pvnZXeYbE6xFVsDXoraI0RSmrRRLeh3UTHeaYtBVUU+/4R0
fc45eiMZim1kSsRNDUo70ErS4GzGtrTGS3mMtCkHcVHGOx6bimL7gdpC2R/deHWNF+T5BuJqThzV
G+aInk8dQ4xjD/cM6tcTiZb8zkvLfaf1DUcnJjMmcSGa1YCCeiVtZRxl/A4PvC0hKWX1JTNpqe9K
jOZzmx2bUrJ0Yq0wGu1pruu70YND0rQn0EDcMhtZb0i3P3b8gTH0sjKYDVWn6JEHzerv9crrT6IA
rmwhohNbTcnRt51NfoFOC/e7MiJ4ItrEGqRT3bc0fGKjbc07A2Vq0eW3dON2R3qqpedYU6xUAonR
HsRWt7M00LTmkIXOEyfABs5e/VXZNr7METOLaasHo38O18qcOMNw0mn5FdPgu6uPa5QmeegLI8XX
D60upvJjNvKHBZ+hZ8HojWiLbADpLMW317grqfaxhBwIESwuDv0I6bJnZ2VQ0vYNGEi5zW1nO5dx
cywmQTSt4EY+0PBbCXreUIyfNBJfGCPT57nFEjlEVn5UNu2jihFH0CvnBWe8cy/5zhcMLLBlsju+
cXDYdfpfPQ0wU+wE83Az7TiVeUfPJSqbNkMDm3xPhDTdW5SMbOq1x1z0zp2diacYOPXWMsrr6pwA
K0lpkSdp4+n6RPjYNwQR8k9En8uSg/50YhuPadRHZ50jBhtDfdCgkIBl5AwKb3RfzmsNsvcYxwh2
+niaE11dCPg2G8TPe9YsfW/xBVFeZFD3Nn6bhC64s7WZb03mT85Q2k8znJmVVl5MibEPURpgV2x0
u6gCREUPlB10zWfo1NV690HF64mhVsxdN5Y7Q5mfPaDnMQMbrqYFc5GywKY77vUclatiGgQIlpRo
7dCQZQ4M/kM4fRvPAFzXWKoPwnCk+MBtIrQ+1NgIup/v1N0173gJ4MSylFY71+8Xpge2Br6Ipa8M
5rE1dnmD8hmlB+WWDrU8knl0FsxJNQCRx7yEg8bdFkliXwi5NdF/Wos3gIodEhksSH4zmmonaubh
cQj1NadOofFsQG+va6kXVXrGnh0QCDE+tadEdW/E8+4dYb9KGT1jo67vPbcAMsGDw3nZN2LIF/Z0
w630pjP43TAL/BSaTCAhc3y1ZHaMI1ve0uFjYLHyKYj5KAwqfgrowDEZxaBOhq9yNDEfiYk9tl/H
HsbyJ4mQM1JQeNTbPhZzr3HFGwcU62Qz0htFIV5ISZYyD7Zqnx1Ar4KqhHQK7xcYdb6dM1O2bOB9
NnDtDRJ84qcgN4PU+hYDBwzOyKEfL93ZEBRDiIxNlo0k38DwjPd9pP1IWKaAu40r7sSSXr+r4hp8
IKyUb8romT/22TL1aUcRCpVxiKKodrCtaQcoQcTlTWL6yHbe1jDebF5R/GAGOzQWALNhZMKZg6Dn
JAGHDD1fLWMEQsNyE4q42DYN+9vcooREU3csAGJsuzT9xJKF21dL7ugS/MDOg2uP6j/KMdWpyVoq
vVlQ2zzCufIhEw5xru0oLutfrqNeePKfmO7nARxQEtVhTBpl1K0HlXe+mXBOo2N5g0OQNOncvY+c
sPYuN0l0SbZRbFFioIitAglluwOl1zVlJF1UlAGjeLEpKRPaxGFhXHHIYwlq/tRLhCiklcEk5IOR
jWeBRf4P4N5qxzEVs7j7gcUpiFvXF3r3HXcxTzW3GE0VrMTeE7FYZ4vFTqMUzbY2WZncGZDOOYln
wDDxb+Fn6u1t3Obd1m1pWtRSjvvSrdHzq8VPiym700qGlF3KEFvBVsvr+ujOzvegqjd9nIYAtvVB
Uz2FWzqeydHtzcOIskjysLsj4h3SeL0LPful69nIrXltcPd6GGcjHqZGe5HDs2lBmPKEfsO0btAN
zG/F5nlwOBTEFWcI0o7PABVsUpBr7V5D3hM2CffUeKBGO4tfDTbcJK1O88xZiyL7ktN7YGbpI0yo
DqamzqieYFodajyRmkJV1fP6qs3HpDWw1lU50fKQdZGzX5w05CXMii2zc7Gfzu4hYWS6vggWu3mR
WDzjrXcD3Mx+l5t7psTvqyaUh+NXDZs0JD86DZR30GzDwFWmRO5HzuK6RtStgaZPXqu5gAP1uOzk
WTDl6RfVTzYFUZpBPtGlf1S3feZdlDrZMc0kU0RnypWRRLKjcgygHbDA2aCwgxsTQPmRVsykdujg
biViBoupnBtORlRNJqW6KTN6zku7OZraF9xnbfCbgdpMvS3ZWafOJzNx6IbhpW5UukcG5+hFpzqQ
426H5YBau0Y9zZ6Z7xKCMIli+7a8GBCpWB8W1z7Z43qizqlo5QysWXBaR/jrFLlwreebmreF3hCi
pwLXSrs/c0l7t+FAwRJQPbEYO5uJxwEHxEGBLt5jXeANUGLHsC072h244eS7k7NzaAxnbzWD4cfm
QIho4V0yMt0+NF13JHHa+3PKUlAtNqgXI6gSjxNSeh4obQidkNceyhB78LXFzo56IXdeZwKNBK7m
d5Z5ZpKA8An8vJAIUYq6qL7M8sNEmmkJu2899h71yp5pvQbolakVOdm8AhJACBNEBRwTepw378VC
ANxJ25OrOdI3POqpECMyfFZY9FX31EkWU1EKuS1E9557pfY4MUMDTXuync+yaL033cHE1CUFjGfZ
cXfpKEEolNxbeeSARlRwD2wQOg6aWsL4JQpDGsxkSE9kAoo6JNa8mcpp3LSlnu0z7Wx3aXjKBL1D
pYZdS6KKdx3cCXsJRGh3m2SiPMjVwzjI8eCZc4nCjEUJzt9+5CsWMLKCUrnxzl4besm9nfqK6kUX
ytgWaM1D5WAzaUb7lHhUHGM1LKgXOODxfYliK9t4RTwEBStrDG4kKOrpw6MhHbybp/aJ98NBK94X
k/OA5L/p8oGxSTVTepEUsDJc46FlUd67TNIRh+n/lMOJj5u2Dmfcyj68uRMOxFzBgLXoZo07iOBs
HG44xtCnFgxCjU/uBGxAL75p+04Ps4v3nZHXdsLChLiWoifGHNShNG1kpNrdAOk4WJS0OXW4A9/K
Mcv0Z5UnByIFFF3Cc992NvyBocbnuMlbTCiYAOGCG9k2sfCaj6R//S5T7yIm4MRA9B5IrrvHXNrg
Eca9gXxvuryPOGijpn0pCXruuKjgsEkR/AjiBy0uY23uaKEL++3QcVHt3WKFGIYBub/pI5Z+Z6Dg
KIysFD4x/T5aKxp/Go0r3+ByGOYGn4L3V3LyOypBX5MTfjptf6xh8QRMjOVaK5Wunk1GPrTnsRZr
EjcUP7roCVAnkTLq6nsQwvJRwKOd2e/NsTT3yjZ9E97ktlomLvuEZ8jxz0i/l7aNzk0xd4GuWeVD
M9819BpuWyvmttllEUsaAIIIbvEdCPwyEKr+ofPqVhEGYn1geOKUb3j70n2dLG8VawufGS2Gqb2a
mfnazJY9I4p4ZNWjJkGnJ1zn2ApZAy19RvqM98CYuO+DJQ6I5+2EYx167MGXbqALcEVwbZPCOM8L
IM/ojP/QPdi9NhNXcRdfGXG+bSeFjv2RmUbN+o80ywLRoZrY12Tpxm1Xl+M5WoZdqo9Poel6VIfM
z2KRc6C0G0XX77Mjbk45LIiQcbYL25QG3IXPKBEFbFzLxGrNoma6eL4a6ysz5XirNfsv9j5x1pbh
SVeviUXg2sFwxcATi4caGKFr4Y4WS6LkScwWSwEoJq1hY63lr5gzJUuCxcB+vk69VlxlqaOIUnzc
GyktAxVNup4l0MjSF4XZN+DkG+9pIqR7ElvITlkcBAljH4CwXfMpHgnlcvt1IppWp1+8QCL3lPJ4
2z6n72gEMVbo7QOeOAxfRUUFkJmdwnhwAq9oF2ba07sqqyeP3zktwDidBqzQClLyJn6l828OokMF
aDYxmQt0f3ToAldyxQemlQn2vvhvUmPBkFYndqWhA17BM9qAyu1rsWtg9NBIOW3xXT1WqNFBM34u
WGJpwiKhWZTluW36w0hr972Z8kZ7krOwpR4Z/5B+c+nBxXS8GRQwbMKzfxNFt5ijTV0wGWTqwM34
ulGwsThiPdfieiAW6qOa4xUvxDnvPoDvU7GkNkYZqt0STkfq3VDfSq8BLRlel1g3/FpGJ7unCTii
X0G36+iUUHaQc6bd0K30Vvfts6Xy3ZyvJSfF2lzUqnsnqjSOB/ORNbXet0n/Gg6xcaBT+5NBbnRC
YxYbEWGzHEYL25ypBYvsk6fesdcODxhjnh5vFgf0w1sPSvHUW8OXzNOfPhe8MV7PhWHqN2FObj1p
/3hlJWmjtPKAFqaffDQfkXkpR7DMibuUg8c7/bSxT++KJuq2+9xCT1ow//sd8DEVxcu2GVEyFisd
TrLP/lYpihAVII1PxScuGqXR/bf0vALYqnRawGrwwmenmQ+z0VMfm5vyQDf2QxqvWGRkK9sZJqpq
pSTb0dEj5uBLkinOBWt09rEUNJ5xJrSsfrnoRX8QrhSb3kMLD9cOCC6gjHv0ngre2qn24QQ3fEgR
epq636thqY5mZ75iq4PDvVAPZoivZEho2UyeqF1kWpROz9j7vqnG5v8j8SxZ6CTU9HJ/NR8BJV1q
B8N/sxSA4LsF++fszddZEdu5ipYvtsfJQgUz35FMTFRqQZBcjJ/T0l47JmubbCSN0Gkc/0pMtcTN
IDQRq9/Y+XzoGO5ulNHdQuwRHJ9dX6Z5DVf1WpMHOOtO+WGq/M6pcwsTr3HpB/lfG+cZrofs3u5p
3l7gZseocYCjww14GuQ6JnHQGd6n4q5pcSFypxwU99u4RfhyuHTQ3lqiBoU7pLduHy1MNGVS3kkn
v4zDn7pc2yBHjZKvkPmaLCQ+9mp5o+kovsgCw4fRUwqt8X7CEiCrGNRuKlg4MJD1SvuZhfk8xJq5
4/5NyouEolsz4DWII2wE/3XsNRfukCFGYp4RHuv3OFSHKOfNL3CaV8fURNxrGq0/pfUqzNKAOaMN
uV1+pxvzR6/X+ql3yw/EGB1wA2pxaczgO8orlrq/0tPFoaIH0BQVbJh++hxkSUtGg49Xtf1zX2rU
vad7wWuYwo8JqPF1UY+Xs9d2Jr6T+AWl0QTUCBolTGAdKOT5PcC7/+K5eVgYwzbGlJ1DHTdCnzk1
36N2dvRmeNFyddBrK9yO2lAGtpXwupC/Y5F8xGelbbU++hj10TqYZURCkf11W4LQYLqnI2iDQm9y
/ZZR4rJrMwo8vDl/T6BsmFAhgOGjPgkiPyEAwZTWh21TGg9pX+ZBS2tnMIv2onXxfa9VXxamfO5x
nCJdiUewmL/HUCdYWLCFzoy0XmKnS++bTckwJjKVuQ8lsVaKRcdtRiQWdPSwU1T/CDUMdHPiHSNg
+ZQ7xbzTRvECuXMGWTJObDvbPuOWy0UHkaQfX5TWvml5SW3YArl6npEAx7x4ijRe08GYLqUBHRnO
ziIJggwmXj5bfLcLGDTypjc3xDWkROJPygMZIcyMbkcUusHjdIrZwiZRWPSBKkuoK3ryMojkPGf5
QAlewoGPkhXWuFXtzobkwU2sTezgSOqYjp9DJa+d0+t8aj39XY3K0HyaNc6vIi6/Rr9dqvAjTsNh
C4yKeFxIg9a02I9jlWq7wnKA79SEaFJjeaSK4kEVus8Dn94yd3zqHHS4fn6eh75+Ine6q+b+jSRD
dYen9NkmQTUZ4WUqw0uhpqeowltkN+ET4w0ufuZHMqG/ZzRtiOGjaWP0qdAo7/rXwdC5zJMizeOE
20AX6UHrztPGSVrau4cGL+dAMTMIGLZXbrus1/NPEwJMNlNx1+POlpN6N7wZ7bzlHyxSQG6DEX6X
KmnPY8on5YE0JUjI1CChEvvOyMPs3y98xJuOkU8QzeGy74voq3LT9cwXfwsy6HsriVusTt5Os1xa
/gzOyGXDDFKt1zlGmaNUh6Vu+eazYp8J7vxYAYHCfiqBd09JNnkDI2ioP9imXm5LCojS/mdCBNiM
kW5c2n5mM3ViucFs/DmJ4b+k4MIjZkyn5fcctRgDRoTP3LJfU48Ld2Y0m1FwfRhy8U6RqgufLjwa
DWMmWUaoiuiw9cwpMEv3ldYae3KKJm8T3DwsG0EyWpQOYrYgsZQG2Fp7wPf2HzWYuKBdruMRXR4D
pYObaEh3op8oBBKjfqhzjlILIVwdV8BmGZEQeUlHi30OP43mE4mnuYVUSJq5hwy7EB2/VtAq8dMx
bYBp+jlxtdwsekvto5Hf92ikjCsGzvhLRHuMjtSFGYgrl6CyzR5R6Sc2DCXkxp3kH+zuz0JEz5bG
opY2L/BBiT+ZA3n6ofgbagsbvkbzjejpbKpcg8t93Z8cPf2hdSM/FVX5wc3u2V2c5IhlFujB0D62
ntvsFUJ2olMrJyYXfdJCGBo+ZmsgNsGKLvPp7zjjUTJ/Ytl985kbvpMih6dJ1LzXeJlNmte4bLXK
Jym396ZU3nKo9Brc9aQHFrLUe0ZKUDthgwf8Rt+lw/BCSO/FY7lSyXrdxqJlav+lEx6crj6R3OlZ
B9aRgt2qI+rbm1sjMkuTe3EP3X+YePB0LmE6amAse2vn2JyRWCpzKF9ZY12E5Fhg5cQtF8ShHXfc
93Du4MR170kZTQHuQCQQCXQsnLhfc7wDrBel7o75LzsNECBIHwF808pvJQTycggZJmrWXZaOfLRU
nvpJG/uWi0gyzNysvNh6WryB4hhjeundOAmirDqhp+V+U2DigEHebRx714LbvyiGW2ekHp8OpyQw
DAOnXLvX9bG+QOJiOtb7dM1lvpPjIGvaRW0Hg7VGxvnfZEA5AZd0wmyxsfWc2dtUggiSBLJCSpC5
xG91zrsmlfU+EPx24w0ungFqwLbEMo6a4qlvKzYkLUEk8ISNEMYgl0bT6moIpALORNO2M+NLRs4n
EMOnKTxrddDRzZoZmR9RlIHVceYmZMSPjW3umeyGu6EhudBxZEx0qihSt91bVSG3mQn/vZMvdTwC
08PnLQTGZiKTR+Ye5CaWNYlqP5WKzk/p5ke4VkQit5D9Gvrl5U+PJ94b30JuF57uFEejsJ/MmKor
ORiIqhw+2pB4NsOC+rPhij8nr52uxqBxZ8UUlwcxYjmh1jTfDy52Dm2caSzBEhfTmTtBSdiEBv7+
kEh9KNHnHZdzaV+hrI+LAVRirGYuXxw+gYTwn2M1YJI2bDLmcluwRsgCXcy/kapdnD/ihjKC086O
uDj3LwX2yUqG2aOq8sMoaWXXVMjJp3aPEwIAF3mPoxowLJa0bN/n7/XCU5mG5lskRXHyVm1wlVFs
NZPsGJsKc5crmJASv6pNHUGvugDFIRIBD9Z3nWzDZbfxHThgPp/70S21hJjlkGzjpbgbWmlumYRv
egU5lMIQrsQFShs6YDxlOT0LERtSxb/JcfgMCJBI1jv5qJH19RR7rDtd1/ZC39URyjucLUm6kCTt
pq8ipNnIK/p6S0N557fWC8YLPJtOn10QbyBtiIqXrGgq+sG4wXXo5KNNz6Iny6+UBLreuDoUA/o8
LDytfcKX765TIxwC5QUfud/QZ8g/nZWodmT5uUhH/E15673kZVz9yRaxMlOrCMHtcUfdvMiCv58L
Jtn5crEz966dtG2ly+psS20FgjX/5d64bEkn80I5S0EN07IpohJJ2NM+IkCn+wa40sYjFkwqEul5
SJazjMJH3QTNZwAsm2ZaA8XoJKhB4YpKNDhA1CHkU49DhO6cmGtWG5zjG1r16IyB5iJjNDQVuZiZ
l9LaOMXnBC8goBcQqSvVW+i6NOZpIbomkZMCq/t+5gwsOSfDm1BkLeHVdIPp3vVhzezC4SmS6g8G
nLNhR7a/LGDCAB46hwpEGM+Ne6L+cwW1zBsvrW51E9s+VRzsbp35bptEyNNHt9e0HUccuWOV26gB
Am5P49I01ctutcC5s/uX/ZjyEo4CSjTUQUN2OC+sCIKKbfog5XRM6DsZ5vmHq1y+WWyeWm4nmtZO
d145n4nx2kEzzIGluIMMg2yDgj24IxV1mgfj6rV1Q7FL+Uc09kUId7mqEYpT5I3ZFg3yWKQxSHRt
LrYcTMANoXtEnXjs4wZSRi2zHc6AbiudM2XP8waHYWBTXXIiu8irMGVh4I7TwRrGT72nwByDd4WH
yb5HcuS8iWbgF5PhB8yzlzuaOjdLVogdx2C8ExBVOjsVh+VvXurvI4mgp3CNiEzZZ+zlxT3gs6vK
vigJfUCqGO5qGwkJyD0hqSknYoOog/nmVAHO3jXSsdDM49cU7A0Tw7cRJCYW25YYOBHbADvmfwzU
JIJHfG/JKdzbnYig1VCPmnqXLC0uhghrHJy65uNrvkUEf5I0UWerQCvNdeN5GPWtO4NaKbvhp0/a
Yoc1hG7LiT9U+wZ3BkeKwE89qPcyY9LTskYvNo9wknNJ98A3R7xLh+Z/mDuT5caVLcv+S40Tz9A3
U4J9IzaSGJImMEkRcvQ94ACG+W/1X7XAeFmZ9szK0spqUoOrG5KCIYoE3I+fs/fas6rRnggSNWlW
d02x0qvxpXFVm7MEdUmScw4IytQPMTHomYUap29oJWLgEiSNwBqcXgIRAucFqQh/NmxVcLclHUnC
GTVT0J5BsbeWGOHZgSKOzwIHQfrHzD3HR8n1oRRFS+aXtrbAWHEgFi84Z1GWp6nJjo9bnKBpXF41
kHxp2dZaIE91QwYNRPCpGyvCMBC4ewZv63QW748MOtpQXrVCwR+oGghHhOfsjeJWg4hx2k3iIEJD
e/HhJQRNulM1h7Ory7xHma4a2qwEjo8xFZVrG2tj+EkT+r9696wKUqwqLuehqjlUqYa4JrZK/+Gc
KvG4oRV3VBG+LDRPKZcRgth11txKNx/p/kXRQgvsPVbmYI1pYhF0Wr4tNGuNJ8XempNYMaAxl0am
0gAwxpU17912l/VHV+W0P9jKqojBczvw+dETSmgyY0aAk06E2jIcnEXBoZfJGRKP/gvG4WyQbQsC
T/G1UHBucMFJAY9+JEI4bcHUMEF2+yldO3uIPM2hstS7RpsRsqVA4kM12OMdO+Jku3s2lRFLyJp0
cHhbGv3mui+uQ9ufZK0jZ6d8KGlCIQEOSXYNvaXg1A6/gTbGcG5zgKnKbCKhoU8c00A8vNJrH/3k
a9GzpPkuePAcLgz2NtOAzXJYaaiy0kHpnwQ9x/2gljdDZJseJykLXu0dhqK9aFrL8dQoiRvqnXfK
6Qr1ybFK8GzYhF8ebRDFpwpp66Ie+yel7MjYNk2c2XZ7KvG+rZ34oisXzQqhPar02YzG3RrUToup
VAQHRlfF4gYM2BpKwq1G11s/OBeFKpFq1aG4YPK1FkgyUPl5EChmYx+kIN4OVHFIk+DrDFxwxjCB
6g1BkRWWaM8PHBfJ1uxdKbNPOnhehWcfCrJ9cBRDoRGjcABC3GtUjr11jUwscsvpNxyeUFmSCf6U
Meyn6fLy0IVqOUsXJCFzA/4cXUroHUKU9L5AIc4An5be469RHSYHVMDu4uHvnntXM2+5jSWX4dTg
qIuQPqNVe0WeBIAWvGuDeYqmIAx5XkUqsyheYaqKWZ898VLU7ly59F8DiCFTcTcqde6Vfau5osHW
abKF7JeZVvuPF8KwJC3XCSkg0lc4kQjWE2TNdjeckmhOWy61XY3i9bXJsdlNpbkYLKgVRYDNUoTQ
DUKkvK8AVDgPTOqt7/Ob14E005Xef/xkUhJxWdRNfwyK2GXnSLBl9mH+0nufqJkpPIei2TyoA9TN
0RLgibUKeYiG/4eqmfFM5Rm/6kKQmtrrWK5jUk4e75gdFcMeIv/FGuR4fEhSYZWY/gMlJ5FAEOJh
iDVexwxYUkvjG53vGZiEecbOXi8DqCxYhcYIpaOGnrLXY93XK+v7L34tM1vzxaZknlu5VDpU8ziL
MZfRLO1Aq8wabpoaZHCsHx7fx4echERBVtxG6+rLxCzlefA2zcDQmQAnZQt1e6cSQnIrGAL7BFUw
w1SwBdu5c3o8vkuRCHiGc7cGPIsCHZKhpJs5Gbmnxb56kGOcEaaRLAZY7QCLHr9tb00BTJOCH6MP
mA/HPn7FzAkpLCQQ2Xrwe9VHZjqd9C1tXUFNmlrkrfbBlnrqT15QQ8D0YCsr+nEjFHIthGvFR9mn
L7IpJSZWr8FhhxEncTD5cfMYbGANprm6emGNfDcbVd1ZAyIqZCDeS5Pv6tlm1wHPfmSjZES7kAkn
AgokUOw0acpFmTkj4unkpKnNsDQxP5D/7YCnHYfAj1rWR4keTukL6/eQGjjd6O92oKzGjF0pxSi8
1LT8z0wAOZSzrxEDDtwI4trRiIbDCbD4JmzK6AmVIurTEB6/PaXJTZrueow1OEeT86w9TJRNVp1z
PmtqVLlFkEP0IafRUa36qwvoEaNWCK+5NhjIrHjrYptxyxC109sQU/Fl8pKHffk6QqfiRRrEKcnf
aAvLk5yB+ameB8hgu8sgnXfVMDnBdEOZ+d1fhkijZccyGMdLXFFm15PAdJONB+zuzZVYY5vR5sxD
Ce0OqV6BsjbNxNrMEVux9NiHbPqt8PXViFsSgy5XFxIO8uOxU4ahV9z1olgGQV9cdD0p4MpnbEht
70CWiWeLOz5VNHaMsc3S3SqKQDI7T7p1qzVwjEoC0HLghwG++gceJuqRU5EldtLSuNf87EFkYfeN
DsjVaiLehOVH4MdINVY/6TZl+zE0BsJXytcHYN0ZI5CPqWE+1UE1sXc5F8XKWQcMLT2MTe0HOc2b
cQyRPzaxiTFMarRMe5Vu+HvdDZwf4w4uDQgGiTJxEYEdW6cpIGZ8cPvEIdah8Lx0bWoAoYUZ1r4p
vHhvkRhM1qQSXwzmxbMH+vGiIk1YlWU88Qs6SD7xNTwQ43UI48Cg3+wX3IBbd5T9FiVuxjF5Vgqa
2Xhs6FWFs79CQMrSDIesRcy6oMnDdWDgdpaOoq9Uck8pXXhLgrDBsJ7Qlefv4Q1hcPukKKE3h+ry
pxhQoF2ecpzi664OmCSPcl+YFsnAM6qPws5b5FLmNyWunXXeoMv7z0cLVf0Cd+CcazJbFxye021q
hJ9IzXcJtvdoKOqNSRdyNRQaOHhg4E98YZ141eGBq65mCGQe0bDJ8l2kWvcibNcPPFdtorB/EOmG
LEMZ0U7zuhE+D7leLzwoOI8FEUMl6Is8XdtNinSArNU5loJDcuHSs8LgKQfxF6VWZKsq69XjY7Mt
IvPb6sIekkcsj+384RFDDo1b28bNmdHIkU16Xt//40Pmvjs60bqlLG6SXgL1Et8y7eC7lCCFHp9N
RpxTvMtu3W05EYxvxJLXuK1b5AglF4E1msZNyZtV1db9R95S4yImNE6iyKIjGga+0dPQsBCtUffc
W0JRW3cY3yz9YPeht8udLvAnkcVvaecwqrUVTha1rdGUmCNa0v67D1zjPXKqY6++DVUQ/YFog45D
o0X9lxrUFBY8teCPUEPMFjYOANJt7ooCQxwpyjs93t6pcNVUg1hrCSoAE6nhgyHTIhBYaHTWDbvq
Zryj/mqN2j3JMuNUR/fHQhsEXgpJrXlz6lj1WVO881AGPIlcXKApWjcdjIVMzBWEXTZ9WeUnRGVX
mPQK6YOCX26mdypa8CGxgOwxQAYkyYpp9UAn9EJehtnkFsdjuRsVJ3zNR+82AmF/Gisteu0ikiYd
JwboPn/TmP1wFjt6O1SU6hMLd2sp8cFFbX4qhqSk94arf2qANys9uNEy0FDUOsSmtGk9bGQsk2tT
shg3Jh3dkZ1uF4/W7S8bLZYQAISY8SrpBokINO6AFkFU9eeoxiqvaOgNZvvOlKuHvxt+5RIIim6Z
8NbxTWl5KoOh4orW1n/fHPxSpNJqvNd+AmQizR1c26Ahm7x7jWk6onIblMMQ4lhB+9schQlLMkpO
j/VEEfkAjc4xcayAIFSoQhYZN8r2AWifRm/a0afg4NAxYnSSKvoCZ3B1WLGOFabBhdrW7k5Vk2ol
pQMdBdv5ShT1cKrSn0eFk7GvcXyF+6TL1lknqZYc/u7vReKMl8It771pefRvWY1CE2Mggo9qZcTa
rSR958nVY/MWM3ud7JIoEtUcKUuFTrOm29lezbSmNQK8DKND73EMdlyUtd95QepHGEyWDI/3Koqq
cxsUzMXnfYlZknv9+xQQFSroffpyazii/DUiDpzFdmBdmrLcK/GcqYLKdW+H5j1QgnSjRcwd0QbA
xIMrVKK033oE727ZYmk8ATPitZwfRNTKheSYOWShuNoKRrQsCRCWsPzjI0ZLVWff5iMqvSteRK2e
kADa9IBsPqOA9xWc8S+55GylxCY2t7I5xnZenXG9cWbgdmAtGd/weMNhm38nB1dV1ysc1rC7r+kW
aMeysJdSV+vjgxvTWeU/kT5/kWSGHqsLU4rMJy6Z7kmDXUm3Kjp7JdE0ofndMBLgtlo9IL8JEyGj
NcxrL0qwBZm1Q+bzFKdh6T8wMlofmxdBYmYeoPRD6/4DUIS7gz9IK9zgmgZTUVvnx1PRaLKXmx7f
GstqoKzCDmMu7STUZ406vnchs9usac64cKxnT75COthMaRx+kk/b+4mp0Z+MbG+dqMxT4NdsHpjU
ro+ydZcYl6IjdM+ZYwc0/JEVBmxgqPFsl//nkQX7DGHASDuPjjM4uwfA+LHqWyG1ciWcnYYSCS9l
BIqngnkMLhDAY0M5+Ti3lb2u+4glEI7PJzXEVGLVpFGxmYMjMD9EPypIvwL9/3rIKGnR+BlbXMgo
22fwfh9Ic0egNX4ox0Z+WLXDqrcZRvcP7oAWpwROQ1FEcxatGtOLOZdQItuz1xjcAAONavhqVEQt
eaL7hCYRhZMHUE7+/lHBGUL/pV5qRWXdDZdQGC+OrC0KB+veuyFzVz3/yBsnOeYgrFiNumJOsDaW
2ozAtDAsHYKo+h5MvE8P2uRYo2NRxxb+b+E6z2PTesu6/iGXEUuqnvKh1BkTgqj1aT1Khjg9WlqM
fms3M+OdEgQvFsShc83aU80MLOSo/NWevkshVe9vChWvDyU6YpAIo3fsWOZ6pEJErkWlIwna/nu/
lq6j7ogcUaYWiakctFsekLcrk+qrrEaFMTxcDguc5qJmy3mslY9Vk9WzzDudkfABjFrhcxAk/U1C
mXILGgePZ5Vq4QFRr1i2JaBsy4GVJBXDg3Wlb1VN/PS0jdfpmDFcfST7yCNClGzrIefZjJ59jMo2
esnaIxV9+daaGfVPbUcvAEGcv+uOyQUwP7KdrR7RJJq1W3imz23rrGu3yfelknM72cazCQ6lasnF
csL6G1fmUVOZlUcYuc8ycH8wnek04uyfHFLhpbH7X1NkdmsojLQGAjN4KYj57EN7MyFk8VFGd+ei
VbYDGD0A4ExCmR3h9EwjuNeCA1kWBki1O1BycwGvtMSRPBYVobrsFla75NadnoQ+MUhkJZMOV3cf
jpu8oqgabUzPVkjHN8/tXY9A5mh6w4cg8O7gWJN7YI1MIMAw80pZY59L1rMgm+RLo3NIdVPzzrIV
/47S7mpmmYs2ROyZrI3Lkq7+diy1+snlsl0kNaOzoeic5WO3n4fctNnG4+M5j+1z7g7lRasretMa
dcEj5cSAfb+bWnX32Mys2T5dmyq3MallOjEtcwbJ46tjJd5Ji+nBO3qSF8RxV5Gob4Umdd5l19tb
qbyaqb6tZqt5VerXRiqYAOx+H+kzEmE6gizpVqhPs5cxGCdAEVRQKcc/aza8QzgymCz2AEAgLt40
6KxEwxNEVUwdNbpB7oql9vX1P7+RpIG1JVGNtmQVXoK5pTCmwQ9yMWuN4fqb9qqxrmVhpeSawKS0
cOr6Tua6e46Unz1yG0bjrF2KkRBVVQao/eaqIszdvR2BXZCaczXy+Bk/XAtvRrizWYzlpLHDZd7B
CqDeH2kg97Wfq+kuHBoy5bo0OHUe8qLKTcpLKxjJ6mwarT+UjbHE/fmGthLENJZt3zKqnwkBwi5F
G8i+JVxOcuHyEYeSeQrTX7KqdlOMNZL9UWws4gFOZU6EOCs54eg2pPQyCJHLDWu1GMatUhHxNrPa
zmGdnf8iiS3TW3dhQsgaINj5AJ3UtAbh/KBkmqNWoe2Es1uBgzWoK6YqMRlKVfVqJ2NME46OiKLF
e14YaBQdXtbHl8age7Wg0/hWppHP5XBCbrzoo+rzTZqlvzpGnE9KY30kNn3BMmbdz7VntIHy1eoB
xBXdTBR9LCS0rJ+ylq6wWlj2SxKrpyiE69/mFhTwTGa7f6OE1YUckGDa2rMb3MKBmdOTbX1NLs0a
P0FyV+Ei2+hVzeZzSYInz33VlFdHv9fGvTFfUKgsat1eODjvTQNRNTWPbihL1ltSZPx9rm0JCTZA
rLSbNt+67bJrKjzrH2Nzbbrr3Oj9N1UPc4dWk0VlYZ4LC5e7ku41QiXo84r7ICz6HtOyouIa8DFG
8EcRb1c/UIaiKdohrNnS7P5QvVkwW5MB0IzANit3ERq0OSQhS5XR3MmaZA4aYh5EnH5pWvMZ3eYK
dxY7T6w/y8H7KnV7lRdwhaaiVPxEWJembI86IBF6+DwLM96meEVF0YPGc6xsweTyG4XSK9mEvLtz
HpKbWzvDiWfQjoleN5G3sGsXnsqWHwf1M4dK2EdMjXFHt17x0uC4AEeW4B9pabqMKwWrNnJnGSS4
2kNyiiClai6TzcpggjWRi2Bm2kpoiNpRbiqGSsqYy9tHiug2r/+bLFX9X6OJddUyNFVjOGpqtqb9
a2wt2fCl1w5xRVe7WEraXU/j/CFxL0lDuV+ZY8nwig+OVvLBdv756eNroiX5UvWQwdTo4E90b/eG
qIAcKHlKooOhYj2yLOP690NJdVtIjj3/Y47U/me69+UvafZfwsb/5dP/p+zx/w9jxQ0CO/7PqeKL
7n/+u/iso8//mis+P+RvrLju/sNWmbS4LrMTXVeJLJV/5lRxXf+H4fAWu8QpoVC1NEC+/5Eqbv5D
1zDbOJalk+NCWOv/ThU3tX9wllZtTydokWAV2/6/SRX/1+QRk0hu2Agct1RDhyX8L1ExmSy7HHWQ
5VMOYpr10CWiEHad9r/BEhv8Rv+CJUZV7tiQglSTdEvDnoPS/2tEbjVaSI2khBfQzMTedd7J34LD
Fc4Ys1wU5XeUDT/dGDQMKPM/ErVGlsQ4E2MrXbZedVHqmM16jusJNcfXMu2XmLh3sa3vqmjXor0Y
60H4ShlwXj+P9kR6d8yhcFSZzdb2zW4qxjsZuWWCqapFGpoqtbcmSjKAmRFBX0G+D8C6MrHgWO3Q
kQ9q49dQXMk+QS5WuN9ThHl5aJn/qy8JDjXMmodSwcWBbXNnGzOgK+l+R6w+Ve8CqcHBuojd6KWx
jW+yGjAFGfT+c7gwFjr/rdDMbcNofZGVZD7qgf2aOiRGwAxRsRprL1IXI1JQ+ZZX/YbIFA7zc/Jl
Baic4Ax4zfa2IMCuVK0frM/nxgtqSG4t4+PgLXdRO1iFxLkwoBMfNIZDMdoZu1CPXTzeiqb8ZC62
l8qhcTNmihxpFokdkYCXvEY0XnXntyyf+kl+6Z4H6EQFnutpy8okFHdMMygR8yOGejylUrtn85Oq
DWQ0kRZ9hMW6QOWwmP1x+Lc4oqr1eRrrnS2MT3oGpm/nO0AK5gLC/0eZAp6wT4mFiCFKaWpqRfbH
M9mzAkW9tJB5MaT2i94e3iQpN3jzp/c6tLUlCvPvus/uaCApqHRyG+uIqbBdqWgzjA0AJKSiTmIO
tNrEUpEJ6ruEyrQJMaOhPKKGmU8J2tGzO8QtXgEfRQl+1WwcBs4vpDltS9JD4fNDKO1BMy5HCiSv
faszVN9pH2G2yjy5Jh4korwr63E29U2QqSb5o7XUOg2kqAR1CKdRmjwBELAI7V6ntF91DWc9K6qF
gWxw6dQ1PxNegkZjsjCQfKTjqKygmVDasMfVqbPxmum1ijnWtkoJ2G96siPkbVUg9oBMQSZ383Qe
igqtwnKPLLVHsuTRxo1wydMljuvkN+OPZnFhhiH8kE/1Bv+GZb0y/o6WHnh1v3XyI+/i4Cep0y1K
6zximMX9RqtgVDgeiSHaOXNyKV2TpLGflTp/68kGbHhzcIjvFFUn3Q6b35BurBB1IYTMAhm7+uPU
7pNWNT+W0zwPwK0W0wjXIi4Z8WuYVyo4eF44lCsRhvt57q9zGKUWKZ5Nu/0Np10AV3L3jGCEj45g
9ihvSh26eZAzyi0UtNDSurcVwbeNkoChqs7NOKdk4oPV2+Yp76vDUKXRKUMKiRmA3qBlEA6ooRcc
FGtJUgTVRJluFNFwJaMgALq0hCW8l/Jmtf3akK6P6ADhdd9zBKrlZz025bKtASPBF45W0ilfjVj9
IRjHT70k26oF54EkDnOfYcUfPSGDxpB4/4SyUke8Gm10EqhK5UDRpQy06oIA8wjOIKk1X6S9Y6MA
ahnTc+yc/MqaB3K73EHDPBjed6bHCBORNRMHGWxL2zgjb9hoE6IT+eF18ZxEMl2lTC99t+lq74o4
jzgSuaG8qHgKQwSbJhgWoDgJhUZ6NZXWRgiTQSAKtwxJeWMjgZC5922HteF3BaknlqieNenQeI9p
pFfwRlOAbgs7yn2k5GKRajXKYk6TdBeI8pFDeWgVr984c+xqjtoM4hbt0So4qRooITKdOb2jh/X0
fDtxzgigPuCEjYMPjlBoDaxL3G/scLiSdPiLzuqxNPvXnHGFDs5KavRh6cOg7UR636/xeTaOu8M4
CpsN3ZhhL62guxCP8hk55T716C/o5rJUg3cL08dAQGmu2mtVHb5ogPS4m62thkkUFR+xwd6vKoww
g25d2vExIdjYbaAlZq6yai01olXjqT7NpKU2oUKENY/bjCdjVozoWPtZeiEQhtlBumx4ce+sDbsm
p2IqEZGRzhUbX7kCwpcjdejhPOnA2YVId8Y6PzdIwLH17pts1RIi0Gsc9dJoYwcR5HOCMJHMkAW8
KYpgqavo5QqoHLNR4HtwUfsktDfDpkJS8bsh0XkhK+W3O2vmx8w+Ux32VfxEivt2JMxDbZjSs1A/
FWpEL7Osf+u9uw8T7yNrP9UxPdDs0125NZLh3OFHhVQ5MZzIP9u22RoKot1xKJ/sIP/dMQIFIH1p
ihJbiH6vlOEGZv5N76dfAo84+xCpZ+996xnbx0aCqyn061L/pcOfcjso96SKdtEvPaLxZTXyN8A9
2mOQ0x2c5oa7YsTRO9OulTH8BRA3bXHOS+1L07prGr4OtYHltDvXnnXMC/ca4jFtQ/6jF65mKV3m
6tQQhxykSFRiXeUAiNjIzpYTk4XEDsC9PelV+kTz7YY/euWM1p3s50vVoVYefCYS68iJDvZPJMu9
ZcctZjbvXeva515HoYMmrUAr7RTtmz5Zh34gMSq3aCSLQxg1m4mk2toqN2YXHUtHfJIQ8wkdg7dd
pd81YB2vtmMYrxt0rzX08VyvTpCyazTx8k442QbZ9ifp4cfYbT9I80bhMGn3fHorcv0DLPYfY9CO
aoYjtQr8tK1vVk0fmhiKt6w2KxbZhJhBc4Wq4zWEjddKnOXazeiaixIqL9Isr64DoluQpeZ9uTGh
7FqCADRJcS/iaqhM4tOmg6lYvMm5dmW7ZI5hroXpHPWg/EZOby7swvvSKu/42zOza2goNi5CcHrx
OkLK3erqydYlJjWCndI+RqI0fgTu+JtR5FG1lD+gTEhYwpKAt5OptotYGpGtSEaCq0dzQ+TtChgP
cW5opsAgcyaDWgpqAHwlRqFwXTQvRamCwFLNpTro2YKmNd4S8YbA89NUyutU9xsmpAh0FLJ2lfxV
ZOI9UFkGBy8/pBqtyCTfV5V9gKh5Iufl3CAf61T7Vx1eM/FBfAMNxujYj8Ez5JhD1LglE/atpZZv
5YgpTQzvMumOUR3k6PWNN7PtNqSb0xTRn4oIbynWfuRezcZmjUm8ueqru0OdJFfXeCW257UhEMjW
8DwZmJeZunxwmQvuOPWXRioCEtB5qtbIpYbXu0fcQScCdP67NhlbXZfbmGAZU+130pzuBVIUpDvg
T2Z3oOPS3uluQzeeCktb9VG05yzsq8DHABosIS1tYiK54LTkCaIe5QVD8kkgPoknwa7CiJq9+6Y7
YqVkn2YX7MgTOVtGs5ausaanuZ9vz9xu/TzTKcdHv1T6s4N3ONVUZibFqk7t16wkRkQET6BW3x1V
bGSpfAchPoi6MGnLlhtGNHjc2TCpKFxvLkfG01iBj7WtDSTjZaNY17AZT+WUnCpW2np4Gwmo5sXU
rWmeZL0RY+ejvrlIAwe10JA+yGUygr435cocet/x9BfNQVmkdL7txsuY/lYeKzuhAiXX5FU5TNiI
J+17QoLpaaSI4JXQx6cCTUiwqYhLDFLjPcVvGDjF1SXtzgwjdDVIqj9oMa5STIC1oa+Kqbh3Jb9+
0O+lQTJV0qyixt6ohnWuCYLClX9M9dZ3RP2k0xGKdFJ1dbqS6p78gdUsl8WbNElnxXkdezYGOUB8
nhWusDjuaxbAQPd2nXpqErlhFL6CY340gU0YQ7uf/6/b41kOOc4SJN8Q05KZkcmC2BfqKZs6fyTs
hXS+o1s7p/nJ1Vy/zHQxzZF5MYMcGgjSfB0021jgvcrwhUTaxS2sQ2309/ldcKkYlASLNXytspLL
VMWaYHlbx/ytZ+FLgz0XoskyKMCbYCIlQpNeIYhKY9wGpvMUhDZi8ug6KOla1QNfF1QR5Q3Qz0qx
IdXeo0bse7M92ZVzTxXlwiW5rqhMBFpG+h4b3ER7T0fnbAFp7dGaD9Fvlqett0w7DxoL6PkwPs7/
SpM2H6MUP1xSemlucAeCI6iXveFsIfSREpCt06DwU7o9xKOWX5jsaLKka6O2TynlXo0BfC10uZ6B
SFNwY3oA5h9IspuvdNGfZSgPUqV5ajMi4UXXuboQoiFupzvXRk/YobV25ELK8EjYfk69Of/MCV84
7iBs0lKs+sZmieQ41Qh1gYd4FUXeFYYhFOIaJzHvoJw2Ddk6I5eNMWTrvDeW0IpGTDh4x65V2W6V
yZ5tv8yCo2Nda2xIwa4NfjtDscNHDY5DUuwuCl5DIzJ899Ly+MAo1smINYbwiXGQ6651/IAdvptP
wYX7FIzpnRTyg9ep2zAcj/QJluAe1oitdh0WjlQdjvhfkZCAgBTaMgmjuyoagF1ErgzmudPtk+4x
VDTNdQ6IRrMRwUp30RnDQTF0f5j6Zeqiq2+tTa3qKwsiCzvDUQ0MnwSqstLXYetRbTanwmNnUxjC
oe9XuPHDKFthJwHHRxGP8tGK7iazdG14az19rbXvOanyZPzKcqkHzirDC9FZ+dZMAF07ysWaKYkw
RLrUO6D3Pc7Xs9NlK5Vn6AEUbwqxNQpirAlSh/8A1tF365mKHoAS9uYWOPSp8URywi6D+9QzqEiV
tegJ+wjkKRHm2i2dm4uHB1DGrlVjX6+djWrJNdrj8+wFszz8+8muUbxrnufsiuQ7OCUOTYtBUJRd
3SglNJH0z2Lcj2mygefia6mxo2G0DoSzCTpjZ9f1kqPEsqGN72HmwbqxMMmEnDD561xb83qmccSV
2EWIl13jDFgH9VdcArvQGoRIzmp+IejWrPW03eoQxDLPXeceNBgk17/KQjuN0wfW7z2O4m3owhLk
nwqdcTuwB49A2+YX0UjUTYkAP7TF1jbKW2rc05DwG9bCyoyAlbf7keGdbqGXM6MTnZSrURIPbiNn
6ppDkLSv0NJzwE7O6+BgXxXuk94oN1w7G9PYGEUK/raJj61LoaibRr8LU4/TBZDEcSxhqdaHtDY/
yty7BaV9z2fbmToWf2oPjZM1R2Z09m8TOktXVi+FaQIByvR+OY1zRRvk6IZjbweL5uPxPUcbddKS
mTEyqqQd/8LdpcO3MIBvsCNUEv6vnSnNMhDuL0sDeeBK4y6UnxLLwSJ1mfllGg5Z3chhcGS5hFCh
3HI53VM14VUgyRLtwo0Gzc9kb0BIHwmUiReF62KJnhzs+Ryl/DFiaDfxTOuN5U130tCwCmktEAzE
P4B5fsUWanERKgcjIb0m8+jaVW2nr5KRfwdp07lW3JU0AUc5KqGIyH43qmd8TAn46Y4gikWtPqOV
/gGqyg+foD7gUc19I9X/aC3H8zEyJlAa+rRQuDV9cM6cNsRNhKxMjfZTjtmfiT6dX3pKxpAOXTm0
i12ltJ+1AlZYuwOgQVSRpzobaZAtXdFDqZVQXcmvg4GPmcNx3E1h6z1rCYQp7D1ZWtFnZyFDQZie
raw9zO+pw6xiCQbiT6jz/lvSuQGt+oMLl3twomeU2tmP0ZOQGs453kgTGf+Eu7offqqqO/fJPIRV
MKyVIQ9nvcBn33uvzGDP1IAIE3h5hZhjaarozanIksG4JXzZGneTKemAYSKWxoc39mfV4dmYCTKl
4Yw7wlrAVmgWzoh5LMREqrafrccLSRAoHLYseBGmDgqPNV50SI2NlquRSXaWPKkG2SUDIUlrrEh5
gNLfYvabxOK7tad6XavZLY/PxBIGCxxGaH95tTGAbVHdfHsem4AdR3s6ujkQSqSoo+S5oDKPNkNH
ep2TBH6ssOXELhpT/aMc5uBGfrkZkCh7FXNpd49omPFCmai3QAMurA6+qyIB+4xjsLDkW93zrms2
OiO9JJ/iCtaaCq4kbqyKxY8UJEuprOe+U+XXXoGNrHi7pk3uNUrJvVKdCu6gTWGMdBZ6pBVJMOg+
M5Q3ReBgKDJ0faTaLpF4jEbEfAhtNxMn9BqQAQ8zw3Jo6y83mr4N/M84WwAgAmVaxRtCP8a1TLJT
a/O0hRi1ucJg/n0xhV0dVNQl5Hdqh5pERJqhYA0CdAbGGP2MwI2NlvlfRo3TkFNh4k5aE5oLQxBk
gIqK0cfc/buKODb3wnrNgp5feaD9Vgn063H1NVrKh8sQX+OvTmRH+u78kmLcuEUh2IU6pbRH/kMg
ksFU01lj0yaCt63RNwsHLhEqi2U/n39JavVtFU+jgt7EubUWn6dqq6+mjodLDOfU7uMWQwVJg7ZG
FFume7TlqzdbL529ds7RJlNCyXE5pTk3XImCqTQQhw8uXuE+p5Cq6Ktlitg93tomkNnSUh0y9jjX
VFX5RynzP6Xen3FFtwut5GVoY/Ee4SvaGTWyoh5kLgCVeg2yRl3YA61KEcu9XsffarJzMuocJmBc
36xKmU5wADfTH/AqLPqu+ZagCnjKdHr5rMyD3mNpDFtfbR5k8h4w/L5P6+kcYEHf6+QlFFb8ifkL
dunIXircFk9Vj9N9UDX9f/F2HkuuI2mWfpW2XA/KIB3ubVO9oGaQDMHQdwMLdaE14BBPPx+yy7qr
qsd6ZjazyCpLcUOQoPsvzvkO/mVYcuIhitxfnsfQtZHpyeFzHLIa36QZ5rnlu0CP9zjExK+kqQ5p
DdJt4Gd0KbCgH6JIjouLUNW5Ai+NS6dpt8HvIKnIiHAtvWnL5NFTtO1Vp/p1rPRdloviUH9hu05J
grNOWC5g+vHFCPX+wT5H4vBylagGpvXk9v2KewijM+8upgLO+ZCHy8VwuzJL5HDECWJ3KzhYOh95
kkZQSagdb3rXH7TOvsKGE8pK9V7r8aSleWPMuKbsfnFQ5j+9Wf0E7sArAcEIk+4WjxkDVLfZ2RHR
HV1potMGrlF2pBuQtckRFzwy5uAi6+iK8PjuByXvzDT3bv0WlbrXOQ/ljCxcyu6Kdo8Lh3HMAHpl
hiK98UteZZ/oGLjg5U3Sq9tAUzs4xfgTSR+krmkeeqU5shw0LRMmbK9LNJe/OIBAHxmY862FjM9T
7f1gZuBuskS/hgC3d7V+1JnkxOPj484mERTppQuHO7+UVy8V3BkmHzsh+J/cGR94P9LdHC8YaRbT
9PbUHfhVwewn1oo48urWLo7wV9Afdba1Dmr9GjPbPzYtUzrMkj453mbudSiG/B8V2NRqU7oTzejT
wIyfy9prrhiXCmB5h8aDpqTGuNgUZLkFvstk1qFXCbnnVziFdyZbqRa79DtJn0/tFL0NDlYtILkU
ry7RjWX0pEKz2uhIxze5D4Sn93D866n9SINq3CTNk0X27cYfBAWIGC+ynr86m8s7EMVPWwGEqydn
j62e86HsmEhM/uucs/8ZtZFAQaRkKRl/+S6wp9SQr2UodonlgZ3kkF4eE3ec7jxbuLRtPMi2w9vf
dQucqYpuCdt5EpMPbMI04OWArOwmFGd6bPdhat+NbDFRrufX2fj0EEltLXdUG8/Fluh55NbAbyq3
We/WLM7IDuisaeOi0jsM/ZNhhc1ZRuWr26XuvpmtN8MhfToKQGmai5Wi1v1bJpfYxaYUWLPaz8Ae
DeB/6Kh7w38AimeeeYnMcxz7r27oPCIuHTepyuP9TFA4cXp5vo0ncp/ikKFeAuQSI+hxYjiy9fKW
UepAJVxNTroD0zk+KHzz25bF3CZexqKVZd/2dtw/WDqvNoZkDFBQatqA6KBtZphdERvUTd6vw5ll
iTGl31nUW0xH0gsimDdz1s59QVDVPKZMnMgHLIAwFw7dUimQ0jbml+fH/dlRcHwGFxZVHCFGCKN0
M6LAYFOZ7+ohID4IPxHsKfigGuEcc0tszkXygIXq1I2tuwl9yLy212M16YcnZYgl97b+yAmZcmOW
BJ7tsfSp83ZNZ/YyllyeESLxg2V2V2K85Q6DHLPksaCNjengSV/a8eyM+GyHh6Qogf3MUq063/uS
Dn3HTNqwq8Wh0UybgtK3uJBG4ju1u05zIi1q1DXYkzTBa644mEN4b3vunajdtzEFr5IolBpW4zwN
BShs0mLXzWxq5lfIj2L/UE1BfNIuizPRgTlY1WCozyAyfoW2E+yynsCuuZqPOgVOXdGKDdlzBzsC
KAWEVgwCtORTt3dAbc2WdXYg99uuMe+CWN/OY8K2aHFJEFO4NbKRfQhhBy+Nwoz8wJQ9Pui0cg9j
y4Vhe8bJeCEKyFiHz+UIUeYazoVF3BcgIkjD5D/SK5QBmjsdlssngcSk8Z06aBrqX0YWkzK4MM0q
ZKHWiNOp7OAKDdYx0s+yHK1tapivTkv0Bd0jp1A6v6nREjund/dBC2EuW7hiA9NUw8s+LJvNUARh
eO9C6vRgcvSqYkYQdW9OM9jbiNGcDkjIm8k3xJFY4zWDtuW2QY4BFAqlRpeo0oaOcehZ0jSkPdhw
JLb4ifd0Pcsum6J0Zo46NFydsZHeUGDW68nmLGIEvshurQ2E7Q3288XXb/cY9DdVoBFpFTjYmgI5
amCb0c40xrdgrnyoFl2wcvvkYrBLLwGEsb+u381IOCdYcYTBFDy9RoUEVtKYzWmjyPwgyKqczwxO
V6nb0V30KSDM/jsVMFBzBHsbySPIw9QcUKF9IFqHUZCmSGpdsZJe/qGTTu5rtOVcPdGhyo+9A9tl
Eb7TSBnYN3K9Hc2Q0JKkdddtbB8rcy5PhmQ86ZdL8voSAyKsDnH7+FZhi6Nk5LMzJx17gpBlVEU1
UDFGNZN6S9BpuQrUD0QHrtgU43xXf4Y6m5FtLnsu1GuOPaDfFFRLQp/sihqtNbtTZrcPbF7K45j/
tpLune10urwZ5tou7Meqt8IdO0Sa9K78nBSJFWxsRlgv27pO7i1YxefwmLYyuiFg8dzGlK6ASWF0
Mg7sKni1geG9drKyNol9M6Bz3TluVq/DPkGJC8hjQWmmOCTo7YAejSsL31tJ3bOJUmoFu4iPyo2u
Te0mDOqoEqK8exir5BNz9gRasraYZDt7KMDjxp+d4Ya0eDa9ApmZw7ydtBBrHZaYUG2rAAavMP97
2fwaT48BMoZNXYLCLWrfXQ863rMPvRp1MW6hxIodMUJ2zFTD9U13O02js0lqkx0lGITCJXfDS6H3
u5BX+MVzOpZubUfBWmSVf+qF3vrcfFuOeqogQD1GVZvYAYtN4ITuJZiTa+g7dwq31rpvu2brYCby
av8pihg6D+kIGJU0N7Rr8IhcPgtyJIMecgRcVLNGuJzdmGMG0tX22pUZfiXpbG4T8GRrVb5wjQJH
wb5v1pKBRF2v/eR16ix1JFrZf6nN4dUOkYVhWhArQhZanOV64CyfyMix83fd58ZhmjnUJWZVxZm4
TtvFgVzWjG7CjOBG96JqfepDio9RNim/ubkVZnrmA+gd6ZlvJWFxh9bQeBqzxqCPp63MbH8+oIA4
BwKsay59wnZkWG86IZ9qOEsbT/usyqPujsjK4VCHBCpDUGAV0YzEwfWAs7EGNj47RBYKJDvtEkCN
Z+x+jNorZv1NFWebNtmG2MkBhRa3ihkGXBsXYq/5bLcCEnVHi2GidF4RHPSM3DTc+wwL6nHAZK+Z
ehAihxy356ulNVeW26SXaDTcnQqwf8tcwNHCK5YCI6amAISSJXjOMo8LvjM91EdwrRqDfAGPTc4e
hAaOh9abNxXw2XYk31uifIyxXqxIb4i2jSCIo+vALILuofsdlzkXEHLfhu/Xm2DVCvdUAzXTOfSe
iAEdMJ971mrAJ8m+XjIUA4g3yViHGyyEDe40xahiyVnB+vPuWeM9aZZPTCMRFLWZt8oDO9ouQV3R
gFKomcnoooS7DKgoVdig3QSnhMmQQKG2RhZM9spqhMi/VMf48KtV0EXEe0SKUOFSsk/thMEYtvpF
xvG0YorxGTBLLoq5XUnD/i4JK5qQHtB/UbHTdKmWpmcsQbeUgFu7BZXPeDV2hwuJHc+qdc6DFWqS
18r14JbOo0fotpVCxFr63jJgb2HOJkEG+GjtebxqZTzZwif+ZGKd6u5GD1t5WMoFI7YkHJ+FaJ8o
mp2d98tvBEfQfCsjfOkghV8zIOpjZldn18JDPQvERwWwl6rqf+IQJ3mejB8aqZF20dWGHp1djqtc
pUiAHA5Fxf5rY6o43hbTFbZctXVa7yty4NjNak9l7mVvvt+OO68nrsK3CnTHKJ5GQI4rvwIp6vvk
hjbGSA0QXh0kVKvcrbuVAB6vUG1tyKJjhY8TcaRYB3OK4ZoL79FWFDuWRmqmkYxi5ipusrgymHvw
Z4qyuKtCCKcqTNFQUbXnpQ8NlkZ7Pc2MF/DQ3PsNQY/jMTc9MpkA2pRY33YtAMKVksmX20PtUpN9
F+fpUz83BNYZ5ogc3EePxWRtFUvNJFl6p8LFJILZC/uJv3GMVK57ZANrV8pbRKB3OjGotkPvWGf+
d5kQotkUbHUinTYY8uKv2ibBp6Kq8Xk1OT6ZMJVL7IoTg8/BErKvFEMTg+8R+VFwdAHTrThOWUAF
wWebqbdwRrNl+/ohiWV9Y2bdD0gzOKCR2266bjoyPbnt5/YaSp7JWh9bvy+2M/HAZp9tGwumH5Ib
UrnEADBnWjlmTqUos3vX8Anc4fCpB0a/OTpu2VX+DlfDRiHsOAqI+k0OC8x2+XEj65n8NgiMgEKN
TBH8K8qfVkX62MlI3FjTxMx8qxyiMHQDQHMKnQcMxivfYxxNCegcghImcNdSPGGpOSDng4DRFL8H
W92Usv5qx+QNhfzWWpQtnF5FQCC8zGD64GhrDmgADxG24l1TvFQx/FVMLceqcIlnZzcG2+limFuJ
b+DgIpWiZh5y9gFZsNe1Ya2FkROm6srjNJtsJxSkpWY8D2LiqGe1Qe+Pft7hrF47k3Gt6m6bljgO
MerssnEqdigtbIbEAaPEyAHSmWgcrOFLpqNT1tneecjTHx8cGQimwAOJHT47HcyMVCbVTkk4V/UP
ysvihsPz0A71oUoGQgsjTs0oILAySdaY7JJt7iMZoincZJzPRPAQP5qx6KrSEIJiqp49V9xjcEaU
13Ahp6o5FjkOINLrsL925nMnATb45k1omebWYxsq/N99gnxYFB776Dk6mh35FEnWTwfHWhhI+s4R
bJUagQ5LUvH5ZQH6oA7l8l8/RBlhJFaTSVCcUcIIFfq7R2Z1peClcR2xaYM6Gb7nSwQGZSDWM/cs
UE0vr7XYTXW3I0uK+SC8Zd90wMg24JwT9VYtqRdqAXvhqn3XsAzhszOQF0OzFZ7ZQS94T+lP9wKn
0CZQI4bkuF8X3HiAVhBdxY73m4XpvfBYVqH1M1bpekyc9MgQBJdOtfbG+GKkeEgLi2814wlb+W3k
8olZmEaoDJhhjNR+3OOxTA9zierE85EuMC0H/pIRRYTA3O3JomM5VQv7W4U8Um3vse+pHpj/gnyx
TQgyNY2H8U42QIvGMMH2pcYngQaQdvXOYhTnhPIlCeM7jxQqwYVol++jgTLIxHdjiBiv+MwyFKD5
qST+DfOkvVQeTABw5pv+fOVE0keiokHh6KPDFwlIiAq9eduYE7cBvdfs3/rgbBPaEFSg9LNmj1cf
L8oB4OSysjNOtmWBhXf5/Bu4Rznm+nhnaYMtLcCiKbmZzPrWVAFI31yCgZbs1jEpL98NotwXQO1x
k7GQ6GPqyLD7Is8KNWQHDmuJmgjsi9uFbHQIpSIckWvQ5kp0VEXSTY+YL2R5mWPdiABU0BMDwPUD
viVP6tY0QGImhfVWAOs36umqC0gljVGVbBtmoGm8LXE7QhQ3kXewYtiTqIDatMRDBZWJH6LpXumJ
qlXPMD/JEcWBlURbQtdfhYxnR7UNlfUhHY+xW6JPEyGbAJHrFohIc806E+lEzW+bJg7aXfRjcZCg
fYW66xoxogRLbWaj0mvoT59s3Z3tQJ+7q1oTYgelhRV/5YaHecr2r8wozvQdjDpJDkyH4pXj6oAW
7DeFZk1ZKG7bSLKyApygedvNiB0wHvPWKDYywMiAX8kJEVGpAYqGj4GZz8t+HMdo00sL5UxM1lAQ
ouQboEPOFqpDHq1TV9MxOXEttlnASeZP4PGyeE2TwNQxCYH+F4AnTA4FtEsrLGT8+SA+mDp7ptB8
TAmrBW4xUjwTkCAQhgpd37BC28xdBIOh4ArHaXyva8pmpz/CTqUQ1KW1BpXJ2A2gz8pKArIaIHfm
47PZGV8JS5dV6rW8xj25x2mAfNvjt8S0v+2m4oHpEEFxRKWsfDTP4XcjmL9UnYvrNIzfW5jGUCj4
6NIs7sdqIMUglPdtBuXZL+uFfma8eOgtcw+CGgGyHhuC6a4UzkvVAxMtHqacsWgemLzRQynWdNPb
vnN+d7N66xO1mcyFxiKZE3YFnhkHPLgxoO4zZ8emE/UPepAcmRXO+ApuUR6Q2V0kxbc7IUhEq/Pk
tkQTg+JonQwBFGnZg6NQoacMTwSzXqYPxipCWO5EeHNdoKh+On0InT4jMFrbmiybpr4U0u83HugP
O0VpN4LJ94T8iAxqI2BZx6AXK4cBXy6wUGfjt2ddjOxV5OqXESG3c3v8gv33lLHzZEj0io4JT5VA
P5fwCMEEfPU140b6ppFmYCZaR30Ocw1VypEbpdUC/yLYhlArJKZbswreyWbf1BG67D652k3JPsiy
YM/L+gS28oFIO7Vmi3wrEYDkRJWtHAdut2GdbVNFVA/yTEvYkfFjvaZD+VZp820wQRha3adXeQ8S
IHUlqDGm5R/Cyvicm+4l9BDxsF8/BTWqM7vi0yErgIEzg2E+xty2JlBl02m+pbCOqk4fiBG7RBWB
FzAoiB9PotNUZDd6DJB1Je3OjVlqm4zrQ0oAyeSOPPpfXWMBiOxZqSP+IJXB7Ln06Akhqb6ybXqK
zOnkJR4tgOEcaFOpKKPoahqU4RgSELCIe1haCXL69BYcx6V3i2Pghl8O9I8p/BY9zgT8bk95i3t7
YveVx86nP9XIIc3wZTBhTrXudBuP42sR8gRAbyRFTdlH19bRprUcOPP3cNFaeMv8UnUOYzms7UcB
l6zV1ioSRG4KJ4bUXL/5MylRRy7Ez9zu3fUUomUPauCVhX63SeVaK4dFhzFLoo1Uvgb8+VIsWeNY
m1lA+Dgl2vO02IYjzGREXK68eTqQuHMM+DWj2KchgMbq0ghbVffeiOmrKqsPye2pUPjH5nxsp/6+
aJ2jXQ8fRU/92JIiALmThvMUdGhG2b+iZNHBry5kW1i3p9JkQ80UyZYxEnTjK5WYTK0EFZUQ1af1
7lEUV014LTP7jYR4XA7YASk5vKP2p6fOFBfpZTYoGHwgdmaR0pOdIxUe46y8EhF9GuhKlPnkojJk
93UZ/IauGuKeVX0ZbntdwL4jA3KgcUxmX0vNsk+QXUPjA8n+zvXkuZH2syB4PgKjz4CotnwkOf5j
bXW3haX3pEXzPLakNiYtvy4pPkPPdMyKqED1bxHoJXIQZUFQcPA39uOEHNuw4Fc1PkVkId5YmxLz
ED748XBulXEbD8TrtRIoGgR9+lPrRdTiQ/c9ylrI9CvFrQTkrfcCMtoufGac1Z//ElRvxHaL1uFA
efSCiBWkVMFJnwyYANow28ZdeJiz+Gc23F9NLM46/t0X1q22nJbIJR5p0BfvBkDl3l2WvFyYrKdv
a69DNp4c44aqsR3YY7bjR0Ua+fbPX3kYEvLRSBNs4yO52GD2MuM5J3O+1L8Nd7qYYbfLC3PfmZcJ
8M567mPk/yXWhbjKHvOZ+B//I6Yt4Z2GGcUijJhFEBhlZVFr8DBasknWzk09krxlJ/ln1BAZVENi
9StEj2OnDktuG/Uhg6qQboaSgS/r/EJQi2yZc0PaPLFLSzZ1XILoEhbOL7pa1/7NKos5gJnclNxG
q6rgIUIq8gtKFSE/c/QhycoExEtoUBdhsrdu5fjiZyZdS8U+fdLA83vvqnxuiDIHKIHliKXbWF41
5Alnl0fyl5eEW7/pmZhF8w8gTXTSYCPbOH+dIvHduha7BsKl6iUSDygljyMsZrNqtglJvivpMP0q
SUCojPGTzYhctagqB0YFdCP0HZCHnrJYHAeAT4Sx3illPU129Rk3BIqyAgX3Ef4O3OQul+57xx5o
hWOrLXosIhh3OIS8S9SH9074CEMCElLcrLui4aLsjQDfTXHnBOnblNQVA069Bb6ht1UPxUDY9TW3
63MXWjyRFFko1RPEkq5cGz4NA8VutZIi+x14gDjJQlrV3sWOY/wd86RX/H53/Ujkd9sS4pv1yW83
Jqk0fhnq9LtClAuH4LFX8xdrOfCRZMARgk4X231X3CYFibqkYtIxz0jPUW9tS8BCa/tgWG8+Y1xp
zfsqb46yE0dX6RtrJoUXeRTJmQyx09reG035qvLmEo6KcaXoVqjF6An9GkmRTeWadHeJ7JEC46lb
+SOfJAfQa4uQCxAo8V7Lvr4gz2kVvwaR/0yv9ODwZTMXInvpR08Fwvyg2yw7Ik+4N340P+nIeSH9
9WDNzwOaaOT3Fynza95QU8rc/iHX5gU/C/4pAxNVOfoPg3EXyfni1eEZv4hYL18F9BXO3pP0xl+9
b2IIaxkYoxK9M2GT1CVwYNJfOmK/WJn7qlziglHqZR6DBpe6rIgzUIN8C44GJb9B7YrjqCqeHVbk
cdutKzHAB5xYXoCPufiOzNZl2Ka7wXVvFYG4aNr1ziq7p9h1oMviaVK29xFJbysU7zj7PJ5vMYDq
FcWtq0kgtMqA0hLW91wiHnL4mb3S3HgMgdaF3373BNexOukPUTu+yGY5c5BrgpjOnoeIKKS0Wz6p
uFyEQXpdNG5xxJ7zLto5inGg1ZD3HUCfgFKffBN29BTXCXh+H+GnUmuaDl7KNqJunF/a9l0lyako
+yemUK+VU6ERK8tfbp5Q8k0ElabePZ6ytyK8c8z4h7FNYrdfrT9+FIV/pog6t0sYkUSdnQMmcHRw
m9apsWpE8OyNrr9p+oxynftd+YI4QJqJVM53DKZvfAYPq1Jnj5TDAFQDFPd05ytdzGR8dGCeyClo
PYYqlXE/lNG774H9d2rjqe95RcYAe//ogdfo1c4REEGwrd0QxLXvmmE/cjmhsXioQ+6ubpx4gecS
m2U7PsMXPGcIUHa+3b5EApEA1AHY85jiavIC2DS0NtPr+Chm/b38eGMVPk/9+GNVkJenqr/F+U0B
01N6oCuCWd8zVG2rXVP/QoVUEvbIJdQQVStMk88vg3nU7bNxBEJY+iyPEQ8EO2FluLGxN4SLS8nI
9G1uoh2DrhBA+ikBurDy1MIpTmHm19tgxBoei/E5lGjfpYMdgJGtJFYrsfZe+ky+Bw6KPkfXIbCG
ROmtdlwAPM46MiWf76ZHDzLe2cborst4jan1CkBpgGgeXVtdfmqf8alomRZo+ioWn5t66dKUS7IT
H9aV8Z7GHarXkG0acLcPo0nvG8b9iegfUNPC1h13CCTU1rxBbxQdx1bT3Ufg7M2UV9ipAaBMCgC5
BXNgG7pyhF4iii3lQ+2OOdil4HMEywPmdDJIwKuI7YWbu/XZIcqaTQEDaMXHhp+9ono0q+GU8OIq
LS2mLMFZpRhM51SUiA5NqH5AKYhVL3b4HZd5GFdFlVxRMN2lNmq2FiPUqjcHEIKDp9eWC0UioSV2
xHi21RkRIBFJRXDSNvWhOY3TjjUoQwLGJJgHEML42W/gecxxHbF2U+9NlPxCNOFyXftE+1muvc+L
nDRb721ErUOh0/2OgNUtf80Wpz+ZTlzMpVns5UR3SBuBm/3SNfY58xWh4bW8cq9c6EnoUCWruRY1
oj2KX5lFcejKqt/oPNpZnbsDukxKWLgUNjZ2C6e9cdS8T2wW/fa0Q62Fmhi6x7quxLFJiIiv5c3Q
mm8uXVrkafBBjG7S76li29xXwPa6PERBROdNr7RJ2aWPuTVCuORd8EYn2goug3SoQJ9jWLHDTxm4
32Fu39BSfQE0XoHvfso1aNUYdCIw9bdqPMEejhB7zmfgfueEJB87yB6Wb4tO+3OJwHTy7g6TGeqo
dtgOOe/PwObDq+WaGIth7nP2m0W6KSf3K4SZZ1TZZxnfoMPL1m5DqWZn5lsXuqelam7s38YcPfvw
f2BlXMOEvS960eVnbAz7hxQsg1XZQ8UA+9Alz77LnpUJ0yH2NOs7TQqvif7KdlIccnF3ZzBdx5fQ
k5cSzGANmYaYzwkT2LCanqKk/bLrfp8U9iYrJRMYC9dgHWE8rbuOjaF9nkfnvkZx11rlJx9h2K3Z
UQ2AFTt9F/rhjdFWjxBHqLIa9PL9COeDiVLprpNKPwQ5bVjE4zDgB+F61RvHbrBeyfq2CsvfQwm9
j5CRAcl9wdIBoES2m61CI6CafmGw+GQTue1664XqaGfM7qNiINB0jA8qrtbcwj3Vvy3/39jNLZ/u
Q1syN5wDlNoQQ8oltRCwJ85Kp30bKrUyUbysZst4DNm2Ivn292VL0kKIFZDQspjHSJLZHExXOLwj
avxmA7Ezs8Lb5Xdomotn0u+WzVvrowuasv6u8/WLKzmKvJjFURV/UXlits1cvHJNRqlCoA9lB5Fb
mXelQ/msc0E6DZcfpZ1J/xtuQlIJujC6M3NJGCbyPa77lW95B18myOdMTtJGOZtyRm26vM6qH8Uq
WwgiQ5ufydi4OhOsYmk/odgB1FXQizS3fd3cZSPkUR0kD8tvpIXe5UN00tH81dszdMznpKjOrH8+
24S8chkey9y4aP3g9tNRS+O9nb5qs7nrDPetlWzbvdq9LyMJywS1JoN+chMkMiaFBrsP3l2Y6pQS
eMwDYFhZn14FRyazD/0radV+6sNLJtDjoc5fTcxqINyrVUuQWw37gs05l4ksiXI2q13viL0TfPg+
roJyIvRqOMrlmY6M4nVswD110Xb2xb1l4QZP2qM3qxtNaO1AOxFQRgmzvWPfcqy6DOUeex9/vGWv
buGDS4n8W0VW8wTAHRwdQY1ReR8CBUabww27tOqxE7Vbl5jz9YyvMqJuymvjbI3oUkrNzByRwl3O
X20NzLP2zXMh2bCm9JmbILbvq866yebkVbf1XhgePsnYvI8HREhstujb84snKQAUeniubbAiuqje
ONGOY3qFZ8ieO3kfUO+4vNW6dpnwAH/CfYA8ErHQkx1sy9G7qzSSbV+OZG0YA4qHcUAmIl6Suvyo
KNizmGdksDPOf0cdbDbKq4p1506icMQB/hvX1adJxNK6bmB9Tp8xopJ1GOsvE5VRhgFdZYywgnJv
B/A6SxWZm9iuX3PGlj1QoVXmo2VPmM/uCJlwcXojvkBIYvYvwGmIeAoZSFstU0bHGMCx209F7tWn
aroh7xtvFbaFwqauBl0Pst3Eve44PwkNesA5vWX4Tb4Jmq8+hSuZkWRuuER7jBIYWNVSFpBvGjnY
CwZcEYVTPIA4Wo4TUsjAn02hxc1QkuWVhDe5gyTJ6TN2T6LZp3fSIKsvLjlpgGogdGTz6TufQRox
qAfZSg4m6KqlCYgctr9x6u5oup5LZR3++P9KZPka//WrrJACgoX+t/1PefuB3PxPIMx//uN//Ft4
MH/jxWw+uo9/+Jtt0VH9PPQ/zXT9afus+7f/ydcPf8rlv/y//Zf/8vPnV3maqp+//vFV9gUa6utP
GJfF3zNY2Hr9+UL959f/259bfoG//nEos4/i+x+xLX/+kX/ntvh/sW1fOUqYnm8R32nyxf4d3OL8
xRE2ra6JgtbCbOGBOinwXEd//cNz/uIt/4Y/6LLRcSz7P8AtnvkX33OUja5HWqwElPv/BG4BGwNl
aQrL4vj91z9801SuKyQBKbaALeOY/4RTseTcjlPaKCCQDpIHE2mOlZlXo0+Tba0y3K+9OhSsytBi
zQX+3KTbluToHAcz4QTMf3SOljjULZknMuVsiQGpCVPvQ0JU92HW46oNq2A78eHjg7tL6N8BTAV7
9ErNcaA92rdg+Tdtk91btX20SDRLNSU9UC5wU56WuyVz0bAsYw++7kcYbXzvmmS+AXXcoTQkHSyI
p5sEfeS5cRY2S2OeZsx4ez+Mlw2B3TyxgVucdXBNvMy/GROsz0OMz2+JX1IVoprEU/Sqs97+3YPw
N4TRvwA1uy/jomv/+of1v3l1Pd4jTy1BDY5tm/8IqzFxxtaObGg8w+o+yy1YHKU3YXSprSubJwpV
lvh1ve0kEEu3S96QbJI63aKRww2HnC1xPpSVXdhVvYw+cqj//ucT/wTTWd59D/2PzW1lO7Zpwgf6
e5jO5KK6aoYJgZ969eomuom88C5oLPfUj+FNF7Iww0VL4FvSucyp2cGniCH3swgfe1mdid1pYV7Q
P/nYYE/emxE3D5UbUlLLbFxkM2fQy29THMLe8Zf3O+7VvqrSX6JijBOk4u7PJ4Be7TzXc4F1cNT7
2a4QBHK3+BX5g12d38z9fUjEdlhl82EciPoy/Ho66cY6dA53JNEO+pZsOofhl0YaK7JHT0TWmiH8
qvKm7mFGQ0cDE/92dWfcll4zrKPEuQS+b9/lAwY/RMbMNJG/BmQDRjPuVyI85503AFD48wEp8lmv
//sX3+cz/M8fPfBL0nZ8z3Vc213enK+PKyv45VH6HwVeDg0Yd4mZTzcI2R+rlEgqZEj35ZQj37eU
WjktaFDLnHd+EOEMrKcnrA4vTJmQQVV5tW1ZJ641Pp6954IbYbvlH6FCvyof/Qx1pbUYTqNyHm8H
qRJqfgxUu4ImConMwBzYaEjSSDU7TsthP9Z9hz5Dq7Kf8cNImhwDHfV69tN9zvw7WiDOpiePIobC
o+KivO1cNR0DpGirqUdxPGVEHIDrSfFuLe0vIXuXJrTrvWr6H6y6yQWlRnxJ5/Dd7Wt8a2X3Faqi
3f9J5SuCObyIkCbfxaW7zwpn4E+zBWENdwSXaR+aFoFKm6OYyzL/ORKLSEONS9AkdRz6SPZShRn/
H94o3pD/8k4JhCmWUJ60OcU9jvC/f6cGx9WZ1eE/IhVk2JFBvvZxeiDGTO5BkSBwVM69q/Urgqdb
c7LgUg3MN/xEXiRY3e2UR5jg2qbdmcM04ef9tFW9B7Nb3QYjA1P8Mw1+74YqIcETHBpOd+JtZtbR
ZgxjszY/sismYEkZzVE7NrZcFtj7VpnGG6MOIhdH50S2WoOSJaiOMk5wdKcKoElqPEm3hcuatjfo
FrJ1XTeklSgCRWOr2yb9PLLDLtLdyL5xm6YjXujyKTbtg2vhw8O41rKhPs0e8Ok8bQ72xMncU5hY
CudJmd4y6XtLFXkR0uxJZvS6Q+fCGYXQxWrbskCujrQkuSD85X9Rd2bLdSNZlv2hQppjBl7vPJMi
L0lJLzCJIWEeHQ448PW1cCOrMjOquvOtzfohwkSJ5J0A9+Pn7L12ZX5Oogs2jj/8rF28F12EBkkE
6Cqr6CbR8XJAcj5tFwCrwOJHQpVErTPFX6LaCi4ZE7DSp78LlHqjwkBuc4nJNa7JPQoHZW5Nt0fS
NE4hBE6DBDWPjA8p+2DTGHI5fMpwO6isXPtFr5+x/3ORowjr4kMA+fZl7u1FjvwTL+Q9T/gXPOIf
vkPoJo+Q4BAti0MuEZg4Ash0mFXZcRCMzwgz+wYuKTm7jbcLJbkEuZG2pEiZHkEvPCb8eHlyI+sb
bRBMgan+1XaS2YlByPoQoSTJcHkvTzNsjeCSl99mKxr3Ux/8Eg0h5qrDXkzA9Mlq6c77QxGvBvOr
iU8aOXqLKhPRsu2SpIro7DolHSlDiqavoUhiHl89Se/WTg9qCKpXpla7Yh9WlfoGohgGUGWsioJ5
oF0W57FZaJV12OxLWryiB7QACy1E89OTwC6Me927iHtHr9gV9Mg21N3ihu4iX8eROI6+eWpNIssd
QlVW4J2hPQToQ+o0+gOMJ/ptnLxBi6+5ty9eT+Rek+RfQ2HSm8U4ly4TgFquM8QjgWm9Krdd3K2M
i13yeMksfw4KdBTSQi4wGR0iDUudq+gAqdHnVHE3FRh/mURfZ2/4dCIr3SH70NXgIU1wialAm9Ij
+KGFO7Q+vWgbKJQabZqkTOaisE4OU9Q/g41HLMAghPx2cYRmVZ3T32VtNschDN8d3905BTIcXRWf
ygk/8ilCtuFkgFpP1fQjS/0apXBwN2R3K+wp+ZOH+GdR+b/UEo/t4J8rNVOwMHm2EzhOAMvO+0st
0Xgx8QYuA/MEANXZXQTboT2fCDMlXkOG4Pr7EJVgW577nIZVN43cIn54NcC6H1UD1Ndq4yuQfvPk
OOJLUTUSrAwt3GS4TPROWH331EcDIfZMicgssXB85GB47fi7GwIXzai9NtSQ5tXOSEvDmsb8JXZc
6PWDe2pahp1dab345TbEnbajJQCqZVY9YjuqPKD4h5BVmzHWRav+l3LJLfi/76jmUqz+5S1C/uqA
QPSgHgIk/Nd1mlaN7fsQhtdRwoob8nkTzkQaFmfubdIvkW1LU1Zl1pIfuBoJZTwQ2jDvYm7nnUwv
mVY/e+YIBCPeLCNYjOYuiZCldf03T3ThIf71iTouykz2cMb4f627tG3UVBnEuYsvUUevObcq425a
7DAwZ3FgLQkRDpoFdDcSQ/tYb+vh31xPy+niL8+BqtTHfCZMFnPL+guzEdttDGViRAbStcde58OZ
Hu6+Did5Lk03uUEniXLa3ENX7QFQLdVDywKzcZs4f6oCBpIInJi3RK57NizHw/hZuTSQkH08irrJ
q5gy2fFTFSEbiEukHHleh/u6CiNc1Imx0ACM0+NPXPFyT3YlOeyuOE3L/4Z+FKdGzxwpBpGS4WnD
s830E7mIxslK8II5ZHHYVJTM7Nt+C387d8is8hr/qeANPLkSKzLCxpXQaYjvd8BupDcgwZLXma6y
moiM+jcfayD+x5tqUu1T7jPqEiERoX+pFLrRR7ODtYUAFu8nukeNmwhMx4jKHtnii00ngXyjcd1D
ruzV0JN0iny1NfOPVmWa69YnSrq8ko8+z0xN25LywdDkkeVNsA908oU8r4POhncf3icCrOQHA40E
Hck9IuDeTMM3J0HQQKQ2ZNkiSPCJvmDUIpIVbBFT82LcujBU8hGxWOMfu3x8QkUNRFi5PyBuUXSh
Y1qhC/0knB6rpc/BqB4Qwo0gAOwixrtI8YyeCeGXhyiWtsbWQ6XACCNGhO0hVV+HIygBMNuHXtA8
8kr2FUW4sZEl75irn3SZnobS/mo32bqxMM8Z5NU62Q+8J84ZXfAuiGDtYkzwAcx1n8mg7L2TY/c2
OpPBXdCtPEtzlAuXlj7QHeIEeY4h67YtrVfHwvcYE7SGuG1F4ByxMo7gPW/s4VQaeySexjkI5W/p
KcC+KkV0LOUFIzkTYZfguM7M8jXqRT4eTMIbGq3T2moXLr1Ivuox5AhRrapGM8CHR0jbmkAbEfrF
xss523UQMix7ANsOqD6Phkeo+Dohg7ssm/JWoz1MvMg85O7cbVX+tZ+DP4gG+HRcxs+6xQFY9+NZ
R+9ehteucQZrE0fPliPWDBa8fVeEw15BXSjrGjUnox7XsYyn8JM4kAP6WfHsU24l8I95Bnx8UQqo
xWvZ/30/P3nXEtPpGuG/u/XRUAwSF7sHFjVJ0UGHyoQMkoUnOzGOFlTG5/TdmOzvuEycg+Hoa2Lr
76MrTfbS/sYu8sLH8JNdiWkAjoqZ4T5ydgT9BbzSrSaUAh1gttJMdCEX4rIISzSpTsAQQVTRrtG8
j3OJi8KMwh+RX+3ZSfaxF66ojuSxmvlAarIsrvjQroUhIFGVSOu7SZzT0pwPQxk/zQhd8SFLjs9k
MpCq/iqC5l4XTvehuvkDH+h6dl0sYLR87y0917og0T4tB8TwBuTunDS6dVEGVwMkEssgYzKKsiCc
61OtXsoM51FO52mNd8Vb25c20SStF7fW2EJK+DUA8KJcAe3iDMH3nv4DsX0o4xZ8BKnDx0L7nIqK
nv5pwygA51BfZB99r+2t63JnVtwe67kz/A0XLzDGeQXXTF5jI9mxw3fkM2J4zkaTVNmRNq3lPTez
CF6cCFmD5VvYAA0mioF1mznK4Sn/w26j4lzJCvqFFaMhW3VdhtoNOfkqmTDpIexa1JhyEwwtaHRk
Pi6EIc8k9MA2zWdG+wguwrygAzSQe6ZGXEFNStzTWJurwsnuVWOjyKiY6wuaJzl34dpzYNjgKJOZ
aYFoR6xBOi/DpOa3MOgWhPOMlD7sG9JxfbxwbnNsmQTuQmu4N5RIRel/1dN417UIIcjiLcTsP65a
6zS3RrtzjbhExc3QaZSvSbaAdsA64PVk6j7+JMO03iiHZbKbfw5zQO4o9etKAZxLyu/JpCFWdvgD
ZtRiWUwKocagixy/XhTkaBDlD/I9YxQa+lzG41cTCxswqyY/JUiTdWuuEPa5jN044DlsQYTL9e22
Qyu3yiXBVqqmu1+2TNqsEq2oWUHCEL6rcavBS4u7+oZPktGcJkVw5ICYWOrdBk8E730HtRRQZe9e
oynuqb1JNqHTh+OqBP4SwdnHOY7ixvdpTWDLPDg3jbCVnGInI+PaLpizt8AXuxkJtuKWl8MuR9yy
5kCfUn0FDNCQwlB081YHE07lIWaUy3VPn/JLVzHVk3r+4YTumY2CH6sTjhEdNAA+c0xlZg68Y8nj
xhPJTRPPTCowE6Ycq8hHlRtR5wQOdZwcPKfnWBSScdTgG1LfdTDyamX46s2Qj5M4fDcniA0Dvu47
p7Lpxk6Fxv1pYA9aWcoiZpfM6lWq4y9zj8GVpIpk47uk5GjjSgqju8stcXHpCsW8f1uT+CmuNcZb
zHpIe3DvZZp9xoVmmXfxFnVQUQOGkCsMn/Yx0PW2l/gEwoLeftkInJFz/tuDHXxtDWYkkJbK/Xga
wzZ+CUwHw0FrcDJANs+R2sIxPnSrsi/NvZLoSYYOSc9Q7u1enWOmuWz2G3cJbjNM/Wq23utgmv5G
zA3nJyPeuy7ua9mNKAmChBNB0nOKb15za3A4N7CvZl5cHpifv4uWk2BDfW5+kPlE3EXLSbsbfvTD
qSDrvaPxA+xmnbY1LvPOvIk4hyOCFdzigJjCitgpHLPbqCdL1m7Ep1FZ4a5U3t20MTRweA5uhtox
ZKuBHWOzwS6FnLNaoCpp+80sWXzD0fpi6/Bt3HoVmxXr4XFBdfkN903dIeYf45YJaQevKdUWHL29
n/nnqMI02Tmzf5zJovcT48kzfMlRYJanAcX0oXXlGuIi4aLMqDwfgqKf6D/MlIfBxk44xKDXYcUA
JMN+QZoPyv2k+V4KD7azLZ9Ho0AEGFjfOlopcV7cosZBFznRn8tj8CoJQqUNoa/XIfDaQ1/j/ZhE
9DX81EPwiwWAzJth+uUHvy1MzAdQE+usD7u1FeQhMAgY4AzpaWvNIVLp8tMvFg1YutNJZm3GCe26
HjomO3aJJ6jzfkaDTkmsJeMZmyQCTxx7h6wDqhdH+Y8yVZ+o+fprgNd1mLvn0KsxaGBhBUgDWkJy
8PUpGdYdkLLa/IWDTkCp68uDkfQDYeNI+1FOchFMKJrH+gyygO6lGYx4uBUSma57SkDn+XhDJsol
DtmmwYBtIqXJ2Q4GjgzOYvCPouw9EO+a3MGr6FjrbGw4WyC862xGW1XTkT57GcZhAiOmNMeq1PcH
W2q4IkyVeVvE+Kpp77FlpPOuqVO68izQKLHXSQClo/YBCVV00YXpNpfSIYXDlSgChgAd1uSL8c2Q
0DRbiM8HD8wlYv/XtgMpzmnsSBKXv0MtgyWR1sE6sfTVlOU1owkA7LP9UOROP1WSbDj5PM/lTzOR
B2uWC/gQivBglmd6js/KRqKAbb/mTjwFJk7qEIgPSivxjrCZyhR2hrWWre/jK0D6W2KpSSwGbJXr
7VKzI68qZrYAnZ6CFVkSwsxpU5eFSWcufrdpD60YS0KsmurfmZV1J8fes64jgvTnj7k2Vo0Hpcdu
gqfWZ+qa1+iESs0kL5npcxXBU4j54axa7hwTB2stMR1nXfycjGNzGlLvkBW4LVGhD2sjCN/dLjmY
6RxdWG7ys8b1MS9fIU2KLtpAX4oFmfpK18NZOjrdVEZjrXci6sCZ6ZL3dGIOQzDsC1vJT9PrTMKC
5pAiv0kPdUOQMzyQ73r0s3OtBkLZpJyIc0hzivfmkknJe2LE4uQiRMLDDQ2Y0dM9tKVxUGU30wbe
5AKccuRlMZ0o37mmetv4vrEnkOBrQsbwNW+xe5YhYXXFrjf0dzQ8w92LyabWX2LfBhBmENjepLvM
CKAXY/V7dvwcNiIdaOX6a3J89N7qIY4xrPrm5dPRR9W3S1NZrBH430Ve/SHmZGbxK36gO+sP8TJS
oRWSZmwpdYxz27f1i6p0uhvy2v1CTh/INioyRE7VnmEDBxvdGmvhuv1x3PID1qvJwStN6I3o6tY2
ATopZiRH1IN6m0ApHSoCtJRLsy+VQ3aMRF+D/B3lE5Ns7pjQ++Vkty4wvGssqKBA6ctrGU+7uXc/
RIjDPiUxvYk9Mn6WGEWrAB69PAUXJnBfJShCaVMxkwkITts65pg85bjfV0Al6nM/OYee/A0kumhS
TPUeq4lJSJ2ekWzutGn+NhaPbuWiSq5Q+nqYaC6Y4HMUgVbxs/ST/JJLPMhp5Hg7t8E2YHbyyr4c
bzPXBlpKqvqTkdBEntJlsoMAvfGsG7lxL54zlAcrmYfDn78wnJm+awybjIToEaAx2SnVhgfabGRN
IkDbt3b7pQ+s7lh73T2fB7Eq49Y/oxogh5KXvH/MDSZ1bYqiuGVNuZEJnsy4mBp4qOAXpqz+wEyP
pFSoz1RAcCh+EQXzHaSZOoRhfoBREZ+iKhQXdB0M6tnbJzN+klxol0nkpDQjQQMca3jnx/9yq2jZ
CVK8JEu2j9sbb0Xj+ZukKu5tMhnXyq+MKyZOiqJM5Ls2ICE9KZZWJDpghPgwG1wS418S1XyAFKjO
pma2ycs29oUxgbUZq5N0M/NZJMaW/cjeRMSIra3QU8/4C2jHRhFZruQD3RTqhD2mB4TXGWuNT6m1
p1/JdMwW+QEpb7JxNLkPSrd3C8QnpfgTYuEMFy2fLiiSN900u9og6ddx6n6bJhzdTKM0z8ki/Iqh
VSHbbb5Z3kuVJ/fcBZEAHjTYdC79/okBGChTe5zo9c4G3OCi/i1Iv4JypDbK6jVprlSgihaixS4v
PWrLOR33RKde+txT9y5eEEMyPRvYpc+SnlVck15tpsTWRpnTnbvYw7FLVN22ig2oq6VjvtcRp8/Z
JrU6zwATkAKoblbRvYf2WDwXspXvej7Mg11+LC+iQiP5PJhi0w+df58HooGQxr2QgYCMz0Uea7sz
27Lv4gP0AusCA+zSDjRPMs452Ggx45ZZogAssGjFovwl7PcRrs0lhuvvTBuaogvEhx67RQQdFedi
HkDXtBkTvpx7yINzf8ucDCgWArodUp1uTW55BEYMhBoiZrkNyplTElE3/jAvSWLQ8nNnpLngNvSL
cX0FTbBJlSe2EhfIqF64zxCY1Aly+nhqwm3ec/gn8Okq6Qii8Wu58e1rZwdkqs5cMI3wLl09njjs
VVeOs00K+lWHFk6svtLkTie/Ok+EF6eQgIVwQB5jOwciW4XjUfnt1XcBp1eOkHhWXUm2ELd1OIlr
FhS4yeNA7Xq/VdcktDhPKxyPxFJQJY7GR0tU4JGIE4ZzdE1hbJZPtuMUTxGLF82qaMc5yDmRmQFP
2xnGnawnuZuZPNgDEqj0Fmfz7zFJirXXE1M9RsnvxEpAeEXWzSxClvA4gvzh91AXK+K9RTdolJRO
cxntBS4ykbSWNjZu5P5iT227a4G37eoiFF/RdLNe4VR0CCzF3oDYybct2miWWe6MxD84Thrtm66M
X6eMxa/A2CgcZ/rRwxdPypir2hPlzU7oBeVEkL/ThFabKAu+doyqjk3SqqMZeuG+yGCCtA4AGTHD
x+pn/VF0sGv60UsXUGx5qJoifw4HNHDjoHdjjNQPlC4Q+Unf7YGziKuchcMSHJvIkmQmWw1b0QmQ
nXEXrc2xbRLfxOTYWywRJ1ExgRsa5LR2PH5BM/HOBMvcjry9LOb+TyMdTy3Czn3U0NcrfYqPZpE3
h0P/LY6jcd1gBN80ouS3+JgxEK3J3cAiv+6Smln2VCGxzPqjEDyEHzONExbCfOZRhNMP9XkWbw00
ndiF/Cdq86OMxUvOCwgT06YpGCskyP4xzcgy0RoBu+8X9cYB62DUVXMsdYcaAWLWnDM57Jg/pHTG
SBBkqs5+3IV6D2fHW/cJLIBenR5XPEzLgsENLCnAJEvHe/hwomq45ECoFp0HLVMjIJjLZ8LaYTLf
dZo+VzqRVz0BVw2G0UW67O+hhqT7ET0Ifoy62fV1Q35E3Q63vmifxjYYz63TfmIGk0keHq2ZXVCQ
i3J43ITgWMYVn0kCC5+npecdCgyYcLn/FQgHxgxRieN8EnP3Ij2+Zmkbnk2//qmm8C1uGHqOiVUs
v+GSmAW8BMYqED/Gg7ABdlYMqjgxziIKLsm4EdBqaCDZCGxV/Tn4nKIUzuEz3qQxHxesJX0b5JIb
pzQuTT5T6bumwISBL9hV/ReL1M8V6CtWZLcKuGX6GIMJII0BWwmTpktQ5Fin7Vjd4j7Cb76MG3XA
mDYGU0L3qz7bGuZ7UqGmjkp9qiwQeyTCNgdH0pWlRV3sSU7kHYvGs2UjJ4jwne0iotU29HygDxvx
waRRROMRIuhEbmSdOEe3wn8BvKQDF86n05D/roT5BGjhy1Djk5k8SRxwNx9jbQQbpeiVtBqzTele
DbPxr6ZtfqMTF7G1I+hAJC3QJ6okvo4jHB8GkURhtAWJTVx9s4/r2kbP6cft1q7eKgvsRVVHN2/i
DupruQXGFZ1HUAHlhB+Jk9K0zE/H8buxXOidUZHORr7ajNB83frhc2xbeqNtNoPUDfULtWW+q0yA
SWV8ZUfmfDtDBHcra8FyzNds1rCDVDEcRDs4u9pDbdI5X8DVXJj2d4fABvqptKm2bjDNe0cwtIQv
lnThSyZ4AvBv18KrzRMWDZNhAES+wUqzU6DSaz8iWgfW8ActBv8Y9QCOO87BICZpyRTemrEv0H2H
5oJtQHvCaimI06ZoNb63y0xbO9V7Cj90ZbYdxZOO8p1qCuShuRttZlmhxV9mor0IT2rsQi6vhN59
yAkpKac/VL3QKXHM5eB5NxzgsWRGLB5R0aMHasJPsgfms91cQUYBxBqMz77yUBH0bxO4wBdPRG9I
lNpbmAkDwCZa0SlzOBx1CGes1t2RZQAqjPjdUwr/5UtPViqqYtQ6HQuuEXm7AWAYWpTkTaYN9tMB
aYSaTETy8z4M2vwY5XZwbmptEarUvlFueDHS/JpWzNbV32w51deBx5E5BN1c1PtaBM9lQ401jp3N
GuiMO1Ao+fXxv1jAZKG3iEl0yLhwMo/sx+KrZBB37Y603M5ZlD+Z4ax2nYVuaJyiryZRDPAniXhy
Mvdzpn2xqsdy1StMFykju9WEGOEQGjjn24H6EK0DxUxgcci0vjtqPE1KzlcjsV/TyLMOU8o6jLFK
+uO+4rw6k+pgy21o4P+eecajz7XCjbGgaOtpJ7R/ZYd8zVknuGZUcDRHe7q5ov3hyAxiqzIDehUg
RSOEtFktD5HgOOo20IL7KSnP0eDrvdtbNz8GBQahD5Us5tFtNWNBYxVYu1E3f41y60sX+demKruz
6L3+2Y+6X06HW6kTCCxsuwsPKIM+3diGBqOzn5aojxl6iW0y9+EtRyZR2AFtqhYcRvHOmTRYYUeH
b+YDR4eJ0wThOc29brNAA1baQyjSZiHBD9gSN3S65VfbZm13bOOjdOc7mHJnZbp6upgDDZGKR0NF
Z95fST0CuqUlYFlQkJnGrV/NS0GcDqeO7ukVJxOz6+JQ1kOw7gZPEvD8O+qy8m225j+KOiUQ26RN
EQTMWONgh3KZIFnLOUBM5bpEVYqEBrWmvZ3GZDhVBKadBjVpPlO07Gb4xwTy5OxSCYEZ1Bm5S1Zz
GM323s49FaLjce244wfBY/6udPQRRXWyIV1abgwjep2QIl5tk6Z6rQkbdlwDjPvC+2+hEo+59zon
KX4KG8RSgOc/5X3fnHnLqg3nEbXDbDJHwRFrT34IYLPuOy0PnS30SSfyrauiAd15MJ9n+xUSBj61
oFN7LOvxeazrNSsc95rF0HYZl2H1BCMA0ax9bvtg4qypPxTmvWKY3mOpt2ZA6Zv076Aub/3s0h70
9dYf85eUGJZV54AwmmnHrYJDhpEaiSCenQGndUOp0JrsI96ILLOvXho6WZthDAtGiji9AYHShs+r
731qMmXD1chAj3aMrxGI4+6g8YcJyH2K4AAPvn8GVPOz4uKAkty/ZxR3IaiZlWOXPEtyDGw7fC3t
6LXrPSI64Gxo0DSBssmQV9VHWfhPenb0HnkpKfRJ2BwsBWUAesa0amvxNjlp92rZ6qbQHLpLlSuv
qobCRD5rh0DUzyF65aQxsToirUI4lan2d9EOBYZaDSk8UkfMoxfOcBEs0h4/Iy18bCFLVsP82ZQj
V05PgxFAyG1IafckwnzuYvm9HmkUNt5Z5P6PPnW/VskRmkVA7AnKi74lEqD1xC3vFIMLSG3Y2T+h
UtN/KOs3Z+BA1VYDaNI4PhbBcEPVDFQ9CnZptYATcP3MzbTpreV4Mrx3vCfKpeQjonMDr/YVp+dX
MsFx+SSkWYgx/TT6+NWnObRq86Da9SmpdP78XAuH4axaomRqmxqLtpGWWbF2SSRjkj8lOynrekPd
S0DvyLpYR5X/hf7tugvsZ6NlL6Ca9KkwuLfmoFmjdg/WzGipQTj0ThadGF5gBExLGcFdYsP3YSbX
hB2hevsP/lCPnGJgyJfVN0SCzw4Mb1wvjDBr/EmuPg7cuqG8yTK9ypd9YOONtyfSpPUpwaC2Kk76
Uhiw2QHLPM3D9MPKzY+0dt4x4W+aQF360iKM47eTyH1uZHd7zu9tLMb1fwiHDimmF47Wsc8gj55x
03ivoV2fxiK7ZwwKrcK9qWiu/tQa/j9LPUVO9A8x/f9HGnsfNdP/ORp1K/u6+leF/fID/x2MitYi
CLgUUGeadMr/S2BvmX8LkKP6DFMQ3qOnD/4hsA//RnSojXMTHWNgISr7h8De/xsCIow8LtRgfhv/
9F/egr/LtP6MqcVr8Pev/1kCbvEY/yKzET6yLYfHoXYPHcv/iyaJtmVGXCSxJowu9DMTJQTQg/qa
kRi3Qlg777SD0QggIWOf4JfEb+p0wUfC0BJqtqLYHdynycD0mOKjZj5NuFEC/2QF0rcHRMZYPOh3
Do7OZ8fLj6CoBobnxSUCj7GxlNHhpULh9E/v/v/yojhU/49XZQuQzaaP3oVWSfAX8RA9o3bUagFp
avFuNcPS++omooxY5cAvI9405HAJo/Dk0BOgCAYbbn6bXT/bIzAxNm31m6KY4y3f2hoCK7uZvhZA
sjg0+wgjRzQKVjMy5qC7sKPBdZ18PQP1MreoYGqory1TsbrBX7wMQR3i7TAX4/fC9Nivg8I95Y4E
sBCz3T5+rdsirmr7ft61cOTXHmZ+yBDsS4uoncaCpORvGFELKhSXOs1TpBIUZbQeRBnu0XSQ2NeO
4iCs5h5B6tpVsSaHMyp+pou63WONX+dkJu/dDOi51XavTPzktEoHDIyygrzUkBXQavdXahbpNrGA
yTweW5A1BgGKWETH4blO6MxDFe87x1u+oYED6gH40Vb1Kx/yb4mbh/sO9OxULBLPikrVtDRzreyC
oSvetk35gf3pYLhSbrJGwYmhRWYnlJd0i+Wmk02zmZriViNROcm8/E2Mmj8Z97l7H35UoxdRYEP5
Qlu6i83+PRhJvc1nZBmPt22SF1B2xiZdrsDYXbRXXclQvWsz7Es9vl6DaFqdTQgJWvpfZB+8itlg
GF9Cqa38X4+PIVsEho2swn0S0VsOmuHMRO4LgBPKyMQnYqRPmz8fkKKcwSZMYjnN3bFwiECpBiZx
WBDLtJ13j7cwi7v4OC9lVmhHJw8wB0kuUCdHE45SAUYoHD4LStitX/G30vrADadWQpbi7La8eYGd
HeN5CYkwAN5KpKPgronDmOEdtcoDXEIUKhZsUD0L3qDS5Vvacki0CpreGZI1WiM2iAg+P2yGPz3+
m1xuhFAxnsoJ0Vm+D8I456LOabC815sC9eQegE5znO3hraSCXhkD4jjJOJF1Ijzliipibj9TL76n
QUjAU2Qio7WWe55f5Iei3wq1K3Kmv0VjcFyQybulQfKp0UPtODDG9e1enju0DmZWg3vrT49ruSV5
Katu4TCF7Ns8ZqJxcRQ2H+Hj9k2zhlSa5cbsl3BhS+2DaOTFNERbZR3zccZvXLIVjx6CgUjt6OJn
wR+PS6Kvg+Noqr//fGbNwf5nXTb2yilbZAM9b0pj8q8KOmyoeJwk4h9r9YPRow+CdRrWj2uVkdl2
DtTzP77ncfVmdo2aJu+gEMXc8I8PP0jhERiWIJP8mC//3hiQlgmx+AL5m8TRngjRNCqe04oVtZeh
uxmJFcVQjGvFM3mVZG5MZCpE58dH/3jhjz8VSMaY+8II9dLw+liMaPIDFU95lo+Hfryyx7fhoUFi
h1F/tEnmelhU8HylX1I0iz4j6VPdui+zyiXWT2vjCVCemY1bQTV09B/f/vjVfh5mSLIh7vddeJ/d
fc2pUnv9BPk1ooEfl38YcXdnAMpfp/nrw4fhLy/CbjzJd1JLPb4ULM1Qw6CdcjYkOdVhzsOzTgxx
i11n3sZxvEWwG+7DghIsl8HPyMw+Jsxp27F+i3ukzY97GnEQwsqx2mNzgG9o1MTQxMXPipSqylAg
FCvg6mnHsclqmR0ns8tdntIpEgpjbk2MYEy6Z4qvsfRsiL4DkVYLtwkV71aAVN4/Pu1aINIdCyNA
xrcv3IoU5/j8kL5qyAuDJijyoUn2Q5/U6eCZFCGwruHwI+/zl4WcE0YfHn2NDbYRllCVv9nzdE/p
pK/LvpEfJY7gIxkv0RIFua9Tt9rNoW9eyuZCGkeUwKthiBsT5cd4izvxoQlGkQoqfrnpGZ0dsUL9
TpG9J7SeL6ovCWdOxncvfQNJE7EiZOE2C/vd411uJ/BCjIAJVoL4vNX0uBJmVAPLybD4S1tjRj0Z
iN2gJIPsiDvjsZnD1MXLPrcfCLuCPSmghIkVBD8X3J5uafZkJ6cWrCpevNHsGwNA6ONDaooxO8yo
Ah+36JTCRVNhFq7NBEy4ywvIhuiul7/mDEGPsz5Jri5sNjO8X7YJZ9kapeOS3NjqZ1Qy8SZ1nGu3
7JPa94O9tObnUhoRZyvvVnVcaY1iNfWqyXqpxvTqOPOzXLaqzo5x8lvG4XFnPDYumF6a88c2idjY
lsfV5GSsAOSG+AEScuo20xKnAatHkqxnZ7vIM68P1bgXj2oTI8jDO4luv9U3oKnBSkyAySpk0aza
8+6HC3ltIxO2tigvf6KeQEO0iNXp5BhM83K08QNwmQ5egKfK19IPUkQbZDr6Xoutw+Bjh6tKKpaX
I7cQ0npO3CsWMyxLi3RvKD1otV6CgN6vuGUMrmZupMYrs6NRlYz42zo6ZeRmbQvHuz8qs3oaxMHC
b/D4Vh8fwypryxczcMzTmMcb0fofAo0MSks+nKKFC5iNSEU+JjsaD5NCwmUE+lC6IJk0mqQMCWM3
IJruzN+P5clwQvAThCetaO6bLElDxlUbio4cTAmd1G4GUMUhA9VSIOIw8v5LNzQ1PiM+o+UzIK2V
YfNW2EfpzEwKY7zLxbKdop9vKTu/J4jh4F+741GnvuQoT9UBJECvEUzd1bIJSgfeRxvI7CxZ8+sk
NC8mVBKzxKAC79pcp0CFOEe95Nr7eLwRtUduXT2Zb4+9z/ATYEoEBwbDc9Vg15gK3uDIQZ09thMb
2FJhVJFFJGiX7AAl5iCRga72sXBxYEHhtwAAqfaQC/xAy4viUpd7s0HZQVqBw8dnrtuCzyXFfQS+
o1NYmLgGfcnVYFH0LT/DEt/jyqcKX76KMyotFU9rN4ntRxXm+f49XSrQHMDgJkkALz8KidImUqcz
XU7r/NyA7VrHwfZRIjxuwsefkgRKN3GhyZ8vZhzZYa2xIJZgZqn1umOvuJSCDEJj3QL8NkZb0aOB
N9Fk4tmvu+HMYLUK7o9dEGNDuE99Ul7la0qopMMy4C+lIYAWnOlpe0uIe11VnU8FHkxv/0nYmTXH
bURX+BehCmjsr7NgVu4iKeoFZYoi9n3Hr8/XTVdiyyn7IalKJI1nsHTfvvec7xRmR3JmRnCB+s+o
/XOSa43yM1YV8+X1bbRdc1tEidj10lA2h3T/VfWeIeimpdSBJH/qpuW28dr3BvUST2gLrRUJBQ2L
bWY96ua4HsklhaK7GEeJ0mrKqT0B6kbpmCSf6MAZIeWTevdF6hVbMyWxfGVtVk/FIK/BNDifU0bE
o/p/qaUE1strYzKGwfgWzGlCWEY63zfWxxKD/1e/oYnNP3ozCTqHpU2tVmGGEUCtPYYsuSoKPGAh
AEp+RoxNd+j/2SlVJcJOPFg6jnq5SahFv9XzSz2iwk0H1kS1dmk2r0RY0fLy+uKSyQoJ6eCbl8QT
W6HV72sIUtC0AasN1nlB2qi8sGXCo/vvBy7x+3mL0xaaXsdyGf9j13Y54/7VgTg2rJpOi3tO1VDq
QW5m7ynywmEHE/81XgCoLnSBEC2Gxd4jrlF3MGmmSXzyK1S0uhW/ARpkrdLtz7URr87M8lZ0Fv3s
CFALzIzWRVv/79/blAbivxpdTN3B/c63FpYpMLz8ZlqKS58oH0Dy+26wLgjhij2zvAzILnOhZQw0
fz1nmQ6XifgPuQDV8fCQNbx9XQ+ftY679eBlOfYNg0KD9KBDp2k3wqXWD+2pOHIS2oD52MQppodJ
GxskDSweJlBaxN1kzyTGE68u+jr/Y2S/OSzx8KbK4pVW+b//ViG9Hb/9VlO3PHz5thCOUAauv/h5
fc4qaLlKqMkLr1lcUKFrEWeCUhbAWj35hznG5k3niRM8OBJ1tLWdFpKmpd2reifTUeN0dSo2ZYeg
okAu5URteyIKgy1gro7qzutGf6J63I69B9y1dC5OQSzMv/8a83cnC3eOh86wXcvyHcuRDZK/PnEO
qSGot4kTzcodPcpP1OhIpER4XKOO7jnwegMz1VbvYMFX1Zic1MJR695pcMDWy+jFBDVgoY1/vmXq
3c41fzo6fhP0uXhb6MN5erFQ7kVNYMbuNu0kGXGqsqMBvr2SFWq/mNUOL6y6qAMT9E1jHcb453/8
XPkC/XbzbFcYpsCOhXvHkm2cv9y8yZuydLSbhBk8rUO69DsNGQSqna4thgsavn7fJvW+SsPbYklR
wLXUF8IAjqq2Q1XAyT1E3QpmqoHLzBwNGlr5BSFXOLBSN4it+DfOfm0AJ1tHbjFwwBxnTeoDAlAL
DI0kFK5j9yQS+Iqe+Pz332n843ca/EIDw7l0HuueJ2/7X38nhC9OwJmzU1uUtzT9Lh7ZIIE40ifQ
sVELogUDcFGzcV787GnSGBqMS1mRh6y9/Pu3Md3fjXAsDCwQumRjGD6P2m8AgikBgREZGdgzx/gY
/Cg+YO/ipFHLGjqcuhwQFY0OY0YHkDVoCqyaMWFTRs7eDp17HKT52QyN2zUK6WuQUHbsvKVn35vB
31rtKbb4h2N3o5bNMEt+dCklcImOhmMq1ZPcQDl5ei0ielUe4XyAU4EtojmkpPoAMfNQJg/gyOXm
oao9LaST44bDA8kI7A/qXDx1B92OBH14koFXFLfqk9Xr79Fd8YoL8dpgk2RbL0rRGfNx0NNs74/M
4hxIUmDgzHBTG3kElvV6mkL0q6LPrpwfeXMuX2ddhm4UZO9qHwcahU1TULu3oXfsZlhVEapVMMCc
jqNX9b60CXV6M9PS8A2PwMulZ2VdpwOAzfCseoz6is7Z8q7qAqkmgxiTx7CiHpnxqmW5jMtsNMIo
R2L9JmHhngX1SZABSkXm9r2svOsRz0vIN9GYA+9lSRRN6XSjEbCyLv15sjjYNF33og5iqpFEEswt
wYGM+wv6OnPIK1JNsA4z59pb9ptpM6zIXHqlXcqQA9FSUGMsCVJ77A8Z/BHYrFUQ9fFz5Bwmizup
SuAZgTzJcu8oTDjd4cS/tkXCxAW3VukFwlmyx4kP27Sodm5XxMnkD1ubQbaWhAP7E0mcno04Iexz
nFvxThkLQ/mbIjBAqTnRWmwxiBeU+qMBBVNQAcq7RcE9HjPu9M4Z2ZuUxbyLqNAW7aQRN3et0CLl
IxO/sZu1jcV5AFp8Rwl+by+s3YbjU+WYRK2QG2DU47aVe0DeowSp4hpGeYHZQjedF7WXOHMS8Yym
H2rJzVw0NbhlvoonI+TjfhUtbbjOTFGcQIZi4kwYRKg3D5GWfHOTEexegU97RmiMx2R5jJaFNFDi
F5pSMiJCQO5Eo5/w/LH+apzXxi7bdAbZoWqXmipObLB2T+rH9t1Imt6cBi7g9rPtjd7V+lAFGvx7
YocaKmkOd6rcXlqcJ6ytJj3GtIwfv/rW8vyZ62tzYqGx8E5qwCMpMqHd58V6ILeOCZbnntQGgvr3
DiknzjdZv9jy2MiqgpK6g1Y6TVhkfPTYh5IMctVXyebk1DfQj7HrPPkxcCRin9CttemA8o9+VG9p
t6R+wYuVDXUi/bB+4+Ji6BSep7g9p7bLXTOyX0WzamRmT8Y1XEUwedlyqUk4V80CrWBrdi3cp22x
rRZ3CdTp0WglGnxuQnXi1qnwSJ9J6XqysKAgAxrm74Z44GSLvJJcZNJam4ETCnSqQp6J1DtchqSB
SKa8Oi5+dXEjtiO0Vq9G02P+XDi6WosJ41CvuzVQJ5SUgokStw5qw3/m7HrKZRuhSv2HuiIEyS0R
i3S1/6a2gSFnhSgSWrA9wd12DYO4QwZ46p3koBVtdyTokqvra3ycfS+qPmNEDJFediwtHC671iXy
kMbEuZQbpcbZZKvhY1tlIZRJn6QfM0dkPOyfPVmrJASWbOfIueqre+en/b1ll5+qzajL53dgi4+8
VqeGneM9Sd3qp09ylUiasDwimjoYelSdKqIg1dOFScu4dMN99z6G917aviey/PKm5HXOetKv6Beo
ylC9MREKJeKVQRhiYbQCxGRHAOrGVR0ErTr5blrpekDD8j4gi/kvk7CcOv291AADZUBwEkhHHJ9W
19+3YBJT/FyUsbvDLmFcS+tgFF6CAYHDaV85f85PLLnliDy8EgkfkQWg7lOJpO0AcoNOLdHo13DP
UlbRZsdqz37Ow+wtQJcqFmno1jfYyF5GQbKR2902HLyvcuVuNRAVS0yArezZexmAm9VjffRRtK4y
Hc2pntWLVsZPWQYAQh5A6Z2B+OMwPshpyeCOtLMJUUJI2e7VXXE1xrfFXKNEMnjY5eWGRShfJ/jT
8xyCbmVfK02OrEjQK2J190bmnoT0Z1jiVc9m46raUPAa2DrXeWcY1c1sTE9F0T37ifesDmRmCU0A
5e+fXWJ1Bptp9+zsKd1OgI42mgV9aoiTG8z1R1cl/ZGU2efaAekvzidL0mTJJGKLklfDmrTvUeIR
ICOHKP/7RxeDnmugOto+SvIwcdHkyMFAPkTmxk20k7odSWPRhmoJaUgPuiyGOd5Ou8o2+8d/r5OM
fxTjPDKuXB8cm0LI936ndPmLmXd5RLaTzqRKnXDR8j25JLvLU6l6dpAC/Bj15acGnIJ6M71M/B5O
RqyQSUizpR3z0398rX9Wb6aum/SRdcvwXDACf3+Sy9Sbp9kdZXjfStAVWvhxtL5ZIEvRyssnRd51
ytFtPqGNwfhJVKkQ/4l9cOQM9W/FO0Y2Qa1nkbvDXdZ/qyJ98NRtvtIAxr3tH4rsRqS9hrQh/l4l
OPhkq0RVHWQQUYrjgoArDoTWxx82cbgcI9jPE7I4HT6hqorU315nMqyF96J5Dg7M+AOdVxYsdoY/
jUCDnOfDeA4zd99NWwK03kLZoNGw2W8JXGdmVj86g3jm4EpL6SZyaCr0BCIT4TUTO6Pf9qSf0WKL
LmNh1GBAj8rLgoXrPkna8oLAaJMsxETIyLJZm+zNaif2GaHi82CAN25L392lrnarOhvqjVWd37Th
EDzxMDfQsfeJyUQVq+zi9k4An+VlLsxnL3orcdZ+TVrGCu1dVaaPyKmi49TiUpZfjNbmS49yU2o/
3gCm3X+dU3EK5jjZSKFhBmWAXyxnXNtfMzPgwZzsUcfmyfLYoM/YcQT6lkrkg1p1EVLFcvMl4JEM
K+GzfROza+9MvMaGrv+i4rgmWRqUzDwmaiMkHi01HqTqQI3WIFY3e2q1r/myA3bt4F7FTB9frQ11
En2z4+4tL60HdUr+ekXr8X2pjD9kc4ZW9S8ErWovURWgGvv68dmPyK/J0YTutdC1Acd/tc3VWxXF
x6i+ooWBMSDP8fKA20HwoX/M0UEd2XS55uHYqzHz7kF3nkjXpnsm/2upc8UiUWL/OkKmxduf3KoX
Uk1A1dfunGmftug1p4rhTddYqNXpCg9u9I6Cke4GK5Uc03ZAHP6jOfPPphJKWx8IiIQQ2g7vz99f
X498inUsKhgDcqphO+n3NfthaO1rKh8bMohZauSqp7YKtULWGLe/+nbqWxLs8UvM9rXqO+/FM7d/
r1dGFEoyx+7131edfygqTFRD6DmEsIVhgVD8raeEygjy5zRCl61cThtyoRGdzfncqS8+PKfZRQX8
Nd2yh8ellw0KubkKeVYSvfUohnrF4xV+U29MvY4XHylk8NVSpT3sFiCNERR+jcx7f7qrrfI5JLBB
DWqZz/5Xt+X/WeAtubI7AgEggB/7t25L72slsUyF+zXCznJKdGDd91pSSgodDLbMaoF0y7Z8V9qH
aabY6w3rPgtbxjZyXqQt4rmj4Nr9+9U25dX8+9oKasjHHgke0qKL95t+BeF/OcYZ3O4oRHzGXG1d
ePd9T03ISY5b1/m2Z/KfjjR61HkzJRxjzaRegjuzStp3WWEF42E8FcyTD/mnPD+pDUK1X9UUs3a7
hylOkV7KbrwqBdUIwLB1SsEMrgYilOu//zZaDf9oh9DyoRlCF142upzf+w9RHsH4RW+BviB3bsK0
ZcRXEdqH1JKSaPkUEwc7l5GU7u9EbKWHnnwapyP9NcvOUVsWT9P87LjVs9f7PgbLuX9sBS6SsUIb
iBXrov5XNOF2XSTqYsbZksY/oEqFdwbJQ7U08FqBrtdX8qPtsw50cSAqzdGAvzj+Tyj1wUD++SNm
sL4z5oOPPXJv3SzMpAIuVbotF94yo3COyP8BYhYmmR+Tw3cGCIuuxN6OI8QsS4uQEdIiWA2gJDiH
OEtPDHaYi3yr7Bvm8UxPZ/a5OXQJCDQMTJc3voHnsdPa9di7051vyQ653vtXGLv7MA7DawUldOtr
KU2uRvsw7PEBGkN0CJvk0uq8iRUmccJQd61AuK15TXpatOwmGYlINfJq5lvZy5YTOd6bIWBOt7Oy
nZZpO9phZ47dh0zXzq2WH1vhgut9Kbzl0NM9TfzHxGrPCWLExQ3Zh9Y7vI83PY00A5yxs8k4jSRR
+WFGc+BZw+fK4msBqSt8Ws1xXE8bESGZ1j89TfuWRt4d5jF34tE0kfizoUQI2Xemy+Cyik9pzxNI
9Da6o02X9w+l5mqoGOCsYIxkVEUEt3bF+nHXJfkxgXQF4r4V9G4a8juANOQL4JmffXFqChjhXZf/
8FB3bmr2nMSzvzN8D2K3fEU44aOKfDaJr3BomG30pHiCbLlNDegb+uvcg9VPvHhvRGJf1zZqX/em
vYhP2Ma3+oxCp6vv43neN57Bi4izkLti3GTTrqGsL52PJh0xOCBsWreBQRgv/rXNzZLe+JCc6U5u
k8G8DTV9h59kR/qtvI559DLijpuc6lRS76/4cyZj/HSnmnkzFHtrS2gOZg38Dj7IwCxEm5YkpxVg
e2UZXM3xnf9iW/k8vuUzYaPFRav8PfHvO4p2r73tmeh7iykTcTbxMAZM+CCQaEcucbx30VWFiO9L
PtJwQEf0zNOMHLzYjAkEL8dN1BRXI8GVOIfM0Z1LZ067jA+vGuvdbvKdNrh/QKDdh9UH0bPb3MpO
CyCtMfPvV1K950gwYrWnp9lqaZrVYB2N8VSLeNc54Y0LuKmP5ztH9Mfct19C5jy6zC2J8rclGx5t
fm2OOafK7nPw6WVjvyx2/F3rQEun3rGaQE+tQhwijNvl3FKH1lG4KdDdZ6G1T40yyDrrODsc4EV/
S3zTYfbWc1xMgeHoglm7OOiV9LSUR70Iv+chRJwyxBc2L0Sd0q21M2rLZgRji79uwJPpi+ZxqQJE
QFc7nwOCWYmx00+Fd69pCxgXEqw6tMbR1rKrR2wFW6KM3nRLu6aoxEuaaCG6N9fnIBeDP+vgzdR3
oVa+2VikIsyk48zEzELRPzvkqpXlHTbbY1Z1Nz1xPNi9kzC8LSPmzJ5xwMdXJfo19sy7JM8eyK58
nZ3w3pcAHl3fOb4GSYbejXdhIdmxyVMYh0EGukNj2h77bCZaCyijv1/EUcse/Db5kdXGu5/YBdky
/SMOlcvsE8VCE004O1E9VUaQm+neGF/N+JcRP1/KknAnvJvCQHSRWzv9KfGcBxJQ78T4B199DqNj
bdLsfh6sZ1gWm9z9rKxpR+RYkBNRBSWsBgXjQWIRdF7rK839HW7QjXfTJ/gsxZNuYui9BVQv2p96
fa+3M1Kk20jjlSf1lokNAy20Ujh2wyV/yEguSyu5fiITp9fr056jVAmHau+v6U707dNA/60csrtG
0q90HyHkoe/hd0KoaM+kGeDOIRwCddxSJzQG0N5jVTb6+m7uzi0vdK3BHSUs0EIsmY3vpJs9umsP
OCAKdjGhlEN48bhDHgDYqXePcY3Mz3pYzZ+zNhzBXTzaDtRM4Pg4CjeTBW3Hys8yIm1Cm6cZ49XT
qkMZfTb+QicaaK+/M4h/K9qeQN428Nw3i1gsD+wWiMa9bwsUZNl+8G47M9mNdrcxOCavwgXuij4C
VGDbQc0J7+Pwhh7UsTGI2hTZNV0OukGl79X3g1WcTEMPgH3S83wfa3Gdy/Zk0vA0SUlpE64Bjkqy
0hqbvPpYIzDEzdHB0zugt80ubh3ScK7w2nuntsrxRBhHzVh3qdcRiddzeuiAEpLuvbG1k1vqj8J+
TRm+aIxGp/GkJ+R5h59Vc/HlShKyhZr91vU+ZhkzfzZINGoA3kNYld79TQ/Ro7Wdn4PpnDoPjAdG
C719MWKPA1y3yfEYTXTE0Vo66yFeXvsEeEe2N0OQaYl+cudPm+ZXLNa9vdJhMbzXBKaRbYf7tuq+
DXxFIyL4py9Aguk0Viqs+wzdyWamf5wj9l33i1E+R/ry1OqoK30M81y6sz2u50mb92gIecdoGYLt
0tuj1qQx+sd62ej6XZVBicmag9EmW53EIvJzD+TPD8b41q+h2AgXW15JDkyo53e6KX46tOt1sz62
i8XmnO9W6NscGrcFaYkV75HppufBuq/j7OfcYVYuqh45T+m+ZOCMySczsEbSvq0+LD0eN1FZ7izB
7xnc1wm+gZsNZ2MGiiuypzWhHY2DGh5Eei9eipTECw1oK+aR0LyFdWTtSFx+sozovtWnjF6l9VEZ
oLhizB6lzcO8dtl11N2jWaWPw3QzGOT0mM+j80Gw+0VokF+oUQU8U1gqNIWpa3A/G/W5K1+HMuJJ
oG9bCnbOoKPRtmTVH+ZoBOHivLUeceYFEP7Q044iyx6i8Y4sxovHQJOQkSPj6vvYspjwAsVERlKY
PikQQei9ua69z1jPfH3YxhcUdTeJmR0cLn0WNvcRiX4aI5BmrZ4zr79WggoEZfQ7np33JhzOzgoR
wukwKUULA5bYuwjYbHuqppUmrb1fgCc/MoDf4lvX31YU9EhCKdvGchgeUmxP7EGTn5EYaiTLthU6
a0tqvIOyYO4JQSy1ME6GSWwiGtyRr6v/gTIQgdYQnmc/D88RYItzCslF2lza69R7I2vHVF5qh1N1
jMnwlJUG6N8lao5CC7Wn1sPUq63DDCOojb45TjEczNyrd+pPnVyb7rx+OY/FEnVbrRc0pPOSvYh/
Gto+psYSy676P+Oq0i/QTUD7qb+cLr8IxBh3I5KfoCFx8ZvjZmzA3pyfwTsJFAaGuacyrq4d/tZN
5lzaJSpfltLPz7y8tBSnonjRp6E/AgGb8bHnNYGTPTbLEW5MW/c2GAX+Smt0AzTRrjyoDyC3vmSB
WN3jNK/FCyD0cttpunFWf2rKkW81cbxWf+qTzbhoMIj7vXCA75jhq18BXp4a5sFWWKEuwmyIr/CY
mlQUJJ6Gy3sHzSYqBfBL/QUgz8nsnqBGPqYYVXkdtF25IN0b3OXI3GiKaOcsIwX/mOyNKf+ZXg2j
eYhTJOOpUx+cMc/ZssZg6uxzZfRB6bU7azSfYNuYG7wIjIKZan1PUZ0x2Upep+6D1vFZn8un2JNp
hQMrKTRLlLSfSwoBC8ED2GUN66u2/vLYaeX/GC3+r5rZxOSNQaNnmBtqwtGWfWIsZM/XgFnali+b
H+NJTEHeir1dYkn2sM56C15iZ9nl0xwklc44Lo6e4dEEg8Ci13rHxA0fG1jA+E0Bk1V34TBPB0mW
KTVih9IoOvTrcF4EDDg9CIfVCaQ6LSbqN9dxd5F+G66wM1E2499GpRmvMapX4wGa/RbY2o27QYYb
n0eB39N1ojc3dlEdt2j+rQ78zkQWZOOtt0uWvrHmnP2pfDALoHz0/OFt4tqrU9aokqHC2gY9OqjE
YrWtqvjeRi+vw+FMRsjWVe3cMMVEsseoe5g8uqTaAPYjfnVaj52fmRRKuvnnoDO0NTP/Ont3wqnI
zWvuK7/nsahW0izNndWhgGxFt5trtz3ksKsbRsw7SvheAJaoqjJoF+9XSXngk0oHz7iL88cU7qFu
FVvS5l4y3BbNhLS3moJJwKGwTQDuNkSceOPq/ZPV3MfuR82HRrX1i+kyUXBA2xL3yIH3GaZpIFI4
EUWmHeaIhsSUN3tXS45kGG77nr5WBtCeb7K+2DFNWr35BY2Ai+2m4aaktpsIcI4X9lvT4oWObJmD
EjOyYkOzhux2gvrEuL8osL/X34FsAoRysJhB9vBT6GoABx3cawVp5Jtw9KHdwPhaiUJdoqupIUmd
G6KpbJLs6+5spUO0LVMy3GpYT5p1jkYAJKDsk4EkniTeF5kAmuywRjToCG9Qi9wPzYPprOkJdg8I
EtwfVw4Zaq7nCGelD5Dvmlo4F0MDVrIWmnfoDWgNRukEWl3EJ1eg3xFlvhyZrghOkju0q49Vr1XL
CVZyz1I0HTwBLiGrFjh66FdXOabQnPU1TIriksMoh3tjWvu29KabaArPi5ly/hjbkORmAYq7hLgZ
r1341qAzPBE1EV303NzaVFTAj2SXtzDt5mYC6rRpPYzfOF954Aut1s4m2isooA1nyCV8WhGzH0ho
bo4NluBlacJLM7oXgwkKZzbG37SbzEPf6OYFVzL79tCkAc218Rgb2PyZ3lRHcsVsArVcHL1VCjeD
pm+k9/ee6f/KsCwPJr7MbKA+H5PEvGoF2yLBNQ+TQR1EEsl4VMLlMR/NQ1tGF3VNBxGkhOfUhQk7
1cI638zrgjwayJlOl3kDtkPsWcceKm8/1ySTfonWVR/TgySkjd665dhQ4VnQ/ig7D0xUCIwurZlM
onxcI/3XGpVP1CYwcuWlxFLf7Bc6LRVTADkeNpdKsKZNz8qOorruSsDg+jtd0hGJrDGOhG8e1N/2
Muc2z0NtDzsLsA+9hK9/UfEyNA4cUFDWlPlWXuzSzH+bRhyb69rha0TDNg52t/9ZKEdDZhq7lWyL
r8mantBHiOIFrfy4huckL3gNQTONvnnMSQE46RU2CB3mDV75GdINHCg5BepaxK6IAvorKkdfjues
2D+2wEcKMs4jX+v2jdZOAXCZZyVqUg3qIu5YaYWX7pRM16fDtKHaOfgl2js7FkfWasbv8uq4ffhL
lFl5mQ3rS9ys5vOONv9yU4J26w7masLHqf+4EmkoucL/NQrVL8c+vfViBA9qtqU+Way6xiRy3Kvv
lQpo2XokwU42Dx7DjtzzGbtwvFIXGKVaQSsd4w3jokMi2gf2J2ZiX4IL9VdwpnIO8VC5elLmrUl5
FsaShgVOBkBhVcCoz25o7CxYTJs8rctd7eSvfUgmIsSSByJqMK7ISX9l6kfwN22QTCd7iBKY8z97
OSEwmDl8uUMgq8klLDPsk+psyplqbSD+EjjcMiuTxKbuQbPgEqlrDr/1TRTdQQkwXJxqDEh1mnXA
Fv2Sl3DOzqTMtzvm9vUmdfX7sPCUFFZrF5JWkISyTGlpdspkUetSoEzdd6VI6AbjZe3WS+o3ZNfK
n66Y3Ak2K5KLu1dlc1nXR8dJ1xs5olU/UfVqRUsWnXD0g1qf1CQAwsMTnQhHaWCmAo1lyuqvrlhk
Egs6Jc1eCXjVjF512yO8D+YIu1EpdJWCQE1rFr/dLSRkzMzG9spmpSQkGuJ9bAm0B13EMJA2OabV
vrbzJvtF02jRKyWxutzKUxC6K6GD68nRAJIXnu6gofQDNZDWBtbAGbHpzrFjZlK5wJc8apz9hgIi
vZhhqTFeVsMONQP78uVoK+HZSUnDS/s2+t2XG6JsU5IZNdreJeUdUse0JjxPa3ze28Y6yS1qV+vM
8omtIdEP+dPIMsJBzNnMMQx8V4pX8OUzJvJ4UiqvnILCBM4h5SXK9hlKzQys3dOos3+S8EcFIT+1
t81nOwFLqe4JnehxK7UxSmTImXhL5P1yRzu/Vcp0NdGeOSw1NkfYuGZIMsDLMWhPA0XlO8T13uUB
RNo+GrRwtMPXZM8R9TaOmt342iVdvVOzRDX+Iu+dhQBoqoZTpTi0XpQdE0n9V89tyxnjoO7DPKCo
aZNvanFwfFnWDfSpW6Clvl4e4ch/dD1nYovoPKY3d8rf045M9uWArZ6Ly7pWfZA3uMGnBb8cjp6t
IBZO3Z6cHh2mH3S9X5uwKUij9Cb/6/W3a0ktcrvAjGif+ihXoiySZvRo2thd/dDWrEWii8Tj2hJt
TaYDjHipVFEzrWzGUxkf1TDInwkGXgt7K6dwle9/0wf7m5eQCdIVlMJSn5aRF7rRCE6B8oX4WsYd
hBNRFrzYhOVhieFAgooO7U25oJ/Xi2wMLBYUObb/WjSlk09jJ/b6irBtQDv0WAGgxxVjw57FVi3y
VkuqN+Sv7qAe+Bak5m6N79SnhwkWUnvMxg3zRgbMIx1kkY4fUWW9TREs9jzzb9QwJU2Xx9bCqm93
1bthrrd1Ub8BxNzHfvu9ilGHJ+CcW9tISYwxn0zyTo+61ZC+B3lD02vozQjXvgwETUHMgtcF6v1W
L5hOBXUSlJzqGQIdPG5kOTPmKVwMar8hEjduaTJtEBZYcSej5VwwHKinGhWU9Jf1mIW2OBg2apVU
kn61TKjHHNjbTg+xzeqecauUZzF6i93gEknZ5+66J36sAZJ7ExZIhHozpoiTm5Iz31kOmeHSJDnm
DlYnpM0bQpm8wGtqWNrSZpyVhYUyzcHWxiOM/nY9EofFiByeEQMD8ozG5qqsHVKHAKzSeqtlIZ95
uFKliWoejc/JfW7GlhZDa/+0tN7lSRh+tF4SlI4jAos3emOh8qSrjGgyBtS0MQhJ2Fq+AKMQO6gA
gX9gtqXtWEHhnrLZPnhGzuhE/hD1+quXUNcwDWbiTsmrtOXAMPsIjKj6MrgUo7USvmPrTC/WXS/F
jSn4lQ0w2G47S4tfaP5RDOuh7bPky+hgGiSlRUWQSZOsPvq03XnduJ7vakCnhsBquVBLnrovApfH
3mybs7r/RRZ9aIYA1CGLX6W9Mh10tuKtdCZimGXV2PcI3QRuMJRZLih8hulqLCs3Q8eGMITUBAVG
8stxbFRRRJPoa/g8SBVlQ+t7HqLqpusaAnFZt9KQfK+kpIWHwUkt/2pDggV5rCP/rF6SWNjoJPBR
cbVxqntGSDo3M5tKDrHVjD5z8OdpD0xUHslXfB00PQwsJJ2qRMgyMGVdTOxcwqhZft2vRcpENjIt
OlkyGi+7W9U88AVFTYQ+GkAJX049nErFlJdA5HS6MuehPaqSUql2pzL6ntjDp9pm1KqT9v6DjnLj
a/dBoAUtLwESSL8XqaVcnDzjZ5pGtLmI7CbKOEhXzrlSX5OYyfeSVVTtauoOKimDk8fvZUTLUe29
+myzyDu3VOmP/7cZ96G3W7pkPKQt3Va3nY7KvGNKKZmT/cCjSEAnRvt18GnFS6+2DF+zE+sKF5G0
MSlv7EqIeWBKb+Qa6XYRBnvCcjUr5d9KiYSGroGs5PQMVeUQOvnbKIM3Ct7jxlhILZB62bQelyCb
w5N60Ud6aKybiHxx7UHDjok018oM6bwUeyh1I2y4djNHQ/inUbkah+20DM9KaKI0iDkw6K3T2ndG
bIfnTNrqVfgcSbeEkSxJYNSTewRQsPNMjQQt8bjg7FdLmy31qMpdqHaX3O5p9N5l0rGtpG9ezY1G
C/zhpmm8190CpR1Wm7gwiJTJtzNXPVC789oOdIr1GahJtu1d1hqrgMyt6iBk7R31P2Bc6UBCy1nv
xc+hRr4UhcmLqaUnY0zpruVetSlNq9yqJ0Np5FwDy19s+qxT8gJD1jegBU/3aRfvlctZ6m7WkWon
6dJHcu2fLXj2xDcelCQGSg4O/SI8aJg4tskS3jVSJS4lcapc8FBArAjTZ2hyyZg/80vDs205J9ue
v3VrSvitVFk5Yfe6cOoWg7QZoYEuhIZ+NTpYohGHsUXmrFU/zd7sH9wplA41VskITveh9KJbwAl7
38AhMYmk5yH4KOVbqlwS6oKAr7/SrKHPlH1fp2E6ihFZQC2PGqh5r4mV8vhJ+a7y7KkHTWEe1D7u
C7x/hRutm2jOw7doxY3SrgdAG8y22uGX0nkOsfTPhijbTb2Mgdjq945L9zS1Y0YFrXMFCkhaEs9q
pYtDV1dXCI7JPk0B0EuFlPzJZl/j1Bn7L1Ng32NVixr3G/EOzsENexnbjvXdH17GzjmqPU2+JEq2
qKqkMvpmrRVrmNFqwA1+qCdDlQbqIqhCu5enNvWmLZX96IUOBDr5IXJLoKtHZ/pPZZKw40+nrr6r
PwmBIxeQtBhsNMaRHYoETmlcbWWnc/XkTqBzbGnnne4758btn3QjPqSGZysFE1EA6Eva4VOrKEMX
W0pAw+EwTXkN0yHtAgYBvMKIhqW27msFk1AHbwCRN+TrRdPFtRmWMlBqzbFlLC7kxSq4WF+F/TSD
DRqgmSfpcq/OAX5GYu4E2mij3kC1hqdukeyb/qvs65LhRuvCDvsClky4JlcOeFcnLW5D6bNSUhNL
pC+hzUjKcaS/fiC3Qbn8J8N5QEL1vcr6K32AL80a48bvTWgTH2hzhJR8Pbk69EP7ru6cKKZHogVg
CzbAMCU/QElCpf2KjBAL84P5S9VVatlRdUTaA/Ryyv626hg8LAzIpYpKaXPXpQOnMeGXl4ZSZS6x
cQOjNSq/xGRKhd2P0oCrNxd1rlUPvNrAyiq69yIIjbb+kvgTySYv6qmfVqaoczSL7ZxbXwvChNw2
7Mv9czNrYtPK5yerOe7SgT1kZnEIRxO5WYqcJun01yn0PtWugSVN2xQGcwxPK/bq5K6E6qFe3Id+
+WMtMQIkQGPvGYNEyAiVkFsvSHqv15vE+R/2zmQ5cuTc0u+iPWSYHA4stIl5DjI4cwMjM5OY58mB
p+8PUbdNurrWLet9m8mozKpiZjACcPzDOd9pb1zy5SLVfurZCw7ban//HMfEwT+BJ7Efj1Qq2vLe
5AOno6JGXHZ/76JhA3nrUc5y5K7TsCvmjLCMfH2/MO5qXaP2DwCcuNjG9ykYOUvwmO46K3zM577I
TEGzxmlyvP+oA0ApK41fnbAhY4tszfX97yriVD90wtGX9ewZVQ1/zP2T7lv9p9Y8Wmdm1vej//6P
Ky+gco3lwil2Yj4GNY24H+IC37WYHBK9OtxPTKFSzM/RNp50c+PbDBy7ArnE3cdsc3DOR8X9w5p/
Ec+9gJqdFSXc1IGdV20HT5maCICdjwvdxD3BruMv2+79adcRq8kcIvlhIHlGzZPvdcc43N+4eyk5
dhAsfL1k+WGC3WNbdf9pA01jJo7JAWk/Z6+vrHyJ9OSkQ2g+JWaMA4XUAT/gkU1IXuFyXvoFqFCt
f+ppn5ji5vG6Fb22sfvyOejL6ui7xs2d9O6/TMV0lPQtXUMS2H0RQ6l5P8fvF/399cWkhVEm0qC4
ic0sKmze/XKdeSPD8NwmYb61/wRT8lGlvnEDNBooDxjb3EUJp3hUU3xIXQdp+UwGGlAp0eZhfExq
u+HBCiaMfIeNg3CKtbxvLSuAdWs5Ze0GkDHMuI+pBbrqOwTGBHa70kPEnSpgseGWtzuHgFZhOIqU
4er9w3KIblkZTUmnzhF7V512MT1p77nXxJbn+/MW5yJt/92UgR18sFNIjtZzZUcvYWP+hLo43o/x
e88sxwjRfIS04H58FNLM1jKcjmnM6Z0QzbnEkhuwTdQeasGcR0vKR2HzgaS5zj6g5DlJFMb9YaBI
7pyfvPbSR3K9KGKeMda6zbG6yvI1zA2xzoxoG/b8yUHHyCdjr3mvx6TbH1yP0f4MBFfU5TvNyjBo
9M0tbuUTYyreGnqg1O/8aztLvqqk3HlWj8uZBVVW5c0+ZjQ28Sxucj9bWbDa2dJjh8wtYma7hHQA
a6iZNYfd1oBwtZFAnshWEAeBrmDREQEJ05cKbGBlarl9iVdkThCUTrY2ZfOQlpW/YXH8pSlbbhqT
SX8ud0TU84AZ4m/fJyYKM/aHFPUOMmt26NHAdBVooERLSA2ujxjSjrRcHHdu7K/YlF6DAvG1Fibb
MIF3n2VLvY4rEmnaYBtb3F4kX3UrwyZuGXD7FHcDggDidnwsPWPVVWReArTOk4NZMwNOu56dNSao
DiAgw13M5CTpHl2o03T6U3VzA0cCxaz/DMPoIwCAXzLATA9hZidjA8Go09ZCurBdFUssqyBiiysR
PDlOtha0hwnXZMlAinya8tQXM8MqKR+azCOoziyJrQ/W3aC3Zx/aP4E5gOlK8YjHJKPxZ7qk8tYE
tzwxdBw5JkN1cUNFrMS+qqtsNZKY5xRc1T0oUu6HoPlpo/xXWHOX9IYifGqwH0Bjv0++rq/7Yc4Y
nb+UTGCKpuQUNsloy8PhgQkTA+vO+plGNIZJOa0sTVV7X+qbrDHQ2aFUdTqowFg1szXJGzBDoIjj
IR6gdgRmR9jCBD2R6LfUFQ+O7T41ghw6vxzBW7Ifb/vhrWqyUy4YDpkSFX9jau+lDKB1CZIZanyJ
oXS7T9ervrygKTe1zJE3pdR6EwppsyNAqYLXu2s8s2NDKHy2bowcLHQnQxG+eCOIKxDLnFuh+ZDA
5AcjGSLw9UcqS7g3krgmV5VwAOZ+jvXTVyCDR1biqAFH/DB5kz1hXfuN63RFHNu0q5P6WLthtPZQ
JePgGeBiNulrpcBKdjIm/rY9hhnRPID4WTeLYJm22/jcKkA5MX322ortZBfW8/fB5Zx3JNs47tsN
35whe9Xwb3h489SQftBsiO3U1a8ac9ZpANJSF+82K50NOr0NsjsGXd6TFfyWiClOZWwhH3TVUQ6N
99qZX15l/RbKs2DzRt+RrsxzhMHOnPzw8orSeDr6mCMbrEPguBhtWbJYtS69N/p4RAY0LgnrdtRG
BPfQvxFg6W3h9z51bAEA6uA7kD3vvmHqK9RlHvCU8bUzarlu0TvmwJn2dhmDisHhPNRGP8eN9GcD
NMQwx+bGQL5jcqhSz84JHrLfFTOcY97Pc6GGFQnAvnHZ+PEvL9WivZ217kGCfOymQW5APJcIQmg5
huIrK81gaVaM8fSExXJY/CRSpVgauj2zsZiIlZ4fIxoT1JsYLLX5bKPbhN/hEgBrotWau4IiA8LK
/Yv5MdFPheVayDnB1LaduW5E9+qrSmwbB7QSpvI1NCf/RK7ayQ5lRRxu+cIobmvZSG8dgUkt801i
rM2QCBV3aM4xM3qtscaDI7MWTRibe51px6F2cyw0XIUcbmgskmMT6eT9cC1vMq9HxUPO9ar0ghJZ
boY3dO6MZGX/ZQz4/xBKGtg///jbr6IDiTre/gRRkUORzFvWcvvf//ibi2/o/wyh3NRf+a/469+/
4S8Ipfd3Qfc4kxIEia46ZMn/DaHUxN/xK8xue1iUElaihQadJMg2/MffhPF3HbuSAMVjCMNyJLL/
pqDG/MffbOPvkBUlQVIOwhRbOs7/C4Xy3/wFwkbcjoEMswSxuPzO/Te8QcL8v4bUzrQ7G8ZdbymH
uDDkhPUcoTJEbXhKRW3Ru8n+aV6fDvkn7mFCut0Wp4GcpvHCLT+ciqkM/oMN5X++NgT4swzf5HmP
j8b7N4eBnmll2xQNa/h5yBZ0Xb4SxDET1KI/FgAJKC4ZKseDFW9z9MYnr+q1XV4jEvAYqa96HZZ7
24kE2TZ70n/5iB/+8jn8K75z/tz+xf7AWyXAihq24OOd//fv4BW4bVEBfKgDrsXo0m6AEetTX1/8
nFZ5/BhaPbxQT2S0WGpke6jZT4kmkHy+9GVfXLr6q0zxmBJtgBldHHzhWC+Fj7yQKU61Zwtgrfym
CfaqrA0OQoToUzpAzBz1ZpvawVJqg3OwVFijcNH2/ZS7a0Zm5DsbpXey5tig+xfPC7xNZDFB1fis
/8ObYPx3f938JnjgGXTdpOS1JBHc/90oZBUdboKAHMS//mo90PdAOdQwFW+hLOSlHkiiSe1n05v7
wtgAA1W5e31Ip/39p8kaHdq979WPCYPbjQiN2//9Y7r7Y/7pUuEVwlvhNjGIm/SIW3W4k/8VaxF1
jozDmmN77IWGjT7qGKQxMEavMp0Ls7Y3pQQ2rlPqYscvLqR9pWviFtQyFcmwUVgeFlVqFheKuQx2
vtVC3e7GY56M4imMsm+vdq7pDFmtUSLWQDDPQksf8FGgsLPCbTBkI6whPOgJfJTr4Cux9IhWjZtU
J+csD07g1hJ83rH1ohv5YSolD9CuNfc4/uqTQS0YWKnxXYXTC5jj/opKc+3q0I18Czp/6Yn45iVe
uKO7rBfAAVaN1WXPVjdN1//wVv6PK97hPeSdpPgyPU4rzqR/fSttZRcZMrliwU77d6+n7a0BY7Ju
ItrKCSnYiAXcz438oa5DpltJEVzLpPnRCZG4gn7ZpQksKWLF45w5jXcr9aI+Z473yfc6224c63Mi
w++CucXZgEyxnvqqhifDhqJwbe1cQFf/58cxWLxFXpzm67RS4ROa23Lj1N3JtrVr6g8A+iLxEBDS
N4niIhQCR9d/znur+pjkCP2xAQs+zcEIA1j8jUuBtUlony2tudGRP/a9yq91lj1FE3t9uArlJWzy
316qXlDpGCifu+A/mI6E587v4D8vVmlC1jF1k3BoyTwNzs6/GdhwezueEg6hfvQOq1Gxk6oh6Stl
PlZE7aCznppFNgpzW7j07WborbXpwkYObVR7gmCtswh3rNNYGp8unZzw++xcil+1tKOzH7L0tAtJ
FOIwrePIkyircYR3hmauehT0dUCGE3h9YPgh/ep8I0+m/0F5uZZy6o4TmsJFKJItRTvYczbLKD+8
+uRUhN6F7IX8mJUH/xVFUW0eae6eQ+ZMskaiMc0jyth96WOikRNiKvSJhQwJlCtVxy91i5OmrA5W
t04yJ1wLAtcQ52aXrlyLYVzX+L9QYNU3ifkoCpGFGrY82uBqlhrVl93ccEc8lh5CgHGqTugV0pXt
W2srcb/TOOYjS5+SMHjTfPzjLHE1ppWuZ5TAPo2XJqmfpPE0lcDrHU/6yxRfTTh1pBKZsEKd/qsY
b03WbjvsK8smMdQ1C3/6IbJfDaDzkuk+BmRxJFj5wWUMtPf0yFsiHrb2Q4QfuC9EeyZNUW3C1Erm
PIb8Mc/Ppu7GN5Fclau10wPgWrnKDIGkO+sdTPA5L4JTwCAhgNapdlx/WojRxOQzFA8QIbalq30N
mY6GoR6vUNdNpAb5f30Rpl7z/slrUZrFTvbZ9G5CqpVVF64UXr6DPWGh8QI7uDUhiMHOC8urHIN4
a1WGOBlF4+3yKn8QwmBt34loK7oSfAIbkSWz+ebNCKefMHXd3wNZeEa6ERkhcY1mhNf7F68lMF5B
HluwGyK4jJl9n6FSWzi57az5AzI4zT5egHA+cguoaaVK7D928lYWQRjC2Sz3iRqD36WffsReV3xG
omHokMJo97MIKamNOcftySTMI+fU2Xlz0WnLFQE0z02tGYuArd9J+gcjteVzqPcfLFlhP/aO+ZJh
Wkgn6yg91T+0Wts9R32C6ray38APbKJgRkFHVrWttKB50aT32oyD3OIEqtdlFYYEUKqF57XisRbt
dO1bD1CaKi6spOwlKgzGvDW6/dlVQBfoLjMCaIEo4mqbXCvcdGNpEkwwhksmMtGL7QdfSprFp1+Z
jwhq4wdiDZploPWEqOedsbbb+uf+O9JtSwId53+Br8rPB/swkTKHSbuxtMNfX0ztUiFuwC6mBNmW
8z1eka94AKH42BHZaSZZfqXbrvAW6qhV89B78/xLCiNorZetT/7sdCiE117bxiE9D7E+2Qz5uLEa
s+fCVkG5jHomOtLW3dNfX4TjIphfVoQi9oWkV+7a8z+/NKaf7JhbsG4kAOK5b/xtYCbDu9/o5F3y
UhhiheYBQpt/SuzQQntk90eJLjoBk/hIhAy9e1B2ezPt/L307NfIeNSi9o/MyJyHdfuYD2N9lVnl
HEVCtIAZApyk1fxy+k1Be/odVa6PTQeTBTT0LtzWhPmcytIWKD6bxf13ecjC8I5h7yxBHn3fPLoW
Yk7AX2eylurHtrLpuNp2HyU6ganJyDpeTCyRu8KESBb/4Mcz5wKnYJAq3ooofCpH9nu5bY/vpHNj
IPBJ40x9hwJN1zvsEzWpPtBj2oPB/BsjV0Z+Z0NfL6bh1sTKXQWtrW/xJmqpV37o7fDHqJvvyCRo
MrSoVgzGpBvYMOmBkEJmf2VmPgZNfihV3d6SiHWaU289hW0C36TetFjtgvLGxpDcSq9oH/pZdlmP
IW+vD7wt9oC0RMRFbkqAlWSEGQeDLmk5jdmvgofwCdCwiSzNX+sQIkdY01ASejQoUfQuiPGZhX5L
hnRk2ckhCN/T3hs/0bG3+TODKH1N5h/G3/m3RFlTuk8u5PMx+tOzJbxmEzSfTAV7N7Sf9L4cj/cv
nZTm1iiq9NVqvQl1UVecFKm1y7pDGxVIr9ra3pivegBJ7NptVkhgDSHPuP6X7lrFedJaKj2HeBdN
y+21M+T6DpM2c9Xa7m+mHItDbbOasElYvaERz06Bl76h6u9uhdZ1N1AlI8hbEKNar9Hv2yFRtQzH
j2PCLL2K6bR1is8jMmUFQZDHtdfl8TGCp1gstPmX99/ff+XmwKWhfq9V0QUP6RARlTj/aKBo01Nt
v9VW1X8ZcO7WLpC4ho90CEgTE6VNYx8lapNRvKC/MMydNUP9uTtAryZGvqwNMkdKa6Ja5WG0yeAh
oA4Yh1M94qwkqYys8rn2nJjcubO4jft43ZsTohvIkUyNslfYOfJRU5N89Bi/zU+63/efUw/KPQPI
7EHyIAEXU+voH2X9OPUJ+etgEw2TfVI1kNIXFiVNJC4+NrgNSbcH0xDVJoIuhCPTzU/92HLoT/1B
qzL2c3rOATuiOBqqMH/2q2paGlEfM/QM/Q2DNcbQIartzLGqp0ARCmIZt3va2bjOONsXcVMzqarC
56kuTjzS+ls8Te0WUV+9iGMCVhVGolgf8n1YQZasJostpTdd6lIvH1tGtI3TdScQsOspDsoPEnZx
Qq0ts38ZiY8/2MpFou+KbFMUWDA610ovcsKpUGplvgnb8cmjXThzNxa3IP/TlobzlthTvjJhmj4Q
FFWupkxvnrSZV4a25Lcuhnpz/8+z2owOgTNXH83w3RlTdKoqs3qKEuOzGCPCEdoIv18WMBCHXEJ7
Q4y3W6ACUcAxh/iPO8GS6+xrHE/qWrUOy0daZJ4q5Zg1v6bY/G0x0Hy2xNCvsRctg6oTh2bsLzXr
VkyApBPKlBTPGooPAoxTGoSY/Qb5AWikZRaFS6rNge8yzThOpU44WQHdw6rxk+n9gRJluJgN8XFt
n5x0rzQWgllYWIKgVuwIzeiJVUQc2p+2AtGGPZC/Eyr+omQIvOndqzV03rLAHZmp3JsH8BEeekrT
tAavHCcvY9ufm754ZMDJzTI0E4eFtVE+W9iiSl5jIxCnhu4avT3aVJiFT05svVpc9Ufeu35KN44i
GzFOWwL/xuhQIi+EQUao4tYfxzMy52LtCgIy1NR/e/w5QdCvPbKpuiDEqZax41SdhnaI9Q6abpQA
59HRGOLSE0p0aScHPfE6atk0TOV4dVwKZnvCbaPHzs5mz93JNt81Ilng3vE3Cj+N5ZFS7XWeunTB
LeoMf2OCzFoZuUaZZmrH0nLVtiiuOomcbtkwVZbZsBQVQm+DHsbqnhSJ9FxbP1qsW4jVDiR6nQzL
aJYFxd1qTPSVN1U8BRLGyfo4fuqJHt9Y6Wooq20SMgNPHkyceUuz4KV04fBYTWhqS6s8tglhiabv
HphLUrPpWy/s0L4O+ZVWhKdhTSxefawivV9HeDRo51e52edEO/pPTq55O6jlm4CVAN7d7lOAn1mK
LP3TjcHFJqnyoijMatXlG9PG+e7lq6gklC6CN7lT6e/JQ0AYwKxiY/QcBqLYVQWgY9VzhrVK7aIx
PXVjsmwyLks5crWzwHDYxgzPxAng/vA+MCgxr4oIvw6l7e58o3iL03BgOadhMAkpYxKUg0P9WVve
wM/gg8BtPuisOSWRq/ZRk22mdPzjjYliEzX7J41XkBuAAOKoPmIcPXdENpuDrq1Myy93aZwROu+d
/dp4kS0phgObl23VxNfYwLgXmc5PxyFClgcS0KGmWhuNj9wifo0n/Hs04ry0C9FtxhLUt4u72fZV
Sp7fRLQn7hd60/40psNDk/wanPoSeWl2HZNvTY/dLXWdespy/VN/6bjud96gIBcQN5SzM9+AaOeK
rabT2e/NFSYFFxlkgzc7d66dUAWeetQ/QMy+XXdEoF/5a6Nq2MhFgTgo1uokgOB2TmmhEsQrpUgI
46uQgbbWzRhp0JIQAl5qzfV7ju1tjmoKSezKy1rCpM/1S5y458Yon4XXVxunsi5A46oDg/lFh8uX
ja9q6I1GEkrAnWKtPgZBq06So153qoVps+wYxvEPwsStGQi1t1vbZ1Gfzbb+Gh8/CqeKYjK2tGLP
lO8lyuyHka3MpidPc5UX3p85Y6Qbyf/Tm4yUuGdp4nYJW/MzKBDDVSygCHrlOIVeOkF0xtliuIcS
fFDS95KYV2QzphOANaHFTCf226DiQUwGyxI44clDp0uPG9erXsQo+upDlvXdNivjlxz+59PsT3di
vbmxDxyWo0OOsJt9I8bAbUs89dIJGdspVgy6l3T7uSeKNTCGgy758GNukmQOIzc0OIJhgumDS9jj
OFoQMQzjgIe3E/g3/HfTEYmiv2D1tUMRh0uqI+hQethXghwvrsTIISr8QQ2opswbJnSN+U/EbAH5
OaFfrSKjNHFPBQsyngbWEaGM/5iXziNFlc5W78u13UdFB2cWKdn28jFuHKBPCkGAkHW+HV2qEdfK
VxNm0HOTMojNmrRaIlpL1pOYtuQYMwxs8df11a8CL9zKpKHimhyxencEz/lsqqQq4EuA5Tk7mOzW
lEEWDraVm2HHA6GgdmGrflW67XAgVPtEBs1qKmdBrnsRcWYvgp4AeEPAqSxgIEyU2ChlkRSwo1kz
tIOzi32S8nulLJa5XCHNssUGNoU+DsmiOOG65YjIWQS7UA37eR7hExOzSmb5EZGmK9dBDKby6gxt
St8Ra3skbMfejwOfmajx9IBKRnmKj9+ug/xgteKDoQAq8ukTKEtCKHjabdoAERdm32UlvH3Q+Bni
gAnq/JTtUKAkt7xw1mX3RhgU2iw04ht3Eo8usQW0z+kIjAEZg2tClFAiolWuDM5GQywBWrDInLOE
GNohgFAGEbo670HWkAHc4l9amxnb+4KzNA/RQaUyWufawJLNVTsyFNNtmNGi0z6vanesl3ho+AzG
6B2LTdj35Xfrg7DrNHPj9AYOgrDwNmALnhR+1r1mNXvXGz56bZUE4s8YZdWSZSQQm4XjpjgdcF/5
zpOcQlqYgYQAozf2tkUYa+m4G4hvJhyctxS1wFIUKOkTPOVE5hhQbTBjVVGP39PzN05sb00GCzdZ
jo9BDOrETYxkha0SIHEeo+/wOcsGgpO6OXexUkRqALhxB0bsouJRhHprHcRQD9qC1JcA4una0dp9
AhYUNTX6Ser7hgu7SzBAEj6CkXTpjH64M32xN5gCOk7IBJJ1Q+TC64x71t8iTF8GQ27qZqrJlLLK
rR5WCX7UokMMsTD0oTyTOWAaxhxmybuuMg9sQNMcGQ05Z8bCdc9BGpmwakXCNNjWywOaXzQqhnob
PR7wZc5719XhwnJp0RAhr8ZSRlCxUfTMTszJjoeVbqGHqQ0qo6QzCT+lrB0M7goixzdGWqPFsIuS
B1zfr8hHLBi/ZIo4yv7TzPojEMlPtJds8nONV4Adj8gJ+xyiCc16dg6u84RpjVgWV++44RCzQHYy
GwBZYj7QGJrbWEsHVBvLOmtxEb8hNP7WNdmtoqh9zkb51HYVApQOL2efl2uapJUY+YTFJI1dUEAC
NQMeDf7Z5vkA2knt3BbtrZ2zhh0FvqhY6N8mo69VVc+keGcu63TG3IGdPLW9v6E4xWIEMuSctPQO
wAtYJ6csZEs3WddDS5BqhA9RRePK5nTg8A/otZRidOpOwG8NMj5gRiyyvDq5sfmihb7EkAzAOxlk
fs6geIxdbq4MrSt4AEnt0Iecca49L6rHGS8TJksnSGetJ+wf3+KZmkXB2o0JN+A61TczqAhuwIvl
kbIUBtxXYiLO22jA3Wa0ulW/oJ51lpLv3zWQdaKESPIBl8ah8NFwTpTVpyYrLo2OAI1Qup5lDn/7
RPjAWqhpneloZsXAOBCzDsplJH5tES3JCFkMaDEWrdiVFgOcslQswsOGv6F1aGXDlV2OH5U7PODe
6PYBM10mMeKxGdUVBwLRvHpHs2MSrrxh76xtUzOUC9BAZ8fvjiwJBEda0mzdqMTtZ0dq4bCZglAz
2RfG+Gva2WfQ0hPzNJ4lXEpVpW1ZptWrSjIlod9rDppV0FzUccnxEziHPHWKZZvAAWxYdx+NcsqP
QvrIKwIOwHrwdsFk1zuM+GBMYjQ6vqQVM321jgvXXSU6+qI0UFA14vRgt9VHxedzVla3T0S4h1dT
bCMtNM8qmZb9mMWHGgdTYFQfrapHkjkRxZVOxk0/Sxc140AbOb5atS1WsgQKAXZjSz7VgDcs0B5o
L6NdIooQ7zeWjF6iDwkMZPTJvvDGflE7U7dgl/SgnIdkgqPaNe1P4Khu0TrhRWBZ6cTwrYn6QnOw
0ss1Ze8FvudMXS++Gp3caNIyLxQaC6DHG689h5393lTll0xCYp82zoDYZ2rWcSh/qZF/ZGH3dJ1x
j59qTyo5mujiuavEL6qxW0LvyYMdl8sfv9mFbAY+QP+eG3zDbtC/NsKH7BzIU5VVLZUCP2Sl8mdW
PMZCAkFxBhDfSp9QnvnyI0YATeQM/bGI/3RZfBsr82TES8fPL6TSrzHxMVb2YjaZIJVKZpPOr3Kw
vxuy+JYyIHbU8Avmtflt/IX+olpmqXojpdtZUjI8tw1tixj35ohWmy5+XJkONljqsoWT8WMmnvE7
tBXzROOZERjXHed4n1VIzP18ibArW4cOLzIeQ8yNPITaylmNY2cse1kSwYBpJNFf2kIx39fnGyO6
2g896fUHfw657lO/X+Cgfm5le9Wyx9gvqWyBEixaLxab2O3F3q/0pzTJX1NJMlWqykud+M0SP89E
6UdbQbgick27sUHjtb+IHnmVUcb4N+vnh5/NudI/+XlSnwWJSKHRORtLCtS1pOwCdpmBBlpqLntR
HIY5PbDAQeTBFJ0HLtNClytUOzhyml1TK531V8J+2CYhFX8BR0cfrFuPgNJI2d/UOmpTh9+sk0BU
uPZV/mqILllCsbX3eDl80OAJ/qFWh3tNXarJ+fkaXzqq2H08sIPLeboslIcdpEopzVNP+cSmF3/A
vuwd1Zw1XcGLE68t83NeT1ljYBvgrCW+y1Ht18tQtEtFMPLFD81ija60f0TTh436YdSL7pwGndhW
fG87gs5uQgRehYFluvocfA3UgNtciV7CX2KnfwadcYKefPm0pxTn6r2kP0VSBeEsZ0+/9sks2Q0M
yCEOZQhII3WumYUvA2cWn1tEkI3meMwaX3vzrWQjLXAdua9FB+EMb/YA7BFgOt6EMNqECSPgClzv
aEblRjNamCeiA+LDCvbU9C88y4NdU7gbws0T2X63TfTiKDu56Yi2GSgkr1UzDNvJfM3dWL/qpLBQ
q9Y8JBvekxQJHl2OijYEMTA0M7rXEEzA0u/HK9PsiIjlL3DndIJ1kiyxRGJK814x3NAT+UO0YmHM
RWY21clyrFUmZgn12ona4VuPzSW5O3xQgees8jp88k1uHIJDEFXphftE9sRvclHWU5VO73HqH51k
cpnYHt3iYDJWXGDBOikzflejxTi4fmpToa9MIwHaVWkP9hShAu0ow+3RvzVm188xgrfCZAGABZao
OxgC3KXLsc+GA9C5rW2QE1k3FiOCosigHhQjhfpAJwjEB/VIjAOVC8uSM3GiALnqZEz9jOHSS/3g
dC+yQJ9qJJPAIQfhrw08JgsuxVLfAmsO5IITK94AWt24HaoLVsbINvuF7Zek+mqfvv1uBSXACVv4
6AybzWRrbxWx0osE8xVlorlCt/PThl6xy0btxczlBU1ncGTpPgAio0XIU+taa2er6w5Vp2+C3l1U
pdJxzct1SbhyDpWnZOe3cCStB+6SZ+Sy76mEOG+F/k/AWGYwec737YDNlZNFUKnqxmPWi/fCRt1N
Q6GWDVnNWgevBdItlTrjM3LrNiPEpYX76ONMAwzHIcSHC8mN4TN17Icjqf15xTBBfCgO1a1IAGOg
6Hm3oUkWztmI7HbhVCgfW4sp1gQgvSqH1QDCg5HEsDFb941kmV9pVb8mLqLNsmm2DaOjpXJNXOZR
+ZCn8UpFsP4iP6az6KlO1JAc+z5+xuhzoyZFdgzgoNLhfLTs6zY96t+5f7IS+Aim2VPFWWz6hoHI
rjjPKUegBXo18gfTgvhvxjBVMxvUWeGl+UK08CGCEjFRlyDig1rDdAwtZmKOBQs0ZjIYMRndxcnJ
auJLkVcgqUaY/rJHt6/KasWyd5EwWl34qiyWRMAOPm4gSTh3Ch559N5I63qUvmfsSLbmudx3QCpI
LlhVsUM66eAfa8N8QgARHDKNTaWdBs8ezdhKgDoGkFWvPZsln9GGJv6teB+lFqgLhDjcv/ay18m4
4cdMVzrH/NlgsKeFjHGThknj4Bbk6OV4dZV/m2TJm4TbPi7B9Kcz98qIpjcNwSxKE2Z+RoNTjXbk
1mjy0zHbH44GueSQBLjHSAtYgvGO4JpBYZsn+I+OhmSvrLDRRyajJP15lMY21BgFOKOdbNy0+0in
HgJg5V+HcZHFo3diEEo4gD0hjeZxRWQ7qL7pEH2bZQoHRRQ/Tm+C68b/uK5U8NhxJDYp+1VPpvai
befWxdH3oUv1ykZ0gZgN81kScW5mB/Cbu1REP4E1gzgiRnA+ms5hppNEtGIqJEZ0KhtF58rNX2V9
urSgm9B1sEvxHwbT/+5r9mVQiTgzQLhyqk3jNmiGz1jPkT2z7XNF1R7SCT3kCP/R4XI4KCBSpHeY
h9iOfAhvCT58XFcyoEhBqzuF5lenddxoOssXB0IiE78hKDBnNvsq55WM7S8UcPgnyY9m7Nu9hNwZ
wqDKk+Zonk0rhb1fJOKTPM7iNcwqciczrJ+GDlCOweW6ihXxDRawpUB3tgRNsCIk4UEkEgQgSSTU
xqATtXzfP/htEm9HZlwL1dbPVPw2D2qn59MgZdix0VOVRH+xYIJcE+RAvXXvmgjVbK3pJOkl8c94
SK7Cn4LNUmN6jAwsDZNCaz/ldnWUkqy8+f/VVFHFNOGqrus3rUrpxGxgSy3rI63P2oMYawdyR/ok
wvgxSf4XU+e1HCnSdt0rIoLEJHBa3qtUUsv0CdFqg0k8JO7q/4Umvnj/k4rWTM/IFZmP2XtteMPT
xHaULct28CuxFUGH2/M8M5L3oa1ueOOjtUhZpWtkOU1AbBqQHbnuwkSd2vydCqo466E/5Y45biRL
VB7edDfj+S3r+Zdb4iGITIr2ecUSZxXlTg7wlD2wsm509HUfXDOaRyGj3zExJ1NsjMBSkB9gJSex
oQEexhYb326MizqsHN6ROYWK85eWe9MKJviMQkrjuZYfaSQkukFUHp2e3acxyvYSXi+evXAXNLDC
A/kSI8NdS68iThgdX9AV7cFcqBBQZNetj0U5xJaIVaLfTj6ARjpUqB9Z87fKakZpNeTZiK1iwESa
v/4hOp9QJAX6CgqOQRgcIoiUZEmffe+xea1UXF2tKgDC0TSbTAv0usrlMPnVZ8XdH51hXfQDzVZD
L68kTxsjTJCJPCmqjVFrFKPcu3F9RRdmXAb/o27r6GKphtlHGJHKXOunbEDHEcg/eVt4J69pf0XB
S1wSk4Gs1D9lINuurpm/zQ3vy8T1B/QZcX9zgug5bphwtKY2P1IrfzNc65BV5LEGHRvf6u5QdyGX
H3AEwU4lASyu5XtrIEnBZ2A7vnsiSvJsKje9aPr0WH9FbkQhFyKAS2L+1IbJn3xap8HCVZGyojHv
z9w/F7iPuE0UZ3XS4hiZnH9N7AP8zOZoy9YDKGa1NtykvxWuexjrMsPMMtxBGRJnLDEBeSNpHUET
nis9EDNYjKwyUQDY7lPRTcavSTEiA0pBNmHuRs8jkYk+xz0LYvOkmqQ/xcD5tzaYXN15Z6LrTrkW
q7K3EEY47btcjNSAJ9bG3N0Qwe2qvLR3BSE6Gz+qTWbSUJaIVsZn4dP0mk4fM9Eyi2eBRGclCE1b
2ZKUoKo0do1B26FIAV8wO9fO4ygHRgXnKEfV33r1Shfo2Av/s2bFeO4m72gDXlgjEh/JaSm3cjb+
ZWlyF1MMCh8Jm1m3h3Rmz1aSuKKbOdsyPiPTeBQLQtatgYAITJAgFOrARxFXQhpozpUaf3Jc+WvM
Yc9FAIjKVPirs9K1N6r2LTz16qayji8Vy4GbHgYXm1UjKQNsk3GvDLnaU2ratssIxR6Bc+bWuGOS
EG7aH1MqX6cg+5pERJoKRgubSR7IZx+11GJs7peprKHameH+ijTf7hi70w+z3E0NqzkVARw0fNA8
/rYtkBxmqfFVCJCUVSzZxNLSxTWwIjX5LfOo06gSFBGZV/Ggj0B9ujt7Y2tv1emvhIR5DAI5I5qI
aa3F7lmXj9LR11aDObDx6hk9GYmsO7/GMb1PJajjgY4PYTHtoGkDXE+nhJQkfZ0d6tAoaG4mriIz
1ScvBvht4La5GG54Qyn1sFHylxgbsZnOH5pfdBmbpNx8eEsvu8BZDL1yDNu7FrJPNog2mo1YWtWu
VW+E0N/qrAZfz0zKGpofxnxqdfzGMdHCMrW2HStEknQSRZmkne1oclgl2sc0QdRucMpG1rZt2nCN
TddOVJ+JYV+gQFVbFn4Yv9Pi5NTNWU9pcJTK+1M7KXo4QaGbMyuHl+iZawQiJIFG+l1aE51qzf2b
ApeGMTMiySNr2oqI3SmwlVOpGgD+JNEtfoi82HAernvJPGgA0wyxMKz0Ac4UiKKKMwnZ1oH+dx2i
NQOQbbeg2ZD2mBO8MbYkNcCX8u6aGYzF4BfF2bwaZBWwJckRG1F0raKae0BAZ97lDtT72NgZjimJ
u4BwqR3rbyYTA+IM+sIGYla9aM+WySnK72Lr0D1pRHkFOhguI1hhxBJxT3m466TYyxEZZDwH1I1L
ELcfnOCDrxg3GvBxm/coIlXXXLwVuecfp1kyPkEHk7hThhQoPCYRRNOILdsUUZ/lQRejtXQPdnzw
F4JlXhu/YQ6QWmhV+zF1zwx3iOw1uNFqVPWrYShBv3oHWELBWpdutUsZDpwTP3njl18w/TIBVvXO
YwASJAp4T0zJnbWL9IH2A8IkJ29aZkS+jVm8ZzkaApEL1+kI52scEh5SJz/nw9XVyAHk/DdPxJXz
eNrUiDN5Bn6q1nvv3AWqG9nHWNNbdiLdRm2NK27IqQDjF9+B8+JXxW8/d+9J5TgbjOvoxyaESMq+
1Ub6jNsM6P9AYiwqoBC376z2jHhy0/gXAla5M5HFLb3PWZdmBoV0x0QY3BDbqTVENffmmzm5v4pd
c87N0cVdjgEnbPZTAcJnRA9lhUuAnWddSB9ON52MdnRwr0Qk/Zp19pcVDJm7hCWgIMk2qLhP9FE4
sQfbW5sQ3+tGvnpjxQ4ZGOOKpec+jn8FDlKERJts8jO/4xiK9CGVNimpjOXmvHpiDN5Pbr1vMjze
gR0idFXg0f5qm2TqonX2nYSPMeBuB7aUQihmisjuh2FEQOjyWgXFNl0eV6eu+bUxUpOYXJGfc4eS
Cd95fM1O0v4g0brB/snpvdCojSF8Ti2B2mopTh3/q7HHC/kpCwEd7YKn50NpNmc1Z/+S2sYWOXS7
BeUchzewzQ0RceafQpd79pmfFGZIlIZh0ztFQQWJH1rWz2OafgGRtZbrCBcRiqZNSCSfjoObldC3
Ivth76Pmb6J6yuS/eleMGc3QKXbukm8ZRXqr7QC4eeegUbDK/OD070t44Ba9dgneZ+AOCgqwc+V5
TChLcxZInQe0M4zqbpVr66Lk8ChNT2+rrplWpa4/p4B1VPVfDk53MfBOtAZzT8Om8OklxjkIXVH0
oeJ/VjdGhwGLLYPsr6mdy7XyMFfYXvibBxHffhIwIMwaY1WhdFkZExbpyiMno5T73OmfSt/YILs9
G5mZ70ZXP7gyOOjU8utyxEZW9u/JWzJ/fB7oHgX66IyoPY5Gv+ye9fwj72IilGpM+24cf0yOA5qn
6ajKxJYt/XNnxX91bJxnPCwoUbx/hbdyG94IutMIjJ0SrYJFOz9yOWxY+wbkdjFENovfTvHcvOXO
X8RMP5oBiMHAjGMsXITGfvSLlR5hAOhoU/0TzyGl6ghFyoHkiPgdcn4/KDYawDPjwFab1JZoatWZ
ERSQFkB9XeP+CmJKTexIhxTwGI7+5JovA/GuSMVu6HTDb2n8p/oYVVyoPvwskoedN/MFu2MT0Cj5
eMjrL98xP9sGLFhhj5QXFSn3I5K1UsovxfJoh23ufa7RCYxMuYwcBWwzpiUVkvilx+4pRIqI/685
uhWqK8ZA4AFE/AbmYydQPm0Mns82ZP1CNtCb7lmjYS1ptw8kzh+FALWduZ7a1SPaPW9k7DqZzolZ
fHJLUuNhjcnG5YFezYEO37/34a0xvYhu/Jnp3FuJ1Mu2pm7+sv1/46cGGA/9DVwb8DSQodOVa5Yh
tgYIeevxrbIDgujELfaUtysCxndF5R5L8ktZCvIGtEsz28+ShpYVb7Xh2D0ZEUsu6laLYoYoOkxe
K2Jm4qOl0rdC8Y6Ig6on48HRK5PKZN/y9VAcxutsktD4DIKxOf3K3nwtGgIKuMA3UeQ/N/gxAZsO
b8tRu5quvq2WZQQ01pndju1175ZTEQPhd3cA0TDGH1bHfE3nxadRAloLe/1nbmi6ZisrQSdlzpXY
UnhqnkFEsjNuKltzsc74HEs9rnp9S/3oHzHDX0wLH4M2sdIu2uLGnnFJ57ZxqK+mnS6j4RAOlitH
Fr7p1huRJanO5BopSVsQr0MJu1gQ48JGS69zPTwSfw83JroQgwcoe1whxaa9U0VM0EDxw/PGu9W6
8d7vwnXTJOdBo7guFGkgEkjfQvRSxnteFC9+KTymzjN9z8TTH9bndJ7QyNhbx+M7qHOO1bq+FAts
T5RZTP/UHZpIkQZEUVzZ1sGqaoLZanrKNoByGgAvQkpwNyekNayfTyY/+zmXJ3PBcwUEeK9HAK6M
beofbWN/oQLjaI3JF5magv1rztZIsosIA861BLweqyBGpwYMwbEtjTU4VSAjXFR9oo8kHi8rIlYw
jXgeFVFjQR4TGEcfItJEky2CSBwc2iMuCKElRpU1tPTuBdp7B5rJxglMuoqg/sEAnpnpzGPdSxjg
Nf3E2CDLq8Xrkh1Z6zTdNCp9YMl6JLyLqN8bpojza2jZ274C822NTE9wKV0Hdsiw4qkv5pJRA076
j3qO5Q5I9S2p0rdSwUubsyN+nv3M1u3c+NaJgKBsJfEpUKtwuULIPeddupmMOYdNLcg3ziwirPQM
ztvLmnNZII/VRv9UIevfIRrn+DNObU315JrTq8XvxQSEuJQwxOtFRXRb9NAwEgCo1cHT7BsUMdyD
PR3UFCPo59puHVuvhGIdZNFQkiaxYOyIgPUVeZITsvieKpSrPTPRXU+RucYX+bOOdLJOjYKxtyqX
fC/kAKnQR4gX04lIuasTbRhYs7uvA9JO0vhL2shbqqWxaqzu3gmaLp/15IrkT8AKLVurrrp49vhp
eeNwAHhz7EGjHwu3hieT32RGyuGsC+rmHcWeN4lr5fR65xspRsJUbFPQPOAPoLPGRvOzWpT9aHzX
Oo4cOF642ssUIryvMUMT9jHn02ku3hwbSmSf8oPGanCXjewX+iAkguJPi7sH+1L+w/Xnl3aoEQD6
fOLZbOApWsyEtHfsoYrTQb92jvUyk966nhWFTtl17x0o2TFpnsjWXKK1gcwM4i12+/e+rlnbmQao
LQP2n2S/1PfRBiD2GySLf7EzfzIjj9eJ6m5ZCbs9TNecFPkOC1EIGIRDFsoBTT3Kd5cYwJCibW0O
FLJ1cwob/e56bn9FFRGs5465h+/1a+GUB7hw9tYKnG8cbrKO2+TRox3m309bPzOpU/GI+pQQEHb0
RnLSw5adFznO+E4lhWGMiwwEHnWDiXgbuG68L8YJmaT4x+KNYwrY8Kp13kc4mYa0U0RSw0MkDDsZ
FxUXCP2HIbgBw5U0tbjvzK84K54lWc3MmZky9sRUNFMzrQ1WhsTLlMaqyYx3ibtp53jlF0GzqKj8
9Br79bEubecCf2M+uCOr/9mJVyOXMSOkABJ8HVDkO9chRGbfNRqRYC7XxIZSaUjeQFAbhIc1vm9p
VbXLA9aXTsKcVAomWVgDO6RElKtzdVhYc5FBqlOKxmSNDAb6ln9L9RLg4yxTxjOjRdAmy38wID3d
eDWFctlGcp8ttzauQrVGFMoMwh+o3gckELZi5j63wSI+vrO9SVYhs7u1HwS7wMAq34uc2asm3qGN
doVRfdk50WXZP3zxam22Il43YQx3vEqMberFAF8KSqelfM4NeiVjyazQaXLyq4A9WDYx93V+Y2Mx
rnk7Xif69wN6/R8sblgsARLoFOLE7B4P7S3uXKpAc13l4w1zCvEqc/I8FSno4Sp96Y3bGIwPTwMP
rQ1IHCDIN1MR7ukZvCMY/Y8BcctxVM02b9R1UiDhIT6aO/QW3hnKabgnfs8AA8CxYNjvyoqLPeXm
viq6LQbDCzHkFZmcYO7dW4awcesCWuslEVukUXSj++biCttnGed1QFyzv8DWwnR8SpB2chhVXz0K
zS7icZTzpgkRVhLAR4iX6DcONkVydiCE+kn+yGOXXTCQavIkfqaZfXBUPjEIQu41+fN1HEA76XH8
8ha8nt+fyTQ7DQzTl/f+w0mihPCdiOfPPxbjBYDVPvNSYh2AZ/CTfyMDut36wyq1ALZG2r/YI+Iq
qHPHHu7BsrTcxnGvLz44YiPN072Hkw2hqbf224Q/iCx6idCTTxD7zTDe+Iz6Gb7H+WkqfySzNlj1
yY1fxPVlQgQoAH1ujObbsP1UhaLYOy7fa2ee0fcUW7DDHXM+tQVYRgU6M44dCXGNHQI4l1IjT/tm
VXpkyYSLurgeyU7LBJd96vvXmmp9kcU4p2pZC1S9flYxilmWqcu2tIbBM5IwbWCUsFvAd3hxEFcA
zhrJUdI6/EkAR7l2DPmJ6SVAND4G/zw3t9861ms2SWb1MLn7TCMfSObpaujknpsO050mMVc8hk+j
BlNp5+m69ztzF3jRS54pebQr6pvS/qUSn3GDMI2dcBwoMzo55nhFiVffWmNXbvYNNoPtUNQBz50m
CIkeQwFWgZ1odMmdgFNYwoC02VfyC/MlP2jsYOJWVr/Mwf2T2ZiWU0akRuhkZ74mtJWuBWGRCT5N
PoYUn0HAaB5aq+rPKE/2RVD8rnGrH8fG3oLT+p5g/sY58eio8HYtV+vapMB2Df2r8jZzv+zWG69F
1jyKbR8YaIdHCmTBjITA7Ff2aPj0l11mPTVfTV4iBg3QltgkZ9EkZNsODvlaTF+g7kGJ4Y1a1agS
2CZMn24F2aXImpoBnjqFkBABZ5jQfhiodDg7SobgcDeCZp3O7BnTkvLMzZLwnFNpYslHAhwbGxIt
6MACJrCICe19MZDZgDUeolqFdFA45s6AyTu33AwVAPvt3JKrJydQtKXHJ7MpqSz0ppZZ/uKzOVFK
XTIrmtnxYAYtDp0JTlLMZ1sJO7nibckqNI2Wsv4YUV1CJzkVHDq81+a9ad9Lpn3Ml3SyQUMx7CpN
0FQj/8WqviPAMMcUkbzRNzfyJzhFHC4TBKbBeK4HegiCa3vH2cYtaw0ZK2iaQ3c1W+uz6nnzmPw1
oEUXEerLZFjNEwAkuM6SUkx1zYcofXvbBMmVkbKHbkpP3OkoG8dX4gCIPzCo38jje1isG/ah46G8
UM4r7ry/qe3ERwffFL2wtZ8shusMU3EfDoP/lCqbQCPE9zgePg2kY8iJfCu9KcYgZE+LemuqWN0i
wcp2VPGdEALXORgF1pZmcY3ODplogWSqotomfiokV40Cq+n2Jb/XQBXPA/DZtOvNr55Gk+FRfEJt
AjdThwh4nfoZWh0wpEk9lw4wpHGqSV3tgKAH1fSqndpgu898hFXtiSu2PhAcg6cEndAkunOWxeUp
KAw2SJE1Fzj0uiCiYc3dbdGlf3PlJUc3mMelo1QH20VeUHT9g66nQRYwFGtc88nPWg3dgt4hGA5z
+k119k+HtXiRXXgvZ0dfNb/RBUbHyR0vbhgYd3YYX5UcsdQsH/XEYU6uRVakqsxrm0CY65lshyxW
Dh2G9nocEE26kC/rhjFOjOB2ywQEhaJKp20/G8WJRI/WQskZZQck8cGOLca0Fqoub/by8v2nXpjR
qenD6//+eUOg1R4jfnZIr3RZ7UstsfjMKPjXGuGLQITzcAgcQcw47tveQcvfWdGeeTIw6jgIj1nX
wMkMqB5QoWNRBQmxyUlRuSMo9LG+8vdwHrFxUemvNnCtLSW/IFI3RsC2YIGJ7QsPZkfNPfrjEULC
huc5/0L1z1mHAE4ZhXyd8hm9vL30363nvlpF8LMhcIP6x5rJ62BhYAqV3Jyimt9g0B6GJO8eyeDJ
H5YPNgkpH+vN5NkGy/H9n5S+8C/DFIBpt2DCwDTYW5VbnDz4cgBsC/vH//ch194NwtVbo63+OSdk
LBLFw11eEHSUR8Q+XyZCCXvSzi00Sfeyye3ooxGZmgjO2pDRTefAjXvbBooxhrsCFeY5LALnSEbH
a65mW67i3D8NcYEWf/aya9DBd6uFexZz6J554vnBjpy7SeZ55/+9jL3yz8QKIuryknmLZ4IZpe90
R0x5zqNQWt6EJw9Q/a11kTfDIZFF9qPC3a7g/j3Gwcx+AFS5OWqwnwI/i2/S6t9Ir4zW0tTi0HTG
+HAhsTwX4Tu03PHRTi4RYTmBpZOVelfDKrH0YuZoe/9RuXlYUemTnsHT6xNgcXLAyxzVrNyVV/vZ
boalupWuHx7cRcrkoRuBAuX3BxCN9WeVchH6Tf6OwexU9sHCpTTQI8eJ+EwwixNInXNKYTNdTYEI
0Ne17K6S9jmz/d/fDA0EeovN90eiSoyqQAo8jMSM/qcAyaWyyEysY5EedOeYl++X79SW/30oWAEQ
YFMdSGPTB2MIAqRQKJGDvAcRFkdXP2Db5SJ92GindZHvmWqHNcJETCOHN6smbnHgkj5Kp9vGutLn
73SV/714IW/qol6+3+IofFugEfm/l2iRpw6BeW3QDR+Lb4s8ytiW1giagXSIn8BINdEKYLHMhq67
oFnaaqQlN5Xo5dutzjJi5bgyiZReuwGKcaRRWUxAYXvAkh4dHLt2T0YbC6hWyx/7pFjn+GnXbQAw
QgylmjgEuSCg3dJvts9ThvyuqKb8NCycFkOGX1CEqr1wfHH2h1mcU+PDItjL2wb9EP7gYjdWPMvd
Mw0bOpZ0gQUhqaou7nSeCIfcmAbDWRhj5rp0C/Xk2czOZnYOgtvme5NQJ90px628M7PqgrBe/7Vs
9+oRDvxcmvNHaU3Vkp9gPnzON+Tp/hZKprG33JuHf+iNb478dnccLi6z3Dx13oXSJp5VAhonQ6M7
rpmc+kXwaxzi5OxiG2e5MLEqDK1dXyTTscdCQNkQ08bkVbm4WI6gfpDbjcJ5qqrCP1g5lXiOrQ8O
NlDC75/D90tkIsHRNSGbjkn5sZiFe0teUdRbR1Byy+nIjJZEv/QhxEzyFH6Vneo+/zssMtwDM1yz
3kmzNzYwzAkWCkyNomBjzsDAvn/z5txqokQTya/QRuCPlag+s7tq2oPViDeFM4nll53fWTSSIMIj
SUUk640abTziqrimBnxqYmvHs4nvZj0sE9eW9SxSk+CM1jc8CwvX65wW4ya1TCzCSj8QkMeIzNzo
gWLuOI4RF3gw51eSFQVZv15yNlBVDNojKKzZV/ImG9E8//cylNVT4pFiBrYACUB9H5iB3NNmNpln
Qzxt5/lTVtI+dG5Y7MmAWiZl3j1vPSS9ph5QDM/VZR7SkpNsPKaVnb3xi4pPkWXEOzwB+SGrxWmw
bfNtAwHOPUdJPa/8MkwvkO1r5IrOp6oGBoTSHtg7yddGRv2PymvSjZypKzvHfhdJg1eQK9Up3H4P
UqB8ES5rIzYLSWfoN08x7h36HM1Lln/YEDM3bVtlR7dL3xJ7BgExWS+NIMudpPtjBO/la86ce8q4
9hgJtju+GtS7Q421Naa2INC+W0fznJ3t2c9oRAkg0xB2UJrzoV/79WEeuoMz2usS2MpxALGNWX85
tUs8MpqwnyKcrI0iLfBOsi0z4aEFVEkAzF6jBL9liDxvmEj4WrT5B4TVvMWGgNCFFmHDyjy/NHGF
LslrrdU3jkllfnRnrIejlEHXfibW6rVJRriHPratfMrVpTbyYN8kHqVSPp4dAFxbHkeWWmk33ZT/
hnlxuBamS7jEgEyU5C9x4Slsg/itQ5BzpRDtX21D01RXz/3kW1sGRtQmkmilXE6DOoy6Fevvt73I
ZujtfveLdAH3xUn/AHptVi6D6QrRBXQfvHIWQkjOiRibXJ7S6JbptV4AD/hQrfN/h48Cv6AXXBGD
w1eGrowSw6FFjROXT45AdU5QzwoF2PRTIvmw7CDbAm4V/wULzJR2J96aWchf0YJ9zADQXZn3wuj+
iAxZVhXZ4tIQSEfF2LgvVq2uMc5rhFlgGxysq14NYr8NRnUCG1Dc5zTOtgYKG5T+GA1c0f3zKhst
Ft/ldTKL/EoKvXlocvvRW9iO2gYKeVP2IYEn9jGR2bcNmUFeD8xE+iZ0mNKljC8CTLTEfAwJ1v8S
jckKC5kF/5ZvOPT7h20O+OBJQDyHcrL3mCdzqjTP3nJghxiIAlrgWBuX2J6K5XBgDGq202V0qMBS
GSKZaKvfrcUlH9EEfJ9QmrNwRwX8zxJJsIlTH1zJ7OE16PzwKOLCAJSaA9wdBgwQU4sRO04+IwgX
L2XEAJvizzt69Cdrs7cFzAdejJyoPtSAC9eqR5T05EObJ1adJKnAznCKC3cjMmjNY8aEvIKqNsaA
KwQjwe/Df4pntXZbngOf1DzEGlqcv19Ga6L/DvKCIUxAmaxEwp6+McjLdoYPNByYw5qYMyRwoSPF
HVpm3xKnmFUiSV/jfBmWl7Hz21PHqNMNoTPQR3vTKV1GespOb5LZnTSoiSI2Q09c9CS/mrI5VWn+
kcEou+IuKU4FWp9Va5OXpP04Z1ZX91yyKChc3H77rG1JECyXMnqI7sB+gn0ZCee/3qfld/mjAH6x
mBqJpCzcay9k+1wAG5VUf99Hzhi3J1d39bYQ2VM4hd3RtQcGg3Ez3qD5oifmKNp3HXEmBrpXc7VM
jxmHsYoJcwW0V0wHHVWXGj3AAwk4meb8rX0EzH3VECa3L2oCwGOKj7ZfIsNGOdCLZS85B88GQ9Pw
RkFT77JmjplOSVg6/XTB7GLsq7B1dxhAvEfvc0DMaunp3YRmU8bkjVjJ3srkpgv7g9P08aMIqR9a
3MWAttdznTSXtiF1xV7oF/995WMy/ByXExD57n12iajxJhoc0BExoJ2lxDOQB9cpJreiqUDaL4+M
wMhxyJYP7ayP95OR1GukJuGZP9Ro1tWmqYsU7AWqZuG2moqvhF3Whmg3O4aCiWkh04jmvawQfeN8
VhfWnukxqov30mFQOZJtfUpzmV74P9L+1pVzM72MPL6sGzED5W8+TrkDbsGM1h8Mjj+hnK/CObqm
ELwCmV364XOYtffklswviAvaRBj1nr6fOc+qxCb1Ou8aDk5xik3rR5NaJyJ8zfcBQdWu084LJtrm
idSwmyUlmC+q0hVf2niXWU4iYV0uKl68IjkKZJFHP/N5guEUZPPBN6G6TjywDATT8fL9pza+jPJr
8QLNMkqecH3Ju6AsvUuFqq8m1Q1GNzKf//vHyOMAM4Fdy8acNn50t6lq8pPOeuJ3bbfcTKaxNxNp
32S3hGtFxNOlZNTdRVvvJpqzK1O0fVun1YUsk/YJC0J49hp9cLyGkge2xaboGwVeL1JXA40gx9lm
tif5apa9f8b0I+GnZ/T2vbfhroMqXshnn6n0XneYBRpZLbk9SXiZXHjO1tz0dz8t86NPLU8EVtTf
v19qYV8jM/9rZvOzk3vsvCkuAzHes3AOz/3UwqFyUdoEU3WGcn8uU7c4N6kOnl057L4vg2Gu681/
71VdOh+wzZ4ID3VuolPqtXY9fhmR5cNKLpw9/E91tAOXgE4AUOiaSRxoGr32q8ElTzGDrDPyVM94
n85lJViZBy3FH/Q85JJW8UjL2fhk+snOwpXRXhK/siaTL9/XTbo4qZro9v0ibRHdusiZyAVvjixd
zU1ZNdBd0gHuZ2KPiDWs1HjmyaOWUOEjEEj0hEbrW3pzzcIQz3RaE5RtEA24NfpEPWznNQMYh8Jb
ch9CCwJdzdNMfJm5qmpFCa0cwh0FK59UcFc3DJ2mNC7DXTwZcgf5nECK5T2NBxZwAwiMraTsaKKm
PUHGzi7j8iJ19smhMHLlJOpceWW9C6oZczc6jNeJqkG7mhXpSPhUNejggO3mWbYiPEN/D9YO0utT
i/d0lSyfyV5EeLVX/ywAzZ1dW8cvCW7zdW2RbdX3PSAbxFN7JEMoc00PHzujpp0HAgjpq53dB+nc
+ihzt24cTLsmbLN7IOTtGwSl+lHvkt6czolGtFUmjrfvFDsB+OAw1prirdb1EB1dt/LRVfTlOu+y
8oxILNr0AQhqg95pVemu31VMTovSym85aQ/P2J6q/YKGQTpkXcPEfWbE077YM7OMJM3+UvoOnwpv
0mBkGUC8gJsVmpIhJnovK6tPYgj+pZPdXLq49nBcsLdivzsfixClWd6IeCMmv747rentTfyZp0bG
wC6myGbybqyNtMifitD1N0ZqAexqfBD8y5euGWgzpszizfeHGGw40YqYOW+HtAIBktq4BY2hltia
+JqueI4Zt1vBphxc56yEV+KftpHCSgPtdGjDTfUI8ObYBf1QA1vsc2y26Wi0976DKGZHOD2qLniz
HcqKjm5viVVEnbAo6te2RU4L5Zq8uHaYHMc4f5F1eVBhkNznQkSv9hBzAbWpsRcZksFSzM3ZjLua
TC+XfTzB3dq0kg9UpIApEGjeptH4lcrW2OauW9wHL95/H6gG2Ekl5MAA4rmKIvMsvVldjFhekbov
89Tlu0wwnZB4QUCEQBgya7t9/aYr1dlxCEbnBinJuaAFgzPhOdHVsRJ2+wHbYlSpXT3dHansJ+V/
hq5B9dIMBDcakuwWfRMiZ2LV8TkwELJ0oXthpGLbp6k9V3kqQUeaGpPFs6l7tqDLVIuuZcXExLgJ
3b0EVag4MN2PVk7z0QXmXfJ/JOPJJvA+D8lfWhotq2jWM4MC3C9BRLTfkhGLVms4CPaW59HyudQ4
pxkmg2u055/TDFbjGwOlreBe2WZ0zkM3PsmMUj0iRciKsr+17jeRm6KTBiHbbt1M9Sxsy+DJCpP0
GiQmAA5a38bqATM486ENUOUgjC83A63L6ZvbJm3vs54bNoW4sbdtTRY6xNG3GAPkjeAsWtBWPo1O
U5xqeCJ2NOxtL3OfeAAGEEPLIBMfX36qW8nIsZZ/yI4Gt6CG+GX60tg5SFvgbxqmns9C6q3Xc8dU
cDinThhvtc2MDOZTxB5UvIVdHt2BJCXva5t587lurGxnITrY5SnorG8rcjEV8VVzrmXFLw+6RyfQ
Vq5bkfhP//swr53+5IBm+n+UnVdz5OiZpf/Khq4HWnizMaOLzIRNnySLZN0gyrDgvcev3wdsjaTu
iWjtRkjZRRZZxcpMfHjNOc/5jXyWkbrm1qxxcfLkoRvr+3Lo6xdJRnurCcJiD0BaeEG3xAixN13Z
4ubbZciSq62gGLMmAkVALBMcwBcxWgMhTlGF5U+bYvWCwT+5fT5kCwWBntXKEU+y8II4iDi2m9Ab
8XeAraxgo+5DzvAmjuRCe1I1M2ZT3XiKmB/BuIIigO3vEJZ4M3XBauxKGENel5qB+7oMYxB+NFM1
Bm3T929sqLlWzTejw3ha52HxZJn1SRdj+vCWGIAws1SU3w2ZDuLY3vPyQL7X1qcs4nslKrxeVvIw
C5b8Rjc+Z9nolasAzK7pkr0Za10wmEQT1o22nGm7IidSwcOFOpn0iMIx4xhQDRWhfWujYfRD9FXX
hOZ4n+cW9LRZXY9ZEv5iUoVm3LIgrXFochijP5PG2EQ7NJQXYQ60SWzAsgBaJmWA3RDVMJh5VT6p
AkyPQtK/lUazPrREuYBZVa8Syn4JKu5vH+UYZBUprxwROsHbWj4YoRrvpSYyTJ3zyVHmzngfmA3B
ntRemKdhU1VfweCNNsmrylORQjUUWJ8foRiAgWXnSQrKuyIsjd9i4jmUnO8llJ8nAR/U4fNXScqi
8PNXEyM//LmTrYLS91Itke+fD2rSohg0UDFtnxpmM79se9lWN1lSNv2RYrF49MUq3sijYEvcATTl
Dk613C4AB0YRndj2sFoABphFk3UjVfdJL0RHzdj/w7GrkOhgyTfRDJyQGBm7VAXRoE+x5RfxKuGk
oSPoJ4X9rzCdK3M+SSuCTlWmHJoHn+Y0PRKMK7EMo+2x2uxZh3j0DoPkFZ+xQDEAoiKR8v6cLVTf
E/t5Lwc77WgNCnYFSgpWCOODNKnpNlJK19FPRo/J/fOBta3qxdsPZJSKdRN/zQaWz0SIxrum4EmM
mdjfUS3TXW5VWTbDV6mkmWz5tPiRoYVlxt5l1wYzAbGY6o+p0utn4gBt1HLAp/PQgh6m6w7expuG
8szIxwFRc3VYRetj7orypJBo8XpQB4opBKvmQ+95EusZpEO1XSRV1txpr6Lv40g9RhrXV/QJnWto
dfHSpGzuURwQ60Oyd7fhKkTy2+ZZwLTQGabEnFGFALNqvE8j8AX9gvwjH8ENjigHbcir2mmu0Z9n
RvOW4W7bK/FHi5r52FIhaF17L0X8v5918Fh1F2jINADCYKmIt2qyUiUaLtH8hm0Z2a6B6pTZW2iP
s5gem9lKUdMbCI0nTumxLo7UHEdWQg6MWMuPt2mZtMaV93nj6BIkLiGVt50LVTDm0/KmikQnEXzC
uoPiIhMgNXerSJ4xmUjBSlYmL32oBViwZP7+D7EBFDLNVvusoZaEbFIcZakQYHHbehNNu1xED7As
lfRsYE6y076TnM8PR0KkYUhIT2C44CGabNO1eDa/N/V4TZSx+jJ1det2gokMu+3T59hcvimdpF26
TCt2+M/US7HgbirR1HjVimTvMFRzbpMSd2YXjDNkm4s2VdfdN5AMfSOfE7Sou8+yngewiQCTJQZf
EvWCNxa8nIUwnGRrXgALMgst8l77RiDZd+rT5kESSmyt3ZXjrvYAeBZIievu2hkcMMKa1G4hMxtn
EIVjeYOMqx0NGTBkXIgLk+dpNb+kgnIeVr340UHNilRCvAZVfFC3Sw/EFMj8RZTXqsVGwYAxcG+r
TQbZWNk3qRrcsaFoFBW2D2abradRNTAdbU9rYczH0QQypCChQw47yE6tNN+xheAMrCKfo8cMYta8
h2g1xieRuU2LifeVJS4CFgmLfNSl8pERS2GvuHFvc/1hsgLbwwmZXikCYFMbRqO65swLnFTV4Axy
lZwBHCVnM6zYlP7zY2VIn1qGFt7np/75+c9fkarDTkUAq2QR++QAs9FwN4nr5Z8PRgdo29DDn6kQ
9d7n52N9nFkSSB+i3GeCtzCEJt98KI6L3sl+OKjSAwbp+DJ8a2UUgjgIcGq2/XLjmWZbZ5LfwanW
XsMSZJLVW8nbCB7pEMVq5ksbL7/tOw/TlyfOlBYQUbQHeUdnbg7L28gilDpDAj5WWU9VipRHVn5W
Cr6KSBzUFznlBp9MnadLoL8++1Uk+ao/zIZTsbflckM111mMDD+HEo0I92PBE/NoFKG/Z6ErfYFP
PfyoF6IU5ZRpgqRX+REpBW8HHS7kyKzu82ESZzgbCGx5wl8YC/hWNVhnY3sQRrEWDzPhV7wvVbD7
ciUefvsdHNJuN4kYwf/x1eC+CKKUVsqQsatvs7H+ZOAh+58ffT40IKM9boc1d5pKqrFDoeVq9fmo
Sy05aAquyxHnL/KBVgkYm9+7LFSvn5/6fCD6U+LiB7fzh98gn+5F0ptrW4PeNvuYhOBViSCu5K/m
2gzBKI6qzbO7UmjJv6Z0ad5xLzH9XyPdb7SieF8O+ba/rFRd8o22vlGsMhk2ZPXRKSPd9yqpX1DM
8A4TxPolMcrH2ppONdTL10m3OhurNotteH0+bDpnwdH7tE4V9+hwUUj+jbprWh5RSe+rJFKCPm/Q
O/bEEOVLG0o4RTnSmVX9VE1ycgq57L1oQSYBR+4XHKvNeNdW0G2U9lUURV+IgGd1UvUEkaXbKzUf
gRxl6Q2oiRX6imVsl7bqLUujfSMqv2b9ldE/ralspG7e4wKkvkSarKYKgvkxDRQZ6bQgtoGxuY9Z
aVnoCPPtTEWjajBGaON32goRS77GOFgdDFQBCkqQ8FDAQ8MIuraOkH5X2AR7SmICumMzjmjlEBuQ
VPUU97lFuWmimWO5jaGjBqYImqU6ikp3C6ceSVMX1/tqQVvdc4FUZB1CDEQSrAkKeUIW6cJxouxR
S2ZwFjZ7GlM6ZO/9XQ8bluHbN5YgPxlRZLYlmD8II30k6oAonxX/fpBauB00hnbTUbPFMT3yFP2c
mX9r1Jl7/MFsaYAUt2PZXHBcwTRmvBda14XIVoCYpkk2X+YnKsgSFqB1kGuKa8JU2ZttA6JkPjHD
HK8F5rUqVZtdU689xlRDRkdYxPaq0VoPyNEsqQOIieFFTymguJN9i0LGNhHzWKQQm/VTXd6JICIM
WJTq81IjVY7UfvR67Mj5hC2UAWQwd2pxX3uOi4R9LhlXp2WzwFtq6o9hceqG8tREHaFV1Om7VVGg
YCTcI5m/HZbhow1JHKGmBrBL+OQgKNZJJGCkNgeAKiNdflLj1KaaYWIpzrtkwMYbG8jOh8pPJdGt
ZoJPVLMTnEoTwfokc8OBj6lLg0a/74vmqygCkMjHLVNMrkM7VGu+gtGmIF0SI9si6NGw6qikZ11R
vwriuA+tLt0TQgs8WOr8AiWHVyU4NEflFrO7fTFj8s7jZWDWhnRdIS9d0PrwhlaY4fdGFF1DYZNe
cUejCXLEbLL8ZpSvzGByl2XkTgDJ74dVkvhjIxxaepqDSc4ARi/wa2sOBGQJzfe4Lfa9qvT2tKqG
l9SHOP4I8Y0/QgiX01An/jrAClBN/sk99sCg7PEoRKm0yzfZN14ZjZw9PCLFYSyN7DRBZGyjnnEp
pqNmGcC9RMYMuJX187Jrq7lFPZE9oBuwuSrGn2DsvgLhWEAoKr1TN/N1rjHJYRDNN46lhDLrsBjz
u0nyKBEdhrmpnANTy14Q7Kk2xDPOopHCddI+aKJsWdZ+6mgiDpa+UtLMjrpmJPWNHRm2JWstnSaY
bLVaxUpWOKIyhkHYIJrMAcax6QO3CIKQVd9KEacUL5nA6rhUonccqowaqw/yWFTHmOThqqAjNVRo
iWvdf+A4177UHJSVpZD6GL6mBWbRdmFRqWHEDOZEfhcMbHSVrt2iRCowzWHAFmL1IzEMnulY+Gox
KHXKefCMeLzXUIUpi3Mna/FZBJJhZVeLDqlerZNE2/9ViXs37VPDljh7QUXxflObj84cP8KMLSSZ
IcN+jMjEqBeCipEBxkb5fdbyDQSygZGgru9j1FznarsUTFGRbA2eLKKXsfWBAb+u3JZHQibswXiu
mR9clRQCfySDWoBi78hxpZ6SJEQ43c4AVEis4QbAUSXXkG0UeF8NOm19wREhjuRbdhWZEZNKksG4
7/T6O9Ewl0TR6xtkdWbGKYAjphqAItvsZ7eBfXT2iExxpeYgtQYSbM3vRWEIhkm/LqV6qiVk8OyI
bqYMp1y11sTvZT3Z5N2bX5mSAygoSoPxPJBNtctSpN/iWDxI0MHzHtZfxwYdxtJgAg3XsTnEsmyv
bakG0A8RPafHEvT4pua5zEZ5s4Y+sWs9OmaN9Etg9GOXU+1lUy4E7WKGgc6lx1BnJaBZ0SYmOy1l
RzUh/B5QIwNe/yUAfwT9ZR2b3kzQpIuvvJNemwRuIdo5x9ThoKidZHCpTSV4Vp6xTmq3AEiTMRmK
NEGDJzIUP2GuwSpM9mUTYaaWZHC7X7oaoGxeDE9ZI1hBTxB2i9Man0i9R1WKCkljg2FlIAfnybjm
DUSaJZrQwHHuOMpN6Lh3MGOKHq2FVlJmIU+9J/tKJ+Q+JkNc/HF7EvPSuhD4lNihSViD+hgiEiAg
q59XmWtNapf0LMzCrznvrzXuM7cWiY9YJulXXZavTF7QRYXZr3oYX8p2fWtX+aLEeNmx6NQq8mcq
wo10qsC9sWiyCSOM2+Z97kHTDOL01iy6EUgd3rSJz2OshWtLAq23Slw7cbUEd6KMWcT3YukVBteH
0Xts2G1jSqQjl9YTQB+6jJw42HnBUAAhDvG8my7CFKRIwsy01H3w0yfdmC466v8AnQJc8DAJCmsm
oSLCadILTRkMSTI4Rcl7KcONOi/0GWFTXLJJdzAy/Fwj8daP9VUiuPNsdlnQtJGnJ6X0am7yEGQ6
OXLp5KtlJfxQiXBI+b2nKYxKhlYc62jmZEa4u0pIUmdWQvEiLy+LtCAujU+aISJOrDiDZQWLkqyi
F4GfLogPfHh413FDe3NSfrfg+KTCYNhaT2CoKDNtlqveNWUqj0aYxD252ujLes0ecDef1Zr+vQQH
pbcychEkI2NVfDAiHC9jj7ZVJUOBAdbe2uz4iCwP8Fnvq078xWqk9xETWDif1v57WRMiUeiq0xWi
W+fRV8J8f5bajJoJLAKjd7gQUnopRYIiWSjsMsEVhIEBrxDltoz/wmXTch8F+QuUutSsvstp/TWZ
xx/1rKGswZLjMKydEDMv56kFEWvk9S8ceb9SpbzjhsKJwE7AM2cqwrG3WO9bSR1Ic1sH1EyskM8N
/pddbUH4UVryBRAiao7JruK5nuVXaYvf7OOyJWnUz0PA22VWhVie1wfiWhzUWellCWDSeDTvaY4o
2qoskEzAKGzZnBCBaSjINOKA+3r2i5HprCGRDxNSCD5ald2BJMKznA9Ziq2c1dU9kcAhDIxP9xpR
q33bqf4kjK7eET/amuupLTLUVa2lX7Wa6e16jRHJ/hwn4Y4B3J6Io3npObnaDUAp68+8rbtLg8x+
zaH86qPpTL/6SOptWQXq0KMiqVAK96NV+7WMWUWd41PaVTw0kWtgj13xa50tiqtdn43kW9S602oF
gEZB/GZGtXSti1C8gu/uTSHyLBiSgVRmDmoqSp9l/RKvEEZbNfuK5Ud4UqWu9yPELrs51F971naH
LJQeDBB0xGha7qE00bylM8EpEIljcJV4LGqhG9eQSUJlnq4Frtai6JWAdvk/4onFkJptCJW+dMBa
Tn6DFzWNSPVZRKZgMOYSTO0CAxFtQqhOTEwR1ResfsozwbHH0YCGNSsH1D2ygpx3lq5zGademRg+
vbRT5RbLFVaZXpSRolCtDz0LaeRVZo6L8+f5ZJL+x/QsU5F1SEqWZMga5Lvt9398eyRMsv/rL9J/
ILwywO9h0G5XkmbMAXBOTDizbZKow/YLXYnBHRHRYFTaHU816mYUAuVgPsmL9j3q9qacKCzNUJ5k
yXz5859O/h/ZXqaiifwFkoIdUmcF+/ufDlQMvc/S89NF3DeydIbWH+XhfdAczIU8lZ2ROFoh2kWm
Lg9J6VE2JK+aFJ+57QgO2dMLEK3qhHVAAs3CSVLKTJYLwSP+Q3xd8fHgRa7/TSiZKm0BeVW+RFW5
JV8ydbNMUTdlw9AVUTQYo/3+5247HfRPPoDe+1yYwKHNLvi90Z+RmHtCp1U8OJy+YSUtvZUK6zdN
DLwc+GCCSnIQ7jkW19rEHK4lQ3xp9WAyrS5o59FGjZQ9q3L2HFlL4UTohllaDQ6n+IDesRAfWBzF
x4CxS+hg0K2YtUmxgIwgNiaQxvzLKGrjaSjTCS9xJ8N+0OKD1oMExawEDFIlzqCqwAuEZnJC8F0c
o2qdDw0uCgolxR7Cprr1g9Q98QSogLtIgBBqQF9dWrMLl5hQ5mKZHBO4h3v0cxrWySnhyJ5h0vRp
wqkIrc3rwHLBkMP71NSmyaurQWVrsKHTa/XHsYRMlCXStuCFu1lZgw2CjbNBzqwgwhAIcRakLX+G
jM9JFty0Urrzqlexq8ZLtI9ztXfQ0zeBVgsw+LeHzw/BqH9J0TE6//xUHpexw+zsC6wG9mJ9xhiN
m0Rmf37J5/d/fqsR6+QYkBujhmt81beHpsQCLMvDaW1rLBjEFe8lMN0HcylZb7Jm4gyQfzRTZ94Q
/O+abZjYRpP5xHSIcA8J2LlM95ON/QIknYe8gzsxaCjzMbBdPkdftaQsvjQiJYkYZNizUOaU4ANR
JInMVKHCm/v5oEv6C3pk1cUrldq4eSpIK43hWZ3wo0vHAh8ypA9CL6vg80M1S64L6xizE+dgLYrH
0GuNx6yWOapwWXtysVZFPo8WUlAIYm8StaC/xArEdqlOSTQAsz93i36X2xrphknSA9iJ8PT5UDY5
kAqjA2uqxsKpECtqYrEnOYY6695OtfKSAFS0hHR9WstSRlC4yoeIWkqKI+NrZMlkSisgUJSIjB55
ZtXUN9NeT0iuyZl4s+NE4b/wWlirepPrc2YSK9/LlXrrlouRqYKjDb0VmDOCgqntAdcq+kxLrSkB
aTRQ3ut2Od1m3pUnPMotKmctgh/Qtb3DCiQcdquRqKeevkzYlqVYvfLgU4fJzZYJzHqchai8ECjW
sD5sP4COkmVqFD2ejHovN5MUzIqFl1RehAfTEtaiTEP3jChTBtXEKZSNNO+z7Trpt6ujtK1Izz2S
/KrXsS4zArjLh9IW9UMFKwgnYyVKYQMJsFGyThoGCHviOCdRq4GMT8YYYF3xzZQAX6ijjD0LjvUt
j3ALVGVlHGJ962GSHFpfZyBkW4tubxhzG8jYbXckL3RFB122NTFSp+grWMcmwWJGPzvuEKhTltO6
qih5YdXLckNQhl75vQk1SbZqSnOmX56wJN0lCTu8pBVKsrCx2Jhsn0s5b8gvw3rSdiatCiU0ClCz
aXhdBeVoCNaFoLmMn7aOT2gofoRaNrPMPlM0qKdQ1ZCv5uU7e3jtaIRTBO2oxRCYdYXdqlgiF3rP
cEuEVWqV9kQsOzshhcudixIBhiB9oKZY3uINl25VhQpbcGKBAyO402asxqjBC6RU6DxNK/6Fa1f2
2FvWfgFF8jBx3Oy7RYDpOYn1LVXWyMMyezRyq7sqSatRrNbZyxBziQh9UKlFfkJcmDpjZ4oXwWDM
YbZWHigGKl61ms4KLnAsqQqhLlUK2WYJMjNN34cN4Lxkg0GMgcRUA70DdnS0HHI4fP/0ARH4Soq6
8ErcwAyjKjAXREHwY7XhC2rfIwM3y7OK2XATsf81xmNxT/K5uZSSaOx6RRkuKBhVe+mV5KRN2eKN
8vhejUw+xgmz8GzMhwJj5hLq3WtXviUqkt1IoccgSb2iPoGAmY+XXhu27YpQudg1xqupW0EYS+eE
CJVrGKqCv5RmS6BIvBNDhdoBataFWoqN3ErXIU2lgP+tHZ2iGrYndFtVKhjTBMIUmP/rP2vYQqd0
ghrVR9EUtNuDygRtP4yyZkMz4Q5qNJLHsq14XqFzewYNB9lAlIpKCJopl2EMgcb0E/IxDgLjgu/C
6IHYKY/Mahq30MJ1Hy2olZjxo7QuirPKs/BaTCFA0zCcAxa18m+Jv//7x/x/oo/q77nH3d/+k49/
VPXSJgwO//Dh356rgv/95/Y9//ia33/H387Jj7bqql/9n36V+1FdvhUf3R+/6Hd/Mn/733+6w7f+
2+8+wH2X9MudgSOZ3d2Q958/Bf+O7Sv/X3/z7zHfz3+eAG6QfPwnCeBJmX8rfya/ywDfvuW3DHBF
+qtGySeSYE19qkNY+Mv/mj66/r/+IovEg5u6YpECDhyRqOt/RIAb4l+54csAWDVyd//y3/HfmvVX
A2uNruukLVNSWur/T/y3rPMn/Wt5R6vKcEHTNUsRFVLAtT9kbDdxJEemLAuHvm2OiqWeRFcH8a/e
h1J9Qj3BXPA1lxRQHbsc21vsCS2Y+b7xrGnw5kOHWrDH06PnQA/xYi8Nt166bp1ph2ldxpS8VhHY
u9bdzssdTeSuS151YL+jo5+FOoWZV1zDc33IY9HeYpow8d3VuxJWHh38ntPuuW+tl9x/A9J/Mq5v
NTmqi0rNLIbOShatHEhLyeS926/tEFjDHLDxp3GUA+ZNwWK8FW3kiGHH2VQEosEKblp9wyoRSWie
CQ5GbH6NRr8ffZksvMRTGsOxCK6rZVxF8eSEWuR2uEGG4WuuLLuaw3TgKiQx0ZxaP1Ykf0Ohm1kd
FMhbqgYPozHhpA+igBHUSzN0L7Boyd47M3l8zs7ZWYUqIKbrSausI+zVY2wyCzc9+vCDOr/JPS+A
bqH7u00QDIu3EgetET9Xxhee8B19nejUa+S0i7fprZctksWGbFmn5zqZLpR8O5WhcJ5JthwJdlJ0
h6V350C+glV4QH59hpD4EmXal3XfIVozd7thfmIyGBTyjmkhwhuB2D6OxjRzoUhxvvXOhBmsUWTb
hF42qdahK5juIt8idpCNQM/dCxstRa1idwe3NsX79KPfaeLzkJw4C13NzLxTaKyermT+Kou+ngq+
/EOfkaokvEgOoJhrXUItxd6BLNQjZ/oq993VzGLUv+IlAstjQj79Nn5LehpZAML12RSXU0wOUmOK
AWW6N1j8d/yRq+YhEJ+pNIALNIdtPZmWMIqKlH3htmhbIcfgVYs9dfMHDOsBCpBH3+aYSOBzKXKl
JXeFmLCIdnCXZnBhHbrlOdObU5ffowFxpRc509G6aZL8qgjZW1bHr1IjvYRMiMOLFP9QrNAVq/lU
C+VRvGwRsOgJdz9JlQI0N9gTHINKBXai7f/l1Pn74fyvofSy/IduTaQBVjlr8H2ZFImW+ocuEwBO
ky4r/8aYmfgCJ6bp1QOptXY+geWejoRY7LVetaU6djb5VmnHzR32tL+ktS/VXBq7mk2U5Daj7ran
Q6EwxLvq6MbwkgTGKga1f26W9L24MHKU1TMyiwuhapc0HW9lOt4LU/TBpu+spMRqpt1kVrlpC8hb
TOwFrwoT3UohTQmZVLoe6RgCUWn9dJAOVYJ6pVCOYqefGGH2w63oxTttZA4sABtlrvsY+Y16OAmj
ekoPoWQEfbqAL9VejVR7lebxVXjETot9mn7qHB6ImT/lFMXrfCrV3rPy6ZgqclCDmc9fkTC5ODvK
5kl8T1yVG/6oRxQV75Uye2RmuvMj1iEoppOTh5Hbb5QY5lOshQDKqWjiT7d1VHwFsdSOQSgkq6Qg
JnGnnNuQeLMdbBa2Jz9VfdlBOHdSsCBxbjqNugkRWzeL2R6nzvKG1qo1Lkjfrxs0BFGQ05vSFZfc
KazDo+jYMna8EkebJY5Hiuwj5Owvqy3l1m3s4Jzq1bWU8wvzzSo/GV/ax0SqqaHexWk4y7vFX7sd
bjqpCnSTcNhmOda9zspj3uPIh3ASXRM1vELzvkE0hdhsXuDJXDGTXGHfAt0cXOFWv4S8+UGrnEAI
PrFN2+Fx/V66yjy6iT4x1effU9QuYD/rpnLa4Uy5Wgc2e5N6QUZyKYjwEQn6AGjnFtIL/8wDfYEn
DaK7DcqYcDv6SxfwDJ+mYkeJ786W6enYP4z0+1ZyY912Lc/ggpLdf3PJiNsd7l8GHNslo8mMZDRF
NLh0tC32/l/GRqh0DGFlpGorjXJc7j3dDavW+QrExSXGwmWv7UVYqElu8AtF9BsM9OY9+dZ3bwaR
XNCL4NwehpaM66Q8d0Z1Zv9kK7oehLRFMd1Jgs82l8RAWeag4zYUmbyJcAi2z+sBj0VvOl0pOZUY
YhU4tPjZlti0s3K2CTy1RcU8qHa0mg5JI+QBG2603pMKNqKR+4Js+HLdBWODMSL9ySV2jrPBI9aX
GBjDjsO7IGUBVJAgZKtCQg4pxssxsUele4Js8ySybcjCL+bAVQCQMuZF1ObiMRs1aubmxrEp1p4q
YcOuGzcMmQW25s6Vb0YLO7HbQew+WXtj4zLb5dF4qONdv4lsOmRcs1GjeOFwny3UB0wIS9VPdQjN
puLV+NjY2LL5S+TMHUmdrmSbd7uLrwixkYxqqvQ1UfGFNQ1KYwwSRJ9Lo+wTKCEx3kjoI2t6Vvsh
aAVbs+JzGxtEkUqnsKvAg+IBAUEW7qS8ORl1AZXp0fdyICSq/xJ7q1Gw7fKior3IB4P+stWxV0kJ
rSdSblxB3C1Wnt+IwMtSxnttnMdzoIRo8WHDSE9aXRMWRZIgOeWeVoO169dHLAxPk1Y8Jw6y2mfD
JHqHXJNsuKVDdkHtAQ3hKe60h1qG90iXbiZ3512lRJwJwIuaycYNbbT5AdnuEQ2pP/FUJWPpDTFJ
a550Q6Z8M/dHFvm8QVhxMN5eLtbpngLwmMLKzmjkFZwcf35xSJ/l3+8vDsMyFFm1DGpNnW3v7y+O
eCabzTCyDqcx2q6puZD6B40XWJ+02fbZ4SFy+CoRNVZjIAgFDGyAhIQnPcGziOsh6RKvVFKvA9RT
jY2n8/9marwZ82GafIunwqumxFtKy9Uj1Q1dJxuGa4qXNB+lMyHhJ9UYOfubQNTuYb/aq8Xwyxar
xRPyhlVyHAC3DvSxYly/78WQ07k+Jd16SoLGaC/pIbkv4htY/yPJlvfINvr4VWtX9NqHWBUeiRE+
hzCDdimTuTa5roB9exW6QIqnIV4CMEA+onvPZYysJu4P8zS2vAQog2HgC5NXhNYxTzpAydplDtJY
CyysFpskJ9WCKIrO2l0HgZTcE0u+lV9Ws39MvfqY4/QpBLEz3rtZfSgWCU03KZ6emA1vC2hbqGre
JsI1M/C6auGJIdMRdk2XzEG7V/vWW9TQ043FFxlh1RJCRqM4DuFz12auhcix3utSf2ki6ZJOvLdG
ppHsvepkvZhGfalzsktTJJov1Xe1xfe3tu4kwg525bRzgPnvpU47WyfrVKs5vJTK/4IBuj5vO1oY
i61jeX0T/rvahfDiPzYjiohbX92GzfRDmi79oRkpknVuB7UyD2ZT2H0k2r2TNJULacRD4uQRA+PH
abqPy3elEI9KKj8R5vM8NT8spblUX9gOrc1xbMXj2pRun74MlnCsoDhHgnA0uI0aqnIsn8vnptUC
UeRthExT6qtA61Dn2PFsXaY+PDeVcSo6eUsKYhtJuH3R+4CIRIrwxethKcqzHf1KWary4ofLeDbi
l0V40yaQ08RIcK9btzSdYfHvfHPe+tz2PNC0LqJEF1qRA7bEXcjhMtOArstRUAfO5i/kzEctpqaV
2EyQm7AECzimL5BlCdbcNVgt+745k/gyAX5hXALgsSd0gXQZ7lXKcpvJwOa6GQofBppJeZlvLB8o
UvumoAbK32c+7gV9VxMZ7phInggoGuwskg5lD3tL9wkr31tib+N9HjB71KybY2uHmxR0SONDncVo
0Ph5LRxyQl6krWOzLJtF9b6r95v4jgSWMUI1mRHegApaikgT9Yu5debpNWMJXlfRXjgl83Repuak
Pa+qdlKhjannmVhGErElhnY1fPnhOSKhpBKwWrBWzyDpROEpIpw+KpGll+sL1p0XwlpW40kBiLMU
RwX0ZmeyS6f7JOPS568B/zUgD+XqrTVYbfrsMKQFUJ7b9MMMaaJg0RCQ3cvIurwt+nSbLSSn1lU1
kqfZQX19Jujgcp6dpB5eZzjZgnibU/Otm9J3060T0ZPlxYvBXlFdEorQe0KBiGHGYTDKdlJmbtt+
1RX5ev+FC+hsQOtdkF8uEilIvdOSOtyj9VGImUhkyI9pZ0MuMxKS4XbHfONrmpaTxUR9daF9jF4L
uBC8nXlhgfA6xACoE2ImhHyZGcjugbWWm1Ck0j7iClFlw06+yCrK86V12GUckrl3aa+3RwVvV5t4
ujuEuhezQSrjxK+Th9Re1yfJr8RvCf2eBRRCWd3lnkoHtIMHU+WIRdu1Uduo/p+2hA1u2G8JTOqK
Ynfh5dlIvey+nVybcYAe06pz1UJyU///8nRey21j0bb9IlQhh1cSGcyUKHW/oGyrjZwzvv4Mnjr3
PnS5u23LMgnuvcKcY7K72mOI7YW3jp095EnU7O0FSTYYr+MQVp18qN70WWh3mIOcfoLZo2vencBY
wY8d30RRThRHnUSiBBTfH6Lc1IIh+Se30HNDT5fjzleC4gsZ7pFzawW4w49xtvtqo3oZNmCzumlx
jJ6cQNYBg8Pg8Vf9316MtZc9cdlCTEHe1obiv+bOaou1tJnw/u6+IBdBQT2y/1E64ZpPnrzFgZH9
wKV11hGTeIIjuPVqVLC9gHloMx6ozB6ld5+sFgn5fquNUyYMkTmqF/1SyBb7rPKamVwcSAYKmX0C
p69RW6eIpIIZLMb7cWhw868GtbItEhyunqBXkQJ1SvQ+aCFWmXMWCeY1a9QnGRKf3ZAHnBA2gSJf
sy2Glult28EWc1xPK9IbGroFH5CS0fmOGaMazLhEaBbMD1HALXb6Vi23+1cyb6+qbz8HQbmguKg1
4S7r6U2cuNHffIQQamTGHnm6LoZ07YhXRbZha/qffhsDGg1Pk982hCDRtjAh4iovgskXfuC4grU9
TGxiLY/fCZPp0hE0mI7XhVHD2xvIciVfjcgq1bDotmBqzGgHKko6WSFmTGiX2zerb6FnaI8O8UiN
y8RDI07J7JUDundM7eikeoXPleXuXeYt6XLcJyMkGlRLzuJCSkrc4BoqHJSxwebZKIX5TJGuC8a/
knXf1jjU40CcssiOPydaRe3C3XKXPWlaz/xkYHULVGbr02D2tEDqLUTzK7tIMCmMQ/fqxt9numFr
DdZhD2KmXUhxl3QO2gAIMZ8609VXxaXhQMI3u6bIwBdm9Ja65mocKtMVyMzil1sGQcO40aWf0Vw4
eQ1bltL7YhB7wfGIWuIw/Gbb/JQ26zFE8WVSyqNxA1Yr5E6MHMR4TvwF6PdTufX1t0R+CcWWZ9bu
TTruTgpEcnNmxtI6OMudcUjNOa8c5DI7GCzbehdN3CWZtCt7tLtayI8Sz50FsLPJlY8mbT87Sf40
eQXKO3Gc9kgw67FTuDs5q4y+Qe6SOpbfsOG7ExuBfY9WL5utIzRMO1H+3XqCX8TNTnsD6CM0bo9v
5VuTOJ+2SLnit2FzpQC7JQs0kw7Dm36CzlCUHIsRVD591JJ0aDZ7XGSf8K+sWFyWoY6OSmPNBuRC
5jVG/SOjfuh9vTgv3AxNjYfOu+PsCKifc2pu3ayc+Z8UK9vGRG1rYRuTpV79874HmzH3Oodm4yC4
SmyctUK4osq7W0wm5Uw9EjeitJ6lTR6xkN4ks879PuOkvScYBTbJ212l375LOXdTw/C2dPlW1L/p
Dkpj1UGZKB/mWnx2LwV9YgLwYEecydyAbBRPaRpXMSnxDBCN1Mb1FnsyApg0AjBz2JPmYz+hkCvk
axINLRb1mvWSJkbuJNT2KFaQFFieYxhiNUdZq110wmp3P1kQUjv3RjYBtEKBjXSHp0rXQuMD5kcB
+KJRg0hwgV54OukaKR4iq7lDg7CjzTP0wNZsHhiwVyy+D0CsAUOOd1u9mMzT8qPp2NZH6km3uK1D
KZmCfm391iY9wUumCkzBGAHBHIQTWTIhuyKnOOjnUd9p7StfIDPNnD6x/AdnXHb1HhQzAZg4VXus
/R0P5wob2sxBiQuuzoQAo4L+II98IzseimVTn3J2aXVJoBMFyS3fOEWQosoXqOB0rKZ83eSFWlJG
rPY7VhentZmDqPDcEVRPnkk4iVhLPj7LoHg1JRkdi43yOCQV5Wxcoy3UrS+k0a5EhAe1l7ijHuvo
VwVwNX2Al9Ex71b7cS6DfVvPscJV0Z1VJb2s760RX39hazjymBARYLVePtU0pZnXDjDj2mutqS4p
8jbuoXi6jRxcMnw2oTbu6UcpyDdE44GipIFeKaf81AEc6ygRVb9eGFEfRnSvsIwhkByK+nsubvgT
jkhJetw7q/aoW+lhiYabGQxtuviumu0964wz80BdPStqjqI1TBSuYmSCJYxBhrK/AMPiZ6QqZRGH
WKc07RIfQmfIh76N8dqkRN9ypWwDiz4cwQfQvUYXxKniy0nhCwYn0f4Z94Yr9qqrwKM2kswvnWpB
XT0YniK03Kus69X9iAU2qOIhgL6IARCtqerDDKV3FwNxI2ndr8+KyMdZ0q+CrSFoigmhsZLlrhvW
LVYo0zUqg5wBVHcc/Pio5VPAgCmYuFuar5+pElyrE10w0UwbEjf7PRjcXIQJFgwtWPa5OhO+iQkf
R4/3htQF38jVFMUz2KVKQuOPdp1TIkk10PM1UAgIbmREzIHeSh4lmHAlw5BEzdlel5ryLIv+VUMT
1vvM/I34F9j2rlyWrhQArlGbE+ni2T1qnHiqffsdqQNT1tc+MrM8Sz+25e+N5Rjq74ZHlNxgLqmU
Wnul1o5NizOs5fnn+wXZAp03Tb1dbT1beGbxSiFQ3tpsvsmCepsT47b21qWi3C8rCid+5ZLf2o+y
Hz6atX5CA4J3MQQSQt/BT1bDx0WFoU31JstW593RHWWcbBkW7tzciRfgzbLOJNO13xEb/TFBZlHz
2kdJ+wd/cCBrw51z9AhP4qZqxX3c6gdS3kfxKxODGKe/rrm7OzlNV56T94xsGM6W2J0x3emCp5iG
B5GTJDzJK2/zaUurSMKCjFDSVtx80DwN9mSOmcwVJR5EqyfxRHDkZnUGItiL6XfBKqOsvEJsbZTi
S2ijdMB1CaSYabdFTHPMSwd/xa01ssKQLzDiqi1orCHal0v1+hb5uI82vx6ZetcVL3wwbiV89Sfp
W6Zs+k5GCSwEm3W46zhQtr+iiEwTngVA+zb+l+jEovzP5hiL3WnZPEAJPjWbP36PC/oKIoNSXp4Q
aKqaPWVB/ljq4lVs7RdTdb3gzaHoXSycQcLn1Ix2ywXAm/1Zl9JH+9GTcI4M/WutZrfMDXcvhq+N
qzAG2XBgz0xqz7Fe60DMtWix9hNLKLcnR5iOGWHxdBGCtdjcavm7q+Wp/izPi5KdC8045f/F6RiJ
Yx4x6AhzoQ8VMhck3DKNiEmMCV5vVjyd+y1GoPHD4T8tZz2ziMq9dgTCsfdyZ+Z4dcm9dS1VPUpF
6VSfoolxt3bVrjuCRVIMdm2M5MWMxKU6fX8PzRDJIW3NqevLc7mA8Wf03Ur5GbxU1P1ameQt03gy
s+TUXebqyPVHB15eujgPZxVUzay6s3VAx077hBP7YLDtF90FFJB5HqBTpTJ3rq7eNlLsCd4JhedO
/aIr2G7YEILKCUfms0mrMSQyD+M7f0tVwthjR3tsgZ0zkAzB5oXtwFpg3YNBygPoM7yzut0SiSfD
XzDbxJ0gfY6mz1KNfLQS+5B1INqCf5fnzO8MwUvREg7Hu3mB0WPPawPA8gDI4yuehm+QHEzNQh9m
dcpGJiFLhjiOlH9Es2U1iPwGZAUasVjnu5m70AhIt34OVXwnntEQLjMA47GHUaJxrBDrNxdI3iru
KQH61nvRU85HJO9YLXig7LpcAtgqHa+GRWGoTyfDqs55MAiiC6vrAO6KQOqTWituxDhvUkJc8rmJ
EC25yk16m6xLowuRmKz3jryRjABw5J+PKq8xzf9MXwhPSsr4jN0ZwYpk3YiqcfAn0ElOJxPWO3ee
6mt9c49/66N0rMPRW7rilKXmSYyX81wPoUypXu+XfKdHsvIr0yfOfIRIXzsiqUq9S0r9Qov8aQDL
EmJPeafQAR2f9Rqis+FCjz1MSnXILK4/VLyVRQEKLmYBuiL407sCtrOFPAScWR1R1e+VxJAYXtfY
azyF5FoF+mj4LTWxWZLMiP2gcwSYxuBO3kUqp0lRMve0IwKfbA2bRHvEE/tkifkkTftz/S6si3hv
hX9bXnnB8Mj4DtVeCGVQmXjR4KFGFRHU5n1DJflYXWnpzu9VQjwoKKcD5c/wdxuzY3uS/sQpZ45x
nbZ/mxd1gb67OGqWiZxWwBO1rdK3IPpaa+20rMqphaOUICux/mz1eEtV0i3KR/pjsYQdA52REBIr
OBqWqvkDO+80pY8v1wO/zRNKCNnJq6qBsZZrOEsnsPcOJHQ4YXNYGp+oje7Gc3ahDnv1KQ3m3m+T
R376nqzxOijNvbeV607jvxNcKTavGhdATeOvXZkLsalfQQFYSXWa2u6+MSonP+RZ1+t1bk8bX0m6
CpoKQuEQS9kFpvWVYFC7EVXMDPtl8rV8/IqF9iWpb0cktlwub8biB/XStz01rMbWEtr2bJBeNbgG
l+do/gcOCM9eqvty59LOepjDfEX5s8xJOO46uhiy6ZeaPqo/JdxvbXvold6v0vFGMvZ3v8AuCOVs
vCXcpItg3tZEuE2Zdtv0PIQDI5dfKg4+TLNXNzUZ454xOUVUbC7sHB9Dqkeoiv9u0+GOwdMaZMWb
2SIBv2E01AWZxKRCqsIaa+lgLbaFSY5AlL+ok+hgQ4ttRx9bIciZUPybNkIgxde4Xe39n6J55zeK
TpuLtvLTa4J9595hSPcDv8hPk9UXfGCVzM0wGdiacut4Spd5tIcGteU7pWU7Q/xTejZKlJEKi74h
ml3K+oWtE4O64iVNGjr0IN3MKx8G8BiseTRv7NAx8B5Nbnxk4NY/y6MfD7oLx9DldNOB8aEo9Ezn
JyPOhP2fyx+64f2RZQKX6j4yRaJTUcqui7eRfQTUGV8PDk1HZuJjHG3BV89CtHRkyHDurJg2kfQ5
xGheqDO8Bro6UzFLEnxBr/xW8GaGk2AwnT6xuzl2SUSEvA51UTLebZ2bWaLb20uo5H2YA5F810wK
qpHNaUBYtRRN2zEaremGDfHO7dFYEMZpKahnxedUyAed073ayA9slqDCMamsWIqpD2kM8kB5Zpru
Z5uz8tlYM817S+sYNH8Q/pgMj97mI1H9Ux2ius74PamwRG1O8GQTQ5w+FKwLAXq3OfUwoRLcCEJ/
XbXUIXSYj+Pqxatot+nngMOJv8Fheq/xidIaRK9kk59SuYMlcSQKm501voFhWMpm16CwWTQNpTBU
rcE3qOMEKosqr7y5J04hbKvyKR6LC8oeP2lUf5db1Pz3sUC3sBLZBM8+rTW3TQXPrKE5/ZResxU2
O859emLOeBSqxAMlXEy436xtBwtYYOK/dkTbrELR8ghsMQrKbPP2xgyeVRbC3x2EG8xTOScH4d1k
4KTFcNXN5VZZwIWP3xN9aXI5S/U/aWce3/E3es6xTGID42SqQHYO3bSx/Y3KST4lLB7xmbL3Q1bC
tE2cPLyXPjeen+FsNs82Gie3nKgmWM4dZCrkFp5R0f2pT+u3UMpumdAL/SKPDB1TwtAGd+ZlkpRL
B56beIorMQl9H0opY9Ddn5UmULnId2fGaWNVGToGK3oPZyr51gLi3GFXGcmJShmuDltSZr4Lq2pu
QpX5r8ZtOCDebyvceL8JLEyYgw5xoG7mh7VOzzkzWRGIGfFmI8l5YDsR++ha4SRZ0LvcryW4wwMz
E358zzhU2pRagbmAeGrbBK9UHaQ4aHm3aJqqU3KxaU7N9ghDDEVLy5CiIn4Gl+GA0JmZRi6e5Ycm
iFHVfnXLH/Y9TANkZXE5XXF2Ml0BKUsAlEaogwKIlkWHdrB5yKDudST7Sc7EwN/+Ft4wPtHy0xJs
Qunx8gXEKtsz59gEfke3npb4n1VOl/5bPxM45cpCwoQnqzumeM1F3Y5vZ/ZzYLm5ZEGe/DAA2wGO
Wo3iE7fug971lLgO984X8+4af/a2TWjENWuf88wacAuaNvZnNFgDay/DnTlyoY/6E6VwUv/0XXde
wlcGxVFfdKaEQZ9q3mY1HHWM3y4kt3KJlDc1WW+zXfwahYSIt5P1dq0TwZId0lgnqjqCIW3XJ4tb
wlIIRBJ/15XiDTMfPcldh86DfOGZne6+N2d6Wl2UZmOvVp8mWcPBCBU6QwKiUCOI90mHkMSTKYP4
FNPFEzg0VE9qM29aSJ9h/N+RIDNyc9jndmeC17KOmvzZromk0YK0MQOOnKDstKBmTqsLayAoXbBN
xCbBYFNcXRCDpvHkJXOKiwXfJQ7N+GlseIW5DxqqOPNkaD17ICMiF5NIkACuVahtMj5P04fQq5AF
9p7c7c8mtlC/EtVYHpZcZ93wZo4YDMunCJcTXcaHAcI4N1d/RbLKcrFaOe93wYm5W97L7ILoxkY3
7QSZe07/zNJYZ+9PGGdQv+tKXYrwnPF+GE9WExadEVP0AyPdKmuD7+zFAfxIfhVs3woOxHc1Jvns
TNDtjYfstY3MgmKJvJ8mXMRHJkrB9k6Y1/hQLfqHOszACMVgB+PCXO7hg0ctr9xXNcVzIUj3Y6mu
UUenK1aBzrB2YVUAvl5UKSsiQ8vRiKlsPIBVDiCH9MZPRUbYYbw6OqwDjDvn3QjETAPINEZaEUdF
PfLZw8F13mGGapXC3M/OOySQ/CPCUmt63uD+Q/hztprhY5LUJ5Gzj3VW7tVEiphMhIr1UNLbwm75
3XErW+uRGeDHYthL+iEivQKZURJPUFiSo8a+cDLeqjxg8QZYkrG5drN1jalYdpeQlbozz3n9DwBI
H9ECrRAHs1/kIzWQ7J+/RVTBqO6OhZS8Bz+hMiGTS1fQ1uAyxZqY60N/Wjotgj+SgSrR2wyJ9clS
51d7EkOdL8QAzEem4A/0QTXqR/by3Yc2LYH4t7iY3Dj1UHsLgq8grraHJYsvl6a+FS69NF2U1TxX
eXYmhTlxNcUEtzDamvZbuuanKiFYC2XErJIUu3gqSOdxTKgrSNJBgQ92XPSrOvE3HboFkesRhQ/D
6yloVIsylhqJcZWlbr4aU6ZuLLk059cgc1M6VV4GWyP6rZT5lbJyOLP9EHoXVpRbI2ZIvNIpE4Xc
cuHMw7KNNK/wK+LeXtvlnmpPSZhPKIUe1dQ8V316CnP3tIK9aZAC3pNq/8wB2ZMD7v/9gb3Ex+Qo
whyEwXJ57/ve00k2Gs7/W+4Q0wFL4iIyk6y5Pl5SYO6fqXR6T83xiLqGyHV+VNgNakdbeiZ/UWSx
Z6Me2K8zP6f++xLAnNTMunpnGBqPWDNvOX6bcntSxYbGbjZMh8RC2zLnx7sFLsgYAyTu9nNzzeeD
eccbcur05lwHMWZfxQYHpsWPVjEfRic+hoQAO9LjTCAo0kwpo9zGVL2arXjZbW1eriTPPsR8RmN6
GHLTSY9JV0WDPLr5UYj/7NzQQCO8bxwY7DAkafWt5LPFC6PtrMp2dEzK7GfEJ+agA6kHMlO8GddY
RyEhf8y2IgU1c/RKyjxTY3XLPK32BQvauvyN/9MhayeawbHhuTyxZTsTmnGGbjajp+P6z7v1uJZl
hPE4EuwWFXP+KVYzxzxbkpIAQ7CmN4Mt486WcbIkb1IXzyDFC7yGl2ima6A05E076heWhl7nN0Rl
GbaqjHeiG44KQ706JXldUxzyLZx12+0lh3ABy4E9RMMG9rtzhlY/SxoKu7S9Edor4V9nTKzSpsh/
C2BeiioRe6+d+MCdUX6cGsrilHA1Q2LcYxwtavLCHN3vnLEV+bCufidDlMXuRpGFgWXgRaNzviPN
7o39ajEIL9g2zb9M69lXQjAoeciXHmT5U7Dmz+yhglvSgop7RCGNoOceSSu3TGmZ9tUdST3qxc79
l74arbfRRckGn2mfwnUyg6YboJUq9ip+AVP1q7H32CHAsN+ITsoTmP05etGh95EikkuJhZS+E8Um
gUQj64q9OG+msxZ6WKiMa1vrvNLx7etPm/6aE0KZMd9p0MBYXotcCL2F1Yo9ARS3QyPwbrbrC17X
V1FpX1ig1OlzqbrPTTY/6kTnxBzc/Dz5YmZ4ebKxdPWFvHOMG2854OsOwrVE/lKDTIg6qMASnB8T
d4DlojNHJytBlQnyPiND01UfqAIfWeNWm8atk3/1mLC0/g0x0lxfZLrQhXIK3flePQ1VZP6nekb5
jp4AB6A52bVIZLiprH8aBS8V0lEyo/qdonD2pHjwoGt67KcD3Bk31jPRDERJS69rU1ygGiXgDLYs
ibIvZc7ICcp8y58oJcj2M2PGRy3he135/4ve/NTQqRdwCROmEg22kEY5xjwbCyv/kW5gB/DFeY1S
XsxTAJCVJ26NVxst79TgJVB8wb9O5KfX4+BR/Di6xqamK1E9JaHRa4EyI7jRuiAfBL8wNp95CB7a
9BSDF0XRxgW4BIV/bZM+0PQ4WMUfU+FpUuqTdLiOhhS07p50oODGy8Ceo+sLtwbTO3hTI39AHfiU
d+kzjeUQyu5xJYBZTU5azsuy7gwlibj+HMtvi3a/QIc+L7faBg99a0QGKFX2lMzsnHW/1HR8VL+J
YToVJuFjhYEuwbzWHp22l9Qt+sIadmaGIFtwK910VQQYuFXpZdMDgK1C8UCIkrrKf5ibnXu5p1Xz
Ral7uvog3hdvyAUXodAub4R3UMz1JL+UdrReYxmGsv3ac9CqbKXMFGcrWFoZ61as7qBUl3Ajl/De
gsspjywk2ceDEoo2TEHmZaV1lmmWmca7xJc4Ex2ulpLfpCPx2gBm9E3UcHyRVl9zsEghJrSpLILF
L89p3trxo57aK2qpy88ifxq3If2H0YmrouFcp9LT4szrmcQVVX006l8L+W9FObgSspP8qCbaIT5G
GvlbFSJEcj+clrrNHwoWgJpxBGo5sCAmstXBR8+LRG29KshfZ2bkTN+DpIdZFxdPBlZHsLREuo4n
dWIQlSdntppML7IRgxyrT2tkpje7ac6a1ioZjs0E1qnX3PspiQb4Sc9GMB0GLkqlM71xmL2Ezzyk
ZfXCcjhckI1CArQyJ6KMasn09e8DOoEUqXCkCfzW90J7TVkdbPa7hHsvtGdOYxoEO/8/lZIObmru
8KNadqYCLD4w1aNF2HL8EieJcZV65zglATyMtyyqXnpV3gC+2CZKqyIu7m27+iTmHZKHTMD58Fqc
vkVn2jWnWkpPRh9Hu61q4yvPl89ET8j68IfqK9fiA/NDizGGVckONADU5q2bvb4nfQq6vwwscpB4
/PGm0JGAQlEFs/+0HXNrfnRV/Vx3/Ukw7wdnuNXpX0gMw2STjzEyHgbhR7kiH3RdQ2NGLYaqWMXc
YqZboGh/GeQdp8NdAwPom1rLMh/lFO8xu/G3SKugeMLlTnnmNMPfl4KAamRxx8DmDthPnp0iS1zp
KqdM3MfK0eDQxKx3kPA+WHsPhK8SgVUkBeeoSh+G/xy1sh+zOBYaajWFO72jlOwKR1BnhylM/t7n
0/0Mjl5BkSUSB3OIBjqlxSO3Z3/KxRHsDRL1ekqsxyoMpy8VwdJ6sH6VrNhUvprYEX2O8JSGJwM9
3qE9rdCeLmw5lm9A5B4jeuzBRKZQmq4DPPpN81fNHTPJHRjR81kjeKomy6+XwGVuHtAPb1dGT2cX
W7ZoW5BhK8euzoLUT45lNTN1G1i83WHuHCw0TYbEfCGxJa09Cbp+4osd0iT5FDvx0zxQte7reVHV
s7TpZ1Nq7NEE50xqbxLUfycsAxIwklzsHkhW7+bPxqethnStM8KTBcm2jgSAvEOtqMJ4Z5qJ4z/x
S0X3bzetFsLbl5BJXsIQUTvrT/E9djqWh6090+VLPWOrFuNncm5HIdQPcLltcbDcfE2CwsRxowTJ
R4Hkw8PqeRf1Ge+PhOEc9/TST2F3wiL5hVvpC/ju19j+l5ARyoDTW51LI04XyAnU7Kzr4IDp7iwq
7nEKIIyEm1LyDH0pMa+4riMyab0yy2CPG75ubgxONiwGW0Kunale8kK6Ks1y24AVYso5xfk179T7
UvfOgsc7cYVbTy6FzIldCrWnyxUV+iEe01BmDElYcJDScJoPNrxxjz4oDnaklVJLdgCaQkuS3TQT
PBR70S4U0Z3x72chkRkKr8XSVx80GmQ5xQMSxhmXUr+9DzhjEZ1ZfOnKN1noRHIdl/645uzfRcWL
P7WkQY7Mk0gbO6mJI6wF82LHRDWYvAw4zjJDDZQT5axwLOLE7cdAniFwU0BlOQr26jNncC/CYsLK
7O2VcSfT+6GR/ymOJ8VKfGEen8VLozAsjd9Ix161Yb2KdLsiJEJm3GgnYUxt81+7mXLPYvJTEr0K
JpT1R+PP709innO5JZe/qaNlKFbA869NYCwNAqQ+WCIJQOEG+JHUz6AjD3PJwKt8TYhLxAuJLbV5
FzXr9pP+Z8p7WB7hf30W018OvshoDy1makPeb5qtkWjJgt4Fyevv1x7gAMt17VAvxXFDgaoJVjTk
5XkWqsuM0OWxEL4lFvWznQ2bVTRaGO2je+3fqpgRoUvxUKzRSrar6cUm6v0qOctHWhp1OaXiZRZ+
jTgl5ma+zbpxrYoclVl5Ucz8LCbdETCCLdlCM0VxXoTX6yyj8fvUNCsiuuCsFO0hrkaSRKTrgMYM
0AncSoLzorrRo2X5550I2pWQdE0ONjZqIzuNZ7/UbAbTsDqmbjMaX2DvXmYw+xhG3Mp6CSsCU3EP
EeGEniu3hW9yWVmI8aG1wZpyB7BX6aJ5ii22JDUPvdsMMTcp/hiED3qlg9b71CHRD/0alK4w0+qV
qssiAq9HbK9dyx2NtPLtQJhZRBzTZvWmGpXevPkSERdRHhCK4eZUdIyN/iw1nVH5jM0FsiPlONTt
CVQhpaZrrOg21uJSCHBaUMIQ44RNZ4Jrl2DT0ZaDGoP7KZ7SoH8AH0QpnLjclPNB+Yd5rh5Cpj/E
cO63+UhGLe9c7VpJgmSSxvE43hsS24i1V9QwFtFG7MzoDiXJk737ZBSqo9oT01CFVfHuxDoK/o1S
RhyOjTq/9RzcECfhlgk0XzGgLLRau6hehy/BQIG9zeQQUJFaKJXIImEo2BRpIDRAqXBFvu+Wd59F
sqWN+quAKhTrKGAONr5P7JP/bF4FDyA3dDeRcWSxDuGU5s/TL1T16AabyZlGNHW6RjbXu7TDn4Qj
/p2s3Tjswo/ZlJwID5jRtsv5Wf+/e2xm9fe+x6JXfhoE9b5ZO8HGMJ6mX9U8vtzqpVUcpOYcTrkc
Jg2ZnTDtt/KjnvKPUR+fFqUj+Vr9/eyiR/a1cfWNDRNtSyImTtLOFX/tfGWWxazjBuVdBe68SzBz
ZbLNCtmRRHITLcmt7W4V76qCRVFno3vV/NGor/Fa3NTCvPXVdHd3/2Oddw93XIbMoGjtaqWfvQeJ
pRG/SVOtXkR27SVkKLRGXgJ0v9TphupPEb4XEXL+9GX9E9M29aJ8Kj2fCeNr2crPBuLlvCJb3x5c
xlvpSwD11oTnbsFggynVtpf1sd/mLWVNs/7vuyT4O/QxtpfXFFBi/qZVOmmgdZaLxIYGj9nFjOO4
IdBW3/2M7y+bmSUgXIaBTHrHSBmVgFRH0tYzzpgYAOJQVGU92GlvF2eqYRnU/a3s69tqyv6CdnZY
jANqTqcYAXflUdOm1KrQLL/e3WG7id7gc4yI4CkktLC3Mle8kWoJlYAmobCri/Cl2X37r3FKlNZF
9gJlEpn14o+sz3vbZALIJpvxZYLgIBptRY1vSZ8+Jke/5415BuEcGabXDUQm9LJTttYFL1NenyVy
9ywkDqmoOkq1hZJUngZawAGQurVszoxOle80FE7CyUBLR5zyWxRLrm1YKkIA4vhtgpvmPxKYecY6
YXrCLKS6bKdLG4KzhqSmQ9o8kQ9B5YhGrG5+1A71bUVUAJlTZkBrkHvz5HRUYFax/qqlIr0vuWm3
q/JXXHvpmC/mA94a3O+abIDiWa+KFqroUjtt0G9vQCRhxsuoY19M/33X/WKPvM4gYM3cjtwsEMBq
GMbb2Hhq3/4aduIOqlAz1VfL/07Zvda9QQoZ64X5hVvmINO/mwTHQiMW8x+42sJI44NAzuOGlFTU
u0S8rR8kFULSIhWsZX/yR+x/yN04WPEhLz5SNTC45ys0sQUEz46HB1fmY26/ys4fk8dyhEuxXVOS
MAHRbtxXB4noRjaaQDns9Nvo7Fw/iVHPGKIdw2m128HvdG4/ACWkSpVunj6oXS3hiAcKU0wFrX5m
7TgM5HAlFzHZEM4T3yX9UbcrEeoMBmHhDTrRXo2KMwWQYRmzlZzy/AABVbg3Rnta59IhQYx05f5n
Sro0UgGkDZLqwut4bWX734w5FHWtn1K7lICGkANukvNWD4iodPiTUqvRuW24d2RSqTp8k/rC37nJ
bzBYykNeGRzpS3+SERSIexZZW/lnjndvVKbNrvAwSjkKuSStPOnNRJtKoqfSkfeH5wfzEs8Jw2cz
/prV5Lcmo3ToqC1VA6nwWGxcZ/VHQWJ4v1zIhT7oRv4fJCIgu5kOjEQX/4eo89ptHNu26BcRYA6v
JJWTJVuWXC+EI3MmN8PX38HGAS5wulDorvKxJWrvFeYcs/ImDQHAcO8M/ZSZAtNqUT6V/II+JfWK
WHn0oyCHsgSNK9ENG0hw7NT4DMv82RD8bhR8MRUPNbhaVC5z2bwPdXvCie9GM9jysN1VCSQcYYLm
iJF560w5avR589PmUoysxoZ9DUAZBcJvDbrfk3B3DBIvUzAQwZtOWNdUF2DLG/7yIsAkPq9RCUjq
Q0EvazjvNZOH/tEpf5ry6mDMQAbh2ou4BFvsGN3MzPGkV9IoYlexpLVICUKkb2SA1WTqe98Fz6b4
7ERzLkIyn8LfaZ5Wtlln22ZM5PexVz8JRQ/OeqMbfqfNvmlhGksHVFqmwdNMeGVOxyx37Dh7dsSJ
X/eJ7dn4w0Is97Nc3HKZSF+7FVDX+iVTIyTEMrp1Woj42hWZDHJ2etGRwIDQZO5gNC8ap7TAWGv1
vGWWGoKjD4g4HaWPpkSk2uSrhPOaclJ2sSVaB7AIqU0Ltkg1B8dyXIE6KkKSkFI2w7TbV9YMhiRi
tld588SFrMuLXzftKR1RmswmQ2TnJW+6I1yqayelG9tS77oFzTcu/kje1lpjV40MkhRGHGn+gU1D
DM37kvtX16gxMoPpm4LxzLoWKnz2vlAvFbg61bbJJGj2UV/BOXI8whrWpux8O0IqHgKIIY+NaZ4i
Parh7HQRKSNr3aB0RiXqqmlhrOSYgQWon+WfKYN0bHRPoxkuSzZnnx7CQQXcYiisSY1DLbqNiFuI
rN14Et/jmN9Rn3VP/V8HAGoapzU8nIggs1sWd3+qFUcc11dRF9aanbbs9Wyr3NYIqV2U0DWzIfBq
s6tx2WE0bjXi/tDe5MkboG7GkVzU2nTTigB1908P/AjNWB1Qk6X5apyty5CB3XXMo4qhyqn62NNk
G9eHjD4VinbdHuWemSiC6mQrGV/GrF2Ya75ANDtJeJV5zrzM2tpa+hgjQbx7Zxgr+OLIltiPbaOJ
LAiGY2KqAMLPDm4OqxbXkvD6URnDo470w7FYmGRrOxksUuswSTHRY5bWaTctvIXNt9K8CXufBBuJ
R43PV4SutNOOThl+U0XgqZvB98tY6VJKTJQoRjYDRRsQMpO+xk2Km6SYXseA90Ks0T5vCUZzyRsA
E6H5hoz8mpgsBUmn3hGX22vV3Uo5SsFNITUvdxIz1rAMfpqQwXhMeexmTsJZrqNlZhcuILpGXczQ
r7uHjFBISzqPbK66EKWMPaCrmhTyl5b1F4zALV3HUyH8QZPBvgrWm2P31EhBWIEccwW9bTmoXqS9
d8sRDVPQKZgKkWNXNMlqRC4aTY9c/5gts3sINdkGkRrdCzNvjn0SLPmtlXWQcwUw+TKSzNBDngXB
LoXeWy8srK9tCZFgHlKmHRMqWq2p0GQNFiJ56I9o26V6HyOD24NAuuhVzuAJMypleOG3xQ88LA8Q
gt7fJLYKdfmC2+gTvKBXVB+29iGjcTfnYzeemdr5Nm4VoKVNu7O579PygAIOwaTs052H91yaHtk3
n97jEJobXA8Q9ObXxuylDe/tqlN7x5PZXiCercbhIRs5Me3Q/9gd3Ex9TgizDr8HoN7UhzGEA6tc
zUH7DKynOsYrPYjOBjk1ZHxmsyek8LcSlMV8p1PIsBZWMNdjOrdnxekYFZD/yWU3vQHZB0klOK5D
6rrc76yNGF/z6d/I54F0oGmFFFgr1iEh9JjQTSaXPgaXpvD0L4E6j+oK6c+te5Y3ItvDQ4jxe1f/
yr8q8iSL7bXHYcVc4aV4TT5mXja+QRVN8o/Gg9tu1PkNRoBnpKiEBmTWb6La6cWrHb0qcoHp/yVJ
Mz8j/w0uJaZN34ZcHLrhOKBh5r1bV9NLDfrO2krMl7XfyTEBKHLISTPBPBNTbOb+/dANKyc6NlP+
yYvtVuYRSr8KlTMWHfd77TbNE/60muabmd5F54uUBHUqLQS7itlOCKYlhSJDDeYbSg1hMMw3/wWB
xZKMA9G0ND9m46zdOtSC00thfBvacZzJ6phz3CY1Yx6jdfYl6y42Tq03kaoitfFrPP2L1B60Y8Nx
b2abtr9nAZX1FrA4IqqBVRHZjuqxrgnDVml6dqquCEj3dbMnUIfkQ21vdPQ/f7D+ZhTHo/orxRzP
E1TYK5DvLVC66s4hY7+0WeePYGIlvXUtQCAkHPKTzDn6dpzj/0UZe6IjhEASkcx0MnzNm/KeRHaK
f5S7Cci6qysmeqKSj7Vkoe0seaEL2gtfeWbDgCcGuRR5o5BIyOhGupJsAAcfZ7355LrI1wo71pqR
Mo4Kv8jFddDUbDUY8S980xryIVECLaxhvyDrK6B1v9r7/NaEvIICMGDn8k1gXaPg5OLAzWumvjrv
FHQHJLrbm1TZBDkNPXZgvx38J1vRA0MjMNp4dWvMSonPTADhZQL2DKsmXI8lbWcjK1d96ZiMA6ob
snU45gqcqaGPr3fGVYm5CmOq5QXyhzSeO9+x7kA8Ws5H26PjHwPXLlbNeFAmlvb7KV9VMKDxGBtr
EZHL7JmSpqPDKy0306kAtTyARYTLcWXFAtE+oTJro2j2zuxM53liW5nrAaxtPtFIlHPKs6nJ7gD1
XoMMEwpBVayCqdeqtkfx0Xc6Y0MWzGBBEekNjpvr7SrJovwTsSOSWwkRGqFRCo85KeaTjlGpKxCE
6StdKZN7aIfXlFxqrk52Z9VEAyCaDoB50OdIn5F4gDx20h24RYW45gSvPR9yfB/qoVjMZOphIHI6
81HC2MbHoB3i+ujIX7GEGJNdVI2nBlkcH+01FvpgvArE6DPLoNiV582Ax9Ta6yxJ80cW3KEyK88p
UV0pvg+ggac+d2EwImODM1gK+dJx7BAE59qhRUJBndOjOcVBslocL0GeHiCoryajG96nPHyEMf7N
CUEvc+VQrwHESBfdqVW/IwzJrzIJ/LXDijG+y6FCxlufnItEnt0qZsfEIZMhhUq7hfSoIpGIOiY6
KaNgQA9EgvU1gvjCuSIcV/dFyqxiSmhPop5ZiDZJL4o6s/Vu0G9TPj81gymBhZ1ZVzUKAqNLIc77
8icNq3wPy6OifCriO5XcKCJSids4ORuoajSkjfx+A+tcBH6twmKnCsecZ30k8mcS+PonQmuU0Tkp
I8GNABxD/wc3GH9kcaHYDckDxtzwhkZV5bMkyLFwl7DUF8QsDRNwGH5L2+frOT1YqbccV7MhX6gy
P2vHstwhHstjXcb1I6xxzDiT/BrqcXtTYSyGltgqGS0PQQVwUVgZOJaM0UZJbNZ4wIT0ej7JabbA
9wsc7Wn8GH9gLfDzaSrVS8x7q6kSZOVca3Aikcs699VGjfLjLKFG6SyEO3EWHppKXY8Th7DlYHYb
em+uzGjraAwb6ELKI/hfz+zQ9wUjXZVJNkw2KaDS5Nk/pZYcHwGZOyxFpH9aZch/Ccb8fil6ql9d
CPVm1uRu90xc+Q+KxfkpH5T2I5COdrqvnDU8i4n3x37DGuTyWcPbyYDkIiZiXfZW9lnSWyGddKXs
ZnSnkr2YQO3SEAL9MtIuWfkF/KUE9MsoTxDO3QSVtKY3Wxt5aagSMDHfYx5ofZxdiWXCQLBDZdQH
eWSoA6KD8K2mOVUoy1B6ntAyzakO8+SJmXZSKI+30/SmoDWSgOGfQGfzRMraQbNo15cIeIaK+onI
c/HfE9WugDX0NDEKBj7C90R7caqBTQnr2HykDivtiUV2tkmMQXmTierzWiV6ko/LOJNpqWVcUvJF
o9pkY2hxN8XV3xDIO5ZpJUCFFNK1phUEkCZT7Dpmss0XwDFv9y6Ry79Cz1614DuqueUH4g47fSAT
ANqJwq4ZcdTHWLV+WDT8KMLJHhTTjwwCCakz9fQaiphjdO6+HbbzTEpCUgv4SOhtae6auupWVaTh
v24iTBrjzEgqJ2ANFWIW1V8qHyvZ54cUFuJye93TKv6kpttLLwYMqlVlNX9ALOM7VxYIk3LfvU7y
2ppdIrDL7+lpnYD2tokb/xPP7Glew2336EEMgINa1/jI79pxuI3wNNbx7NJZB/MWsNv4FvclGpUy
P8ESM6ARG+a+RoIc6P1B6bII4e0y1p2UY5mXkI/in2BsSnLGwIqEBSQXjpiIdAny0UdnaG5RXN+r
ROEwi/MGBlTJQCCu6HRGVqCR+Eq+pJjzMbDyrWMqmzKF32lZftd5uK/DcVolzmLxhXDVo66zvkdy
CI29bbxa1tZJspUwY89iOZ74Dp1eEPyaCWISw23geWWECcQj/VZrMPSUYCGTulV8pjKZxbl8Qo9M
dkffwxxkBgdyE7P/yGdyb6nD3pJ/ZFZJMlsTGfeyifK0sr+kymSHSpJg1j7Tock8Lah2mMva9Rjp
Jpvq3oaCsbBoGJOn48ZUFhlAT39oZ/0uTpHv6OqqDIN1YjMaTSN4+5s83fewgNJ/tfmiMmjTdor6
6YwslUx5YySOL/p83KXMMwI78Rtxdnp9lzWMlniHZa7iJtoX0/cQvyA+gffB7TMdtRL/MAoEvh/W
/eGJVhe3a+c2ouWpSN2kH1fouLYG016RXaz2nOnbNtrCMHXlhcJBbHQ4XDMYu8kljr81LDOm9tIQ
iiOu7jRWRP8FFLefk/papc+2v3TNQ0mfGX+/799M+0/ryIFFyZ2Jd0UmsijquNTWjEWr4Tw6a+1R
l/defeiMTQtG9V6GsHv4ycVpyUNHflB7BNJb4BK1FzX/jKSDNaKx4h+xiBroUI3YIQTkJotrZr01
mASycl7b7cQl+dZWR5wh5vyk2JYS6GxbgcM16OkuEcuX8EOZ57gGy4BoW5frFjWCpHbuoJ6iiJkH
8h3k6qgM+XfdXKwt2/LIsyEQ182rz9B4Nfk2VVLW3ipQjNG/UH6O+qWMz6H+mFg6oh8UKbFs97k7
s8yR+51cb5X5ZE2rRt0kDBIYiWf7qDyTCJixce4RB2+rApxYcBvCXzU5jA81eY+JbQqZxsHSQpjs
/EWJGzUMRcvPQvqQeLyDFut4e0unzhu1S1dt+U4SijcdR4HEW1HxJoQocEvFaL2+plgfXXnBXV4C
zG3kcUkpfN0XA236UnElWBLzWx+8IzYnqeEwQlBBhj2cwnDhR3+Tk8RTq26B983NYsdTzLVZdPz/
yUZ/nWLnmTMqNNON0tVciMmGBIR9NXLPRQ+kMwqV1kqNzpJ6FzwZLSIsBq89CIXJVwfBOJBPYZB9
GByNgTN+lUEkb+aqslbqmG41ynPEYjjQOnIF5D/Cw5CfYHemGOMSWLXWu8kubXqh9d0NVe03ne5x
KmDnuJcGFX4QuT1/IKBXEHGzUuYvYgJ8xyC1DDujHIttpFKDR5bbaj9hfurLegNv3hY1msaSpwdb
+NqKS1/urzL+fogSBqOgyS/pAEmVafI/G5Fy1L9b81fEgZ+8NdOXMPal+uinZzzte8zyEuso7nfZ
2pby4GqspodhM6QzSAN0Mx+FfhrNk+Sxdtaag2OibfQqMBXJa4TVBn9IT/TUM9J+Veeoz8+4xlPY
vzEybHN4RLuSrmM8JvI1iL9CDAmkVRBSPVypHW0W/280K2izCRYJbQuVUgeGOjAjy49kK7sw+DpL
eWGfyiRzCyXDuO5Ij7ANl3t++fdOpN3KQul3qJ/1E7jvMIam/N8vRNH873fBgBTQCfof0c748BKz
5SRBwdgn70GcYnjUybFtRN9CfyenbrKV6Bw6CvW4tTg5Is0ECNtfTWMafpTSvM7LpKotpAMrNorN
LNWpd9oIcyGBFy+dbfvJ4NcXMrZI+q3IRDnoKzhflTfeKBuRjcjSWnoviXr5ohaFXMcMMZU9OCP3
Nl3TfA4fyF6JnlpJ8XasHnPgyTqPxd4aFSwOaO13o31tsmfan7C8TP1uCH5tFGcGChg3eBn+2Vyz
uliXJBy2itgQ+9Jsux7edzDrhAtl0nFEN/xu9dyzCeFFqCXURxez7dPKIDnSq0aXwCjugNHke2Gc
RrHurBuYWL1pj4k0vHZs7m2R7US1j6e3qkM7qF6UhPXfR4WOkrwpibDr8GRVUBPnWzDY5NT/NRPM
pu6v74XbtQfZePRchErFiz99xQirpXyhBzyF/ZZaGTupu9X/Nfg2iUrcacpds/Dadz886RKFYMdd
0wNBXWX5STWwYtXLLOAvJxth1D5rQP8ZS/I8Rt2U39jclmxNmI9Hxi1hNkjvj7ERlo1gaJD+s4vf
buFefVSpifC0v6PXglZy1tqYDY2KAZBYjG+tTIy9pA05dDxNApaN2zuqVZsPNhunaZ5J8x2xZKMJ
ry7//VI5dXVpNBO9ZMuqqXEImaoicWFJWHlOSWRLjHa+1jFZaAk+hyoZTg2MgBKrWaQl8fm/3wVp
fTFzIgpmqegI5OF7lrq5/owC1j+RQ5upxv2tcrDGKMCfrOdiyiwRH7B1RnkzOORV1xKT4dSgQZ20
Q6Jk5lXR8/GuB49a0e13B/YgnSjMnFHpXcT4MvMQppqzYW06xSCHoa643xmYWn2VMDgY1RfBOnFk
Ocq4mntCUjCIm8yl6eBwIEQcUjlzOWaUfbCSplajzMhXkig0HDvmZ9nqaHZ1JT+VQelQWlJORUz9
0eJqxGQMO10PmBbpcvRaS720QrvCLiFwTBLvEDabgW0eMEF/D3aKCPf/f0nBlMXkkqLEcnKKl3Lm
ipSWCq6YIlphfE/5zdBH8yWMHPiQCgbCotGOJL6txyxQDsZoTVQlaQxZBS89x1kbG84lDfrgIiFd
C0pwA1ix8mO3/JJrCQlH/drqLKiXenOtGAfRZBIHF1Zmfy1sjgQtUx74DyFe9Rw+9KxaYjS3tFcg
kQ4t042ZeO+wHylVmKvHpZocmaZ+Kyki5ySx+o1RFALzlGL6SbPgkzyFNpn0UiO59hTRomgWXbLv
YKw5Fwpeu+RzGssK09BmTNvQ0/vkU6CiH1oeZEt9NcLxEEghWpZ8yk6kS13knEdP11uIOAITTSgU
aTOqhe3G8kTguM2GKTBBJnUiOZhTrJFbxgBDgoKREtglAl40MjiqTYDuKUhl+SVybJTCcpT/xOra
IUSUyZBan1NF1nyFRO9zFi4jCkWLjnJpUUckyiORkTmUMFqNJt2nVRO8LmUeCxc0nnL+6dSOAz+U
U0QuhmRV2RwZlRXIbFyCbk90OgPNODRQvOPW0jQ69wIruTOIekamrq4SWaX1C6aeFKsxX1umjNDZ
QpaQAJBR6tElpms7GCaC2xKd1UsxKta1zXhQo5mIRIOmlQ+aV+vFe4Dm99KkSb8OlYhmQuYPVX0A
y4X5t0ay9TNLgtdK6VN42bnhpw658Xn/z7KoZeGpjQTT5+REMjFwWNodMHPx2s5BARaFIkkpH9Vu
TsyMaWFT7p2CT8EAH6CfY083O0RpfNCajpm9wp/RFLFQWKCYaoDCdSLQ1kuqr1U7dBEl53dtyN7s
FPYlVD6UXD60jeMceuAYoM56Njx8z0wS/veLJRWmn7KIg3dDPkNZMX0OCKrxKnDK3kzJETaLIFGe
8n0wYI+URrKwmbVYuvkCYH5lNl9DdVbbI9a6wXjazVfbmmRZbKbkpYbSpqOohwTRLtHgYu3YlJv8
96AzeKDPDQNJo8BjEMPdvNrKPP9nNO8DAXoRm/DTnnq3IPr535gH9nrZLjJt2iHBJMwuExCPCMD5
mRriTAIhm6ceva6+fE5nlR1bhKW3MAO8vLxurojAiVfSc5DBevaT89slzAWyQEZD9aE1A2dR3+5j
PSUDuyeSKZdUvMzEOanJUobH9W3ghqXFbg8dYQfIfKNb2McTzGr9axpT44x6LsKX2aHwKsmYSKWX
KGoXsWmAAcxiUq4N8gmyu4cawqEhH5dEC/JuObfdUu0eOApSHzQ8WZwZ8XTuEDK4nef43QnTGzop
3nGnXulNxImFWrMuCkaxAZTtMaP3DtAuZYQI9SZr7k5ov1G8Mmp+GiHHzMfJfA5njwy0ny6m/LQj
5qyqaHXmkPo2llYNkswujN/NhRDd9sm2q6pXo7XMY2kxi2zipHnPYF0OGphFE4gWS2wSi+r0J21Y
w9lixEBJPaz2aUqAIWHAzDVqzwwGfZvXE+kkkLo4PramKgV/UzKBxhcs7FMWaRrUcuRza5SX5Tlp
An3TjLQcpGgYfqAKZPWdjSqEB38lqz1kjWQqzr0VhvuWq9ORMGQUle6SgZB7wh7PhODQQ0qzQjwI
fwA77WfS2Oif1DLzCHpFPqsy0x9xsznYkQLVai512B/lapr3RPEAAcbVYVfYD6z5atZRiBWHbY6j
2x31m4QI3NE44cxzoLbEEbz0Rj1xLDDPiJNnOH3gWMAnM9vukEbnfq48Fkd+iVSaC7y4GE6kojvP
/sVleLXq5s2YWGbPpeILkNlWD6xGs7/Dbn4davlFx3JuW8q9qBjoZxk9PrKHB1aCPYUb6N1YjXzi
gZk7B69imUt09JqwZdHxsUWCMc2wnZq17CTgQhWOi4VdAuoYB/aM4mzEJV8h9JdEc5EikAG6FAT7
0vBlRJ29bVH3RqQcWtlRIn4n5BMlqA2sdqt3BeR0zG9usZQLBIP8alL2fhm0qfXUyAC9kqyR8x3s
yIE9hkR3mTIekxn9PwmCvPP6S+uo58nhM6A7yaPRYccPxa22Y+zJrA0bwYga4vHEEd3IHByJxoYz
rtJdK7iLZq7dZ2YzNB9Ge0bCiBtsxqO/ccfCvAYhWknk5rjgJTh3Sjct2X3NiTRFlFT9lSzcnRiE
bzXTjIbFIHbO4AtkZJ0FqT36QcIFz71eId9FCuX4dYI9ORBAa2yWsybvQ464neZtPBOBAzN9br8Q
OIeMmUZU1HHHD68br6V0K82vCUyxwVwo2YUz2vJscrHV0BvT+KbslLj3hH6h7yZa02NVnoeNl9NM
5n6ZvebiHlbfToNuhJF5Ug9kJTBOWR7ejijf8aEjHArWIj8RHejCk3IV5hSKeUp/Gzh38E7QSVnu
iAWBz9u4QSbK3KDCh15hkXXBCfNtFLxd0TpEgMPn4a+QvA7dzDMCI43x/26rNUijitiZXv7Ji0xl
SjN6OkFcfjcOpPbU2GuWSo3gxsG1Zh+LOVrOvqZ26Qdi6XPj2Nd3ZZ76Pyqc9xFLqlxZvAsaYUzK
6HzEaY7UujKXQ2SwtomM369rGYSwDVAFxlSl0PFrt3xZ/kr0TGLmrrXcfYYp6zCtp8Yv8OStNE2B
rTkl8luFjLvj3XTUz0q0uxJKi+RsB1ZUy+woYZaQdt/oC+EKWvcK1AX10HZwUuzIAwY4yg7aUIdV
VbUtqj3zZaP4DnheSe17G4GFCqvejFFNdYpALlEpGfg+efNQkRJMTj/CnIX+eIUqlKW2brjxNJtg
enPwbwXVm4Lqeh2HzO3swSs4T+ZarFoNORsJZx3PU6yCEpjbl6FJZciM9CZOCGl6oWJjiI+K3ZzW
d7Op8z15dShK7emXGjHAFMnj24NjjJMyv3f8oCrPelY64mJV5atKHPMuIeJ7QijGaNUMPx0WeTJu
01jKfivbN6JHbn+ayVff/LPEt2Uxk/zUndtSylpXCttIPZbp62ys2JDh2bDNY6pBiDpN2nlW9oW8
GZdsr41lXw2S3Jj5La65jVF/aKX+k4XE9lpmDXFRxLxOFKdqSLzSyIDfqp+T8WJCOoerJvl6dzGs
j34kTFG4y86FZ2tgC12dl6pVDz3F/pASOi3O1G1vEl21gl2DxoFh+abGrVT6CchXNLFz71Oqf2kU
9m5nE3xLIxf6IVFPW2zUyC8UYa77rn2xLRYAotfm26jqHqkhb1KOKHcekGLZ8dnU2zv7d6dlG187
KUPF+M9BfV0T+ymr2V9v4tFsWp76ioPSC7dg5hYVSxosoeD6RliCSzhWZD+eV6w4/8o++DSNRbwF
udPR2SHTcR0zCdFQ2RKKWjCY72VMdePwFcuhCeaGXfA8F/E/zY5heEfDQYzLaN9Om1MRZJwQVcog
R87IRVUsgd81+Gi6rr3npbKCSCtf6TTeZaNx4EdK7QJ8hAertyQo2M5+CoP6bZ5NBaEeEVo4Oy0R
1R4cEf2DC5u0XvVqO7mCfAw0jM5IQYuLz6hX8n9MZVDSjRR7uqLvHJMdUx1j36KcPoXdlxPjBRtn
BpmKhbaFHBLnR4VA4hDqYARwnqOPZPqWMVIkGwLXiUKc0TNzrUdMYcXKUTzSlEmgwoKAon3W38vu
K4fOQyWJ4wGQsq7uM+meIhRAIzbMmz6HrZS5kWJ6cfiWTEcaVwTMYf0tsAoNK2X6UbJ7KL4mnOd5
88fhDS/mNBR/+j5mZzaET5lrXWWRKsl/kvKSxSvFOIUyAAnci6zm7XBnZFen45v7LcbnYJ/z7qIA
+57OTfDPZlvXwoTGdxGIf072eZDF94KTUaRvuXhv8R/GRwv0FFNGRrQKW/a1Fu+M6G0kd0T2+WBU
wbulPtThe0j/Ih2NFxUpFHKpfpoq+XjzqQQFSzhgto0LogxKHAroDpR9F73X1isRbixssZ6xRU/M
r8FeMXDEIIC73W5/g+lrwPHKqlxFzRk9FjNsIU5VcrAVD4usioy4p2X7czTWdNUK4RIwwiVtKL6A
/9XHlfatyYxM7xJZLLxN6K3jHfaNEXd5ArR4OyWgFT+yhRmAZexQ2Heiwnk7j3XysLSW2ZvXfPBI
M4EHEcqDgIXtmBTbEdjHqfYQXXynJ4qDrFqp0o40vLbdc4tpGF9RLaInLndagszoUEPcivHRxQsN
lJAbwyOGs1NZAHiydmKK4ISQFQ5VgeORoMZLobBB24+CBfUhIk7eeQFb1kGW1EC5fCj2HaShZp/g
Sc7ar17+ZM4NCYCegf1iXVxe8e1ounfKYl92zibUyX5fyhdZWtnKmhIHFgDQ/2J+1awtb4ZifiXa
MSz8fCILyBdLAXhBKYp5voNMgsie9BH2JiL4hYUSBodB8RyBxvXKn9CLTVtADtpqghiW9UC2+8hY
eHBVHImd/gJa04rOlnquAX+aW4duN9lGTNfxX0koYU8W5do0XqJ+g6BzmHZ1co1YBQN6jd+l4kgT
BecE9TXy212W/JvGFXtM4sohiCLuQK8SJwcDNOMMB/batAR7EBLFC7fCVs5quNG+daLR72B/cmUD
tUV2DhBbg+KFZ1oyjjk5nCmpGrvKgXt/tdQI+vuKPijEld5+CHFg5T3kf1F16uJz16PhwcSEOQ3/
1VcR3AFbZhKgmBPDgD7dI2Symlf2+PoNJhHKFED8IQ9Ass9Mqq9D1KLp3miECTEaAeCprJhND/Np
bJ65tEIJ1Wi+hNq9/OTkwi/ZVxAyoYqeLWtXF2fWVKSeIiNwNFCqr2xVmvSUw3ojO7W8y9qN/02U
gU69mSgNofTpJ5tevoz/zc3XVKyVwNOTVTKhBPJJZDDt0RXEHgssNvXELm4rS0AyeMGrgW0I2odq
xUPdWIz4wFG7xmqweKndYdgqDWLmOxw4kNbp+M8qdr+TYEtJ5ThsRcFfRrXs8tqw3kBx1mCLBMCU
7DLVM2C3yBu+aG4eCAjoqPfNkiExF/d45AtZjG6rM+0hmjc+Dl/IElkKr2QcOQG7bprHa6W8cxej
2aNOUJNHt8CIwbpZfLK3bKSWgQ78aplaBksRPIX6m3ABFmnjcyq2PJCdxI6RHY7f2yvUfcFMFttm
qDZLJBLQPm7kv+G3w02lbpm+VHyqApeHxNA8UOwx1MN4QXONCqtY7B7bjPlI7sXM9dAShSvNQXjN
04rj2AfeqyDMzMdTQ7x6upum66zASduJ+XfQ9jYThoQrPdQ2hvaD4pZbga/QZr+iPhX1m+kpsFhN
XAro84695aOMGqrbWGwRTCP2lFQYvw9coobhtUBArN0wncz2jAMfEF6BJeRt1Fe8vYXgG8InesKC
mCBmzy+KQIz4XHxJ1auqH+Ly0EKqUxaQh4vuQYxnY3w1yi0T9nreqtbBVhnzJP/M7ujYu6p9VAsr
5gtuwjw9huFugqyZDqDpZqN1De0IE2zB5LS9p7X0b9FNy/4lxg8ncKr/s6HmgURId2rxA8PCnk8q
M56RwOyY3YQKRVjDsp+q466hxZRPvTP4shl4TXbUrz1Pi2CcRKgmM25Gu7nKndu6cjOzCDgZ3bUo
Tss6Mh3eAkYuIa9gD7vctKu1ThDZugrtZJPbrEiRYiYQHaVLT1LnXe9h2cYS3u8wmud/6MB1xiGB
zfMsauzw3ZC/O7Cc8NUEm0jp+jcKmp7jCMgS8jUYRO17aFePYqQ4btDNrInbg9+Zmbj2bTn1dDGc
B53QtwDByA5Dru5HP2rWObwtuIbaQv4cNaT/QZT+zkP7WaIanPVu2y2dtxx2+IhbqPNQR47EQtdb
RM7PxqmqW5Gm/JS1pPtF/4cYG6ordHjfZkBy0OCU5GkT39APMBZAirFkLh/glc8gQefoVkhYmUc7
oJ5n9TrHZXQTjWahBxxxwxb7QDXn63+/mHF3Gfs09hhXmEuenzjrtBfqQEcHgoL0hz491cyfXEaf
yZuGr85sSNXKs8jmS7GiyGBTvIysIlkpYyf4P5LOazdy5YqiX1QAc3jtJjsntdRKL4TCiDkVM7/e
i9eAbfjaGk0HknXC3mtbdazv0oIRrdndsLtAXsDnQXyFCagAmBSaK9fvc8M+EgL1QCpkvJqlNfkx
pubTFIZiVcq0IJyMBrBJ7f45qqA7tP0Lae32b5Ja4L/ogicnLeGmGytT1ta5sBhPhlkYgWMyqk2o
oEtrzOFa9U67n/HQaaU8s/Bwl/EQB2EBJXk0NMz4fVrOK70JGHNZLcl7cmDzPpeUCKF1VmzY1Aza
FnfJ/BJvlUJv/TSxAMZNgELge51yoaAeZmeTqS39s6Eb54a7w0c7UoA3y38Dx2RhWgNyDRrGM3Np
+e3C3tb19gmk3F11eYaSp/1vGrcD1jRNv+HNQ7NYZjoqdiCsk1YAJhJowVStQfYa4Ke2STZkEz47
3n9/5bD8vXPGDqOlEWAsSvM0QReVDSkcapdk5LEM2Lpz3aPxY7dr3Sq1+IxkVe1aLVi8Ts0NoV3I
xebC6YrN+SSGYS2ahE2rrUwfTW3jsx/BaSkj3zw6E/HSzYRTWMEjayPryTbUYZv38XfAYmctdNz7
9LqA+aXDvuWMSI2HAQGzEh6Wkr7kE83ssMGu/Dcp/RbV0dsE+aSenK1kmpiGysoyHJ1dsPkTyoeV
aR8Wc+pV5/QdjZjWbBAZUW25uG4byZazttAqM/BN59LXqAMnkBItsBAPdGXqz+Q+Dvm/yZwKH3OH
rZvWhi+y9Lp8/i7YQmkt5pKustMDKiY/lg5rqlwNPWlicAKFe57UbU+GZF1A8UqDqlyjkD+5WTXw
+UCfA9l2G9om5A0uO/WuOEcWNUVOD+any0MhuE65a5GpXiG6K39Ckf7NkhUYkNYDr66VIE9lA3K9
VWjieiUjbrg6tTk1ZKFi56q77NYK9TJWrMRSUuhBt8NRYOridtrzQA081zxolZqO3iaU0KBryEYZ
XItReajgk+dQTXcJ1IftpHPM1Pl3MlXYhjMW9AYyVlco9EQx2u+007/iOgbjIZj65rB/LKS2jAmD
VT/UyaomTyKGPURMUlQrvyn0+VZrYSYc4BzytecRGi3R7qULs9ooNjLIbmUIgpwdJobh/jUjfoD+
P0f8Nv1UTtui9EW+zvxDR5u/d7Ko3PCyrqHzZ9eCQGCnylfaKKuDjrZkaKd2K6YSuiIb12KYbTCT
v72gTKLQeczDEm09dV5aCJw2hBmu8ZnIPB3XxXyXyqpXIa8MTrNPwQpqNhak0qQuSdO42pBureLX
Sb8cMy92cYXcqs63Yw0cP1Sag0Az5UQpL6af0bJLegOtms45tZmUEtdG1TG5htdgCxAILUKrVUh6
Gbs1pGnwQCVWzCd4F8lhSLo3E0xuj+3E5bdWk/6JVniXBjYw6M+uZ+I2WqDMNRl4qo2OvwznhQYe
vox29t0MwvSbVpv5MqD6GhPUyAp3y7RIHSXbMk6/aVcG1qNDBM28mU51vhvR7GKH0QHIB6dZr7iy
nYohMKT/ZvzEsEuLxJp+y6iarBSXoCFwG21Vb3ilUo6gjp0JomhExKcDOhrWr820n0Q9/CO0mYkp
7kRBSoZarrNurQTKfTgHvjv8GhqogIBiAP3CKRuV6rm1zWmjy2xm26ZcMs0g2kaV2zoT64Sx3U7R
KZrIjGWYmCHTiBb7fS0JCHHC+mrCKXQaqW/V0sy8ME/0PcctQVFuMFAKTk9SVPIljRD7Dg1jIx7O
a5EtfkQ1Bd6mZHzJlgOWyMGFuPwoAwa8E7X4HGoW1Fky8lPT4ldhYsO8bj/JcHh24t5+1oGQRci2
/lN3mxz9F80FMVyF2fyuw7/uHedz1pxsH1fMmNRwUFZFuDwA4n5ZzAb5l+0g0EAUaJMBXqRa+d7H
E+V58TkQyv2NvepegtKA61PGYYL0ilsPGWk0VsYp73GrC3hZsufhULvYgMZF/EaEQRcUDOf44RG8
jIraZDT7/JIHr4shqCw6zVfYlhzzjrbVRtqkF9m1zOL1XNrDJZ4x0TMa5KBkYJ8mzaM3J9BQ7dCc
6z5vzpWIZi4+xr/DNMnzIHQWODKNVnpSsIgPapoW/gNOVEms5ZfekmE0M+dNNJMZUdgekDvsYcCY
nML8h1na9x7vApwLRp34v6A8cr4VwQAXUY2JYHAiTL5qNSF9EdUmb+P5nFRi5sbjKC2Xf5yr/IVu
qCLFfudkaT16w1C9Ax4odmHmthiVMM+HnYHMp8/2TaNjBusBsELpG8g9w9KE/L48TEX5RXmQrlqs
tZsyt/rnWA9x9LWoTKCUHYx5ClbGoJsryyIxGFrJoKoXN5LqZbbGJzsK+92y06h5wF4ah309ijCE
9Nk0ollse3w4OUx8wt3clcZpsu/TKnzJ45jPzU6voi7eu9kWt0yJz7kzDSA2WEUEqqwuamz9opv9
1+eyPpSYqOexPbQqbgizpJKrwCphswsiEjjb1UwBd+pl/qW6Bpl9DXv5FjQP5ULIkdeO61gicKmg
FGH9LaIA6xZiwfkjA3ZUq5AuFq/ljFRkRCw8yZ1+nuf+3LesvdU2PioNdzl/CsZ4DfHZ0tghNmlx
NJzhS8euxSiEs1fu1MB5UmF06aTbtGqFtRxKKxoEozyihtqmcEaUyDkXKcIkPNIJkMc20HdaqTHT
LS4aLq+CLAgjRx3So70IcZdza196qMAIEUgrRW2txT8aYpdSs/yugZePmDIjgimvXuz8Xz92q94u
n1w6Q2IULjV2uqkWYDT6I2U3pSijrqp8p3zbOb19VMX8loNVH/RL2xpbwyVzEgOVDe6HYMYNC2tP
QKTW+r1lRUc1SvdC/RqH6qxXXMXT8Ayp6q43NtNf1N41D8KsCP/qJcpJ/WfK5iJFf9EcNkQKbuyA
E8imVWgz6x4w5WL1d07n8CyMY2KNr6mm/esH81+ji3NJH210K0W3bhbUEUQTl0jVzpOm3QwasCL/
53KD6CxHRAiIukYwP5Eh0LrfXe4+UPVvHJVVi45zIXtxNfcb5ZrX6vCArGk7qAhEl47WDVkKhIxf
8uNUET5RAN/jwMxHZqvsZDp4eTZaGv01DcG3qhbmIOyO8DpKwhASVbyE0rgWwykYG09Jh30/tXeH
2XpEonCoTM9tBQoOZXmO2C2Uh9IOj6pqEQVbMDOdvZwAIiVAqpwlgo01wzEl+nOChoxAGkKDZi6R
5kIBUD9nxXnuG1YdRGKYXcfpJfcs35diJsETWbqPoUKyVE5QNatE/FPw4edJ+DNzGWa18WvlybkG
CTXaoGzJGyeFvA/IHi2bU1iRRCJQHoWpNz9JTErlnLwPvUsQUDBDs3Z25XLmtIvmwRDbhKfJJKk/
GfrZoHZc3PmxO9277FxFv9jlV8StrNHNkAwg8esxHYz15yEjdBB5J+pUHsk4RPpNEkerdPFWOOx0
mMt1A2eTybizDp2VYuWXaQoIg5Pqd24vRGVwS8xcvWACZden2bL7au+G8cNW9zlwlyZf3w8lA/iA
wTBNUR6gJQCT2YTKQzZc4Qhc86bAOMD4I/vIDRMY6ozvqm4axImaBreGOxvakTmmGxlmN93MAE/a
29IN3kK1IBErAuSQ/YiGWzgvqBAqSr2KWZKKVKiyqGmE34Lx10cmQPIncRxGss15YG5ugRWTKFVF
/Nt09Rlj2XGCxFN8qIv9KOdyqJCmSgIZRcymEQs6KK1V3BgrySAnCzzqSxx31s6wC/bq7aoyIbrR
eNkXxTYfWWGtZzEh77awlBPdTM6EmmCngX40ez1VLQ/ToISo74xvCfY1eHorfbJ3Aw4xGdpslynJ
Wu0UEwupZIWXRtbrRFwCPFW27SYzj2jv6PRc2t7odjj51oZdbyxKdg4T52B21Qt6X7t9LSGCarj+
2JatCkgRWkMiA+l47WYkgkLg/Kw7iEpEJ2R/gZF/lURYGKLnfp+t29IaQK7BS+jaJX+fvFk8prJk
OBIf8JYj5qKreEIZxBADsscoMdaxuOzn+bj0Umbw7VrWQaURABKAHyxpznFFgBM39HAO+hPFpddU
/3LjAKAuGn9NsBw1H6LMWl8Q6+lER7OEtJxwGgRQx0cT8z56aHG0EuOvixqFmM4FEGm89pV+sYR4
ynJA8BUV2yadLH8gt6Rr8TG5Y/o2UFCWBkS+Em+W66DSTrA6CVBKTp7vAjiW+iIbRO0zkuoiFc7l
rH3EjMhoBQwG1Mo8viGKeuqZ10qugvk7x85aNOHORZQpzDO9w7/YjqLVTGU/ddj4+o05Bbupz7yB
9yW0mE00CatMBbTW3DFkIG6Z2zBl0gyHiPX7rg5ckEJYcTCi5a5K2Aq+4oQqg+GoakOH53iL4LMh
A1edct+I5JiX9TlWtVvhspihgbBmpvq0g6CqFzdmMoqtgp3Zs91byqIZy6T5aRIeSTbwR8XW1ALp
r0XYd3K25IKyckyf2vwYu9FDVfs/NRcHqcyXqkHtodzrMEqZQClonP44mA8lsQFBgIp+KklhJ5SR
QVc0ANNJYEsmi55/YMaJmG05fTuWxDPvPqayN7WXzssNi9vsL2CeF/Bay2I8piJYyfpPzXQ/Y4cf
1YZXYURJl+cssUoBc9oeFaWbviEh/Ags94AFBpO5EYJlwzQFFI49rYBBr2517MwD3jYSwVdaCdwF
rLLSss4ZP2qNKokCSiTBqhUxixgSNQo0QgYyiH6FpsHlxkDdPGufTBCZDWPnQu+jC2Cx+8Icv2lc
0EJfNL7rYFuV2NTItmlNDARcshIsipncFXP2aHO594atqvXPDZ2DzfgguGrTW9X82OA0+5ZMAZxS
GuocFk8Gga0TTryotdEHFbvKJRCjUPw832jop1012QqTCQ7OoVbvzy17rHB5glrfBpFu+QTV03of
eTkI6CkTUV5DAGq/a7pBNRx5uL8AcFsNYMcbrGitBFCM1EBHaV8D1ZQS6d3UPwhWHlkjRFwfDdIY
NL88JFZ2lQB/dIDba2xUZ4qHGRSyA4Oi2QSd7i3/VpN8H8fOXm3ah9MVvqa2vqUyAQfIZ+rQLAwo
SbV9BdLPoVv5hAh6Vfkjs78RR0MGOC+m8+tzH8/Bg/4VTjZ5dmQ943jyJ0aYcQ1LjbySzjjTJJ2I
yt6x8GcdwN4sj7aZ/E3hzxo5AOr2txEfFt+aK9J1UBs4B8jLKzRvcA5VBX40nkC8oj1LoVFEmPEZ
msecDwl3mDaIG8pTHw4h9g25gjQHCwALo4NBlVrfUgtfJ5VK58PCej/w5Jzx6AXmDzhCb6rf8HCt
l06x5DULdBNJrby7Wv3Zz9EZDg8fMC0OdXg44BuX6g5KPOHpevU7xc4qI8/OFv447FpDRarCf3Ve
kwHgOAtK3l5s/6GOXAtiMuZlahD2LotVjpkxfJLV9DJH5D3p6bbM+g27cl8fsFpwCw0ZpBbd9LX0
ZGEKsmb9OFtIjWiJ9To4kY4nYWEVzIE2cTRd9K4CCCjHzagoXof51IZYohbZHZnxOc7L6+Jy6S3G
KAniAIVxmrouNQFL7a+AejE61k5G1irmI4gUHatGu46nxpsieeDiXYXDWytjBGLosTrHA460oaDF
uFFsY0JYI/DOscrqne5cQMMY4HKQ6ZzVIfkgGrCCAsmGftc4EVOGmm7/29JqsXpyWz5aG1RcxdwE
jPl/1QfTJkpYHsqEO5CNEGf8AhwtA4Rl7ou2v7vDlw0COY0fUgzEyAZvdoNiUo+fFAf1PXpUIPvc
C+M/3VD2nUkDWINx19PTQCaILEKsJ79Rr9N75DwHofgbdwaLyFFRAxXmLYRLkFkKDj2qtZBwkroM
SGs/DPpPh9QirsYzKSnozLESyuTmGC0aGk+xZsmNh76SmUmFPKd0CH6xCMKMRj+iYSxHix00SQHI
0qIE7YwYsQ817EDmbVk9NwOgTiviq0GtamR0S4xmmDd7dBCLeRi/S/ONwPZjkAvzkSD0DtFwEHkT
UFwbPKl4UtqXMjwN+qPEITTK5KvAfTPKcd2gg+mJplxcyzMKOxsqr3iRCnQhhnRTT9zRyEQrCdaR
jWOqB3Ki+PH0i1wDkA0LYFt4alz7UjWu0TS+TBr0yPmQ6Oda4i9/DW0GkWaxZy8fzwfNVUgO7dYm
j79FV9ZXch1kzs7Veiw8rLqqlxj2I4CPleNCtSE2EfzxkTUEq0LBg53+QZKo0yHp665sgm1xd5Mj
wwUk+g+hgtSc8I0I6lzzRyN6aVAuDLV4G5sQVJ7unEbDWXXd8BYB5c0Cekt3pzDNcfiYADZcwUKj
TgOKySx3uipLCe1aZInnjTfY6K4xR7kJnHONwBYl3abDsxV/VnbzhFuBsbP9FefTVwcfIC7zjdWr
XgaZMKzkaRwCnq/MTwwNOP0tZ0AdcZoBGxe4T5rXJt40/SYXFKZDdoqqIV6nAYewiHnUhTmOatf5
agfXT0XqE3Ed66+Z/Sw66HwgpMG1pMPIfN+LuBGC6py1KpAIxbNH4JBNY6+0DvKCo62Qoa2GFjUK
h0/NZaeO2T61bB62VI0jxqIr6EEfscAlm69t0cAVGzYB8a6VUSP3xY+JZwfoDYpg/ApDt8msGoNY
CULa2gk78nL8lSHBRkxMW1giCJx59gLcEK+uwkM1q9ZpeuUJAiYgWZcgP1xKjOhVD4ldrWNWJpkX
QfZN0NQOEcscGEdVk0NrasAL6U8sCDYxLoDWvcw8BJmAruKBzW0ChbP0NDwjVhf5aDDXVrSgaQjz
61jQGISUEEWTcFBAoJM6u0O34Zh8Bpjfj5hC1qrJQ3p+j6ChNSafFyZG2z21FNJd/ql3d8t9KEa8
stDw6FRyJgPZhUMwJaTFheRwl5rPq/AocvjOFjYf15m4aviKpyHAZn3P24ugVRP26BczBrOy3nQZ
EajEj2o2h5F4T9YjyKyJKfqkAIB4xUk3KHwn4o+MvKkCdQ523Soqtn3aJrHhkDBoAcSmGsD7KJ/E
xuCeawgeC1EBTauouOs5Ll+I2PA98/qZJlC19hGd8GC8j/yiypPjf4prGMk4Ckhd6RRnM1FqMtvF
hHLBydwOT9J9zYER8NZ07Eq1ofrOjM2iQchW8TAYdkrP3r76inUIHSqK0bfSeWrQZkc3TkqXpe1E
Ct7JbB8JWu6kY4xa3HpxGgKMVz9NQXbwzAznUkVniEwrBEwRcVGslPXytbH/lUhAZ31cD4iQNWcX
N57GNWb/qEO8YYO0vPeR0KmwQiDKsd9mf3F8t0Avay+K6nXzzeL/cTgp+kWSr3xK44CBNwVcMJ5K
CAw5nYTQftDs4xjKkyvHS0TSosuahnqWlT9hecVzLF/K+Y2/vMh5+lL5MI9iorNm+x5ybvTXLmIm
upvrnxwfDHuWpACfGTtszUglWtLwKmuJKV5D9tklakmTyjCEXEl0QBysVsanAA69wnzOuHEpaqEY
Yac3gGoka4mck/UaCXiN34XfCyQr2hvciwakw3EP32UFLKbPwOL4CcW107HAttjxkRJSLnvsOqBq
qE7LWgV48xo8PqALazXlPdGqd2uk70xCPyEPt2dUbqmIZsDe4ed3nyPaTjveFymw7c0E8QmNn8es
wq/G74q9Zq29ltavFm276di0B7finuEbAi1d29+F9pIm5qkvmbVnOUmwlLVasZb5s2H91Xn0HEf+
qL/Qo2x7uqwkvWTDk2N8lpa21pSHAGyuwcnqxb03L3p26+P32OKfEVnJkCXVUzu5yBSYnpLbRP/j
TLeq/HWCr4mbu7uHqIIZuuw7FIE9E4BCg5jMI8vI3gOB7Z3UqevAgMVyP0pmLWP76QavItrFxKjo
J5E+29xdy9xvBDylsA6x8z8t++zap9Q+96g63eqhRKy52e+kbCWHiJMJgFvHVYXCAVF6lf7pHe5L
NnqgNykEC0r2liPVWZX7iUx0uoZquCsZ52eP7uVspC9oLqnvW9a+e3PexjzJGJwijD30lFU5F72X
sFg2rk+19dkqV538V+zdSKCddhk9cI/Yu9DhCb+0dk3nZQDtZPJOiefFKE4Yla9inS9YYbX10TmP
XH+dmduq50C5ONlVGsfcfC3wgRA9C8BkQl2CtmXqNoLzVjCHRl2O8Jk4C4lSc5tq3jLjx90RphtG
sEO/Kf4pCoIdnzDqFHIRVBX32+BZDe8r3VWLmbF+LTKGsxtHr9cFZAZm+sApbxbwI6CCKfYqX49+
RT4CcYi82SkPucqmwFjhJNnItkScCAR1G+q+Xm6j+jelNuuWZQgdwIRARFMpFn8jGEJcXmZ1HPqb
ygqFx63bPMb6ZFI7tSxfudLVft8wAGiEjquVzoV9CWIwMhBYsBLHyC2CWWRVVa9mE3utyTSLR5Re
x17PxSGLSxj9dArnwfwwlSeJ6FLWr0Z36LRHM/xWxT1wn2j1YYl8qiBLa9VvVPZU+wHvgqLE7+j5
GezBlRXt04zT1FC+yU7PjGOU+Vz6Dqh0EnK+3OJr0hGEL9ejH7JsbBS2c+k6Tj5EgDjQ/FRx32pH
RqMtMYnRP5Ybt7oHsm7HqN5GQnd9m5lY9qw437pzm0PyvHoamLc54p76rJhzCUZ3JIlDX2IaqaFV
Sl5q7QE3dP2f809ixpC5l9Z+ah9G682dD0FB7QNr336TCl3wscw+KdlpfIL+Jgl/XADujHlk/xLF
P2xjOSMB4HLzjkteteNT9cXDZhE5F1SjDKCU7EwkYelu+JfiPqXdTip7mb7N9rtRwSTmNjIlFzo4
fDi9G0njh2uOg0//s97dp5CeWWEQYVSkyBToxz8K99I0iW+VLwMjv+mZBhlLyTMulwRd8EpUx7ma
uUg+SvJ3eFWcJBYa0GalgghDELDOs0+9/Md23dQVyNHIe1AcZTTShvGbZ3cl/nKMf5N6M/GHN14X
fXd443r1PIQXXK09FjSS1pHwgNDit+8j4gwgmYEhH3YWoQIiADcFP5SliqOiY3mVB/SzTf4SfiTa
uQkvzvxjYnbnJgJlYc/nQnsqqktH5AxfMz0w5rdQXE00wJ39MwHe7+MnrX1WkBoTsNiwKSXDgOTA
jzH1i8yzDE76L+mcLD6t4p1kaC07TbpvOqc5PBC0QTU/HbTph8rbEusUgo56IB3j4aikHuPTT4Ib
YznA0IyvYvU7GmCFpQTQpjZbfegKnpSYUSkgQvelCV6mb1k/HHISK1BWuTimbMHYKK714SmwGVzk
bvSUYzwZq0e46RjLFqgWk+EpbImj912E9jgVnPqaO7sR3hek4+FZGZ7TZXpKGfc6ZCSIbRvzkHf/
Iu3YaWx57mryNprv4rPk2Bfmu17dKtYi8pFlr22NWgcoi75p2ClQL6eRQa+JZkz/VWf2LhcTtBJM
X2V4t9JrFrI8cLW1UI8sJX3NQaY/wgSdFhsGNA21bjed0q4UHvChOFXuuVL/yuTdSkA+EQk+iwVC
ZjA1u3TqKtFRK92b9thwaKRzjLoPJb55xRlDSzkmrwoTw7De8e0WWMaHfS7f5PhU5a+V8TTbR3O+
Kskjrq7R3S2ei/ovAS4VhF8IloayPJRTfTY0dR1HR36mgW3XcAFoObbz5o5NRQ9OacRtnry74TUq
XyOj3zlY6JTiY2jt68B6cQihOnNxk/kWINjumxPQTT7cn1ocM1Jh6e94egfMglFLOPXvjFpzHj97
dua0piR9M0/XiZEUrq+yJB0JhaUVSu9K/ukwJCyKvzzkjjta76wKC7DatjF5oQ1xpoeBl5GCVP8I
IJSR8dKW9zH466230I4Ye8ECIbrY3JXmnlrNZsBFsPq9yg8tJWYDmLZ3vDE6iOTi9H86XHquENMv
+F06q8ce2mWaPPr8kLJPMJIvm+1k/VSl9IFvGYdPVf4r5I/LOsQqNc79J1QNanUpy7M5r7vyOsy3
YcJMjurPPAmAT1ZzUJXPJjxq6k0Zj6L+NY1bvZDBGSvep/RRtGQZuf2ucsQxYriQZ+apcJeibNRW
mmI7iFuWEhO2SK3/MSoR0OioUU3cavTsArZBhMmWmTpdY8UR1NP1zFczVNcmdkbrX9L8mmzse1Cf
lniYoI9cRIkagP7+XhTfenhIWDSDfyJqiHGz6FFvPuxSrgf3K58vPW5sm+GYoTLvge/EPKRToYLl
8YrQvILLgTzvJ2UBoCJ+tiqC2uDipTrYUuKxey6ShmlCdUIJR0zPr/Zd0iui5CK2tL1j7uN8BSAt
iKz40RmLxMyOm58k1zeS9xrKATe9uxuNcQ83Fnp17EuXUGH5U9NuJ7TZFYVn92OTC6b1jJm0/4bb
9vxh6H5TCq/OO97cW4JKWWFkxHVPC2lsY+gjNumgNEP4VayLHb3M3b+mhH2HZMvi5uc5jFXei1sP
T5zXMS6Ec0yCNSNFhqiKFaFuT64FT77pw8AH3bj8sM5rcl+C9qOMbb+05EpTMW4vHS809B4xR0sJ
kUXQpkzGZG63ihg5x8Cv4HQ1XXCg4PtW89mLs2/SAaRl+dH8r45xiPI/AhHxRyROeYU8y95Yg/Dt
1LobFLRlne/sOvYHcnmM0lnLlA1YpO0lfF2Ti6njHKwrSk9BYPIQ+hpWFtYOGzdwIN7jKKE9slrk
3u+T8ioZJSlEUjiE6LAfNsubnxkf+gIdVF7jomX3S0VTP+v1s4yviX41WMEFjX6IGsfLmWpargvR
E4DhaxgaDMXfGvuM8w0HAqMZG6870wm6ZIbevY8z37I3bEpbLIJeHhyZ02I2b6DvY6yIGLmO3Jca
/uqqrbyOkyVbrMMZOdNcNybhqWURMi436FJ08Ks/ifphFr8dR3r3cMmU149adV4ukrol78uP7ONo
vwvYQLmvo1mCmJAxF/LF4osm44ZBgznIDcmxa4U/hwWFcXmcnHiLBDHlbLiRexv3EOuDfoOeZDKa
I5wAwaezzKYI0GFkv2Z+hRV+35avxnTrJsy8+wLVVc6UG2bLJ8qfrqQKQe+AJ+TblDHex3CdADBi
nMOjpp2uXXGdyN7jyM1Io91Ewc1NGFTsimYTdhhcDoVgCU6Gxhl6NXmU/CRwwErZdmIT1Pu2OVU8
fuT30piZGTYP7ho+OTv7I9iHS41CmJWC6oEqkrSUWKMgAvbHiRSq6b2fvKF/Syd4RovjxvnS4pNG
Xmbes4THKKky7e3QC+jZHyklK1t+5x37ZyK4GNhl4JfEnc0xaDwIbHV7AUWJB7Ns0KVvAvesDUe3
+pnbL8u5uvWPzViHobKVfSXVc1Zi0e4wfRAXy8tdHjM6cyd90LwU52Blvg/pSVb0Bc91+BVlz655
1Nwz32ZVHNvmHoJvTHeN9k+RQNGjVQ3zd1p8rAPkLr6VSH5rYqMjvs+PrD0G91w0J3vaZRTdDGAB
AWOlZ3xM+44F7hoAE8PvlxyM50VQA81EfWrVF3LpaYEfbnpo0Wc8ocIhEZc9iz3vFdBoyW7k/pQ+
hDWyimpIKvobE6So3cxIcbVtqPnLGkgsr7l3nuFuagGb/LOrQL+Bq0vIgZfpxLDia/KolJnB8ktg
e0OL1UFCs4ZDawKrgAXEWcUpTQ4bnxlafqQ4mGqTE6+U3gYlbyLXHdN4heSAtR6vx08+E86UCO8W
FwSdl4aHwC8zHgV+1Zzq8B6lFBaHcd6h6p5eGJgF39TEqMj6wWPYjsCClEmyCVNuQd/N/3stzlrA
OUFhh0ob1Ti2q3mdT5tIPSftqXEec/LMrcMlSufNgpI3jKiSKyzhiAidR0I7hjezKIkk91n1kZFg
JjvDoY9dM2KZXhjq5Fi0ntIfFrnz18j8ktWUedfaw2wdMVfz11QazdQpnjbIz5nW2XsuNiagTnDg
+G64w22vSvYUbzVnHcO4H+RoPasGYxm/82WzGOqwRJL12B/zmtg9Dw8x2ViTynBykzb+wjvS7/Z4
bd1bFtzYlLYSvBBXAu8uelTAoyIaA7k0B/sIeqzZfqkZe2LjvVWfeJs56bDMHauLFRw6eWaMuP4v
FXUXEeqLywKj3JLvSoDOlg0FJxTis2a+OeFdbU7CZrru0VNmbEg8/XMgwLT3iaLLyoNsv6BtrkJy
iTDipJuuOvP5vrnGRrUBk3k8J6DoUfsvwlxCOJjYoLenrcm3QehpS7ahN4gN770BU0bFofMgQujI
Zmdt/NCrEl7Op8mf43ulhhJ/Aeqs9dQcQEz0QB1ZVUyAQplMeVrrNzyfbHSMWMWpibzppfxgohN0
a3fyMX2G7l6f/cAhoXplwNXF/b7K9/M2fDRgGXPMFrvZxn1NJCMHF/ImL/0twZZSzmuvBbf+MsnY
Ib1pH3yF7FAN6TH8ViAZCZ9DoUHSvmrvWJQ0uJuAb7HEAOuhqfnJaBqQSPRcZEddbIm7VTFDv3a6
z0wLD0KLiy3Ytu6aFAT+vODJSu/RrcJn4w2N+HDKJ0RRpDdcggFKm8+M1o52TbVfYGbxluecjV0R
QOnwcCgF2GsR9PtBFh034kzONFi0tZJTQHkpCWvvXXIiOmyS2OA3kHOWNGhzeSUBYik4uc7KMYhZ
WPfpXmYkcq9rZ4t5fAlPA9oJBBve1c6IrrWBJvhe4hEOtmHEPbTL4gPFJom+1BZxuxt7D04M6Jsa
Wjs4hf9rmcI7c0iZ7uHQcpOkVK7FlTJekJRsEFy6VmniwVzki4sLNiI3cCH8OFipX3TA3ObtVzSC
NOe08Qe03A4qj1VFGrDEGsaiYi1w87LjLTAA7hho0zw1t+DIdPrIF1/eOhbMtR/HG9NAqw/fecvW
QgG7tulDTIXrdUbX9Z5g/ueJVu26RWh+GUzfEex12T3fe3Ub/bG6Z1VfW1sNWzSh72V2NuObZr+o
3Ydq3vg9+LMdJNjdCYTUAJX+ZqGcdnyy4FPWWl+g4pjXmrhsKUX/oerO+MYZfmPx1vxaQSFOa7mX
01VN4VZuZ5MmYystslj3cnzI4MKsTcTrZjrxoB4L363X+mPcjp/UEesB1gFjtA+UQX73whTTCFbW
/0g6r93GsSWKfhEB5vAqkspZtoJfCEfmnPn1s9gDzBhzu69tiTqhatcOks05g/QoZIC1LF9cCXgD
WSYz5Q0zB55DUJy5KrT82uqHvr4RFBcRFKZj7s6Jvh1xeY9W5hfHGC/ZYMjPfB+IY6mle0RsYXxo
q10KRfmHyJsftGjSN+C0CdXQxIKWvmXtTdfQm59BQXhhvZG9LeFJxJG39bwBsnxFW9dlEbgTWIjx
6TUYMSJyVb+n9jMxnhAaqmRbTS50BZy/xGarFi+dLoRentbJReTbl2uv2pol7ns7qhW2KSNZ8M4C
rpd67HdkGw8Edkxu26xQQsBPacRNBP5WY/ayTTBjsk7A6wES5/utvNUPo0cdtYRWzBQGrjoIpgnL
t90zxuamqRlpkVqyIpSF0Di41aDLHF3DRyyDu3EzPDUiYnrp6vvv0XjQkm3Yummy79q9/5O+ZTif
6Us6CG9EjWO/ZCT7Fmm+fzL8oz2JO0Z7FQUkVjsOB+WO9oj1ihsYeGK97uK1LO+5GzkOshqIftnI
Kz5mTo0IbS8wGfdkM2OxrHN5cgRyRmRwWNv6c4vPblX46yDadRirUtaj7wU9KFbaBiHempVYrfrb
CBC9dMNvKmORQRJehoDSCGE5G+h4L8XR1T70n+CPWQhlNeUef0yKJeUoX/m9PIz8Vf/U5/rUv9GX
jzeqZVkkpXABr42EjvwLPRDsNkCFb3ZlfhO//O9xj+QatiADzmWyzVbIQJnklbviF8IHFOi5vhCp
uLf9F2MufvRXCh0jPkyYob+Kg7xD9+q0+fx6wjMF/T58YSLg6y7KLdOO6iVq39ON3/8Lm8cUF7wm
BkTdb4Ck9Mpxz49He8ZOxLRZQ87LRew5YE71VxX8qMyzWQWpayWutFJvAoZdT66R6jO6hCWH5EJ8
eOKjqrkj7fENX0zy57wbHxt8MU1aZ+I28JcRVrmtQwNMHpqabgwsQH34hQ4fVAsEF2PD4MyjJkLT
vAUdCKSblH4Naf1gp9+cK0Lq1OND5+LBOBqgEmstqrS58vEQWyJ8esJ31LhzeN7GApWfMfyr/coV
jBgfz60GMTDnIa6n9AWbgbBs7klYxwwDKcqIpCSrQXEY9yC57ak/lxp3AAjSfDbK1pKvxW/ITJKy
CxMefiFuKhAsF9oHnmk7M3OYFkVbTVuMTrXgxpZv36pjvk1H7QAjPVrL3xS91mXc+V+SsTL2FGVP
QBr8WkCso89hJZz5P+SQQ4vEqX3H6j5gIELLMSy71Owe0tc8u9zWjaPO6af8iZ1ziYdvMbkA4Pw+
eXNgPo7OUTuP5deMFGoG7bivAIMRi+MfIo7WmfdwkKsnBAhmwS1nGnpe5YrbA/05Di4RTw/BVL/K
djgHWt4eU2cNGUNy05mRsUp/amqJ3fDHeJ5oeX4n9KXiyggBS0wS1OWduR4fJXaCIHgUDuD4+YIu
X7jzbCfaik8FVuNf+mZ8qrtq65045huX1A03Wwk/o7EA0v8ra9e8hTzfLV7qtvUm/VASUJmiq2Ym
w/siBYdGpyUhDefxBdIbYw0MO2UkPtrdH/bTjKv4T5Bw8lmao/qk+qXii9lF7Ttv0eKmKhY6gcjY
F+MYMhvsI2hC9YhOMeIzQRKeUyE55omfoZ+gfRVbK2Ku7EwRuOACZ4mF9E6cAOsKAlFzTE1iuxbD
Xd4bF8ZF8VsJwqwv6IfwsYExI6eLdi5sZgjpUOExu6gfczlnDxjLJC7+cB7GZmS5Iyp6l/eswkB2
5wP7c3xjYUiDS/ec3HkfcI7jX+o3Qd1OxF2xP/1F/kvyilLi6rqpX6wpkEKfQ+kntuZnTgVhfEwr
zYX8Dqi1JONu1dmUIzx171ivTTexFmCJ9t/k4kDiMAH7Azn/pkHnkv7qz52trKp7RIZz+cVHuY7/
Wttk1BotIFZhvAYKtS+/ea7aAenfKlr8wTvfdC8sclAyzcjSSl+KTxzGQa/d5tp8cnBC/p5J5eSl
ACzY+IoshF8Az5EPIFuY0Bg3EsAIfunI9Ow6WtFBB4/CoP+zM3mtYtZLZNhTPCUPIbK1dCGehys1
LZ+rsQuPqZsyJy5slOMKn+rv9GWwQdHsQK4458CbBxhUT3+BJGVnHHzmK7a6MV+YrT+wIR0j9i6L
RN00a2iBe0DEwTYNF0fgo7nBVMPO9sat+haW8Zd2Dla5G22MZ+aAOa+IwA1Xbyf9gtR8YRzpTqrh
GqmrmgBtvFnVA5onKLBr3z0RPcKMa6kVTvihvtjjzQORJLOroDkaR6jXIjzNle4oV9531e81RkYd
ZGuyBVydY+vUfXAggTJNV+la94v2GZ/bM0cBJb2IXw0CdwNbcahii0l04QsyQyrurI+YCahnM6sx
8Fuz2ZkwNCwk+QuQhuBYHZNjcOeQ42gZ2HX4hPyGYDMb68C+x2g7sNVb/aNbdGAL3Ig5cqq/kmgy
PHr+HaDTaKuP5p25DEuXDmP4d2SWb+wQjhOePm5ReM5mZ1xRGP+kMCYO4THfClf51SPQFBZ4U/Fq
8Ijmg2UYjunZzLokzwZ8aLa6oj8vLg0r6AvLQ54immu8IHMHGpjDPD3/xvWAjV1km+6R4tPNgqLc
WpR/+rbbUWXLPzRr9G9MuITf9sneGk+8jeheBBRQlA4OPzJ9yihOgBHvyV27pE+yLm9gGeTvck0v
pJV+G4cZ4OBRBwlZJvAebKZHWbJQv/nBsN0LYInKBbppwScXkM17ZnNb/6zdo492g47ju98EH/D7
2i8H36g9xm8GNQ//uJObHI338on1ENpkTIG/zVviyg6kE0iNh+wBIxZFw90/Wxtjb77r7941WHOI
mDACttoWhmX7PbjjjrokPBkr5UNZpU50bGxrX32D/06v6LdYYSmx7QmNZiZ6kT66h3E0T0hr9uY1
31hUtsIbRW+yifaao7jSKznkIXMx9pCGGdN3dLTecEzT32N+RPgVQ6Ggw9wZEMzgyC8tZ7qpH+IH
Xp02JkJHmL7PDruBcaVe/1Do2YwjzWu7KbbcEzjpo2FyFFxGFsfBzp8cOdUf9VD7kF7TS9uMa+ZA
jr8xbJY6pIPpcgaZYeR9qFw2+hHWnQ0wv2C6jc+HK35bl34pn8SbclQVR/5hWQ1X9DN7vB2cYKFe
+51kGxdxqVwk3sNNPMd24JCPZGM7t30jB8s23M4+aqvgbkCS3mJXt4weV87Ub3ELrOpYtnDv7GEr
tothG278t9pxuajfPhkf8FLnFxNv6FgY39z9VfYgPGQ57Ko1hwQ+QfxNtuPwswdSPm0WrnBXISHc
rP2nf373jtAsnRxozKlf6YqmxZEv1rzMaQ1X4qZZuMH2qJ7wu2E18Mz0KzQcRz5cqKDg9G3TPTjG
13RBombTMS7US+NsUvs3eeTfxIXZik3Ask0xur4GxLLGq9X8HWAxp9/6pZ5Vp3Kj43kVLMHVnuaJ
+erxj0nHJd/AUzkZ12yH4DRFsrHI99zxwZ1+N7STHfxVF6q6jfJuSbbFwltYTu+sIa+ey926WOyn
zulfzS52izNYuNMuWVIgxgtORW4VivMtvkMuRJMXAjf38UlPe+E+VBcM0px4Y4Ln8qoYbbrY8Kza
vzfD5U6EHiPsuYzQ5i2kH0z4n639wyJxO9NW/nouCk4WoJwycuSz5nr7atdSV+EkffT3wyXz3OGi
Or8TA8rraVhmG3ObLYdNzrlo7nliH2BUJl0gJ8PBvOU/8UZ/ectwDxZBAbG28LOZ/74g0olLQDrO
6er64hj8Fh8vZWWtsEpLFmTvLJWj5XrKAhHVKoa9TTFyYOBpw8JBn36F+W+eMZ3UV+WBnKdnvLj8
yTvijj2Xm8tme4MFsvX1H86dje4EtxMkc2c4WfvSLRfXCbMWYOIrRQH42x1Re3ps35UDpYR/Nj7M
t/TgrwVXOmofhPXiGgzq+2EdxKf20ayFI3Kk92QjHuN7+dn/Gc/62B8aIqHUDUw84+gtJyzLFnQ6
J/HVEX2NKWQIxfto4lCKmetC+iJuFCuaA8wSgF1nYkmHPMJ01ZEoZNNl28kG9/LrvLse5kJbFa63
5MU2X9IVMtySzuog3QJkAj9PY0EepMODkY5NwmbDxHk9LL4gm5joQ9gHCszjI3iVM/5QOYjnuXw4
0Z5Bkjnpt9kl/cCU1/aOFGKn6D5svbXq1A7Y7oxBEHzkqKTbsEYwJViob8zY3fqb+JoN/IfFzXLs
6Fg60xEFgLFocDBZtG73NFfm+Yta3CWU3SXdzFHscfmYjmnkwOySfyBi7sWTxiKtdpgp2vqJnGuL
8nghkeO9OGdfwp3XQTPQLlkwQ8XJAkWDmA/sbWsHrPD8ap/+XtxwXSzkK6b2a3E5L5EKVeFv+O5/
oNG75HegBrh0rD15U36LTG6pYJgvcgiI135x1C60uQ913bjcy6E9vr6/k/vDhMnDj8q/sbGUOCNC
O3y/oqFaY9UnsMeUv/n4tD4BDwMHU64DhTefY7ucjrqDZoD8rbk++3oK654DhXabkyNnx1NA4FSv
brwfxhTDV8NUxzUv7cpzUIbKL28TUshMF3yC0JxLq4d/BvJYlGsuOyqZY7pgvrTWj3A42TgsnEuG
V7yjntHiS1fjyCW2TlcUMnnj6BvhioUkEKBd/AVE3i9uxuZGGcDwy9F/0ud0NfeIPEERuz9QSPAB
G3By0+zR5e0ZsjqwpF2O1imhHHKtDYX9BkjHobCnIJlLWups7naNy0Fw4i8CHxY3rN2evDN7bf1Y
G0ZvP/pe3Ygb8s0WWzgP87d2dvvSri3gnI0zhytTWyc2wAm7/oxio9gRW7OP3Pnv/D9tc2S+4o7p
Ka63IQ6o1Dvs6w3zs3HB/lGORYoqh3EwH4hy7KhmHv6WPUJB3qONJCDzRAJOTVv7Bmn5WuGdu2HK
f5TI5d6HquOvVPioALhTYRd0Y5vyLdrOw+psqZznET5XNjrsE3ze+DHO9N/FuAae+n0ndwLuiE2L
6J51xWF4y03GxJzmsV/kDvoDWz1vKNht8cd4N/dclCBjLF/W9xZN3iq7p8voWrgQfAkMtsOlforc
5tVFC9+eLnQWl2pFdrl3FWaqnIzP2/d07Vzh3WdzcbWPZ/mMF/h9vqm1CwLTfNF/qze28hqyO7UC
pdVK+Zluwp7dh8jhQp0aUcs85GJulOuX/hZ96a/gNI8dfS5M4zo46ka65hTxjTMCdpz1ffEYz9an
eGKIwKvEWWIprJqteOPBiycGS6xnfo90oaIL9/V3ttYX2+DAu3h/4BK6U51mO2ybxRkC4PKXGHZH
PXGcdG53yB2DCDpSShef7ZKVLN+EDXZex+ww/xbzafAQoi/lIDqMINTvmotwHa3BAf6BB5xdp8rN
7uKJodiX/Jba7FBHvbQuZjXSsV1aHwK955Yp565/ysuYFzLNgwRgonZvHaj2DlRUwkHbolH7nh+/
8SGDFqG7PjE+qPfqSTtMxG7acA43xgoeAPffdQRewoY3DnfjDytz0a/7JQ/bpsZZtKtrw72fVMu5
9YKRcIwukMkX5+CLVjndtGdM3c+4PPfrY+Ma7xQKkSv8Kiuic2w4z2uTUTVtB3WHyl51GPZwqmLX
aO7Vs7/Bs/3orYU7RXiyAn57JrvZKm2ew8ESdCi736kMrJXO5xD2u3Cf7ymx82fyRTe7lWxpC21l
b82d0FG8MVnRXOhIzN6W409oFznoT6sP0b6PrGupu0rMBkiFEpu9dYzVH3g1AxDVh3gVFKnBEDMc
EHvAZ+4GAF9TJQk6Cl/jiDVXVUWNI/XGpjHxhQj1howovd6QvMi8D3cg05ixc+wHxylsD4Y2QM4R
cWFPPfEUoEv2c5FyuprEE3z7qRz2ZgT20IrxR6FY0+n/L+2vnAXSbgr6CNXCeELd8xtYKaZfJl+s
opYcUszodDTOvTTAircrDfQl9NGOHlb53vRmok0U7RK8X+2075j/KMU9EfNupUZxuScOMd+gJ8Dq
J9R2aJ+HiQhToe6cQdfUnaLSq4QllIVANnzc66GkS60uIkCEFiI15rhKTAzBhpQg1gpgLoF0ge8+
Om3P4pOwZG+p1ejcAkPsEFijT/33X5XS/RlG0u/UUvL2YfXhqdlvF8QBJoKU422pbXJF5qA1lHBZ
jmBftZXpO1M5t/Xo79oa56GFQeCYY8JOt03dQ/ZVD9U1r4wYU+RJ2w/SQUkQV/SW/ugm00CCxHzG
sGpMfZkyFbyWM3pqQqXvoTRUP15RvRtqX93TjPFQHhtf5aTKAHMC0HY39BwC1dQ7UpwUu7oDnhQN
5kpT2jFeEXdBla9GLPbt2YGP6U1Q0kMy2fQrTdwOhQKhcbZX6DJho/cJ97jccKtI/MA8GEtH8IV+
NTSE9urRCDkR5YrpaxZvXSc6IV70xnvsbbsCmk71xe6QRFU7Rl4ZwzMmOqXKgasMw3h5deNTRCo2
epIrOk3AyIakBk1EVN+0aLVywVQvktJjX6drS13NRpcIsWltiKx3HydTvYWjaIzmfYhGzPmkcq/6
AtE50zmrPFySCugMih9cx9nz/9+XMvZedQb1XIXwgMqIQIDCSKqNTjatn1db1E/4bMx/J2EI5Fdx
uQrMIGEeLdIKdcxTMWTZ425Niz4h3rFiBmQRrE5rBi6TiqqXih0HFDcrA29T+OnRLGGYccirUrAz
52/0RfFUhOSECBAGagne77yz/n0pCnYjtiPwk5QuhunPaFlTewlsrSC/pyMwd75c9UY6IIeiE5K8
cZm0Vg1WE+MK6knAWz4jtiZ/NrXankNMF5eqAqISVhlxdrH8W7PqUJjJTHmlgDrVArYgfNk4KcYc
K4BBXFW/+/Az0qEId/iR6NDL76xhhrxWiKtL7AvPITJWg5BLb2J0JAmO0T9Fmgiz6wiJOyjktYnX
NWQf1EKEzM8ofeOt5lyUoumlZz12wYb0qsjtRLPcBjrAulkgD0HuZx5VHdcmYf6GKmh2qtJT9SlV
hCFYnLjlYGzRvxcI0g1Cgss8ZW4wPGoRCsbgte1u8kg0iZIUZ4IemRFpgOZBN4kAjuVIOCRFeNaz
vD6Xlabt9TpghozEJpQamLM60xUFDw50SdFfKgu9LdZNtFNjNPnDlJiQRTht1ZjwtEKJ4OQQDiQV
mrhTQivdj1X+KSjlNa3AeKuUsDzZH04B2bVQf5JT1zHbNhQdqCKavSWVcK8I8tXLGXF4MiyRCpbl
jhwxA8QoJ11hP1k7yMpTZiU4H8bhPp3/UFG4IZtMh3XJkSmGJFoOWfjMPBjcudTj2Tv/UQW7GDZU
G6mOPgQELgbVezqY3RbPoo9WZGMHijBtq7B9E4I6OHc93LWgTq5xoATnyg/DczaM1r4V4RVpMYoF
vE2DSmluGGwPa/JfL4Ms37EIQA3t+xdDslB5jpukBQ3mNqJpjWFXCU5r8OGU/fTCyf4RemJwiSVk
LYUHMUsyySlT52yxzlCxnkyCO/edsMEdf7ygwmrXQ4/lCPRNHu12TI0K0SOz77DQyPUd5wFO3sAL
bcOVrPIhFmgMofKc/n2ZyB/ZdN74TnpTejIlfLewUdxVpcZJHY8wadWuoUboEOOk9fCNFjnaTC2B
vH0Sv3kBNyJ5o+33mHSU4bKERF+uXNZGqIVb058gYtwbLalOCGMIkBYAdAasIrFyZHAWBtcEVqJc
CDlKFjS4mvTGbYQtTYRHSMwICJ+vZSmlJDmF2srMW2Pbq+OfxNl4jczJXzfjhpSVZVfgxY20FfpB
2N4T847WdTBdzJfA5QK7TJ9F9lnMccN4l4vRNqywgABRPqgYd+bvcbZRQhAOGZ+2sH42jTiDdXFz
xre0Q8OI7XiFMzz3C47oV4n0iGAZzbGvN0w7YySXAOiM9OL4QOhEIXMdrpV0b3kbHL065RxptszN
MUC3FqQlQXEByNFXr7D9vlo4CRDLGfQsjJ/WwFV+xbZQldXAGN1kdKc3d0zB+QhuMPFgyElMfRi7
QF3EJvVUQmADcU/HL9iMwUoRvkmvBqHvx2vWrdOH4TNH2UnE2YhR5XpR+8LizZHo4SQo9Hk1bvr6
L9ANR/a4sjX8K6fEHgLfGaz6RLA1cgQoNAyh2XmwLvSlacZnJfFWWtIspUZcST9xgjFyXu0bOT1Y
GupfsXwOeDeQ9kCqO96uYr0xCrWBDK3cqkaErMpi1Jpz4TFbwlXop2ysGZHWECmQFYQP2kLow41p
egy+iPkMpZtcZduaEIZeY0IsW2i2oug4iPg1j8Z29hsQtRKEpqe/atsCaLdTf4Vu02TNKUlLXKHe
6/Eqdp47yyS06QmgPoKrjV9d+2qUR5YgfkEsUYdvFWNS61c3jg3tT8DMfIXmUs3WscAzkILLSJnX
FOUNU2EJgpuAQU1D/Tu2zOHxXCNlA1XmpQ6A8Qs4a8W72LfvZca4vm6WhpASN8QRa2W5k0AI0iKC
xvtDnberrIcJlhOfVul2xGQ5U2X811rIPoErptVP1BNtQwkvmt6js24JZ3bKUWvGGLIyrbQgw0mU
b3CdAsppQVBenizhvZ9rGN92y0LXdnl78eEpMHs35b0Kn8kPVpkkYtB2y0jbUGinZvVjlCJc2VCQ
MOwM+wJZf0XKFP7D9WdVUyO8R5Mboplqzrm3Ixm6Cw66/4KSLI/LWmcFoYZdwf2PyVYOjtlHEp+j
4aJhLam3g/NHUhqiH6iOmNYgrTVesvyJMcdW0fydWXZQhCHVWea6b4VnGmIXBQmMxS0aAAO4xRpo
kENcdKzmozJHO4QBovFkdOkL90cnFr9UNr0qvZsQZDBTggVYg0hJSH7tBlWv8ukTyTtp8tIkFByH
XrIBStO/a1236gP0ZaJTYeqD1QEKRsbpCJWZLdZLrEwol2XeqYwi49IRdACLT0sAi/E4B4CcRYA9
o1FNZkVtCVEVma7rUEE9mho8j94C7ArRZW3Stvy0pPIi6ETzQIJvrd5V/G5J1Qn+gk6oOFfGe47A
0hB/daU+kxa/0i31YlFJNv6359OpQ8XORhEaE+JRjyiRbFnnPO5MWaaZssebFpUhKEn3w2I0NWSQ
H+YMSQawl0nLM//y4MRX3eVatid6VML/WhnXrOijr75aPAGyFHZ/elajixyn5xgcGfm4NCw9XleI
rZAHbDfFNnEE9oQvrsIpZjFqNG6SDJpaSpuo6l0iGR1ccz7i8hbCVshG3I2Gby9r3HBQ7VTBz4DT
OUMoIZGLK3+2MbRkZvGU97D0jkZ4x1O9aF4UNYn3qwBJRoSdQ1bzPge2G8qhaaOGpF5i6e1h2nb1
syOGUDxObMxtBYeFxpz9T2ZSKQQ9hCMjbEWdfAUlwnFcVNBgLafhKckPxecunr4mkpLA6pCjt/5e
Z+2z44b2JVi/nrwWuHgx6xcrqJwyQEn/rRH1bN5HNI6Fm6kEUkNwqB6tsoHGjU44dyfO3w6Rg4dp
+S5i6ydQGvIBiS4TdH8LL0aC4G5skmZf3bNLS0S6se3GblEAYQdAsgQYKH+QeE3CT3titXiUsR7d
aGC3FEXFjVsYmcSWfKzZWDs+4HITdPS8h2EEDm3XXXfTw5Iy42kIiPQYIOPLy8g6Mz97aVUUh7R4
5O2vz5PPtW1t+LCIuiWNywiNnI64gGPL9gqZ1gXxV6Q8REzWtPn+kB/5eB1ayN3Swgd28SPYBZj4
TelSkuherlb7ynKU3vNDIW8xhTNh3fUAHST6Qbhq2xGdAgQ0jEsyFGez+pJjwDMuYbHtWL0KfW5R
lRQgETTQV1w+ivKjhKHrkzsw8ko94SmSnsoMfhBwT+k9DsvfhuNjIpcEJ3N+P5RpI3s3h6uIvpI8
owHNnaKQw4IZnyXdxPgQayv0lb3FZJL/Udw4M00E/9VJ1LdZ5+TNrmIsjmsfgTI4IIOIxKUjUemO
Nalwh8zyGWb+pP1v3v101k+rX0T9rWF4H82qCdEOgdIYSYUnbd6Q07WU3sUkwR+Z4zDbWIQBDm9p
9KaKxDNxTePlO3mYJiNXYXtQc29U/U0Fn8+/reZtyFBVIGXrrD8J3lHqzQwlJd4yfh0L5yeIjpG4
a9pDzXUsscgOqbqSa6jY8kPtvsPuJ8s+K+Vo8sGpRwNWTcDEL0NkCqMtI4XIf2FpgdEVO4ssOIzr
jUuOFgOpFHweTdrJ6gpuUk/wVtGtRa5QQ8RJrnUaHcL3zii1rRTv5LFzojRe1l8xA2lZ+YxmmiK3
Ye0py1w9JflVrFZDtrLGtawgqVuq/Y5LKUWmaSEzpVVfyADe4LtGiA+cCecQuoPRv2TwjlkZP2KS
pLCz4J6iWXXxN3OCQHM1nLp1jQw49hiCeUODR4+WmbQKoQEWZb6G73iJrtLqL7F26oZD3lMOhPBe
69vEwH2XYg2BYTL4AMZh7UbC3R57RjV4qyzwfHyhOwEtyEj4ZQq1PsWzDmdNcZvAVx9Q1+LbFCLC
yPqbasz+bCj+ON7Qxo9wBUgnEMR9ENyJXmisq5/8Vqx/FW6XhYJnKA9p9tuKL9OvD5X0J+KfIYX7
Cpp28d2NZxEgB9seqUBK+CPXv7hzox95FuKfOmAqjoJKWFko4HpquLz5VRKMFHyHemoUnvikYQKa
rKHGdQCIJuqQiu44woSBG8l8U9TbmC4tfErHU9d+Ao1MnxCCEAWKzNO9XQke1wmk8XVYOcx7j6o7
YjVP3SWNL4If8pGBq/b3gpYHUkxTcLbA5kQixLmQVrcWOlnDqnPkgrfjR+x/BiRuGe9r5mI66QUF
pDxKu352cPcvufmjosrLKDfzU5u+j9EV944Ks88Ag4/1kH/W9DFBUruj/CkV8VFl5tUdrH5NkHmn
7GJvY+W7wh+ImC6hZ39OyRbxspBfBTYWzuRmeGpUDtWoPSvg6YGqwAkrNrqMVDn41RD4Q61o94F8
Cb2tgJav3pZYB4Wev46Qt2lTtsC7ELSxH7hRWZFTRFg3AxPU6WzmiRjBIbxrwq+XXEqIWiOCEokX
IK4FvtXjR5WwdyavRk53hbM6mfvUeiOA3s28v0A2AeU+DCiWbXmD6ygxQPKEXR29DdavVVGVcOhY
U7E2EohSKhMrDvQcH6Iq3McEYjfO5P3K2ofVwYU0Xnp7Fwg7iUJuRfFTgFKMkjO3XhqFsi9+4Ty/
7nHWa7s/i0Mh/DYJRg7OvGAczoxZ/08GMl69C0m6JXBCalB4bXia03uUvY8wM3JSBUnidAOTepi7
ViZ/U8e8k5gMT0CPiXON2s2soJ8hvc6icp/XKGxKKjJRat0J/M8gT8i3+/poAYvrc0rtCW9bGE6W
MwqY+EGi9YOTwkQ8ZpTXH4zyo48Ps+O9hZG44nmu1O0G7ztDTq0IFy09CRHOZOHex0Be8LKlnG3x
58OaH6q32bxryGAS+UcXD+N48vFr9iEbIFVqNwSolA+IvtrgUIiM7CSUs9S5ASdvwxP0qPiC6Evi
fvcUxsPUJIZ+NoAaYVs8qty/JuP4W2EWBGj23YXaVVDH+ez4K7J3mW+WVfESWFdxQG1YGgIZ43iL
FI+SqnWkxDVFEgCWCb8NbxL6jpwHolx8qnp5O0kbWWixO8Eha2B4jbO/CgWqlD6j/M3ACT49AWqg
SMHLkhOyYewX0GoWBCGMWuUQkUaUB9Rtl3Oo1oI3S4f13e/Jdlb6lxW5cogVDMXTQUlv2FdEwbrV
PlKuj8C31kbNb/TJZmRkP7wU01WmVck7a7q1x0mNtAQKbksDBeiT+FeZSI7ZYUcU2VKSQntFekg1
ODKOhYDsPW+/p2nAAzgdEDLkj657dPKRJdAoRzE8BTDzJ7RmGr14Dukw8sc1h7ATQF3XuguxNK2A
Pe2p72hP15Hlioz4Ouga+gipCDvxfhXRMBCQoO9F5TCn/qBYRhZ3RqOJRT7tYix/jl8IsoghtKJt
7mHGUq4rr1/MHh4CVOa6gvOEzFlktaTka/hHC2ywSddQp+VwLwRvooLnAF4UaJ1WpnowhO/RfHnx
pQeCyZ4iSK7lVuk2mNyBGUmxbMizbk4FgJG2TiHnlLQyy4D9FGD+wb0GpY1AV7N7xoo7EHNQRieT
jnWkHgbLd9XhS+K1e5+t+B6jZsxZokQt1ckhkJ5BRwVMyLpdFsQkbyLsj6PwHhgE1XxX4YeOyE4I
jiLCDck8UPuoaC1RSQ57ub37zXmujg14Iul+os8wJ4XljoyLf1sIxybrigrChFxhXeV+LyNL6XlF
XcZMJ8Cbmzos5bxWWwZBWJ7goGMP0s0frw2mBGbnM7XwkfZEzoyqBtZiMpFzsEfFsLQBzbbERiTe
1kcTpo1ngmmD9i2Yb3gTMQVXXSH96gLwfIGwg+h46U2ClNF3nzn3VMJwHvPrBYipg1E7p6FGBES9
6pBQmvVn4BMPCC1oppFTszZ/lXi38GuOgaAsPCQNiHaViHtWkJK3zRQdeUad3eWD7D1BHueyd5zd
IaArBqhQew3mOaVdAgnB48VXTF1MHAl62MnSuScegFy4mHgyR6u/MPcbTWgIyZZwhSw+CiHHaORI
5UegHLXgo07+8vmixxyo42EIUYbV1cdY1xx34N3ZeyQ/NP9OmJQk97iuHrXQmaqTObPT2x/0lk7Z
hceu7t2xuun1jh9scUTLrBnF2HeaxdkI/RmfIVShMRxO7NrryzQ4Ezhqci+HnxS37W4p1T0FLpRh
XH0rOi2eVUz2eieLbmf4B43GTTeIAKOICAmMz5m1TDg/8WtioFclQqE+l2YxvBWctWpxckeoeDh7
kyRAMhxjd0BsxytMt+Z9+VS2oWdr9GQ9J2CVXstdGWdgbvlmXtYlJZjBPTH22ZI0yAyXA48f34xb
vSRHB0pJ9Y30QTS24fAjMlsyh+9glPcyZr1JATdD245MJbNDI+9GK8MK/HfMnomGGJPpsCGtfHx5
NYQ3A0OCDgth668IV1V6Imn+s+a+UcqnB6/FWOMz3GU4p/zH0XksN45kUfSLEJEwCSS2oidFI0OK
0gZBmYL3Hl/fB72Z6enprlKRQOYz957bkqHBeZ1qa4cYRXIthxKNQv4scSSMtLkRiWALfQQpwtAG
q30KDCCf8mU3pJRw12rwYKz5VE/0mxUeL4byh3H4zeovGFYL6Wp7J3YIL2IIk6crz5VYQ5jSmFvD
rcC+4abhAi1QawfRzQe/3pzDeSfXf7Y1yj/t1QcR1ZRfMa6BntxCVL+8ws6LHZ6H/HnCt0G+3sgx
pULW/+FPhUe7+/WczyB/LhxoFFi4Xtzop0fFnFLm2LBZjkn6iBiWc7j0eBxdF3vDn+Ocu6Cm9P0y
BJNYYA2ieqGmjGrGPkfTsZC9d59eUqwT3MUTkVA1jooQP0ITfVnld5l/ZO5fUiHz8pgmzEFNDovx
oGCPTsk1qb9B3FL6vdZiPui+Ni6d6Qucw1BeS3kG9MIoL6wOev6iIItLm1ncS6jXq9R9M1DQxNtR
vVmdQdi9AkQwM2z2mnkZuaAkDT5trZHDPHT/ent6imIyxHYduIfuq+rOofPFPuqpFK8ugMhaX/ji
uSnWCHVAS3mvZvqadrc0vsf9T93+Duy5LPzxpgyWDQOUnleSjS13OhVg8jckD9/57OqzE30TzQzT
5qsxTklxFNT7QYxxZNI2ms+qn5FRG30kamN3zKUZIlW5sRpwLDavpaSiY1zKa8IfZ5q9hNh0PHkg
VlrOH1vEr5OOT3OJZPJ5h2iGXG7GCOO111HVIr++cdKnHF8mP0SS4P8ChuWBI4iHs21C0DiwSRTu
54Sk2+xx9XUwEGAJKHNdeIyQGUlRV6PLIld0EVgnD0ty4v/2JXxG9GzBh47m3Yo33uitWTbvjSYk
mLrdElWn44Gok5Wt5bsqYEJLMrPDWShQw2R8Mz6NUsjcLOHDszDcVrz8Dte0MQJhnKfDRvdiec7J
h+plyu+eAWVcoRSOxLVUxtEM8K8xlCwYZ3dEPlYMC5okPrrl0CA4db8yS+6gvBG+tNR6sSpztCKh
cwJGvgeQvkuJta7CTUNhnHCq54hiFI2ak8RL2t2Z60Es8+TvrAH4WkSmxcNyvk3guC40doc6w7RZ
urjQeyVfOIfgSHImXpeEsKKk/er9S6jSZRKlG5aSTQC/ryS43AVHoQBYjaiamZWUrGLg2qryxQi4
t7EUVHABm63drwlfwSjqLzobFRwVfoCXOMFJSj1rDD4wwxgDK+64pDc2/BjQVKvo249RBeZJ8Tex
gJ2XuqMkYa9odoOXPY8ZHCUoawxy8y8MPuwHfOPau591co+sE+zcnNPBydYdHYJGjHCDJcMYxTJi
BpyB7xx4dGoPGw4Q4XhR+Pw5+ltkA8jZaSzldXPdFK+6d8si1Ftpu6MmCnz7ebLHv6kVYOmZE3qi
3yt7evfhEyUH3QPcT1+e6g/2DnyX3CGYQKYGEW5e4ZzE/7gLkOLjf7OUtY/5bKIuhNZssXIz9ppx
CuRI6reBcsRA427Kq0+lpY8MOlvbO+akARCLAXmUhRT3esBeYg6qmxrrWhTs6bl+ksB56viks47w
rUCQJ1LfRYYoxTpV7GeSe2kT8FAvbOJw7BZmjwBXodUghUniqDcc/tQE5LY9e+I9wdAdRw6QL3df
M7ZlhnEmbIuBf7sUAwd3T9ys48Gl/eGBxFO5zkW/ZFraB0ePif7gfLd0+R3L/gykWSjMTUR8Q+Ah
jbNQ9DM4Shkpi1nBB/enE/eww9GrAMYBXiqqS/sboarSPkH740XLIcOgTp6pGmW3agLQ0myHxqHa
jGxAh7CCYspZWTB/jPJDFvx4VB56ZZ4bqkw7W07MmNrIfap9Y2s23rXX7bvWFovSe5fQcPWtjtAX
Gm0HwDbh53azfzD9wnUnP/LgM6b0NyhKRDu9y3cjnw7OCMSqdF+hhuD/cg4RO6ge7RUdpVmnnDhy
F+UwGNOUSZBOPJ0ENtG2S0PCbbQ/81x+Z1HPsC08Z15LjtwyLGC11XLrhsm+B4gsBNpXMv0kGZuE
ksZufjHi6HskyyLpC4y+2IMt56n2+C6NR21cSTlaRny7/TzQrxNA9Dw6Zd+/5eLaW/pGDN1uCJmb
hsmEnRTcHHeEQfoJZ0LLLe8V7zlaISckH9Dlup1wUPL8jG+jhSusJxtTkgHIRMtiZ5H0Hq2GPqds
bIPaJDywRYXS0aTrW4cn2tqmA7YjtlGTzjBsljwQuWlo+paF65uz89Jg56CZADLGtVQhveMfBa6B
dTvABJkyjqjffBsLTwDnhXIhj4pVoZVLe3YzBeTt4axTzNKEz5on+Xa0cs2MWPXPLM1u09jfWppr
QsnOsQEo03w24uInyDhRa9M92rp2GiFpplhvXeZhWvlV0TdP6Ww7fXWS0xgyEasuYUnn99Lw2xfk
nunsAbYlCZoy+M2ii17OCPw5w9F561teu8irPyT6icR+lHW5D6lkVGUUbBaAahD61orqn8eUQekc
iKO8NslA3OltSkuUmdlSN3FkUzvaDnHb7HA7hpmehfQL7llKaahhyC24xqr6ywTio72Z41ULUWL6
/D3WJPpwjRB2mJLgVbVTPiOR+l0TXw2O8sptULVEm8i4xw11FlaBipkJY8xVxZPA9LHlWZqpb1Ho
wVIpaUL/DHsjjFXWnasWtfbsq6661WhyOiHauWlATkyn3qQ+EAuF5E8Pd6ZfrUvXAZLIYTTW+CkV
uq9gGVGUy3Zc3dohOut+A8Y3dlYBSbilAhcrl2R6lnQBDONNBnlj8VFQ9kG3VQUG8o9I8vhE1qPM
7L2WASbx+vVAoudYv3kKZwpQIRs3IzHSEQOZJuoXmZ6vmtYesbeh+8sAI5lHS8MlizIkbZmaesvG
YC+fC3LBKPspFb1uWGHgiotNk7UrCe9MjdG55IP3MHxQ84t65kx8++yH+MpBfxnzXgS0vPcZUP3F
Lnu2iIxWVubdWJNfVewivpKYpRZu2Sr+yw1+Hp/Le0aAcI1Au3+qnGypXLjOhIhHYI7HwXmROvCW
rd0CpyZzHnseFEQxF3QRbJxRC1ex/TWO6cFjD85lPxD2G1fWJnLbdTXYfKHDhhQlFIkzbhfwPRXY
bPElcWdedwthPzPjWjqV/Va1zrKrESyznn1xGmvVGt22DkpGvFzpFXu4yKnPpaq3EVcNEQTsREgp
HfJ7IXGj2f/y/JvwBzsanmwsOL5998pZCPIvGC9TzmSRdqNhoUS8sBY8h0F9dJnEaSO3YfLInGBV
WRpPXnHwB/ibxt7Kio2izSGVhamP3f3YmbqpnEBexbyLW0tYXwTSpzameE6JO9Qn4I3Xrn8noOgp
qHE3RFQ+w8al3HfmqjlLv4UqDopLRLY4ULKvHLiVO1JcGA3I2n5jEUdat9Mm6pxVmLRL3aaUJUcv
HE4ee6AAuLaMLgx8+PN7e68PX8Phr5Eajl133Tos4jt2qkHILgG3q28fDFs8C70/pmiFVNPjDnOP
c4B9VLcrl76kneUc9rRyzJbJIu90gFkkR4mhMfQgkRtafYNPtYgHkuTUIm+npRvije0EQDnCJeY2
uF1LRBUmpQ2/wjJkQRyrlwDN3QDmAJq3DfHR+/F75t7btmQDRNATRLC9RVC9L6DCKx/nGx45WVmz
vfalMOkX0QCRyEXHyf61sDY9c4424H7C4F3Hn4NrfLc2346iYbPrjxDtkMZOD7f9OUHgqU89eL+t
Tt6bPYBJYDcqWJa1TvcwaCJEqE4FWWU6emdCX2UDogt8hZk6HyT3HHSUzm3+mlYe6zl2RdNMjciR
UuOSdRnHesAasJTX5I8F1QzkQuw0MAnEdIUiPRKIO1MLxGwD8Kfbe1N4EgaBIxFJEQbCSmTx/Ext
Pi1r9n9ai3Z0Ss6mWdwNeGUwO1litkcfuEQ0QdFgV01mKLo2h7Son+TO6biw2vg7V7MxMJGvJl12
JOSinTUIwiBgeNjPTX7GTMRMUAfqCJFNbg8WFRMmGh8HPgauyR+IkdFXvkWGgpbsXcnH39XhM8jw
bd2zRjcuNjjK/j5GX02DdWYaSUMyiRKpN6CvuZVy81PYKS5wskwQ1aQ4D3PREWLyWerJqrJRHmqQ
wwjNIIOptNuNS9BNy2RkBP/vUnRHsbuIcafFDstIhWRU3ktat/4nrME5TvGLz7nZ0NyR17gvvQBf
CgaqTJK1FNRPjm6SBLfp/0+CcaZNVRWzKyDh5fS5I3sbPVHmgLIiSotqv5btl6Dms8QfLyvoVXsB
5jysjXWjy9UUMMXp+w+7dHQ+a3L6rDi6oBfbVUKerUQ8FQEqemAt7oiVwLLQTsz7Aj7qUw49LGgr
htPinpq80AEeU6vQtklCbhYHsJbRoyKB19CPubRUBoNoVtQFi5XGeI802hoaTnyNYRmA9dHm7QB8
Faap0UPTz4N2MwN0Oxb7Sxv2nMoJxaE3EMmmHTCXqr0ZEjCCIspqqj0v2CZv3bWfG2uL8Jt00p/i
/J5lsJM7f1uE+aLuwP4hJwsMxg46H0LsLqMsOXTjfr6Lrd46RUVFgJI62eBlbY4sbfxMXH/np2KB
rDikUULNuugkPx3BgpWV7pX2GPMvPQWUZM2rLAJ3+uMYEqMQxji4kGKJrclONeXWosCegc1+Lmfh
MqIFXOI4bGy/Xw1BB+v+hshpJ9koyQBsNTyEOZqkMvBs1S+DfnbNg4UfvxyJqcLklP1/c62V5HFm
WdQWGZQeJMcJaN0LGryVnivGoNTY3BWlgQK4a55sxb0R/6Xp2W9R7JeM0+pxGVfawgqAP/vlQR9h
ThC6nkz/K0RBahlPefBtJj9VSRI683fm+xrllM/im613NN51aobAh1SNGnyGmUYgERr+9TmeQInn
sL8MnrFygoqZl3vUvXAv2AM35UNJXh66Hw++VK9dAws2rYAlwZZlkttpCteRZEKGuLqWySLjAO96
6zDW7meVUomNMD75Moif6yB7Vdt/Eq2Q4o12mh5QF0cG+yQK2FVIF9ABrE1iA6Y3qrkmXYx837E2
XAIIREZLkc30gn+1Zo87bkcPDMkllVhU0bUz4lkY+M+Lhjjb2niyGXC7s1IPB/LEyLgyEAfaGm4g
WHMbxfh2Yl5gYzg0zGsQ7q17XW/n3AtNpHvOXIHiOYZxG7g8btZw9OPr5GBiAUAxVGxn9XLRJL9s
+RdmbW+NGqhZ1GwG+ru86EEPPPtcPDmq8A8rxbqCII4AiDb7Qk2+s2If8S1OHoFKgZfKydGw6wC2
QA/WuMRnOEBzJ0uCvQXH+BStVWutaiIc+qr5V1skwhek8oXTyq9HNq+niOnYwHKtdBgCMWdlCcmB
hDGaJkHnUuiZ9XBso4Mi3oyhhP7RWsSlT9YlZA5de/HetvtDPjmbMf0kRxbRizzFWTefj0hnH2P6
NapXpZAcsp6vyvzCP3+UGUkIny1r/kjFCPu5j4msSKB9FBEUglqt+gjFN0Kh3v9SeL2LiIlJjf+r
CZgUs2SKxHPOOS0qsGEMGoveBkG6joZ03xIsUtv2wfbJWpFoG8d1g3Iql/4ZyEcf5s9WMBwcxb8E
qrdqf3Kq26BmbUDrH9B+DPTPHOAe75Xr1jyX5gpryHNetKck+phIbZkm1AaJydJQHYesX5f+t3Ho
rasehSuPI9RCDSum7D1serim3A0mGIuR2Y/lnFsSQXMlTmUd7wUahBqgRDDudXxC6ZCehJRvaQKV
Tdc+LcSpNbuSiu9FT0GAj5wPcsLij74wx97uOTE7Mh4QHRuewXk5DsQ6lQLtZBUyua/h7g0tVi7K
ilRivq/hkqaxd45c1CfOIu/kuetB5GfUd8ZUnyKDGFtXQdizy5eebLmSqzpwwkfjClzkgsHNMFAK
0KWFFeaa7LmgB3uKVEsqQmv16zAtfkwWN5JE9mLq3QWK4efYMddWKn5LLf1q7BapR84gWahHWSp+
3K4AhOqtLPfix4TzBfKlVtVOI7krJUyxbPMjN50pKPeEj4RKcqjZGoYblZ1KzoaFRJbOOOi1xlGS
0ajmAXa2Uni7jD9iWftYCMNrY3yae50QA8neeC2dg43VvtlZJnQoh9R3+RK5/A7z6uaSntP5WcjW
OsV3x8gSMRskdeI+B0IwGktitGHjDSrT7TFC+Q+ttTdjJG9QGxdm1rBuR2hVP0eevp/a9qFlJ71h
6DVHn79I+d5bzykHtpTrmZKNogKlmvIxM/3qdGpOJzb2xCjfwwvC3L1GyKQ8jGbTvYmJiVtWmMkF
mgvDZNTf0HJX3YVhyaLUvv2WO2Sj4UQX6XtYuFSNZDYEfwHKg4rpTkJmk19MS9XCNYG7DiKqja96
CxIHscCYPk0sWKJP1CpAOCg5Yp1KCP8rAlYbDBDRLyttQOR8BXB7rsV7ZkN871Y1JzWJtou3FAml
xbJHh03Y82DgN2BSea/C32QG1sX5UrC2qRB25M5Lx9UbfCct51uwrK1/AapUw/orTehVXnfWmBR3
oXPVk/rgMsCV6V8mjixliFgpwr3vHCtClsLPkEbQXiY4S/GPG0sf6h7DY0hv+CkhiIq9zUtnXowd
RnVIDBanunDmQKzcgAcBUWLhBjPg5h3c7UhcebpnwdD/srGB9s4OaXo4ztIWF14RHF3M7X0W5bD2
wldgYopdHLsYFKqaPAGQa+p17w7LAWctLIOEYpUdHoBuZ+n5q7RZBSmauJ9Qv2QCgciLBdMeRkL5
jPzBbNY9sWVUZFrjPOXgjV0i0DZdDiO85fcw3xtqBTdvz45BrMyrrz1iUTI6IcCiOHI5IPo9pjyM
8hBOiEQZn551/W6rXecsk/EsxF9HRB3ZiE/EOkCXHWe1T3719I+a9FYXNXUF/CenRkc4ZpGFaDAI
432lfbWWPKkUaAPywgGdDAML1glJuEtMLnQf9bA5bf2RZMLYeNWZwBdknvkM9YeQwC56KU/EO4HE
MjSGpU5QStibZykRfrrsMzQ4h+eyDZ7JR3uP8YyQN4MwgRvObo7Km67dTCp6tVy0+9sCZdDIJDaq
UM1j2FPVOQaelyMiD+mgY5C4etiTgbqEeVqkvzZ3qse+yUQmoii903IkswPlt4YObMIsLWdsVPY7
g1GThMQ5kPKKvKqSjNsEFnHe7wr+m+qdEMEjTp6mvIr4pZ3XhTa2fNgXxM+vfY7xzn+j6SSFQMVf
OU4OuzApRT+DmI01kghjHTbptQqxbUC3V2+12jiUnDCzIJQC08vaTRy/s/N/cwdyjhEk+ntRqBPh
z+7QAhX8NybHWYJob3xvpxcIr4Jjj662tFGsIT9wAnbtfbTSeX4mI9uigD5JgFldYqFBxVVJgUD9
3/+SY7J0mYdFfC4a+DRtK4KPiMVIphDululrm4KmdMolsR9GDadG9WvN8k9Jx7Ks+6Sx3BX9boIH
kGi/DdVWJ/sbS95H41vLBJncNLxnw24Wg5Ct4HGXBK33UJnaGe51bLB/0IABt831AxB489Y6v327
z7y3kZOFPMGCmLqCtFODZNM4JKJgwmcwMwjiD6PFxUJYbElKCwvnnKMzJu52ILTVSfYWJljc0GOc
r3Vy5MiKqSUCLS4rEAgAN1r3wCX76lvsVtSo/41jw6p93FAoYTC4TQGYZFRIKWk0ZRzv3LkiDLrX
qo4vuk+nyqxqwrlIJV7OrwJUz67tl1qQHDBbvckBcQN7tRebwlBzLRAYItwFDKg5mNwP1upZVx34
iTaJoL6VBsVmZsMLM/tt2CCIH1A01/NioN4WCZjcOn3T2PQ9DTFb11Z9j+O4k8zKUskswxg8Bja8
4IZx0JC82aVEyF5zJWverafYaMCeysF+Fx6TuO5sxN13GnRn/JVvcUKEOn/m3Ab4WqpTO7JVcZvx
2HRwEDzmdZrW079zVJb9YbCDbRHQ1MXel223r63PQdDUNnZnKLeG6b6ht3VLc9vaBcIDTFGx/Ryz
FJIFzYuLb9/TTsnYHrzRfYtpXy0Ci9oAHZGcXbTHxK+WnmqfcKSsZFBfWtHtGMavKx3oRdCvRDcg
9ktXNVGnk1afFVudKRt+nDT6V6ieLQEr0pjZaDis34aOMKRakaGF3rlmIJGLo782gwKglmJC2/MT
NcQBJOe61Va18M5iGP75WnEtlHPRsnY3oEI0RLL9TaR384afFJBpMw0TTzZAMZbZZ7OJHhFB8CRR
ma96yhEZ6Gt97PjoQySi8d7lmUKiv48U+k3DgvVekNgCDK09aA1iTb06hNndGcoNq+AfqugMyFWh
nrgCtwQ9f6f1m0VTY0FfEkaAiFZ3X2uHvwiqtKImCV+tbDd/gm6EAby7Rzqjv4+B3lsyEJUAYAMz
3Rew3Yrmxx0+cxOQSX2LTII/M//Z8mAKKLjzPAEW3/gQ4qrOjgkpC1pZ/NMGhJKlietnDs+oLkQ+
vzqd9iQ8+yVv2y9jKr5Sh13vyLpjiOIf6XIa2gVPf2y1X+MnfQb3pjl8pqXYm0m60zlUSUhmOOcT
gBnBS/W2nsQJ05XXqR6u3odpD/CsMaO7HV9ZdGTSQsQ1yXqJAgYabmvN2mhc71PvYJbxKEfsvWIU
q8LnmcFuo+0SCSw0XbD9RT/hpsuU3LSe4li13tbp8BmwX66+tGBcqzq9pFRHKoMDa4L4b5zV1Lp3
ZrMvUTighXgIqVGngsl2LykO9QDfZTFD/V1MBRRFajr1FTVO6J/4ftfBAGeCA9mM+Xb0V40yq2XE
GnAMJrvJSPe29WdNhxJZhD6HcHtn0/pUwaOcLknO7aefCrxbtk5yHHhOK4eyoGBV4XS+pS31hgJF
qFvHYBbEoQmVroJ1kMuXBvRdBgl1bBdzKLzbmStfm5ZGru3iKHtty/CFHLHnnLJEo89CKuv63jZX
xjadSMjs61Vp1W96yIwv8ae/pN+Ck9+opLyNBzMy5x/UqqMQrFf3UhQWe3zGD7aPQ+2e2/q6sqKf
MORiRK3SMJkw6xi0MSl8qdwZFgo6iJQGxoBYeExagmPZ3Y1OP4YjRIVJIfKddjYr3DTriSlMvjWL
vC95gHOeDT1JliEzODQyGOAX1qyRaV5zAt9itt9egHe0LXctuk+BG5uzDS0T3aL7MORPC8m6HssF
kkJknyVNfLpQ5ELK1t/J2nni/EBNybWHJkym/0xegz64TtlNkk/TOg+BHqymPa5yQGfeSRPIHVkD
cn+ch2AbEMLiHWAQF4T/DUiOxvZiiYaF/ipyufrPBSzEmOitHzxGOgA7i24ENUTh3hitVGyxnfhS
mtlisFA6wnVgflSB7R8+UkWghL6n4lk4Yu8L76PqzJ2Scz4l2osY9FlEp3LvzV9vQDXFBxFlf3Ca
rZA9vdhPA3G7VIPjBSi5q+8rTiVkimw+QBxS2rjYBhmpc4XzvyUfwaNqrxkGJkd9dPmPz4eqgcEb
SBYTL1OEhelHdw8q+o6n+yCPkf5tIi42eR6dL5q2KXoX2SMNb7H7N6gP0sWyf0Xz6sT7mBxA9jVB
jmCbRsdNP0zEM/HO8jcy2iHoj6f17OzAs9ydyVax/Wf6iaBcwwlFyD0kb44hdq4VQxiWu54+3+2A
uRko+bx1pgQcaI+JQb4pk2wnxxb2O7zriW3oJHZjJPiCcOzQsCjBAkQBCJ4UCF77KgpmurSCnIe7
ycmPAxR9fotNFfMh2wYECrzCzFBU4J6KAWgMg4PJJ8+ou+bluywuE4JXbY730qy1jauyfPHcs93s
k+RDF/R9W47NDu1jQvwi4OsAxMnah2YSmzBwvlqAsJa2NMRzGnOekPqc9BVClkM+Upegu/tpcEyV
71lxcctbqV8m64VE0UXevI/uVnoKqf2zY5/K7D01LwUDcjFHfPzjhjfKDx1LEjv3pOH01kykB3Ci
0G7UkAJzsIN63m1np4MscbRgn0+hr2jEhTkk1g8xQFE0Ki7/P5bCFklqc9D4m5JrVVBLVPbIMD5l
QKqYa2EiYMRgJdNmMj7cWjGVO4rmJE1EExBJ+49MFE8e3ihdUshnpN63PzY7X7f458m/oPrN2Bv6
/iWdPtpnYTM91uf9ITPDk1LITqdx66KvaZn6Mj65JBMaYxmcekZaRIwcgx7EMc91zIMxgROXNkRb
Oi5xtGE2sBG5sTtYxTj6csZXOs2ZqjFEIZpzfRAKJ2v617Jm7WqM6fov+AHCpxJ+0q548HlOunja
V7qxqGpWWP3AbhF660hJBIuFQzYHfZsTFZyQ4Td8dxa7WEeSkfNvzOvFINLV0H7nrdpK39lafbAs
J0aL/SOn1S8YeepdvxaCmchxkKceaECIzXCgugnAy3d8fxlILotkt4SuVPcZV0qEBS5IjMRedVgi
Xf9Ni2+9YS1aNhoWmICOl4i/HOxZ9kPZxK7dmv0Fbrh0g33Jhm1YNmb2NDHPFwEk7ostTqKjz70n
JaVC9We0+/ll7SB4Rdk/f3yDgs7DO8fmUPlGF5wQVXTQxIHEVDSJuD9XLXaf/tcEWzcrO0kvkeFP
0H2K7jfUEwCWwLjQfmHGXPZMqhS3ocu6CZ/PLC3s2fvK2UhNZ1e4KIbyZ1NeShD8BTztaeg2cCg0
mut5vmE3d2XXT3glAPi6O2w+QH/dJ5uxnbCgBIMWbN5yLnqDtyzpsJAUpOyAkiu5CW2HIcSciYfH
gF/eJneOPAncWidfEU4kYPXBmEedj7uRgaXGAGFwtgZiUusD3TIWsmkx0RePghDaL13Qh41zLDlk
UfQfhNQO+s6eTqu6JQmJvNZKF8uAqWHCD25OZ5LzHKhDzbYB8DohQearmn5c6qYoh4qtk+nwSGb8
vwq3JYrD2Hm3oNWP9rsr2ToN9bJwbkKFazHbqs0vzzexpqDdVpzBDgv9FO+gqbQPvBhWDVZxqjZh
oxMNKdc9f213vw62OlPdYtO/YdvqcIWYlOp+3+9jhKs9KqjY/5zG+6wTIoQrg4jR/auIAjPPdnzM
cfHjc561fh4GQCx8CcT36F4OrzVC8VG1SzvCnwuqpLkbUF2Rn0BNjjK0ZNm1nLj3jI+gWdYuQxwY
ILh6lo59LSPiPglZX3jhzgh3ubUmEXhot6HOrbt2UROR7QIMrKOB25TmAyJ1NewHpMHZ1n+jINcs
5j0LC4g6WRwcOUivCGDkYdTYwC35T+pDnThiZu7DxiIqvb3FIRD5kweNWm1kfvSjLTrEMbp3HU/c
qQuBP+yUuzJtNMkYaPY96AKSUt1Lrb8X/qsWRgsb1XhDLA7AFowMP85AFNxnJ/4qb+tm67j7le2x
wE0xSDiGHj4C1o/aD2vCJw0+jqS11IyPsP9Jo/24GZLXhGdOMsll4Yr+gKfCChjjBP/DwHlOmIEO
OG+8s0bxjSo3yB8JQzOxpLe11SaRzHn/xSRLWosgvRDHGVZnrf5RAgDf70itNBGLzHRiJZGwm7Nk
FJp0wudTuOC2HyG8SOKixmvFEP/WhVtXPTs6SQZEZRQJ5fejEhkuNGL9EvJxTbYDJULMmoZRcLnk
NYAr+2uSJ1lefAKgLUGNhqiSoShoWrAeS1fN20H8GKu8O9XROaVU4iSYEFLa4XvLaSAJxEgooqT/
Zw7v4XQrY7SnAzcPnv9GHGvlnz1SYDlU61FnP4rvOb2GXCakWQhvWPocx3bET1VwxRZ3Jv4L+kCY
3QVrStYP70n5aEs4JIgNFZY+idzIsqytR+JKho9Sd/+V8CcDwiXwhiZo+wzMXW2Iqnp+/WvQQgJb
m1cqshqtP/Rrllq0LoPqZliWxB01UX7y2Hp75G2j5KFnDPZ6xaQu+Uk5PDpE4DHtTg2BATk+hpyU
EzoA9Pav6ZLNiKW8M7Nb7JUPPulZtXU0mSkEesvjw0dAuxJmfPeNjWjds7m3rCLYBf4/K7epbtkK
cvxmLcmII09JOlHel2yUKuAOwjtllvmD0bfo90h5VA/vzjXWGXq/VMBiR/Rac3R/ev5r6OI79ddx
xixKm14jNIZEvpCWxzGlB9tUUISi1nerryJf+VBu1fQGaaaXZxFJ8u4wgTA7acq3selWfWAuOmz3
FMiiaYjUODnj3fc/dXN822YIZ6ro4nD052zdyJcVJZFhFMnBOQbGXo7fJTo/jpqlRelsev+0jizs
xD+XHsZfx3/Ow0/H+rAyJGoCLTYytSawllpKLkuzr7MYdXS4MoL30oW88qqRKQXjKGdk7z/qAiE+
M2V1Locz+vActYakkw2YZcn+vcNMlLAtDjCGzkbGDmpP08+uISVXDs+2y8pI6e5Snx5T+U8HAjxe
BxoboDnMhVN2PRXN92TPgHrFQKMCwI6XKd9a6bEJMauPzwSdL0K2uZV8q5JbpIATinWB796++dXK
Hn9FBeRBv9fpix2/99qh9ZgA5+Fz0kLn425tGlTxDNn6+cBGCiY5bPTw1874HIajyu8qp1maHztI
sZiLF0bLsAo4k/2R1h+GZ2IgfXLKa+SRfhkHVyc6kfG+Hz98sphyPGP8SshqywVpjqk0Xhzl48+8
9IimO98/JEyHnY4Ru0ftXB4j40iFs1I65C7uPrYz+EvZbK3q+NkSF2cA0p1d8UJxIEOtEE2+jUyT
5ovsRFWz2Z1VRaw9STlDNsdmDXilTpNUQx2LV8lXVD5ISWayQfoYFAXkIf5LlHlra5g2I1of5PT2
t99Ayq80XpsMN1OCRI38WVcvmKexLV3UWG+7lKmo2etbznDKEVKI/Po7ijHE9i5mjKqllbZNI8bx
L3DBzJMcKgx0w2MBoD7/9EsH0465LYvMxKa4SeegcwTN3auTfkRlsu2cUeJUZtgdDwbOXaMEvxxp
2qZvUW4aiZVvMsnfK3OHWgl5XEbC+UqxkjCAFSCgVAvXaam8hpsbTidrJJgvujlMnGn73yfXwQnP
KNS3XtRiRHbfYXzR1sD3EWup3F4HhMVNxNTd6GRW49hvUmhA/3F0HsuNI1kU/aKMgDdbknAEaCWV
pNogyjW89/j6OZyFpqN7KqIkCsh85t5zC/seZ9AfGqdg9j/xhqdoVZZjWAoTDex3vuRujRFWW5Zo
PKkpee659EwpqCwcKStUVpa+EPn3n1bZBv3W3Ky5u+lmcZPdVpV+7IX+UUzq+yKxCNPeZyaYMehp
+GQaHjJD7vwseTdJ/6gw/RnDDqHwq5pt1grpGZF9C2/DgOydEDOkdN3NXs1bXLb3GDf57HfoLZt8
wGoZkkiJFNdtCbRbvxF4UfWkBq+hIBdjBp2humjTj0NSIOo9akjaEuwVSfNnXtGrE/NQegwMvZc3
Ad3srq++oJPfuxk5I1AdYMxQauY8P43dqWKlPuwFZqjNXdbYXdeGv/uOrQv+vPB24Ih7716+NmNy
kq1xWiN5aw5feFfuk9Du6lerVj/UMvtxWYn5sRBKcMo6lSW8ivKnyfPbYrFpHaYLQKxIrqdQcabr
KrNzn8ZTUVUkmDSnSVlOdauTC4V3roMv8TnRpX4XgH9jz4DWlXcuUcK+4LDfJObFNStSLVg3PldW
yQqs4Nmpq/iqr2cU1Oekqq4ili8D+QgHPronGSTLIH0qIxh7k5NDzT87vNK6XEboNN1WUa7Fml21
5FtHhFyL2FtqMBN67fVITWcqNMZ9yoZ6/IhWe2X+/BtL6CCH3R4HMdnmYo6WVI6kT8hS4apNCGzG
UGcAvvj/Kcsaabl6ip/Tuodw3o5AV3X9QrAuYWucHlWYG1PI5TZaV4Zc17GOrwqBrZqImeZWG9+Y
tFzmwY7iY8ZwJUajYJ7+qhRdr/a0TMApgNbMxQWVaY7dTEvFBbwyPu6yLe6Wtd1EFl+ZW14t0EMr
NbLBvjK2SdSpew4mCpKXnEBy0oWd4UhwwgUyZm8i4PnRpesVDn12s44iWnbbo4UmjpfXmlOocXyb
p3KnLmW8c8W0TA03on1ANXgruXgsQqDFZt04Wm+lhx5vrmZfsFmY9uckIR+xeJUstkt0DSS3415j
Dgk/mGq+HxJPyXdXuYZTXboyKt+B79o2fyjAh0QGjCk9ENphXS12lNjx0dySY9lThVI617EWmOIh
v63gB8Y6dTuyFxWoggp4H9o/T6lkb0htr6cBkuwg3oBniDCxW3jdtru0f2MMnbJKwt08nvulv0pU
3ulPlai1FWlOCuquQHx7gplmWa5J4uKaeJ2Wen0Wu6VkwrK4SZP+pnb60yL2SA9ASt6SNZLQ1y5L
5SWT7MZ56SZU6rYZmJKAEJMdlzN3xgucQrDVKhAwskycBeu/VCdJawsl+bzAS1tXBHYJ44HWukx4
CpuHVMqPulEfzcKQoKCI0F0hNbek0Pz5FCsCj2Pm95GMxb5TN9ASeki2ggWru9K9wvxCnjh1hbNC
TmTwNI5gsw79bN0yJb8B32rS6rJaTWS2P3WlxVZQUKivty5a6vLctc055ot16y4nQdWV5/xZjlWQ
DHqQgnYDS54pt+o+GARyLk00zV+0AkgLgLIqe6Bqsj8oO4+DHHDbkI8H4mn/IRng/cosXHojLEQH
TMuO2ry55FXJTNJJnfaD+JTCmUQbsJYPeZrCuZbDbdtDld5aJPw5fI/+EKIM8jaKym5FhLHDl1dR
ozCZGzD/jNj0RbM4xeGHATfAcDofxBxZ8IHdmucwrHdy1vgVTSOPmQNsgfwDsMrGkIU2VCNgPSwr
MImG68B/79VoFaxypfQ6NMtVLOzKvaFbrskTYc9Dykd+Veu9DYpCv7dTfWfLcOtz5dozLdbdhPlK
XK2OZIXdijhWiU8TjuQmYT7T0QdWzDTmwWEoj6URIDcEzmENUg1UP0PqtdQJ1VFPyA83CA0gE/yd
V7IwrVPnn7AEuS8q0npnK3shq9x5nf+St4HPUKP+65T2/iDrrpxk5124KNunDQQV4tIaoRuTjEUO
tFlm3dQG+v0/AXSKPdfzRabpUFVBdewsYiJKqJZOcrIywMhNVInxLiwWbHfiMr5zllqMPscWkc8z
LU1nGlYn44ZTdJTCsXJapP6UsCzPc3GDcNeuvYOKooxnSrP53sDMQ5rhdzORK+Y3iQ1a4zaJuPRl
fPWLcr22anLtu/4iA+wJO/TTph2HmqkTSW/SV5CAKRakP8mlJYW7zQdvKjN/RSexdoGC29VWjHu1
tQwelDdLPquoXocVSMX3BLkq5e0v5vQ84e5S8eVU7CiH5W9px+/aUr03xvmln872OaCxX+j4pvjb
TquzttZnxl7naS7OWI3m8kciTR9LO7+PMaax0vCT/H2msVj6+twMckAqBBy2DlxATaVP4AxX97YM
wcyyn30CqJS/dhoak/AKzWWmPeZU1buLtHhAqyBzY+lrHWx0wThnM3AfFhv/bfqV9icjbe+VWTzG
muQea3yuDUNwdo/yY0ROUJPwKR13mA4r3shmQbNha15Vyn62HXjV0nx4mOnwEKr5lswQReSwSomU
RLBeYnje2Gb2QxPoAkETwbRSC0KHUp6odWdifxqnLn6kdJq9pgORLg1BCtmCxwCVFaU7K7lAHYcf
RnyUFwIEyKREDc9nei+X70q/6dAP02q4N211b9G/Kwo/u63dur6777l2l1N+rgE40/B7I5hYinHO
rJ6+3doUmDpygsSavByvomiJ2pNyTz13kuKNANptEDbkHJhM10rJb8iYrHf7wd7pnhPRpyvldezM
iGS8JaHIZ7kJDsP8N5P5IBEZMWMJNxhr4oRrVwfPTR6uALUs9LF2Ls7lxEZ2ZvD1N+5w98NWgPqS
/WoJ/5mwmI/3ff7VGsM5EdWDkdxpR/wCg/NRZ1DzcvOe9f0dWZxmPLdZfahYABcWC0af3mK4NAPl
1HpdC9ldNttlqPQLDbZ+Vv8z9Q1JzeLtKvFbk3VcWT5i2Yoku3Q7qaOxntnWDkGhdIEEd2liarSd
Sqq3SWxwEpSbYiIUMTdX2kmsEVakStwaM5CqnHrwBbmEZ0AyJ8tIqyhZtZIxwHhVLuQgGyRf1gjM
7c9p1rqzZ65E2MfkRdn6JbO060qsaKf9KPim/259dWm9/mJvRBKz6iheKXTb385aPLXYvJYva0Ag
jl5yCRWmkBuq5nFsAgwuWVDtJkptsLX0xTHYlgScTwCMAs7rvAknBTuH1GwDUpW0TYQnndWXPxal
TyLgEv8xytRlQwsASK7CosrwZ4KbbKk85d7PZt1f+xw+3Rgk75FeWS5T7PgX3twMO2zcZh81acPp
aTKhwf0WSsKxqTmeEexzfNCzd4N5kEQRKbOGXJAKQUnT2VHY6gkjyQkDE0QEjvXHLq1BpjldTfOY
EX/Ink6wgeLjp/dlpEfGm+oNmxpmSxq1zRgluhxl7+SQ7aQ4EKRg2hWa5MXVUf01OPfnpfEsTq++
kVkd6d7spFfg2Zf49k1nU6Lq0ln5GVBc6l/78uHMjiaMEJ1UWGlqWFtbKGO/TIZn3O0P+MKUOwAT
u+1GwJZUXpI9DgG+I3o2J3+UaGmQIRKMSo0nYWAo2y3UajlqNukCO+1K93ptmV9OTk1EfceHMi+k
nFLJ1WBr0/HwD4tbp+13rTSuSNKw7dyB2Pxjd5NrP//YzljFN+WvdIc1FqB6SX/X5jdBJRxSHZZV
WTZ86U130uZPdjQ/BBs7oMgf2AhIi4GPyPbcLXsCC/bKuCAwJxqlusXpT3wZBB/J00arM/hZhJjH
QUtEtIOK4u6ITwajqjO4zSvULBS/vEElmEe3fKAbhza04ZMt30+0LZEyTuEdoDxK+gMDEQo3FHDY
SCSaFf3Zq/J9nHhMt9/5Z6yeRgzYaw3mBaN2r5WEcuUL0X/l8TABamMzOJ6rrwHRBVYtUto0LSVH
/F8h/dcMtbPGm4MKtLkUXLNOT1OTqknEkgrpmhWbd03sd7ynBZalWL8ngOp2Su1/qNPMxXzaV9xS
D1bM6exKq4fsRKcDS4k6GQx3GySYhoPbrlQJE9g4bGYm1OJqcnCr9GQzqfj/Se/5kHjTslz1lDsi
rErREWJyvHqY7zPCNRIoBtjV+fj51Q4prMvPGg6QGSRLFhyMoICbk6NoNybt9k+5DzEJNFXpTvn/
jVPOxs8LNchRjA+dFZ3SE7L8kfdA6uQQIVJEPhQ2EcNHcUjWVoY0QrcKnzg5DQGVYqWI5chyUDJy
T5XhzL8g64rTcyuVYUK+LgEkI6qL7QBXtXYW+7D9RS2IbkINUAvGS+5DCvXNi3lEgXKypH8FA4S0
JzuNBQtOssxpaC/mY/lJZ+0xt3ZhxePlNiyfvLXezAMeMPKWyaRgObrm55l5zny0P2rC70ioJ1G1
ZsJKxyIDJrOP0zeRLjAqZIOW14B8tO2ntI1PMWGOUyo5NpP6e7Tyv8TaVO3q7Z1K+DAAkbwHJuIA
jU+a0gN6j/bnsyMQDIw1tZdAaS2OT2r/8tNYScFhxKlYNX+eKwaJ9fwmsdrtdfmMHi7qUv1dUwW/
d1jgaBANr5Xq/ydsJdxc08M4fA6vSzX/ieWdRUUmw/lrrqqkXhdGJT2itoM8POfz9Pp91CjbtNmX
Eb4OJ8LSunIiAZNUcjbNlUpWUKZHUpfitP3FfC1dThvjeea6RnJTOnGTTe1ephw1u8+R5A6DeJha
+xyy5ZnF/VNSo3SFLnOI6mQ5t8CYsK8/CuQi/FVs3cgCsi8rfcykjGGptZH6KKBB7j2zEyl2F73w
xvE5NfnJ6AYPQUVcMCmaVg+BG+XBrFEi8DUtvCDK6EnT4A1T7VGJeJPxt4Bjb/I4SvsSlOisq0by
q1cMSSN5hZx5BjkBRO7AcKircLDHE73eKa9AcDJPHnZyWiHC6pag6K1d8RonvGhoNqcsl1jFt2em
oLZQn6SNl0F6rm/4tW6akd9qInDl/ievldPQ89uI11Yz/xSnt2bE3Oy0NkZXHSUEQ8MFHwJvAFDX
dEchzL4+Owkm4nr3sTKlSHWmFAN2Bps0r6RwZqYVKuK+lNReCHfMKEfiiQuUgQnsmgMfRQRppLKn
J3N4q+idviQ/pNWfsjk/7Pf/4soIJSDZqWGGGdpDVv86lkiEnvB4cGJ3MpngxIVR2yESthDnZiKU
CNFSsQOr0hR2dRJuhMKz2WLxhnv3UDPR7pDPjShC1bS56wKlwnIku2VO/tKTqvcM0bZxbThjsiLA
vODv/eArOJ9f9C3zJBOSB80mBiDTgduXHzG3CGZOLHZfJrY/HQPnaCQIUCHkrcYZTTjsDeEyWcB2
6TZ+qhchK4DfSrc6JpXfPl5iEiW1/bsRhntQvdTe0IZ8xqMXv/VScpbV9hyPK/9NOX+zrSnojuPs
IxO7l86GN+dMHMie4IiVyUiuJ6KNitTHZmdWPsEBjvK+YHHLgbXE8U+CVLiEYu13hUiHZZStNyGu
o1poj6G+/YnnkJ0Jf6bgCpO+Ac80BntULWwG2B08taYneuXIX+QsCLclOar3S3diZh5rkVrfqYkX
YYd5zztB8rfGc7d7CIvQJFnwf3PCIaEtoKGJsRAnLGfjIwP2LOnvxm3nNWZgq7mcbnW6oHjkqqp8
Q1L8pn3XR4I3SbqJgYIWb5t94fnn7844tzPtiU/o9KIo73cVRsum/H39AzxLODL8Rpo5k8hxwrCR
/5Z4hXo++qEDB7/Ol1hNbtiPcR9KsYj0IVJyi8j3IMWDoFX2tWuHWxHvN0NXb6iNu+ZstAhlc8nn
iFgNO9hmTgZCKV4amlzKgx5cg6m9D4FJxrW6DiF0t1a6JXF+RTyTEyeymHY4KBLcq/o2dMpdRUZv
NC2F2iFtjUgZxsvIME/wRoEyI9l7Gthscm1r21/KXYpSEOSM8glH3ZDL5InPjBnVxVxdsy4oViNE
5HqcXGmTIRT/t2U/uSV5D8F9LQ8dqnlBEwTJj2XsnsEvax5wk54rq53ZhMW5Z2Grs4L+hUIM4cpX
z356I0y6Qig2sRPOdrjSFMANOVUwYIvq1/Raw3LJ2FClWxOrha2d88E8lsDtYrLkYbLb++DMTIPN
uPNsRsFVdoDIq15NmZHvvERZ9pH25XtmrKe0QEMEE6jIkou1dhcEBDE7i5yoOkMwuu8QsjhlZt83
DBJEGX8WUd1xCKeohShrDcrabFU8lTtq6tiO4kGw1drvomiS1ZDhWThjI2sHdP6sK+oEJM44hAbm
EIw2hABZQ3aOD7+ypPOyPOHGIjcEmSi+XVX+if+RyaLmKMjVDLbq6GK+yvqtTNgPAYPrCqLfCCTo
9EhVWKLh2fil2f5WfAwvIx8Shws9/zASH4DGVuOwb1+mGnEd518W18ZEM0mGwnEUnymXxcpXZvm2
1DiveyOn8WJNxEh8LILJeC7S5JdW7TOxIYMEHgJLme2kSuy71O5WWPlV2fRoazmVCRDZiDxSCbLO
8gvizqZGkfcmKaf5NUubq0AtTZ/a3IcNwzFY/2heNLBx8AtYAKosnmSU5bM/76XfWoDxYeyjKWUv
vSHNhxZGBWNKjrpE/+4UC/XE1fdeMseC45zT8idyZCiYnuVL9RXvIeQyJpW1N8CH24hoSdvO127y
w94l1Nm4kLFeLvcOO36fBSNSbkngXK8u2+jhZLR5ehoaUpgHrk1vkmapJ9Ob9PzfvdS7NMOmqXqb
O+l/akV8KDwGdGG8ufXnlg2ffDsv2d0qfUCZjwyd5ZhlvJXj9qza/GEO0Flj41Ka9HBiCxqZ0Bam
9DblYNmfwdid16MQAymxDiFQWvKwmi2KteekJ2/yqL1Vff7elcN7YdTvxkr7jN+kJtHJMKsHbKLu
gTwwW+qAW+Ns7MZ5ZgaLw8VKQ5lOX4Ybifj6kAJIhAXn5htU0DlFUdzA6uzvHRQjE1Cf9mVL7xli
ipyABUGScwbPyjIsB/iaG4+du0OKt0E1A1puevWMIUKI+brWV42SaD5tg463hroT6tCYsJpedIgj
x+RVj6XtMbfRBA3uNK2uCV+3JPDGlGN3sBniDfCcmHQQqZdK3sykQz7aHsCNbgjKK/lLmF9uffsv
Hyy36ho3lfB4hBtwqEK1HBxFtUw9v1HEfwgIZsp2zyf9BgpmqKVwjkkYTaQ3ZVreO736SIvto9zA
2MYM7Ok2PtBqU2IeMUy69Q+NF52zyB82DLG67e9HmesWEWYjk2BYEDOLS8wYbTfrM2/b3IoyRN4a
j0gZT+RsBOTRw9A7Sx85lCV7+RSZ+qOR+FdcRtvn0Hyzagj343cy4HCfaZh5IyteRbpgFZGGTSXX
xK0Xx2RqJF8aWW2NTkzcC0WMgZNsbxpLsdPTNBczQ9g4DFdlMG+Klj3auXz2XJhjARBzM96gc6P3
n+gdoCFepBVvzEf8ZpTwyvf2s5etTw3K4dS+EbeqWZ+JfJcAQljd6udjgWJIO0oVcS0r2EzGLX36
UjNR17M3RXjSIrwlsj2Of6OftoA0sCtbUgU8oEYCOegHikX1VPfzySJZrEeWlDL7eHnP+0Xg5bsZ
9uooOxI6wGPQhl3uKp4vq1SYEFhuY0Hs2+DeBLqEjJTFh79Sam9rGm2uyLePufuh/yz3l027eKza
+DTM9Y0Jwn+TNn/YYmMDAS5XISWo7L/sLf1Kt+lzN8YfmpZfpf3zqqLcTZ8dsQszXTd3fUNPViJz
RcoG7yIs94UpehytSJOMPyWzDqV9UPxjVesDktzsC/nCeOwV5U5hX9snktor1lZxZvi7mQFFWSAT
Gu7QnTKgsMG4/LGRUSSorupehhNh+b2R+TvgJsw4B3tlbCoeC5EUkkZwajz4en4e/qxDdUMAu5gf
eE2NVwc0nXRyoNJ29wTDSARzmpq+0ck+mPXzNgW7irV6wWuxXUwJliSOgONsjXfQvtd1Wi7FZIa1
j63HFcb/Qyxbm09U9swLem8YKiWZeW9qA95Yld7ZAv2Yhi+jye/TSdP75zBqz12Pn7x5zxf3OZVu
u43Auqdw3chwREauubjW9c3P9sovOxKaaxp96TNmz06seo27BeclHmKThe48FJBFeGyI4l1MJUhB
aGzfG6QY9TWjQFxUzlfgixdWwgfU/hO6mSXQCe3Q84vWQ7gyPtrNJ3ZyZ1WQUNtsLNJsY3Q5lOgs
Ng7YzUD/ULAgANpR66HFcCrb+0gatohXtdqudSaRAAAVPmaEUKLYLdSLIdVsLoFjqRG0TiINgasF
DBCDJSAo5JhyISk2y9Y9B4WtnaVkOheLEZr6y6KvH4vSxjaxE7E4SfGjFj/ScY+0QX5rt+L9TZwG
JB21EuZMDWPcxfKknX2d0JMtSW4vTFEe14BFQTc9dXYROg/Qd6HmF7NmuVmvB/Z/Xjf5FN+maXmK
vvvkBk5tfm2T6QZ2UN7sgPjRHfv7i+wIvgctObr6wDsoenUBuQQp9CIq81qukCdy4W8tlRe2z659
G+L4jWp3mvFX98s1q7erMyNuUhFU3YgbwCNsyk6VIHVorAeTmWW8UZZmYn70pnxf4FE8xbG2SCUw
StTzSyAYK7WpKz+l2Pd25kp1sZ/W4b5RBXy0SGQPwdqBaokH9Fe1R06MA92HmD2FerIjLuPfzPCN
xwPNxDiSqycnLEtxaLIYVa6kQpJ2fzzw6yBAGBMlzJWKDXBH0hJnEAORdHmd4y/fZAgxRbaboEnK
c8luuUzvm/Znp4DUNddCDYlAL9Ynr0WPkpPq/DLoK7kvDZWPDQlDVe/HjOr04kYQ3G3ruTnzc19I
V9AFm3nFMFqZashZdJkrMxpW1t8mI440pX69C+U7L3CBY1AhPeu6tNsVEyupXBB6mINJASldQY9q
Q66cSdP9TUWAyU+VIkw3441UY5QAx8bW3Lj/3nb6HwkVeEbxNPMczGFhaLTt35v82an3UVCjoF+P
WvMtXooAYXkNunlmJECsiHFKlIVmxtXaoFuhEUi4S102bVALuy329kn2yOCdSLLlLS5Gshb2wevj
2JVGUiassFQRZFNdlPQgk7gYfXOWjeRc3MmvyVVfFNm9Kmti0ai/SSjaeLpYxpfa6K4Pxp9DFe5P
g3qBnpWAa5lA3zoX7pjeECdLiXz2WBM1qdOd0BvTWXVtd6knANO24a5tefzc/qhiJt5zKpVAyrNz
br4wOCoheGlomyUdyzeXD/fpC5+gOISwopq5tJ8VWNv6dzErERHC1DFojf3mUi1+4kysZdmyhTaD
0VOhIHeQqrDqC1/Ufr0vZ+0bqKqR3ky1JdD1AHSDWaMP5yBeWZ6W3pq6qvEiY3Wu6WC3+pnEzWm7
qxML5BejgVGQWhPsWSJa8S2LjfZieVTJ3mDqXr3ip7ouUP+UdCOkrfee60HSTkFxMdr5aiyYFVOa
5eLLYsOtX587hXDQ+zODhFG9bUw/K6t0JMM83fHCkmQtWVs0Ee9kGQmbabdYVOrhZeyZSi1RRUcU
XwS2qQj+XbJ9YJtxhxx8xvpQ7PJb+1LPNsZWqUZDtRreIivekEsUy7SLv6aZZ6GuPDzmnsWL0y/c
3EPjGr1gXQtIJbktMSN/40c1Igoy0D79Q7ev80Fkw1kSbOEtEVgBbXLrs4XG3Kl6dW7j+WTjcjn0
a3axTvUnCEH3nw1e2HAhD7rkkHCQjNyaU9V5OslYg6euTlI3N0POHmQqlyUHQ866lUEaT4ab/mrM
3wsvsj7NYSWhq6pJRbCLiLMwqnSn6ZVACBEe6Zd1TxaqFyNPzpjB4zFa+QkxlHmZwQiBn5DJXWuF
mjb5GOZDzIeBwGel6uJL5OtXq9uf/yyzpiGOCs/iB7KLCTlT4dl8+3c2/anhaGxZCjiA+mumynEF
RqiDVP0SCL2PQGlxXbkyWUDCYsk0POU5C4GeHWXR3Kfsoy/1kOjXbem45CVmSaQL6LReVXke0TeX
gvEyfRxWxAFjvGhnR53/Msmu6bG27DUH33g27ePrASHn3as5iTXJTfkTpwxPBqS0z7IoyNeo7nFZ
PEQlM2xKg6KmhLbFs0Mqqyf2qfFwbvRLyO3Au9aGMu/JCHpqTmCEsFwWQ31mskzycftbf21X2XaV
+eRltu0+t+8KinDTlxSH4T/5qshvpkOIjMlAQKl5H5xFPhz4C9HISVA//590PNIcMLHNUO0v7WVm
aFtElIUwIxeXD5p/angj5G3zV7Qk/QJJavpBpdwVld+AmMYrsrHMwtKbNkAeVjcCMEwFJ+Jr1Qts
Q4qjJOWJReeQnaZhCex+4umT/WZ+wJTl2VxCfVzOViRfd86sTb33AFUPB0j83sx2Xut1f6mX4EDu
xkyCCRB6VTGdnCjAkpFChQdMlPajl2L2LNabg2eVujWfMdFiUliRi5d3w4zvBmyAXib4rNYfyyQe
yiweYzfdRgBa5fjAsm4ab/qsP6p7v+oPbWbQ5S6Bqhq8nh0tiMGL3gDY5Ec95DrhILaJr3v0asgX
NThVHl62H/sDEMBN7++sQ4OKqIi9Je4ovb0m77ZunDL1zwYviWWPipadb+qMVCxBYlqEo4Q0lUEP
qYCjwuUx3BTYZT2jJW5jIEFiRKR6NNaGwzxxxcRitsw8/TK4KbKNxj6kNUKaDeYVpxFFQe9QpTBP
o/XNCvuaydgcsv5Oqi+juYGVIJ8am3CTLwMVkGqrXvFuM/5OzrxyQQKEJ1Xql7kaKMQYQIwJ+jbU
VubyDwMca6UYBxnToTZM/nH5I2Ui+CTRCrhxnHAGAYbRJu9QRFUehyr5AwZGw0lUsNToC7+4ay67
OV+QiRC6PjPrWdo4vA5Rs4jTljEInD5FTGYEEx99K35YefzOXEa6Tswq195lDSFlLLH62JMTNKlj
5xfNyqhS8lfxqWLDhfjmY4T90XZDqMRj6AwvOtqzJQiG4wVMGJuosn7UPRV8u904fq69PFxyydnr
5cgG9Wgl97GLHcbe/Eb64PyR/TlLsGnNR3Jk43X6EGdFXj1l9Fc5PjWF5JaEF5i/St+Aj1h9lAZn
XSo7koTRBQFoS8qrJv+R8fVRUvoGOZUVto9g6EwvTruwur1Nhonwtgj41INhDA0IfSWAgRZhH3Jd
AA1rsJP1skAMY+cCei+ccBhgJMBcW7bXUundxEL5qx4tVbywddf011otV4JQFfWWChZPbkEZutpQ
Wgc+tkjgK+vUaM65rroxMvsxYhRyMDceVoWC/q8MIW4lPwycmrNMNjGAw1UakSspHku5I7fdNOpX
O59uS5vfrSl1FFlGpI68ntQDkPCZlBIGX86lr5KoGOOLRn3XAllFcDOfDjv+kNOnkM6k+56ZQCv1
0wrWT418G1ujzQpjxqHS1fpO5zXKPooPmukgYfWP1vtuLJguD+KJYh3xwZtUyE8Q7Y9etHftrgUx
6Z2HAAUqWOkRdq3eH//1/eJbKJirrGbVFb9n9NgWCzKdBZlpN84CEIRksQY6Avojm9JtZnw+oiNi
HdVeurG7lDVoV6YGK2peLqNbLuMOQOpfH5aTrdhcInbQBF2Wfkvz9iXGkoEi6x1deR+G6Tw7DY8m
1alP5U0EkeR3TGPSOoWBmjBrRVG4qu7GvK86ydZ104y7NYhTvTacZzEw9+5SKdoFAMZVl4aryd5K
F8UjfTakNYBvt6DP2lKwYx4cmJua52uuGk8YIeQNrWwGe4+EYW/j8qVgcZeiYixnORJzUksjJndE
5q4jQof9BpFFk2anGJoTDw27fSIaHfIpg7lpCWirgq4TCHNhWnjpc9bqUz2bh9col+9Ia7FdHead
ipaknpiX25StcCyU0GhWlkRFaP+noDRxzD0PJIryfBh9QkHRY/0Hv9eiwTCsf8L47qjDjPd0qs9G
LZ+N+4iljrbFgPdCbBARV0zISBBdheVi+GwnSkAd+Ums+ew/p6Txqg4eDqG2prKcJcqkGOF2O6Zn
MPVs1TbEY8P+1bIl1ylhLIaP3U8jg8iWKv64LJA9Gr/qLc86ERnz2IfsCjNJj3kC8iEq869KxfGw
ZTeFLvFFcSZajY1jxQlcMNtTXxcpg8h2nMPZEGFVEbsrFid77yA+JrUetbQSlmJFtqfNC4qyJZCP
7AyM0XzQZD/0Sr7nxXqoZcPrR8EC37gIA50hPK+5ccFgCdWCt03C2EFjWmL0rcMIrBWY9o3YYYyE
KVpklQfaUD2vY3b6BrU0j4FtrkFUBUVPoBpfS0fFZoTlwCNxQiblE+fzR9CEIfs+o51D8kJm/Om1
fYYJ4nUK5XWH4ObrM+OcLzLdg1zN2Zwz4tWTiir5gxzrY6kAHdkUL+3/9NBZwJdx8ywntYgv1WBd
krtEjEpXhLuWhWIX50lXzyoEk0ysp9Kuzr32PZk98AIauIOEFPLaX3cIzuk1wRBQ3vqUjNQUCOFR
+5ak5r1K5ecq2/cuR0En/OVbMxhtYEQCs99H9v9YOq8dt7Fti34RAebwKlFiVKxk+4Vwu2zmvBm/
/g4dXHQL6AOcbldJ4t4rzDmmyK7OplBEIzxkev21howbbuqkevoryeqzkDjEGZPVPalzjPywrO/H
pi7iSkndgiiin187FrNek+Cxklw5UCIoZqCEZZBIoKiRWh2l3PE09LbzySDRygGOcTWz8UvwbDhS
F6OTVZ3+2ox/xJL7EvefnmY+Vkd/NAbfsBndn3o6mlD/09lrkHRqAHlZCweKCWRyx5lY4b3/nFcE
ecBdkAFU1/Wf9AAKeGA+ASvnOMZfMhsUp2O+hUKjR9fDTjKCOsWkc/J+TnHKrKH4PeAItB0zAuDu
metbu2dE9DK/79EFCSNKtFej7WHCnFC1dMmlyJdLV1lxb6J1fVcnfMe4QJhXqwhkFuZxvXUD+sGM
WNbrRwyx7ALWwEyTiDTBmJ9mTxCvmPDfWNLqZUxA6m1Dk2HCqqNl67O3reECY34w8/6OL0upyeSS
iDoau8YcvPEvnL9quQ/4zTJpOVepedfbeFb/jgZgeJbxG+i54kgQn286pq/AlEkxWENqCySs8Bsw
5brpAp3XMta4R/OA+GR/ZT6j+4XKhezYB7VGIM/jJgLDMPxq6PxWh3uGpbpGFJL55j8mFUvvV0xx
9aoCVVseFQxmLZud0t48Zxk9a6U2O8+y9TCV6i4WQHyZ15drvJY92UuQ13r7vnbzsyT587KwWEzL
zZdSwx9oDPJDoO7FxzzsH7OlfTD6/MjOZuGBwD7nKQoTFvQ6bSLJWPW7qVpvWAQzLUgpD2heNfrB
jMPOWgijF0BalgRw3nJM8zVAJUkAT8aGGb3lUQak2wSITZIh7BBlEu/uLz15MSV0BpfEwUCV7EtF
PKcd2wHz5QZfT2IbH/LevqPgfAam20He1mkTNBpHADB6wQethrw9GYp2qb4LKFgtoOiFAVB28HIl
O9wbn8nyOaWgV+yf6AkDiaoXQbNnPPmpHJRzAaJl1vlpkpAtwW4JM0r7gcsfJnF5ai3DTc5e0mh+
W9te15geuyDffMm6Do0U965cN5GTibimkVKlyNHN+LCGWtYBQVWD3vJfptFukkLNLh+99cHBPdVy
lDZbXLEBmBp4h4DoiZnl/zdqf4uk/TRs9dPYrc9JkVGn15+NIT6EAXgccGF2ye/ZU3X2M3FSh6VT
LnyNHDDjOjHZhLnabdSKLGbFE89kZHazeZmnHPAsrenZXOVPTcR9hYqlNz5NQdF6+DlO9mUs5eOM
mF9xRiKe3KaabriAV/EBh9BTZkK5WubXvUGe1q/K7EKLF6CjtYlUB59nh/nQRq4vh86Wn178DcV2
AiffeFDygBJ+K6Om6DEoiUBNAD2M7lz2/mwQPDLshzvT3w5kJt/i09ZjwmqxUNz4zABwFjyjqnF+
PdNTfYPBch9Zmtm9xOKsjW1UEOoqh7jN0w2Qn/jPNsHYHKp6+xB19zGWyvtGw5Uo+nOtiO52GPro
2b1cQVmeukm+qlV/Gfg5FvO3Apy+fYkCrWAcfuQtpl1Bt8WfXEGYIWoFXqvXW3gJP9dS+DMnqCNv
4Odoh7QYovSaVYyFPihHdmWJtUWLLV0/wFw8iU2LnUqOJ22IE6pdgtijl0Bje84pFBuYGFUZSywI
rMY8UXXH2NmOkvqf9d92tRIilFviarPEWwsGioezla5U9pKn7a2f8zivVPO2lQdd2geNzc4tOxBa
oiOT3v9k3yMQ53Ys4mGTI7vtoqRXGeoW4dbMAb0h6DMMeIyxQkxjWO839tbQo6ogadJw/JWVNMbZ
26CyiFT118QkVMcNy4QZMjvnCaaSNb/gIIfSfJdLqIEOEURmWD4aXb9quEwbtEVMPm8ckrdtMq8F
iZQWun1r+gcvimBQuUCnl58m1PQ5YRQyws16l085W2QVHeug+nYPRlh+rY6ZBR0aPxAsvQL5/veV
csmCAawk29JPhCbENZ9I5lOZllT4+CpImQvazdei5J0JJlNg9jQrrD/rklfSTfowfrHBufIViZMB
7sZL60loN0Y5dO+F9VOQYHyCwXyUvy3CLbfvpp4jzpXtm/HVcEOOPm0iyv4FyLwE6a3lse22C+Bs
UgFGv5YNz8I1SD7N+U4eYr77CUVvD/5x+5a0lsdHj/P4LgFnGjMVHPOBvzlc8MIoTtidWDwbCRY7
SCQ27qoeN6XURbNYIk3G53VISQlT6bfX2zAMN1qUDWSv0irH8lJ+LCkYtdwJecO51TGRvduB1Ay3
AVa85uQoBUiiXGOWJk2vXyUi5nCBBnKfejOzZGcAfEXWIM+kE1YGdr7QdM10PAlnA9PztNDKFPgA
2DxBBEdT5ukIcwzgVM4FAAhO0bN2aRAlsmI6SbOrOBXTT8XLGPZYML1HaDtMwo0KGPAZiwHrMOSx
m+kb4+QpURlqe/bVWupX4UoCZVOqMl+SvUxCK/JR4IfqqbU7AzIf8i9ToM34a0FEQae9yDLNH7pq
BpMaIQOFfJkmprCvU/xpmkO443KALefbUxPcJSSSPYPemq0mfCti9RpkWSrbYoIeZpLITRgxjTpy
9yWvu4/2mBSgGkf7SGkvXU08GufEpYXEswxjVI1rb5KH66ppFwwmcWEXjHv/9tw+AflnIDMXdxxq
ppP2qUCfDAIbeLXr/YV8F2IY7LsaNiD5VuwNGHpp/fkwotHkPjndvxxEW9WB82tA8gkJcI6csT4J
pFVdpRBh6iB3PmnkOpOzeRbsY9taPU/9Y+S/NqKMdC6L9jrIBEILFWjDwrDgUAb4r/yUqjCrYK1y
plHeIQ6Pnb3GWlPGXZrGvaFFM1mfRZd5ivZ4IcOSKjmCIZOL+6BZVzn+LczkrEjs11P5bJjDOZPI
Ih7doeAAEjJqRB5o4hiSy5o28WyXl97UvXlGvCyW+2TmT0kD+met752HGvhROYTFjb8IITjCt3lW
yfiEYqFPmtv13MQXLPL60dCQrNcvBuz8mcEBn9wyMJo62NORgcfOAvE8VItneao2YHoCsUyLWFN5
jpkVTYvMWJC5TZtFqS6H1xMOVpQP/cLkAFezxYBoss+I5c9zh1qZ/jWvl5OjMfZtWRCO5FqDrWEo
SXo62nxZIDXRsI8UniEDvfPXbr8adnVb1MVf+HraY426fKLTWu4SoO9+F6HhfKJerJS3agfICRij
M7R771susqiwgMDG8AM9uzSd+NZTfJQkdRdB7sweKJijwMOX5CkTw+FcLF9rhWR4xNn0i4tVGz9z
W/XMsuLHYcLPTTLrvQf5SbO93AJOlsboxs66uTHpgGxjiHDddTQoRZS7asfHYAyelglPYPrOyj9v
+ZuedEE3Dng6uMDAlr5oyH699qGg3c0cOxgSFeOWUbX3f44r0ecuBP10oEW6+mqkYQr87QW5cWz1
NCZ80iWYwReuLb9V3OBSFvmA1AznuVjS85/kLhEG2YJumvWPxgwKzpPTImWzmjghdRsr03nUgWqt
Ujxow0X15ynBBTCWrKyTgOCIWKq7eJGZ6dyING8q7o2d2KdVZ1NHVR6lrhTIZCeCOxma9t7OCRGo
fwqMH12RXAvPH2ee/ctjM7LHOsING/WrCl72ZfkgrbpboXCbyCqyHZeuHhqqGeHPAyrxplpn9E3e
cLbcklVCYVF34o6TccfhLxPLJUv48SueDVwTtDQajoEUXNQphYEqJHYj/QaVC1GfLV2yK2gbmM5U
pshVNqvzmpIs79Myqm94TCQpv21Z9taZ1bOZunv/rs3dXam5dm3zIgh2cqit0PTrOfdjy1ecQheJ
Ed/aQZrPFaP+DV6mfm7oqx36auKVsLgdVvZm2fKtEyK7JdDlACByngmliyYD+SXWUi5c1vxTw1So
WI8NcaW7wgRsJgCb7YPlMPBC/IkrtsIVi7L4Yexd2NvenJRE27LVmbMYbx2icW4A7gYCmHzLBK31
2OkV9DcWISCVafuH7q1fLDdTNwy20pvVZO/Shrhq695yruX9iBRkPbaca44i/W9aa+sD2rTZL+g7
OdJSRmENOwFY/FXnb7wObONJiJPGV6s9UIHRVFCa7VRJe2IcEX8d8ceGa64E7G0raiJz8qVaJ38X
cXdC/lj3Y5GptfYhyDX6GteYWBqUPFJ5f+aPPkPMPDszb1X7xNt0lkcJ6hFSmPzQkAhkldwhHbc2
WR6XZKPNk+Dh5+FgF8FMaEH9oyzZ1K1EazF0r0bb7dZffQG7qh7CZaN3r8uoDpIXn++QE22h4nKX
W5bDTXnaphFJJjafc13Z7kC4QmpaYQIqk1SSyFqJM1ohZHLpoV6IDcuKWy/odBa70dRtYdrTS3Rt
JHaOWxxRcIyaNo1G8JZK0rn1UXxNZvGAZHMXPqIG61IeB1+/F/t+DNSfw157BgbYAQMsFYZdyMx5
8QJ41umZtSET0k5LLqZGDubJYtSTvAwzFYda4r+8hb76tm2MKWYnmHElm29ObYeW8i727Thrztmp
qVxREpNhXxsUdwzTtaiFr2Rn43XBRzhZsofE2zVkJ6rcd1E3OIC3IC/NYNC2gHDyAqqV3Ic9n0HC
eQ1FNgNEmvr1peXixjU2pU9d+py07ZKOmqePw7nhD5HR7tR9oI/tdZ7mW2d6U51d1ppL1pPL9lHd
tC/Q72C06BxERsUF+mtBscBLnttAIjhUi+pRfPVeUOXJXTBXUqhwkrY+5PXKOlq61x9LuQaVPgbi
v/XQZ46PpNGVSv30zgc7129gsAdody4hvSDWZUQSc7CbGBBNvvkABTG3NRtG0Lxmo96FzcscuvCK
BjIAnSp/f9r3tlSiYmEwNf2cdTWcSnJTtAOurrm7MJGLVZzJkOwDzrovwhkyQwmF0l6nvLgn/Ss7
BIFCftAeSSYFatPg2o+qT3Algvg9Jl0rSa8TBu7xDmCT0EPxMTXDJ/80aZwa3sscWBUUYrxSjIGj
JR3hghyktQhEQdLO0WEkKTnGjWxPRMl2hBHwZCXX61SUZyU91JbjsqvnXyri3bIxQGqBdtH0PR7P
mJo6ybXRKRG9MGm848wTOXw8/idk/kIN1Jf0vDBCeevB6GqR/XIrgaOdzQi8s89cI0a1RvJ7Iop3
5ln2n37aYjEKzPUku2ZpjAlSJuKSCK/SXN7JPEJ4kXv5ODwqebqtJqlP63+ZQH3WlDfd74zJHY6C
TWF6Ul4eDTbfpv4xSA7dwohfpUTY0ZwdrBo97gqDQT7om//5NDR8GrnB87T0Hut5TyV3qvEkKy4H
+yrBCJKkb7VdIgKIHsnRNcrZb3pOV+gVw3U2pkveg4dY4jExPcOFR9abeJBR3u4G6S+cjTfWTCdZ
B/WqhGqZsqxvz5QYnyUTZUkX0Q+DEbLzQOkET5ZFU4NuYRsZI21+c1TIArKk1Xdel7t8xRSRMi2s
/yuNv+oyoZ9WCcIZKQknaTynRX1mIeCDDj0nq3q64juLFbWDQ1sdQpZ9hrvyThZZ/hq8Yj4d2uWS
j1Ykaqb6uU84T2h1+W0fl7u5mg/SxPHYwuECVXsqlxTyGO2/Nbpba0YvttFg4kU1AcJDDF6wsaVn
2ei/gF+w5RGSj0YlOFr3dYK5LSpwxtFSDv4Ae6n6SK5anf6wu+yLVaq/sBlI3THvTrsEjdKQ7thI
NoULVk6vbv2FOscn6xAgoPlQnzKB4MSry8Qe0nIB3xjCXqtRSaleinwZvERAC16ppad6JWJ1/TH8
WEwm9Z9rk3spBXrOpDHvc1/5o/YKa3GGzDCkylrgcugDMuRnBy1s/tmzvcwkKU47O5yAkmaz/Pkj
vc7VWWIH0GXuQvqbVpJAmaqMajRvzsmTnq6Nl1HGtU4XyCkTSzw4NJh408R70zbEtY+eUyjPPdkf
nw8QJ5F1F3n9hrL0qT+TY9P8Zr97LAFpOOJnWSvHb+Un3AO1/OH3kS1m99s+dSlWOkREcw+MCFOj
IRnooWYv/5fb2MWVzTXbPxUPo1vjnEA0uUGxWxhPouQkT9WcaDiN+nhx3vLFeqfN67J3cZwyfnTB
QDsUx+q010ucNP21Pu8fmZE+kYUlE4AuKRIfR2OY/c0ZODj/HGUi6nZcMDpfVuRyYxYIA94+7qYJ
PpHZZ4FjS/6rqD9WbN+aH3ijanHLKGed5NnaLBLEHuW4lA6uY1Rh+Z/Mpi+HcyY1MgE8LyYjuytr
cDv09sKq3tdueiZivzOHwDOF7be4zGV9a8+GUC97C+7kP+FZxNY4RMNaYgpoCmuGa7MSWlYSvggU
gKNLwt4sfYoKXrsQZ639bWDw0Cq/0X4Ny3zJJEB7GDN9jKCoTzc44Sr4vrLPYqWomC8axNYKY2Yp
I6HfYdWegADftWhn3wAVOZ4Tch9YdKkvV7CvFclplwGbUIKFUMxblMzo9j3xu9XYr0jXfKbmuBM1
PzfopXViN2WHblZBNdpsvwXs1L2x/CJrfe11QzcpKGxk+TrmwVqCN4jZgOc8Oxu1dspQOGhwkWfP
+EtTx+BcC4l+hKxPIfBVaL0X6pAAN2R/U8yjTg2DKNPoePhJzN5QYFdcXzuHK4EX/oDhUM33G9JV
BJDoEd4IAjNPhZKe6p/9tzLyWxA+AleMvGqVRKJx5EuspYj6TT91tmBgBJjY+mXU+wvobGK/rF64
kuzbCrobjixVo9KAnLEYDXPJxJ2fBlxCqoGK0UX3Q36V1IaFVs/owcyt0llTEHUIzcMuEHaZHZn2
HFhpQJulHpdiirrdJh2sDfs7mfeiu5fjclv0Y2lTjVbAJFFauUwzA0Wj/rNMrxfETp0F8MTEB5rn
7u1bMxFhMBMFfqhgKefXwngwxiLYY49NCJmJmvLGtPfabRT70Sw6vq7DYK/w6q0LvvhsHz9XngIC
Fs7DRVyw49+afrzblCZK3j7yt+2Q49aQh6+xIHlBPzigBIZIV1Mye5RITXE/HndLCpJ5C+apCqxV
9l20XKSSOOSsruPMmXc10JEWOflMyL+aJazJIQa9yHzGtkKlkQOyQUMzy06MK8+j2t4O7fuqVe/D
0rwhuQ9L86/ojLsKzhgb0wVLZDwjp97Lg1FFG7mGw0SsfNeBHk1CGGYcoA4JZScFUwMQQc6DtdaC
HZ5VheV8dSJdPtTYG81CgjmTXncL8vjZ4eB/Hf7Av/2BsAI7Y0W9kdg7QZMo3ospAX4h0X8cWOdw
xxNEw9RwgOANmdGTUVssxoKfNfGLEE7MSAlfFKfGeONyQk/zD4uK75TZRadGM1byWUlLXrTn5hPI
AXRpPG6zDPmXTnmZkVkj0WJlB7LJANf0r3tVj7NzUkFjDjufrv9miPWm8QvLRqCUxPIMz96iW0VL
slycJL1KVXvtpe7KnOFaYzSqIRxY8Iyr3bg4rlHQIIjHuk9v0Rjtg4yhqoNRnjOMNE8ObmED2tEr
j7dBu15jJUdSMSCp0DCrzKhvCERmDQ3h5JgvadDEbtfcBkHhcixGCBpV/ZhHbrZeIyZzAkH6QnVL
UWmkMWLRSNOtaM2+h3w4T5mIalFElJuh5fZfEngsscqe01PxYJYcIDPl/1U9p4WNPyEXpxJpA/Y2
Zz6WGWGI/TOllaXlQaUk43RhFUvyXS1gExjgrRMDLb/kjbztWsrQku+7xUhjLfFKza3fE/JD5DlZ
Ra4+EreVLreTjIipd8z7ILUPVjwPeXGIwmXgc1LV/EvRxWe5yx85EH7ttZzp4bTaLI7bDQm6flt6
kDfmt52r1yQ1Lsg/iXuDEGZ1J2nYQy7KeEntmwWlX1FTFs2yO8BpkMDvqBLEa/bMAgFmpp4Sg+/2
ETBp/cn95qUF3zX8CvSisHqVE376wgpRyPyWnAY14FetjB5SRFRyyIxTPMU8/zA6T/V3raITgI9t
j48Ux5rDOaYyW0SIZNR06cxltjQwWWFq+BoRStu8JDYYsMI46xmX0i4v+j8tpZrqZDgmOAi07PlS
5wwrnvSDjrptiEtFjmTXPM/9iK3ix3DIiAbNoikQJvfPmoeODLTJqH3y+oZXLluToD+5QxVgpqqe
RI2xoRvOOQzbLWFk4CAkMXk3O8sDrH/si471EiUnBeioLNhnQamMaGb8Vt0x/Bb4fl9yxj982Uzc
eonsNfVnpcAyXE2/dGcCDHW1iAqhYBAAKKKsNP1m3P3FaRMZS3lBQch/aWr55d0JRMJiHgRWtk3/
3ZLlCKGTkItDqyqBvCXBRJe1fQkxBCuNJE0QCB4shOE2ZVQiNlwtTBFIFFS/WoguAMMD2cAtrNU3
2tKfKyY9vJS739pgurqDoOWuq0cGynTMoIJ24iiNejiTAtKlEvotuqBKkI6FlOBLXDR+g8JUIUMe
gLl48vopAAKX84waej52TXVf0/VeB2OOwMBStCu22SuPys2YrWtr+0rVcTBCmUC5yeZd7yYuvl3a
YJ2hpspY7FZci53l8zkx95B64XWCM/IoG5xxvUa3uoS50YftW3EKk8w5azx3TklTwXNXnrfFRhQ9
kIoGmqSJKZFuYzPgc67cWjFvcrLdNqIEC3Bt2eTEMnFUWfeRNhINkMxoCsk53d7GcaTWAaoaBvOQ
+MYN+RQiHGzwyRClRRIvLHF6WbkxcXHaqKhaYjKOfNnj3MZAa3fxCFNzsplojswTK0xWauGp56S0
zr+Zq5xL7vp1yd1Wp2MYzkrCFhlKqTnydOTzqdAggBFs0cMKFkbnWiV8PTm0tg3UNmFZbHUBKTJw
Ua39lBHNu48l1GW+xa8Lbq4ZhMb1Rk4aAlS2n1qOHpYPex7APzT3Ulvdoe19ZafPNwlM2VKyOKYQ
0Mqr9NccPwcs0zmU3UAjm3wMSCsPSAA72rPCHTsHuc7XRIyXRC0uTo5ywhhig2PJ6bqolFlqy1+O
/lOTnAC4lM6KlUn2wiQbXftJuSgXte25QFD+IFs+pUPhI1DxF5OVDupUXQlY64SZ2EK7c5gSox1U
T/X6d1PEldIAjQlLNADehK7X+x6oXY6AeUSo2kxUXLj3pPNsoK/XbfD9kGPRAuSaFZimCMGVV5/k
Lp9nG8wXPZu15DHIX2doI8LR7LwJWgACKahDhaKjWcejAzdZZxLFmiucIMKLsLHyMIcwnupuWWVB
Kha/a0kaWqhP4aq1p0+JEUlUeC8qG0ywISXHbv5mzH+aEXNXpuQaLx3YKfu7N/bj+5+S/LOv1k+A
LOV2sth+wDKF70Lb4DrUxZCS9c14t9ksO5v6tIcZIe/BkKuLLX0MFrva3QgnE3BD5c7LeMoG40Ta
hGqya6HR1H8mfGvcxuoYnSjPQc0ead3BwpfRsubeijAZSvMhP+rfrx3oita8h4Cow/KZ5M/XZNVe
EfWViKkEiD/V65M06uSN1pWVuKrEThM1aXZEJvijRoYwlnm49Y+Xe7s3RibLG9pAs7aDvAGFpaXh
0uYhLCfmVSx96CUjOqQoza1Ismp8LwxgnxodgCyZoboMIeHvRttd57KDb0ILUVeBif+yVtDqdeHL
l7K1SsxhtNknheTYnrQUSptEiFPCM5AIiX2+fBADFG/oE2+IHSH0vkBMJmOwnSXfC8Q08mokjBxJ
MHYyAwNCHmwEB7Rr0rlvUYWCHcMDi+V7ojj5wOIpKWcVdNn2qnibzdfbJoBWGJhqg3Ah1Jfdo9Ej
s1L//0awqUilXWAdSH4yZGz9yc947QQOzV8pHR8cSRWMLJJTOgcpodlFPdvUjMJJ1GQjA4ww0LPI
PfV+1wYchVhfvns/mT4XlIU8dp7lRoIj7NGTPk2yMXqYTRvcUf5Gq39Cm0uqXH0iZmMz2fGfbVX3
DDvz51doEQujweTXHky8OI4/QbwuEsnvh68UBb/J1aDAVS5mzV9JN2sqMCiMfBLF8WqbJNdRXId+
uzDbIg8A+zUBq4Y0hX2vs72pAkAHZ6UqfUMqeGtyd9ySsJSZFaOP8YLV6B4WI/5Ru2YdlTvwlDkr
zmSIC83PdOHzV2R39KbdcFmgPTfz91DtPqbHiyXSuBu4E45gzGsWDwWtBcuBtPgPxwn9PC4Aq/XT
vgD0yvMHcCZl2pTi3O7wSXKT5tyDMwJvIM4vhRyJvHIz3toNk2zT3OVivu9HhzE3xviRjYSjcKeR
r9w3V3lQLpCgL/q+vaor/CDgVqNhF7EKFdYqe7AxVQCOY58C7FoYfgJVRhZGbymRRacp5bU19asj
xC13ZU05FzP6DeNpEUe5ayw0NOYTeuG3ExQKXltGqws+b+19YTX+MgOxJ9Aix38lyFqoLRLyMhaK
bY3jduFCdQqmV1yoKxdqBqahILA9X0D1I8bT26B2uf1PmbKc9IoqV+emk4Gbd/2JSBCIV2cmDucG
XQpIugSQV0a/m/0CuFZoYdFVEWyrSFvzWPZlCt18bVmktKQqrk877RHTd4C+yKlKo6wMLfGtSPDf
Cc6bmHkYbs5IdQHfwQdi4jZfNapqh6Hd4Jy74otpuoMeGQnprl+U7KhvV8hqz2Ee3mTyn0gKMrkH
WBrl9fheZD1WbfNN7qs3vvPWxLB/NiJsNDkCXGUyQoWtCi1FI3s5y3yVGJ1FPW819hRx/q1yyZb/
k0l4RTQy0iDVjVlBStsjqfK5nxSK4y8yzPrqZiQAwyYDIBMAe9s6EC3o2Tzo9NVeXxe+YnzNBPIM
DDU3vmZKQgMw/BdDiDDHR9vqT6X+15JH+maqZijRSmrttTTmj+r3rqYhCtw9lXCaTc4SzKg3OkjI
RpkdCuUIpvqANJxw56MxNzdnZ075UZUyxCwjzmSkpfscE+sc1QqkS2QUs/VWpyXyZKLLbPrsbrp+
/amoW+wazoOKFJN8HrPkEpCbQMDw6aOqNaIax1O31f+b0kzYggq872OP3D2tYhNHemd4uoq5ywmW
LTtZzGQsVvR9AxLE3iD/dGcDpIx4YN6/6THjhNRcmQcqqLN7vyn0Y7GTNeZkAd9DdOYN3/WM73rK
dz1/R75SwvZ7eTdSmcub3ZqjwbMF4oh3mnGRpw6P6RVrVn7YyBRVi/FEAhvvZT80CLc3gHFmfO7j
fC4AP7wSW2ALjy8MbZBOmMcaxoHMNIzR8TvKSUE4VtHUpwqzi0z1X1L9d1T/REh5G59nyvHtUPlP
gor/62ganmCPBqh1UKpAoMKGMopQMnCg3sJ7pFzExjFCCkcxsHe9X0+Gj+TZNdZf4iQJ8bGW22ct
DV+WrX0xWxggxKgc3C3TSLxsq0ZfI2fegCnWofo030kSF+ySEz6UpY6kGVthAF0rjya7JoJtCP/q
LjZx56hcuY9clUubIs0dWUf8sU5p4T7hUxVEXQe8OYlrFZcNHsPrbi+J8uQyoQcsTx34hlTopwkz
/Q7Zxgx3lJLSjMSnuud0pU3CdwWS48nKaU1pmFBrZHMwwlVG09BMY1R2WdQqawgeOUxToFXIaIdn
5jfJeM0qAk6P+6awo0WAjDbAyJZznX7snQUVE4cOhH1lMRlLWHIeq5uOokfgL+d5XVMcQO0VKzfY
YqJqVZ1hhXlFepDvb6JiRFwrT6O2H/ZTFFe5dTUVQ81ppKu5jKhDQRCMk+519ohYG0lQPH6ZU4NH
fgBMPVzyvPRq/Vf0mDCcsYp+L+0zO4svg9WEcv/WmvQ5mPPdiTeiDDryHtiYP2co2ta74X43+t3g
jJJJqDz20nDr9ekhbfObvdcfe0jgLApg2EEsUd6Gf3s4akek2dqWPPGWG9L6TN6EtDx4uAKinF1S
LxA294GZQP5KZ1ctJSi4XchG/kwkWwzk7sIc/Ao5NnR49dMUpjNG8nuTz/xbSMtxNqlYb7pyDvDk
bVhx5QRtKvq9HIS6op2QacgU5Cb7+aqaTyHW8XQ/N6e2q06mQxvKaAv3Kvl/zpANByaXb7tiQWFJ
BmJRCLP0kX4TcmwsqZ+sy8z8lm0DH81+0KcPzZ5dEqg8kSoX4arexDiddfMx01QoFE1QtHsw8FtZ
dRvC8BMuMSVN+auA3iC2IV5ymWBII2Y3A0H4K7vTiGrtj56BaCO/DYrypcgGuwLW7O+SXjzLJnsk
4UarnAYJy7Gy/lIHBgcJd+dvftxUIyYELuZkePtOahn4NnxNBtBr6t2eFmGe0AUiTEFOjJBaR5nY
hJhDKvbz/H0UPVGBBDSZiFSUKaVO7aKOXTSxNuV6FHMKZyfzh4Ir+oh4UczXUhuuLHR5P0Y/KbCY
IAdWMX+89IdP52pseAK1Q/K90hm0GNE961rDDRSqcpq2FNHhp3bQDg38Lop4gJ57gLoma0kdPmxh
y+KGGG1Nly4K3iTlj9tlHX+M8GVCMfj6cmamcKZ0LgWOzZlcuvwJHa3g/sPbSpMsO4snZ+xlnBcf
2/HI2WkxcLb99IDE4FUvFpY5vg0X/mrYnS+lj3Tdb+jxt+Xfa/8meL22b+Ows7IixtzGR1c9tI1z
1fXL+U4lw/thiJLKjb0b0Z7ZRG6nZLlivvBfgCY3AEw+TIZzr1b9NjX+xM6+kjEAAq02sd5DqU6/
tEDK7p/W+kP6P87Oq8lt9NzWf2VK1wNv5HBq2xdEIJiaZGfpBqVpScg549efB7KPLXFU0/tsu1RT
U63pjwCBL7zvWs/yrn1h0VxDt9UYe7+HVygfReXcCfC+zGc91F268vB/aCK7XfhmQdUwVo/1TH8a
bHMB1jHXkPEpO7if0BJxwe1z7YuGL8zchJcMbKqpsZBQ/MwxBuD8ZHOXaiRxoZjPL8vznIlnmrh3
Uqlw5MUmHTUHBU+calL/JPNRRLrgTTVRaxSR0j7dVsoASglsaOMM6HA749Wk3ebjy/LFTnHoKLos
FGZOcSWV3MbdlNVJfYAWQtZJQYBkEVD+pWRD4CFyUsSewq4gCLjre0KC5T3stD31/iQ6THJ8KKzs
YOI1EZv0EBHYk8Yjnh5lX8QsFi0OR9iznasPxTZY/dcdjuzoGrfFyVTQm3Najw4RKYHaaarRGljO
gKFToUhWdbWbUyHTh4UOlKNQJJtQm5mD4OlE4o0lr6WQYCTgjBeVX03KrKXyBJ5Ne5OASgvzfCrm
EahslsEB7TlRF4FOpezbsEizuyjU0sdUuExdVh3VmiYukDkyD9o+c42mT3ksSG23skq6y8xwV2mP
aoIzXLXG/Ug0zmYeyHyRskKHIWfQnbFolSqVhRskAqAZIcLZ1AKIpCi3ahTRBayvRXGxSdCQp725
qYvoW4jbUiY5fn4Aq1eH0oN0Aaynxfvah0dIXEcvUB3sPgqhgvQM0hRwjPD71N/0GexAbR9TUqkc
eL4ApczaE9vK4TvZ9LbIFomC/ieJ0lFCl9o4TgMqJsStLCMEz5I04BVKtu0GBIUU8gsCg5eSgoxY
7lqUI3yjdhNhhbDxoPQwDQuEXmpp99pXYBCPgUDEBzYMk+z1FC1VpkFzthuqVlMd7lU9OVSN5ZcL
a7o8bSZEmsjHSw4P4LqGiaio/Z3W30/PZjv5SvsWpoq3w+rRIeENcoq4r7OSnjyrFE5zvdFe4g3o
qLZ+TrvuhZTV10nQX5OHyqxfUF0LQnXF6XCFFZh30hNujk57yM3xXt8RAABOcQSn2JkpdAWCgrvm
rtRspTeO4g6CorDTlNevo67t9LLcsdq3ITrVgPCZnPDUwuzswIxfUkrthANQvqiF8Q/kUGxl6vLF
iAiBDyGD+kIkzX46pY0DTz1y8l6hMFPFl7Bnc1flPhZTf/LS526CJO+96sHIAQXCUXnNo3ZXP8v0
+qopuY+F7n4kwEQhprNoXgeZdPVhfpZg3fLMr3+Ic26fchHfyYC0tQLH5GUjQldO/c1wFsrp3PdM
GpNIAslIe562VkgQphBdR1/ownuezOtiZft++Nok5WUhwU4K7+YwP4E3A2PGMi17tbHJRXlfxdAQ
O3K4BuRgTokSWhP1TRo+919WOnaxV01ENvEAzk89AuBTFFbKYpdqHZTGyAmllOTajiM3IssuPGBf
IpOjreD76QeyPny+Rr9dND9sTvOsulVk+LGEN2iU/CEc10Xfr2G7IV/fpjliaK3cisEf3VDaeaC7
9RfE3wLeQEhzmQ4ZtsRiR1eBE5Mz0ntFVsfjyg4BUzuq25oihFkm6IRRNnEIGlrNW5OAQGZssS0W
zAIxRk1CjJJ6OdadegzR9o87I/6Gjyutd6Js7B7It5ZQmlAgrITnwuJ4rzdwd7BMOaWiPI+5AaG5
bvR7E1YKzxF9B3o5Yu2ST2ksl3okrZwiOGGNoW568yx5oo5u+Y82aA++9TiSUa2giM+K9lj7JKdV
NBOoy5M8YIDEqggFCcCYRETWU2tyqJAglp/BmLHoQL12NQK4SoIAMYY4yqNUbZom25U+uAX5XPpE
p11Kn4oMih+RXO7MpRB0V0XJ5eBoXCq/xCqmvTbUh9ZtCDdwxqB3AvC5jYCIUTpklNw45x/n+i3E
gpi2yymrG2opmL4pp9M6TdESYpSptfig45KZcMmMAW1KghfDjLjlGbY4ipV6N+maT6Sir7Mth1G4
HZn2h96t6OOkVbf9g+ZgqrhCFEHPpc1lgGKnzZWY+TYLGidCTEzFPXb1SDqzdblYZX2psv5iStAw
gu9YAdawcRvC6jZBxk8y3XPsZoaj5CQExpHfJZFv8acSTrx5FL6CrWJiGYeqMXeE9fhhbnlGE51q
i6KQaZ5naACKaNKeSe/JlH4YJoXeo84btoRA8CIw07QssXatul7KPHjRK2q50CZUCmkh0lJkF3sd
SIhSHFuttzHp0YOj6bvpTP0+/V7cy90xpA7CBwXyS16suUcWTw8RW181H9HVIly/ryr53g0NUKzM
OqxmeOxmX+EP4lZ/AY/KvBtwPk2YaRc3RIykVoOnkqBQybG3hKZLTIjbIFBfhnTTWm+LZZeLdHpS
6EfVe5zq+xyWYrstUE4bPZJS15xwAAvt2tLZjbhiWHbdggpW24n7Ss045xOcUJ/cY43HU1mxbmQD
tOAce8fVoKInhYXrafZDNBfss32BT2suPW2hjnkz90UZ3S8tgRRpI65adgo0TTbWqGyWz5oe7pR0
9GWnvsDm3ea4xcoaaNyq1TSdFt1bxwky5wSpRdS7qrfJVq497QfRC1QBoThACcJpmm9BsexyDgAJ
mdrUrPbZRJQxEX1BBIIX3SV2Kq0z96KXkr1E2uilWA1Rq9sSzD0vHWtAeCS9gC45BlDMtCr46Jaj
p5AvQDPDJGO/o/g6+5K0Erdj/qQ1qo0yxkuSypsCJNKbdEBKByHcQkah7E0mlTm1yQc9JsBPwco7
BiENAwBU2Ft38yGIVHd+qZ6EsntpiMKL0DMopC1ZTftMla8b0WVZHEoK2yAZT/uYbXVLPI5KfTQ+
6gsT7mjsa7oGM8+eEfc7I+GLG674830Dd6Hl01IUHImOQZuzv0e/PfbQDGLTczrP6hAAcAfYENaJ
dc2OykNbWud5tnWQ1lZYbGhkXPBQ7aJB82X4Xr241/Nva47OGAenVCjvFsBcEsmsVvLaWRQWAYK8
SgBgUM/Zca8BmukP5JceCOnl7E5R9qJ0y7WWZFQWiZfhXSPI5Eg+Aw6dFlWq4nh9Tx+5Kdx230f5
bhySvZnkOwrBcYq/9oQYTWPcEbsW9Q26WOi7p24rS/M2AdufacY2Mv8IaDCRP+MvlDiTR/RL0XBc
qDQ1VJqaFhS/hRWboMcI4DQespwanuaR18Kts84NPOoupvCBMD810ztTDy/jrF7zZjpT06bdl5sX
Iv2aULTxapxmm65B8nKStzGfpv0WwZWcgoXqmradvDGarkUnXHUxu4/l7D7AQZpSZh0S44JTOI2A
JRaXxTFC+diNwQGpwYHddyor3uvk0Un0ipXviB3dIPO4YGLIoYAq+mXwsL1AAee2SQjOZ4SoEvZy
HcE51WO/D3S/XsIdn043thP8Z7kPrhHBjtZjIwiXQfgmWMgkLWOrAU9YQbhOM2YXhXwdnWxkXFse
UqVTHTS0ZNNDk+CuWw+AEiniqreAL2+67DFrGgAOwhaLMqr57CGSeJPNxcPHaEXSJUqky1RXFzod
53ZsCZLEeR7nXtdinZGCY31RVSoERWsv7tqYyXOisnLK1VgcTT4Fwcpqx8qHFWiQkCu2+NoTd1BR
q2ZgkTNaEBNxsOwI4PEOVuIolJypvVJHbQqCv0nO5LxUIVsq59AvZ8AEAqAs2WIXT8zzrPihavj0
Q31eVtru/DFVn527b0DbIngL7UxzSGFtt5yvIx1p0DjgB6WVgQMv1JA+iZ/BYBKvV21K/0sT3JNH
p6wR4/xVCeaDMvlxhcyeSEvrIEbLSZd5jMZPRSj4iAVjTSSR5BEOeQrrMdrpk7Lriy9YuI8dZI/G
OtflRQEbOObtQQ1eOn3xSoK8pk+vDfTFr7zBXInNCngIMBJrDYwNcsT5SNKEWtFwclxVGChhPKGT
INJPaSnRgAvVzgR/ih8LmDR9gGevwBu+Ei/Ve3MwHiNDfTJG8VlHPwFppiGy3dhMrzKOBi2fgP6q
fteYbPBC6BnpLrJSek75TvKWJPrY1JSJqaSm99nYPMti+hyPyqPOOsj1XNiWrMUrny4lCZZBhK93
Gs6NQlBthOJEb/d5iBtbc8FqEtLTJ36jIcDUMs+Jnxf2ZzQch1RmJ/FsACNcaC3FcLMJkY4Ixalp
TlEwyKAZKuSf8Ku3dYncEg9Kj1Y2bgRbJ7O1fSGyRykfjbp+iJ6UNr1PVIUDGv/vR8j0gi1Eb8QK
DbLsZZTk4hdLGc8AWE9U4L2D4LXwNLnRGMpcqaZDvZHO0nwBkiCk83EQFrufZEcn/rnK6fhkmxBn
tKS91WQQztSha+rQVCYQmY2PKAefdDiik6A+aa/Y7YliVB4aJ5OeY5lmWHw0B42FFqYb3x0WVIGo
wnwCs9zeZaK+r2E1Jb6RTmvPzJela209BMOzBiFphpBEMDpxwxsympODmHGCSr509SZ26onU4KuF
qLjpCR9F1IdbtxughKuc1dv4WCjGoUSL/cWk703G6a49jHTM2DMgGSN6DWJ8thq0tjz1+I1N9jYC
jWJFoKhDWXtzKA/ARXkQo/P0cSa7JFIv+YF9L9FwB4slt4DIIh9mE8EhHMSixWQzpI9AtoVgfFoC
9l/Wo4Sy10TZW/MHmRf1noFKeSSKpLTAIws5TAcu5Zo7mEViKF/h+OEK8TGbeJJOjp1vuvKMmjBW
toDqdWiOx/zQE0TCaYLTlrjVhJEWZb8jvmAWDuU8nBagyGpDcV9nI/pN5V2pMZRXC7BNkw/SbfI+
OBdZB+8VyisLs2FKp1n9FFqKl78ol5IgVumCmnBjwPNJYFNQ/y3h3n1BwMesYdrP5lzaClXemi0K
M8MAkrD9Ztb4H8GMlXz/8dh4Kxmdf6i0ruQ58JgpNtRVN8ubGLL9Yv87sPE1aXIob1AU1u26/lZp
84aMq7jQT6ONDP9TSPVBrkBm0aJW2NdJnIWWBsWdySF54QOgfy/RASSJN7J8juuta/wUTe5EcTFC
OKh9ZF9NlGzZb64giPp6nzfBLpwHypoC3j5hMoDio3zcmfaqQeBZa+LDrLLRAf4namAJkoW6F3ij
T5mR80IIZ6OxnDB5YVFC5I8r79wCiVFF+uINq19NIDqhLU1mV1AQvt8K95C29533SlD6qSr7O4z+
nLoAJGPDmePOh86Bf1LeDLVJDRHCIeiKHHWJvBftGlFwpH6LQA0E0EQsbKBCE/Au4FyHQdEsNL5e
rdbymuAk5abfvRYqqWZ1dC/uHVXbvOLdJDHTOKtkHM0HATwpIAMX3yaq9Ah0a7mxziZ+U+y1tIwG
1O18IPa+A9t0FmyWFGE7HI2gpY+jOrka3ceaQHDZMwmB58RKPE34XND9g22wnazIH6vG74fFb2Fb
aBEKi+yFxY7NfpCeMbGeCzwWYc0+h+BBCO5pxGZOASONEi5n37IULwu2ThvjbcmzbrGhX7DHmNax
aTAIhUdwCOehHi9d0V7pFYPcj52KRrudQGZDSK8NuwhzIUCvHb91lnYlf8Rl3gly4pSchVZ5/TSa
Z5VuYfRkIiivo/yU2fVhUqJzvyiocZFHM6V0AdMKiie2nepJW+lrG+T79A2LHPGSTMmDUKVTVWub
Kc3dqdCfyOUgBTktNljLrB20mLhKt/EY7Ni0IF83d1Wo7KQES1H0xcSPSU7WYo3PQpE8yU37QB3o
qmwspJXQJuxYeB0+li7owxMYalgEyx3z9LnmRJFwojA/iVcJtT4lpQHY9YjQggAW9Vp/06+DNwuY
TTVq3+zlkINtmRP8AeiMCdFrxo7DNz44TTdD3SV5r8d+GA+kEddH3pxjjPlOM+pDFxp7AYmdjtUF
MFrhpJzMojpx+vFzwSYy5ADCNjIRj4IuHaXVmBMCSbdeull315d4mOo7bbP6CTJmeNSeI4981nU7
BT1MKlGAb1/lRaOnPOzlPYkR3XIqZ/1ESMppitm0U8Bo9lm8GQnDwX8WQmQPtRWqA1rs8+SZsAnH
K6vlJmjDfdGhy4YLAgjEPCUK1pyD3H6VpzVxSTpiFQdDLBCwzOFgTM8ZLMEqNa4JhXrpo1GPu3Cw
zpbREUVwxUJ6qYT1AJ1c1ci6lPl0kUFSaOcpeJqf6QtulbO8xThyfD1URK7AqBvrZKdtCgXqQ+/2
E3istwShc1/qW/2Ujp8E/gXoMB8WmRf2xRXc9iUTprvanM755nVgB1OBRJ84qOocVKNHauKeuXRb
geOqPIRkfbYOh7c1Y3AjXsWtCpK+pVVvgaOXpApb63NuZE6KTySviejWBr+pTB8QHyiqwKiOK64r
uxPBiMm87oP+Frbj3ei2HZKpgCYaJx6y2Q0Vvd6CVSTanEj91XEsYFk/D5lyDcPqTgdI5J2sbL6z
gD6DSrgvABQM2S6ccnCe8x5C9Y4IylnbjxRJdI4FB32uDrhxdQ3bHP7IiR5rih4ApcZgEA6kX/WO
uRMI94g4RYhdkXwUacBZZ1KG/dj7CfmTQnyRcf0RyHqSEX8PiuypCZKmatsJJZloqjsCjIlYJmWW
4edDSthWjapi4eYKBL85TrKKcFyyFiTcJdScQL/pE5uASXeNsPSWmAx5bD+NSnXA7IhsofEEtJjY
T2vbOYOTo7FQAdcbxBRRmaVGAqFaMs6uiW/MPMaqCVJExFJPoLlCrk4L2RwulzLBFwKpWMQ7bZH8
WWTzTeutQKEma7Wdj684MIgUlKg0WYHEpG5LqXQp2uoip+K51zREXoDV8WllcnAkxlNuOczN9KJM
cvaQHaMkFLszktMrDcf7RTAe5ENEu6R5xNxEMpllwgDDBCKq22ai+q5z3k2BfvJUxISM4SG3RltB
xNTJCOMRMVVKBeUw8mMadLEFcCw4hLTmDMfIP2cyexhAf3oOvVUyd8Q0ZMEnbUbxBcGTg4GB6htr
dY+nLHbnKnWN7wG3gZvxQUcsyD0W5IYEyom93CsY5KlyS2uEreDQWdqpIvNCL20SRYTugheo0P0J
i7cWG2QFCaT/zfl6RiNhgTj7ssw8fQgo5xMzNA+2QZcawdmU67uW0rMYUP+gRbmqJc3YK2wLgQL8
mh3Fv10o2Akyt+/bsznbRSQuDXg82SUV+LLXyjShalo4XgKQSkvTeclTxqQX38sqDdZZPqvIstrm
0DXyMewR/hPV9vvUDyhfYkzCOu28xARiSyYDB7tCuIOCDodiI4lrMFd7l1vRmmODEVLHJh9605lA
kfXThIr52OM0DduPiG7AD4zOYNN4GfYtIVdReTeSV1j2Ca6iVWwIoCE2kcRVGduo2fl9sSJxkEFv
ObNBQxO0InS6yTxDn08U7Nyjelew7glzfSzj16DcjgpCdZUvzxopS3c7sa72WGc7rBzWsBtP5DAS
+Es7DflwQXw4psgFVpfaGHDoN4oebbNmcXQDM+rEHt3FBrgAV0k5W2ZLgYuVILYqOQlk2gMVigPa
O20CWgNFhLW1HlrMqeVCWL2JkKGyrmEy34u2OmWPyzCRYT7aYzyQ0c1tBH6PuSK89FLkSlRoFfdz
2A9eA65rrChIIU5CEIUvueSRpn9suZGYUiYc+/ykGNqJCrNRZAepgU6A8aMKC0A3tJHR/9HpEDME
/jjVtRW+AVBIxIw1UxQkr9eXjNT7PcCu0ApU7B0T8i7PKs8RySzUdQKskXhun3WiBx3WMpBtMR3+
dStPnanT5I3EL5PWrrC8x3MfBi/LIKPlIW5oZ4pABe0OL3BOl8F4WdR5L23VDd+3V79m1A5/J3sD
1VQs68Su0yWMI1JGp81ZtgR3mvI7McjOpRRepEy+mEl5bdXNuNBsTVE2xx9pHaHtv8YskQuwOjAu
Xnit6ctHjhXOlzz8CvN3J5EensYKpyGMIlsSXpOG7wnjew3rr7qQxrNNSxLEe8w4EnMX0m3IyttP
aVIfA8HtSHBSNo7efTF7IOsPJbUC/QSKA2TKGjjD0qUO1b3x0Lpk22/DFp0z0yvNW99MVKx0FjV3
clonYPrNppXCa9aZ93L6YA7t3SuSJ1GGVkaQE0u1uG+mmgOorZryqQKNmXCTdZKX5Ui809dFLanu
ND0GWj5v6QKGh0GJYD4NSJiJ0whCUoSXY1wXx1yRKQ+BGMU803ccOGmXRhyczUhyDLB+9dFdqZb6
G+pxEnF3CdIkgWZC26IhE0HC0kiYB9IRcjtBY7F6MDrsnguscNSAEXWnNPDnmaWd7BZR95tGwZfW
oYvlxOdOXWN/1PZdzhMzT/tCYI/LyqG0npHt607bjXK3A8m4q+5V8sFUjWNk6SbDst8CVYPDX9YT
ABacYatzcIcu/HvVmV2w278B5kW5TUpitMY/qp6x0FQiDi/uOP5yIOs4y1caqkH90taPBK7xZpeb
gW4EAQh897FGkhZCJ1jv1/DRTilP/m7qc2rMdalSYf4YEBvODt/IEJVxHoajnaFekRMoL4O6pQ67
u0qjvWa+g/wA8wxEUlAPL7HNVnGbY2ACqGw9/a43lE/rCB950lzp1TQkAbz8XoY9SoWcs9QCaJTs
L7PeCRtRL90Ba85oEnaBjKBcZickGxLMHO81GTu962EHih8Czur3MWxnntgu9fTaq2dbPTVeBO1W
y+8A3moQwda8wztknGDVK22jnhziAMJv7CgV94CyIs++ht94I0aLRjRbhjTUDjx0nwR5tB02/gO2
9v01LZ1FIZdQ2DBVkb1LBSGHgbod6FgaGfpEguqTTReuLlg2gy3drpAuZqItO8YQgLIVTpe0jnyq
XfmUBvUGZOJmoIBkkgzQERC5JpY3WGpCOl9c9fIgn0ykdfJpteaTX84pYRMova2gDVok1ziCiqN1
1SSUzYvXNZp4bFwVuK00gFQk1sOoERvblgi7KqejNhXFAXEaE7SK8DQm3izawUFRwtxe4TYLGKYZ
/A3VmHprRFBAXE7oM0a+bpsRn1uU8LdsY6K7sEGgkmF7PPaFSnyq5HOg8XuaDLMZ2n1KXUHqOfzj
0COPWdzpc74f0NWZGco0UkUQLAb4YrvpgRSRY6VJx/QOyQ34BmFXbqKLZuhUE6EkPKu4R3SmoCwK
Sf/BzB6j161tOe29Cf85iDlpxt1KEKTgDrPsphQzMuqvIvXXhI5sl1ewOu7DCsi53bbUBgPUwOa8
M+SUQ2dLRJirfVRmWpVGeBqq9khDQ0zSLbgCz3oMxU2bKPeVpHD3lS8L2fLoHPqEXZZNOUa0Dyuj
Jdz0YU74crkPdJwUEZK251UIFsXk1c3z4UTzOEjBrEKYmWmhatV24p6KbPgNcEniUG8Sau4yy2Cm
MZPJ+NYIWu7bbc7zJeVsyb5ly3Iq4vjUYvqqu+mwROqu/qJE1Lwmdk/fY+isoTpqoX4K6j3A4gw1
KuqgviKmCCetmo440Gqkv0JdeAaPvp7IrqbmZMTiNyKbreA21/M26z/JrE4ReTkx26+MPHeN0liH
gDKgTxPE+P2R8bAPdfGu9OGXgXzzHl9VIVGss3tFdmOB6ZWXwShfdBXVvhnsjO4p73d6dNAAnVvJ
6NWc0lJOWMUi0BvBAEezvKN4G31uTPEysT3stHY/G5MTgjDRp/AjX1IGKHK5K3g5DHacEZr2yrwz
6WZLGgFTyMNidPV1JNTUMPqTljLz9xg2WQzQEpcYtVsxPZZNDaixvbNOSghhYngRh/QcqvIqxrlv
p+4hbsBLEWOlUYQLLPMklMguJ/rOUngOxOBCEVgcVRgyEqmLC2fYcfvht//6x3//19v0f8KvYI2y
OaRh8I//5t/fQNThdI66m3/9xyl+a8q2/NZ9/8/+/dd+/o/+ca6+Fg9d8/Vrd/pc3f7Ndbx//4f8
/n+N73zuPv/0L27Rxd187b828/1XFEbd90H4pOvf/J/+8Lev33/L41x9/fuHt7IvuvW3YScoPvzr
R7svf/+gS9/vxD9vxPrr//Wzu885/5nzuYg/3/71r5/b7u8fJO1vkmVIFqgqSTVkSTc//DZ+XX9i
/k00VMW0VKg5oqwruvHhN4DXXfT3D5rxN0OT2VPIsgHdj398+K0t++8/Uv8GZUbUdcOQVV20FPPD
/7vqn76f/3xfvxUoV8q46Fp+8Yffqn9+i+tFGSrYT1M0DdUkE05TdV3h52+f7+Mi5C9Lv6PtGvMk
5aBYi6cqOoarsFzLNz/ci38N+uMgEp/2L0dRfx6lAfLYh4hAbZpKilcQLQGVL3rBJL4tHbpeyT8f
w5+ewh8H/OVVWeJ690gKEOX15z9c1ZxSzELipdkWFQBYWtUpNfbvXBNfzp+vyVKx7WKIlFTpZgwj
0Os0EVSN/lDfMBtvYKbuoRC6yp3wTCtu2ks2OCi0cLv05Z2xefb+NLYkM7CpajgkjZuxYy1Cyl1z
xCcTesus5RKihH7DVj35IGn2O6NZ74ym/3w3k2YqRyC/PCMuZwdbtWe3u2QewF5q6yf1CzLBnejQ
Cqw37KfCP94Zfv31t4+opMiQ/VVZY6m8udjOkIcuNnl4VOmRNdRWnNBlK5853SG1Q4KMdrAg/AbJ
6DsD/+qpNXRVMRRd4ivWbp7a2iqblmogAXOUEReHaNsX3C4bfAtudTJ274y2vmm3l/njaDeXmQqL
ZQH90ylMjO7kFI70x+ALNpnaOyBhX8vDX4/3qy/1x+FuvlRUMxZBLwwn7mNf8oFobXWv2rb+Xw8j
/eo1+XGc9ec/vIppl4WTGnATIdjcyXZkw9fcojx3AweJt0sglb98QoXz3u381Svy47jMuj+Oq2uG
peBGgIhIkRgtZZvCQaSYnAxfTLoMllxt1OWOjAM70a3/zXz34+Drzf/hopdC7pS0ZnAAbbv+KSDe
KiYwBBGLE5Ll/Ne3WH7nUnXx59E4eE9htjBaunzSS2qqp3iooDQTyj5uZ5XCh28sAKa7zyrTUSCK
0LMKJyTPWUIkP0YOCBJflTqnodlqFO9NH796f3+4GetC+uPNqDOyG+OGj9e6Ad88KZrKpvuDXCR1
I61RFHb5gEBdILrlva9h/Y7/4pXS1xf8h69B0IpRwauuM3Et9EjWySuy+5M68hbjWbJ1mATtOT/j
tH/von/5nRiwjjUM1JZp3jwBKlbcxBi4aFhSvnEYfOaNK/Ga8Kekyzvf//r9/uky/zOWdfP9T4CH
gRQxlqYFm6w8KmLBZnY3WAqiKcCUe1341kgf43Z1hqMke8PO3etPrQGrXECadx5klCzje9PnL2+B
KWnM2aao4vj6+e5XtaQbhaEwb8Oub69EYWGUMTfSc7PV3rkF60z8pzvww1A3M3W5brvm9WVvmj2i
WL18b7H/xQCWJEkY2dkvmSxGP1/LPOE4m6gsf3+GW3t8iq/o1B1yxTf9GTXK3XsPkPaL5QDHgyqx
+5M1WVRu7p5G8HAtFBV9tjZSn+SqFL+pa1D21ITxXVqL2W5KxMSxWmIt+hoYkDZOxrO1iKsLhpsH
tymWN3HcmJci78fdTFWkIDFFGB96A1mk2A0rj6YN5kcjz5UnPZXjay80WbXpW23eW4WI5qNPOxVy
R9ALn+hsY4hblvy5a4lhCTOEQVla07215FG+N+q5AM0nasaLkHE6Il6wcgRVJv9WDBES1KllFwJy
XxNlpy8WKWnLTRUMrwPR2givhNWHkDQxkbRqMD9Z8ENQtcZE8NSL0Rs4EZZ9bSDc9v767ZF+9dUq
mmTJmqQYqmjefLV1LM5xPC7YHzl7faOw6KF19lG04y1dtuXO/J+sin+emQxR1GRTV0xRlCit/vw8
tXXdBHrFoNNb72oe7WHHIiELJR6M094BnucHrrgV3p+Y/ny5P49881yRf63Ect1yuQ/ifnI0T/Hz
LULKNwMHTWfHdEbeucHrtfz8chpAARX+t+6T9dupkKOMqKN001gM9T2NaD9Y01w28roYOv17c/6f
35ufRrudDE1yuJpwvb7aRVtAz9ZffItdVE/q+wbIEjKkd65v3Zj96foM0/rnXG9YNw9QGdM5W1br
PNHIbE8zT8nqzRztg2qjHzt3cXPHFA66aiDqeWfoX97aH4a+eYwMGh+UABh68hSv8talFTsicn4I
NlAIrXfG+/Oe0RA1kQY/M6CoMh/+/NRGSisY0lxr9uAxo2879oyq1+DWeuey/rygMY7KnoHHRtal
2x0/oFpZL0XGQYOzRf/rk7myS9gpvLvp/tUN1LT1EAV5SzZvnxbcYVpZhIykfyIJ3W9Puf2Gnnx2
aPNST3vnutb7c/uk/Djazf2roq6KopLRyPxxWXl99WPHikiV3n/vBPyLfbehaqZqcXKyRJNF+Ofv
KlhyFUXXpH5fsSA1eoK6pYE92DTWWblGB5EtCEOV0l/zznX+Yor5aej15z9su4bBqCzyA1VUqk9F
TUpE+s5L/ovnUNUVRSTTnpeOZ+XnAYR6qdqpNHjXjsFe8ulyeZL7/j381XX8OMzNEWkxUnDBM9AS
Ye7vBnHZjmP79Z1H4heTB5fCBtE0DVlWb5f5KClKLQgYA5CqL9abtTqSEN4JonoX+fNO/qM4/W9m
ZE2WKDmxBFmSdlseSTkwsGMkv3G00T45tFJPJC04k1u4sffeQfMXd5HBkNHqmihb5u30yK5AmcQw
hizSq+C7azuDevrXd/G9IW6mwVxt5ox+OOWQAMZgQf2zvP/rEX5RwaIexz5W02VVUjT9Zj9vRBgv
oLpSwSL4Zqe6EnST7JvxJHqmF6HTfGe42xlQoXXL06Aa6Bv5jm7PTCQcULGLyBqCcX+I4uIaFPSf
hrz9Jnao6AwgHaIQ6Jty5XEIOpbvdz7A7S3lA6iQMKhWGopoyPrNK1bFZZuPKgCLdfMe79V6g3nM
RpkqAzzGeLOFe6q/c5D9XjL7cX68HfTmhSuDrCu0MJXspd1Xu/XBDF3iMhJXhQhhr+fnyrZ2774O
v7zWdRuisnXQeON/nk6sOdfloWDY9BnEz1d1T4VpX7zIj/oD8ms/P79XFPn1gCq7It0wkV7ergNE
WAWBEUt2mRMZWcDhRKr63sxye+z+fjOt/wxy81LUgtxFMLAlW8BBqXmYqfflFkiR3zocu18Jt98n
J8356+fmdma+HfTmVs4lhtIlZtDsiIrOx/PkIRR9d3W7LSrdDrPe4B9WGKWfJikbuIGRdg+kISqu
EeHdvC65dvrrC5Leu6KbF6GxCHMtUq4o2a3VAxr9A1Nm4Zijbd0lcH7ZmuRvgFtPS/L/v2P454Ua
7IX0tR1wO+2IgaUpQpxJVOnqu3Zr7rKNtGfPZQNaf+dKf32h/x7KuKkiGFNa96HBhaL62PZb3Db/
l7Tz3HEc6bLtExGgCbq/JCVlKo3SKU39IdJU0ZugJ59+Fr8ZYKpUiRLmXjQaaHSjK0QTjIhz9l6b
K4M8fPnvG3q64J1ckX3y7peKlZZ6G2m+6cT60+C0yU83FgbOwJg4pP+/sU6mQFxKPXUFr4mGGIP2
cBrh8Cxf/z3IXzut9YpMlY+1Y7quSxfjz5dRJuWEd5kbJ3a95SGr0TfLBV5pC5Yi1cUNhHlfe284
Wp3d/6/T6fSDaXKmMnk7NKGr6zP9bR5gc4fz1vJ6AD+NL5173eckuV2NlNf2DqM6uvwzF/vd4/tt
RO3kLRnwvE+qwrpgH+ZNvS12aeg7SZBdk0IOZ7u/QA+g3tfjmSf51yn9Pzf5f6/09OiB0aXTnTRm
GhIretQ1bDXSwISt1jm0V6vNX6oKDx2KOHlhORlbwzArcQAIRC+libjFzYqQcNIsu//3HfnuU8TO
wGW5pJnGEffPR2CaSzkoOu/zOBHMgoXNuZzR/akJTDDYT/8e7LuF4/fBTr57k6vpUR8zmByQbeSH
NB39f4/w7Rq81iwdR6c7aZ3uDUXcCgCv3Gh1311KH6EWpAIfztEGn6afrcWQD+PuzKDfXtdvg54s
/GR8zDHUDM03Dg4OYkrFfhw410gHd2C4t7CSz13mNxsslnpLY2vFsY8e65+PTS5ZBfWYEcUOEPQO
mtB1fJFi3TnbiFg/Mqdz1KLYw+VZtiFO5+iIO6XVc0NlSVx3FstF5g++Qmh3FpT+2b3MmdFO52c9
Q2KrpvW67qdgbbN0HyLgWxB0x9FzztzF0yrWOil/u7TTSdkmKnNuIhBCL6CkI+1Ggz+P922e8k9v
RIGdeU3WufSPW/mfTfpvnzutlyn5qTgr17YnzopNQx2fGGrWLK84QMj/OjPgd5P79wtcf9BvA45V
kVeGY2EjpCOnBevdzKY1fXafHYUHtGkLX7ol2PkDMcfmzODfbeAs0slt/lINzgN/Dj6FTmrMGpsa
6pDblnj769Y3ropd4tu7dQcegQH3xMW5zel3X3hLaLZjUzQwnNMPQJdg18Eoq/k1+kRHtojb5cbN
2+OZyzs3zsmcRwqbGJHGmzq8ytsOozId5QdtN/1CR88+H+ZXcG69/O4zYzERKUNyttHd9XH/9jgX
xRgatWQ/QB0GLAfCx858/PdlfXtVlukgO0DTgWP3zyFsvY+criaauRSfZnh0pwdDO1fj/HYMmkp0
JBxbde2Ty5jbQpUakhKsU/oFy8FWOuU7Rr4z0+3vu2XrvNxoVsz/HEJPhkFHp/c2tE1MzsQUiFIp
D1i1w82/b9g3KzsDUHunQaRzrj496qZp67RktC2+qXl9/j8TW/Ft1x/hRQYoVv3zpbhvrs3WbVf/
z6BriezPx5RrKFtlwqGyUz8t4xmH4Zmr+nvy2mh7DFdzEP1QoT3ZJ0knnCcXTRzrS3FrIHghg5Q1
myzgLSG7V/HOOqbsCM+ta99dlwCcxI7Qthzu6p/XJROzSZO5WnzFwAYGovX2zHX9vb7Ytonghb9V
jQLSyY1ru9p1x4Snpe5FTnBWfqAOgj9dbHukov/3cj7FB8ZzdIqYSDuN01IwpszMcGJrplQ1buK3
tX0ApaJ5r4K1ln9uQft7Zv052sk3ScI6zE1HoXHghl4a4tZ3SSnWlXOFju8e0+9XdTK1KsroRVfE
iy97UzuUoZ69KImWPE6DGHZNLEMkiWtC0Rgut7lCvkxn9nXQt419oY7zEHml4sye3inZmUbndz/M
tmy2fjxa13TWG/TbF7Kb9G7WS4c881CZsMTiKIqFGp95i/7eNzAlOLOwYeYjrJ3WpqU2ZhLL+uB3
hUIS5NFoH2kdzmvcqHohov7MFv27p+qaLivo+t3XThvRCwc3MxrQPlvho4E41OlfrfrMd/+bU6Dt
ssmz+By7LJ2nd44YjVotsMf7zWv6NF3Ptwi1iawzCUfcIzHHWxiUyIaKj/D9/z4lGZlCv4Ei0KQg
8OczkwIdt7no5Ntj7TiY23Kb7QCU7OMNFtDdvwf75lau0kO2s7wj+l+9PJGAiVBabcYhcHCjN1uH
FX1miG++nAzhCkF1X3CaPpkbZlWlsyu5kcVCwsyLm28KvOPNmVHo73Bb/txM8sB+G2f977+96qOb
kMS9DNw2DQ+xSmBDqDqX7pLcDo1535uTDEhvqDflLPE/w+NA3t69msWMmS9TkPaYKzVPhXMuCbAc
yk9bC+8qZo0+q0MQ6wR6S8T9mKluqgQYSF0EWdxelYq8tQaU4HlB4NwssTNDIfbmcjpUvTzERvw+
am0XFDi/wiUHIFm4d+seM1LwOk1FeCVi53bQSUewKACnLsgxQcxuk80RfHpwBG4CVhF8S5odrYG8
ZTskNgBI1RA+lYPruWRF1GB4+pEkqCIEIhb7dh2h+SZZ2pBPZYQuq/pgH3hRVY3XKOFFic671Dlx
9nu3lZdOCEUzjr3BxI6EiXsxegA8e3f5SLDxOs7GaH/2bupr5n0Uh1uoRp4Sun5nTlASEenX3QXW
t36EBE2p1yi5RAXT3XUIaHVJfupLdWt0iCys6j6UIxjk5ZoNV9CrMtnOLlvEvHZJTm0Oi6F9Dbjz
um68DCcVPxokrfEtzx/tnMQ/SnQdQvlU4YRAh6NwvEUccHYTymp4gMN8KwHlnhZ8TYVf5OqLCpa7
SC4z0rWnxn3tzKd0dILOvSsJt5/iLOha1p6oJ4Uoll7FN8yL+9YvdfkJjgsnVYTQm8g3QG4c8dzl
2PXuRqvpyGqI5Zca5N54mNXxMa3w0Yp83zbkY03pISGPxB7J6oC0ghEgcPofdj1tq7Jb1e/ItdSN
O+QbEwC8nFbOVfjc5kYwxMm+0HDNYm4F0RxWEfgq2xPR9JzrHZaw+L5zmtdFNh4isZvU+cxMboK5
kq6bOwB0Hm4xzPK/lKG/QEPypQ7j4xDvyhTrfmbdiyH0wbbyls7kJzVHN24PWf+g5OVVUW1y1Xke
CXEaYShNZfY1yt4LU7T35kCwX0FsRfkrLEC0cX5a4ow57OwdMWz78FXPdcR4pLYQ8GGMcOMzyOLu
8sNeV7lsJ6JntVI9AxKzstQ3eWdu9CK5hvE3d2RJxuAxV8xyt0icxCBdSWUz29Ev1Xu7eFKM3l8K
zBzGTi++qmqTtNeVyx3I39WGPLlcPMxTuZltCbBfvdFIRR2Ut9x+cvqEdD/sGVi7W+IPO5jzGvHO
JgGpwIfUWPNq6yGE+TKTxDUQKJctQRc6G8tCB1thj3d3dXbRWdjZKNViVmld/m5mfP2vZXkQLZHf
yvwigXzkYb6+z55q7M3yKYt/mWvvr6s9wzX3MTGc9rAfiVUjarkgq93CJ7eMC2nxX3I6pE1JEnS7
7TN6xxhCs+nT5sgdziT9hpXfCVLVzdyjbByUmAgjx3jW6u6Rw/pRS52LRqwAznqTOx9EtIJfdTaF
PVwYkk8uTAyZAZ6cm00UNz9Aet9IJwoGiAlKgsG0sl+VTPOcFG5w/CXr3g+haVNxwIwWlJaocF08
aub0UOFvL5CzUBSz+s/e6C9J66vC9GpsiUAHnjmSzToNX8AN4Ik6ymMicDgL7XWBXQsGocFVL2wU
glPmEnyrM6YJEaNuABKK+JB2oNfTl8mgj15c1bn+04jilzAcgq6hDBtfWOyBhfzRoePRpodWg5kl
rWfJ5FwgdMZWS5ZNh/EGw0l5zMYH0+B0Uyr4bdp9E39Y5P26oJjGuWJS5Ddlod+mcXOMwTYbBH5w
NttoVjbfLHW36fgyJCDHQSMsG802CC6XQACapL2Kug7QmRFlt0VlpP2GNKQJ83qZHwYB6V+QgnTZ
R2qJJNOu0zfTTcTViEYJt5h2JXPxZibz5Nu6YrBCDF+xRkpn1K+kucfCDIsVD/daQ3cYIGn3mfHQ
uePAWmYB1qkNmOSRZxm43sd+22i7TjYHq6zeZddKP5afXeoSgHpdqNnOsq7q9hGKewxXfvpAv8r3
7touxyvOzB7pg65XwcnyytUvXbcwkqUkV04bzZUPRMQExoEr2plyPxSCz2P9M886w4vs/q6MtK/M
1J+jcfAqIY4R5iPFsV8rW351i45N1YAUEsfDIY2zQ9qLdiegQfq1UEjB7IGU1aLK/FIu6VdSOWQY
qlqBoF9p1ncrHQckPWOa/Zo0c0ZiJko+Vp1hmUGv97HvwKXadpFM/KmPzFsFS8We5MXxip7fXAas
sN2bXYEQ1hMMZWZRo3mrgRkD/cu8JHVpdiZ8Be0aeNbSNmhkrQ7IEgHadJobIg5iQwMYLDPiDfRZ
Yt9KTb8voLfMg7SeSDLqSXuYWaPCsNlGJug/Je8Jk+sSPH1mHu4QGWBIt0bM0Sa4+tFdATqEnQfS
cGt418PU/koiE5H9rFc7cq2aoJTlSKDqNN0YVQRyVZbqpk2E7Q+50zxkUQaHRI7JRhoAxSOr7uDy
qcbC26fTpGJzx8G3LCbFOay0NNZnXx3ijd4B5limIdpBZa6u5awmZGRY04vT5j/jobvuhY3xs4hH
/GfztR6FQQL+RzGzw5LYqwvvs8KWNESwX0tMWoTiLOCdKMMTR+DCMVbtn6lSbtyOyJSI+DghAPEY
fF4LLb2dMJWW+kCQUjrYra8pifJUxnANU1C7l2KZlM3/w1bWMTQ2/6sF57QEoGuArl1tYsOOh2sa
xzXUK/eTXCzevwf6SzvAGRYvyrpnNg1kuqe99DLrtDw22Y0svbfqmVjAb93JW0Urzc56ONej+W6P
riFoRKpFgfsv6XFkhxllWzoD9giDVSgjln6RkVoTmYCK/31t35wXEZCg8NVoZuOzOdmsp1HP05Sr
rTTWrcfZzuTRiOE1/3uUbw9XGjUNSgAWx8XTGlFV2Ho1G+sdPKwibiRhV+2N4rdc2ONAYwLdyoGY
3Z1Zn3l2317fbwOf1GDrxJzYp9nMttZOcHmC13IM8prOXN93wxg8KYqSnLv1Uw1qOIWYNU1r/J8m
89xjcSF8Cqz7NZHg9PG0N5Kn/j3o32M6rEU6WmaKvfR5Th+d7PXUKXHZstCvOeTPjt5F/r/H+PtV
ZAxaBBYlV076p3OsTNQ60yBZ+7H7rsDvdZEkO/V05iF9M8EczcG7hmKGQbiDfx7lKmJlHd0aZt8Q
4UJSUmL5Sx1dMhOvFmxLU0X0BYyuZpgyz4qVTx2kXpzHw5nfsd6xP0+Uf/yM095LVxVaTwzc+jOu
JxcHhnGjqDdF9UwW3Jl59/fhlaGQDlsOJRTrL9Eyp1QDZk1H/RL0/NLe03WZlftcf4O2OSRnyjXf
Xtdvg51MAsMM4z5M8aeH5Z3IXxb9HUOlr6qB6H/+398X5PV003VrbaiePEg1LrM5DQsCDVOH80m9
y9WO0GT58O9hvnv1HSgyYq3QM9tOXv2a4q+oBJZw+KS1/t63L//+87977X//809KC2GiDQPUmNlX
yE2WGQmSTrZt2Cj/e5hvSufrW/C/13Fyu6pY1TMSVgj5kqTKb+rL/wiXrmApLA31pv9uMZ4rMf+n
hvzXa/6/o+onpe0lAV7Yg0jwgQNE76sYLiLdCLI1Z9mNHtRgeP59nX9XhP64zFPzhduzQx5LBuy0
21kQfFAGffdTDOe60Gtv5l8XdvKeW0o5DcbCOE3vm1vtgvMf+u2aiPnz1/TtnMK7q+n0cFxW0D8/
WfSPkmWZqtkfSp1Vq5o6k5DErr0mPTm7UBWRBbVtLedqhX+3val/YmFxsbIYFA1Pho34PPXG2tNZ
a4XRxaooGrfY2C/OyXy+0RGsAgIwjbQ/EIzoJ3NMGVcXSMYFQqD476GIpsAFZd5QXL5QgRvqZwRM
300HXXUo81LAZlaf7hImwSJdxcYCHJGOqYottr+FpB+0BA6jTuGQdtZO8c1MR0hrOXh01qbfqZop
qx2aQEm/wPn/RVCpXIEV5pmHdm6Mk9eycRfQ+ZmgWdBdu+IyyQZ67ed6it98EhHpkvyOIV3ni7L+
iN+qoble9DVRmWQZDb6swmPROs//nsXfLFlsNQi34F7xzp8WyI0oiTnHL5w8yu5y0uvdGHWcelNf
icYrW36GfeL9e0QNCdbfU3o1DrsCpQezTD953ytYUoDm1cnX9SWBpS3VK7Mun4iG1knUsh6Ekf8w
9AyI2Vj6eTw6W4IM6Cvp8yd73jdCUdQgJZrDy2X9q82nN613fixl+r6egYPEyssPi/TvQy3GKICY
c6NGNmEZeXKw1yZKPH0hx9CphFI0WcLi0qU0QjLp1SztH1Y7P2jw2F1nRByigiBXqJxNDkVRt14o
usJsURQqsKHzOsCqHiyDVmjCmVBTrMwvigRySEX2IGQQWHVpE3kZEMwHTA0dQGTurF50z2VtdF6r
RvCCizTohoxUhGngSEDYMJWXWb3VQyitUTVurDIXPnTu2atLUusxRWOQbPi/2t55CONs9IsS1EqT
2MfWdC7KRr2Rs7waZvcYFdgKnBkTSqY+UXgi/YB4YJ/a0q+lJ3DV0iRC15I4mqX6Uae5sSsSq+JG
KSPFyGII763eurfV+r3qpw0RMcHsaMUmWhZQ/10N1yjLCt/IzT5ANdBe1JnxTFzEoyHH+mbJSVEm
g63aaAkhC02lOY9mTaoQ2fJ3ogvvCzOen5MJhp1I8w7AzGLtQYaKo5n1BD7HTQert4VRM2Zj5w+z
deem6oMOqpv+cK6A6XO/8pLUAuAbaMunPHDj5nOpi2knKEwGWQLmRFBEFmqybDJOz3uoZncTUThB
6ui2F3GviBTSITEulOmzuIEY0IYAe2wjvhqdHJBwDU65ScvrochquCXkeHnRQr5R3rkfQ0dODJ20
8HFoePa7LrQp1FTTU1UX0UPUqoj3iWewlKkLUL9dtn18t2TrA1Oat76jhAP+k6QAoyY6z6ClGVov
6UCUtlVi/QQFTVDk5A9GCAXIvMsaSW7NHANvMw+aJK3Do5r5ThDd1zwk80Uvq/deLF/6oHN51aOd
Eg0Mda9TOgJt4ufBcn3I1dkmzNsEFm36lUmZHqVdOY8yZgB9qOW2E2bulyYpiI62zWBjsaPtrufG
qjO/qqs7E0Y9d8W47inNOUa6lenPehiuHMJDBiXf5z0YqNm+Vds2vKUGHehtqzzETr1ZOCx4hlZe
WUCOq9C9pK5yQzzQreicm6jrj5VKxSmjz2G00efgdl+Lal+MZup4rYhSWEHyV2ua8aYj79q05K4e
Ow8T8w4t8FYCuHKzgUBXHjXojPmBSsWmnPqNSkoWWvJ9WWS4RaJLaQyPsiYoopEaBe3OOTZLfwc+
eJ9VfMOHRMYgB4tjzFEh7puP2uk/Mp2ydEo7xiuKeiv6kAlv3ZoCxCSBviEs5WFWSL/i2Xo6xckg
rYkNVNMIn4+jPrQLFdOCA7Km3xnj8iDVtqCUCikujt4iE4BYnQ9PCO0oDTmVb4egiC0gysZw1wl4
NaZ9Z1Q5+Ytq/N7F0oen9sOM03sN4phsSAuM0vcwtrdZOAc5eD4JRCly5205Oh/KVPzsGsQOpt4B
gyL8OMxjQJ5x6blh8V7YnQq3kJBYcCSEA9o2AFWN6MMMXyflR8iGJGhRIhfc+BJMT22RwJUShdcn
x0VLyado8Mgshd+0FJRGU7lJ2/GyLWDDzhTKC6KPQzxiuX4vZ2zuiqp+tJ3dEAIap/he8RLoyUSu
CdvU0q2FP85U5k12sk/TSNMkbxRmfB7TEjFLr69jdddr8sXulYdO8n1Q48dJLv7sjBCj1D4NnCQ6
kBsJtEncGmoHq13uRl6QlqwDz6gaqp+OfIwiLCn9ZOHHsyLYoKTyEpm3nbJ8PxXyI2/Bmyax6UkX
RGvJA9noUwGFqi9202TuUtifJCC/qTKEw9iov0bXbLeOSvx1Sh3/olKN4Ss3IhJoND2rvZZM8LAI
d0pM23RWjoC8r+YwpS8yVtaaxql4nbQea0s+1ISN93r13Cbj68Q0K1N3v8QwclXz0mg7pQbtJDdG
FlIwLcPpMUyJlVCzBWZTOJb3Ts8Qtb7slQmIbZPurIHggzlUUcdZYg0C3GQJSTF16bN5v4xL9djA
y/JyreQDhKopj/2UpLpbt83GWyl0otQUwIy62bzJFKG7pDjNMXfTtDbAyzKNAn3RposyctPrLonc
S72Oy6Oz2M1VsTTmfibMQIzDPulUoIKFE/rZBJiyFUkD81pqfNvGuNy6gwmHuBlrYVHFTWpkJFre
gSMEFUo6TQTtXzXGX1GrvbjkGviAZ3+NkRIUoNS1rjhkqvJQFtE7uM/LksOj0S+3xuA+rJM2wMqo
b0qxduqaJ40gHl7tanjTpwacVWSIAEHSpx4L+oVE0G6sRpHwid2gNkCbZ8tLFmfPcznPO0793pIW
ND2hUdNHWl60SbBmK+2VoQJKCK3ugp7qr6TvJbA0q2AVdtDjOI6209QFxu8ip0C3OtToowhB+UIc
76HJBhXZSnMXPvc1zSlsTWuPSMuDuNd+tEIUvq00mUfG0jVQ8ttwdtk8NAlptTSjWrU6zqZ179Ji
A9AFKVyFh0qgw2cMlVyk4qgY6qViM9+0uUopFzT7IZaTn+l0prrmMY+rLiCGcPLVyfqIFYcmL8Q+
3xYlNBd4mg0xJz4W3ptQqBj5Re9NanFQ3fq2hCJCXR08d2tJks9HCZEQRTe02i/DXi61IttY5O/6
7LDuBr4dntBKKGgQO0M6cWFU/ugzeTm70aFifWXj9s5d/dEN8q7rE9bz7L1RGoTG5JCBIC9LL9HD
QztUH6Ey3iqE3+xFrALPdLva5zhw3WUdGHWNRIa5wFAJtjam2c6O4yWPU+CXznPSq2+OTo0Si1VI
5LCYqeubj7KqgzJpDlOrH9UseVbN4b6bxheW6StHl4cG3JxVDj9SzTiq7ryXijiYJbXAJQ+f87w6
qFGX+tjpD0phyg1yxmNV1HSM4K9685hqHl3qPR5+ALZzU3hV3u2nikNYmEabKjR3mt6IYHQtQkYm
I/LCMTk6udX6jdkJaGfIhiVrinToas4oDWnDMtPnRtlOjvncViur0viqFuVQTDoAHkvmz3OSlvQZ
LcNnZ/GGCm1jtwbswV6td2xs9qLJbpSGMPHERYQDeiOSgACS5SWRpKu1sMv1JnQD0Vg3qilhIsfm
U6KoRMQPNlYb6NkrlarnsceQXELoJWmTZ9uuS+/UlkdULBdD3Ay+EQ2XNUgET1AO6YWwNiVRME3j
fOljfpdaxWdDE8cfLPk8zlnKIpE9hFlDwqIKDDZMH8eWtgxhuVDqijfWlJ+Dqx9IOhw9XqW9pNLv
GTwYLzYBktITQY8lDKLlRqKynUR63ZR9Zor2g445GPSKtUiNf/GpeRUSU0A/Gm/jNJNj1Nv3uqaA
CB7Jr5Bx90vrXaI3ECBcV0jAUoVgX5snJCJ657lpemmcj0Gtlq8UBUiYiPtdJvRnl0mYqoa4jyZN
+oqMLiMo8z6HFXjJpB2Rb5Sb/lzQ78N4Q9BMQkxbAumBJr1DME0Rdnct1imrDl9YjLNtLNXLJRrj
IxlbbDlmNSj16cVshzTIWuIo1dgxmJNqv2vdvNwORZh4phaOP0YZsc41w50STkUw6BVp8VqoXKW9
89Q2E2ci9lJ9k96HeXSxtFHglib86XUpL9gCKyNejnHsrQvmFrLPenlAUgA0suBGLUXsaZn9pCsx
imTVuC3y4taxZ8dftBF9R2uz4OZUssmaiEhnlDD89cz8Wa2AjDabsJ5ObuHZw8w32SYGJuUEbXTv
hkgSANnl65Lwfo4NxzxLTYtgqqjdJuPPsEqgtmRkcjXl6C1ueFs4xZNcJPGrerSzaoNw8kQkXtYP
l7FkBjXzz9RoNtnUI0bnNJhAgKDpqTw0SfdcZxb7nkbcxvoog6YvrxCm3ZP/S1Se8dBHw0thi85T
C+3FyGg5NKNDYnbMUl8Z6sJIPZPdCj2pltwYkRDrOe5HLb5qrOa6rcp3PgzEjog5vgz7AdASJHwT
tCyMj23mFsSs2aSoA5f2eln6NWqFUBU3ap7S+xUzT2dIX+gJXJYFhp6IXDo7p4qCKtEeFgxntBCD
ZRCr5McqtqWbwkFlgc/XLwawyyQI2R/t6sZGN8R+B/GiqD1EkJSnV5z9EnEnOv1pBh4S1Et+aGP1
ELr9s4zqXRhJwjcqMgsWcnX9jtXxcsoadryL+kStbEa1lIQXy4DWmdfBiycHt2aPxiXCr3K1WE63
GTNYIXrsOreVKC9cQm6G0rlIexXSe03CNqqLoo2OiZmy89TKap9k1b0j5wdqKxkpWSmyKGSR17ra
GJsQV+5FEpI8Hw+8YpNUl6NdDfdkFPMTKF3TP4eXLJex3BRG3jyk01zwp0ltk4mG3QLREF6nVz+i
ObnPmTN21z0OUuybmoKpjK7SiTup5ANygoXz/kSOc03AJ/3HKd8uBnAmlOoEhrjdxyQngoeVfJto
TrbvdbaXTTKyiy/gpBbRV1OV1ACK4bUv+0O35py5VF+OdqmGD3wVq1+ZQ1jeUEr7SShW+8TaNxDT
1L/q6VRwxoAZ2SJkRnKgPqWVwUlfa5AcyeghEUb7S7ey/mpJF+u2SfrCF+OSWl5TWhwTqqEk6SnR
XXas+LJs6Nuq5F8USvupouND20mGbNRN4bZUJy1YFp1TZZJE1qFxFedusMcJDb4RwQCmL0+MHB1R
Yyz4/6rH1HbUYDRFFxhGru2rjGZ7bVcPYxaR6w58hkzDjVbpSJTSZuPMTnFULIPQBWcBwJzNEmCy
Q4saeYGXr4lNehiPlZ86drIZGku7UNL8Y4na0LNCm8hsl+NoXrGWp/xUH4Z2dWWLqLyK+8TdxqNJ
KlI3sD9tQ923CZ3dhEmMP1soBOSZvQK+NiaKLZ1udSNDmmvR6GZ76S2xcVs3xpta0/qCPKubKJis
2vwaWeOcZd04VlcUMD5FXdyYqfIQ1msasVTnPbfQ9Mu6QzKwkHTsWZIPiFtVmoceqQtKrXY249wD
OceceOjsBEevGpZPlTpNZJElxVBCXZ75CBazvbwIaROOnPU2gOzS7TPIxDPyC5SHs+1VqQn6sbfm
+K6fxLgB2G29zCH4nnHgsNRaJJU4hHgk1cxaSgDXVE8q3Sf3bhXXAnjXk+JNCw1g9AXZurF0EICh
pt50Ca5Sv+AI/SNWOBVduIgxXrtO4yNs2bG4cefWuVZJ8UBEgmj4jvKJvtONvr0wBju9UghCK2OF
w0sbAY2z02r2tEiPjqNOdUfvFs4US+LIz6V37KPV83HmisJdLJbwYU7t+LNWO/uROg0hzFmEjNNO
qDkpCMg8jrSR12ljdRNaTr9tw/qzt5vljlgEezcU9HnVrrc2ahGJ50hByREOln6Mwl4+6hFJDEPc
R57JF3zT4/H6aAed3zqZlRG0VL9+CFNwZhipfLmJcT9o3ZVq5y9GPKvb1ibNh490TmhQxfsp5aHs
q/vFNBvfzZlDvbJcRJ28GsOGWoY9PYiB/X1rD4lfuomzsxqL9Vb24imh5twNWriZQnIRI/0tRTpF
gvM+tNvHsH1HMHg5xnKnV9S2JteN9o2FyKwntGZjicl9KZxa3to28Se6wnavT+h3NPW413QgUubw
M21rjJM5QF2zJvC+pY40cjyhBn1pMHXNtnu10tzxq2Q4FhFKoUhgk8qLazqsatDp5JGFHfTqioTx
AP0yrG32DQgt08eQXf2mohPiq93YX4suVXi4DoEU1vCjie2PcMq+AOaGfju3L7TycLS1CEYJsPqI
Cg1SdwvkU3Fj+5U9gbVX+bZcmpL5mycmKWeyUI+xYgI5bOM4qInoCC2LFXZYqck5Dq5CJ42vV1/p
Kc97u23Ci6rNwY+7dh9Ug0ueA0E5JO1Qi6N+ltWiDVqDXLhRjHdENHluNr1rXXtjEoPqT6SxuYPz
WMwcrZSauk3Zh0GUhaji5kXdWbr1kXYqNMBYw8rVVy/NpGTkulCxsZSaCMeYrK5FSe+NsXsGbRpM
PdhLShFHtWvB9UsSNIdUYJVqOFHkKPO8aZJk2VAmVGs18TqCAXKzGYOmHLILhJiYcXMw6GGabypR
NJ5WraRQEdEsVJafk1l3XoQp1gM9v6k6rfUMJcNFn5cFTHyzZJflBIstLqp8yCn8du8pLnVP9s7P
qYuOZV49qlF5l+TNS5Op5rYi23M3hsN+Rg7Pw1m56i4N+BwEjIJK0C/mUX/LhwE8cZ7Ih1SrKqjx
rOhWJIngUpzxxlFFxGcPcryfUuxOfKsKUT8nSftqJOSlAMmub7Qe6J2XzBn7WUwTki0AbiFDztOh
EFN7EwmcC9Fo5YRYEDdG2ZInXvW/8rglqSj+DJHTesSiv6pzXm/JfZ+fbKvWNnXhChKmU2Dmo5hb
Km5A0/7dlfiu0wJ1H0fLahCjFfJnpwV7WCdbYrv8vAf4fCeHn//+879tg+k09wzbAiBMb+jPAcSo
qL2akNJCItm2J/zBrx2P4GsBrk4DXe6Nrc8R6Zw14JuOJs8eAcZ/kXamu3Ejy7Z+IgKch7/FGlSS
LUue7T+E3QPneebT3y/V5+yuSvEWj70bG2hgu+GoTEZGRkasWMuw/pmBuDbrUkUvTSQUQXQ7f6mx
9r7xij1wx58DiLXR7jd6+GtdMUP1LBtWGbZThszkaTQOTa8tPiWc5m8q9GSMalDeKx7H8vaOrjWR
GNw1oegRI7ye3BurF7sFUzlRW6C85QxKsHP1IPzstCWcv70m2lhLclaS+I/bhl8GaKWOtH5pWZpH
KvOih8IyofN9rM6CCEsQ0onpyO3J4dX9hErYsx3VZZ5d8prSDMLMsInEPZoJthKcmgxuw8Dd8P5V
Mw6QIzHzp7+ibkqSHuY7i2am1X7tAlCCHUiF8NvtfXtp673aN0iteUDRbIT+6toXMwZbaX5bgDf3
KPBC5fczPaHY4jsPtR+giwKoas+jctwB795BZ/Zpevt/IL5bX6urIw7HsCYDLde/gpoSM01KNPso
NWVvqfqc4RbcK+Eu5sHDYTT8fF+ctvAZa1ZZNpNO/GPSd7m2iqJtavctLX5eGzHTM6ZHxm/7t3f4
BR0m7zDzeJCHWw51FFNylygF2uuMoFKNQrRQkWmxz7XqEMSnDD0lFLbD8TlYeuDPTWsr0TGeBvuZ
dlT9xH+LzkIfd9qfYD2nal+Xvau9G7vJ/czjPfwIYFI5WnWpf6+bwuOtNkCPxb1/rHMdTu1uERl0
q/5QROHSitP2Dfj0+D7waopVk8tW00A8h4yZcSN2ijbujGhSPzujN6NADxnlWMXZ19RwMj8vKdqV
aApABotk7yHtxoomwhIon2LHGZi1GVweV2WJspAh0h9Uu76bOqp1VQShSEft75x6qf44K1w4zhx4
3yZrjqliR/VZJ1R8LhaLbOD27gtcz63Nl64QCnLJ5AH/ZbhU8PBBOX4SBNhbEX0NV8fcpWAn45b2
4OO7diXDRIF4TkDSI60iBu5Bje9B8YmBgAMP3ePWyPuK69JV58Tq3FzQ5evX9pg6jWimMS4Sqw4T
OjacEymQvSIyNjZwy5AEC+h03rrxDCdDWtPjbnqyCK02P1QOEPfbn2rltoeyXOUfk+I/NIPXS0JQ
Bb1sMcRv2PZRZxxo6ZpfD6mXJmwJj5WlCZV03eBkQBcX/mmR2bjFFsZyBYOFEcM0YCwFoKdLn0Zf
pjC3Jj5NF5XHuKKk7qC1YofVOyWsD7f3bM3vroxJnyckAEz6xBC9kyPePHwLC/VozYlfIuTkPgbD
H0X9aVgUHhpfQrPcCm2vD9eVccnpszRIJstkOxvjc5A+EaZ21EE23GLVAS+2U/z5JdymcAZ1jtjO
SRv/oJn1tlVI31tn/Hp7K1fdzzbh+cMBjFcA3MykBjCE7KStfzcbNORaewMcumrBAbQMipgZbTk5
Cs1h9LwaCwqwftUdnuI0fXN7ESv5F6Mj/5qQsqDCC6iZkNH7pWmhYWTRc4T+p9LgwIspxUNJRA1Z
eX/b6OoXujAqX3AgDmA/sdAPBb5cu8kh8SoU3dMNX189Vw4zw/DQCNiaZEaHWTq0E8aTtJDpGi3j
AWbtovp9naYbfr3+of61JF0aubGolRdiyYmmO3pgz0Vld7/j1mAaAZUz7mC5UiiaJqUs05FNC+rw
2BjuUVNGlN3i0298mwszUmIVj1UzOQFmYjh2s74/zig8ASQ43jaz+m0uzEgxL2w9uu4Oftfb1l8Z
dNa68ydTN++XvjzftmSKiCbd6IDX/t04KeLRwG6TPKW8OI2oUNKvMJMnOycDWlK0Dxkc4Ole2PbJ
HNQSZv/QeErHN7Nz1MfnEL3r4o8ybVA2bNN5l1cDrU3njyyOgwODVy6NhOWb1xcNuBXmS+eQ+hxK
tclxWtz8bvL67gHtuvBh1Lv+m5nb/Yeut+qzlUfprqRxgGwgc5ZB1rifK6unP5ZnaJLs3XYaz/kc
6V8UMDafhwny+dwryod+cL2Pt/dn/Ua42B/h3BfxcoyZ+0IikvLrqYAYsjgGZ3XcVWhj5EePmYyN
U7l6+F3kcARc0WAM/dqcWWV2CU2C6ofD+8K196n2OOq/dW8zPSMGZ3SVmtu1kSbol9oGpuLrXbcz
k4ly3juL2tftrVtbikUZgJvbotsiPwcWZWhwvJ44pt4XI2qbJ0Pb8N61ioNxaUMK0HM0atCS1YIm
qTmieX8ujtExeMPQ26E8o0F73OIoWvUHLmHxXBXsqJ5ksbTNLO3VAdY1pFlCXhMnBlhP0XvBFhPd
b4GZV/cQBQPyNygWgMhefymqy1oM4QahE434nKZgDRLA/Y3hB9DS/1qRfJxaJT5uYkXN7pn1DNq7
Vvt1KPGVCcnl4KE3GJVcuKznY7uggqI8eXq94XFrYfNyHdK3GdXeHMoWI7nyJkBoXqXG2qNE2JQb
ecHWZ5HuzjFHGNqJhCHjY8aMOyA0iEU2VrNlRLo2o7I0HTCxEDpVA22NA603v4+Ptw/pWoZzuWXS
KyG2itaOLUJBhKKhmjHg/xHBurr804bkumSW+7a5jTVZ8jVtukFf5B0VEcM7G5P3lIQ20xzG3W0z
Yv/lS+1iVZYURUMa7eEsMF3a8hfMmX6ZDHcqaW4fdPt+6Daoa7YWpV8fUlrKKR0x9tBQHzvAT8n0
yXTCw+0lbRmRIsESOlmsiyUtVLQdMwcWisQA/C7/nRkpFKRqFKlljtM5s/MOqMyIth/g+f/Siljs
xaWagnMtkgwrKqd04eQUwKZoS2yYeblibvmBFBDyKk7BJMJSKgSAtD0T3ydwO/bOyf3S3mfHYK98
Blm5H07zlwJVotwv3nen/ujc/w67Ha/Xf4PsS13rYs1D2CtaLT6gizZEHqS+VbW7MfmtqCHo8xzK
nMheSAc6yZwitAeccQ6fvdDapdA+6Fs8+6vO+K8ReRDLDGuwKC1GnORTrhu+Hv0oEYK57YrC1V59
vAsj0iGOkGtRClIYGH/gltWgA2Xi4LaJrXXo137YxstkqQsmYlOlvQPAiDmEatrixtwyI53dqAhL
Y8SOzwg/mjXoTiGHmXnR/r9bjXR2g66lTxexGnP8AVUfM/lf0nzrMbe2FmQDaHhCXkqrR9qyZm4X
r4OmicYmRczIobvGENmwpaC1di9dmpG2DNxWGLcDb8bKODDDuIu7R7d9U2UfS8hqvGaDNG9tUdBO
IhVDloXyh+RqljNB3uBwNi0l29le+uC6P4P6d5I5Qf6IHA0VC0u2YqQomi5RQghv763yLvTeLeFv
XEWe6D3Q4Ye0W+7AtRaJnLUosPCl5bHN4A0HVzR4yeG2p4kgIh9NhppEcu+pquFI1zgMg3msDswb
U/67a4FcAHPVviTW8MR8ydmps+9Kbr9Fx+ndbbtr2Te1K14tFkqkgg7w+sBGMwN/0KCQrrwBp8gU
ofPeetvvVVRTQEdtZBErPnhlTHJ1BnOUoksolWkJ1X5Q06X5ZrA8iiWc4PSTqmsb27oS8RBcxSYC
N7rKyNr16vqO9rYNn4lfJZ+6UBOcJxsBb8UCfUuPkwVDo+rK7SmTiam0cXXaU0xqTePncHPwfm1I
98qEdOc6GUQkNKEXH2yk/ULoPqGWCRD8XfYe5ZdNscwVX4ROmQeZhTAFuyddeDZqM5DG0j404W8G
5HMYj0Ia6HdaEpd25NQVaFOlMdCyvPBBilzCC3yhlqIfIcQFdfHnbVdfCUmYs7nDYTFwbFmni8uv
oUOCOXjqkVfs93qOFsXvrQrCTrgJobpEre7a5bxmYJg2h+nH+gC0x0cg+t30XJ47X3/YlgBb9b4L
Y9KBqmITcZ6J5uisfzTj0p8ZJry9a8K5pMD0wj/6v8uRr410ZipYEQiEKd4v7YS8u4DfptBqbZla
XQzSTYRB2M+YX73euVCpVWAHfCCt+pbqb+YtooX1vx/WFmRQjNflk3hiooXJwNnvS3OfZz3gqeb5
9m6tnlWhLsPPh7HlFR1BqiOV57S18GnBEB4zTa+fl9Pi28f0CK7racOe+MDy53Eskged02pQFZL2
bDAXx65byCP22hFs3yl+tvf/aDFXf236tvjYr6yB3OSTq0Qc+QtRLqF367C6NjhkZxgRnbsMleSB
ivdbobP1f2i8r5ukZYm+Cqzr8gLrasn7ENgp7f/5IGi7pzvvMXz7T0hq1d2WAquzuqNU8P7XoHRl
JF7HPVkzLpogWvV3GDgKswiuDgpzQZ/RZZR/rP6yGJvqd5QstKcpBFu+K8dAi3ZZXgzRri7n4Thb
SSAYDI0WoHEVjMxfOOhzeWoNwQ6Evw/i3H6iHBF96JqwebKqwfXVNHBR/46cA7zA+Z0BX9zO6pfh
YaoWKKZC1X3sVEYb+3KCUrmcXH8yyuWd7tUeaLxM+aY1RXJo7dZgPs9KopNjzJCq54V+H+dp65up
KBR5U3RC0TR9MqtySHjPqPHdjJrT3401hU/eFE6nIK2HUwubM6X4qXxfhnb1qUsbdO+jIDzGVvmh
sEt4YIzUhL3Lmt8UvdsfRstSQR4u4yc1TPq70VjyZ2CS7hfFcWEMs71hTBmCDDJoItu4NU8tXxc4
OdD9pU9TfSN0reU2QhrYNrnDiMSGdDisuJonJQeeBbEK5cwzQ8gHxlM0uN47X334jUoz5hwVHSCu
GVsWD8mduU2qBHOT+liWxyC4V5f3t8/7Wgi7NCGnAvZYMYUGp5lXWndZyKyvWW+FsC0b0q7hRm3W
aTHUC8e+fGj+FOS3yJAcFIfBZDi8X8iaN/K0lfISxOSAlUSK7cETfR3GFrcsDCUixZkB9ZJt+VFs
7TobJjKn8st53t3exjVGiyt70iEfG0dLlVpcNe9AJRrgXEl0cr/bdZGv/1EOO3UvdHnMjQbry2tB
DqCX65SuOIMhLbWqZvb2q/63/TwfIr/28xMErKnf3UMwjCgKU75+cdI3POf/s2QIG1zDAOdjSxc5
REqaF6sTAJAP9j3zmojTTXB49F+FBhhRYB9+2CJ7WUn32eV/TQpPuyjQJE4dJEYPiUeNaCb9ve96
09/nanEkmgrauLeOoZxvf9m1JO/SpPjzC5OT7XReUEESoSbxhzJbzgNzAm7af/vvzEjnUOlcvU+Q
EaT0xBDz0u2qlpvB3qo/rEawy+VI56KFvnBqQ3bQfNvBk3uPSs/bDNoLXz2WsPNscaav20NSgQuN
/j/EK9fbV4Rz3jca5yJp9u2PFudMT/oH+531t3hobOYTa3cttH3/MSf+/OJrOYFCcw50P9XE+SC0
W4I9CPvxWLzX75ik3VQeWreHXgQABxcMlHz8MkrlGlvqhwWMym5ZMppizz280Q5DyAmzhH7pmgOT
+JCXVq1yrgNIPZI2n+8SLpJmI+qt5dYuveL/+TnyAyiFDCYmEEHbFphMdwQfF0iqd9qANDXIzd1t
l10NsRfGpE+7JKHe5wlPhSo/2v0dgxC7oMh2lcLjePz439mSvusU5J6LXjRccZB+nGOhH7pYPQpP
4eLt8ykDWqi3pvLrpRoLmKitiU4v731pha03DW04DsJ56Sen0X7QmEj8DUKwKyvS2lyF6QpFoF4L
q9ulHbS94byrqXTe3sL1o3ixGilew2HNpA/pPdfwfAgf6pMCxf4uPTePyT0zFFvgttXAiaAt1Sed
wyHjA6uiQvzM7GA/Su9GWIcTJmD1tD3eXtWWFSk8U79CiEQXm1edG671nIGXxpnubltZPVcXa5Gi
MyNmYE9dLgEIop9Srd2H0fdF0Q96uWxYWsuVGIr6z65J8blLk8SaStYzdV9jho28jf3aWomUpwTO
yIti5KsUPbPgxvdxeD95KG03y+n2lonI9yoxQbXFtQDIeqgMX0fiJIz1Sukw1I1fsiXdzd6HeEj8
sT907VEZ6K/wf942uSLHiMoeaTk9FUMkflI0Rr8z1pKRzQuSu/wRGGJyzj4CCttHiOZayITsYSb0
KDTsnNP/BaK6hnVASwCAqiYmLExHOmKhaljuPDLmIB4HypeE7tVAVDymZ/Fen+90NmBLx3AtDAsE
uWegFWoiCXW90fGoFqU6hCBF+vTgMXI9tXdFC6uaauwhlbi9xeKryV/10pgUq9TcMCAtAPSbzv25
bb9GDKA1+sckfqyVat8O2Ya7rg05IJwIowWtDOD6ch5fKhXlrx6D05FHnbGvT8lPG1nsjMj1OxBj
Kq9U8kS9HCZZyX/MKOm6tCqI9yE0NtEzqd6hdTeZx0TpXdpEqqAQ3xkuUnoMjVx/MT2qGGWsCkaY
zsYxPwRn7aSc4NX5dQVz6sdXlqR8GUBYz7Q0lhqKOS/6j3veJPfqsTgUm8rsK6HY5lPxmhRdDeiT
rpfFs940s4BZIsZ3/3SiJvSLtthXgVceftkJLw3JrQ3dSQ2gI9BUz9ajbjEw9y1s7tLha2gIjv4N
j18JyBjzWA4DRYC1peNVBYnbOQuJudafKvOdkv5Gwe3KgHSkKq1I48wqYROLVQigp46yXrnYe6Pv
uMqM4S2UNSWDIWV+BgaafWZqNfVtZA4eJq1NNmS9Vq4HB+JYSwDt4XSQCxwwM5VNRUbrj+3ydjkv
aJbOMN0ze+ff/oYr2yrqGkh68S/kfKR7u6QJTpUxXHy9+KuN7sDQbl0Ga0sxBP0tNLgIrsmEj3lv
UocKBsrm7+Ifog9lPzXoN/j1G1vwJu/HO3vZjQ/mFqP3Sjxmyu3lRUxfgD7i9TGws3lk0B0+l979
UGg/7epjryJdYj+BjNzYxLUlmmKNdKJ0nh/Sicurxgu7uELBxHtXFEy2fHLz42xu3ORrn4qrjFe+
TeiHnfF6QZ1ndtWcWQPcOyl0Qs2wc7stQWrxS6WQ6EDEyCwUrufxua5thHkSTemiA6Qalvy7NbaM
DFdhE+q7qWx09FEGQ//qjUb8sy9mhJUTBGp+PfO6+gliGy6ejlA2TalZLIM/BG+H6k7tv972+LVK
PgVnYNwqKBO68tLXSvs2zEsTzgPxNoWE+k7jRNfHfo8GyLG/672HTcHWNQdBuRwEBuLljiY7yKQx
pRU4PWeAKXzIoFzYtVwGnxJvq9Wyaknoo3PW6PPJhfx5CpjWjazRb3XzB8SRp6iovhTM7jpQ/dze
yJV7Rry0VdulELsiaYU6gCcYrHxG7VGKcUd3V5VGs4s9ayM2r1qii22qMJTroCmuXWLotChtPc4X
rGJqcorKBy3c8Lq1aEEPUTcJUiAbZMePZ20el5LhZy24D+x2nxj5rut/qur7Bb3U2xu3dpAvbUke
rje0qiwDW0ZwdNo3xWYxUpxS+RRfGpCCuma1i56X7Nd0RGcHTYw747H+w3nu3wjmZ6CxW7fIWtjg
YibhYFqaGCWFpibnqdybtFYyiAoVpTwZQf5pivPYD9ThKSxbRCmbn561ZXfN2x3o2hzh8PQXJcdI
B0hyYpu8ynIgnDDPkCYcFKGsM72//cnWPPDCkDy+VZpTlY7Qm/lzCYLeHWIYKNMxnO8mmDu2ithr
/nFpTLq5UA1q6zGiOxX12QIPECWIstnK6F+AZ7KTXFqR8h2vRhsEDrXJjz9P7xBhmd+HP/5RI0bX
E4lgKGL84nP2uBzso7rbbgCunTimf8luaKjAOiZ9O32x50Jv0BfU1CcuE6ibdL8cnzVGFvw80JeN
Q7dWJofkWkfp86WXIzdx0pIBPDueRnzlzLC7qz+rh+xY+ilcN7vciiHw2NM82oWb/NOr3/PCsvDi
ixutsAtI+TpyLLV+mJNHC7rg2965ZUA6fjMaKZFRzqMfOMXnerFORsHdfNvGygmgiePxmAZar2py
l6G1x0lHzGfy7ZwgEtKwLb3dgCTdb5ixVCYYSUp5pksJiDrNVmAEhK4xNXZmr8Jn+EXQsNy2shKv
GLL414rY0Isvki9lULsDV1ce5+Vj0wnWmGJqPncRmjplDpnUmDkQBnbO/EfSQ7t32/zK96I0DP6K
Z4yLLosUn+kzU+jUUE90uvuie6q23jJr3woYBPkbgAi4EKRN9Lx8dKKWJKBUoTMNHOtoG2iOTfmv
38vw4qPogZSt/pqOoM3saIGpdITK1rYgjImS3Rzqj2ppH399w+CMA8lGFQvVUykiTlCg5vbAc6jT
U0YUoJPLp9/4JjTw4MAXJ5Uc4NoljAoRFDR5MTE0uzLud3Hz4ZcXQUqmgYARzAZwG1xbQMopq0o3
5KsYiNelIUvojOH5vzMixZrecTMvcfn0nfdJ635MwxZ/v7gWpGsDnSQqyS8fgtrJ9Sr6fmpdrzVG
Xwf1+JAljCvZSfWTblZ5qIjz+LT93Dqwbidly4t1aZtPTVMop8hQnC1w/Fouf/VrpIOcdlkWTkaA
PtQegju/9bN3wbfujkzxlB0Kfsz+9vb+fwyKGVoybOcVhI43RaJBLEZ+ndtp5C9B2X3rp5F5O+Qg
Htu6dR6VNC4eFE3v3maqFwmaQGixqwjupdnL3jGmCJTi9q9aiSeekKwyuExhsJDPexZ7BUrjYEzV
9B7+OeQBtiLWSkThxcnL0KUAA3OedFmbreYlZsOyU+1UVXej+/cMWf7tVazUNLHhGoAswHW+QljB
5FR3sAGRY4UDTA9jkj1UcZMLDmiQTyhm7U07C+DsD4aNS+dF9Ed26kvT4qdd3ge1Vw1tCVFGYNwj
kHhnxeNuQEtVd58N53OtOL45/ZzyrRLFWiuIQp3jCLkP/EnGmM6u0SyeBnAoe+OekIc7BdMp9rPP
ApWpJZsaLSvX3pU5KThoeZ90SusCe/JO+fhdzT4sKAqg3e2btnsY3G9Z/vn2N13DRVyZlMJq71Ez
7pqB83KY9uP77ux9mA/QibFM+wOPRc03PgMve6d83DC8Fqcut1b6pArE/YaiUy0ZjubfgpXnj+G+
eCTBu9um5VmNCowcup7nchu+onMpk6WFQgbX5SMDl1Mr92QNaP3t88qYPnZjjCCaZpdwooVFf+5d
y/yrcovgswo8/I+UIS/Gyo2y2IrV4nvKbn35s6TvXZso5tV6LjZfOzp3rR8pvhhZQ1AGgd6DcbDg
EHwoPhnWxmW6Fi509oI2i4pqmRyQYBNUlKjDrwuEKdRp18Xp3tqaSFnddQClor9jgwCXg5IRmrMR
Obhz7T3BfrobywAe7Pfz+KQn8J8j3FBGh5q+QTP3u6Jj8hnp399wM7I4k2FqpFlsQ7oOmyX2jNoi
9ILj2Ddn4y49oWS6Xw7ZITxGG3FqbVvxLnIH2rjESSkNUnIlrgsh8RHVzsIYpf01yrXhp9EGW7F4
y5I4XRcBsQb1t3QDW5smyrCfDH0CBDOauywEAXl7C9cur8tFSTs4AkHU1IbHy8ybum3gTTX0w20T
a+fgJUNlWOCF4OV6NV2SmT0dMpIiJbwze3K7mTJcRKOn2sCBrS3GpvNCmwx/eMUmNSiQHLUR2ZG2
pH4LcBSh1N9YC7ewquLwXJJSQIXB3lPMSAeF3P+M1DejcqZZtkuGauMIr90VtFDptdD34zEh2SEb
VuawoAjxD32RUKs3j0ywbNTdVq9AuIto7IA9pnAp+XTbpIvmdXz+4WiAXEuO1qNQjEQZDfnnu2Yr
Mq3YYxRAF2wrjOrSzpQ9u7SKoMtqzTcrP7wTM/DGI6QLzzOP//i4lS+ujFVijmasAwGXeNBK5gCw
zgFgKG74cvpRllV6pGP+UEdtuS/y+GPM3OXOzGdAE0Xz1IzI1FMC/ZHbof6TuRP3vhzoJCMRGkOn
CWlwMPTQEPQQkMZV/ZW5wuS+1ZwfXk693A607jAt2fzD0Jme3Ip0r12brJcWETUbfiLET9eHSF3m
qR5FhbTbDy+ptuoikYqm3Xl5O8B2vncf640u2ErX+dqmtHtl0Wi9I8TCRHqv+8U+vA9Pzknfw1aw
YUv48/VdeW1KCkNwG2sUgSkJLE3PYFs4em+U2dD2baybaCNoUA6PU/3rmfu1VbHpF3E21UookQVc
dfHeJajUjOfb0eJ1HOfv5+X8MrWgUWy4/vsDp0PqGFA5UgSwcP9ppffh+OdtEy9cmPLOMXdDsCN3
ZzpCehuMBQRxTcJl3xgorO2aMxjUvarslC+lD7QJvcH8Y/vR+Jwdku/9r4cPGhBEQbgQaUHwFrxe
4JD2AWT9dPm4Pw7FN+1L+sncq0fjMNn+diVvbTvpEYAroVtKEJHOgAlJtlt3bCdvkMc+t+5RLIZ1
xdjqRqw6/qUhyfGB9JW5knCPmKfhjRiOCIBo7+KzeBikv96+ZA8vViW5vjYVNWh6F+WLon9etBAp
leIxmBASMAp141pZiyKXtiSHj60ZNduW60ud3P1gz/u62bggtyxILq/WxtSijDP7WYDEkXka040J
2BV0EfvFaCpQRFewxkleYEU0T+04BXAdHoD7UHVI9sWyH/zpgDaLTigUnJUbp0z8pa9O2YVRySO6
3FKmwAKAUzCgH4W7VmPaYfxWe+9rGgWkTkP73pkQM01/64iBD+CZCjcNaef1EUPiPZpjBsR4pDpf
9cMCnB4Bq3kXMjAQ7rdaOmtHjMFiCDmpNb/WOFShwpl1gKW+obiPVm48G3G5d6J8iwXrdX4j+qMw
+9KBMHB/Ob/JXW8JVdoBJlx/mnoKhm9u9X2GVT+mGqxMjyig/MYnFKNOHDUxEi5zCU0xk8adwFq0
88JjIaNaBRNAUOmHwPZOZm7chYvxCSZ3CMaM4TjGy7eNX7B2NiAcVm1G2CgMy4inkXElKIhS+mW7
8bDs04OenDpnB6Rgx2uQqaZjmG08Ql/a6bLjkjZQLwMDYqIZde0+yBsOc9x60OPux4PpW3cOeh1f
ZjTj0bh4G3+a7uLv4f3A4CvNV7/ZmQ/xB7pSobsr0n26V98kB4XX6/72Vqy62cWvksoDVRon3gKp
uQ+M8d6Loi/zrBzrbGtyaOWNiptd2JHup7GYY6ZRhZudrK8KFEjKI7ncuA92KpMZ7ZdsI06sf+H/
3W0I3q53O9JavQ4d7JVu+zNdEKQcg0+3t27VhMP4MISF4Mzk8JfnCBYxXc510SPuwmivs9XAXv04
wDdpK4AAtF4m+S6yoi6xgrgLuNSD4nOc/xHqf0/NxiJWgzjPmv/YkC49CJDi1DOGyXfeufMBgpju
XDOlYO6cZ1jci+Vg3gHH3UqihVu9OgwXVsXeXqwsL/s4M0S6Qmee1054nwR7zw8PCGh4vnOKHqJ7
8312sj4G+W6zKrOaVTgut5Mrmk+0hq6t21NZz1oYCVhscJo+xvfzuMuynWAcV+/a6nDbT1YiLGkn
3V3Efom0cu6ZFC7f0CPcTcd/p83Vu61ZkxVn0TSVzE8003QAX9eLmkYFxn2ELvzCrB8T5IIQoPrq
KdmH26t5ed9In+7KjlRMq5Y6VLIeO/oL2W6FytkUmRB7pEW164cFichuOgbZ0pyrYEIBq2nQQS2G
b2Xi5We0Fx4VdDl2etC5+1JFOLRUCmffq4grzOgFHEtNQTIodjfnQ1Y3iIo67QHG5HnRX28QAnvz
kk0krYgWpG+gBzBPmjdpp2jMtmo5ax5GheU/tl4K7Rf+XXdI+qAVM79gq0TeaiPKdWZcBObjeKsp
sRZcAZhzk9pw3vL0kM5wn0fIxjFITO0gvBMwb/Qvqr//h7MbkYxdvzVM8bqS5InXPGA/A2gtp+h6
L2u9oJit4wSm3T4Pjb7LPO+gVX+2m2SKa1/NMAXjKEKoLpjXa0sIIiaeG7O2xPA9AlF2to6544tp
kQEZ0bNzDxj16TcOE/Nhoo0EKRJwWGlHTWQfG7dgfXmMpnET+VP8dRifbx+llaXRfHc4qgLJ+AqZ
maeNE1VNRFl6+m5Ouj9OBgoYG7xzK9GHDqTA4aOkTnlYinWaOdN1ScmIs7OI7N3dfES3aHvSbeU2
FOSGOJ8HMx/tq+vv5HazMSmQiPtZ0R2sBOW/VHn0Oq8E/+/6Ud4cbDU4KrHuez3V97l95MnvI85w
D7hno5Sqrbjn1Y+Rrpd2nl3EGfkx5mnaR370JDotSHWZxy+QZ/t4zBkZkS0c+OoWkEXTvRPQOTnQ
K15WLgMiNBCWFrs6+ax6P287zMqtyWUFsIxxDpg8ZGrHsu30Olba0V8qtlqQrA6fFYbWv6bhuKCl
Qvl9YS79bdYuKKjdtr2yOLjILDp0ZO2WKWM13CiE6CoQrR2IZkwqXRt+unIYrv5+6Vqxl0AtUvju
UbTOeVHlaF7FfeVwJ7juxlJe1z55T/EA4RnHyYMrRYopEBHBJueBO/E+kIofkqNziM8jlEDpfpvB
RF6YqVMKollsgVjmo8mgzYDh/dKxQmYeoBhOjHea8QXE/IbHy6dcMuJJ6W5lW7ljDRE94/vpTXvq
HozT/GY7x3i1c9ihaKy9gNUg25cBvHnWcGMPIUXWZ7Fz4lAhMvQm9Jmu3swSZZeTjMlzFYhuTXqk
Br1fd+NJgZxZRyjwtle/uqhlG9JFlhXOtCwRC2oWpByzedgjiXefdo3vKmChxwVWUOvMaftSqAyI
hUby4fYvWF8kaSgOCWZextuUimtGZp5Tu/B2DoL1pZHvb1t4FQ3/WeO/JqQ3ntE5g11qUEOrxWO6
nO3nZU+p5ojuefwlfaNDp4i6B5X0/Za6hxyGXwxTxNA8C5jPq/EzNQyLUS35gIruh45ycpBMNVAR
XooN91/dxAtD4s8v0q3ZUsppEHSaE0p6HY8ZDeHs27so7snLtPdlLZ5uc1kzTgHxzbWJommSbBgx
Af3Obqi/2PN8XPK3U5e9N5Zwwy1XYgZNVCQk4GWjyynXV+nRhWZQQy5XFoeqj9Fz3XvZ+9sLWtkz
YIw0MKCcYcbMkPZMVecSNXrSYbT1akYQlyjeWMWqBbIOimW0tV5NAibukkK0DZRsmT/kQhKw28Dd
rXk2jsUMAwRBfBO562wWfW2NNnLDCH7Z6sm8NyFAcfdRfrBjqt/6HtF6CpHpfouX71XKjTsw1k/h
k1lAh+Ey8QUvPK5p+1qtlOyFM9NCuH1Qn9PEOlTlhGQtsuKe7xpvVbgMWvXoKih6Lodf/nxXP0C6
Lycb/c7SpOYZQ87j0mEt9I1DtbZGPAOeF9Gye93ETYtoqehId376GfWvR0TpD84hpwPnq3tR8tzs
gRqvzhh3iqoRCUHV4ZZSrloMpZnmcaEx1oz+kHmoip3ohDJneWo+t8TozbT19UEjjQK2ICaWBI+e
lAloXp2EPUqClIke3bjzvfzBCX+1r4AIsCrEqjQilPGa4QkNoCJLglLze+gI0tHeL1CxJMNRrzbB
3frKDl6akkK9DQVmHy8F3E5vlA9iyCzYwwZ/TJ/Q4dqEUb0O76yLEMIcLMPNr9A+TmQHgF7AWIbj
96V8V9YUjdS33nT6VU+nzcA7DLClYMGUM0+jbYu2i7KBtgyimkjYo4KobxE6vIK+iY/EsC2VQnJr
+xWIRrOKDlVH2EOtPHlfWc5Xz0Wf6VAha9syYRaq2i5FY31rymvNAS/MygwZVdeOC1NQSMG7846F
Hko61q2+pROzkrixPDFMrLNA4EhSvMpbROE8FIwpSJgUXw7xPbiMPfId1kv3wt6ITiuxA3vcLkKQ
gL6r3CVPlwFlLVi6fKjOZ+BtR5EsOr76bvao+uoQqQVbJtd8/9Kk+PPLkKxp41yjTM0YM8Rk05/J
cbgb4JGZTtWy6zZDx+vbDWeBDpOOEAMBrxymMNq0VepKg8kJ0craBs0atM3dbd9fOWLwfAhWWzGN
SIXnek1J0Rlq53mDP0+a9qnsDOdecdXQ7/XGqPzYCc0ftw2uOcqFRcgyri16rT6jsg2zCTO3tCng
Kih2MKz5y6FEcH27n7dyAK7sSXmVGxgprC3YE20RjVaMo+7qT+5TvRfQ5fjY1tw0W4np6+eSd2VU
cpWwRi40dMZ/QD3aXXdnwb/QnLYutDUX4buRv0G3p8LKeL2XQWVr7ZjHlErhfzO+x9sMEys+z70F
8o8UhNF9OTZ6UzzEdo0F8yTgpMmRLpYJHYF3L9i96q3u69qCuF5Q5AZiAKGEFEXsLko1PUHZJHCG
O1ern5V2a/BlzeMvTYg/vzjFdj2bTiUaRdWQVTvDzT4pbvanqilH6Mz6/W94O3ypus44gqiRSV8I
7fe5mkvezUA0zwI3H5yLh2znncqjst9q56zuHjPYouyAMKz8hAjbLk8dj2TDVj4U3U/3VwejucLQ
bOP9oRKZBOfI9da1rTm5gUWM16Pkvl7+1oN4I8auHVbRtlUhvqY1LXNVZoGtQUjNI6heGN2Yjfk5
a5KzrYQb3+VFoe36tUW2JOaSKM7QOJSvD2KQMmgg1/xcz+/daXyL3kjso0UP5POLGz7M+l/6cFeO
Xyje75WJJU81cP83g3q/OMmHCTpKrTeOSJh7/bcq4rlLSfy276x9TdAv/Dj+97qug8BiXqqK1vtN
kkM5FdMr3wj+a7t9YUEu6kxB1IJi4xUYaSYDrMu3xp7v+DgbWM01M+KKZoKJweJXU1LJmMGV3IGO
rsYvqfmQIUGseVujeSvHWicJZmoCbCPj2FKYrzpmfaKKAZVUj8ZjkujdMc67fO/SCUSwO9zSNFiz
p3lAg4EiU+eTz4LpRnYe9AoQ4b76f6RdWZOcuLL+RUSAWASvbEVVdfVqu9t+IWy3zSLEIhDbr78f
nhvjappozj135mk8M50NSKlU5rcEQ3WPWxyMqqdQIdrOYH9jHZDrSMu/v0pYCbSkdcYhsVYVUBXq
jt0e63vrSEZ9DZwNmr/gfa2BJ5PGZj6pFZq7d1K47HE4pD5DD9hbLITI7iDx3UgYeeRNvGXBXD1R
JwetTmfEW/yKZl9zm0P9LL9iXi99NM+hDTDK4OPNtPW5cJuGOStc7EBkXtU5Dp3npK9gPQsHUtfI
vuXKU6YHHIoYH8fZWOuQLv43jr6qbpaDFLKYOkYurDfhAEYB5W7rUFrZzt5dLlqrBPYm0Gq9wzkc
JFGC7ko2J0C49ne6WvrNnB4qIgKzJEE7mjvPtlHUICTaEssVE0Xj6rMVXTHoZME4kkr4Vv7K608w
PRu1T2l3bso7c3dPby6U64irs5oIhzmK3i6XivjACl88LQtzCDEyc+eL/E+AxFu7DbhDB0RpHBAA
8Lxdm0JTWBILjoQP2wIXjIMvM3deP14kmxsO3UpQRhYuEmiKb4MojrBqUEakp1KZfM1oaUWkt7ov
KWHx73yK+2MCX21vajGf4DSej+Ncii+VVtJns6v3Uuc77tCyH8GzW+6mmFm8U45pMoebIDIP3ihd
JAHAtNC/TX3LN7kL0WHXFn5xuwic/geMns0NcxV7KUCvckE2dPjKKuDA+TH7zRdUK4sar48a2OCI
3xAw+8rC3eHr8hHXm8dcvi86k6gy1/MZAbobVXKAxUuzF3BOdczaz1mlnKjTlbjNJcnvudbkY9KD
5AevHuhgcC12C5a0zxVl0sXmuk/GGrqTfQ5rnhmY0blndgTWKztmoHCfYl2B2nbcEb8sixEzSsNG
7mnTW5HAO1GYeuplA8qNpFLVIzxPzz0dTU+UJqs9pSbWaxWr9CZWORhy9cjy1us0C4B9hcYssGXM
T1ZbV5FajH3igjFYoQtIMs01jEH3B2OwLwWzkhdj4NwGWVgd7hKHqadOznis3MGX3VnTO+90jUiw
JeGKoxBceeb4m9MOrwOU4t3OLAAus4twwAnm6nEHKTossKkc94yV3ukOLKsYdS+6etCuxN+rFN/R
hMdVgV8A69ivbi30ascI9PwMeJ8imnz7rBz1vZ28da6Y6E6BVYZ5LwZXb5cvz6ZSsWd0SfMb/VN5
Y2E61pzgDB2itLRAhsowC669/PNeTbWVpq7jLsfD1bapGlrBiM/pPJ5f7OpzWuypZ24HcMBxhVYn
dPFXKcrsGFjnJe2gvHWZ85dkSPcWzLKz321CC9qB4C+D9rIuwbVx7rSYdBhMHe2D7s+RfWOhdfOP
NMQuPnA5Dz+KtsozfJ6Uki/RVJh3L+Da8syPOsaK/81AdhkWAI61iB6hhbNaiCWVaacIGOTR6ZYP
UUUSN6EPO9tt+3n+DbKu3VWaktqoEGRpo2h+g87y/zqAZmH1/HGwzbXw94HWtXVScvi8mWbnJeYn
Zk1uiqvSxxG22nm47UFJYdG9QL9rVVsY40yT1swxaIFWqxPmoeLNtzLsF7TsWbrJzhMt2/LdasBM
ii4IKsh2r8LpSZXFuJWDSqH0QZZf2ual7x5Vp3WVvep68+WBR2ZDXA5e7mtYLq/h3eToeDI9PqT9
967d8R8imynoKsAqFei16CqTtTAM68xQhw5F3X1qS3bf6OEMPmZCXht413JlBCQOGEToI+fl08y/
x/3vdHqqs9tEF3DEDpyEwkP8hz5Hbfe10X1TIYdc3YN5bJ33gGb/+zpWm0OgZp2dWscxoUWT8qsz
HnatQ7fq1L8hoBL6NjdqIukwAsLQbnHf+af5ZoWQ+g7+izULdPcy5NRQN61RnmgjjTP6ch1A3s5d
fDA8Pcrvsot5ELfxD2W3p7hV8SOlgAiBkvH9lEdhtQ4+XQ/0jwLag3bf9E8kjYrxW8Gf5fT48cNt
rdrrYKtFlfU6xBkVbBDWagdnImconezca7f2IE7qRcUVE06wA95+pkKDnUyh1rBfJb+wG0MLXhlD
jGp4cjtnz/h3s+SGkRpUcmGSi9JvteMdvox+pgyn8gV2WQIE4uxzcTYcdDIXBrGygzbaen+2QZdy
GoKn7+5KWh/P8B7Bx2IpjWo53si+23l/GyEwyyQUbUXwlMFYefv+dGhb61YaY/rdaZ9EbwLpbFrz
8eN1sJWYEQWFzaLZgivLaiE0oxgAIUh7rwudOzMsQnZJDiYWeRqpEUTQd3pFG8lMRxW3SDz+AYKt
0kPG+7afDLQGqvK+lSbUaMsgrr6Z9s732cDloLJZLGqw+NARWKt1DznuBoKATAcE341zTqETi7PU
b+/5rj/z1odCX+pPxxRSJn8S+FWtNhLU85NArZZZYVk0bqvucUa33tqiqaqDALFAs9dLwbCHySaV
9NKRHGhL/dwq3cRSwkWQcGdBbBQekD9Z5Odg0IUjdBXLBkWTANzWeWkPKEJKcA3PD8bI3LSVNw07
APkmXaeNv8WlAcedPUFmY+Oe8Sb+8rav3mZlTrzLihSYn8Qpj6Vddge7zqqoyxo0ZVnf8jtzdLQT
wA2D26RCdW2zKF7quqWPWdJYpyoupF9rVXekpqLdTn0J0WOm1zccVI7HDopR4Wxn0stbozwqrYBy
Kq+dY5PAWj1v1d+V2TQQL1akccsgaqWlmP6lmNJ8AyYoOXE5kHCG2LJr2+oUxhNxztM8Oa9KJQtP
JIwepaaD5c3KnUJgc0lff5lVilPqeuCYJ6KAPiURjZIAF67DcGOc/4Nr+0bxjq+A9QbYAXro6xt0
o8V6Cl/F3lPO1oGG7aXs3D/9uyUt0GPy4+NVt7WF0AfHjQcnBuZcqywkilKhVoPbSDxhxqs48CPa
69xthYDkMXByUC6AR+3yxFfrqh/jZFAsgIkcLXHV9FWkLx8/w0blg9733wCrjVP2dpb0KsbHNOkn
12ZliEX42eL6Tpy9B1ltEK2tGwxNkLFrkV/0PD22fE+zYCvfXD/KaqXB7lJndYExnTE7EWarrqlq
d6yNCi38+J3tPcvyi1x9lK5wpIRYnvQm9VvPD5a9Y3ix8fOBzgHgVDUB/AAy6O3PJzBGsrIEM3bW
ZJFm1kfD3tPT3qo8UOWA7gFNNSxgaxWjsiuditEAbxqgI8DIsF1w161dw4r6YFHl32tvLZthdbl5
E3C1WWpTWgNLAJsZDHQ/jAc1v0/Vr6xY/uF7l+3w+d+ZEKDvsijxQOkBjCeg1lbrOos1YzZGfCN0
8CLNzb6NT/mrBQKF7YP/KNz4RbjdJU7c+gEOMd7/eYFA7AHkBhOty/f63YONRCRnAQfrLpRx6aW1
6n8cYeNtvomwepvzPNa0S9FWoqM8pQ267EBsRFNDQ1Vkn1q7ORatsZPKN1LFm5irKqieVJ5WNsSc
MtM50n44FSpcMAv98PGjbWzj6zB/jtqr3WW0pQEtPoShk/3LLp2QgZBSy+TYm87jx6G2Difg/Bbx
cxUoZOCQ3+60voK8MQgZHZCzqk+HAf6k9GufElfvk2jGgeu3pdXgndIDZ+lnNE13Hnarkn3zG6zy
ImDXmZE5jfqHMmV5WQBC0eOCZVhIeYXXf9154o3cgvYMPDigfoL9uMYygEJR5LA7Xjo0vV/fL84H
f+zCMJJ0gZbzknCP9bi1bFCTQeQF+MalNfT2HeusYrMZL0Mu81HJHXe2Qj793HmsjZN/qZn/DbJK
yaDmdGatxN2fxwKiAbq5rhIAmXcoA166e8ls87PBOhrF7eIdD0GItw+V1y1kxHUU6gv3rBd3znPq
K5gBGSEPDXqHamNnw28lbGAQ/kZc7fhhBvssh7AiuA7q7/E4R70LJbcJjnYLCWEPKrT10YBvxIXe
wNgaQPa3z1dbZNRra/lo+aPifFVg6FD12t41buurXUdZLf64aBhYCEKCkfKPLJx6XIhKBCZ9EJTZ
ScpbczsAM/8+02ohDrkuWtBFQaww3fpYhzmmds736esQphFHPxw+iPcfL8utzXYdcb0qS0UmlAwY
x7PPTnqn052fv5m/rgOsliGuPIWENgNSstbeilGDUzXm1yVKbdn51CrOaJKG9tD6E2GgEpY7/d6t
VA0QOugbBjAOuOa9XSXg9ueymiS6iEPj6058TBrzcTBENDu78glbKxJdWIACcd+H3OyqMUPmKpfO
gMbC0lpW3BYVsQcpgxhmQgPcK+sH+BYz293rp22GxTaATjW4bcgwbx/RUkzFJOOCQqhtLzPmh0pz
aTLtVHxbUZZaD9QH/AVO69soDOZ1fdLgqizi2S94DHbwZwXFycfLcWsYtSANgNp0gCvG07wN02U5
63QdRXgf9mlghtnJ8cgd+fTPzGF6RjPA30uVf7C8q8IPF7LFGQnadSZopW+DjqzU+tmyOrAVmume
5w08+FSNs2CkGajChaOJ1q80HscuvELK2rPgVKoAAqVPxYmPowN7Vx2ZiJUjO5MF6u31LenD1CqH
AkoktipCqFoSBeZj0klcM83bCAZ12VFmmuxP+P+6e3tg3YUnaRvNA3UwAJxaXxh17yox1TzexUNk
O0p3dmJhu0kqoAzWCjXgqoUOjNMkv6qpsF1IEw+hNVDtobWsg9AGwA1Z2tcL2XMM5opOT2ZdTapr
JM10Eyt59oPkihKKfEw9vczYnoDU1gYExx6sAW3xV1mLCjOIGdv5BPDDYL7oQripqbrKEDn0y87K
2crUi6Aj6gZsdtxF337EwiSNKBycPuTg/KRYODC/camACgwC/p8l01G8L7SWf6Ot8uYo27Hqe0Sj
k/JDVU6Zov74+IG2MvN1hNVO0AauC2D40Y3PM88cjx3bCbB52sAaAyJ9KpCW75SShzbR9EHBzT2F
01Pt1UfdZw/WPZFuI/wmRcqCVFD439w8ILOyQG/RALXXYEvgiIgBmgDar7bIb6jOS2AEu3anGNm6
fYDvjJ4/UAoA4q7eHhCQVVw26HZJ3L8euF2UHkbn2LmsZEHdZcqZgrg1yAZyDB9/tz/3tnU2uQ69
yscSRgwK57ha8SE51pKG3Kn9DgxJ3r5KmYWyvDH75U+Izw3d6ycJvExZQVZy8hRYHWtM9WM2uJY4
xfDeYxgaJimOjYWhPT3rRHjc/GFot3AB8Qp5pwtoCsS/SP6V5qVfOOVOUbK1ga8fZ5UcmZqlZS4M
2CBwcqsb3U1Raw+Kan5Vij1N3K0z5iqUvRpAcTJ1Zdqg8i/bC4+/GaAVxY8ff50tACvgK5idwFQN
UgkGeZsmJlU4XMyARnVQX4C/Tgo/4K8o7byaeUWoBI1PQvpdHIRLnnDF8boF675XKi/vbLVE3vwS
q9qVW0PZmxp+iWXSVob/aFfuk6j2wqyL19hpp1og93YzxObYfc9btyFnySJKIit9bPI9qNuyrT56
sFUStvPW7uoc6mk2Tx+MbL6x6HCOHf0sTStKU3WnuttYMG/e4yoLg6JTk2xpb9bDWamOoBfuyplu
FbDL5RsCXAtaBSTTtwumzfjgyBEFbH4Un+owPkJ80a0+lad9XvXm41yFWmUO3jBjNBSkRthHn9S0
/ZLV1E+GYWcAthdmtaPb2qrUqccT6Qz3s/SQoSRJ0r1L9UbeuH5v6yZJ28KLV8uhm1pNee3JyTr1
4/yphStvq/JPH+/qrYWOLhZcEiHxAD2N1RNB1iFLZxun8aIFC4l5aMFaECI0jx+H2TiSoaiPETnY
peDOrmuZFMWaU2gKwENWCuURWScel+POybVVAr+JslrUMEqVTqfAnPQf+6/ySbvJX5ckIYK8vlVA
vpHRvIfz3Xu01So3hOLIlBuguReQ7uOPsb3z7rZ4fG8ea7W466kuaEVy9X/bnQnaSKhU8ZX2yD1b
y/v6K60Ww1jGozE1MGM2DdS1SLIFkOyM72yizbxwFWaN26umOhtFP8AgnWR3Pa+jynoZsltNfuZZ
ciBleTCZZ/RPqro3gt3aWdeRV/fMstCR+CpMEnGrgG56Ci5YDh01zdP0YwcouBWykJTHwTjy5//X
BvjTAbpqfMoyr+K8QGRnpsYX3eA06HPT2LlqbjWSrpfKn9bWVZi4mnQFSFEM5A7l8Q/mrA4AqGn9
PigD5ejInbW5uWKg7LyUwgvXYr1ihDnWRYH7X0Gwy2jhgnN6Gxt8p+O/WXuAM4jal+KS++6KYhDc
oXkNB96yCJ2fxWv5VXlmpzRkGKEvRD7TGz+rn+C+JALyMvkQ2/L39Gi3DmiCkTdAVSA8vau+J45m
jzYhhdXzF2r90OoT1BzPonwUzd6wa3uHXMValVqJlAoHaQxkhVMWmQ6UrJnXVO6SwSbzsMf8Xz7S
uvS4frJVTSV40jMqSgAVT92xPfTREIJsd9h7gdt5DNcmE6jVhbG7iqMOdLSzSkezIMwhXxQfYRTh
1rfGLt1jc1WCyL3gPOGOsu64qAxmDomCzv+kzHGU6KQ7aXWJUS7t2U4y28z+f0OtQZFET7hiNdgA
ZXXpEnZU7GQnwvaevgqxSlrQHyeZ7FBwYFvbh4URmVySG3KnhqYHt9C9Q3T5ce9WA+DxC5ZUwy19
dZ51Tj10VoGvZLq9Xz3yoI866CMUj8Vpb+Ftr4irWKuTDfgBDGganJ0yfR7bszreps3J0qfQlJ+b
cTzIvPJTcycVby73q6CrnDVUY0I4cOGe4/wEMQiIXHD+w0Jj8otd6M95r2mnsYdIWoty/P/5dtdk
D1vndtXleLsLN3i4LcMuWgTxweaK0p2Fs3nYge6jAigITNga4FrRcuztIe89ogTYJ66wY5/AGz02
7fDjw217v/2NtKq7HCvtnKLBfjMHUDdgO9LfdOjkfRxka6cBMYfcv3itvkO1TkMvS6MXULiyXy3y
JIW1E2BrXVwHWC3GdhB9xSQCkIN9YieBNPifyMptfRYQ+JADoTVI8Wne3opg8MD7tMJnKfvmHq3E
i21mx2Qkr0ki6U5HZbMivg62+jJiMjnIqOAMtgEonWntKi+LTlIPRnX5xXYhNt1ZLgGq7uNvtdUg
ozpwiIjtaHBCWOWsqcjNUVs2dn4kXuqR6ZAbke23aBFw+OXg/hTAp2GvQbZ8oXXquo66OjbnPOtJ
rWVYImZQgORP9aMqHdeOT8V4GMjeQy7n1btwYGIsRww0tNfFVlvJuWQjlv1w6n09/EeZJPtTj3SH
xNf+i4EQdJr+xlt2yFVx18VTQ2IVj7fUrtbyGRdm/OwBanwRw97S2dxvFlYpZgqgkdur7VCUaqmM
YrGbQ6biUXlf+hXQ2e58SF5B2fTNPtid4m2+UYhvYnwBpvS7UcnMe2oyqaPD+bRY7pRhEkjFHaSL
IUZQHrSveyiv7YX6N+L6/B7aoaa9hIS19rR0lHjADyQ7oGWHtzpFzbNys1fLGpur9Crkam/0TmKr
Y9Xh0Mu0KtILJw6K2OkuxGxj4VWYYQ7tba17mXPf0vClJqXuknriaGWPNYrsoWW+rGgeGINoXQLM
Y5BXKdq0JsvFc9fN3FcTSK9VxgRszKinftMOamBRRcF/0zbwQh1n40ll6a/KGhwowZHHXtWn11wt
hSfNojlIKMfdU6PPH9NBEQV+sqJ/KQXU+FyZQPbXnmO8qyQZI1VqrHUNiGFfJHJe7kuuV8ydC0Di
/XYwijb4OLVsnTUYE0LACRryEJFe7XEtyceWDzhAJ3KyITIed/7sOP/FgQaQM0QO4T4MmP2yTq92
moLmJ9j5qOrsFsw7UboTOHJOQXeeZesoQHIE+HhRYHtnKdRZBpOYJcDlCigtDKbcQTsvDWvYCu7t
5uW1rHOVAQDqInwFaNy6q1/0FuTKugmv7SSO4u6fmk4ev6eu8PbaCJubCs0eCIlBHRq83dUKV0a1
1ucM3ej+pwyUyoXrigbRKwi1vnRK8M9wZA/UsJWuwKIFXBzEUojMraq6dJh0EY8aWB5qepGDrfp1
rHY7JcJmLW4AXA8GD3Cv79zP5JzqkDZEjTD+hOr9H/FZ+XP2YAwXJqHpf7zUN6+BS8N9YRCAP7Bu
oE4kNq1JwzXQOGSRvGBa6WqnxbK53KWWbC1F5CR4X0BHVHsHlpq12OyUAQc2VdmdLTtXxaRTgVm0
MY87dek7VxlMAAEW+htrdY4VumVBLQGx0pveTyIMFPzl3pli2r+w8TNvwhW+8xR/726ztUaWk5rq
0POFsshqW3c9LZhwoJEjDJD+e8g2FZ8+/mRb2QmKJTa6FA5GaGs81MxbnmZqC884YgZUKV1d5sc8
pzvrcOtBrsOsyjqWABEVt3Lyst6yfOE0mg/Ekv/xs2wu9usoq5sg1EC4MS1RHD0wTrqf+6mfxp5W
+PRQ+VNU7ZWrW4vwOuCq5LB4zxVtACucQVUjVp7SWbojS1yoX+482vKl1+kQ/BUVpEmM13G5fpvg
KVrskBbAKbLoQWTRH0mo/If8uUDKslC/h7LoxxE3FwaUeRe5TfjHrU8UZ84hK6aJyTObh8G6hxqF
5yjpznmyuSyugiz//urYMmAFDVUNvK1+VE8NV79Yen38+Dk2P9FViNWLa6YsBa21gcsBtZnbKQ+Y
HZwVEV+MvUvl3sOs1vgI0oQtHDyMOjHqEuYk4DPugaw2PosNbwEHipC4WiKjv31jeiwGynFueFZ5
b5SP04jr/841YaNv+CbE6jkwASZssgf0nDsrjgjcM4lrSkYDmuujGzdVe5NqcbLXCd5o47wJu9q8
OeOlUxIIDixlbe6c9HOHCy0Oj/SGhXtAqi09hzfRVjsXabXShgLn7YI8XUSncn/hwlxo4jrqH5oT
8dWIzb78Me/5/m3c22FFiq9ILShFoWB7+w25ylmtLkLRxYIGj8AVO+hBfdhz6Nz8jjj4oSMDmNU7
FbkGOp5UUQ3gGdUnVhHLT1J2rovsZtK7KO13dZw31j8e62+8VRFlNGAwIgPjKiLz+aUG7f82qbp+
pzDc3ABXUVbltFQVGFk3WJ1Fd+D8DN1G15J7F9eN4hN6uSq69xg0vndzVTI9LohEB1OJFi7CYnRQ
gAv/D7p17ztB7RcffJXcF/MuWCxoMPMC+fLtgqgyRkY+MkDJqAH/jsQ4zDoGWbaDO3n50Pat28HP
jqipei9NXvoDKfg3p1IfiTL9AHXFVwDrL9PxVzOk93kzAy5WBJ1ZPTHStm5v/oKxx6GxRu7DoY57
DTSg3H4St/qYup0Kx+WGPGq5LF0rs7/q0NQKnJpCYaRlB3sgfkfrLpIWMJzxfNMAy5Lq06Fg8XRB
DaheasssXcdSpGsa8+xC/P67HONXLms9SBKbeRzMB98wCisEBsn0GaG5B3xh5SLPfbYZrTw1zn7k
pZJ5vIhfC8DZQjYKSH8DnzRNjjcNk+GZhMnQnnojpBhhfs+auvNZY33RYkogGJo81aOiBflkfWdj
LHzdSPxOxO1nwoqLqHCRTDDurKg8gtnu6kXzRCc2uvbYJVAN08PBike/NzrQ1kYc5HETMQlHsVy5
xREVDFkepop6MvsyKMzq08TMS6fmF4urlaep1TNRAZCUg3qidLgbkzoCA/CmIvYXhgmrOYkjMeUh
EcYMOy0g9Kb+bKNeQA30IGiGe+GQod/V/RZEJm5K9bNhZE+N4F+0wkxcu1aweYuoqdubue4Ut2JQ
69AdoLudUbnNG4IbdQvtM0XXZ39uVfFgl5S9OLT/NEMf062ncQK5BA3Vg6hp7nez0XhZmuheoaBr
HScJO6hlm9xqWfJL6q3mWjHuQEo5BiDNcrfpJ0BqLbD4gPnQPdzGtVOSTlGitCctZbHbs7YKTCFa
NML1H1pfPNeF+lAZ9sWiaBJClvmzUTIGFRZyA5R390Wva7DwYffnUnv2aaOeLNIeyVhDzlC7xCbU
bQAowH+h/YAHyg+Cjz30zhNWS+5ZYnyAw3WgzXw4UlAVXWKPjZtWEy5tBu8DpN2gl/ysp+Kr1cxZ
gE83u8UMvOQ0tvd9qTwJMec+bkzAYCmm/imr8ERabNlRM6bfeig5eH0qW28G8uqmlYoaJqTJ7/sp
rfyOVA6QXfqrmY+131YKvXA+lxFa1XFUAYz2C1Mbw40TB0aJmh22RlctxgOlZ8TTI36dUyrVX+Aa
nXtb/oDdwyvMjX+1ToLl2cPXnY3OhXROAC7Gs61XT2U+K746AjOdac6TPotA5tkvzFdussI85Z24
7bj+o7fpM1Wms9ZrbQgr6secoA9ChXwkAH4WqnVTaY2fZvoRpgxP2QTBKLU9ZGlcuoYuH9TMuOhm
M8MVpHnsUgWrkIw3BszCS828Bxb5SR+yT6Ph5BgI50HMnNfaac8c9GoAPuqTk1m+0UM7YVIPTEEr
05b5rW3ATWVI2VOqN3e8Et+1Tq3c2jSAqBdgskBojXqycMAwqdgNSJSPNGNlALT/o5GZFzCgDTcX
1cE0exDQ+fwyNHoJGGYBnSAlva9ZS11Ur7WPTjT0bfsORkYxtWBPWUI6qLHnr8nAb1u9fM7NfHAH
2pxoVz51attHSZ/ChTRHQ3KYczhPARVpO6Vwcw6T6QRdjiBXmqDQy2jABLPs5ijWTcXtK/03LPNU
D0LTp2a0hKur6UtjDE8wBw/Af31qkgr5Ood3NBkvhYXErclafXYy7SmPde4O6G/hLskjktNfrVGA
/SWrlyLVv9ipA4Bmrk8BIXU01kOotHJwYwUJi2kCKzjLc68l/CIK8IYxu9BdtcAOxCTIJfN0rifU
Lp2Ac50BFY0Bjk5JG+adBcHmOugUHTZvqX7IsnkMRNPcQ+zt+1T3pgeXnd5lrfGkVIy4hCaF21Ja
Q5sNeFRmVt95TC+WI7/leoq80UxH2uW/8WWGAJgzyzV6vO+xm4WXWizBq7HMUOmrACMWTwA2UevG
o55W3+PW9GYm/Vnqd9BgCjUq6hA+g2mgGewG0qxIwNO9rmi/ckc+DkRx9dS5LQD8cklKvskB5Emn
buGHpqAAGFWgInXmcGC0sREVo7bcpO7R6o2h2DF2NjdckhnQ6NU51PQgN9dWg68hmY5wXy/7wInx
pw7JIWxls2e8Tvgt9u1d4UwPlVL/7IaphqOW9YMpuDkMFr6UMRZKMLeYQpS2cqsBj+/Vk9G6U2o8
KDYHAKR91Lj4OVT0xHFX74VxQwAXdwXXXmVRvqoO2qS0e7QK1Z/U5iVm7Gfeo+GZTViJpkAtmPb0
l56L9s4osT8ZMrY9/XTodGDm9N1qLQ2GPfEJx03npqryJGX+YjlFiMmjFnSd3vgVelwHodaG28TJ
89B1t4Vi3Gi0/WlWxg/048dAVcn3PlHqsB+zxOWZeR9nyi9bsw+ZVR5KjT1DuQPnombfAzR8Itl8
JBmNo9FsmUsqdiEGJCiwKmbXSPmzqsxRp4wPfc4PDKDVErwPhxQ3pt29FlStwjym9aWsqTgJTvWX
oXUatFDQZDzUvORh3I3kuxrnaKpoo3LOq56d0RyDN/owfS+nEm4Vs20+9dKQX4heV5eC2upxAsnf
Hbqh/IlabTrJJIbhRAIYctDbzW8b/vSwO6C19TjW8/RYmkRehmSyDkVdFk8FzuUoiw0gQ5vWuVcG
WKjJeC5/gOBsl25bs0W0TBeFO6LVDPUSE8K3dpKz3hXK6CwN46Uf1Fnmvco1dKjjIrkTLRtPQmv6
M5ADum/jiFehgzZovtqpNaxDaT9FZVdwlHVd5uZxluNtQkvd7qcvbW6eVAe6knQEHdkIqIGFXuIc
gM/Tz0xFl11yeugr51Ab2R3cM1FqyTJ1G5VjLMb8YlZOCkPrva27u7gfiqgnKjkVszwqEupbulFz
v6y5djOp6le0esJ0jj2rx4GGBlMsaxe6fkE3aQ9DPfiJWn6lZXtuZ3EyW63xRgviZKzElFQYxa1l
x5lnSzvIRNH4k13ddyqFCuv4u2AGudGzRndlZ6NZS/LnmFi1z0T3uVQlO04UEnY81clRABbuTmPn
RCKtNex9kXsz9mjUYCe4pYKeRsXrORhy8YlrXfVF7Xp+lmpVhU3MmsDua9sVaqNdDHOEBG3XlB4b
CDuVBC1Iu6ogY9nJcycAPLAgnzeiTegrc8uDpsBCndkDTIBSX/Q8wTEzJ642ijsKBIYrRcdceJ69
GAQYrwmsXOm0flOkgDgKgTUy3Rm0TXzalzCG1VlzNzclgHQTtA3M77Nmfu3GBH5llTelbWjThgV9
3KbuPDDuaWUyu/PMm3Mm+TM1xVNZVRfC58wFh/8oChmM1ZMtbL80J38e1WjCUeRic0GqNXEs33Gy
731ndFDJ+MVq7FfePjmDVgVNaR8mHMRK3EbmQO7QVQkrtQQt1ixcIBewo3McmwnA/5jOjD37XraG
wERGvvamhRSCNpmJphmMMqTAGa1U3jB3T3Zdw+gqNie3pLhuxUr7m5nmZwq5P4ukZxDcv8z59FmZ
1VAa5qeBzOkZhra43/Z6pE3aJ6iKZWenTl5xhNLjDH0jr0jsBHNVMvlFS0ALSJvPRQ/VuwQ+5yCs
iDtupvVhAlfZQ9oAhkkWmjsN3eekTR4zAwqXhQjKWB1ctYboRAfdvrgdbhwN7n6OFTpxeQAN5qbP
yc/YxgBISSZf0PgptawHDDZuAWWL0BWN8v8h7cyWI8W1NfxEimAebplycnosu8p1Q7gGCwQIJGae
/vy44uxOY47pXSeir7o7UpaQlpbW8P01d/dUYTs52KfeVL7pRaOESEJVAFuazxSOILrXwDAssNUZ
AIPNQxeTQNixRzLi8YpGMcwYMN0ezSReVSw5191AwrGO77iof+Gyvcp7GqFEygZkFz5/Qn/H7uiG
ROoZHiL9XTXMJrPcic5A0axEcQWHhIlhTzDYMprjcF7dVi+CaJNXuRk8MeW+mOwTfPzX2GX8Wi2h
Qt+Ru6xKAgdJGrjjXPX6kuo7h5iNZxam8Bx9yHHBu6jGzLH2rNNg2xTSeCj0Qx0V3KuNl/paOPbd
s3YR5zAaXJeThJmcWuVnD1iSn4M64tnl9NxDzV4UVsj0zFeJqnq6TE99il49k2/gctbCEpeP60WM
sanj2JTQhPMHd9qbMOg1MTZipW9x+M8e8B+icoIxtUCx5B/SXBp2P5pT46FIGUWvlr1J7F8L7RiI
FZhzpzgqMhaxsmZgPKkYsjpjxTxD/RV3lT8Uv6V12ztO8HkAdXX9gLIBwGQmsS6xwFIooNfUuECw
QSbcWi3b4kRvjLAEAoPxmfejjX2CJoVbpbLJF840+vT/moa+iE65onfgPdcTxDA4ju6u2oTMrQWN
kBz934XSF1EcvGPsHOVLyluIfi4imdvn3xTZ+XnYW4c//d+JfYu2Roh9sZD7WznF9SOnA/8CgIAK
kMZiI4oRWNREVRt0kh05mrxmSCBiHxOIMFEZUe79v0dcRItNpkGXJaFzTqwP6/s5kIqr5b48lJHS
/E0DLORMDNSvQDZ45nG/j5RJ3vdjqSMBnRo8QOOmp9b1qWEb1btrMcbLUT6YjL7rGDT2gAv8aToI
esSAA7bWhn1cjfpdzGXxrfDUIlBWRTVOVv10eedp/V6Rewml8b/Y+RfjLL6QlMRK4xjlg0X20LFo
KH9//vtrWV98FAdEb9RUa0j/vv8o4Cm2OUJIaIqFknt5z6H5kh5g+Y7bvZhrmfp3Yy0OWVxVTQl1
gblpeBihW93uCt/1jYf0gLAPGuu87daq9e/0z/QWe27Ukjx3B+yGyVE0PFgKaKs2Fojifdsc3XYc
N77X+iFGbyuavNHG/kGOMMmtpMebvvPb4xTN0efOG2+RI/ALYN+3SphW9/rFYItEyARwoT6SEuZd
gc8wFjoywehAGXS+sd1XrTyEqkD7MCFotmwGTR3S1g6igr6SwSMxvvTK4+f7cG0AU1UAS0RtOGqM
FwUVpjJZ3Mwh31ib7auqD7eGU/5FHhtkyf+MsbyqMlKaqWtnSMKSYngC7gf92nrOxy0W48ZclrcV
JUIALExAh3BgGJJ7N98wcSuyfegMQLEtRHFmStlytfLJReByMuu3BFhteX+y5WUPSIkepoEL+y39
v+p7gxsxK+diaJQ+LmyFTRVXVBLRRzV/tJyn1D0o2pYqyMqWBl0YIQiQC+GwLHEo7pTZ6ZRgDNvJ
PQMRC0ufooz/94ll8L2gBAzUC5ZymYmFCEupWwMk0ch4TZUjOhJ2meXuJrLhv65Vn7gohIKmwJtA
6VJxeCggBYNIPnD736GWHukB8gW38CwO8UEEQgObpwhGLw7Fqb/7/EStWSIMbdsmiHKoil12y9id
kQk258HKcC4Y5cGw124NSPOgNyewtia69t2A0kavOJB5KI2a//tlNUBH7AKcwtm2y8N00wTQO4R4
Xhzp922kPqEE/bzFg1i7T0DN+WfMxeVY5GYsEIX847kbfhZy+RXdwcxHKNt3ovRmBl9s9UvONnXx
XHDRkuwqLorNQO1ZuO9Cc3pn6kAq6dTXPJleVS3knRU0lQkkIw9UdeOwr9xg78Zb2HiTcKV3SAMf
LRUnM+VnVg2Glyn1dW1tVYuub1ccbZh5lNR96JyUkGnTVEh7II/fHFBZ2UPl+5Cf0t28b97INs/J
0YnACYo2hernq/jDwl6MvfiadsWgX93hqMz9lIx5wvDmd9hcJDN+Bfb5X1Aet4ZcfEtHqiOCfc1M
lKxfqmjY/wT/IqiuJfBV2w7+2hHBAwM2DdYTV+nCfBqlk48sF/DvcwGBvSZNmp1tJ0i8DCL5uXH6
16aG9NNcEanAvlmLwWJzssfKRYf3vJpzPWRuHAacCX+Wr692mvn9L7puoTzzz4gL7453vdu0JsI1
I2XehFyR6Lc0W1dtmqkB1IvXMxTitcUHI1qFnKoc/xHXY4E8zUp3eB9tMo7nH1tuyMvBFifPMHtV
rzoMptJ7d4rMAXsyuRXJCy22ukFWXAawBf+Z18L9UTLZ2Y3E2g053+WJ61P55fMNsTYCNGGBMoTg
LryghX0e+nI0c4rN11dPlfKgDlsdMx/sFHw3mA1c27hUZz3Y9xdAaY0tQLSooKL8VqDErTlwfqL2
j8+n8eEMLUZZbOsujzWt6+rar0pxG/eWr9sCgeLi/vNhPhj5xTCLvZxD9DYmTj34zri3mW3/ImJy
roWrVjtBDO2xJhXdG2pOt4pXtlZxPtYX16gFMb2u1LCKpLrLkZyaVXznRzk9WPS+cF+Un0P478Ti
11YWKuMWsGa4wz8o+SGS27rEbQaQWBCOlwG3i6iT3z9f1w/VUzPR2wS9yUb9oflBKi2mNpRdyrkG
XS08UJt8abl+Ux6n6qkuzy3PrvLp2+dDfozvLcacT8bFkmrWZNVJX6Ph9K5BAXC9a1CR4CGncmT7
7Cb3UTWyMeKHs/Y2omkZOtpPdfRevR9xRJ9fM9j2m5V6naVirS+5BxCj6fPj6D1svQLfjtY7Q4Xx
ULqFSmBc26g2XlgP0VWJsOZeMiRN2ldr8ovrBKEcG7UbqHGugFZyvhqRoQZDOGt5b1+kK3sHnXKQ
pNEd9OV9ePTqY43ehgniI85cx017T1oPQGQFn6/rG4t9OU/Uw6NTwlZRFbdER1lEGqIEgBp3GlpT
/drLDyiFQcaepyHSQAnC/VYww2HoQYtcwyPwIKAsjrYVdKOhoQgdYfYRefRtMhk+6Gd/2MJ10Zsy
R18u5JIcah6Ru0ICoTlYbuJ/vgBr+wrMfXS/WxauwOX7K4XGBSnk3HUAjqk7hqU6bYywelguh1gY
PiWOR0JVDFGHQyBc5OmBxCfhcNSiqthjQZNwq07+46WO7Xs55sLmjVlCx2wEgaSL4h0Pxt8sIPd2
iChkMLR/+a3+WcSFOZhRJ5k1deNcXnNEbdHz1IzPplNvlMRufavFfdtmutIPAyZlaacE8rWps6Ul
unJHqeg8Qd8aSCcaJGXfW5k06ZAgHxAulqx1ogJRzyvLEOkZWRivQFmlkrXTVe027svnu3D1e0HR
CFWw0BR3cB7fD+xqU2cnOgxqE/yhWujIrQG2Q3aI3z1uifN87CrF9oCMEqLiuDBQk7iYJ4mrIVcn
DDc3IhZQwR5Z2DA/fUwRF6c+DM4zIYd4a5Zry3s57OJMd2KohtpE6mQu2p8ClAUZ+/gAWN2N6lO/
e0R4BW8EUJrwRNkwdB8cz8WMF16u6AejZxTFv4KOdIdqNSeMm5aB95JC0Eaq2fOUDE30+Wdds+GI
yVvw4mDEPzTRmik0UWJAlFCO2XmFkl8pDfKz1hYVZWuYhYGJ7ZzPdBkgDJwbJzkaxU28JQm/5mRA
+gg9nfBEUWe2uA5ZY8J3ifHl+BXdZ8dmr0OcGk+tw+cLtnbCL4Z5ww1c+BU2laZU0cbtk0H1Yh2V
VO7z5yN8DM5jI6C5x0J1McrAQex9f9KKNqnVUUdyjbSmeZSo5r/unCb3cxPlP5RJclLq6q6I0/hL
2kgoe5SucRYjhSzS53/JPNDygkNYDsKz6CgB5H1xBqWL+qteIAE3Atqh7uWpCZGr30QCrS0puiNm
46I5Cqq4F/NlhkUHADR8UvBbc3Qqv+mgvPH5XD62D2BV0dOJPkhEM2dN2Pej6C4oGvaElIfa7ADw
ran3xqw/abqnX0/X6ZXyUzpI8hVButkUtrL98czD8x+Fr3OKYDHDUlaDiegzrm+AiKRA9cgAgaBW
TXefT3LlHQEDjXJ0cPrQ+2YvxoldNY7tmRPFxbklPzuUj4Bh7+nGuOExrHwyDTAeOCRA6Trg5L9f
zJRUGVzDCc++lh2tqqqgP8+33JK1QeDgzrkBhOXx3d4PYhFLawD+wdukTXY91i0YKNvqj10x+Oi2
+M8g1uIBKytO01zA9RkhE+qIfIe1fSqJjJzJvJoaaz+V6oaTsHaVIi+vYfHAKYOe0mL1JK8TRG4b
MIFpmGpH68gjlJIEWf1tCMsgjbYyvmvbD4E9bHttXsfly4QgtdPURtr7rbxHm4Gwn+Rw+HznbQ2x
MPBMDFNvuGgFqhvdK2t5QmWVp07tRlh0bUvAvM98JliLD2HYEc3MVHSoJEWyzastFPg8fD6P9QEQ
KbFU6CgB1fF+zwnI5Jqg2EFDldDnbuAB+ui3Pv+8pRZmFf3Db1pQsAqAsr8fg7WGknMHr/1KM9HO
oPE9cVA4X1t56gG8/Fjoxe+hJVet6oSOm+4/n+Gas4/HOCTcoHMDkPPSkXPygqBYQw5vntWMeOD9
L7RcGt4MTq92hfao9xt2ae1KmwWc5s0HFSyE8d5PWW/swSipikpETfOYdV+aR7MJiwotG/wwoUkn
vSWyuGqSONyY7bzxlouN1zjEUGbpAHRFvh+ZJHbtpCNmC/1fJGJYVNNjfhojjBkRFlb9X1hG0GNg
fJES+SgLD+hEJoD4QQsXKql8VuTJDvB7sTHKR3kSXdHA+lYBOUam50OwIWmGZmzTqfXNB6Bsr6so
CUwUmp95QEO667+x6wmv/u4cx7552JIzWzvsl4MvDrtEyw8e5ArYffqrM+hfTen+QEvM519utu4f
PtzFDPX3H05l2UAMG8QwbTdTOrp9G4nDtmz7mv3HEmIg2GELoPbFMFpemZNZIgWN/GMGqUjahFSV
5FvXI3A+pA25xycoQnQ6Fnefz3DN1lwOvXhrDB0Emq0SIdk2TyALp9ueWfOnz8dYvWsuB1nsfwQr
mao3qIckewSz3/risgYSNn3Aw35fbTVKbs1pXu4L93hAJsCy6771af7TrU5lvHEBrG69i8+18Anc
Vkmh3Iff78ltz57a4WEzWrnmKc6XpD7zh+en0eIOsCm1uiJHmvhPaSAE2qExdGeg8PtQR4P0UJcV
kIM1eRJKRxv36Oquvxh7cbQqWhidbiEV5yo/Rf/VHmIPsR9PF7lfCycore+JvdXSvRZJfDfh5VHL
EYnRa0xYu7N/Zvf5s7wtkDw+FXBKtCj9aVzpT03qk90srPE3FUKzMbuY9OJCJJk9JbmLHKD9MAQW
QM916RMEF9pACdoEAdRxr2+s8/oteDHm4tynldG7Ksec597l7oEek1cXyXJAeTgoQPavOvnvX9rv
Jrk47VKFRwF4OF7aBppmJnEPRaugcqcNo/IxPb5YzMWBd6DNk2vOW0I13mUndT94blid0sMcqEnE
v2DGb+3ZxZnn4H/xVmIpk0N3hUKkM8q8r7ct9f8xMzB5ABBBEn75ikrQsJFrNYKgve3Hj9oRMfYQ
vK/eQ28H+u9QLbmdvV0dFL3LSP3AUZ+7v98bNDuNE5VpOJD0qUdpaLsrHwtoXrDrN8QMim62iCxr
Fu5ywMVqarVUiQJ/0HfjozNUMDLl2RTl/ca9MG+35fV6Ocz8US8MtZGjUUy1kATv0bdhhOrP0TrN
5SKoNfcZP5kMkWxoA83nfes5snZH/DO0vVQyLmWjNIJC2QDRS09FBEXZkrVY9TdnWADokiiZAknn
/ewmLtCbmmiQDoUKuwGFKrR5Hhg4RNvlUW9v3eVKImyB0AIilYg7LXYI0bPGGQo0PJiopZxBVX51
hc6nK7jWkHTip+xIfHrVvgk2CO7lr45X3KIRKTS3VKhXjRrgp+DhgTsyk2zfT1u1K662BGd/3Fk7
eqp3aH27pwe0ckfKvj65G6zjtQ95OdzissoabFbt7d4onrgF97MiW37u2ja9HGJxNSlaQW1jnlEd
FtfWbq7RFtDsGZ/nEpGZ92Cc0BixNer8qx8+6cU6Li6kQnPkpMw2dC6IGStUZCsH42aEOpfcaSog
x1vJvK1pLm6jgffK0Lfw0iAsM5PA0KJb5dojEcnkx+gl/fzwzzvys+ktrqJiKgtw3WYnCr3Fndp4
oCkHAntVAbJIsf5b2T9cSJefcHE+JKXuhGgmkLwt94EiSCEzhTaa/35KLmKHiJjOZ3F5N3C0AJXQ
6EXjihQeih1ixtGJdg1KgVe60+7zwdb2PRLZ0MaZ0xMfchMGl6zpIJULaZTvFX8SWvj576867ZcD
LD4Qk5nFugkDyGAI1CAP4sA4tJEWNTsabZV/bc1m8X2clmaTM6JYWtLc3pEWLbopuv42PtDWKItr
zaKdcI0BU3K7J5D3PB1tr5+v2trFebloixutRyQPNMF5BH0I+ni6rS00IVrZ78+H2fo4ywxAK9yh
hKVrfefxD0Cy26v3c46Z+tVuKym0ZhgQbwJgAX1DyLMv7F+tlRaxUYfttwT9xZB7IQDYu2KnjqUa
6JWYNt5X/8fs/hlw/o4XfgEgbVQHBwTv4VCPEp/fDHs7nOsAobQCRMDf7fR/hps/6sVwrsUK5J1x
bstXakHA/g+ijbD9bGpj3/6LG+tyORcHq1XbKW5q1KsO9UEdRg9VPhv7XFu7Oy6HWBynxuHAYyGt
Bml5PLgD98EA5yCo/STSDkmE3DqeGPkeNfu3AMh64lBE+ZlsTHP1CXv5RyxOW1uQLG3nulxj15Iw
3c9qj3CBCFiufSA91HQaXgnhRySVNu7OtccAmIwKNOhtAPCWpc8GAGs8MeEvv+nm7pv9dEz2yVHs
Pz+Fq+YEVcCoWUXXFP55v29wDsDWMVzU4zpICLvQbG/LjSFWXf+50vh/x1hslp6mrkpcjAEXWR6y
kFiQu/vz0GAO6rH+TbXoqgt3Oehi+/SJzMskxqDZ0/wWRmsv9+TeQfoZcl9AymxKkX5EGeF+xotK
Q6px5l4vKwqYQlJ0NcHEzMUfb5fNgSvefOiFz25wGeBFMF1DAQEJcOAivisgpe2Qf0e+wv87e3Dx
xyzW3KLjUMU5/pgmgmx1SI8/QUc4zGv9L+IOa4H4y5kv1prnzdS2NQYDlMMfrvT9LPWU7LfFAlat
+MWsFscRzbxSDhDz9NMy8Yh227AjNR6r9sfnh2L+e5d+nTvXYSK9oEM5ejEfU2+NtG7i1i8NYQno
xDH+PYsntgNwN7X8MrbcX51e0o0jP5+1D8Oi7m0ubobA7DKhQMw2iYtinl0HwIEK/xWy4P99KSte
NJDBcxGpxVAfZCAJUn818pvYpvEDB6dMbMSb10LqGADZU9NGvTtK/d+bFFppKq1MB4rfDoRNjHA6
IS3np+f87U08HcfUk9f2DnsRXXJbb+KVNXw3+OLl5oq80WsHg2ttlQcVQYM8VAv6iFnN8+eb5M0/
WXwuDAVxEQu6gtB8XGzGwS3dQSr2n8dN/5hAxTY7JPvyYUscYOUqeDfQwiHjKA5OhYt+JXrdHNJj
hfIBsAFPWw0hH4Vb3nbGfya0dMhqHscVyCQ1HuDVVXWgp4FejU88EDt67lAzvMcbynP2tQMI1818
9cKKbXLFnZXDdznbZeYwN2Q/NgXGc+zeGUCnyMDnqMBh8/NMVw9mXpaPqSOta9aPbXyIdfm7RU1V
iKKFBgLTQqOFpwFUcA8anGp6yZhkhaeApw3CBlqmviK/G1ce3gWJCF2AliM5xYBxoCQLUloVwA6d
Wk0B8CfSz5RJjWTLaMgN+dROigkGpMojxbbqL1pilF6qdC6AyaXoxM7i4jkxUwpC0PhYT+hs7Zh9
VkBgObGih8KpTgDa6BWnP6tl8S0r3GcVyr1RPNAyKDNhe2NX2/sWQDFf0dpDFkMLvavaJlQG+VvX
JPF1YpEHAjLK96QAOSHljYw4BaIiHbNs9MvBRhetYfBrqC+UAcxYElEnlwXgckkXVglqWrEe9rE2
KuRoMkfVwQBzSO7llV4cQd5z91nfFiDWM936hl4yzeNmmdwjLYgKxrk0lZcMHcG1btYPFUv7wZNs
yp+M1kJuSaryJUEnk7bhCq750u+2hPbeojgtpH/VCofa2MGX/smgEuYECO2DbFugRnfLX1nxPN8N
N//3C1+6MPWk0ufhZDBLJra7/CbdIcvsjYf8DsSaDbO/4oK9G27xUugHTSs4x3A5eHT1KK5RAbI1
pXmFPrFVSzcPkR/NyRjGGNA4PCvNpzsQQpC8mkM/QIltmMaPw6mQWUCiGE97hHytxZQgL4I2SFeH
DM4NcGGBuu9OmW+ijqw7bwcOV1w91cGN6bgoZ5jrqxbfK7aolQqCwOGACtj+PGuy89MALAQ+2ZyJ
V4zd5/P7aJARsUAFgYY2GguHfWGQjXSgZtUiBdHkNPcVO/teAGrjAVnCwarpvhpOsWtRhAjAmr4B
5P64Wd4NbS8uV13LDSQ3GYzhIAIlHr7GXL58PrvV9cTRR+GTBfmsD7WMfT5qUpAUgSYjNOujcQSZ
KbL9noZmsXPvxmBbhEQzVtxnMC+R8IdgDPL9zrJKqS1brR5dS/gUWqwehQ534U1pDXSUsLWAUD4A
eFigt2xK9X0nm9iPSwhseAlYiJ4O1kuA2k6fNh2PhETvR04HdpzU8lWm7rXb1i9qLh+VxuLQCEUo
V7LnsgCzCTBcOCrudWvno4/uvfpYwjXzSp59wa6LSJIBSjO5t7HaaN7E3cCccUe2CsnlAVgomqHW
JMOd0LcPAB9d5zT9JZoY0Lo4cnNKd6SIe69sJN7IfQmqohgcb9A6VMeJErVryPZwgkbnLCWRUlV+
L7JjrqZhGeuh2kBbIBfsN3eKwzjmv1qD+nZCo4kr+3LgB9LBIuczWa902h3P0mTPhuIKrDDHA4/N
8OlUeyjqwHXGa5CMLfKKZJ3q1wYMN2dG5tlF9026CfPaBP9rUkE1RHbMcw3nZJEppHZ2g+pi00cm
+taIMwbp3rrfWa24VzWKPLs5qVgHFY8bSA57DE1svkG0k2WN39kAuJHsCDspBYSIi07SIGa6DLIc
hSpkhnhpk0yihKdo4gUp7Eh6ZvqF6Cgusr724kIYcIPxaFTdHM9udAJnXm4kLHTiwgxheUBl0cgv
atpANWrkpZuSHzZQmo7S3Y9jdh65har4weZwqCUNa4RPPbVtEYhBsULIhaL7U5IAfepCN9EEODAq
bFX1GlG8DlN+V9QqC3I9ezbKBiAMcJBQ0FujRyQrHx1A6CLCCwmmWQ3QOn1BEwn3hY0Yc6pMoKZ2
2JVV2vwqOX8pk0SGvWKWV2pLU6hBq/rezokZlnrG4IS4fl3wbo+3ReINnF8ZRcJ8m06P7vA6WMMz
ieOjrnBw3OPkpuxxdddlE0DbIFDqX9mghGjFjAZz2lnWsNPGL1lP7q04DiqruWZJc0W1fcrETdWx
m87R7kAQu4dwu+cK41ZqM4kpI69UK+0DKuBdr9CE6iUWjh+txG+AclFSVRavptuEqcqtQ1WbxR2Q
qVY4WIT5QmivFrQMAY/u9rqA8wIaJeQZiR6jWy72GkjF+6MTG0HhtDzokPgB4AkFWySX32WGb8pk
81Ta1jGb8ufG6aO4RiIrl8PRdniUC9l6SmuHuYV/myZl6yUN3s0yE96opr+Koc4D3XHormqsh95g
u3IoXRwXM4n6DN+s1Nw7mSFHJNF4HRGipEGXcPXRiEUdUOiRfIsnN/eLdOBRPcoEnckIFeRJ+Ti0
2t7MTdO3qrKJ+sTVwXRDdRAtTD/vkVBH63hUK/Q+z+yHrHZO3ARRF0C7oKrsPbrFwIt7dLg8igk+
RKfe266JMvQKiayM6oBPSSXxdBdOolkiIIH07/esHNE4Mo6WbzhJHsoabDIJ0oJXN+ULtMggXt8q
4TASv8vxgRSb72hFTmi29GtVARov9uQ03NgTcX3e6tBbGc3+2sSbzDcUcJVJwqSn9VbmE/as5gMC
WUA8eqRzEd8vxwcGkTyvVlPFqzQKgk7bfrWc2oWJs3Y9I1/ZqBVgcVa/0YJ7VWhK51mDdj30wxHk
r7MOMYjexd5RbuEIBwC1nUX9kgkz90dOYk9tWII7szvVKTko5vhbuvicwJv9hArJfddqkLFDg50n
mAsNqpdUzz27McKm/tqBb+hO2g/Wd48maw+qXe57OiQRrNj9VEF7YCLxXdzk91VcvwonvZlyulOT
5DSAyNYbzq0CCqpm9mFemjsBNQT80o8C7EEk+R/QeFmGOlqZfbdhgE/LWsHVzUCITpnmNVV5U4wg
92lJvLd0enZJ9QC9nsjIlbBX6V7R8syXKCAfc/eOyArxV24EjuQ3/fi9T9F6YLmpfdMxxfBtzT4L
l1Yeth8YfECvNvVPfM+d2VdnauCZMGbNkx1nu26yX8xWOyiFLnzDwHZTYKsgxxp1YPBxNQE2mHyf
FHhZWdq7gSMGc9co8VlLlEc22FdlWj1YVvJgoxyyUdtj2akRZDF3dm6nkdKjhweMVBK4cXs9cCus
rE6DyAYThzIZ82CKkxQQyulajPEL/NOHQgV+G8JEno0pen1RofY7GeyQ5MZ4A6ZxFeDdZgaGjjqX
mv2oKYhshpLuiVB+ZEbpekwFlZJaHGhSZ3zpxlLumkovPTtNDKyCpkfI0F33cRmZsBR7UxFfYp5F
bpsCttcnsHIduE5WDJll20YZDwSVDDar5MB6Taz8lZjND9l2eNX1qdgjHg77oBT+yJxAo86Z1F3Y
Ty6kAl3Tk72jQtU40XxKxuRg9vy6IYCOcux632ExGO5JFVQ5AiR2rnC/6qjjC8U5dbE1hnyaIAkx
lhoQlunOIl3qJZ0WykQe66qDbnY3ct9l/Y2mzuxF2QYuUe+VWDsIWvXeCAK3btdKoCgIHws5Hlxg
WoM6B3KJ8T1ogVYA0JMHheZ95zbPZtwID7C+KAazeTQl7t1KKP4Ij5cpGf7c9DbRFeGLWocXAEjk
LfyYY9KVqadDQDHiak9vRazRYDSUMhwG/pKoOt3luVB2cWx9Eczwy8za08LddXr73Sj0L7FNz2ML
OH+TBHkKvmsGE6EOzdHpJ9ure+s86d2tFNWZ1cWBofM2FNJFnjxz0seCt6AWD4q5l5DKObEpU4Kk
7EnAUbxzpmathCbL8sjJhnzPi/ypYaiSIA43brmSlQGA2WfVYNSn8zu1MlV5Yj2z/LFL2GPBEgW3
CiNeynTNB7lyV7tIuyX4klcIZr9MXDumFmgSZVp+7Tic8gnX+ahmcCPTqdvVtVOezL7R4EgR5xhr
+h7qPXdVjWI0tNOd4KICDZi2OEkSyZrxsY+7xOsSsGtZD4aqg7a6eDD9xJR32LZfUzqUXsmU34yr
9bm1qxN3netUK7WrtLBfNarj6UiaxhtbIcPRBofeyls1pCia8zpt/D3a9Eqjc/5Ybx+rmKA8ZjKe
AYVXfgEP20bDQFyPUkN4peoAOp2UCe6w3oxkjLcHixOz9N3eHEzsPN69JvAZzuXUsrt20sVJNKh0
I5ZLfhhOlt2qqpDYDRkAqL3mTuBYdmTfmJQFOHaNAUag1E48kfRJb+1h57ZiPNWKHeOazPIjJw36
flVpVcdYzUYgYZ3MuKvi7BmBo/wqha7q3uQdhqnFDyltwIWrHiDfHiah5znqwIkuwKEnauwrFaBx
np1rytfaLPWD69TytkkSa19ULtsRnO4HEQ8k9RB6KAMrg1lqDdEdIATSwmjqhu8ogpW+PdnmnsWT
peHuaftnPavj82A5MHyKIS0vYT05VGZseQVPxxMfMnRHtkLxzJj0IW24cj8VAFtLx/kBF4eF4zDI
62JQWrD3h4TDSFYZaP6qUj1MI5jGECAA67keUcuImI1xxzT8tqnJ7KwkU7J3sw5CGmn+q28HXA2W
DniwB5xrjVjywEDmUVqwRlE2n2H59Ne0EmBecvPWsvkjFELvDJn+0IxxP+JrgibdjZ4r3S9K2t5i
Tzz2peNAu7YZIlWYB5YXe9N2vwj4eXGWV5AugRzBSFjsQWmUwoQnZ1CFo6Qs9rkNgR5mVjRseLwz
0+mVW+0Zb54Dy8Z71ap/aoP6WzOcJtR6kHqb+IqmAGz3TgXqPL2OLVJ7adFqHl4QgDizGycXT7nk
pTfa+SvthitkpuGgleWEl45yxfL+upZlHSh2DrSsXuGDSP1bzTuKew6aNHT6Yo/wObOMnybdde8r
rp2pk+C9WbLHqRPXeBjh/9VGXB1ZUgSQrUiCwoJ6g4FnXWqDzd/Da1aqBDI39dtt0qIct6bQeujs
h6odQOAf7dAhEF3A5X2dgW/tjakWFNOwyymA2L1bfAXx/oaVBXxRROsA4nka8WaJCLr99j1K/ENq
uUetJr1X6BpQ8NWPrKwikaCok+q3DhxiT5rJExJOd0wn7FBPA4cYOyKmdPxKHAEOtwLGHTS65HWn
S2cPjwGsdplBWlNi6/TjWO6qmFHYL6nsuYvEojLctrMei4uishp+NtX62zwH5x0oWDhDahNl5sS+
4LgA754OeOMV1Qtwn+gl7bFasnVfRD7kuySBjpscHHU3miXwJWlHv/I6f3bbip3qhA1+0zNMvB3x
YMlhNWXHryrg+tHAKm5EoQ6BW5bKgZDSCjhajQP005oHyEa/iEaXuL8EZB8HooR4Ad22eQOl4zZB
4qlkgaPVzC/H3vANExtyQF8t3uZs58SSeIlE0ri1rF+jSm6Swvrew4nvSfagiWpHXLFvJ/FjRK9q
C9tkp+wXoLEKZCwIHLiC/rLkpOHWsuObwp6UQ9q3e8NsDhNAwDmv9rK2bzQbw3Ci3ZmZRf+HtPNa
jhxJuvQTwQxa3AJIpGJSk0XWDYyloLXG0++H2n93SDCXOd1rY9M2Nl3dkREI4X78+DnAnfHNjDw7
fow3hpXugllEB3e+onb1KxVJjWdqO35ndMciMtBDmqV03yT8L8sKkfcNx+EYj+kPkrrCnn2r2IkN
9CKlLpMHXMOKTSnVd13C16hMBdYt/gDHMDOHZwDUbqNYne82mEqxXvHvqedPjG087lClVm/yXmm2
eqzWNG/o5Q+55q1QKkLPLCjf1FZ7Q9NrZ5G4ikHyq8/9RzMY3M6o32qzJpGMtlZEejNauyaEY1Vq
V63ZHfRYrx21zh7jKdwUIehxjVOEJOJqksy6wnXVD6TDwqsSaYnTBAWiB2pzo2TVj5HwYqPkkrAf
q1hCmDpLb/xuLo8oqYMSBDPC2YJSbwJ/bmg56VUOY2LdhGZc3WlTJWzLoB2vZ8sIvol1MW96rktX
H7LNgtCERraZoWWabXRAIXenqOF12JfWaz/L2VZPyCXKJjXdesqkXSaF8fewy/JNxdO/EWZBPlVt
pO8R8TZCm2B++DEoQ32j9HLwx6enO7SzoY7JIXt64GsE2IOpL3eGWG97rf+Ot8r1SFSKxQVZjRrX
dNGEk1cPPhroTUu2jVSSEOiCXQZNu43ENjkGiEG7qel7dL/90CvtOhcboLEZ/eYwNxypUPfRsmny
jtCm1sgfhvqxrOdvEiaUJu5eWdweJ6Ino4jcJjK2fil7WtS/4DdHVJzk+C7mxmhPdeH2Wh6jbZ85
6M+3biTmw5VidJlNEAyaEydXaqEVuEzoopfgGmPXoBK/TFM4BSSQQjQR8oavtSC/WhaYjqU+o3Xw
k2bewBVEJuuYyTweywQX06Z00y6/ieTxTqbj0KxUcIdZk6/xEaiw1ei/mQWqEJPYGiD/komVQ4gS
hiT2nhiHbmkK8mGKp61cKVelXj1JKkxCVLMl5mIbXf8icVXs5ERA5HPWnVJINwNxR9//NKXyFzrM
qa1nEexOKbyOChLRkkN3s9zsLr2fEV+xf8D8o6GY3L0VorXPm2grRPWwrQJBszU1s3V6T0k3aleb
8yuMwnfUvG8HPcB8/dB0N8jsNRHRY2BdUawkZAUugs3W+7aa7cghLbk6kPfULD1sUzRdbKyIHM6d
3Q++XYY/okI+CcJwGBJtQxUHEYKrofrd9cSykuaG80Ag9JyM+1q9FuOHMnwFITE7xUtRCl+yPqHF
zOGbNXhBmG3pUHFCmD999GZNP4v6KtXuM55jBX8bgQfMFB1NCp06vDIJdDWJpqM48SKZzYGlThlG
bwm98rP5XVVeDb9/krkeUu2P2b0p2lVJaq9M+MCE9ypudb35A+HODd0ImySTHaxe7cDU7Fz5HWmP
vVRvYn/bB5ptZk+1SHQVkBPcWsotZrX1VH7Xg9yrUxPHuKNPZxQ34saK40cl1KmsGek1idx1rdc7
rfDZtJ0X4ABo+cWu1hJcG2I7z3AMUQEbYnTaUdnONHhkBK9it8/ATQc8VFLztdCjY1rUh7lruLAP
SBfi7oA+sU4QbtFUPMXEsN/6CJ+KXkMcfPCdmAjD6Qcqx4hdenpuFdu+0XqHT0zqK1PbIGc1idHV
xnzlvcTfpctxdOI1yiRftfVQcNQx2I/J8pJrBnhWXUV2MpVUduZJucsBgdxRLqYdDbMmiG3cuKPQ
hpvIErPamQt1RhZlcgsKiZs6jTtbTSNtjyEUJTgE9eAkYCCSyOjoV4PqcUnUXpAMt1EP6jSrqJaN
wR91lnOXYMKyo8q4o51BdAGZNvFQPmZt/RS20TEX6GlVqCzSdPcnk5HtL0JqoXNMcKX5meGojfFr
RLpSL8lFpllcQrQHrREORPin2l/YEYKEUnytxZt6ImHLdfkpH7vMAQB+UcP6ZyUMN2Isy/SeIZ+P
65fv9EZzMgrrlX6OeTsp4Q3oaGLTXS3acmDt5Y7IqS6AXhs/v+6QMtsGloRfzzDvrKk/1aFeFTa2
kMJdUfb5QbDSjd/UijsZVYoLgNVQVW7b1EWaRdwIphS9onoWPyZi/kvwi2gX8toCRoZSfpfq6niV
8xhf+70xfFdpV3KacR5dbJPzDfjofLTSSdl2+Gzv+GPmvk8162a0Al/eaFJTgB1Ww+AIwLqDIw1J
jfg1NxQnjjw6CSdTBmUK6zf04LGGCGXzSgk79Th3xFYQsh6MeQqJOgoT1plo5tbvTClnn2AWN1J5
iYArbrSHOo+V26DQa4+QtnVFdN+fuiCQHgw/Lg9Ey+AU7RRLN0Uy3k5iQ+lUCUKxckkd5NaD3B8c
kriqd3HUxi5MsJDSO44sTtI00yOZ4lABRydpYftR2WaOqAbGUS766irXe/qpeuWtF1Dxl8XZ8krZ
79DXyoR7NSpD0alksUFd0dDi/rrvxjDEwSoEgBxI3O501jUH8JdKJ7GS8GrWMNIgCKTWnpTYTHBW
JuFRhAAHoblIGjfGsej7IMfdkWbbbqNZ0eKYmhr5VSU3Pr7BdaRMLj5ZnRcL6WOJPukT5Aktd9Op
UvZDIaZ7xBqKO8CIcpc0tJnaahVKlq0Zs+IlnC+3Rh0VFIlWPlsTwF98qLs7sAM5XFIv3+unxNx1
cuIfq7ApyIgz/znu/BRIMmge+IrfB22W9+hyGy7nNz7lU5/cFbxzhyTEvAuFruG+88W3Oav1n21d
BXbV9Q/AHOahz5LYi6OJbDIdZLw1MLZaPHj0+0QJ8m2odMk3wrGMl9ssXXVqk/u5RlsFLLug36NO
0ltN6CV7tNr8pIyy+OxDKdiVaaVup3nCaWwWRScvKuEJ6/RkJ5FZbayWGMySjPStMEPpUHdp92B2
DU6MaVX1BynX5seszJR903eVq8Z99gMATAZEtmbLzsUxphiSDUVvo8iArgtuSLAkJFJiVQB1RdM4
qk55jr+S3sA9xaCNthSweDbBnLSvZh7kr2XY+8dEn+St2WDbNIlCjU293wfXQjg2G39uu30YtBAT
rF51pcZUXRkSgNcMrY7FUaLfx6Io7hOdQE8VlD9610jbfpyDbTXkw40QY90QEiVgUyxp42DDccKZ
His3bSNE8fCtolPco9iHkYxigU4ZRfZjKAuu6qSveP2xrJjsOQyqH/ilziez6yJHWtyYPB0QE6Se
a+mYm5TEqqbPt71khK9dJgYeaWxwWPzzjrTZ5vs6aSKC1SHcN6XR7fKg9b8TQ4qKTbYIFjkYFoZ2
JQY6r/5kDXf0Eqg3YwuQlfgYkMHsXp6CxzkQv5lhcWqLnuxF7t6MvLolU9kIshmDAuXcUdkYOfKo
ob7bBs++32GQMZfXUpLtrQaDjq5lo5knlY8hx5y6Sp/J5UtR3c9QDw59CyHDb6aTVY/c+VXDXS4c
5lr3Qqu66qLapiJ9NLvs+8ADSzyPrVy8KeJ5rwXilZoQ63XZdgwNVzV+DF0J/nfTIWydp81VJ4fX
gpJiEvI21/l9iht7oUwe5lk3llXhlNFGlH2EN0TltOkhz3j/In7JLAzXpS+7ugZBAad1wLoyDF/G
9Jlszq54qMLhl5Y9GFnrWXq6pR/CbvVu106y6mV6g4kgDRhlI1+jS3aXpOn1YMinxAiPZVPHdqRz
Es209WQi2HKgo8eE7hNVkTfAWrB96UdqhCAoUnmvlykW98OtjF+diXNf1W97417rWZzyW2v8KNLb
yjpEPK7+jHDN3L5F7V0Z/K61YIdCwDMRwp2mv2bQ+jiedgL+EJQQX+tr3W9wkYk4omTQeAkKnf99
qg1XBMJtShC0/pY/SVLvFTzAQiEcpCB88ysFZ7HxAZXijV/R50UYOUwK/mq9m1E/lOAKlxr7nQbU
0Uxdk6AdZ9DjAHVfl+tTMX23/MqhGv8iCTHmaRU/JN4EcY/zYOz0+n5Of5eLz1t/r4knNevsSvhj
VTdRfJ/DpAOXE1PL7ucSy5zFjCXDSwu9rAg3ZqE4NjH0ji6kDATrFO8Zanv7MUXyjXLcJKhune3w
3PMMIn0FaEEHyZ6z67iPXNkHE6ZCCr3ITUTK3p3ptslvtSgO3Tz8RLnvZioAtnvZIdei0pUdWrXY
qF280SaoxEq+z3ocvwJxK2HchG4BzjGLz0W5E8IHOrWPkWzZRUY6EU3uoDdeZFHQAn5VsOgkhD4q
5b3ZgqgDIZhG5orZYzsBSMiGO0uBOxf30aBTEIm78ZTNPOhOaPnRW1tmIup1gXpMSPFcJRr3UV/d
ydSEOk+QSEDjMv7GxhzAeoCgJjBdwpv4FsCUFzIpn/QpvTPlyTMH4EaZ6U7E4oV1NCyqe6kICUyr
u11cJorL3fjWtNYVlj8UeST5ZJT6po+pyiu83EbTP7Udr2I6qU+yIDwizWeipieDeRYU7y0MAs0e
Cjn1nXHai0l6XXfhq6xqB6lWDS+s6Gwdo/4uG4RfspC4LXeZlEvbMQ/29DZyZrLxJRgqBC67cNp2
suQfNQy0PSMeoCLm0niYBKuwNVIKrI5iQrHQEu0KxRSBxM5RI/UZWNnujOFgmkg7tMHGVOmRofED
9zcHKRk8RM1vsS8RLmuOYSxvdoRQNOlGhXgYLn60GOvESGE3euOA66MivY4WxbEYy2yyA+NHX4W/
xLS7m6GgkRJhXBtkgNiqGmwMLPXA+o7ZuHAkpEreo5DuyIG4q+thoxnNMc2/z2TNmmSa26IjBwvD
cF9J8bixZCC2dMo1dxaMas/DfVTYVBqEsD5PD0Gtdw8FTpVzrvN498GmxqUOD6H6JZCr13rq3zCc
7O2halJQ89pDGfKxmzho0GI8tc2PsLlPXT/fhe10pyrG3k9VnGLbnxNmTqpfBkR7zSHPkBbJU2Yz
PmrQtyQ9ui4r/OOycryh6+xGa+PrrNbeumR8KlLdwTfvKdXbTZH514mFjrEsdbe6nr8ArHu4IT5R
sfPmIhi8HojwzyyEMEQGuI1k/6IKuNEr0vAwmH2AVaMWPARp2JBb6jdjKf7BX1E4tBWMhE7p+0fi
sBmqeakZj1lVm9+LZgnsqk7wFZc7yXQsKAR2J6qJtIF6DBJOY7ArJYGk2mmTUuntJ5X3SRezxlGN
et4WfhU7SZqlW/75YNO1Q3icDLL/1FSLWwRZ2mMWA2pqg0FxjOpOYEFxiVIvn0Vjg1msvx8IrO59
DMvAy0awXs1IOU+luVUAp49jMgn4UIaTq1Tt7MiVXFHsWpgPCNU4YVLfC0WUnkK54WaKas3NanHc
0jdt7vpSkSkcqcX9mCv+JlD1GLO/jGRwMPy9FSn1zoe9wnPFHrwRSwugYUyUh1CKZjzuOi4htLtL
oGSYMKIY4ywU6/tKxNbRrRTjFqanG5qKVxG023Jb4XJWS1Y3P/sjIS1clmJIjkLZZcODKOiowDQz
tVTa7BL/wapktP6ghmFv1ikaMGogX1W+Hz223UiJPcp5eAARk5854TxcAb5TEWEtSEIKyBnoBeIg
FeIrU6vItm6S4w+phWth95vo9sVaSvtaPerc8Rj7ZmGO6K2lvYSALE2Rumrpu2ZPCWlQXYKma/SA
bnU/eNW74FnLUrenmkjQcW/kBOX4exQ/rLAwHcNCPQzGxWJ3GDyVGWEjsfCToKp7tQ9vw5gON9WI
w21A19Wt0Sm+HRX9o9joAk90RhUJKr+byvhNMunbWk+2XWi5M+StzVxMB2oFhhP7uXWaiZqqyQQb
THldlg4pXKf10gm08apXlFscR8mFB2kniA2k7mknVkWwnwTjdzRFC0gV5Y7g00UG1mz7Pp6QyLgh
w+BDiTHn41Qlvwarv5bz6LHMrB+w9Uq7iaR7fyIEs6I7mU8+J4xBwt6eZoMXsqliF+BgXxAQpeJ8
KwqVtIU2W9lpIp86n5RJjP+Y6PAFSuEGcvMs0o+pNcj+DZn5O0nedD3bKmX7va56OoXizJW12qnF
6rrslmiju6v03LNiLO+an5EU3ICvX5Wx9ghT8yYfM3pl5/lJGdWTj22qFOnXI3bXqa9vC6l9mKCl
DV36LBm1N0XKVqgR6cNzDnrxadAIwBNlF4XxdSt3VEdRCg7Lv9aKquDvZksNHXHCRW2ojmOHxSiy
pU9Sa26zSntphTl0YbUM9uSbh0zXU3TsoTrPveRyQXhqRaESVjaSwwtGJAvXcpliXAvgNFKOactm
3wchdcQxfUt6rBWr3vXb6UoU/Rs9aG7aDBQhBiaFvAxaw1MAoa+2rXA45aK164eZ9z/CyQ7/1bKW
vVjTnmHImXbaY9CZhSKqCLHlRSPpvIUprydnt3D9djT9Ob2sYxcj5ADfUG5BmpT5KoB1uBsbMGDd
ovm5biN3GJdSxuznVxT79MNkFThrx4H1lMEEp6QpKY0DGUvysFXWuUlUnZ+Xfputipi+laz5mxyJ
5FXZ776on6kvdRuj7YqFXy44plmMG0mJMKGMeqTI5WCG+JIcRLPcjhyRqivY6zD95tzVEhnhXb3K
MDYUMjcoRgVEydTuxHn82WRxsZcF7UXlBrRLgKuNHHbSbLetVL40fVwBS5ULC9waNmqfEUdT5SIr
FJxIrrwGs07iqxEnQTKEsNjmfkqFOYr832MacTWKGCJYAgbNGYUVW6/F5o+Y9jfQ7IRjKVtgzYq0
Ea3C9RVf5q91lF/XIGaOVYNNF2KPYrEMvc1J8ex024yCbhDdtpX5o0mieKfAjGkn7kr4ciOIsPyG
l+P3PordERMjN4AuN0oGEWyc4fBYT2+x1Z4mvb3DKZwAoJDgs0tsBdSZAsq4lDKxccycfqb2Z87p
zlJGHyZUuKOOQqCBu44FhHPKVWJ/9MnD61YXIJ6J8fTK8yDuNa3YzBpV/TmTBMyDAXp8GQoYXia8
uEn9I+DN9iKjJoi3YpTKZ9l3a0TLqacJ84NaClc6LGNbitPFVWxQjxqg2Q5snXK+khaIcs+ZY/BJ
Xi18i481Up0vs6Xg9R1kRXSBNP63GeMjo/sDXXattzcmtG8XSjH8ba3PDoUD2kdfvXq8JNT5t+1o
NdJi1yFL/FcXEcn6SIdP07zS+gbKMafnrd6j3LGprxZvJtMdPImWkHaLbYhtAJT9V7I2n1t60GEA
fifGW9RK1uPrGFD5zYgpp1VWnlBMWE2CBdVR4n3Nez5DrUYOWJWsvyIUn7TVNEGf9Ew2GqeQtROC
oPflIKuXmPFLU9B6MYGfdGVhOluivFpMNdCnIaDS7gi9mHuAjMK9LGKym5t6hW68UrpdziFOuuxP
EY0Yd+bEaeEMzSduQxUmH/yKGqYFiD3NHYoEabmbCRumXrjUx7W0Sn31U1f9TU2bDDUmlqQJdF00
DppomFdttK3uJThXu18vvnSmZYDV/8/CrDj1FIU6DSpkg0YqLIF2n3q+29qkiH/1YS5KOZ4jub8f
b21n1Y+jOBoZ4+E09rN6U2nPDN0IDtVG9dKN5Qr/anf93/kpq8a0VIT+lwHDMYK0GTuDkPPx6yX8
3ByJQgtS9jh7aIghrvVTgnT0KSQj61Pm0Tetx2VdizDkjQ9Adhf6Sc4dlfdDrbdG1ahd0SYgQaVX
1tDh/7FjmsJccLDSDKQOMQJYHZOKXv2w1Cxa3qIS2OF2pOb+9Wr97SNbb28qiYsHEeKNNO1+vNbk
vDXb2PDZ2DTop6/KztpkgNE0qZRbKd58PdrZb/NusOXvv2sp8luEa9WM+Zhos6eNa4bQoWd8shPp
3xwkRbMQutekRYtvNS/IpRnaxgFl1+foelFwzhzVNjTOUYIk6iWJl3P3GWLRkLaJqLCvWn0oQpwg
VwNk/zRhGq/RdCDjIFtxIqUfjmIeQD2gMdwtakF9+XpJzz0L70de7cGR7vhSToUGZye9Oum1OWwb
o23u4fCHu6+HOtPSynZ8N8vV5WTMPjFg8lfMgd44pD6TfgPwmRmbLKeNCj0RB8QssyPfoZItPZTj
ForxhR9x7tBhD2FyMHCLAMb5uIdi/Loa7CuIbbf+1mg3lP+SHa/Vk+8u8nK1dKPu/kUv3NIpjKAj
pRpcR9a9VRzEUTUrpXaMG4Q6tpYXP/AKnJSD5tSnxc31wiTPPQPvx1sW4d1B0QtdkcaZ8ZpN8SZv
cE9wlJN017mEouQGl9Z0aQ1bXwKqriPxxNelIXrVOmb1YqVGEU418h32QSYCwrSun3Tqui+6R/7p
Fpd0QT73yrOg70ZcTbASLWzfM67OWBLuA1naNbAZxuaXBRIYaaChWXGITeMxHqTXr9f23IFh9WS2
Dyv8SR68h22ZpHqG4wFeJmJa78e+Je4YLxyWs8Mg8oYHDm8RGrUfv6AiRElp1i0tQbUPRb7Z1CrK
03V0+/Vszp0GpM6JCGU8FcndPg4TkZQYZDYkav020mAQ5pe0Yc9NxJAXyzEDs0Ze7o8jpCMd9FHc
c5FGI5RGcxMBBURK5H49kTMODcB3hLWWSec/I61a+sROGMIiWgQNbfkQ7JSr1I3daCttm337Vyny
so76uefI0lRZWq5s+VNIX4/U+LSByjg2DYcSozFjFGG7b1Lq/Rdmd+47YbnC8cJL8bOCXC00NHMF
DKVuh+ei4AYJDq39rX1O/EUCADmKS2r7Z0NJy+LGovEUosxad3TsE6EuanTxzNMiWhccDGc+mPj4
8ABevLGWB259g7wfbLnQ3l1YwqAmoexHMML8KqNwZdIqLIXdUj+xnE4UhqUh+5J5yZk9Q1bAm4v2
NAZ1iCF/HLW3hjTCcGppUcZ3OKVfn06G3XCaI+xmGl6D2PAy75JCwOcTIWNiy0NIXIYpprWKYQFP
u3j0qxpKp+iO1HKHtNvE0sXc9nPmIRuWTuMwU8TI21qdPLOAHdBjUfbXPKTeE5sftGtYn7dk5Rfu
4yVK+Pj5UB7jBsHqE5Va+W+U+O7zqVCoe7kDatSgRZcE5lROHFkSq207jpBrWrW37sZWTFwpsMrH
C4fjzEQ/jL7aPFkHIz4VmyXFCnbGcZGQoGjvhTtxZ16wGD2jp8RMURTiRFBn+qT7AfymVYhwVtDY
KO8FygBFG9dRWMyZ8WJKpviYCRAWE9BlL2rSZl/W/rTN2zzZ8yul63ympNlp+GNZXTc9QpfSH80p
0G8bMnSazURfAXDz4RHEoYXsrTB12hO0R/3n14v2+cDJJqi5hFwcYcmni78kUNGkIK0cg85Qs3zW
mv1Ir09WIsk65JuvB/u041X2IGtGaIDTrL7um58aM4N7+BdPVG2TQpY0U+K6pABwdhSNhmtNYRei
vfbxNLdx3iVwQmpHt7610o96hiZYf/8XM8EKhRHY5bq6fi+FVg2GjDGSMv6FoMg+C5t7q7hkA/H5
ZlJFglSD9Vq81PjPai59X9LLYRGlnmCebl3gIjSItd5FxsJ1aoTd5n8aCQCl0EWE2IyIco6prG6L
AgKbVg00jmcZhbHRVjTpHz9iqyGWR+7dLRESlatKQq6on4Dfr2njtnvgzn29mZ1FEtSi9fdCGPVp
m6+GXO0Js+Iwt4pJxaCGEMk7WWIBXF13cFuFfHS+3hyfHunVYOv01K8zX5CMil663Rw9dubd1//+
Mxv8wydaZYltB2wsq/z7Zes6oxeskp1JuqSYdmYSCB6SyqNcKarq2t8th+MuWQH7QM4z3YYbZThG
N17KUM5M5cMoqytbj8taT3VG0erdrOzKGAWa/der9dlHmBP0fiarHV0KRLxYIlVO+bP1UNRyFZdG
ka15q5e28Ewjhyc9y8fAC09Qw78e+1NkuBp6tdOHDCFaYJHaiZviewedxxjzGzmdoOgblwDGS0u5
2uKqRRtAYrDFxbtuk+/jX3TsOfp+vJsP1DOlTeLFp0vH6tKYq51OpK0OXU8SDTXhsYVxE0jGyyCY
3tfL+DkGXa3jasdXTUvHQMA69l6k29Gu2tKy7ZSoW6Ca9F9IsC3b7kMcsxpviXPe31C0Og4hbSSE
TKM7s11i19+rSL5BX7vRLmzQS4u4ektGwYiqUGR/jjDd0/IloS/HyH98vYQXBlmHuFOIfke86IEI
Ov5xYb4zh9GbNPnCLryw4dcxrTKWWknZsHL0+oepPgxwbdXeuegodeFyslbXhlYaWkUBk8sJzKag
qH0hjj27Wmj/A/ty82GS/fH7l0RfZVxKFTIAr8rgdSI1M+nCFzk7B6yqNLJ6C/+Z1RzyMRKiIoat
FNbVU5fQED9kf77+6J+1Ipd9/G6M1dWnpjmuXCLnc7jTv9dX4E2e/Bp+E2+ml+WhVW4vATKfEoDV
gKsLr0QjYygKuXYUtlc29RV6JvCZ8gRj8TwyhE2stbpdGbX79UzPfjDdAs3D6FbVzdUZqhVFFkSF
iY7F49z9yn4OlwDDs5/L4N+z1Mwwo19tiWQyajnoB8Qno3TT+W/NfMlQ/OwIJmbVEqqFuKSt5hAH
84SczTJC0Om7KTFgqJuUWb9eqeV3frraEL5WCPL+itN93NrBoFVCUiGCoCi/tbaE13gUpxE2ZUHv
1iX34XOfBbVVkiRAOv6ympJRVindGwT8c3UHeUBWEArVLwSsn0sP7DlgOCzLMB4C91l+xLvLuqXv
qVd0BpFBchUuan9nbRdv4dS5FK6cu97+TsdURGvxFv84VF12hTktQ5HjooQIAVq00QoSogv3z+d6
2jKnZd3+Z6DV5WAM+JahfoMk4JXwYB6UnX6rXAd7/6ZBmRcW/4U1vDSv1T0h6aOiwOuvnZaG5RFy
6OR2NGn2v77ee2e3w7tZLSfg3ZcSu2kQ/IxhyvJGiB6z4BhqF2ZyaYjVZqiTsmwtjSFm68ZSdrN/
WwgXPs65c0rXNocUj0GLitrHWYRtiBShElcQVFrlteroDeyHtLowEen8N/nPMMvff7dYQ9Hqqb/M
RHlYtkB3su7l/c/mZ3alOLEd34Un4/Hrz3M2zFJkERSYi077JP0m8H8PtUy22bq9qz4rO2EDXbLA
TDfewC95vTCcyAzWV5ECXgr+tXiwrxVazXAuyXsHaG/bpVaweGkJW3V3WdPu3KZAMVmTsGjiuV1D
mHWm41mak3DW5ateiqiZIuR0EZtdDsmn6bwbZXVm5UGVs0kgAA/34iFZZMMXj40eQi+5+hKmGu6F
BTw7LwhXy9qhlvz3Fnm3RaoZYlmRmRDeb8y7xRY4vklO2rVy0u4kp3XEb8b+Uln80pCrIxwIfV1K
EUOWs5dGsPXcWPoX5wupvAWH5R0EKPq48ZHPglY18pZnya6CAjVdiFGXf379nXTUqRbw1QT0Xb3k
RdR1MvoQvLP75RPpe3g3m8vGQOeGwSEaZ1WVOhGn6eM0KAsVAi05S4Gx3i9HKcLrSN41F5CNcx+E
LU3dgQeQ+tBqNl2OuYAss1oopJxm+SeSXHcIG9gXttq5zQ2TR8cKF/8ac+1jjBxaPcwL5ZIepq2c
2NkBKjPc9r9+JxJdMc4/1h7mCeR+XeZFIC6uKR6l1hZSlCe4cvgzzQgzjTTfx/6f43iGSWMgpCAU
KGlc/viRmqwVzLKeKqfoMtMtDfqrkf/Y9xdBybOhOEa/bGtjYV6t683IIwjSMM0L328TPZtbGQii
Pcr7coNyz/9m5VyKVs5GRn9nxfWqsz1W4cowyaPZ63AMRSphubdwcnq7uNI9tGwubMNzj+L7oVaX
Xz9IeYjHO5dffzTbg95cuBT+H+vHF/qfuaxCFLEbRnpLGKD1qH1pXrBrAAEiGKG2qsIyWnwZLjlK
fpoUIDX3Kpb2yxGW1xygBPmESm9Qn8kzGLaJTHw8NXK9uXC2Ph3h1TArtMGo9DI2Zo13aWv81O9a
7CaiU4ScLPfFz//O+vlTcAHv1NSQ1YeHQLX+L0Xj3ctRLl5eU1PgSmK+5eLPkQ7k6UGuvn09szPr
936Uvw5/70Zp+wZTTmupVs7WTrEmu6YT8P9viNUW17iU1LbLcVyI/D+SPv+W6Af8eogzn+fDLFZb
W9GCDqGTpnMgE1hO3ZhNSIN4R5MXjVGl+/Vgn14Nc/G+XSq8XLM6l+3HC2m2smoM03ygahYf+jRH
K2efTNfZdB+W9xki+T2if18PeWYvfBhyNb8krcZeK3KUSTrzd6fGsa0FA6JZ6XSK0Ub6erAzi/lh
sNUxHgNFDo2O+ZnakT4I2xhvkPu49FotP/nDE79axWVjvtt4sdAamkq/7MJGezGwscZrkP6bw+Qp
m2kHt/rrSX0OnJfxeOlFalqGJq3pE6MmGYhGsIRoiDqyQ0Vjt0hqG9vFtTHcfj3aue+lLBEFtSdu
J3X14mem2iaqjOaLIhhIylh21ybfmw4nhfmiQ/K5hXw/1upqMq3ZoImIsfJqn+7lTYK1oVnfDD9F
L2clB/HCSp65Mf5euSwnFTxxDby1c63oZYt4WOlDjFXl/ZQVF07Y8pPXe2O51f/PEKspUTAMUYpi
iMm/9ZGKeJVHYfK4Qkw3WpTkFeiFmylpLtwin1N69ggkZd5+EB4R9GW1J6MhHtWKcVHV0O+mDWIC
HkImm0FxJhfGm3cpPTi/lv8ZcHUIMrPIW8j2JCCIqdbphB5BcuHpujTEctrfnbMGzoiMOIKIclxE
migh95MpyoXTrJz/Yv+ZyHIg3o2iB2k7QU9ilAHRTdMfDpUwdyg81rmCvkj2G+/wSbFpWAWVadEP
25hRNd62c9nscjlFgNmUg908NS/SkLVPST2bJn8agSEhTuWbKpKw1KXBbCejxLe15FhERMbsfoQa
LVdoxYoUw3kt6deXiyr7Bsu8/aZXaYF0JkIqL3qVI+UyRyNO9kYj0BtKY46bZoF+Qst00XFuxEOM
McA/dbBbbajVPRAnQWzWy7LEMw04GQqTs/K/SLuy5cZxJftFjOACbq9cREm2bHkv+4VRm7mT4AYu
Xz8HNTNdEsQQu6ofOm5E9w2nACYSicyT54wvcjit5Mhr2y8cmBYjGimQ8riSqhxot8cYpLQSZq5y
zL7GWw1kVNfj29IVcXpQhJy8SNVoKiM4FS1B3QFGB7rpwRRz3chlZ/1898SJD4hP52BIhhXQAVuB
AcA6CAesowm8jx0MOxY0B9MzVs4L/ySXsecfTxbrh0aZx5YV4pOBz5kzo+BVY1tp4Uhz2zm5ASZ2
0v8pxb2wTh7hTw7P3FUqASYNOaxlfwIddAf6lpVVLV1IwCYAs6wQPKjFBzsrmtKKuWDRoGs7o8Cz
2ta/jVbyXUvV9+ufbdE3fpsS21ijOmuhPRZQEMswBgZm0KOGWfHrNhb9HTHatCFEg3qOcK5G0CLV
kwklGqZiMCqJyh+w+TymIKmkYQ+myRmDDU2RbK+bvXyt8S+FRy/G7AwdqQRf+8mXgoAf4fg02c0s
oM/KTbxpN7ruzD7e9qsTG4sbSdB6MlA24o/6c2NGpWJuVIUnTsohr/Z5dRNrT9cXtGgCjwxDRakF
EFbhHOdFaBugUgTpokVeMEwRuWNRBJ3N2pUPtmJI53XGk42TmKnFco61YBQAwHOntfbG8P0/LUYX
9suys3GsDdggEygezb2Gdyebnv+bEeGsqkMctw2DkQ7kVxg49MHzcsDZ+puL4/eHETMRFTU3UMBy
M81hBimvpX1VVwMs/7oXoe7EiJB9JJmeI1OGEbYxUNwdt+NeCrrgj8tf/NCcmBEOjW5Tas0VnGxO
v7YVCM8gVMvAAfjfPoyQgUiWCvbgCVbMcAQxdY3pc+sGWLfgupnF6+FkMULkoVHY0qjHnoVqoCkv
ofXat1sZclt29jd5NrDeXEQQTwmxZ4bxqVRS+mFyQeHrKPMrHsD/0YKwZTbIzrvKxAPBaL7W8dcO
vLPXN2sx9zxZgrBZnUoSkGxhs/Lm0Fr3ZLXixI/0hQefGBDyninNR8ge4qNDdPyTIlfnfcX4BoPB
q9F4bS1iqNTAJ2lxU4b2nEEvwSYr3aTF0/h7LeK9KbfRkNWgEAeZLOAMLejRwTRFShUUe9JdU5h3
PS62mI0rAW1lXSIcJIPWVAZ9H4CuzNEjoGkx8mzlzCwFf7R/cVEDjInGv/CVDKqVcSVxE+BZGsHU
K9/j1lnxtaWDeWpE+D6QEswyqsKICjIg6Utbgaxj8ns9xDB/vLvu14sL4uOAMhDGKNtq57dZU4+A
2fEgYOtgluoDa7bciq4N7K1Z4V/u5M4Me2UIR4oVUdBkmhTiS6WfZA/Xl7L0+YGV+Gcp/EecGIlo
lqedDiOxfFTTbyRbca+lxPP07wsxBvSQbYGZAGyVBP7shwZqMyBfabNyJZYtpmanhoRYY1Z5qCog
NXEphlYomBrrdtt34B+PbkLzWZnBUqzcx+w5qo0V02tLFNy77aDPAYYA5moQQzWdKDQ0n2lFuo3y
lgXg2qv+Jq6erlXwdZKqTQuGMnhG7M/TN7v8+p+cggjZWpWzGR0ZVLtRGg7QbvZBKnPdwlKwQ+cN
LT6On7hoe8hgBwktBgujVDig6srL0WHmIU6fFfpaaC8Uw/XXLV52J5CGoKSoWLwRq0Jn+NzTiQZR
A8YXxTa65hqfLSRyC3QnMBs2/ur+Ni9r4yOLhwvdbMwS8P6fKfjkYMys1KYedwamOZKHhPwx4unX
mn4bEFyviZShkzDs58ooCbN2Q9jn9V1bW4GwaRkgDolVYQUKlCbKDRlW/v6yH/yzAEvwNBU0bnGo
QMtC3of7bJ8EnNJBvVlrfS1Wf2EFQsWAGaMdL4S5yg5zWltYx7SPj7yvZ/rxK/NVL/ZBdrS9vmmL
izoxJsS8LJrBYM0XxYdcuDbwgAEXdbsmebxmRvAuVal6g/BvQ7TuRwPFBQqmvFHb5nb2XRuK74Up
Qb9JmytfKSC5uRL1Fm+nk0UKrjfXhM1RjhgUVt/HecMa6DutofT5CsT07vSrCd5Xqd0wKBJf4RSk
+UNjSY4N6NM0+/OP65/sV9X6iinxgaomkJJg3EHIIXk19uA8xBBHBbGOF+vIZSO59isYx80d2Buv
m+Ybdc2y+GxVLDYrPEhgsNypZHkbqdN9TMgmBVuME8qjDzrklVt58bbEvDxiEm+egh3mPBim2jgY
tE1ALo0uLZ/vLtABdEAVCMX17q/u5lNrwhILZkvpRBp+INIjqJ2DWrvTD+1ttSkD1VjJaC5RWbYM
HClv9oDaRIaa9fnaKvDAJskAz4x3xas6ePlz7IIS7D3coK/+hYDyYA/CrY22kr9fpAGCWfXcrNn2
M4sqbhbd1D4HEzxzp/oQrmlxXoRkwY6QfEIu2xyLFnYyTE3Z4S3kM6475OXwv2CB/4KTnDAH0JRA
/IGfBfOpqZwPsldde6NhXM/wolttQp/dQbOJb+Luuu3FxeGutKEEZIAWW4hpSVEppFd65oLH08Y0
C8r6xditABXWjAihy1aaLg1BR+PKY18+kk6iwDH1a5WCiwCJXeTjvzqQJCrY7AU3TKNYYYYB/vai
AccybTXmdhbUBGNjXAMMX3IjCbYE38M4h1yXmsLVbrsdeEm3UNzBRSrfrF1tl6KloPBRDAMDpKam
G7p4kZJCnq3BAn0eBxmNu/ajPJaQOQdTTvFS3ts3XPm29mZXd9lLesM+4sHPvGmXebaXvV33laWD
Dtw/sjpg81F0FZ0llux41sG2hiCmbSCb1an+NEDnCKpfYNIxfmEi5eGnnt2t4xUvMwq+EZYGaCQA
kEhhhYwisltQnkGfxaUEO0FRCga7fuIMX2RwY8T+Wiq5bA82LRCc8JFW4VCqM5BJalnhZPhwXD/3
Ys9+bDftrtybu7XPfHkdwpIGlKmC0QTA6cUXLu1tObMY+ORR3N7ERwAXA17z8Kd7S3GYz2d6IGsH
qrjXNe33hcPJkeLo9yG5AOxLuPPxL2IGUEwH4UCUIwong1TUdb+5yCr42n5bEBWFh4ok1lRDIkEy
OicpP00joO2jZXy3IFJ73dRCDDgzJcSAVoqyTKINnjk2ZGAhRqBqYEaMzeC6mZU9M8XjD6bvfO4A
jJOV6R0A+MFNoO3oXzfyy8POEhVh34SLh+pJA+I7C0/50uEQCn1bfzJP8aYPDHn5mTvftTj4GFHe
Dp4ODJ3DidLWT95FviT8DOEg2MAjWo2BCAQ2e1c3XlqQL7P0KYx/yZk5Y7R2HfKPJK6bED61oMM0
MP/CdVgNWtHkYKVVkc5nvvJWuB3ISn/N66120i+bnrDB+dgA40SzDrMy59bS2ahsuQPneAeiA8Mt
N33tDMThMG8O6EgowNcPr9c/7YKbYrgJLFqKgciiiu20qWz12mqywZ360fKifvyc7AySPLY9rtzv
lxALcByoGrFwgYCwwraFsBlDXK+j3QACgA/myT7YwYLxJjtwzyne/6L3wM3pINQCpw+IU8RLGHIN
cRZNMyhgcooCF0igt32rZ57eFv37X2wi6C54jQEIIzFwYT7DNCUD3Ol9xrVdnHG+Z/VKn/+yiPFr
Pf8YEWOXWim06Svw4vIJ0uHrDC/0oFoLhwxzF+rcjdMEq1cPP9jCAeDF2/9fmSlEsc4mUmrnoM/m
LkmQS4dH62i7/IItNhaUZVeelguZ9Jk9IZxpjVIMOVVQUGvHfTGYL9Nsfx81udgomfb9+ldbCJ2a
igYrStMaqDdMIaiRvEv73kSWltTpDloaNxl01a+bWDxdJyaEE22Hqdx1Ed5aldpGnj5pzxJ5KzN9
ZSVL6RDK6xpuazjfJQ+RGVYg0O/xympz0gKP0RWQRZYh1z6YChRtI0xIIrlOnDYtfsSJGb108vwO
jQsoK0EwDIxRzSFLoLmWggj23bQm+eX6Piy9K85+oFAXgUiEXnSy1v3fyG6xBfmTOyEGVAGAKuoT
86GGft/fY1r4Zc2nlj4C2vZwYjTUABMWHhaQgWkgtqp0kDSiAEDt+yLeVFC9ur7EJSu2DCi8CooV
9SIpHMqwG4rUHN0YEo3GAPE+42uerzw0l1z21IiwjX0vNUNZgfZQbye37jasj/y/WIaK8AxIv2Zj
nvL8DoqJaiQWf7pk0AbL0puo+WJCj/o/GRH5KKU6MrResQEAVVWv6aWv6ZC7tFFWvG5xt36vRZxR
iPrOBK8n7jYyqV6a2PsqsjfXV7J0Z0OqE6h3sGIAtXjRrR+rJjdVROXw8AXDoTxEpveJ+3ZrNR4n
YfqLyQt8GtsGjxXoswwLBCfnX2i0NB2zz7Boo9tN7W8R86fGWsl8luLwqREhDoNGX4M86jy6hlVs
ysj2ZNpDy8cstiAH1Fei5K9hauGWASkHAhfn58JIieDWk8lqBbKbUMzwo6/RVtmqkK7b1h6qwsRJ
3N7j49BloL9nju4UGzAZ5MEaL83SQxqPC3QBALkB2ZqIk0rqaa76fgAgsyv2hCV+VVIoaynHjCqZ
g8rcURmH2Mnk6olq+koav/TGI+D+BO6fAFhGxLHFYjLaEMzZ/I3HWRerQNF2KCJt4Lj7/CfYmlb8
ln9AcctP7Ylbnmhz1GvgDeP2FI8Pn1jPWsAnNSKveLtubeEgni1OiMBWQyxJjsH6plrDI4iNm4qu
gGbWLAh1nRksQBArwXIItHNU85sGDvXra1iI72drEAKjypSZUPQS3dC0HVubof2D29zSV2LWoiPA
B3GPW0AEYAr8/HhLGtTf7YT1rlH3Tth1kO3Bk8N6U43eRxV8F7No29jH2KQQ4Qg9Gaqe1xfKP4bo
Gac/QFholTRGN1Vd54Ygwi+pvelhxhi6J7uAls4aQOCyHA1yT9QaLPBB8flwMZzF4zTNmILq3cmw
XNCQYwQ9AkFFCfJ92XSLOH2F2gdYSwiklsE5LlX1ytFbcJ2zHyCEuqTFWTcT/AA2EpQFX6n6596v
Y/6d865xqh4RORgCL5A30gD+uvw97A8VyOCvf7Gl9A/jwKh7A5dogylMWEJd2MNAlRw8m7vsrnrE
7CQY/z0MwAP0+YtMdAZn01u2CVeiyMLWYfgPzqLxMcALXgdzVMvaylRQiMRfIflsQgtmZWULpw6E
DniB4G2KiqpYjArBG1F0UwnB+9v5C4ddjuipWbf6h4lQle6jTbtVdis2+W4JB+DMJl/1SQ0ces4t
nuhkdssm9dO0cKHu4IwxdUz1IRzu7eanprxb9o8CKaW2dh4WLl5OjwmyQwUKQxc1sERNyhR0n0hW
je5GqdS7ohv8OO8hQ579OZgAM7wqxA/APoj/wejk+UoxNsoyEhudC/E9favitQcFMKP/8wNmoPGO
/B9ZC2jshHeWUhBzqiq7g7wWGpOtEzVPK19syQ81NPfx9EaKf9H2aaFcOULkGHg558v/PlNRkkWF
lD9So6c1FpWllzjmNX+bE45bm8hpN9nNhAoptB1ah7gMDUPXdkd39PHG6DLnX7AeLdSizqwK26iH
Wh1OBqzy1jK7j3zJDZ/6nbqFVPdaQFnbUOEIsAjaLLGE55qKUs2I0XVQfuImQiYGCV28C7z12t5S
Jo31gdYHVzUqbSIgWZuxvHiEXBeOFXTNy52JkVjLUxUHQrBQwwKFI7DWkrc2Hra81n/siu3fZixZ
rnDniUBWDyEqL8lXkpOFG/V0ZSI6OZsppE8GrEw2mQNMjDfHd3m5Tdtj36+1CJcC5sku6qJvEhnE
lwZ/aKfhoS66Oz2j730trbwP1r6W+O6hGfQ/rQ67xs+ACY1s5mZ+vOHJegkKoRAMtPXTOgX7UnqE
Ooduc4EOVKXEkCVZ9ZTqE+ncfNc8g95gEwUaxG881ZO3qdu9X48sS7uJFz1mDQDGB6GIECDB2D9h
/kjtMGygRx5A8jeAF8/uQJLH64aWXh+YLvjHkggBLfM8mfUSOk5ly27TstwquXZfljaBUH32I7TV
LTRrbruxtF02lSvLXDoCp8aFJ6Wc6BJlOpyGtoMz9rOjrxUSlzfSQKUZ6YKK/u75TYNNjGlsYQil
VnW/ye6zXvWtVZK9pZubyGDTRZ2HoPXKf8XJza0O7djqIWow3ClnT3HmLa+PmgHmSm/WXq2Lrgiu
WLCWILFDw1pwDjOccBAjuKIMqUtwL8f3SQAghY7+K3i0N2uYn6X6Oaz8Y0+c186SmUR1jDZgvAPo
Zoch1l15Yx/41CwNjLt2hYhj6ZOdmhOcApKuhtnw5Q3NRsoPtfkVlX3nutsvOR7KcmD4x2MHPUfh
sUN6I9LQCYS2BoRr6bvSrdIrL7kEKn8qGLUw/AQE4LlLgKzaiKAEPbvdF+bpG2ULbSXizK7sGTfr
d8nSMcbEPtR7eAuTV4XOzSmlZiBNAxoKFeWNueUkx1og3zarkxULeSJoqWWwUGnoGZmmcKBITjKz
rtHdmCjSjZLmP1u5+1Ds8Iaq6e76V1rydIt/ByAnLTRSLMHYDDWstAyhjhMekkfNq6GBhD38/Hf1
rSU/P7Mm7CHTkkIPowG1p8OEXiNI1B8kX4faKrrPfEAcqrLX17fg6aijGXhfgC5Kvijddlov65nd
oebZ08dK6T9kdd6AT26FlVpZyAPO7AjbqNbpCNUOiBLw8CQ5hqt3DpMdBUIaptM5vQcZhsCInIzs
wsJZK3AteAzUNCABg6WCWUdUY0pqYuf5jEeino/9NunjERCilh50qZ53zGbFitcsnO0ze8LZNjs5
GQsd9uTEhCYL3vJt/cchSlFMPKzBmw4gxgXIdpy7umIW2vmo/H+QQtlkbXrXlNNK/na5EhXlGN66
1G1cYRdELckQRbWmMzedmLwlkJbbhiSrV7yQXxfnz050X7lQFoj4OHJIyO/larISvQdUaNxw4bEs
aHxzv85ItFBwwf0LvQqg8sDJZxnCd+lzS6kIhNABfAoPChk3ZQiUY9Rvh8R8U0OUXmkJ9qBC1d0J
goV1zd6uH7dLR0SzDYVTKJCA3RwN2vMY2RosyzgHuNuFVXqXhXXopbE53dZmqh5yUqMOfN3gQvyC
RbCoozODiAlylXOLapGhalbAIkhV0ViHpI30mLgdogkN2vxA1soWCw5zZk/YYsZYBjmKsXeTaZ/0
kw/ekO31JS1YALYM3PbgR8Ipu6iaMcDr6wEhy4S4epuRfVU+/40FXC+A6PPJYSG7maBEGEGRvHOr
Go3e11QbVvx94QmhYg3/WBBT3jlloQJYCQLEA57RIAxKamfujuavmhUNwDNuVB6501YWtnBHn9sV
EpuK2TXT2wRXJ1C2b8koae5gptWdPhUKDjbkaCViP6gVFHGRGdtuChXLh+ube3kT4CdAsYrXXGQL
sItzh0y7XMM1BykeKSJOkb+m+pcwDiCjPFnvf2GJM5HgtPEvKRw2pZbiCelK645G5lgQVY9eST15
0BIFPYC+8kkvL1Isi6D9iSKkjnqncM6AbZlJJYPJT44AAQIfUwtWIWa/Xl/SmhXhdGktmceei2Gh
SBHIpRTUZbNP8nTliC2ZQcAwQc8GZMxFVjAMkT4kBQr+plVoboS0z4PL1p5ptdLKVbnkDqemhMQg
72e5TFLeH5l21Nzr9QOJTKdKv0r25/W9W4obwHzrKDAi5b6IG1IfabkyMygP0qPZHZNyxbEXamMq
7nLcyHBqizv3uWcnMZuTvgUljd74wA9PfgmBH8trcm9snBHoQfnf1Ma4Fwt3J0cOo8wISOjlwCza
MpPaAbfsprZjTTsjMMGlLPlQabOeRv/fkFYuXGJnFoVPZimzIo0pUJJxXB41mx6zHvrCoe2MhRVc
/2ZL3oHaAAC3GIhAkV04VX2YaVI6MrTqBqCkQGsyvtcZFMZZGhgGXXFF/n0udhKYKeCvwTEK1z//
fjHrJAlDLI1rTeRYkPhj0Iu7nksho38+Wf1tD9ar6+tbyIuhaUXwOkPFe6HIX4BtqC7khLnJZwTu
Pf7tIDgHAWy//S4d1O/NXepLuAmitz83jJcaABuY0QL7qHjHaXHXm7UNLonB5fWC0mOJo7rIeVz2
9t0AWtOfvAJzQvIfD28BqAhwBad2Q7v7YpfLCXX5IUI5RCfbBpwI5dR7K2vjt5jwISEPwRtCGhDo
UA05/5CjJJcAn3PaDxdzCe+czShBDRViCqvCeQs+A1N8pERFwYBogs+oUz0BWITaVUNaBwO4s45i
uO3q7LGHVlSff1lZ2kIQO7MnnL2ht+uqMZHONSDCBT7ZLQCShJjQ4IXOGGTesC1WxgYu7wJs4i8Q
HNoYADgIm6kwUjEJM0KuPR0N5SatjuNaRZX/ifPvhSwLUjJA1uOIo7lw/r3Krm5CqetQ3Um0L6DN
c8KxcNrB3KiJ7o2Mrazocg/PzQlxGioyTSjbMAf4p1tKtRPaK5FkIeuGKA4ad+gPgtcD5KfnK9Ip
9KgpQxZst4ER6L8ILql2b3/MLjgu95SsuPyvApi4hSbws3jd4mWD++Dc4KyqqJHGTQ9Mw+ST0bH4
wJ9LQV2MJCtxatUpCkg4F5AGjQ8NAoqx9sJXFz4iupXAFKKdbVz0MKpZKqwhQySr/QnwNsi9b7MD
hlkgbZc+rNVUl9f725rYuTCNORzGDBMzU5uhC0V76s0z6geRETpzCo71+HteDxtNe8ltkAFjRgOi
kpYUv8b6x2QYe3n8YgF9R8xbMCVu8/7byjldODUI6aj48moY1KyF7yE3vTxMpY7RlPvOC4M+iD1t
/sYfXlzvxFB88LNrkrPKL7h0lE7sikjZrI2VigLv6HYyuR2oaW463WqerFlKnKjU2Y85YaOXtZq5
IYBbO2YlZ29K15WJO1WlqnhDqxtOXBPJz4hdv+aJXL2oRbeGDl1IltDlRVYMvA9wR0ChnjtsEVux
TIcUL2GgaxUP1w7UTNzWm7w72QF3PYToV57Cl2nLuUXh2EtGFVnA/fWuUg+AMm1zWTtM4YtSy5vr
H59/24uzaKEuiQloCA6LoEuaRxhD4EsjAdsp22arowgf+2s0IHCkS0Mq1+hDyATMG5/9fA+HoU1o
EnGYt653xImQnu/ncQ6DImY/VMn2UCG6SSkaKLOaJ4dca54zpftuD022yakmQ+2SPTA5LV2S9MVD
Nc8YM42MyDXSOdxKpH2yBnpMZ+unojdfM8neYrzrEwJZz0Y87TGhBiBQeOx0anijbea7MZtHp2il
wIxG31JDybXC/LkjLSJR0dyXWudXHVShouTYWppTqo1T95lnNFSFXoq8HZRpl2Jq02WGAn3WLs2e
Oqsfbm2MHW1SQ8rcaI7L3dhkH4mZ1T6xoxmYmf5dr9t7IpWzk2lT4jSshLK6af2UGM08zIV8xr31
1uhDQPHCSKGG52hyWUL/xXygOgaFkzqynFxrQeHbRdITDSlwaKSAyMo8sEPFuK5x+yIpui+1kAc1
je085veWmne7oQSzYJ9UaH7gIzn5kN3kdZpv9b55oe18Hw7lUwSWDqdBTRC9peGeKTak5ey3qLG9
iJqHTMY/ubSl8vy1lybdySVp3w35R8gstNItqzgmNW2druEU0KqONKPtnooKAxKzUn5JGvZQtjO4
hysFQvNdaPrgGFVudBOQnrk3Hg0zmhxDo+FGzYv6YMdZubGMejqa6VT4Zd6NwUSUg0ml2i0zOXZk
NS29nlYA1avsS6dHL4YVF2iF2OUWn2OvJlLsKaHlFp3+HPY9qPBYX/kso3dt1VYOHv7qru5iV7fR
rSnmBiWu5EuXl/upaH7EU93ssDyynam5TTCQCLhtDOhwPaA70em5U9Sm6UzmAI6Rtvxh68OHQSYJ
9idogoDQa5c3+UshschrYkt2Bq0n0AhkeSCr02fWlT/7ri29EQmFi0T0IQ4bUEtL6eDVaZm7UhLT
2yhSYwDZlA+WKg/6hFnngsxO3KSNA05BY9OmleSHISnxwdPXsGqOE0WDvOl344BXSK0yz6IGca28
UZ5SrYYeymjGjqb1n0Vv6sdKlb6yZvbTTnqUIqkAlHTsnQ584TemRsHImP5oK3UOum76RDtDRws5
pKBjxI+AHmLlSSBvTNPEQff8x6zKO8lInpMq3kcmsvUeLbeu3mK0w4mT7HsTNQ8Mk/4ONQ0wTHVD
0GsSNG0mZO5DPt62rfqRjGhupiYFNd0cWk5mY8KsUdQiQKXmowulHfRYbgsQFfXj3DqZMdaObVKw
Ihflu0bnvT5lmkPa2bNT288NPE5aiHZZ0c9GD31jYm/jZL7OPX3pau1bY4evgKR/vx5UFy5UEJnw
IRPAyRYgEilr23Gq0YepW0erELL6B1ku/7iqDlAxXg4oK+IZf5HsqgZ4zooBd0SsvkpsL6e5g4fS
Sqlo4SLClDZQNHifWDzvPQ/bBckHFlMsJbbKHVHGrVyGm1hRkYvStcmZpW1DVQIUiMDWol8m5CHU
TNArq8bOtZ+iRxkyNHwoXE9BADKg5YLTVm2i1Zt24QLkqRkyUdT0uYT5+QLB5ppKutUDOpDl7Rcy
MeNOSyXZ68MEpF6kUwY/pJXlyXNhuEXVaqutz6Wb8fQX8P9+0g3XJmmK9BDjZOBP9bXbZE92Pdgz
jU28t2+vO+ZSKorWPsZFASVDh0m8hfERe9TYcQu3vtU4/E1WvQwvdAMkZ+eZLh8bTQEedXAouXx8
/21aE/NbKOtq+AkcRGFZSHKI6FG2OWr5gJ8woPiYUeAm8m1oVrgpPqI+iKDYKpvQgo3YiicvGcaE
DMb2LB25HIjoz/cZtYWRMhuRFvKIvxSOoh1XOKKuubu+ywsuhcFc5NFoRYF/+aIPpcZFXUUJ9tQ2
269UkvpNFBVQKGbN5My1EfkGYYqHPEfaD11mvF83v3Bkf6Hr0D5EOww4i/N1GnM9o/oGf1IGaVPK
VeYkcfsQt/ahNCe2kqgunFmI3KDkxedp8EUF5yXT0Kulgq9JVcONpee4C72KVH9lhZdHEOoweSAs
CaozoRFzn8m0hzF5nukx1t6u79rSMxgr+ceG+EqzoEuQ6ja2jcv2yD4H59p37cYG3WJ4t/YmXLUm
7FsmD6wcGqxo3CSPfVAE2sHCNC53x3Wc4JJDni6NP4dPIgzU4iYtqmEs3XU75SYJdEQXujqFuOh4
JzuonZvpZSuLC6R3rto+lvGxVTaz8mBi4n7lS/GQLLxZwD2Bk8yLn5dSZYmtVFDCgx283V2o2xxM
nw9gyDdrX2nRuU8MCaGqxtuDJAZcorVCQNy3oT6gshRcX87ixzkxIjyMwpD3ABr032d7mm9tu8kw
7Werlcti1EZC0tB9h+tfc2pQwlSOGRpr8WqhxnS2n8JjsyAjGWod+2n3e4MeVOPPE5Wzvy+c3kYn
qTno2MYxlfwBErgYDrhnDVvZyIVGJSZEf++keJWjC5vAW2An/IgeDTff1IDYc2gPMvbHyWtahwZr
0PpFnz+xKZxjcP7NSsKDbVTSTWuRfWhqN4U+B6nUrq1vzZZwjI2ItXUi4zvVPpgMwwAtm40SgW67
QeFsdjW32pCb6cZ+vu6gy7HqZI3CuaakLoANL3nSMHqc4xtVf+Lo/zeElHy7bo77+5XTbXNvPQlW
eWfVRqlgR/uM3aSg5+FkUrkUeqbWfzVreWVUc9VreBA4sSeXsW1ANRKFCSCoh7tmxzXUtMOIIjxX
jWl+lsEqbnvtSwqBRYYCpgmBBjz6Puz76ZXz3Eku8RgUeJRghN1/o2Sw0L/hxwNsIZDHBJ+fyJs+
Sm0SyxOgAq0PIMK3CXJG7Cn35MFRf5To+kE2HNWXAYLoa4F0ASsG03iq8EYKasxie5tMxK6iCR+1
izwDGMw6SBV3fKSNA91oH2LlmNpYyXWX4qqBO0JHp5EL1glxtYxCmZUjA2yh+QYdAkfq+k1aH7P8
M7Qf5Gnboe993XOX4uipRSGOlsMcklSDxbaht8ak7ee0WzmLiybQ9DOwhwA5ienWNJO61kKYAL1p
0DBUr8psc30Vl0rfnNnpxIYQZog8cWwV+gHoc+8r6Y17SeJzRg0T4zzAtVZRkN8hd/cSb+1kLN24
p7aFUGPVqB2mFAcjQqtjUoNCax15Xlnh0iZCGQjuiN6DhUff+Ym3MFkPVm0AWqj6OJJnFNCu7+DS
IkwZhWIgt3DgxBZRb6sFTS18JHX+aNOjRo9q/nDdxOJZRg+FgGpINwm8/HwNnRYTkrR4tvK2IUg6
7pQNAWtb5uofYYTXY73Zor32Lfx53e7y0n6bFQLXrDTqQDDt6Eph5sn5o6lWTr7WE138PuBPB5pf
BhekLTiB3oNVUGthpBgrxYEkQu+lNhlXrlPMvWGPxJvGPLHDf8dJ5M9DPJByjUOneitz0aMJv0QJ
rY76AEIgJ6Uh6BgmNSr8IbSH+2Y0IeLZV/W8SSLQV6WAIO1ahtk9jMS0njE2fetYpU2/UDsq4MAT
EKJl91WLNLaR0H17mTpJuaWkYPvarCfHrqdmJ9FkeLAmLmGR6pVj1YmvTBqg6jMIF6TQ6WPrziKN
1zfkzka9cECXsadzULfFUc0AQ82z3ZSG90keg9LHsr1JUY59jjZTlW0m2mxqyUydSjf9Ip/9LKHU
qTqgq5XZQ+Nxk8W49yQQvoNnQSsgFhTpgC/Ud6lWPaTt51C1XggYkjyZjsWopxvTh9rDqfMHlj9O
verO8ifDUx0QsSPTGm+Q/am3nbKLbiuU4fsZQBJF4SeZtaaXUsjhquEm1DLXkFFkLJ/zyMBIaQKY
99xBMqs2HSUmt3ZCkWKgRApVLYyTInCrdyRRNkWDHrwZOV3Mjrpa38V03Br6e5uSt1FhfqmipNCl
sDl3gW68qma2oYri1gN1k9JEjTj2CuBp48hj5uRIof1aVsVPFEVdaNW7ShXv8H/fwXogyxUNei6F
E5rxd4ayYW/Rrd5Qf8yrTUzSg9VUkIlkfjFVh4HcmTF1R1ptdKk7dMaPwbZ/EKrdNrgGWFY6oTR9
a2u0V5MyUKR9XcyHDLUVaLQ4upU6UWQHskJvx6rYQC/XcEbzhcnTrcru9Tb7PpogdmUauoWWU7ap
39aIzfhkZfNgqdUddLNAkytVASaff2ZzdVdFw51cfM6YT6xJdWAjpqb65gny3gDNlTSFMk/0kemR
4XZEOkRl67Aq3gyj7moQUpKzIojkaTOardP0NkSM3/NYcvJUDohOofg07iB8cNea2l2mK59DrWzl
sN9XtZo7tdbcZE3KgFqju5S8Tl2zaxX0XAiUk8BKNabbQX+TyKPV03uoBXmyUjh6A537Id0p44hs
j90Muv4TVCmPwA94qlrdWGHhKiZ0PEwUhC1tCqSh+mjMeRuyKpjC+W5Ip+fOyr9OenMDRDUaQ8qX
zp5wnnTZmcPE0WLNy3Ow3Mft7NS2jKNhPasVErC6d9Fh4HIH5r2G/ahzT4s+K6BqSag4aWO6SXGU
kyCyX1JUzKvYqZp+02le30aBzYhvFYU3MAOf7QdpUemxCv9/OLuu7rZhLP1X9sw7ZtnLnp15YFGX
3FteeBwnJsACggAb+Ov3ozO7myg+0cw8RLFkSxBBlIt7vzJ0sNCw+nA1E7OJ29wXB79v88g1JdnT
nMskUxo+s6yankrPIrGFJBiOesRBt9kJb7vndiq2Ic1fFIqAhyLMWuClvMQn8lWXZsSN7G4wgd+r
8001AULVNbu6tKZIG9UDtckudKeNQp4V6SZjR4j2r3WrmnisUTyxTBGxPnxx6gAS+TAUaYqqioah
cVLgLe/nplwbTrl3G5EaxG6T1qW3fgthZFcMZlwPAhKvIf5WvhDO9xXjeZwVgie1AwcuY0jUNOtT
F8Leo+413WZua0amGFEsMeiDbdYHpzBPOP5lkVLNy0Q8Y81ksQv6YZtndJP7yFRgFRlrFGUmUDUn
f4+a09sUtKuw9A4Wx2jGrhFls5FmLYsL3079Ooi7qTsVk7+aCIrGhn6FqdNm8slGKgcwuvoELv9L
kNOtEuRrO/SPYQlkWOQO9ZSQzv6midVHvh51VNV83RQ1TwTLjIh1wXwqPOex9SGnyeFy6gYUFQq8
kvvFlYCIT8QdxSPItEQEBe1IuS6JCmLPMQt9VMTweCWohRiqh2XWx+bCi4ZtHGO+B+d8lUHOn/mQ
D0NsZY1S7WTPjJc+M28GMSQ08O5c0EmNFviMLOycVM/trZwMHlUD6i++D2EWpts2atrqEbIXTeRA
Ozb2JciYuUmOlLRb0jkIDVj40DQ2jo7gGSeKhaAXDK2MfGHWeJHII2vnFy7gs2U7bcrbkG7A5I1L
N4gMOaFCK5o4r/M6UZpAMtK0s/XglhrbiuejixmBQDiGEvPAAZkQQ67NZsYJHPriGDHDdds5qJHO
AD0M452Rz7tJzi+GladZw69awzq4rFzRylq5Zk4eG1k0sc75l7GbkY0WrIoRFdQxrHqFh43SLFFn
a6ppT8oiTALck32nW/e6cFu6G43S+1oM0+1gAEGzykrK2AnBoH5Wg6sPOGOq78ay9Wu/6tKWKO+E
hFLerQcNCwe7NF8k8/qEyfEpsNlbphDN0dwFwqdyJghSz9CqjoxO37mzrqEhq8D79v1qXcMKr0tL
V4/XMx/7yGDCRuG5YcnInQlSYOj/azblb3I0vxJOT81oBk+CC12vBK2GdMj94ZHXPsTrBltg6w5k
ZcV1MQzHMYfLjN8WNGGQPIHRlZMWOvhGJ/cO8JIKRtIVbHCtaVpXHOwpWYs7IaHpPxo2yNY4QUfm
aMqTRLXMjizFzKgO2wfFJJlXZdjOSIQTK9yjRE7vqTsQklQDyby9SXuw5FoeQu64bXAnPdzi0oa4
JSnsdc/qB7NetgVCO4w8RyS56dLIVbVpxwp43zAau0p70HEkUwgVtHDKw1gPk9Em3TyW9gGthP6+
p6EF2Iu2h/Vkl+O+CoYDzmzQNR8ZSj+NLyJITd8ZqOB/GYkf0nXR2syLLccAuzSUYRC1XRNig2t9
G6pLAI9Dmw/yOBHxXR3lk1PmkJXqCF15g8Uh/YaV+7Y2R5fGds0Nuqn7wrgyhQ6hADa4O5SqdBvl
LHdgejlMcMDLWWMsF9oOVyTvx00PfZ8+CnKB7JzdjM5NBzzFPqSC46tYdI/id7Hmpme9QtWIGkuh
OLjXvDdkXAQuhJtq3jlvPi4/7cHxB8aBGOa26jwUzl1XGsk0o2hc+7RItQN9pLJQSe+SY992j2Mw
XTduhvk/Vd/kUDyYzhDhuyIukvu2Mm6U6I6F7CLujcfO1klfetdDBcN2BHIwhLNPFthMfevsiwIM
boN/7Q22yqdpVZjhEDkV7wDYk3Spw+YKXtWVYwxAYgxW3HQFCjR+uBvszkVSr6y+O23WbKlVELau
ssKNuSfCJMvgdv0iMUfrFIKelK082bDroISIR9X2ZkSz7KW0fOIkVTgxEVczBDIilXV5kbRhTVLL
8Nosnn3t3geTlzcpWCjmvYLWbFJYrE2t0nR30hTdhYzlcoz508ng7HRl1KrUA0cFRxR63DijD5wJ
qycC+MScj/fWNJSXDnTLoea3JqGpZyGlDfj/eXIm0NQTfMKhR68FItBoUY/1EizmBlLb5VWeXDJA
/ewoB3IPytTA5AD6dXaNVe+4VjgjMm6tPSHeWk/72hT/OnxxUWCA4/lHJeq85ga3TuFUuD9xQJ6y
8FZc8vr6NDcZ2KEBJSbQlCBd8esZDistDvoux6b8wdWjcXG3UInDdZPQm0vU3k8Opg4YWWCMQgFq
sSn4tbGKmaVV2VAzFioAXMiJMSP+5fM1WkDVEEMYyIHz1IEIhS8GeBPErvkoyvuu2Knq/s9NfNZl
v7RxlqYSBmwBwgogWWtdnmD9uYFeBMpc/1xC55MztoNZCm1FZKwCiND82mVmHhh202QIsieWhJAJ
45OKZv5tBmrWhxomGy5VJD+7Seg/1CQxmUCIOsvuSE2aAbE3lpjuqcvu7ODx3+i/nxs4y49NftcL
c8FdyDcdy22d1mv9Yq6tlbeh6SX72U9WIscFFR8kECDvUQr6tf9GO8Sqo5BkKLIqsrSKKzZGbP4e
zPpC9vLTcfFzU8tX+Skd0hWEG72l+7jf5afFPr1cO+MObMqTnZKteYlM81lO+JdLO0vQTsYMtqYN
R3CZAAYMqEf5nT10H2noetViM7zg4fmJuCVm1k99eTbwM12PVu/PiwQ7Atdv43cr9XZmsqy09m2+
HtLy2gOxIMqNJMijS+vtxf49Wz2KrJAyqzFufGQet4smhnsL8FlCbiCYsr7kp/JJGeXniz0vZwvL
yGmNED+mNRxmvQJueG1U5nuuTh5IZX+eE5/MOeSjsVzhH2zXzzOqhfYb7F2IkX2XAEijosq/BNk+
b8JdbCKARELKFpIRkIH5dXQK1RM6FgFwf8/Tytk5sRmR2/zoPzQHf1dBYP0SVuZSg2fT3M2U3was
lLE3mcEVvF/NiE3Vperv+fr4cVnA33sB9kj3N/C9ibNRa8+uirMs5Vl+CMRNi+LoNADaeK2sKv7z
jTrf9JfmsDbCrBD/A851tpzYATwjSuBbEdlVm1x1q17igFyZF7b988H30QwOArCxXRT4z3dl18tM
K4eeK+In6yDy+jjX4rGduoRN9qpT3ubPV3Ve6jlr7hxI3rZh4HUdrqrYLvzUbrNYFP0TVaxljP0c
oy3tOKBOIpoBXQI79PkYNGavV2DlVVCNWNZHhvNovl18Nqo1QJz/xs36ubllhP60IDs9Mh2i92Ts
2jQqXBmHjQY4qr/QzG+ydOeXdTYolD2WIDZ5SwxlIEkQWY/1rgUkBUnpfDsm9bdmxVaOeXFv+2ww
/nx9ZxsOEIQAUXXY02brseqRhVFAeuYXQvnPhiJOnQaWfvjV/xazMRa4EEhFGqKjfYHjPdlCrxBk
HWMPvfgv0Hu6hAi40OD5whtO3uxo2mAw5rcDuxXqJUCyZFZvAD//edj/Vrr+uHGes5SZwFH77cyQ
+bx1HY0bF3yZV1ZsJvZmKSSztYLHetQk5Yokl+Qpfqs8nTd6vi7mdtfOExq1bqqt2IprgPZunGu+
V4kZA3QMvBTdod30zxf72WCBPKPhQVEqcPDTr5OhNUwpjWUyUJZmLkna6a5llyqDv8Uky8WBD21C
4hIIVDBVf22FZx6REMGR8bhDj6aLVUp2aBO9gsTD3jtd1DD8bJNZpO8higHhRCzJv7aHg4A5BTOm
dr8LQMAYj/ZTcdVt2AFiwckwRcUX5/bP/fgbDPLjEn9q8my2d9KBbgvF/fvQJc7o1rANN2q0TOFW
tKubpDUJim4eKiUkudD2pcs9697GGTvbzW34dD2az+5q4Rx3++lWvxWnBQVgX18iBF5qcJmsPy2h
AUoaZWmgwVasyPTVyS9R6T9dPH++g2dBJSwZhFUud1CvjZ2R1pt2HWzFRq30ylhJRJPkGvzfC5Ph
N3GQj5sY4HzjA98JrYyzaKhvGPjbvsY4BSOWbcRdB+KOmS5aSZdK8p92IaKTRWECOiDncNJxkKJv
a+zlQ4cCZwj2RJ/Rxz8PDOuznRVazv/byMeg/ek+jYBqZN7ooA737l9NSb0hEdCDzxO8S1jKjtnG
rlN7Z7/ztL6zLs2IZcU639Z/bvysMwd4FLtZiSvMX5fOhGBXwrbZFSRuU3Zx/fy0OyGiBToHwr3f
VO7hP2pDkm/GiCTi4DrDrsTh+M+9+fnogLYDYhTMXex8v476IhxmW7poAyW1RTR6B4IcNKrNtLm6
iOxZpuxvnQeNAkjVGA5WzrN1GfnBaSAN1uXuTe+OfZqraIHtg3axQoEVq9gCZbpEj/vtLPUx/n9q
denln8ZLq0tV10jtwyzSXNlJvnuTabNd0LM8vjQBPt8UfmrsrDudFjINY7Fc4oe5BtKix2GPCjay
TMAG1xfNNT4bIohVIDJu+dDxOs9geHYlCtuqzDiAsrOHElTtOqs/D5HlK5/fNYgUgIoHCO0iAvJr
/9kjqis1yhzxgJRMGX435LEWFyKvT5dGH3ubDS8yMIx/c3YZCfIJNpOxNX0x+H7R3ps22Sq3Y/o4
Prt1Ksz1j/HxbwUpoBYAIQOR3t8VTsY28Giv0YUwFA7XR6PciHy/KApB4iL1+jHiEE6K7NiCDfml
xj+bEb7nIySDiS2SuWfDBaE0b2aFtl1U6+1hjiR5bgXS7pdO3Z80BGFgHBvRCMSIz4/EKIJDbgL6
QrFLVUzMB9G80fKpah7+PFY+GY6/NHMW8HVZzhREryRK8PPe5BzFbyP9cxOfDRW4QgGcCMuET/Ke
7WQA12zBmKHYso0ZlSja3PZwa/NifxGzTWDTccfu2q+hfSGv8NnFQRbSMvwgAC/kXFrCNzWns2+0
seFFY/je9f+qRThWKshu4/ABLWqIfp8fhQc2Da27rI8mRgOikBmIj8m/BGJd5uvZfEYrIC8gPwLq
yTlDefA06EpLUL5wiJyYJyhyXQ/IpbXbejXu/2Gk+Z9v03/l35vrH5+s/v7feP7WCC1ZTruzp38/
sjcJiuR799/L2/7vz35909+vxHd+18nv37vjqzj/y1/eiM//R/vJa/f6yxN4E7JO3/Tfpb79rvqq
+2gE33T5y3/2l//x/eNT7rX4/re/vDU975ZPQ8mO/+Ufv9p++9tfPgQd/vPnz//HL0+vNd63YWoW
r5y9/vae76+q+9tfnL+CkxfAvxjRPKCFznK7x+/Lb4gZ/NWEbgpexI68SPogzOCN7CjeZf8VhGhw
TaGusgAHfQSRqumXX1n+X2FeCNlS8OKgzQ37r7/875f75Tb9/237D97X1w1DeQ4fDJXiX0YKhiE0
4BE1IvcDkVcAgc9Wfog9KAYf3XfW8mFlWjRbsxHR62BU3S0PX/sxH++Yu9Id5w8W8tvckTcQ4XKT
xmZdKsg0A/TjzKAvsfpNeZne6b7m2941gbLHufdEDeOq4E6xCvvRBlIKGXjT3rXGcfDgbNSzHAqK
wNId3YG1D6bJoXNI7KeemFbk21OZgNEZJCWrjFer9CIFI50X1KHJSjUQKwZnM5VQ6noA91KkQ+GW
60EG7dHsPbiTA6HxUee91wTpitl5myS4w5lyzau8OfU1ma6Hrn4sobO16+Y5vGpzI0tgZAVdYtQT
d1XLb6VtlAddZeWhFrI8BMYuaLo8hcJHeT3LwE47v6gBZ/JrgPOyzt51/YufueXNUNrzMZvcDJFI
nn0bls/3zCa8omx8M3p/3CoVThFnQ7ev25FtDKfu0y70iy33R5COlCES0pjDhhaQDII+LyzQl/cH
vPmWUdFvP76yKMo9xDOmDemCYGPYtdj2kBY9GaXVpDlhV2Im+kSL3NqEOssiBjzeFtZWgAOiFtdH
EhZouzrUZPfxE1QXyA5YjQz4FdUtiLKgSGZC4B6riJGKgOuTJzQAPXagTwZK0/sJ6EZHAS0Tt/11
2Xkr1jP9PM6sWhf1DETAyI1bJz/aXW0gjTlr+zrPQvdOM8BVJ9SuN67d07uajNOxdsPrqujMtQKo
0UwcM5cbMjvZ/uOhK7ib6MzZVeONweGkBoCI8xQUY7duAEFJreC+IDUgQYHlrJlwn0f24mSJpWX9
1uFgHf34mguEqg0cHhPDaw6Go8MVLSVL3SykMQ+BytNmoW4s5mVIf1lhmgNLlXqEBRB6wF20Qx5c
/biaIKzptjIVv+6kP6VeO6vYg9A8kENZtgnbnmzKbM72Hw/QPQMq96OnnLnCwbogzq6YdJ7oduhv
R2fLvWZFckAMIMcjVtwh5tfJKreNm3dXdHKOZeGQXQYJlQ2AdhTmNqO6YssDSkWR1VcYg4HTAknP
Cr3DcCoSSL5lUcNH89ptj5WmzjepoGbeTftsbIsHiBHSda2UDcga6MLFXL85fC0aKPMY0qf7ueT8
GoB6nnSDAxkO17FoGlCFCzS/udAsP+Q2PDKl8vrdjx4hvE+HLJQ3c9P6K+kBVa/t8mV0qwCs5DyL
oMfzxmsRnH48A/hrEwApj4ClgVhU5uVH3vQ+BBLNh9KV4CHQ1nT3CpDYNB+KLoVrE0vgGWPcjePo
xw7QfcuTcHl5MEyWkLo3DwzY2zY0783Gve/NUkdwcqPXWKrFS9B7X6aONzcBq96DCWHYsDxzy6BM
SVGOmx+XGlT5o5p6dfXxgELstS/1HRJFxg6qut5NVvXfwoJAH1U4fAOqkbypRAdhg4SUxMYBteXX
DZCoKcwa6oTIsFhPMxBdH39JSOYmLM91YpVtcxoyL/UqwNJ8v/se8HdAi9SiJ0tPtB3GL3qci1h5
ZnbLOOatV032YTTFE25RtQ6zHnYynmi+Ymlx+fC1oo2b+BDXSxoPKVtLcvsBsgrfaGG1MKOEszFc
jq2Hvsq+efDCSISjp2vfafcW9BNPDJZOe10ZblpDvuCp78ZTNlIUwszmOJnAFpX5+K4LeIuNFtSN
mqoMU5xf/SuAjYM070EStmB7NHEK7KYYzehHb3ZDyEDnx4zyJ0m3o/RQVoMEmz/KE3pt3mOhfCRF
jnJ97m1JM5k7qYBmy6qZQm1DendNVj1PZVmmkmpy1DwgR6+n2RwZIqiT3PU2BQxMsdPAEaYa9XM/
dzpirAg3LrXU1SxmvZ+5sRddLndV2b0byySXboD17mP1hhyG2jiTBr6jrq/7lvJ7ViBBBNnzWlts
rXuNtLfDxFM4NG2M86/aWK6TmDDiPHw8WF4WrEPjiYMu7ngnrfIRWCI3K3bQ4VhjAdk6lVBXRTgr
wMexpvoARa96r5+OpQAqtS3dMhryqTmNPQdkTmdWPKrcu6uleIAR37ATU2VGPnBtgFHj2+cdNC/a
TjvwTyoB4Krssd3603zDERrGQWOrJOCSHrsQhxuIYV19DL6Ap3ODJRk4nq9l3z/lrSV2TkjceB4d
eeCzVJjWlMUhFFbDinS39mjsg1LaWBmxNEZl09RfioofPadx3vtOJqEHixDIYUwWCxKhfL2CLVyF
EexDrTWYyAqQa/tBBBIXBDvavmDyurOhoOwGQj83jr7PGCrYQ9WPRzoyYBDMoUlsTF4Hh+KdaqW6
cu1Sb4mZv0zipjHM/mQv93UaKhK5mSfXPPPRA8003QA9C6idL5uTXh7cmVQHDZgwGFb240TZqynm
9hm4hz0qDpC+AO5zVwoIj5STDTPcqQQgem71HSydTiVYmENkF1p+M6ydQRtjRa3aWqvSdU/1DECG
Tkffpk9u0BT7OoMcCAkASyYDDAGCSoCnNob2ppnhDZB5dfsy9YN1gETrW8NE/frLD3meT7i7llyH
LuFZpLvEktmwCmlTx8WyztPlYcAQOaCgtio1DPI8mnnrwqb9QU6FnXSTNb5S70vfNPt8bLxnAAYQ
ClnKvrUK/CWrAKy25eAk3B+qGIErRQA32Rjmsn1xQ7REoENj2FDWaFlhP5iVXLRL9FYTaa2Rnihu
Px6Wl4A3BJZUyJtQ8nnl5N5z0DfXomkjarPhvq+H4V4GHnbMLDxlWWnBS8kXO24Uex/mx3cOQJZX
U20XkBWRbOdDSCU2qJiBTp6xKrPu1uLOK+ZW6O3yuVHbBuRyAMZliJjHgaZz3wHiiJBipbLRioc6
cxI6+v4RTlwOYOPiPrcaCL4s6x2VOTBAZb7+WJnNZXnutrPqjwWt+RMxgKmYtTXfhJZm6w6It6As
t8Ag+g+sU3uHZPI163kWD9AqPszZPB4yCwTIvFEbBE0gC872fM0M8mUeKACCQEp+k4AGQbdcRPY4
1cfS5d6x6SwRIbgRT4FZvAwOJoQ72uZqArPxpZiMPQuEu/fqErDJWnxv/cF+gr4RkrljZqaW1zpP
QCSRiGdjtQewOMVRMkhR2zdvSaDMW9EVyWgH5bXN8mENEWOaTBq8f9Ui4GCOQe/msTeBAS63fSFO
flm4j0EDtHnbA1xqy6y79biCTnxpla+ZY28FhbaRgm7BNLUrO3dojoVfrhwPp8muMr8NeLnpB3oz
ZgVoDbMsdwPX8NubanXDIBK97vJpSMdmb7PQKCL8YDCqj04mghWeAISMVwcoHyzbid9bdVpMswds
tI+aPoeQTC6kC5HpYDxg4KPwCcUgqHXy4Tgp2exKSHCspwZd2AbTSwXfVOwIXsl2PG8OH1sFGTzv
UFvSWy+2VJuy74YrbAttogD7TLyitbYV4MjxDNTtpnbCec3honw9hS3kiBBgnhzdg88BwYFoGF0e
lbXpbnQY9MfOHXHxai5ufOwICfTZm4e+w5bR5rLfd9Sw4g4QqB2dPRCpETR/POiuhLC6lt1qcoe0
6mawiEbXwWYAHoLbcRB7XFusOjPAwtPknVjlozrM2A2+LT9MfaGePZfcScd+hFivt4WyubqyC8Cj
GYT0Eh9QTQQdRXnocNCCaFbxbVbde0lFd+9hb4vgtQfyRT15x8AS9br6v5+WGzvOAd1/vP7/f2FO
e0cGwVbaZn8LFjo4D3yCYpIH5brRaFKgukFuMiDJVJoUNFnb6Dcf+5NlDbCgL9BpPgdAuBFU4JSk
BRSXTGggmUjw5Iqpg0ub3Y84oR3y5gvijKgkrX5TYRH/CCvdOXSTopAPBGI6Nx+n0GLi7+Yc1DSh
9oJ7V+GqLebhHmeZ4d4yUH/xKuvaKZwYfHly+LiVPCiCdOSgd2HdH1lHDx8P3WDRg1wefnqt88SG
lfUzFaaMHQzF3Ujk1vfa5jgv50jmeIdBmeWh0iFszSfcUM+qm9PHQ5AX0B8F4ptWUFj62L9+bGLL
nsXq3E5IgU0s+ZAtcKZ8V4yZfcwUdN3auXGOH08pJljaNqA8wkF9HQoH8QkN83uWhW8crMWth1ZX
TNIvjemU91J0SxBUAnNryPopdHDMzlvzqxEoPwI96FUA9n41hIFKFa181G34cKerYr4CRniDMLTv
mHlPKg0YdM5XPwLH5ZlfNqtAUZA9BQC+bt931/2Us4OsNQhNymvTqrFSDYaPrAaxLwZwzOJBbpph
am7KbGCbLACqGslfdSonN/0ReS2ZBC67Hy99ZBPqOmvWxCu9fZdXqF73dn4LpZQvw9R9wY0bgf9m
8i6zw27j+XD3cSaQmGbTg0ZgB0RcD1w4wqDm1jDAughUS1ZTWIZIm+NrdD60cJVv3gu/N3EkMJJ6
GvrD4OFNHpSx1m1F6lsKPVQAukGEmsNJvPhVqa9aNXurMbfJuvfJvkJlamVMrH2pbXubEcu7G8Ia
m7ULA5Fr0lRVWvh5XuCgO8hTZZux0VnuW1b5mAml3z1wzrG2k/ciDPXz0M7rHg56K8rotA0y/tjM
Rr7vTZgdJ6oDOjscBE0pq/mzQ5oTUswJh45P4nDtxx8RtF0xOwqBQFx9xNwUejJR3isDW8TQrmfQ
aXbaIt91nkNlzB34SpsKh+YeKDt/LK6KoQt2ckLZgs+WTpQ9TwvqW8V2MeLAp2jY7dqxraDM1YLn
RMHmyNUNyBbAvBc1FkNPJDUADULfcm949azihs19H9cmAtXQz2JDVDwOzLuANHcqNx+gdAarNYTR
kfsOrT0IrOVP4M/d1UXxINzsax5Yqe2pCpqY7aEN5wpIaxz3HXWbQ2QAyPMY2Id9QQORBEaJ3Vve
KlrYkTfqdBBpQcpTx2Yb+XWDpk6fQq1qpzpjrSUw8eaIWp4tvU09B18K5OLDIngwGvc2kAaAEgjJ
AVK/bwYGDHQ2HzK/aiM59jr2WytqRCiRANIqMUIFYuFUrIk5YS9Gz+zDoUy7ocleKg+bCp/fcZJw
Etjn0Via+mtWe1ZSK+jDlqD/HOcRp9kOCsJI+lmxnQ9QOGzfTFbXR0MGsXb0F5+M9sEzZgOWYIee
GjUU1U6hRcOUByqptGutMxOKZ6K0nWicrBt78k8MpRcsOZlORL/iNdJRvDZjAv7PVSjAFghzD7Le
HuObpmtPHrgxEZBozsZqdQVvERBpisy8RVoFoyPznmhFceY3Vbf1+UjulAPxwpmWSOzNj3kAfxAL
dPPMJ/muD0gOLbC4rTPjKsyFeTUQ41W59bgNhbeCdkO+zTRk8oym6I9BTtZlm69L1dADqLz00CLd
NrWm2I6YgIJLldQlIJ9IjqXOW0WaYFUo+Ax42O2AEDrZ3r2CO/i+t6y08Q3+MHkqnfvwBmanIfTp
rqqZAE+svSteYxK5MpgP4NzGjtUDmFU424ojkSJzSOCYfRBDSeWmKuw8KbopwaHViJSTkGC2bgOT
0ogPjY57MW0dF6dLBIF1YgeAwoYtB1cpdCNIhUFVaQhuwLkByZCXfKNrd+Wy+bYpkaesswwMBrl1
fSoTi1TgHE7WU1jX7n0JuMfKkVUOGiJ0kiStQBbRdXjsIhfE013ees1uFraZhhOU71xp0g1yVwhD
bH5D9PSOM8Z7UUwMbhVSxJbQ4Ag5I8SDsAaZI5DcpBUgGeb7tnAiMNhSEJDbyEYpEIxjyAmOujn5
3N0NUAksqgxnWpGtEQ6zm6rcKR7yrWH0kDRG6iGmSIFEoOgs1JrRWcuF/dE1RnPU5sEYcD/aGop7
AITC/RZ8jqyxqk3ljxtpuXipn1isQjLGutDNdsjk2gj8dztH5pAVZgFBP8NJrYk+i6B7tx6yubmW
kHC9DXQRV269LkYwY5sS6Y4CiT7ffuxHmadCNlB0GfrdBOl6z5t5qnyk+izD3igT9lRjtw87cJeM
Vsd2higf6wLyydy8mxicpEKm7rjFvjSUVttQ+RyZJ24+SZlvQlXurLyxjv0grozcuAZx4psh3BVp
6xPEK0bYiC5qhbwGsIv1q560fDfnMo9romiCpBtSyD5SWTYo3r4/nvKuOpR25m5JGKxRJR13YU7X
c9EjDAqGN2xRKppG68qdFvVSZu55IVKH+t2G+19YZ+AEOTdmfMsavTNMSr7Uo0L/lgjFqWzB4QJw
R2rP3w3G+IyMfZVUAX8hht/uhRuZQ1itUPsqo9ZpHQSVTYkP36nZOjVyfg6r7iEr2fvSB0nol08a
fOvWsOmqpX651lV3lWvybtdBceT2WEQCia3jkFs3Lo4eyIMQ1oCsXvHwJLAoH8qSJ0h2VltkY7d2
00rce8daz/aITb0L8lvnWitUFhgTdC06H5xA7V4F5VCAxhcQcJcljeB5I2Jv1qAVzVeBssLdRNWd
FGJe0fARTMLT/7B0XktxI1EYfiJVKat1qzQZBjDxpgvbWDlnPf1+A3szZexdjGek1jl/7Db2BCxR
/qI5v/Kx/EsSJearjM5jncug67UuKJrC44bFxYl51BMFl6aD3TFqa9W3E/012dbXbhBp4FTuKTaq
zIMN/7eNpvC7GlSajG/2QX2bwzEfN7C1CXvfKiQ4NJFt9dzst1KOYT6v/2o7PoEHpuHqVNfCUO6y
VRLhsszZSaShyuB6TDmzlI1GCoLZmmhuVRHqsvkwOhPF3FQ+FlkPmCsxSeYF2+kskO7V7fq2lpOX
mAbmZXdLD4tLeGuZdNeyyNbdVpnnabbvR1UZj5p10DuH5yR+NMbirvKGlugopcv/flvJ3MzAB7/h
+MgMu6FMYrpj1v1dbthNaenwepeeP8aiVIG0bnvaE1VrXqJNTk1kbFXAY732NrUA7+5crNS1eV5v
Tk29dIJOmydEQa1yPzm/5q0pQqPQn/l2r1VRdQeNMYfVcNHCBu7SSxsbzJ/J2deJVfVWq3CD1Kl+
c6R8tmu7Y+qqAyyAo69woPiDmL5IPPmaHS52o078fMgcruFhp/d6/UHO3VmytJF5n9/fF10Omn/z
Qebt5Cnx8LBRAGWVXc+lLz5g2WoMfOZXvFQk1aVaGTS2dY1FvZA/oL/bPMTAdjByKrEgEKEUr1nt
Gru2eW6b2npRm+HLABuLOtnuDLMb7+umMiPesy/kkCxz8k2dNffATfJsa219bEhO9Q277X0Ga+Gj
iCastJTHFou/MTbkwBoDlvDKygNzIozE2nItcodI2lvmOVqeB4Zu/RUtILmhf9mW9mfUFwAIoJww
X9Nn2kOPQ7cJCoeRiPCxvSd1w5Qb5+XNRXyhcO5X2y73Lp7HqJXFGqxj/sHR9Fc4MWWtdv7Y10sX
bt7atKlXxQ6FVutoBFo6bs89XtilsR/mymHhKRUQV3vAJDzFaVT6SaYRIzF34SgKcbQEGaw8M0Aw
xyYlGwAPpltPj2nylTUBm4PYJ/YyhGlX+kS6vk8JyEGzAPhxLBcMcbicaZUNZGUTwtsp6gHrHXAQ
MbnsaPdaPrsHkeqR6JJxB6oQY9YfUN806xzxU8mr6fQ7U7FpJqKfwU1sJjup5s+zcW3SbDxWjVXt
E62HQMtk1CdL5mOapsjcMD9Mu1ywTRp/MocsyiZX79IyknPZwh1lMizhFD1NHQpvLNsPm8HT37Q5
C5yUf3JjEZ1kUTMTNctCloZGPsJYH9LE2VhOAL1NdfGGsrpfIaswzg+KN7j1GMLzAoAY7vm2QVh1
m2B5pDF+G79yp8Pzl9RVOI3WOaG40rMnykvSnEChpj0vZXGwb1QS2/Qls+VvIwPALOKhfFDT4phY
neE1+sp9VE57uweWgT1pLtKC30mb+X3bhiKstWbwYpN0BKeNP53M4SjZai7QvjhPGvGbVpFwhNKq
UXQOCB5xPMcmM1tQefd9qeV0z6d5djsUpJyHMGbWTmxle7QXaXl9XR5cNXcPq5ORqVJfZTwVET71
e8Na2jvTUQNFFgRcCXf1i5FE1yr7K7K+xRXdRE2+CqCCDn+CkhX+aq2JX/PokIr4o8dqHo4VEFvB
yONIghuQ3D8oiQDLLO3az/ouD2Tn6vx/1uLplsIfOO7oNSRlwGusb7dZqewJ6lDmoWFNbK+ViOuT
Q+qjt+naLQ5aw+6xmLs2dkOXfJWgEWvAnGoeHHbqblrFPs5/J/bWRbAHILa5DMrUuFNNKCyFom6m
A3y8o529G5uTe/nAHcuKWBoxjTfslNjs1e5o6hTQrGV21JOYzUUvCKDulJwfQs12W5nDENqvnWr8
KwgzyTsT426Nzkxmdwkm+xFJldk0JVQLGRC21T5hDis9MmMOWte8KgxIniEzMzjYmvIvWZeKUWHi
LBRJEuhW/1fDsB6mpUyPameGuCvXMzwyoM0i9dNiTMt51vG6KrcH42YZPHN5qdZ4PsVuvN/MvD7U
Svn6/dvYf81Dvk3P6eQaV6Nbh8iSgh2kgvf9/r1a7OzGLqSXWAwMijpYp9S1F19dNX/VM+cC18+8
siXsrXzVqEke8E1z/ABFffl+2fLxXa1NsVNjvdnVouUCHk31sbTN/kh6R/PzpaMv29WA4qpT/PeF
0F/tzalC8AsQLFUSXiAcXF4isb1CryHUqxT2uWSnYso8SsGeXTYTOJ3CiWNmyA+Kei5P2zZDtCaq
iE/ljeGZmiU/b5UcSYspWL/MrTs3VqbxpYjGzKwCDPC9j+ud+OytNkJ5Y7S7eqL0s4nDn29HEG0c
5kvaEeewTK/E0eB6hnAm/gZdgyivZl6VnqsYui9mEV+0eHL8DgeSl8qv8sZAJzc+zTS3D70knsd1
LTrzXJaLRbbNO3C3wtJjoCjvSU6Pzfi9mtPHvHSnUzvbNduHlT0Cbz7YXWecna3IH8U2cF45s5lf
zClbr0U3vjdLZz25W9I+6vLrJs+wBweNwbx2D7GytzNbi3imy8iZm/a9W9eDVTsYApJv4mekghlO
ar+QonRlqA4Tjbgjb1Xck20ScNCwr32/kHl/iuvY728YUazb8VE1cMnV6/AWq3H5ezYTIpF081kO
Y9gsQt40HNixKvPwA5tW4+1x1cchw7NzyW4vQpmKUxs3+3ZpnJO+EWkvcst8Um5ajTmV+0kZu/N6
Y8DcGPuh1mZ+NqeI/W9X4fe30ItYjbSJHSjmgryb63jk0xOLP0/MdJZLGpElLeukiqkkyc4Ssy+Z
WUivd1vtWPdxe/p+yeON3CXQqyLo20QHmAYKCEwg6vNioIgItJysaQ0pA6gLBHqdZ9W+RGFyVw2L
vFtb3WabpLq7uGkL1rVFH2GPf41UmSMBPDFUenEuHGncaZhP7tJlV1orh3hiLawS/UpOm4Mf//s7
fr8owJ5BIzsGrVYrJKShq55dpcy5ZLLTsgZZqVsXc9DHqLZLI4wbgUtSaN1Tlg6b//PdB+J8WouU
1zqX2lMsJdiA6mxmwOSxeHZDx+33z+uqMg1/0KXCLEr/+31Xb+97H40rKSmJ2ZxqtWc2v+lCNnBH
hJ3LsXIQkbDo8OgqZERDSXvf9JmNAqC6QdM5/269ScPE2qfrOj+1lXZs3Lm9l642eVkem9Gw3tzG
/VTmQTnPf9wMlptKJ+7WuHdP5gImPIqWOK6u+EM+EvlONzyXZjDg4na1o8rqu4dRxns5VNalL8im
/vmnF2kjb4no+alR7bfvuyEfrDQcYNP92B21k5GbGqclv2qSZY3wI8ee0jvJJTf/fP8tJhv1JXYO
1U1l1N5ERyw1+ZmM6Mef03JQ1XO5ljk/7Pz/S6yTSFRr2UlZN/4wzxlV4oHkxjGuL30HUP3zqyw2
jiNpNd+fwffl8v1B1GgmfDWzVy1Qc/a4FmCuym+XI63MAI+Cwp8qFdH3XThY1sbzWBv0+y4p/9lt
Y96J28vUMkTZIiPsQxgPiuWSM2fn4wl2DHRbN17FbOLipengUvbml65ayw6GIN2PWelA6OXKhXk9
ISoEYGlLbWUHkLu+VV11FpQBPE29sIMmq210D07YFyr8GcqZ3ffFAZoHu3/MWF8IObPviwEgcIDR
4T1Sg2RQ7b3WtHSlZuWOk6r6rOgZYZfsGKTAer21WPMIaVt9FIqy/wFuGUfPwwxH833sstDlx58/
EN3ylStJubPKeAiKoUDDRHNW4tbmtedBY2X9wzRtzR5RnMu9mRd+XJfjuaHj0UNto+61sqI/nQuS
ioLSZmrj8m2Qux0mPU0O7SCqu/FG/6fV6Po93tlh6JudQljGM7KLR+QR5Z+G0o+fQ26S7dusmaxh
hroQPXcT6Pw8THqzjY9a6y7+ROM6j5pR91zSk4jvksPfTD4lhGrsZy3vI9pK6wMltpY/TEnMsHVD
ntcb+L1YzRoI004e6kNLPNtFWVfOxjZdf3Rs31qoZlrIKe3aYJpRi9kJZM63iKBxVOnPOcczbORX
bCzK688tL5YqJFn77xzX64dqV/BukjXlh+VxddrIvlVNxo3TmgzjSjz9WeUDzYpcedW/JWR2Uv1V
nIb4LxIHdTdG3sJXMRmqXjZZSG8g3p5l3EWJTfyLptIM0w/LxbIVOyqqSpwQJwaTOenPs+3cfz8t
kbFE3/9bU2bLTl0ABhECL5fvJ+Z8+xUJbaqfKzoBKsucBuZi6B8YXsNNGLufN302mPS+j4jvG0ab
UR0JpR29Qk1MBnyeLt8vW7yWwTTy2LBx7Yxeqza7TUu050UvH+O8mf7EVv0YLyBx+lbBjZn+qA15
VJKh9fP9N7JQ2DkTcrT6Od8RPDj/DGZrDwhOgvy64038bfawGirSKq3IrAOJgd3L7CS7NIcsvGH7
epddbSvmOU57zCapAwG+/PknJ7E97/Vx/fw5yzRrPfCwrLyfo6AYh/1oQsWa0vClaIp3/EcPGxld
f1ibI8Mcl+dvVdESDoK4ali0P12KqkDkgEZ8ItN64ChzD3NvbzDC8p8WF8OL5SgMKiWkM/lWSA8n
tgDhYq/N6JwI0aeg4RwUBni3L1eOnAmzh8FyvLQKFSPGvBtYnENNHCsI6/M40Kkji+5JoY99JAmN
tysl+S4azCrZzdsl46GUkf7jDEZ3VLSMlXthZePw5wC2ZoROcRtpt8srXZASZY570EpD+GNiuMfB
nOsdDY82q8GmhLFhoaK0RHWfz8rm16XciEhS1V2vHkDa69/fdNI4S8rsYyVc0prdqpcWDxCRNXsx
5c5TZ2S/e6Vrn/KiqaKlM6L5prey5uaTQC3jbGjTE1VIcMTq1D3ka1LQlaB0UakQDzcU874Cu4aZ
eispGGa0GvJ9dfuSJMinFfTl8v0z5Lb9lq92fqqE/f5NdJuaaC7GtMKv1+lnbZrrm4rVOMwz+fnN
1NnM6MHUCLYIcKTr3M0Ogp9bFFrrtHeVkF0AVwHfEGvW3YTUALGOADP3NAclhFVb/2voNIhIoCx9
r5TrbzZxAw3aOBwMY+ac7JaLmLYJFaFKTp5lz3w+42+bUsu9YoF3da0hwsYwC15ijigZr3X4PRKk
oiABIJtzf2iTHmFIM8M83f0clgkS37kgLYikqvo2pdbV1sPec76JuSTjsJnqO/mbn1o7rn0y3X8r
HrOMSOscpodY4jS5uFmJUM+US6g4SXxv1+YfDeTjFczEPHSzUHj2u8dRsY1DqqsvsyketW3M/ipl
/NxIu3gpq2qMHEEWmqo5xZmqkz3NVc3/U5CpD91VXV/lnKVvFjyRdtME6pquePSjHpzJvAFgMxb2
2zjMaeIGjlM2IfFXCmKK4u6b+Pt+SW/vI9/+2MlUBlpdXO1hpEFkkJz56fqc0Gn0qaK98UZFNb0V
kUME+Fg92uP8q9/U5l1rirs+Y7AXM2i8dhMPLmMOZ55bHpFN6ZMpN/jLZIh3YJHbKRN271Mo1ly7
+f171UD8PF4r3DBXEW8l4ZqJds61lpIeRf0zf0vt3LLeDWssLsjhnIs+6M6ldRgk7VEnOG4cp+Pi
jEU4LvdVxy5sSAh2JuUF1OWmi4yzyeuFdi+d0ndW+S+ODVQNitCvNJ6iSChJO6sHmBGkN1LF2JM4
yUtvavqe9RpM2B0fjBtd5cDR950yor2cvqDZFbWt7qa4YRWRlhqSk2fETnG14kdcyACzcDtSzFfN
HrenpSDak6RUg2zH2lGc+77gaEVEE80AdmHZ12AZwC9ZWve7fs1hZaAyZ9NiyYYtvwXNpUFhtyTB
SfcTZfTiLa59KstC7G0oUaW5VAmwwOAcVnfWwbPyS0XxnmUvb8wfapQLl5xRnj6xMwzMoejo0ddx
Gtr13qzAX9zkWqSZ6i8CARc76udAwWCQmDqWiu5fW49EjGbyHC9xoKC08xOJrgjm4Le9Kbtpcpx9
1pMxmibifWR8PSxpftKNyavQi3qIZZt9ZUxhEjsgkkMT+0ODH3Sz0XlAnAWpTJ/aIjkyPd+vjk42
GLTpli4Aep99mZpHpNM7rRBkGKoFgmSQZ0/Ly3PBaIb478uUrUAhv9l+6zZT2NJPk30JTR+9mERb
wjzvnJnd3zKVaTenburHaOXM9tI/mbq+HPis3ltLkxSlddlBNPNhnCzlsVEoiOvT19LKlLPVaHuX
aNp7pM9K1m0+nM7BkeNnuQC10+OG3YDOh0OH2h6oW9yOaVCQZvuKi1sAo14a9BJme7iXLuhasOuG
TLM1V8lsc7AulcbTuudAn/yq6OVBMW6e/yzeZ12RejIDf5i0nMS/uUQywwJIDus8G2qE2pOpAJsC
iauKGaIjKiKk1tzXth9b3AXrrAcjSYY7E4HJBF5zmsblk2hPPyUO8IYPkB/C1e2pYj11nUYwoOAD
zhpgP85R0EZkzRnvu7eo4xhKo7lOW1fw0WCGUG8X7cZblLQ1QaTteU3cJ7vCi1uNSshWhGYp2T4G
u7wsM8ltGlIknbwwg8F3cdrrqu7AsVaVUq8BojEu0GK6sBh37Bxk6pWtBdj4PGN+8Muev6sWHUpl
A0pBDPblrZm4gLJ8/EC0Iv0eU4LndlagKrY4VJIkR18TrdxbTQqDZpYPrOmhWenIBQmtCBNiQDnv
o3wmdEa10b5vqfWSrs1nKm9qBWjWoe//FrF9hqiQKM9zoOqhnSkiL6/u4IZLFr/lwG4+Mvl/KKIf
hgriMI5HyG6Fs4AHG1NQ9ru12rfTNtnvGX+SiLT2DIeCMb1K19PYP5hWSK7Jum+6KsoMa0ePFCpi
CW80j8/TRtYhFudI2zjv3DbHE4gFwyOC7WtmYsIQUzzS1h3vZkfHw1WOr4NlPo9Zy112e2zklOgu
sd3uUZkSncfuNorYb43RYgEwkD1b9qfI2gB4B7ZFmz3N6AnenGN7N9Wf9Mzs8gJkV7QCb11ekMIl
1pA7IN9LbQ34/JtJDUCCATGoidvFMW0ElbYbuk45rrX1tW2kIdTwyhw6W9LB0W8rAdZWaoQ16gQo
8uIXxYdxaDb5y8iFFLY3cZ9VGETWmi9mw/GU1yVevkrlfjCdHcKxu3ygF1Gx5BI5CUL6TrWC76+Q
Y9+3LQy7XvfopHJScU0dzN0a94wah2rtP1UVrq8iShTCEl8L8QXGr63/ZccQWFUrIpBp4uoHWlTW
zT4sZGhEXeHnv+d4uEhEDCfNHi7u3D3WE71sD0OxkUuoWU9NIpmp2uTMONN55iZ/q5Q+ZpqLv3/u
qP+bYOFmwlSDTphno2KDFma5hLOtvyQr0dzbMqNDE3AD48RT817p8w+oaS72cm6DTlkityw+EL5y
dPZJ62Xr+JRuHeFruns1O+2r6eI8ct30yvWdh05TvyUJaj+kWkfhQCtUbHfv8+L6bVr+49pZ/eHW
rpfhnrFGQlS2qjhyv15rjTjvrb2vi34KUxYyD1Z0g2UaTkqT62wqUFBQWfymed66NSeNUbMPYlTO
ZpohWGC98cVCaWUKlrfWUgkh/N75Z5VBIWFyard6WqVaI4K7ZYa7JIxnhG0C3isnu3pBoumEbclt
qWdxZLcKvd3Z4IRVcpr4Pv2IgFPJQ2PKHxeSY31DB8jp9Soidh28muD7wJGwW2T6op71bISxhEvL
lRdr31CpSG3uhKOXc/OWNX1bigeAd+oWUSJkjELxY8FziWekugU1R4StV37d9jOI16aQjmtenQWB
hAtchwhs9JsNHUqvBISiQlM1xYMTF5/LpH4ac6cF0jxbbawEKpLjg+PSeqmGteUOoSJUwFRCkIB3
ELambU3EaTmkMMkpyrj1HWbQ0xAF7vqJp7BIo2Zpp1MnZljSf4MFF7poUP/ZRLT1IhJfLvmRJbP3
83T76zRxft/XHY/SrvC0NW1Pg5vioJN3tR7/yq02h1AXd6q+H1TrXz8nM1Ghc+jWW4kWTH/qJ+d8
E7TtS9bKzEBHUsU0vzXTStEU8nGjg+kQNfuOkS++I9CNNOQqK+Z1m6YqHDJYV1knXC8DlgapKB6z
qsFlQpUmzYccZIbWR84ISqNdqescsPmoUdVTo2Iu1aGfpz9mLMudaYZmqUeGnn3lQk8xViGt5uy/
c3iLKjF52+KWwaogsK3Sig6SITuwBigMT3odDI9rov2S6vw6lLgDVe7gwESv4A0z/4W5AVtkvyqj
nw+lQyfkqD/B92hB3zMPokPz7HlEDlRnnrKWZPwvfwk2JawMcdioINgCTsJJwJbi9zJDc/FaaOT3
bDetV2nA6dAeuCtHeRya3ImUlDhiGDytm5GhlMcBXcYwJn0Aq8nN6AL2xN2WElyufdZW+dJVaNZX
RF5d5u6EtTiHkmL0wB0KX62TFSe67I31gLY5idb2Yi/Wns8ZAUkjz2iFN2ZY7br1NJg06RTMfbX9
lZi0UIA+56RI7ob+XGfW5Bu1PaOz4zKxW01Gyk3fXb30Er1ZltPgat4To24FoOh7styeaW9VfFxx
H5PbBL2SvGvCenDIDvcbwnzHMQmmglKqVksnnsP8GMLB9iiUdF+4iOy2GMk241OSqZ8c7B0o0LNr
uJgDlvnRrtkDuWrocs0xBM5Qj55WlsYjNEq+Kg/aIqGT5YPjhEk+lZ7WDsR7aKRG9Mtzb/fxVdjG
/djvh8VKXrDV+IWhC19NKZktYP2jNYYN6+u/o36eM20Dd+WP03acg2oqSAfflAtmOMGJZFEdsKQn
0qbPva5HparGYZstnw4BSZ0jaDNqaRqx6/zeXd8L17wvdLdH8a6mlD1O6c5J2w9OO1hRZS6OXa5+
wFyMdOxq5Du1oCErIUR1UoR91T6XGGGFNQ3nYuREA9k1A/SGNu8moIwo7Ydics8LHDU5Ve+G2ohd
vG3wV2RuWUjuOZSSIezcnqxk3abjqb9IgT7DVuZPvUxOQNKapzdC3ISgIXEc0wFD471B1cSRvNqH
WYVdRV/NKAq84cnbUVSaShu2sPBqe20Knb8o1yqU0BPURbz52tLqlzRnd1w1R/VrxbxrqnI+dzC+
PJS2JMuDxan/KoLPuyqsnoYIQOe8t4/lNFJEYOZktPRO7RtN/WkSmsfbBpMYN8bjoiZ/6KXtPDUf
tn2qEKM814fGRFK3WSmfKXZb0tDJNqun+sPV2hGLSm4RdG5Rb7HhuTVxGZqlshe3XofUbGD5b7ro
TbmrWGn2a4v6U39dmoVLm+Bgs3dTVjKyjosy1cM0lfCm7j6R0znd2lciXsgwm5xojE1m6hvGA3N3
NVZxMjVKK1LFuBdLk0X2tCJCdf4t7kTsPm8aPik79ROcXV6WaBEBrZlfkcdOcgbduzpNyXv3oSfj
AVy1IE7f4AYpvbFYCAkxUDXpuNCjFrozTrj9TRY2UsKSk3J7mZmTSJDHCXZI/6bbAF2pLV3Qq/YJ
uYgZrS6BAYgaNx/ZDHLAbN7ZKBeIdZSoikTAbMnoubZLMHDytSPORxPBRzqQpUPKq9eMAdlqz4iG
DuxrqadAGfejSQjBRkq66A4UFXAk8nQoOXCSav5DA8/t0DlmQ0VE+AZTDtB8JuUaPoGAcs3RvUlb
qEkgsl62Zoyv0f23LG44L9ypYp19umSfVZK3g3VIf1lr/Uv25g6IcV/0eCgrZsgqPrSje1pm6l31
eZsjBfbfQAmRzvI+tktv6eKPjY15bMpLm/AfpPXN6NKiXJJvPAhyv2g6wAalOWq16S+2nK7rQLEB
WjqEPTwCuZ53QFdFUOvC3ncvIzuOqBQVakjKoKgmxKvIkkld1DiNQFqgfUcbk8j8Oxsh+/WNzHKq
qENyu/pQUgjO3/bkaPiI14VE7kW5KuyYFFvH6tEemKyHvouRHXCx2xrzrPOpsZ55mNLt00i+l0F6
X5XZb52rAT22WLNRKcDOeMbqNtFqYIVnc4jDrOIkjNPiUNpx5uli+KiG4dkpnRu+N3fRZExvshne
nNQm6FiMG1Y/Cbv0Oen2iDIMwszx2xVeMFt1TvAJ13cDNhlVE93e5JUICljQUus9hL/4pzM4eHVh
lqfbWXxayoQRs3lKbsv5gBG91ePtqhlLcZ5VZU8+rHoaEbH+vDSLfkJwhKyi1HVflp+yx9vJ9ngi
dtzyJEb6cEoqsc83+4rX43ds2MIv4u6+mxOLRojCDhOeAHm37KYO3E4Tj665XYBbk4M1xHmgFSYO
XbESYDSV64WZJqyoRuQpOU05dTcZQ0xd5dJzEhnVaVl6SgLAWCwT42cnGBF6NF1d34N29n/cHK1A
C7zn9fq0R7f/Z7rN0p3SvEm3UU6pU2NUdUGXzJF0GIvSOyLdg6kF84Tv9LW+p+9HrjIcdIUBsN8u
k4DKNdhKrbp/SSWNN67xlK3mQ59Vz84qHK8kKcHJdSva1uV5yjB+ToO6BqZV9n7DWqIN9oj7Ivky
qrQMgcTmO9QKD1BVBWiqC07qGBeIlxUgYOOvqMZfvYzDgt6W+8pdflOG6exE3dPQ0E5/4EUXIapo
pEQiNDVC8GOtRuGTlocYx5KHzag9JOlfTUmCIUnVXVnWTmhX+5wnQ1j36GoMJc8vSRakhGuDRhUP
6YQATDVblO7dr35oxb1rLDyF2Gjcbgpxdj5qEOiICqISQjdfyY4X3GdAAojGB305WZJy3427Att/
itIgRfKomezLza986eBbC5s+IPhC11lyT9pLfF+gomSE6zDhkjA/6ltPK0e2HSZriuyBkqAmfeoa
YqXbRvuVDFE1zA9KdgdZ3jKoto9uXjxn/bXBTHltRj5TrpJQ0ar8zVKAlkyH6brEieGuqV8l8S1Z
sGjDWnK28OjWYM/rxaPg9lVZ+y2yyoLPANsTDA/162llhGlixVGy2v+s5GlIL6pSfhFTHiBKbfFR
CAtcr3ve4kK93aU8gjO78BkGI6bt4SB78YYlmycK0lBSnqJRm7sjFTvkMPc4QbURpVH1aWwTk/Xq
jpdGr3c9Yh8vdgjCkNv4wJ6StjYlzi3fhpqB2ZNW9W8rcHBnqaA7qH4j+gIBaqygEuQ/3gBD3dHc
u0ONa26OtZeGxTWSq7X5A21WXSk/qC3hBs3BLiuwc2pm5ko/zgbUt+G31rrulySxfbvlvHTHRynl
tuusqgq1rG0jngi4k75SO9yIUdxbCj8ToR56OJrIvSa89nOyECB3KI5rY1/Tpnghnqrd5271UYzJ
5ikGfs88TsfQGWMOrOmkjmwPwPO/02Skf4lkAsKVHjDQU/patjhdOe/COk9MJCMU0HcxItAZ564+
cj/AiHaP+EBjn512vy3V+lzWlKiO6vLPThXtkguTci4pYmiamrachBVuyWYaIPJN22u5+7nAzTGa
gKiqkhKENcXqq3fqfXGU9eQ8TAsRBwUqIIpc6vdx+VIa7ZjMbFeq0o+0JLyny/inNz5qqN8pnYOl
BObnIbqbG/d9cBvMFc+zJtbjMuA7L937hQcjZdgmwoWXjKQqe9D2C+SbxvPL2da7rTI+C1JMhq0t
/B6SSxjGrqR6KqwX90o8zQUq1LOR/I5uzqq8gQ6sJarEISVd1d4hhvy9VE9ar8sr2sMb4IvUo6mM
IE1V63RjpyGxk/tGFydpmf+4HttfST3QqGWwe2XGdoFWrd05SBzrs7Pyl6zzKXpYQqMyiv2cEYbL
T4OpYaz2zTw4CIT0DmQV7FDt2Cl5a19Y3jSs1p3XtuiAzR5hXG4yu8AuXwcdr5BuGEe7qrbDuLie
bWH3o35rmCa+kbNrR/XXthSPnMEtTh07iVwjVk/QjP8WBKO6g1yggwJXdM7aZAOrmwm0DLP/mDuv
7baRdG1fEWYhFcIpARIkJSraku0TLIcxcs64+v8B1bNbpLnFPX30rzWjtuRuFQuo8IU3aBHZcx7c
djpY4MxfLvS593rQ+BWxrNIVJXX1FuxcEO71Xrol+fVUQ10pwKy3GL8Jp4yCwbWFicbpxHQIanet
TgyT2kg/quO68VXzM1wAHxClG/owrTv+Aguk1QIGvVNhz22Ch1Cy7Z1aGtpmSot4U9XzLh4bCx7L
ilLTj6YhC7boZ61qX9vmVcHdkpksil7dVDp0v7pZdWKynEZAhRBpk27lIJ62poGpFH0gbJELXqdU
pa9ANj3SF2kVxeBadRubogDdMFpJoSvbFAJtrfVkLMHW0lQ+Rrl9SENiiS79jAskDIL5uYp7T583
aPVyL2TjZ3UqMIsKRqj8SKMMIRWF3mAlAt6FkNO9guJfkMvVt4jWB9xPU98Jo3qupE9oM3yRdP8F
aQiYIIJzsEie06pCyBtvLJTRIQvDckQPYDZWoH0edV/6nmv46HZUk1UtU4B1zKmbV/j2wGyDzF5Z
3PuV5jVl9L3nWUlmAwo6fQhzf61U4Z3V5iB0/fmbuSsH675M6wG2FJvZKgKKWobuDVqKdppqxXg5
5F5FIIU8e/+9C9qZu3eAUoN9gTNo4ecgmb4NgIxZo/ykJRVrJOt3++86I7cfNfsLfdCvsKQzjdg/
n41vYITXlk0Joua23ebJnRTwVADn4QpU/TJsVF9EUX6CTPtCN4jSBSVbFuWIs8TgYRCGS2pp8eZK
4BJHeqhJESrHCXF3ZIxyDUlUw7ox3Cax+dJQKqAM6MfJNhyMvdKazU2A3vz+TZJI4g7GvCzBBnAx
8rUnOnDHLzXdCBta25Yrgex8mIybSnTSC+XzA6d8/AgsjswAxDhYEhm6cARgfFFZ0EJb7Cd4CBJZ
47MQMdfFiKGE0ASXBkaAveFrLDTqp8VAeBGEerJr+8py1AWvcfxWpyFEXSSRnoNYrDpVgjLRSNlB
KeTxpsn0ZGMKNeDMZinV4L13dCTZeqDKM63UvxWzhkeTqvQHesCBF/vQ8mbMx+eWs9zA524nLF91
BYxwKi8meEsMWpcm0yavu+lxbKIfwOqihy5uEdfGdel2xDTWFZYjIR62t5B0uH9rHetlfOcTQ91E
GtdKPA/Tt05t7xot3ySmrTyFOmyT5dyqjs3qVjBiUuIjKNUTzMal/RxE/QuyTMC85/BeC6GpcB6V
a84y9GCCCnskNMXB8VVpP30r9FJ3tSimDx/FSH7MGd9qyW9qe9mnY2xalI2KiFVokUqIfitPeewa
2awDCKRsZGQ/VZ92gBzQ5rPzQ9VZYrc8JFZ3vTsKJIV7Jc6SFX5XzZfcr1zuP9j2y5+kYr41x4Zi
bxZ9hbE67Gk5ARhO5nvf8qdvPgAv1xh+CyMTtwIU6i7sxmxXjYF5ME0dpmNDpUqtwLTOVsyZVCgN
wtDHTjDxLF6PGs0gJbSj+2ohYPUxme0s+cXT1LMpaoBo31OZeFCPrelhDvb90mmnWC76uDsolkSX
b4GbdgpL2SwBv779bolsklribaSo37p+Mh5suTf2ftgqVHaZwMeaheqp/OKbkprQEc80dFlFfvFM
W7gqdDQoNPvfiq1zQk7GvggV2ra5uBli3dj1c/o1RqyrVEPtUwxkZy2AUyEuEhCWvKFujmijDC48
1MPxNrZon5mNFu+qqggf2emrCaUU1/If4TsMa8vITTfqRLa7MpFT8d1lIoaFLbMhbMWQTcyFkYx7
J6ZqGT2XczGDlasMBAlq2VOz6ilspXWJZN2aEla1W+D6chF8sqouWGTAfo+CsHmKEH0hICTJBPCQ
C8JjzInhTvgp15qh3kuRdDOGgbT6+CObp7KNfGQDkyQ8DDCDAGtgymcqdgN05iCsIswz0wV6q2d6
5iUVvn1NSj0/gQL0tW7VnTVJGozyJNjls5IciqGhTjqXKhxbyjVeYZQjkMnU3wcm9Y5cKM+NGe+z
BRID5A80pKXe2Av6+vilLLFk8oPKzSzf33P19XewBqiKKhaloMWlC22J2o3m2XAtM3kO5Vld27qR
wEAAiaLH9F5kG6mhVpdvm+XL8U9Gq33TELlAe0en6IR02IFSdOc0bTHibom4VU7gPFOffqCjCivC
MnUvEDP4Bd20vuTdwJ+k8L4ypfp1OYPCpiye20a68dMIvKYRQyqSU5tKRaPfJeEwbseRWLYswYOB
sWUnqi9UtaUbADvxU2+o7UNBGJRoWn1lzxz10//WqeS9Waalsdh0jX/oyB2eLjUixpCql4SmCFd8
VFS7tpyD56k16kNUTvcQLVZqKBmZp2KM62g1KU4p02Q7CsghEyGeA8unnq038E7m0hsW1aZW5GCB
aAnujt92Rgk7sFzEHOT2qepwyJVCCWIM9dCnCg8nHCNVxGitmqtBV4Z1j50lJxH0umoMn5t6fjYm
MznUkQDZOpO/LhDNbISsrNk08SI7F7eGkdO8Axx0PK4nc+xxsFXSG9x9+xWdyuhG6Hqwnnybiq/V
ZDeAMrZJKpsvFsp529pKWbYZdgROmEpUdVM0kNA46cO370Wl3cZVR0cA2ttzbUTVdu6t1zGzH484
1OMX4MWPyK+B2tF9c+1nhJr+FHafCwmsO0Kh4+e2Vh78SiNtHzNQG7pKTWbyEwjSOc2OBDbFbRDP
wg1zUX6jm+OWuS1+WgtKr+/QIDN6aGi9IXElwEyHNJHahznKfxBSJ9u/flYExhWjHuOPA8lelDCF
jRwrXW90K05XiRQaJEQKIjVwU+1NA8YaRUaj2UiCKm+vh/K2nQHtBKZMmWFo7IOtJd2zNnEYTaww
bQXEDYnGvoR9awH4MyPFVSTtc99F7WMnTeH9LL6YhmieqpiiXOBHRF81aU+sPMpNmyGcI6W/sSz9
bZfzAWSmdCM6UtmxpiNSzoO0Q6C5WZchGOujGMvcgOQcFM2Loz5dD0E63VtQiaLaQrZ2+VJ0HZIh
oJ8+qSUxyzSOFihSGb9dpMvW7XIWjFoNbmqOs90glH9HadR8lYoQhHbRvgYI/KHBkAkKiHL6gizk
5KDkqXsfH6v6qRI629Pm+LdlgQovVxrP/vTBa9rU4bFbpSvTsmGbGGWZIEtUZFssVuVs+BbLyYyW
Xig7cV4Yt37pI6GRN99rPcFYUgbRFQOwA8BV0LYBa0GN0wwOjTAfgiQen+JYSTiryWv1GrLnohrI
4WruTX/8egRfH7/4HUX1SAl+WJMKa8jobfUzSkAbGvBYnTfd6PioQ1LIyGrQSIDNBn2YbxWyXOJg
6jFhcRdocuZ+/GwUbTmb3p9dgI1YioKLErNuXZXl04eDmuOc2mGVrOCg6d5RoLJaOD2g7nB6XSzh
ctkcbgrRUZjWizb/nvT6z6AIv/VC1I8U7H249C0aVdlsu1oL2o2tP3p1LXc3Y9ub+xn5xG3ZAhlX
Wv1xMNoEs+EquA0rLaOGvuBhO6ugL/L1+BOTfXojMvSEjt9OUVzfS4Uv/7CTzh2SuNw0ejncRqOi
7C0RKZ42iWa5faikK9BiLcOwIdm3uy4M85/NYDzppXnHmTvfHLVgetnkZIptdPSqYd7afo/4qoSW
XoILMtWNPW2E8kekU6oIqYO8wGUtVpE834OU92/13v70xmSQQJ110AaQElAAQdnQypFRy5PJHShS
7uW8yp9lQ/kRdmb4Y0Z3JZpGj5bP9IVie77WGsXY0qVx08akdxbKg7pO+Qsn7FqZJuqERN7YxAh0
VFAOU3SpaOxI1t3bGRsV4PEqU6nubbB+C7FqANODZSuCGUd1teMGHpquuSHkXYQ3xgcqzZjS4JC4
OX7bL8KxtNofNSu7PWI1tQWwKePOOOcHLS9tnqAO0Siy23vENScXUmLxYguFXgxai3BBycyMRlof
EwdswJ0plSaEi1K3j0eeqCrROeagfo0pS7ogy3wPvUMWP46kjUcHZXbmBi/NNB3vDW3Qf6Oa5Cic
UlfiKoSv/1jkmqCJhhS2ouqGbS2B17tYsEF+sfSrBCEYMww9aQrkLWpL5JRhuT3KqlmQYg3qStSz
TUfksvaZA6xJCKzegvBSqRyfBtNzpkUDOBwcuedu9G81c3gVRkAHEZ0z5eYog9m1xr+pEihI8zZ7
NVOaz1jQtfsRJh5yfsEubvxprSSFhmLKkG0K8Lq0SKIv0PtC5MzUDr/pKTuog0WTSC+yQ9T5FPNn
mj72ZIe7JswDOj04cksE4S8k17aLrJY7yslw6FOtpfBjG48014GMcWwQKqi3VjWs3lbr3PuzKwBJ
u8eFkgokWOHDwE3AvtlJSoXyfq9gmUQkrKFRdx/NqBckaTVslOXb488smptbqYrQMYVbFFQxgsfC
mNddiy+uMuo/ZN1YU5IpgtWoiDXtVey0q1GZbipDgk6Kr/F+iql9iNbQP9VafcdRg1RsZ34DcPU7
x3r7UZZI3YsEvPtRiVdC5QHIBr0eY36ALpw8lQvZD4DvLxRIo5vjd0HZRVeuD0VfjsDTI1I3uZt1
2TaJVQ1xFt7NwahkZqWQBcRJgtYgZuoxo72MCHmufHMKfiFaA8G5M4OViVQkvfQGrrZaPaqGcj+q
Svy5m+5bRPzuSzne5nOICAlNWkrPgaF5yeKu3aK9gBg0IiQ0dAFHCtRZ6VjM4dpMZfWmjWOnmmXo
gabZoyITRUSaNCtitREPvTA7ZPKLVbMo8qWKLQ7twKGlgQ6K808lrdknc8SYdjlw23BsH96yBWyU
nSAaYEzLmr7vKi18NhSgn2Ne75Wh7duVEcXZbf7VbMPwcPxy1OEULVESB7JM1Qwug2yvwrwrXydq
6pvM5ATSzaB8TVrjk2FDBwt19Pp6gBkrKTLCRX0OgNtCEuJzla7QJOgnC1L++GUIhEkIlGhvPwuU
MQEqD/ROoF+3p2uTunKl2YcGyCooHSvZU4XAl3khE9hpA7Kq7tHhwaoZuBcNqhae+ZT35p0UTfSL
kA+jH/v4Vp5Qpv6QSd9HXUxbIScWiH7Vv68zbL9TqwpRwAAPUShK6llIVKJzEC+Cp4BOzfw56gYZ
+SWt8AaibWJZGhrN0vJmrdZ7gnX9CZESF2Ca+lnVzOCuNgDAJfUb8xPo3BdrHNMb30cbTZ7krxFS
cnf9gveMJgXV03ywu62VJeRmBpsZPDW9PVF5na/OuHJSvO9BuIOxuwMQLl1xnlMXe5+/V7ypyoZK
T9LQl8BA1hGsOT0vw0GZsGb2QRbBAElVsTUTUAfF/BSyHUukWrcltWGqm1BkR2un6EW8bYMHTaP7
iY1OCHI6Rk9tUvIbc+i0T36a39mBtX47RRTwVkqDOsMIxRSZAuTxSmLOjhruzmjzzcchjn2qDc9k
2LWGILrRbEPwsM68jGa6qpSRmnhlRxKQUbAnr3pJY+xIA1FLLttgEQOLtGpGqaLz9KGC0LIkTXJZ
AWpshr1CyxeGARl2kNlgEo6ihvB0o92MuC0Qw+m1N9FOSENI15rxC7YC3ee4+vb2bxp9K9Hgk0qE
FLtNqvg1CiSVirJhP6+PbINpZOd0BCLRAneKIuVWq1IgYUdaowna8aYWiidkO75tIhR4Sx8Ulxqh
IRnQ7fxERcVct2Oi31rjczrRzIlzVo7UimfoLMNBOYpqV+lvWJvwuYasQGaggoHBVudUneY9KJri
Thq8PmwRty3QrlACt1Ht5DA1YAPIN9t1Pgh1HeqUxVv/V5j4NIbLod9KttjNSH/jmV1qrzZSdA5o
7nw/ZLlzPLrjz4Hwh+1o0Vk9iqRj5P0T2TX7BvJQhMpp8nAkytUqFfO4DsT2+G2JftqVhW2dVrdM
OFKapliWQoNYAwelLYHCu0AAhzC08Y32V7FoY07zwoBXj8+m1BalaY6XVSkHmFst6lC+pR5MaNZP
OjBjJ+574odl+0sTVdxFdS03R2DgHUSNUZN8B9ZnctBCxLSHrvUq6oGbOCcQhaTgO2lc92Di9WmF
Zkf/MHULSJWulEJovuMmRF7H77R9kYApPC4JwGN/0/DqPMXKFRd5kBN6+XUB6gnOOHWQhzUbbN6r
dkZFmx+i5I+gq2waACVUtVpISLeAqXNSfc3Ny7Hx0jFrHuMZMeVkrtA5PhKmjfLeoLWMfmmFKHQ0
ILQT+w0uAo/+NDmFr8mrY60GrP50G6nZpwH2y17qC3qey5+CwdBdo+uKp9niyslvVaOxkHcKUH4J
5pvWnx0rQusjVX6HjehICmKK8aC8bP97lNafPt7z2pl35vKeLZmUxkRYWRGWdZbVILVmpqJIf43q
y6CZ/VuQR/Jdutyp/TZKw/o+m4m5uiR8MdUQt1Dq00qPrkIbP7wtiSGCWxK3PZnHRFlKN3gOvVZ9
xRQ+2WZpDUdmMsuvQCPRln+sMzP9Dv7m52xYybOU9sm+HIW2RiPDCTikfgTBMDqJRtBIZlc6fe5K
sxYcjl+s5YJFdPzjp0BsenaOU9pCGl/RABYraOaZZzVQSn4RqTH1y6HOQM0p5B1xr87fRYoaux98
y3N53mRx+jrVvBvIYPrGVGHAohNdbkFLFmgXELrIGqiwiF749yr3kOI7aFZTfxUht1Oa6oiShuWX
MuRCnrJoejh+sUCC7vVwRpjL/6JkBaRA/iA3ZG+tEXxZvpn/81NyhQbK9OuQ1wm4GmSuYE9WzjEg
iZb4xNClTzTnijukSjI6dDOgLeqFmzkIPHaURQsPHeQcOCVoH8S0wrgDsYiqcPF9ygCYwIGsD4Fh
r/SljdP20ZcOBz2IH+XPocq7e1OTnmjWJ7f56H/pZ2xBUt7vAVezzktbbnZIo7j/LlTpKLOLmybR
fmnqjMiJAXEbNCW1+LjYQr/VXytfQynPgLFU1zUq934nPvehjvBfjCo6DNOtarxScPhVLzS4UmtL
7pAcZnVUo6kEunDfa5BD2OR26RzrZH2r6d5x2+tTq27TpWRH4//tXxLwwfdBt5DC4vyhnf6SR8Ze
AuASup1bZQQ8Mg7+v8c22zYpjNS6Rm4DVnRzoy1fSFyaGxg4Ag/dG0qv6vYtv1X9wvSy3Jg+R0bm
+nG/eePbBpgDPh05nfMo7u1Ru/OjJD/0deAfcBGhDpnSpH77Hclo3su47KGJ/1qCdX8FL3MALiht
AJiWa1Q0wh8oXpR2Q5F5qkBEBTkBWPdJpV77OQtDqPWdtS11uMq2lvcPZWFMiLil+r40jG6n6jgF
LtlvIc+pl3dh4Ei1+SkvpuJR09J2U9Cf32aF+pxNhfQoWhOwUdUelh4V6r+JvZc0mc7NqLV3hQkk
cZ67do0Uqe6KCX1WVH5St607E+x3VOwxliEgNMwAjU0IvJKQ5EOZV/IL8hTDVvRm+tPIgZAfO2O+
/LNDXBONxKTdZtW8VTUxHfx58u+CAf1PHctIL2/0ea/L0moO+uJny7EFMWF60YmP7xq0zbbAXbw8
mCAfVbb2mqJlvq6air6mgWLGRFahjK/T5NcoLBJ/aL0UI0lIBarS6t+5yuOQcsRBAk1Hz7HYgC/9
EczxHTK47W0j5NZL4Oxu/C4Yto2I220/yeB+qmYXGMl4GCK0aVolfdJQ+EOey3yqdXNwj4Ktscim
/ZvaMQ5OHAzWcMh9+SmII/svtWNVpA500uJTgRlglwzpOhjs+aWhsk85Gl1DhYQJRoufjmiGIUD4
LPd6+3g8BP8rU6dPRcb/zn2aTvyd/lffp/8P3ZyWCPZ/N3NCnfh7/uvUy2n5L96snCTxL+r+AhcL
3MbxQFVNwuXhLy8n+V+0zGRhc5EIebF6+x8vJyH+hd2wbZtCWAIjLkqof1k5CeVfGiZjpkxTkP+O
Ast/Y+W0lGL/TjyQ6Vd0S7cMVV1+J72UpYb+Lj4rDMMcC6kF2VRHwOMRDm8cuCLvnsfD26977xel
nGYEyyiCAFC3+D8Wc+QEp6Po4EpAkOO4kH9pXd9Dq93tVwP+AM64xrrGra4Yh/MMzqd1MqB5Fo4o
tSq3hsmA4C3d2aWz6BSOdTtttHXpXQtyT2OfP2Znnj1DvZ8RtolBx8S7eqdt+y3qqXt1e9Uj89JT
NFVq6xrFdQ3o0ulTlDJ0vWWIxysU9nYoLb/ad+GL5GWbAJtk++G/dMd8m9f78c6SUspcEJRzxkPH
eKU6UGodf6e76Hm70X/rAHocTTWELhsyEThk27OmQdpX5PRQ34/ec+Ft68L92RgP8sPoKHf0875o
62mbXy1VXlgpJ8OeRWyyzg1qdTkMSVd2AEE6sZscdLfawSDypNsrG+E0HfrPJE0dn1MQX0z19BXG
qJi26MYskyxecHXC4rS7S13YguskfHM5dcXXqz6/FydJ11TWmY+JXezpsAr0LyNqoIECqvcWXz8M
NG/pfXhsvp12BQignJbv/prku9HO8n+9JlWpM0brOtCwAuY80rlmorh5JG3rQoHnltP0X+Qe0TH8
8vEj/vNAEyqH1v9M9eyoQSKf9MqHVy5T2vEpHZS0KY3NPxjE1A26ijYN2POdGJqQ0MQA+QQN9p2G
YjV6w8SJ6pXlcnEu74Y524BT30mxVjGMpP6ojFurRRVHW308leV3nF4APC84qTpFG01RrGXpvLsA
AsNQwnrRBxTtpyB6UrMr7+PC4aiarHVOfRkzw3OL2HlWjdCoFdS5b8Um2QfeYjBdeua1RXdpZ5kI
QFncmDLCXmc7qzHSRkFThlfixVRqvBqOyv1yaDWg7F5NsNh3mlM7142tL07w3cBnD1BJaACHy4JL
d8FW26KPtNE36vbaBNWL47DUWHCk2Oax6vb+RfVhGE4ZKtFAR9GPc0ukC6SbfKeuk33i6atsN6+r
z2g/rWaHyraLtAF2zeajtQqc4jl1xq8fLxz1wqFCOLO0eAjZDZQGTlcOSYfS+zLed2LVu92L/ILo
+7yR19p2AoaL3yq2AM/DV/NgrMjG1s0P0gDv48+gXNghyJIYwjJVtiKV09PPkFRToObITzvNWrqX
Vvoaysvacv1NtlPd+rBcjd2VDXMpttAQ7hAo3MvEdPrZ8ZYF5ExChngzbnzPvpm3EE9QCkLM0s29
nq5PcG3ECxe/ZtJHNw1WNs62Z0/a1FHHhDBDJumSiTrlRkIfZ43s8sbYJC4Gm1fcbC/FaycDnk1R
xNTtgFf6K9AJO+RkPKA2ZP5rFfPveB08Kw8fv8dLr/H9BJe1/25tU/y21FktycokcIGgVEwN9l8I
UOzjcS5PjJqDCddWVmxr+SDvBspCBacZ7d3EkIYPPAwOPAro/4eJXdi0GsBNDZwZaCVqoafj6e2o
TSl8c0LDYNt51m7YmISG1yLQi8/v3TBnF4VPU3yqcoZB/qWt0Y25Q0LlyqO7tN25I6jy6YbBXM62
GsLTegtY9G1NsOlvWITLo6t2zf3w49qKuHAt8eD+Hm35NO9eFLqw8JMEM1LbCsy3jROPJimZ8/Gk
Lr+ev0c5ez2alFcVsgrL6/E9YFpeuc7v2uuX0+XZWGRsuo6x8nn+M4yFNXfLOBrCK+iHPy2Bn+/a
jn3IcHbYZC5tR/fjuV08G00shP8a9DwHaurSp9LOC8Nw4Av0gX1xaH/kN80GfZqd8rl0YNi8Xhnz
wi3Ma/t7zLNFQn2JVgc0Hw4O30MJaGOvkx1qS47w4q28Fe60t92ricq1Uc8WS1X+Z/kP2FZLq9AB
i+IhFoDT6Yquwgoklht72ZXJXhqVpF5RFA3wqJDPzpKRJm4uwBuDunv1pV9i8aNon1PTvvIil8P2
LELTqCorNE9o4mNFf7oVBH4+YJV5j33dbSdI+wglkdniKvcK7WDtl8na8MvdlTd5aWtYJvhKeWlL
WsbZ7FD6MGCJMSp+HTvlZ73D5TRYKRh9rsTdsutbz97D0fH6r/KPq/f6pRvPFktwQehIWHe2MW3D
CMiSoGXIHr5C2wTU+E15Y9yjp4bjoDvHV6/1C0eoLuheYK6umsofd6wQvVT5cSFhAmG6wE3QX33S
4uj548d6bZSzi9XopIUYwyh5rjnY8roZUiSZ/+njUS6FZieTWV7uu9MTGfE2tSaSZaq1rrRa9J/c
oKPmEm/UwclfhSe7+Vredtv+q/FEATVyAToNzscfQ7mwht5/jCPO493HEHNZTSD8iMs8MusVNZh/
A4/cDwj03CUO7dVHeTO5/SEy97jthFfwn0fA+dnGORn+bOMkXYK5qcpTWA6j+GdurUJXp+Y0r+vH
ea2ucs9a5961c/fapM8OI73QpraWGFXeR1tlW28FsQUMlN3HD1e9sEVOZne2RYw4wg24DKUVlmfZ
7xEEmzO6g4dPk4sbmrNs0dkTd+16XPvb8anYjXd8iitn06VLBvw8MTi4f+CM51FBjRxjnPYcE7Wr
fUE7aLtcMhaSzMYq3A7P/5dLZol2z17ryZBnD7hUK63wR07AthSe0SRPai27afgqGrrp1vD08XO+
sGMFWgTgM2xOB/v86i6nzJph3KJ8iEd9FA633YiFrG5uPh7mUmQqAPhbQIp0jX+cbdlqqMo8UBvO
dcOdUNbZQWzzrNsZfLW6okpKbnG1LKRfeJLvxjwWct7tzwqUPbDHSlqhYK0+9i5E7zUxEAquK0oN
Lmp8G399ZZ6XxtRAdnGfgQ+UzxdMTyc47UdC/eS3O37Bdd4L1u2qRq6OWjCwaM+6dgot6+F8vRB9
K0gS6AqJ2/KJ3s1SHdShLwZmOewtr3kCwOSIb9bzMj95a82rKxO8NJxQMIuhIw414XyCmKuaSDt3
y6kz/TY3lRd42e3gGpuaU/bq/lvOsPPJvR9t+TTvJgdNzaRe3LIZ3IGiAAJ+O+2w1PXQ07124vw5
M9rmmkGnQJBxE/acjiUXg2VXBopxdEd/C9fwWiq0mGI5SxkfuM98kzndRnFQIUMHydMPuXMt+f5z
N55+hLN3WctIdsL4Qh+kF18kgf+sWkB5zrwrL/HPw9WkJWIT28k0L6zzYrSmGIYW4EflAJzYiI1C
uVR4kF6pIEXu1djjzz1xOtoSab57icmEdRwirsStSCcEeXIYAvVKhn1tiOVQfTcEJBm4AyZDDLoB
TinezGlzZYhL70YD7sWhwer/8wSb9D6PDIYwoA4jiObMM85a1w6QC6NocMt4OzIwCwLU04mYRZD3
IQASRzOR39T6fRLDpQ3Ma6fGhQdG1K3BDLMNvixdu/cPLGq7uKhyDCPan8pGcTEI2GjBCsOQTwT8
q2gTf46vDHltxOXv372i2Z9qWUYf2zGT/MHws1cdNZ4r6/rCFj6Z1fJ0343hU9NK1YwxMAO6az9h
MO5lBGK4v3+PNv/g5DU1AgPdUkHyCkM5W3RKY0iSOUyY70wr897Y5xvU5AJoNSt1k64ltKXWH8/v
z9CAAamR0kbSgXH9UWwOZNT8qxmtOcWrra8NpBHlJiXGQxXv45H+TMoYyZRpmFoa/ds/OiqT0HC1
1kIHqy/08fNyG6v9rg9mGaUFH/Md/aEq/e3Hg/6ZcS6D6ipHOg+UjXb69hT0SukzYonbg2XHKtpX
2nWGHHD08+NxLnRwTgc6C0YkkPDYvjGQaudfq8FcNdPg9oEIVunc3AYVsvBx9CtR/Mip/GG6shEu
BJUMT/FnCSpV0zqCCt+t0nSqjSAUBpK0+O7QOvKxKVkljZm+kCmWwLTrDHnMvEwdqbPAN8BDX4NH
sd0ustGrtefe9aV0WIN7KQ8IIERXltmFErBJHQc4oyl0yt/62TZS5FxtdRS1nVJz+tvOCzcYyL/Y
j5PbOtH1IPvCrj0Z7ux+ACjbxUnOcOHO2vf3sUt4/8VCSQVN9IerIcXF0QAuLkefIB49S5vMQlVh
p3LCyo8BKkbbfAMfdGd/I1O7qw/X8pgLgS/P8t1wy8d597IR2SpzE3azI23nTbKN9v0quB0d5A0o
igVueOVqv3DKUoeleq9otGD/4BbAbbcHf2TjZjakOCROOnFlBOXiEBYoaPpd4DTOl++YNGUrepsH
6FmeuQn25Y1ku/Z3Y6U4+To/SL+C8p+sSIW6tkHJRJZpL58+xUaZEg0XsdDRD9062DYehNPodnZQ
f/d8J/tx5YD4M+w0dUVXCW/ZoBCnz+4qPG9tANtMUWopDxEFbiLHwjd7zbEOGOHKaJceqELpCyqI
DLf8vBalT73VKxOTm9GkrmDpDmG8CxHq6kT7y/cLF9k3r8HhNrXGJ8wa7iobC7eEfoUaff4nn0VA
4bP0heB0ZD69W672Is2C40nkjJv2dnZR6Ryd7Nh0i5/yNRE+UkXux2NenD74aUZUadGep6CaWoiq
RE0cdtCTMQ+Iw9arj0e4uAkXiPZfQ5zXimU5RqUTnWz6aEuHCb7NxgC/v24oTsNEhR977Z1eOmXe
j3i2YNGBsdN2ZsTaBQAdbSuvvekdpHz0jfi/nKFLvHaaKLFi383w7JgBeW5PWi5xd26GNaqO67bY
lr5ruJ277BFV/XzttV2oP50OuXykd0tFDQbTTjumOD32XxC67m9L0iXI+7+gFuYphWlm+xq4YBb/
wesk/NGXfj7NpyNa+93Ifml3SZHHS1t0dJfXSQ98C75rJXnLBtWv9AvFhWd7rJAssJYFwHM60Yqk
28iGNELa4W5Ag9BA8hOhoX8wKaDVdHrBvikAyU5HCUah4AnqL9VEbYPjBkR3+ifjGqjHKv883+M2
fWXESxuP8w0CoyDsor92OqKQfdEAt16Sa+k5/FVuIuhn7vikPfWORI5NiGE8XRlTvfAsBWmHTJ2A
BMc6i5mNQqnwnWFMSNo72QkdZQuNmf6JsVFvrvUNL00QxRqwZPJSaj9vn2N17I9WCeaqRhkHQgqG
sVeQeNdGWKb7biXWhgUAv2KETNmL/CDKf3/8vK79/rNXNNupObbL74eYOQ/f7PFK23OJdM+PDRog
tPtp3uq2efY6JjnACKJYAFv7BduXHDBk2bdec+UxXYq4abL8Pc5ZaF+aBq6HBvOQ9/4+2/dbzdM3
xg19K+fjB6Zcurpt0ghGExSpzhPbUJI71E7QsoMdc2dv/F2/p/u9qr3r1ZqLcTIFAbaQyuzk8wTQ
GGAS9glyrvQ9l/53SMvTILhDjWYTrq92jS4kZbwiApPlwFHN8/RP76y6bYA2k93KTvNdcwNSzuqz
8aBTz8RjYAeRM1lZT8HVp3qh48IB8W7oZZ2+W+f5XOsNZgHYhBwMDy1jF2GCO/WleWqc6jB97R3F
Ed/tR/22dnLP/4HKmvvxe71wBpNgI8JD29EmnD7bCBaa2/3UjIEzxc9Ss82LV/lqvfhC/nkyxtkk
owqRuAR9Jsc/+B7kpq/4sDr9Hr25agfSb43csYvH8pVQ4dLMuMwAKi8aHn/UlXp1gCcN6RffM7jx
lPrRl2ol4x8c9jB2/meY82I44ipm2esMo+IFRCk1/kLHE2lgTAgd/158H+BNXF03l3YIo3L46uCJ
qFGfnS9aEBSTcZzct/yT7iRr3FP6Ldqr6Devss21A/+4487OMziZQpZVmEpcMGfjqTGiis2IWg+G
KJvgTnVoy81eN3tq+MxuuTFB50Xovkjp3fVS/IXD+mTws0MOgRwtIAKlgEzysIv6snCL1s+vvMlL
6wXQPCt1wcf/kZwnaKeUNfbe/4+0K9uRG0e2XyRAu8RXbblU1l52uf0i2GVb+77r6+9h9UyXksmb
bHswQM+DgYokFQwGI06c44bRrV4ODiQLS/X5+mnjXAsogX/YYHKRYYnSFiopf4P+uh1EkbFv7U4U
0egAAHP9EFmxca6Rw1noTDOZldWVdm+WCKDxqT4gN/cmUEPvKMgBShuQXXT0+59giPSUJ+ur7Sjo
9dmJI9+YggTvMrDSn4F6h43tBG8J4zUgJ9KgOYWfMUNdbafOECEMW7sP1gyTUqPcEUfubDnADEzx
dH2j+RvwYZlxmWhcRlnJYbmpH6T1sRsEK+P9fQzryRi1QEEH6eV53IaSplwPBtiWJQvSdRKEZqZv
11dw6Y4gwdlYoL9gczOY+oqmigILGvlW962jgaUO1Dm/7fToNwGYRTQ8y5H201+xsdLn0qTmkLiD
fHnstyY4Qwat8uYJFBzXl3N5B5wbYjzfnjGQAi0opIwxblggfcoR9DxjDX21XhT5L08ZbAGth3iF
7ivKKeeLmhPMexWYIHYpeq4MaFIk7cSDFdwlfZjRKJ79bO+izjY0hKWhUHYL5qOGtrwJracy2l/f
O060J3geYaQPYEcALNnJeBBsSGAbhDejkIcLFGQ47uhWB4Cj3dIVwqKo757HeoLOtY62MjYQWHXG
t/WKSNDIAXfjeq8fKWIPmoifaREKWMdHMRCa4+gIucDeg78AYEC2bmiDrLQeQZ/u1NoPO/MG+VdV
PF7fwAuHUFGz0xB4DTg5oHRMOCRSC86kBE1yCkqisGdth0li4UDP5Xdi7KiMRyQJ9IjtqnDNxxYd
avtBeVRcgJEcqN3sRV4utMZ8J4wx2mqnwBr03VagndBt9LoAdA2a2wOwLsoUL4K5CqkBoIlVVNQw
vMBuYqj1mHdp1xI91MjTCE4wVOa77q2Wk3tSV26b765/tYsYSw1i2EVTMWqAhxRzexgmGBHR4QTT
UvRNil8ht/QHfx9VDjR9UJUz2cwNU6F9HE74+2ENupNGaV/Wwvb+NxuM5y2aJC2lgk0jo+qk6kEb
/rpu4CII0U3aLIJxuSTDfJycQ7xBmaAXqYE7XLHCt6WdMqcg6p/sGG4L6DyamDF8b8BsIp4RDSAW
U2BMA7m7qqoPffLlD5azscBcE9YCbivTgoVGkoMa+KC6ALtJJ2Wm29eV4PV8EXno3uGZaSIqoOb+
nkVtlgPOmRoVrwkeDT4YEu/WlCJtBR5waUTDywrDBkjTkT6zkACpBre5AkpVsI9/j0GYlneo4Qls
XJ6UcxvsrjW9HFY1ziBUiKEy/EnqK8H1fdmcQK1nuwzmMFZmDLreGCbM3FMSR3cTv3D1B1R7oTID
CR3ojcj75vW6N1yC1RirTBq3alYHVVVsHkXoLr6JYZmhdRQFQ37VU32IUaJEZRTMiJjzU7Jj/ASO
dFxRucDvLw8ZXTy6FrRtS5+T53Ed49V4/5Tg3V56vLSan4N9kkeAklNR6fDyooJuEgIeaKw0XPUa
Ey76pKjCRcZ6dYBklJtkt2ByQnxRicwwQSNq43VMIflFqw7HYSfd1X7yoAPWef3zcZ1muxz2hpKV
el5s+jR9W4PlMx2ShA6EO7xZSMjKYxQYgoPAuRPpBiJC4LAZCFKMm+KV2qpri5WFt0pAM6XyhmYu
SAVRv/79TAnuubXGuudcgHm5gTUQZQMFhy6kP+9NgEXTu3Rf70zRRA/vnG/t0e+6CVjqQMI57mEP
Iq6Okr5ItiD8Xlb5zlZksSyTKvQ3MYRJLQABPNwlyJV6h44/F8+iRyrfCf/7qS4m7zQoO4BXB6b+
BrwmuwljSbJ4/Pn6pqEHcL5p1QzBUnmgSzo2n8eD4lQupOe8DOA62et3/8ItRBYZtx+VVWta+pl6
gFvpFPl8s/zVO92JNvpCNz6KUjNefAKaRDXQclDB38f4xYjRJ2KsMkbV8wdleFjbE1ThwzgWnS6+
HUIb4CAd19jRBXUCUwoAfpXb+OR+PBV+9Dje6D8A2XI1F0WZexAu7aVAEEXoBzp7j8ASxVLRGgLQ
mCzEdW0tey4arA4j+QHFKkZH9fBGdiUGu0UMADynxEaCj0cBhAHdlHNnUfpVVWMwRcEpaTe8f6+n
iweveHEKbG2gPQfAFOMKbP1AD7u5JIOMEZdnMPrtkmPoNV76jc4pxL7+JNhBjkPi0aiATgIQYQxa
M6vKw0EHl2GIVT0WbSAB842rtNqZXqa5xRKMPh2tFYGqLvuY6DpvrVJv2kQrBaBqqrNZYLS2PRj3
1b489YfqEbJtgXUbF3R+KRheRWfhfesYd6GVEQKAAbB+uEnPzTYgdZUqNSvdPhgjH6ouWkAH16Hf
ohxnHwmCcKWcY6Gi70YrbSjYaCy2UE47Ao6hDgJq0A/XlAcL1IgaiB9TKJMJviTnLABXCnwIfROZ
YAE5X9ww15C+kgeoFqAdjQ5toIBUAccPzM57+075cd0cJ3fdWiNMhSNuB0zqZrDWWZN56hcDMl0h
mOkXOYsFK6MXM/vVAP/UMGAJ9PNFqXDs+kFNE+Tia/41m+9L/VOKQqHZPY+54DTwvtbWEnNp93G9
5JBDLt0MOop4v1YScW3tcyuq2tC/c21FzKfCqH+fljnsKPEnrXuVi3y3zk7U3U3dDvqyv5+iqlAS
hG9g/BEweebOmRpZjS36lsnGTzLo23rM+yZ7GQou112CE0pwrDGYaqH3gO/FJFhLCxb3MMajeVhC
FxRNX8uZ/LxugnuCQf6L4hOIPUDIwnyhRDLaeW2rEk+mQM32st8BbQpJ4/HT6hdedC8umPNWBR0K
zKVrKESpbG1j6Pq86FYAA+Y2PhAjGFV5L1gUDTusO1hA/qEijnkxxWDOEowvI4SJEJa85Zfqr3vl
rjike4oJFoZAnushQsCaiXbtxdxomocaSU1adYidL9BOp3AAqJg7kksfaxZ01j0I6u0j75fIDTmW
kRYA4ARNFvQUWTc0ExPQ7QmhEF3pyanm/C5KIHMc9uCqbH9MxvSiLYsv2Frq28zWaoDNISxinBKI
Rybig9p8VJUGYSo9UNgKWLqLTwSoFQNCZEF5TCDLKzLJCSJnJmmc3txtdZY2Cklgks5P6L4F9lUv
z9z2JncmrzcdtFPM0oGsD0TXBSeQE5TPTDMnvVFTOZFJXwJEerLAIBw92qXIWenPZ3cUrF6ouumU
bkZnYldik0lNqgXLeytPYANHu39+tB7ppM2/mDjmWkP3AT0IoL51tt0fFvVijyliSv8Wv2gBxcXC
T8F0d5S9FsN2AnfhHHZNBdssZUgBBpG9Q8t5Vs2JkqUmn2eIYRbgtUm9ZnJ1fDrFdJqgAshAhNQQ
GGWv0knRhhrsr4jP03qrDeZtB6zO9YWJTDDHgKzdMDQNTCh5CZ5qjKSOL9ct8NLW7dYR+iU3bi+3
S1SRBSYod0eCBDnZnTrMKMn73P1x3ZZoNYybZ1ljVAM1NWLUNYYEe3+4boBXnQB1moJIBfJk5IrM
Yjq5CNEXMJDd+EowH9Iv/yX7MoN6l7yJK+i8i+3MIrMme0UrO4ReDMaDoAADYJ3X/aTNiOEEPLEK
+KKoQsELU9sl0k3efC8Il4UZQmbpYvLFaSGR2qIdnGOEuPhdyiHQim0N0aC1MRRDfwgqTjAUFegm
y68ZxfLJpif4ZLxIsTVD17sxY0850MoqzEBJxgT8wAcl3LOEQbIs2kXQ2BGm9kInYfKdzpwhZ1/h
k8nH/tCqboMW9gEc/Z0HfioneZuA+Mg8Id6Cd6VtF0rv2c1CQYludVWLhXY+NLJvyOu8p+jBydMA
Ynbir+Tl+s5y0u+z78cE/DGPmiJOsczRPKQrxir1Ux6tEJQE4rR8um7rEp1w7ixs46Wv1ba1EyyO
QhKMIA/sw/p9oA2s+N70oMYNXBk42/wEcaX7Lu1DlEDzn9H36z+Dd49utvi9FLbZ4hYdQwjW4VcU
BDjlcgWHYQERj2/XrXDDGPpLaDKAzhEJ7fmHtMNKlxuZ+k+VeWpcADI5OddNvO8Xe1urGxvMqdDj
xMZqYINWjbWb2Bud8NkM0iP5o1P+sRjmMKhWbEN9CoZI/RhpN4P2S1ZEtzP/iH/YYDw/TyZoEazU
EyGr6oI7eE98HSLljnSkubIoQvKvNLSG8XBHAnmJbCKrpXUKxLUNBwBvt3OVV4LJYgvlpfaTqLzE
9bmNMWZxM4b8oS4CY20DXWUF4LCdVgs8jnuU8XAC6B9zRheU2qQuZ7sMJeSH0m1yU4beRO6lX5kh
oEngmUGjAvPtEOqBczO+sKpVmij9jOOTouMMro9OCRo5MKcfthEK4j7vEOGixuMW1TKUNxlbE7R0
zC7EeyZc7tXlS5oLRlBpdGMPEMb/wMqCMo5xUfWb9TFugRfCqwXVKgKtuphofh9BZZA4Rfc61j+V
SRBweZ6gg47VBgUaFsQ+lBa5TPTKgMkIDbXU+Jq2lpPXf3Bet0bovm5CXCEpSW3PMGJibn166WsQ
YU+6ez388HIMvJ0VSwZUBDUI5uowoX4LYnh6YEN0BbXjJO3xPHFi86/rdni9CQ1oWQKcLjCdl4U9
uUsVcKfTqxipJ4g/AoqxXLzkS70zDteN8T7P1haNUpudW1LTWqFwgkwtwpimcaiT11ZE6sLNLbZG
mHSwHCR5mnPIQXU+1AHwYsW8Rf46ILOA4PQKcI/kaQK344a7rU3GJfKGrCBMxcKQWIxgeCnvQ0+F
eNlbvC8CAkoHkUHe2doapDu92Uk5XK1OjbDIdQ5kA5oZDi3hN+jBzE/RQQ7Sz5TIoUZ8fzQwmCh6
7dH1sEd7a565GzH4StQFAdEdrRRa409N4133FJ4Bih5RFVBTgNCQMTBA4UeOawhioX55lO3ir75Q
BXsoMsGEv0Hq1QxaUpWbFl/7EipQo+C9zzdAMDoCzUPwiDDXUmFGS1HoMAAucdC4t+MfnCYbU6H/
/fvURzY+EEPbeCTgL8Lff5SzwpnVYwIF4usf4hKjjAtvY4WlDbJRb9VKC1Y69OhdEjS3BEJrHlS0
wd3jpjeA0LvpJyg+vwnnGnlJi43pPqIBcmqCIvB8gXoG7SQJtHBojMkukAnAHEYHa4dJW6BqRY1T
biDcWmOCUytJcwfqVbrQxddOeaAVTpUAxouZzbvs+/VtfccKsydoa42JUhK0gKTGhjVp35/qE+2m
RI/AWtDoe7RP4NI4mHsKC0SnxY99UQDhvhYAmdYpzskyLsYYdXuup9KExEWLUtvgRt8o37L52Nzp
Pv0tq2MegFa1QBxq/TID7Qi1AeDtRFgGTrqDCiOKqTRNhPYvc8xj9MSNKc3RhMxfEvlrqt/r6WmZ
7hZDhAG5HGPHJbY1xRx3A6p3eR3BFJ4NGI+Qrfu6Cl1lmEuAcx+guH40FTAvrOZRb03XMqTYwQzC
PreAmKrz2yJSv1x3Ac4Nf/aDmPDQ5ZFWSTV+UNgnLpnflgGF8lhzllWQr3DiEPIhjAICu47aNXuM
ZrVLB9IVlavpT2H4NBa/H+fQ1VVR9sM8ASVDOD+mKeCZtZYDx6PW8U5uJS/OCv/6XnESB9o4hooh
yqZgDmKuuxQics00wERBnjOwGNqj16Mycd0I54Pgx+NA0IgKij/mSKb1EK+9CTCWHeN7W3Gw6g20
nbtfiWG//IkpipAzMEYAtbHzLWumvNXKGaZyjfJiu7L+oNjPuSaA4vGCtw0xIBCCIcNDAGWcHi+M
tI+KnqI0lABqhMo+OtIBRsoRRH6lTn9Lkc6TK+pS81xua5fx7ZmscQLZL9gNa2ct76bw8foGigww
Ppcl9qgbPdikOxCLk+xxLUWoIJ43oK8PcWsVzzA8xs4/kZ5HU0+aARbSVwifhyEE21Y/Tt+uL4R3
7dgY3KdC7RhZuwAAW2kt14kFO+qO0oxFR+WxQqyN/ckRjoxxLtQzW8wVNyv2JNnjWL2/yum4PJBj
oNevDrmf3TeCsMBLinHDgH4Ic/kcFgTdTssOaltwAqCedNQA4hKwRkp0b+6H77/Pb0MntzbmmMUh
bhBrNhBPjefFhSTDLvyLdI62s47Q9XIgGHf9w/E8EOFOwcGikY99PUetHkFfHatrG+m5jqEyZRSZ
4AXN80G0NTFgjSHCS2b7VbIrxeixpNh6Mu0W2mnHFQR0sjDL4y5mY4j++yaVjOoO4HTEcBcaS7ss
7u8xmy+IRbwQDmZw3BGISOjXMiFcTlf01zSE8HXRvGn+q66jYLQFVx2vF4B6kwaokUUZh9ghlQ5M
GPZsTFjIbfRt+KzjSTTuDb8bMPJZ/RteX87OEZRrwM+CKYtLPthSG2M5UgyaNRblrniiairtvlzA
+97eRT8wwCjE3nG84n0AHnHJtCgV4vnHsqZ2bJJWoplMhcHWte2fQK0ze3MO8g3Nnol73dN5qRN6
wCgRAS6GMgE7cIbUAhK/IQyaU7XDi8ML1/CHEmcHScGIFg71fjQiiDcODuQ7PscKlKySBDKo6QlE
uSL1Gt6G27gxwSgFV7qYo7HNOC6KIoaEnHVIVcjJIHH2CRqAN+sCJqvWTY94kAi2gOO8GElDnYQi
DSA2xmx5t1TqOM+A6JlaBZmMwwhJqjH77ROCLjvAZOgNU1VyNo9KunYkYKNFnpZ3e21Kj8g7DkY5
6oLIxTkkMEQnMjHpSpu1zGpsKGSNxYQtrFoqFvCNCvLEADwBPUY5k8S96MtvRg3ii6FWD8Ns+iZB
Kq1dLRi0ba+RDkr6+bqHiv4+c1dr1RRX05LUEMfDTd3bu6nK/esmLj3gfAlsJjXRhNHAEibykDU3
Y6Q63W+rc4DIfbtNTNaUmWYbg+erdjvU6LWm+wGl8ufIAFlsB4WwrkgfwGe91yL565+sDa4AcDey
azbxVay2XyskIu443nQz6oy/ElmQ5vC/0IcJ+u+bCwbirvNiRPhCc3SH8nzRCJghLh+SdOs+/j5z
u5h2VXbTmNWumrSuVdwk0tsoQ2FPcyJAHq5vF6czdG6McTeiVHWbQUMPV1kQTz8b9VHK7vGdAqs4
dtCu7RcPMqjedauXUf/cKOOAmNUJ5U7DR0rKxHb0bn2cWl+LJOj1zU/XTfEDBKRbKFEEnidsuAMC
SlHbIYfueawZu7jFSDGJMu3UpY3tKiEZvKQBiiwfGuO0MxLM3syF7UtrojiTqUaCb0vd/rxUgpVT
PhQ0X1DTZ6dpy3IeWq0rILFS4E2+HvP6WKPmXoZ3zXhnyY3g8/LMoeJtovoIkNxFQg4lISqbho22
lRezeSg0A0QsuyJ/NOrPjfrp+lbzzoXyLiOD2wUFEMZvjUXVe0WF35Ykd8skPtTS8vy/mWC81ZiK
ZlAjmKhytNYX9U4ZzJf/zQTjm224jm1HVwGJp2TV3DVWBd7PC7/bfWJCoxVbYySZsLBIg9dY8405
QJM4nwX3PC+MbM0wN6Oe2ImqNTAz5PFTIRm3tZbMkDltPmmJEnTT+gdXPmoyAMvIYLcFw/95WJzR
HDfbCa69QHbVhWYSiic6XrTyXIl4HLmehkofejyo6KLld24K8+qoOdgwpaaj5aN3ABTYJBHBu5z7
nTZW1HMrll6rdj9WODz6De4qq7hTGkGOz1uIKqPcROlBwOfHHhm8h/TCQHBaqgdTgwBC+f26N/Mi
7dYAc2BGy1qmzIaBmiQgGv9sl/caKDl00fwb9x6hZTmk1TYG6lldhSim0Yd+fXOC/EhDRcssz7Sk
fV1KX7Je+q5X4AzE2yKxJwHTAi/IgQcWlTTEssuaIHqYErFGmEa3TAGnZzg7izpgHnAotBtouqIo
MBiLVxlzKehw8z/fh2XGQwYk8EXcw7KknGz9dRSBAUR/nzlS/biaBrRpaqgi2wezHO8m409O7Xbz
6E/YJDOx0dYtFDFqt+1Vn6Sap2NskWgicDPvLOH2xXi4rqF/zs4fReasE3nAWcpjGVpCUCEmhZNJ
IvgX190/zLBsg5aS9J3Rwky0rE4aav40NsAYfx5b0cNDsCCLCUHJAEpqJYIlObm1Q8Oru8KRQKF4
/fjyYvhm2yzGwUIly9RuhpVQGndh3b9aqx3UShiMaeitxiiIeKLtY/wNUFh51itqbr6V4x+9HtjG
XgLE4fqq+HsHTjI6qgVUBXPFGlJYxUsNn5utY6mvzgBxh1D0gfhrQYaFlh9QKGw2siokbWYZa9Gz
NljR4iMg0BzapwQsn9eXwz2lKhj10PWxUKxhdq0vpbYgJmJsLt2b5BhFgkuCu12bv88cUTlf16Ql
+PuhdSOHJQQHbwqEt+uL4AbRjRH6IzZxIOwjuajoNwkxkhT3truQH1O8awioHeXbNBXEbE5BFaXA
jT3mYkowXtfHNBGmHcrxpdtFP0H0TxUOQZkJLTjB8kR7yLhcX9rIfUcsT1pQ/v5RtX47CC4D7lnF
Va7C4+DWLOVhLElrOa8wISfrsbKHWzmx0Q9rdrO9eGnbPF//YFyvw/ga5sAhvXrRqTKMsJS0FObK
qXyo1+FbOWZP101wNw2c5ygKgtTvgkIMAxrzAiWY2k2HI0kxRhY+TpKIN4C7bRsjTDacGVphNjaM
GMmJaN+U9Hkdfo3mcx5ZgrDD9TlweSi0uvkuf33u47kaq32YoiZhTWD2xZu3Tia/m18G+14PXzWQ
k82N/h26qLihGt8iP65vJ++L4dWnQygX2TGG98/NW0CrF0OBLxaXj6F9sBNROZH+AfZxqSMOoQtO
33tsWlyMygCWHBjIHLBe1wfTzY79d9TCvumJAwUUV8S+wKmmgvEAg0lo96ArB2jI+ZKaqIXaPb0F
Kdq/cUAkXHsZlF7AdOSFzjdwN8n/guGXv85/rLKTEtAyKNKYXlMmBsH8CdK1XleRxrOtyv6ZxgWE
SlH3RKqxfrX01fJjHQzuvdVlu6QASkBRdEu09byjstkIwqQDTSP3ZYZaigsG5enXgpjWOeC/2IX7
1XDA0Oim+0wsecPfCCrljiEVjHMxUW1OhqVNTLr99/auf6CEG12g0eEtyhafu8vuugdzGnz0e38Y
ZA6rqWtFa0nwsDlIH6ZdeMhODRp8dFBMVJmirnPhzKD2sdBWVgCfYi4k8CXCWNXg/sZscLfLIBLa
HcRzfdyggGbHP3aYi0iXJ9J2DeyMg2PvSDDfSG7rW5+ocGcSiEji/x9z6MPSLjamShhH0QqNFGPS
IVk4tae/RXykWwXD8ZBb/QOiLlRhEev+scbkj+tEzNqWYc16xrgFlZspwAs2fYmfqGQxiFLd6w7C
OQYYVadBDiPkGPNjHBKthblda6iA6O33pLgrEHdq0ZuZk9id2WB8sFCVHqBi2CD6W9bcZfYprVJH
ikVNc+5aqD4heF0wzcpmqVVTQJ8iBxN93JPFCQ0wXRjqg1SJMi+eHbybQUCPaX/AZBlHT1s709YO
mhTLch/ap9aqnSb/cv27qHR2lDlNSE810DJh+hwiBTSSbNK7NstCK7eTBJj5NUD/ehe74U66BzB7
8ClFuvGk39e2Gz/1d/bNsheRT3OuPrScAKlRUYWF4zPmwZzfgce7wBy6/cnq8TQrv11fIO9cQaVZ
w//A0KtgVut8gfpYzEtsVJSYXIcmDIYC6LMf0BDDhRqhMwu62SrHCwn6pCDbA7zGtlnUyzDMMmTB
OsrWrwUGZDPUG1wvkF9dnfFV9yhzyPhp2GP+6C8MJAfkRQZPT+wvr3njiPRCOSkUATMemF5RrQLO
g/GgbOqha0KgPFHLvwxrV8n+CJnw1QnlWZRC8T4kAPDQwkH5GhAFJnx1+QA8TE63eXFmCECCsOcZ
wp3rXZ47paPgPz45dIsn+LqXZwQs2YgplE+ccoux/qPJVT9EE7Blf8vcYq4w9KA46xUv0E4aj5Sf
Qt4rxm+Hs3OzdDc2p6ZvZnXNwxFjeJoE6gaoyU2fKqGqx6UrUSuY/EErGPgm9kqIF63uUSAB6xFa
mDnEH957mIHhL/fDW784XQLFQwjbP2Svgm3lW4bvgE6Bahgw6RspNIxjF7AMvr5m3VflDpP0oP0g
7vS2hg9kASoWBOu4mUQdoEs/AkASwxoICSCKuRjIRpGhtOW+gHj89KCEz8LHGO/vW+9DAFT2EJpG
519uCLWuq/UWvNEqdCML4oyLKXjv0XvmPKSCcBACVBjOwLm74Dno7MHo9GQqoLaqoE1g9N48rr5V
ao+pDoEjlHxvi7kVxB1Oxn1ulbn9VCschipqcmTcyhsl+FhuEz80XIPCWym+d9S97F6EkedAfM/N
Mp6iLgQKCTFJ3OxX+Ej5CCC8NXrp6KJf9q7R0rWesk92Emakvsz+vMsC0W/gdPLOfgOL3u4JaH5i
yU7cKTmMAEtIr3FA3Hm9Hd7ni0NXFXxhDuTw3CIT7RT0RXuDwGKuP5UH3U+D+mZ8pdOkq1vpPujJ
pV2Ld1V4J0qkuP5rgywGcEeUTNnq1WhFul632G/gDZw0eZ2K4PrZFxmgoWET2opeJlkkw0Cenprq
aR0FRSteaMEF8c8CmAM4VqDLyCtSuWUWREkCLvDa6ewnJG+iK4nmsJfn8MMScyJq2Z7R/MFHkh+X
kIrMQFCPuFF7oHd/7AvdUGSPOQpoIyxRblJ7u/DWCCgFVHIaPGj//gsZTsE2vrddNp8J2X2Z1z22
ccIITtoDGKUknqqvL7JIDJzztqPODkYrSmpFW1LnHjHHaZ2mFTwCFM/hjkoqZG4HIbRdAcnPVuB+
QmvUPzcLC2Uorw0DoiewZqtrBMlRcsEddMCUrfihzEsftktjEiSr62uZlPhkcZ3sym7dIY88FFnl
/cmZ+thB5kwB6TLMKxptbl0nOVAGgOMTZdxdN3L5Lj7/TMzBUovcSCwdaxnbL/P6GtuP2fhtloOs
Vv1ljB2pf7tukBsp0NHD+LBFUwUmCPZV19hDDcIzVZvA+y0BzVMcrpvgh/aNDXrmNt6Ax0EegZsM
O/flb7wrnVBuvpj/qWT8Ab4WOawJKCoFY8gXjNLtHIfFkEepS/b6sQ7Se1yaB9BXg4/lTyQ8wLi3
tcasru2mREmVOAWFum9Ct63JnPtsnwaWv+Ae90dfc/EaXwLZw/yyF95BDULgNJzn0flPYA53REie
z/2UA79cqu+FgGQ3H4uDhZFppJa/fxDOFswcbsVcBi1WUZdqM91RoKa4xj9+32NgAg9KUE1jhJmF
9cjQLczaCPtHqTn6e4g+HGtoJajefNvfiuU0OIcAoGEUbkHLROVtmFNnTFnbWUOSunOio0v/NoqE
EDhDTMAo6RgSxOGVUUBhYpRqdnFfY2gL9GZ0Cg0fSnabJ/NooXT7QFOronLa3EFFZQhWV/FpvYgW
cf4FOyU90cyNip9Ch1SgCApaYuZGJRkJSQJqOpDJh7sChKWZ2/uAozp/RGOBZZsQM4QclnxZQW6z
aMRYEni1DGivgLR3uZ2dwkVBZ3bVYN6Jqa84d8HWIFs8tnVpGFCKwGGUjX2b1b4lKUcM8gryH87o
7tnC2IrwCrblzNawsN6rVWgU5VBoM2snzh0TSnT2PvOIF3aO4FhwPx1lEKP0hpeFFkwLS2Y3SrQs
MZ6osEGEsEb55RNPxFfE3UhA2SBfBhERjHefx+zBUotKzxfwVQBfRuz6xrbW/TyFnwRLoqHpwhuB
7qVFP0z9sDB4y5RmpeixpDLyqepl6tl/GT5qOysmu/+N//MX9o9BtpQ0Qt4gigtcDnM+vcS99GhZ
9UOqNr+uL0xkhtk/zDItY61iXUuROEt+01Y/JFUU97lx62PzNObqaXIrTkm7Fggn6YBCOnUJHC5r
8QZoanYPNfgGg0U0oMjJWiFf+7GDzG2zDolWZTasoqenxntZOZUgG7H86xvIyxogJgsJCgQO+Dtb
oQ0xz0u0Dh+q9frWozQx/b7KEavkUxFAMPMhExwvzpP/zCATGEN5wqp1dOKjInSi8HPRQXBaOgLx
tEZPhghDz720wUGGJSIQg9KA2UYTZe5paDtcCffhY/NE9fpav1Kh3kBr96KkiOcqW2v03zc5WAyy
q05awamYa7+S5aEIBSk/z98pQB+VQwU8iuxIQJfJcZwnWM1s/GzqT1L3JAnFs7lRd2OEfS8tC5pT
QJtTl1CPt+0BBMS+o0TOCiVyCMp+EglU8t4xELszFBUtcurzzCnW0gUQ5gEGU7nv7lJNQZSftMTJ
orhz1BEqRmiQSmgorwD3SmNauHHczsEagtn3+nHgfj8Uf+kgCaaG2O5vNa8IJDVoQ3OAFl1lTm13
7bLfF3hAs3FjhQkoRiVZmh01+Irpk2p/UrX9768CLCsoeVhw+4tGhZmEZiYZQ+ray/1oPWe1AIDN
C03bv894OdG7Lo1U/P1peFKz79LnSXoxBkFk4rzRIJb8sQh6FDZHibSZ1LcWjMhH2nOjJP06GONE
WT3vi2/N0LVuzKALDok3AjOSbj9leNoCwuBd/xy8Q7s1weS98qLNGMyCCRJhtrzY21bmpIrgm4uM
MGFVK3PTTOg3z4fpDYzCXhfOftwUgk/PDQ4Yq8BJBSQezUlmMeMQhXZk9P/JNU08/DDHiYdmi4EU
cE3PO/FLiLu0dzJX6EIA9MGE8HHs9SYpl9Q1zcmT5Nadyd04/D76gJ56Shn7txXGqQF4lCo8hlIU
hesTeVbfmclDDzkFOPaQJRVe+lVUB+M6H+X4NcFWC4lBJvBla5HmRo9wE0OtUTlAW0lw2fK37sMA
E2lsM8nTblmxKGX1imz+vCBhtwG3vO7h3CwC/Tug0ZA0o6DG1PPMpM9bMx5Tt7KfEwn6jJT4HOyi
y0My7OjeiQWtuEHowyTL9FtVUFHIFnwvBfo1g3qyq6NqfzciERk49xtt7DDfSBsIaacWS7MG3V/s
E+ZBBJc6PTJscr7ZPIP5SP2iZ1pTwUITt7tMu13I53K0vR4YKiMV9D64DrFZDXOWwlqdZOhopm5I
poeuBMgpTR/mLPP/N4cw2NO0LqSIbYSjya1Pxn0P9Anxm7cBzIp/+iDdbiFd9iaK13ZlSFGELQzL
xGmLxqlQBJBrkRK7yBeYyyI2Ml2pRhv5hzIHhZ4dwJkm2Dm+CQtlAzoUjXzofCUxWcxQUmc4Q66/
hXr2LAvlb/6f0/phg1nG2nZzY47YrRJKuAsehLQrQ9yiO+JFSMGjxJOfrjuEaFnMtaFG/ZwNHUym
S+M2PXESUVKlcBMG8DP8d+eYG7BcLNLnMVxbhcSv7EOzKNAPBuIDlbIgvvWVPLaoTSaxY6CEYPvt
n0WKjx/ABEHLaptEL+TU1ara0bJfkOK9von8D0dANQ5aA6Av2fR0GHKzLww4x+T21p6q/DZu6Oma
YxW+tOu/iid1ubFpY5GJTV2cSBa4lJFWJKFMG1Cg99IT1QGqx5mN+ZM5/7y+RurfF8FwY5AJUK22
FD0AQ5lrg7U9h+5VNAZ5tAhCLs9XUOChRPHg2LgA/clLJg29imWVq3KqFd1F6TkohvgO5Bt/lUvv
59BbdaJpEqyOmz6hNQSAO2Z8VIi1nh/v97CYK1EDRJ65ODbY00GuFAdoGD0ulVOoXuUt+17EZMM7
fehJgZQAqiuXsgWxXi6JumJTMTMAKdBIxehI+wcnfGuD/oZNCE71FHWrElta2Xek92swqF33DO4B
31pg9k5eIU+TaNi7/CB/JvfRXtuTO8XLvXHft04xOuWdj//3Iq+tBP7CgwyAkEVBSRmsQ+SiUBfl
42jMclGgEim7pNvrEOyc94CbAC9Q53vaJM1d0V3AOwtbo8zhA6NN3dk1AkpRZ84KbFKn/JpN0ZtX
oYGRPXIEAsJUFAQ5PYvzIM3YrnmG5zdtA2geELC/ll/JTYZnv+mNrQPkHuAzKtgyyEH7g3wEYkqA
saAvBj0D5pvGazePbQrbBNTZeelKKfiP8sfrnsN1/40R5r6rGxV8FLSg0cWjB7FIBGhRZKZZ4MUe
bkww91s/lmuSdjWe9EH+UvgVQMvVwfhXrQUejgTaDx97xlx0E66XNaJ7BnXn0wr/BxYQrBfFo+0Z
vgnOC/NE+2CZFzs6+OL21sv17eS65cY+c8/JYzInDUoA7piPICA9GOArW6rDdSPcwt1mlSxSpYPC
RRsVsDJ/mfwI6rj1noJ89YBCAUV1O/75/lgT26BdDGnolkRHt81bfP3bqPp4+r2Sr5CZwN0AgQn9
LrmXBBsp+pI6c8ANK+zjXsEaaUJ0V9wNQOTlrxQMtN7Zg4Oeyo/SL3eGl9y1CGtiAlaVWrjit2x5
NMonSZ1i/IL0sORO8URFGsY9ZhD21U5/mY90BEFFz8o6KD/0L+WTuhc17YQfmrk4Cn1Qw9bET1Af
1y/jSUOFtvEMA23rHEJuoraqwHnZFmGxyNALMluciypHR2cevkhR+N2MS4H/CmKOzsScSp3AAhTC
DqQInFVSHIN8vn5C6F+4+HQ6qsBQoEGpj3VZIwvNQqYSR3Y81oGqltJuXcbyOEpK59X5UAvuX+7O
bewxzprUUYe5GdibrA79lrsatIn2ZAqs8HJcZLc2GLRA4KFdjMAvVhz3sfZ3gYnS8uvI5N/7Lf+2
vMT5UlT9GBAGMOIBW8088Jt8+j/Srmw5bhxIfhEjeB+vJLvZLal1WLIt+4XhY8QDvC+Q/PpNaHZG
bAjbGGvDj4pwNcBCoVCVlTnYrYmkGtzUgQGCaLzvLn8pkYufmeC2rl0dK/FM9HL6BSti/aO1C4xP
3W7d1XsolFiSW1W2JC6JbnMoLlOKTEGtP9UQIupKNby8JIHzna2I/YJNtmctGhRUJ/YSqRGZ1Ds4
g++gKWbIyPBlS+EShNpRauJ4eNW1JlhOrBB6X5KvI14KqE/Z+DuTQDxfCkjiPI20FBYaOl0rSdr9
nIbmYV6dPDLbQiaeKjH3rrtCiV6lE6uMuOZ9j4zf6t2wNjpo48ySYq3gxOIjoYoAvUo8S/la7TID
Ep3MeHRPYNor2xsN6idV8/myJwiN4AmFiXF0lg2Ty3yKQtXy0Uber7mxn6uAPaejj52UxAWhGYyr
ITJg+A9AnPOvVOmLkVbsIaott5N9mtVT0hwur0TkapiUwqQKNA0d0+F8OutQh8sM9kpS5rtJLa4p
YGiXTYhW4YC9HUPOOkZ8eF+LwVpid0MK6fqlmvd9X6Lf0Md6OPRZ9+cXEMr0/5ri/SzPQL+jjzih
iVphGGYKuvoDX35rgQuc3uxQ6pUZwYDuz7j+rkDIxJFk7qLDsjXBBU61BQqwSfDsSiawoCj0JZnW
3Nfi4W4aU5mLicI06PUxeQzeHeha8rmBueYzKm4s1vwdpllfI33Jv/y3tobA3WDNRssBxRzMmnIe
vdprrc2ZjlfJFD+Xw/C4UtnshcwE59FaNdirZWgl2pnFt8KYS78aZarogtcjBidx9EFsAE5NvofR
ZElRgpObAHPVh4Z2u7gkWNzFx3j46N52RnT5BAk8AubwAMfsjPmeec8Dyfy09jpgEcsteA99WyUR
JQ928/WyHeHWAVJlop7oMkTZebwZ9W4pa4Kvs3TGrqdaWMluNvY/cPkbVvJmgXvGud4yj1qt5QHp
F893E/N+nb3ZJ8YQVoSEdk4kWyf2741F7qaDrnBcpSv827ijOzY36WHUtTwy2e7/MDcp/FKYJwOu
ECBRyLGc72BdNMagdVhfeqNa18QJX+vMkCYvn9sRVIMH64GlP3LLgiALGNybYfbDNrmJ06+UzY6j
6ZViQny9wwTavh9ltCKiRPXMDOchyLo1EvcwY57SLhy/AAILtLcLSjI2MleHupSSXuiTm4VxHlO7
HUSjBny/FG8Kzf1q/jmrFoagNwY4BwEb8dKrVtYG9nBjG7fL/NXSv37gXL2Z4KGDazV4o7HiXI2J
Qk6xPo8nJVZkH0eyUzxw0BqdqR0cfBtqZ5PvVWyyrnq8vBLxcdoshbuces2k8dLic5TL7rUcX+7i
Y1f6anzlgiPMlw9ai5cFsi7GfQ7EDHdlJGDqqqcOqJd+cr6kmXWtKLKOsXBVIHdwQWrHMnx+lDYd
m7bJlpwR2NY/9F1yhd7+jjxZGK6WD6iLoD+gTMbEBDj/HUxfcjlEPqHjPxoERKonJiqqXZPT5JdH
badfy7QFRJsH3mlW4oSm7rsSbjVos95ULQnyNgmIej2b3y47hMwA5w/tsmrQxQAdi2k89Gbv5zJh
SJkB7vPHWmyANhn6F0mfoOXd+bMUcct+I38pvco0sinK9zN/S+JobauB8I5dEVqYXWWQ97DvGKxf
PchEJ4S+trXGBTRnUQzSZjkJUohb7dNgvdYgDudPL+Dy85fr7OflDyTqvkB2GIPN/7s6Lr7Zc2cz
kngwTLzQnbqzwH6vUj/ejzCPWm22R71UNoUmugYBbMNgBjBl76fQSE5rsynAzaL2euAW/S5Tvpdo
VkBINLy8PKF7bCxx9143QVvGdRktQlWrfjnrqu/2aXDZiOhy3S6Hu/USsmB4GsgLcNJ+zdzncpl9
S8ZOwP6Pd064WQjnFiuEK3TcQ0gpR2QN5GFQw3E6peSq7QzJckRfB2roOmPbB0UGP7Cll52qJi2C
gqIDb5jfk+IqXU9xL3nHiCq9DsaSMeYKaRX1XZFJs5tyoDEEkqw7DaPIaKDidPXfwbcf2aEVWS90
7776oHpX3LJWSyad8RO5x/YncOGpG8B7VTOFF2MIyA+QqwCiQ81Q+dG9AMl8ZBNqmer/ubdsbXIR
qxozDAmZNoRM9JvFvDfHaDSjD5jAGxGVB3DJv9Mro6WXDKqa4QbxvhbzAr+/Ll1JZBc5pAFuGFOH
YPp7ikmQS1hpF4MOv63v8zRskzvFvLZtqAnINJx0tiO8729NcYd4Lp3OKCowlHnuPB/S2P3Rz6Z1
bOdEuRqavA97vRmiBtWQnTkraqjadXXyxuQ7aZf5Gs9k6MesdkV9a1ZK0HTZ/d4ZmvE4WUseTVYK
YfLRgEzYoA+32dCgr9dDxuLyJxF62ma7uBihFEqXxARPQs+O/QIsIyNRDpdNiMIQ5B3AnwDJhfdU
mUNaTZQwgYK16sPcOTkuOZSzTHRPaMUDpT7UOFBj58HxKQVa2S2ZDIKj+nq7PmuFG+ZGJqnTCd1r
Y4aPdyBKV/qpQ+LgMsE9VfNXlJ9821ofFBCO7NS8koQ9Ub8LEIS3lXE34UJawFJXZHk0mGt/2bG7
12xw93ZfjB1GURCBikh2FQr94s0o39Kr8hyXEvtoydQ8zaX5NDiLhEBXEwZ0SNSDO4ehVPmhb6fv
qy7rHBJod3bkvmh7O8h2WZTdsAlByJoc190QyYSERR8QVzsoog3IZwJAev7irM1cM9MCeQXBPIW/
1qoZQOlHvVLnBDG2x5g73vpdePkIiFa6Ncp9Qi0xFzTNwSOVac1N4jaHeVx+FWl+1aeyyoHoHGxM
vTLjbF7UYPEhBRnA71SW/alYjM+60/5yFVmYFSE8IOCA7g9eN9hOngoNGVIOEg8HGiq/FkzKfVrx
iELiuWNzX4NPPb9Ow/xT9hT7rLUO3QnJsRCtE8yDSAcw3gaYDhe4rDrNB7tGCC1s/aB2baQ58d5r
ZbSaQjPIBSG2CnES3ebcJYvzkoC3g4kVHUwFIo32fpQKnMmMcO7RNP0yJQ30VWrryW2+2/P1AOby
yy4oscFTxapdnBMnx9279KC4XG6K+a4qZSyXMiPcEzFunBHIOkIQqgrdr+41P9klJ3CXL3sLvCr5
iVWvZG1i0eECMw/gzHAHCE5yRh23XjqHqdOM3q213CRgx7NvVPrl8v4Ja0gYv4VwCwhW3o8aGpXp
NngCg1ss/m5HFkpyCgqOd1oKDfK/oUwyFxebBPkQ6OAMAJr4O61ZykVpqI7tvCI/psnXwnyvBG3o
pEH9hOFt6SCz8K5hDGD/WOTcXSNrPhgzLIJUui//d/4Qo/BP2gOm9vRHRjzURDLwlPBxCWIcHSAS
NhfLlxYypdFt0kP6ByzWQKSzdNc+TkF9ZJAKRTKqKnLSrTEuuXZqQDlqMysCs+7HO60ezGCEku5p
9VYZyQTbLj5DtCHTApEhVGfwRj+/bMZRsyazj/GIpeVV4qXXbeFFc6Hss7G/SyYjHMf+UeKnQpuO
pmFsWwXNH99JdFIrmWINhcHiSK+yW2tPdvO1e9VHZQRVTIfRMybBdNK/Krkv+5DCrQU5KxQYME+N
Adbz9bprpRSDiQd0MrohNfRbcK7snVXZSdaoivYVvJ/Q1cIzDfxn53Zmry5VvSvRvcDoB+vRA7eB
+ekhco6XLYnSIAyE/2uIOw+6VrtTEVMsqAPHp34aVRmJhtj3PQD6QIoFqjq+9q7U40SRH+HIfae7
4agdwPB/x8D39V4+9CiKlfbGGPv7JjsglUo76iA7cFfczxalV+ARuV8NgFptV5bfCb1hY4z7SsWq
rEnTIUWgV8Zz2YM8DUpT1+7N8myjiQJtVBDv3cY/Ln8xmVHui3VzmWtVjtugo/VeK+pDSo29TlbJ
dSAyw14zGAQCxS6UJ883cqpcba4pymHO9Gh5RwVlglEm8i60AUEpJqECon9extCYuoWUhN2maKga
dD9VmGQ29pf3S+QRqLCy84oyIuAH5wsZAQ7UlxRaeBDwTE6Zbj60Wazs+2qMg8TpZbh40YECqwTo
ejFED6pT9qbeOGC6dpk1JSsJDOO3Z57cRjIbJvv/uQgE4DQK5h6W03StEzh12oerTT4S14HABVMr
06p/J8jR6Sn1lhSrmEbNr737frwpUsBxe8s3ut8mtLkufyRRTN/a464s1QHh06iyXQMMXdfu1MkJ
7FrxW2W8MRLid63EvcXbiMFXFGlAGcNn96vTzJlVQTZjzEg4pqfeWiV+J3JuVp9hVIBMpJoLDoD2
tUntqVDAXr8rzuhXys00qR94JEB/Gv0X1cDL3GXOv/E28KUs+aBYbTAv9zR5USlmMIjsgc5OCH/J
oxqJKQNcRWAz4U5QPk/T0rgNCUaAqtzh56DlO7cDpVQapSnxmxQcNI0khxF9H9dVMS2IphYjnz1f
WJmBddZq8jao7F2m3agyAlXhmtDiYeomqA7xBKaLlvdOyxKyaZ+AfLKM6B7Ub9KJXmGGCzabf+1w
xxXAnn5NOuyd+X0Iie3bgeZPh+K67EAwVuwSKSGxaOMAoGePRtB4gH/2fOOWwkpIssCglanB0DsA
qkgGLEUBdWuBW5I2l5qa4w2OEeKp/Vbr/bMBNwgspaVgqyKGVGBZmEGwvj1ewfCGd7wJI7QWR8Ic
cE3C4YZGECYP8s637/5mg5UlecKP5oF2HSMxBpOl5o7uoiDAZoYO1h7w5dDbZKcEybH48coItx/9
XlJyE0UKz0AeoZoAfIEN9fyTYYYPFSSKun/jQGIrrHvkLLvL8VXYbdra4D7aUK/utI6wYfmkDRoQ
ELmherQioB5u8gODsSsfiH9bi9wJ1qme0RoFjMAFPRYIdZXqPpkkOyd09s3OceEvXi2TeG4Hyk77
Wl+eFdkgtgiS7mwXwXlCbxQ57W14ghlpez2gs78enGB4qU8OphtG8AAxtki8OsJ+xygsbTweZQU9
oXug2o+SHiN8triEb9JTSyNskUr2qek+zZiumCXRli2Dj/Dg8fjXBBfhWw+1mdTGAUvadPbN4reX
r3uviRHfJwvjkbJXhyCEIBtjDH4YX8LlyFU0SNz1Wsra3/G0+ugF7aAkel1ZeQihIYkbCgL9mSku
syj6AbPLCcpCVe2eVHM50WS9RVXyuis0P6uTE642w++dVXIzy5bIHeqMeJYKzGsdDETfgXPpMOQA
oRFyXWGQUHK4hbYA2mOdQ6DG373C88WiAPKC8n4/HCclIKDc+qyAGL490sf0MN5UO3rdXuuy7EMU
mJHqAooDxC0EjflR+2ShppalTCr+aOwVRr5gh+WN68f+dHIUnIrLCxW4KZgegAVhaFWGujsPlLWt
GB2og3LwYiOsLKcp/jaYNNS7bzWYqi/bEvnNxhZPGoX5xayzayZpWWIcBcQ2U+eFyjz5hQstNHf8
hNDwrRllKgmCiIZ0xAJxtIqKyrsuD9XacRkHtJtja0LnpfQTGVpe+NG2Jrh40ntLZdUJq9UvPmNX
LSPw6ai/J7AH6hjrsWVeIlsS99WStoOIZAGkyDIsd+rQPHaJjARG1KncbhvfzRlIpmLKRMHwUkhf
1F21H1CqB7neLr9jqu5L5tNfmBv0IqBtwLMHCWOwuyZ7WUFTslQ+rkHE1rCKFagbOmM4AJke8O6X
3VLwUDpbKBfOcN3RRHfQOAd0LttXnY5bR6N9qGGCOFzLaT1WtEsi2nR/XTYsuIXODHPxzMrRijBY
x16hSFGM7OiqBeskScK1CITFZpGhdgMIL0iDODtN2etmO6FaRAMFVA1tFN+ToLyx99V32S0kavGc
2WKfc/N6GtIcpCSoQMCW+wCGV8QSALnjiA29Obvhxfmc/2heIM5+r1zJ3wbCHd2slP19Y91xJg0z
Umjw5NpftXkVN9QvqWT4RmaD3RwbG4sajxA2rvDV1Js+7lBHTNFnjfXyA3ifs63kEqVYpyQjKivy
QZNUxVWUy0bMZEvhwtZqVoqzlDay5OrOcj45eNqUpeRpI7PBhSrVW8CLmw9QFWta6EvSTwbqEJDI
kRUOBeXd7W657O+bz1KRAfIdNXNyF60AXCpOvCMTcFJotqgLrlN3lxePOkTjLx9iUfvjzDCXeKUY
BaytGpsIlbaX5Yfm+i5oDQIb1eXmU3WbIFv5L8hKFpW4/PLMLBe1APxX3IkdavfUHPUdcmg8O/7G
GMnJeIRB+O1c8c8pxCePNAsilR7fqst96kqSZYmTuFzUsBxFmVcIOQZd+c1MH3UC4JQlG84RvUHP
toz9io2LOLR3a2PBQEv50n5hk6gkSo7eKXmCAgl0jGSTYLJN4wJFmwEvqjFkYKm1O8XJb2pTBicS
Zm+b78KFiBrUQmVK4ASlHtWGFSikggB6sZ/1bxWRxD2po3PRwiFg1DYdbF9W7sYFgM7XYWLf+Uxq
n0DlSkW/Vs4OJkrEN5cXXylz+4x0JENtHkoDYCn8vEzXebP4o5S6g92CFw4Uj1zv0ZlCrMI5hhTm
Hv09ssuVYDjMgXHV/obSefVZlnsL00YQNOsYe9MgLvLqsBuHVBevcpYZDyl1pemNo1AASbTeCxtz
ROu7YBiJUnX21ThfZ2llho5RkNvCGErftU0Zp5PoDG5/DHcGx8HzlCldGwz6LRBb38eaFjj57nK0
FBlB68MFhhT8NphZPD+CFpT/5rjqUDOxMUw63Pbe5zw5XrYhOndbG5yfEoyUOkMxYSGad1UvQNjF
2eGyCRGnBpNM+Xcd3K22DmnSVAuKGK98ITVU/ciVsvv7QJjHMUSrHexewXJt3ZOfl20LlwchbB1v
GQ/M7JxpL9WWmioxjuGkB03x4jUSRIboxOH9+Y8BfrKwtqahS5MBQ3nWczPeVu6hb56qRfKVROUz
NjoE5h0dcP13nMWqBq2rKbZbxmr9zyA4Kvv/8Fo3V3K2I9HKQJIDnCda3dY7LR+qFL1nWU4bUNru
XA/Tf+l6aAsNzTLZs0V4tje2eOzMBI4jzJd5aPf8WgLWcB4O6uP8SjTYRLHkWIl8gk3ooiGMrsV7
0IfaFqRKEkYiPz2oxLrJc0kaJ0zstya4U2WYzZoXFYoEQHkMITjXD2DgChfqtxDrClrUe8L+aB/Q
9YYAAhTtfBmTp/D6RvPMRG8T1QpMcZ7HjlLpwElawy+XB8aCztQ31G/AVWEmEbphHcBcH9lVyMey
URwg1viateKhYVfHeh2U2aGsPnflKssd2Vnl7xwA4v61wG2q1nlLpy2gq6FXoNp8HsLhSKMWNZ/B
jx976tc31S1G6ACeoQdZWUS8n4YDIn2MkGPAm3sWQgquQ5ncgt5BflW9ppDVVwU0cbrP0B7/KWkV
3bEAxmGSHETAjHz9/BN2TGVLbTUArdXp0WjXe9CIR94IJrdm2CsZtCzGBvwMyt2KXLOdlJ3SxadU
Kq4tXjpYutCBU1Hhc7lrSI+zmJHDA/hL/AUqsN41mwVGK85EPaMFDa3sqhdGHqDXmfycqmM4/Hzh
VppjfIOOQJCuVbg2V3aTREYRAdIjcSmZIe5ZYFRZm8QrhkTGpLiNO/26zNdjVhvPTdKEly+i/2MX
3xbFOVAaY0hb95AxLQ8jQ6FgE3/Zjyu49Jm0qozDR7YyFgM3yVKZO2bsFagsePl8wEjyjoxAKXkG
WnJe/9f/c2lcrDGWxiRWzN7en7PbV7jQNYZpw+YL4MUfkzBCe/FtJ9naN2urs8RJkgST1UmdAHjy
oBpV6Jn1gyXrAcs2kXP8dUqndbIATW2cGLiQqFM/rev3Of3jJhI6pR40Kzx00t+jtBtaWHZbGtDE
GHYO/W0QGcv8+wvv3AC3YY3ZxHPWmySYje6QZeS+XExJgsI+8XlsPjfBbRV6p2ZJC5joG3dfL6fB
3OctjS47mswIdwEsrVkNboONSnRrNzZG5NXjvpcRpImsOLhlMFilCWTXad80DlidSaB3+c06acdZ
mQ655chqMKKvsrXDBR9zNuJFKWCHZcV6kAZzC54tKJoiJMzROv6XOgj7DPxn2trkgtAE4Yl81WHT
hLRoAS3dow0Jls/kBMZqhogz/mqf6nD+K3uUxXRBBgsU4WZbuYhkWF2mWStM02BkCFS/AQ1LlKH0
M+/sfUF8DNQGf+4v6FyDjeFVc5e/QNvJcIZ+QFxqtTsowVf9r8psJVeI0FvebPDMy2OnpdmYIxi5
XbIb5+ymJ8pu6m3JG0qgt4vtA6sM0NGMqpMHMS4AugKnggyZCaNPR0/1i0cFJKTIt1A004Isggwz
YNLx13w+6nGYYLQ3mr9d3lBBVQOnAgOjQLF5eJXyO5oW4zJAMZJ9RLpT8JBrHpfP41/sO7KRErsJ
wSgrm1UWvA7YWdReE2q8fXgw6kibGYBbJOxs7XrQY4gl2Tk7JzJ22d2HHHVrjYsyQ0OmpJhhrd/N
YR5HjRP1n0uohet7q8UQaVjh1jlIE3aRI7momjCODVD68KUbOuT1OsYKq4zGEbHDrjoNTUj+MsP4
bt0l03VG98UYup9kHR2hYRNXv2tjhuzdjLuL5m3ZoEGGbGtwP1kZafxEScntuOjzBw4kgNogLcIM
mYPu4vnNbRgEZPw1RForxAHLuqP6o1X/uSyIzbqzGE5EugpUJ5c9ApNEi4wCfZ6lnW/oa2AqP4gr
U6QRRG9dwyjE66Sl+q4VvKDKi/pSXgSY3LnWFHIAw5jkunuffqBYiQltyLVAV+5dKxaIvmQwBphQ
FO+qyOajOgNfXmberUIKWSos8IIzY5zX55YxKRVTVutGEj+qFJb0FqHEm2gvWZdw6zbr4t41hroO
xM1aEIeD/jpB73cgf56NYDEOiiUAwTIWo3M/A+9BbNJ0KIK4uV/cL0tynQ4SGCzbD+4mPTPBXWdE
ieMM9GsFHmfHZLhLwdhap89tUoSde21Vf1zyhytgQgrIAzi3xZMxkUWp3azHwZnqb5YFomQtCWua
/flddmaFyxPp2pDBoLDSOzRsbeqj4nToE9klIvz+m8WwJGWTv3uVPfdJBTM0MK/62ypEML9V75yr
OgTF5VGu0CY2yFTwTKhGePzbfegGpW8zGGwSqzsM7VJFjtqnu8uXo9gK8CGv8tC6y8WdwV2nakoh
F7UqbNwlpItslFh4RsGU/Y8FLmPM7SmlDfMCxbRuKxB0Q/wonKtJUtIUmgFF0esAJ4yxv2++z9gC
I4GKJi4E2/Xb5YdLi12xSh49MiOcr9UAkWd9gltHLxlo825of3mzJAwIv8hmIZyj2XPugVMZC+k0
89Q0XTBSWYlelJugHfG2WVzcNJXV8oaqAZET9Ov3xn4ElLc6JPorY6sSyt71wiXhOoATMOJ0Ht3f
F52Rx1WFQJDRIlTMYY66ilThB1x5Y4X9io0HOLPXY5AMG2fn9OBN2T4msn4f2/t38RODPygvs4SA
T3f0IafuMKJtOYIwWc3vqyGPlv6lslTf1mUPAeFNipcAyCaQ37j8KKsKPvbY6aE4O1u9vyY2KADV
cIi/DJ0MaySzxLkDBERmM5khE2+Pn5MiWtQXa9hnf07zgOvAAW0iLgMUAXlwOskTVVFGWFmWw5yF
XfepkGnFCc/nxgR3PrN+6Qq8FpGqeZjLyotD2Xn7LpcxqAjKYudL4c4oLdRqLry5xIs0OWg+bf1p
ACBgBnSw3nvfOnlpXOh5m5Vxn8ic2mycdWxeUaX7ZnwsgBrvx4OZu/5YSO462S565wcp9SDTC0W3
MjAKEMt5+FTgnGh1WYFHbAYqePAKnCd+mECdmyWr0gJRwbuy+8X34hvqfShDBDH9P0a4oFAQinoz
yxBfNRgf8xGK1JqkKCI+Pm822EI3gcdN7Coxa2RVZgZQikKyh94gUV9NNzSbJU0akS2Q0GDeGJh3
0Ifxnke1rm9TCIYPGhQoqt+VnoVKBl2BWYaPFX0e0ASx0AMdG5Cpnq+qgQiiRoAPxDxspwVTuba7
sXbrvevEneRaFd5HuBtQacEQGJ6xXOpr66ujzi6Er/MMj2U2WkIi9XEMl7DdyzMr4R6CsxM6CXig
vHuZqx5JRl3BWVINrX8eTacKNbefD+AVTR60SZHx9ojOLviC/rXHnV1tRNodazZuDfO5SO+H1Axy
oADTJ002ASu2ZJomJo7Ag8snQUUSa2betMjvdesvj4DROW3HL4s2Q2y3hlSKWT9dvnOFTgJ7/xjk
Am6VzUNpeDBo1QYwjpafJOrBSQ//PyucK3oVaJ9SirZgDsUVjBCvZrYbpPRKsrVwnylrVIUMHdxi
rIvbJu5uWsdLgjoZPhAu0A+HWgc0WwXajklvJkqLlNuI10ClxFdWSJ4rP9Y/x/6xtyTqMgb6X/Y7
Lo4eYaRdR5zgwZuVHxroRkKld2q/9aY2uvyFWBjlEyMMveJ1j1oQSn3cM2IimmrkWV9Agaq5dwnO
Uk/2f2wCA2Fg3zIxtoc+OOcEaZ9V+YhPE1SE3rUa9Gl0588rPWhO6pgxQJ8GRRIukJvDMCqjjg3L
wKrUN3sMHy7D18vLEJWUUfLEED6ySNAG82nQmo+NuhZYB2JdcWM/gIYfwFkQ+4LhUgu8FzlkVlQA
NS0dQyMuSMSZ3MB5KEe9oR2BkS8CJ/WdZLdAHxEIduhIh717h2YwE4hgXX2aSN7m7JtwbnFmmAsP
WRa3qbHCMAT4fNN50Mj3wVr9HmTmSfUB/9gukvMPR0W9wWDpRJrdjO4z1Jcl3iG6pSx8Ndy8Knwc
ve3zbaSKArF0PYPU9/MSdNDDi0PtNn5kKheJFFoo8pMza9xHs+qKTgOBUi4NViPof6QoICsBLpHa
n1/Mve7LL0YB5gkhabNC/nuNzdJRYLvBcrirjs4+eVCgt4xkw7euajYI4L7S9lD/IBu1EwTfM8vc
15vsru7TGXurWJ8Yg4PjPNumDIwhNIIRRZtNMCMicqWIznaJN/RY3to+ZQY4usihMjWJzwtCIcL6
mxE+l8HYMSiTYURJrjvyrEh59GUGODdcdbp2zQwDY2c+2DNUQTN7JwlSbCe4g4tFIFSAYQwNMF7U
CcCxFQkSWNv/Zl4hu/je2pm+EpVge5aJ6DCvumSM8zq82hu7zWFsmh69/iuGjH3i/ownGY5b/Pnf
FsX5WEGaVG0spgDWPU3GsTGeXOPPC6xn+8blEIrKrigDJlTl/mRB91Fdbku39+fvtiGpE4keoWe2
uGdaslo18RrY0i2//sIQDGUE3Gh5Yyy+vWfx3Hq67Bbs11/4UPy8UGw7dpfMRRl42pfRcoLauY57
bCdJ/Hyt/HV9vmxP9ME0sIhBzgFjLSCvOQ+4iqk7Y9tXZQBdSF8xcFW9aNIWlsjVt0a4oGBQMvXJ
BCPFMTmMJ4YSch9djKjm0C5aJQhr0Q5ujXHBwaWqPVgajHUdhmWQJ+X2epNZM2RemsdB1fd59fUj
ewggq2eDLhDTo+d7uIzJoBguvMQd7Mgp914PlqoP1CwBLnszwrnigAknLc+xrAx8LoV1VbSSfRPe
vRsL/OxHUs8VqNNrRNUhiB/MoED9Hc1iGmKQEcB+WT9VFGORaEJNDxBSlkOf71ps6bmH2is8b340
ix9tJ/kqwvUwVB6Yw9CbBjj23IBJijb3OjxpCnPXHJs9OuLBoIKQIvCiCgw4xJFcS8J8YmuRcwRH
sakz4bn2GtLjF/3zekCx4ouZhGiCw2J97UrH0kRna2uT8wsvdYY8c2FTf6C77NBGxifvhEdPmCNj
ko3Oi64RNtWOpwGwvzbvIhBcXpZ2ZOHdATwj3asl9ECf5+lw+UCJXGNrhgtKYMEpvayGrzdz4ivJ
SZHqVQs/1dYEF5LY6Jk7EJigV9bzGjKNWBaWTBC6ALaZ7pKPVOhB7/a2d1xcmnKglNyZLYrezsaT
pUrevEJ/3xrgkhZ1NVptcmDAjNhUyXwAo7DyWd3rEEvtDxWV5Ors+PA31dYcu1k2JbnZGXSqoF0X
rOjUVqPlF0MCKW4SDpC40X5c9gjp4rgEJjGpG4Pggx2tDnKOmOh+zKI29CJIwf78SGjaLo2LHDoF
mji1sTTH+l2Afc8rfl5ejszBuUAxDBWoeHWspvNyX6l+d+TXZQOia93wMBODB6nFAEDnHweM5kVl
dYjlbf9z8PZ5dqxMib/JTHDfP/FQnXcKZqL6bdOj5YEjnv6+vIz/45i+rYP77IVdLXkLzjkoTlq/
5lDx+8hFvmwFBkjNwhlRtYla50FiVRTmTNT2UENg/IEWF3+61nPGkd2E5AvTWyj2yi2YC2LgyUGd
DdWFg/sp3Y3XpqS/Kkw3t3a5oNRriesMGXqGgPoUIXiM0DOMD/TZvgPDHoKSzM+F27s1yMWkdOqq
pslZkxIU8gDFgHQ9yENlNwd0DCwKWUuGQZZNdYg8Z2uVc057AYdNX8Cq5ihBvFRHhezKtZDEJ2HI
2JrhHNTMka05rJ9jn9a9tdcOWURuKMCMXSCf7ZRa4zy1tEqt8mL4jPfIiKJRPf3JmFiKW3e/HNZv
lz1UFD9QqYNzAgeP2R/OQfGktPSlxQ6aVeYr+UmRAWVEwR2koIzQG41+h6/D5HnalLqO1RTr7M9x
sTc7zU8hab6oLUamJMdcuJyNNe5LKdZgqX2H5QwGRCbKZFxDOjl/ToAHIlDolqFKh/wFCN7zmEjd
1YqbAvCiSWtvpwlDnooXf7n8YVjg5i/FrQ1uJWvW1qSzYMOx2j1mEh/zmXwtxxylTrqrqBvpajaE
l22KXQ9EggCzoiMBqqbzhY3xPChZgUx63mv7cgddXECnrkzgZ5lOeidjXRNGxzdzNjcjblZr6poj
zEE1DTpOqVPfQj2PogncLIdJJ98vL0/oHAbyeFYtNlyDC4ptOtlGxwbpskS9ocZ6sOJFEiqE3r4x
wYVBPE5QlZtYDj0BfJzH31etfQLU7S6u2r27DpL0Vhj/NuY4R1yylECzGebUfkaB2tEB6W7qu0RT
ZDFQtnecO6pNVnu5h/rBYkQFSgh27vmXv474CoHLGw6b9QEA5dz5VGOOLZXAhJf6NvFfS5pXUKD0
9dFXn9MDYyDXJRelcANN9N8MnGUo+3LhL60Ue1wXbKCD6NQarV8YNZrCMqYdoVsgwKLUyFo7vOeV
ENduOnCQo0mPsablOBvHNX9Mki+LJWk5i29+G2xFkHcCTMzgjnCfD2bbe6isQ1l78dcbzQcZRjju
gQowQN+dSV8jooYFgFz/WnxXaJpUa1lWQHniz/2L1oVaiDRn5/2Y4h00UKFkVD6ie/sBdOyZVe7L
wSF7gJewpclQ+OP4ZKbRR/wRkoHI2lCQ0fidVGlJiskDpKfdrXuox0QLfchAomjuuwhgXwze130g
y2iE5+zNKL+Z46otXmdOSNwajMK5L9YsO2Ysyr27WDYWuI1T9CmtgH9iVyTmYHtMbbpPFAB09O9Z
kJ9jSYwSBnlgRhgJqQGkMeeQ7hinkBlAt7GK76rqYMRHe3heZNpWwhP2ZoUfkm4HhMJswaqUsn52
E7BeWmuh34IzSY9WZyyeendpP0s8RLyV/y6NL3mC2bdrTRvIIlCN7ObfOGpRFlmRtstGX/mAWgJm
pAG6gAYK4O1oS57Hx3ExILTRoT8HpQHtvgf9h28XNL+pVv3b5YWJoiI0WaEPh3+AmbLN3jzIm2SM
UWNAvutmaRoZwOvv8jzuo2HyZKQ6QlNQE4IeHVYGQaFzUwNFqXIYIPxroBG4RGNzWizJQRY5IJ5e
oBsDazaSNvYTNquZVoKtiw0UVTuIvLSfaYVp2jYkMsob4VKg4AcUDnQm3k0FTL3RKbkJtM+YuvsO
nK7zhAKuJC0UG8HIvGmhJ/aOcncdIJ2+KnCCyb0rzB/x/LWgkgPL/IgPEHixAnuu44MgmT7fr9ya
3Ukfge/pes8v+pNS3o/qoWuhtJI/JTQNKdX2lx3u9Xhessm+4eYbjXkJhRIN3wiUHzvQnPmFkh4b
zIl02Q/i3aGB52teApk/WQoq3M/NYjn/I7mCqR8L/tfEV4l5S9qTKfMLlrdcWhuf11RlV4OZPQPO
8S6fnjzrU68aoDy41rIvvYxJU/jxQJH4yserI1qcb2SZdUuaFFiPHnVQvgfxXeRFck590bYBr4I+
D5RmBSrk/0PalS3XjSPLL2IESXB95XI27bYsLy8M27K57zu+/ibk2yMeCH0w1sR0TM+EIlQCWCgU
qrIy7bZ1uxyRL0eUyLvnYcn2Fv1w2SsEdyETcMNMmkPQiOURHqmmg4YojzPo0rWevt43tSQyCJjY
MMSzscC5nWrF6DsnsJCvKOyXLyiLpgxZmyLfybrmYmvA04JtF4H8zWjbMKvw82FGonSj7dBFAIq7
hhowKyLI0gjB9wG4x2GzfCCG1/mwunaYrWjB++3XBDBko8G8xV6T1W0FRhgAENN6yKChKvr2QnKi
VcMznkZ305x5JjmN9uNlHxC9CmACg2NQFMFlxEdv0D3MIH8HRcHsp7cEgjRgudC/RocxaJ8HEHfI
uQFEr2DwuCC+QhkJvP28JKttzU4DQhmWQvdPrEIcn6ofNno9EBkepHobzMe48OCwOR+CW1DDMrl8
zByTNqeEcTA0w1fbAjjFwryPXuxoMj9c3kzRB4M/gHgQ/BJvkZtmD6YaPPwzv04/D5pn9r9tGahb
tBoLXwvTcSB1eQNqHFLNzdJJzXxs7XPc1beK200+nfTPeEBKkKiC+AC+doYKBU8RwGZsuZtLo4hU
s4otLKdUAebGra7JqIsE0RQWoEjkIECjYMB9m9mokjot1D/tZu0wHFhyp0onM0XfBSEB8+1AuWI4
k1sIXYq5Q/msAgtA5jFRxYU+Kuru7z/+1ggX60otS9OYUXDbOt1N+gBY6+BDG+V/NMNdQE7bAzBn
4xXfV+TaWj5R272pUskrV7hhTMTJth3Q6/DPdnCAOgsEFsErGY9evO5XMJckfz8Q59gbGyz533hX
ipd8OtggjHbBD630V2uiQvBCJuklOi9bK1zBSO0W1ykZkx8ZjqaRepUGqXEbyC3UIv7++yMH1tkj
DNw5PLOwufblWECy1jfV3/2c+S29nbuP77ABQQMbbwcd/3CpjkUtvdcoG4eP3LCCmkbSDl6Vy6Cf
wgjtAB+JRwOSgzdlG5Tx5nrtQdTWjC+8zOMenYbYI3vNT2Iv38n4nJjT8jF6a4/zhWW0nNFxi8bX
Y+igJZmnq7dKfWryjyh8v+c7ORhHJ4DhAs/A3aoFhqFStWIEnbQLMYj1gxF3u5ZsRPYlE+TXxAC6
0KTBFQfcxLl/Q0RhyvsJB9V4ACOsGuYAEZJdz7o2oNWGxhT9PV/XQPSbx8tOIipR4X4AZwLgpiDA
0LkQMTgrhgtG6Hj0IZgMUoo7PQsAbw1m5RSjXiRPhwQ3BdAbYDmCFjmuC35wskwykqEiC36hcdhD
SDaoG0eyKkFIOjPBuUipp/00O2ByserikeYY1q2qnHhL0b5jhhbvWCTEuI9cUNpzHy6e6UIHukK+
NFF+ZUS9TSPMk2DI7YvkO4l2DWVENH5RsQTAhotNmGRVhgy0aaAp6fQApB7j11hTP2bFmlzVKxST
2t4agtE1lluns61TZNrjfT4uw22Rm88J+rqHkUbTh8t/lmijt38V+6s3cVkjdaMMM4sxSlhPX/vh
ZEe//t4EoOWQsrOQx9j8ZEarah1NAfv253gBaa12Wib3OCbd98tmBOKpILmALCU0iHSgBHjdpspe
nAVlK1Y/6p+smzFkHC0g3fD1Y1J4U6gGnW/8kHFCizYQBQTWuMLrB4+R8w2s1dVx52jNgHlF40r9
2MwAeTuSG1oUopGSIY8G7xCIvficJlpoglkkWBnG4hkQ37DPjSCvk91sm3slqSGK0FBvirtPVRLd
DGpypSC2Xt7gtw6MISVk1Qy7wEYduFDaKEqMJAHpW1vicpi/jY7EwNutPDPAVx2zCuQ9ZWyjbNGG
Jrkh676Z/zrJhQk8fl/6p2DQ4NaQDCVILqYR97XymSyVF62S8yTaJMwXM94XePqbOQq7nU29qhWI
iqrZcSTGp6yVVUDeXp9gtduY4FLPaJlQltBgwlJr9Ha0xj1qs1lkmOky2tFzO4VcuYmMD43tzPkF
B6sYigOTDJti5UmSjXlqO21WUrBzmF6rhksHfTfzi0uDam3x/+6rUsbhJ/IHzP/iOecCA/umRJuV
qMy5MUzm0b3efevAoZGOicTpBHUEtrD/WOEJgdrVmvTWxchnQ58dANry9EtNbzP6wx2oRwYDktYz
CmdfECf9ywfqbbYKy2h8s8IwgHt8YNTzRC3BdwJeDfSfndDRb13wyVcSj3xbMDu3wrkLWA2ARYxx
bO3uBHacXgN/Q6YGTg7Ct+Ined9X26yKC4jNRFpSO1jVktXeSHatEXkrkQR74THbGOFSY9TtaZlT
uMYKXui1n7w2lsCoZB+HixSdRZ3U6lHMWulNrF+lBZqnrr82sg6S0MlR8tFRg0YlgQ96sb2qrDRX
4/PcZOZdbD3bhgxBLNotG+1SF8EbTXNeZcI2I8Uyiz7ze5CWQXSo2sWhqgBU6c1BmkE1N/IltRGZ
Rf38VszjXl21oar8unku+5NV7i4fHVEMhEA6pO1BboUxVs7JiJuM7aJjRVOeYRjEb6yHovpF6n22
SG4M0ffZWuI8zY0TYvUFJkg7EwPUTl/bXmU6IQFv1t8vySGMwA5NAmSI3JLWgji91kP/Q4VejZEe
NKcIxsHv69Wbq1piTBTNt8a4VdEMwIHCxD2YHYcjQSmGnlgjtpccIkE3G71Rgslm+DfQ0LwU1TjY
IF4CEtq3yFTPKDsvX+MK927Rudr1NNoz1EcgdZh0RhV0UHnyUmvJ/aq1MXCz5haYUxd7Bwqz/ia1
OxkXiMhJt38cd8SjAWqiKVlwLMDNamDOYpnDy99UEEQ0TUPei2orTh8/56/YQ0OWRMf0blKUp9Zt
U9+po8RHNYSeVKU1JDeKwFnP7LEVb7J5tMrqRGdafrg6kds8gITNiwdJMio4ezBiofmHbBD5AFfG
61qKGd4EZzulSfejHGeobqpjBarNcboqUbG6ig0r+XR5JwXf6swoF1Aa4GarGVRvfmZ/iunJrX6/
4/cbtgokE0qTbxiooF3aQgcHyF91pgDHNJYdpHMnm7gR3MUgCINCJbih0EngCeKTBVKISh9V/lxP
jReR9NcYk4dScZ+MVvViPd9NhgxeJzqDZ0a5s77aS67nNeSUopvpOom87p7pbjlAsZh7NWi+I+eR
l/1Fng+AIihPgAPCjnJnywByC3TaqI+2aBNDb8Dtb03nY61LHF5Q/QC0DvQCEDJDTu/anJ20MBrX
VkAxylj4prvmLtlppdeE/bH8iTmwXSQbpBQ8M7EmPGOZECg67Cr3jifNijJCDP1KAKvYLGx9SvDV
9nMFDhSKGQVQdYfJaSJeK2tDCfb0zDJ3upvczSKnQp3OWO80MwmangYYVDxOruypJyhnnS+SBZpN
IMFm21aCagVmFpYg8VekDQAiAYGcZmBBBlfS4KND4AbD18vHUPDQhWFUSZAVAx4P5u5zwwmw1vVU
ukw/kU2HY6wPePL2qHtJOHsyGJ7gOMKYASFpB9cTwHLnxuYEQzqxaVa+bf2s5tMKLqNl8EHq4FlG
D6kRSdIqiM6gIHRxH5gWADwvzbnNps5KYznZAvbq1ZgflHm+Ud3pLpq7vWQPGdCTe6qhW4TRdt18
kbHmluWAj0WLF9SmgXzylv5xgBrFTE7J8pw3j6O6y5Y7RpJ82argVsCjFOOy2EqkZYS7FWgPxck5
rxu/7cvrolZ2VtfsDCM9RgtU1sYRmpeXDQp3Ew8nTO44eOHwiTOFEsbUjqhcQRvpk9Ebvl4kvVfp
MmIRAZMrmKjQKkXpDsLW0Lw895JhGs05LglTw5hD/bYP59AGbZgSjl/t2xaN2j15Ur006A/Rp/kg
O/QCRVFmnvXk0GxULb4L0CzZinuDnYiHLIJTesV94pOr+BQ9kgfjaD78GSqbD+axODk/iW8c/r7G
df4ncEG2q9Oh7yFT4y9O7iXlDSTlPUfGoyEMrJuF8gKKdWRkXUNxOaonpoyq3jR39JAEUJEO1Brj
HcW3bK8c/55NFWtDEVtHioprnx+MdxQjz1BfRtKp2fs47TyT9qEVm5Lj8YLM5w/l1g5/KNWxSICm
gqjhqf9u/hxP2schwG3MwmoSuD6G8aEglnrDExq8fv+ITw0sQxy8b72QRcV45wvx4bk3Z0Y3VbVl
ZX6CRDuuqD+ui0cmWblIdDpRhf2PGS7pcFesFdrFmU8Soj2hIDB/UHq847xqcWWRQHhpbI1x/hk3
dNHSHhnOH5bjl67LrYEhtCpUgndkonCYf1YGaqPzDcy7TIsVJqgYjx/U6NeSPV+Oa+LVGFBNYlIu
AI2xNGBzTazUHqbGioEyQUpTnrJdc0VvWW7BRlXbd/nDxhr37HQ0JSooSyom+6DqV2t9V8q45kVX
AwqHgLRApdRC6+N8QZhgj+ZyRAAdTdPvEjvImxikZLa3NE+FrNwlqufpgEOgjY1/QZOby5IcNbUs
CH9UkI5DuA7bvXrP8txyJx8uEjr5xhT7+eZLjb2ZW7PO0nm99vr5LkobMBYG7/GHjRXOH2YwqnVK
g/Z8XCDhrG/JIQroh+m3visDuPdeYk62KO5rZYWF1luCw5QcGXm3vUvD5VCAp2dAR5j67XNy0mVk
OUKbUFQApJTl8LxiiVMl66DFEIFcswMFmzbLvqRYfvbh30TgjREuJPVrpZgWhZHZd+8A5wvamxyA
PsaDDr7UE8TbJTFfeJKZ/g0I0BiL3IsI7cY/jKKh5jribPWhBsx7GpqxR/djkBzUK1dKUSF6HrBi
Mh7mButEcxmYa8WUVjMyMNMtP2dddkg1q/JSLX62CxlwVnhZb41xebqRjkPj6hCuHXbG3tkbPtCR
NylolQooQ9In4GEwqi2bixS5CdEApGYSO4Axcq6p03zK8gWag9GsB8Qaruf4upNSgorelGhzvZrh
HAUtWKtIW5wA9tnKOhz3wwF46iC/b++73GukUnmydXH31wJ2Sy1f+9a3o7vFfiyqsE4kDyuR82/W
xE9CTOaEd1ULvY9yPabtzaB8uBw22Nbzh2v7+znny6p+dXINewbkFdKozHcXEGs15GvXpPsmSt8T
pbb2OP9Ty9homyRnh3kOWQ5VWTc40b5522L8ePBps7OXvexESz6UwSVxxlKDRoe0iFNEv0mM9rEf
zVsHjnh5M8WB49UD+THxrjD0aKiYLLQ/YdAZM9WfnGPq20ho8kSKmZR9O7bqTZiKUzOdshSrSrOj
Ff/KLBJGI+L/GPntIrtfZFvI3Wadk+pZl6DEHaG+TcbFi0m/m5NWdmuyT3HJIblYAZGeuigngIzU
U3rozSBJd0y7hFUuHEjiRX51I3uq/ctnAwwHxV7AYt5MspqzqkUdIvAEYukqqPfdQX/swhUAaOWo
SytR4q18Ncd9t3rU+tRsWMAHc2iLlwSLwabqG2jraMgVMSX2YLznqmaY13/WyH0/J8qmFtERjL/t
YcQ70B4hOR+973hjwJmhKlBl4493nVDg+BDpK+ugn/QwDTHt5wb6o3HXXyt7plLlBnV4+diJ9/PV
KHe6gV83B8tCguDmu4Zel9ENmSS1839xkVcbLE5vzlozOEwRCXESR+3U7JZDvxsDNtaXg11MFq5E
pV/cZK/WOA8ZGjV3Vg2p4wzQRtDT0MIAfLoHdUbzvXqqQOQdMCU82Rwou6/enr1Xs5yPjJMx0DnD
NGHl1Icx769m0/FW46vRlwf4D5RETN9BE+3y5xNfca9WuROvGSnpOgXZ1kgP7vjbWp7+t9/PpQW2
oYxxmeHhV6eznxTQj7AlFGpsXy7tG5cHWMSc6GxW8PrCvR20KAYxZnkkCQQk3LpaJfslGAZASvrq
HTxrkGNmtZJRINKm3RrSYxEsn4ntoQ3mK3v9oAyY2pBlcMIVspe/jkwfU8LcHtb1aBZNheiPLthN
bPRXlW6ELi0GzyjMw+XvJfTCjS1uN8uoVeaowUVWo/Tya1wL20OOPO30tKqD0lZAelZM/UM+Knbj
qa1BZPvLgtSbz/mfP4DwlYJMUcEh7cAhi2uMwxziUxM6dzMuoCTEMKDssSG88DbWuAwssd0+rnt8
zT4sHpGPB8uV88hqSagjPcxXUg4+9qkurY4L0ZVJKhuDqCj4hqvP9MHiD/Yu2yk+pMnUxtPwVmQj
0jlU2+/p8+VPK07RmTwAunVoLvP6s6DnnjBKAFGi6Nc/6rrO0UrguhAnO8j9VhhbNva4zdXIOk9F
j6tW1x7y4gex/npyHkdx8/u5zcSDu9SaFPddSsByRY6d0nl6+nh511i0f/PFCCpKKNC/6BDg55u7
h5ZDSssZRkDqcjUl2ne3J5/NpZ29y3bEX2djiLtIa2STZh7BNf4/fcWlkwQWIMnuvgjTnSJJl4Uf
Z2OO/XyzrsjsIxUN6MYHEvNJb0kERhTTlZxm2eaxn2+MaEZsu6BuQk+xCtL4uY9cf1jr3eWdE2bi
m5Ww8LkxUlMLeiEUX6g3MmRYufMrKatvc2uZnkrKznOd+vdli9Jvxd2a7YL2zJijRWM2Nw2I1nzN
Y/SCS3YqoMS1Y0yQmoxfX/bBuFvA7iFtlies5mh8KiPMo369vCjxt3IZUBX5I6B159tIlsVKSwcO
Uevf1nH9PqydP6/x02Ur7GO8OU7g4WToIIKCC2clN/KZYroAo2bDddp+T7B7Yx/t60ILLhsSLmdj
iAsOSe/MS2PjfVazsocaP7n2etLa7PNlMy8ds0sL4o6tsdo1XupM8faEwjOqfnTfHo0D6rbvChDA
vKkMIUAwHH/+gWikKrYB3k/cjPmtHtJDvG+v2X2RB5Uv1YIW7x9EIwC6x6Pa4fZPt2jRodPMKDpP
7XJa9IdW+3R572QmuK0DurSdlQXRocudg1IkxzyOrmjeHS+bEZ9WdAL/WQoX6jAKaKGgiKZnHw71
3TD6jIxsOBgfF/ej8sBY10wJeFC2MvbzTUhCjaXNqIMBmn62jraRd55j/danTJL6SlfGhT51Ss2+
bfPcJ9q1kQBXwRzQeHYtRNt95DGuFVkyKi5ibnaTi31j64AfcYHDd8ES5B9KPDO7HwrISKAG5E1A
+3nzXYr3EZVND4pXC2108J9CFgqSCOe7GtNet5UalhnXRQuexspzggkIkjVoYvSSkfrLVisMVxuT
XNAlQ+1GSgyTKMJXXkeTIM0BZqSO6pttLXNUodtsrHHJd4dIOtAGjqrYe+NEMJIUHauPGI/yEnNH
fT0wDkkoy4ElS+Sh3M3YYGhGgQ551Q8faw0eZA+P2ph/qm1ThmwUpr+vC+S5CHXaG07G4AfAA6g3
jII6Coof2ZOxY1iAsAZhUBD7mDuTUwSxi+VNnDYtE0yvkNIAEO/ceaq2UeeJZfr/TL73uwFNjBoV
BFlJS3hTb0xx8WYBkoUmJhKSAjP4madmDYH8TlRJuMTEV8/GDhdliJY6VFnQPsOA+i5XDC8fP9TZ
Vbp0oJ3D8XC/JHYROPSnJJ6K3fR1K7moU5QZ/hlxtUIeorp2Tt1dEiw4FPv4cdzNQQN1iPROjiET
mwUeFlAgoEP5Cbo0mR1rdVGXMb6V9ZXuW358RQ7xr5QwEBn1O8zz7KGvLLt32U331nNe7XI3YaO3
bYTaHUZHbL86GuWJaTlaAQRs7L2pHf8L/Q3mi5cscr5aK3beOAWKJooaGKf80Pol/rf/cy12f7ga
ZDUvsce+LpHzWNA99ZXawGMztfzkFED1OuksOfziOPNqg/NWzVktkpTo+7ZoB5mKE5iW4tVpWA3v
i6OYScI5h68A4Xh+1pUGPfOe1RD630uQHrrU08N+r/iFlxVeg7rQqQzWz7IJXaF/vqDiLBUEG3yE
sdPMBVs7FliX+wSvaeWaNDvJ0RNGMca9hMkeQtw3zdERou1FBZKauQwZuQqIKDCuD7KQXbkbVe9d
fuEi4QTrOBA/Luf6eYwfVSZSThe6Isn8raEPlxck3DOXISkwfAjifg4XUlWGYhUqznRtOVBJtsLJ
UL/YU7H/38xwrw7iKKRderxtohWT2W56Gvt+b2NE6e/NGIAovgDedPQzzv2OxLWpJgBE+9qS4YK7
qtTKs9O/H74FhSlmsy1oD9lwAe6wVn07JXStax90t6AkeqyNZyLj0BACQpiWrPYCuX4jJjnQUilq
AkfrhpdUJD45j2O+YwQkxS9ZliXyAgCDMfQAdBUTzT7ft1wrlwqIqhZFx+scE5IjuW7Ao3b544hi
3NYIl8pFnTvFuVNh24j7hP17WGwZk5jMBPf9Kx2ljtaY8eYs7VuTLvdqLGvRiaIok5ticRScICr3
8cuk6qgZYxWrdiRjuM7HMRo8TGFf3izRF9maYT/fPGDSpFxWRV0BIwR7QhY91qA/KjNJNJMZYWvd
GGmSuu7LGIffyYYg01wftdjruYmOl9cifDdsF8O5l2OOhK46akPqPnsk14wc3wicO8fLDiog0rKE
WrYsztHMPnG6mKDZp2m/zck3IGXVjcHlNcncgPM0W01I1ptwA6W5U1aM3hPLm8zP1H2+bEfk0Zut
4/HC0GZH/C9o4zfN1HtgkLUDA6PvkrgpbPBtzXDxucbd2egDLuw8OzHYfH4F7arQ6k7lsTiA6jK8
vCrJ7r38ORvHmwqtn+Mcu9dAchykv1ZA5mjvEKAvyDS855G+XRyXzUVtVvR9BzfXRo+90CGS5dv2
zgDmh70/wOUjq4gK14fJH8LIGvHi4bxDL9XSmTvcEDQ6KdN92eLpOn8fa9ksrtA7Xu3wDQVridtU
iWjrd2v3UzOnzNOKWOLp7HDyubC5scG5hlbrBZ0o1pL3oE60NS8DenwtPoBsZ2okLyrxvhkmmMSY
CCI/f9NSd6Fa3yIbqa6M9Xuux5A5v4+aWrIm8b6BCQeJHKZC+ExxzCaALTVMEwxZ5HpqRY3rPKpj
WdwTb92rGfZnbNwcCqxLNVRYjpl4Q6D6imdeFz9ZqZpQzwLeoYPOlHbzrjkmIP9fDXO3R0lnWiSF
gmd+H31JiPFklLHrJdr6WJHlcPksC6Ptxhb7pptF1kYz0YIRZTirmWCl6w3V6zHMwL0qSSAEanfg
LNuY4u8RVx20cYYrTrshWJ8gywrxoh39MRxaaOKg6nuH9OVLuYsDIiv+i+8wEAWyaTvLNnicv6UY
8URGF4Q1p2XHOHOjQAe4aYQCwMAUAPaXd1XooRtz3KlTJ82M6xxvXm14jFdMFyTSmC8zwb0t1MRa
1SImeM7vFQO0I4YPMv7FS4JYQUcSCsJTUO1lWgPimwZISIyEuBjH4tGQhh7XDAcNMNq+/83qwGxW
YsKwFjrM6e5dqcDGGpcK2L1DVX3B451U461p13dLEZvease7y5/rX5bFdFtBhcmen+enQJ311KpL
nLhh1xz1MD7pRwsynX+mId5T30KSDmYMTBIBM85dL3aeRPqo4RxoCvlWLeZdZkphFuwPfhP2X23w
V4vda4mhAGPg2x8B8cyBpY5DF3Ue24bH56hry566womlzar4/pfWdAvFpCmD/VTH5br8roYMwF1d
6V/HBvN0mp957UcS5rtsn1xL23vCTwhGKgzng1AQdxAXXaJmcTutjNBF3Km/obZ6Grz2S3kcsNro
g+zFJTp8ls6YUzFSB4Y57nxPgKv3CunxjGgg6dGYUKXSZagt5tz8J9za4A54TPKRmoue+wWQU0fL
r79Fe6Ylghq6v35BGYaxfTf76ZMbaJKrT3QpbE1zx8FNNCNKKZZH8vrUE0aCPEKS3Aokx46VJy4t
kW3z5vLJR31u6iiGsvp+OBYQccJYW5hjwECWsQoXhPMGgQAMAOHhf24odVAbyXsH0I0e2qpJ41kq
0COLrIQlvGZAHY1RepPAHB9HLGqYBZSZ2SFg+PTep1cYmb1awDwKuH/rvSdAbu1xG7jqDQoCaNT6
tJmfrdQFvAnjXKrWSIqPQn/frIvLSCJweSgdgZ3KcMIsjw+0leSOLOi9cYWNBS4PWRWl6nOmRAsk
N/oa06FDRqBLeTplC+GiRK3auUpjjKmObXs3GeRpHWTIEGHtZ/tRuFtLgeyA6+hwguIauFi/309Q
/suPGV5isjxD2MPY2uLuEmqsGJCNkWgs4CShaCWOE5pdOvTXrmLycTBqEIcgWX0H6fYLR/o/js4/
bBN7KYthRqlGnezHZXXRSrQGf3UaSSdYiBdk1VOM7mFSEjxr5ydXcaFHoHQrxhQ+zpBSGpqASW/h
KUOQ4xSHHJDcjsje06Lb08I8CwFLEihwdc7o5Cpjnmros5nVXbSHXjhmJaGFYSewCeZ5dGdlXRKh
X24scu5vJDrYGRZW+tLyHd5QH0qjeU9Q35jgXF/v25nqxoTuYLwchumXZV6vlayEJ3ZIAwVPUAuB
vpoveUdOP0cJYT1Y7RckTJbZRI31nuhrkLU714QoTH1fu7L8jd23b6LHxip3Ya2ZOxaqAbLs6pqh
SKJjG4zohQ57Rfql2Jd4Y8oEE6VqAAgIPdFzh1yjJC2qmUUQ86qkp64hXrzsUBuVOKHwytrY4XzQ
zi01VUuEXLDiQUtxab8YhgWpO9W/fAnL7HCeNzrtSPUUW5fpv0cziNfOqxXJ9SG2ARIoy4ACKzKL
8z3L2hbMHC3Wkrr216Kjox+n+V0yTxI/ENsBOhMcMVBW4HUPtDWvHLAx4jGLnGmkXtysvpn/uLxh
7I994wAWAzEDRAS4F+drmtuvaz/DyICibtLd9dG3eD45dag07wBoYrf+Y4lztUWvB8ulqLNBH9ID
7MsznE9zIRNQF27axgr7+SYJqyc0c1oF1xVVdpr6k9pf+vUdYMntQjgfq119GIYOOBszn7wIlgDN
v/xRxOn/ZhWci0Xl6AJRglWYHSb5WQm02DnBop7q43pkb47L9oTxGjMiEJFDMwkX0/mmFSVGRYzB
BHVPvMZePajgfTbU8LKRf1kUSlzQqUM5iG+IlaMGyrGxy/3myxDUt5CA9CevArl4WAZyBUixY/9j
7c2QuTJ3rWNNaFrYJfHVMQV/zu9ecf1OvbEMSVVX7HSvtrj9G5dmzOcErp2nAGvn2UKDbFK+AYJm
STZR/KVeLennXwpglilTQabmZ+U3EwMUWifJXMX5HgBMf74SKJ/PLbQm6LXWClWKyDTuu7Q+Ltl4
bTfNbupQhtHWIEomJM4QQKPzp7iV6TALF4hsDP8BnyMKXOfmJ0Cekpn1M0fnKjc/LLbk8AoHepgk
zj8GuG81GMXsQAAKbIEVZsFZSptAwQhdoJcyqIM6yYpXtnRsQ+giG7Pch5vL1B7WER8uoqQ8pGpa
37YV+I+mxNYlPiI05TDZe8D6MULHbWG9TtkwzEiNslqbvVUfrxfga7WcyEo/IkPIjMBNBzgARDvZ
zzextm8zM1s6uEqbpLfoq0Gbse52AKa+4+YA9wEI/UB/DFIeLhoai9FpiY3StTZVnwEIvNOshc3z
4Ma6HKJEzrc1xL113Mmylxq9Ej/Vy+u8Ua+W6D0t260J7oljTgmoslMH3W2wEkbxR41d7PSDnUjy
Y+FTA8BqYKOQ+aP7wxnqihrlbwONx+Ro0eMfeAgqgiZq/VUVMlydPO8XZZPQkkFVGvMRLp445w6x
ZrRGs1jH2TIg6ZD2e2BDM6+M9AMtaynDFjsyfOpi25iCwqS+agMHc24t7TJ3sFAi8Kc4KCH6wkg5
T1TFUIFXH7Ub9SCrkwlvMBv6e2DiIIxvlHP4fAEMNVaml6ogStMovOd7ZcFreAUx9vBLdi0Lt3Nj
jks0shHxYqlQhGyi9T4pYr+i6lGd12sntyR5s3Rp3KfT8jhX6h7uUtiHP4/EyTO/AYPJRsHlt/O/
2ANVp4syCfIBbm1TSuZlyXsIAq0ecdEKZVWS+ieEqJjBVJriSA1yCyxQLKk0kqJn8tv90uzo58JF
2z/7UIXzwT3Usq6eMDaC4e6f9XGhBORyJCcsD00q1astyAiM0T5N/l7flc1OvJrhTnmCJgAlOU6c
Bv2caLoe3eclhzbabZw/Xo6NkgW53K3SWmmVLhSxsbM+LNonXb2n49fLJtgfyx9ojKKBAh4XCua/
uQPtNHMHYQu1ZvRVxxaj33/UbWSSZMJX/dYOd4xTkJs3sAU6mPY+Uj9ZGObtG/CAtxAWbu9JdL0g
XVxkqxN64NYs5/KtO9VaR7A8xqyfHtq9E1BWIwbRh/xhL/pcW2Ocuw9Lb+tRjzwqwdUyps1tFpfH
Oo8lV7OwRgzhE8RC8O7iBcnlNZOb1NWYQ5uKfLT2+SE9OYF1bX+bQj0AlsEnEi8Upm9be1x62nSV
W8YJiuzTTkXItw/1SbuKw8FTvrXQLktCvP1l9XbhlMPWKOeY4xp3WTwhEL/kjEugeMgZiwA3j9eU
/988B55Q3jsX+8xmezlXHbRmHldQ0/vkbg7NXXpS/HFXX7NWnnyaQ+gzG2Ocgy6JNsxjimW25S/F
DJf0s9MfLx9x4fPCgcQEaqBQdETP9fzSHlwKksMefSDq7J0TOSj4dHa5p3gDrvILm/3FbyLKxhr3
4aLOKMupylp0MLSdgU8WBd2B/ffw8tW0UD+MV4skjLFf+tYopK1AXGRB25s7Eu1k2i7gkq2vWGi6
tl/s4nR5E8WrejXA7aFugERQg662r5WqV+SPi4uDlgeqLvlYwoVApcIBUxBUjfjpa9dNYjNKRjTO
3DH54Iyguuu0ODtcXg27Cd9s18YK9yAzsF3WilE2v1uyXRrdusuTvf7QlW9u8RNtFEmKL3ZAqNUC
kWsBYcqL6ZElLoixzBCRQZfOvmJQeka4pF6Xu/eQPjobU9x5skc3GZqZpRzzp8hdvH44JpPE2cQR
YmOEC/RmZaVksLCediWfSyW7Z8A1x0xusk73y6b5rTblwXKL76qdBEO5PLizIgOkCAIHtF+BP0VZ
B/pJPKlPqrv1OivAoxDjp0k+saL4LLloZCa4k2ymWVcX9Yqn2YRuuzMsJ6j+7PPI3V/2RtEFw/hS
oNPBOFFVvhmerBDZHt20AFepogXDsd+7IZO3TXzQnIESxgnXh3gnAxwIl7exysUMkI0rY6ZUBYY8
nhRX2dX2zspXyR4yV+BO2tnSuLiRG6VC4wlGGjX70KbTLi0zPzZ2GMPyrEHW6xIuidHPYDgHdSme
jd8qV9ovC8Yepy/WyfDJwZq9+Wtee+4D6zthIOrGfq5kSCJBzMJMF2IvgixUmd4ogtTRNMW0hsC7
q98MNPIys5RU+0RP65fJDsgIgZDefaPCqDptFzku0oGPqs94P/IQQPIf5r657Tzjar2SPTyFWwlW
4H8Mct7RojeZ0RhTeUzujbDanIKEXwbREFuB0jIbV8GbjAvEY9llXYyrxVfwAsx/xx8YCCvZ/ex/
GnfJBwJa7nc8cLGRrxa5dfXRmvZJZbZgUL1z6h95/bjm32xVyt/OHPuN42/scI5f22DPzPQGdb6w
iZGlZrsC45QuAr+9huMzUN/h5SgiuNPOFsZFq7TP3LjSkElVUeGVrgpJ4mudan7XXLUAZ0Ps4B3X
GrgfUTM1MTfDWD2wBZtaXJu7lT6oDmvTd0eDDf4G+aP5X1V5hEdsY8o9N5VNvV4sFO5vNb9BdqYo
MsVB0Z2GGhJGteCE6H3xd/So5xMqfBly7GukbWG9x+jBDtzCaFbLKUhFEf/MGndNj91STFYMa8OX
+jBB+gwIHlSEl4P+rEXh4AAOaKIirDxe9hFRGIHkmYa+K4qaLr7c+T7areOUaCNBr5oemiP0l/3S
N3toyoA2gqH1gE+R81kJjgIUcqB9ZQE9CjwAly5AzjOpLQXxEU+ZIYbEImMGU8Jy9nDJxY8UGbHs
lIueT2c2Od909SU1yojF5P0MKQPXc19wCM6R9B75g0IwT/9NfBG9Tm3AxQGhMyAa+CZSR/VYGf1U
YoufqqP6nZX5XT89lqhtwZfkDw5BCD2zxwW0YQQZ1GACKaCaXwx6ijAW2sjqCILjBxs4HVgUo+fl
j59WVmlWYzfHBOyy2q+4laSUEgN8pSfS7EIjLQxQCjWZImwm+x3RCmtwIH1iYAQbncdz13f6sh4a
0E/6LgmdPSPIdYIYmM69s2ugoX35oAnSHsiymkhQMSWHOUku+ifUiJr5/0i7sua4bWb7i1jFDVxe
uc1otMu2ZPuF5SXmDu7rr78Hyv1iDoQaxEpekqpUqQdgo9HoPn2Og/Ws06ex/6SmMTgmglR/1pzg
siWxp+9Msa3dRWGNlEuN/jMuml9GZH4jL80L/bU8bfBuJyofkd5F5Ev1/bJVodPtjHJxZIGq26B2
uN3A3+aNelTSB2JLsjmhT+xscDGyKtexKkrYAAGCX9YnpZchRMRfCeOl+EQISzz3blq3Y67H2Lqi
vm6GD7H6XGwvc/tjzSTuLYz3TBDvf5a4Q1qVeDFVWVf6mQPm0x5ikz57BZqAUvr0yQbTdcci7+Hy
V2LHkstBmDjwP1Y5L8TorFkYI6zmVwxpXh2Wkx4NB9mbU3irIH0D1gZztNAX4sIDwF62nSZI8tdH
81Q2nn29HOMI4lQ/dEw+B1mU3rrHy0sT1CNYxvg/k/w4wgKJdUNz8elGp4c2612VjoHV3m9U0rsV
Ojoq2pDlYMkcPxlqV5QmaoEtnJIKvbOjQcFr0EiMCFI3LOa3Ee6ysiH+2E9p3/gQ3rP6IRoYBHV7
ULK7In/pp0USnMRX1M4e972mLc5qvcKiimfnUFxvR4wKgvitudM9FcrDsoem8CBDtYC4aPEjJnLm
2qLX3HVEyp1W6AqCFtFZO8kOij6Trpp4hdlIbN5MCzdtu5KK6o2vuc3jZGnHuu0wvte+XPY6USUH
z8vfdrgv1S8kadrUQJp0Y0RVCKGbE2vfgwg0aP8c8nVmitu1bF3B2JHjLVv337PlOGdfy+7T5eWI
/E6HRjkhlsEa3Sw+7q6O1Si3OrehokxzMN0yvkol+1gr202CnVSnaQisdZI5n8gbGOqVMedpuCC5
J1+VGcCEdchX5vwINgtIpGPkBpJFH3QtICcVsJz4TgYOFU1OAQjx2ygXfw3sZrlmC9ovqKkERu2p
4GbzdX/6wDJgDPxAXrzzNOLpETAg70FinJnnAnECidcC3evW10pEK133VvfKaiTRXhQS92vkEoGy
6dtMg+wA7sqPyfh9XaAQMtx0+Xv8creV7CjunEbPTCvRYqzFGmy/WB6d4bZypCVT0ZsBOAIohIFA
A2M+nPe7pMfcDwU1F2MKZ08jVIRjX/841vhEJfqnRMbuxP4if1nuLPI0RKW6QR++h0Ujv2lBorGU
ZQQ9D2/QH23aeNN6qDUpTlpmlDsMmzVulhkj8rcEIyrsDZ1/H1RvhejiFVMcYO+xEQwv5Cr75T7I
wDRij/lnkwl3KlJ3XtdEw71tt/RlspRr2itHzMXhpstl7CvCCG0jFcbBZ1LqXOREltp3tVIChj6m
N53rPLc0udUK6+pySGMh681X3Jnh/KYrOzvf2qL1h0nP7jc77h5arTbAwQj6WquKm2vTqmQjwuLw
4qpAM2pMAY1/WyQN2HH1GAXc4tnQPDM/Mimk9bY+uL7yKXnYbN8mXvHw9zSc7Hp9fT+/WfPOOre1
5aqMc8GsD5GRhOVDcwUF9eCvNNAeFTSePBXDoTB9kJHCC/M+HWAvDasGDQiP8gcYB1MnKUVjFGCZ
exTR2pdm0+qwjoclGovC9tK4+ZSAeNwztzSDqln5svT997yPXxyr/qtsIEx3+fsLNwOkvUwOEv+C
4OV5eHKdqa3nEg7A6NW3oAgX0CQzym7MfEX9Db3TQZAsZyEX3Wp7s9xRKhPHKtcNALjYNX5UhvEw
zoPEtYVetrfB3SKWMUC6RsXN2YJNvTv2jIkfd1gV5pEV2NPmjSgaVTXmqlHYYDO5/uW9FR1hiGwC
suviFe3w6cI0x601GBZwkqnuLWrQdy1GSWUlYbZTvDfvrXDeXJXFgNQVVFCsWUYgJTZ500lDdYot
KZVYE3+230viwkUMiuDR7NFZTxX149Qpp2Yzvcu7JswZfy8IoujnHqklc9ePE2xsSaj/IlERTkeM
FC0aJCfVI4j4L9u7vCTM/p6bK0d3TrsJaL+svnbi1Ove8/Y3gH/DZcmkCnn9RQhPNOXIOPQaPfWh
9xJ15nLlKIqk4yysyO7tsIXuEg3Axse5teMWjpCBbrQFf1YP8VMt/Dc4BNG9sTfGZTVTb+VDx87W
upDON+rG8dtYWw66eWuRa4f2L5e/knR1XHUjzjVtdesW3Ipw8+YD+qQYOncPVsTIVGtJziZ88WHD
ILaKcUZMaLPl7/YyGfsZNPhIbjqoIVq4HdII5K0B4wruDm7QS76dMFLszHFnWJk3CEywxGJMUd9w
IweMLbGMZU1mhDu7drxlY7bCSOs0nmHUeKyQo2pLlsL+yptw9HspPLLZdEetmlhvFpwLAAwWhzFi
PPsygJhkMTwtcTKNm9sXbGAuDeph8oCtqIe/Lvvca5Pw0lq4Swp4cFUxsv9Pql/vxu/qg/KU3Ci9
t5xUEBKxp2zq5bfbT3pQPhpGcPkXiL1+t5vcFVZ2WUNWA17fQo8T8+3wQ/NqOW1hGSaRzOuFZ3pn
jAsgoJgmDrVZWSpLD1aOArz1vKgkLMix7yQnTBh1DQJBWtyMmHrkom49ZGpZZECU6BTcqdOQd1Fi
LV8vb58oXzd2RrjvRx0tRncbr4V1CsZf7XJUttu1Df+bEe4TbaW6ZPUEI4ORgdcrUCGumy7HZXy8
bEcck3ar4T5P5SqKkvVIJ5RuzKJlmdrrbqHpASlQ7BWd6Rw6dMJ9rdfxJGrVMEGCdawoAfkCIfOB
ApUvc0+2tjcHZPeT2CndhUnbGmcM0KLkXP1KIPoOrJiDuKzhmns08eqU83NIN4G7BsbFHsEMhkaB
dj/+6oD8SIMfGvQIX0nc5+M7Rl3wOPrtptw90JFxcowCR0JL6GPWmqEzdhL/YXt0aQ+52K87eIGp
GwG2qgF9SjP4aEt/7RNFxkIoOwxc+E+TrKmM1IWit0sNT4/L05RarjfXGMF086vLzio53nxxYBh7
PVFj7FsTf1Odb9K5SxH5x/7DvCEmzpWq61fWxQnLybM/m88M61n4P9K7/Lm4Gn/UQJpCWRZj4qF1
kAlZiPfSATGxDfFS4GfO/V7Pho5OGsAeTXNrjycVpaNmkZdYhGYAwQS7FVCKbxhGVq0vehNDmf6Q
TI+d2p6Gxl69jZjXdbaVkjxY2HMxTKgSqXirAK/OHWY6QzJXY4d59m00XjJ02CEC8eiir5/oEPdy
IUjV3cp6LkL331nlDnSfr0pTjwzRUqXR3DwUKlie2+fL7igzwh3jdZwVQ10whjK0H+e88ArMQWW5
DNckDk67tXBHeZ37fMwBTvN13DMOoM9FmEKPzbGvsjQA5ytqtbLtEx60nUnOE8Elj9l3iMCBiRN4
+GX0RhlnnNgJ/3EL/ijX87zgNYb4RCE84o1j8dGY3e9KvAZVk0iyAmEGgqnCV9YUzAtxLpit6QCF
yBSDQpYz+HhRVfdxOifePGdGgDoq3p2dPh8vO4dwgTujnAfqXZG1vd22vouiYpIPXjJ+LI1bImuN
id3DstBNJ6yWT7hMoU4HyAJurJLfeXMIiqQPIHnwy7v8jjEkyQGLQt/Y2WP/f3c7J/PSFa6Njkhb
HDft0zhJGs7i/HhngPtcaaEM5mwCug1+fxRWLH87KnUwH/pDgk5tyGauwCweOXfmtX5T3Ss/t0YS
tMRLdC1G1oFm1usv3C1RgWgwXcHT5aNdMUDeKg+m0ZFNsQmjB8Ya/2eESyPttdXdalYw0Du0Hu1C
goFoaIxe9kKhETg+YwBRicMjOqYcObKeAxyGLnsbahXap7ljrL5Zk+U9m7YzxeXeo70pdunMeFRo
V2l/t7pfLi9FeKCAbwNfAat88e1tO3YVNXN7ZIVFEXTDsaMPg+V4+juGaBm4E/0OQweHGl9fQxF3
Hlq36vzeHqJZraKBmj+cTDamKQxKOzNcVF/GDmqGIyhVl35AxbAlP4p8m7wl2T6k9naACo/kCS0O
FOBSY/PdGN7lsXXrtClzu+ImxtSkOgdrSAGFVPztsdyOS1gDICADQwqLbhBwZmMfgA1ivOs8VtB+
cqrcHHDv0+uE0IB0N2WdRB+gMbtEbvvouIdJAnUWeTyYDGwmls5axFw4bNfUsHQFHB3mGnb0ql8f
kjGRuLrIFU0YAdIYEjx4254vS1kqCxV3lJm1NL5Wyzp0TcDorK67H9tNcnlJbPEXJViDqgTq1Jjp
ttVbLf9GDeM2K5VjNc+SWMF+Nf9k2K2KT35JrJHZKZHOkBUw7fRR274begJt9sdxLkOzvG3Hz39+
pE0mqOYCpwe0OBfp1xRjEkYyAu3pLEGztpBs3HxruwO9iuSLiSL63hJ3G5udqbVGC0dEwAULqrF8
ius0uLwaoeftVsM5+zRiMKdxYKOwPtvm0Y0fNhnLqbBywwq+wHEAxInh7nPPQ8dlciB2DSzRzRbZ
UXuwQ+0wo7tUgcxJ1pgUbdreGPv/u2sQ/AE0HiwYg7bVB/CDfFDrVuJzoj3bm+A8oMrBImlsMKGi
mbFBSCSfdD/pJLh9UazdW+G+PklBl5kvsKKkaho29qB4fdVZEZmqm3acb1yCzP2yM7DwzR8mxCAD
UQ/FKGBhzveOpJURpxSu3ZPITUZv+ck6ck7hadpxUN6RawK6pOEI4SChrXtuDPSD0zLQpfTRxveA
mnburSRQ+ujykkSRaG9FP7eStKuj13TGaXWtyCpBWZZ/NnM1nC1Lsnkir9hb4rx8abVlWVdY6qu/
jP6AGSZPtw7/bTWcc6MCa820xJ7N1c+k7L1GhSZIsgAod9mO6BDt18I5gjMmdrvkWMuyveTao1Y/
Xf77sr3ifFvpElOdF/x91EO9ebopS9dfZSU54SIYOhPXHR7zfO6V5o2pZho2y4SUhTO9pLJsSNgw
xt/+nwUeSWiX3ZJNGSxM0RwqXlOjbwzxIvB8B5UPFlvUfJ6VQxWo32VvXWGFAop5aMiAAFUD0OXc
r2kXJ01hVRXeG+lDBorZ6agd3dACGkn5pXsM/GF/fMdH25nkPtocO6DHGNAC6KtrzQrV6mbsJf4t
9Atc58hh0Sl+0x9cN1vPnGlCX6bESEENrsFMw5ClJCmXWWGOs7siHH1ojXRDmJvs74p5VWSfyvcA
kJGu/rMQ7vOk1aTrVGORFCNQSvmotKsk3AgD284C9zUK8M9ATAUWUnMLWgPcJd91q/dGWWoqPEWY
lgf6EvRxYOk536xpdVrwveOorm3v6drgD9kgWYrIhIPBEkjpGOBT4BHvZC3ddO6R/ZLtmq7UA9ZT
YkG0WXsL3Bc3rHS2EgOs6moNgpfyuTTWwKSdF5Pw8hkRnktHY+Mx0Lcx3jz4FG1VKttFHYB1S7eg
hNwWEFnW1XYXf2DvlfnYEX+VhFPx8v4xyseh0Zg6a3O0EvM4n6F3vWTBWo5eYr+jh7RbG8+7li6V
TnIl6TCnm4Xrimg3NT91x/Zs2ktAuUKXAPkeQFEoEL15z67IGcreRjcDuk5O2ClF92m2K03yupRZ
4Z6zhqIMetop4BZaitDsyiu7sSRZjswE9+qqiiQrC4rC01AqL+saf4GgfHDZ50ThDBiq/98rjQeJ
AGuhTOOMz1I3respYDryZnsL6kTG5ibKSPeGuIyNTks99K6OwStTDZSt/Kbp1LPi8tZ1cf3Z5D+u
Sz+PPL3ZKtNSELQsrWvFGb2Z/HRW2RzHq+oYn/PiYWIYmLBl8EK26N1lMNtmEqsFEOb5lX5aPo8l
wL1bkPr9X8UhjrTDEOoYR6g+dt4dNIWvc4juyC5zUdqN4IfJQQeEYSj4nv8Ea1oNrWJ88dN8reNt
BMkLY2tOLWob7uTnUiE2oU/u7HFXR75tlUUrg4H+lh8QWmRzs+hV9j8WX4/SazkviNBDdwa5PdaB
2XZoyYYGpv5OT4YDAVPTbBfvcZidGe44L04GcZLZxNSPhUHn8k4fy9Auv18+bcKhqf3X4k60lXWU
zCN2j34mZjjW19pnNSyA5598IH/G/KbvAhOSdklQv1w2LdnGV6KgnavmWqlkqgLMPXRWA3szQ0sp
TklFJZelxD1e62M7MwAX6dO8ICpWZQ7W2CQZr4YklWEFZFa4013M8TijZoMnBv4jaAuz9+2lk3iE
7GPxpQdTzyZSWinqoqEW0UA7jtClNTwrWEDcpQYVyvIMEV5m7yiA7ZzkFf6620OmIIOTjk/V2fpf
1HqaivSqWszQNrvovzkFFzwg8KPUDiu1VVt9C8HfiMTLUzXLLhlhEWe/Ii5oKE3JpL1RPoQcdVDP
gWrdE/t7S/qgyJ/c7bEYT9P6zXbvWypBe4hKfHvLXPSI11Glaodv2E3tF2WYgqpQwEJY1Bg7ArDU
z/M6zLrsuEB09PLeirM5E7M0yGJUdFW4N70LAgqatNjcdjNe0ugK/cyHYVz9uhs9MmufdS0/amkd
qk1Ila+G7iuzLDkWHnp0dCAIahoolHCX7pxqc71W+AkUawyMtPSUDaP5tFAki5UZ4g7k2tpdWuhw
2Zg0Xj7cTgsUS2QPfxHu28E8N5R/ieMwLezzuw59YWVodDREZj/7NoNXrIyUsI/oK6kN4NXQH7q6
/BEF63JYNR/sOWAYwwTvucXSGjCfv7rIwEgZNeZzHidBai5/vntnVrjdW2p0OTcbb5jYTR5jc3pc
BufUz40EdMx8nctWHPaqwMPfQlOEF1rpN3g9BiyAjoxp4wTxWDZXk9O7PqoEau7PaDAUntpbPy/v
oej0O0iOGM8MxvHf8JSM81Kvbge75U3/HJ+yk/HUhZpfPNQYS5cNBwiuhjNjXKhxE3VY6cCenM0z
mSLb/nx5NSKPMKEz5KKdBEZOvvIYF3mL9il7DTpqlKG1M6/a3Zh/u2xF1EcCIzBkjSyMOGC2lYtb
qtHQOjFxw+mQiDRJNJjHuYTWfHsDHdxgXH+4XVSoB1V2s4oMs3YZ+kkYDGNDUOce3xZx0SwDqk/m
pAOAV2MWyOl+mbP15A6Db2jj1aaj16nSaBhwLvD8lmQQ7ANxXsp6I+wBjIlekw+bZtdNiqLbWLmV
jCeqL0Pk5JqNeov5IXdbmZSN4Hu6CCUg5QI0460gELUJ3vNZjHeJnd0XFibxNkCwV11y0wrSdOj8
agb+wRznmzKFm3VuXZpZBa528kIMLXArJTIwrgLezMVTMcreN/XxshOJlqZpmHXUAA8FCTnnQ25H
DVrYEDAu3atuBeCpulOkaEoWm/jPtTfC5c15apZpmxTgN48wROzXB7vDePkrSOdkPpGPl5ckON3u
61IgJY/JUd47S8OKwVqFymXnfhuLw4bW1n8zwIUPZ4xntXVgYNZubfXLnEkaM6JgiKDB0gImtwjK
l/PzNWCmaXH7pgLnlv3DCJKTGbQ3jCTq30zOiIrMqHGoLF5BHO3NhLy61EXtlAOsFVEFdpeQWdzu
VEDTGHfwGtCwe/57POwdvTTX0PAwBnIBiiImd6kpdpYYywpN6LSyXqx1u2+LPLz8sQQXGq4VHFsC
tAcAhFysMvASVdoRq1sPs35StevZ8JT1fky+XLYj8rq9Hc4pwOI6oOUFYWZlwfxC5dyq2ny4bEIU
9fYmOLfoEwi/TTNMZHlRXU2lc5Mr63iz5arqVXpVSXZOuCIXU5H4QNB34INs69rtDBq2yi/an5n+
bKyS5QjdHHf+PwbYD9i9Ycx0NkmXTmD5QVtDRX8jO6FYfsVU5OQALVGgw52MCjNTh0ekOze2UNJZ
Vb+gn7GE01B5wKZrmQzXKdoyNkNKkAwhnvKzlvayJs3QYEWrAhkt08q+VPVoSkqXIo8mrMttoyD7
FooDkZ+BoiKL82rOfmFeb8VtSj5b3eNY/XkyCD01YAM1HdVzDOGf7xkx5pGSfgV4iQ6Fl6rQ+MvK
0zjrd2tHrtrKlTxqRbUyGITMH8r0EHPjk3eMqcbTam3w8GeknZF7z+iuGOmaGTCKkAlThOxlPTyr
UADSozrK7t+lNXj2I/iT3GRlM8X4EX3TJ54y9J7SuxEFbMFJ7UfX7UNrgl5sZvrZAM6mmhytVcZw
J3IkiBUg50AKbr5hXczbnmLmALCxXPlaLpEzSgnSxBYI4EAgxNfBy33+bRPI+ZqmivPQfKa6d7uG
ABKGmQ+ig8a7Y7An2YSm2CDoLxjmACvikgA7dsx8s2AwnY1TDGqtNpVgJEVE1i5w4v+Y4NZU00K1
qAMTQ/ypnJYonx+IXQZrHsXgWSzrgzF8UTNJmBQdx51RXn2w1OpEQzKEfiyYWgcnubecX3OufkqG
NJTnHqJBWxdJN0OOsScXf59B1tCodQLvzKGePHqOu+nhZObOQxFDN7tW0qbx0rxbH5pktvwuSehH
O7cBGiX1HKXE6R5cqFsCppqnj3RWKIV0ffmjLIvyKp/X+I8bIHihoD+umcTCuCV/oBXTng23WkAf
RKN+uraIpGP0NqqjboLHvgY0CfoQfPmt6FcLHNxAchLaH8wu+8tYlJNby8je3/qug1XgsQM5UDzo
eDQxhViJ9YomtstPjXtnyKoWomVoqFhYuAsJo2Y7P4xuywRQhg3a2m6CUtCpB6Z3/HNHdZBRWvj5
YGFmfa9zIx0wey0Y/4H3afVwzEeAzBOfTGs4oXAe//ndcW6Nj6JVuXXzBmvGdJ2vz2P5bes9F7rk
UvQXq5Gdvy7OLXFp0WbO2qhQgLAYqbUFDdVh8LYEvIGbjyHmayvxVtkcs+AUwqbOsGagGsZtxdft
1nHSNzoym4yqpUeHo7olW0BsD8bBkKh7NfXmF4zzP2zS2Ye3iSCsGzbEbAywWwJyef4lVS3GDTpj
vGi7z29G8KAXIaMtdEP3U/5s/mCj27G0ByzyUR14aRCioxD7Bv6N1kASTyAd9ufaOmASPqjM9WHe
oss5rsgKsDRsTJFgWJEPb6TIa4UWGi7f7V7JW8/eTkktCUqi7TOQZSBygGwSm3i+ff1EE2OtY5TS
ir8cJXSSJlisz/iX5J0oXstvOyyq7PLbYRwBZjH0yl9qEAehcDsSO+hqXWKGBQfe//fL4c71Oi09
unvYMmomXuv+1MZfjvOtak71cDN1pmeakprB60e4ZJE724W9VvWWYGEscWcVViYmHFSP2SfW6AM9
IivddV756AbtMf3aX6MREsVP6VfZFK2gEoW01HDhkkjr3xaCynYFCpPglygfFvRUMbMbaHf2Ib1e
j61k1SKv2ZvivqYTF+mSqzA1N89Wea3kvUeNgyGTyn0NHfzm7u1wn7MZlznuLdhRH+0fONonxQe2
+dCVXgqNWcBOP14+ccJ1ARkD4WSM2L2ZDsbm5rhhYa8r1hz8o9fQ6b0hk3to+/n5v5ninvtzCmCo
To3KH0dgPKjijZhYtH5tmky4SnTyLBOxEfkRhM34x95Ekhii8jDUDt8bpvlUxR6ZZNULoRXIAAA6
D6XQNyODxhLP0B0gOAaqfkzpHNaaYntk1P8YvA8n39nhMudmKUylILBTk/oZOBxvG4YDSAYlYVGU
5CAmgogMIutQMeMcbzMgDOFWFhLZNLkBYuFqy2WFVJEJFG6hb4QOg+Hw30Vds8JVFyD8su1QKIdS
1jt/m4uj54OBHjCdaxjv4R+sWtHj0eywWdGiPCEuhGRZfUOPIeJY0Zdanz9cdmhB/w4XCO4rMCsZ
gumRXO1aN65AqEtGT6V3LloKoLDQXopD4RwMiL+5qJ9VYGmW+Z7g1IJGCGKoIMczMCjAfSw6ralT
9TF8Qj+kmK7MlZtu/qIpPyQLZEeSi0agaWEE8lgnQT3y/A7Ts3oF2qyk/pBDfLeJYtDhja7naBDC
gmxaJGvNCIpC+HxAqeBJygRD+AaUUilVk9eUogQArCswp9lBv998JoiSBLJnttAamEFR4EJt6O37
IW/ABkLnhkJiKT5sV2zypw0cr3rALF0g49GQWuOuED2BMlXWw9rw+e+1WVfrl6HzJmzleiwVSWIg
toeG2qtWIPCuXGfSVtbM6OeO+vEtE05mvOFzVF8x9G72DgYm6EETtFw1nG40tjhjPTGzktCa+lMF
OpJqjvr0ptA+XfZHQa6Dh68DVDJ04IBE4x5KReJg9mzCisr63qRP6vBTAwwadIXZVng9+RzLWDUl
BnlIzKbqq15oLSj3jGfTV7OHwXhIlNRTCBoYDqCkiYw7QGaR28excsnqzrCYZt1jUTQeyOiiPks9
W4HqtdE/ZR25qS1DUuuTmeXu5q0vFBWSBxScP38L+RkHM4Jk1eHyBxREaDQbWD0eJX+Utrh4Mgzx
am4WzLQltlM5UlS2xjZK7elWyyTphtj/odaDeTQkA7gSzoNXXgFN2hdwSXqz3dCoOqiIJJCew9ke
r6U8nuzD8KES74l/rHGneyBkdHV2ANZT9sRY+oE6+PY3a63Uligs721x2+j2TpFmMaKkdu8cUCK9
NQPl9m/5+n9Bks8g2PzKDDz80CBisqZ8ZpC6OR1WvcdfBldzBSJIxtUMolBvlOTY7GdfMsRuvd2L
iTbDqq4mDGUrwcDOrzJdvEw2yipIQtB0YvTnuLNRkuJez/Wck752cMDK7NsyfnOTP8+jwGWFvBkc
0Kytxh3gMmWAMIoo3w5WUGXP+kr9Pz9EewvcWaVbUcauA09TyySqktVL65/gFDbao4JSzmVbAoSb
gwYa4+lGjQ0IJW67cotMmj5iu5JvC2jbq7CLvRRVFiYa5iiR2gWrDnUGRg0mS3LefilU9ACrMSwM
8BuotJy7Q1U7Y993KXCk5CYvXhoiKRi/dTf8fZB+mhiMdVCg5JaG2ummLTH4GGfzo71tKNeWHjJU
yTUssgKMOQA16KK9rdb0c5k1DRvRXpNS9cgGTb4c75HBkbH5iQ0BowBACMPqc+GODkpBUfnDWDs+
FLXmcHJbj2CO+o89ghEq/LbDfRZlSarWpbBTlHj/uzXcIQntu6nyUG/vPKaWDsijE9IfquQl9Pb2
OLfMdmAXHzaz79x0geV5ioMxBd25ivGk9omC5SG2f1xeJ3tWnQejc2N8MFLdzCYDjOnNM1UqL3FB
5ZbVQRnPQTlErqy9K/J2grcR2GAQmtBGPF8cRuK0lWjwxqR5sJLUWyZJsfztm+G1uozuJ8HEGm6q
cwO1ntGmBwGHbwBj4mBgKDUzvJReMiOWuLzQEo4sY3EAtJBX33FAcuuOOiiJBvfTUj01zf1W/yCd
5AOJrSAkocfA7l1uPVU9LaSKwfFh9I9O9TNWATtyMMb8+bIfCIpM2DcW+pgdcGRyE0rpNFejUuHD
DBi50SIEv1N8U11pYf4oS4+ER3hnirs7jGTK0UaCorKtlN+beHxCVdKniSO5oqRL4m6QfKpI0jZY
knkAnxNu9MI3DvXVdit/qcqWxLm1WSyu2cSgNy/jkxFH9Qbp5sPlLyQ8qchOGAmGAyQmd1LbuVTb
ZQUtXL7+VXSO15rfYnrSxkNihNafq0DCG3bGuEujWWrHqV1QwzntD4wodrLFCMPA7u+zxe5iXEnd
zGpT1NlVGnsU5ZiikXz9t6k+VoCHGsPwgRaaB3a4iqY3OE01Pr5zYjrTXWifoPx5vPxVBOn3uR3u
nsjLlOJtCkQ340nXMKqWBhlkPpRDd0giGZpE6AOok7HKAXIj/mWobFVuaSNKP12tIrChONvR0zg8
IhX0em3xYqWWBDnhZfTbIv80rIbRdGrLRXlfd5/zZHxRixvNPRXOaaLR5a0U+QQDedrwblQaX8tQ
O59YVLAO07VGjbbODiSNLLS0L1sQpHlQPEBbkNUZAQbk+dZnqujqmoPRdtO87Ft9N30oUQxxftpf
m2dG2mwe66A5yIrqgmo3zOoE1VPkExauvXNvJ2uVZZbbgWr26xhWT+NhOGJy4omhO8pQrhwo3Mid
OS5SDLGlGMqIwwUgQmhPVoBW+Hs2kr3NDMi1AcPHhdaWtqZVxCgJmhiTw4RmcZ2dKt+CksQzU8wc
IzalqVzhfXDZsCjO4qb9xy4XZ+mUoVBpwW6/ONed1X5MRydCa1cSa9kO8VkRCBxAqoUKLo4Zdxka
q7Gti4p5wzV9Af6gtMJhwmz99OvyagQ4fjjGzg53E/aQMp2tEVIOS7QElg918Af1wb2b/DFg/U09
94uXyyaFvgGdTItAiAuABS7wVq3VJRg+BAR9SgPSOUEqexkKysVsUb9NcBlLCroAJd1AoeVSb0Xn
2PST/LVpZYBz23fwjFqHfyGbLXSN32Yt7pttrep0TQOOo0L9ktiqB+6hcJCpSgqNmCDTZyV2QG85
/7PyvM9IBgLFpv4yDS/2PHoY7XqPk++McFdKvyRWnDOOoYFoYQxgFDaygSjFOzxhZ4ULSsawKnZB
Ejxo+9LrjWu0qiUWxHFvZ4ILRM2QLJqu4A6eouqaeA5K6/Uten7gRHklnZLVnoXHdmePy1piLGFs
s7j21SXUaVBsAPQux/d0L+HhtgFEDtowKBtwdsp4S7KO8e6xebjUN67pBonBxX9FLx/cPJTVCIQL
A6bMRXHCYBJ65xeIZrVxt1kw2Bpq0AKY13WYwKdfzNWU+J4wn7F2prgAkSpkUtIRppxb8xeS5msX
5fTk57+DRotjBTSkQYkLUgSdHyvStEpX1BWBdkKzgGC2kHF+0O/0lwUmbALJjCRI/nwWDF8PFOwq
k7VBPYTfTNKm5aIjt9XST4p7iJPRd8v/aoTbRlr3TpNZMELAKZxD/mSwIYEi41B6vWffXFS7tXCx
Fjr3K1hxEWuJl37MfkF4pIaMDTpYV+VLH7EEYzpN4XanPVaAHKP94sffLocR4SHHTYIxFZTOkA5w
IXF1jM2eVjgM/ayfMM7xfYPSx/jDPhih/qIEsqqw6ALbm+OCo06WhBYU3IkmiSN85KsZo/SXlyQK
8qx0gI4nptkBTj0/bbmWr4OtgA0NKmlJd9MVHxwZBZF415AQAv2KzqbOazg0RjHGi4rJ4PivPmTi
vWXgXHUJLkg9Wg6FlI9PEEHQArTRjMD4nkpef88uuc7aIR7HAfaKuPdxUQK8/bWGui4Gq/5481D/
QwqPSjqiFQ/bGjOrstOuBLlhd6VMd8UKxiDJ0070sD+zwR0upGygAVBho64Sr6hncFo2Xlkc1OZW
VQKq3ND2qS5O9nR1eW0C3zuzy522LtHWbUB9yTea2euVZ62t37N7eJ8gxqOT84YWb+oBVNGmCuUQ
u/AW+6tmBWX/8/Iq2O5wMUMHfgBjsBbBxNebAzvamZVrsJHlkA51vxndjTMfDe0jO0lJKgNhCzdt
Z447sK1BqVH0NTzPNgNcqIEzZn9e4j5bEZfKDAqGeVVmQn09sPP8ocmOlzeNnflLm8alMmUcN8Za
4dNr692q345JgbLs3abXXtFuwWVbAog3Zrt2W8YFoAaXR7sAIuA701fd8pbYChQkz/F66DFJpixe
nmOqeJZ4tyDsnVnlTtWCrKAYFiyxTT9M2seceNYocT3ZLnIHKJm1wkwmmFDTl3KExlrfelMcUfe6
smT3kmQ5PJ1PXFFDm3RsohsXV3pu+cZ23cUP2rz6OdQLiAneSXSXHABa+yIJLKXzMmq9EGp8UJo1
uvxJZT+Ge+g1pt0tW4OFJ+71CA55Y/E6KSG/zAj3KHc3KzUZssQ3utOSPelW4Smy9ovwHvntmvy9
lcZ4ABXMSSZ6q6eGp5mfq+beJdnh8oYJowYQOa/wVWgQc1lF4UJpKyct7EzXA4alUol7CPdq9/e5
qESMUptyG38/1icvLqAkqjXh1LwjW9FZDRKhVgVCz2A/Y3ft2nOVumqByDTYg1eR+qZVjU+Xd0p4
pnYmuMiUgj5qtRXIdS3GU7O9tOhX1UxqrxxPeVW8x48dwJbQToQyJJ8a9cbyf6RdV3PbyNL9RahC
Dq+IJEVRwbIs6QUl22vknPHrvzPae1fgcD7O2vdlXbWucnMG3T0dz1H13oSw1HrrxodkDDKF9wYy
VQxcvxjTROylG9SnmTFhY1hW2zoA7twJaNtIrfE4CfGzOGvfr98dTxT1eWpxEmplIJhpWmqrTWlX
RulYXWk3XIgk5mfanIr6TEssK6YRQVTZH3TjmBDQ00hy9Xovjxwvy9TtjSjyUzZKV44VZlzkBdDL
Y+uv7a3S3RfJ+Eea8PmV6NcCHeVl7aAJoRkFZjs7rd7uM2X9k4BocxbqxUh6BMqFQPxAs2/1faz6
Pa/XwbkukyocZeJah22NkHiI/LV6lm5N3tgR+0H/PAVNuduYSblOYY15YADzKWpsJ3oSDNNNG/sS
UrTyJg0fK4lnSAw4fcQRG7HUg9BHUltWhDtbfAAkdvwEOr8b7HA4P2x5sHWMWosYEkpku/mYluPP
1PBulnLiIgiUl2ohyQYIwrolP471qdNkTjrAfCo2p6T8xaQnPSkiYGcjDE9z3Z108/eRD7GqrgFB
AINBhOGX0sKwl9NFHaTa0cvnfvXLfniuDHDINyEnzGTd2EbQRRGzU7qoycTayedfeifij1vVDN3r
Xo/VBtkeR6eikTaUxcwsdQQKX/rX3p1d1WneogfTRWWpwA5+aI9f66/y43WxrO9EWnLYhUb7BaMV
524pt5Qsm1KAOo7I3sWucwbe0BPLnW8l0D7WkJoukSFB0HW7RTNHE/xCfZ7jzrt+FKYgoMxj3Q/r
UQZ9gUNRwb+S3HmQOs/EFPb4brZ3qcQDEWOVCWQUq9CsAhIpiG2pLzWBuj1cajT8JmcGmSruTguy
PiClRrK+Okme8fv4hND1jUjKaVQoroSaBqchj6qbYPBlzg5y+FyNlpvNvBIxU983wigPMSg9Nswb
oC7GBYiPk9ptIsGL5IWT2rAe3+2ZaBdRYJgIIRRcxPw1H0IvTH1t8XVVsUeFk4uySppn90epeZ+V
cl6vSKURfiPBJpOLhOJcB06MnTxFTgoCEzDw/sE7KaEvhrYLhv4MuiQ9NWPZWyS8GDGSX96a5p0Q
Pl9XerYybmRQT/4yzaVQhoAQAy2A1++VXXZb78hMJubW/TwQOBAATH+xEUc53XSMFTGT4HR7ufOj
qD4mVcmxY6YIVN+wYojoC8y65y6pE4p+aVagdYl6dQojrP3zcAx4Eqg7U+aok+pOQXQuy8mNgQlk
L5Gq8U++/uYc1FVh5xwDeG3SOnIXDl6qy5MLhEU9wBCB4F7XAqbFfoqioyXRiFBqmU1UCQzxYRRy
X1bL0zqHnI/PVraNHMrzmYUeFWEPGEo10F7WBNj2K+Z3tDfM3mkHDf3DjFey53wqk3J8SmkkXQMU
H0cZglU07FnlDUmyH17MFssWlrkBBUM9UOmsjJJeg44KM3fi17BtUr+cOnNXoQLxWCyYaAyHNDq2
xtQFGsYPXVMAPUbc94Y/RErvh7Vk3sdSbT4M47rayrTy+AmZL9vmF1IWYbUdJjwbDGFMw3eMD6M+
eKvlB3HlxfXsy/68CcouwrEDmXYO3Kw8e4uLfTJwLJvp8TfnoCyizOoGEINpC/Lbgy4+AGWwS+61
KXStged6yT9FlwbJwPh/PipN06KugqiUIMx22rVy8T6jdGETBtkmrfwleh2K4yrsrxsh5/Zovpaq
zfKZEPo4WfWXEvIR5Hn/PmUKnV6rrZQDnXWQxlug491kXc0zN7amEWA1jPJi8YqyhUbpwOxr4AzN
hKdY8IT+tESPeTy61++K1dGUwY/xjyBKpdXeGuWl04CR6sPIsLKgulpAltdFm0/Rzta7T2GUXsuK
1qxiDr3DyLcjyQ9p/pJ3j3lxqDCGev1gbE/8KYpS8WkQBuxdA/B4EcbdIChub+Q3Ijcl4XynC+iP
EZFpSUBYl664y8P3IX6Oh+4U9hyL5RyHxhOU4k4S2xlyVoyYja3XFcLdaPCeFaK5l8b6z6XRg0sG
WIckIcKlxXvREb3OCffKY/cxiCW4wtP1L8S7Oiq6rQpQ6AgEDHRK+mMtt04zpr6oPJsGL1HgXR4x
6E3JR+1WATt+kJQMX4dsn1rf4iq4fhiGCLTVUMNEAgwwQpESIcdQbCsGhGok7yrgPizLzSpq9nUh
jBs7E0J+xOYcUYeZ0aGCkAxYTFUPPJtiwZDjyWhyjlvgSSJ/v5GEta1SnSZIGoQoiMyXcK7tQs2C
sv16/UisR//sTJT/keZYbVRycdmv6KT4BEYDg/brjeC1QEVvjtahddIH5ZUjlqHpZ2IpTzRNYphb
GcRKWmdnxmESVbczwasynqz4bhT3nZzYuvJcrwEWorzr0hl0usA822gL5ZzMJkb8bkC6OdukwV3s
CNX4hB3e0g7dcte99p4Q6LvYU0pnVwIDg/N9ZaKPlKVvfwE9uSqpfdxaSJ4dtUhtYH7Yy/i9B2dR
Xj6Z4mtneqn6YxVPNV7rcDyWwmTHtdcph3Y6rh2ivzB05PZVz0eQUj2Zo2b3HYplv4/tc3ZPH63u
jRqqTSLMooR7MtTv1fDYNIBF5pVFeDdBveaYY4zMJYGMRgMFOzAWksm//rlZHfmzy6Y83SiMlrGU
ECHq+m6qE7toFbtSsLXdY17pVUC+UCDwkqoEREU89jq2Z1KxQ4U4AoAqlCnrwjoYS4uiWVP8Fed3
2RCjx8zDw+QJoaw4WrNQVyoIqcr7GdAbUmyb4uP1a2TLwPyzivQAbArk7zfKUJRjaKwZMl6Ui+2h
PMr5gwh4mOtCZEaIgm/1KYW6LkyI5LU54CRjO+wG7aEfn2fxRgO0TgOmkHxPkAR65S5Uv3daeKMV
N42Arje4gFXHWJ2+PCiT1wLSAiwZwqPZHvpUCEwLgyvWak85rxnO+7XUvcezJQlrCM0KxRJw6b4l
78Qq9vN533ScxSviEWmPAZQVGQuNJkh16eaWnJvVPCpYzCyUBnT3wijoXpmqiT+E+vewB8xxPebS
aluykHEWk8mdX4gGRTaqUEAhwCzc+ZevME04mDlEW73e2gAilGw5WYcAXHXgHLcq3kAhyyVYACBA
Iw3AABewl3kErpspHrDvmChFsMrC9xzNMA7SIfHx1KFUERBOZJwQcNv0KJCAkgvAvIGLRratSz8L
yLZ1G/zBOtGZGOqh0zIJG/nWhDVhQL25Yt83jiTI8Z2VZ7xyJSuXAP2iqpC1WnQmP0CDNhYql6u+
tiKO1P0Kg87G9sAJlB9u9VQe+KNuH1RAFxeI8Bro2iqUg95h6cvCirHzUzotViEUYbdmIgbfn01U
7if9LSq/VEaKLeIgT/fq8F0vB1tID112MtXHPHqT5cIl+IOAvnSKCY2E5jBiKq+K7BBOpR4bv9Lf
1fBF1nba+EXV9tf9jHTx+REj6hjHR7kfbUKsCp/rdDKXsRjqUulkCyF1E53qEZPGIjC81h04fHed
m8qBekf2LjKXD9VwWUEi8g1SNcevwFI3FYKoKJO0c4bwAriAnurUdyj6Fnb10iCqPFX+tJt5QwuX
zyARie05/AHMEnyz8yNbS1KKYi4D1gA75DV28cOdFRAkiog7B3nhMSADODayhGcC44P0IEYjT4Ty
Ce1qI30DDJ3dyr0NMFs7tv7ifEfydp9pIZEE4D60IMh2IC1pGKY0rAWdwIdEq53tooPuag/rL8np
CcLG199mLKLkEd+1sbE+SrshUSGvELFsa2E5fthZKS97vgzLiRjcHBbESDPsAkYnl7JayCyy76/5
ZkAw9bC6Bchu4esA6pk2aL7p3s/rd3nxwJ/LpGngxDHPp7mAzMhCoIJS27qfCrN1MX+scbqil+h9
lCyqgFoOy5LJERSkALvlvnSbr5Ld7wnSluaV7+Je/rG4I9lSkxyLk2VfvC4fonVTJv3Sy9esSFKx
rAyzdHRFX70pFZJAkH+b+ZQIwdsFEyCQlTQ4UGTpQt+0Ib6fMbt5pHkzgIm0QUFmqvw2ZxtkEcwl
HAatggu0AyFSZbOVhdJRmrsQlRYsHMlhZWu8Fgvr4oDVB9wQFY2PC4cPbI2+i7KochoxVMj8S+43
YWO517XwchyBHAdQaLBpyLlAcF77dATYBYheVmF0wbobj4ufKIEZvuvdvjb2uvxVF985QlluBLYm
YsVPh9Oiv1fcCYmRhAmWQV6qxJljm6yCJM7qZD/jzlZ30RdeCngROuKYW4lUoJvX8xhlHSQu6jeh
fU2AYjOsqWfJsV0D8fv6+RifDu1ZEFSA5gagX/SIR1JPZarEMO1c+ZWkbwNv5Y7hOjBCBkWXgECE
aiZlzpNcgOtXhWqUa+qbrXLQM0fIS45qsE6BVwO83Hg9sNZOvdmiNqgoj9WV00nKyeiLO5U73sU6
yFYEFa7p3Qo0X/gHJFKp3Xb7KX9PRQ65AONxBMDb5zGodzhbldDoEBU6qvSarL3dh7cKJkBB/sNJ
ppiHwfIDcDsABoUdiPO3ag0Fc5lT3FcjDHvTOlbZ6Kvmz+uqxRSCrUcUySUFboH8/eZBrK0iBGtZ
j6GJYRxvjVhPDoKZLwCArus/0GJQZBAVg40iajsXFYF7GdP7FVAvogfsPTQ8Jg6WfqmAfcAUDbrU
SHXO/30jq1SUpDA2ny3jTdh0wSDz+u+kmkGFK9i0/RRBfsLmtkxgxopZARHTwQyyXeNgif2YofGe
uXzAfd55qE/TaimA/sq2wre41QbBNrjbSqw4BWjJ2BuGNeK1o0eCyigNTfB24TxOu0fAfNDA/S6A
tkI5III+iS48msuLwS4THbIeBb4KeAGoNXDjzm+xa8PayPMBvvNgPhg+qVaqdv4uutm/wPljpQpn
0ijn1mVrqPYZpIWGox7KI6ClPugUScrYvU4+vB2WmRRQg8Te72/wf2yCAecYa2gWGTk9Pyo4b1Ql
JsIJ0Kv8PATjTgnSk+LkBwC8cAyMZcvIC1DfgXXhP5QBzI1otVU8wWEUmat13zqt9QYe9sFl9ZUc
ySKvPKIVEJ5Q9zmOy1wZBY6kfDFUr9437wqQCUI3uBdfEkcLJgS4JrB6gNqY+LzaAltjN9KJhW4s
cOwnEACJkD77yD6R74FS71R8zZxkLwRzgDod5g59Xr7JulmybwSYepQccMPnUoe2SFV1xM1KheVO
nXwaV3DqGly8NfKFaP8C4jVsU8EdA/6F+oKYysPga7QQYImPqsZbeC/f98ACru7VnR7Zyffr3p8V
rWEOHs8ZYCwwz0lT/UxAA5VyCQLTfbsn2gnYdHf1+sDYcySxnk2NcFQr0B4M6VHP5jKN0ppomEOd
nDCYDhNAtwkLu+k2br1bf30Y//73wTChrIQGAjG8SEJ6yv5ULAcpGYZiHDkoTgSmZQ1IfzaCrSNt
5tgfqypwJo0KP6AcptWFItlJJhunmSec1HvL6dxuX91Ffsb5eqwHQjew0QW/AvxhOurVtVgBvTiC
qDmag7xL93XHy7aYCrKVQcW54F5OwLEBGUQj0Wl2gJl+IBmsySmQsg9jYmvMwhrhRXpSm4JaZAkE
rdONAOJvqXy/roFMAQhuCYA/pm3pILoaqzoBxibCz145Jkl7gNbY10VczucRddvIoLzT1A6lIIaQ
YX0h2ARYE3xsBBsol537t9JNu+q7kbjXxfJORnsNIx/ECtDGDriAbMCTnMYkeb0ugpXxI0TAJCPi
Nmyv0vVWrQWW/BxCxuSQegZGs171n2Fti/c/kieA36AOld4iQFEzW/rJkc3ItbDMClBUcA9hWJWu
fIF7Xl5FiQz2olG2Bwyl0+7A3CPvldPkr974LIPyOXckxeZGSCzHj0IOYFmRWgKMi/IfRZUteYH5
QIxY/pKHwY3Ch3BMOWrDFGKagC4DLxnKsZRrlJMsqkPk/OD524/GF0PwausX5w7JC0W/LKj/q6Cr
QanhYvmzKTQrklXc4YSW5Ef5cH00HmYP7IMeLzcmv5eWhcuScWcoIqI4T72W4DNUzC7GHMTU2F0f
BWNT+GYcO+YigYFIHnxkHLjKlKMorHvcyqWsTy5lM7VyyF2FpwzY1Yb6pFhzcP0m2ULwZkIhEWnQ
ypjldVQZWkJWTpddUTSBNhuOXPDcIUcMjRIzK0tbFXGK7aH+0C6dLZsAjRR/Gw0E/grTUcj9gVGN
ghrlOYp0tiYL6IqOBc61RJE9bJK4mp5z6oUsB4XSEzIN5GUAyqAUAqS1dadb+DCmfGiMrzlv8oYV
W2A8GUkMDgLoFMpKUUEbxLXD27GMy62U5fdxhUnloXGtTvR///PjrpDDki01DPee67bYgHYwWoG9
oFhBlSAO9OaE8xIyw4itDHKdmxh3KVDJyhX4WhJGyI7xEShpp/Vg2qldvvGQTZj52FYe0cWNPGNE
vi6TMxHIEd1JfcEZXrVABznYYE8P1y+Q1cdAqEkgpIB9RJh0zqVNbZe1UmqQkCzByBxBzsvtHj4c
cwr767JYjghfCq8VAmrkQ5ReFGUB4DwR5EbpPtrVwGmTgmafH3himM8+0KqQ0n6UV1XqSKhpCEZa
WXiAX6L3txlUa3bs6i6YoBefvPt1wHOxl+hOsNytSMrXIQvTrI6I7DzjR4LNqxhospin9ao9AJCc
aaf9Se1jK5HS/Brz3p00QqJ5u/oG6gSWB5qLQHNIjYCXyjK/3OZGKRNIkslU5gTPVbrHi3+XBNle
9zM/5bTGuddIqX6dkAZv83GNQ+F2dufEX4DPj6ZrdA/OFbQOeSeTGUcD5ZCOGQwUyHWTfu0HVGGS
TIVnVwNUxx0M0j8Id5JboRIiwuKBHe6sN8QmROxXYh69A94ZueTRE93wO4YpOEbCcM7b30OPGEfg
tzNaC79HRyezvxMm3h0znrIzAZR1DEJo9WULAcmz2SKAAyPBV8xF+pjX0X3tUHqZmwfcqUWWV0NZ
S5FQNLeQdNKY26a+mIOgA8hDfVAPRF9NVwrCu8j5N2wSzDNuhFFp0lgkFhh9ICwTd3P+0qVvZsLN
LoiFUXHV2Ykod4YhKKPNc+zg50frbj6C7PMeY3fu6uh+8YUPHs2K+c/kUemsno51Ui+Qpz6IhxZt
vtTv0GOPHemmCFQseWqH9gS+bESQHJ1kPRJnookRbZ6kvJpU4N9CNKmbAUTBbm6ByBPI7nJjetcf
CZYPIE18kKZj9RwIkZQPkEZlyrMGssyv5JiAynNCUB7axYsWCEF/mwe8xJ0Rr2DBTwP3CEru2Pqk
LEIZa20cRQAdxH3qVX2+71CCHYXkqNTR4/XTsRRzK4p6J5IqjoxJ/QCHmNwkRcmzSB2wu3IukeVE
AB5LUmsRHW+64V0boVxlBIugNlZ3XZqXUZ5er5+E9crqGxl0g1uelaFSLBxljdw2gSLCUX4z3fxX
V9klQC/xrQDptfLEEquirY60gMGWoTIYGNNkkcdGRzcEpBxHwuxM0BSTg3JafMmTdxH+22JWgffC
Ew2/JpbyKH1ldOAX/RD7N8asElhBfuAGfyynsj0e5VSqKdcKqYKczlMP5oHQLgAOxgDMLKEXX3at
5vzJd9xcKOVWViVuWnOBroB64UHzCy/1LU8LpDf1bvSIyDjoeR+Rd5vk7zf+pIkmMUdhjnzEei/9
AF+dD4fmJ6R/A0aXp8Gvd4Mb7+Sd9ar95ByYI/yjxrYRLtarqHYEzqD3kxNhHNQPhRf7CqFYJBPL
maPfoYjhImy74akR27uhPigjNTLAP0T5GrOONDFeP24bI+/k0Kjl3Sunzs2eZLfCu8HbWeKKpHxO
VBtSB4hnDHw+yIfVrf3kgUy/6La12B8DS1xqXOZTJW1OSQWnGciEiwXMrfi+2PWFic77xCuC/1La
9cA+y3U7Se064L0fTA+7EU2FqtIkYoc6heh8DOL1Uch25vjM0SCWe5VFArdASDEQkZ2rL5am61WY
caOd9zcPEViHvQQNLN0Xb3KndXn7scwHGHhkSJ7QEwaJFOUW5ESd03TB0K54SHb1lwrTFEDyPOp+
fOBtNbMuEB0IzNuQURs8VueHM8dWk9oZF2hAP5ryqzp/SXjEeewL/JRBe9NFgQ1EkFGEX+LuUfyD
3jOoKT7/feq6al2Jky7EB1qXU78cxd9e9VVQSdv8+5TPnOcWGPYjfn+9+ul8l5ecMIFVczgTQGkY
1hlksAz/R8P6e2mHOtApfybNUXGnn3gR0P+jX/9cGJ11mEOjDauCA4E37ANCvXElAmzuCC63h0Fc
HP2UorQq6RifBHXSx9k3/tesFrlUM+gyYd8h+JWDvzoKluX5FQemLm9EUc5gBDBw3uYQFU1HKbwR
pGAdebDpH7X2a+ehDCaS1zBfyHlatz0iOHZSN9yn/oys8Qc5mHkTv0077ktC3PY1sZQNiWUrS1Xx
cY31fnggKqIUdnZMngivphn7150e02Q3V0mZlDEKtaykEGcJkSfXL9Lvk1wSo9pIoIwqike1RTCC
pG1+F4YEaMs3Ono114/Bmj84k0JZlpa2YpSRc7Su5Be7cj8es5t5pz6tN+pr7U3uAhRQu741UvsP
4NpxREzjYaoQU12X87VzKwpqNKO1kOitn08oIYYWpzBEPjutFlsRlMpPUZU1nTABerk9xtGp0Cu7
F4MlnN3rF8mIorA/gYl1MliI/XYqkCmGuZBMEsKRYp60y4LJ/zcT/wy1OxNDBS9xo6vJR8LU69/7
UHbmlWe/PAlUrDJWYWelJCKrxfsxfZC4BRdGSH92BOqLhIlYLznanagwASf1B2l7x98JrIsMyh9M
R/ACPobTO5NH+aNMMEsLYFAIvtqHRL4ppHtT2V3/+KypkzMZlPNJmkXKhgnJX++mT6sL7gFbdsAM
ABat2huOshsfIkyAyDaBdeYdkKHiZ8IpV2RFk97OPQ5Yqn/F4AhbsXcQCv7CY5XhXSTlkMQkLq1u
InKU2KnywDRC24x+f4D67DCUP4qGdMLcM4Tk+o+ifhi4RBjkNiiHsBVAP+3yuFrhSmAcychA5+R3
KjK8bLfuLO+HFuSPpALXmbbBYwtnxRRngikPsSyljilGnAygvQfiI/R7wgmQ3qBwHFzXR1aOg74w
WN2whwr3TsfHYgvAPZU89PFYvcmYDNLl+OcY5UGvj7+itTkoYuunReVViRBoUu3qVnos1sgrTF73
i6k1BM1SRnkeo1+U+S2hNVgd2a/LjZ9x39pYnbXligcHzr7djRjKAi2zxJhq0WJXH0yvBOqg3FV7
UJo4/AySaW8bUZS9DSJOJBCATmuWbEk/DOZ7rT7IKa+iyvTEGzm0vXUWRvMyHElUUEKaf0gRZ1aY
e2mUsbWYPhowZU9UckXFoQuEExlUG2/5SzscNaA7xlWZtSvWkhHNdIodz/dyO9l68XRd71lCAL0N
lcckOgZtKV2bi7nIczDGA2PtKJvHWLifeAOGTNPayqAUrS4HQRCIg5qc7D3aYdjEVYGgaYsvJD9I
/OgLz7+zygcEUfyfY1EK12vxYkbkSSYEZe195o07EZWS2FddeJAXUrTQJtv0Qo/bDuLdKKWDtZaM
aUMyU80WD9aufrH2tZvvZ1c6dk4VGB7xnurPHu0glGsqe3yOnMrHapZ7/csyX9jtHVCqmmAhpCh7
qCrpOq/uvrNBdDd5hp+8GZ6COrwXOeut7L8fEOx714XzPgBd2+1nCQkhqQmSfbrVJ0lN5AmO/tr5
k1ugFdc6i5078ZFX/2RFlZtTG9SboRqZIJvkaVeDcd8E7Y70vUkJknNARg661TCDCisjs2kF08Rn
Lo+Krx0TD11GH+BW4Iv7X7WZHrQvMVxXDsRIZ794BzYnuH8snzBzw4Z+NPvCrW//HUANq4pwdkoq
8uxNuanKBDqkBoS5ybgh6HSDH96tqJHj/z5ybpVMitOhxvbrUe4IblvRawUnlXMLwyU7RTxG6X0l
u2P/V5neVOnXan2+LpP1Nm1FUt5pkDJrTsEJgCGj3JaL1sYogw241XR9uC6IlTieXSbllLDgsBSp
BUnZs/hLObZwTWhj3tYpvuPkkpZwfiIUioXPf0x4Ttig3FI0RHO7oi+AbEtF4c9uMBsc+tl+BYBn
hUH9gYsyyGrYnp2XckCxNElFThK82sKIGtoCrgZ+0hsVELLtA39KjXdEGm0uk8hzSZSVzBiMQCrt
78L96FTH8pTusNDh8rqabFdPZihQigcqIJX4RUtE1r8hUCrvhNU1m73A3a1g5X7gj/pHBmWByCvN
bOkQBfRodGS7FJSBjZvtCeEN2RTm+hrity4t8FMeZYHjbMlL1eBME1qnsZNhz3W2R9T621PP3cZn
O+tPYZTtWYqJWTVyOBmZxRBkQbJXfRlEudct75L5Rvkg4frnEinLU9U4gXV/aEbymD3qz/KhfIoR
h7Tf5wfCHiTG9js6VighVr75L2AHPngyrl0rZX55mAmqkeCkrStObog/Ji/ajT74lUP037FwUQS1
t7xowAzBii/mGhZ3vY254Qlr/htG+XnllFGaRdQK+YQfUh7r/RSE+9ornvqAD0jw/7wd/0hSqa0g
dUgadSblRewUr374TEaaRju3pwoXPt3xyxYcbaILSoI8SqlOAh4Ra0/F4e+CEmA6d9e1if1gfJ6L
evmRmGWR2uMGi/aHIqV2pHv18HXVefBW/48/+xREuZc0m415FHGe1g0D5Ueya4L8m3A7IIIi2xXR
3R9MDm11g2YXz/Jh6VbCczDFX9T4ceZN7LMK3WcCKOcyqOo65i2uTg0sW0U407xjRHWXBCCeWjwr
KL0Sk3WI2SP7+jfj3iXladZoqvqS5G1da1t3YGDzSz/yTGQDhfyxK/YvwjbO86BSXie01rzSFpyW
0F7OmHlp/24Op+/hR9vUcmNP50RQTJkm1j/h6zAoRQ9jtu2UlkIEmUOb+P04fE1z2TYWkWMDDOPG
WpaF/ouuqVjap8dm62IJsRNO7hMjpmSQKPqqCugdELjVzDVee96UwaVxnwuk3kGQybdN0WLkmBi3
BEQQMq0hcp+Ky/s7F0NpqDyFmtRVGuqB/aO8BkZxk1Wc+TmeCEoVG1KiMHTgAwxkaDZXp0OTrA+r
kT1f13miXudPDkZ3QONFRhIlWfqYW9x0yVZDWaJOkAunS1s7U+4Kw++sn2EzB2b223iM2FbayKL5
c6pm6EJtQDZUWWIKQKj6NMZ1Y0vCwil2Mg+FTVPS+lBl4MXg0JtD9aWYC4MVgVNTlgNdVGxlXYO1
rVZbU7HDUiicLPrS2eNgG3mU2iltrc5t1gNRqs48NcL6QzTsh24ONKvg2RT5t+gPRto7qoHFHAUz
zudnkxIJIKcoxjjVuq/3JF5Gwpy4KjJ18bg6kdMHvGyZEaMTeIVPmVS6nNdT0kyrmcGOUaFwE+To
yolAL6UHyxU4GE+M6tm5NOrpTEwlRlMX3kkpq0Oy1LlbVu2h6aKXJCy/mJmFXKHTDXfQMDnQD2Xr
VWsRXDcLlvkZIrZzgEypAb+L8sqCOjbLSBKhMnuz0CRcKsUB5qvzv0mh4j0Z6OfRkgFxSbKIfvbO
0A+7tOFBMDD98PY0VDg3mNj3qDTMOs53PaKEIYhd5TH5WJ7NvcjnIT6zzG8jjrZzqRJjq6kwFguU
QBt+zBsy9UVT+p9LJ8pBOZcppxnJsomtQEo/Zc1KG6GC2xdUkHJpoj3H3NiAfAva7gwZzoJAnKgX
O7OpuCQoGaXYy3eXX/ErkIzR5gDtdorYfGcBzM6TvByRSe3y+w4s/7KVTT0GuTWPS9fjfFb1VMtg
Y1IPhSL4fdHurysk0/YMYB4q0HldBzjEuXeB/jWAucSzsxyaU3Hob3K7OQoBYXXReQsvxI4vbtSS
gCkFnAssNlA2ZnY60NV0YMaQ8itJbsiaqXxHGMzzgDeqwzTojTDK1NYpH5NOArZPOalYZpXNyVYN
AuZdY2udc4lMVdnIoswtqarQymVMGU7OCHeJgVVfdsRb4qmTI7C7vcLFQgp0pfh+XTIr/MEs7n9v
VKfehklXB8J3j2Ju+Cavjly+xzLwtIzOmSy/A337HCn2dZEfU8tXviK95ZWuUtYXIzSm8zIgOoAh
3l4Oil/7wEY7JcfFFX6ZdyVAJdogfkx38YE3tMb0NkA20rBnjmFuGkBvCVOh0nR8WUvwm+qoLnca
HHajHcfx6fpZmW5mI4kyw9pUeyyW46gT2I+s4xAVnMvkCaAsIgF1MRDsEYwZytd5OK46Jy5iJDgS
8CA/74qygiyNTN0q8RCIgRmQpKqIdhPoQxzRL73xr8SVXgGv+r/dGmUNlTKu+EJkqF+UfE146c2Z
EzGwbRurhsg1sBRPpxmzmldgHu8wiwI0wLB5TovYXo2X68dgCcHqJwG4xCo01ibPPaM4r1PRl+hv
h+ryTa+7n7Mu3OgCbxiAUf/FeulGDvGam9i1NAQFOQyWM3s98htp8buhOZWy7plrfaPNIAJoBkdT
aluVsWNeFx7a+t4IgNq6G7zBQESmpYWtW8m31VzfsSDZcZSUdxHUEwG4jCRaY7jtchZ1LBcIPYo1
8WIva82D4WW9e9u7IPayuQsE6kXSkTaNDgrCtu0PvVn4hW4eFqvZ/cnnBbCjgjQIWByUloKDJIo7
kqoaRnTT1cs70H+f+kz49T+JoUMjaxS0vmzgQkLpEOU3vfS0FBxFJTZMO2Qgy/33JB8QoJtLK60c
oHPkEcisxk5zQ3GtpvsijZMKevL0mArCvl1TXtuCfPVrUim1RWrZdIpG9q5QpM2BUwm3UqYAwZhc
9C0D7WfCA4Vh6yHSVsvEIBpGpM+VAzUopAWNBF7K5sdo+Ro4ERqOv+SJIFe9ucooSdtl+iiDxvkh
iRB5tdWXNB15kRBPDqV8oIac86yDVqT7yZtMV9kJj4UzOvNid/vhrvEJrwSKiNd1kZkWAFfuPzcI
rJTz461J3VgKCfYqwyUrAv2N8aYYKL5Kh26v3gy9LfNOylQTCSvnBFoBuP/kJjY3CrTupE8xPIho
QURBG/3eg3mfOYSjvPKBIctTEtaLClCdf+RRT3bUjFJUmoBt6/QR4CI/Fy7tOvH7F4q/kUCpYZ+t
E4Z9cqxuHiWfDN1Fx2pPoMEsbtuFqSYbUZQ69lJeJ6UKMOLKCp0iOaXje8F7f9gyABeNnStVuuhW
5UqdqSUpvqZd+lh0SWEruuwKjfHb4AB45gB29F85lGvP9NAQrBxRmxCmOzMDplMY+df1m/3tP0VQ
uhZ1ZpvOBcpN1iTtszIMmmJ4vS6CbUKbY1D6FRftHGHnBZn1j8mTPemGtNvXg+iT2YV/US1ma9vn
mShtq+q4G428I70wkscDaDsA/efHUHvHiap410dpW4vljCKW8c6r7XFJ/qr0vzh3x1M1yusZhZwI
axtnTmHfCCAH9KRd8XF7+p2JM+H+9rxxF86Z6G5TJMaJ0EoKuPOqm9kIXTWpveun4kmgwkRTTASj
aTS4g0VPbCW3Ejuvxt2fCAFKFyD3TUBcUUIweB1WZQQtSCWtsa1WF23wA3IeP/ZJPoVQL7o6CGkG
Hw5E1WQC2XSK5QaOgZIPfOk6PyVQkaTRLQWGruE6C8vyQuUwrrfq6knLPs+/rda3vOHIYyvcpzxy
4s3jsy5xolkDUE5l4ahpsR21L230dP3TMGWgeKIqhknWVimlFiq5ttYCZ2oq4YDXzpWl/LuwtJyH
lNj5xdV9iqGrwIswY42GLBcmWWbYehmB7Fd/bNLocZmwGFsvf/SQbgRSKmdICQYMFKiclXUu0g3U
oGROPMI+E6DUsLGI/yqUbyuTVFr1FomiVKdvwgRwSgkV7THagybXm5WZY0TMqjagiv+RRzm4cRqN
YtXxqYbFS3tv3ue+4JHJkwII6xiV2nHHh8lrcPnVPiVSyjFKmR4ZZL9d/T/SrmtHbmRLfhEBevOa
dGXbVxu9EN2Smknv0vLrN2qAvdNTt6HCzj4JkCBmMXny5DFxIu4lEH7rpmek/aCff424b4Jf+j6M
zesjPN9eGn+/6KXX49KZxIDg4S84qk4XKAW1e5056Zhfaw5/w9SIe/3LWhd2MkeiXXsLr7jecoj0
LDm6IcWTl5YucRORnt06pHmMX/IaJuVbd/Vl4Qt3VdUCk+gtHK9pPFbhh7KuOI9vBtH/+WYX3qoo
FiU7iTcTr2FuHdrb8gQBW0bW+HzXl490pwwyXLmEr1jMZbO9GBlUgwQWtZn12ZrPcxv8sPr2zu/p
lYDs2kpnx/bFOVqzK1grEPgFCwZsMBRlrqg1hNuAeld28nsXiVrdmbgJ8/UXK4XVWAThgjAWMflG
GzqGpMfJXOWVF/reIP5e5vzCX15o8sPQaM7I9ZWDmlT4O82uKfh8v2d/L3HhsQK7LuZwLeq4U0VW
eElX2Vm/3hby31zF4E/+3x278FTOom1D2i2YhmDYEO4UV7bq+zD2ywIXjskA9ZQqGCrW9cH66WTn
BlEUr3n7rhOGMPbaZXLFAi5H45dI6GhUmKcB0x44NyxIBQH5YFhXPPy3FwpY/DDJDHVwVD3/aQFQ
sIWGSwALEPW69exgg37HXhpcE9ecEnB6/Ys2FDon/1nvwuJUGE7F4Hag/a2RDFCRmZpfOTvfWtyX
JS4srnHXSAfn4s443rfq2Qj8JOg/QIV15S7+9gt9WefC4noUJLpqhTfttP+DOmVJlhn9ChW9/Dlc
+v59wEwIkl2kgpdorH7pO9Oo0Dm3LCNuIzjQyoR4Wq6Ka2f1e2P4e6XL+8EwnEpMqASIfqGksOd0
Akug3db3EmqhBdQD/vxm3+/g3+tdXBdOv3gIn1FQ5O3n6nFILxQERD7Jn1f5/laChsT/buDZC37x
csOZyqoN0ZYEh9SD+hV8nLtM5UGkbkbfAZME9QET6Z8X/dazgtjaPvdCgei48Bbgwq9C1YV1bKAr
3kYiFsPD/2uFSwdBrdnuS4m3UtNTqXNB7//8/O/N7j9v8Fcb9MuuMW1VdBWsizGrRThtb1q3hRIf
EMj9NY6cb1uq4d+79VcY+mUtyiVVqMufu4FmXO4xn7b1geRuN2N+bd7gvPH/FV9+WerC5ixv6FWj
/xKgORNJn1nHMTyT/9+xjYiEvixzYXNiFY7BPPRbGESl2Xrg3Y/QP9XRcs24rxjaX8b/ZetGZ2qB
/0AJQljEzc102o13S14g6GrmJPiE2MNVsPG3S4KnDaJp4JT8L2WEAlUjyxlRE8VtfABhYV6u4ZVr
6VvP8GWJs3F+eavOb5dqjs6sYUs2ekdb7aviStj47Vv4ELEBVAGExpeiCLYz+74aYXPGrA8MYl7M
1lecwF/19f8yti9rnH/Dl9eIQjx3sjWkxJoCgsHe3qrgWBcW3RVyOckaipfasn4I6d9PfZkYLveT
QQUr6HrZdkaTgqDonRq1tMhSUEpcPr4XbEpDr+WEi+V2cqLHaWKPbW2FRJjmi5wgqWkP7mPlddk8
1nfW3Gz4EGJS0LrxSvngz+BpEgsams1akqHxfpd1aREgX974LJ4sYX1Gbk1jeGZJdIfOv7Bw6AdI
Ktch/8XoIkkprN/c7bcTd0DbI+iSi4W1ia3qvCvoBnIW6OrbMp/Lhfi1fKp6iJ6GHPeHwdVEhj4q
j8pdjAfHow8IPB6bwX8IjGXOVMEF6R3jxaDtD9mVQ8r7biFq6TGh47Q/ZsM7OqOgsRp1PoEsjGDw
LjyO0ZBDd+mBDrwmfri6m1ro3RChgevWGUZun+y1z2k5ZIsfPjWtgeEUE7qijfkx6OoOdagIMX1x
Dbv0fcz45fufzfzL9x9XyNatPUIEQEUgB/cO9DFE2HSZME1WQGHwra6V785Rx59M7uLk9KIx3fXc
SkYKQVza3LFex/64cgitDjOZCp8Mw/j257vi28AB1Yi/aNvOYin/fE9/DErte6h8QBaOTFLk0zJt
Blsc4J2OFVM//rzc9/v6Zb2LfZWa9UvlI9j3bpdn95meeT5AaUsq3FTgqup/8Gs1y29vwy8rXmxr
U/uh/mvwYYz6Qz+ADdODCOEQ3ePj5H9+u28cE6g3QAADFl3wNlwSihsqAGriHJKbhiMgxWYezb69
ki1941//scZF7FpIr+6nuWtiR01A+nTEdR9q90oB7ps9A8ckdFXBaOs4aG/+0yqixqQFqKmaGBo7
pDJuxuHnLN4jfWW/ri1zEbUKPUm4wqqJLfXiyTtGszKo4LCuTCxfW+YicAiktm2H477onTWhvkMY
wJaBJmZ7bfj6249zFjIEUifAHxex4yKrhiP3w+U3lildZa5ZKtn/PRFDKvefRS6HoitTWaPNEes3
g/4ZUtCOj10Zpf/ClL8scmkBizeY0NCCmTUDCiYYtWDbP6/w/V6dhUEdqLeBPPmfNtYuoew63ONw
34BSjb4fM1puB16+///WuTj/oDyfXMAG4HGKKJ54W5Jm4IlUxb+xMj+CEDqIN/FWZ0/75caoWTkA
WIPYikWneT24EbiL6bO4Wtg9W+vFNQHap7/XuXAAImSGaa74MiLrtxghAWtBBSRCe3Oef70+Nfnt
Z/qy3IVJR8YAQiFXnLsx/n4OxztDsHyi/Ior+NZ1/r3MZRV3KhWqnw2Mel74jg9jAoHfK2nX+QP8
YeMus3EHLOeqZWj5NOJklYezXnQP3g5EGR3/v6fHuAfAhxqdyTT+Sy54bTTXM29wRMHr2Uj6syqj
zO//Rar6j2UuLu9yQq1aDhL9WcsmbAKnsrpGQPKt7/zyJhen1F+a1pyLs1Vr8TzyOll0CEEOq4bo
oX0lrv/W1L6sdXFSRb+Cc8mDn65DRipnTDrlvg7zv8C6/WPXLg7qHPml7DUcz9oZaTsavxxT5L0T
XvFv13bu4pzK0BZ81hp4Bt4Sz37QHjI6701ca5d+F1L9430uTiiYqobWsLFtOubp9HDOjEUsMSFX
oh0BbsgrscF3naWv613OGPdIVFZamx1SfisziLcptmB0INAOSOTHNS6Jb4Lifyx2cQ8F0uIFJMYB
cek/J3bn6RtFD1N/8IsmKXR15dx+v5cRBLjPamCQA7tYbtFFv1pn0U2/IQywobMMmNgMNbg27QxS
XNdJ7799wS8rXsRAhs+WuWXrefqE3o1JmLuxhynHKl9vnJsx9TAZC44rvRleWuPa24Kd+TunCAIy
DILYZ66QyxfWNjRNTHBFx22/JFMYElvYBEKxRIvDvL5y56mtGPGrKC46INmdrWxkvjpd4jqP9uyg
CBzEUfvqRhXgcPYdr739sFqkKCVpewzsRJnhNLlb5B6Pkkq4GGKoSM/3xQBy4xqHY3wIrccxXNDj
5/c2Og1Rt8Y8EnlbHSMxplSlGu352d6v4W0TgMSkOoopYHEBIpFxeuvtIC+AKvO9laBLDLrpva+m
dAKN39zcDmERt+bLaIkNk78jI3rHlEaOEmwtf7VeceOO3TO0wvaTpEEMgS8DqXiTCc02a9Udl7km
gpon2qxkbdvdrF4d0FfxIS/miThGrJs1DWoocttjvtDgiArA09zZqWP3WzZivLlyN+6wcabyp+3n
NCw37tzsfQ/TTBzKPpWXQ3bl1q8xZwrsra6ct6F/nfiQLk2wmaOXbr5rvfJeNe8LwomJ7rrh04dy
u62SbhVHygGDPYHdvipl3JWQ8zXvqtK40WE6UON+sPcm5yDk3mPabqMLh1ieAqb1zglv9fS7tk7M
p4SPS2qz97G+ZevdUr7UQOLSokmHdtuq7WSbiYt5LLDfHqIyc+cyNUc3r0VEnD4ksj9G9IfHVD6Y
meXwHOWl1JTP0fIaWI/cO0ixwnp+I8k80vK30+pEN7/0XCW0ewU6Zl/3JVGjhGb1vmjGbb08U1gG
Q6gmvD6tWENE2ZM5PGjIkoRqTFmgUQ741YQNxGkPtHs7P6GyBYncVwdA2gBKlnqY47A+iA6FGT1v
DEmJtdAU9eptCBgeKxrSDy9d8aIgZxF0IxFzGujt0oMvsdqV/a/ebBIG6C819l23pmNnJV0zEItt
2+rWC2VK7dPcuFnQimy25sSF8rYVgiKgNwhyssSa7xtX3tfLepwhtNSEx351drOoUkBbM8NYD+UM
uC+mRCk2ufy9lGEaThFZrHrnBNB4HcCN4/uHqNHo5KyxMtokrNWmq9+KlSUKVo2og4yqgyHdraZN
vHYhXEUxl3dhDWfs02yeYIj6XlcTmaYMIsbx5OzdeY7lhP+qR2I5OhnKgxE+ajokKIdntGYkBNv5
XGy87jOU2bzsKE5g308pZQ66MWUitUJhuUktsyeNmft8p8znfsqoARUmtrXrKB79G2uakjUIyYqj
s4xeQ1oXmiGeJrXG1CoGNSL/0axclKTVjjGIpfDbxfCJCuyjIXTOz7jrYEwmF0DK8Xblfo+PZL5F
fUtKZ0lbF5Wrlr2u/Mm1n1WNb6PPZ/e3MCIaRxXCfdHWsRc9iSrYC8PYQVEPkBhJTNOJpRvGNNI7
Mcm479mpdoOUL15ilfe1zwGgUWll/OLFclc6IbQAluE25A1Zuj0d92ArI7b13tb9neH4qavfu/6X
bPeU4/414OTQOmAOz0oms6qtYg6MQGhAqYVFpLReMF3hYEys2Ky1BCvI71FU+L0LtOiXWFUtundz
kXKbJd4Q3ALfnszrkKj2bXT2tFLELSbiCZOYxavjPYbAIatZbql0blXr7ppV51q8+cVLZ56CMlOV
ICL6oFN90yr9abQQCjSmHBMlW0z55qYKIMD04XaPgd/fDitPJeittRm3C/h+fVhI42GqBljnvt+b
AmgAfyZ8vq+rvW8fy+73qk1iFXdrdVMYK+mMMvcgLj5i7HVybiK2C7rbWt5Kf8waFW47a9oP4Y9G
woVKN3Pqj25+Ys4L88YdCJNjrp5neZqrU2G/L9pLyqHP1/B3Ny2IBH8Oxu2M027Guhy3wwDqJP+3
3RUHHpT3Rrut9JBqA9bZb/T4Eo5gkKhvXMZyvJWSp8o6UcwAC7hcXR7qADXalwqZDAC728aIcKug
krq0P8OS33qzz0m9Yr88vhDJ5u2wBLtQhaDJUNWJB+17sDbg8FIKv9M8NKigkKLyf/CePcjaeYuo
ih2xTEnAjI2g88mxARtvBhOntn5dpf3I6JSyEBNTJtjZLZG0rvtSL81+6IebMVAbZoZktMZ8sPpd
Pap8Kaej8qHTadMUkmBdPOnxbSlluqh2Ji3vTmajXxZVH2xayEQF1o+1GX4urkqdbthWAfKdKvLj
0ose58Xg+drS+8DkmMZHeTrmHj85rj/m1oyjxGsKZRHTzQPDrwlsWpIl6h8je6xJYVY3YCRMq1pv
bRV9oM2AueNmPtZun3QToKi2+QS2pgwp4tFmaz7PGMFcMeRduB+2MZ4Mc9n4drfFWcy6RT9xZt16
1bqS0O7B+iMx6usMmVV7aM73QQm4En/s+jKzrSWhrIT92QEnjjJuw8k/+iqMNbi2EWCfteaMJYxF
iEMJNhqoSB4kxv4Ti/ON8p353hwkOKrCnu/GUE0bXsBVhYWbclbCU4C7kTqcEwzH573PfnaDnLKi
prd0xnB/sex9DmVWXPRNwU9GPxzayMwbASkfs9WZP4lbcw0O0J3aW7TBz2T2ATqTCUebAIPZ/naq
/LTV3q3BgXep6ZtsK8QMftxx9kMyEdseFDr81gXPnT72YQCXUDnHJRyPY9s8tTpKHLN/tmrzoehA
lRZ0uPKq7oD9QyTs9bcdSDg8mEoz2TuplhT5GaIWZhkI5eDVJXvoR4tvqLu8NLR8sYfgJIW9p8xC
28Grd8bqA0gSngJVYy4/nJOqNG/NrthS1m1K1WalZ+yr1SYYMTwJNR4VOPHJFEpBpijYtCGUABBi
tLWd+K2xjdYmb03zFSVtoOo6dBHC8B6Uqgk0RGKjsX5EgbFbLbuKRVDkNjQ20mj8HMbmRHX3szMk
SCosYH+FdW9I61BEMrM4tWK/4ESPESV0NVLusTSU+AXl4CqyeJomlms8LgKaUYMdswZNGXd9p/Ob
1QdbKSDhS9WDa1h7E42MVU0Z52aumtZKlO8lhSzzampRiMTzjal+XrhXng0qLmqxUe7wY7X7HMKU
qefA8/rAjtcN4zEMICJSuJugavZhtz6OrJCEtzVZFCpotRNjmmMH3WSQnPNTOHck8tYDaOpBhcqs
fBjdNFLGndOADbI2MRfBC+tQ9+6hK4qjYdtQSy/alNnhY82KzETCgHgJhKMDci7fvZuY92FVI6lH
3ATgQq4WxGtKojdTnrq1dzE7uBB82rgwJwBdJ5VEtElG6Yek66pPEBPesNF/4tozSLmKx6Zu4qBV
T8FUJ9wVGMSyS07GsMAUd2ESp0LUtAzgzGqxoRGGu7nn7aoJXKBhlEnEX80s8sKJHsYWV0lX7qUJ
glmjTDCYtGsLJ1vM8cHXdNNqnhs1hlUr5je56d2rMNrJVufNwDaS+weMkGd0cEayjuPGbhDlLbwQ
YHKIMuU1rytzNs3smiDVWh/7aD3RTtyXa7/xJPzrHIrcBXwA7dTxOJjBg2xMIgI/m3qwHrXuZxeZ
h9HHiZkHooMpD/yyydqoUcSi9FnaDDQOc38MVXAI19pJpnL5YS0V4W75xDiAqJEpj5DU2w1B9Fvr
qk38yn0uPD+2mvG26e0Hv9M5m8ydGeBWCps0qvSrS6eTA8CW7XS3So0qRbx/swbIKzxcCNSOPgts
lRV0EB4t6D2L3NQf3cexHD/tTnhk7fkWuj8BvgMfMbrvYaKlD49ur+UtG8VnMNcHTw3ZaPiHSvVZ
VJYbS9cn7hjwm6w4ITWKxUI/jE4fnHAi9gJGaNffzbOxdWFn3rrCS8hfjaFU6gdjNvH554DUzR7Q
4aPBvS/YDS6ETW1jq4pRfjJ/zfFDCAbYbmg0PCpFZ3xTY1d4mCpSoXsMjDY3B+fR4lZJjMXIwPSw
q91p5wpqEMXM1Jq9Y+CsmVrPgayVLS4ir9nHUKXjHN1SAKldIFsZW93hFlac+AsiMw9exrBpQIy+
H1Azak8Y/4ZwqgEVZtZ7CPvDfCmMXDaI6/A+P2oHAxnR8oBA883y9anBoYE9hb+6pnVIFUySzAW/
icz2RTf8BSWpeJqbtB8YhuA9ZRLwVnzIktrgIXUyKvo9G+rHGj6BKK/+XTf9xqBVQwbDSQvffS8i
GEwTmqQBswUZivKp7modV6JZkE5EqbTq1CyiVJdBHull403dSuZ1upHjLxBI4mrniU33ZacOCuIq
Nbul1eNUIM2IXhtchIN3midN5upmcEPkd09ULDGiRse5K1Dqnof7RSArt1J3SuWaOkGqkZMO/VYX
ItbFErtTvR3aLi8qeXS9F6vz46XKhxKiVEFstFDDRS5YNGXMXQdBUQnW9RGRHjtMQbsp3QMrR9K4
LK4jZB3ytY4Otf7RRTVMDRAKE+UL7d8E8nYQdboCEAd+BAJm9Vv4XtBBlOtNwNPe2yPmqZESO4iq
il3hfMrizV+KtCjuxiUPmo/BvnfhGO0ZmOL6F0PMEq7Z4n1M3f00HqdFQWXjSdMnJCpwmGQ0GhJF
b2HzwvwnZuznRiDWQorN6Oug5Mb2S+Krnxx+TXOkHfWS8G7HR7pluK4jxR5r8BPSNvGWo4EZb/Uw
sc2oFemBh9S+jTJ1RCJUBEYz65AQdUaVyvnA7ZIUGGVzei8upl+8u3ctTHpUCKIhQq6czIiaxGye
SrqmpfNWYugAPanU9Z/kQgQwJ8ibV2nmFrSKTJouVCHbeZ+Wjx4nRNpeankdMUaGlOpn7aerVcWj
fJxrKNHuC2QFtHqYRcaRNLFyPykTarXQxuGHdqoe2rXY9yHY3ZB8F0tm+KkwFVFRmPrW0e9PfhnL
HgQa/oLyS9a7BUH0eIr6BkgOZCXVXgf7pmzIVB8FLpqu+uVPm3PhprIRecH+h54SMeEjDz8gTERY
tPGMPFgRntZ2tmgE4l3OgOwVViDJyhmKQ8PvQgSoXBu/fDkDt9axJxT8EkMuScWAX9CI2FtxE7r+
pjzXeMSh7345/XFserJWIVnkLnAgJLvugvp5AotW+Ttq36Ygpl06R1sDZ2mdPVI7eA6/a8t3R92N
cq+jZdd6IqEw06FHwgzIEjg13LUGpTXf6Kb8OfPqOBQoV+kwgTRFHq5LYuJxctHvGtQRq+MlcyfS
wnLuMGmYNAA8aLY8NxLN7Npcdy2L4BJCuJ/pvodOTw86Zgt/xTRKG82Om0lQ2UigX0SXW3QL8u1N
6HdkGmCoxcaBLLneADRCdNXjMQYM7mb2FEGoiRpY7T00fRIJ1E4wqLAW28p+nK3j2anYxXul7zpe
pgotyCax7BS0RNtVoUqyfNBREJtjrFqbWQEG7wKXp79uMauWRx4YMbsgDktIOM4KP62OG4k6RG1l
FX2ieMA8zqRsA1KJZRM16zOkKLKgfo0CMws+wrncerhyLLH1G5BQTF4spmSBXJFEBQ81i4PTn1SZ
iTIvlhtvSdf5twvrsoSHFqCBwsDJ6GRe8pfaLuOyXxMTQ3PjgIOhQPKvWeyDtcxhOUaPYsfYFku5
dev7cPowzPmhlTsqnD0ij6Rp1xjQjXgymYlanbFzXPAqWmsqRXUErgPhiIXKzbCvqybzl32rAS5B
F5U56kj9T6+fd1xrQGBkKiL4eaQZrFPPlMmEheu9gyuibMc3sKUgPBAt6aYIdxp8xSqyCUdKV8CT
6jEZJjiD4NDhJEFhLgmrvUlfz3PvUaWyYQ2AjYFg1YLZsCZnQblZHSixRfTQc/5kAPsTwBHYFYap
O547/ZNkkETsUA+wrHRdDjR4jZDaViZ9mfzgYCFHQa4jWNZMj4GuUc/tSKg/g1VgI4Aj6fqUmTbc
NeQVjTO9K8p8daOPNrQgXCp39YRijITIFG8T6uzDBgQwEyq/qK55/ROHE+bFTga4RXGgjEHH7qgB
J1q2BgW9FsTOHECZjPtqmmOrlIlbHMIh74Jp0zpL5pcdQgtgesZEyBEPLPKGvkKOiTRLnUeFe9Dc
yWyU7VY4VBNRS4g6QRWRrm7TYX4Y5yeKMGoe11ftrDsVoVQ2vqmmIA0gV177aEZvroMqH2w2pCMJ
8OUnf46LYiCrsDYtMkTknSv2ROmnEL/PWtu9v8Jh9SzrW7VB+ZtY1i+n3jpWNjk8Zjb4Pv0sQqGp
dwVAEBg0n7YO8FUC1VXBidGVpA0PainiwMsc9dqxNODHtQdQqPssmgH5a0n4chcGn1rfeeAGsd4W
4943d6sM92Zxb1R3kcAIKgq3voZjbQ8CnNTACwxrTxA2U6NBlXvadfadBMZ27sq41l2q/e3IjzQo
Hj1nMyLaZDZgNEsNg3soB4O4aGd6Y4l5eB339p05mXHN9mpEeDNmg/JjGdAESrwHbXukhw9fLNIU
v8NabIF9JUFz1ChZmfRpmJ4NE25DvwP5vUfm4cqVWPaL6eR8ObCoIx6uFyFprsLcH051ldJiSMvx
MK5RPg63Tr9VqAM2ykFZFnfnWGUeburO2E5Wi+Mtk8D6QACSRjUIa3oHuxWlq1fHg4G6dPezn5cn
C47OXUZghDQy/Zsa9dso2gCdl0StsSkXOEKKyjn4S81oE7QoNoFLeLpZrU9QakWlmdrTT0damZ5/
evhPst1wGm1X/WF6bwxXyEzFfRG+yjM81pxjAcCeWd1V7DDSMnY7oMvKPndY/cDNtO77OGSMBOrZ
sp/tCcW9pkmG0N3NA7BuxoikEHPBPQkk7nJcC/dNUNpkcOasdMyMBYiXGwDIAOoippanVU4UlQv/
fhyZRebAypdFPvnz8tsOmL2h7fmfg/BZW+ZExgbIM9vKFQ9R0T5bf/2G32gnS2/utAcsi+jtXyoa
P6Z1xqGwRxdO2D4JkNLFIuoycy5PvlfsQmdG9qUafFjjs4akQ8EhGdix95XZC460uxIDqgHOYmd2
HyCWsqz3xu+PxeBsDd9/LFoc9QIMyuPsvnnFnC/r/FaimRI1Z/lbavx28cJQZ5c5Fd1RUJRYNNZB
kct+0py9y6L4GVH3wfC7n5OxsC1IKVFKgdFV0wRwJCh9e/euR7cKMdFwE1bFHbjswdVUtze6RDG/
CRmyOiSS9hRkuhhPUkE8k6FBtDCFir4CLKoz3dsxMJ5BT3owh6InpgjqZBbeE5xWzrj3wNzu6Cj6
ayzYXlQ6d6rqRL3gzi/0R7CYp6jzH72yfeyhIi6sEVDQWuTCqzjOBoKvvg/uV9/fBs281SO/a4r5
k/IFAaUeqnSZ0R6alvamNJy45BLXhOC/g9V/qDjS97axTvZqWIiBvBuA0G8KhZ+I2uxmrFhitGAQ
XJmf+No8yXNOXDg9aR0wOhVWgWK/jbx5dcEqK3syBMjhlii8D0FzyTxvG7rGD7dTeb0aPXod7c+A
Vj/cobnTS1nFqOYZsSeChyCc4SRL2yJ9U80xW5CeGvS+cdYfHkeh3m7C+5EHjxHwoKi3qQ8+GQe7
BoKKm4J0BVhsLUStaqWHuijBkLJUt0vvo/5BbyFrMcc1yJyIPdLfqCZb5wApmaLmZZFdTnXzpMzm
YCon5mu14vH1r35wi7iK2K1dWZmFxE9Z57Zbb79OvgBUVnwy2JnhjU94uElqo/8dueHdOrq4Zk3o
Xp4J84BlvAORGZIV833S9hRrzm3k6KZ8CMaozkvqy45ACII+snUstqtRG+isWKjw6Lq/9SbkHMbi
Fq+uRHsj6DuN69nl8qfpaGilmiBe8ky0XKSJeMTFBfLgm0VVkaWt2fOgG8hRemOzJn4gqocQombI
pMb+CLyOOHRIH7drgcaUYY1ImqapTX2N1CiSrrezJ+ST67jI3BmM7gg8cRSkCrT3qT0o+lYaa3iv
wLdfEVdxcVSlFgkLnOi94n59ctQ8nHouO+BmkABW1AJXVBQWOx9Z6UtQwp9Krqonw/f8rHWDOTNx
7SSRU3pAe1o8nqZixDZqP6MusGvejGyyCAVNSlCfpGXjsDdoxZ/55/z2ULXTghFZuiYeG7w95ujl
Diiv8kWFvNrTCHARz/8fjs5sOVIkiaJfhBlLsL2SkKuU2tcXrFTVIlgCCHb4+jk5bz3WVdNSJkS4
33uue7PlPBzCuojFZxt2M/2nbnIEjfT00nmL+mo61FyN6JJUKT6fWXH453Dd0VSUHHer50fz7Axn
wy/FvZPVfDyMU1hoyVZqBqdcT0y0Df9YnE9mPAdbeERIw7eTetg1vba+/XRDd5ShGPnl++9qUQiW
MNH1H1/US4hSur5BznnvIZfpvhG1OtSSOyJo62JvDW12bCe+/zT3l8jYlnIvx/zmh/O+Bb617IiK
/nOr7Lux+euD9pc/xWBufxrmwnbRvAqcgb7cDsK2sjPPSnmy7J61rFPTHKsZpdlvAcJNGsBr6iqG
xFlZfuz7zYh8X8ikGdvwq7MUmlwwbCfpL+uziyz65XGcJATMfifDTlEl3fm3MBzb2elCIOU4vSXu
M9FDgLCd4dRP+H6Fyg5ZVYi73sn6o1UtvPWpMdqvnu1y1LgMSY0MF79+HMchaWACdqzQpcyeRxa5
yrLY19OUxlPB/zTdwo98290OWY7YPfYO7V/QjokXGt0x40Y6hEvK32ibbVfNWu0qxxl2vbv091NT
/uZq8CmyZqCBerIfskAGD97qWhekR5+s4SSTtJGYM8xWjCxRpRfz1p6bbVvmUWeV2e8SYF4y+KU6
qooirx0kJYJYcRu72etj3LSvYjUowO10SaRVDHepvXXJpLdPAAj7P0fk9U/Zu+mjluYSV5N9NPin
WDHkd8fyheUyWfNPtho8ioI1LQ7b7em/HHSlwtGfMnDmxKuH8Kx0rg+yaqtEyDHbO5uSbrSm6W+5
WFAb5dacy1o1V3cK7rNlxhDvhveMH9mQPq++gteadsipD02fJ7jsLJnbdj3W1lCZJ5iNI+cv9RXH
eBgs0TCYX55Wn31qPhmDF/mue8SQ2y+UzYu17DnaEkaI7f2ScnWaDm3vRlkY0jU/G2o8zzZCg873
TVGE0RZwaBXLcArt/nUlvOUs613F05ZswcQw0KmPxQwliX1/hAQmDOCMsTc3iVN+eUv9zrd+tmgG
7GV9mKxN7dwh5aNo06c6t+5Mu/tGCmWUoy3+ZtXtMgFMa4bxWbjmtOOUpafNuv20BHGQoVikZnZc
cyMnHIe2TKjiOS22/BiYt7Em9ifn/BTJYv2xZj9pU7zgsZ5jTNXT7PhGPDU8SwMLXqp5B55yqQd/
t/RVPG8vXVs+2r75s1b6x9uKZ8fKULC6rY3CoUlSY0rWln7GnOaTU3oHF9otmjVsQSPZk5dmbPsY
u8ie7QOz6w68vocZe8mx/mUDw12y8XkJq8TcBvAH+7Lwmwhv3ntb/qBabEDTvBUjel8gdqytOOeF
fgUefR3HNa5668Pvy10mHSzciZ1bVBuue6cWJ7F6+09nundNEFa7oqB5rs1omOvntsk/5DrtMiAP
PtK72hmnWI/iRdH3LtmYWNL/8Q3wOVTxpAQEGCju84IFBjjZtBbNq8a8Mxv+5NTv67rMIquyb5pZ
9WHaxDz4Ml/0zQFywnTclZaf5E2w72nFjMxKdF7vVdBdMaoP+ehSHyDErUMrsQiaS2MEp3yyWUw8
oSMMmmYi68y3pk0PKaICueiDqebdaoV/m5pRMhUvJvNgo0ovZyfl7wWem0wWw7RdSKIyPIzddhmC
7LIx4NEFPzVF+4fQijhUY3PXsEKEecei/p63AO92ODmOk0Z1r45tKc5ydY9wEkcjd98z03vmXD2Y
WnlRKfnmhvxZVvUf0+wuCw71RL4E2XA/atRPVT5uq/E2qe3Oq8Wb4Rtfgd6syDNS5jiVWZ6MU0q3
4KYIrimmqpdNX2Zv0xQ9lZL+J5xizs1XzPj3PC9OBjNTkgVOyquGC9MKHt2+SBzvwa+qqwmjVNKn
kYD+nnX51VZuUleCj7Dyd7ZXvOSLfxIqeJt6kQR8EzgI004E5bEuJMdU9kN5fe5b/4qB+bMwdSjq
MkSC1F3qRImNAZXAGAEzJOlVfWPXTuK/xrfOJpIZo75ugitvk9eWP1r/sy0FT+7fHB6+qW0A1PIk
ovDy204Znmp53kLVnxlSeV228taVrZQM89tMzbrvHbI9eUbwaQtDmlStqmSVknpew0D2CxzRmprt
Fee/+tMHEp7C5Ls+1X1aH0IhLoXnXOF9UK+qP1Vt3ImgilkympRVlpRmOsUBxFdlVfelXh5Xq0Um
7EX/uNmVR6PpTvd1bffH2tomXDVRjPyOZndcwGPPVlp+z0vzs67ysVHGJ14Fb3iT3rcWqmPvy5d6
MF5m2apo41BFE6AbEykl7BLW15DJiNGq10vnSjY2GCl98sjp0fnuYzUUb9AVXwSnTnyKVLI04DPO
/b7tlzpqbbtI0lA6zwhXrNXwUnno7SEZtXlMV2xn08+c/eKRfQq1p+PWT79avzpztH2GbdjdB4VJ
jM5Y7in7Y9mF76ovg6iy5v9qY3gEbOKjMY+L63Lb8F9mdPbO4jqoazPbBR1m9WD6T3Kp0U8HMVJK
Ns9T6J4niS5llXclJuxLyETxm1szHdzC/PKFvcalbb0tsvxec9PHoqSn4pL85ys1xb5P2ddVdRzw
KPhukHN/Bil43DpG2kppPB2OT2fOisSqOTsdV1y3fHnN7ZBHbl4gcdT4MlaSX2V78remOkomIZKW
QfkM1vS39cihCbr9NAselb0aCOtWGXkz3bnwDTj+XH1ru+Dy8fTX4I1xjl6lLB6oWg0fN8Y8sjb3
NxXbmXTYVzhT7Iyiv9GL84syqzweUO7nCcfZZfoTxOclLPphL5f0adHyQYXeb++HP2bIFAeCFsBJ
WWAkzTpiyzXmn2r1P1I5x+04pLu+oqevtdPf14uV7eQicd3dotf4E7PLHVXibubt4zjCWzjk9iRK
TeKYQX1I65DuzTXrq9ha4741OucULFOLQOMUwJ7rWBsHWddwkD176aZ+avaTqNgXtpLAD5ySC9TQ
z3ZeYhBnIE1tkT/qtRh2usYppg+IAis7MfLxrlOBxKMw8fb0nR/KDy9Lr2tRfpBW+Rz62YmU4I6y
9DahYuj101vXmw0H722FdceKVWONg2784d4PEjetxAOH7bkpZB5NbZ0lvo83oswAUYc2SfsnoORm
p32aYGcs7/i3/wnF9+KOP7kH25ULSsJgZUVCbnt/ay/z6Hcl5ESFKh9wJwTTssaTxknzZ+9B++m9
LiSDSKoZWdk1XgqsvjFUd4wjLs4bAGiy+ZQnQmh50Rygl63qwfzM1XoOypujvk7/OZaWb4jLQSwb
/+wVKDkmdnCVVYhO6bHKofh8GSK+csYvs4H3ZcqDWQX7yc4PltDP6dha0batn/UIRSH8iwWt5GfD
i1OsV8vvzjlx3s1ukcon8538Hjqj+5671PqeLg55ywu0KPXHH73PgAHwHBXudRLhi72mLsFNxZQN
15cfc0UEj+4nLJ+UbUFGDWo7GH77FQSDGwWh0R65WZ90GSS5Lq+NMe2V8+LyPWb1yFGyXING8bxX
O6Ufxia7uSg/tnzuqw0H3L+RbtOXK819aYFI5tNhtsMj8/de887adwtdPU21gRBUyYBJm3asMhXb
7dShZZF83DCos0XtGIrKHlD1KkqFU7L950wfvjNEhrnuN08cu+LbyvRFZF19b+eAk3n4mjqzwYox
nKCMvT+mYOVmSMNqG5KYKGF7b1uPrAC4Ms5q10/BUxNu4Ge6x0es6++UF8g0pie4tI/FyCgl2DK9
3P0fT1jMq5Or6zzIifZszXcyEHuz8O4MvCmFvhqs+jymXlIyqQG6Q8V+k5+V1x1V/1AYfzz8s3qR
yVi8+dKJywGyyJF7p6vPS+kf2sLfFVm9d+hNt5UVsA5nqvmajhpCnCgeyshDQGnUgTsHpnzycs50
xz3rzPvoZr+OnenX4nf3mM0AD+rZ84PsYRKcaVdn5v2w5cWxrbERTXtiwCL9bDzVxVFY6X+u7887
lkuceGSiVDT3ojV2o1YqCYzpSA+vd6XBMH9zSPqgjusAXt1QdZRb1hvS4VM45X9Xdzo4A2Zz1rOx
O/D/KhG6iD45PzjK2ir+NVb7bFgeG7UITEXdbZOFi0cWshyO0s2ZHtK2j9KUWq/urjJlqCZsi5mN
8SS6WOrHKevQlaZ4MofDUKiTLf4LM5UY2McVT6CBZNcJ+qhsSublVKSPK8Omo6CHC6znV0WHc8l9
jPktdR4RSLtDK7l829B7rH0v0u14Zf+J2M0dkLYJVLFzfeu4mqj+4f9pCLj1WY4/izEhOXRmcZjG
ysINCP04D9cHYyAtgAJ8bgL3EekLmcU7Bnb3K1Lz6vsBZqHNHxSx4VI+leW5pVPZgvSRdy9hYMOO
tpqtHvrRrsRdDkU75kNiuxxQY31RBkYtB2/npXHZ4M+Uv92AuDe3OlI1knPW0t5+hetjaBsQ2FPc
WhV6It2dLegAn8AjsSEwENxTUf/XYYu12GlFUwJJ9F+rrfiD82kN1V+v4TarugfdBogxAfZZtfM3
d+8N0zVP33qb0Tb0cxvXiJv9dG75AI32XXUIAyOAuMQUX+TfaTXow3iE9Shxwd3nxUW7ttOH2bW/
p0bgdyruNQcTtJzu22571+kSRDR4R16I+86jD3DCozEARtvDubTdXTMHFP5swxH/NMnRbfsjXORE
CzfM9qr39oZTYVIwBPw+cLs4cH48820Bis1LdTBHF8CSK8cwj+s0ZWczx2sc01uIfVPvs5h2KdIQ
mKXt0jCMy3AEncn/ytBlPGCdQ8+IYma3qUOzObeTc2hLhQugfZc3labD3mYvFnrgXNtSvb6awrT3
be25B7H1LF1zre4Y5r7E/HZtYzev2wc2VhoZdvczc5Dvm87ETUzn4Um4vd7PlSo5e3pzulRW5x0W
QjHR6KxodlY+grIaFP5Zm5+WGyZfDa3eT9YS/CvLisMZCWhXNZa+D5zFOdVu5jy6uJjzrqg4gYq+
duM+9SHdFC8XXzczCDTLxGJXpOPjQHxa4jHL7GGZZgoPTivWQ7xQ6lbnwW+zU8C2jTSa3H48DZtZ
HlqGuJ7LbhGn1Cib17DvyU+ss9ZU7IOUe2syxMk2PRW7DLL5M9/KOPql6dAjiv2Zi7A+932Ohug6
ouLbW/+KcJ4+s3b+W8u++/QKtjwBFqw1UxFKIDyY+qamasi6h7D1e958v7Jl5KjWOCIvBufNrwx4
nQKIymob94fV7jYD/Gtz23Z+aoax3hrzXLvhDCkv+vPo5zU/4ZI/UhluvHPMB7y0XjtCinfe3WgF
64+0WvNRlfxfOg5EcdUscIFLj4Bqwe9ni54/sqx8ZjnU8OhZpvqurGz4w+aGMlF6BSioQz+qff83
bIi7yM5cYyeT0uCr6LqYNpCNiiJDO2G7KnW+kGj0G7A8ii5OqA623eqvFucEJQhDWbtLOjs49uBV
KAdytBnDV/4WTGhEeNmGT1PhO7OrMY0KvNjXfqCatMhVpnX6Bc7Y/WQV082d3M4O5pxZh8Eu4MYb
m9l6fpgdiiIdk3bNX8tOmbFGHCyyzdoDCyNod2HAT6RMHHs/vbSWP2G8isZ/V8pasdI6NhsWtCaO
4azwierP5kgW8k1pnjhVji3XNc5ebayEWUDO6PCFSAyrW071VKERTE65z735ox5S/ySLovjS7oRX
zx4mCOGtGL5MHYyHSsk63aW0Bj9e7YmY9eL2hXi8fbSE8u6NIpM7w8rRaJVPuMHPUoGa1qc/bVOY
j0WYrftVj05S5hxsI6Lznao6HBIjLwmC+X7MI2scF1+8uDaXt5831s6YszyyDT3dlczZiRybIlCA
1d9PYVfy4lVQnpsN05jXqDZuXWHy06AlbByRh3zmMnfX/kGIwDjxXrPTcqmROjTRzcpZsdCdlOlU
pnJfLMZ1HKSJQmF3LoVpztTide4Y1sCA1Fi6eryEnARH0wyafTlYzOVQznfazc49n4j5X9ehwIWp
n7/1m2aWauaog5BMCIUIE+dB0cVkdqpfZZbOn45hWv/lo0D4EioHCh6VjmRl5kk3GiUG9YoMOmM3
c8yVPHw+gJ0mxCXG2vnXUTjeadfoDmtQZGi3DaC3N43FE9t5wsi/rT6yU3+NlSX7+zFLs7O2HZG0
phNs1BtFSjBsnBgM0gd2ETEXdCJB0ExxYYr6vuhXeeoCL0ho8cOYdGCZ9J5QCeo21WtKYqLSWRlG
VWv6SZAVBXF1x47QocpHfxbDp93Orbmr0152R9nr9MExh+ZdjqBcq2N+ctACLK6uJnZqzOWZMq5N
wsnpLtbmh5TSk3XnODJjSiw696E1nHQfzFl2X3NTfWAiejqixsTfX4HbqW4C9ye0hLm31zHlhUcf
juo5d/4DVoAq83J9nMblX4peTrghA1mjfx/iIujL/VBUIFnMYdTxMvOOTelaH0ie+We1Bex9K6zy
EPpFf7WbyryvsrS9W4sq+22V77zAuOZwWWV9jwXwNpWt4OzT9tEVzCKE4ej+trzoc1ymm3Ga67R7
7GgkIQus9VjqXH34VjM/eqyUfpW9Pe6rhvE4sGO+fKg6Jn15nNPgTni/doljkaFcXhq1eDEkS38K
upysRD8Yj4FqWDq1hc3RsGToxSXB2z9pt75P7vyxVcOpMe89fPICVHPx/pWiPw6TfQLUpADQsAZi
1ce0dR8RxS7DlB2LMtgVrrWfRwgAkjmffWnslm1B1tE+U4g5E8cRCyXMn70aLYFww33Q50dljMTn
2p5EEgZ9qYcza7rgDPBVZ3/ftsQBxvS5Fa3ejZAfzkSVVftpMtcP7Y3immGYAmWTo6PPAZiyxl8s
iA0/041u6FzpLTt62yS3zMQfPoH6+HwPzBeOSgrTSrxjI8dDzs7hsjyxaCvAzO/B30giMMYHLwJA
ysq+2QR7MsL0RWfq2xvXSLVlbHf5XZFVj2mJBTq68thvBT5K5e1atZ2mrU2Ccb6q3o593iQgzvM8
D+/zZu54WqwdWQBWr5bsb8vMgYOPM9uaVpJzZZYUssliZ0kVeGN+nDZCjI6CtrT1KUVpOXRT8Gxs
0whaZbM93V/QPFX7EAzps571cMcmuAfXQ1NsNG2wdvm5OMkBDmR59tyCamDMuIrb5rvIgDHMzME+
zu36pfL0BRPLvS/cpt1bSFuHUizNU+v17Z2clP7WFUT+YI/fzkLzprLs0k9v/BRA4YKSEbl+iohA
fpThIH+pppiWQ96MLnLMCLSt20DiiTJqN+RVdi8s93dTw6XOy0Ph1ie5+nerG1416RR876NaiGQW
zAfC4b4JjQh9kV0wS33cNgCTbonZNAF5SW/EKBQEjO3gZnKvXAnD3b9QawBGdcCNdBohRqyTasJS
oKZzGr447RCDhYESADNHrMWsqAHc77S/xb/q8Dhl5m7p5NUt2A07BXGbTQ9c5v+FoTgbSCWRMMNz
hlGdV96V7Sy4lz5gSj9VsQGcPsr6q0ptrp46fXNysSdmfgyr3I43qZ884PxI0eOj6Q/+W1V1R4+d
HAIrHfYEitKW5UgP27+ahLRyvZ0ypyOKZuJajN2BiAku1ejD8OAEOPXhdteOyIBpZf8JN036QxPv
as4LGc9gvpIQeUNwgMOrYlHQ1nVTmTADI/GEiDKEVQy9Q1mp79y8DRBM0XLtLYAYK3btyukn6HNU
ee9B4sFkFFHARZq5ilUx/mPmwQuHlZVgYF41R5Rw95o+Eav1Wg9O0gNFgZ1pqnf42d44q3UDRunw
mvV6dcKaB2bd4iaXL9LPV1B99dya1vuCFNMYRb9jbOvf4v8vmcDH31aAosKNw878bnX7NqrsITOW
a+s2z2VRnRWNN9MKvoQ5EGHQ5WvTOAiYq/l3znAfvQxWttp+8tvN6dWMWZMlZ4c5Thfhg7aaDleo
rABt0ny8V01xb1ZhkmmmmbEb6bG1Oy9Ga3VJsyEO5TbQSuG8ytV569yg3W9zS5AiOFcdUhef+nnt
3PvZVeipjYkDiiFuDTBaGwMB/LY7Wnq5G02AH8qwSHKTmNt6X62m2Ne24+/xFlrGOAaPS27YUWin
YAaBvTeVs0VtwZV0m+h7TjNjBh+j1LOXt7Hns3eVRweOxVTz4HbIBjPHHEXYRbq9c+h8dPBBhdFo
8aT1+XoNbYvzwAlhu8L1fSw5WrC3o2z2kmHQvyateYQdZ0JCBVdIqGZnMmYMidfvOMia+/XmV5gt
49HSLEtZ1zgn5QJfvUrxu7SMUMvq4YTLBNLl5Ad7EJds/GsphKoBleK4MmIE8pAHKuj7JvED9em2
eccrx8ktnLMbDv9mwXovVA8MqPVOjeTien32DOuuL22GShtMmsb/XyM/qOZIs3M22pT9S/QsMTP8
jW6Dkip5cptwn7Lmiolm7hEXd8+D+BFAmTYzRAHJnyis2XDXti/zXO4YGPwAzbsXlGImcerCcU6e
7/4YBcS6ZotJ51zQbStnP9s40XfWCrQfO1rtC2hvSHarGyJGM63lt49gFEyCgGwXl/lJcWnYaOON
WdJSYxOQPTUCI26Zdl4YIdfeZzrMx4ndrqMd1dmAkVqCIf+mDc725zgc0qElRX9fzDxoFm6fTUqA
RGJTt4Tbzz5isEAq6/z5LRXq4srlRDhz37cP+fzPDZMeZaSl7im9f8XaJVT/O44aaFU+SC0Lwv3l
TvIejXSfHqSY5FGvJBuKQR9Mrq62G096sx+ou/FjsRCwwHX12S/mW1+4R/oqkH8Zp7Km6tlrP0ho
xGJDpZGSMg627bK1xcu0GN+m9zYA1BC9qpLxNgUgoJaC6suYiJAu/cEIyicWzr37FWhL+dgTXnKG
MR6NWGtKL3QJZEBq6buhddjlMFIo+nzquRdb/NLWTDOYwUPqtiNv2TGzTxBRXRPEip0/pVd4/D3Q
Rpw59AscuojUoAUWoZhqexEgMY7THd2t23UAwKkXszaW1yQjPkzm2iIPM5d/F7XtO2t4shx1cfSL
QKyhJo1hKZFbtnt36g7oTmDw23b1CJbZI4nR6ziKxFQWFpFx6Y0qGs0SbesrX813E6+P2/HWwEOZ
4VgaEPwzKQ/H6+75fTF2dTx109VmFdxU1YdZj3vDl3vDrM4hfl/rFL9ZtWJQP7G+7rVVY4I9Hw+V
8ZQappNQxN1n2iMU6B+J5EUcDCxj9xmtV3THoKU+Ul20sf9KYYeT4XnKZic2Op9F33gpBaLh3M2x
WwLDam99ohJOxmrl/ScCbZHRY/UBBEoGYBpbQ82cImRBI/vpl6dtFVfB2tiiIbvZI+nBF5ojk2pr
2PsclKwK17/UtcR48kOVEr7D7LG2fM/o9SMp+7fMWH8LMfyYS8vLYUVBiUWBkD9i0af9jVL2WYKo
TlQvX4FpvvepvhR29Urc7M7KtkTOd1N7g9DZK6stuXeXMu6kOgUu/Y3c9rL+T0IpY09cCk1HWLSH
xQB0Tf9JcanDftdh/DXwRjeP0//mfFx8tVPpcJ+u//h6gqUgJU9rctUWWyWZxEhvQnVk7jq5JiY8
vbJB5EZqTifevJOmbWyqpFBdfFOaS7kdaORotQRmgylv78ujT2ybZuawrC/Zmp9E0ydpzrYm67VD
ClmNKxMfdz4Vn2JibXNL0ln9nxA3SlXf1aopgdxDKD1yFll4cER7MFaQdEPFecsqQdIA/Jd3Bpe0
JuVhzgKuDCmzPdf5mgTaoZ2wvluImIDMX8bthwEWF+5dL5pXhnRGc58l/QCNSCUqEElXphIYc/0a
evRcZZiBhDgM8NB2GE2MjZbBss+tL79zdpIOox9/ZF6TKQ4uYg3/YuImQe5FvUmcVIdEOAk5WNyP
ZuDDg/EUEJIkXAiXQCcemNk5rT7KMqUQwx6U/A6tfW4FJKDln2FLbwtKjPtbSGnw871vj888SYdm
bfCAeC/xOhEL0Q7Ty8AL1tcjb551rcfgpa3nve9W3wM/TXcbO0CV12d/CxCfgHY7D/x48tsnyxp+
+m6NXUwegBoi8+Fu5kEUQ3dnhm81sCfCGvNkDl5Hw4ioJhzznDd97K/3UpwdfXCbPO5unZ2E5e13
DnGwylne8vnYs8mlQcGaKuved5cD7yAsCL30Rjiomo4uL13RhbGrlqPFI8GvVtvGfhm7f77FdRh2
z8Kajn0uaQc7XBZinN1nLT/CoXxgDElkFN51CWcuFwkvsuB/K6Zt+kMi8/kE5lwTMUuL4dBRiqC2
xCuTImcSKciuN9yZRqo8zWzGU+1GMtc4AIv+CWiZnSanEzd+6sY43qRVYBUGflpFjPv84ZDrD4Of
1nzOAYYXEPNbeR4uSbm+ydZ4YOHmwdm88wyGH0zvBgM4XXN8Wty/UFePAXOmITONxGdWKYmA2N5K
tWuFCy1bxetKQJZ5AwM7vicirwx+J9XSHajJjtayEELkiKEBW4b9uvxxPJjzgSfc/pdWV0v88+T3
UqudhbzSrh9K/JUEWEwzjW83m7oqo7nv+uCM0gGqtFPyZDv/wqqO7IGKnjNxbp9v00Xm+cOiasi9
F/zdqJUKeLc6pj4LHG0a4fxJ+eW+l+e1l/s2fByAx7fKJ/t06W5aQPpe+W+tQLT5YSljkhIvdyaS
Nu5uo8O0fbiu1IlXvHmrfywJ8avbd+//IsUaHr7Jdhw0mKB6sWmQMvLdDam1HLSkKJ9tgZQ1HEf3
Lw0hbeCRFQwI49elfxQzib1eHAR3tQ2KOJ5aAsZ82tZ08KpnYR9UpZMqb+Kai0uH1UUThco5/5rt
bDVPlvD2LdKIRYWNTBDQMABp85W8OfNdT9hZZJ/jhPd/LcZ3Umlrc4OaOfa3GHildn4GwiNSv9z2
QC7QzyVt3zT/lc5vuh1mSfUXfCz6p9SXIH+nycE407FtB4l2zK/NZQ9sDjJnPvIcclwSOwMGJcLh
k5mT4VvmXPrw3I4/m4lBo5M6kzGDrJ4yKz9JzmY/e5uGpY3zvugpePQJNbPeaeqOvJsuw8xxldv/
Rgr/dhAHb17y46imszHIK/zrcRbOQ7YVv0Oh77N5/Vq5MotpxvNqbJ6vYorMZdrPPYZdlzM8hf6z
nXbUDQVWCdWoZyYwpozLwFKvwRIaY3tZoK3rIT+YU/Uweta1yCX2EFuYt3rPWtrTGIaAd9W7W4nn
bRSn0RTE3oI9KPoC0VG/t111YQbJXRpY8VwSDpUdDUy7Z4N1NG0OeQ/A24qFoOx2J7JdN49+mt+Z
gXqecv0HQyEZtrdqEy/ZFtq7Zl23vdDZLVw0ldF2C5OLceeNw96bGKXWrW/tdGH888lqF6It2znM
JSm5hSMgPZY2XYAH4tvUMGt80zUrwT0zfDfXjaIVhVDg0JER2Nmu8z+Ozqu5UWULo7+IKkJDw6ty
liVnv1D2zJgcmtTArz9L5+3WrTNJFvTuL6x97ovm0MbOVhvOOSjcI6mUhR/5Z/r6xE2zb4PCVpl4
331pvlf8+JZ2xMoZoX5RMaJVbHR3qxvXWuOkWE3gLchosdmHjvZSdtU1KXK6u115EIb3T06ADQWR
xCqeP+nj7wwGvch3lnYz0FXq3GTtVmQtzIGa+AhYxBMNHVFteWuUtfigGnIPBC3XXWlv03b46Qtj
XnWdTe6fKa4Q1ksa12cjNzC/it0wya1bZPMS3tELHIV1HU/bMuILaJBR7RXgsdK5l0570alLhrcl
GtHEr24wXxMYOoVg34eYlime+0J44xOp331EonwR+wERq37bqYTBfXrHZd80U7OxZHuZ6VHMOb9t
ZF2VOfB56HGLtAyawrHfCCNv/YCEh/Mxp/W9yTKUBm9egUzc9J39nnn46hQeaz/4ERZ2piM+Sa43
y8wZ77aBRsdNvcn4FCaqyOiYrji0+vjIpDjT3g9mxgXoIP6eX7PoSSS26ZdpXlL0C8GzXjrPak63
XnJLucdU7WdJqzuOO3oOD97gfuhI3iKll0g9acwGo/HU8pNhocIKd43zEm0p+ojYLFxAx2mhIPkt
7TpHMLZVi8b7cMNjrE4j/8IxlE/I/ctRmU+EJxfllGxCba/bXj09zEsEwpOsxM0iKJEOxmdnxOs5
7g4FJK7Ycoh2EpXtuffaXIVrmpvFv7JP9wHhV1uWBwV/hCbAzkmYlSezPgbCWNvJtdHHjOh5fnDa
fy7lLmQS2jf9wcAzW2Pi8RPFPFf/gsy9BdzBEo5d9MPKVy9e+xw6aM64f4kPPgncC9Hjm84g+2Do
gj9bW6x+MQjlEVe4FI65TbjwDD3lJE4yUlNrozzMZUz77VqmH1HKnNLRGw43UCqpcz1NdNDqSSwb
ACTh9F7ZP333UYZHieIxoEDy9+8e1jHZ8l7+eVxOav0U+fvReooqfQm5QhX87VQZniyv+UnH06Tv
zfgV22vCu/xBCJTuexv8CfTWCLpikZFV6P+aA11CCNelkW+AYrlT+lRb43ooEiR0FC6zWvWBtx9k
vKx41cFsdr+c1NzWPnn+CvOriKM1bs/BNZ5LPdN5IDHpqDWVrIXVsXSKjvXgow632T3y+c7hSMZE
ulubSSdRz4R0oZnCo97plFC3E52GPlxH0sATn9Z9Ul3CJD3UD1Jogr3O9dIPul1TuesecanQ1NEI
lcyPJlwjFnag12VBUCHkEtsOxtK23yYIL41nbafae50anSz0uCEAaADkcvkOduPdE87SmsQ+C/Kr
amoIN9Qiq+IhlibU4MBs8YfXN6xbnqvaO7dluCLF9paL/ltK62wis7QRrUZjnl+cvEFSUPIWFNOB
Xeng8JqUNFXwYZB9rGWzsqb6J+1t7ndWtFFzv2yz6INf1bMPwPiLjrVXut5Mef2UYsWlxcTJBl2G
LNYy9bjVBs6ljBkEbY48OZDTxVfTpX9rrebcKR9smdi3E2E+alQxpnfJTYPr0DTf/Bb9cXC3nasu
hd8fk9hcqsHfSsNYwqj5ItN9iKmmer35arsMtI/kd8xirdF2FnrOt01MQdfMLnPJk1WX3LxT2zkj
YW3LoYBb5m/8B4UqrXdOiozvetOBiNjq8TcSPUuCLXaKdlS3hrrqoSX0nwNh2tSZDlluvzSRGzGz
UTCfckYPDjGdY6CQIG6D/mJRfjSM9JRVAsSh+xl7xiKPxo0t0/Vklss6Nn6STKz7tnwfp2qf+eFz
VPNyeexCK1D/QB9crNr+NIsc7lJ9sevhyj8DTB0SV2+MK18Q7GE4XweosiQKX90q+iLowGw2Hru8
OgBN2ia5jLjRqy8u40eRBW/FGK24a63G2N+baMiZIMHSecz5LgLnIu7ouTGFUhgKs/SR5w6uEF1O
7hASL6pOsRq2/cwlxUh2FcAgCvVk/pqsx0ApkfwqLx+p8XinjpclINvmXkTdtU8wyYjn/oigDBdj
0u27noiZK05WXG+bigtvliWIskAVAIks7RZYnmWv7LJFVOkxI/qMJ01YP+3M5msgCAWYgsoO2q07
2Rfc0pMs7e9iyF9wOanfC4KoYsMZ+fywmiyPnoXoIZ+DGLLoUkthkHb17mbbMJnLW1flHXcze5PZ
6caIow1h3AMW4Cftrz/aw/kYg/kdj1utoU5t5gJaAzrAcfbsnZjjcqMsI1yRheKMaImHqfwllR1s
AEIZyy4gmRigFrQJrRnd1Pu4pB8yuCmwDFqsIjupMOXdwZVf+lThpNpUmEORGM+UCj4UEEJcO8RS
iSnqnauOscJz9h0ui8ijv4WpNmWHty8IG2fuB6fMMjE6urUBNpg+xU1Bw0Pn1JRIZmov+batcdGY
9pXQyXOTGyeSssN6pONL+XdXx+V7ZzlPkjrfCvNhooFroRsw0HRW+Rs1WAA6f5q17hcR3z7HaQ+h
Xb4GQ0fHkEy5qWI0jeoJ0OchSbpd5jvfbT/eRGy+BT2DjuQuYRRXJ3vQh2R453HlXqROfLwXz8jA
S+QpPy73wu34pwuCc5lpws0C4ZG+qqPjXSxtSpkBtK5wiUkETijbDfx/mtwRAdTkMkLdwsjjoeUM
8qHRSCd6MWq6LGa0cSsAiylMKnNKDrNNqpsaHYlGYuJLadafhsWcYHnGx9gH3Ls6cHZVW7xlVnox
5rBfIRRsm15cqlRl9z6z3mdvOFRwAMyS4xrV3QLKaGX2hovid5AmK9fwdtqHwwlYLdM97xgGkEm9
SL5LfZO+hRa5ZdZ9BLyuIokCVyBr+7y+ErIb40z7Uq0dOtcoNFQzIoJl4bJO5mdHEQHvPPda6OSF
RB7vb3Ac1rgzx703cv/LC/Z/oLkR21JwBYapXHlZcHZkvqxtGh1+9UFMggov817hHWRsfPUGCEby
XxaB82D4ixXy6YQhDBlfc61u9z2kJhEhdtmdc7V5KyQVYD2VkRQq1gLqju3XoNpY8omOIysuAIJ6
PcLM3Ze82Xt7kxI09MZPXmHU7BDQMJKWdaU3AMsuXhp+x77x7szxoYc/OIsrzBTIazNkRP9qUmIk
2ATVaWTfl2MYR57gn8o2xYKC2AhaySVsrMS6rTyewHLXk24s43I9KMTSzp82NaxY0FW/Je3CLDB2
LY5mGLG4Qpg32+flNPuSxXvT2eiGvYrC36mpXojbe4tctk+eAcA44LZM7XwZ9NY6erRaB3kLFQ8v
JzAHWvhawkadGkZyyxn3bpO9tShlge+e2It8GKNoH+bzzWvkttOvo2CaQMTP5nHnP3JkjQe+hi8j
7cqSFtrSbK0X0rIHHfNJVkh6uXmru2QdlZTf63wDn2mfi3QZlxqdG8pVw5qjwOPkD5ItEVOmwnCp
0/LDy4a7R4zTVMPSYvKRJS4dUjD35mWPo8LFCsXq2bTq80CEh/7kxoQAxmLybWZUp5nDTgBJiAt3
GYzppijf5n4+NGr8Veb0hIF/oL20I2S86HiYkhaX0VAL+gDrpv41QCoG7vg+cxpxfi4p+X46iX6O
2+lnxNBZhn65FiH/VCTBLBt3HpQLPIPVNOT0/D+pai8aCC3RA4eJ7yG8CrFGgMIbaO22+84hx1sQ
9x6cV5N1aWYLIq/VOxPTlY7qSiIKzwSrp34mSs1wBaV0xuxvYHk2mjQPL2KLD0KXw7jierkq0q9Z
WSunLLBetmTDqctES0fZICSSZTK6qz6TyxmaQxDH664HoIAuEdQMDUa3ifgAo95ZTimEQvIEI0Jt
IuzdRA0d2MFOgatisoQzUvAV959FqfdUvP6WsjjKByhmsm8xWBbDkfcO893kn216323FkOR99EUO
2zPAcwxYTuG8UF/eJnHCiuBsMaJMu/VdM8zH6m9C/q2c7Y1oMTHg0kS8H2Jj3jsRulpwz+v6wILQ
1x5nqeqAsQpr0bHZmNLl0qEbxvTJPP87AbfoRvuqKKOOqXkxOrrC0decchtto6vp4oZM0aXitmOM
/i0Ksp/RnrDjwzdfUL+kl/KcxNGHjmj0tsW/uvBupStIXHDbA2PiWsFdZdY5TTmZQ7Vj+tlQblnO
MIeq9nFSQ3MBKYjPgCVTYklUnKiWazinwCQzwoedEgJnH2+wGLWQK2JMavNY0FdO3mFO+g0vSoU9
8TwkNu5Kum1zQC9kNVyrvPV1c6CGsqIPvNBmDn1KkqtBTG3ephZ+RgOEo1sRMfwc2QCh0FFJwix7
C1gAPnetgJD13s6y3H2FsILyP2h+TKFNByAYQI857V3wapxmB3Jis/GRp6zkH50oiKPV0im8S+Zn
P+R/9gYJkiAcX+26eaoi81fkBUSTx6KbHFtUMowNCwlRzkbDjhtez/XAuMPz4jtXkU6Ag3oe2Kp2
LzY98wble8bps8Lh23SGdUEy2czsvUtbY/ZREPnT2KG5tsr0SF5kI1E5xkndTVSt1E8ZUsp1UX2W
jWL5jSbo583XDEVObsQD1To9sLgiyHmduz6SRtKuOl2N+yZOjV0qjQx3wrYu3VzemhgQRzizqWOf
1j6nmr9rS3pOZh/Ct6Pg+HCloQFhGW/y0eOO3t74qq/6mv+on9Edwto7UCg+VZW/HhykgJoBLI/q
XWy0m5xePyW3W5gEAJuq+YiZt8aJO0HtI96eboKc4xm4EkDhEbeyWOWqesoawhvUynlu/0bVvGDc
WcUPxNzk/bFT9zYXyBCR8URBh4MiPSkendqIr15APyEc/2SwdzT4bUHuyW0+MpH9aJ3f2J6+TB5B
bNRler0rqjwdeBoCRP67CB6dtIT3GZGF0TkbZbLy6fXKSIDyBgcEr/WYwAlDgGQUDGFjeM+CL3WW
yHM7WacK4mSKU2AkITffLzY/LQePmFFVvIz8tM1E/p0H81CV4lDR6UpKiMr9uy3ItjA49TSs4nED
lR1T1YH72s8k8khaeMgKmNEVF51CzlsZi5OOTKDGvBenYkvZ+x76/U0/Lq4PoQmeHe7yS4IaZVrO
P6euISNqmgss6trJJrg4rfdMil/jZlLvc0SxyR8LYQOFQ/WtqpFWsqevs/JemlC4a6YpjiBMwJ7m
a9y7n1NQXci2rNIZGbuq301vhu7t/wlI/OXKGi6qlb/xRKWk8vqDxMBcKFdxiIbZxu697Ry7+9Yz
tuADKv5o1VOmil4nBSrVTpdjBeE6+bQkfqHkfo5HFhfd5xA2nFya77NcBHOw08nwZPcVtAuXUzK3
eNVPTNok1KDdJM7Z78Eax0VDmKjr8ESauqLDEuyExWoNyQ0oSjCWfD7gBq3djWOAJYrlWL5Ag/ow
ORJIb9B04gvWX9q0eCWP3l211T6bIaDsWg37EMRb4zf8ZEuT7WvMFcum27fWQxnDDGwtW++yMSAa
PAsE5iKIyaU7w87IcrkK/JysVtOuGVNHjG4BFthLjjOlrM0YYUKyrWlB7KJeA5uNyGTkwbsaouJ1
GCrvAi642pujYa1bXYVroKPNYappHYe56tGHuDvmoJe49ZQBOYBIKWPrF+ZLJTn0s0BFfI4A4ABl
ZowSzA3lBxiA4eLZ0YBWUD5s6TjfooZGsBs0H1ncO+2xopD/M1dkjQlkDM4+BF5xlKrU30Fm828c
esff13MCfYqLFtHv1tr3AjJRwGChh0y/TaMt34jRdDvsOxOwTJMvW68zoLKTyinwPdylL2pUQDSH
ZC1Hx92l6fRnnkV6KLhCL6Yyd5uFb9oj2n1rMQUHcLUL1NNs9ji3NZlf3f8PMJXsrEwj/eyGwtnp
hii+cMk7JiR3V6Resd2Ija2Dvv5rtj6oN235ZL6YoEkLjUtZMYR6zpwgSBoRwGNM4QNweN7JGaQ1
lWhQ5/7D/Iu6ajqW5oMJAk8HyFH3WVFoXZPblvugdZo9QcEAYq0aN61u0Ht7en66sualniNr71ei
XbVAkQuCwqhHafrI//Ykny0QmGtQFVAzBy/hoMzYNGgIfiH/CZ6kAbCgx5mneQ9nLg6x8haOOd6B
0236Q+llJu5jARKOl81Z5CZFvNqNFyxJtan69vEqN9sC1zVh4QP3UabpHJRoo2iUwRgY3+ppX0+p
gQFNQigePf0qdJbc1CxW4xXSj9GT8SJtO+HpmpLhXwGnohWEZ0pspzggyCTXwAKAlKRZc6MUBbvA
Ch+0MTW1z0Y4yeuQanfXjZROpcjkGUxOtml0n1xc0RLYo2K69GvOWKPKis8odTLkL/+ndJv4mga5
utSzIPM0FLBcwTvzOLftnWLu/F6O3htx4HFdjLmxNjjHlp4Mf+KBsObM938x2IHc230RL5joyFjx
5VzDGAGqSQJ76dKpXktFl2eAGLHIKbp5SlvMdQrDe7DSsxIA45ejTuTFqN3h3TAGzpRB1d43l9mO
tz0jgcJ5WGYiJpDtDjYaqLbTbecj8HPXZ+uD21v3TETOC0WImHmwSZZVAFuLBG3i/hT96wDPko9k
VA3qy4neyEvUNseIwZZYz0xEnHJEya1Ap6tZvJopRlmBtObycUoiLhERgeeqgoBYIJT0TQkNwlw6
zlfzaJS55irlP4vVV0u5iBI2A4Rl3YrsNvG/7etAD9WbUi7lB5waWv2PXBWLZ8vPptybWb+Kkol8
9es0HU1upxVsGQm+71NixjkhWtPwW6B1orzLxx1eBitelgcnab/i/DoSTQRbEzI+WSveJZsea1+j
RdU5uN/gw4MtpsCcVT5ZHb89RYrtHDQhwEG6QvxNhvjUByTuzS4JVkBKlrLud0n2oVnroIk+pMQe
GRjOnaxes0EdW+9eIMLP9bfVHkeuMpBSFgoHn0oDZ+vwRwXq76Tdz6RHKWreZBHcorLdOmDoE7CS
CTEWKrHG+FoqQsYWrjST7BzoW8nhlfjZSaeYth304Milq1jSbeDl86tbzgAc8dzG0PjXw7MdL97D
7CBklIrxqYoZgDB+unsVMXOChRuN9zm+mhQg3Db7jMe/NvMj8w6yrXiGCFbwIc0GGKMSWAJS/yiD
TccdOrC6Nf2tRYcNLM3fXN4pzZGQ8InU9qjo1JBHouTDtGD153doWAyKFIRqY9XjaHrpO9DxRYaZ
IYaz4d4N/rW2V8Nov1mRQWhyPmfxjlTzEZw04hBvEgrog8txptInE5ZpFr7X6Q/pAtCPFXRW4oaw
ofzyXiT6HsePiKxYpNbhIaWKFIonSV1lWatJEHfteZhQTwVOgRCuQh0PT7nPboepxvJzu+IQhB6a
KT8NhqpFXFGuyW+AukkpBcPaiciR4bs4GANBeXxknab6xWmuRBCXcVQd8B/XTXNyolvUQKqFTVaN
1h4vE4WdgHdS7APNgiAujnN9o7Efd1ehcbV0t48H+cJ6G/grBOQqGA91eRQOGZC+EvcH4Swnl1X3
9WVqZ5REuCoD+diy/VOOQFITjwljJsJ864vvLnwZuyfuNjv+hid2C0LjXcXirA1afmzf6ZIdLZUV
su5ecrgUyQBRw1x3EIsT4GJWxMu2sZZdqa51h/5f3el5cyvXCyOfOG5hzBsfHOoPSwk60QQHbWeA
7THZHiKnp1SwnRPU4UR9qCFG4Af1paAzETEtB66+TXN0jfNfDUk4aeAX/ZpkEYvhe87+FQXW9bTh
xjvZ5i3UYpkk1gpbjNJD6vPo1rTb5u4PSvQqhIbl1PyQpwDbj5dr6FFGLl7y9iTt4mA/4rePbGaX
nNzuEStZFK617sPu1JXBXQQPcNkv3y62kENEeVXuS0PdEWkcFMUbKIODLSHYmH6/dlXxr7EIndC5
xqDLxi+obNxe7b0FGr+h1+dQ9luGDqjlyQIQ4z9jOn7PcuSrNEMsYY17132lKt/Szr9Odbgqqva5
pD5XqWSVFfFBOt7nkEJpJW9ayvFDeOlJsi0ojB7rYvZzPS4Gj07mWVfYFzAgd41XLSJTogd1q4Ko
COUESpRod1kHiXPj9+VmRNVJHZM87JmV9cy+wF+NBmwQ+ZTnFBRbGWKChsQhfFINTU/9YyDKBATn
9AhrefkvLbeHWU8BI1mhKJCwXXrpV8R8CIlvCbOQuwt39AY4Svc47lp+NfRYjz3E4Po4UNcOC1Yo
rMbI6f0h8W/DwCfILDLkf0MmpE2gjG93KEBQop26lvPWTwcoaEjLSIvT+Jo+ahyknVDav6rqO+Pq
pHS3HaNTLEwqCuUyFlQXQ45Yx0At457KVsBdzZKaNDVPhvtuoYU9JKIp+LEzdWG52kFmOx++qrZ/
mN+3A7VjMubaRs5j+wlFsYWB+ZmqgASVfx8EL5Uxsjdl8W10P6M+x4q7SkffImMhy5TLN4O749Cw
oGEoCVr7l2HMTxO8ZfxprKPonra+uUoq0gvKiw9s1Fizr24dEim2ymGZVtE6IT7ZIcSExyTiukvB
KhJPgU/AW71YGIVO/bdxWI4lQLUMWFczG9s4XfuW8ha8dfLyMJ+Y2cldPhSAYC1duLOuvZR8MMRV
AoNgJPUInYd8/5J17T0rkvqa3Nzkl5Rsnm2P7RpcKG1Voc6SaHTpeO0zZAdDOw757FOROguk1aiK
K4AHLLlyPAt5iIRlr46MKO8jLRgwhqSRCXonRn/r+3ZZ1jPGdniDK3Jy1CPshIRLaRf7Sv3NcYnp
pR64PqwiFzzZQWL5Gf0lMJ7n7jUvN335qpEORvLYpTq1zGtUFRdJ85V635XzovprwqanZDY+Lc5A
w1Bc0kmazY73MY3Nsczvpt2uO/e1JLVaa+BCvtTH2RiXCdNkGp38HEksRtsOcwTlBN4lKqF5bFki
Egr96LISkfD3DRXj1qqfawV9KS4gD3Eldevmyxq7U0yeUebETsJkM1m3OD7WriSH8OSNw7FpzDUX
vVXGnhsMKnojo7EWZE8IhWzqaTp7Ocia6k2GvwY/jtpHmKbAZSRcbxDBWkGEs/7hDgTTIl9GNWGW
f3Fzt1k7BeBiVQIPV/qPMZtbmmhE871lSjNwVj7xsuBIVnDIKfxM3priC87Ev4Lmuj1eInxTMLFc
Z5CAeX1qntsAXr6rBJ5IuaXJQ8E/3CjS5j4nrCPkB0ndTZi4OKHZecRQ8lBZXUQ6FAGyOfxBKKT+
uPW7D4xhlB8c9XLTlH9Vd4z88AcIEUrOG3mafctC8Oi1YVlM/AqwYWuM29w+DRlwhBB+IT8SDNsi
ca8yunhsw0yLaBdU7g7F0yjujfilnGVVKWUeykf1NrOp8PJu5hm5BgbDfswyrl3hXkm72+bnCG+q
02qZG2SIWknYYhHGJ7v456bXoD8rbHHx3bfDilJJOu286g+9B5wzltmk437mACk3LCQJ1f5RAU9W
AzOYh7mVM13A/X5p02d6DJaHCkNjqtioeuWFHRkFrGmAp+0h/9vLdVhcUUQn7+S1+/mRj4v4iV5S
46T7s36xu0v2EVOu4PYWJJdienKpvRZHPyR3aFA632rsMi6cNPz9Ejr1OxiCpa7f8L7Q+B/8oHUX
k5hlmxkdVZXeQ7W2aMl26qeObib9AJYATTv7sUmP+FDyLgtQ8T5a595LPrmQxy0x3rMdvLno5eo5
KpNlnqPgg4t3EwEy4Dv98qBiuKAfsumPAxDFPthFc6YvlcS7hMIq1ClTL4jbH1yZn01j/AiCsVoF
jzU5dsHWFiMxNrKW+1kghU3Rc0UUWXjsOnCzz8ont/g2ElaoxunLnJ2noV9nit/fBI82Aoz2jUtr
AtiwwnflsjQCjTCP3nT4j8b/XnY3FTzH4VcysGXUWyS+RpDqDq7/kdgMqi+4MFg1oNHy80DaMpy5
Fp+aHuA1kf9IIE9+slOGy9eyotri6jdnGM69SVKcB4efRCkPI0NFgHer2GjmmNYqz18b+cx2pWBy
QPFonqQbZxINa5oh3LMSz9y7yefgpxvqfueWfr1yOSeokA3jcXas7exURztHQE8tOlP+anDYt2f2
G08fDIe7NTfJOMi2HLm7hu0dI5nGKCKeUh9n92ekDWNo/D3gb2Q6RvRUQ70MBM05Tk+BczNYiTHO
r6yH6lim1d6pBEhWAiZAkWJKZ2Nq7xuz/cus1Q2f1nxs9D+iDjsWWi5nOXyjP4TLMqD1X+LFe+6r
Q1FmSvGKu4weG0Ga4QgecuaH+FjQkLr0Rv5U9d/Y26bMdIyFmfMndEFY2X/FVO8EJhlAUrDVS4ND
L4Isx9eTBUKOWul8Uz8+Fujc4NTU5C253lO+VVgxWwZjwt021DPv18p/6bbSdSai0O4H63vwKBmh
TSooTyE7Jht5LJADAkAHHaaQh8ikV8UQbBrC1l1IXLCNGftm6WxEAROSZsJHAInX93jLv4SSXWET
fb5HOSosGHsesQQucoc8gfbBUwT9P2nOiWkRh0/8Qzqcat8+E5qeaRREbBgd4A4GvFapHl0xJTY5
CxJcOWwiC8gSSWKM85a3dhP+A1Zdp/swti9xz6omVQln4ZoCMB8+VT3k303cUIhJxUFHknppFJzt
MflxGjZN9jXUKi4h5IS5Eo+btKSc0vHDS/yPqBLHMOy/giyDkmN60z4RSi/YAV9Toab65TTOaynY
bT7bhKYfG5pKWHelt0x6KKTw514jklTzNJ7iiSq2n/3OcXiqUoj/mCIjkJnhLwLB72QXf7opg+qY
/xpT/48wCEfhrImJ2R1nQ8oN0up+gyn9N9sUbWVzHHmyN74sYBFk/7yu63BseQeL6FOyzi93x/2Y
hEj0xj/Pd18IoNe0XPh2+1xCXnPJXFKPzIPolaDVeHU0vChClV8jV5Mi849dnXwMGiu/q4psQaiS
BAlLHkTdM82n3m7ksLMU6LsSHm5fvUOz2QVu+S+q0ks2VCenbfaM59xQQ5sN48CT5YeZveU5mz0x
ERIlgCJ0O9IN25ETKAJg46AxYqnubGf+8aMGOdv9oXDr81tQcTLq5sQ0uwJWtDFa/bexnLvpOt+i
Co8T/bYWRRybif0dEXU2SooMli0LFrqEDINOX6QIC5Sk6T4RkwmQFhcda60Ec9PCQ3C32Y4wTuG7
LdUqzV0eaGdXhsW5G9KXwPcZtR1y7nI5CHW0PXmcJ/dK1K5PxB+Vms8m0EVAHi9O0Z+zMFrXkoBc
mba3BKrKigzJnvf9oe6gdcoQgH8FpIMEIsBhNkBYLeuZ3OgwyPEtsrHZ3YawoTu+RpZL3jM8BJ2/
m4zipw8qg51y+Tqa2dVSW1u/qbf0eyWrHL13k5VTQfpgDyXTRmX6Us4eWBmgQVMKamowcqKeyZ85
D28dAlc78CVoraonXwZFLEu8c1SHFz3XmMLa2IXEMRQu8Fbk4x+j6DgxjHJP8/BELHYbqxZEaZlz
aDQ/OXwX9k+tUNT4Xhl4PnZLjm1qzha0AWJ6v1owNEQ0/Ggix8nBLzAaB/ePPbgMJNUqEhCXAl0j
bfBy8xsALv1Y3gD5H5qgvwcCL1kjwoMvU7QpYAWKWnJbc3mp9tWKB/2pjsx9VUzPqTaL/SS6S6AZ
67QNP4GO3PBYEzHKC3sIkdRZkeFV3UfFY+fnGMjx0B9Qy9kU3j4pBlsHlioNx02CouClhAHtwDyT
9NyPcGPZvfNM2pOSHz7m6K66IT6ELFICJEK0xqbYFyEk5tmxSKBt1ZCRJaejAn286KVFmquPkIZy
EnzKu+WSNYh5c7TnfG8/EF/VeIiZ9YXJSRCDkqAOtCs7TOw5gw8ioaaHzV51Ma6Zt5sLQeCUJ6iu
97KejyCkTlb7t5xN6jSFe6LNC2Xc+VA5i9fIrtsFr+2pV1tuLMmaUpSxUFRlyxozBp3hV/slzzqq
V133+zhH5evi6W1S0Utb6T8+YZHMKJ8AHtxlJOlhDkc4gusy4YY0V/Fnoqcvn/V7VZNeivEH+PNT
FjPXCmfrQR3TQ7mOQv87lQOtWdZgGrbekgY7hD075lpi244PujE8qcg4iKijDEaCx23hiWKuOnCA
vWDykLx480wB83bXbyw9XWjjrd2sPiq+1QvN5tqxjT9K+J3l9Cpku9KMVfyRO7tgy4YkCOHRkOw4
dquZbFF3VWzgTRxGTEwyyIz4UcjP+3IKjlPo3Z2BVXkQ0e3HwOZKvUsa82D58bZJfyeui/CyKbrm
z4ZlfIMQwHHx7LXGn4zbaONz04JEjmkon/wwYJVfdI8jEqzVdLZE8mTX7bWYcYoDBuS0PFXgNeKS
/UkZZQE3Ny5pUeCQS4F+jN7hhfXacL/jmqegz2aoscGDlfdl2+aOdwTwiPHohtkbkRH2o8a3gWBX
m4lj3Tp3Zbeb1D/DiTg7s7PuUvPdtTJyasWWhNdHH86rHqxczSVElt4e8udZZvFBP7qDGQvJrPE/
js5juXElC6JfhAigCnZLb0VSJEWqNwhJlOC9x9e/g7eYiFnMqEURqLom8+TUmG0UR93KXL7DyFhn
FMlJU32VgQ9Ui53QDluMMVfDDM+zYODbUudiRfipAnfJulTYxsno2ALEed+8FWn2nbgQ4X1fwLM3
kK8TioB7r6d0hesVe+k3TuodOnKy6PBWUyDt8xHQflqNH4FAnyKmQhSja7/SI+Nda5ovX43PmtFe
Y9Ex2G2LU2GX67rNreNI0w4bDOGzH1o8yD0cJ57OjzQipyAtgJqT5GNFF2sYvkpy7EA+pzOW5MAA
jGg/REDBS72fZ3U/j1zjrsqQYSF2K4LPTG2ejFDC0Ams4kJ6HFX2ORiQUPiJdugkEjHGsL7VijdS
tW+gU7k2sVU0wfiO1qydpJtQIL1AXaQmftyY/KnvHPjkGh5FutX9gMV5GFfLcIj0dYvJYq4B0E8Z
m5qMadvRFadq9EAuQYVRIRprNDOFMIq13eFgaFPUEGUJfUeRE7qiJUwYSqXEHCda5eEipwEJR0uJ
vkmZWA+kjxDuSqS0fa/10VoWfeCcyyqQC9nF9jJFj7oPlbFiJYmckcVwvgfzhdg+MZUz4/UAOr9C
hEpnEO9EmRNpwlkFIWmYrclj4MFdm+YH2FtbxEJDZHeE/NT1EtBD8hYNprv1cNlwSY/+d+yxIlSV
dlwZRexsOi1QDrLMKjanUXoGDmR9EuilvstKz0+lALSTuhEUBertU2lBkqgdQlJQM0IyI2Mk56oJ
WFxIqF9jwimOxJITt9N5GdCjUOcyoSlw5wxV+uOaRv7J70TeHdCXoxWrOcnUQX4cCwJJ0tjxTwS9
+oceAPpebVGNMM0k55VcmMXgTVpeX/EfOjROdMn4SWVXKhR+Q74Ki5ARSsQYC6A5iz46XqywZdAx
NEqjbQDbfMOSpph3CWbpLo6xTypINw3W0UyWAYLqgsllpTgM/QMXcrjneO9Na6bb0UZdNThxh7pO
i1elP9aPSrW0RQ5XCqRKM1zCNGMwB1V8ZdCcYTV1i7fGCI95w/YwLBJrN+g2l5c7TkeR1/pyydKQ
xhQT4SlK3H7XYK7ljXarR5FCAw8dEoPVulF3qBOqRSZJKA+BIKEbZfbC6iJYwK0BMRvylwltzAB1
zgCh8Nk/Okpn70qMqfyUGAKWWCaega6EuiHfVs1XgPSJMTNmFW9tMyHV2VmkArGv+c8pLlnfLAfn
6jh/DQkkoCdRgrpw4JFPMmO1NpiDYaMwyRrjYw7wwrG5jxX9w4y6bZyylmtMwXKYnQrtYGawlEDT
VyDMUXVyPHjPemtuqcklYyTRtpJNPO3ogEOs1LmNDRagx1z+9e5Lmg+Y8/fGBBucz0ejYFJZ8SZ/
Ioql/a5WSPoYm5Mv2NqHlJbf9D4sFLUlyQT8f/inLIza2AJXNbPaAXGfmaISkbq2AzMSbBAxMB11
MPZXTMBan84iWcdwVxK+Iun96nF1skhltOxsj6LpKzCpoItIZ/ksGe8CX2smZ2Uwy1VjJFAvA7PC
YLxFFhTaxivIKNd7smpy7oG0qpRTZKfVv9Ek3koMVrQNI7hekFda3iiE+osucXIa3Yr1M96V3eib
xdQ3eNuycp2VppIBaivYdZFBy0x7TzKEBWzx8olm560d8wlSjOi/SesMNQJjJgktybjH0EJhhdlR
I7WNsJ1WkuLbZnDCCBHCuoEweQiPQUJkQvLhBTla5b+CulGgPXJ9CrKOwKXqPSw+JzhlRIhTQjXK
Vv9dD9Pmmjmht0iU+Gw0/OJ5vImragX2bJkY1QUy/qlSGWgb723FEyFNFF34+IguyVX3hrtscg/g
t1LfDNfnNqv27NFXmVc+savzJKlL6U+b8C+kDqAM/U0Essdl4yEhWnTOYVouxLyxOeJAwrVYoX61
nNexLu8ukNK0r97Rg8MPR+eRFVfp/sv6V+ycbNhSlfopuLHEkO+sdDzXcbihNmCNsg1qnTzOYpHx
0ad3P2JR24FBzHudf+krRcooarL7vIWOqKRCrdvhsXOrVwdOLuwQcnM0AeZC7U56XojWbJXogFlG
pIXAI4Szb8UngbKB+ckyEjYRRRZ3ddICSQDprb4CkLMGschC3eLmYeHFqSpikq5AllLnc2XPXY5g
nTdNLSLQVjunv1jNr+wvCcmmXRZeiMu2ciwNZOTIHHw9W4u+93ZJwwoCkQRykaIDJ05gAMwLYd7S
urlFk2mpJSIUa5ONiCrHQmZF9C06KUkIv5A/Ei2C2EBZRqKb9/EmH8XBJ0hpaPcSVKc58GfvKYMB
wgZzz2Us1yJOCZeVlaMyita6JTZFBpWBsZ+KF9muclZPCeRNk3ns2R+BuKK6Tplh58JjO9POJj+c
7GPUrkROlag7W+0+JgXtBhxlH8m5tjcsZodNTspZFf+KPgb0X21QdM/UaejHiAjAJxYkfeG56gYB
dsYsx5m0E+VUTrHeWsox3LR4oDzJaCLbZaJahMXLy7HuVMMbmLSZHpNSbKlY7vAsQQ1wWRHGPnMb
/E6KJsm/eXm4EboQWiYlqysg+2nxB0sMBsrlOqNFqSlXHT88BDXWEt99EO+90tGsTdek4kJMLdAr
JuGeM438Hm2WsUgdyNbK+lMSwOXCLO2rLASmMk09tX2z8qpbwveV0r/mgFcmVzrr5VWHT9pFWekS
fodsf20QHewIhtn47z0PD602Kh+pxyK6y8BhWyxxdB0JIlAO+t5ezVeeSxPf6qi0O/iiK8ULmP4Z
zeTWbn4UPsDNs0JnXdG7Xohe0Be+2qKBMVjd2IQQEaqNDUYrOAoVYwAZ3+oXiPr52ue/rUOpiDnZ
4awd9GA8IY9ELDEACWhAFlbwc41L4DVQtIBaYLJwOLkN8dm3JHVSWSid/heBmcxHRGxVS7qX0x+5
QT9GD69FFHyIkgoY2Q9CnJDwtM44SnHKu6+YBIgxfMDlW6mMpdXkD+LJSqXvYzdHqDJzvXYLd/1E
73bxdJxAsFEglxrNTwd9pFBKh3ljdXVsHAuagc3aCNYM7PZIsPjEwvz1kSqPCgN7RhJAs6eJZSPa
c1E2zBqaq80ikDAccj1jtHRO/LA65muok5GA/fN5ty1MAdMZqMNPi8x3wZ1BW4lNcDioKl6jLq2Y
kbJL1/hj5zjEzb57MNJFWyANzg99X/gKkZVUsF3RbZvcYJ7NhqmRHKvRbopk8iz7POgHabqzuj20
eKnroGYEbh9wD3BNS7ih5T3gqcQGAUN+BWToZEnkGD5lYmD0J8VB+zCQZJH9kZ7MarF7iFGuXR0t
sqm9/GLvEYFXqieCjFHLNytUVeu0UFe481ZC5ZeefmG2cmmGGqe1k6+mzOaw12cGFUA4PtWKuQ3/
+2x0tpHBFJyFsBuQY+dscoG2pQTrUVuwdFx345n1e4KTJhphQtpg5Gsb80K8rJRnTERD17F6KePt
kLV7AjHYBrwlvrsfmRRHJOp4jOAI8rrGoL3zwfhR7H/9wPvav4YczbFXLK3xKpBDxFhuTY3VyEg2
KrnRWPQZcciYEtKfkQwFdztc1joIWLRokmlrjAgRWdEyCBVOcJRTdvsT88AG0iBpuTqOWBk9Bdlf
Sy/QFWty4Oa0Uwfik2ZVZe97r1qKjukbHSDKSqnmG8Me5mqrY94Gq8DAOM5qBFdyOcTtpQHlln7V
LU2KauUfQ+Dvk5K5taq9euhpEYtiN3uVOqShhAczo5H1dEo3EpsDHg4rGg+dT3tQsbsTAcOvrhog
Qo9PIxMLCH/IrEZQJcz8y3jtu/6vGwIYFGHPd4YfZoh+67gC6fZCsD+P1WkkXbKs7HYYmlnZEA9J
P0xU+qfXTCtG596Mco9O6Za45r007afeRg8lOrQCpphJi5J3t1j0C69k9gbFYD/UZKpkfCIuBrRQ
BG0iRyMKgEQ1yTmuhP8E8MW+AaJattcsf/elOMsBvaH6kTDSDkhTT93xkLYODl7ELbV3nS6AsftV
R8ih7IIKxB0STOwgNgKCqq2IdWt7lzbEOAYgNURF48TOYdAMlMrUJrxZzFepLVBKiNIjW7TW32r7
2kz5ekFxJhV0aw0CJRC7O5F/E1I/H4jmLPmrNWQWGSmnAuw4Mke0Jzz/bTRQAHfMmspw3ZfBU2Lp
6XA+Fi4a5QjDNVZg7A/yEqhi40eCTY35aShnPOSHUIAKHbVlUg6Y0vp/xKhwqyu3ME5R0LJjUqML
qva1b4q/DM+GLxkqtWY8D4B3typnv0jUP3tsDhjhV45TbAiP52anZfC6Pyt1TrVGumuLOC2xiBfo
36qExL4MtZjNkMVK+VeHIy0ZNxTBkoa9cd1v4an3ILApBTGpgj+/iDQ6146xb1QKospdm+rPgF/J
VTrE/8OplC0nPOa5+onadmvCOLEpFeGBk8wRLbHl4bWmgyv9X1st3htHw6HXsOHxjvYYz+zYfxaT
gSWUsPVUuUfPgBp9YuC5zpfEE4FmlICi6GBEeOyMvPlqa2tnWmE+62qCi0EyxNVLl+C1GeWl+hNK
rcrWmQTFA7FFETIQmzV6sNOtesuc4DPJkgNnOP8hmU7vjiXa55S4btKtTZKM8qx5ogSckS3WC3tl
dUcDn5wT28THIabw/Lse52uiDBn99zM6sU02XglD2UBuuhucQAMbY2XEG2a3l16HnUNmg7DtHTZ1
5j0LibKdQcQq0nArwMM3+1dH2YW9hQZR2bP6m0c59tHqHTe9tMQWVOp85F03dbGwsdwNHI9xCJkk
Tv+lLbDTQL7rgbEuCm2hZ8WxzKh3MXAGAQGNvXtNsoijbZBnNhgbGsLVEH767lYlJtttlac3ir2Y
bPXUsop6msZ+oz6uBHISSWumk8LGrkjJoamHDTtQuwDijr4ie7YFCs4WxiHRLQ4aE9rYt0LWlxiq
WEaZmLIOLi0Fj/5UKetzPXhvExpuXVmDprVJNMEhEASrMr+5BMTVtDwG6osaJwkDno0AVxgWFjhh
8Cf0QzsVRFCiPgLrLjpEANYmSkHP4uTpDW+Bi3g2dDRxg7GUKLPUwlkE4qRNCeXgREaCYx3mltXF
UO+pk+y0CtQcqlm0sisi6mA64IiBOcpiyNh6EIak+0kZQOiY89UO3QJqydbS7JdSGGR75UdXidk/
682fmnPoOhle+wLMu08KrvVF2Mc486LgV8uDvdZjRrCF/s9U9Llv9hcm0cWCvdCs7lTuQonaGsWH
y0nL2D/+11lMNaeVkizqpRlkT6ov0k8082z6+W3QmqtnZB8dFzTDhOqiMSZqLDwFvrAB47jeLUq8
M6aNdBmrztnpcRpQosCo0cKNkwA6zZA9sWw3flPxTchbc9Zq8U9Ls1VquqfE5g+TacI/C1IeOObU
XSz1L3cIl4Uu8TIoI9/06GaIuSW7kLIoMJd7MWx8PH2bEf9xRfthFc8oi7KrwQ39Lysd9Gw5ZPiU
B64Pmh9L0VDGpQ1SRidXXFy/FqEkws++BhuyYqXZPUdU8LQFRYcBV0Sv653tK3TVWNo7lKRFiZSy
HMGjtY3I1oOBXnmsYBvQsk2EBV9zPsZcHBWG7mqlnHXa30A69Axi10VoJrGyI7vQbDZe5oMYlA0L
R3RGkSNXqUJyOSmMH1WnAUvT0vqtiFt0gEw56zQzua47mPL2PnGpCGqV/+YWirJhxW6+4hxNGjej
RnPjWVe91LsnzYpHIee3s9pWmYrA513gv4bJmZMTOTRqs8lsW//zHDh9WlbXhzAe0jdye7QPMDbK
prYs94sAD4Yy9YgKtqjh1lgB22H80sqqZcWOA6/wF2SOPlJvZAwXG/W9d1xtHcvUXDdFbSw1L2Wo
XWv5QWn07BKImLuqaqHpGY6JvroU+0C3y41v1vEqiRNlNUYp9XoDUbx1+fAJ6fBztcklPMBQu8Gb
Tf61eeosQqVJ3nJkeCvkfsZEOCketaD9MGXC3sZK6rcqFywp06F9a1tL1JskD8037HXuWwwUBgwc
rBGrCv5Kd2DLU7U9ghbWA9Fnp4nLUGOtcgO8dL2vFjt3IDhBNJxWhGwp+A+CjEDJLH0PHZ+hh6kE
WzkBZlGUM6vpMbhRb6AdrmPsoT5ypsGdWvyIdalTKfpKq0AJR23cvpmw5ZYCPMESGj8kpNKv1p1u
cp5E0C+Lll9DUanU8bsDmYP79Egi331LzEbfILfRF9JMnTc1RGcqIb5PjeamCByG517jc5YVFHns
tiBljsbDUcsOp6fJpBwwPsYVAJNysqoIfaspAZqvlkgxP+a5tDxO9gTZ/Vq4lX3tYemSM9sMG4+u
4i1OGrRXbV6/Gw6O38Ft47UCAyWVmAOEpjIUSRFzItZJd54+qFeyirDjRRi/hjYtt5ltBagvQCwk
UStZpXH7+FB1l55KHJ9pJcXKLqLmw3KOnv0Zs/yTNWe+QtQPJUuY3lpujbzozpD+J+LbJEX6FMEd
0GyNmwr3a4wn1NVJCgrduU7+pvzyYm8mgS557yzxLPXIjmvq+hG3ofisVQK5zL3rb8r0UyjEv+sU
UZjX+UeVeq6Y7DuE60h2WoyVjBQ/ShS25Va1/WCtFwwfFNySO+GX+EZMnbwE02ASMyR/NfJQXO8I
QGxaOHUkkN2hdszOXTdxk2jQzNUkFLfbe5vdeskEHV/BtkQ94rFKHyI2OEa0sEKwYR3dovZqOw5M
lrDChFUWpItc/1WzYyG0E4uNeW8vFQZoBHytCxT8BpyUke0VaWGjf26I8GuKH8N5N21My1H8Effk
6GTQZqoOWzCPJzMp+I/LEd53axCsFv0Y6TXPgMFVP73ErkFCJaz/oViJiIWSDYalREpF6BoHGXnv
LkF8NZPgnuEhP3jZlijta28rh4uW6nMMIigb+L7KUxlsAi9aN+4KhI8ayXlqtQetReOK72aIH24h
5ljC4h7nYl9fEdVbaMEd8zfiMWQ3RFMSkE7Ej8eowNumR1uHWCgAPqyp4+CtzD6b+qokgEdfDFeD
+JdAcy+82Lig4u7i5lt9DLai0w6Nix8FwsurHCC+Gfoq5FgACWljGoBoVWffU3yXiyamjxCofILt
nzsJsdwfMvsIWX66yR82tRkOEmiN+TzkwdPbA7PumQWqGpahA1ESoAuwZFRuP+14dI0XEshF3hMi
fvBR2injMRx3Sq8glqIVM1BkXCRAGpoMaU8oDjRj6xq/MVWoedWg03Qmsxtvk7RwLEFDKnIj0TsN
jOg9dV1oyQIu8NZLVligNA2nkcsGip3DZLitlwEAdAG9IHdAYAxHAsUQKb4C+zCFTRTRncMKHCyy
YvVc6teIi7dAGpMCh+2otibASqk9GdUMqbFEDjufnlV7XGtEGnZvSvMxMl+NzLec8STj/6WLcpWj
jkCfu+kaD0geTFbA8xUK7Rh6Ao3iRF9JfdPlt66pTNYYev0gIRZpFqEwSy9W+F8gd+d50tjBgkRn
wOgwRUttkw8FibEbsxxVbhZvE8E8wYkFFIwE+EhKxiqllvmhlIj2YTFGW5gixYqJEYyDYEoIzH+J
J7a1S9ijz2SkRcg6SzOHv6HTfDa4ZXjXAbxSSI/UWdaJomwesBEqqrMZMoH5a3uIGKE9a7uji55L
AzfUIWF1saJaxxKlhGv8GOHZ9O64pekBs41nccA03Ic6nu4aWgBIX4xl1BQnXdnZTC+dpRb8g0SU
md9oMZZpd2nwQ6E1Zur8BS8Jihm+QWAnL4hEvrqvSZFNWDuKkOlfd8g8VjX8CUCOFn7NwPSi5HyD
8ZSypC4xxiZIpULtEHstQYeYd6yzqezYcqf5BwKFeWZ92VCV6y8D5F2s7A1yRgM0m1q+z71sGQYb
M49mGOIWIw11078rVQQZAK9p9E1ADtIljEkJfjgOzWkTZm7lBJLhWJh8KJZ+UbK7hchRyy8THj/p
T8xsZ2O7HONbTBU/QSRF/5FYNwJgKd2Y1xcH9gll9ONylIsRTiLScgv27LRoIm5jkbDPDlIopM0q
yn+t+GK6O7s9ssyd5XrFJ0QeT5sQ/+pZveTvi7zS6W+Zib+t5EdmWFVdOubKeISsekf5HkOtoPjF
r939i4h58YJ9jCHBC25gXp+gEgDGEzIev4gNMBF2O8avy+LN4vUQakxrF82rMECNvhmNL2mwHzR4
54nAGcEuT0asCnDdvya1NqnWrCNcg02dvydJg7PZBtGAKJGcG5/3P0+HgzdmdzDNc1J3NeVAhTV3
eQpGxAAdOFiv22fNu1/V2FszREZsaqQDsSbZ4D+BYEjYcqVukwhFWLfuRhwxNd8XqnOLcY7dfAoT
1W65MsAKRT8JvZHtXRUcRyrzahE8ESHGPkzumqlKD8eFV4ltKQ2Ozg4CiAiMFcfM0Zr0W68hTcS6
K/mqQMA1YNAIVc7HFE6Ei2P1VY0+xfwrCdl+QbPjxlEMRu1YmGxEBnVyQjjvtQF7pbXhvMJppC4o
K8dfl8OIjTvH++hMnddZHdD093DOdRcyFcMebURv2PzUWBn5IVi3ufIf+v8Gw/I2QhxKQ/OS+2Km
mCToIpfna1cdiCS7yQSdlNkCTf+sVn5Z5Ky9kHE6QDXw4bIqPttp1wOrnSFCEXAa8SZxCxbpm+vz
2VUC8Tbs2teC+x7aNUbwhWUyVAYOFNEDUcdU6UjQRbnJjJvAUFq2u6r5E4w1uSd5hlnrQeiNSIeV
+DNXlsaepwIaS6JnRD3Ip0IDKWAyaJhrGeXzDTTRS/L850p/dSqxccWeC8kffwPvIghOCKEO29GP
qcDPkUAOAOs/0RaoVNYg16ZiQEgBi+MZOCeVoIiGw0a+9wZFCzc/c3ZsVg0TF29Vej96shv18xgf
gvGnq++SLwfFKmZiT7VXBfnQdYxzle1O66EPB7VlbYmBWdq8NqCtU+uphD96N6LmGOcj3H3RoVG0
0BkRHj+eIydFLPk0+D27Mlh3BobH9E0zzuRcH2v/qipEnIUnydlWM+IN8EYL9c+jDPIZudB30Moe
o/zPJ2vewKHRjcfY+SqQ3EeQuMM3IClmrnH5fuBXODae2Hj0lY3Z4ZD7QOm6K/DXclxBEVizl2XV
EKAJu9Wsh0Y7XktALXVA2B5dnwWCbCycOVgMZPWvHCAFQdu2QqMIkrxi9zIdWD3GPd0/MBPnWH+3
1XvefWujulbqGyD6me84KxupWWJs3PCi9+hXsKuCAw5riu9sXVJUmYnx4QMVQapJRAln/cTXwCg/
HjXIyMmblq5D51ZJDHJAD4naFdGjbm9D/8/s/njJtiq52OF+8rp44JT8hvbiCUos0ybnoX/0u/yf
oSvo8jBI5lfbOfXy0Vc7IdKVzjdpWCqTBjLtr2WpwExAKRHvO0Qs6bDVK3+RBIB1exhEN935JqCI
QR/or6l4phExo21prQJDXfKjybt1q5MsYKrfQreYSYHYrqcKW+USPXnRAgMAq05FbjM0rDM4dG50
BVUfcCj560F5DSSImcR4xCQNtPGb77FHgynGxKDRzgXscfGMEcc6czhs7DpWkf8NbV0NN93wGsuT
6I0lmkLdulRIpkblGqjfNMrs+++lNnKG4MtDNxWQRijqHvnuq20+O//ImLiVzKltIixRsbakcPjr
GuJDcSTIkb3bXkBkMiOKKWbzvZSw1nF8OeDzo+0kYInJ3qvZ/IaPvi0Wpr+V6DFNb0s41Jomc2lZ
a8nWnfsj1sIV3/h8ih0v3beafUbXXRQ40Jr+keAmkO8JU0pHPHzr3VLeVVQR+iTSL8+ty+jh1slt
0EGJNjmiNubA7c/Ovsdim8xltw3YQQ/aPgJc0yHmk/KlhOfS2wdM91JuI+aj82C8jwg/kes52aXI
aVH7GD2ovi/rh8LrqhZ76d8M5uldtewRzQCCLrxfbvoZkCOVyxH1RwPgHiKxcwiNdUn0dfDsHGQI
Jwtq4fjtp3uv2zVcL5H+0n18CPyB2uYlrXFlYouyP4J4p6qkUZKBE9jqLIdnFR9FHizGgMER2ikH
mZp97UySUVit56CtT376zJ1172N8LNmofPUmshsWK7m6Clh09MYq7LCgkvdHbKiLc9ZxIPw+W+5d
60j0UsQuEAjZvNe/YAqqrIqs6JhMCc/mxSd0ozzV9YPMwCpCiaI/deZO6KSYuSUeuiKgCISkqyYD
D4aYY/dEmIli6C1lrKp0e3aZcQsVbgBhoZxj+SAd1yDKnf2vQbwlnqCoPPj2WjfWoa4dGCZsAnIs
TPzsYc9X0WN3Ds8RHnIt/3K4DUuH9SYCvx4WJScL2qXm3RZXHdfGtFusgMeHfPIcemfSEaLCJD/m
FQ9L8COGuTe8P5E/Ym0g3U6jxNIXln0hiHpGUczCAp+k6eGmZdIpdpIxrIrXUID6JiGywow4+H+B
c9TUhUA0UIiPAeohZLJGcRbUzisv39rBTXN3CdKDoJhWJXB92X+ZxAmy5NC6hFAgGInun3CoNXta
92Ix+KcICTTjzzqMgcZYwGSIN0m+W6ydHQVK3MSHKfUCdK1JF4qpV01/Ew5pg7GNmVz1nhcCrBgU
sMAl4Sfb+Q15O/llYDWQiS+F+TthhWk+HGKsM8DzKYWrAxueZYNmImFbngs0xvmDmML54ODBwtHi
gOwItl1ZrAvnu0x+EZzNVJPQTuqTva4XWBLWnkBPwz/rZ7T3NpPD/ubjXiTcp8nuGhN81eZPy+2Q
U3MVBuLMnrHkoUc429Ev5lgF7Y8+/udBRcuUSS9Ia3EZ+JBYs/RxMzQv8oE5hVlXkwk3hucKiJ9H
/IxnPHM8wFPaegFTyMbKzZ3j/RC8RdjCrKCcTqeyDToBco9aZy+f3UTzWYT3yj/HHV46RNPapkaX
1MaHtP8alWcpgZO0R1woUbot0a9IkjWxxbcbiw9HEDBzm0l08Nf5OldjOWGNs+rRcIK69Aso/ytO
uHpUZ0pKQBNsle6YhQdqStPZSe9UK2tm9RubPRrNtO9x68E9I0e07NdR+pu7H253t9xVrD3N/Do2
SJcLHkn7o6Jh0rT30P5UeXzK8VqzsausN5f61GVprPm/RrwbiJAmK8nCYe456jVorxG9jWecAhvb
KDCs5NBDLCkntSdnjQqqD33aDtL8UK8HTMCeTsw0uT+CbOzsT2ueIMVnLj7/sNxBAWcQt3OQ0Pko
O7XTiIOJxKzZpJricC1wr0Zhtg/gLpNzbQ6sNixYBbteX9UC8feh6rCEYqgiiS07e/kqa/NlWGSb
yIrWcLc2EXXP2FkgXpoDs9A5mky8kOYiVQ9e8qXxAvQU9yXyrc48TEyfTkhC6eHJalR/28jaw6cx
Bt46cZ+KjerDIh4w5LOZRjHH3D3WFdQ/jErWhL8CISB3Oc++VJ+l/auwbo8lP4v1u/YR23+WBRmZ
pYqcwGq0/CGdcHfKnGQlDYOz01r3NQCNLDlVzBkYmeUCHYdXLofhlKfUI39gOsjTI4MMAjOeh6Vn
0C8aRMnnOMw40fy1nAY5DJswTWqYGjYpLGKo4UzHF2l6N9N9aFk/nT7gq12GGgr/6c5Y2fU5rQ95
t9HSk2msvUjlzFvb7ZUT4ImemobQuvvIC4YN95Da4VAiL4WXZkCMCNeybt9JPRrTvR2z1P5MERyx
7arPJeef5e2wELdyn6nfnuAQNZJFzjPdXCIsmYjBTJKkfIQQnuEzTEdTph5bA03sKQv3efQwlM1Y
GDRm667/KeWtwkzG0EFX74mF3PkK9BRVhW2/WRnVsuTPuiYCYyasi0vvEHrn2vpumIrUvFNs0s30
5CEBjPtdm5/dBsH5QSpAIrp7yc7GOHeVNRv0P8DuWvkDAcrsH3mzcLo9XBtdOWCnI1zLkCveQvo5
zikyoZSXFa8NIrkGCR8X/OHZZ1uto3Tw1XFmxggj44WMvkfvqNJfxpTizrwtH4DpSYdcsYnDSHiK
Me6T+DYbGd942r53NmnxsMqb6g186b92QH+gnqP8u0AZAtrQ4yS0a7kRYuWGj8ZZRoxWYg7xoXeo
/HjI+BAjCz0GoCJadmgy0eiayqt1Hww67WZDS2jRmliAppYZC91i3RdE9211/Bj5T2pzoBwyXOWt
TQ7KM7I/ov6dNXPQsXXeRiDHtb1NElH2oRVsXLNTrp/oiMGnr6dhYm3jmb01wdqmnoNtHJ015dSq
N605g19CLfnkchr1LWAvLsqbCiK77H+JxraguLTUiOE3VIcp4cEhKYnfAcbraGzr9kXwJTUTM0rG
B52E9qApxJb/QhCnarOVkxGv8+y3dmFbCl4EwA8hwsoR1BFzjwK3cfuZo2Yugrsl8G3d3ZgV87ci
VzjGU6Q5qfKmKX9K89XxGcODRgAeRvCqYREavfsZj/XNrAgs9N6B/iwgoqzi9o7wQeQGVkMi1N2b
OR776By4Dxm9VRSanMcmjQoEB1CqBhGNGHfFyUkWLBMVXISKuNTBGcQ3rFiIfce6OkTFJ+mLAy+V
t681LmosA+Ka4fExyLRaJ+rBBdCLzqO4SIONfvEvV7cAWxxgTwHL6j88D47hrRJtWzi/Eye9IWjT
AKsTYVZlX6HhPimhERbtJ544KETAAt6cHnUEwB8f9cWnW307EMt1AtdGk2koRZJeh6tWnRKBKgzr
SJaqI1ZobPuOfQ9LkM2VP7dMGwIHzBpO5h7qSKzb59L8h8Jk05rKPnE+K+VWs1UsuofBuCd983C1
hRakAmJmnJ5dLlvt8VP19rInJS+gnsRpH6KXNU0GCdvRAqj2xdmmcOJ33ctEXjxBAfI5Wny0FzcH
G2CONeFuAT00smPgPQsPY1P0lfgfA39JoWULtdv2aNmYW1PA/06gC9YEjQ37CTVRWekkiKwI51ay
/RA+U0ubmSUrwDBGjUQmMUuwusca1v0jLQFwxr0Q0byvAN95ctVzq/vdQxFX03h2WGJjEseGVNtE
JuvRbAammSAc9MbA/5STj+MizG+IWix1X1Lk+MPXwD3iOG/AM5SSB26KObnbvOBtdSdfxWKOQI7o
JNY34rv1H0fnsRu5EUXRLyLAVAxbdY5q5bAhpJFUzKGYivx6H3plwLA1o2az6oV7z7X+/OmfD7Ij
lgzRDHpvy90Mw76ghGlTucJf26qXiv14xra/5P7tmI4ZqQWdfNf0vzUC7PbYNeehBCmzXkbQRthz
azxM9UPunVt4HNp+R47gOwG/JHBf9DL2c4WJPyBmzc4PdUxR9YvQgPUzPVDy6VTAcfN1n7dMPY5L
BFI9/mviqxqw5TjpRfKJWS+BCrdkDREAeS0dQOInJsCoVmCOYXdmkY6M00aa79NSYDqlLyRIC8us
4wCIyF6xGeALyU+ZhzJZwEBECiwzEuPfBpNNBXtadzobnBBGfbNogxyDb9KSSAyMBOCLM5xzeKFZ
++wX58Jj+sUyqAFXrFBdtWwaYaLfqeLen94mRgP2gxOSOh/AhE+OmMRiglewZdxlnGEslGpgz0b+
kjtXqV8ii8A0xBZ+N26wNc3hx8TftTbpQpTY6NJ4lUDuI0SukYcvnjAFBvF19ZGYeM7mVTjnG5hj
q0JGG3P6sBicRIO37ke5wQ/PLPKcz8iCLuXirQt+h/Fq4YXsjd9+gItxtCIuT9Z8oMOspCXB8bul
JRi/A6RhffvjVA8SOp++1wRq9eZDPRoQQguUf9VGRwaGchIySHgqScAB6ocrnG9fRxl1jZctS3qf
e98lIouIyAw8sbVF1RStTKoUakV+gfRoyuei5/MMmCiYahu2J5WeIyiyM01i+U4AyQw8jb0DHzFI
OclGjTOJqUQnwRWwv+01pjoUKFlv3XsELcnjxM7SQSELt+nOpEvqGE8r2GD4Ype8dgy9WXgu05BP
kYGzt82Ww6oHw0iz1Y0Ht2NB2f8uf2Tn0+uzY14y97aR/hBLoBIe4cKmIMP7tITdGCtGkfVIisdG
LtPDcwxiYHjTqHs9vot4+9b8iKj7zt11poaVkX3H4hFtX1x/RON91ON2XYRZ2zK7ZPOOMWwaI08z
6bsfOlpHEV7AXNgJmaP34XTP5hinNPVoW0E2c+4mwKRO+VJQsPZ4SoyEr4S3y4anQsxb39uFdcba
iMcj70fzt22fl/w/Ux0tw1l3OlllzZtW/+Kx2jXikJFlh3TLw9aCXSR1Vz1ofp3Re79CF5rdD5Fd
+ZagxUb59ObS0A4ku3Bo0YDRPW1M588LPUD6+TMRrTPzc4BhbZisTazHrR45J4OHmBWodqevgN1s
bDzmcEZjEFMGH2idsInpqmfU22PMYGHcB8lhDt+L8II3UMM2mRQaAbhYHE4jK82cya48U2MUIP3L
W9q+9qijfN8hgAWJD4JfpKBAZnaOBQqWi6au/qXqrAV9B9tOhvaQNeH30i6x8JsUiZnDvc14ZI6u
sbuzKPhNNvUQEubunPmUXfYu6C+V/93mtJykU86MVLDFI4Bi1onmzrokGb8226Ygr4HMMv+aBjaa
/Ei2a716tABAD9FPwf9jBWLNHGsTMOPqcnKJ2DtE19o/m8xbLO9povirgyuvLj8E9ES1EHSgOPQf
eX4bGeCQ+b4yLOpvfoDbH5vxdQIUltcPUbVjMu5SlLIsjpldYD5cyRLoDpM7Teon8wrgdnfMPowF
AFCfe3ViOXK0sARgrVq51a7DEH3nk4hSwhLR4TkyXzRVR04B3rX+eqLSqN3gEsFq3nTLxocCWZXi
qmG5bh1UNzhEqJhSL12XWQRwCb1VY+3cgFGYSsmHmnmQwzThcFoQsuF8JfYg3hUTBp+y654SSrJ1
aHfAwxellIxj6kMoG8a4cWxYTYzDbNP/cF2bOsfZdW70XCcAu5NJnmvXAvodPMmUGG8rmuq1rgjT
tAP72a9osWJz39UmJOfaZwTK6ieNlix00uRj+ZKgmYxTNjRRRqRMKXL71Hh0+kXPYd9E89sUtD0D
7tm7G+vqZ3Dybz+gpfdr99HuxLEkAteAwd6CiDbQlUhgy2LOH50qflmkPEbc7xM0he54hX20cwYW
zA0xx0G4YQ6/EgXu094nZgUmepJiqGm5rifuhNl+Q83EQs4yUWERGparFzGpDzemRutpolPT/k4W
YbYHrg01oKl+4BN8i777q8lpcHsCkljNG92lED2XVcB4jI/cNPib0DSXls2FEy66kFXtG3dCwE0z
R35eOCxTTNZr+PZ4j24eKElkucjQgNJRiTWq23ZOum9CG5qhxHcaHRF4kPUi/X/kGa3z7LGMFgOq
e4lAeHal/zeVzwmz5Fw+SAZggl5U1Y91AfyuHna2WW5s194Epbp5WFpD4rhQixIv6r/VbXXvTDEH
iPwCsASOG01MLn10eyxZ4ZTaLjG8gH3VXB1cZscyL9ciFAjyh283IhSaaewtVpzCtd7WEsoddj47
8jkPXgyd4cnmOwf3Jm3USzpc3Tx+jMb5GKdi4xMVsbZxdNh882pKeyuBTpR9RYy7CiQwSRkeAzb3
JsjpUcercPR36LwO0v/DeHvtOGEt9CgzykViyFbJUGAcMKw9fkuyq0dKWq4myz+pHgE86h6Lqb0S
FY9DYjTC/wQ8LQDQnC144phc8i6qDh7KVuS8+4JJP6bKa6M/Yjt7IlLozhQ9ioWoYfk2YutmlGMm
aMbdtYlIQRMQ4Grn4EXtyZfWET7d1prtm5zrSyzmQym5FBvvSUh4l5N4RuuPBqCjKEWrwIrSV79x
+qx7VJVFix14Xk+WfWIoHDftU6zjC2IC7z2XfxBIHtJs2A4dAe0y4GYNuuzb5mprQgRJFEtoNJe4
FuWRqStOU+zvAIb+StO5BL1L3cd51wY/WGf/TRhPcvbhXcx4LNHDqqy4kassuEubbqeW2q+O2ocB
ozsDplrKR8cnmEvM5wl+jb0QVMK/RnJOt+kupX1mjWqt8MwjKK4P5jhtXY52QwThyglH/F7uJiyL
fdzLa01IcpshJWnwtGhiZpEHGGPNhwxQjxWkiTobvhqPNUeCQaRnRE8xwY02WAU1Iif7MWU/EWYs
xgsEtJVujqluTsL8LhMuRSzFMdEVmL5OmAU06m7nB+USNJr+KHX6qJArOzAxg9B8sCXCF2iUFVrh
YlMXgBv8xWXCKmlu7DNEW1plttRt8qaYpUhO7jH/iMz0Uyg+bjn6XxYDL8U5xSu/HWFVCpHlq1zb
r/xzr5P5DJTvVM3i1tvyFUr9xe0Jp4FZvKvT5mlWSJZZZxZteknL+W2w5qe69p8HvzpC3Dw4mv2z
gxjLGP4FDumaRtDy0MqzlRS7kg1jauv7IDVflF3AJwU4A6nOISS2rJEDcE35bLaW27wo2vsYaGfZ
ICVgy1UhYMFuxlqKotpKfrwKE2k8UsAWjKDmAZfBjOBA9FhF4bW1HwH1oM9ANiByyGibvWHIdTfR
Vifk8qQtcjtShqyvAo1PBdDKY2TWkLGGWHBFIOIWDPuasPEdKOmt8mLipE7Qj1l5Y90C9SgS47Mc
M0Lt8WGU46oV7SENzFvB/l1H0KeWmyPiVAiLQyrTF23AsuSVoG8hiX5dBMbF9MUDJezGj2wOZ2Pv
Q1lNvmMmwjioecj1KR5KoNsCHJS3CWaNe+ANrSmxbRxSQ/taa7XKg2Fduf6dhYpaQnsJAIs37riu
Mn/b4iUo/FNIW9y0cqUi5yF0znbIXHCm8nKLy9C19FvTpuhTZpV/GtlPRXivvRhuyL1p6/ZFLaNC
Ukj7dqYorbcDHVzKaAKazj5rirPpkSSDE6yHLU036S91sltwfx6K0F9nEGn7kk0AuTtl+iVJAh8Y
GKuG9cTcEhDx4UaQOlvnrtR6ZWdXg4vOmL8lL7aHdmvxkhqIPyobcG9wb7OmmzuBPovtUcrqTqpX
hf0nbYddB2RNJctVXVPrII9uwm1hUrsRXlsk1q7Pq7VC14EugAv2E1voCnf2U7akr+KR8KbyOy1f
kkYcsZ+DO8Evj2xHj9U30S947gzjoWMi7bIab+bm0msg60lyVilymBjV6F2TsnhpGP94HuEZzgT6
zhDMa1qR72N8MstkxF50PWMg5rupocIWsOTv/EERooLyGU/i2unrd+1GtxyDuVH695GgXrPmVxzL
j41AGtr5lDf9czJAVpHgg0sreu2U8zmKiOgQpXBtGHutnTvUNLjaZxrCarG7Q543Kd8of43aWBHZ
dlcFOFhRsobcwVnx7rXjeWzTA8fQ5LlfNfhO6Asky81rTJFsYRjB0UMqr3lvQcAnJIVUXFWCRhbw
47YlGc5sWTY7zT5h56coToj72jbxi2F9mlay9gwDSA6JI4O3s1kBCNN946mfG15kx0JDy+uV1dGL
z7yliDGIil88kT4PEIMA3cNsVq+qBEVuETLhYLxUfKlrn4rfJlSrb76ymskox+naKTJ8I3icC11t
p5YR6DAxKewc8BRe8+yMoHtzKh9zYOYjUujjEp427Qo6BzABXxDsUP/n0dWzGmAf4d6xQUOzo8+S
Yzu3R5Pfrxt5OB1Gnal46OfxmBF5k2TttvNM5iP4baG9WNp6k4BsPB6eCut9k84v41Qee+gj9Zxt
ZNC9aREQdNAxtfIp6G8WMgevI6ZIokVR5nYA6zwOxS6yI2QW0d4Iy33TZY+DOZ1RpR1wBdw5VXYE
VHKlpF2JCb0lUXHvk63eCmQAtsXVYFv/AvXSpv2x7/N/E+mIE8qLxE7ZXEPe8uuXEGUvuZsWwvgG
LRMWsI5tU9qHWD41iUWwP3KyWIF+IbPeMDmhyQb+DuDnDdfROU1ItYDomOeE2DiE0minf4ktihC0
8ocEOSQeFfs+Kmilp4DxmRdQoVntEnLsp9BuBBivfjbwucSYqydjfjFJezvgnv2RTR5szS4yONTs
A7Z2bId4WTceYPJDlBbbErqXUwLC4Zgu6uJLO+D3mzH6SET0Yat4Xyt6Oz9Hc1PbEcrXRQ+tNZsJ
RtAavY1dOvONvcGTmZUvWYTUp4jTPTy+hStk/86pzmAC23D+6U4IpqdFjmPvvnMMsRlsVI44HqcA
TVZFTERchXKX0fkGmiG1GQJvDTIcQVUjYfgQJWS7zdmiV44pbsdFMWIiZZQLY6XyuRUwKiUe4bpt
X21FVFtrwgCP0Wx+EGpLyEBFspCBsemuoV6ewxJIdUdL0seo3zwsscocIjbZzqe2mou21YMmu2Fb
+1WwTAoeRRetBhEeECCd4FjvWtJKVFMJ2j8LlqkNswhJRIEd0V1bSwHjLaDiGb3NdnCZwzvahyJQ
HEY3e5pt7gaUuPDVqoMUxqGzFmyK+dagaQgiHx2BYHUGoJJs1gn1jJ9uE7/f6gghmbK52IWPK2w5
t5L8oZtCeGJtTvgVmCkBQqwU3XcsSawP7XbfmvKSmT+zR2ZpIl4bemCrJO0zaD6NzF23TO9KMT0j
gn/tYu8QeuHeI54XNfs9UiQ6W2oMF1OND0mSwSnMkaRlsrIccmyD+FbxGaLfsGTNHd7uMR6Qzvyk
M3XpOnraaXlPCnLZEeTIMn1QFt47slW9dddhvhunXzd0eRVj53W2M0LmdHHCZ3dwkuI2y3Qnhvjq
Cffg29GrxlFfztZfNHk/AWmCl8nhWQdOf2EttLEmKozUNNazMxHx1eH9aXy6dZXw+IlmOLmpHTL8
NM6ijlC8MYNRYgmWNEnLlSGLt2jqNnoqoxXwHlDMTfImeudFlOMyCiP8K5o//UJu3Cw+lXRTd6WT
zHdaGw9JNDxwH77aTcw8Ock3kYuDfdLDa8uQuR4ZTFe4I6a8NV8WM/PUB0vM9LipjXHtwE0VQ7ob
MBvS7CPoJPiZFNQ1qRzvRYroJdTMVdoZlaBv0tsO07Gty2elkV9kobtDaD4CnjPUKuVlBsCZIASm
x4kVr8bswI70uDGSCTNH6SKw85P7qUj2BXsZ27Ix8vBxhb79gYn+oJz4NcyS06jNE8DrBwSZV6Ng
aQAp9y5oFxotC8g6hx4jQxjT7t9g5w8SkJQZ63diIhHaowhMk/YUec493fCjE1CNzUj1Js/6tRQq
9ag4CK/cexYzXklu2KyzF9iSNJ2IgFC3Zb17rDWCQ5AZCVp0LBdH38wYw44/iS2dY6GYUwwTmj2/
pTBFQhMitnfhtDSWJL3dwTWl0kXk+ugqzEbe9Bda7lOT1FvRS4FEGz6eQggcBxVqrIos1fzWJaAK
XfrTzKFTQhoMVZJyRm4EmSWhyBH9w3JFgV12xbkx6wPlLA7QcB9lxlbqoDiUY/dd6wb+M0gQ57Nw
rJ+ph6iQd+cIxreHKhvO67+Z2G+GUXGG18SC0pdEIZFcSMeO0xTIvZdiO4+7gDVBm3Dic+wZ9wHI
qDxnkFjaAPjddjtrDQh3/Eo6aJNVM/y4fn0rcZxB5vZ69ESF4EoS5rlrCXwi+O0qUYXGNWlOtovo
1WREZNMti6A5jPF4bRr92eHWUS6GdmHBdzKn9DCYNNJ6DK5hL9Bmjbe8t9aa3eTMZ+0bE+rDkDw0
Jx6jjdWHNURA6BWuLh4jT73Pls9bF8MQ1ab8mBxZQ/rNUT078uDFxslocoajMoC92b1MxEQdonlx
ahTEBI8DMxQrNelK3cfA1W/Cnk/ByFzOGgVhF9OByHNYXSErH6xpHfi3XlvnAVTaHq4ZFhxW5qQJ
PgyOi9IZb4PERWEglOrZP7i1jZUIKq4KBIsiitA4rZ8iVe0nFOBtCSsiA1nHRCjYtIt8F+4ixHCz
+yFYhpWszMe19ooNLdPNU4o1IhAo4hDvqjzelx78lJJjs2NGteaPYjGM/XnO5DEV+XdrjxcPoY07
GTSctA4r6bUb1x/fYxvVrYPAlsXqWNKQBBa84oBCP6J1RJFDgiVl7b5Ryc3I+BGqp4sp3PqlqQss
IiEINvIEscahR+Omi9jChuF8024TvnIedihQiVoKzRx3i8OaOuvVGmsiYwsjDdeZMzLi5OcXekQ+
G4ArGbJwRWAYT6JgHpgEhbnprfyxMO15N/jGtYqLk9TFbggbutxFsx88Oulv2uJglK6REWuAuN+O
op2dodYau62yq2OrGNM5tNvY1bdZr//MlLAoRHEMfZE313ITkHDOJlmhSkGK3onOODe2+s08glpy
SSvIpHJb9cNbOGX4AbJqB/ZgWjEaIZTLKXjCrFryOycJjxEEEJXiVQ689KVEXhNW+Io1XN0FEOH7
HSwv5nweGVG9sx8rYz7KPiQNKzuHI4LdESAVe6m6P4WN+9iXxleMPMaqnSeTtYfpMAnlTq8BLrpv
fGaPMmHxUOmvWqWKxJsa9Og07pzWO3ZGRFiMsY4UElfkvyvPbD8wrNKJlwdte9SkxY3yc2v1FXuj
AKW5FRgRy0hvNWvc02pgUKE2mbRfAMQQ99YX1kZ56rWuCqBH3q/jJlfUHuvc5X+tgDulmpB0Mugg
Nw02MeLlILat4TGJ7fQ2HBDri+G1Eg10XOehLrGGWdVZ+FQuzjRSfo/PXWzutCBCcELKsuig8DWa
K1PDSwkJ6677B1bhe7ukwcwk75GtAFrQnOEOeLNKREpkRLExuq+puqrM/IrdutvzKZprK57HQ1om
X0PaYUpW6LV7h+sLZUc/2Wdz0iRyTEdnhOofssEOcWBiwu9C69wWCOIHMf6YKjwoi3dDkmjj5HzF
YnytPiq6CTeVHu/BoH0apXvS5nRM0iJiikyXJFT5mPv40lIm7uSBUYFj4faGD5V6W7DVE+PzGWh5
jbEaNnODRwff4WYiwtoehvscBrXbTPBHm+qYqvCNjAaH0R/izSzrTiHH3l3dQ9u3Zw56DxPPYIyv
SuTbeeBTGEKwbsHeB5GgYPMw++YYJv5b2ukn7+FHripskjXSTsjIWY+La57xd40Om5hMtTxAKnld
O1dQfb/pGF/9zL73VfCQZ6RKovobAa/eQSZGLKD1LWp7pOdp/ERBOqFF5rjug9/axXndR1S4jfNF
WUzT5KHMSbZBoh9lX7xnvf1K4MZnW/W4n72SOTxKLzlpuJzYfgQ9+xB0Fznan2kRXuO52rpxDF2f
enoc7LUZ4QFopxbjiRgHCE0Jk+dp4xgx+q9sQ6o4VBMLXim9pykJhkIgAVxhwOlR2D/J0BCsGrj/
EifRuy5fagryV65ytu/HuSRNLGdJYlZdfEI16K5Avl1MJBKc2PFLUVLMdfaMC86w/XPBdONssr9g
Hubg8VraFFW0K9exVsLwm7PR+ME6mSnm62XTbbYIQgKUZ1IhbTFDzEqzmFyWwxXy4TBPFyeYZKtF
qp8z/wqD2qa1mfO2FY54029GqOuo3UNKqKx7y/rwRfJmbmA5pnehlBPGueHWBurG0vSL6v7Yjj2g
pIptUdS2zJys5lbi05ywYrt4KFd0+58SWLff4olV5HzfzYyOca92J1VkHwG5ddncv6DSwqQSN39x
iObO1Ki5Hbo1i6gqXMKgHdXw2Kbtu2/j4DEU8Qvloau6e8FWoG7DR5MVRdsiXKTmHOUYY8/J/w2R
dUMtvqkZgSmzO2W4soHMfoRmt+3j+JKlxs1rFkd38hTmchuB2pwsrH0VEr2xPAaGj3bV2NJS/VSo
xgavuuSd+1uTkIex4dHwh32N09nW7XPeWSg6WK8Z5OsqHa8tL+IbxoAtTrbsnmkc4A6OEDcC0myT
yLjAMSoOfcyBlbncNEpbNHgoe1lgHoitW5pt/UVpvJnggSGggj6o5dXIAdnODVadui4PcYYLN2U0
3ERoo6mhUJgxIk1JVgSz5aTdRw7Qw6yGzxmovlxkjUZYHWrHxzbn3uwg3dTj/GkZ3abhS/Raxul3
NhjkpITsNj2XpqZvPwfIg3etXRoHw4xgA5AdfyecjAZQ0aTE2fQx+iOrYbt9FEO7C3Tw2acMuxOP
WB5/voJLfxzzmkMo5CMYgh/dznszML7DYnTOGKlWVl8fSwPPSpD5Pw2DsJOexx3WegTp5tZm5S1y
y9glklHr0DsAdgfxL5yK+Tp7WHsTB7dZUXGhwFeMwK0VRfpPd6whx+pWju4L6evACQbg05MyAbEy
FapIfbtLw95cEU9MdUsWywGLueA4N6DuYpPeW2H/Xdl+ffV4XtsgQLU+g6lbuQ0U+dAaEUao46yL
+yYn00lxlle1y9Rl+CP4SKzrHHdzlrLnwg+AKKVBEZsCYZoBGdZm9u2RGIxCXJvHrIsCzHNoQ+w8
ZoTZtVgD8iYJdunoO8cma9gZxeJmgrSiA2M0nsiKCiCYIC2RrzGq6Uo01isWJUReznffcHUWBRQn
ASQDzye6BlFWlPP2vVkDnO0FcUtIYvCBEx5JcF3dYK6rzOYSd9HRDeRf4KRkrVrbLoHhMZPf6ehT
bpBwlhSshmy//erDiFMCvTtb29rc2C09hy/R4RN0+SMFXNSs+4IAh363vbpeR4JI8ABQYRfV6tvA
GpZrYGMVF1QyE02mkukQOhJxYLH1GfBCyKcWwvCC5AKJNYrYwmsObUbVi1Dt7FXJ2Smn+74ff6pg
uvboeYGpH+2BG2bZLdYLUcdpnsltBPdv7zzmx5no2H3P+679EWP+oJOJXYRHTofJ1PrOtnuwD8WM
lNLzkvlZgrpmjd4TNNsSWxVIvJRMWjGA93/+TFrb2uOrAzMeEUpcLSPbBMsLrskC2s96SiJ2ohgD
aubuBFnIGFbNtBnteGU5FSEs/fQPmvEpjsqUacqvVqXceVk3oBDRR1P1b7UVUpQ0xTMcceRTUfNO
3OiTSqDpZOmJSdiNuK2VY3VQVdKjMKsvuwK6Eteb0uXNHczaYZM54rO0VXYKELq1k7tWA2I9o7w2
4zdQZ4ww5IRGxtlY8sTJIL4Li/otlYyas2weDnkLgcXKSJVgihYc3EQ6d2mL8C6cu+lBxRVO2Cbu
V63JAk8gT2klOMygO4962rnYoJoy/e5dLEFsra/FUJAnp2H8WcZNd6x3QsM2cSLkfH2zn2HxiLaa
/8ZFTml2IVUATvbQswDwuwHW/AEqywIu0dBwuijcZUV3igSVcuLcJSAclatfwxrT76RZMbhk9Iyz
iYU1pjAzjDcSLXewjCkrLf4cjBsRbynu01Yu/le58dNxS21GEnS1HSVKpjg5h0KPK9WVAPEqxh09
tqyeQ0MX9Vc9FCMzJTIhxv7JDMBJliEVJJ1OPpIbm7y3CnACab+UnvQnZF7eEUbFYjUnITUi0aYn
rNXjXzQNtAXXs6EDmQ8hW/ZpIpJLx3zqCZuCwOWAKksNMCixHpyMBEs6uydM8rjBPPzmji7acyHU
lYSfft8G9nlykFmHM8gjzwMNXA/dvo0wbg/u2pUQIgn28tFPxDhOZFax+4Ta6Hrk/ilOTahoLCtC
lCwh5zm/TYM4MrEnQFHWticTpOcwlwUQk7J4qiNcXl3QfqhlLF8m5KSP6ifinAS87uyjhCSjIEVQ
YxnDe8WYL3XcS6LDp6YbvsdJ/DJ02fUN56JU8WufcjT7Ofj2Ish77KdD/ha3pbnJB89fG1kr/zWj
y3ew75/zzHwhjXRgAo2U10bNmHktygp0j2KOrS2h3eRppP6b4/nDXaxT68HDRSWw5Z5Y1RBk7C8z
WjiVIQy/qM5uMVIXpNv1Xi1DAoX6MA+t2zBVDyNXmeugE57x2nO8JtsQ8kafRojSsVPV3WfISUQf
ge5zmH5CiQqz7HSONpN0wzFlekQ8h4jZBsVLxODa6yl4TNnDYglWLSJjwYFOQXFsM9B0oUvAWY5O
yXHxniQ9U8aaOANnmX4iRbB7G/InR7jNdYVeCCTzieRUNs8hkbqlXoSBBaiv8kArt4uR1rvlvJ1Z
y8bj/IrOhZORZKbRe6Tii4gEshBFeLfCZ19hJZh1ccl2zF9DYxuCrKiwn0WcCXf11PyWVnytvezD
Smf0VE6EPIuwpjIgD6/IGPqps41hmLgsB77ivCGq7DY20W5o5DGKONDASd65LceIbzdMQJxyw5f+
VuL0LjtmOTF0yVAf8xANyZypkxv1j7PGFeWH7Kyr0v8pCggorrfTZXET4tlF+0VvuNOEOmSWsZYo
PWayaay4Y5VP/2DGjdxoycfaAdl04b1keConzAnOLPamk65dN3f3hsl0JIJcJGP8LowWMO2BFi2o
0UrAD6P/2hRIIztscGOC8Q24Rudmb+3s/Wv9ZGeY1K2TyxB/clR6qLwfKxXbJOp3ToTlJPACIBzZ
NUymR7QV93Ha35NzyDNRiAhAKZA/wvXSCuuc1ozFIPS8iGJa14513+DmETLbmSxS0oAkHGV+4Pkm
iSx8yZFYldjHCstaj3yt0jpdJyN6tjp8MDOD7zAbR9GTp/WJA+sglklHoCFXVLCQEqAcE2kb48oP
e4Z3lEi4AQpY0WYtDqNF0zT8PwPPCDJS26ZJthXQ7lmkbHSzVYlmMRqCCx/noSH/aBwYiPpQgCBg
qmOs+H74zLUmzs9RtgzyUoeXiyFbZKTnmgoIs1PwraeeZMhR0oS79qvSCLvNpnvxarLeR//kte53
mmKHAzMzB/PBVfFNQZwsUcMCIWY7SGxDSixJ5sEsrMTWnnpQ9s1fGtT72vMI16HC6cx313qsGVKo
RSaIwrsLwlckI3eezTOURBOOxYkw5i2T69Uw25c87W9pScih7ZFKznOk/UZbibTFjjhtvGUR78ml
FidzPGvLz2YZ3SzFom8soO0I20hg7x3fwcReyItNfJ7TVhcbD4/kFDQC89Lx/YtlshHBvCeR2IJ3
j2tTftdA+6fcO5ngh43MW2vYF42Xv2nTAWUwbCYmm9CgaJQhCUvjo67Dq1fG6wwuNaF79r4KGwxi
wWMRJvlKpCwJhCKZyppbDRIjhi5kvul4cZtF8jvp6y/Rp0B/gdtSHVwDCAlyQlJklGJLevfEzhpn
G/AosNfw5uptAnnDbZh6E+amJXZMZgSBi26yQl8ZyP5poCEF33S1mCN38nkAy4n45gDL9AZg+nVA
JFbnwaFhiTpSLq4i883tyW4VxToFpRSrYK8IJZlVXXNSdvesReG9iD8ZtVheUdGhY/Ji3AWaOHJR
0gzraZVhhsckCWonkj/eiEkzd3PESjgQsrh87DyigYW4wj0l5SL56mva5K57H0qJVJP/muwshohA
cpnNtpsSozQQg6lZ6TkFFoeivcwvOmf95/s9en9v+XtizRM1Eb8F202Sn4OAaUG20TbxQEMAKAPJ
SJswU+o9FF5hhHJYmE9OipybCQlbYpIfoO2FzXbMu1cQ3giDSfHy6o4Q8sG+7x3DPLgLOzFvCM3r
eVXQzL2VaQIRohm1e7SFifrPQYBmtdE93S1cT/PWIimYBFtVpjc+y2Jyecgn3yNI22RMLFeEF2sU
0+ZjaVd/KNGAc6IsH0mPXLsOXrRY2/9S5mt0GfKUSgKhyGtbBdn/knayCh0HSa/upu5EetDFnbuf
KFpM881HWnzHo80i9aNa3pma9VePAJHlUF+Zm4WqVFkjQuj87APR63CZu9kmm8WvZ9urqBNkNLK/
8FAYLjAT7Tr3BgySMZxP3piuZu9HCUTmCfsHkBJ+SNICeWzS/D/Ehlii4Wpl5NOYyYVlveD4ItjC
dK0T05x5ZWhnH0aIYIWga5VELhSXGWUuxDDyeWwTPghgGAgzVFFvdnMawJckbbs8TnSHhfEwsg8C
0oaCy5Heq8NupoC1WNn5EfUFx09Y37xl6FHMjKmVWDLwuse2Q3TWLdPwHzEN75K/IxFJ22DmqkFn
aQo4Bk6GUd2KHhzd7wUZWmb1V7XePvyPtDPbbRxZt/SrHOzrTTSDY/CgT19ooiTbsi3PviHS6SzO
88yn74/VQJdTJVhA7buqykqHSQaDEf+/1rciWuGa/ZqOzSsk1WUq4R4oCj7NblSOuhocc+qWtvcc
kgKGTV9O+t1A/ZplnOIGR6iY5OM6vcsczBvElkZNuQrQzVjV9JwDMFeF/TkU1UJ3vANRhwpFh0mD
moX5AjHR0kOEw0HUEtSqH21p7AflqZiwHXHbqImJ6p1mHkoqbWNlybLT8GBY9cZMnn0rgijFetnY
sWuTjGhRogj9YqUldN6saivkkK2jBKOYQyZA1nXjsktggKuaeh2l8T7xop80h8kmLh9wSaOqQSWG
bLBuR6CF3aaW5WtGI1batEqL2forp41Tdbsw+IPeDkg98zaZuk2ij3KezEvLyzZN9OaJQ4b8JbJg
5YVA1wH8pM24VrujwieiL1L2KwOJ31AHfPM95eNaJh5ZN9NHPc3gd9HdW3hPGxVpPVWlAzDzHNUx
2xOpp9DCdXGNkOQgZtLqyDF1RYv+h2qrj0ozY39AVQiD51OP6Y88mdwwA1eE88DJcVdxCONc5wIE
XsMK46+i6y4jtAuQeDF+k6yHZmSROH9oKNypBHxUI47gUK6MqOOIV97qNRSUyiOCB+W3UWwwGtL4
L5UXtav6pWHPrMfGoyRRy2uNohGAkE/VIx3ILEmwsoDpUzQfFKSVNGOXWYKJVHJsN03/Tdj6jeK3
hymLHyQx2HP4FhRgs7zt/fwPvwxozaQdSjGPo1Fl6WI9WZzAKORz/CdcZ81Rw16FnnAWHWEQjWw2
HPoohpMTqpq3Fuwyu55o+0TVruUTZKlAziQlLsQ+ZXk79eWzn6A2SAb5R6wZwjXNJnxCdEI0c+sN
O2BS/tYvPeJslD5Eh115NwZQF/T37ZEIWho5MLuXpWB/1pQAxIRJ5yS12cdzdIquZNSvx1yxrsay
uQkGr4MlRjgWFZhPOb8grcA2UdOcXVIh09eY2Qh7gVF1HVJ+uuFLVy9r6d1q2RjASEZS1Kc4D2lw
9rTbq3jrsTtYqqEBX05FQYtMplXQC1gotMbuyXaycVWp6N5M0+qutRpZvlTR50UNOvR2PpRUBkQo
emr61khzlIGVGFyMQChEDce/0Wuc7xU79FXT2jgSyeEDfZ3+iuyIyKchvheUcVZwyP1lNNrPChy8
Fi3dkzpkBt0pZwakda9eIMS1nD3VxFy1rsHjXebBZK1rHXUBOoUGZZGsd1bSvg9lj3NMMzGLiAh/
p7SLbjdNebuRRV3fjH33o+2AEWgIYl6UdCrAdCI8dQhnTUKk5Har6KzDQe+WSq/c6r6RbfD303zx
iO0qxgw4SjlQ2qa8sWhtzkpmO/PVlMAByKgNV3VdPkeKghghRRZWc/B55QROwnwiPznsFNvWSCGT
+aoNHbcGrGWo1FBMFJ/KaG07iEXAcXLD38iKYngd2/lhKDBjJD3ZJEFjBFu9EI+RwA5k4ghfBdGI
kw05BVHXYkNFe4ME8zkS+JHSzoYyLusHw4x7KnuthWSz7fmSooaoagvJlPCdBz4X+soM43Hlh7IB
U1KAdYgpmleG7PdBaqJcafHcxAEvnT5jKBJC6uavvE7JldZPb/QG2Hd2E47P0hkYMYVTTCvbiG2f
o/ee69V8zECz6+Bh6GKR/8KEsRMThas3UNkP1hOieVsoV15bXwWBiJ50G3m5MAqUvOgFW4mowrI0
ey/pK4wBWfaJwl6m1Gp58EVNmV+gig+sXyJM2KMrm7BVw004pliC4XwjVK1wUhg+Lck6QAzXv1Vq
dTSnT6SZ61wSVI0biRYSxnuEwuWk7jvS4OMOb3jhECqcRY9+He6jkQI6m0S1GfZRIREKDTdCcgK1
0jgFcaYuDUPnFpYoC/latqSukjmuWM5z53iuA+ilwFeVQm1MALt6SXIwwhKdS4taJjjqhlyaDj2m
PsTLZ3LuMfmkEQTn9lb95lj6eyH1X33bXYXF+BhnrG7o1KBkRDvS/4pV5lsbDWE0DOhsF9IHkzR4
k449mz4NeMs7bTmERrI2MccuRphwnmL97AhkR6FGqh5LdgW3sW1pSXa58oM2u1xpwFE03b+hY/pk
etQla/2HyJgNtlGt7WqA7yB/NROw52ZKXpBHLAs/mpmBb1NN7COFbhb36JA4+Z3T9LPnjA18l5A2
WFsvUYBgpLORL+E3XagqtT4sLPeUD96CXned6CMN/U3DRssarQdfyR/g062oan+YfC0LE+KZ1kX7
xAy0HYdf9nDhBGd0yBd9lfxQcElWOQmc5MPdpi38DyqoWQPCWUmVQxsYH71P17zuHuC4okAEuxjg
6LOqn2NvvElES/Tel0OLGmOKvOuE4CM+gLsAUUuu25yEsvWYAeArAIYN4aYtvI1vTQ9x2W0nVJR4
2zgN2sd4nGPBB2pjWVlRg6Wl4XXgqghRJK5CzmB9DgYjmKUJsBr7BiLsnqco2hIZiqYMoX4hXyRV
eHIE8XfogFarINYPcfSKw2eiaaUaTLjewTrR5slVTQNuI9h/81IYsBUx1jYHo8UjZQWWQz829B+R
mLGpqVDlpnWmQCkpOUhAruEDE/bU7DrPuXXsfnjs9IwMyL60HmzypG5MGio3lQQ9YcxZ9+QVKldN
NTZbjC3Dm/RJQGyMpCHVCykjSFtwdClc0sAvSPV2xvda15sbJwKbNkmUF43R0BUqdDLl1TbluDKx
CR5MdISa02yTZgzcok8pYLQBiG5Oy9M2bfl2db3eXAdl8cupoIAqCA5djQwSithTDkzMTIl2Zhc/
4YywNONge/4vIPdH3znkNaeIthOvWgPQBK0cljJTEaxQgXqlhJT8Sp9DiUp5CfttbsVcgW19Usd1
gNjl3Z2SG/l2GnQLaDbJbAhr3pQ6zzai6u+D0dGvIk9L96Vis+QUKQViAPYV2Re2jB/8UZjrKZt2
TRSuWuqlmER5h0fgtX6ZuoJutufZT2kumIWU9CJwLYQ9yFL9IEfkunPku6WNnK4bkrOCaFq3mf2c
C4Q+U3pVDZGrJ/V1TsOwDiTenfAKm8fO5LhXgIKE73pl19GaQCm+HOaqJRgno7TEOrG2Yj4DCg+U
odd9V7qZIcCkto9CCd5T8tHYGbLPy432mGjJMZnEo8DlUufyUPfEPdLrtjJEKLZ3JwWh9/QSGnbd
YUfgTJxRRLDZdMU4h1nQ3Vi1t3Zv/uFY8QMxNyuVJmTJHg3U9zopyUAnYAQtyGvpSTdXJ2LIlHvO
2lT5JF/q3OId8HtANwX9SsOxOrgh2UrQBPRF76Yxv2xosiH1sR7Q4NfNDV+Q97EgPq1zki0R8UcH
9+wSDb5Jr8k4KOa09avuM274PfDcpKX2VMUwrgjI/FBmolZOk67p+ltlyODvwfWxnHUzB1ezT9zU
JqE/RCrQ8mSvZLD9treh5KvW0Y1QQ6aRgoMxH8WH0fUZ3uVfDTE7VomOrYcV+O6jFPORo3O03A+m
ve3V4pUOz9awgzdjQhIZUO1sGo+UyvQ5NzjOEbmwYY1jtTMjGprNNfuVh3rI7gpvNieKn06E1ciB
Y9r62bo2xg+Vbr01p2GkptxoLNyE+j1gh1pPCrlKfsuaRugES6pionGM5VWSNCsAKE9ZILyZ/n3U
eY2X9F0/9bTYOn33BKqZXGUY8RjC2FqX1UbP+x7d1Xicw5MHJGFbujJkdalsRNQ3IyLToQwSNuDm
bBRa0/9oF9DKXfJ5dnGTPvkTWNIxieHupL8Q6d+QkLVtkA8ToQHQjaKnrigC4bV4GQBSL1M7uq3y
GYtL89XkFy4MaOxtTQxLpUN8sgQOpAE/TI/jQqnHlWcQUSDDl8ZLP4aSG2lnaOfpavQDpotRamsc
RPEyN03XgRy4GNKWFz/Zh0K5SYC550aMLzzYUEx3C3gLCuJDiQxt3aUcXjywucAsx6LZELYgQVMI
Xv94fNWQGXXTusvcJHymkTYfUoZDW763JqcfCJWggBu6c8LSXcL7Nr6KEBwBn+bxTquvFsTpgKqI
bMb3nLCtTMl3FWdmkeydFjCCXEW2+IxY/aw+vtU7/TYTV0V7HLoRrpqabKzAPswxGVqLLNEu8UbP
h0hX7dV9q8r3YvzMfESKxAZFMIWdbq0E06dqumGDe6FK1mF1P1l5BbWC+GxUgGaNoEOyY12OnIyi
4naipVbhPKCsawxkJQntzWseh4jzpPkwJsqOkwf9NnyG+HofNO9nhJpe7ejMV14IRVHc1pwOuxYV
tblH8ThngVCl0t6AHSr5nGyxIBTQJaANFD5OE4HMCiphCM0id0MKwRUE7GFCZf6Qq+Yb/tiFIb2t
hi3ZC3LK6r2rofBlsuFApsyrk8qRPCS6v4zljuUgKZC2kJ8S68EPLOB2DSlqjlTJs6sCRbNPwE4S
mD9qpEpCVVfOgDCMX6nElXhjm0ixjh1hOTElyBI4z5gjdUeem4pg5YDIaYLZbMZYk+0GbQFkZdiX
Y7mrbH8bxIFrGTS82BuC+Kwpg1DFXQgTAtY2p9mVWOqOQLzIRi44TGuVuICFmpmPEQuNTzZGYN7a
rbfyxR9pXy4C5l9MK9mDCMArZB5lL4/C/6mS/+x4RzlbDDyS0nABsT4jF+t3HYjLlpMUROm0Yns7
buP+p4o2vqC4FQAtyQgmGfclSVmNasNtdrKfMZRwlXMbqjdX0ZQbjQ9+Lvv7qps1VnLLj9eJx47e
gJg+auN1ypP1suuSzl4wCMwXNN9IJCkbQmcROGBrFc8ELvNP1bozHmNuZhYda+8e3UZbY17lDR21
GzSl7wpUFj7qhApWmyoA2ATQymqecWMuAhCUGg5R5c020Yi/6Vm7D/QXSl9e/4426aovmP5vuoq3
UksfNCpEMS5SaKn7qapQeRysip0GWcGsB9nadH7R0Lk1iC8Jld3cQyuINjThSnEUAunV4DvtkNMM
6FryBlun8dPqSER5s1l/en8+mqNw44CmADZV6T1ACkmH+diLZjSuPsrkuUPgJ7AmKOKG2t1T2+m0
Lz7a4Q55rhqxOwcZN5nBc99q+IPhwmj083+Mqr9sYXtR/0hXAUlp9CppEL/CC1mFqI1I+NwpfNpE
qtAWcD20Nza4VpXFhrB5FaBcZV3Dx5rhAAbolwnZcijuPAHY2h/WSnhbQ8PosFBiae9M48bEK5b7
B0NjylYvkgMV876s0mt8v3hw2c1uOg5bi0xl/4ByJCjN+7DwCBOprqMRYJ5gY2du8+E1Um7KLHh1
8mtlJIEu2yXWRLwfl0BdoMfJkpGdUhoPHS+kOvbXcpqVywfKBtgxH3Ol5Qz64GfXbfpSYPejj7nB
1kR8T7xqkvfBPISduQ7JkchUSc22h1Q0bfosXdnDVrSUgqyrEugBnBWHUxr1710olUeHchg1MeKk
w2Ud3+Wp8m5QnWvs4I9OafCwpbesDi9TgkyGjY4dU0OkAdOmKBIH+s0Nu1fqpR3aG68CuoD6eOBE
LdvZOeI8GwOh7xhjCaz58DE1VQBdRavvQ8fjY20ulO7Wgzoo+aJNOGu19m5Q7pTwJxqRVT7nLA1E
k12JHqiE5f/KUmXn0Ray/R5P3nvdJkcljw9Wrx+mlM528lLq+ktZFzcxrp6webUC9J12tLOJsRww
jBYadTQwnYm8A/4Jx6B4zbturWquiuRm4rg2c4ZsKG2WlnwKsr4KyCUSWbpFuIBdo/iHyweRTIEQ
BXSHEDpE0wRQ1sFel/arr8O4ttai/jFyAJ2oGGmeXDeT4vb0qBJ+9sQZ7U8ik4qTK6M02lJG6qiL
s3mpcmiQV2X5ptYHDaVwS2OWurAcPnyVWz1b5Ip2kyGmUJFX8rRz7uZYg9JFWKIqsOx14xE93spT
kze/R8iRAq1P0b037S11NNgPj5Xy0NcN5/sHdRb3WU5NgydDsxwai0bkzwSTrCMVgMN7bH3qzMym
Ta9l+lTAh0YZhedc0ssG5+crSGuSFXQEKJIvrQaTAHIl7E0duSJvJ+WGqyJDRhQgzfI2Rb+3WRdg
JS6JQY8Libs7ZtUNKHryExISR4fxHbDSzOKJhfPoqP4uMfj7RbCnKruc/CuteyG/Zt2RX9/S/6tD
+Dw8tjHtbwOzWDjlOjW0u37Y1c5+Sq81jUHIUAVjkTYE7uF0oZys2gitWHlHDMBjS1QOh9e4v8dl
yeSF7RVPay17V/kFixFJsr/tVJoVhCjU2Ev7xr4qs+Z1QGvnFe82hs4hvGlVUIOorJF5Wmn/k/wm
NuG4w+UfprLveovp9z6Kd4ImIYnuq9njbBeuArzRiIhFzQZ8uyp5e25lFMtBHPKSUvAsmCI8ljdg
qzqPwiqu8wkX+3QngZB5wRM92XULinTkzcvM8qhyuvEy2PtI4fyS4J2M9SMer7sAWzAsUhH96qPm
dcRNufARqzoecbERnXbEBYJ2nkcu+quigOxXgUuBZzJ/pC1CKSRPk3jyvPKOcEyQKPNGD3sCUVXm
taAq18avJp9RtsobnXhcvAnBBA7zj1lmp8t9BsdD1A8ApEEuPcoidCmrePI2gUodOHvVI5cBd54x
F1V648Yh56REYlqZqDTa8KqSyRUVhYS12Q6IuYlh8A4PkfggsLPwn0yObzl1tj4cD7X2koC/L0fN
VfRDy2mjR5dP43lW6W6V6CMc7rCgbrLgJwUfuFr9dYohgCYYqBjqvtq0kmFCgd/a6CMbNUiG022q
vRGaThQChxCiRIi0KNivw8wzKg1tE5KX9ACreJsFwDUQO3dCrhSfb1x4JH0ISzSmIxkyNWcVynVR
vTr1RuUTT8nGM9VZuIjtIcPJU46kmwNxzRJSd7KV7nAsydBC8UEupffAx2eT2B4a4A3cs81gxG4N
pYejvN9GN7Sd3RgvjxX8UMSLJeV6rD6G/kcBq7StHi1s1InnrLXCQPlMG5z6Od5ry6T+90Lg3WYK
b3yt21Lv3SbZkdwh7kZ5H5i4OsRrxosyYNUfMVdxOt2H5S6kVWcYu4xpMhDBGnQtaUX9dWORYVu+
ePozRpzPvraf+9x+Qn5AMxu5ZUKTmCi9gOqTWj0kFkzsNFpjXSt587C1chruB3hDKgob7+gUt2FS
3HWQeytYF63KqXYK4jto6JQACJ7ubNC2aAW0ap3NOw14bQ52UN0FfIJ0ovm01GOBgKW0EVGhZ9Og
nKg5mb2kmUXcc0MIXHxY2CbyVg323NaDiUneMm+jOSWttG+1YjhQBuSMGMIQYBEEn/AQVf0L1V+M
Hagu+2dEbGujOlbN07+l6aRGPkMcOOfQpZg+hg7/v9G/9L66/jdWWV82BBAtk3bHOXLSjxMq9X83
hhP1gn0+wXr3nLqwCqjLf9sjPnfCqvLl2L1p+mtoHf/1X//r//zvn8N/+7+QhiWjn2f/RbLXXU6Y
a/0//zL/9V/F//uvu8//+ZfUNF0ITWqWZWi26VhS489//jjS3OJ/Fv8u0y5uirIk/rqBplykG02v
5sn9/Sji7DCOIw1DGKYwNfH7MKkKe6LDMLA0tSUZ43tkQCtk9MtgQ62h2mkbEFAbe3VhVHnu4r6M
enJxaZn1TlTbdJRuvXvwe6C4NtlDdxcxKpQ1GF17gSdjiWB45y0vDD7/8NM7q2u6dLitmqo69u+X
3ClV6M/N66W5aNfQ8RYYoFwiJK6DbbC3Dt+Pdu7+6rpqW3TVeYq6/vtgeRWMQAxo10IMoEzzK42O
GEcX3w8irDOXZNiCuSJ1UoVPn6I0LGWiQVEs6zVaw/XAI0zvoxWq22O5mpYI85G7bYe374e9NOrJ
U1Qrq2Q/yaG9QuqWNiTJeAu9oZL06/txzt3Dr1d3eg87P2zNDMkX3cfQv5cC00N+YVbMD/10Unwd
w/j9OWV4wmK6HzniimFre6RiG2xH/ugn+Fj+9vvrEedm4NfB5gv+8m6PwmghYDNYcj2slEXtWnfG
olsbG3URrsxLr/j50eDUGqgNLMs8me+TrXUNfnFCx29oc3qusfbX5GHgN17TD3Evvdxnn5YUjgmW
RZqqdnJxpi40Bx9CPks+dl7csRKLG2ty3As3cX4if3tiX8aZZ+eXmxiMvdM16AqW4x4a6ysewhU5
l8z1eJW5AN9X0YUpcv6xfRnx5Eba9aggeuT7Ua/LZ3szbUEgufU11ZNVeHG0sy/Xl8HmJfTL5anY
QJQABM9y9A6+v4fppVVgRy6txM6Fuzj/+ZdhEmtAglUEyRKGNoDNJQW/R1DuSwp2O3ONtBhn5dLa
RlssUm5w4RleGFxXfx+8dyjaTBPydPgn8bbI9RUhD3IL7S27T/JCA+kt4a5WSDurRP/4zyaQfvLp
g5HR1cHAREWJzXHBxWa4DN+DFfk1wDBX+ebyQxXzFX0zafWTJbOPw7hlZwVnZuftsw3AwcW0bHeV
G124tX++Zt+NdLJo2oqoZG4zfwDVPHoI1heoBtfmxt4GG3td/qRecEiX7LqXWBWW8xzOlo2buPX+
+9t8bjkwdd1wVN2yVNM4WQ7i0cavlMGKqqmqmHW9UQTRNxha/sEwpmrZqqabfNxPhnFkpxMh3ACh
h1xkpxycMLh2Q31h6T57NSZnDjQbmgMK9vcZWwcBTUJ83MuGQoXyGKMxJQp78f21nFvZTMtm8RQq
eMbTFbTQJX3BEAe5nb3hXscMc/x+gHmhOp0bXwc4WTojS/V6OqvMwvbVkM8NrZGRlkCUvxi+feHB
iEtXM/8yX1YYWzWTKlZ99noP1KshY0yrZJUvIX/Bllkq98Z18n5p9p/d1n69wpPVMxeBQkGlT5dw
/oPH4THcY3y9Gm/1e31PJtMWldBTfvX9XT37ffg66MlaOmF1VbuIVD84CruWcsYGA/5SLKeb7J1k
5guz5Oym78twp6tnmkz4b00HnWCyKp/BW5rb8J76+gZWkLztV9YmvR2esJdd+mbMi9Q30+d04Qw5
1VlGQQSuvJFuukV0tyKxzqVZt1QufgcvPcrTJTM14nbC2gJX6n5cQmDbxvc51KwrJDcLxI/Ngfi6
D1DUFx7muWnLemUZphSzdudk2joi8QFZIMEIrsdph7ElWMZ70kZuiudK8NU3l/HGW18Y9NydtQVL
JeoxHUXeyaDplCI/UGhItXuqnxsAuat0aX2arr5G0H/pzTz3MbJ1Ls2SUGWlPJmvVWDllMYpQ/Ix
cpEhbkmJ2xB/vfwnRy5NQ1Vl25rg8oyTZdNpcp1yV0BNkLOJfC55+zGhLr1Fc0+i4oU1+syT+22w
+SZ/WXDyrhU2rDKenG0oxxGF0X1eJb8uPKqzo2iqxb6arxuH599HGRCvjFMFJQgqSXXd7ZQX+lKQ
E7CA8UkXa5V8w4W4+wej6sxIzVAxv0jrZFQtnKawDUE+0eDsOby2R7ENXSAgOqBZlhoceNsu21wY
9cy01PmkGlLVLAb+24m5q3M/zAa6tEHsHMy52hQkQU12lt0/1xr8cNMz6qNm5+Pr1KvWnohii0QE
+vZKK6oLr+Z8jSfLD94z1WI74Who7k8mU+55mD4j6JeoOSAEJ/dj3b15bfv8/VVfGuZkGrXOZBEg
jph2kj+QytNGQWgCu/c/G+Vkm6ZOSudPNd7x1Ce5ML4NAjT/uHm+H+XMZNUdXUhEarx8xp/b0i+v
ROO1To6NfHZjjJBvNgheL4wg5l/09KlQUdGQODqGJCfj9/ehrhNVCzRKEN6N6hquvmndbiuvcas1
a2ujbgGsfn9N556PY+uqLiitsBub//zLNcm6E2WbwAdy6gz2VIeEwHpQkbt9P8yZc5ju2A5rsq2z
JbNOZtvAb1AqLY0EssBJdBbAKMfOtcMLm4ezT+jLMCezjb6eV6rz1cC9fNBBbKnRuPr+Sv7cnP7t
EX0Z4+QRZYigC+kjYKvXIPR3hgu1Q6zCdbrckZpKXOlmWh7sPcYB9/7SJ+DM9RmqqprUBaQqbevk
WzMaxGbnUcT+HBFnUReu0VQXThpnh3D4dPLzDYN95e8TwnR8C64I5ajBNDahkm/Lsb20Ep6ZdLw9
OmBTm8ku1ZPLUBXpRfHMtCc1kQ7EuDaWswFyBYxqRfHL2CSHfFW45oV1Xzvzqf467ukLXIigN8yR
6THginQFpKbr9ke2gjy0HJZywQvwMKxxzcCNW6HWv7zbnHceJ3Pnt1/g5DXwWoyOysjNjXpMKUTF
OdsCCAfwETR07YWZeuEu/7nR/vJqR15blbpGfcwRv7rpp0UjNIkvvHDn9pW0EHSHM6OwDefPBe3L
IOjkAYJ1kH/rtaQCzaGEL99CWVdrCNkL+0e82nYIX//BCfK3YedZ/GXY3ht95Pmsk53+6Xi0LEkh
E+nH96+6mB/H3x4X/hJDs7gyTZ48rj7O4yDx43JJR2nnvOByZJ4QxXJXuPWFGzkfpU6GotTHh5hd
EC/F6ckbrF3CxKQREqq6W5b5ulXHK+oBCORVbNtTG6CYMZWH76/wzLJsCjojQjqOo2PD+f02+o2i
xUoWcRu1hm2kPhPPDZR9UiS3iqwuPbUzawv7PBVgAp8cIU/3HC0ks6jpwcF21oeTv+AN//5yzn0+
fxvgdP1vQr+qCF9c6vFmXOKyO9Lq5KlBqsUzOFGaaS9sk+el6vS5fb2kkzuIf7FQgw6DawnffmHU
xtbKnB8yMV5BUe2g0RIg1zcGSHjCb76/2jPv928Xe/IOZDQywjLjYpMJxsldU39M0+t/NsTpxyBQ
zEb7k9+LDqMp4I9nDtTH/MJzO7MsciUGq4jDF0c7/R4k0uurZh5Gq0H7ouR7iGn/h6iWxvTCFZ2f
gv9/qNNPwGQn2FFinpcBHzwBtaom4fv3N+1cSYE2gdAsjU0cvISTu1aMuTEO8P2X3WvPp61elsfx
F05MCxDJIjhiN3EL8oNQ4lzYzJ29uC8Dz6/7l1VRALLv9SQtlkoQPJEagnU+vjDfz066L0PMj/LL
EIYBuUEaDIHLBLUArfHUJh8+W39/D88uTF+Gkb8PoxZJ7tsBtzD2XsbcjToBiblCm/r5/TiXLudk
JzI0sIOrcgb9pY+8vIumPzYorL8f5Fy9+uuEMOd9yZeb1kWTB2ltvmnN8At0wWeWp3dlbaxHddpX
Nd6ysnVzw7uJ/afvh74wI8yTL1iNp69SMkbW4I7lg3Wnwwy5MOsu3EPzZNG1RDdOk8mz6mFPdG8K
hbTYLlb/2YWcrLO1l7fwSHhQxRDuW9n/aAX8o+/HuHQh88388pig+9ZYURlDt56GBjrjY+tceH3O
z2sWBaoOkibeyWUM9uCJXjKETUtG1d7MoVk1gMLL4O2fXMtfA51cC6KSIUocBqpUkmBKbUbbIK5u
NPvh+4HOrt3GXwPNN/XLTWtyCOCtwkBtItx+6pB3mShNgq05OEsbX9X3w51/Rn8Nd7LEJVEC9NxH
4JJ1+xCZsI5OJN39Z2OcrHGdNH0DoB2LT/bch9foJP1Lj+dclZsl4a/rOFngBMrLYpivQ58MpIn5
JyeitSPzdU42aw3xFfPYVgUvy6eM2FYLQ2F6/P4yL83Fk7WP8L4iTADmohs2iS54kfLZi4nDCKt/
dD8lX3hpwDQ73UY7Xm6bhclAdfapzdwZQL+TcWmRnZeZv+3EjL9Gmf/8y0ScMlwGwIRn9Ua/BtrE
xk97azdob1x/lX98f+/Or6t/DXbyHhN05iiZPr9eSG6xmxD5958NcPL+ZqPmARHnaqQC4m3mQpTB
y/dDnH9z/7qGkze3C7EJ2gNDtBruUeKKM7R6SgUawIGsFjc33w93frr9NdzJmzuoWCakwnC2+GX6
0dZB95tEnznU/O8HmuftdxPh5PXVh8gmr5Nn06nasIxCcN25PyzrGp4nIhh0lEKHloi9xNEuzPT5
rf1u6JO3mu1y1lGmL5D6una5lcpzSMRnCwBGd6eg2nx/oZce4MkLDBMas3rHhcZ0kUa81IPYZc7b
lB+MPLvwel24qc7JFmacTK+yJBsJvMDoCIDx+gpYPKF7B08DQRU2t7YNnzOZjt9f5J/dmr/dU0R1
tkoLSVONk6vU4z43/6wgG9hxF9X1hMCAsD8C6qg3IFSBcUbbHdnlr3+i+WFgVH2abSFsPz2Uh3kg
jQAJxXLYeG5GjU+j6rcZN7g98Fct1Asqt7PP88twJ28IEb66Yoc8T9AVeAjERo11ZaGWMbkk9sOU
WRc2I2e/pV/GO3lRSup/MD+5vKkPVnr6arMTTQHcXXiA6pkyiiksdjuotYT5N3VkpEYeOgpaDWqj
rxXfu6vT6G2QI+mQKf6YpCE1K4MZMtXbPki2jRNshqR2RWteM6/WeAXJXUTipcTrwiQeSOJiDUr9
umnCoxJkz5MnsFSWri7UNyXWtlahHfmmuQKmFi5tcilbnJQgNPcmAQ5Vlx4qsHjEic75ql2zVIR6
DJP40MfJ+2glD0Y3E+JCABLZlZPmP+IeMEak3XteepOQMmV3+mZKwm1X/pGYIGAd8NfgsO56c7yX
NnBm5N1TSsSbCO6boASbMeDtQpBr+P2VRb7DZNhXNjZyrZngvjYHRZVXmJY3ZmEdW6V77PDv4sxa
B5haQm9OCqHiWwo3q8u93ffXPmazhV16y4T0IUOB4W2pG1gpSyEaQnM4/4lhG7eWK0EhZzEWu3Ja
V0pAyM64MvUOepdR7LTcBJkRVcfyYtfnfCHGkjZaEra50jk5d7SpmhHfxiM38C9qCIuDHrohqV/J
ts43VnhjxveT/RLaW00BmFD++H7OnX2TUCLrPGaDVJeTNUMzk7CXDnUtJTGzReNFV1qWPfohNiEi
+KxMc78f7+yb9Nd4pyKCoMRfQ64V8bRYkFNiQiF8RMmlLc6FqzpVDJhDIRyRMwr+M4LM8ZtNHz3e
c8+6Lf5R5efLFWknu6nJp9irMlY36leG41yFzGGDbMPvb9zZiUIblvqxoB9gnfbqFU1TYyAurEG3
ykN6aF0m7jLUKdcpbrpxdtqFNfbsxvvrgCef6D6Dw07GAIvRPciaXenGbniN92WF02FzqV9zroJs
atasCHfo6P2tveYFMP+IJGa0vbmpgOUizc6vxZqoKhINLtzMc7NQs6VNH499MBrV359ZX05jlSkA
SfywOKi1dKUod1OuX5js2rldDtIKKQU1f908bRGlRmZ3QcAtHOr61jHzjTY0z7jHf4HKWBWqPvvm
7pqMzGu1Z6evL5V65raG15PW7cvi1bKCjdnM7m1lreGKDoqpoeFfrbIU/WJpXnUmjIl+fNZ18QgY
eo0L4MJH6dxm1EDkRi6TaiFBO9m/i1jvrNHo2F7XxwKGiG1fqZqG7zm98EzOHRS+DnSyj4eK3RJg
wUCx+t6bJIJFF5paf18UNEczWOooqhuzVvj3h972BjKtoaQBU4JXIJJ2fO74NzV9Ui6+O3+/mN/H
OtmgtJ01RBNtx2WzCQ9iZV7599qb7869M3WV3IcPl45Zf5/Rvw84X/yXM93/Je3KlhvHke0PXUaQ
4P7KTZIleS2XXfXCcG3c951ffw/cE10UjBCmaiJ6+mHcoSSARALIPHlOPKh4jCdVDgY51akH9KAs
EBvw/jgGwYpOLJleeDSVhSNCc60eUKlE98aAXobyftpBdeDQvZafFb96+ivo16VBJri2dhXbeWVB
mukmH51o3+0kt8eVBrdZ3EaEcYG7bJvxMc5ezRAD6aaxwNXgpgjR7HsnmED6vZdX9MvxME6Oe4S+
gDKJ1smMX6W37sd9+LQEtPOkPseCdyQHCkls7HyLphNQdrQYp1DQcZ3plLtvcvND9Tjd5mjR+J6d
mtEhDtiYvogg67z5Qw1Qoc8AIFZtZrnC3sgh1YAHsmS2aNckZRW0IKDx/2IWt2aYZarXqMq6GuHb
OBu75Nidc9mRnyjug+zDW2GxgLe3tuaYRQNHo5otGmrRpG8ib6pUlK+UYfahXmQKgqDIFP37ZhtD
6i/r7KbIXU26b8efBkxZEMj+m/kzDAUFF2BZwBh+aWWOkCSOZQrCP61BskdjgQ+15ADcPG7iWQJr
Hw8QOCFQKzhliWESmVmsCqAm2Y6xhfXii619TktQVPQ/8llw1nJnbmOGWST0v9laC69wAXOGSs49
tK4DULgLrHAdfGOFmbkBKp2tPKCpPqx/VJ3s1LoiOG9FFpiTo5LGPhnAxeKqFXmjAqLLVP5xBf1y
RZiwENoE9IE6yEC15SuI5Il9T6QXPTpVCdBUoOe57m2ihWGukQl471IoMOKFgVaZEgrdy67JDIER
zu34ckzMOybL7aGKBkpwGpSfgFchIFEMJPTLgL9PX6ljQ7BDsFTKx1TPhdH3atZmt06dDDkrE+zN
qn0mX40YcGFoKe01VBOd4fuI9nYwIu7s8+RB5NmFbLVg1AJfeb9Tb+3Pc5ZCIwr6PVAqjOTWSZLg
bxbPoG1VAFPpLIwqq2MpqVVcYCOQd5kaKKEeJOgrXDeifLwmYx5t5LuR88avsFXtpZU78IpgHsdX
a2cHICMqvThA0/srOs6n19kv/Wlv70Hd3e4s/7px6uzsibyxza5h2ICsBW3ZEMdOyqcoQaoMAmsg
FFqJH4Jw2gNLz/N1i6LhsssWtmjIM0Gi7KZ6Dl6MOok00AKCdKsmE1opNXAYtEYxftJydNhH45A9
h3aXeeEERvVwztGooVOpyDaFRrMVo7hXGcVniEjbj4PWD4LF4W5fG+ko3CJU3WRx6QmgNlNYwgMm
NQArKeTlwLwomBCVuwa/bTAhAqTwgyXPOCLSA/QRkn0e9PvWT06G0xwqb9mL1pyDxaIO99sgEy0q
yMzOUYvDIj3oQebHTygsrinkr9A/UX8Gsg2NSeQR+aPrA+UdhUAlItMCEOlHDLcVVnloyYDbg/i2
QBoPPGZR8jaXsmDXiuzQv2/iQmWC6WowYGetz0301BLQxanHOP12fTicDAGxt+NhDhIyKxHIIvLc
bV+xUXA57/fm8+CtfuFJ4r5SnpdosgpoLO2EAgzmclRg35ugQgLgF6iS9oPfH7qdeQvpFDjJf9M0
zguuW3P075tJhAIhMUYDl0x1/Fmj3DM8CGaPt7O2BujfNwbSGS/7MYITSnvtJnbRpHCOIAXuFCd7
BzLNvXIwnoVPAtEkMq6RLVXbjB1ecMYZfdsnEGH45FMXQOg7KNDDKgIG8qLrdoyMh+CeaSDVgWO5
L9UYEs9gJS2s+HlYoDGWRvFDBN2Z69PKnVWKC0TKRaeQ/ctZ7dS8KYcRN+hwUe4S6WWpmzMB5c11
K1zn+G2FPTVUVHLIsMZgMBw1wIsHd9AEsYJTzcHmQibMApUtskesu4e2ASK+EptrDKK9fAMxk1O0
L4Nit95KX9sIMPf2luxzF+W5Px+bLqsG2CBVbDO2TQd1v6qywAPvxsZ3PTxBi/n673Oj78YAWyEL
w7oJDejT0btat5e+03qR7Wt3WbQL8TCl23nZi7p0eH6xNcrk2Ueolw1FvSLkoyLQG/4M4E1S2IK5
4/m7DpwpGk8tWbEJE6NAR0aMtJFRKUb3qdH87MfnFCQnEGSVjZ/Xp1FkiolP5QSnQfcM8mXS/KiD
QDerpkNkSYcyH726zT5dN8fzeBz/KjouwFYOwNnlvhqSEnyqQ4hUpr1rpxNETa//PjdZgecoIZqN
e+YHCPHcGMocydi41hmCGT6oGlMHFFaAAqKzsN0Zi9fvzIPAKC8cbo0yo6rVUklmkJPT/tryoPmU
w6LWHe0e7PwkAN2jp365bpJ3NuvgAgFIGvQIqJVezmMxAwip9ngOTQloPJ8iyx+t22R4uW6FezRv
zTBXKsicrlKqwIzujB5IR1zUx3a5Ux3AVBA0++vWuHtrMyYm5sbZMDQtTXMrw01tPuj9Y9hHgp3F
tWHDoTWQ1ICqhtm/Ug827abCnaa3bwjkqMibRgQJYp6L0+IKWCtsnSDsXi7NsCyjPGg4kAsw3kNL
9a0NY5GX089knxuo3QC6a1CkPFuZSvo2q1cVwxhfVw/6gh4U3ffpbemDrVXUOMuLEFtbjHNXclZk
FbiW3Lw7VzFaRtaTHt/lECRHDubPPcCgtDMaOlgR+pipk8kYdw2IHVwUmtXwmKsPhSpwMu7qbEzQ
v2+uS1oL35AVmIj7YQ9lk9deigQJU+6EIdOHK7pq4YrO+BjA/COYAWUqyBPuW+hfISEMdeHoZ00K
EOvZgjwM1xwOCgWQCbiCxSBFikKCXCCEmd2s+WxDIGcNX6Eh7iTLyRp77y8WaGOLGRpg9sjCtTj+
ICAPudMcHNYgJwv+NyOMwxkrRF/JiCOpImA6SqRTaYzO3E1/NRaUCEG9oOMhRUPFxhNWK0rzVIYZ
gP2qHCzXFWo5r9eHQuPjh31qKOh5pQ1eClttTVJVz0kNG61xAGe8E0YEdaMQYHgpSLOnLtIF8Y3G
yGsG6QdtBpWWo9xpEhZIH8FMXKxBKMf3MbSJIQMFtgxDB//D6I6KLcRcc0PSZqhM9I6qQu6AEf4H
DghxOq8H4PbQU3qgfaIIAgV3F0NDE9UjmaD4ygQKC6yQYW8RPE1L8Oyt2tdQNUTIV/7a/bbBRApi
Qfd+VFTsq8EA1fzqyNEYFEh3Z9ZykjXgZsgoODp4pxMS3P8Oi3HJWFK6bigxrCp7ys0EIPkXyRS8
CLhTB4CIiePPRrshDScbD9GtJFYs8Py7CzRSW1Ds6SISAkI36Acn3JhgnNCsu3LVBsycvKsP4S/7
Nf0O8a7IVyBP9pX2z6/nxZm+5fvYb74N4CQoH0RXMu7i2QaOeVSsVNNmHISU0KyVQdnqQv7pa5GT
x7qEHlvTfU6W8X42cyis9LbgTsa9LYHHjJbJcLNFPL6c2hy64knbY9wUEQsxW8UB/cMBuCgfcvH/
BS0Pb8uZYIKzFVDCmSiLXNobpwrIqQKDRDShXHSIybFX6K65y6GRuhcxL/C8Ew9IQjCdhm6ojHea
St5RhmnMaYzcYWF70tz48GZB+Ocm4bd2mOTCKMl6g+sVLjcBaH09CDh4KdjEAT6s7lGZ80EKdD1K
cx8N4KEDFAwYG5qKupzISId7T0CIu8vD+Aq5Hg+VGXSxQSlYf/gHz9wIDm3+XP62yIzR6mepWSC+
6BqWfSjV+pgVAFGP2u76yHibHcUyGaSFFApuMkdpU+ikL9cWb+R0PpaFGrSWKgjFvOvH1gTj9PFk
5YNJb9SAS0bkPMkAiupHKfueLH+TLjFxWmPx0Y4N8MDlMlmKBc7HATedGtThEwChkBe4Pl/cLbw1
wXgCBEqVEqI9GE2LdJrqQbTdHaCAAIHlXfFFTHjFX6DfQ2L8INVRRC0qXEdrHYQw00srBA9xg4QK
rzYtBPsPLaeqtEC4r6uwY8H47tixgwZ6TwnA3+cWu8r0s8SJbyGE4k7eDaQSb7pj9O36pHLHCN8z
bVOnBXAmTLUodc5thWXr1ZM9P5bR0/Xf52/fjQHmvCnqEL0ws4riS+FDunKBHoODdgRwj0IM1FOB
iXIg+idkFBKNi7nxABdhScXQoQAadns7RrEpqZ+vD01g4r3BfnNYDzLq3AoA4O7aKd8HrQoggfV6
3QQ3EsE7APjGGaKzjK0E94wU+u6o2a6d30MIJqNib8KNxbuYoib3rxkmTPRAxg5hh17nOncH33wl
b92u2Om34cE69T5y/YAj42bQOpTRLZFFEZ7+PHsl2ZqnE72ZyAa6jVBkNAEY7R9nvXAa0Iob4E0F
/zh04Xp533UdtGQf8g6S7eDRnP9mlnV0a+KkJiBoYh5ppJ/nSafKFxOEwKioolEdYtAFX19L/tGp
A/mowxA4ZhiXlGoZajMpgEHLbvAXH1QLgXZveCgM7nJ/evkboI752xzrng3KbdXUYFZJCqmf/FCH
kyjTwd0B0OuAfA3Go7AELSM6wxLdVHCnAhINqbXIh064Bm0zV3OST/G+CHBPGA/X55G7J8BiqaG8
Bhpc9j5gx3hbdKCJdyMzeyAS8ZeuOfeyqD2fw49BAFP9bYeJ/lU2aK2SI3DJD9Et7qQ20OSP4z09
dNYbzYvfIHnkZidLcQCr8cWkp/T3P+yKjX0mMpM118ha0JtWRqAZBtnK5maSvjZE4Jei+WQCdE3a
BHrh2PyW/AX8YSCq/5Yn3/+3NWNcH7I3xYhmBNyojPnR1nDUFfmnGvpv183QT70yZWzJxm50sKni
wuhC13G9KUYouxpSQu7CZnzImja9IfnSoO+8F6VeuBvh91qx5f4FqmZdSDfCZA4/Z5Wcmyr1r4+N
g56m/kizVsgoK6rBRMlcSSuzXPGGb6zb8kD87ify2Mte/+/eExyyz0tz1G02QTmGSrdcUuGc+KS+
hi4BL58JdjpyxlXFl17rAFJErgUw6i7ZTa/t0bgL74AbFxby+dsA8Gq8a/CcYh82wKjORjGkEMWu
9Ju8mb0EZGDRCJKaQtRWzd8Jv00xO15KkDQj9C7UkJ02nIl16MNHwSqqXBf9bYPZ1Q0pJ3moIUJg
pTf0DkurETl6V341J9kb7pK/AhChikkz0eB3A1nz5Trq+dQXLXTo3dU+W9mhhbjU9SHxNh1Y3PDm
fP8fmxfW4nZNEYIhbX9CjTS/Ga1ABVQgPw2aIHfLWx/w1MH7FdO00M5yOZSwTzVzShD5yzXd62W2
G23l2CwibjrugDQ8NGRbAYCSBZHLE66LaPjAARNbN+toBzlIyGV9dLTUPkMT8bW0MwE8hhc/kLIC
MMrCMQrI5uXImgmooF5DrK/V8NekDZBUW9X4Lw5OCxBhDcc1+NzZtIuJlmC1sDAuLYvvLYAnHejV
uYOi7a87BPedBq06MPuB9APQALoHNqEDZBXhCGWgxu3H1lZdPYewFBR2knVnD7qyH/N4fl5jqHXM
ia1BxHydP8+zLL3aJuROinaWgusfxF3QzfcwkbPTIz3uJnrxMiZPrUZHL/dmBpap6JjNRxsFgOv2
uDc9W9HBV45aKpoR2Ey83Q5xv67QKXfLgxKMdyv4vMiTdYcCpxv7Zi0wyHOfrT1yOeFWAdXxnsJM
bH3YER1SVpmIg4S397YmmDVV63qdpQUeSuwXNVIfBx2ctFosWCnhzDFLVVnrKsUE4RFq8HvJHA9y
ZEL4Q1ruoN3q5nH5mqPzoVbrk2QV+yipbux+8dDhLGon5r5bUammqhkA1stsFCiA+ijLEmkns4f+
XdcdCxXaQwakiSvrkVQz8vTxeWgqJ5cNZ5rATUAKd2y7ozxanwT+RNePvddsv4WJ4VUOwpIZOqDI
XYYUzqbsIXdaOaPkA8+9K11VkOrm7mAK+0KbD01hspXYOJyhgZnivgYxSV8CT22FzjDt/aK77EWU
7VzX2hhjvLfK5BBlF4xuak+JjjZU6bTOIrpKOkUfpnBjhPHfQektEPkh2RZ132rlWzz+UMirPQhO
KJEVxn2XSQW9fog7WhiD/3o6KA0UmbWHXn257hFcO4guiqyANgVgucsN35RKFilU9olA26cdjrKi
o6FUdrRV1A/EDS2/LbHNnFY9q2m0wJKsDG8Qrn6AvKogevE3PWCn755mowvtcjST3parkde44ulQ
hEebZZ31xyTWfTsC6VU33rZd5kdS4Q/NsE/Sdo934aEpm5/XJ/XjUPGaBAEjmuvRBgcEzOVnpMas
DtDdhcrE2nhZ3e1IaHjXTXCiiopKI05h+vu4wTAH/QjtJBy4iNQt0nygf8YQHVwzncFTXOIUT+VO
/yQwST/70vMvTdLTcXMaQz3TnnITmEoZaYfps76fv2mHxo296KzuZn+8pXITyAvvrGdkba8b/+in
sK2DUBW5K2QJVGa4VjxIylLAe6bpaxIfUmCwB8XRRThL3srhuEWfC9LPH5n7oDiEzV2h8IG2oafQ
mPexbhyuj+RjkKIj+W2CfsJ2FvHpadHUjWtGj6H0M8ZCzQ/XTXCdA41VFmBlCiaL5YVF7Kt7kMP8
Q2ndHzJ/fpHvZ7c5NEHmgbZlLyrE8eZta5CNvAv07JsZBekW2DI5wci0LBW4gMmbua0RJvL2LSTQ
MyttcDkpu91YZz/iQgWGOIKcfEPyOUjmjHzuCzv2bbNN7zqjl3bSuDzVRQh5YVOHBHzUQ42rM/N9
mFetM9XGcEDyaX4e7Ra90aaiHbsl7HfZXLQPkxqClXKNa2cFqbOvSMR2lRWKY+aUQtelWIogS43o
ZI4j+o5nY3GnNe2g62tAXztcW+PJSDslaJa+e4QyvXLu5Ho9ZHqZauCeQQVlGOvurRsgyZslpHBA
e0fu8kyXjxFIdoNOTfWeSskaewk5zccaAtznYZne1F6SFWgQWoUz9/XkriMkeks7Wr7L0xp+7zKr
OYRT1HuLHLdup8YzJHTT0S3zJtzrSRl+1rpc8pK1jg9KVZS72UjKXZoQFDObfEYjjDrZn2ZVq/1q
7fXAjiBSLVjM9wwKG0yA3kOvsAVcBiqpl9uAEKmpGg1X6cmV3eY2u2n3kLPdo2dD1JpO3eKaJcY3
IYZWlu0CS60HdgYXepu78EApRy2HnNqzqH5KaCi6Zo9xU82Mo7wBWyFVrSG/tMcMjLf6YXA7yPKo
+/EIye2bYq84ANmBmFf20lswrfY+JUCNfdHX8OLmdpqZaGO2oTZlZMbHxPrOHF/M3HbqunWi0frz
xxruD5sVpdv338BG/q/Hu1PrQSTmgozNA14qAz9Q9qVqgZut9Ps2jAwAHqS3/zP7Usu1CP8hNOv6
8JakomwyN1BsvoROyr9fovxfAVrAulyRqZjcERJWMbq7jC95f9/66NZw5X0jO2vporQtCLtcT6ON
i6ivYLOycPJR6xQrtYDC1oCXpy0OBf71ffSnAzINbvyc/XlPF6YctN+4CMiQSmD7bSQC5dW8aJFg
yHrI3vdoEgZg1r0+LO5sbowwx349NHmZhDpEcrTqIWpLT57Hz3OkCs5FzuXtcjDMrWmeQxOURNBm
xd26PhR+GqymE79Q8THZa55ok831gfHuM1TDEAAZAnE6lkBNlkD7MY8jFekKd8POOkA649DvRPl/
7vxBygI5IMhnfODiKNapUyddRZ8z6Z/mZoCGJxDl7eBfHw13/tBlrwIuDGkQqFlcen262BaSCPC+
PoSY0nioAwl1ha7zy9xB/7GfCaUSeSMDKtXErYyYisXyHK9Vn9mNCirsci4PajK9NbPmm2EpeAvx
LhcA75m6DsUh/MM6Bo5gHTADdE5CqHqSmntSZQIf55lAfgmAA0ycabxzLW0iBjEKSS9mlJQ1cD1U
0q6rRTGJFxu2FpjVqXUjyjsy/3PeZXvkcSYX9Z9b/b2NoT53isAfeIuD3CPqdsgDavC7S3cI03Iy
chnHXq19n23TVfpvCUqiAqejv8IedlsrzLDKxSrkhR7jYwD5G9TtgNmIDkiOoScJCtjXrYmGROd4
s0qmXaIFJgX41ZgQ1dVv8Tojk/N03QiHZxg4is3EMUemQfQpf7cyuMkbxFw9GhxweKE/t/elHbD/
0KCJH0QAbE6ZEPsW2gDQAkPlGIigy9ElWdWAe3rCpf0GRcLsdqwcFf2GxU6Cs6DpyvqOCuGAma13
QD88imn0edMLeAD0aRBDQM3GTC9SflFoK/Q0UV5X4wE329H+dX1yeSEXxyOex4aCIgIbMdqiS6Wo
QIlQ27Voyct2U0B7yUS3Ht5ItmaYJZzrUNcntAC46Sh5EeQ+oCo/FYJXFi9mbI3Qj9h4I2gkw1Sj
eBQtU4IkAfQmjQUOz+l+AogdOQQgYDFrHyoIkzRDOjhUkAD3ZHe6BesWpTqi+bPmPn6kjeKSJws3
NS9Wba0y96doivRqMGEVGloQApQeieQsX7ovxYFua+AZcs277he8udxaZJ73eanZsSHBYtqdB+lr
l79e/31OHvJyIplLjDyHbYobAH0E2Hf0EZDcmI89Gu5Vv38WsddzR0OBtzbKZWBSYTZSrOCU12Vo
0Ruq4c1TczIyEdKEe9qjuQWgaIo2+SC2VEwgUFQH7KTydXLbQxngfuGW++w0+9DAEKKgeO8I1JXQ
hIQ6FsIU4+ytFtfNGKE9xO6zO3nu7ywye2GqfMq0xBWsFUXJsGfK1hbjfhmBx49UXbTFXbt2Oi0B
PKIa8kCbRrQKZFp36EIV9cEBrKOGsTbHvBcWEHghZPsRjEcmzSTbtMDqVtG5XH7RXotO+XZ9pDw/
QWMXCLMAX/6oC1nPnTJJ8YxJhWrwOt505M9bbVCrtSAARnXNoHnLeGKiLLXSmYhR81x5JI7dfngu
YjO4Pg7uXG2s0HFuIqGVW01LEiTn5uklA9Ht+GLNn6+b4D2qtwNh/M9QhmolFeoIpbUf26e6fjKj
c50d40TEu85dFDQboOamgIyPrVh0kJGPGwWsUbbya1F+yCKWDBppPnj35veZG5Mm6fYIvW2gF5Vf
au0PsY87O4qV+7m5H4YffzNtvwfDrH+xWJUEgnIwmqSS4mjZ96ww33r6IFDWt0RRBOUeviP8Nsc4
AlJZSlVT3EOuJY40Jo48NE7e/HGNGwV1mQAaDLgzhMuZm+1or1OqhAByNLNx7mISSKQTxCDeQFBw
1Q085jXQHjEhSAuTvpJCFCnj1SBI4dvtLkzA+pktliU443n+9t7CYIBzHO835tpXDpFi9gl6ZaVV
vZsn86SD3u+6F9CvZV0OHYq0XRZVHrxxLvdnWua1riLf6dZd7CtTsKZ1oM4HlLIEY+FAi7A0uNbp
FnRgcfoxDkBmTU7nVUKRxxrPxjx6CzhGpnZ1R126XdX605A2ftk3vqaihBCq/vWB8qIEul1MW8Md
Gs1YzEDNIptAcAjzAFs4OSUtymIgIRJP6wBzKk3Bw5TrJRtzzBlRpQDjWybMLUsSoEwDatsFzcEi
Z+S+SGw8S9G5gPIxrs6X62dJ9ThUMg7E/ERczV0sn1C0D56Or0gQI4XY7swZjwJZsNF4oWprlwlV
gy2lVk1gN7PkoGyjo5GrP8wBWo5jii6Ayiva8ub6CvI9yEL5BS17yJXYzHYYoPuTpB0elH1/CMHO
ZYGcqbAeq/nFrl8k+YtOdKev/Lx8FhimofDDJvnXMNQILydZ7Y3OQP7ynwc6+vec7lnyezRBL4d6
F/oiaAfXdzbmmDWFiNicxhPMNW1g6neR/jgMgmjMfVHaGxvM+lWx8p+jZrqR2oMFvm16UYQgrtN5
q1seKxsytR0Evs0bK6iFMt/cMhQVozOxD9Buy3ZK1VJmSfGIo7TMkOxe43v004GBpWjdZVS+R0P2
Cbptt0mNOkrUeU1ouyRMvHEE2UIq4snnzjdt2oJTQVOW9asQpLvjrOFb2qk/mEbrZdkYqHHiX3cj
jhkFSGKkXNCNg5YcJiRAOqozuwIpimL5GhbfYhMSuZpgW4psMG+Z1K7zrh9gI88td+0VtCui724y
99eHwtn9F0NhdqJU13UaoZQBbGgchC1xw8jeN+rirasNAaHhQc+N5+smOWchgAgEeC/kQCGUSEe+
vUiSEjngusDs1fdd9s3UX67/PndIm99nzofCaGIV+BAMKaqCuNE/N6lxAm/12yppX+VZvdEzUc5K
ZJJxiEijjfUDhoQlg5D54DXllyUNzBFM6eG5bIrg+hC5zrEZIv2ezRQaSqGUZg576OFzhuQ1jAo3
X75cN0I/momVSN+gtxSXI8AoNeZaqemt3C9ThVi52jT3Uen7GJTx3jTk5ltDFuMxj8dRdLngesfG
KnO5QI+ApjRFjan0OwvnYHZUjvUx/lyuru6mfnwud0Idc+7ybWyyHjmPs7FmsAk9Tbf9lBFgl9e9
4dlf5dfwNTnR2kTmGZGj7f+ibnAxyYyzJkqrkr6D6Uh/HaYv4XI7rqLTlnPoXdhgvLOwh/8Mrwcp
l+aWQXRj3X8Hb3cQH8lRSChFD5wPfmOD8wGcMHhgsRWXOoLQqk3eV1B2FRCNjEfD6zwbSVWw7R+u
Oyl3J2yMMadfNClRnFIQRLneysBM9jeGCEfMy8IoUNf7d0DMRiiSeJEk831ASjB8TfzxqHnUJwpA
LaQDNvn1MXENgs+M3uMpUy/bx4UW1kWeTFwblpv2kwouJMlV8LpDxp3q3zUvkainijeLtBuYSokD
TPLOWr6JJ0XT2AA5IGRqVrYfULXSpCFQI9G5SZ2Z9YytGeawKYq+XjUFZhIA3QpAKcB3R7unUl3E
usS7YUJa9d8RsUA01ez7dl3oIeCNHr1PJzc6yjDEI0chdyAvfGxtMbc8rRqhzz7BFq1EKx7IKqk5
40uGHK7ixscOpPUycJDTXtS0JVg3lfH+pI0NLaSj1JsHRXk0zcGpwta77o6CVWMrBi1U3Zacrtpq
Pw/q5Gjktsq+5JHI7XnnDdj+baDq0KtlqUwobPta6qUa542FpgMj+jFmYFzZR+bzYpWiHcbJPgI5
/9sWExLLpkbiT8MBmo1vU/ajTqEO/ouYEzDoxAnH11LzZ03fXZ9I7mptjDKnthrbaZ5ZIPIlOrC/
4ITogR6cp/3/ZoXZZIuRqmNNrayJjeewcjT1xjfTWsA9IRiMxrykSNhqaECntzj5XOXHVS6dRhUM
hcN4h3Ck43WKA0OB9Dnj39OkGQDRwSUaH2q+5/qQQhr8MOziIHHjz2B5mVSXgOK7dIVYRF4xQaEN
6sjYaMgQse8apbETLRoR9VtvrRxcCI4UTgT9F/AI+6Ur2so879+aY+49+bCiMEgRg1K7N3rdHeZj
bD2s4WnMIsGGph7AhuGtKbq0m2gfG3rRtwpM5QdKmZnt1F28J8KrDc/Me9obuHCQzrO4lZgUKFvT
akxqPdvySeve1uIM3KUfZUEDXF4Zv173fN4Ubg0y+2vRK1NZc4K7VIIilnQsrMgZlx+ZvHq48rvX
jfGqdpQWCph3zaICW8w+0zMrhFaOhEMaoPcVNBOBXTggN0Lzfes85Tf5rhIQTfBSRFuTLE2i3c6t
VCcwObkzKNxasFtEvnWQ70fA3FS3ugMvSiBK9/JuI7CKDAP+QbKPBSH3qxX3cvRulSpXZH6iORFk
X2hNV4scpBQEU8sJLSCFt5EcwtyCQYyZWWMxy7iak9a1y8gFXBIAyMJHavH6AtINxewCZJdllOOp
oCgE0i53QTuEqyXR3hFD+bKSu0SUpuSBH2FAxVmGRnHtA6KlN1oLLYJA96ftvGuK26ga0KDeuXWa
OfGCcj8ApQZQ+LZIvJ5zYMMwyB4puQtoE5nDrW4wD52KkUELpvWl3k6CrK2mu8ic5z2+NhGca5yN
fmGP2XeN2VdoPEb9YZS7AOj/PdKxyrOK8y1BRTsb0dOgCQ5w7uKBDwggBuQScDRcLl6/VL2aDegB
sJNnCaTJID4UBEmuE24sMLeRZkInMIlhQekawHgelUgD0EA0Du5SbawwS0WiGFWIBFZGYz/kfgt5
TwixhUsrWCLeaUbkjSFmjZShU+S1oxMmpZAaTIs7lF2GQ16MqJJ3feoQlFse5iH9FZOmc1bwKrnx
LINfDD3EgsUTDZrZ3yMoUbvKhH/aWWBlR3v4QeRTkT5c39+8ywMISkAhT/s/QXTHmGk7kImMWd+6
GsiURpQHFAMCar/M9Gy1X4HedqiyXSHHbqmNjgoCPLPcxeHnOjuT3m8kQfDmeezma9jYPdfxkixr
h5UOz6P0mhuCPDD393FxVimTJPp3GU9aR7VfSmPAM3GJvEW9r1DLFkwovW2xERMwyn9NMD4UApq1
WgpMdDegZUeSedzLTwZYUQsv9kUiIVyP3Vpjlm8cahAHabBmV59o63OzA/Frv7MiTw5QrQuEzzhO
moRKjf1neOjquYwp2QBUfGrS4flKACLOwPLWW43qZL6DsdYnwXTy7EGTE9UeQDuA/aF/31zDrM7I
IFr5bs/aobU7sP31lgLW6WsxBfjruj2eg2zN0b9vzEk2WBHBXt66qX2wo7teEvw+90IECjPKoo+D
G++cSwOAtWVSqBmZ277279zv2pdueuf66t8gEOfZXvkqagbkhRK0viBWoYgPjg9mDocwQo27o2Bs
CGiHv6zqkzl4eiV8L9Ldw7r+1g4zeYMaoY8i0zK3f60P00N5slogzin3djVBIhN3Pi2oIKYqRrnx
MhkEdDcqwvd7OzZzT9EGeRmseQX93C6/H0C0owEfKO3KG/EbhKNOpxKEShkkLQibHyTWpbWxctIB
DwO5T6/3xlN5oik8ik/E5guURwURE0QOaGH1FH92Z5/qxw5Q4ui+LTsRWJK3uIAhoUwAFUwDRBaX
DmWq4dDUE74GEAAPPQ5OYu4a+66WRAg83tbAS0ShyUqUdFjPNTulrEFWDOxxDcE9dJ0pmeD85d0m
NhbYdJRRdJOUtmXr5nrvz6gEyrOjmT+u73C6wVgnxU4wANZGPQ58HJfzVeTrpNZJib42uz+3c3eI
6twBetGLmsxttBGQT3NXliIcJneZNmaZY6EvSarZVVG5iUYe+35B35Mdfmr60ZVT4+36ELmX6u0Y
mSATatBLVBug7nACfSr8eT/CGfPH8uYvEvOU1/w/k4nK5uVkjmUvt30HBZqwgfN1e+DwXKL+vD4c
vlv8NsLsbau0lm7JEL6S4sYySlcm/qCIitDX1wftF5cj0eLCjJYBRVFosTlZk6Cp7CitdzoaSa6P
hhuqwBWK/l+AQ4wPTA6A04WV0oZImZjmqy3Jt1KLznNj8SNN84uw8iTT9Ke+v5nt1FWt2L9unzNQ
pIuwgw08DICAobO9OeGaIlEHfcVDNY7QOldJ6c2gTM/RYN4pkvHnqBAk54F+AT4JKkjs63HIIRhj
RNjQjXRKjJcoekvDz9eHw4lKwGEi+FHwJ1oiGFdvBy0t14a+QNCcmFh3VhSLFoxzo9uaYKnMjEyW
ijXFy03eWTukPPfl3nBCZLhoK5PoWU/jABOeYIxChjAkgJSY8GRZs4VmWyDPe/tZN29CjEjzrWgn
NYdh+fPsJA5MgMcUkGjDI5mjIy9lszHA4eRapNxHcuf22eombS3wON6dB3ZQI8WI0Ffy4Y2h2v1c
U5rY7DPVuxl2JfoHXjJ3uWsOuV8+5zfxgygy8dycqAolF9bQSsCmRyIrl0NA1KAoUeROArEM42iB
nmQOE+e6A/LyTSoShfSFDeWKDwdwDU4SvZuAWsPBMTjNmhxzEy81a90RJfJy2iXbND9zVANaW3Hs
dTxr0NcbrfURDJZ+WlR3aS3qEeeETDgPIjNFbgIqxWzysCrCRSuBPuyK4yT7fXvqwkAwbhp2GU+F
mqkKIAk4+UHGzoRlQ+qKxYwA+RpqKOyGj8uQOV2EroziIccCV8VDYn8DPbCTiUy/d8ReM80E6y4G
CmvN6Y6UThGpnar+YSpSICeZZw6NNylgEDFiJ0yfluJ7Or/mvV8M+P/CDgplw12trved1cWOUp90
yIdpuVer59SYgqy+K7N7K7G/4PLupEb8aVX2JH3V1OdIfjZifxgHJwc5r27eSY3TLrKn2W9r+dZM
oks7ZwkvppfZnHKfQBLUwBhtO7nPC/MB3SIHs8kEdwXOPrkwQ+Pr5jio7Ewd4gJmCDTn0ZrtVPFN
8v+MfcmS5DqS5K+UvDtruC8jXXUAF99j9YjMyAsktiQA7gRIAvj6Ua+q6elXPTIyeUjJkNjS3eEG
NTU1VYcdrRme/t8H5v9Sqf/0m/7tTG4NG8O1mdFa0Zb43lft/LNQ/49P/T/r7+HhnwdA/v0/8PHn
MJqZ10z924d/v/DPeQA/of7j9m3/+WV//qa/34/f/bOav7/V5X3896/80zfi5//r9xfv6v1PH0Cc
yZV5XL5n8/Qtl1b945fgf3r7yv/fT/7l+x8/5WrG77/98Tksvbr9NHjs9H/861OHr7/9ATXHf3mu
bz//X5+8e+/wfWeuNrzs//xR//n13+9S/e0PP/5retsYBOJANQCTi5+0ff/jM+5f8d4F9YP0cKw6
weD6j7/0w6zY3/6I4r+iZEIZBh0JVm7wSslh+ccngr+mt8scEja4esCdLP3jfz/qP70+/+f1+ku/
dA8D75X82x8B/vypiCRYYYTr3i32B9QT7rz/dt15nvIVk5g+NzFkLK+CyXeYVzWIgAyffdRROmhS
TwlBJO+7oelON47Ife0vJOADGWQ0H7sQ9lf1NcRAlAdj5Tv27AxZpTmcCpL4O00GogJRzeNY8lE/
DEF33FTymoamoODMsbNX6Tn5tH16GIbkDjM0BJncdRwmU8t0CXWStyJ5XAOspbtp4W1h2U7hU2Qf
lv60wN/X+vO5D/ornKH3w4bEQRmOx3U05zpBGnkjBFEJxdzvzfTbDiEtI4EF5s9JqxdfPDpOuBs4
RQGRd/Msd6KlR0NlLkZZDMYhdcInEqT3qyerSUNt1iHJOftK7v2FV7WITgMevksfBHtah+xJjcux
M+4BiWF50g8kmuq7DPMHhSFBug6vthr7ldA2yWMrz93cFJMMSD0LoAuIllZeDistnDDdU6nLOIZH
t8TWfts9QK6y6+uj8dRjj8WX1dKjRAK74NsHHByuTEYkyprD9OpBKJGLZWtyGD1jA3epsJ6DaI6p
TM34aLIQeZtj9zALUzV9C061VXcMcRS1QKx7XBdh0xYtCypkFT+NPtb9vOjNZ6rCYKC2qyy6lh9G
5BTkI3ZemtYW2JgiiobXpH1rcGrGReQDh+gZIkqrogU8LiUijQ22jUEbtRHsi/0qytrHZsUJaGeZ
J9t0galfWuHeJMGWfA1RUjodfwnwKKwrijpyER/wvIgfNLTnOBWHaU2f5cwh0kBLNy9XFaclhF95
ssiPgYWawOz2rmFDIQHxy8xmBU3bkxbDESrQh5m1h2AWpXHzNLE/eETvIumRdiCNl90ngGB+Oj/C
jqOMqCrlGB1dgZjUbSu6jJ5E8D5H3W5qN0Q1vI+y+SV0HxB/7Y6z5+ydIID7PnaRJ9hp+PW8gyjt
yMRTtMFR1uE5HC9OblDfJZ57HlzotcKIFmtY2TUqO6ng8ZFgzzKD7lSp6FlsnAw+va7zWvQzFrmE
LoaO57aZdqHmRTSZZzOdGd2qdKkx6YI/fu/bUtmaZCOE0sPHot28l7agFr5jjiPuWfCSyfQlbM1x
SjJJ+rV7Yv7yIj3nYeOnqd7P3aQBIeJDxvtSLsMdb9rTMqWVaOd3rDMehkQ+JGyoJKw+2vgr4kkO
H6AOUI/eTZL+7OK1JyFs4q8icaptmg+MRzNRPtJQTeTD36ueXzSqYb7Q4JAtpZual0HxMkjWcyAh
uZF4Zd2oLUIjj55K7iXMaSg84JqkLv0500TO0c+hm/bpVh+cpN4jIMEliv/yx1eZCiSgiBJintcp
xrLRmOkdEs12jvsaW+eksvvGT7Dn8MBnGN905jwFwWXwYVcpvNIJQB2JfdqyJxB6SBWBj70T1B/u
Yt+UV+csrr9ZjHHEtsLmXCOhA3azl4jGLyqeNpJORy+0YPP7zCvmJuwLs3zxkT5Oc72fMgosHMlc
1nM5hO5Qhn59zYL5nbcKmypTfBcO4+ckDmMSn1zHaQiaybIRam/asSfrEr3ZRe64kogrclm5BtGa
C7Ps/Y5dh67o4OpzyjakT7Rp/axof5ymr4A2B7+RFzdUcJ04RrP3QzbNYzbJp2Rj4DyT9SlcYXfZ
DFWoh9IitV4MbgW94XMjxheztE+mtyUGELsVvnDDzJ6aQOON2+3hn0Jcle3noAy79T10hkokXsGm
IE9gqxEsSRGsJndd85pQGK8ObRHTkaSByHUwwy9xdQv+qgLYOcQxdwqIDb96JBWQxk5ugXlETdxp
ZZUD55xav/eeQgEejsv00ddf2ermNZytJd4I5tpvV9XwHWaWpePEORa1YMnunyavP7pYOI9RlTAu
e9ymbCbdlFki3FNja594/RwBskKhEZljO//E7kPei18rKhuC73MGjGsC2J6xpeimZbdoQeZ6IZuV
R22jXRyNZ6VhNQzTUBKO0c8kcc4TJn6JnI9a+c/zahfY2uDtYbOPMTa/myi4kwMuBkhS0nzdIOak
GHmFOMoJpA+4fuN81FWTJjI3Er6tHT1i3vyjg4LFM/5+Q2XLfHAWW7HAPHQy3o4Nde7BdJMk4VPA
elJ3/K6+pSZZmJfSkZNEz29BOvx2xvYbDoQ/xdZ/06AnWwM7ItVMz66Rljis/eXN43Fu8TwGT5S3
2JsKmzKcTQLXFGTcMvU+1NPHLQuvSOp1H/IE6U94jseUH+zGNOn6t0Db3B/6k6sg8hfObuvwH87Y
y5Z4O41FCj8KnubUvdBR/l4mBaPm7lHSa8PrjjDWRWSioy7dUf92HXHhBthgYp+LNCNp513HzEe3
vY0qLky0YsDvV6GEqIEi4EWnIWqHuDYx3F68/nUThT+FmF2mBcrQcRD3NjF5zGdNXOm8hwlcsOWe
tfZgKd1tPcLtvKQhVn72EZqYOpqqIXXO61Dj92ylH255whmsq8b5GCXwe67nfaKtzMOVvXduW46T
eZrMWEIaX/HYf0+Ud/bD9Yf1mztnRWvWOMOr03onNxUnE4XnsOsK6fFCDX2FYhpVWMxP8s77gJ0W
JcOEdAvakSiKukJNQ11IlSR5X8f7ONTHOgDjMsYQIJis3W1T9Mw526f9cOyj4Zqt7f3swuvH7+5p
Mm8Ftu7OdWeLFf65xDrqFNL0R6oWkByPRZzY79rBojWspcVB+wniC/0LGr1T3CGKglOD1OcW+iJH
LqRx2+utkCfbs7+EHaERdJ8iIp5g37AuO/SsLZItOYTb00DpK9d+4dL1zpvaUk04xiLEZNMO/gVu
VvDOzs7C796cZXyZaHDF3PwXyxpIFHvLy1uZRKL3S+wABuBI49QDzwJHrLA1DnPq8bzPXrYwyXmD
yMCW5y7GR913nI47nvI8VN/e5JdhiP3Z96RpiYG3pjRtgt7Y7DrX3svWuw/H+ewzus8cg0fTi1cd
1RVLo4cWXllOXbbZy2Sal0inecz80+xN1bLCRRomHRC9oKA0hcKTYZvrFPt3SydekExNbOSfYLfy
OOIikQ6taJtd+q458qOpnx21Wya+B33yNIX+2WllsdSmPg5blPPhAQ3YWwiaqMxoXcWAUsnc3bsB
e5Mw9Q9T9oUGTR4yMZbpkmAZP8Wa0FZlTuei0Awfow8GcxIJiXsQ0LiGo05WG5W7NkjKIRp/4a2R
zM0LeNKPTmpMFtKtcLBS4YT26o12Kmk8+UWGzInbfwu3aOuW7uIcU65fsnF6iRWsz1erjqwJijDo
4UyxhqIM5Fj0HrCrDQxUuki1mRanz1de9R2vCUTKe9eF9C+xKHIJ4W181+EFP/h6bPLO7hLLWtK7
WMRhAXf2MqA/QmoxPVsKM3hRLtP62na44dPk7NLhCWEcOARDsKMtlPeBLlu7lksPaUddaAcQV2J5
u4zDhcy+5OXSAnVr8Ul7+tHU0bHxjCFcOsetXe1JG0go0vVLNDms/jShyfS8tFFdysDlt7T1XHre
ro/8g/Y8zGJ4ViwOQ0FLltLzTV3WuHzh9kgfvD1L0pdhcZyiUwlEBMv3lLj5KjEqMhdnBDopQgbz
2dNG60cTLSRdcSUFvydcNxTGG8MGbaTF3vk4JYcINYfEm/8ZmW0hXjr3iKuDZnLSO49Jjby6nxlr
TupnsvRPRolj20VPHJjXn9k1ScUZwkXC7M3K6HOFKDGhL84yHNvNobmWzqHxfVwFVgYFDTneRDU9
hm6qfyoLZJo2ZDTBsfNjGNJt8c7QtkhVXE3B+pMGoHvQZjmnAF8CRFfylZ+cCFmAGIxV8ITBJTDt
VdfD2HVVR2dEGoVr1XsoQoByc+y53NUJGgt4SiR6y0eaVj5zdvALI0pnlZ/99JRTrdmntuzc6NKC
NS3DVL02HIhJOwD7zzx0sY8PIdHNW481TiG7+oW5dm97+G3SJ9fQBsfQto9+bIcK3du5g4R2YcNz
P/iVlzZvDWKdB8hOaPM4rmtNhCeuYWZTkgwbQtZTcU3m5MTqMK64j7OMbQG1HCcY8mF/hkbHyPuw
PdZPFAZYWkcHYV59C924UEuJ2M6nSd9gPstjNLl+MP0OXaTGpHuGehSpBLMhnlhMLdVLW/sHlbFD
2Dyr1AHmC6LrssoS07LdpuCqFDT3qVZk7eC/IuaydQ3BcZWuqlgG1yA7Rucmrh/bzh6k52P7NT64
nkPwHsRoA3fZbcYSAQ3bxLsL51fJcy/7NhHeAAhj+b2t4hhMzYniwFkfeTbY25nD87ReBqmIj0ro
UzgPYoHXjX7MLV40wNml61DEWREFyfsNdSCsm8CauooQnLGt1ynJk/gDxOwxQY4xW+pns/q54yJV
YzH70QM4aFesIkUFq0uDBfGRsecBS5ebBzFKY+7qAOms6fxM8QiWDTqZpilS/5TgUFlAi0i9ookm
MFxFvtBXEGU7moznSUePTLNzHN0Usa23FrSOTgAGbTFNAGAeRzleixntZ+8sO3y2+eKJVnsBOStr
PrbmOejXgKjVeaxd5hHfHsbIbYD1abH060i2/ivBsLTNtlM3xfc6CH51Y3a/6e4ID7RrF42n2fqG
RMP05klsVCN729beadWDe28Ci9PQbbgGzYTz1ui8B2GLYJr1HAkX64d0h/CEB7/BWJlFwb2bqnt3
GWiR2K+xNWcwlFfwRBHJXP6LS3GQfLssmVtKXz8tOmxP3ao+6nTGy921mihW4zJo0yMeS+HWcRkv
fRVjMkDw14vjAdmq8FP4tljYeGjD+TrHtggj6wLxd2Vnph/r6L7FXBSTCgvPadGmNqfUCfZccjSw
U9VmdufFdj+04TOSkQ/qwXSZLV2q7sUSnDx4YzZa52pVPzuwHZHGed3gCyWCqPDn4E0G/d63qyaT
ywtsWD1NnQKUmC8tQxHiWj0OvYXYclAnmvFTtG1EqjDPqHlQqmnIujkPCQABcQAGSVQ3PzfmX2sz
AvI4MXQJ0DV6zLlEPUaYKeNH8ANhkUr6kiEMbYTQvWauIEBe2Ps4Wo19Kgz969PcDYYgf+Zhhf5h
z0dYEi1tYZlZyLg09wGSGnW7k6If0SVMRS/ao5u1HiDaSQ7iw9+SZwOs4TdNKdtsbz00/rztLuES
OSThNcSB3YO7C2oKLG2Du8Qu+5UzGKlk343XVKFtxwr7e7stARc+fMVtexdkGUnluGfspi0cf3nS
FCOPXgMhd/GGG4ulWLWYGiLMV+26xTiku8E9z+rdQYjUFjtP2axC9D2vwqY4x2DDWHjLhA9V3gfe
h2icA1zC6xx3P3FXTJgZuDsdfUqt5kKjPyN+t1wzOaMV9Q9LgAoB848LBnbvHnomgBE17/v50Wc+
iYKSqfAiF1547HWcTSEEilH4E4tlinToczin5ykivGPQq5xFxirA/zJmeJDtz5H+Gt0fQ7MiBpj3
z7BXreZtKIZM54uPIGwWuoCermdyVOuoWukxDdhcDDWsL3nn+SRcXua1b8polU91hAZwipZSRdPF
a/1zJKfHVct5L/z46HGHFw3aCdcbDhttfgYyu5/pDwcIB82489KwLav4KM8tpb/1YQJj4SwUFc71
wd819inw2WfqLt/p2AH7iLAuY9EUlKNuIaoydxIB5idJiRkNsimZ/d3MNYi+4LyMD6jLe2UeIAsv
nMkp0tQBy4p2GuyqTYMCtgJkTqaHhceoxeYd/G3p4eFpnEig2eRFmPqjHWQe+CTo+LFJa+w8V0Hi
3KuFFcvKLk2UXkPR3nXYMIXB9pfgaH5ToJpzazRZxc3by11PGk538NWJQE9Oaj+isZlvs4kJvZIK
WuBa+NfPP/ASXxywD+26FjzNKtMMJ2C6dNjKSQQ7Dk8MOqS5HwP1902+YM4eRZe67gSuowdrkd+x
AkZMhWHAlvyzQf0XbL4Ho42ytjUEHeZUtAuMal3vGWxNAnsadAS1W67beNdluprGJ51YUJA1eD5c
hQ0PSAtSY+AxJ+vYQ7W5gsO57xyNsJzw2+/1MdPAvnHTxKRrmgsFp+wbfQwkyN4R+xTYDF+x628r
JCl/TymU0Fuh059pQ3f2Nj5x/EOCX9mwrtwSKN3D5BkmAZtUBZbQAVywFlqrfXPHLc5DyeLLhD5M
NeNDIuC1N6K77MRhkMHeBVackHmTRoUzntflZd0CyEBhCy4ywJVyHRAFVZpmPmRIqlnIavfAYPmw
Qcu4jGXf7Dnviba0UHorMunn40rJxm8JghJGexSMEioOEwQTdCRps72Og7z3ERgaOpWul53F6L6O
ii0yhbwhERBXwfjsDRiRhiXGaiR1d6vbl/P2OoGRwI22C3iMJqvHDjFiK12ndNlLi+ScWO0j6pxq
N849bYiEznrutp2B37P7uODXdvRno2DNAzIXsL1wIniHjTqPsg/48ueihxfslt6P64mmD20rK8Ml
IMaHwqJEG1ONXaHuMsFlR0v/hbWwReinC9C5HftyXM3OXQVkgwb/pqUb6KJvml0b+zh7eBtluvQW
eu8Fv2UvS4dfpUj3dZ+UaDGKPpUIRnlxveQZ6xGjM6BazE9bIKs4iSsw8seOZfu2+TktB31LHxtU
ZcBj87MYPkJ756iXaWkuoLr2vH3gst1N1oWSxV6ViyBR3FFbTAI3RSYyKnOz91eeB2771qfD0de/
utnEO69uTsA/CTwyA2QuhJehB6dj+6ueI+zMBQ+b09zRJjjTjRZ0duCj6TVZDoGLf6xFcoc1Ibja
TvLNi/ldOLl+oReUo9E0n2GCK78eB4dgsnOhfX1F+mg+geqaAcYCU99tjaRlvdTjURoQFA4GQGPo
5QmUxoYu7yvbirgzGaFz3B6RZoIzemv2aPe5xchbwRI9KEN4UtPa7NdOAF5lJj6jTVdhS0kYq0ql
ejdj7GExNbLGK8Tokj6yT/1AN6gCIOv47DpGMr2WVvwahN11FFFrKB+1UqS3stLrm6Mu6TZXY9rs
IgOkh1FJkOwD9WNgcWXHY9btnQxMT0c8DqYgzXF/dtvN5/8Sq6f0F49+AkYcGDqhVepq4ONIkhkq
VjABrlPvrIU1FZgl0T66dbfLvKmIsx/ebPJm9Mp6VEWEKdnqJZW7mQOPBVjN7r6vV1L77Tntyw3z
qSgmdZMOpBdUFBaCjLxPmCFdwKdydqYLh5L9DDdAdoyc4DWN5dO6bWgyZu9qG0YkuMOjjZDjAsgO
89Qa8yuvaYEjccQ9T4LMm63ErCdB6xg7iMqiY3oK5vY10bEHKsFxCe0wBJjXTRDgK5Y7k+sVdPIW
WKZtY6EQdp7H9bgSIzy7T8VD1Pd5ZPXwMSxLkfJ5OEsRgfpzQHXRPibZ3Jjr8LJESV+umpvHrvGv
m99/rBpA2Uid7NOFxbvV4KWHwOrB8Bt0hjMD6WqIxpwaMzK9tY8s2Gt/CM9I3P0wSBe7UjHIBxo8
p9Q5RF0SfcMi5yKydn5LtvaVhdFnili6VXp3YgxqPGPCIYsZrsFixcM84tX2fDwlWTS9a9bIvZOq
cyaW7g5pPU6uBepb6yswtwrIwqGP2RCgLPqdKjlzf3VygH50W9M8BZV/ZFoSTPwvWRvNBVfWlGs8
bHkwABDbJzMLd794aMcDvn5E7noAkt6KusZWn4rr+bzUGCwH4w7uiW9U9WjhGUKSmf9jkbYE1pfF
vAaYhY4Kk7m2I5AkYmA6o8lNV0YmtWT5JLdr6M40bw6ZTPqKCwxfmL9Plnaf9cI9Tp5H5m5JD92q
fxiPHz1bb4TxzDvL+thcmmld8qlxZGnXz9DPWD7LEJsS6oum/Um6WE10+35Xqw5TSAW83rAXDhPQ
IunBkSKwqCXQ9LSlvwX3y+yyajMR3sXzM8vG+YI1xJpA8lJq2/CjoPVuTbIvNxgBxMaugZHJzAs3
Xp+6sI9AU/YOie34iyWG7fwJl62W69VCv14Zc7ux4+0mMM0AjZI6IzOfcAzF1VHAXsEUlP0gyArT
5NPsDhc8P0gaCmsvHxYNWKsGr/S5I6A2sXBShG/VUeDlVt1BWu7s0hBc4eRDCqxrsEmIAv3yLC6F
aYuzUsyi0nHskWSrwDpGRRfQb6xhxMSTgzwH0aVDOytHJOLIhcKUpsezhLknqtijxVkrUor2eEMw
SWJ6U2EqleWidbB6iVgotK5YGelhhJJCnwJaHsMOWn+volOXYfH8Kl3fjGX6N7Nn+FXsfDN0pw4O
VWScUUiE4aXyOkm6bd6quK2ffGZgodzvRlcizxxsGVA3uhiTzaCx4Lmf9l/8BpZmZykkznFpAZsd
d+72oxKnPlJpGSrsBy0hoApKLzrB97pzEYPjK8CdcJyQrZSdkRow7mM8kTlPEgp88OlYNMidzeD/
n7sm8UgaQUg+sgXIHOuoIH1SsCgAt9CKHMCLf2RT92uO6bnO1KmTgbwXk/80LzfOdNXngTkpEYLr
fIghCMpAWgUYEgPH+/lgup40WdvuzNa9zsGsD43r6l3mIyI42h6xie1dfF1FvyK+4J0P+Ra4Xmur
rC94v4CJil08wpReLXQJ57h2djZErUjMTEt4vT4nwdjh6sSFYNw2rZZRVUGv092IibUW3AO3deZg
GPOww4FfNbvjaxY8GM9hJWjJqdzwTxIOSbbn9daUG3ilglLWnabR5C2WgIkvw2qeoR3YRIIczQC9
yABB9UFGILLq3mJgqdBHNbg9Fwt9QGCHO8D4OIdX2YZb7DnB4wj81fkNwQimwj9gHste15thMrad
Dm7nuTli5KCSRhHI2mE4uPSzjfE622Wp4qzXB65SEi/T3ardwuHeeFA67gsHAjfM4rDO7WY3vxfe
kA4MIQlm7pXT3JYLD7oiC8YYzP6P3j2MeGrvvQw51Jl6acbgq0lnJ/dn930SGwYwlA9VEH43GYga
GNqWY7i8xe1Sgm/DCu0VqwDRMR1dDHl675DS8MBCme5qa8Nyc5yaLDJ29raBiyyKNxbWxqgKWid5
rI1NHhVdf5usmwuVzTXxJx8NhzeeNtH7lxG2opD1wj0uU1gXl+FObkqjIzAGgZh4uxq3eRIhFdAX
dKVqfsLix16WZfLvEK24lOBOIzz2Zd5twXDu4+A61dkIV71oj2yzBvejrMtUbLqKt3XD/NwgpmKl
1bws+jze/ophoHpeg/X3GMsXqoO4Wl2H7zushldGR4WLc/HUMHOX9kYQ6nVi37vagWCND/msbEtm
L9eOZ/N2xCZ/N4DHgzc2Irb4zQMLeQRVkxkMJmpJRg+ah4x7aIAxfSylq0Esr1O0c26mUWkN/StL
XxZgVTAILtIUWIInBDBjSVHTsgVsMuMLhit+cmc8zC9ppHIdRlA3rPo71ck9S8ez0AMGWXMvSmeO
KKFTN5xTjeCZJNWYS/F0OG3d/cKVf2hEIspaY/gTCD/CYMj7HuC2CXHErxUyktPgdO+aHxBUGheg
wDDPXB9pvR5Ht+8O1q3HHatBPaZbtpKlP09Iprx1cLtemYNplQuYzYGnTVrVOpnLBfpGsrqxrNrR
ebdD0N8J7z0e5uDcNFGFw3LKJj8t49Dcxa3CBKn1kLc094eBI+oB+JsWIeypwHXSZkf13QJi6N5E
9X3cwrZuSqDTiG5Osh5bXNKpKSknsEGlx4F/+wWXTsauDUuBt3tMqhnch4oGupJy7dutbKyDPbZJ
eruABU8Z5lsXr6eHyeFEZBnuqmC4FUGbb6YD850yfMuG+VgXtcFZC1BcqUBx4aFCZJ+AJMZVK0hc
5OOMCE13xXmDZqxcxwAdzSRIAqLMFRZ13uTeiCD6NuIC6dK1OkA2uhHji+QSjlm1qbrbG/951Zo9
NA3QCerjfFT9yTgrWovO5tON4dAphtprujy3QXxGUAtO+qhePf2LzTx6dLcfGXObQyrnLY/n5a5r
o4OXsW3XctOhdcaOlh+xwqmd6ASUmU/JADFnpnZ43Ki0Swjqf8nMbcYoijbCC6C8uTuxbFtBV1oY
Ja0amignxlFQbcmmriaO3DDQndwOWTfIqWrlmUHgBbdbiLSSFG05hrAw2ggvwuJd1K6QDvXUvzo9
CBDYENujV6u3uaNBXq/ALh10HeDJkeK8wiBwbB2ytnFSGB2XUM5kjx6FNhgILCn5sKnC0zz8NUH3
NWPn4mWbljsU+ga3m50xivHOwQx9CbwWwNGL7TVZzJtHh3fsufwYOA/vkexyv4BxQC4Qf1F8+xl1
jFZ6wRg6QBD3Tc0K0mylKYbmCVr3scmIzuyPUUcP/Qx+I0lhyRUxXO+yFxUiA5/a/0Xeme1YbixZ
9ouopnPmKw/PfGLMiMjIfCEiIzM5OEcnndNj/Vv/Vy/q3ttVUgOFqn5qoAFBkARF5BlIp9m2tbeZ
LofsMB6CyY4B15gaeXHWZM8i9zPCnoD2uLiDjO0urscaOC2BHlL+ViLpDoXfMl4mo6rKh11H0xQ3
Tq4uYyHeRyT7s5sIfib5nGuv5bMG/9Nfy0z8ngjyWbS/c5uyjRevel4XmaOmICrNy0i/wCOfiTp+
EO9sad+8lqXaSR7ud6gFqfTfEbkBhcYKitBumrtJUMy4AXWCyrD5NMQQrOVB088gt4ln1oeDAeS8
6hZKbCcRVa6ZEa5bYKcDgwQ5TrGfXSU2zqxt7z2nX+6y7rp09FdBig3WmBvrKVv4G8cCPZ/8COu+
u3ZmYL16dnEfEtF6qucuAXSykgfw5CVSxlR9SA9Nuc6MMk7GxjmEnUxOvEb/2NRJuiN2ozqWS5uA
x1RkzmkricuUwVFY+tktpQT+xz/9+3+jQZqvMwAKH9jNZ6TNF9mf7KUTJoci7Zj0u+U6k/R7MF3S
M8aMCz+1psNoT8vey2dxFpA4Rg9fZY7mndc72G1yJU5M7KuZlRbaEeoWustHrdZk3+RucYaQMZki
sC68KJ5NBtF9Xb8b6ygphAkBtTt3PvdevpNpA3/mijYGVrApZV/ZEspXQX1d9Tdn1NPZyuzYXS0n
amWZYv3vy1g04pVduB3Ktf996/GPTg4C6aWJfUz7lBe27pYwHe+qQFFr63G565KUsEp7vbTdLC6D
X9852TBfTNHdQtJClD2H93oi+8W1aBycMG8vwpv3oVXop9Ybb31eM/c0mWpPWR4cB2vmQkrW+YbJ
4YFoAm0E4m6UtnE3DvDSLqUFE7Gjqh31pMbuPFZMx9emNuIWc8wxfWBbFTLWChDnOEF6aKvxvKoh
9qwGWAPpNWohV6K0zzWzOac4dkHFsMN2l9266PFSOOrilcKKA5c3uy2CjewVVd3Ik2DP4ps6oh0Y
DoY0aA1d3yFfsj51QfldGlTU2aK8k7WcAjXd1jxxrnNVhMxZ/Fs7mKeZ5P5jaZxtt6MW780PC595
WBrotuaEDtNRamfJk1wb90Bpn0XtlKX4NyaXsXj7Zpgmu9srkNwmSMRRUkRE49h1TwnaBOXmG0sv
p7PK1NtMqv+pH1m57vVzh/Sivwc91UCa3ddmfzK73n+rSpO1XiZ3cagRp+s0f67np65O3UNQpMbN
MkLozgaac3Gf2e7DoaA/qsXhSkb2YqFCgJhdStIV2LhUFeudaxmswoWc1KX35IpVR30JhmCMbIde
k/Z9nfJfXpHFjaAvtkKGp4VNX6nsT5vNKFE35V+F7USObfwweu9tQvPrVCLvFml8hob9uIatZC9e
2lKYu18c6h0zmPbuoGemW0zTUGV2YTcJxpnG7w5LF1OsIEpkryLq/1ImXOSDxdCoA261liKPPM/e
Gxy52zKDvNQXJp2sx3OqQzZkPF3TU0jmxyFcQV8z7FSp0x3YiShiR1VEoElfxtQrL2HZ3sywZwEb
OPLm4GcWY1AJtwNAMSBKvk7jbnlviR9dQa7G3j5TdReprWJnJtXJQbwnFIkpZ94au6buP9zRihPd
h3FVAyDWUJlRkUzdvlHbeIdupU7aMnb5GpTjr3s+xqvROfNhNMyzXQucv7b/VGTzM5Q2a86AulvQ
hkU9zDC59vbFeOvO751osnzGXDx7uzrZFRZXUGk+KHTuvtCPi5Oh6a5NBhFXvdMjf/b2zGOIsPUU
72jcrs3PrJj8LTj1PGT1g8i1+eB9mecgLjyogsIGz/bqIDkquwc3imivlkPmEMuM0zdGupwOFHLz
0crGKPOEeTK69iKTwDgkDn30aI0iakYdHDLPewuSXMeOruKApJL9Mq7Ozpk4FVGWbsraPISrepiq
KfgSDstF9mZzNETzURfigeVjCFeVaZ4nxn4j7Y9XS+eWpvOjk4bMtURx8T15rqX6xtfUgiCCOrWZ
t19yN+D2mU7sovpS23Kl9g77PRg4bI2a9U6pyUC4hKiYtylbPbLNL99UMsSqQLGyIuuyYNeE9QDo
dlL14Mdh5ndRMVhHayJTuLVaYstdjuHMaC6uBtDtFHMNI82gwObiUOps2Wmab1LcHuvcnVBExVvP
FWixwjhiSwFPq6Ze0DTXSMvyl5LdEiW9ux4DLWP09/miih/mMkKrZPL7yOtnOFHsoROaXWjkDymM
ZWO8BGEc+D369lieg6AUxy0MhytY/ggX1Z7apEH3C1qitfqNUbd2Zs0uhuyS5Uz+y24Cga54Qcng
PdQT76dm2B9ZNU0QcM8UZ+XgH9spfQ6d+wU09dm32aRJj3TjzU04hdS2V3ps7uSSvskJxZZieCeC
Qh6QXbgQlqS7B40CqCtuY2H6jxN57HFvde6+GSrmu52gVm7nc21gZV79zo3lMO6tVXpfuCmiOTDC
KBt9LsEaNs8gAAphJZdGeDQ4tf1VYTjUNrAnb+ahNwCwl69yLtqjUbvuNfeq7KAH5N9hIp0jN7uz
7VjLI3nwjirlTTERljysfhIvHWF48narlicGikPtP+TK5mjvXofmWRXrvva+YRln5NefkoW9h+M3
T30RBeURZ6nhpju04M5v0aNZG7t8qORD8KpX6zD1QRzQ/xvh76QErJr3fjg+FsFKeXuRlRcPVs74
YWIE+DtRzwE2wKn5NafILZU+hsmvhqlexocRhM15Dsmo7PtLnxaHrHKuXu9jW5CXSuh9AEjXZf35
STc8/0v/0PPGx4QJSgMpegAv8CCzy+VlaJyd6d1Vvr0PIfwny3pw4D7yb5bT7V26SyijfZJa330r
23Ub5Y3tcXLa1z6F6SiM+8A1H73ZektZbQ6YkMOTup9iQU0c5A/DVpc0GN89KIIVNb4Ys591oS9B
8jgOzUOqmUTN5nkF5iVL4osXoq+66teoTpV6k+Wn2dxyJiGh86bG69j6jCrstxanVzQxXS/r9FFI
+xBmzMFZeYx3duxKLGdgzxDJRA73wddGpyepkwMMxFmZ8mYuMl5kGs1dsONFGnacaSPqsarl6bsP
CEOIOFJjGSvbOITBrynvHtNS03TlUWuKk533F3SAC56buyFj5Gkcq6m520wUDrOMfHa3+2XlCYm1
AerIM1jand73lKNz8VT377X/YzWHvaVhkhWC/5pbSZQhGQov+SIVAvBggrMF6Rk18rEv24vjjIfs
SzlT9HfuNrR2UQxHCcidn/QyHFfcqpsz/vsQDFfOHusykY9dZ/hD2EXAA92oNvjrNIfQVv0aMCwV
T4nF/KIzDdAJL/hplxYfnBPT8B0oHkwG0QOjzDU5rLb9MFjih9dxZCyhfaRkiT17vLbKjNqi+kgA
v43h3aWEaqncrOzOc5q7uRVYV7aZSXUo4S4q7mnlHVzNv5JsPZP7crD6sYOmIgY/g+U36/fUKD+m
enm0J7YWbWUJrbLVlz8MXVyCpbwVfXiqBDfWCPOae08jFWqqlpPVs6s0zAGQcuc0GX7AoJQTh1ng
FXxIU6yvUwQ0hO0DJCBOXB4Rafg0dC1O/xUKe7BZhuNO7IfhKR2klxlon0SoB1TaQwkF5lbLY59k
381weQ3IA0HwwFDgWrtZqbvM6bjQKPcsdLAcjEQxnbbm9NyylKt1jK9G2P8WFcCofQKdRP0Eltzo
FtWdws7ZexBYVt5fC13sPdeAW2XGIQkG7jlj9DjsQgDWRhnneqzjIaG/xZpgNK+Vd0G/vQ5k0lU6
PdduTjHMyFbL4TGnAq5G/82uqXPDRMbKdW+Dct7l8lnUSdyV5dm1GC/acZiIl0RNV5ONPPVifGOH
LaKgf2dw1tODvttulkV5komjmRU3cMddVbIqaBn3s2Fca0hrLygPYkkYS9c7Ql8vjk0VOQ7jvcnT
cRfUp6JtPoaZqcHQblFCldgFff7+H1x8//TL/Ud/3N9S4zd3nAM9RTIaSyRs7CN/N2eWhbW0tbNi
T83nU1m8phmOmy4B1mqMZynzb4PDl4/0GyYBrjV9Z7c+0TIhV7y55P8X/kocHPz1d8vkX6yW/zUL
5vFXs5kX+7//qv8n3ZeY8P/Hv3yO/6f7Usv+V/VDq/SvFkx+6B8WTO8Pl2Bwz2Q/6bYBi3Xa/7Jg
un/4xBbgQiIgn0gq5lz/bsE0/8CwSVgPO0RICfozp+SfJkwn3NyZ/C52u7PaVQT/LRMmXtC/eTAF
Bi+2TGxuThIaCbr/qwV4ad0stXW6DRAYdc/Sw41JINhQ8Yyeu+6aW7I5FQA1DKiaqBINJW7IcGCq
TgXjhn3V5sDR2YhFYzWiNXHqg7TDTyNRXzP0Z/DJlfI9UTm6OwG5ONjuE6boc8LYr2mY+Bkr+AX7
On9ov3+a5BCjbIIpignM3gazSOZvyiLSuTV/pluCnsqS+2W4qglUsbMhm938d21iEtBMkyUrMciC
GDBcIpQ7wQ+RiF1uCYtF0MlTywPByyYWD6eT2vPge+19xqCQjjvDqGFBknZPkRirMnn0/xzjltgS
G+sBjfdb6Of3eRmeIZyP8IKnqh7vEK8uIOv1w5B4e7waI/UlniCRpN90LwtOhomn+B5/3hI5aJER
BHezz9GHdtzCoWZaHzZTTCEosVSwwG6sLL1v2dNMe7R52nrw68b/KeYwiYJUmLCXVN/J4PxIk4Bp
amKGJwwdPzTmEkxN0mYQN4GTuM1zKl1gmt9ljgXTVC/hYv7IyGA+qmECt5ZP9gx7zchp6kR10OGG
Fvi5szOyxsZ+AvvENOJnqeee1UxTE5nT7NFdpIyollenn25lcd/JdCKB0iGqLSSfJbsfVbfyOvsC
tPy375s/Us7IzDAeMHzcZN69wEevB4rfl3723syKkqtdE1Bcf2sG0pKejzc60Q4eJj3cpFh/qqR+
yJ3+pKjy83W28DTuPZtZYlO5Jh1z8KHEPvkZajrLvs3a2PdfvNn+aTT4DpETuoMwg6+5oz4WmvYo
9NtHSBOgyxYN2TW45itrne5qxnQR2U7OM4lqQG6gqNBGS+SxDfJGm95H5UCbkbfVtmHitTbxqAVY
pTD8gMoHDg5jCU3lKpsOyix2a6u25IcRutYXew97p89nbhrfhXznsVof1mF9Y65onDKCLLZZ3kE5
5xTmnr7yki8gX73bgtEKN6JflunQxG1NPabX8WiFYw/RMx3XhrIgHQcKL+e1m3t2L7bqzV5oo8cR
Lbf4rNvlybemUx52r3axYD6Zs6jEwbEztfvm6ebFRBTeMYK+dFOIYC2fWVnwZtnNPpioAwz1MrU3
UNU9S7PcqRe7cXTSA3pYLhzKjwRmzbG8u7HuvwbAyn7VvYXWgIeXFik3llOeYAt1EvT1TIxfXWMT
AJhyOFb3pReIoks/3g2Oph2V+oZMiiGi/1G3m2NMb35l++BuL5t10h9CjY+JqZldht03Nt8dZ/vW
ddl9aapDgiU3Ijv6065Wb6879s+LYPie0knz8cSrm39IrIKyjzIGmzta98U8pUF10YPN3DtdwHxC
8UONWEQCCsNZOnsjrV/dtG/Q/yAtxu646OKjkZq9j2Codclkn/mRGZVWrvaL73HfreGDI9W7smr2
LMH2uc1oXcXEOuU1F3i0qDSH5T2dXLTvWd4ah3D33oF9mMuPgskPoFz2FUPFDJtf9PtQ6W+yMS8Q
/xjPtup0fEyd9eAa3XgamX96o28e8HhwjizrbXGsS7YyIrBDmN7coCx0JufOcNLsQRhKnhDlx6jj
+gNhxoaq2d8AZ81H4nIflyWXexYz/J5WWsZsrt6Nu5zbIQowm0TdYMSgWL+HCeGeZHCmwF73ZUDl
jR2A9NLOz6pNL2li3GE4gVaYZziR4pENzwYDqDmNmK9Y96oaTmJtjrbqL7VqQPPE2TH4PpqpCeKh
/b0MM1VkTeu3YmNLDEbtY/C9N91vMk1/8Ny5JX7+RMeCs35aX3ocOXyYC4+aPqH8zW3nIFfH39tm
pcEy25NhSmNHH4KZ27FXeFb/Sob6ijveQ2SSdXEjUPrAn+Ux2D9nGvMn8/wvdeiF8Qhoi5phgmHZ
R4bH94OPzFoJ+FHwN5j6/hxgbxpDesaC7p1Blo4yM3keMg5kdsstxfwiBGPQIce0Pusp2+jsd2QT
ZP8MFlMu64ETKDkEyQid1y377eRCdWwPjQtnkOB7QziS1S7IG33PoWyc3C6/ORJflCHUOcmKuF26
NSaFmCGWLZ2j1MDnOREBXQvp0zKWt/yU2I25vmRqmu7tyg8utl0xtzKDU8Bq1d0cNCQBgablPdJQ
wTzrAZOgC0IWWrEQy9UVkKejicpiF3fK1BOEW3fRmwRltaw8AardMW8N8sc8nIpLlrXf2JD2tcg8
ata6T49dWp6tNvzNo+DebLbJe/OSVMjiOV492BWctcLBlmGFH2ndP3h5BtiuVfHWlMlVG/oR28PP
tQieBmmB2upjnocMT3Xxnm6gqJUmQ5Tr9dUv6SgWIggdrFgbVZMGPEl9IFS3tT/z3hFIpfU+NZDv
J1c/r6ZXHZJhvdYBVikxP4SMYJgipHvV17+bErdSUCp6doS2yGA6ebT85BNfuRt3cmx2/vIBWAO5
RENwKrLfbpq+t3MZF6P3lho2g1bI9AQgwAqHG6EOmKXCitSasP8WJihS5DDpPfEzz6W2/hHx9M9M
kr9kbvzvsJO/Z6L8/1izU8/9ZzX7l//5b830q87/kpry58/8o2QX3h+ew5a5gOV97rZqgZr5H6kp
wv7DDmyTTDN2WnmuQ6DJP0NTHJJWCJMWpkdoCqkm29b5f1Xs7h8O7RsHJXvbSUxy7f9ObAq0zV9D
DOH4GTVZgsgUolNCGoG/hQOFsyuKnu54J30BvSYcnOQiOcDeqwOGzV1WLgj8I1qDUbB7cuGSj1Qx
KLp/ie4+gNJWLoohqDoO1/4LdXxyKkN5lcM9hvzi5rBLK1A863OG7CTV6aOf1R9U4XvUgJJo1AyL
BkPS45wbDR293uc8g06lIl6hrBjw9HVDY1rEdTqzt9YYafszd7nWubx5Q/NYJRhVfC3oDmz2pNe4
pKK8MJ3rtI02ioT/5lXAUD3j8Nn1u3NdZydZ4ycJNlha1yGmN2N+8DA0LjnenVwwnm8WLAUisaM6
yZ2L76KcFtraJ+RG+K2ksvfZLzqObElifR8Hcv0RujaYsSm2J24fFw7Z8ONwyjP319T2JCe627Lb
UB+Qh+FYQYtju0RPm2Cougntg8fyvlsxEmOoc/Y2lHikJI5tlKqFCfg5AzDaTylZq6LdZ2Q+UBv7
gtffvfdjcr+2CHWDifVV9wnKO3kzYaiejaZ1d3O9VDtrfVAt5XhlD17koVvQFhWn0KfdT6i8h0Ek
u0kqatMMNEMydj1YrddAuGkiODIqohn/0c7c3BvO5iVyKcOqOkBySwucT57Lz9swWiaaKIsxsWTN
7ntXZMDHkO7dDMo8qm+DmTMPb7sXat0JSR+8eJqMX3jxvhpD/aueMkZ6yRDELnCiVddEEzQeGpPs
X/B5HybkYKx/vE0x9HwUHe6BvhVxMDMgaJvxfuzdGqyfADED1tVvSjL7U0qussZvUZfVibdYxkTV
4YXbgJp2GBvE+DfhogWNBYT1kvKSF/WVQW47sp7U9Gw26ASsHRDYMRq7IABEAcUGxGE4msdGVzdH
p3SNvTdxDLcx+XgWdTYZXwVA6l4MwZ0v+PwW8i0jZu/cKOyYbCdI9mL2r2vp99xSClOnw+qEvPxa
V/AJOWxmGMB7InqZMrnD80dmDwwYvUPIVTEjfbXBfWLhIRszgkab1X2u9TIdCChjigoeUvTLGOG6
PRh8M81ynAvvubJSgBmXGIQRa3XLtVjGg1gRj23o1bJevmsxAxAv7ZHL/82o5AOND4kT1RbxMHt9
NKI9agyqQGLWG9COiOaajI7UqC4JO4yY4VE+5cYe3RUls+PSCqrXnLFNsPLdDg3u4BEvXksXcrLE
zPrkojd3c1cerZqTRAx1eOxd2F+DC94K6m8BO7Kjdp3Zn9WPx9GxuXRbQKRkmqGGCDEoqhXTCVFO
jOaadsdA5+Bb4lMtYvMksxEA3gxGMbiVpXs0A+Z1wl8GKmgrnlA6A37tToqRG6WSbCOzusss6dzH
YgVBGI1Lnq9q3+UaqDYU1h5Gg/6c8KUkuE/HfMt3QVCcLa5HR7VF1PrFiPduh0+3PbgdiEbJoFuI
z4lD/jh46sSAiXRTl3tQL3rYMeDbLwV3rTtuHhplx6S6cn9PvsZ5Gjyx81HFosw43YR5NTPv3clk
zVibMBJqn3ya5FEnTQd2uph7zHyyb+FN1nPaBz73Mx+M9Ctgr6U8ZwntdYuTMzaHyo9m34J39Thd
Mde7JaBLW8xYhBdmhJJ0I+yeJbRs9XM2qz52gFCPHeO4oIKwLFVrEyi1tlFqTwjVPSpDwdXd+wEb
MBuOGZUYT36afx2aO5dkyKMM+s9hNd6bvHgbfUrJpDKuzAfN57QWwc6oMTlX5mcRri9NGp7/PCrb
HNKsFrw3p7/hl7IRUiGTxi9rhU0qF1kSkb97LWRINFDwQ49eeXSwaUzekp/S5KunFgbkzCfbbFR7
esfDQChOD35bwF3iZElYwsHDLf9hj/3PNKDIYp0hcwYjrHF57+hljTS2RPmkV1tHelv8nfoLd7JZ
2pEzo87na/6oBJmePWgPnwR3Kj51QCc6sy68MqUnvYbMAYf5ZlrInyHnNMNB8i+Ucik0cWibiCle
/UlERB65Fi48I+EUCxnjGP3XzbCpyKqLpOXU56ltv+mStBIw550vR2Z2Jc+8SaO64KzPI2XSqLTD
0bEnwgSQurbfYS3Pae+cQ9HAnJoD0zaWP93DW9As5/LY2TVzFq99citdPGfpgiFVzzUfrXj0Bdy4
TSbjui1lsJTE07WkLxVYITe7w1vByxH3SQjJbTUvsrIxyHXWjjjLyGhreSRpjIodLJqHGvyW5Qax
NEk/aKUDDB/8IG3RecziQmh5KVnKy51ZPgQ5vsGGQMFbl7xRJBwHH+S3mXCbFthaq8nKj2sOalKs
xhN3KY23uteif1rVlDNj5N5PhlsrCJgaxvU78/g2Jivhm9F6JJ3RA1uZOqR1c6Xw9k7uzLZ4whZc
0Bj7i8NpEM+4SoMQeb9WwT0hUM1ex/LIButlZznNR1nAyHaJix/N80x8EPi/6jx9YD8eMVRter+U
08kTNu2xXL5kZfFe0SQ49DJxOFf3wsYc5cN07XSwlnFa+vdIqtx+OsMS08ASNrJx94T84X5MWC4u
pN62e1yHxaziZctTEKl3xHgbeUvCn0+/pp3Ngbgsd3VbdgxDqE02CxqEBrSYjgsLmgn6/dqverhq
rITBnCw3XaW7kraBEANJaBxnfRcAgvv2ysyyb8g8Bd7jZu8ydshN3wYb9M300G+n0h9xxSx7x6t7
nE9YIKbWr3aFV1WPuY8eabBwi+fSvmiD4uRpkp1CbuY+tz+zkTHP3OSxlYrgOJIqwpgzIorrRVQM
ymCPMM6DdtDa8lswpyhSzUDVUxDjOcRc1UI/MZ3WAImx3yKtWh6Jy0FYY4dYS3aaVUtkS4TRgWyG
NDcgNqYSN0sTw1Gnsc2SEQDHkrDpZZ23pnuwL0C6IxgLvkbhlOdlVkQ1zX0HZdYq7IRY7FgPlUCa
536PcLoWXxEWxWtNyDgNbPjdleW4my2Jzcmep4PjqMdxw53WP3EnlTqHuWf+XTAoVnPGJig0/v0s
QfKtQSzn0JOYhohpllXNxWt1sWT/OIIuCu4WIBm1tp2eHOLyQqsOD37iPNk1E1GEfR23Dv4CZ5Pe
1WlwAo0f02HTOohyNhCxM/jPSxI+k/LzsmTrfK/cfIwMbRk4XVC4HRNlRmRneyko01aDy8htdkaC
LWwMTn4vjROk1AKjrsmRypntua2kVA3WEz/Jnp2q5iV4Mw2zXs+qSHgUzpfKwC7Uq4zSPCcPZRi6
GUlYxKuk+i3ywtuZaf3ZDEWAGJTMPGINwRHvMXIEfwTG0SieOdisNxg0z4TQJuFnt7oiXtLlNmEj
iJU/PRmKWtzEjLNzyBCM2iA4EgiFq91KzZ0M/TUuJtAendeniv/THpDlujFrzg2/RaWiJ9xnRTvD
TxNnZA6jrNRqzzbbJkZYjdDN0fwWjL1itAIcePpmeSNJY0nyo0xRNSdZHwc4YAjDL9iXNDYP90A5
Xu1Mn+O8rJMQEHfLdOq6fZG+uwV1IO7Ud8vJk2M4yjeO7fvKXO7Y1/ic+wMRggTWZFRLXehRdJiF
OoDkpsjEpTHlz6x1Tl9TwcQ2E1wLW76KP2Sn1QmpSdqCj6BEkgrlFhuFwSpIHSQNFZr3itvADe/t
1enP/Qgo3I3hb1lBBRNI8bVDKWd/Ejmx9ktvACoPeYnPWTUw8o3Lb5i9SA6d+3iUAyVeaLQr2LX8
bk8Y6zAnDuRBTB/MCG4p2dO7ZWWcyZny5Nrpk9Y8AAnsi5qc/MWOLzbE4bxvrZno3aahoCShRJtv
WueEW03Oc1oEDyTOnbMS47lwKRNr3WD7w8nhlEF9afh9K33ZcU377zq043oS3na8dsdcM1DJuKlF
cyVTBSNisixngYTP7uNyzjEEEXKxGIj0Dex6X2XVgVqCc08ySxnN5qRbApiKFKNd0yxjvKgwuzHi
QG1JJtwETnhc0JESmyLRCp7X3juyVajYNzAzeL+qu5IS/NHzCfntfO4nm+4XGpugdEWhMIevWq93
YWfeWSPHW1WSrjkGaRqndTneTYlyT8TM3EPZVHxUPBOWWsBJYJLdNVBBUFcUMI09/0Sty+4ybiN7
ST4zjQ3Y4hu+la48tfzsyDFykv3QUO2k1sUyioMXptDEXWPgkNDLvme+RO6ACTkUhOTPNMttKGAn
dDEZ0TQXNQwx2UnF3DrIwM1eJq68SWM6GzDOtZ0ZsV24Tz0rApPaerHFN9Uh4Y92WJ406M4oQaZC
LCunGU0Le3z9nI21uADBc8kaP5e6Di+Va8R6mcUpb2YdZ2vmRGoOwmvejd+SjoAdgmNkTHiNhX+7
nvblkF5Y5aLQsZuNzMK43WGgM0yIJ1Lij1UJ4jvk+UkQUhg1GwM6t8BgzVxgbSCPSKULNviuv4xh
fp7b9paV4Re/QNNcTOsjA5Q/z0Nd8bjcnn/1HVEMSIr+jmwKkh7CmtyjtZERe4TzoynmK1bS7pgF
JQLGXN7s3PmSFuT+BBVRE+QtcLb5NLlWuGKiMswXOVBQazWcU0vqR4JDiVY1s+yQhnSj/pHwpOnO
XXzq9k441xYXOC7B8Ux1vfOIWoms7QTux1/JSniTUU63Jc2PyuFeL63MvPoyYVhBHyv0s6uN/jQt
46uBwe9cT2TALW6Ix+HER+BfjAxrdein8pg7MmbQNsSAucHJWHArolzR2FUmvo1++bmy+yvGEkkO
FoWd0/YOEHfykVQLOBeW+kQZH11fbCfpM41QRKCFf92oKb9Lzh4Gvi2r5TCWwue3cLdnTb4v7cnb
VQbxGbUTfE7mp2awdrTs7EmM4KGk6pm2tM65itYJWJs0CXx6Nq1gAri7t2YyOdbquOTAJgTFLMgi
vj6sKeCOkgm9x6K9q0imfSUp/pCWil4bt7pIXwvcmhF7BpvjvIThdZjyfCeKgvYpsHjoIZORkDXr
uxTIzK0zZg2axwpKBw+Y2qXgxLPI9FJjQSxo3V1qDGXOVytNORR5NTOcWGxi8rja5fR7rvGEqFkS
fZfRY7Hiot5Un+Qgy/cKZLVrZH3fqe7CRviTu+IwybDJLMGv0q+SQ1bgbmTlbIM/gS/VJW3gYKiH
oE6qC6857hbqE8Oaqm3Q/skE6Unh/xzGz6Cip1YFApcIkz0EUDfXnNTOu1bqdVI2ml4yPSYQrjxw
9oFsOFwqmewFuH5cd+IUJuVCEP2n1HTBxWDUezs1QvDg/NUNxxOxnD8VHSCP9mKrR5p9Zw+XaSLc
aTH1vWWgx6zSSXneGEzMyKWCRY6TSufHbUDN6gjz3Jj/i70zS44cabPrivAb4IBjeI0BMZMRZHB8
gZHJJEbHPL/14rQvHVRL3S2TtWkDeqFVVVpmJYOA+zfce25q7h18pE2rvTeqTbfOgQcIqR3KPhnV
p44WnLnhVx6JD0OHyTT2TrozUocnwa6ZIwXyFpal3JVe/KW0DDyDmH0zggmQhXG4H6jIzqSmkjNG
hYa6gFUhWrJCw03ApAR1+OBRm1s411xPW00ahL5OlnLLjH7g+hicfdHUW9lRztjtZgzTNT30NbQ9
gqirDuutnDapAfvJKybr8Y2Myrc57NjzBxiSEbKN+C+WF5wzS5uCfq9K5WPFiyDX2I9pAbRHDvFD
mhpPtKuSP/NbIENdKS04JGikRoFk2BjfarBQSNUGqL4U8l/UUd5agfTtMqs4sSK5UOBcLRQWvBsA
7oR+0mL9tbTNfZdTBdpFa8FwCPx2mXXG+Se8Xs4mIK1pDskzct/LqtIYP02cB3WwR0o/bcma50Ud
cNZpur2SORNYyZhpLkP2g2NyzMfxVR+Ti1O4D0MdIVQoXxFsXyuNCyRAArzWmhEzDoWPzk20iivM
D8pBC6CDdJqjjuU+AjVreJwcXF7uSwSzVoKuZGR04NNA+lfvGyODeYI1WqvD97TkrUqPTsekw2C5
vFI17jarACICy5c1O1o1vPAnjXEq2nIShan8zeHJrs13d0oehDJ/XSE5WbRtbvJayxi8RPgsXN7Z
NLrVWWhApknfnRjHdQiTbFNk8VXvCQOpTrOHuxQ65tVGxYO6I8f8OBWfOQfWWSrrl6ZfovjGaolC
ZzV4GNWqsvtCOLZx0panlheOu54zks/52wCJa0P0SD350znhVzTO3IB29+TxCuEtxPvu6omx1A47
Q0KPtMQYHBzErcCuKvCAEz2u04LBZfEmc+fWIX3fllEAGaMw70PevkRlhzA5Re46ljrEK4EipG7D
dVGwQSyH4rcenXdXKwFwd+XFC/NDPcX3Io3/DLGJxq4v/86iqXnQJm2f9pWiaVc7Y1bxPWNfVTuy
9PvKvcm0dFfpyLQVEFW7zXm+V1bLSxkJgXocfX/dJl9Y8ROwzS+T1jFnd+LnvsKnNR0jz8zxLLET
MxumgwtkAwt9dxwr3dlYLoO32Uz2iffCVDXE289IJQsqPxpr2kuJvFwLp12glR9Tp078CkzzALUP
wXJMwOIxwoOK/UQVIdXL1E47DIhPpZYgVZlnsTVZnkUD/9YG/Omj6W7LEcFQZWjGriySu9HzgVnd
WavMYj1nGeb44NEEi4B+ggmiW15zV/8osu6bTS91WIkOuFmaYd2Yt33b3OmA2rUaLX2RwesUINEe
cb+HqIaRpAd5kun5jGnPuPVN/ZNlZcIWPc9Zh/NpjObwk2ZH1o1qnRGItkuzzg8dNNa1pq62UMWD
64U8Q7w5DdCaddKkb6VhvzT8WFcywPk0wDhko/DCYDAjUJyu3Sn6Pdb1tWxyE0k4q1cDw2CnYQ/N
QGJ4Z9gv7d1LEDDutQHud9U6zGsYc9LjtatA8/obg/YjYTxUCWQdrRI79TWrQy0DeMHThsGfh4WU
T4yZ0X1gLvkjm2hT2T3IOwkosDDe1Mg4CR8oc5yx7KhnGFxEdsbjJXivI818yjAylzTWq8Gt0ZBT
GoKz43vmnYh1KJeUA/dAZy6i2S1Tk0J+TrPFcBeKaM6KdWtUyFtK/d0S2YgaCPRI0aljX3ULf81k
5sv7WbO54jmGGZVyAyiRzluoBix86Q827K54Ngr24rJDt000wg6T3SZl8r4x4EOCXrDe9Q71caaZ
YK25TdQYfjHCZvtTNHt7muARERnvVzr2fV56poXa4lpiZd2Jx0EXIDFEk6wpYkN40HxnMkQbbIFO
lHGLyBflKgP8UNb2QYtPWUJGiOcqgm8MwbnTgIwu0jPzXIcBbPXmUr2s/lll/v+d7/8zJQPl4n+v
0/wf/1b8XzEZ/Ib/FZPh/ktYwoEdYjtoNW1imf4zJYMlovCkw+qDtet/Lnyl+y8cnCbbYcE+Qidk
9z8WvlL+a1keS4eRl0W6ML/0v/Wj/8fO/r/LybAWDea/B54seR6LElhQwUrTRQyMh89YYlz+S0yL
Dn99MmzPBuA576K8A8fz72BZ3hPNxMGtL8QejQKBguk4e7fJzBiL4PJ3dws/KGgPdXcIpvKpBWNO
s7qVecqakjNnbTOMdouGvJsmd1ncUmB4AGHCubNhVmkC91zVQejU7KMe3SmGgGNlxquy8VWE3Pjo
2eYmF5jtzdBPO2ymDBMmbRvJDEZTpzenqTPfshgkVRZG+4Yd0kYjKYmuBr9Dfo0itmyZ2Z4Atl2c
VHs2RvstE9D9+tpF+p9K4zLpAxnvDbs78g9srUJbD2o3RJhhM+EZF/Ms9YJDKJEvJ5DMtg5cr3bX
4Bw3qvC+87j4mtXXnJg/odX6VlOsTVxVlolKSetf7BqT9sDtLCJTriFd+XqY3WLLfLDZjZZB9lcZ
H2PG3LckwInljFxPRc9qOAu+wqg82eV3RK5GR/jAILJboXExRvOhZWnZlG+OE/mC5YQWLisd168s
c5fX48Y1pp3dLksu7VJYxTaMXVayyjw3BnvXOpQQaFiiF+HeUIyc7BetAuxRTS59EtJSxQQjkSx1
g/67CbETqvVg16QgVfBw+3bn6eq1ytvX5Owm+t/YKa7Lh1xHKGC96bv1CK+MpmMXlMgxx1OPXg0l
0spw4G+Z9jcG9n3lZPtkODm9dbEg4w8Oo2jsyW+Z5h2kqdOwEy1omuvWEofaMW89rZIWzebGtQIa
E2en8dQRDhsQJ7KA1U17FkfCVFZuxz3j5ri8jP5cTTbmc/ag6ZuXv1QIGph0r6LkmjmgH111CmO5
oYJeSJEAIdMctDb1b06Zbr2HRDeujGFhJU3E0QJO1+L8K3MW8pEcN8nk3e2sFqcS64sS3IlxuwgF
ahColvXS9/GRIWLKTiUVyJPbP+BM0Y9Oq6n+AgCDh67/qeFdhiegQPeSKBBmO8lxAn/PkgRDvwll
zp6TR6l3v4FGmgJG9FURMDqwC5rdRqAkzWIQDe4taGVGtjkU5wjz9iaPsHmC3niPxpHO1LA+G2lg
g+nZyIRwTPqxinZIt/V1LGMcCq5T+hDaT00pVgTJABZEIpBvCnXUOzov4jl62ay6/suUn9gh+uA7
boZdQfF6YNMcP5BAcFYIVw6DV7AB6PrplhNEcNDzttw2XYUaDRrOwciVr8OS0JsUXSP0S9DwXf3g
ZPELZat1V2FrPRPI0TqsI7yov7VasNKJderRCwz6ujSevG2GKzOq+P3p5wwZyi5w1KenEZy1jNJ7
t8xA++hPXzxF+qUFDLhIHUiPOaWWvWeIp7v4cwHW0EW9hDB/+U0rqk928b8QrFe6nq3sBOoywzC7
p7HNVzKZQfVm54Y8snoQDy0/e9Y4qznHhPs+GN52EkfD2bbUncrRn/ueLifAqiO/ArSjXYbqLP2T
58XBRb9cUmvrotji+QSASWaJzuFIjtxsY/JqLnY5wKKMd24FhZ6dzwicplPPRoUcJm9gUtWbDFBJ
I25j/m7j26qzT5O1OZskZ4ba09/RmkHoXmc8MIn+EIT6dc5vDQEE1U7PoiPIpJVlvMCwZkGybMhM
eGpQGSHNawhx9J0ytFM81OvCfPRYrONJoxD/iEY6oWC68WNixQ5knL9fDLh4l5sAX+GQlrdId68F
WeUzHimaSDmzcIlClsS4Zd/yarwXbMWgCPgsOPy6NeFrwLszNLzy8crUpgQqjvUKZs0nN+I4kgee
J4gfAvx006sy9n01bmb7t7H6o7bANxpg40nJaA5ZBZLWJn8v6nSLTiO2Ly68vYRfGP2cIWeNrnqK
swdsfltUJrsBz2U4xNd09A4ZCnTzGKd/KnfbYvKbE7lTAAwUAUn5TG7OQAEfQ94DyMG9iO6jgg9t
bWPE4oxn8ZIeshYbb7otCamo1Nvgxs8tfBxbwNAV4YfCR47NLlLiYNsoZFwDK3dfbkwsud57FRa7
Poawq5ytbnyG0W/F0nyefomE/wN5HEW1vRviW2w49xogdMtit/fErcYsPKql+0djxHVGusmK86QZ
FCAGAoo5TSz1O4NoMQnx0PKpWhuQTkTTMB8GhKcnh6opbox1N2O0CSdc0c5OYuJaocn8TWT28c9/
8+a1XgWT3yXV1e4N33qol4V0ouM20KcAqUtAjcnUChg/g0A/JbtXoMKoNehOM8h0r95P+EXXdeqC
fiWgJUyfZRbskJE8DMy6R/szMD4C43FUmNfyb1ZCm5g7eGYFAW1l7XbfTfyat+56piaWWHQ7OSxn
B2NPImMyTdCO0BOQ35E89+ycvFRikH5iMQkM7NVO3nmDUMg3LCrmi1768Xgwgggt/LTqjOKb5Lid
zFtfed2G8g0+6SvBXWcaxe0Qg54d8t3ksuSTH44a14qlWMf8Ue/6jbvNe48XCAMBuu+ZbXEwgmZW
Nvdclu6ZYRzr0TyWQGpCROpBup9p3ekKfWWDup4sAGvj1rVPjfbjcbpGJIW08m/OkQf7grw8k+iw
llJiYk9My0wbYuVYmHmnDfgzyEpCNQKLBQSsV3uu912XFLtpLPdZA9izSCnZ5NotyoMS/cVgH8FR
mn4jbO8ZpMuWfRWuYabgzT7svadiNM4Vsg8M/QjNCZ/g9lyWPK3yfkNr2gfBc5KDM5A6ZjzxhN+N
PXpp2c+s+b9gyN7tPPkeWB2zgqp8h3laZArvolIPrDORsFb+nLk8qDTe2JVzRRqC0j+pYxYVcoI4
ZmwYP5l9dzWjuN8W7KvSAWIzSli1LsLw6FSMkXI0uuNPRuyYL3v5UoXWNfDYxy5doT5B7ECQpcGr
z/rx3OUI7HKjfwrxEBnNLkKZaIXhOXMYW2el+66VUBGIjtvX7rwJx3ATs+TojPi5cwHrM/L6yXoI
0V63VHMLidx7EUn1SPUIXXV6cvTobLEpWLISemB1tUfIY5ycsKFXc/9Q6afWFL+h6f60eU9czsDm
bDrioP+pQ05J9p9lRS4qsyu9705FObqr2H23mFWQ8jK7x3Z+kCWiuQiFXx8Uuyb5IxMMiHnmo8Zh
4FW92elP15t7s7KZV4xr0TCydCXVMn9ANzK5ZLiTnSwyP3SQuWw4+fZAKqrHcfrWYhhJ0Y0l6g7B
5KmzsnPZj8j9y0esY+zIFFc5ekejRuAFYRvu1kfg/RZecS6zej+ksPz0B6m3BzXR4EY8Gw52kbwm
25j9pTgN/KcZNG5blnsOad4CWDnAgryFKxCYlwEXqeIbcGELLhYslr5V8Sw8c8849tWhPgycwI+J
mNKXnAKma0NyiSDBdq8LZaD3fmLQvMlCSZ+GPYFKx1D/rBIASEjwHO0u3HSPiOwQ4CYv2gkBacn/
XzHn7rmJs7vNuTHxzMXyq8itZ9a/s8XpakBnovZGGohsah5PynnOir3jQjBFYeXWbNcRwfbWWk7W
FiT7uo6Le2wlR36jj8rxZvP6rwKr9geyeMrOWtQ1jPjK94HFVhD+4TU9arkGBwqpxwAGgjI+Mtub
11E/AJTLjVIeKlU+Cp24uUSkf1OUQ4k7PikyV8KByyRWZQPsEpfBNLJx09i5aLAYusZJbx1eU7J5
UhZq8xI0Ki0LxIv23pfWh+tAu+CCv1aT+ZyARiLboVtpxsijmL24DVS3hlLkD1M3eLqPIdDkkngB
nBW+BTzRYySOeGATB69mRylKbV1EP/aI7YEujiLHg5rsMs5bPjuOzvVk3qRVrEMoiJH2k6cvrdOy
lmFRWxHWkUYH3T1YPLwpt5eQLKX18KttwWAHDGqx+AC9FSDnxmPbm6SoLeIlZ5ta04VkoQSegshP
HtNmu7pW8Ly0ZQokyzX5ME/DQrJ2gI22lC7s7waPUJ/uwtO+LfDi0a6vGwxWRcKAe2KhMp8EegrL
JFxlDDA79f7MyAcoHFwL5D1LMtqcPzpNh1+E7LC4vagLiQVcllws3ENBvNft8DTqb629FL/7gRSQ
FGtRE3SHeBqf0AeeZfkbMkMKAsZOLhgHd91yWPT5b/Y1827GfINsvccg3KPG3THkY4ylNnXuPjRl
cAm9TarRcop+j51hb7i8ToQ0NmGxNmxg+hQpaj46g3nKxCt88H3qvBk0S1nwjS+SAOZ+bxTyRdd5
VId5I4pfHE1+XGQP0ZJmmT8Z7hfaDFwmxRovQ5077CjJJDst2ZhY9TPqfn/Gf3l3dXlNFEvL5IBS
i37z2vWvJTUYrukUaEtct9tAvvdhtJ0xfUDBgtLKpxqodceCy2O8ruy1u6zP23tP2ayjkAo5Khrt
WU6ARQb64JIN0cR6RePThTOgZ2+AibiUwRAzxgzHDw17Z9A/Tvx8EgfTmO7sLJCby9i1aAa6pdCv
ox60qNrV7kXp3nc/U7pkUNKIe0vxWVNeielSpuHaNu5yIubKvHT5N7tk7vMfU9q+BtfdbKAeIXiL
48OUM8p0sq30wksthrXbmqSKPMVDd8rsrSy64ywhGuJQm+Z2x4tBFOaXs/Alofc1o9rZFFhOrvYR
pNCYBOm2petpmjNr+BWKOXIv3PxJEgyUwuO3yW62vGtdo8UV5oMhKaq17MGLvI9OB0gVpFzJ7goB
A4sqci5G8SCm2k/5GaKMOCzkTDN7FdZvnc2XSVnIn2qgoMB8AOXgoYfJPiDR7op22xbJQXj1Y1JE
uV9XsKd77Vsm8S3Tyt0YcEoOTPgDabUMIrRgGyv3GSrfRpBlM1b9G9oui6lLg26MIyOZ4caXw612
wGSLBI8P2sJHeFM+2Uh/lPMS5462R5u1LQx1S8OAmI2K+lB/YY2xsaXcGXQviH3QD/+yOWZdNvmN
090Sr73WFJxe4vpzkkIymfbDmM3rpngc7XOL7GR2W7/k8LPcZhfG9HeDx9Wi7Su7W8YGt4nbpx6Q
sixInCm/mZa+mv407WFm7gKkiGSzJWdwpVmczoXxx0V4rJi5m2gE+rw8hHxCrLs+WOniCnI3BT2C
J0/GjOxv/mNm7naW6oglkbvza+TZwIkclPmppa0Pg5E1ATJ+03wg+P2NM4Gt9EFELqQS8m9wREoi
Yquk941SbWZ2PjgFiOVBMth2a+D62xaSGFEtR6LCHoLpHREiDmPEznDR9BYjI/ayshlWRFWxF5Db
0Jzus8J3ZtZbawk2kvfMxXDhCUT2H571d8p+Jj1ZqG77RqLcYAo/6gngiWaTi3WP/C1hBe4M1dVh
GhTmKZom9xJr3Rfu8q1gyLXqp3aLv0h3HtEriAED96JA/hroXmvjyTWc6qi1cg+EB0+drvxh8LI1
CwN4Y+gEtOE3LxzCzFuUd7lu92tpdMfJQtd8Ycqe/PYtSnL9cLerl8T50ScWJANlZ036KKP+YMv2
QGOzNKtD5JFJEmoTUpj0HLnVXziuJkN000rPDq322MJFBzkZhwHdA32/PS+iKOcK5HddUaOrZPgE
oPIqE5ebAfYOr/fI7VDrC6JwB0UOGhCLKKZZVQlGlazYByqMrT4Cr1EY6Tr9iOpsFdv9b4R8RK+t
Qycgc+msHanBGIYOCCEr67kyUz685zkv9oZNHpfcofGRnr3TIHIymNm6/YdtVfgAURB4t6yJn2ze
g9Hiki8BDYYweSb2Bl1OyA1tlLT1eyBKPwspaTPP/ZyqEFTFUcfyZjnFsU3mH9p10hSwYwzeHQx3
hcbeERt72WW9lVz7gfaLbJPoqHehoXNcdCbclHqVvGlNgiKEhlPP9jI3uYGpIOS3AFe8yibfGf7G
Y0LF6FAlkg0bN7PfWb9jf7E1DI3GgCfOBCXadw8oKBnI0qI58zsa1nVPmW8Itcmb4kA7tCqaJ5FN
aBYxIwDPsftri7mGKmP88tLqJdSQZ4mY/5erOS91ihs5ab7wRv+t6nZl1nRmSD2ZYJskT0r1SVbs
oO0YD24E0ENllb6On4mrseJdCVg3xpoCdkpo8+If6jDYU3gwhoUlWL/lpXexpvLEbz/pSfo60DLq
Yi9GD5T0eUraszMxom4vo5K7yRAUtJgR62I9zvHNCp7BQ52AgWyi9i3dequccrpyiL9U2aUeXnEp
WM1PVTfY2u8Kb88SyKgsymVnXqej9ayGi6DZMqPgJJA+sZmvWNwLvFeBRJFXRnsR9tHeNdKXRie/
WMlrBIRUpPzEF4lcLiFZeSct8zZeVdz7MfspmfhoglQwD4EnHt7mUiV/uiHcGUzPAHX5aD1WVF8i
J3WUEJLe2Xk4T/ggkBBMJ0u6FHk15TYhbYIC1jbpZct1ktys9BUE2SrDiyWq1yJy9kFe3UfADjrh
B/KzgYZbZh98HKeWiLX8VVovKQb4Ai1u5nypoiIIhGsrYTcZLbBAfSui/hKi7B+88UCXHAzd8wCR
Pyss9IDuOksraDTC85PZe3ADh5PzM7Fval7Y5H8Shh7JnHGEtzvHqP5KlKFWRvr1uF8wZDaGmaZ2
z5J0RYMfkfCemhqfmTa8mP0iR9noWbhpKU5SnFOESYH2Y4IEMjT5DNPXmZ4jkp9QApHpGbdA69dN
8jdnoZAAIMhk7kMrOgRu9Owhtica52C3HZo4ohS3uQGAn70h6pN0VTfOrjFwDnXpa5SNx6kUF2r0
a4OmHo8IEGUn4LWHXn1scu7eQcyan2Ua8kyTj8og2tHPESkdJ8FGwzAvias9VKF7j2a2EDTivH3K
eqwXgZmWX4q+AW+MBeTcaWF5SJYAiKQlADnhZIjzd+UQVtuh8g7D/LpEl09spycsqMAqV3OdH7k0
p1szcsADgn1zWtJ7ZyehHPXMg8ocsgimcWdC610rouK2Lf8Dd6FglRimBMcUF+pVKziRwazH02GI
mmNWEydRx7s8BjPAQESvC4Bh3DVj2O/YW+1CYvRgk2MmDo+KiRNE3E3jmDSgzhvT1qae0ZoSDTl2
ZOgy03OS90loB6sVJTE8GeOKGhAtXM+RDO3TP1+YpgZwr9AHBt4tJvsQyMBZ1ljYQ7OHQYUiiWI0
dOD0BPNFBB1qB7a25p+BG581DQqwutx1UQLbWxePnl3ecdDBny2dCgkpphO7hghXkrlAH4IYM/xN
et789FSq/L2OtT9pi6QrpPZhgisYiYYaKwxkp9zeyfgCU/CNgMZiLXpKQJw3KzRNm9xj6NQ2ewjk
PjFoqO/H/CArJG5k1CLC3zTjse645urkhC/6ZuE/aILhzAd/npCUx/F7zsYNwf06Kqq1GQFr7PJt
xfBZ8LRUerdLOYf6HvxR548ZPhapAQoVGfDxeOKFYMRzqZ04OWhuh/y32lglzbKZpuEe8MNJ2nm4
E7K/GZX2EyxGEuLDEgTeQXB2AvRgOhzrwNJJ23aGx1ar531gIEY10ouaDOM+LW8xUHfCwTK5KYFw
W259B47HKIlwXt3ACtpCFpZaOB8QIjCjHj1GXDbe7CEb7L2mzKcEpIIvlL0vJgaGs8NfAAkQasrz
KFGUy7Qbd4R1q2Syn1Bm+VXq/DENlmMjG6aH9NBWgQVwLT9PEPmNaDpjtiZ1Pngs5uCDGK3Gr2pu
88qhd6+t0z9f9ILXXato+vSsfdLhlZ/sWb1Y6UtYOtmz7hyqYi7hwsibGQFhNdDw28bFHPp+H7n9
bytsF5Jbd1AG7sSmc+TFrSDVDt2wbzV+PpXHxMjGjbU8BPVxbjzhtzGrionFRl+lx6Gfgm1DSouh
4wZIi7LHE6naddia0CFBVPTuwGkvFsBqwC3g8FmsLYuPMOVpH53yBSlXdfD66pyS03YWpuDtBbmu
jTDZ+au9di1uVz2RWwwJ5ipxjLOHG2DFA81rndHVYoaTLgX4YM/uNkzralNP+H2GeGLB8g+qpE8T
jDbdIcOt6XtIr4pRbLti8UCS8AWyovhy2G4mKgdZhmLEd83hUarWPQaZFh/aIPnjeTyQoH7UBqE2
fy6P/cktrXflWTnhKBzlGQVfO+BmpD2bGWJeQptaKaXahK05X+dCI1Kb4XkAI37rDPprViDeqQ0U
M6PDajq3eK57ckkKJ+Inh87UK9nqOUNWHuzlLa23g211xzLJidU2HdIdU0TGbRdfNOLcknyeT1dz
DqIHTIi7ZFl3xWH8bY+eCUbE/OnFFz8K7zV1x2UpLdZumOdnCxgOYspniUCnVZTfqvbzIHvvTXFx
JDdAWr66PQp8L0o+4h5LQdPZzUZY/IXSpG/5OPmLVrFJ6Dvn7OLc2acgLphm5PEuvUS0noohhpc4
r7FCw0M6cu+w57JNo995TfYK4YaSSEfl2Cw8liatT2NSzHsrMBaJy0/RqGcqfbwQITUYpOBr6EVf
msFK0hvR/UM7X3cVT2Fl4YeyzOgxy1mceZG4emoe1nJEHDAW0UtvdkT0dPLCpiW4tp7g3E/IgDE7
CoAI3BGDQkWghJNfg7Apfc+rvmLH7T6bGvcZKp9t5YTlvhXau+lADSkkJaUtUrjz3VvupL7osM+l
TcRbN9vP6RJyHJUJtNLZH0PRHZJ8aIheY/leQzEnWcBWCDpxVmogJdj7TL+BMfsWT/6BdOSNPnGy
RJ35a7EipxIdrqFJDjwmEM5OwrLYYvBDW76YkYPZcqyY4VrXwRgtICh0m9hM/mhh84sZKjKfJ9wF
iBKDY10joBMHeodoj4OK1j04dtzbTCeQSto9RpPZWVIKCvM2aMyqAsSe/OnthbTCDm0/1EqknI3K
IWLiW48TKPVE3ygjcBCG4uVALLRWGnq1pAg1FPo1KFTQJYGdk2sGoirj+4H4GZ9MpQFphJKv2cVf
yNoEW1dEPbgdDpqkIrJpySsmPlrzdRuoSJS2r2YN+8/J02O9yMiqrjpp7FrxL9GUSaBTaM/G4R+b
jN4h5yZ8IYtVuIO1TKHSgXjJ4w3fVYL0dn4pZP9oFphiyGuBGqLpp57YRS3NkROm4XYYpy0TL8Ra
XQUWrPiA7jXAagy/2SxRc8w8DFCtQyyyPjqRL6I1yaJ2qysUPrXVu4iF2owwGW4V5RKNtDCZoWcp
jn+bHZUJJg1HV+r53CHtLmgWiWMJQURBsOlKtwDVQbRGmpFRjp35XWvLjUq1+lDX7tvIqAkXpotF
hJtMBUsOGyoVwRgCHqvzHA7NU2gpRnPlcAiVWs8OKaC2lyLJGGzbJ7RJZxMiaj+Dk3/okJ2ua1bp
e0f4fM7xA9Cxgx5NoNLiRm7t2l3eXdO42ybhL8EgDlaIsliznGcgY3+R2nZPhYMI2ZlwZSIuwJk8
OZ6vMI09izgwniQNzJrEIRZcorP3VSF23kJ8LSv8tZajEYAMGp575iFymxctcVtiLtWE3l2acByE
2o+ctsh1lDyScq1tm4WwonLHuyVwtkCyQygHmXmvUUXRB6aPldDBHTWzfM+lnxQg14TX4MgxUer0
ZfGHPKvwY07Up1b8ODjjLtNcTfesylqw/fwE01i+tn3t3M2JMzvoI4Q1y7+WE04waJlQ8q34OYYy
hSQxoTSKm3LfG5KEJrSbj2UTvfM21bt6KmH363Z+jysozRmcHbxe5ZGsRL71FCGyoVfVtRzLYp1K
xLuhaVRXKmSUhtyzBe6sC5DE5CIVxo9Ai0iPmIjKwbTCA42P7fjPF2f5J/i52sGNHqQsnKMOCRk0
AanRUxCZvqH0byWKCFFwzs6lYQUwud2DNeOzxmJ95FKJSVPEJMPc+RgqToKazdY2rsibTqKwJ1Nj
gw9rcPILVB5iPpcvCm//2kz0eB+QT0ArNWkPdhO394GohsjypvtgIa+R9pepJdE9sHD6N4FGQEQJ
jkvlNcQ8I2U8bxfGEUUCtqpJjrtB1sBriuraG5rzIFmbjC3JwkIcy5qxwFTTOsZzlt5IRd1Vbf6j
eVV9SdPkWIa0mnDJCGWDYRy3wNBhbe3rru8fLLq7nVmlHzPjtQAl8lUZDXItPSI4sxx/sXyWWGAF
93Sc56/zYr0DB+fwWkhAZpHbbZXwzZ6gAo5yEi5R6d6J+foAa0Djlsv80HKNvMLYQF+ZtMbBjthY
6woisZYkJ69lOuTa+ZO7eJBYyhJz5JG6TkDZPpGjc3e5l3yzk/02d4jBoo7OSF6xN2Ut8NUmxOCi
2IJ2Cup4bzOF9YuyhHJB8NaxMrNfApoiCKX7WLfyx0bAT1L9fInHacJxZVVHyrWbGgbhj3i6tqVe
smor+ujBXb7Yvfk5jwLFPWupptaCx7mstEdj+ZKOhQRNYL2QLBQuXKXx2kT6eBWJzeyJTZJlesP1
n//uOhPNay9B4k2dti2b1FnV0mHmpacEIMap59LiS3VBtXbiZzHebLsfb9INh5PQrNe5STw4V1wi
aem1FyvHAVMaAk2UUvEuWYBkHgg2YTtMQ8rCO+tAo1gBdMCIXEmuVtKRpdpTaMNVl+aDZyN4pUIQ
vp3r7O3bSZCGFXgLuX6fl4lzNSftr8PClFsrE49y9Gxkeuh0zb74nBhBo9WlN0ymczRCOzKqnH6A
qSdLNlXsIS1nW1tvugcj5hf6LHxjwwC4XEBpbelmk7l5wHHfMcjBOc/khc09+gBgTOjkHU0dxyYJ
710tERGRgCmpXi96mnu4jfDQZ5PEdIDfH2SB+J/sndly3Eiybb8IbUAgEABec05mch7FFxhJSZjn
GV9/V6j6niOxqiXr92NWJdNEEZkJRHi4773X0SJY8EL1VYD4zn7pCMC9Lj36XGGOD44A6vFcYOrE
nxviUUEAiXkwqper2u4PvSTJAaA1odsVYebo3mKSqAJATXDioyVf3qKlRAQutHPERI+Dx3/N8/uO
5Z0ybSyvMTONT2ilD4odCKwAwF8WY/dm9jv3Blq0B2mN9MU60QltKPUeQnty7uEFlKTfwW2Sy8nx
fe+hSOQhFTqvyrx02o6qDIHYWrUDZ98+o5go5UxDbwLGZHjk3CjAG/iPMCkkoqtv5mGsj0YAmaCK
LIZDNIAu7LGpXhp9KPMZd08IKXEHzDduSheDf3LcT+CeLvN42rfAly9is7H2jd28RoFtXxpM6Lap
29Dg9pP8MYjd5paS/AGzdnXq0K3tqqBO11bRYK1DQ4a3hbb1HATXMU7zMKNnMtVFTIBjkmNHmu5T
EdxCCE/2Tu8x55WpfIljsU8KevCzQ7ihrDJaPSJoGIgOX906c19CzDNtoK49RTR1NDDjCKc4PXTT
bK0JvYxxGCYcHLdKLPOlN8hNOplI1TvvW5PJu9zpkh0IGJCoRJ3mGn1TTs7NCAsn11AcpfE4owbl
2Abxx83E3KZDQUGeT8kqPc4vsCTjR76QfAfzutLwHQmFR0DjKQLzS9zPT7xBMV7UwKQdb59nD2FI
CAl7CykJ3kXlP6q828Aikq/zgJKfnpdLRijd8jDv/VtluhgoDJfk0QroW4uFRgBTw7h9ph6JdoNH
TKczDF9E2S8XTaANrJnzELlDuzby0WJUpnAXxVQGC6nhUQGlE8fFivGml6YUUjWIo6AFduSnNC9y
VgMT8xNnMo4fOnB43TUmujZh5ifHAYpXaOVXGkWcFTRYqbVBLEkNW6qoZyUjtCAEw2TBY+Ls3hAR
AdBgSqtxT4bWkQjUq9YbRn7bS49p8Oz7nXMbhW9IaZ9aF8RZ1Xvn2SyHe2yn6B3YOZsQeqJlkpc3
npokaS8SDZLqNVJqEvf4QvIDqIUdLjj3EgkS+KmlBETl4XCuoMnhu9UGCwfAHw1PWi9NQ6s89OkS
pt3Zy1krMH25HE/Xpkvc+ixEeMKfiubEpMOdD4N9TisOj4OHeTWE+LUWAT1fhzhcGzjspoKyZULb
8pCYXSIavsOaatHN5LDeazhXojFdoQZ2+RrdlWiIlxc9gOfDK4BcgPlR7myFOaIoi3oSJkI0nJWr
gWAaDQZZ8xqXZnLde1cdwdZ7SWt4NfUOidRG5RMdtxRHkrjWjsaOOfDHqsXzwGK6RKo4O0cjymLr
bdbIshR2WW8CMes0zswYXXJvNeIsi+L36Qf0DPpZBvOi0ji0rji7o49/QYPSZo1MKzU8DcLOhT3A
KAeqlhpSbSwQQVP1tihUoN70WmrZTAqPTSSA2YyRHiZ49WTbaWxbOV2bmiBrBEwRPDsj1oqZ2Nmt
SXrNkg7wWzY1ILGbszn413lpfutMg+DHmUF+R8MSw+dVJtHyOREbI/I4fExQ5uhgy72ikYMBCQRd
Dosu0VC6ADpdqTF1adcVjH8ne+tpiF1pgbOj9QQeDcAd3rgMjUCpNQfg7+ifdeiA6eaOGo5X4/3W
sDypsXnuAnoRH01yaAvqUc7sV2271Ex71Ib4XWu3cIw+GBMwvhoqXzPN3+seVp+PR/Fs6B98QDRV
pYJDHRLbnlLek4Mxh9tI2uTiWwpsM8lROTzAAS4g5XKzlxoVOGpoYIcX+2rRIME2fZHECMYaMDhB
GmRmAHJwAD7YaAyh0kDCUqMJExtIYUmTLgFaGEIvDMKgPUyyJ0MhaRtyJ+bvUhMPFwcvGImszs4a
cf8PxnTVt3F4HF1i2HRu9NbKTG9PI+OYp6N1dCsMqhqvaD+EGrboEEVfyv6LGGg8FZ61SqpvLOTF
rvYILs6d6S3xGK0nMBwd9RhhQSTWtF+uF++YdC/R2EOfTL18ExO2JjQOMtNgSKURkb2GRdpErTYp
x2PQsAVGMp+OOFs4vvwrlnMoxEAnZ2boqaI+WYIPT2MpK4tYVAvj/ZKDrDQ1vLKHYjlqnKUtn03o
lkKAuVTwLkWH3UDSwosBYSagK3OFAmLRkMymQRBl0OZoNECz0CjNxAaqSQ+S/gbJ10g5nB3ubkl0
HUugUeenUeLsraWVbiX8ZfqbHHCsjAQJoNwkxYlSIhVIrli7xk2cM+4OjLMPJuTCytU9YHhQUpCB
mOHBFNawUGWDDa3hhzL+DLazxJPkhBz/NGS0gzZaaewofhC189BgKepII9KuzthJbrqPXu7op4vL
DLkLTds1+YUTGabLdKxV+eTRUtqPWGtXdm0zj0KXITq9SVO4FwtKyjKAANFlznQuRP44dPJOJHF3
LcfhZE/hJWv/q2iX99hc4mNAXTdlybnV7gSrpZmb6hk3WS6EQFEs4mNNQi/eyeIry6yxrQkrgqCn
KjicPim4QGAHChZkzwzdhL3QTtrgGWiQbw8IElFEo8VJToi1sZ3SX2obC/WBmZLzEKuVCYO2Qd63
wKS1NZxWxmzv1jC6q67f95Uajg4k22wEadtquG3ZtvHWp1IMOOqsLI3AjWDhhssZYPX03R2+FBqV
22torg9XWUN0XY3TzSNz5S8i3Y0atRvTAFn71J/6kDnzkWkkLyOE2ScHr/VuIw3tVdB7G43xJclv
WusvY4k0NeiXFBHmY7B/YwEwE0YKuztOOejA1Qgm2FwABneQg0eNEK40TNjVWGHkvca+zY8xvGGv
Azw8aASxpWHERUeqwugya4yYO61nuZCI1taXDTXVKdGxR53cBngZSF15IPYBD7QbAgjUEORW45An
DUaeNSJ5bIcHS0OTyc2K9g4cZfLz0F6WHZRRf7ojCZD2UNWAXcbcu0kWGMM4HTIaIhcSRrPQsGbo
ps1l29yPHjc8TW2giL1zTRBRth017Flp7HOk0F943WMQoEql+BpW5lDu07qgzzSybXhfB9ttWY6i
mNXuo9J46aRGeMGkg7O3hk+bGkM9waNGVPpca0C1XgQ8jaxW9C0bDbGOkm0Fq3BnXpQjmpp4mR/i
cvHppdJSRnyBc08gekrRxbfEotQsxZg5afblRPLa1vIcDIrPmC4B57cvRgRquwu/tRq9bRiA7B2N
45bmcBTx8N5pUDdTHvMw34kSm22vUd5RR7vXy5guOhzAIZnSswb83Y/gMTLC1zY8vK+mAA/uaVB4
ENzWXe1QiIU9jQg+bl9jxb1EJ9NDGh81ctyDPW4KIOR1BeFJkMlyg0T8QRqsFbQNeIMG8OUuYj3p
fKBDeIo13ryEcy418NyFfO7b974GoU8/kOim8z6yUJ1DXAMamu4aoTxkcNSFBqpPGq0ewVjvNWzd
7SO1n9rJPdAVC3HpFO8ZbPZ+AtLekbGxLR49DW9XPzDuGujeJM6dqxHvBax32inlu4T+7pISrWHw
sNSGVasn6F5H9FfAUZDMZrKDKDKB9WikvK/h8rYCM68mZR0E5PlUI+gtDaOXvkt6YLOgvCTebPd/
xsqCCmz+k7FSYXr8z8bKy7es+yVI19J//99BuvJfjqs8Mm8lJkpLeiBM/jJWWhLAhS0dX+BpFJbt
EbH77yRdW/1HY6Xt/MszFV5Iy3EE8Az7v2Jf2DaAjZ99lULg57JtJTF9Yv5kVP3JVzmGuRGmGCUi
jCFdPaypUEnE0mvh1lnqK0mfefI+Ek8cWXY4m0Ao/RAoZrHzWRVLNJEzKID3FcpLC0DYiMSsNmvU
SMys0tPiRcdycNfyAsFqKTloYi25XQQm9P6tGjEBEZD05ubfTehLN4Vxw+TMLy+yh9CR0JLXJlfm
E8q5rHP37Jt3SX69BNdz+XWpyD0tdsymUBKtOKYt9krNJCzAeWUDDqxHLAPKv6FSn1yfBEyI0qhr
ZqZKiaYBx7jINRE1PsKaJOeKgwFGFbplK0yauAuwJqwc+6YKOa6THupB3YiTdEOXf6ffnsjAvVgK
QrYx7QyaKUaUO/iq2OAleOxA4aFx7EuiB3YxQogpf/HSd6bXhKjyPisP+wQR3YZitMmWEsJ6amai
QTnsLoLENPfSxOUQ6M4iZ0HPDdB/Aw0Y7z3iCOh9bUl0omfkchaL0DSggfND/FHENRAwl5fRKSRh
1p5mhL3fLKCmPmdWFSzHAlDWEBKlGMJNi5L9WHKa4UAwD4xF4o++PtO1XCFHQQigCAuzlnxFUwSd
gYO2pEcy3msVGkYV2+ciyOAJsMDo6zScpykM1yK+HZNnR7sGSL/dzkAfQPnSDxCHRF2F8StJ/mX7
5uo8LI98WvYo2xXrrHxqUIwJ4ps6LDHiyQF1UVpPXJM+PQakPxr1k77KmCHNjFMD6caqDD8MST2I
syUop13N2d3m65Zs2DYRrbvY2ucT8s/klbuqYRojSrxaEpUHNyp4+LWBbrUC24IomFFQyEuZ6g/9
Oz5Vaz4ZWxRrK9wVOyU+CH4AF4hWAnVCbbznKCrH6anIULWjIRjpRwTVRd4ueyeGFMhlZXwsLaEq
UUpAtQqoyMbt5GNQI1mmTmBIuuOm4hRfehTar2X7hPnSipD3ljgmOb003F5jSFKYDxqbb2OaOPps
Zr8E0BcUOTK6U+3eKCF1DV8mjPd9whmr9VbC/NK1FxadI7gyG33nLpAfS6wjAdEmXugQ0UqDo87X
oXqqIM+YKOYNPok+4qrY08zqo++uas5KmnmdekcfcBs2FbciEJ57IMuNlTuBwwNqq+r9QJFWUzh4
lW7JUbAxuF60YRGqiag5VMYaVYUtzpowj04b/Z6N3Cv613HHr+2PiotVVGqCOKyaKo7oZ0J9uZ0w
Zc/Y1GqMfRRnG6nvFaSQuC176mqapevowqCZYQw4xj5+WsT/7UL/mT7larrUT57zv9ZGxxRC2BjQ
TVevnT95zm3XE37UIfkR2fe2bDbLtV9h6yIBE7kHAvlsz12f5zUdD/3KvFOXCR41Y2NhGCBRslqm
3cwnPpjWcZz3FKceiwnxI7aF9grpBDiVxEw3js5Yq9K9N9005qEiPKEj0Lq06vVipiufFNls/tAP
Gdk1+hnAEmeaNwFdHV/rgjl0SsZCefSR8QB55pN09zmBtow4AI3zJvZPwUxAdo1xwvyQyRey/vlu
Sl1Amt+MzUdTI5cShMl+BIje8Vit4hmUDkmYSl230V3ezUzG979/d61/3Hl+enc/Ofp7F20ZLLKe
5/UxnR6QuIBgIbaEZ9SlK23SYOrq77a8MpKrGcXFTJ+3bc4OjY/fXwlb5t8/Z2kjXyGsQNBr/sR/
KgbDQO2Q8jkDgKAxAWmcu32O1tIkwIwz9q4mpDO4wMShw6DmTd1CjtsCksW4ggls66q9osfa71ti
fIoNqT6iuk3L6xwVdf1ROaeayXbMf8+2TRwHnTN1qDiiGP3171+K3q0/3bG+KUzuV/1qPKFf6c93
bGJ7pulloPnkrvFJd8nICYB66Z5Lq1n//nt9iuDXTwffi5h/mxGpJJbh1+/VWBkps1NO0rncIfJx
4Z8Mu77fO+AesOP/lekBOO2fIyB8W/97v7w2up2+qaiVTEXBKz6x4LDOTYYIIqaxrDcAs45uwGMV
kdNbWccJ7CntrV06fQijfjGMDTNrOln+FpfWOMKSBGaBkgcKi3VlcaCemcnPSO0IIb3Uq3zR4u9d
0iesL2v63e8hbZL84MfRY2In+4KHfIy7rw4Q4YAuZowS3xf49cR6JAoyJM1IX0WWJTetN16Ofn2Q
xYdL1K497xqPxWK6lf12Md9quvJ1/zFGDYGMR5PNVZcRBrZ9L0G0Wu9pxfEf2yuRD8F2nM9Dbh9D
esQTFYFkNOJadIe1LLMPOQXc2MNdQFRYa3zJpXU0IiwLPPNzjbq0vhDZgSV0zZ0CUmDa5O6NoDsd
D/ReWO9jLltvDwJL3IgGewy0SwBHMa82HB8EY8vgySSKoNSQFtms9X7CkqerBpOvMfTDAQ4r41it
F/omaC76d5dGuQJjFZHVMT8PREspZCfdiE81AttEngPicyb7xMp83Wfdc1vfdMsuHKpdgqK9cIdt
xSYRUvfMuDzImCArbtXX2AuRufrLN5neGHoSSUyH6ChhihBt3qt+XXpDycvnhXBZt77ERlN7VJBQ
nLELrifrC1EZa33NNXveTINNF2xDHW/kdY/zWEXuVmL5R8mVhhTAJf9YIpDQGmtCHXA1622yn3Sy
UHi04/yZE+zBssfLcjwmxG2a0H+i1ruapXFQeFYZRXBtiGBe7SEilS3fZCmqrzhibEax6LoMIPZT
eZAxOV6E07cxDsAx2yflQGZdzTu8N51+v+TnBeNQyLYysGlKwb+Oyt1DEVcOlKoXbJexuvyxL289
fZpP39qI7HEK2EA9wWHD8/2NOH7dFiaL8Yz08KC3a5ujpC6PqhSLSoFXkodG70hO/kGsERL1pyWB
V5B0exJV1oE8l9VtjXC/pxASjBklc8iUMKbBOQ0ewbhheOyq8AFOO7oEbgjjaSaxomjvBms6V2lE
OgOYq5DagKSpof0YvXdBdW3hC2yR2jMAgW8Lfprft8ceT+xDwaRWfwePmpobv+TipuHCJ160nfW9
3JCPOxCqXcJQm0O2Mno2HiRX1oFhFPswmtBcCBzH3UHV8HfnZ12KUN34IYA7nsqY8dwyMPFhy7Pr
e+4AvGwHcpFWEI7Icw7ZDitBrQFBoiwF3o0bV4cIs164dQia6ql0px+7Vc8JnXAL1/QPzVgf8pz0
J5q2+ikjvOw466p6esi7d32IcOk26jNGU49bV3ykmfhxFWCxmYR/IG/bpklIyNdt337oImrEbikg
wNMBogqP/Ag/DwInglojY9i2y2saMyo0uIUVwchk6RM/Kns0EOWm0Fbn6gMyGQ6FA74X2jwHQYBV
4k9bpRUHVXzTYlJSvJ5BRx7Gq9bfotLm4cr2EVkkLcKZpqVz79x7JILG/VNeX+2SGDwWf6pPFi0y
CAPoCpmY9jBsMjw1eqEC3ffXwYK7QR8dfHZRnxuNvCAi7ynmMAJLcesg0HQVRs34K3ParfXiZzyE
3S3mM6thkXbf9XtuVzWHLPx+rPvUmf44aFvrKksbElhD4iKza5dgBFXPbEbLStZkfxN3loEYwO5J
jDvnTE4sYJTNoL1Om3BPRi43wWvQv2rJRJTy7vHUN6+4JMlRICM+yg98rLjrn/rk0Sq+x4zDxhif
l8o2Ixm6Fddg4pbJgo1DLkDH7RuR7tgVB5LlGnLFLHRp7kr/P+XV1ugktLbLngoS4HO29Gt7Auhc
FTcVrlUC2rcBSYCm4awFQZ1WtxC4Hm1DkzTBW8SzASiA7MHHwxe9y2Xr2vsgeI2dD4avq/ChoyLW
n/WIkFLdZ0TI4m35/xdLVOfK7+5w1KYgt+oOsbFr7Dx88whoOPvuazwI44iaYJr3khwUexgxnkBL
RkBUEJrgGOjK2XTNfWl9h7ccWsW6Vw1wv0sQOzuqDNHAlkBt7T6DPmmsBCcuiYmtuiyi94G3Nn70
+gdWVrReq57msSvEXrEIf4ucnIjdkxki/CHPoj0ZrJsBvrKgeyQRcEreDJZndoCAx4fDqiYiknZC
9nLjLJvaPRfZQ01UWnet0k08HEhNSJE4LVegqNH08ip0EaQ/sqV/Iv6E2EXLzTZIe0hRqDehd8Z1
Opu8FQTmjOBwsk0Z9+tU7JyIybEEsRHis0JJnhjWRTGSPNscLbvfitR/NML6epkKPHViQ2tnJSyT
0KF+h0sMLfrM6JPL7PGX0u+oDdR5OnezDneR7T+k+H0sf9jOPFN4KRmX8CCx/FlZe42wYG1lrxWF
f0e4SRtdjNGhJBouMeI1o2Isizu3QfjfqLXkE6k2qfUckldhA0Rq9A2E4A2iQ+kyQGSRLPLTRIZ2
Qca2pYkDhPuBNA6WZ0c8FGDh9evnOZDDF1c8AtxdZQzvw/UAbFrHHExok8WM7GtI1nPhrFVAojV6
f9GPW3zi+JG6tQNHZyGI06C166XtdvF/xLzvBHMkxSKZJ+cuf26AhZGSvBIqxFTH7oB3vM54rMph
53YsVdSN0urWLgNYRTnpFljds3v9jRuOojWxU1HekhWRbW0icoyRRuv3nh6Imb20NuY6ihetpSe9
YW7T79bygubGth9Aa6/6Pqf0eBibZC3Ed1sMK7gHK6Kn9MiNDzxmG/qubxTB2mQF36fxYbRJQcwd
jh5EPLR7XGbrUn1foCXqt4ShCpnP4Ff4uZqj7UEpG7v5d2VqqgiVd/xamPTKfbluUOFZM3FA1muB
aifQnuMm2/gUR/kQkAzD52/x14j4zGbUvAuySY2BwiGFT2uNGJlcRC44kHg1olUD2VyAolJR9OPv
Z7RrDN6jpGJgy9Omo3FBX0EE3HQM59KK2w659MyssuMBTJMeZxJU7YELTcG04SKMWe0MVoeIoWtX
v879smmpHvUiYbhoyHXuBs/dRMy1Xt4hQkmOhJM73eac3fVfQy2JW5hMyk6iDBh2JQLeHv7qQMAH
8Kj90oR3ss12ShWEHrLQk9jSdDun/j47qFnoSsU0D5J83nlSsASwWczijN03AxahT/u2N+2oUSbG
k0abbrXBCI3IocBGPS6Uvk50ylN7jSp9i6IeDfoTru1drD3886lvwuMSm6/xGLCqo09Az6H7HZ3T
E6PWXrTLnUL64rGdDQzdAvp7sXxq82Sni17dNmxtnSYzbLqS8F7+hrT2DFQPNtlmuvBMW7biacL4
xO6Wxruc3dx2jU1mYO9D1rDAdxyttwax3txTjpvVIaKoZMteEcZDHP+DWk7cDqZ7cCAk/uhBgqRP
i2bdMnOvqdK0P7GAKxroWEoexyRYddZmRJHBPT2PH8w7pDgOGZ9B9LWdzKMLTINk1m1K36dV5lkN
T2iMr/w8wv+VIJFeVl8X96MNSXuiS6iLrMwIDt2SarX9tTE2V6PdHpeOpPAwebKJyO5JT8+L+O7H
WfL/Ehv/MFjwOcT+57nCVfwt/5h/hmrrv//vuYLzL47Dnuu7vgfcweK0/NdYgfmAcpRADm7DsLDg
7f3PWMHhazgbeD6MPr5IuT8B+tx/kSbxbzq3xdc7/01eo/h0Vjctk/6DJSXX5TqgZz6d1RcXrowN
75UkBVwfCHGRbCkSn4yKTKJ2gRCGCLjdZP1cXS5+jwUl80iDSQlDhPB8tHN7xyGtjXd+pi7tmtwK
aSXRmXzbemX6lWC15JduHFDeNaTNQlO4Xkgv2XSI47fGYh9/et//oRVo88783HzQL4jaXZAZ4Tgs
41L/+U+NFZf2EAEmjF+Lyn0zFhmcfP2Dg+nU8/sXMkxBls0ug29htKzrwXAOwnI8BwsnSjwsAwty
fIjRKiVtODzAjpivg7o9kzqGyigL5L6ynBh+KbMSRNfe2Q5xfippemeyCKpDHalyZ6lwRJaILQ4d
0R4mwXLz+5f5oz/0U4+Fl0kbTBLz6QtX+ab9qRPWobRrK5WwSdsYfBqbWi+rSC4w4oG9wDiYPZGE
yNfFZaNImCDKfTmZBp5PIoXsQzRPb/lskm4oyvKqnmlQeMNs3plYii4HikEmsoxSqtE5MSchTTgr
Y042PTsTcR4rL24tQAA2hVjmZZs/vDSySD99gky5TCl8qRxpK/HpE6yIelgGPOIkDnIEkjYgdZqx
+dUYu8E+qhGtu1Pj7icatwHauNlDJkv/ziLL58Jo0V5XVQDlXcY1gRB+CTiNz0B54gVgQnBljo59
nkSbYTib/0KY/sfWl/UPl+4KC/KsyUfDLPFTVw+TOQIaJAmYOvONUU/qSHJCRhumBPQ4eqdK4yx9
bMIrb67CkzNxos050PzhHfzUsNU3B2W5I32BesGmV/rrM9BOI/kOeMyJWqzxkmUDGX1z1sF2Rujd
hcU58EV+jvTPZhO4RFsQGRQjGF557r2P4BHhLj1U6V/8+Nnk4C/68bNQuf3GGrAXDkbfnC20bRuE
MXR92nHZ50X3p9al+Kd3VMK3skwHkOlfU9GfHue2UIRTVQik6AzN225KB2Kw7lAoWRc/ftGLjt/R
v72UZXNoaDgcfhgb/veHZQmc05z4tJPi2IO3zBLEuWvLpnkivZ5OVpv+4fH8pxuBdZ3l1HIl1+18
uhGqvrM9GpewXAbIMdi10AVxBh+SKQXbaZkbkhW+Uo/5x5zqmp70d9NI/7AUWnoN+LRGsOlAcyVN
zNVT7V9vg2kxe5XZTI+AiAOJqsnJ9lIL6CXur76T5tkP8Xm3MSesoMYiEjFU/v2daH1q2POxSdN0
SGZjE/NNPQP/ZTUe5jhHbdFk6xQ04imydExjm5WXMXGMyPVIainbd5XY6R7gfXiKOT4O9niLX0xb
yKv7iTTsS03+FDU+FZqw6QzGvE8v/3Cdf3+rmBoxO0IBwI6qXH0b/nSbFXYrPAEImVwptB6WYbuX
eDiXC/LpuUeYttYuQ1bZ9fIc5fdNaUUXv7+Cz6MN3inuE76140ha59BPfr0CF2o2TDvCURZ6lTKM
76cIvJY0n1KiCb7gCWFGCYyGA277OCvM1mo2xBF7xMrwcuvsttjbkHvCfy98E8Ed40UmKRFNlKnc
+qyyq8VxmGJ16s5sGxqori+PAp3+znF2qvLLF3dQiMy0Ys3yQ/sxH2Z3Y6Tls0glHg+1yCvR0NWK
J0r6H8vwpLr29Pu3Qfz9g0B8we4tLBYxDxnGr29D6plh2QUzSY1guWsX9qjpj+ZVRBjIFf7MS3+O
EMj12UU/tJBAlPlgkWP5qKHfS9aQZT+QHirycEDcv4SXZmdf0HNzj12XkU4bR/4fhmOfZit8bK5p
W+zC5F77QOM+Xe+iEZIT2yMJGmyWXW3S1RlFeG5sIsy8xH8ZO4WZKy2vsmb4/vs369MM6a/vzbck
2pv90nb0tf100yrS3ZJE4usf497f24RvMhixdZfW7vMHLpmHyUzHPz3T//CSdb648i2LG9V0Pr3k
LiDEOibQmm9rkLH1RmvA24UVKsjJZ0hYqsY8N0wmNnImXrenNRUCAD1B+SNKIyIpIG/zC6wPy2Zq
CRt0bOe+PQ1Z0/xhN/6HvcO1eKQlRSq7sXQ+TYU7QO7dVPH+RK4w30cdcRnRCsOmyKgIJhdWX8Lg
8vY2MXBxjrbZrhtj2PdDnRDN0uCMEqg5MWUt75Wq08upb/Jr4BycMIOguzcXkuomeq7/9afqCikF
gUcuk9vPS1GN+04Vgcp5n8xsF8bMVVScXbao6+gA5mDYstHb/P57cmj4tFUoU3JEoeZiuRb89Ndb
qYf5kCy8hau0BkaVWl/6uudIK6Zb0ik2MWpcZD0kbaiArI6MLr6MSdPyiOdFLQUW3stuOjPBjRy+
+xDB2F4IayT6x07Dji6FAT42Rk9H2ksaIEs1yOT6/SuQf7sr2V9cwK+2XkV5Bfqg89PDUPLJGRrj
QO8sHh78AtKV9Bd8BX21wvB6KpspuzLJKDkR60DfYVFviwPkdCbJ63Y03fuussqXzpjEPoWRs2lo
JHTEv5xk55kn4acdsVO4442KIM4lvncaw7yrG0PRhWrKS5sT3rauo2uR18WN4edqhYRH3hRYuJjw
kD5aEZ5G4CaxXdPonSud0Ecw+DVgi2JdmlZ9GDq3vSaQ8K/CFi3cvArhHpHTOqe3YyC8Q40b4DIw
p+VPc/W/rSQ8JmAcFFkLQv790GSXsJPonMBjkjREvQQbZ1D2/gURELTml2Jbpia5Ckh3Z3x/a6ey
IURL+SVQJRGkKZMrG4UsvUhS9Y1oBh9KZ1bU8YEQFG8rwX97ZiyPSQUROJm0XQlRPGoMXI6besy7
W6cnoMKzJgKCpEQrlXGCGV3sfnnoP3gz446FWPKaCcHOs0E8/f7m+WsE/kup5HLONjlTCb0LK/np
7hmmePESOwcGldG/Mkpl3QAAPIGlip6diuodZoF1T4exWFfdMr40WfRtRIqxXWJ03SaWCEF6JLZ5
gwplq6oZm4tXzFep9IttYtFFxPxZ3vSNcdHnxnSzNPV801sXkeu1B8MJ29tI8QPaWLwMZcWQ2kDW
6tblm90U720zvrTaFJhGLSBo5lboWYhW70XyOPp02YfOw5PRYZLCsLhf5tJ66AxLERbOkS3UuZvS
ttqjXYnyPkvC+zEnhgFfm3G2I7M8WT6IxxjR0EWNS3FNMkCwIguvu4Jj5tYQGCz9haT7aXpzZh57
fn/oK+tCVii6gD0Avux0/mvQmdcqh9A5DWhS6rIY6aZnvj5XDmi9a8yPfegdlypzsZCL97hI/GuM
QVtfiOwyIOM/b7T1xGIvdezJ33UyfC1l9F0Mg7ebvIpovsxvN+BWSGIXnOl/VJO0SHUS/wCTFnkz
RzzLumpMVp5myDdRls4vEz1UvUnWNk4rdOPhIej7+Go0vBsQtWrLFlJeRU5trlU6vs9dWuKshQTc
RzZZuvNonX/8MBXKOueoG+fMjXCBhheR6slatMfHgOP4hlSPAi0X/Ya6HIJT2b2plBTFMnAOw9xS
GgB/e6usBCfPbHurCq/iZml3ouLh3IZ6l6L3DWa1di9tasyruKWlHIn2erRZ88fIucD6inutIqQo
gh14g6Nwvsl6+e7CEtP2nHA3jxKVd1x+xd5u7bsBMRpI8wxs8cdsVWfuT5xNXUEQkQirrV8zeLE9
GgNJWUe3+WA+x2Wcbo3ENzcI80fSDTH6umTb7+Mqry89NWxqkwM0bVbSdJba2ywsCgQ9S+0Ibeov
pk5gTaaremqc+2XuxnVqsAM0EARFZIpHhQZ7R64wqdwRegMH3fox03btdnAVvmKtmnATc2eKwVnj
3wdVKknrL8MxPcdFne5+//BrQsmvu5/k5vc8oZU4vm053o8//2nvSNjYO19HySWSjsPsydsGS+De
i40dGnVOil4UrOGl7jM7FpcDuEikA8ndsJMTSRbhUosNXgXTBoEuHWDLsD1oIwcIL4cqIoZ4Ds5R
5Kg1+RELCcQZc0T4HI7ioR09tLFW2NwuC301Z/B3fPD+JR2Z42ARK9FK45tDfk1hxVtDGSS6otVl
tb4rhOPdtdJjAxYMMT0Hqt6xTAx4brFzbLX8Bkd0txUZM59leGqIpquLpTv1jsDMYLbRniMHQfnJ
VR7E7cnqXwZ0t9uhlAQ5DbAlxmqx17WdIBsiMoDQE+bN42PRYOFk5P6trWzG+6NFrD3jaDN0621n
9N/VyHnWTYprZgGyxcpIyu9prCAj1o8eYRj3txUGUUIXyTuhXuzWY5sptI7Whn0tP9pC099pFW4y
/y00ySLloIo+xVTOhUnoeSQJL2ZggQpjVC+C5XrbdtQtibvNraRA2EOkDqqQk1ysm8mQ1X2xzojS
s5NbNyBILLRtiEuifbZN5AT9rNpt2hjgvvJdT0xCmaBbjC2GllaAmwF1aEyiWnUxlJiMkv4WsTUh
mpasVlkT9CRdW0g/BT7jIqFeIFar5/DENNrthq3hT88MSd4nULHY4/BkG8z1+Gipz903VMRbShKx
hdyIH2pYLrwIoUw2OfauBYuT1ichjKsJjwKoOJ2sgxR5LkqxnQsCv8bpHHS4FUMrwzdcWkgU5ve2
EMwnLMwbWcYz2zPNV9H/I+m8miJH0ij6ixQhkynzWt5BQeF5UdBAy7uUTf36Oep5WCLo2Z2lKSnz
M/eeCyqENXuHWWSD7hRGbPnVhbT8hBGGyFr77YRW69hOCQ5Ogvj8jJkO0wSmvzTEq1a1/qmG/qpM
scPnwnMNdC9J2N156j2LnWnXGsFP7zZQwGsKJAdj8p7nnzhwv6zX8CpJQCa6JSMTNXB+g9y/FTqg
WMjKc3/2OWlXY6YfKzVYIIn5F3Tl9Gh3QIqiofkT15JVVjjCjPl1pS43iZ0R0JbF2S6aeMSLXLw1
Eet+XEuoAHE32Tx7x5HEhQxfL6bRjVlKknbmAtulAwefc/ggCeSMxMAZ6pSSJUn9HaX87gPeZBSk
ZGyXvuuy+AkymMGlcUpQfXd9BPOUlRVOqj5Y6wmDSDSV34VuDkGUAiezChtnOCgnm7fcpntjIcXe
xsiHeR92s1g3Jcd5ozKx7bpiPCTUnSo5t+0SP6sBk/RbcszsQ8NR28zWjGM5e+opQbdxXDibnGUq
c3Mjq12UEsVRkSm20bY/HJLJrRDLjBXRng73/Qj0aOhZ4LaC/AVr/Ck8VlwwHdO42kIocbEge1tE
WkQC2PFr3ocA0d1FNithzdImIOk1EQcWaS1WKQbZNcXwVrkYh3RgPjnlEgTAkh0Zl11tijgnJ7YY
n2PxHXZBw9rxxyMFZB345nPDiYTqjKomA2Vw8AmPNRIrXA85n0xYqaeMA2afZp559OcP05rcnZOC
TOavZtcigows2Eh3IAIUGChfIOZkTPEclzqGWtJt3MQyeUYxMYb6iMQ+vKRGswtcEu4mB0XfaLYk
SIi0xolKemVhspEDEvcTMLuuiyLakCMFGbl8UEF26pP82a6OSUzKhhPioxy8iscMpW4JsF4ZBqTg
mj27YBHLsHSbBiPpEgpMcSfy1xDYSRrXzrti/ciLhlAhGC6YOpJDVXXf3XJSkEdvzFFHVo9CCT2x
8Kcwl9tE11+6TgdMUGN/EZ37Kdu+wL8/f8bx3zjN0PxniUbO79KBFEPyoFvjoVAj6a4mxrgmYKHo
TcaHj5yRiAbx4Nakx6Y5Fwh5YISQx5hC7Dk9MRaeVp1MUUXkya21zEtYwk12lXzvUu1d+Xw5B+eJ
FA/2JJ7M3s2xtHbp+JF3rftI7jeakzgJdpSnrNQTZ9WTgrIZKRuwQ2BWtXLmTtDRQol8Ic9vhhuH
ewQ64Wo2siezU9ilzPyzSPAg+uxX6JgWeEz6W1AJP07oy7qQWE6ZWDtvgIxr9ySqV2rmcUJhAXOg
Ir6hhMxqsT1gFkXxlVcLd3ZmNRpNosCNhYWtFfnbAB4Pr3ghTeQEuUCB6rVHVSFL7dE7iSBmcQx9
A79B9jRVBIB5TTKgvszsbdFH3/9sdsZQ9PvK+5QG9uy4HdCnXKhv0XbZtjq1lURcnF5NWV4Fld5G
9PkPcQEO1HzzME40h1onX/XyaDSskrnRkZD0piS0EHaJYydH4twvfUr+uiOje67KI4gE5OaCXNsx
eo8tRV5v5YzbUsRXKco7gkjkJfD8LwZdEslipjbNNIK9bN1LK817jqni1o7hCuHg1VQkL1m2usCr
fMPX/8yY9gjNKuG/5u0cQs3hHwLtmKxDlqh5rTC0dtlI6rYzuas6YVpSDQKYSp0c2TXdWTCrdq5H
lFNmuJesJ0UCYQvh9ZW3dyLzG7CTtwro9CcH00eReIQnVelbp0nNVD5/zlnxBRT2auPyIQCWEA0I
dZBAv0qhh2NXGcgdGuQjqFxV3W3SsmYjjmogtHpFpo1FLzkn+ERM2LLe1F6juIp5zLWNGAqBHXq1
bwzp5CtNaH4L7XngZDjuysF+kZASDoJX6ULMQ7DylmfU1HD5+urLNv7mHb5G0OlcTJpwgNHIfRot
0nwGAtgZbdzNRD1jiuzWi70PhRw/Zd7L4tFANeQ4F9grzgc3Xk6MS0oZ0QyIHFHJCpfxF6UgYgS8
GH3J/5YdEdTD8RTlRoEuWHjn5xFI4R8kN08lczAswr3PxtUjeaNB7Bedqjp/Lx3rKcuIGq3w/mId
mnDBOAc1uEdpp7+JsA8yN76i9mUy5aJbwnqsOd7wHGzga23xpYAw5tRGEfqQJCEpSvR1Q4aZt2HB
uI0jjnkzO7uI1rGNVxx301rC5bsR1kGSAeJe7XYHQp4rqpAgfrCbDOILz39jEUdSynHfteiFemqS
IM4qdH42MB+FFjm2ou/OcS2SJYpDhBALiioZmMTgUKd9pqTIbd22vnOi8WNQPSDIKD9GqgEyWVGb
KkJHpoHPtO1GAuNc6k5QdM381pMiM2IqX1lT97cX8x94jcRfU23KEfPNSHg4SowJDhcTlW7LNeZu
e2fEumaICzmZ26n2rkEDXgQVx5PqzYNf58CdzHBTSOxdRhM4b8wXn22im8B8OufaQWalTQKU5m3q
5R8FsnpIZaD1DaJEHCZHaEL6O68NP+TySsCbuucwLfe4yKHayMhmotY9DKTaYAp3b2UQ+bfMr15E
YjfHkroDKf/DmM7+ppf+Rim/PJtMX84w3BWF9lgnBw5Zg2mMo28WvOadTsxxo6uHwm+DY2pDbcWC
Gp48AGlBFe9Ty9kU2umejKkkdoq09oiYWHb9C4opNT4yaDPXyjq4fbEEEs/5xaX/hnbIKcf+ap2a
xd+eSe+UF7wdi7LtPm3zYRPLQSNv96on+rZ9RQiRemBduDi5jGhL4Otu5D+TqYqNZ8wIBsWfyTKu
DlxP11JncHHH0Gn8dTui2ZIc81bb/Y2QxZrpb8tpbbb3ZSZpa6gH7V7sc1WsKttEUTge6EoeBLkv
dfMsCfpZuRAPAJrvSzMEK6HPY2F9sk1ZKrSvwBIQll6dwQPUT+0zlEcGDRiwOkyJuWPcdBLfYZzA
i4PIS7vMFyprvq/lwuksUYyKLDviB36k0kkeG+qq3iytUxt2bzQlGfGoO4NWCrYyCd7TiL3dCebz
UKA/JODWgMu3FPTVHjLxp0ob0h167WFoI2KDKmYkWEjmztbJXVCAbWo8t+V4DlvJUxViBNAhVsnl
JyW9KDoGvNODHW/GPjPXPuG7oHiqt0SFO1fbt9i2yJ7fm2XykAsbebKu11Vn/sTgHqvWijaZ72dI
EJl8lJa16dn1cEd/oP4Q64y8+9Ug45dxCXFjjiOiOtz0jUdYvfg1M/nHNCegUGZIfE/qQFswplUY
lHd0PsCmm6DZ4t19BFB+gRc3bGeBYrst3/IsfOHNIHjNBTXk+X9ELzeZbb8LfrMFlVhcoHXMwvTF
jUijNLpka6JxpvRnc1ohuhIjCRfrKHqjt9Sq+exn/ZHU9WPXQXzpFfrFDvhZ5pPSSWOUHDOABXMy
vxLo9Abn6q6pPaZkwDo4SGW0Fc7JUw0JnaHXrGY8GBamLafuyY4y6YlLiwg4y74micfllwOtR3Kt
9nODGUCVCPYKG095lZsn3C04QSxrSa94JdKplrsE0dyxH8DmlwJd+whmAVYXgPf4b5lgRDKq+VXb
iCXh/uxxq91qrCDaitDUxvUFnIp/4s7dCbtlXlQysAMOS4ABRZ9bEZo2BAEbpvyrwT1izWG6LTrx
mxrOtnB4djjnwkq8ZUH87Rn8Xrmv7zXGBpt6hBTMiNYjpBUwsmCdTxVsXQMsgQ6SfeE8MRZpD7Tg
T06WHvuiqLBXLIMvh4/Gi5B2mzkh2CU6R7L3zGOcJDfddl/JcMfV7Q5jtRZhGB3hRXzaqcUCYRnN
xVVwKpVxyVS5mY340zCK5hDbbrodnBAZHQhhJAPqWAn31uBt4XbayvoQYH7e0nXyy8vGgxedw7hF
zoEFttId1E2PaKwcSZufsYqIbO9J54BpXXD2JH7jpWrahOE0h0yhF0dMNsVvQqh4T2AepltGMVvM
/Qr6wXzn98BOG50ZG05Nk05Jzvz7IYkn/l6nGI3jZgkKCIfHzLXHgw2LCpNIUlL4AfZpfWT9WtLT
5iW4jTpctq3G8CAAMEtA11ORzOfwmHiihUUUsmQnscvheowDn9x6ezi2gzgZLCZ3Mk8+G7v7DXGS
rkRoXvtR8JjGb2pSVHEtbAZ268RcibDEuOD9VrC3jdvMPnBfh7hDGqYaYG5gfTgJDh4fT2JQdzhH
PZgQeY+7bTjFldtDU6wwN/YbtM2Ef7pWfjYb3A9Al5ytUUaw/FMHyeVc/c0tNTHZdBFd0y7oFr/N
FIsPMMAd/SS/5zx8bVjerr2em2bMCA2J8zth8aC4kcBW18BQReC26pE4gnvpvBO+xp1XjMHR6cc7
wH7f0wjRr07Jh53IEHN62903SfsgQIZHhmcBN0YUnhj2W5KN5p5sNWfTjwaz9R9fEVnVjCLetZmD
kHJISQwujJ02vPiCGOXdmFSwMQV8fV9GN9DX/jPifeJmkGMU6o9eTFak7KYExSXFtiWqNxg8LrcJ
BXSvcJdlxhFQ7HQuuxHUMd4jAOWYzJmyjMqnQR0uOWLVQRi3tjQ3DSf7KR8Zfy7B6lOgfoKIYV/v
hZ+OE++H3CYrLXd/yiUGbGQrBEwzwqATveakR6K4XQ4zgEerwsugjU79p4Fs27Kto3b1fp4MjoHw
NZ67u77K9/7gnZnh/qGmwbVSZ6912Zy7IufTAZltOPGbb6FpYZZ9GT+RItH+yrLaxyTgAECBHuJa
xOo0tb0mxAr5dlVuWg/EkV//YWZwjLqSOYpXYNKrQNRpA1csW65sqxpk3A7635johF0i2S3nPV6Z
ikOR6B4cqxULVvKHafQAKFKdou/LCZOYi61DSjNpVeVRN0vvoBiR2kkNuNTwUL3Pp8mVLYGMRMNl
c2vvGnoOln370uLAiqeafGaBnbcKZ5/4uA2gV65VaRQHk4SdVU1FOoRA9+eIZz+TkMIJq1uZKLS9
0nrKA6Cnie3COBtwnplAO6kn59fRi/92rnhjPgKQ3P4MbKxMInDJ/Rh4fcCTrpHVsLBICljaw953
Gdx5o4a61cQl00fGoXb8XfXilzOVXZbmQ0M+aF9NOtZcw/pySCJdF80CWXwsS5Q+PB5BgA2qmIlx
K0p5sxP+JnFLpHw47JtY3JIy/DU0XkOVk5clbTKnjN5fx3Z3KrVPoRNR5ZjMLXIHjrsqJpKG8Rhs
445p1/J5NKJnJ8IcfZr622iRyxtYzbND0vCJVi86Dzrfqloue1gkx8jlzwNLmA0jbJwsOXr5JDGu
7nSX2B5DJAhA2zRMtmNfQmvoEEhLTQEzakANhsOD2Y3tsVpSVMa2YN3CmMcIblOJ30NXN4Mc4OOU
fKgyji9R2WJjavb2VOA/bUaovhbrnsx4C7I3t3nuEd0P+SwePQuaCjviuZLVsRint3AOy3WodHWs
GgPGoXNMHDxMYaTe6SlT2NasUrtGvTSYkBJQVGAEu7s5NP44bUTS5Zhu585coAz4NtOWwOMk8uCh
4+gjY6JatTE6c4RQjdO9NHRjtRzbk1exOgqGxdiA3RjkMPOThrSD4S3Al3xSOLojjGy1x+Qv7c1j
0QU0lUG4z00iTGyBEs4P0zsW+dmaiKcYMzxRv3X35qj4hwU2dEzHwEbTOC50PLmRcBovjsZjzdrH
gKJVhS7Ug+KYp/OLI6u7wGYXk4fOfD9XuNCjaophhVsEe4r71rMmXGjhzLSOLYv00LpVLmYyrUl0
WWHiCSWaRBf/hl5ZQLA30sQFmjdQ7vuJUs9krku0JZJLybKgHMBSmnO7t4b+4tofk2Avpq25I8Rw
Fru8nK9duUwkA+O7o1ZoChTCc1H54BnzcV0PS8HUQDrNg5y7uBnezTsCm7l4I9YoKP8pJQMelZpt
PbXM2VDZFYIdmXgjBxFNOdIwUApOimeetvRmZIx6JMFInC603kVpID9AVYNYHl1SRngKYSerXAwv
zLLwQylJBJxpeSRZFd9Q9OMV2eKPxuJiq2wwIARNtys3E+bauPIqUidpxus8v/7Y+bjt02IrWitY
J390Mf9UfAJA9tjGNz6T2kRAGsNRcbRnIqvH+dlbItTjoTuKkN1iPvBU2FEYEdbLHkvRF3QkDYAm
/LJDEhaLwMIr3KdnxpjUSCUXMPvAjaFhKPQO89apJmG0xhs3WtVhyCZ/qysCKBmP42TAnKJxZuwz
vJvwmGY8qO7iO0KrhXSzvWNsUe09c/xjBG20T+L55Ng8U9oDpTFVAjyL6//QWHFak02n8tTYYy/8
QeBUPOlIbiJ2jeu2BnKMfBbjMvi/V7JT9IC1sYOfHZHosWWa6x9ZJd76BuuYyvOTCtwn2XmwZ+DM
EJetz54d/QSjehl8Xx4T2zgpVirM0gq2Sr+u7zGWrN6ET10ch6+tSn9aw/h0NNkcRhhWO7c9w+bu
9xF/DX6R6GVFBzAu9hFScs8R/+rTetclg79KOqThWgy6Ik0Jhzd5QJ7SEy22qzC7y0EUpKmRB2tP
7hbp4FfZLFiz6G7C7LwesU+FSSWeHQ01FdDBfW8hICVKjwv95tKLrHGXZkP3PJOiFsdZcOJU2xtJ
/Dca41veLOorDLw7P7QtNh7trzIsgK9RsxsN5yVpulMDe7Au+YByu0EHgYA2jOefXN97qoCCk/dc
fYWF18sEsO7Wb7xISwTGb7Q0bJNNMHYRcfEtLGtwFYuaE0sI0K/BY2UBKxTApRIvMIOpMktOJK7q
bgjvyqD8BbncrcPe/dFMI0KiYBiGOndznz3Ujqp3Dml75eyjxEwZOiqHcV9XyQvJiztTRQHYVNQf
VsOPXk7YwxsWiB1GHJsAxnXBq4Lbqd2Zg7dFKvBDst8reTqHLMBt7E7Rybma9nEKwOCCDprCZ0Y7
T0jFql04WrewF+99yMnMSnnFtPGkeW4ln1eqHZPUCxPf90iq3fTpeeABXAsL2hgQFQ/xJScmhwCv
EomRpcy1E8DXQq20Tyz9LXRHP8zsvvbFa2fLezuc3ROLjGPI20ByARL5LD1MXhpdElVge11KVTXz
S3Y7Doxi0ViMf32HQwoeYLsJx+4mHSxM5QKDH946xfuNX3dLHO0z3HBeDr6uS6tb9uCYiEeflgks
BtA2TsWCcHKEFkWwYVVKwEyhyFEjC2tyGXX6MVk/2F/5VEEIkcJsidxYmbIVYGf8pxo4aCwDnMCe
AiBnEYKahEgoBnIhNvBmbqbu7MvIfVbDYqMiLs2tLNq3cG+38WdrGeNeJOCs7WwYcQHHGj578dTA
idsIxl3rkV7Pmsh2d2X96mRgUAIXKG1eARFuDA8i4h9bBRRFNYeNodHr5P20p1XUq6QpmmODQVqg
meX5dPudDCZrGzK7oqBRD6XdltvOMcO1cos3Jq5ib3sRw1HpZVuLBhxS0E/OzBhOKbOdkQYNEke9
mzuWLAaeuYSROP56veqM4YrpmJRNj+FlgQuDtgHf3lDaXx4lHbnkZDHYAeUKh1vDMGR4lyNn/uAR
MWka6Q+xfNBn65Fg37o4MwtahExA7Dya4zliW8pa7uh29rku2FPlQBmIHRwIKySFQpiOYN1IasQU
+PHWakyg+L448aF/4xw8IvUgbyqlFVr4QRH2POl0WxLJ8brPDIu7EdFeTvrVDCPGL6AOExP3dxS2
vc1zyK0kJthVcOwn8jNUzNQKB1tLO9svEW32CaY7qbcDLrMQxx/cy5UUxmJ9b1ngtHrXZMYpChWz
Cx1vdJ6eUICw+HWyK8fBJguktzarueB3x1PZIg3wyKhgFHAAJG3LKCAm0HgTbfdNYIlkSBDMrDiN
94i2pPD91x5WvF+GPepZE1hVWxH6xLpM2QFatyly13ndsy8KUDtUXneBNv4NWxt2OnjRpBT3DBP1
KqDCx+e5mt0a/oHuvye2ySUzrFH/WB2niLJpHKZJsnCjtVUOQKVG39k5mMTRhMDbzM17NYPGSZ2z
r5K/BIC+EZXHLM6uXt2gGYlDykBENSXQL6sgLVs+jSHBeV6MYEkm3rpZfKeDAVd3eYR67ziFwd0k
EHPZYO556ZJ1N6S8LuQx7qK0fWME/ego+zoxG1+Z42soomkTchivyTynEJioE4ow2DIGDfZ+O7Il
rL5dmZ4QBPCqe94lRRfK4Enve797Gig8y5xbHOJ5sGXw8fFl+sZa0/Xt/QyambnEIhOcCeUxfNQu
CTVEPLCKKvGrYixDt9qj88aCz+rOJTTGp28qJ/IN40wAYpzfpSYTJK7876GkGUfXiAIr+GmIiJBW
+wYUAFxtIt5rTpGt3S2cKyKomtDepLTRkfWY58rfDDTiqVXRHg4H6uIoyd/CtqhPfvVX0fuTy/Js
FjOi87R8MYcGKbgvL6blPluB8Y7A+lQP5BcrycFctgzYh8ml/CymR121d7YCpZP1jOqGfCJdIlsN
zfMAPxhqjyDpOsM9xa9zDQcaM/cjQy73FEbYanWE1dgfFJA1QD8I1FYkrfx2ekTKkAZwXpmaOXlx
tHoC3dES7ueIN3w0iqfUVr9+FJkbNgRbBYE5Lhk6tK3Z7IqMx61i3ItS+hC0rtpHk4QtQGTn2rdh
h8/zo6cJ/uFJJZd0/JKZDXncQCuHVImUT+rTSqcfVdY9EqZebVo+q50RIjOr/Hzd6n+tTbQhhga0
GzNWz1FiWcUhGtDqyUI6muWfEsZC15YvbZFt6DocjuPwrHHarAPF789PqD1UxVRn2UmtessLjnUx
vHrsBBgVFRMX5chxSDswIXYHpzccMeYlzxWcf7PQCOjLx7Bl5WRZzZdbM0isSqTNUqq1TBDBAifT
K0IAv+34Z2DVcSAQGkQOmNO+Js8bvkuKzKOgEQjpAAzrpkLvkDLrpdJwKfsm1oW+eRlo86Tm1uiN
5Ccr8WszVeBayABS4zt6mNvHeqIDcr07WRYPKKhR9di0qgqA3tTv455gyNhstn3nHmaTXYmm4CrD
5D2t4ezYzK0CkTN/86B05s6xbLzP3qI/U9b8JVEShurbD5hU1VaXbtpMX5DHQCuLKVaslHl2buiX
CCTuLmNx2AzBpQ+7mpsat4QwivtsAs8XVU9pyz4/YOiw6sLsTjIugYCRnAqR0C4g391VbG1Th3Sq
XO1Thx+tGjBmtxnKHv7/6jI6iyHaZ4L5mmyb1yFxFeAPrjNznc1cEBIQ2BAN3qmtfxIgWRUVFrsL
+UpVGJMMYup1rOVx6nMGDLXpI8TmZ86sGE95WayI6AYHNAwoOVqFSlmKHWzCR1dMJs5+e2dg4OKX
fIWAxmiWnKJtW30BqbbY+nCO5Wn80ruDceIOhvMmjq7FIG1g8q3awrnTBu+ZZDJS5z6OMP/ZTr7b
zLpZY9VxtCwsWUgCcTU5e7bHv3EcksXnju9dyWc9cLe39JM7Mv2+bkUBQ37wnFut4UKHcAHzsn0f
zP5lHlNkEK9mQxNGSI413KcALkDYJNuqLcst/ONj0hMYFzIzg8zvKR+ga0DMde0Y66RpvVXso9dM
UCfORf9ZOAguNdsZWD/dn2hEjoQsjMf1xxsYCanOE/coe5eAjIsbjycKcZP7q5PbOE9es9T8ioJs
ycG2fseMxFE52tN69qO/nVHPuCYRxKHg5RDjOk21DnfeVL1rK/01e1QxHgb6qClRt+fqL7Med8hv
DXnopGBBB/S5x8Fk7SofkQJBZAxY2H6uzL786L3yUVjDzh3SZNs3rA+ynNdRinA7WC/w8Tdug/DU
rfO9HFBUWFHAusZGgtfTqdsFEYyWsn/NUHfvGangetuGgsxzQzwlmvMH0AoQnx4cSv7eZJQP7A2e
62w20CDhrZnw5TKPYWJLeRG7XrSX6Yfj6Xznu9mnR+oFCE3cEtX0avo1Sx8O743tcWwWENLbtKzW
pbQAiZBKwsLMmyi2ckiSYAiUk3zL8uG3Qn3bpw2KXIkUrnfSt8HJkTxvscFM57Cz/iXEppshaN7Q
tCJQJr93Y5AqBzbxG4i3s8iPHNAthrO8In/rpH63MpTRc9o/RANTei+bIS8PT1MzWptp4dmgI2pX
pdHyObaP5lTvdLEcYAbkBL/qf8PAY/+IoOfY+s7eTFpOSKRkG1vrjwClv5l7F58f5m6Ct4XG2Pvo
HZtgzlqfTJ8Q8enHr4Q8ozL608yi35dBBfxpdu6jwvG34+D5K6Olrh9UcSM5nepPfwcYRZmp88EN
DCUn36G2Jl/Po4YnQRSi9FiHZAC4AQFnPRp6Bu5/rDhcNh7kpJqQ3mfklShogx33JtH0NvUVRkkE
uu1AZspjZapu64SAR/HvfVtd82rmfxJ3atdEhkCbNzUSBggj2mIvVVRo7FIkAxXy76SfV8mywWMQ
l5wtD0oiXk4MPI2z15IPNZVVuSzQXfDjJJUH9h/D6rJTa/rzQ0nozsPgxI+VZb36ph9fdD6WT5Oc
n1Ew56zATIFqcwS0qYyjFeBqi8f0agWyZRKMQidKWfMURXtqFBPbKXSufTw+ZYSHO+VsfJhx91jl
sCgkSZfOnLHpwicbyri5nzN1SWzu70EGH37oxhszqZHl0dTslEWlpyCagpPeFQ0ZmPgxFgoGnhTp
MSMlf53N1NDsIxOW8zQW7nUSDgk61qNlMBsVkYbNUzfta8UH69d2e5lTfY/TJXtsq2jHwvpMjoI4
x0ELn81MqV/nN6NhZIbLBEqFRqIVusxlw2n+BUe+mVLjKa6yy9DF1Os+U10/cU6mTBH1eN5dOY/G
Gq5RsM2kvOVTGiwq6pXumeYPOlLH2SOewEjmAlgXvFwpBwZVYrpOnv7Me+tusoG+9un81gKzu/is
8mF2pscusf8oj/gPFdoH1zfOVcOE1UlhYmJ+/YIKzJuBsG3djNGtZyisjHHLg48csLw0cwVayUzi
s8i+h4EDvvHANuHw5AxOTTiyutsoBr72A8rPcMuA8Dg7S9bcdaIkPll+0p1kPcDk8f0rJrVl5po4
m1Qy45T8DVNO0jG8WkaKg6jxiQnLF1ZWDuJj6u7wCKF3EQWMuWBfxbraVbLEBC4ObTbcQdDPrv3c
QN/wHrse4t2YORmpaGoHi+mqDGWeE130gA4XekoTnop6WhD97NXrZusw9mKg4HJIyCJ4SsPPSWPu
KQ6FUkcziZ6bLrg5XElgzAjM8Fl7qH4+gANELaDlQ+kU59rujhb6K53qqy+GXRi2GpxiROSpwdys
y+RbwfB/lbkVmjsjz7DuLGsH7r5iyRqrE+fFsoncJXMt/pvVO+H274wtCyInAv88TpRqw1j8HYMk
2pgplnsb3clKFAZU2a55UFNjHywj2RFQKbbJSDq7prTaFIKOL2ZGW+MpYV+GMDmQ4fc0z6deF/ED
wecZr0XsHnq99/jN/vrKuvmkCyfh3N4slr633iHWArCLc/r3rcMdv54KpOIyrIyzHZmIvauIjzqD
K1AXofkgPLe9q814P7a19dAvX/7/c8d7qL1en5XjY+gUA5jhoO4vaZUeorkqGQ1P8ZNsAoKtOwNa
gWsn+8bz5IEKKrZWnl0Q813R+hCcG+zk8q03mdHOGJj+/Z/6FdJhwinK7ji3nft/XzqPYZEvIsbe
LIIudf9SjiFlbxS31ylJYPPOTn1Dg16LEZfd5EfEvfjzKybmr8ouw/t/3+WI94awiB5HgL3dYqjM
wvHKBS7uE2Ylz/5YZ5zbvbv/9w8TEZXHVN7ZpQgoapV86twZz4xgYcE3Uc3VXDTZfZYmmxIiwc1x
CE806/wsyJG8N604P4aQDNdxQTIK2fGkUJtyelBPhWIbSuztKu48Kmsdlx+MwZ+HsSF0qSYJoyfO
hTk4+Xs2x/+Re5/x9j/sBnI1mDqSrDPC3qdzu+w0/33JRs12s6nlMQU6+c/Lby62kX/ekX/f/vtS
9OLO9Ehb5UFiNpiWa7eQwSnoYKKt/tmOG2BZ6JTD73rU6tH+cF2ZPfZhoB4lcJN9OmIYtj+0bV7n
jlEqev73qRYG51XTg8rKkndih7et34FMYmr1oKkct/y9250rx/wsHfaFTlz/GUuR3Temb7+0lvrT
L995eg42kxsMazGPdM1e/FqwVzgPlR8iJ/fdR/Tayz/596VpW3HO8/4Nde6PiYrtWfcMaSwMha9N
npSbjtXfQ16P7d5tzZcwwgc1+Mjt8KVWO8FQYBlavFZ+hMYM+/V6moZGL+m98xxcSwYKV6YH4iqu
nlUFV2zW3ZYmCNReYzqLL9g5u7FyzpPb//ixwwhZMrjw7OY50XF1b3mqum9hbJVBH5wLdezALG06
Hcc7j+Xo7d+XNqtO5VQzo15yoUlAwA/qJ9si7CTuX0N85OUeD7n+xF5u7EpIGf//cUZ956EYk4b5
qKzcfkiAaPrBNJfrAUX0Bm51tEOf1a2dRvDAYMQgZdtTL37llWsjk90rVEjECxlymTlbox6PLg1M
zvcgPPl4kI9m1eSvaV2qIzlV9c2YkzP2ckJOCoOFijfVx5zIkCaQ6c3wQm8X90DqGiTPtPvS5k5A
SoMmFKdQ3L5Zsgz+MqdVI9bX0Sy4AixvOC9lAWhuQm5oycdr1ri/DCsEXEMg56MFnP3fm0a9JZ8Y
nuTC6p+8tKivVU0gevAfV2fW3DayBtlfhIjCDrySBHdSFLXrBSFZNnagsBWWXz8H6pi4E/NwdSW3
7VZTRC35ZZ7s9ZOGHaim54NPfz+Y9BaeOPUSekgzfzeGb1rsGU/c8uMXY4Q3pwl6uiu93FIIr4Lc
g3sxDI15oIQxjocfq6aKyyNzGrgtdbKy6v4Iwawnazkdkn4zjfPUPxe+0y8ZFY7ybldvjYbIpDXY
6dkYu13hWreWHfWWjY654+9r91Y/9E84A1fU4WxzC7zs74dsKuP/Piur4acSxA4colIrN6uTb1K9
+EpZW++FmepH1Y0th3MzuuUoiEzHvwb8Mz/CB/mnI+s8OdgSd44u1A6WQrr/XYcN1yuOEXnjFR28
FsW2wNm1JLpGjbLvdttFNxz8fyH7qusQdz4VZfFWw8B3cltWaOErh/uEu+OkWuy0iftbMiocr5UI
d7+Lw7CsCvPAD5HRO/C8aGsLBHbSGc2jazfZWo1+ewQ0g780bV6N0sbE5HOgryqq5kNBTWsd18NO
c1Ty7ibeh51XVFu3Btc3ObWnqJDQeJfP4jrZhmQCbhHXfWbV8sN1426H3d7a+i7ew3YCa5R5zBH7
bhD4Fc3i/vvBdK03DXfs6fcrckQ8zhE9oyx9//0GUgwzlNM/bWgySWXXvmpyNyzBXSsEB+gkmgf8
0vor6/JITcGfQsY9Y+skeemoeoWeoygMjcaVwR85acBbNl6TjpwOEIYGKcxvQRMNXib9h+4k1sQk
w8ReW+PNyuR8VZTIC+FXn3Y8NRs/H1VQp9a/3PDBwSkGinAhcXeEHYXmowtykCxYfGlkiMLO0G7b
sr+j5ZpXKZS4lMsHI0OrWv1+bQ1lvCXcbf73pV/05Za5poMpI2of1CxjRtplflT2Erpy5Z1QWooH
h/JbzeR2WzYejh1LxE8jSQwqonh8qdtg/LbgLNRkJKff36J6Nz8nDi4V3g6V84Z2+lZ5RvtdedVz
pZ9ShgAXx+zjJ9OqdbBtGnW4bkgHIkajYLZRdX5XOTwT+CmarS/xMcv4bnRlvieHTUVZ4y+gH1hu
bnsb4nw6IZQPHbLJ0J7/+3QY1TbTR3pj8hj/WZ/pr4U76fs5hsCmV5zJ9VDXgrLAUyySwr8Xcd2f
jYp7VUzciomY94bN4taFhX9rfZcRUc65lh0IaS1m9BqS8mqHp0HZDs1WFUNEP8ZYxSgi6ivSNLMP
+1TR/dONnBzTo0ORMK508k+us9eL6IvlhG6+D0P0vBvDY+p83g9koJtvaMD5qaA0jbIMDJt/spu1
kfvxja65XG4atKCf4pLt5xPpsWjVvNEv3XpBf/VRnGlGgE+/y5YOio3eAWds15ICuceWruf3egB8
aBwjg1eYXw9J9WFSozkVvtUGggs65B8rHL5aeDx5f/eHjdgO4ZfHaN8v3+v3eVc2Ww2TVtFCvJ03
KZTSekqr4NZ5VDFhSA8qDvy+fJXorC03LZ91Qvgv7Tc/gJVpVhc0E3RxWnbWxSWRj1KkOExl8512
BsPKSv6xMP9Exk1htPau5gfzA8+Tu4wlpZiZ59LsIxipddALdEOe7LvQaFSmWrp6A80xpw7FE4QU
DO8fjBNIVm35ajAhWRN33U5n+e07G9cfX02/Bg5rl18Ox7k6DTBsOs/RjgSUI+yV0NmtVknRbjz8
J3b/1W4U5NogcQ8yoJs1CVf8afHsemqHb1uwK9La258zDqsRpY26u/5zJsCsipuD3Qn5hJpFCz41
UtLC0fS7ve7Oxzq7Gbh8rNE6DmO9sw0uWgH3/RNAxFbbFTk4tVUfOKj9DTxPyWiK/+qqOtpgoZvx
hDXkxO6EzROlITBLyC5axXTmIBsXb0n/7C8bLADoD6tTAL6Zhq3yb62dDgLNhdvdW/YX7jO0tW14
827Gh/GR0EreZRPjO0lMGRnK6+kV9oB5lpBFYRG3KUjkTY4a5D2bNK7E0TvCJyRNqX8V3mv8zYNh
p++8MWkPiK1kQ1AEJmLIv4e/+65flXHITzMeU6Yi4XQWP97ZfRkf9U9hkrqkMfRaUjxDOG1YJc65
NvIjbQmL3y+hYSOgdxVxF9M7XXZY7nHPmu77nKfftIZIMqZDfp8fracYSzDSnjBpXgsDm640bYvT
wFNrqvNuegIp1oRVO92iswU2VR95td/9rxguev/hf5mGfoJ8aYPX/qmH1fK68c7g0BHb/b3FacR5
nCLWaDXex8eMmEE8qYv2Ol+nm3GYwKz+YAuPs+AvNbWsUfgWtPt4So79Th284xQ9xhRpXmk4hCM7
64RTk/demOtCItbk+AdHpW+bk3NYdXttWSMqN37KMPJlw2O263CJo2ekzj4czC+VXfDKLxYu3Kwa
yyXI2ZXi7kPuqVutquExBBObO8nJ08z2qCbozitJAUvykhzabbiNdndwrdEu2oX7SJy0r9UynnYD
bDd4bKkj7t8BdOrzpnkzfgQYcnHxyXuyZK+1VwDGBwItZvG3sZj7r7Q3LTt3rGtb75DsxKEh07Yx
P4fbdLOv0cvE3VkwoaNNI9C5+M/v/rVz81vVil0yHEO1/tv1xU5vo4MhKmoEQDib8HXvdkjv3x62
VYYu2ASJeeU9UPJEgmCdtqG2tfyLMV3bTSoONFsjlQF5XbUFb491cS7pscOqs8IaxLx3bTAIzPFu
lxh2GTExnOSSq59KSctHpF/J5a8HtW/8g162T3j6ead6AnK1f8mocE1tD5bxtO78UzJDsSjPJkQV
3iUJoyePhsEXhrmm5SxtPVXp0QN4i6ptT6pp1NUROWPDAA/1REIwrOU2wcYzk3YrdgBsA1JTaRdf
I/1V4eC7zd22qi8uUOo5O5KZR9ZYFqYQPCGcDa+GWvETNUdqSHDmMqFFQsnVt+tuDJ0Xg4toBKkQ
ABiNLRxX03u+hDr4Y4ZWbv+M2IpZOEDvhZehx7huR5cEGVKj6cVNvjhg8Yp5xgnjHs6TAR1YrdM6
PFgNu/JcvzmW5JyyJc+9GbN3YxR7P0gp+stYOTQdp6J2wAQ8H7+69trmX4P22E75D5YjWnQ1BJ/2
LXZAUpqkKoZeT1+arNsPxJk+8oiGJU24bE3Yc9wRD/mQdGEA9EleyHaJQzVKe+/NNG/WapCM46fs
OR6WEUiu21ewGSA+tPGtRNL+Li3jv0+WX9EqhldJRMSOQDZlqXi397hy/ec8Hu89sWFCRnjcu3nI
wSGSqHYV9e1tYRgvviOGS52FT4SbthNijpTvMin1U4sKunakXCAU7ATE/GNerpkwPv0TTeq+9RGS
LurNeEGXGHdz0tBIW2f+odCXwxetlk+jPtpPFrwNu9XuWeu+WsR9Uf7cJ9OhA7BPmSEXei1vxKs/
2pSZVaKi584xugfZkV9m83z6/UDK8HGgFfcE+NPDFx6xOPx/l/7fm//vr2F1dzGK/a2VLh9J4ZMi
T7Klc8DbU4yZbbtm6LbmiN7o2MlrvCRCfJ1XmcN/eE463TW3sQFmzlmEG8Ux75qJ7tvQK64dC6Ts
90M44Y+a/HFtKnN4GKfG2aYW4pU/1faNtpci8CvjpOtufGomV+0jJ10A6njA6rno9tNy1NS1sr9w
brUJnh1jQdtgr9CP8D9c4yjWLz7eyhBS5Cc1RPu44ccSMCtv93nLmzMhOPRZ6wD2c0DhRZtSvtUn
36VdXYyU25NQSn8wPA3TUYzwnHbTFXaBv5tGCtTG0hBB7vTTOvQSbi6UDRx+FQGpxeNDCuaMFXzg
X9wzu3HINd3AunVXSmzCVaRzgy+wix46wYjM6AGuNDPhzKmRXJ0TEX9nvP+UHlv7QuPM2VaiunRN
XV3sut4Kq56Ov1/pWX/0RZ5dpvoJad29pT1N5ZqrPY2EboyEQlmKgjGA2Kl+a4qYPoSsdzb18uXv
r/mKo/6gFpjEtIBbc1nrJ8oY+BSZ6UsaU7mzMCKcfz9UjlMdB76DOPbqc9s9aHTRL4Z66zT1nY5b
FRZ/53vjyZcYZ2p4KBsv7M0DXk/e+zIcabLvp/KNlwcfUzV9Jmls85Tm5SGkNvHoOZiABqC4G/5N
NuGFzn1OneEMyolXsjUMfHAKTTzH4glBlmVJZADTvS6OLy4o26Idko+yIRUn9BKTvSh2nT54+8Zw
2icpaJADT2BsbImxU6u84pxIWu/ISuMl8c7d7AA8YawTbxMw0Wu7HKiya08hifdXswbJkavpszUJ
5UbSmQ6xPVqPjvRfEnADsMZmHwhF71zfCt/H7KbbGEZm2xkuzPquE60imObpttxnofsXJ3m57c3I
OBFEfsdAitUuV+kW8zEyo0oYWrQzxVFWWB/aHsRH4+UQCHTTcLaFffX7iJaVHHR3PkbJlVcFXLxb
iz3oglvpWtFFr8NyO4c6BCf8dNvYyd1TTTIQiZ37B17V6dPs2PT9yewfMpwED65K79bQ91+VDK/6
lLGI64rd3POs+2jlQAbzaTqXIZJy6Nl0d0wYD+NOih2YITyXg98//H4Gj1M9xP78THx4OFY1YyrX
SaGALeteOxvDuWjewySzrjWjm73tqH9Ryle/Gu7vr6tB2Ls4dtjDp5JzQoUNVVT4iXgPwfbDnVm2
BKz/7z/SBkXLIZBEiCSucbQwUP+yELVlhfn9zExMtYO99trKaDr978Os5P/7ZZvZiH/90qjx+/sS
XK3Sr9vV/7613+8UzJO2jmNMkr//oE+4xOv6lJ6GegEAzepTN1mnMoKxDOmzZBc5c3wKm24608mA
NYsUJs7V6XHOaR0q5ppqsj5+CDvF5j9/VXVXP0YG/3w0bV5KjXPR8hvthfzekiTd2q6RHT1oxkCC
bjUGq3O1fEhKFzPz/74ucG77DpRwICZfuueSOaub9rHzmUqNqpUkKnDOzvEcwHX+Ebr1HCdgExTb
6DYxhgPAnA/8jUBWLDyFYLS44lggTcx0y9uZVdq3aYk3kmSL6HvQHPMp5buMosfeiNVzq42fCaPl
rglxd9Oay4Z2cW3/HZuUtqP5pZOudfGdNNqBMfXozdn02IzW0sq0fZGP+vNkKPLKGH/qwsLRPObO
dpDVGV0qPQ4iRU7LyvmgD7zynlV9DuUIKRa9aB91HRcDp6EaJOq+qzAf7mXa22syiQdh5F6wLjSC
MDguE/KXWn8SleYFvkeIRSRzeDYhCZ8pe0cmLTIQ0nyFAXYPKOE1pA13DTHQ3gwJgsMwyCNVJTdJ
WTNXHdDrBvMaJIP5JAlEFyLZ9jVmeDFCz2ncuA0Azz7UzgzfcjmWu/ObZ2PjsGkdM9LmyHjknykw
Ilk5bel2F73KItdZ88fN1PV4390u25jRWGPYakakIAdU1ghWijZ1OvliSgNB9gEsoIUPD+VyKx+J
EMUwQTSMSGl+zJcS6W4J4cYlYDKdVumW6VJhFG0gjXpfRtm327e3AroFMKiHyKzfEsgOj6ItLp2v
Lp5duxRPMGtgCyPHplWHGtGYwz4e0z5cNROkFeJECretGF76ZfRttdg3Dc5RG8hS8pzONvVKYqa+
J2oXkXUt6ml4RvC70bk9L1MPJqFieLIqDp6NnhDC1HzR7UdOH9F4tlPcp6ADPI7a7Fi2thTqQhOb
Gwtbdp+blyx5a6ritZ499GSBq7gWdtAm4lw6UXSvaww5JVN3xgAn5ocPfUjOq9K94egVbOekG0+T
MVkBS/fy7jRXYdwpOiK7Yo/6JIK60v/W9s6xsQCPbWeeq6I8zHWJFQnCbeAKeWsLoixa1F3CtvlT
tcmXRix93UdDubdjmwIGpF6CJhTMtI3zPdLWw+2iaQI1Dc1uiFNjQ0UByY0aQar4E83+qZcJSSz8
7LjYQ+JoMXauIuPdOIMI9Lx/jpr+ssEj9Rr2X/lVF977yHSDDCsz02ZyLrmgDpuC5Jzxv8luZM2E
bOsUKdPhuxQfUQT1iITXrWfQTeap+DQcb8KZP1DLM8/YWJqRAokyPGA0DLS6/6l7IR8xvfAXTtMJ
x96aY5JHiKtmvl/PLdVXDEm09KjVjXtYqHSIHxz0efxJSUQ2OsYwFWpVeTGXxJ4xt16DZM/0iawP
Zr6FMPHiDcbjmIlyNyX1hyqpOTF1YFFWF/YbshXVJuy3peF5V2jp6Be9QxbX8IGriT9+hxSNpYeg
1JCDZ8/UHmRKsZ2jLOgbHRYhNZ1aEadrDxgUKTk4OL3dfmU1AHLiR3gV57fGqKgyXzLrr6q08z3+
cPpsB2kFfl8+2YPdHoo0umaqhoSlKEltLaxNboaFgzkYDUcW66J60o2QjtTB2VTh+G51/clXxW5o
qoNqC7b/rtDx7nG9G1OAAiHer9THtSu8YYIjo2mP0cHq4oL+WrrjazXO4JHjfyEx1yNW1xJlCNCD
N5SBioV5yAS2PO6xAYMVcxsNHRygDhxDbj7H46zha3G2RtXgfIwNlKQRGcgQiLOJvZXcmZXSds7I
JV90A5VfY3irpR4uaU0buzK3dW3QrpP3rIWcip8gJEEa8VsS2/7rNPTFKirJ6HqDs3b8/tMXXM9a
/2Q5VrePWsANFd4lnmw28USjmdV31jKP5iO4xEM+YAnTdXhBo8vxY2xKpMkqxlk6kcyxffvkIURi
dsxIXViP0pQU4UU+HgHkTuJy8ZY0YLgKOw/Wt5YEedFymSfO1WObnUYDe6tZp/vcMHP0KBZE3LkY
t+FNpNi9WMZYMThdOgndBwVvCJc7CQ8JDaf+FHWnrrMvE20AF6NX23TSg8joX5VvMsfR+K+1JHif
urqG2WBtdNceuQYbJUTXhKT6MopVFTP9vDUhdAyIOk7e1YGN4WLNcsHNnvMEnngyzrTVt06UHWMl
6zOmi3cwnaepRNHQOvnlMUOvS9a6ZU+kHphvGEoA/qOl6k8OO9/8KLL0MYvJD/czKl09f3cWOnMh
vWrjyv47HEjMFFN5wu20m4b2yfSSo6XReKRsq95OdD0XRC+ziYkhbCf/5Df9c1a479UUUx6gnmVb
x1gUbRyguct4v5OPHiVLwazhIlCF/JeHeZCmdGZlujJY6Da1NpESbwjIIeXvixIBEJMPZ7ppGWpz
zakS96EbXEXqvRZbL1v8b6lD572h6zebWMPKImA4JwNml3Tc0jlG+sxKdz4KBAsBBj+NfPuK/8Nv
x2WgrAOjDvOTnvxMSPIbjSSeKjXvrrsGzinietUs+Mq5Fay8m2TQzZNPHQbWPrQr8vTbyZ4wMHNg
Ln3uOA1hhKLDCmORhCJW1ZiBdCLatsk+RN5LonEqHZl58JiE44HSQyZi3aodcblUsfbZ5BwnUx+i
g5WZfxObwcFVxmN4SU8cdZ21iGNCOyAj2f7ubd1wo03IuhV2AC4Y8y7tDJTbsFL55IQSj6q2oYj7
INHrQ1YNEc8imo6Xg17ThrfKrpu31iifYUQ+xT3qG480TkPNJOsfPcQFRfZlSOlOSfLETlHkvam7
lFYhL5xHbfLnfktfz5L2tHdkLBaTC6V/KUcOyGgAl/qQI3/1LcVM56DuQQBJFaymiKrEoWQAlZdF
oJb7sRl2cHEcL+h0ck22MX77iX7Puu6q7FY/ROb42VCa0We+uXdj/dN5MrzIubmjj1vNgUHHnZSd
h0pyYkIbt7YftYyiymK2sdOAFkrOhkQFqyPeU22TBL8s4Dy0FxIKsfi4F7cWr7f86pxGe2AzRt6y
YbjE8wonBtcC2Tg70kI4lm+UOBiUBUK5mMJX2Q2nqXatI4UjtFnr7R8epR+VvWde1wS5ZmCvHQDf
UJ5yzdHuiDiv01D1PAwt5AaDIV1R0VJnZ1RtUWimk0nZWF5PV7QcbdLGJUNl/59Ram9FC7OlsVAP
RwsRr08Z4yub0RoZdX/TGz0xyLY9Jz0NRY2DJidM9U+xGpxyPKjSVIBfBK6pISKHpLU4Y3vzWHXG
bi7F02CzTDlh6C0QNzdIgJnAYeG8ZnoUgzf62sywA5OoMXda2PzxnZEkCWRInMTllmI66ySt9EvX
2D7Brc0TVxRLvHcGeKLUegjT+BWSRbq1F6iasFrgodmepR8DsMMw3yJkTOMYLYFbq/AByFfeUWsR
CnQuTVYeNdtkom430uLj5LOvdgTaENjnP3L2sMw1OIMSz/jC5q3TJt8/iCl2Cc5mSGtUyeRD4KV4
SDRBpmNU9yHnyXSKiZlSjB7r6In/4ttrdirJ4Rgzd/ylcpsISqpehzDfl0U1HvJKfXptt27o74gY
xdOkjl2g68gKhYV1wLJZUMMJDpt4z4fsPzyBlC6J1eEzClFElHEqW7hy5FkwFGPKB3c5sw5X5q5Q
c3hQyfyEbxGzdOK/p572DwhrtU0TD2yYtHdhilFPpt7H5GRcuYq7E8ZL+iEhtJvlh8bMH5Tf/qsG
4yVm9SREHobb+tTISqPxC2RQLj+yCr3Inve+QuhnGKEzM+DkIca7kojFbVEd86SYCKsnO9pj9C3R
rYLYNQa/DB+nGztfCe7wpbgK4UO99DOFBDKCUttzbuLUGtvnmfABtVpEF5ucVpOp+spNgvf0hL8N
sKtknK/ky0ycqpwwlE/a0SsPWu3pO8utaNOaqrfJ1R9rsn4KTzws7ewdZqrOzQMDij8hdhu1zY9S
r8g2k3kO0Ro2xucMcZW9kDCJl/Ezir1Lq8qHWnOIIDryhTMMOn+HY8L1eGz5yQXl+ALxcFg4q1/4
u4y7lajvSIO8IFzs7+jxls0KeciVQ2GuBQdXLGdiw5bmo1t6H15b4ChvH5KiG9d10YW7SnOZjObi
0xl/BLpyqjtvqY4OTv/Td1PJDUUbv0zC56HuEzIO0bOnD92BlPg6MgaivLOzPApt0CquqIDID56Y
ngDfrKi3uIXstet0cYsPHR1rTvRkQ35gogAAVs8Iv3BTkR3W8iks0s1gDva24tCcuxJjTEQ+oVHN
rqePjCQiOTUiA2TBUxKAHYFTFVH0DmKcqj1GTH3+1EuDCGJrX3tcYTqqIugKpnBYbdnnlHN2Trxe
2x6XwCplkwNdxO1QY+aV+CQ0jKoHeVJZW6VziemzqqZWUgYwQJ40j2Q0sWBcU4xGGrRZTm4CroyO
9dQwoU1VCdZZtEMnpd/YK4hqAWoofGhRWgiCYBhPRA43/PQ/Eh9u2NjTLdnXuzCCCusSJE7t7AUz
R+AWXOhUQvJFzt/ccDuq3mf+fJMfHYTeHtS6DNfUNgoNaoKdfA0decEsOca0h3Y19xVXawkT5Nkf
yGzwmCGFyjqmO/zMw71z++rD6Enc4n65JV7+5ec6d8WOlEM/b+eGcFKqt9/FWB+jrD+3FgXMY6su
0Is4Ixv106xZgaVVZH509RaRIlxNafgvmcd9FrM2eQZvFvgQ9AmtXFe+Db51CQ0O7LFusVCO515Z
0dYa2mVt/uPSC6jkedaeRINUZBglh3rCQGN2l4N/zs3wOCvw/HZfPbe2+1q0mDRnBji4SfDv5t2L
A8imQE5K/iCPO1hKmRP6WvUqR641tfWi9R1Z8Qq5xBDDjsrLlkmH2oF8Yg4ZdXTUwo4cmX94RnmP
p2nYsD8c6QoKauvgc06K+OluBOaz/dTNr3rRlFvBPknm2iweJ3wWPPmBrDE5TMsCAtEr5ahgrcxG
lDBX8Z5JiCgrl7g/3QdEokv7RYsZyyGh0Ytq0ODDin3uwRGbJTxaV3BKm2qUyWLJ8uZE8i+W1nUr
jrbNuoskwrMrb6NPhqCu+y8Za2+oAvU2rEZ8GqP547jPJK0AxfT8lAjM6cGyWpQwIykLol2wJ/O8
xF9L0hWx1e6RUx/wgf4sZskIEtC2NG2QphrWdFdFAecNA9MbAfRmdF7nvn/Glwfo0i2fXb0453H4
ENXsR674NuN/QLWZ5DeI53ERXzPsO8Cj3nEdDesivQ4YBuAPvZhMROdhdNaGy+NEUHTRZ/w/WkP4
Pm3IKTdQIWiqMKx15EENZUzp6g5vez15NMluoi0MO28S35bTPY+k1Kjb1lI0Y82q7nEE8yqLY9IW
JWQk0RTfntb6+6G0Adrb+reWMJrJcApt7In/Un+wfpBhmCibpD/DtFn1BRdHlzkNbyWfl6Ea2G84
gZbaPS7ZBPFWVoHJdWCl6zPlPQkhcrUuOi3ZyCF8NwTJsqgh6ChdOwiJyTxwbjzmpbqo2tprBfVp
uX/wXLRzOXwUjXgwsLdvsLlfwRDdTOp9UZae6bmk3wX+E9flMpA2VbYFtHWg0PBbDY8SBgXyad06
OnGZEottZxrbHwOGbuCZ0LzqnMRJP9n1jmOmMWMbdPXmmjigIN2o3085p3fOkBMMCukzPP5c0GCm
gzbtjDjQOTw+z1H5Q8AQcTRVhIZznQMOvqwOsKIFo5HDWP7Xnu0vPe+eudTB0Bko43aNc9i0gCE0
EpgOlz8YCw1kJ971GjLtqih4zMRSbdqG9jXnUkQvKIVdgdRNXn1XQzNzd6SqfTJ5t1xo/+bynkEe
3g0WoRBvSNBTO255UksfU6xfk9chEjhqVduTtWlL8+bK8g/DArmxVfwUYTuPqCJiEUqCbo7x6HiR
eWjhY6Wt+9b02afUeJIZaG4K17jok/HX6nFHDpcE1MIwAICDi+cHTQWyzMNeKkZyHAkYDdw+kHwn
Sf+DFT+3vm2tRcmDWCmX04xzNww7DmjhJWXmJa9JWGanrrLl1k/gOovBRU2sHxKfelUzKqYgm3lD
5pZzGkKSeBPgqLLW/jABlfz1ey2296XfxZfaLviRhOzHSThsoKAysZlyzCthMM48cxwYDrMfMU/S
lvF81r+JoorOuGBBD3J6gRCrL5w2ezSsVe3ou8bVbg6OsSPxmAUp3LKK94m/Nv1Xej/LAAxVuaoW
zlrtf8RNiqpr10jZo/2X9NW8ctldNzztW5yhazELudUkdgxnRuycfYAgimkSoCAMLG7jf1kCV1tS
3UaH+T3LGX0g0P1X+ITbgDUezhlhgTwsEviV7PXkZ/eGrvY16dF15obAMcR59ox7CexmFTn+LsYL
x7ftUjEcmWopIFuVUHUg/3BoxqTJ0ud41sVuh7fC5CDfF2SVCPEB08jQAqYEaav2/B/MquC86ubE
bbQ8FtX0jPAn0USNc6vLD1lOjLcbHG6TulUUXwz6pebZyVsPf9YsYJIuj2vb++NR9GZg6z37TR+/
RuIYWt0LlqeGta1e3r3X2Che7Ri8Zde6DTESAXM4S7wL2Uy10kmUBhy+XqsOA1sHWdh25vfIMlAW
nHCrevvu6hGebPruVAHC2RPqOGuYWbzmWmqKRlzB/DiduHIJVOpkIEo3ccSeXFvQ9BjfCkd8h4o7
NcvVkUcA64TVX/S+uhvCqM6FivbczYsVEsCDXqdftlkzGdO6BWf2SKxMLt9th9B5zLAqBJ0fCd6s
7qZiIHeFWx8DpdC+m5Kzje8FmEh9NlwahRsdoCEMant6GVyvozgDqh2XihSK16Y1OOT1ecRC7aTW
xu7ti0MqDChyhY7sPDcvWlouOUzaeJOyOIseB6fW09pNBi5ofJvp7ljZ68jF2Vdk+T7Nu+3yv6bN
rmntGZcMuMpmzjIyI/jhgJIYdL3Dya2y8ZNiNJv54xZ0Y1DG1shRkmfbsBlUjoiWSCasp5mdB0PX
ILloEBfrlstJmG25u+3IQdzsWftX4g6sDFDMbDYplkB3GSLEp8L76EotOTQtqEYQbFhSIqjOLsko
M/YvpJhiBsv8pJFEt4ZDvg37JFH9QvDKeaJ8nC0Vr+l8mTnBwuGQMWKEG9VcuntySAThzK2iqDOc
u+tEvtUuMWzNVvtW0SYVhMliCdWOXeeejJHO8ob/SCGIjqW6hi+vNckFGDvP7aJHz+O6WCccsVL2
+i/LNh/GiM7lQj1ixWsOsemdtOXUSxXSvFWgQVZaN9z8McmDubX2ZEj7a8JbK61R1lVHA0Mk4oNO
W/g0wxvQbbUeNdGxq8pzJDpEIgcKvI/SYFCGXUU/TuuEsEtBXVk875uqa76xgyDOpQyw5pNlefax
x3fqReVN9823pQigKn4snV3HtNxx3V1jukrXNh92c6fvVZu9tl4k3jkB0vLth7fGMfor1/jhXPqc
zPMme2WoKy6ZN3pHfwG/WcOTacuvYiC2PzY/EMZsrAEULdqoPczzGBhEMW66/t3Ide1sxfUF0L+z
S9uYqYKULN5GFoiMJdifSM+5c+tiMMM6k9KXMb1XiuFNjENolZLI2OiSKXuJX7S8i67LDiUtPB0z
HW624OJIO8y7cTKqQND4yrqyjiOqNtsRmA705VOVN3/NUpXEAYd4YeCRdIfEGnjCf05gVLV1wR5k
ac1eeCTecJUE/sDJTlnWk0ysXWK5PrbNZOcjO8qpsh9yCEtPPFsAv9v3RiOBkiOY6oGBw92v/o4s
+4ZAurB1nUkg9Ttk5XsM7eXI+hoyRq4jm0koiBhQ6d9ZX79K5V9MzFpSXCmEPkZTXbw7IDe5jg3c
X61KMeeu5y8zQlmwki0ovGltdP+HsfPqcV09s/RfaZzroYc5NPr4QhJJ5VCqfENUZM7kx/Dr5+Fp
T7AbmBmg3cZ2adeuksiPb1jrWWJkHCL2Kuz3Q2o8R52Z7I2wNJGnpWzy8AWPi0INLHeGsx8A0wTb
b8LS2DFqsivFjdvGHSeOEXkKrY0SRTcjSe7ER5hLgku7HzGyZR0DTSuEiVE3zYs5tNGGt5O6M60O
EnLM5b/bJNLvQwjPZnFE6jIa2jL6JQxoZ9LUuep8bNkO+aVqXcrGOQ8hA2FFTNohFvq8A0TFfBgk
GbScEMRk1zyOnU792aWJP1ycWSt2oizfhgyloDKoZ9AT6kb+C1FsUNsJsFoYTDccVyC88aL6VYsj
MMzra+r05TN04fdwo2gAj2mDMC4wZA6rmSdD/xRZDvZwrij67E8zhBfYLc11xFEZKWgMTTU6KREq
ts4a1uqeBFyaiwm0o4n5rmPHjxslvsQGhYPRKOGah/dPalrvQZ1cU6UsvIllBPzr+lFh8obIIVvD
q9mFMjs2agDaHk0Fy+W4EhU7c5lxz4LEbB6tYIHBTNjLILdABWuxUk0bo5t0aCMAiSQ19Ua9eTSz
H7se9AtztR55fDwvyt4sKE+DbF8xPBwNLa69tviuZMfw2n6R0nCU5JR5GLA5zYyyZJuSVcyBg2sy
dO9jqDwVhskIktY3S62jhI84BERdt+xLx5BRNfUQaF92FJyNG6N9R7IC2QMX1WYYxHcPhM1Fy/yM
QWIE18btpYr0aTa5JWzGaxnu/LHKtnU5CBgEVMzhlG27Prskpi27TbVIrZCVgObvUw4UreUditGt
UB1XnlwkuwEsYG60Aa5G87Ea+g37/Xcaka+wp4SdW6SEsjr5TVuDLBvhBGnsLazOOI9tDAZofNEz
ZMht7XyRafajL2ILS4c63jADkRtZMNqBKUT981vOzV0QidZYjFeqjNwAOGYxZNdf/FVYvHt7Xik8
HS0ZFSMbR1PXr4Qkl3Id+4ZOiW5X7znaqjUEvoqbZsqrD/xNX1gNvGYCIS3zy8oNCkm1GCYefPbj
qCtvuZC+lVrfx47RncToF1X4YFnjlldfJLqOTREksCvVeHTxV5wQ2C9XjSHB+2FxESrSI6gwZz1L
o2c3mAsHQXpzJXtYK49oUABUsODCm5QzCoOkL1AiaF3xmw/L2KdDKmBrv4HQvoX81MAJFSw/PLMh
kiFqHX1TDEA6Gkn5dlIjcWUbT1WtzeMmm+VhlyAGcH6S/AE/2XuqZS3jnUM5sKS1synZ1hi8mSKB
cBxpDnRqvFE2TwDLRRZe62beQyCSWfOQn1Skr0FmMmriyF4BNvsdJbBtWj6ka6xIj1Ysv+qsXhA8
6BczS3h4syVPIhDU2Akjcn+m0QfltSrDNfqZS6Sl67r6La0teQaxpzTpF8HfrJTrHinFbDWu0xk1
C0AabBuFN8PxCA+FRphFSg/cA3iSTB19RTE9yal8EHhPZgbzfuRgJVaBaYXYchDVxd8svQ7Y+kGb
SLK0JnfsqyaRFvAx/uCw43+h1ATXdVfsAvtohyu+X0a6uuUlKN0dOXppTPuBWB9vnuxop3bVpUBh
Injd2grYkoaAZsyy5g5Monee+7gM2hl5CD06FNeBwyABaGk7z8Df22MQcYIrjRJ4gaNflZoiQ23E
QXUIz7Hj+jJj8fPiJfnLAYliStVGFhHHLxmUWmZ9yMYNVes+t8aXKUbOVy4Gl5jVCnvzuiHaAO2H
H1n1JgwTYLGmhoGZTQyadwityyKsJ9puOQKOqp0cQEV0RfLLcSpYB7tGxzWQ9IPmRzqIgCIGithm
NPYa1IoeW4kxkDgQ0AiRorLo4MRnC3C8wNnIYzx4Twu8cRYaYZXw070IN7T/jtt1/IimwMIYaL+Z
HJLhUk/PUs+bWGP5AQz35CgjXIKyKdgBlXxDe9p2Q3q1MspGgeJkHCYkiSFLW2km9gs74XEas63V
byvFSdkNoAWvUrB4aS+7dHohcgjlDQ0p1u+463DQkJEaEb55KAP9aqIUigfcnJ2mfQcVEy44DCdN
CaTtMOMb1qxc3lhTMdwYY3VNebDREJqJ+p2yx+3DcMvUZlxZTCCxFGDNYb+zd0LFWGtWZNAXoI/P
lHuQZOe+QjFb8bMXCuYTo9feNb2+Tf2gugUsgOtM0Deso11UaPM+mw3Z1SdooVAzOkV+rIKwp1yP
Bm8a6486bPNtjLzQJDfTp6z+1HBp4BjEY9UWF1a29X6Oyw8HAD1UkcK3I+cH3MnrDKY6SbSvSdam
rTXBwFO4DgaR2qwA5o1iTrdGFSAfGRGUtZEeWiPfBedWzuybOsyHoUF/bmDJdQEUZJumyvpDVRkP
cP3bB32Bs01Ww+NwFozJB3NpmREXUHQeS8OB0aboumcrherKilwcmpJ0ZQnDd1FwkuAZy/3S0A1/
pEypcgmhPxqWGYynV0UL44TiyR9rSB2OPcyboRW4mVTJoZ9uD4ZK2KiAPuFKXO4rTVoqJn2/oEjJ
41EPANiBBGFSX3cxeMxOrnzCUJwVwuPiPLT4t9s97xt+CUnl68zC1hR1uA40sSVx8s6pzwaeHYeh
N/KuQL28sk0F6ikYxjRgT1UW8b7WaMFkBF9AAsZNH6nvDT+kK2SGuJISKwdFQmelzqlxrtAyB3El
NjN1I5/JOUrb4GDG6XPSjvskTxk45YthoC2IRIofM5vF4ZjknxAovVEInwTBhxjJuh1JW5Ijy1Vv
jOXFrqHiOXgjTG5t2IAQMJxh8oBjgnMfmWEXOlwuc/xtM/2UNOQjCGSDTVDEfhBkt6EEPSpzH2yU
2P5Rwuo46JFGlkC2M7TyoyTWYW0zqcZVzfLbQv2gdsqXFagDqMOUcUjnxUplIQ0Xqjv2FtjdKvy1
0+KezWzJmmWprlHqGKPz7ETxZ2AQYabhvls5I3dFISfksvUxShfOG2J3AE0mfJokZbAT52hMJQXj
O72KhL4GA/iWoBkggSIxOCjkU6txtFFsg+JqZIbSJmF8OOePQzjdBz3G3Rl9OCGa3TnNYSFjj8MY
4VsU8OQim5sA1W2HJRKlq23uhxRHWquMJ7msDxBuUeegT+1ZGf8/og//a/ChSsywLNsWGiDLsf8l
Ibks+04XoFnJFiBxs65qtAEjvSHXTuLHMYNaAPvrJmylQ8wsyDfwbK//SgfvA6u5dCI7aotxoRuj
LS3ZdP7L/hn2+TEx5gv0FGX7V9xpYuXNxgRAHKyisQBqDNP5YASBs67rZtfbAUyJRe/OGrSAS6UG
4UXkhrRln2kcnKlBiFDKP5UIlbcuIXBIq0SxHUZWsSR9nVsgUhh5yM6ZgMiQDR7TULpaHA0b0Ven
uEuYmNIPVQNELy5icnV6xoZ49mOyAMLwtRUmBLqWfehffxwL2kxYw7gH4sI+MNuGsj0TaKtV0i7V
zBfSnQARqV2g7QhxPktoFddSl0nrYNLTI+67f/y/WGn/M6n2v3+N/x7+lNf/jKRt//4f/PmrrKaG
86n7lz/+/bHM+b//WP7O/3rNP/+Nv5/irwYc42/3f32V/1OeP/Kf9l9f9E/fmX/9Hz/d5qP7+Kc/
LKke3XTrf5rp4afts+6vn4LfY3nl/+8X/+3nr+/yOFU/f/7xVfZFt3y3MC6LP/7xpd33n38ojvJ/
XNrL9//HF5df4M8/eOPa9OO//IWfj7b78w9V/5uiGxbZ0AaXumEvOenDz/IVha+oYD0ck7NdV2SF
2F8Clbvozz8M/W+2ZjqGY2vEK+B6sv/4t5bbgS/pzt9QisoK4EVGJ5rB3/qfv/g/fYD/+wP9t6LP
r2Sid+2ff1iKof1z/KisQ1OxFQo8g9hqnTuRr399wHoPeb3y3yzgtqEJLmMdB5gpxu6QAudlinVo
lDu6r3ytSyx4yFEvBssLVEzyLMmUNHIt4gWUMFn3zXeXcFdo6Q718FoyWLAhDQNDRLIPK9rsLTFP
4XjL4l3MQzdZFoos9ulrSEncFqm2meZ3S/nQpXNgCrz5gP9F5+k45fqMRwQR2nXH9gxfEoUxE/+P
/BXUDisJWOtEXwz6V222qyQHX8b+VkxIjRmhpu0xJemCf0Ej9464ArFQ1PL3ke02sfCeXT1U9QtM
4If3PHzkbljZ40l17nFB63HQJqyRDiwz3LJYxYv2TCEMY3Oltj7F/gJTXJmoR53mJFU3o9xaDoWZ
tbEMYxVI70UGMh27bYocECpgYeFstF4rvqnaX4T54OjALDZx9YGfj1PeC/pth+YG3xkV7FplaR04
5OzAhOux0Et+TUALSpA627XyW2odEsBhSvNQzQ4qEqRu7EhVfS+UX6vddgUZbtX4IxriXCXtgTno
Xo9OEbLeqacWaaGuG8ymieKAzkAvWeAiSyCKhYGMghEjLR8aCYpyxwBA53fEDkZWy0vRWCCX3hi8
ry1tR3EyDcFGs1HhtwfVOgmV6lp/ifMvB4hyKwD9gQymMp3LGQfRgFpih1B6bWhQ9FhIydhoO/RV
MzjeFpEZjCHoGIAIER3gCMWFqbrAZU+qesupLip73FgtBnMgiDjZYo3yh6CaLMK3YENyw4t1Z5CB
mNEmxY5msiUTZDLXRY9oP2eUGRAefJ+sYJ3lM/pCcXJ62lM2mIOKzCN4cBC298SLMH6DNXIsKHsp
dZOdwjmd2I8OuBftSdONq4j626xdoJKtI8DfcsRb1V/G5mgn4jqHRBVV5MqS7THXl0qDasipnBPb
QpAFEuMZ/3P5LWj/LW/CXaw/J8EtijeEl0OAkjpfs9/JO8tRQgo23g0a44xbZEhiMKTOg5J07igz
xVHBJCYzLceTnXLRIEVKmBXLuNBh6q8DZnklYWQyAsCC4AcWYFRsSO80Z93gEpMIR6+iq0b/puC8
6M2R8ZXMtIyiLvywNJ/HXOtPgTh1RIzYz0t6lF7lRLryrEXxPZfPs2m59bGoWOW/2SQoRbiVyNXg
4uV+JeeQUd0hixUkvR/N/KupT3XGd5yuQ0OiXpt6da2gTEJJ2+RMJtBnQHRtUYlEWou6Af3S7BbO
NmaA3VY1rdDwOHTfWmuylx+3In6xyS/Wx8y3otQvreZFgthFgPRKyPuISaI0XuLiA3ziUa4f+9a3
8WjFlHxzg7ekHd6TdN9VX9H8aSEOUfFcECZXxM5npt3mKXsQi1gMhkzAJYXx2TPLJ9Ie2AjhGR71
A96ABee5T1HJMHHpIQ9UwG0jQ90Cm0y4RFl0SJdJOQF3sfkImoUt4sf5r+Akssjo0Zq9PKYgHlRP
g4SUVp+tpa0jAQWRDJuRKYihOPtQPA06A9WIJFn1lsg1OTuX3Iy8cVbcuQeYDO1O57gIm9oXs4aC
3vJk1m562uxiln+zdGjUECNnPDDEittt0MyfSd5vepzpkYmPpR3s1dghSdNcM8lrNxGswzsWO25n
OQgjFJPbpUt7TwU3jTqCAUdLAvNqCHRMgYRuaA7YA/An+1mxThDD87NumI8DVRDkVjzuRjldm4Yp
eaXEa11gc5/nb33OqGEmc/QdQ2pO5V6S1kxLbPWVSdWXiIlaMCQbcs5o7bFsPKsWoWhJyIY1Mg+W
EWZ7WDAHdg9PuZE2fmGR9WQ2GVtXpAOyyHeTdJ9Y87DwcwRL9nBTqImnCqS5GS3IRm810nyojJUR
V5AM05eBhbEqczr3ykjHXUp0qms68R1s1a2OBfeHRhFPsYb6OFs5al4hl4/erJp8AE0GPmKUMR4y
2dlytBNY16cVci18DPrMOpjAx9BBbImFqt/VbDszxBfg+0WN1xvDMPkEM2JuTBDjSr+pGaVwRL+H
ZC4qRoJau4lxbq4QDBX/omvoHZ30dNnINrj+5F1tklznTh3vYE1MXwm/D2Y6TNAatwIiQr81Xrrg
bVQ0FaMiEUBDxnIQlkWpp8EWj9H35FqNFLlzlFznaUQzNZH+0YlhFyUyzJG6/lLj7jZM+mekh/rN
MXiCN6nU+31DnPFgjf2+r+SfkdxF5tEcjMF0JhbH61iZulYU+npDeWtV5762fjnc6iWKz2bagyoj
i4aHLK6th77Jzpg+2NY4FVHIXX9RELb4WotpJJv8WGWPRBagwE4YeHo8924zOk/pWJCABI8QPden
OuWji2qTD1Yg6BdMeLv8Efo9Vh2ujIYYVFz5VZc/t4H6NMtM1I3afoia125MuAPwD6gxS+wRBxc+
9mjaTpwkxqBzc+jRC0K8Tc4qYSPmufNFIuwnSRRM71m6qWB0dpai7eHh94ckhuY92OpzaFnRKYmt
YEubxQHYfdV52O9VplKsqBjCKUWy74GZhIyAlbR5ZgCenaJaeRkMUKySE1AzKHQtbVNvBxgTbMWC
kDiBSAWwPTDg9e0xO/MwPAMKx8A3J8Y5Uc5NxzarzimQnDH/MGqT7Fu7/DZwy7gg4Dm0uEZHuLaN
QVR8EZVHTWNcZWYT7PwUN7Sc68RypMbWLMDcxhqPlxjPass1tcPyddcBnPtJI9u+DJYOIHaDcKtd
BQDyWZQDKoH6Y+zZxOokHnbE/1XDdgygJ/Qjz2NeNm1kBtzHgCwq04KDi+6tgWLaFIzLZxZMFara
c8OLeaLaGB3wi6HRSagB63LPb5d4ifXtzOpdB1W6TBi7tSm6oyFpiE2d4eiA8D/hdWAY2nl5PD2m
ifPBZPOs6sKXGu1KqvAG3iCaYqSh6pa4NDsgOZVSsCrHFYC4laqW1EIH/DZJcywQTKohUxqbceW4
zoCtUlpioKrhyLCMzkTEjgcvYPcxV+6gHMz+0rJXRS2G2poDDR9OWNYXffG/vUfKl1keNOVHc8gs
9RuKhozfIGrvdn6XYsujo7g0BFIl1iUPd6gHHFnypfTXTM5pV51zkXOfRC4s86BCZWNehbLvSF2t
Kgws5b4KC3Zq9wDSw1AUW5mNfqfoH5PB5DIc90IztirbkrQIthMmkNw5ED7wjgPoQ0LaQ9TuYKfQ
9WEMS52nCPYkf4XPvzTx24TVNufTgwXdzIdWYvfG54s06JDWD5TQ1tC8oLnEhj2TUPleATMJzHOt
tHuYJc2VMeWj2RFrw9Uv53utJhpVvLWieYiSy5Jv2wZbM8s96hzYaKyJMTQCW8fQ4TI0Qu8ZXZlG
eCZ2xHaIjtaggW/eK/NDCZ54wFaho67Q5YOplI86UO6V4TjXKSwJ8pLZaJ2NyXHb+s2p8g0MrHVi
BBvH8GfJgeI5rYSYzgnU7Fg5trm0nbmxqX1Kn557ko1XQWDjSDmRFx6QLyQzykEU+x219mhv9Qqp
5kiwBfdQ4UAlCU6Yk9f5fAnUatFGu6G1U8HQgLfQ+c0aZFb0FSNOSnjb7MxR5N7ktHJ79h4BjpXG
/CJsXutHd+SzykZSifOTTUT6PH6n7WLEpeGadcRhP5jgYFHTJDWZO/IUM61hQwgeWqikOYThh2g8
HFRyRW41ZWd2EoQbYFg9Wbafmi+t3ygNpc1tjh76AXJa/yQRKFQoBqfcc4CQfhlHOjOpajzqgny5
YZQdQXQbWw3ABYDz75BSiXPbpGeUXXEOpMWyty2mEY4nvKfWYvjg7a10P9AtbOTJ/NwLh807HQaJ
020G1B7X9FjZroWbc4qu8aCjROGnUIkpiUy3G2G+9JtY2QkTHBjoY+OqlNcK3p0kXeXwwdavYiCi
gED3yNlDZj468ZsKI0KOG0/WfCfXkGrg2x0XPDAO65Sg2+HbBNBgmeu8udmsaVvBv8ogP0o3Ku9n
ZQ0e6G+q3nTtzIWnLapPKViHMgyydLqb1Vno416DhqdG1rZAhJSwHwZK7EqM9itdBVNPeF7/Ykul
r40HTTpYUQJODkIPAO0RaQsMnsS8pgUdGnIIe6ejKpYShIiytpfVEzdjgnQ7xR9U403O82Qb569T
cUbUuKPfKa1b3LMOR5XhhO8sjXc1A7Uq+Ojh+dJtCvOiNcx0VUiLivWES2Xdidojv3xXqxH41UVg
jDk3ezUa8aTrPBugZ5QTSdkDFndppanRpaj6XUV7kWr7ptC9Xj6FNQ3hEpo0+z05oIG9BQ//qFqP
I5WPhrLCwW6gMQzvk60kLU2DAytR30HHmqrisUVGnjEcy3S60QJAhBW7Y1PdO0l/DAIF8sznWBtn
lQ5+9JyMqQJQlGI8WPyomvIM5mOrR4jXu5aLyOpcxdymjCTGStqM4yGXEWCLh4kdoZC+ZmK88TJz
V0O9QHbKzrvejk2/KRhBBDErlMpPEstrzAxuTRZhOM7RBOfXEScVOaBIFi5F/jbYACXDaidxD9Sh
esmH5LNcchKUEPtZaC1cysO40zi8lOQSqvfanvET9b4FyHkONgbC50p+qsZpJ5HYOhnGUd01ZoOU
Y95blnRAMbZ22ABk9PA5Lp65Lu8cC55Ut/cCKLAcEKjdYh2dsmc5wsRlNreKB7OGnj0ngiRMnycm
CiPOYaXc1GG1hp5oPRoYSyooX1MMfmKaQGcm4YGknEsPpnYJIDUrP0jB9WKArUr1ZslHxal8eQqQ
AAFaii39PQepYekXcmJOFmejEkJplKyOnnE6ibhE7d64ie74NbN1JHuxYTyNBjiMHFl3xkyIlf3K
zLXvEeS/1fMRt88qDjcjrFlNSt+TLZFyw3K0sG+xNd9AprNfL13JfkvkW+g0rlF+j+ZjO782ibZP
bDSn8pMZ/GZELKS6zmnvcG4AjiMqS6vjYk22+k3E+kGZfmtheCo60oAuAanLV5Xork2kX9UhN++j
xjMtClnCSeyR5Hh2KQDUTyh/V4LERxYUXmuwa8TaIUP4D9EVxUv6FdZ3S7zaE4AO7GkDlx677rlI
1lhDVBJ/ZWHtTJBumv4QExc5yOR7c7nPZ4mGqaPmAErvBjpyY3nzrOjTLVULTyneElh5EaWyEVfU
vj+j8zJl8iEEDiX0347JUQFWVBtInkAzMO7McR8iXOh01CDpxFvFJl/DrknjTvLd5Kc25Sq4gZgd
ShGAwI+Okm68KZFzxtOAShPi1/IkY7sRaw9yzd6hJbfA2C6BEQYSftDHa1R6HvTZZTS1M4qT/NtQ
YseIrwfKjDBHJNoBnXiyM1Rq4NcaVvtGsy2hvcio5qQS+6nJXazWe4Qka2GNx9JiCYXAyWnPEoQK
DkCdBfwPuqrXMt4qibNPy4W/XR1lOKsJ3VgVHFqy1YsqugXTlcAwDlgOV+1SGfmhLNR7OdArXjXI
x5V06BKI82RgIR2s5Ic4YI9LlLxoPp2of9QJ09GGadMBam+d3z7ahlWAQXL6FKXBFRFsSAqExRSs
Yjn3JFW9x/UTz9EmeQmcz976jLqz5Tzm6oAXbWJNrOxzxO7oxRmvmfVGkV7nOnqJmdo0c8mzZt5o
9bgF+udNqFJI+kK7v6mV/VBAdIgJv7rjhcaMYCueyfuPF9wJjsua9lIiuyzY9Rch49F8DSNq30z3
LGXc0Q7FBpObT7DpSrHSbRUTKxNhszDOCs2d1Q9bHR6WIIhIE8kpxsVplupe83SD/goYlg1Oj8ND
rVdVFD8LhlVxcM17dXWby8bPIMBU1WOX2aekqsGMpLDd77J6sKOeoKJXJ2apTiJP2w9epbU7K4aK
iA5Vm75Dh5JNV/yKm3Nu+A/noGpjumYxtQSTtRwsYeChlKHy8ohoQd7MQJma0EQXmt5I+vNUSpVC
dr7SXkPTE7FRI6XISCEEvygg5bJh+qqBWqaSCy2cttLtYBM2NLet8LLyUAwC3jFbx/GxjX9kmWQE
FtXBiIaTldeylR0F2C5VXYCOI3ZFgjJXMiGJcasjrHizjGkTOcwAOFYnJowdKsl6uqRhsyXDl9+k
4EgFxDQltwcwnrsYY1U4kelS0QOBB8CkT25ivwciwrt8SYhdH3HTKYg4Em63MipvqHwfTGwVOi1p
ngfnkN3iV9fNhL3J1gEnr+cMHmMQenOocRxHqV2vSzKYXcJUV+1kuLLmMRuiZm13gpf3irTG31I5
sRfSKztMAPqMYanR7MltRFGBzdtfUhZavFaYSfC2rmbroMW7MI9Oi0nc7i8DMiA0uPoSMOVs8AAJ
YtjGmrGKTpAR4x8dg4Whn+DWr2pYBsTkcCUenCFFbNhsBRqSYTpXNaqkiCmk/W3Dop9YH4piYAJd
+3qOFGqpovBnAw6N5m2CW0oSqtcz4U2I0pYc9OT9ppLxhnKX9pLqNl1Pufg2cy0301faOK5ZoehV
PwBZcW+gVjfzrVVvVRCaPKvJVs99jaVYV78ACdf6jBIK8hNvw1idhllmCAcDcwA8hWE27k5jcomn
DysGpYnFYRn64jHGtsF5w6kOi53qO6Vr3xf6DKd2qxinAV9tOO2HDltURrbiqzGiEzGHTRmymb50
5g5IFJNgDGZj7SIb2fTPyTCtY8HV3x1zSoy6PIC9ULOJt45HsI2ztObk3NtU0lUXbCv9uWgvgdFt
VZwkXfFYGe9oM9cZP5scnzOJEVPYsB9Bh56fzBkJhOGGGGlpnfrsS4+f52HaWdqAJyogWImboO3f
NOcWAnbSwsSllaGY8QnuWSVgH1Syw0iyl891yQ4z3c3ytB1Jx+sZKbI9w1Us7XLYA9R3pDtM5l0Y
izd6G44ZT5tDLb0r+Ol0Tv9q35lU4slXQ7xUmoTfWveTOY8tbVSf4xmb/Ez5iHCpgZR1en9IKYQU
zdUZq9lC28rjq+nM666Lt3V8qKO9HJpe3JZsQMO1ggghkaTjFKhu20Z06RjP4Mxy9hC545r2vRvg
iDV4vjQRc93lm3A2iKnClYrGBRVvaR6y+UeBK6ChNpmUD6vZaQSBhQgEe5Lf0F3VqvBhTjx1pSDo
AMqv0r2X1KLLuFfSvZzp5zzfDc6tHoFdYX0VHOMaRFhJZQwgk52dFidkLMuHv1KM9B5bBgpuEPms
zRClRtRdoYn8oMtJW/CcCPlyeTInBjiumaeeqlSsKWZoGpsFo2yjrAshuxBdnM/JJk++McxDCyoO
nXSq6kfU+hy8/WYMY96fd4m4CTQqml15DIYmSlQxXVFH+oHcILN2lpEKz4z6BRkEnTsIWWUEFlid
8Matc4ftTX6Z7OlpgYYHCJc19ERWmGwZMPbOWncqMK+wdKE6RMpbFMF2te8RtE8Up3MeP3dcSwjD
Nllxq5RrgUNq/BR1SfRNxcxk2tSYQBS2M014WAgSUvfLznwiDGTFkOe4hM7l6i3A1oUuEsTsQLSN
4yrT6yzw724Ma6u8Bv2Xhe1LjK5pFL4In8pSv2evc3NpObNGmaweMnlTeupUlq8VfFql7hj3zvtB
fyFu023Snqxu+yGcPwaIrV1pH8qmPQommKmExkfpXMa4k5B5xwVY6vxxjipXQV8EpqB5G+X5OcPm
AyVuQTQQxIpBj2FQ6DgMtt/mkqhVIKcTj1rEOpjRDbccP2faRT2BT3Jx1M2koNhWEa0ppRugkyWN
SIMR3JvZ28BgzoowHmniaIeI/ER7zwzlQJW+t2uFCZUpe2o3bNTsbFvJPgQ2XqTxrjOOUnfANPUs
qPmRwPJweSGXhsUNoV2IPpk28u43PLRDd7QK5tzSo0HrnUj7CdlJgWyZrnJT5MmTziZuUdf3lg5x
mrQ12KRFcU3SR7sq3dZhVIeACOnfOo2xiwQBxY79iMIBxSBxdzLsbcbeiNO2nYkyErw3eAScJKdB
QaJg3uaFUUs2p03zJzeBF4VketuPphO4GNGz+qVPzKepGb96sPvOGRHVGqIZAQgHrVRdBqwbIfZV
d5hzizF1gb33yYorN+2enENXRagxKk+tr6qMstM8iBrREg4GIJmleomVCO+y9hQg80bzG3FXUtAx
DBa/qdVe2rTwAVb5iRAvAf863Ivb0OSexR5M7juyw7SNQAxY1d8t0OHGbg8Nvc/cYCkHZ2PHR6uA
qKGzTl6O/0vC86Q2CPfqSeWajkTk7gwDARreG1Vnll1zdwmf4eaOz2GePEE+ngoiE5TLFtkJD8Kt
+OIkMNuHsD/Ksx+Ly4hdAKyGt4g2FfHNk1iKLmn8bDXEftgeENQku9nJdUJV211zOJa1uRoeKvA3
0a5zvPZJ0Xck2qgBAlQ/gUiLg7IG+Wwz/zA/6mz+SnPFG6G2W5HutSoJgV3broRBT2TGm6lnFl6A
268Mnu8/uaLvzbjeEuHoTX3ykkCWLqmd2Nwx0rVug33tGHDk5p3otIM05P4SU8z53s0klS86gmp6
iBEQ1G3y4UzqyqhLr2MnoxOHZSmKKyQVuNl5Vk0yOpA0z4smsnATNvG1qHYpxQZ7w73MwqHmCavi
z8tHooXse8GFEaL41MN9rLPU5QGP58zP6naDNmzbjtlOC96k+dcEz5AhXtVonFs1es0FrIkWp1TN
UhRIALVVGphk94ZM3EZ3KBcmQ89Q7zra0kdo3SWneNDVm94d9cHepKy425LJJ5xt23yxWyYHWTuu
Zs/U1AerlzagbQhm+FyUSkzruwJfVfAjT69U824OnVUrCVuHPg0Wue0/CIY9cRboLJMrclHS9Nwl
F3ApDHYwWnPhQYLA4KesrRYfmUUbWw3vVfphxuR0Zr2vkIUsHJxgWedbn51KyOO02BnfhI50zV70
GBjH6ltsP4EhgzW1wk1JZIJR4vwkzH1QD/G7FZSXuKRgkeEWdecy/yyNtwIGSZdHP1LNwzIPrk4o
kJd+GtLe6Q2ISM+RJf8Prs5suW1mTbZPhAigMBRwK86kJFLUrBuELEuYZxQKwNP3gtzn7O6+4Zb1
W9s2hxryy1x511fhrue9bYhvHdzHs/XK6Rt7CaXfVDdKaqD8odkTr0f7QtIcmX4Tju4cTHkxxwlj
Z7KhM09dAmgvpXyOip+S3pk2PBfIYZk9ncEhwKxggpYNG40LnDob7ubXypvWoUm7fXdoR+DLRbFq
aREwIYPMzpcPqdfXwQ7ixVOFjdV3gkNgy72pbv3heUojpAO0FM52Onj1ih+35Dk4+om/TdGAu3xL
s/rKZXel+Gsp2qDziDpr3B2ctXGrbJwY9/vWZgVgieRl4TqncQJ66q5SXGqlhdPa2+v8XtbVxLqe
7mPqqIQaD9LBzEwdqjLix44Oo1xfht74EvRfNFIdZxPCi9fv+jo/zjWgcBO1j0FrX1CO52+cXm6N
Mn8a2vRbxvDsuNgXE6UV83c+7OLmPZUj9+rhbHaLdfhbtN2Nz93AZ2TUU/FlJC1HqRfXZ8qdkcgI
aUFEaWuaOzsIXycB49XB9Vid+MFTneWMZPhXvKr5abkwMJJ/78kZiwzDraBAsKQf1OAqWMXc6n84
Ru0LUT8Xgb1Nm5vwqhRSXuhAcgr+WjMsDsjxbd/hRDp2FCXounvOaFWnqwNH0GuembusMr4l2PCV
HzxWNUMm8vy+5ZyT0DxXeg/j6uAsqYQFGV10za6HhWNOBUz1+WS5xjUV06GDfBZRlhsJjo5oAlVN
wlbtzE7fV1IddHy2/1aIvtrMPyUjD54Wj76klhO4sB7tSJ1wBNw2qv0Zy21OeIvC713tO4e4m7e1
q3eRH58qIDEMiaO4votxubOcRfRN1ZZE+F9yrdo7AGvCznKqpsX9CfAePk0wQjOQrDQu2KpEyRur
Yxpb0KJYLZT+tn/0R/UF2Gh9yrz2oIGV1el1xhYa5CVKXvMg2dYmG0le/6GfkdmmddIIhMwWrhD6
khUkL8ylN/AhOZKrK36RTSuKnclRwrb7tUHmQSBSwxh6gzl9TNm0CCA+SUiEVYZbxzA/GQisi1Cu
OX0earxDTCdJAz9oTYl8Ul96q72VEl+WaR2IfnKjeAc+jIjvgbtv8T4bYtzkU7WvAVKgfW6ihAt3
ToFp5j0MSm2lGC8Gzg3Qb8ZwAygQUxgUO/qA3ls/4twLOlw/W7mD7oY/S+lNEv2NFacT3vy0AJJm
FZvGORXMFUvDubUEeaLCwIDy3HLYTFL7EN00LAFqb7hMmUMCM3yYpu9x/qsM/JZNT7N1uJ1LzD7C
gUMylORzFt27P9IZdeg4khnxiWMJaISXcvnkxUsMj5Zp+eNjXyqrcddOM7XM4arMgK0R66kwB+VS
UsgsXjD5rW0y6RCA+XgG8mJRJVnSirJE6AE7V/1Hn1X7OCX61TNqJfLX6T1cFaZ6737P3rQUn0SR
sR9Kmq2q7YhmQVPbmUGJ5s1RanxMzW7qHvoe8O5EkzTPu0MLVsvlukNtwWoRehIDUrGpqd4OrWZv
LEO4yHhh0VxX2QW/N3Nnvc3ae9eZTy6uM5wXJ56QeyvkzT2tM2IBeQJ7N9x3NIuGmuhqEm1cEe0t
ANBdR64MiR49hGJnHG89pXOki6E3kPrxjrUoz7Sdrds/Pm9IhTNwGRWhtGMLqt7K6sXQ4gyljs0d
WSEhlEB+VePfCqR/LbmbhxlKMzfD0qPO8qGh517BGJDtDD7M4HmnUBgKWFeVCAjvjvOezBxEAdcm
hBw0bym4zaU4MWR4kUuZwCDR5u4y6QJyHJ7qvjy2FNkJh08xWNo9JNKrkdnvouOoZJferkODKUyi
YiDr7D7bNYr2k4lTEb25QzbvsRffCM5KNzoyNx1UTWeBWwtu4egXjSAKNSNrNPo+8acbmzCZAZFU
+bDtuEWmtCH5nMSpJ9fh3wTOZMGlLM+iZ/KMq0bSe0LE+9IEJYkIokL9fExnmpCdNTgYQpf2W5ge
BuZbk/PqGN81QsqIg5HOFN+adjRhAvuDTbezSaxb8bln/wwnQssBJjrxZIzWfqoBArnJQx2RGFYk
LMkSQIGtwkMTqVXK2Fvgo+uLO2uwcaensOWoR8Yb50Tkcj/m8lCYw7ZR/G8x4Mz7UwePIjX2tesC
HYmZ7N/P5jWqr2L81CWikAOijnuHQ3cHz6y2MHzZ3QPks29ZIKSwM3CU7Uc+JOVnFdvc8t3HuNCn
2FigceldlRgbbde7CfDqwFDdpvBqGro/JHrfLUpeLW3BMagYwHh7UE9ri5OgDHaGcTdWmusARhEW
s3ruH0bF2cVj1QfBiNJj3Woi/wF5Uax8wbeW8XuLtF650HUSW91BQ3lQE6DHZvzAZK4aeoUKLPtd
md0xoM7s9p4F1XWp+Spw/FtiNY9QMf0hfMsdi6Lj4aa4xxzKuyECSrJ01s7NIw3yd+5Ig8O0pJDN
02Jn9KmQJtUzmF8Dem1bH+c5/+xG0ns1/AJ6Dha9u2WnoX0CyAX8lyGjRNyYXecVcffiuSo5ZbEZ
7WZ6z7U3mi86cP5GmQllOH4ne129+iT1q1m+lEFDJIfOOPzrMeotYVkn9aZd2E5ooyWQNoxU0dU1
AhndCA6+fIg5I9zAXagfTc1klD5xW2r65SCh2L37obQDAoeY+p3Fi13MXbuGYw8HjFkxqkL+Xvr5
VlbpBTg86eIWXBYTn5u5jtDjZtS7kbEUZRt0KrAahFm/dLhKrlj9X18ZIYdGP7iGCdakIMDEmgKe
Ad/8p8rM+JgqFYLcIRvtJ/KHbdjbu0u8DiMWrGk62cxFWyUbjb7TUqid168xn9+sQwd0J3MjsCIE
KT0qHCdnelRMaz724Ytxa8XIf87fQNwT42Ng/RblD2NF1SGOpcV+IbL64IXTJu9QkpmdFssJHQ8P
/4c4IcGRpGef/TKI9kKCvYooPXdS+ARLtDg9dOFrP45bL64PJudZqqpLk3cMyh+TfKbx9ski7QHC
PjwVkc6fHBLASmjzBZbwcC5eJofNpiVw04xASp2UeVUvv4aeJYzCWP2aex395ihrSBDBWhsltpb4
okXN3VDRIbSsCFV/TBTw+KC3d4RPSgaao9oaZIEwDjPsrTRDLgpk10NKijbMGO+MduGRp+UWPJIh
WeFBtTleMlP38nYb2Y8NluTGWhKzaOMjzkeBK8m6xCYcaqsZ/6QIUtTat+hp4zCuMKwZTxZQeorx
buakpkzJykwueyUMD+/cWXgXyIU9jThfpug+YXRr06HWD18zmluRmsz7cTvTF2Sx/wXoa+E8bXxi
4+ZIAxIyWYnjnbDNNKw8OKrtwFQQYHHIQUiyLtgD27djbqTLTkbpA2Is0/G1NdCDBjCEburBebYj
ykJ6dmYHV9+1Q+sKoj8NPgefVyt1P40iR+ShSKvCH2Gufeqt4PJX3IGAmhseZ8MIXKDipyniW8zs
FXyMwhj3XXIc3Y+ipHmlUofQ/RrwZBuuWtXBs5XisPduRlcyvgsImbLxk/Vy9oIVPvVow9wuXTBj
s8vLeWvBodJJvc41OhlzPgPB3HfeSvczdZg99UAhCD4/FfWrj2g0mN1h8bHO1ZHwIOO7B7pcQS4x
66Hvuwo4xOJ2SQYukuGqaPa24J9jwoqUt6zbNUM7mgHXmfmhzQml8bVCtLUzExES+0r4BHiIic3b
UCLtsjl2HqoBnKgRakLpQAfhWeuYniflSdQ/XCEMDgfJxOquMR1YN61HOTDRN5kdWhC94JwX6bns
jjU2HFp9Vi4B1PwRxWniDtzfmskJCcMNzx5avZlN2xi63ujsNDd96X4M1rWWHQRk9yaeth6j7Wre
xDYQr5AempSS3ZA0uQAvVO8Wrq/B7uggPcd/kUVhS93id2DBb1dos1nyN04rRDqF8YVJ8ge00LVb
ncPmfhkgGQw4sB83zWdVEDxgekEwtqaT1IYaYRkDcy/sCOTlR54aiFwhyqmnVoZ8C5BwVfJW89SM
Lr+HVwVIBYLLVtGt5mOyXZyYcuIU8TojSrvWfd2lp8qmCGRIsG2jINZvaXdoimzVU/BG0AMRimh0
NHyL8FJfQua2A5udFncjABAczN00rgwiFS7MI0g33NHr+Wr0eLdjytPbkwyfBGYRyXpf0vo55k9F
Ohwzruhx/TjpjdN+zQ02enFp4r9NcuwwOeEzyvTdFHyH1EKRu7spnJJp0sZnh7W1e8OcYuvisp32
HubJEqPxd9C1ywwYAgckRm7mhttvveDHy1ldZkTO0QW6+E0aEekchhT/Cq7wNCKmTndjOc/muAvZ
zlTcHcN0E4enJH0uF8w919BMbJP6BycoqTquTfvKwVgDYAGHIBDjMB8hWq6Y2lZIbnG4m0mhR45x
GFlKlPlgNJul/DexzjZXlo4yKIxp7ZsVAYnKvyJOs6r3ASa9jJpc3dafdrTAb5a3zgLKg+N8A46M
oNrnSBKkpdtmkeOOhKJBWls3+PsmukAFiLYfNloizcM2YrUkasr1hHdD2lFpzNHOWtXFwc6eZu+7
o7Em/yBSywmvAlYNFAv/qVc4oA6f7RojCYRecy8HqD5yBmiDXNCRX7v41VVOZre3Om4lbTN8TbqO
1pWwvIM1uflB+olF/3Bz00gAax03oa1LLzDRmNRYt4t7zuirh4xBHyLLt206795sYGGeEkqxlRs+
Bu5Zc0mSVuK8QHlb1xqtXTTRuNLN9Dd2aWvrwATSk9a8tYoxZVJVDASUiVTD1LzyUZBlsRtHavhI
QT6r/kOUqSRSLIq1HpGmfFibXhldnfwLaFfOAI2lynBgMNoe6MGsHH7AEb56Obsn9jBeQSrfcRYl
3mMXtv4uVh54oe7dYrD6h9ZqOo64KTiMs7hYwkcTigXfiE1rEwsdbQtzpTSumXNkNedJPZt87B3+
IjaxUxk+WAkfBuwTAX8O4wqEW8FE2icSZf4BK78vy2uZ3apgwu7JgMn/8dOdNC9TlT3RgrL2yvnY
ip+wR9PUcHI0efV9q58a49bP/wInfUh4evFESw7zL5nG6uoRfFIbZSPEYaXR3rCWqr/xnGuHkSQi
phQDibEyKs9fgsG5D4IPg9yOAdaCweKyOdq5Rkd24DzqWyoNwJoVx2zEfoKPW18qE4KN4CLbJ+Z7
3or7uWB+3rfcmWeSlUDHaqyxFcs84Be/A0vuWTc5kLO/yK07x1ULDBoyWjxfmqQ7xAZHnkKm7I8e
KIqoct0TdfT1jp3/tTdobGj02VU2pZ4zL07UefuUstcdJ+WI3BKtI9l9MrDe4SNi87P00hXsPeY9
Ry9wzetqoWOIuh4PAYg9/N/cV0Tj4l8Ag6dhsl5yI70NGXPWE4sznwU4lGiN28aeVrnuxm0+RS9+
PVR3QrUxnZ++hmpOBaGtkC4YjV9DumR0dE3yXpKL6zRUGhxbc4GnFGyuc2P03rkt0MqLRlerJPHw
FR7JhI9rrWOxWmzH3ThBqZ+xn2OP3sdN9icQGBQ4EFs7znSHQHYzrxQEJeOJSHHsZ+c2KoAncSvb
pAalz2PxAfEs4pL5Z3LNEfk1W0M6nnc0pTLOzvJvJJzFj4Mtk48tAxX+QjwbhHyslwooIO+hC/84
+Ih0KCH4J9s2ZH9vW8wznsLAlxjVkXp5aHQ8nVy64anT+rsLAS5ABkSQSOJ9HVBHmDSxvwpaSpzn
zghWUQr9B/gckhNy8pL8AiK/3E4W3opJ5zY36m4jMygVSZw/EsSgaAOjBZQybHBYE6qCrb+1qvey
Tw8kA4+Rw84H4+IyjZ59K72F9lITg0+DvSohtlUZlWEoG6XEI015HuN6b7AS7A4jIfF6CJPT76+d
BpqnY2WP05gxHVwestzouK0vX/5+8/chd+V0TIXuGUsuX/5+s28oB+ns4QyfPjhy+dDu6vfLCbsN
rGKLCKNXgcHgws5JpmKm2ZmleVTLwyjD+d/D7/f+88vf//p/vvf7X3sgc//jx+pyjo9+e6xs3oKg
JXsJSyHEzGJ1KchrqrDJ6vWXwIpIKyQc+MB72BWYJDP97y/NQuLtDsy2P/hNuFJzVJ9wHlanf//B
Ynk1SSvASjkatSYb55pqOv57GGCrpHrAGyyI6VDuIWlv5av6/3/175eJWx9sHHlGOlD0kv2/B9um
yVX4kcHd0qHhBssVwqx7YqI277BGh+XUnwQ0/X8Pbsqsz14e/s/3wsbID0YBRkumkq0WbtrvV9zj
kaGyCU0CPcPhXnMzUdkothwRql2bqncd2nR/UwLQ36qFpFRXFFZVok73CKCXWLnOyR+zBA6mnbjM
XrVzMlL7f/0avsJ8il//8xt+f+r3t6qSTwk8/HIDztEAnC7/+0HNdXuCS8GgKTTT0++DDmxuQv/5
tc1zwHxUIRw45BfoBzc/e9GKkwuWedv7ssHQSjnfPPivdd/jZ+BeIpwHoyys+zBG/zDS9n6w5Wa2
0u7BsfvkyNj2Q5ALwiW28PPLwN/pnguI2475HZ0w+Z0SwREIGw5lMjobsEYAowEEwkoWnxh03G1H
ixw4flAECQrm6feBgCeVK4OB9UHVzWlMCqhKhsECqmBgbgimy9Y+RXP3Bwgx9ZuUXvh4JboQ3Eod
Rc9R6DQM4bLhBIOFKRG+k3ap6Qrb1tjEKIw3aULGz6yHE/Cf4b4xzOs8eCbliPOhKDW2gm6sDp7k
jBZgNK3pRctEhhxnxd22Ku0dREYMY2YDXyCiKCJFqUxDpzok+smLfeMlwu9NHy68I1ohdkJwY8Nr
Hh5kkGD0TY3dwHwZjmywtQxoLTYOa6dMuJvZ3K16QwCHIt1nmqa+mWMg8oJbL5Qehgv+1G/7hnrY
tk+uZYBs1s19fltFDaexortUd7MEfqYGHW8SF5We1L5g0oNM1rTdOYZTvvzRsKUIP4SmSxEoWQSd
UGw2ERucQiZTbj88eQZxFqwpv79xovJ7AZwM1ETidrGr3tu5OVrrEKDoTISSfO4zm6FJGoZ8Vb8F
+I/ZBSrGqkZretAYtzjNF+8tXIqNpQra9gqOoDQCePvCK81LaXA4hR9BMajpzxcKoSJSttCGQC+/
m8GsHzySkBJPWya6aS/wpsVz+lPlEbZqCP6Xqjbvhrm2X3ktxKYCFL901/UIo3W040hLqY7XYxnL
s6eM2musnIvXNIx+SnNyTzA2grAALoxXpwHBcpdSHYgBe3xxizb715GXkI+BLdteoj67Tn5BxwYK
UZ0YklmCktdeLHVsCEc1T3Y8Cu/BCRrvAdA+KNrQLrb/+V6TLqq0cHFSqVGdVQe7HxjiZZiZ35N7
rwCmVf3l96GjqhsLQnYVNsiT0pXxmZ6t21AsqdGKG2tX8jR1VkTtbx20t2NiZ1urb5G1nT46FZYR
nZDIIcLY3cgwHsVGshH28W1Oz8ctJ2zTvhsyz2EwnQTLLRVJTUzRzg1kfYdzpr5rIk4RlK4GG5W3
qCoctLddP4L5Xqowm94vSUC57c5bJLWupdExDBvcvFJhiAGmwlYN17hWarzlwJ8c7DS/65d3428V
O3V1Fe8JH69ib/fNylN0cmToZlGgrBOxSYKoo2A+Wxp3Q291twbB8NFRJuRshwehTMaEUCeB6Hts
KafcSuQltpiahpj99h0W9YBA4UOWx+aqhhK1+f3/agrhr11wZn0zIBmVTvsgjF5eSpd0kmGutXLM
Qz/J8U1yd2KSKvm4PLudjym1C4nwcAD0UiUv0nO7aybDV8CjkskU4x7+DNOnyNY1YlgjDVTQWPni
X9FfqhILWzFjXkqqRhUD2uquXUu1CD4p/z4i+Xoye9mdsoWzSKQ23EymOdDG0Qz3oxU9eBF5bl5q
Z11McXhP0YW/EZwI1741WGsD587eF5Br2tx7iMD41j2UPcA0FXFVTzx3WkNE8w/mwNqMF51GPL+9
2oqgaQCprIJMvh+1hhfbpDn+oulpwIp/m7uIHylk23gu5s/ar5+0IAQepmZzMpIifQpaAjZIJrzs
2TNnpWITcoo4gK0aQBPiRGmM4q5mgHopGaHK6MkPEkE0a2yJpBbuTjW4534XqdBFNC/qFCtDLK5e
A1e09zVXYGx/iiwhWUPZTvrUUOZzUqPUJ9dJskNOD0ho4RxyW4KEQK9i62boeHP5cTYjBzMDG6Le
OWYYEqw0+ff+kqR4DKHVEeURB6Ye47veuO2ATPIjCT7AMWzqdz2n5tl2sW2Ww6MZMgM2e4b+XiPP
TTwZd79vqCBDDjMr2mTcJEr2HM8PeggyWDN+t2lq6b0leOkX41S971i4zq1l0ZDug8kdtZWfAZdH
Z+8xqizjHLFYba0ERKJVN/xy+Z7P2WIvBNGHIEQutjy2z8G25YLckvexm2OQTWbz3yd6Gpw7vxLz
oVeY6Cmr/f3AzZoxJgg2fLlDTxDE6G5rg4NdNAQxFoIAqceJRXe24BPtW96cAHoT8kDm8BKmmThz
gRFnAAWcBsoFKtp4Oy93kvs+7BP8pUn676uud1FyKYu0kf030RgyLXV5WAdG9mpPHQAmKey173ri
kIEKiOJWrMbeJAU4EFIfx+FtVBGIxwQzm4+KltkgQUjPJMuEJbsf+wEYW+3v7FQAaWeNuVDQ9tPF
Mt15fh5SAHEdzDTcTjXlcbEFG5O+sDCk6tGzk2INRBLhR9K5YBpgS/Ei7xmBXWzGnLgIYahlIcxZ
JwoZgAIQhytMWMoP/FOzYJFtT72l9XaQZfxjigaHT53Yz0Phs6Gg6MLDXLl9mO7Ja6fH3MWsTAUn
YS22/qDDkBBiz91JZ9hOBRXBwlkHZXfAvMtBZ3IvRKKujZr3HdXy2hLWVpjc+uo+uM5J9AQt9jDu
NFbpYxJ+OG4RPLqWhxWpzeF6NZsgwaep7BZPYxGHRy9Uq3gig1Y6icmqMp/ntt0OmZ0hlgF6zwf3
oajq/eyX3PzwbmlnX7pwwMt4qrYFIyw4SVwwRtp8RpqU5lzdmYuZpPEJ6hic+T0dnkueaWkvZpEB
hJwv1knqUGvh+2en5k5u+kl/1MNEgO482Rk7XGMeijFjHW4viMGATXpy6MAFPHx+q1rmZzXQ4bK0
RFhudKrnKlllqmRURvdhayDC5Zuam7Hnlybe4C5dZW30CSQWalKDj8ArQ2rohNgbEGFrNf8ZovRg
miiSpjE3t8rWrxblDqvamu+sRn/4kttW39FqFTr416kdoAsTImLaO82hMRkNOlhus5HwW+q61zLx
AkZM2lgVUt6ZfGo2VuKJ41Q5cpkoITZkt0HgPxqC4udx/hYJ0jtaA2avWEWr1KiSrZG/Th6kEswK
7co0O+cUQYs1CR90rJEPdqXvO6frbiPHuo/KoH3R+YB1o+CfPtUPwVLnxnrnnqMeOW8uK1R4nGPH
HKMpu3WPN62AKZkAB/ASse2gAqAzxocYsBuVCai1MvTitXJhuguwLVPW3gZu3NyHKOgYM2DpWQrB
hWo2P2of2jQ33s0u2Qm/f8xjca7bdiFJdrSWj9h3azGvwa/y19XpmeNauyddbhwUVMUSXO26L8BK
aHd+GnNdPkqyjLec2l6UHT/8Hv9+D32h1WdHwxd/aEDAfqKpMoFJv2MAMeISsndqCRqYMsx3kzUl
uAXwpLuJwpFase35KQOsoroDmHlkTNWvUuoNhDeoLeNW6Hf5H7NvXrwY8EBIk0DJBXUzDg9h2g0X
P7A3iaC3XOXjxOsTEKrhFjqYHryXafo0YV1upTn+wSJA7t8L+tVQg8/TcbOI1aTTagBDeukE7QfF
CZ6Ije+49r6bvqyp7UEaFVeecKoTJqZVTqD9TccL2zopvnBihDunk39k5bgnc/w7+zB/a9qwbVHv
CG6/W2ZEb2ZVu3emcomjT7RZ64UoHq3NhsJYfxL0d1c838IhGKvbbwMWw3pKjQSOOabHmJox/FwJ
TlTyIs2wzhGtwPAMVGpn846Kyt2UqgtBYXGTW8VbPIkfywGwn6e1vaZElUINE+N9iiU8BFfYzMzm
FO5inxV3HfQWPnLeficoIDYj5t5OXzsuEZs+bZp1ifL+N5guZZd/VSLfK0meq7R4UY0CGGHhWu2G
msKKtHprrLCQg7ZtzfXs1/aNgZgYwyPyxqZcSS/7EJLuXSd9Dxiq7rTqsASo5i4oID0jEONBUFz+
O+OpzgCk9mn+plz1EsOJjifUWoorHrvZYr7cbVBLzSrv38xWfFuFzm97wt6BYBs0OXjCFYGh7NY5
kDhbnSbACcoCDeKEmzjL203fuFuXHtWNjTullxDaVfkeuwzRqfFdYk0Mrn00eXKULIDQN1YJRT1T
n14Fx9K2+omkEe7KtKEy1QIzEETfdla8JRMgCorHINFMxT5WTkRVM1SeyY9+HC3G1ZARg3cM67vy
YmRmPX5a0nguKThZSIKMMTnJQHS+tVsgToF27qEscCyoqr9O9+Z4esRa3vxpAg7v4cQObljtx0Qj
VW7RHOSpClcYvqLa5kQ8DCbuDESwMIexL6gSZ0RMUSJFPQFkD2MOt6M13FPLdJhpv3kyPG7oymT+
UnZvXHiI6kACV9K+gtgI1w9umX5SgEDSN8pR+FngQ0+/RfESOlTyO6pGexflKE0p6TOTWyQ8EOtq
JV9Z5D310ttR1/syZQyVmq6wURYYEloNwxTn4MgsW/feYBwhez4bmWRs2aecYKpPV8U48ytsb6Pv
npdokRWKreuMVBaE7UMqXKS6tAEP2C21pKiswYKO6MqJCYplbtuaIL1Wy98rcQ6yJm7j57gPxth+
cWaEMc8dqb/4arNCHoNl7DvXzGW57vvADHKz3Thd85JyGt1Aw9hVZXQKx3HdZiFVy6wMiY2TEOBM
AuT2pmQA7NbQuTlTMWf2kHPlRAxPkNG3MuKNnW7WmEcf01GeIoyDgz9DRQh7tLchuEV1Jtg7mdvM
mJ7rpaC5jXP2G80f6HszvIcpxZbCvSUP2y9ncXOKz94aCkKNC8oYU49EGhhpQrYAICc1f7UiTN7G
oX+a2DoBv3h7PzYhFiu5q1i2PHoy8DDgRWK07ZTFJfPkXYUltuTSb6YX5UP8odeThEzJra2oo795
y4dEyZrohnnbkAIAzwHjEKwe81C5D60rXBpzNdCCksOUpZliY9Xlo25xbBjlSlnS3Fvx3ygevwpU
pxuaz3iOcXGWJZZzljk8rFbzSVshZ7k6f5iL6Via5i6lXfUpwTOqaVvnmWxWSalzihwLdhd2JVA9
w0sPJu8Qoy7xMWY4axZ4OGCLQWOdwJ2ATzmhfdmrrEnXY5Y/O2W7x6j6YZpX3dePdVmCSbBppPaV
vcJXvjwxOBPbaToOFetPGDp7s4npIQuriilB++Ck8bufBZSqsEndUIx4yltdbIrkcyozb2PbwFnc
idaNhMQCbaC4mwGtcR5tdzLN95yq0IHZv1vw89t+5ElqpLMz6QEyTThLFCt8VzJ7hDpMbKnod6Ya
Mm6uQX4oAocooHelrKVe+Wn3nYTTjVrShETG8CjWaIUpcVPXtjxscg+aj0BYtmQzsuYrTydv2zoK
OkT4yJSFbNh4l6GLr5ViktLo5g7J6SEl8rBvl+dvkDBurJGLaBykRzMgzmp5T7Hv3ma9gc9hVD9N
0YZrzxpgppRf2ZL6o84BACkBYpohnVch+qWgjzbwsRZ/VZ9fsM71CIuw7aaYpmLKT28q+OF2DeQ+
BuNuRN4rf0n6ZFT6lk9xATIJz83kzHeA/dDLfAvVkA/Abq6ttWwJsJL6PdGGEI1L4ye9mwmdezhC
XW/NLXpVLyc8ID4NDhbYU4k1WSsFNmLyIHuBrJ1WlcSHU1Um2giWhNrIccZovJ4Z2VMoIq9DUI8b
Rge8kdtGHtjUD3lttycjY3YF92Au89uat5Nve3qfjeo2YJESGOKcUr5ZIZBgezipKPiZPAZyIBFx
uUGPmgRVDrQ+r6bYZufOPuZZtbuo6O/zVr5mEkz/UO7S6g+Y5zs+qx/NL6IHbbIkZUOgqeBtVpsn
PxJ3eapup0hfylA0m5jzHpNNl+MiYR7+5WSPJUMUFwcVaRkF8qeBBtYttdBSgwaq2V0BKMBknpBH
Bqs8G7b3pbv6c5j8G58J6dYuMVBXzlmmEdDt4lC5PiGY9nVivMoL6H2mkpdczJT1jMoE9835GiB6
WXImyO17DU1m1tYuQ5rgEthFK/7lCCIepWLKGZ7mrn7G41Osy47jf2w15k0w+/2xY1fnYPaB9wxo
R+QAPUA2Ovn9ON/wBDzhUg+KNLgU9PJUmhSb9muYhkJeMQxjJMFpcWMk02tA1Nlloc/7sxb2C83r
9HtzNA4NBnOzAjhIkd2We8qEi9nAbrW0S0CFhLROasKgOsaszb/y1p1bVmDwz+sUMLnK4eis59yh
z0Pkr+3IMB4ezKaS9XPJXbFO43qf5U0AZLrdyjxByLUJnWXdaTbEn5nAWE9DIbPWjERNzOF/diIW
6uXUe6WNi7VA5kxMRIMZu/SsVTo2+crz6XUHxBLjusu4HQFDnBzYYWDD9rMOrlZMosAz5LzSHW1W
WYeiW/UdDDMAz02HMa5Ftc7QTlfC44e7Idg3dgiwxeBKp1IBCsR/LawHLSm0Qmqg1CYALRy1r/5C
8RFD+NJ16kM1WAy8HvWVPvPM7vdWbj929jg/qDxb+hT56akvMMc7445qespUb9LcE/dtkp3CkLp5
KrvjNXOYcx1Z4WrUJmaSNv+ytM1q6kcb7eev7Bm8kaPAwpg58mZsvRMSZbNxAu8sGnVndy9uZluQ
9SjqSDW+eL/YRkPyQdSLY79VXUMEh02Yyrv/Yu/MthtXsmv7ReELIIAA8MqeoiiR6qUXDCmVQt93
AXy9J/K67HPKHuX7AfeFo1KqI1EEELFj77Xm6he1bxnrZgft9LErwST5mUTqGdAVBwd+2wJQDBDB
7P3QQpuWmx/JzEheutYxJzp11VfmkYeQZSWx1kGkvquoDNgFQqCJHot114b7MAZZWdGxyjzMy4Fq
cJgFgk/YGXA4OE1FocZe7c3ZA3M7bEA+1iiRlU99GXAikPQj5wralQx/5bQFqSkhnTD/eKq1dV9K
2tUGRmV7Tk2i41kcaUztPXItVkbSkd3eDM2eFXZHEp6/EygQjR4Tv7CZTwd6TM9tkZ9bn8mnagmY
SzS1FdnH+YqoLucAHH2VhezsUdNjLgAaZcY4fyYZ7WRaGIegpi3fM1Gd7f4zKQlBza417rg1tQsm
a4mDMbSSUx7rHWe/dDOGn4URIHqFe1+SOc9CAcaOsOb44Adk+LgMJAtQ3tiWGX/oHEZFQHhtHr5k
qBXSZboeFP01Z5MGll8RWVLCG2PAfsoDAnzbYQlsibKnwuPUhiAVmRK2bkCN7jycIhMDSuDCYTRU
celS8W3klcA34up16FXXWZS33Wh+9LTR1mUQT6vENy9//gUpkKTJDB5pyEwBAj568zYes0PIkhlI
oyMEDeFWO2F2DLOQJV3xQQfjzlKQeaqMkbg0SBNoRxC0cO1aFPV1HP2AnkTqZnnzQn4k42gennur
uqG4Kw6KOKZN4mBvsyo0TVFs9ztSZR8No7j0MXKm0ECvNiXJbsaOSRIjVMDB9I7hsl3FBleuD/FI
Ffa4K4fuzoyHGzSRx0Gk+hJP+qfmZEpdINeu5bJntngHggB1duXq05RiGXO60YdqDfzTxOPoxGxM
y+0Bu6UCa7NwdkrKPZl1H3Hf6Z2ADtCQdLHu0oE80eJ1COx8K8W244TAYwqjvscOV1nU9aMNqNLO
EHskiHn84MyoiPGDFy8abRwQLItD99swwpcc4tNtOxcfWZVO1E3d1dMqPammuA28GqkdxME4bfIz
U7LX2iiJ1o0iCEKCSAVaqdQvKHQaopdsxaeR5OKVUnO6LbyUocbMKRRgPNMUHrlSTicg/cmFolJn
dIcnHZhUY4XeVwMh3S0d8g7ig5gNYz2rLtrwwyTiPtyhzqEzo0NJO6iFEcOzD5JpjvU+ifnBjpw3
iXSXQK9+M8TILKscgrn0uc2iLg+39Fi4RXJSVlxaM5GzUYSiUzAuMcEAEpoe6GCAGyt3Rxst34Q0
vpYtOhPjV8VzGRkiYtnl7zCK5jHoana4gqwIE4FfVJEUR9gbvBEs4iFCJ3Z5YPIV1oF8bDy2Ob2b
RTgepxjO0Kx/JiaeK9233k4xfzgZprhkiROe0dkCyUkIhI3lLo1lDPgB/3gdQgvC31G302ZsbGrs
GlogwzWUY0O877F7tDhjNrGNBt2PIn1bmdz8fO8hGlEeweJIYd3y1kdkkwVllUT00VTLgoFaJ61y
/vsEs2EdXjgSxgdb1U+qNCUzsWhva5bmfnLvCBi+5BmCFptxHxgPjqpLgkYfJkumBjEw9UeVfBh1
58DxJCh+9j3kBdbXVDpfdsDf0RYQXcZoISYSii5t80M76UNbOPg7i/65UTjK5wJKbAXEAv0QKzcd
EdIzwFv4n54XoDK07lSa/kJ//yICtRvKhMQhBJ/a8u7HgJzpUOMMnYqCR85AvdDW481kwU40BwRZ
Rf+U9SSulR2DQsTqu6md+2dtt+Ccy+mIZ+aMZB9Bf19227SY1borkPfSeV6lZsBOAm5wZwWwS7jv
10moyJLFDeTSY49DbPVtSbTAcrgaMC1sszlEsd4P+4zRINFFSc4RuFnEScv/w8NjmYYP5mCwtaIE
dZeWrdecGFfpFcZBVvUU2aTVQXvqzJ+qidG5knKSx9HtXOMxAMD5C7sCwlL4rUb/zgxig0wB2rHR
m9sxVV9Tph8R9OCNrHd1i6TVmh4z5vgbV1x9cdNKWqRZQLO3IHYVqUxFVnNMzFuTwcprh4GISDD8
IXV6EcT2TcSCgjKrwzWAFJu0W2gqZKZM5HQx14MNyWSGyM733KBpOkydYAkib3H0KPaFM26tfTyS
RBjUqXeoEeQbSZHsfSP5oF9cQYKAY9s5w7dbgdVQmPqMsc33UMCD1QBBQ+dw2PICsX2NpQg5OX8S
nXz073Vc/rhZ4MPwDua9O6YvNSLkkWjgdVgATkKPs41JBfQ7oEKj59Po7S4E6AHPc5gMqpImi6B1
rSqcjRYXXvjmYTQ9GG5I4rhglsElSVWKjTXlgIH68DPGLsIZ9JJFLj2nxr43Cut1IM8VRbHFR+H6
zQqpdUgHed42ranwSxUlEldMBxPKSuous6SCTInHA5OoAodSr8JIODj0hwLcwlGEaswKEckIb7HF
R+Z3lpXPNSyxwhLJqbdAC+D04SrkLQoRfVKoGVe2rd8zMsx2rp2+KbtujnYbfhoxzkrBSbgnR8OA
hdN01XCwHOMumNxD2TRPpkVLmtEhAIXw3HPcxWREUlgTaoBY3rvM/c8ydUDbVveGlzz1ESroVNQF
CCVizIAOtBL01gitg7ESU3mHbZXnn0fDwEWEuZKB57gbFBFUHUFe6DgTBAx0gwzkMFVKTncDsNdz
QSKCQj7aHf7lYRRUfRyxfabEGNUG1rtGwk3Q97MilY3x2lWkOLFSlMKmbb80Xe1xUd1sHWVfIvid
pQq1kWtiIKBLCSQQ929DiB7rLI6VCE1WOJSnbpI/sRp+dQOCw6jSBCuV1Y6JIqpof99C3FTC/mAC
+BkaQ8BtB+kcmHHuIosNsccUAaVoWxOZ3N8IWfpH9Dz3Kmyq09RRthVyuIoBG18naNOGvxGBnBIN
Zc4P4y8sTC+zFQt8SAI5u/uOmoyT5lQfc1YOeqs20lymLA2ukPWgSUOKhxf/fRjt30pZ7EuDR3VF
QyTT6jOghF8P6HvSGRQv7gqJfjHYp8YcrauC0dCIbBrbl97ZLQ9u1Qz0qFxSsyL9Z916zvOFwH7M
eAiCAaP5LMMzmp4dF8LZIz7AcmeQ/i1xPPxAzYBb2GtmjLl8TAIGSTmtfdejsW46Hl7S5kNn+OVH
xzA3JmQWxZ/QmiTKMwkHSGaDOXN+Cn+Smy4w107bnzKOj/t5Cp56zzNPXX/Q8A5vWqvagYKKjk6n
f4WNShiq+S6Nl2Ltu9HwiKoeldiY3maszJOfNPt6NO/T3seCV6HObNDmrhWRUAJ0Wdc99k3XspyE
G9t2fMYkayjgqwQBEUqWC72kI6EQgPRqyN+90S7+UJh1cTY++w3ewU6MLxndH3hs/r2tjGtqw91p
Au+LVZlesJwRxkxsXq3oESyFWmyCatO13DZzAGWgoo1E6YiB7h5A6vRJBrrcJH3NStDCtS9EH5BR
NncHyg76AhaZWNIvvoqKHxBlLzXzUgaaSLTimJhyIkXBgdcH6Ikp6PL0Jh4weab0wsj6Qzgx1L87
msTjaP4eBVy1glWUP4G5dct+QuxqtbEa7nE9Q5vAYqKIO5mcWG3rhpY8We3DyBR9ae6ZNTA+Tceq
1NPOy8BktgMlBWz1LVO628pjhe3VWfA3kuvuY5kL9d7JSwIKSUDeWFRa8YBwvog78Huj8ZErDawf
BIaNaKygszPSTwEAV3ubRHv7ZganU3LA2BaJeBknFq2ZsBeyVaETanpuHlKLsgPxNc756zzvk7T8
3Y3ujRXy2zJH7idQVvwi2q+hvWRKMsoSM5OyLjgWwj+ZMeavDHG2HxrqaITTtdDwRkiVbFcu4NLS
KF6pPYyt9nAgoejIkdp3wxwxm/cYKTpM39vnLq4fG+REwCsAOXUTHbJePnK+2vfSBAJf5ws/ojhx
3KCpIp2t4PRDWwMnlEZ0BWPlNpjnJ1aadpVOZAckrOhtrAyGPMvBOMWJYKlsNwlWAcJVjwNF+NoO
PPi1cHBWtlVes/HkTmC1VXxvJJg5hvmtjN61sI72gErOMjglF0XP02fLc0zXlAILhH+BncUhekFI
RjA6ZvrOnH7nM+vhuUm97XJzVHhlmGQRxOtrfY7Kd4Mdcm0zcWLfr98sujsVIdi7Mple4qzv1rpn
ZRntEk4/Aaqg9BP9zbu4JQLtfjEBj7q9BcL9XHchbKdmm8b+cJgLgROUnnZmA2yew/HdbfxpheRt
Klx8WTRrq8Atwdoal8a/HyIfaFDcvkQeXFH/sYjGL8LTqflJG6NaqYjaWrmVurOy6I2ik0grqzG3
vf3GCmqiiRwvcycuAnQoYhfazvUdD+HJ1c4BCXuPEFBhsvGZzI9F8l2ZuJ3RWYRLG0HUekdAOvW8
RHJk+vSRLAt6qgvIzzTkJyOzjYhiJqJxcZALmzX90vRc921RUmeNOOCGiI5p4S8tpvEQ97UErrXn
0AQly1LevnYccL4diOLZKuaNWiaNnXgxs8rHPUMnKGzL6Ciq5yzToMmh9lqUTBRRUEYkQxmmOHuj
gfGczKwkhmvTAzS7k8l8cRrwTskxzNZTrW/9MHsgmOonn08VnhSfmzymM7luIt8DBgRZXY10aCPa
O1TYePtq1R6y3Cfku+tPWEuXgzrARbr4J8+zX42ZR5wA+WGbqF/CBuXnO/XdaJo4NML+iTxkeSC+
6QUBPNamgDVmptu6anKS4hU9E5d2JAOAkRmUy5RmhE0NH+3TTpkvoT/48kLKJsfTTxmto000Dgns
AjryjklXnzIr3fQuXFsudlNfGEogJPDs71yZt572vR09HjwWDY7nFuhCNNubuXY+VYg3EQuuhYGV
wxJDqCmlKSGxQsUFcCRdpyD/vYy1d+brgiV7NR6EmH5HsnlNImfPweZBkxxSWQHeWPvCkz2graJD
GnnA2yLyLV3sg17QbxjoDAhXefJM6xA6PEguzZICqHkY52qVFYHYE1fiwT6VG50PF5la9UX0+Bzt
qDnmzDhV3vb7LBzuzLqLiVznIDyOwdFzql+aEYGYGFklkYsouMf0mA33JcYsDu8afEBB2BZ6BTyf
qXk0bPo9kGmOVI8by6fj7LbWL9R0ig+J9YAIg207M00Hpig2ZZH8irS4FmX2mNjD6xwgG6An/Kv0
CVsmLsytOueA7uJX0vjpESn7NsNrZ8mm22Amag++IvpXA/Gqok9SgVx4M8WtA0YVD13gIYXEuW5i
c4SaP63yDvdKWwOa9pHyM8g6h8YsbnpbPCPK+YqgVW7DcXgjgpIZQPRsAL5d9znuDPNxnmgUOIg8
yFsDAd3REhhpt83apcWXZcD+kM+mVfoapJToDeJa0pfMd6uZ6AgVH+zvrvtd6OZZNpTqIiCyJGkv
lehvupQDSKmLj8SDt5ib755OUh5JBvxpQ2Jd7cQPg3wtjeww13F6iyh/3QdbEwv0OsXQ1bWg88X4
OUjzvWi6ezu1X1qTQnKI5Q1Sa0ih5UZjQeXc/oll+tFsUPu0gwVGlGxVWaKZNZkluKrnIGkad4wJ
ho1Fz2Ub88EavV0irCjuiXXbCl28TJ1T3bgj/4Pe0I2pxvu4Rv/dh3DxZ4eAXwf7eAhQCSsfhExT
p4+94TFLpbWpu+fAp3WqXLTHfpa+1SXZFUlVU4jtfHx/Ef7vatc3sHGwt+AsmxamBGTgIYtvVYyC
HQ8QC2SjoULAIdk59x75fdzZHJyt2gI2aZdvvk3jY5peQwcUp1VGJ4AwBb/PrrdWf1EuCUc9QwQH
m/UmCQDFeKbJSX4KseX2yw5K82uMcLa31paU2xdSU+DmxjSN8jckj/VuMPhNdEVQr6Mc5fmxFd9W
rf4ppvTOJ91+ZeXT3YAEbBM3CU1c8wtBY36yfIwuDW13bk9YHdLZRSm296BQ90acvbiP9AT9A1hT
CMiEEA9ER3nleF/p7jJnqtp5lOSS/Y7ycsb6L5yjzBnr1sn92CzFzRQ+DTLdd8Mg7xw4TcrChO31
7PFGhE7OiZujWSc/Zpke2vYlS6sPN+oiKFv9hWi8pa+0sX33vZIsNzVSzU0WdUvjuOICS/8QWOZP
MDICsmoy08eE3lYOBSlEK46wbqd65xEA/UvVw2ECE70pFIerohbbIe4/VJrTUBn1bddlxa7oO2sz
dwiS3a2ZgMDwPMfb+KZ8q0yx6SnVNogMnxODLq1F/NNGVIhd+2GCADei3kL+ie3GLXBX598JU/pN
7LnWzkbBlC5SPDOfvolCofDo9FMfz3x2NBFWSDhPmeXMC9AVx/KCBnNBik1GZa6gzSvzOfbQwdHa
NjbSpftsTQwswSYs2UHi2MFBR4awxVj3FRIlFQfuu0O8L30XegmD92LQqt9XitFjCT3rBt9zUaqK
JHP+9qZsX6rSJ70VU5oICYd0F7pDhsIZVyzq5ImQbkfUz04NtQQrZ0+eZt4nwU0esW8biWBXUo67
8ihGAolqNYiZ/HZtf0ik9RWOE50tCXewxnQLiMMFe07fQF/jeDyMSUcDbKF4TbFd4xCvPurK5YIU
NaEYqfM7HNXH7JGVU6qY8R7H58jM2SKc9PZcMpBfZx2bQCmdX5P/noC9sDDTbMBqLQYy6wlcb7LW
KIQ2Eg3/RgsDdYy7GLYsyHE5iUcdE0ENHm1DoAOmvwg7lhdFr73tqg3b5ZFdb9rIUBznxn8Qkh4v
Bgy/sfdwJsQqTNLbask1Y7aBlT7znunpo3HsZm5NU9AFH2sCSqgVSBYEhAjQlIEd5WTt/tYg4cnr
IavHxFrHSJw51bPOCkqYBO5/C7STTmDnXDv57ZT9j8OF2A258jZm+qvyaOiTWrTOUFLEAVpHDob9
2h9gdhG4ZQ8qY1EqsJ+Vxo49JKCuRVPpmZrDkq08XG4MFNqC6KcQtQQ6bLnr0IGtRViI3SQZXkrL
2Btla0KZcC/zUFt7M4SuUM5y3fV6bcv84oRv7tieQaOcFEC9pH4WwQ+NxYu08kcOsDHMCXrLKnO2
iZM894RG0sWJf+MpebOITYKX2BO3YJrERgsACD5x3VPEPCiOK+tgCPlMNFmp8pNb4mOpoor11arI
bOB2TruFd1p/FD2r9oQ+a1Co51wytycU6XP4WYdIKFsyShm4Rc9F3x76ZUHx8pNo+u/QmuBf86GX
CTwatDsr59urxKdZSXc3xMmPk1jVfrAMhGN2Ch5j5szN1nHOm17d0eQ8OvgCbxCOYkIODOp/m+Zz
rTC00iI5MzhjkfaRjGcB8Ozo3XbEm+YEsVND+YLc87H1jQ6H2INvts1utvofS+MFrVNSOewCKUrF
zZYtYA70IMh/1NFz3e7IAGXmOvHL9YNG+ZOb5AnAa2RwFUp9pAfzjbRpW4RfLF9gxBcMzuKe/JyX
rL/RXTbmh8XtEiXT62xmCHneO3tkKAopy6iOMeQkO1f7KETUVfknhBGIF8Pqhjqft1Pe9Jgt8bWA
IQVKbK/JEJj79OKzkPToGHOY0nJZ4LF9zsGh6dPD4OfvNVVBrMPTNKfv5sySRD576b03FsfyMYCC
IaOvVLAP/aoLdaria/3uVOHFNF9D+cETdzOyC2YwgOAzMhn0b5DU3FEYbZKq+VLAJFqSHcdXDLME
+PXDsz/oM2P6TeUtggreItzkfize6ppPoec44LTNCZRDamfrHNUBmwzVqbHXHephcysLf+ffMxvZ
Og5Iicy8Unh8NIO99YJLQCvTD+2rA6mkkBQMiypBaUYQfXAKsiWSNX/Ewa3d/ieUjEEHX06rkQSf
0TePKkkOvRW9OhUYBwrVnk+GE+l7ieqaMn4le2sfufopbNObIkXHWV96a/i2zGeTuCNWk1URp9sk
5fGEOmqrh8kIOaNMq0h4d31xN00cgf6EjP7/NNb/NY2VCNP/84/Q0/8hjbXp+vAzi/8pkZX/6Pfn
krsq1L+ZHodYqn0GIJ5hq/+MZBXS/DdmoBI6kCMt2zXc/4xkta0lx1Ut31GW73nWf0WySuPfDOTy
Ft9xbMtXpLX+4939P0SymvwOihHyh4ola9ZR0uTtGZ5l+b70KaENvv+XQNYR+d1sG8ACQh8Wd199
MzFejeVs37dWp7aZ7T+xHYotbXSKx7K6BmXvHJne7HHPPBVopqizsUN6mNYrRanzl0/zP97vXyNj
7SWW+W/vz6b1aBi+cgyXd2kugbJ/fX9VGBcRKrO1YD67C/uk2bWGDlY1vVJmVAQheztO74ehQcvA
MDm5NqHJIysAiFWddePODDHzeJki6DWamR5fDrsNjMin1MPnbXh5fe8UxznU0Wlu8/vaK6Y75Tef
dSkZIifga3P48dshxFxplNAsjKLub8I6/jQmU98VMgtf6izBTbWo+aIUgos0P0OF9NQHZH0ZRinv
YNJuh2B8kPGY/28f0d8zdbmENqBJaXKLma5jm0uy718/olpNpetYJdp0LvZuWmLm/7xkqsOUMsLu
cUa6mapdNGx2kL0atACg5Y31XtGMA0MZe6c0SfYUAfoUTdS4ZpqFJ83YzI9jca20eGsdYu/T3gqu
rujvZzL9nkqF+wAz9b7VISSIqiJ/qig4AnlJuWr8aLo1447Epmjv5o33OvIu2B4kebLZ6L7OCJIR
RKF7lh5FlpQG7jRZPUzLIOZf30Tu8gn8/SbyLN/wpbJ9y7GkszwEf7mJ6mlq8zCS1F8skRrbQ5rR
EUExMT7gCwnuho6SrneSE8JSzhQMt2loGyBuRQ9Y2e7H5OTL7twNJMrTcd6ZPaDwINXhOQMHhL4u
Pauuzc5Rbn1kiUZes3ypixEeswlFENu0cbV6P91ktqh2cGmMq15eKIURVdODOcw+El/HHtKrT0li
MWj9mbL24hRDdW1m43ZcrPJ/7PR/Xhyz+o9/qqDaEnZpn4I4te+a2ZF30EDiw9g1hzSqSsCCXkmP
ugO4G0p/1wEuTLwy/XDACuzsPIX1Ix2TDMJK305xdBw8CBnD8q8/X4qjkOF6Hyc3kQsqaEzBKS9W
+a6qixPzaSdIYNqnoX1XuUFzG5RM7P/15bOWUOi/XT4QKdLi7Gta+Epd9U83uEh9gByW1uvaw3pp
IYG7iyL3wscyrXz8TPvQKAFgMaR7HmVHTplXQwNqGZdGRrsNHB3uOJQ7j9kIRrPrvId6hr1ix9Md
+S/JbSWr9K5NaW56d9kw1C/VElGXlqokpIKOlgxxHteLR7yyx+T/ppz/LeT8rwuc9/dcep5e6Ms+
G4Nk9LL8if+0wOHqTRUttpHj5/hl+wRZ6SLS58Am+BDYyDniZDOYGuTgCExyKmigmPFVqOBXFHsw
KkUQXf98aR5cEJWql4w9+dqfl1wtuWxk5W2CydhnQsYkWZE/MySpvfGCNHkRbanQb8Xb1O5thm+O
fvjz4g7TsRL43xllTA99Oaib2uJE+OebUZNND9KNaO+zA+xJclFkWV5y+EkX1ZBw3/mj2vz5558X
tyHtqnS9EC76RPA2VNZ1wCfzSSr5JZ286BlvyrAvJJHLCPe2wvfid2+iTAzG+mqYfXkxZQWnpIaA
pARBEo1PmKIFOi4PK+xWRfmclVmybUNpHTEVMdDKsoWUMuenWXJybNitdobbPygwCffoU8OXEFdW
T+fj2id1+ILCbkvn33kY7er7X9+/zv9wiVmklcXty/V11fL9vyw/HO5VbASMmQbPYUDXuNcQpc5T
OZH7OLdvYeE67+GMijVKkBOXLllyywuDOyQ/aJfxA99om+HqUCTzThBaSOc4ujre4N3+ebHS3LuV
mV0ecs6nqCrDejNk1ge2um7vJ659mw9NcTO53SluSF6ip1YfVSvNt2i+r3rfuu0VXg7i2vEY2SSB
hG7/EmZMAHDGfOWlY3+n5bFr5KGryuKMXofJV11to6Ql/1gcBaoIKCY+LeTJmIMbGr7/eHFrtfnX
Hyfnvv+2HrgWvQR62cYSWL/k1f/189QC2lhTotAa9TZSdn+DaZVeJ2CbAVhMoDJm9kN3jIgDTgrH
eciWF898AipvXJPBDe96rz70/OTTf73UY7epdIA4tyMWTVHUPJNzvS8TZb46NU02LyfcpADrEhsk
jU7oQPcsnjcDfTQ0XtvQASDp+eX8gILI3QgZADjWs3s27er2DyyDCAhCYGjnrzMU677JIyJ8LCMo
QTE7yG84JupACUXqxeI3b5cXxxrGdd+iBqsZMNeLm940p/Dozc0VsWx96ntiJg0zMGC+w3KqRIUo
ROcvVqRPAt/OBfRiB1C0v4lrDth/XgiHg3ckog9HLx2hoBXnPpXi3M6SjizOyC4LAPnb8RWWMH66
zjg7tHy9djIPvqiti7u8IIRCUt5JpuHl3O30UDj3eQT2OvGr/oop3dj4lSCfuQHjFjA3oWHQZFhK
sntnmQdVzoKmGOzxNLvYxtqsKD/GWL/1lW4edFgV58g36vUc2MUH0qgnJHnjbRtNyfXPSzmD+4pr
6yZvZvoDgeucxkni0k7EL88oi1//+q6T/+0hdk3X9dl/LOlZLgPEv990LhHSxYQ9bR01G+0M1QOK
oOrQVMDpEi742ekt/Bl+okmuAG8Y5f1AUZkeBwY2J6mzFhdx8dM4OeaiCB/9IY3d16Dw2dqb6JuZ
oNhHwr4W07VMQ5+kVFLLW/qND/Y0jhzYkRLFk3/75wVA2LgLYgtsX6SG5wq1ZQOl4/Vf/8nc/f98
OnApvKm8WL0cx/IpNP/+R9d+N/aePaXo6Njrp/Lpz0sGYhEqvvUwAik+h9p7bzOH1kMXqXWjvPxo
xtSbzkA8hINK9lYEPjrIQccvHvZY3L604/58VwVqOGa266zbUUYvOgBzh8zAIfVkNxFx/uwlEUKW
dtujCH4YjKyj+WYQONSVZMou/8S7SihbFPlskobzo21pQ9Vlv5s679KQvY0Cr+XEXkxITDq9LlBh
moMeCZfEeDU0T3UShjSR6+8EKz8lYf1RpnfHNoq/vRTpjEgnOmj+R+Dg+6rnFc7F90n6by0V7br/
3Qnvp8DWPVcI0bUg8ylKpw8t2dDoga4zHCcE6IyLeWv6rMcY/4ws964Cca8lzrlZ2Xu/DK01g2SC
7LH3sAF49x7k1vnD76CMTwV8NLrUXU4WSjO8J41zSN3008Pz6tfILU1GBZi70Ugz92INl6RoDKN3
13g4epxA0POpr/E443orovgscjoeCdOuSIACrsr00XSYagw+VZQTvCRx8taIJ6Xqx2Fy7WNiQ+xq
CrDgS7LSoMZXUXB2EH22TuoO35sW94mHqL43gMvbuX5O7KUvtMQnjXtrmB8Bwa8S8Rz5wHSjwicj
sLqmbldtdYjE3ETVRzVAk5WhWokAaVWjZtzlTY181gz2jVW8IkqVCNJiso0zCxODU09MzefsYPht
CkNKemvJnEE28b425c5EzAYYBxWMqJ0D2ZOMYLCj7mQV/jKA6AnX+66VcYzJDdlZMWEjZpcHx/Ah
8O12Z2eCweGAHi9zemNrlveceVid8o3nJjR2QcjnvsFgHXeq1xfOMYOBr9FB7c1mQdg5ngM70xAH
ixSfAamqM4hbGxPFTeFgvO5LSMrgZjlPr82MFBYQLys8x8iiKx3eiio98Ze5W6IdaKFb6L5rgMto
2sQ+m4x7RgE/kcCLM1hhvIuitCEPtXhoeuMJbhC4ombledVBWWhc4O3XeoCxUTk3kU9rM9Hq4lUT
fd5WLrNtbAsJA0Fnssw7K51f5mYoti2wPMRlfJ0N0d0pVr2DYzGr0phBbA67h0E7eosWX8TFi995
n3npExp1gOdxVpLRSNcZ3V5DqXwiV+4na4LT6NjRvaZtMDUUGKPN5USueGbyBdLWisTFnB9rp/ii
2b1PIsTfM0tIi1QtCH37MM3JDiMGsg/zXGmfThhC0ZYOWQfCo58xqjCUfBGG8Snskb0ofM2wAUyR
cRjUsEqf4shEK9ZhjsHBek87+l6bHgbqV+ZsPIaV/z43irDeSSxax021bFTyIyHuIMJdLVoigMep
WoeQOAf9G91d+Z7zxkeNtFKUg3vNb0IUTff5hNtlxIawsmoe5skpH6zU/1TpjNd0BEVKHwPZY4ik
LBReuMk8nDtuLMzzYDCcK3W5Qp8/PTtxcoCHzYzSZyOEzYqkajSsG6MhSdeU6XeVRjZRjg1QnrxG
CxQodztO9dUvSWhUUDhjO/lqseTRFCYAGF03pjnSXaeBU16YzSumBR/kYpF+UmUvc6Uu+U1wM3o8
gc2oD3nNk4bTwdqadCxWA6Q5oqZA06a/SU1lwsaMce6KbVDkxt6h9+gFza5zkGXgg5wOhA+QgwrG
c7Ro0BJ/dM1T5iChPQMmz4MPZrbw9ALmyiNBNRR/L5Qe4uyPpjhrl4SrAR4I+37sAxxqDRJLEeS/
BW7j3dKCueOC/yQZ76sFrrSqLUEwHEkaneivo0Yio5waZ2azh8Y7nF01saZbFRfB7w8wyIELk71a
O82NyvYAHOtVn/Jjcjd4QxHVHZOp3mHlYhoVGdWmMEoDsGD33Ab46VKrAgBI4p8hq999fPbNh3hS
P4yGwl0cQ4QOG3ADZo300gzyc1PN884OpteuWkJ4rBEdXDCmZBmMkFsbnlxTkJg4xB2hoKD2TZn/
9rw4e8thX9DAYyIUz/mlkBenLZ5xhj00lqr3IW6Itr/G3a4e5VNRWsw5q/jR7ezbEalZlSTzcbDm
du9AX/x33s6rOXIkzK5/ZWPfsQGTABIRkh5Y3rJYLLp+QbC72QmX8P7X6xRXCu2MpJH0ohfGcNoV
qwDkZ+49t23qeK3HcVga3qgeQ3+8B1aKrxD8+Z3ISMa0fO7kMG3J1ZY4cDOwYShRMgQ5m84eDygu
/IcgQaSbTSgIcwhtZI/bGaJAtF5XQ1LuFey7R9yNZmXJx0rcLEEOU9IbejkH2VMykcZBcLcw0vSE
2YG9eWrlKz/fwmPwVwyAzI1tsIqOf+NXqXZRxgNxmGO9E1V1LDoyuvVYmKsAefiaW6EEDxsU/EfW
Z/6mHM2fZMvVj22oVglX+Y3D9rXqgfUHve+c6tg4ucjvH0ozfOptfzhDUtOrLkm/yggjXoDWYsjq
ZuELFnxJTANmTuOLpOVaa6f45XQKt3aSvzgDCXF3zSeZ1B67Utep2MlIf1m6zXzqbGPFR43930Bh
1rGMGyoIEBUgGcfFZOMKLL9RADjdLxCbUBaTY1++DwN4jLwJfppVt60TiHBhmnM+FM0v1njHnkkH
KExCGjTiXdJKGGCVMbo0GYXrMudDmTFSLYc+haCOe21bYNKzSa3X06mje17YmRi2XquQCYkBLelo
ASQJr/OY31JzYpGHaderET4OSHaIGn0sRrB6U5z8TGbvUieGvw3IIyFFCzaym4tD0FQzmtfP7B6l
pBLS2orRPrSpnP/9izV1HE0cfqX2s6NHIsYlYuUfJJ0+ImFnCpkfVNrrQ54J8tpa073vTP74SBYe
AocAeRDHPqFJyHN9E6MIWqHc8EiTZoC3LLEh1gIputdtwk/MgbhSe4Y2eQ90v3P69ySb3v3MqdcS
es82Dkc4vcOPUCT3qYXe9cW9xW0MtCOGmy/qJCWUnEzoGDtbhsulCWAtoFR4b8q7IIfgcT/zkGcg
EO8JwmDp4rjtvO1ZNT4EAvdi35Xmvi5mEuiqJw+90KonIZH+noPP46z3YzJIWmOleckAuVGWgZr8
ybTPQ4bLM7OefOwkKemyOicXNE2JMMTBheEgBIT0jvXO34rGypa2b24qTwyYLdF2gDGD8VQOlzIB
/tnX+7JBHdO5JuhxNJBqas7sD5lEz4jPSw2Sh/S0Wv2IkH0lAHkSn/gum3po4DdMA3XM5PqINeG/
+FhPmu53rLyt0Qimw8VtmNMbS1bCpwPnJWCFjbtP4ZmWq8Ez/tjtDD0D7oVv2wBRLR9rc9mjcKzu
E/hjPre4mwkaI9x4j75k3lpj+ysc5TGi7lpgh3wfTVnvJjINOoYHio4ma9A2R9O8c7P+ZSb0LoC1
kYB+K4XTrrOqw8ffo3PreUmsSFbzjAaqNFZGmDC/wnK1sTBZJQKZRxUjJIKAKNZpSavv29yS7Zyv
vD8SZzFPKKwD6NKhfaEGB/kFS37oXH83AUUEfFyssZUAuSoBh1I+lQmEYybgYLyAFEQ3e6xxYee9
sZpH9Gq1YxDDm9vrwCKMop/DGISIRyREBgADyREaNP5oE5KvPkmXoGXs7jMsomFCPzNyDfZKjGji
sf2mibVK5uotDvvjkAX4DchJ1jEphB0uQbcJ4o0R4CeFtfaYGvbbXK2Kpqu3JAs+FjmfmxyajYTI
STIoo4Iu6fcep9SqMb0Nt4YL6JsMBGFUPwbpkd9O5AzXNrKwSoiO3f4uMeA6WSlXuxGySZzM6Bd6
hWtWlOiqWw8xbll80pvywImrcWlrClp8G6AA0hyZqNGs54Q2IZvq305UpEuLV/eQElbYD0foZOcZ
TgM2ljhc2uC1TvNdZZYTLuBxNNAFIcvtzYr2bZnzIinjC/Ds3McPwiKMBF6ktUzn8Qk117x35uZx
lBjN8HhgviXEEhEadaFLjus0f2prIORKdafK9VdN0NyBwFG78hpEDj7yNTSO894zoYVBIvqYiDTV
sDICfQ+EYkUdJtJjP3Kn6XUoXAO3h90qst3UNy9llK2MKZ7X+J0R69YE4Ym4WzYED1jGkO2NWjvY
XasfTW7HjKhRB2sbyTNshcdw+kB/8phUGL6JP/IXBn2BZ82fGebEVW3beG7nY2yPMQYBjiK75H5r
o3OtgMl784yIRSLfUDBJV1qdgMT+jif8ddoL1qZDDno5+mzoAUaydIlftbmlrn9MXUcBqBxfBA+V
csz1qs75U9JnihY+jcj2SSy5asiEyeRc+7jEMOxFYqO9dHqYajpgPw2Gq5sbuz5g1J42R8uyP23V
7yxXe5x+mPHbPNmaIl/6PF+2NfZQelkCxbsqBvFQge7wDW4g96k2og8qcLbz4kfI0mfhOu5Laott
2jfu0qjEYz++EfBNaA3pq2iJuC0MVoz4Xtj9M0+YMDtE9pEwKGtThN5Lp8sLCtP5d0YYRe6BhYeV
eolaXkYeqVOJ92OPLnA7mSfT7iLeVAPE5oN0+eFGsGz2HNfwMj1/h/cKeAlZC0izVhxzr00pPrnD
4mUX0M3CbZkWromIFLnOZ6YKSvNhMTtInnCYNmXqr7Mu3LtZSKmJQguYFcG1Cg9xF72nZbYtB/4C
o6P/bg0UbsXAfYDfFU76/DtR5TsCE2KPhu4IYwPiUEgj5FmENc7iWSMvqQ1z2Mkwu6XszKIkOogU
mIi0m3QZuWArQzW/TYVzG2/MrIqlzYG8NzzYi+y7EEEM1RpSMx9QP3C6mh9W5Z7Z7oYLGfK4mjv9
pShJ62ztqlBv2qH/VYiRJPWmxuVjruM0b8/2RXYIzpkgN2sWG+BHuo6HJCvTnWGwhcBXtDGKyIYS
UjDz6GkslXupZnMl0TTzgke8Vjzz6gS5TkdgZNXTYhUK8mnqIL+3NRlQfe1t294/UtQ8hwU7mMnu
Vw3Ww1XHqAc9cRKzsHGrdI0e+Dmcz8AWGQ9McXUoB+ztKRQyNqLJY1oPv/sBbDAcWZLuZLRIe84U
vC0HamvM5d2fRg4v1VjB/JUxjof6T4QzYpPj0epD86Mp4oOhQXbi+WyZPpnEFFhwKRTOgYfSBTs8
eiugugeuVyYCBvJhOz4lITV/FjufzpR/GmXOogFKbOBzn+EV6Wd20Sw7QDqNgqeSuHgjOWniHh8C
a2nBj7BuMacstZxtlKLqiscxWfZ19gJkG/sutq1VijuT4qX3qB70cGd4EZ8VwzSfuRwNs+HUulAH
s8MSvkvEDnut1s7XwiZKmN/IP9en19pIV21nrQcbBq/Y+77Ghx268zIkeySW6P0B+forz3v5JpZ2
ExNqs4D1HJO443WkwEFgf9Yh5kOvgxcU8/fMBeNvb7CoSKlf64FgAPra+3UClRpK9Y57CBsj2oMj
eXGBUQoa7BTAmCLdkYXbouqRP+YUA6uBLbNvoEaNx4vK4z1gmZEkKnPppowI4DhMizrWf0Zq6d57
N7zskEIDAk2JfLl6JDLmfSDLkXpEXdrQTdZubX1ldnBBJc7VNnXPZhNV1NSYjUKd/WhQJQUalJLD
qI7POv0RRY/tUPaEt6Bux127CSax5FZ4TYW681p6VGeZcxxbgVQnphgltRlUgRXQ4gHEd+fwJ9ub
mjDkKDpWUYiS1H1GhhpfrmVv5vuyK69l3JwMO08Po2pP2U84Nlk4BtxsuF+gAC4iDwKhVyfYp+Ef
5epW1NYN3Fzc2eu73Eoz0+Cb/DMOqh361W0pEMPHQ8rpV5BNUwGl77V+nFOBBdoS9CV0s9/fpSMb
5MaHU9p5G9tp1Bb5ug9eMijh88HWRSu9vK+ObJ0yo1Pxa1k7is4tuSmfQEyM1zbNyT3KIQKbR4Sa
U1SMvAlf9Xr7a2xjYw9WidD1kFC4sNoYLhKTXqJkokh2RuT2dbotJFFVKdGKEJXsB68dnYex5g8V
n/HAWIjXVS2ykaQF7Bh0pBVeS+/TidgAl6QKPNigrHSl7Cc1kABRM9tgJ9YjbWQ7mFDZjIP9Irz6
DScXA+AAgjEI2bsXhEouN78ajfdmFARY27MN4KonhHM2qyXj75ec4HcE6t5j6riboC/WsFTnrVLr
tnmqTXM61GkVrNoIKKiRMLrovY9N3BTvqal+eijAHxwjuwCD8Lnco2mhQ/vJjFoSnEgQJe/1PUSs
mWT6YrUYt4MhRZ899OFWK+/YNc3v1PpT+UpTQfMQcYBp+7i6ZBYBRu95RCQoL9J8WgmTVqis4lXd
tfqpjaMN0YwYzR6STu3NcZI7t0G60kOlTkcb8d1c/4BnGC2PpimY4d+dP7auEfnnvPMNSUOReMk1
utWx88lYsDx5FiNGtMDy6IQmM3xI9xXbRVlcBIsQYN0b2zWeMQpRQsbZqRzovZAerooOWHYwM9GR
HhiB4gjusViEMnjlIOUpFaWv/pDA1HdKBoEmNXbIiN8fq0dj4imWj0yTGB64TH/R3plEnGkMBg8m
VnGex5Q41jAvvLL5TAbTPAz3ZjBp3Y1Hoqli4vLgs17wu+g0zm22ngUZI3XYuOu8Bhg5Dg4qAaYT
jkMrPyBQIS38bCRhATUUzkPA3mHrx9WvImsYETfw+qiJlfXs3C0mXm3t0HMD0MyCZZtlNeVsurU4
vB4KG/gWtoMvUyI2RJeyZRBAWvgg6l1iud6DNsqen238xDG2SxiUL4C1oRZQjxls0g4r+TEW6VsG
q7nrM/VsinE3IMnexQKBYGRWH4MRjrv2GS9SdYqWI/OyhSeMfiMHJKtku5wjyyKLAccsV+JXtfQC
PozUxP3GqevfFVtfLDHQV2sw2XAfDDPruY9kswkCzn2N/d2sP3mW8Q+zmJ99IKZaPk5WvE/C+Dmm
IhklF5Ab8uQcWm7ArEY6VFsd65agwOHWjw8ara/Vx6T2SmdXje4HIVQOEvbZ37qzsZFN/ZPjwMCI
bpApZRmLppHHuuiCDcvCP60xf5XMAOFcdJ+WRY2s44SguuYyoZfZN2ins4BaKb9DE+he4T4Iif4h
lqcMoOgaoMK7384PqkhO8G8QVc67OaHxStQJ3d0ro2tGHAWI94QZ3VD7n3hm4mWMTXlpZQXYYdYf
+4DxZYtOGQ2najaKiBRbRsUabnmyqiIrWaeAUAv4wY92i7HIIoiDvOeShcVzGHQwe+lpwlFfUZAC
tcoufryrfUoh8Af4D2uVo6ICYNR8pY3Le5cxyuKN3PSyecITdycoAd1m0fKijW8mNm5jp6v+sIFQ
DyFhWMod7csgZ9I/hf9Hp1inpfXophKVa11iWvUol1ltovupItDfjLTuNB/OsvCNgj9ElY+rIXSz
k1/Gv2Q6iU2Xhsxv7s2K0UxrfgpyMWs0eK1j3QZZWTcrKTY2FTOo1JH1kqRHhwJSoF0xp4tPZgf2
CnXl+Gh3bOu5BkQUkIM7GgvUiOHZpXA5S3PG1JTPwyKBw63VFBDbYLZnAmrpzVRxBIRQnw1JdmA6
0GEZr0RZ/yHZJX61Crc98uAm+bkOyWajcsP9H3y5UXIAP1wfE8B9NRBjmOgI4cEd5swpS8p2huor
5fQ/jaE45N6U7+yIrJAhtWpglZa7sIi3+JXgKCsquGNObm4QeLtrrJHWqXaZCcRo85e1NIfTgEv9
CuNgWVEVXstiAya6ubIoxI1KJHSpc4+1dFLczdsN78WjRyzDrlVe/wigZ3iUrVdvW0nN2iWfnW7d
S5LUyTV2Zvcwu9G7JKj8+v0l6QmojARNO3SXXeTF2TmkYL7SHyB7IE4BgmDIRjp2G2ZAOQ6WOCJ4
zCqnJwTQzqXLaCWsjx5Vwx6SVPyUwqF8MihkH8Y27Lb3XxwyLfaG0bCN6UmP6ysc4LLErcSsa1i5
XQpZ8O4PN4amWftB2lyD+5e6EdyD0XA2U7e+BsUUHvjh33VL8KlKTWcfQ9J/Dv1fqqRnZkmOkJzj
7EgmtljWjqiOSK0Nb+jYPYT5yfbHkznb/bPOXiZZVld66uE5Mh2QROUcQ8bmW3OGQmaLWK+nwP9d
dNz4C5NwQZljlBT1TaTFnzTIzaOsmvomc9tHx6iD9fcvqrbiqa3m2+QkV3iLwdtgWy0D6Upvg7l3
bi7gR1YY5jqUlKAAj0ZADx5A2ljkz7biI6QX4amsGmDFdmcs8NCLsxZcLikRwu/FKIs/dkwAD8JG
fYpcUEF4+byll6jxHESga6ImuswqaVig+59Of5eVs+FaVLXc1qmQT7lgyTH23u+Qjvp+6Ahums8x
i36oxOxfaie20Ab4T4k04AyAdkE/hbEFb1q+uc9PjxEMur24a/V0ZR/LRJcIZHEX1GTs+oZnXiU6
e0IXjR7jcUlMu8OW+CgcJuXCGPZzIm+RciDAGi7aoY7beqzPfsJauWXpuuAVT5uhXTEBql/qVlXP
d5qFZZ26eOrfCissUFKeIVBnHAd62E+KeF+rstWhpW7yctTqMcqxZebeZOKQMFjQIEOL2UKTu4KB
L86uESKsj8gpSY3UPhlZv1MZbz1vCp72Qbev2rUWlT+7XFsqXvUeaylBxIsVluGbS7m1N91CLmL3
T5kIKIBJYVzTpL5Ng2HvHVKsGbqBBWqdMjoyXnnCMGYvQ3MkDiUe7RNyW2tJaI/gmWeR31dlBRKs
fFO7UOoKt642Q2W4T5OX5Y8MoNdj1WLK7u65aqV/6DEnuFDK15Ih0kNwF3nYnYItrquVntprPX0v
UmzWHrKojs6s3X3V8diH04+AFIiLKeRBB+w9IKP2ayc2IlSaIkepPP/g+Rtu/dQH6RwTYeaRt6KM
QF8tfB/b+r7DLLx3fNHezi2RSJftKLgTQPBb4j2hXDgXNfzMINdyM9Pzb5qmuqQtAhVVR3+GxpLn
7y855AO/0sZ2QiK4CuUXUeocpthO58r/iQmBQhgOuptLVrHwgo5wd+AEdPWZWI7VZAdqP3mxu6oD
bxtw4AEIHLqN9LhQS8P3Mb+TRK/UQBLtA/IX75ICdN5x1mFuoUssI1QwkzL0lhy6/jgDzFkaIi5h
PJXTwTd8+GFeTC9Q3aW8IXQn4mfaXaz9jSor55fOnWWJ7VpbjfmWWdN0ZD+ICCLB9OkW3tJyEoCt
9y9FjE7aUG91r/MnXytxzW1lENr7rhCyAJzOxD4GPbO1i+aHWfiQ03TyW+C+w3w3eU8SReVDEdwH
OzOD2sZvjzm5gOPcIHWEJOqltkmOGqOYqgSKiCErv3gmui7fhfZlZiz4abbqTztofweP1jyU15RT
WQzZHRsPEUtYmGqmyc/QsNQSWrUmp0F1SPgAc2n9lat8O6Xz9GinXvkSDsZvo0KrbiTTmfCxYS/T
dFfGgJ8zwJXKdpOTaZDI2TsujtncPVaykWcAo9yiU3mao/jFadnwDamyntIW+xsUpPTBcCRMiFFZ
mxz4wwlrKy66tGMW3TkMQJDuoowAd1em85NCi3zt5XioC5AM9r1BSa04IgpDqJOPMlFm3cqze3eV
OirEPGfnzPCIinIjc1imPKE2+GWmp3kUu2gu/bMaG3hzTdYeEzg7hCsO6+T+/0cnr9FBPIgmFZes
YJEYNM7MbB4aSRkTAm/hCl81EwZTi6byRZX32XoihuOUC/8w1jYxIGXPgqIRxlZCu37NBCkZkR1/
LlrXGk5WOBE2qyp7YZk+FKvM4KbspnQ3FFlOyA5fsjBh2JDbrFQHBLBBh/JfJj9l+NJZmkQ67bMu
53kOHwv+JREBRBYOpN6trSBd91oFt8ZrgltRfdhs2R7FLK+zxSM+n7ts3Y+lQPOMlnGSADgSR53p
5ukNqyp+arYz+3yVORYQzd44Weaw7jrL2RtF6LDSr19nttybSPKZO768s4M7pk5Vro/SxHiIvGcx
zfpG3lJ+yBmRwfPuECEKQWps2pWEICYlIZN6aze3SI/1oUlD9LOmehtaF2RZpJ56zCB/JI1o1ahl
njdwyGfXXf6POgde6o4t+veZQIyt/cPsun3OSn3phRqb2N1BV0qFwNjsNvxtoJo8gy4OFvSLP5j9
aoZQAclQC7ggJISyWxgfBECRC+dQy/MtH2/BSJFS+yRveIa3JyDKvXBfwf3GY7qOzS7c6MyfVoWY
mjV/QB3IavYXSdv6N68PN4gaSIDjznhVMzTExts7hfeVBdNGj1EB6RSAC51cuRxGHypwA7sj60gX
rn1Ps2TL+lM4rrxePgcsG3HVus9OwDyqVvEnxAGmgCqvjxX4xlNnknthqe1Um8/aImNpoEBa1O+1
H7vr0u+sGzQZHoihwQx2joM9S89Fi2sCChKOYmEyy16kYbBSitERqgoyvDPNrC5MksWM+4REA1ZP
2kIRF1QJexEZggHN5tJ+DEZCM+c2crZCq34blngnK8CNF2Rv7Prr9vz9nR1WFiRmU0LwyJN9EYef
wu075Gejx2wi6rZDNBcbxIHOgvlqea2CsryK/jfa0PwxoG44Eaa0Ij3SPSq75AtrpsVM1haKEtVf
bIRGF5nK9iAd96JEdzX92joHYTbchuRmR6b98v1N7jyXAXlnmbJvLvXxqXTvycTJHHwAatnRxMDL
03G2adwqfGqIX3n6ZwUkOx4Ejv/ReuC7ji9shxmBdG2sWndrwn+QblfQemH+ICCCyumgnmnMJ9jK
wYNPrONKJCCmg7sZIrZyONSdgis84QgMo2nnBVouSdjr1hwpxUNaQeHn8TIwRkOzEjmvOlEZQwnL
X0w1oUUNEQ5MXoqQ8WLtHBhI3wUba3T3PnGIVz9tT/QnxaUcCW7XVX/6/mKMLMPyETnN97dm8rOM
WdRr2+8PoZLLpm+abdFL74AoJ9rVcRQfAl84u4l4gb1ufrg9x1UHXHng9cPCEUn7rvFyfSfq9PdY
nYgUJvCJ1oh5U1IHc5Fla8dhsukQ2IBmOX/J+tY9QJhELVP0CFtD73XsahCHxQwhYU63MyUHLCP0
qzTNBHTl1PP8PeLD8YOt4Zf3FZx5QMJnPRQykRvwmu1bPoKMJIw8P5fDTMR0X5AIDUH02jEhXpJb
5K+/rzwnBqLWGiSRje92OCavrGTwb4yZIiXjbURYc/3+IgXFGM4ae10ciijLzkXYVkeClZatbxTP
ZYt1/Z+vn/9JNOx7qK6F73u2tF3P9qy/XT557BOPdJ+PkKe5CGuC6avYKVY/+3Q2PjoPbmSPDAfo
Fr8nSVqQ1wEPN9tmSlVis+EDS9Z+OkKJYQ94iiSYQR4q8WXyYQ45ET5dWFwhGG3xswCzTmuCcCIK
EcCV1nvQkGyXt5xfjW7uft9yjW+V0XTFhtyynEuEb2D3zz+yuP9If7ljcCQGQCnQaliBK/7+I5uV
hHZftbAAu6JniuoVyzTAPN8XwJEtAhXyEZFjY9NeE7ZgHv3cXZpNGD/iL04eYxPhWwHMZx+jhysD
r3kb48LYF5WZLhX1xUen7iuP/qw7eE3VhKVYFvw5FXnnqP7szfDHnJdwae2aPWTVICMtxkeHwvEt
Ep25h/34JlNzb2nC1/CgEAelUXCytUoOzATe6Ij08z+/JX+3L/nSBIgkA+HzrmDT+5vDR5W2HSU9
17IBV/6BQdKXp40/pIwRgm7cB/QW6oDeVczjHSg6//yPf/uH/vJ58K87kg8CebdjOebfLkGRB80Q
xxAPwkl8Zkb8Y/TErodlDkoWzERqGXvCMmZiS1jCDri5x0+RSTJsWrzy//xa/ldvBAMK2/SsQHJX
2H+9G3gMGkmh2DiHdv57bGoqe/DyPUQhEHAHLwLs4Yu52xaV/f/ZvXy3Sf8qyqnmOmqb//Kf/ptt
+m4H/ss3K5Io2ump+6qn6xcwh/a/W3Pvv/P/9hf/5ev7b/k/GJPtu1X3f29Mvna6y//qSv7+E//u
SraDf8NubDtsmrD8mpjq/vVfhq+7X9k2/w3bFIY0rA6Oa7oSs11e1G30n/9VSH7JdT3/7oMQlnk3
mvIE+f4l5988TBESRiFnNmAN9//JlMxW+q8eH98WNn44E6+U5wpe499tcVHDxiaEZbNIaeCWTSeT
Lc7FR+5vd1dV+qhTaxUo9JTkRZNDEQ4HWXmncE5J7Zj6akNYAXZg7FaNTCt6sQinDL2sy27SThgN
D8aE1t6tGhKnyfXSKblzFYvzSof+aywZs+XjG3JFtkWSQCadboUQSBzsV8e3iDDJXZPV36/Jxvgw
jxkEFTvbB9ndsEIryK6+WXmmB90pbeD3W9EJ/XDG8rcvkMUEN3sgGEe7RMSGiEAHxBnazq7ar8TJ
sIolEzBzOVLRGdTcy14PxCV5PVMO32csELIbpyFMQV/WddOuc0JJeczF+9CM4B329jNJDwgDAV2u
GFOhp2625dh4aOtapNuNeVVOgtJaoQTyQCN1DBNYDj8Ho/VGrAow9JHjGl9HsHLS3lo4NSYXdee7
dlA5vNlhT2WyhHUSF2svv2FOCwSXMoPzMrZPpVFsc/hUS/KfrlaOq7wYZuRiJO2Rv7VyHLwakVev
bOINTvM6zgP4dE2KW7hC3ROTq2OgnqApW3aNfCtxK6+1R6IuAZi4BhGERuF0NCUL3mEfMfg6TkV2
sWJJxuzE5sjLz2NU/7RiLh4srmodNuK5q4XJEN9nDzz1H639xy2CAodY95QWVEqxmLYxa4AWuUbd
Wqy1B7Zm8wjt2p9mFjw/x7RVAHuzeRUEX2nNatgdSnRX/sdYOnAj7Mxhp9odRV2hYUNf9jCV5nsF
8HAb54zJJ1FiQoSl3NqSuOvR2cGaE4vBJF7B1uhmRsPZmR6s3dYJ1LqAOSNEtI3T+ZSgkdvIuvxU
QtIFssrdtpySaZN+Tko1W5p+ymAiVGTIUMTsfttdCotWtPmi6pjZIKY7OhbeAis4SUEdpvMQG/Ao
lliIEMgx6UWV2ZJPHdJP9vI6aAKaQ0z2dtb7y6Y137vYj+ChEDJnYNVdBq4ZwhhfqtEm1cv0UZ+I
YRl5rrUEOMb7VLYPGUTtBfi9veqhWDnAksmQyZd9CWili6wNKT9wMsFWc9Kg+Ixgoy+tKMUc3dWQ
o0O9pnWDQ48dwATdSMbIPZKQuONksO3V1PXvdtdhnusEafbVT5Js0bubEtq8m332OZgMg6Cb++GH
H0PA97K8dZDO77JrrEXtY2BoaufNbByeI/5LOkc2HX37UvLORgb09LFEcxtm8WUcqh9h+W5Y48dg
olZRxSO0WqZPExmMWU6KVcyW1MtiawlOE8KHccuYNi6y94qF6GFAc9alpcBTmcVbpZ8qAuTq3HkN
Cd5EAdjgduXCnphvkTUxnGtNuCdLoYe+MKxjLT+bxGs3OkaoB1wGRjXeA8T9L00ZHDqiS3GhzbsU
+YZhOeG6YLZSIjM90kp4bbGfbajk0FwPMSGHSSK/LajM1ybgSkW5YBl3GwwI1RlBgMDQxTsV2uM8
qAupNd42MUgaKVHUs0LnmccEY1FXd+mOb61pFZlw9+ip2AL5Drrlxnd/wYrigyZxcOGq4WkA8QII
J1qX8d1BgbthEfYwnIMWOuHo9FcrnXsYeqgr28x8jdmTLCw80AtIrkQYptPJbKvPUsQjcOrpplNz
XA4tTUUUIcEYrPjgJuQh0i8h+EMUl8qGBQXBwiWwxTVZEbDXJbZOFcENouNncE3sX8AlJXwE1pX5
C7mX2GsH3ZaOg6UgN2OJLz7dan2bWQZc8i57z5z0NHYzk3YZ/fbqErJugPU5VO5DF2RMElm0ruwc
d3wogeX3GvYtqY5PTWnZZwK/l3UD1U4OOlgJ5JJPBTmXa4hY8VJgUueZqItV0iPPAo4fKcSP0YSB
VDparybNG5gEOt4UvppQYZjPEbbBJCwJESmVeWwN/4k5O75MezQ2RtX8dOvCO6cyhIHTd+8za4aF
goZHnAREx2q23p02FRs/Kt5CS9XHvrsxWE/Yxs5L2ZpqmXYClV7Ma2pd/CrWEE170VMLeh6BRsBC
mxMpHFx3OUF0rpV3Fwx0RHoPBwwqL1Hl6FuVGz4AuHLDkt9m4lqXa7LYO+p3m8kYV3WrOXoclcrj
pOebKQEqWTODuDoETkwdfXaq+i11wHKT3jpwX87Pvhv120AMoF6bNzNP1D6zwAT7Y3T2JNEBdfZk
kZuG0Weat8QLscX1kg/XRXyLRsq42Arpm3ROce8J0sHFxxArhrlTuUf1H2zUCsCUA/4xbV4c9odm
OsZnNNXLzDzTHJefwsGvnZHUjltqzZjeWTYlsPyxmskDxcG5xZltV5VcC6fXL2LWRxNDHsC7B7gL
XSZ2OeqW/ej9CqMRXDElynZqUxJi6hGeU21CTSPF59pyn2+NmpFl2007pu3uuvar/GraUQHS1Rt/
+JgMu5Hg3GruP5U/ioULevFkdyGhqNZdndTIepnUUfde1O4Tc0b3UJjCWlGXnPtcJW85aQqwOVc5
rpWjEE5yihxSvazxLciQoMp0z3qsem8mmFbsL7ZlxLirdZzoUpnRqYRL/YhkGMRd6zLyvn/baORY
mYGysynM4tTeU76Rt6BWK5JoOZQaRU/olCvp8dAKehUcBlhOG079j+A+3IdxMBy//0sUzsp0HT4+
E/sfvk/eKxnaYpPnKj1F/s/xjkJIWwC36BVW6X3dF9tATHIjMtfMyfBiJ1WPZ5STAuLNmuAdviXg
hu1KJdGqRnvSsFGwzUC7HsJiEGvyV8SJsZ75X1k6j+XGtSuKfhGqkMOUAAjmKImUJihRaiHnjK/3
wisPXLaf2y2JAu49Ye+1I1nD6YQsR8iyT+pK/4q9uGmiyFbK5jw3rbpF3DIlQnDq1aLYEP9ODBwD
yzUy+I3O9JnFvFUA3ETC2AvomNKuWpYdqBIp87bVbHmyBbpYV6xHVS8xHYYXqwhL1EliZAv4yy/u
7ZiT3S2vcyF9zzi1VpFCGGsly6ItI9RWpUWKzkZfNrQn2JOzH6iEHar9Z6U/JVO/yBXGeBb2CmNA
f/EUqA39ZaLpb10wsu1JW/QSps4U/GxpX6NQsRyq3FzKgQRMDktwOHBA6NTVXFPMEpsicZoblGYl
HP4YbKYfkDyFkAcBksQCWWrR+uJUWTjwa6vF6ZKb1YPlPC+jJv0TEUSv42reWJncrjPFh0QTgVAx
3ob8O0SjMJjBscMXgMGvP/RVspvMdEchd/AJMijByWSs8dNu2GQVqOCq2Wic7ehCN7hfvVp4dqG+
aYDi5TOap0RgMaoBJKtgC+MC6sP2aAjQWie4+BxF/GR6f+FVRMiTYp6b5hm2dpFbXkcxPIc/esXs
CGOUxsajXjLT2tSRWDMNrOlBHdohAZkLQBWIdmldEO/jl+nxl+S2PhaOCJ40GoDJ7MhU2khC58jY
9peDU81lF7YyHw7kSqhJdhsVjqqPG2FhhjLATaCIcR456H5XJYq/hpjmDkKq3pkiRDXG9jFzt8hS
w5XcKsz0mh9t/IkJS9DIOuqp2mcqDdEKVjjPSRG66Ph04mrVUI/VMU/ggE1uZO2DvyrDqbhYXC25
P4IDXxUS+VvlbBO1/jXK18yi3/Ch+LgDE3lJb9E/YlRuincDugOFbbIRi/cpx41PetncAnyU3V4D
LSeQRjKxAmOfcgg0uMFJQQ44nyQWM1VmRIp7LGZtUyGLq2oGpYb1oY+QnGPlGqeR4ALdQbCC8U/v
Zi/NsoL0SUK8WB/YjWbt+CXibiYJR6UGFH8qvkQthieVXVgn/7aKyIvwzOXJSchq0OQOyZTEGa2s
dMweQg2+mY1lV7DR58WcZoKOg94ZqW1mUpkqyQu7wtM1OEGjHLq9rNl1C/uS8NpQjf2NIpOnuVTc
CCf4mJNxJ9E0CFZLMm1HslqGZ1cjMhgvbAh4OURtbU2IdE1qqyqZDkYLCz181J11l9X5aiCVAsWJ
JBBmTVeZxwg3enjWDBaalQ6sn/N1i2bjfUaJvVJJHV5VjXwPaRSRCRqrWJtuzPVfls8M2E9MkJGj
z49pZszDsFaWQC3DeUQuiuyIHUJ5FYfpa8B7tSrV9Cq02Q25B3KwsPrQJwqujuoYYXTWg6Fn/o9Z
ssH9IZA7H5jk+yXdORVZR+KKmjr5O9bqI5DQZ1zYAfcJ8jwldLtKfpIcYj4BiiwnwoxUEF26NKEF
E+T0q6zEpyxkLGsRFRNR3MLYHVnQ80yb+IsL6JV85XOGVykv5cFGnxDZKsahCGkB8GcQF3n2R7PH
w8ZrGI+t7KW+8uPXle6Rn/pbN7qnL48ZOgiQFRbXFz5hYoiTkGA5/z2ILCxsevlqs6bdjmH2F1Z4
5CF54fGpJDoz0Y0ZGW9VQdNt8qQ5TPTiILcZFdqUf4yNoOzIaXQSqdyErSZcp8RiNSywoY/ZWzIQ
53vU5bBejZMmb/AO8ypywsv9hfgjnAZl7jCyTdwqS3JY7Ab+u1xbj6xLeMPtLCUlJxkB61NCMv3Q
kxu5Go7RjmwIfPWaRMk1MzhmKqNY5zm8YD+XaTjgioYsSygRTyDCTPJtWlwQJDL6unqWBoZumZYJ
azCRrY3MGfNVOE4OxkK6Yg1aTFXtxiI/h7yUbfwkAsvO8athiQaFFbA3r3m3EuVhEdvjs8M1fbbr
IVa1Lcnq/KSEdPA2SN9he+qivTmw53dn/nervI/05IPF4pmYs1I9J8G9KG+jsat1ALkJrWv0r6m+
x+k3GK9YY+ruMo27ZHr2+bZ6L8arbx4ka92Q5KDr94YQhjH4quc/2cAS3hLLmxl4UwJ4tfQVwj6g
Wyn12sYf7xRcl9HwGeNLqs9C+51O575JV2z+SOF8i7uJLniD1J4fMUxuWvZV6FyEHUT801oOnv38
CLtti1o/fQrRG+MJen4wvQR8C6idK/82cWYD3eIroyomZEXO/oWLOpMu9L8IoeItSB6Zf+8QXNco
ZJSBQBXrGZtHrdiY0Ufi//nCTwChYJAfA7MbA1/uyO3DqwLjeFsPXjW7yrROUbU24wvR1yrn8y6q
hzbuhOFaxm6JDVx1rXanmezlnmr+SI3bEcwmgspI3UMoUHxCU3ILNT3Ah+FjKVNCZPAwf9DGbkJj
Y7AW1MwEJ/lpml0t2Gcg38XhluL4CeJnJIurHnYsHudVO6xFiQTiYyNwhnKnbwCMzvFbRNoWBoRu
UFdrEZKZQCxYr3xngPfBGtnW8NeLh3oki9bajvpNqhrEEMyM/O9K2XXKmut9rLxe2zVagqoCq0aJ
lLn0Agm9PrtXzVoJ3WUx1jB/QXm466avoPuum4rLC+mydDWtU1J9TArvscm+xdwH0ZFZttkdmvY3
ks+kzBPeBI4Dh15tYyqtOWLyfY+fSB3pJEqTyM/vVoNHYb1QVq9kbH+DTlbus4rfR4ZKy8v8GUq3
xgQ1K4F/iKJVNF01dZNTGTEXAf1LRuRnGhz89OVHl4waqQCdUFYvY3Tz3POVA1bZWX7ij4VUe5rK
bY4IhW0Na+eyeYkZpllXTU6ACST/6icTywEW3irrOhsFNKcj4yJFuASNti3Bf5IOMso7QdtDg24G
Di54Chix95Cb/MTj/NThosUr5ehz3mZeR+8wG0+i0mPKXtUrgn8aYx5R+BPAQmT6pVP2Zb6G/Wep
v5L6G7OGp59FPOrFbARIAu/XkbDxh53R/2bJSS67bdCZV1ASTl3fkw5YCmJZLUQr/xiEWzn86aa/
8wdk8d25Ce605lUS4bKNVjSuJoWKrwrENQFcqr56ZSu3Z9b3CmJcAa1ZllEAat9itBuhMgeCSOSP
aZeWZ8ZsMAgxRW4fRATMFhd0lrbWgQcrJE/t3/kzWXCWxovW7ZCfc7Nb2PK74qOLtlzZ/sAokptM
i9BW8TNaFZZaCqtePA3Bm5W9I0Pja4jWyTCw83wZpOUIlHkSIwQz/5GruxR7UXYtKNlH82IUt0ZB
M6MSfuA7qGSsKtnkSb+pygd8TF6yoKCBZxH8JhNpKvyF4z+r3QuyIzQYmpgAOO108cOHoNxy9fZf
G9g5evrXWJeJOjO6aP21Lg+jdYBgYQkf4kSt/q8yrpJ6abvtNG1GxbbIrIdJE15TONCh/55Wx7zZ
Ccyt94b+nkznJMXV6xIgTdSCBpZXwUwBy9nXd+X8DJLrLJ/87DTEOyaoQ76X6f/KrMEsyhF2EIdP
PeCa22D1HLLvXibqiQAQhPZy7gwA0dM1nzIHIBGNK760iURzRF+gmOEqVw8SWYw1/98tohGiYYQE
ue6tlgXMT65ORGQZfXfVJQP7y8enStci87Cct0crPMCMsZZc4ktSndoO38lV7G6o1UxSftk/T7gU
Dv1wEaLPlhVH/BNXNSXMVVUuU3l9aMyGAs5haT36NonmZfDZ9VcOmik7p+apj59ZtJ+nW6U+mvIg
FNuhBe9oDzPM73d9OBRcYj2jqeyfEdwm684Zk2W7TD5K4b71r2r5XWiYucA4LsdrYFHkYU9h7ETq
4b0UgnvOp91UvxA0lgPZcsKCllB8mN0L+RoBaP/0eZvyUgOAF8iqy20qUl87AQMvdUypzhKLCAOD
zK7AY0Zhzy17iu0Ug2x55RIMWofv3qrvgYuPT00wCn9A/1zzScHk97tzNpok3aRuRohUPv0bgkcX
nFGyZtIWUxnTfFDPssfYkugbGj8+xgzmUs+oIwde1PNDxbD4irXK6eCJAaZmr4zgmB4k5Wbh21eE
rwhJKkWzEDP5Hh9dssOSqlc/1fg+N29pRPTquYnpepJluLQaNA3OEsfNQDjK9IuuWMx/1OAtyh5t
2K3gqBFEMzp+deIdYQxfkHvaOBOurPEMWg2MTYI3+cilrAxrnh9Y/O4QAFkI9nzqIOGVGrXbu0SP
n1vfXXtD1YRsMAlhwd64v/hkWkLYszu/FVjytixt1HBn9ii99otdKPoZJGoe5nbW9GpL0OPcz9yb
U/VujtdFt001zo/Er2Au3Km/p4AbBKzp6jELduq08/EHD6+MK4fnl8SH4S9G4jjDmPHpxjaT8NCU
f1KA621H5lJZuwY2OWlttH8aHavUntrkbVTwsOfPeV839876UA23wK5SDnjUJoTdZ166INso5sYX
t8X03ZubVD6AqU7MdTe/2JCPwk9qng3rqOp7vihBeOTI84Rr0w+OSD5ZECF+jmX3HJRcY5DyBP7S
O55VJmpU7DA2eV4Vxn41gbmf/oQoWtohPuY4Ta3XnLzH2iFeXm7Dy3UPcQ4eHuYd/IN+PQLoJ6Qr
QsnA9Zrkd+oNRXwN4y5FOMsDIXom6WhJKNo9UQxV9F66hCSrM26jacN/lckyIKCLRvUQBIz9TSyA
vOoJUVER2RTEOm7QW0/9sVYxp9yFTLd1RrJ1qrsE79lI9F0qcBCFBwv7J05p/hy/LwNmoNFfGhwU
MQmS/TbBGDG6ovmt1wLrrLvhH2jNk9ibKZwHOzUIalxVBt8WLPMu++mF9wEnnVResxAb3drCEDXA
htKy2zC6tXRQmfJI3iAeq5HEEuExEX7CrwU+blxuuP3i/tKV7IZGcW1UOwDLiOmH4Z3cFr35EdNN
226hTumBzRKEcRoSyAFupci1E/3TDFwt+KR1j+UgT7Hiv6XFhmha+ttU9KKaOoQLUcjXY/M3h+TU
o8slUJHGMORcK1xCukPNVZpnH79zFCc5viyfHLdjZzi8sjIBGxLSG+yFhLhtO3/cdNRvDNE6NPn0
szg7PX/e+vPRNE/sFo1mU/OIi7eGWGijB3ElOp23DJwxlXv8XXl1tFpWi/qzwgAsH0MoVvrZSHHp
bfEZJombAc73CQzIj914HJPP2jBWoboRe0yILmP7VRRfYuU9Bvzg1NNe3JleDC8i5aC/l9orix56
fSuKiwiYA86u6Crmrhi3fCPEIE7G3tBuM5WCzEgbLdnaIO+tSx2zf+uETaOdWD+sWnqQmWFVHH8O
ySVu7oW85kvSmSF/3/cCFl5H6TyV9wCudHBTjO8GeEmGcmgN2NOVs21OnAixQgrjBTIzBpIp6OiH
+TyOjyy9y923pgBQ+GrZCiaQFTqQWqR1hZdaPzTNIZUd+U+Z77H+IZJYKIuMb+K/SrSJ2PDVN726
jNEtTd/98mS2h6Im72VVoZfHOQFa5WC2t2g+9+o/Ik+A0IfVbupdXbqr0m8c36PuaG5RWsQemj6H
iG9rVdFeOFN4bA++jlf2sxQQ/B988ZhCUJi9mqiw4Q8lK/smTmrSRi3RZvI1Zu5I3YV2Kvp28W1C
ivTSD6kkWWPVRuty/KB1k+G/4GglZCKPmEwL/LUw+3GGfoz826A84PjbNE22Kj5xvvMnHIY9rAdh
4qP0PUXWqaA9i6RdwDrWerTxwaodwgxj7WwO/YrlCBbFp1WSgfAcswNqU3C2aXrNVIlX+cfghIyE
j7Z4KsJM3fpVKR7POfjCOj9X8TMQDi1phV3yp1hHFKQE+/XdjlmFTz4pJj39HCzT+QCdLz7sEIOx
xs+FXUGhn9qk4zodPLk7+MyF56/O4DPi9CQwVxEvpnQEliSU26X+ahQPeTGtCnP9+Qzzir+zd3qS
PX3cBAtMjv3EWm/XzXikdNfuE7sQCZJcD/KHRgrdvlW5tcrEtXt0wkcklasRCRTZZKvJ/4eMl6He
Gx94NrzJAa8hgWYOqISVWqGWozMu/42QyIiAtFPpIsuoKo+F+jYUXgD0WUU4uk92/vimLYBCEWzO
tQGqzCYv0E9i9mHpZPBFu7S9m8FfxoInj/HYDp8Tw+N4uCTaqcNgnzUasEv4ayk4qJj5UYFwPVyl
6TnJd6zbgz2jXUgHMHs+29C3v7TofaI1lr3Asisim9p9ZR6gka0W8JLC3YGVluOdwQXO4PnJ+c8E
23sVNtuoyW3sIlkeE65schzAzvz6ZAbGBOoM8m6ujgLHUXAJiyO/LDXYzIR5hm9CzqK155r51xH/
wHPHsOAcOrTXvUuMI+5UB+NhSk2cupy/k/1qGIj2a5b+8aM0Noq/05eKlhw46z0j+4nQamApOO8q
ZFwf1CNFcSu1oxjtW+G5Yi7O0v24DK53sXgzMCszi8aI8EujitT6mg2U4OGfyCUwFrWbDvnB6pnb
6mSSHLhFgWnOAGGaUy6+W9AUXMvOWKmKyQUVL+MYjIJraS26YvUTMGNisWEj5l0l/XffEV6VMoxn
xNmOj9w/auNdKz81PNkd0yO6r/iSdZ9BP7mZ8NtEaNHwiBvTgUXe8ujUkTMY+9Rgwidflg4ID12I
IyiyngtqqABglBBWYjlWtVPiTzG9mIMrDy/Nf0WmyBA4d5BQrRDSe73O7iO+GfmXXJ165wVOq9Zc
OuTxWflY8T1DP0zjQSreZQYrDeCVrfkuCgcwdyBAKaGpREt1O5tvBLoXxXetEUKDwfck6GewOatG
giG3iQKMBkyu8TLyBTSfGBugHRWf76bVd3J/Ldu/uPlTDCz+FuOIDPMhu+qadiPfz+GjwEg4/E78
KhpuYBGyTOAm9Xcjb0s2CyMfxUaSPsz5c2YARhXhSBoT4+xTMLYQn4L0UfIcFDK8C+KiABz8V0Cz
HmQUZuW7JeqFuZiqkgUdFC5cfQTdGB6nN94O0JZtghhb4a3nFVk2Ub8p82jL30nlWzuveXlCihjj
kuok0Yf3yXgI1rZYvQBHZfDajDct+sBmnei7Qj1yvqXKR9hgX/kqa7r9vaZvzIqeZ2Oan9hw7LBz
as5PyWeowZhOvpsCzbd4FXFCW5uZyHKCdhf2hMr0hqgEzlGKSP8M/g3D3oYjK+cejUiYyduBo+jC
ZlfmDoB6A8NFfjfUL21KN3yk4rgry51GxdE7kE95qSIMvrm5wSWipw+Ga5P2Js2HutzBQVuCV1uW
Fz3xdYUDEZCJJO+r9MPsZFw3kDdRRHXuUOwCkZgW0q/Ttc4Sn7KSk157U+rj4DPvL/luZYcDQhHW
1Z8Y72oo/6zlK89IX73wbwLjpY63AFuewU5AIUhLJsILhII6fWlcKuVJCby63FC+MgqKKwiCtVc3
jKBZ1KFQpnOo5LMve4b2r1E+xeye18c0fi8mmDfcj44+/NTJq/VTNwrP9I86r0Jta7IDSD9cie9x
taEsFaxNQ+yqfx2yTRM+CVUI9HUYf1vYwcvQk4b12YT+niKHf4uw7EaIgZ/Le2+xdOSoOtJoN3+6
7iSTbelu4O87mEh5fhhrt4d7EXipjN+AhQ6baznOvLrbSb3HXE5kBulj0ADvvJ7BsXdbv7ia+nsh
7snqVB3hVrFqb76U2HDCVF1LHEvCip+LZ9DaFca+Co9aIG4yg9xu5TNP30U3YYSs7tXpbZFK/QeN
Wg5xUJAEgdTmThyODJxYEe1zzpEkf/BgN1hxSvq81tr06Xs4363kC86bXu0b5fz3IZqfMVeLssxE
24s6umO9qWmUs4rRPKMvQrvUj2pS1kLq24LPVHL+So2XZiQ4va66dWkrhoz9ffDdmE52y9PZWIdx
/AgXfmmGx2+8qsG/DhHYAEBOQYXc8UV4UbE7seU+G3yc0eoSahTVE0dhe5epU2rzNs73eT07avWD
ZY3UtDXIl/VgOcOKCgnzkBHi0zFQ8xMlVLNWkSVzJbAJG5VfYDyBtM1KT1EPlb5GlYi1JaUK8yvf
bsH2pwRyjCtmvCwVIhfZPj1yEyNhoVhLMLTb5PPye3dHJ66uhvwLOcIeAYXYHfMAVET9W7q83KwW
WnKtBdxBIHLhx0iXcroHoju4r0rcALhlIM9kv6uRwdH7y2uF+Il4MygA6mzYjvmlo+8XX8Lw0WfH
dBkC6CliuDcJOn7Ic2qzK3bU0OTC0bilgR2GZPSOX9GI3rBk7RA/LBuKv3xefpyEDgReDqqOTD9J
wHqZIDqisW+kY7Nc6BB1ZNyaFtjIxkXGfSiyXfPd18eye/JR6T1zfHUnQ0awzFtaEp64YScGeI+3
w47adq2AYAbHl01PNdwj2hJog/jyvUhbvdIHWLO/s3Dv6rOpfWuJG03/ApKrhvlXXcP06G6Z9cqE
b6Ou+fP0Gja/sWkLjLHdq1u9h7zHJ2oxv6bbdjV/O7jSSvAZW/dMvtQ/abwnw3vA+NYyt9RYk3zl
Y6hS18KaSpveb7Rlli99CzwSeVrZbXlXWMQkLp5xb+F1bJV1TAdC/AcupdguGnzaW35lRnQLqlMj
H8XgyRJgiDZMW9uFxwLcZB/QG/T1Xs3XmU3aGN3qxt9SMdKwczGK3CZwx8fYX2zMNjmqKGLvY/AK
fBbVFftb4aTCjI7a9xD7lBVh/k87u2EkXWWXHvEZcVVkAtL9QP1iyBwFgt1Spuv9e+XCBiAJxCs2
arErvQHZizdYV2V6I5txpdX4EaSbyPAihedJIo8yeFDCmO6V8glZLBMQMl+Qd32iRQe55XHfK7ZJ
8kbhQNpjQc3OlMSVmB584wsHU3taHQl1sLrf1PISTo/l9OmTd7nYq97gipkXGU+AS6sxMYHnJTwB
FaLYt3HNNLy6lo7KtMqD7QHX14vWPhTcne4LwC64Q4xPHWuAQZIRZbkGEYoaFbXadjDo01dxb7PW
rs+W7OblNkmYsd+K8U0V/gCB+v6HMh0Ufad3SCX/pvYoFT969KVIE4MDxiiPNP3D4ErGyL8cH8OF
kQMDOEs70lNSYwQjM6rPiJBzhcOu/4cMdBXaEXJgj3UG33nhAnyPrxYTFlJl3LILsUOr0Mz/mBxR
6wvqeRDR3K2WMPDd7LBxj46dC8u2vIjs5ySvFWEnbOBj2R1znRx6pB2wBB1plXP/J2j+ieN7JZ4n
5Tpmggt1kUlvQ2tZsNm6aPor4T9l2p4Bhz0Mh5r9ZkPDi7rFYTzK6M624Ktsss9COJJnqqbrFHhf
Df46Lv9qeE59sO7yZ53ftPE512e/XZvIEBTpV0bsJFQbRsI5B3vcbhv1rSKVMiyuIjLBkLUPaNy9
YNQeJ6MDU2OyQzSlDAIOanHhRia4knbobFIib0OvBNvSieSds4/pLUr6/BgVG3LYxuIItpYDGe1E
AB6pvJvEWqxDL8CG7UTr4df6N7owH3BAATJRsHY33ZMsAh+11OCJ+aVXfkQQfTP5QFF+kTOXU7T7
NrnCekb/tQwEp4aJ1MhOw4BsFl5S92yNGxVvTTMSuuSP0IQy0bgJghNKa8n80OnqlZ5SSvMUfoFt
eUh0T7FF9trg0hxeEOhYVfP0yzcIzsVFp1AhT0AqYDsPy8A4seuhAcz4L9KOQbRFGM8TISE77fZo
fleZcbFQMfOk9neOWmK7Hck6m7y0/obVDJP2S5zfOtyJpmWnqgvNQuLLp/eSLXzDMk79ZAWE9AYc
OecYtGpSyBXOqmhbCtD2iLJb0a+0x1zZ6mQWOBaW4rWAQdIUcrqI3OcsoWwYBYKOxfvoNCt88zGa
My/cZvmWeYrX4INs9ljRWuVHrV+L0kxEtdR13EbE3YojoaVsPE2OneChY4havnGJ6cmwzH7Z+YWQ
G8ulfs46xyD/s6XXDbhqBHSF8YJcqutdlc+uDCGkCd4y6atJpDWTRnQYG8l4pTCQh1tSHkrVU4uv
EtOUOp461fWjQ2UdhwFN0G0ZmIiZtW0zWmt8nXL1XmfPLF8GOOu6Xvc0S9mjM34746fsX6Ls9PIR
laONX6lxSJdOHT5FpjgO8WnAGL3YMZ0uAaWCeEPnEeCxjX7U8CPrrrdHH19VHAmJJzmRS6mDD9XV
k11KuE6GsW6glCYltTDvrULKgLGh6clAa59Mxns5tx25GitFiWwMgbScPwlbXtRZHLjQ6Xp+CRq+
X66COuMf4otm1qOaNrpoD2ErayPkCJy/nR0tvyEDOymZBOeqbN2JdYrEnruU7nnEbH2nsWuvN+BQ
guzEvoNhdU+zwBddoqtXLOtwSrPCEYAFPKObQUTBwPijcUUb/fcqYOgICiC6GhQXfj84MgaGiGpP
jDyrXctchegghkOmYp9NL6C/+tkLDQxKvHInf62wBDnInxU1Yoj20UBHn74WEA/He+xwHXiS9cmk
gMX5m5/+iGN0GDHzT/lNaC9MvuwoAJo0sfqmuOWaNK/jBOsfS0e3mmxJ+tXbj9jj9G1PdQV9GVnL
SgUdn6zLlDmu9qoC7MA21Zb/qoT93J4l6yPP6JlkDg1x7wNDbMp75avMVRY0jB0yfRDXZe2lCEPi
gYIEXAW20LLFI6c8U+Of0TANFC8tXTgmYHKOmRhnLwbOq/gL+Afii5XBq1HnjjRscMo1CLatWfMK
hPU1YUAZ52rIN1XzL505+jTxo6kql70NtLfw/9RAQX2/GaxjNy1bMQ6WrANbjMrY9GA+AADFMDl7
ql6hxlHswWO0tsx5wn//v2DkDzRB8Vb30uH+34XKsjEnDOan5Dkrxh+lhGov7cx8X1rbgIe4+wvV
r2DFquNMi77E53h809UxW50tZFJ18C0Z70gh0ayBBAn4BReboMr5gIhn7sAz08fLwpcW7wzL5ueh
A+vvgKmcKOUCiG7ABJL5TMQCi+dnlv5jju0IyDXYk7PWh+asnpX+Kl1E6gimX+gT4fKuA8XLFigq
n2pQ/NHFjiwalgtlYKZtE4yEpIG3AT93FlsrAiMMUed+3cKZQuAKrRldM+a04J8JJc8GZceMc9qP
9N08TQUPLkVXb2ROtvqa/tvVoaxJ2NVCq9vOTMqEtHUFGLspXqD2ZbAGD+3AtczdItFMEWaNBju3
9egETFpBf/YfUlueo8SCLwGNqvgeygfqFmI/gZShcuUa1JyOiGjAXmyHNiHXjF4yNcVlgzjdEQza
X6aRM0jI4NnJ12j6qopfGftKN37p4luNTYmJvuHo9Ymqzc9vEXvSHlHAMnzTwTbmdHZi/h0IZNCg
PI4OOubg7K+XPicUx1ng2wjNGFr/NTwCmU0AavUV0MIwzpLFJ1hHV5v3KFiRJyp8wgj4GdrByrFF
yNMDM5m0f2i/U/WQ4T432XaA9n0ayg9dQabWALEtf7Eo1ZanhWz2jwPqE37XVbdm5RFIjpp9luYp
8lTHMN7Gjbn11buQP+VoN7c6kt4GVh4rPA2J1G3kXKYVKvDAMIa3I9777oo7dJkIyxFyVe4cLfiQ
CW0Xwp8++zZYQJBE5AhptkqLNz4pTuRl4ga+19hF01HW3qA7KuU5ne7LX20JXyYThhw50GiS0c7B
J4Q3q4ydiaZOAjeLd1W/0SWoeJkX7OsedaQuPVXW66xIk+BvjD5fbGpJMFsjzaPZyIg40sRtiwRE
Y0KUduSZk9bnIBGuFd9VOKJQGBTtV+0zoGN1VIT3aHBneQNl1lrmHRPr4DFZ50ywIKjgxHo38g96
gVUWuxAlx01CkpWHqJ29FCUxCFe7wpKCpBnZqifu8u3AOt4i/fdmhQYBCTAOwu8OVeNXw4YaZped
Kr8dCjEj/JrpxKd+poh8zE+Wh03ykPj9YjRCoJ2GNDh7QQCsWawxCMzIyKO0OBeEC9TNqR9fE+00
WT30RwrfqctlGB7JF0AGyiYqZ2fJamECFdkDU97z/+rHnx7JydIIpaXAJJf5sn5Zrm6tP30hj1PZ
kCfDK6k/guLSiGeabzX5DcEDi/FHON/o9aXwc6xJB+TGZHwB1IudJEksK2xAq9Zv2MLBjkJrvyFn
g23djh6OXbYQrhMu8YYjgbu16kGyDj9a3TvL98KAFf2axNiyOy91PTwWHDrLTqgLjgViXjI3gZbc
Apmcr2glcTL372zY6vmA2Q8FrLB5Ma7UqAh4EweVkJiBrJclOYHNSyiiOXNNAnFMBK+e0JykkhP9
qprgMMhJzNtv0+khBq34Hj3eRInhc6i9s4sXCQctKTSzEzE/1STCavz0x11OFpFybKezT63YPEXx
IgrnnOYvBwib7joHBbN17m3CUMqr3G38WbGLatsy4mGbu4prr+GnZP+xzJpcgClsSTPcRribgD4b
8p+c3WuQWp+VcEMZBY+RTe8taTOOyzeytnXky6wcGHeQRVpVJ/J5VNZOBSBpJPcyuHBFpA6ZSSW6
L+ejmnlLbxfC/3Gw7ET7Mr4YqpNOnlHA0Kuo5Ou9UG2rzJOTDZ4VCqEKrg4UP7LZl/dOGhn/PAwd
FtvdQLKaJLLtRx+K+dlFyspgJHkJTDd1WCMGNguipYZCdzYmXwkqFWdcV9E2XV6spxSdwBG41ex0
OMvsaN0ra8s8BNJLCH9b+R4ZtDew3b4EjHJQhJkomMiIfGa+qBkCRnvVZ4iAhyMigE/+BdusY4Th
aNa68LqSfda6yc/km8FoYca97DCwSyxPGVosZh5uWvKWbAsmJeVeSA917xnZOmGDnNS/dIE88bHF
4x794BILw3VnnSUNERxhNJQmxc3UPFIQSBxj/CFSZjtYZy0VoM1mssL1oD4GFkwAweK3eDy0463Q
N5l+YHLEngleFk/UbG0x45AdMq91+Rrzz2doqHpHHnqySVQ69vjQNptutsf15PK9oLdvXH7bfJ7m
drS2wqtklD3u2v6DKh7FzQq611IIJzjmVc4Oa0qZAVPAT7KtmxkAZ+Y8nA/sY4X1/0g6j93GkS0M
PxEB5rBVztGybG0IybKZc+bTz1c9wF0M5g66bYmsOuePsNLYSvgKeixptnjqUxagltGlDrGATj1i
a4ytwwFi4Jp64ivDiLvBQD31JGANuyN+GX3ioldAt8c/wj/h/gPnUvJ6lbTAOoxgIfUVwYEfMVy0
q7D/rc5U1zCk61O2bfLmQkfoOaJ+Tnb7YA1AiLzMxWaEXWEbg2JCZ3UdqSYEE7WA9JVkz8SA1XAZ
pBZPAyJWCK6O9XIOFxPuFOnhFq/B/B5yk1WnmVuuOqkrwDZENJ8RE1/u/4uwR57AFjmCDmHCnMjK
duDxHYx+pRf6pG3floy1acfhivWGF7ddmevWWBbMJxNzORAUf3UGNoD0YAbrAfZV+Y6Zz6CtNTYP
SnFRhT9i6eirGtfgwk92mMY09RaxDI0XrX0Tf7k0yOIUSHG87QEiOjSYWoC0vWC7r4CY+f4R2fnR
o9RA3Zz9QF2XRxlHgF+rb+8kStGqiIKpF26zSRb8EBQGzkqQxcyZm+G2YoiAohN7RT4y/zCQxET7
tPDZxJdXmyQ7OeWXGLjyN0dcHXyHFku2ze6X8soLGL6fcQpDa/Qd6UI56whMuRciLCswQvDqsd6h
JpKrRyW+FGv5CqIl9xCKrrlhrJHw1Pjc+k3lEjfLMFu6p1CCtJgQVY6F56W7vwgkcFFa0JgHlODi
AheQ9fRlwZLIRTj5h6BVu9J8leSsFuq3FkGOr6G7uvbCY9DEy+GRNtcqOchIU7uMamKy5tHwVxyc
EFPEfYD3TN2Z7+/UKWU84UUQR/R9EZUEynzKqBMh44S9C/XVSyXsMp6qplDi0A5aNMWyirgcGc2C
fIH8RUYI4bgauiWQbnHMVXRkQ6uBcgr/84yXWTFWjv0O5I2fnt36McC2i1BX8Z5Quc3IWBbEhMU/
VMZA/iI3vhLJuxj4HhegFcME/YBGL1I+N4JTOsUuO8469UZnkJrArInjdAQBqishDGFjH+pHAONB
0My4EYR35n7mPBDSgHoqh1fld+e1QUU370F94BD8ZkMiaJHxVc3oL9GtU4+6x+Bn6j4a9CPOJy9s
RSi2uyq0S5B/gFJhA7IkDrAYK+op7T9Ujj6/vtn68zkAVftTXf/Ejj31tL9m0YHKUvipHbzJT8GS
WtESO3TVFAYpM2bVOfaFFllWQP90yNGb1zxqpCRmzweK+Nzh14kJxs/dH2j8sT2VyZ7mu7j6S9N3
45JnlSO3b162QwzpUmd+Uyp9Wj9TzuC1xltxD5DcYw79VSChcoJhLRt0hdeBx0v64swpCFdvVlRq
0I5U1L9ht+myA0ultmNW4G59azRUkVMtbj/Kd4+9fBXsf7CSCw+WAdSwO0Ngyk4xJTaKuodk3pWI
DI1NxEmi8//Peah4h4RYA5CJ1KVVY34Z3jOBGCTSm98RQAH3LxQK6TyPgjxUkZYZa3Op3XDm6eaB
njww7qPQNpD6weX16SiEx89ZxVuIPG6VscWUxN/PG7FIlnQdqYuAZQKsNKCtIBCGCkBGDTxnxXAK
6KOUW8NB5uA+bOVvTNnHlmg4JqO3R4UG4pJMf2p92a/qVUfV27iL8Fp38aH1xQCSBqgiv6piHUnL
iCPJnGEUZ+0vriIQNTkL1kVKAThtJFvwPndUAUV+KPAIFu0TwI2OmCq4A6h1IfumvkBMxdts53Bf
3VIc8iFhzEJ2r5HtpwGUp+t0mEnpKR3XNbHZfIfqb1y7/KsBmsSc1OkpkLfkcU/Mb1EQ2tZbpjb6
VzNl5peUHFI9WSLh92KbVfXMh9aHu2LObTqsBGrjNp+U0iJZF4TJArGCTz2yj50JMsHDLojCiVvI
s3YOEb0sDME9QqLbXc0Bbm/GGlC1LE8uukUIO+H0O3Apj8i4pPKDcOCBVcxlL5u1w6pESqOeNWVp
NsimmD6YusTsh7q8m0veDjpUnProXcuE3gEwoPaSj1sr2lUyyx3D4XBo8z36lRmwsgy7C9wkxS8S
JnBt3UW7g73AkWUaORLAK9phgH8Vm1DcfJl/Kjlb8bq2lzJ840i04ox7T8E1nq5CJOAWHmdK9KYa
GZvzcdrle+KsK/qiecS4+jA3GdafcElItCrz87NtVPDgaYA+x4eys0+x+vLtM49kr67JbFjaUGM6
GR9UNIBi3K05kR0dUZf4eiFHo7M4T7m4WsQK3Z+fr1WOKRa9dibxJMmTvQI5XMHN5Npbcp52+Umb
Hrsfzc9tuqqVYGrUT5ENBHzss/Ea2W+zIOjD5bzvp0AfqPRdYERsAa1rc7zbWNV+8F8uYRdZT4Y5
91qzE7q4JllqyBvaoNxXNJchi1AmdP8Qsf8QkH0Tfpj8rW6LevzC0S9a2+p5Bj7dgX1iVBAMhHzx
Kf5I1HYR0TRFaRM/wWhNQeDSg+yg2ARfM9K1YRzp9cEbhLTHFuq6NxwjZ7BlrE3+xBTIUO5zlAJc
stbNQczlLwkcKuNtGPx6zllVhsmTdAqSiZ2VOW7dau/+sF80P568JcIuWxJXbwDmjZx12OmJIgRG
pQuTStWcQpN1yZDHxNhF8kxELWDaA+T+B/uBpbBr1c2GFW5CIIFYViuUpE7+UWW/w2epnrJi0UFe
8iwoc5Og73FvoPWvvkpUm+qnNWXHiy+gGKWL7uiZ7Ifsmc78haFB6EczrJl9dDYQkLs/DrmEHWQo
nBguD07tX1taMyqrfE1hjFBFstmOIUQl1nrms2gbIm9nYGYusP+NVYZ8Qqx2LHnCJIKYkPe2PBU3
WytPdr0fTtESVae+rpbZEhiFax+ry56ZwVWwxvtTCJ62aPnePslBIEziwe8mE0ZIbL69MMALMyIs
WLb9p9+8auXxD512bjWiNdJFJi6aOcwiPNxFcPIXzlTtnB25FpxfZ5N3OlUOopVxxqjR58cCwSsz
E0OCER97F1iyROkYf3AXRUBDCS2wPggw4TmTUosF4C1hcxOSrg7ViWLsk0fgsMrjuwDAQDrTzsgt
5ERcmEuyATFwsH+vWAYWdrUl7WsWjLgJ3k5OqcX3EG7Ylekn7JRVIR0EoMQ/OSVhcoyc9Q5KOWuA
/nSqP5ia9kw3mJV3hO3W6XeWbrOVjMhh6f+qAdQvZ87T1lati+Im/Amag5TewDgKYzE8h+DLYEwt
vrP+1rEBC6Za6DqD7olUg+NGQ5wGmF/cFd2dkuorwvfaYqrPbOf9b/cHkY8I+JoTmWJCYfHwoVBn
qAL7rubjooVDwUYOUXEbePmlcySfpXw/RCsGPBOBGqmx35LxUJMean2Y+LZLEO47NB5Skl2djsRr
KMKFNG9LwTF30p+YDJPgLdfH6pdhF0qNuk++tVsLECV1V+LcJ6NxQTOsE6RibtzgoKlHud0GyTfx
Jqhp+qXuH1STegVIFZfdLTjBHnAPxDUBH8dO+xbkSZVyRjB2m9aMVA0Go2SNSXlqR3taHP9QSdff
3sJAq48sQ9+T+jopoHY8Xr8S0RBtT/C8wLuseEJgN9rPSv5gm7GIoJWXHYgTmsB8Rk6Gh2NIaz8H
/60qQhOOv+Ze6AcnXYvhp0/PQgSG3KhtN4N/NlEn19LTGbZxIU/q5BYYRBhhTru146fEeK9Xw0wH
qymsXdXeK2ljhhcnPsSjATTKm9ddgBdxCEAJr3RpIY4ARkYH1qYslv0ri7BwbaoeSIL+lj+pO/XV
XUPdpx+L6OSN3HyrvF2EGWPJLh7mcEOJg5ygHaYpgrgGCmmu0S8FgFHtgg65jbvw6uMoM+HuLPvS
mNfA/wvCzw4qoUHeBXzJI1IasGCsuDr/HdwyEeOYLOe8QvziXvFu6zmMPQfGs0Kg2CSczsVplEj3
o4fkbGonSaboS5taiOOF4jauribTue8fBCcnliEnulUoGiPt7CkE0a+sYVHMuUhgya8RxAobdZ3j
OjBPsXatB4aI6BW076hBXX6CBUDrxNrWY34zSgV2+M+UVm21VRA9g/MWUzVaO9m3WNPl6uJa1/dX
bxozdw5cYTzKALi5+UXLNqCzOGNj7NVdwvUeSs+of2YHWH4RlcjslZs/gkKywHBGaC8rRR5QBqjT
homwLTaEHQTOVhNSCzqHoN9WVknF5FeZ3xtMltmt5avRlNsp96ldo0kNjF1l1m7+GsMSz7lCupS/
tNg7xfa0rJhl6h0QU7mgbwOxNppWDifP4+m25473S/DEAnq7RBeNMhlDIeaW+o/w1YnOAFI7N3Yn
Utgl5YVrxmqAtBWEFsIonz9ErS3px5MCi+2gHqTg7BQw95wFAmym4b7a1NUpj/YVMf7Zxl8wnXIB
9EuwDTOaD9jncq4WgZHQ7onXQRDk6DYFsqLxhSgRfn6USWRJuoAFQqYx5fOqrjJxuGP5lM15U81g
o/VTkaIsv8Uhs02Myz0BBN94/ceQceRh1BHUT1Mw0IENqjMxYkAVokimDU/MbHq2kvwV+JFRPuyy
Z5R4Kyy31qs1YX6tH62GpJ5o+RoML4SK8uhHNHCEjf6B28sBY/ZR0oC8BRqqmFVhvgbrpQEWqFE+
VaVjyztj5J/ArlyOyGmLKbNvcRPLdQs30qcPr9Pg5ihp5z8wTb5G0VWu72B2q0nbn2qdQX0iqtT0
hV6slZCCKAwSQYBZofpjQ0CKMlGKZGYRATrygxhswhUtF+Xd1lvSW7bji99fwA4OFwq7thx0PAcc
oSVrxcQ4qs6JCJOmeWfyrS2/UmmT1yuf5ApgTOR98KMmyQwLpzEnGvN3n+5N7wP6YKpA8zQcDWXO
SwWJI5dg74gzSlyKkvw5uCcz/fVKxp1oZ0ibpsC6gqQGbyHpxCwjUwFfeFePe4KAca9qlwOXRTgj
gKU/E04udmAChYlO4TeEGHb5nePm3QMbRcqs7R4S0yWMs6KtEWx72sKPp/YSUzjIunv8p7AYTwFj
KUEzNvg0YiRZ+67Ad9wPqFRCqlFXm9BOVuZPbY7oMK3n5LRPSyLCOsTplg1wQr7ZaBubeETtXaI/
URWO5a+2bhbslDMycUp+44oIuH9jgEMzDo15EMeeeQ1lEt/52qMOFjNFaX50tYs/HL3kYTjTcNxE
ksSwzOE0haxGRjr15yVJeBPMEeqGZrlBkBwzU+4mvz8l8eldRQqJTK/YFGyxoUAMx0J0rocLyFgG
oupb50a7BpPflukfFzWyIXCjRbHy1z3J4vmtcLeRc0CpyUdPHg7G36hvBdAgpNyjS4FB/GX5H4H+
U6sfI7I9fQpYENQrM16oPzGb3QwhS4LdZWYSAEK/OmR0jjK0u1jaTmuXxOqiE6eljRivUtuh9kcj
j32ntqDLuG61YBmzNAUArxWSWiwnEEapVy9VZcQ0iOaVY3xT5J98Fb7Drc35Uva0YiGLHYBz+s8C
BRBfNPTDHKKJAYZVEMi/A+hTmovDLdqVx26G4MSfRRZk36yDxsObxS4FObDylm372+W3gPXDNqd5
8hFayMONM+JkvL+zkI3XE+cTU3UpT/SMXXnOmk3aBCAWSBsiQwb3Dl5We/T6VwRx1NbavCs+7OFu
EuwoBySy/CY+1SwLpAczLXsPdYEwj6eVhm2JEVuOgAcmd8JWCjVb1H65Es+XzSoa5Nnatsc1z9qs
UQ8qzePNGcKfQWttf6OsEAeaW/DJXjvWJnU85oR8+IKb8XPcxPlX1B7F+eqi/CPOcforoafQ46er
/EYhZ5KP8qPa8+mB8qLi21HfYsAI0Q+HCKqe9loOFdyitm/nsWVNWuWikdLr9RcrW2v2GWNCidXB
08lavKQ9vB8kiHVFgku6GEd/uCEyiUi2r6Hm6sLDPYsdkh4F/u/M/31yqbbiHadDEUkRb7tdHvAB
wj5z9QFzwBcIXFDn1i326nJcWMNJWsg4uuaJ9a3Gf7DzZngnTsBDri/rZ5uq+GwnxSio6PWiooMB
0OX6yBNlPlTFwh+YEZBT5vLNdd/+kC5aPISIK3XprTt/QXbziETg5udz1cIFwW+TQdtQMcXjxJnZ
XSM2VMzEo/IppkYteMRTRpbq9EZblpWsIME06i+UhJGZTut4fwC8aBCI1O9sXKLOEV9EXeDU01VC
dEiHoWgtATj8kVwM2TwUDnqudj/gvI5SHPtEN6WolmNM0+M24wz0OVngWss50S9iBkujVXfkhMHU
RNL/N70B6L0mTx/lGpfoLOf2JgEMsN+eOZzwhe3MWinhBIin615Yu0tKvcDivW8F1W7UkwqYYXxg
o1E/dHfDWy49edp8hnOnf8fgLg6Alw+Qa+fVjzsCa1fEC/HW++QsCdsIoVolewiS0W+KTtAArPr8
MIIEtLU18bo7Cm5pymUE9SgMK1DG3UoQB3Xwqi3hMLWTz8oT+UQOUAbWGF71ahSyeahDhHHYIZem
my5b66ynpBviTyOJ+oegN9Q2grA0z3301QuyhLNWwLcl/ph4N/AtZv2TZ51XF7DD3MLUmLB6JVd4
7IvLVSvgLp7py7PA9Oo/LiseomBehQOjvTqlWWUaYd4cerAOJlS1+jKHw7j01pV6l+bBcjT2Asgo
4qW75NaF3xMiIYVMnwZFBv1r5HkgbOHqsu1rIH4I7vqUKDgwU3fhlg9VgmXR0FySuFNi3Do1HjoX
+y+qCWjQ/ig076NPKzzxpc0I9HO5LBB+2JNb6R7aqcs98NSNF7A9jdu4uLbuDMkyJRSkSc0UZZwH
HT8O3x/5h/j7VuLQ8JGWQmQxbNTaL/+E5w4vGLynZm3sYNsbQJUdqJj6GLRTIpFlTNNJZ1bLTi2Q
xm0rH3nOCdhwxl48VWyOUh914iyi1TdeaznKeR6O1k5pRMOYXdz0Z2v+CGe1GdxTzH58MjKcfixO
Cl7PT+qxkSYgEmI1A+MgxZWf1AHorc4teqIs24qToLRIQprHSF3s4aV2fBIRtnjrkZbkY1colvQX
NQCOcQr1g5TscvnPyj40EWcE3el9RcW7Lz0yZXh2/W2VnCr2epZPEkqKjRF9pAnu3+VAtd+yBKAO
ZNZRPscELXrEKwyUw/t+K/J9UZwb48fmDz6MVLGhIIgVAXqV7CI1wgUm4IkzbTSGLG5H/grhmqJh
zYmxBG/Ttbv04uvoXwjyCREq11u3PceaAFfJk/VH8glgDwsCHpD1eOtxYzUYgrgBKl9jbVehj6JZ
Bz9WwAmEB2rgSRahJbuK55ZVcFAOS1uWViLvy0CRb3Jc8CtQxTAzOoe9gtmelKsejr9mmJcZrrLp
jy1Qcu62gAQx8f7Agg1obRF0FfGkgULkxpvS6oK8DqKl+bbcjOxARHsxjdS8I6OTzpHVlvTZD4HC
LvJJKpxRfrnKd6NtsvIEUa/nFxwzlvMdxRZ/v7QYQhaP1p9o8tSB+6wXHtulm7aYz4apDcHkdnfc
hADHIHIPNlnSrEAYmRiP+IcLbM78zB7m5gAaWFU/DFP6p/E2RiC5A2Vb0wySLlLbibPTGlrF2FhY
g8xiKzYhd8QqtMmpHoEzpj5+byJtg+Op1FUe7iJ5bUgLkn7lz9FYkddr2my/SEN5JvXxYSEFjVfp
GjeHuiN4UCxHmIwHolIQd9b+wmrrtRNc9ArRWA2TvqLzg6cp8HDNwnXPO/GzyBz5DHd2CwKKKp4O
Dsy9s9b+Zt0T1oOMb1nMw9S7TXrpW8pXUeIzNn9U0pX4qe7Tdg84NLuAiMxh2jnovZ1w4pho/dV8
rsXNDO3u3AIJAuJ3DcYvLA8z6tT14tlIlEp9AIen2alFy+EBlBtIBRWYWCADmrr3roWw/NDFT9Vm
4iT+swKzwa4pVFUWg205/DKb8jWy70Lsms88ZeHS9pLBL1FxtbcBEEuB2+/i8n3EDz9EKQMS2y4a
axe3f3lxVVF7kI/Fs0XWJxUBJy5vQppQrxPsyKgFC2vOMiQfEpUSsxGVD98+3iDmNMJLVqqbTxO+
fSIodJsCwgzH6LPHLzh5dSmdowAixbvkTxramzVcxddRmp9dsM/hYaKlUy51FZvZJh12EaCvJvSn
cI2mbNNPwiJG2G/YciFm95LkJIk7CmMkcsA0WGh38ibEcUr4PJyzQ44L0dngyJ+UZNjZoXFhOj08
8eRaF5jl8jWZprnyCjTGCmcryc+y/Wk00EfKUXQ6QUSkUw5hkFtISFFEev6PTZ4Y1yTSlGssrmP6
a4uLq+6LlDLpGol3/++B97hqO/aKdE5IIFo7w/wFaPXyC0CGzk0fzzXnQAossi2R9WhM5J/BfrJJ
0uZwTFwAvx9z+ArVpyHXM6O8azAHBOQASw671glIKgAIQrwqYE8v/xPfaSDdyZ6c9tg8CB7CRL3m
eOaLqOksA/7EUZGwzBsrPVjQF+bGX7b0lTt/pr7lVMiku4uuwsrlyZDe+WQkUa7OEhe3pyw8mDnf
fM1GE5FJsozm4SIkiAFKRkM7jzIn8OgBWlvGK6ufOrNL7l9GCcCBOJwZABe4uIQokcrYeLwobBra
ALgZon0M6dHb8b8IGChEj9gyMdjaXQ3pOmWk0WYkSlk+OMzMsldKtaaaswKXscZD1mosMRFK+XeQ
oBxH0cH8EFPRieAspjvF25D8kwI6hlKLYCSc1jL/inlNba9CxsQBTwWs2+21+sMy/gIYB78+Q7K4
HrFgSAntU9DtfPfsVTesaADec2oxqYSV+HvZ7NxvMu+EIgVkEWKCqyDKnm6798291pxKgKDkHZFp
OqyqkrGytmdaJRp0fu0ZkaXuG4HmNGbdDIMcZQ4hP6GABJA7G0f0kmLjbSsVGxXmvhRpZo3g+aQS
nVVID63SJqX1Re/pOJZr6l2RVI7z1EYfEn8Q4Y0hYAZknhT411HysVGgCU+NS+WrGA6qXVyCVZNv
nxOR4/MyRCPdpdVvHvw5xodafsjuzfkbFgOV0huGSPpPsekK+M9xt8zqJQ4yjo3JpSUS9gXAUWxC
umgax4Af2IsYDLq65xBrIj7MeLfqzNQ2uCRCdumJbu4gqiX3S6jXrfZTGy+qcRd+vpETS61/sGaJ
hZ19OEwekv/yh89uwKq1pQq45eXgoVRRB1c2HR0c1SnWe+caVDiT9n1/toZwmnTd9AZbF/xVaESr
zzg4p2VAbsZTTwh7muSM2FfiwhGDYOpbEW/t/qFmJJ2UeEUT0mz4SOurXD4AFpjDFqMGGLbskNhn
8lfA5TzcjG1tnwuuaA3VnuiEX+lczNKxvqjy3a/edkSP6ByN7q7rlkErkENvbs6k8uo7Z/4UmWiL
Qp8gNpmoCADwNRrUbuWojXCWuB20ecnVtFbUTUdiORpdUrGwa3CfTRXu6icZ2/5B7g707LHI85zU
JQKJhd19VXg2uajEvQxagERrIae7OCZ3l/OMgE/vrVo94DnGPN6N3jwTJOhNTjoCWGmr3UkKKl3M
Xi/qVOX8kOe8OwDr0o9Vf43ODfS0hmux2cD68VCCsbgg/59xcu4AErsSW8d4G4q1NKxa9SPBzBaW
E4PCApp+SXi9MDPNqm90XgRuEuaVLZ25UHmMymXAVAnMrtbOVFHbmQPZnxrQwntb3WJu1qOfXH1Z
LBMF0kf+1pTsMWz+KhE24ZwIQjncJdUaJVObb0PpQDj2pMRMq6yyGK06p6VBHQNiQPG9a4Ez1fSF
Eazd9LtqnMngeCsLFEsIfmuXr0qa88GJsSsjckB4zREzSHeBWeF2mNhQD7p7EJ+Ep34n1jYbCZiE
9R/2WVDOqu67MsnfZPSyHNpgdny9g3/C+4BWuUSpFqL1ruElbIkIu2iuIbeQ8oMUzZv+00LdQkY7
VV3fN6jr9DzM8qkSrYv8mKosW0fxC4TBnVoWtGAQvcoNSozwYJgNjgyELVb/068C4COWeaSxJ+Dk
aURSYyGdKjwbqOPpWFbGfO7b8AsTCg2p1othc05gcJrHne3wgCRPiigdvZrKyXeiXxIyYw3Sozz9
J60OWn4d9YePhE1FE9fcGKjQgkhfxL0F3YxBKKgXOi94sa9nFCtTeOpSlKARrUmTGSlhKk4f4C3l
N9cuNb7+cJ6CJrsYkaL4QwHArfKN3Zxgrm5E7U4M41XJ+xQ/cU3BHueV9zUUnypaRyF/UnkYUw2F
rYF0Hai6hVtHm4AyjsO0QOod5msrOxpowoMlxRQMDZDMxALC3vjbMKFj+5rIYLXTp2OHhBNxkg9U
yaPCqtyHE+4l3lxgW7R2M+IO/GKj61chXJGDL/HZOh3mo/KjDp5Ogj8QyK4kdmZGois3+2PIX4q1
aQi+iV+luuqHdRDchu6eVF9S+hvWr9TgFoJvGMq1xe0UusgdjqipcB9t6+KegU/Tx/BvW1RUErsp
CCa3mPmYuz0rTiQfeuXbxtOa1h8jWBLL+6CnEDgvTzlmxdbQB9DZB61YLdomuXnJ2RbAgQs8Db5L
0923SEX8jQweH9K2ifkjin4Lez4GmEgXFuGI6soX2/+pyo5Sd7ONeWYTOJCd42RlT1hW8mOk/zWy
ObWxEv6YyPtu1tyYk+cnyF/Xf3f9GbHnKD5Sa9M6HwXGFhofQFeePGdFgSTZWroBeyMfQ7UR4JCB
ToLGDpYszV+gpxjE045qoLiHKMuH+FClGzMXjHc73MWLiPVjAMfEwKyQRsUGQgehb71CHghJ+Sxg
Wlv9zTczyocGRY1no9pT8UgslELcYFs122vJMhyPsvaZSzSxjzyLDx85BuzSQiEc0ZgnO8P4ytLv
eNxb2h5DYRl9JRxhuX1GdUP26pKJQVeXpoXA6NTWq74/5RbKBWcR5TcqEFKUEKzlFZnb/1uxIEg4
7JN4I/D/muNJNxai8SWifWTe1A+bcjLiooQMEiVpYy4QS3UUlxDpJB3xHgxYnZmYKEBTrmVH8NB3
VfLYCZ2o4CI5vuajwbrCGlGFNVWj7958Ufs1iwDf5tRjN6c+oyJl25sr4eQLHxruY9y+ROm6SyFO
jvx93y6ldum0EI2kaKAszr1TjQSK6efH+oq2nrYVjn5qUsVfXFdrW1556qrTJ2m51OQX9RhOfQpI
wka1Q8DuQrZpILll8CoIyycl+heg8lBd/TLr15iUxCENj2e1v5l3JXcfyC2QYXC4G4LsalsIUmEr
qkX1aVXrEIjNo6X1YhlHnBrxKyOCRAYRB4AqvH/IpmP/rzsAh5SPZNyi0/wc1KWhMqSwMyya8pEg
vyWWuz9A1LbqhgYCGI41Al2kDPBO05zR9Ebjz1QvVprGILLtm19GOISkILv8sEF6iUNkvx2AxS3M
uGi4q0wvWIA1kZFxCJIfrgc/+bBI/pH+Za5E3Q62FU1VCN6rLEdytD48eZ/zEJuQw1aPS/N7AM2w
yLhWyjPiqURepbKIU5WinbNgiamtvUVEY9jarOLjVPf+yvYgxAEkQiDX5nP6dz0dBQYWpt8W3QvC
0zQSzmtge0u+jQ4kCss1ls9xn9SXNP9wDQKufupSBFgdckTqJqhdpZO987Lzk4a0WtpY9Af5B0DN
JFrjsPED0sWOtb5jVkoqDiGMSbh486X8lCkIQr7hiMQHwn+ohQAB/CANIO7fubu1mcQpZChBkWSu
nRrSpyfXA3aayS5FpbIvAxKJBCbC649WER8tn+diNI898UIoT3NznbU7yyfojYJH8g67z5wpzlG5
CiD7NQr5Vph71G4DwJ+j32vAxnSAM7HOxL2+DOj+izLckfFsrO5EibnJSzzQBY0esQawNSct0Y5P
TUVKnJ8C8S9F2qADnCayWMsBk0i18wpgiJNm0o/34qWf+piV4Lo5IGvEoZryKBtMAcum+fMwWTMs
UUhco1hG6YDrVrCpqXfV+HR859Qr62GhLxwPu3yGdqiee9bn74/Mf89mGHdvXWg1Spt287cLB4ZK
ctainOvkbedsSJ8OaXJKEFU77876Ez+DSaaFW3jTqjpXGTDj3GVE/ChmaB6zH7F3NoSGtR8hWKWk
PslRlvMd/nSyiNSBrByHV05bDvq5l24jYc6W9jnEG887o1G05b2mCSc1kIi3DUTLxVKnpTnb9cqt
bj5j5145iE+vmXzw3HUe7C3Aw2lJhNwaBdukzt4R1/dYXQp9rmu/VvqXasQz0NmzqOtHWNyc+KU6
H/LEn3vNmcaG6bDQplH2LcMqCJ2jia7B6lOmrQzT6r1p9hrhNcHWEvW0C9x1bnprwQaUkpZtHiMa
JmG6palnnTQDI8a68wnVnCFanhH8wimLlWX05g2YFJi/X290ZgKtXho/UK5k1qAxJA1IGMbNOS+C
9QMEBJqLKoe+AHNv2R9Vcom7n2A4Zeq7C9R1XV3qUoNSJg6IEh7desbdbkwPFUxtzK03QhHkyod8
NdE/JOt/VyfMmHcVyVeJeTfQG/YrgqR5pA+EnGnl1c52LetD6eQLAm8IyQJGFnuK2vzoGDaGu8h+
qbtl1R7r+CwTBJbtZCBQwCx7ZmD9CD0wPc5KNxXhywbDFy9lsuS+DttDO+zGCr1tTMIxrxS4mUwM
1oEjwGQGQ1gRXHzjj0OBzBRLX1Fh43q/nAYI6n5HRBo9oC6DiosdUv9tmZlH0MMO4jFSv0kbMKAh
q4rJrttG0aYZ15gLpsFfXCEiurculNZPX60VyDp88N08R56n32P+YP00BC8p2aocFh0Rg/21BUEp
ZKZZohZ0ZLdO+pbcU24sqhE5EuTXTnhdVUw7xbqVuK8tzuzDPxmV9AF6NE0LsjcXTbxVvbUtfaoG
PTFLrBrrCNeXgZqj4QWKz4T8aQ2KeRFKex6DYwYEzJIgMjzwmQonQCcT1rejRyvdBQOhokvkkXMS
J9L23mF1r9KtpeyIiivzvZWfmwmZhGgRiIfJP9TqAuufYzm30JvPwmTBHYpOqu4OFLMO3C9yQ0EO
syNENWl3Xw0TY1Z8VNXXwDxfXazy4nCJauqK7MAEkC5CoyOAqkK6GOqNfiCrOQR+OU3671bnwBp/
oPlFaHeNWgZ5vt1WOOE2pLeba+Dvrv2mYWGKSyEF6gOYwB3ISqgVZ+fqDvgLVjS2kyt3ttw/W9+P
6KPzDnEfJ5bs9xM/P6pUImuIE5i7Vnq4dZqT0+/I1hwg3slvB82M2nvkcd5VB5tFXqVjog2OJmh9
ntbIh+6atpayTaIfhAN7LJfqPJljexaaBe8goXUIhaiA/SJaJOmSdHThm9H6uwXMGhFBMUUSk4E6
k3XcbUdzRWO8mZ6UYh8i1ZJOJhtcjtj80zAeynBJpHXqbA3yuyoAUqVaSH5BGpRNwAaaPyyB9YGR
cJqaD4VTwHK/BV9GXC/qVCv9CrojIR0TLdmPxSbCVBKj3WH1nnfa2X7++wCHK5baOf1/obuXnWvX
Pkl64YqR3D3S6lRB3oeUOV2KlUmPrsLPHPLiyFg5K/euOM8AqUtFLDKvBCdjt7AMPHpbz3+LxLmS
ZIBsk+KBdLQvr5KX6LmdTVWjjCL73LGm+bxJjn51ySvhFjI3DVaOQb3r7s9/JJ3XcuNIFkS/CBEo
eLyK3nvKvCAotQQUvHdfvwezEdu7M7PR0xRJVF2TebJyfpHNzGsEgTZy7+lUMeoTaxAnpK2dUyND
rwJjq/dM03EsC4CIpDB5KI63vc6i/FrzwFj7xHnm730MPdXGMUR/oYLY49MOYOkE5JE0CFg8vpa9
AS0Dw0nK39p7p98G/b/OKZhO46ChZ8VixlKlhMk5WagTQouPI5nviIWqZcS3yluh/cGVxJ+tUyGw
3ZDazRc7g4bbMc8W4VaTng+hDHRcXm8WgDUg2GlG6rGwtgkDh5TxWMPcLO/IJwNHaC39ZJPhdnP2
0zFauQuxZD3zUQ/vYbNxaI/6O6zIWAFpb7JW0lkDjAPH44H6JWH+htY/LkHWX1g0zDhfVHufk/Yw
R3nc2p/e1KhDgGL9tHChIatwZXf6VZPPFH+Qje2OLaM8Q+0b5DFvlpXzREOD7J7HEUurO1yFvEOX
dpmbaoF3zLXXFNbCCdRQqsASaBiWAn9K+ovSHNXoiV51HjBnBjMV7ZCVSutczYIllnETgznp7N7a
r+dM6oJlvXaMY0DbvTacRRidqNkTkBsNYmMVJcx0S7TQNV08dFwRRgM8EYcr4mjTCZAIg338ZGmm
S5AOVGPOOzJ07qgmPhvme5zxKNnIgaNTHN8RUsD01UCAekAJ7H0wLS4i1vBQqSiSgQn/pxcKeKSj
Y1MvmVjR5SUxZoKl7z17HSjvcWjWYKAiFE1dubYPRnaw5w/6Q+dtXBCfTj1hY5YhPmfVRsyCt0A1
dIr1bNsGdwfJu+LOO49UpS9EhuGMgaS8TL08mjKNwax2LE1G5c8a6YO/ZmmX9/upyseJqvC08cTz
5RzbrTLswNTyZdRh6sFPM+3184uoQLiOaoc4+xy3q2wibEElch9xspzcf/m1I6jZ33BrfP/yTozu
nckQjw7IbLi2/wH7kOsCtWURaSOfyUh1B6bcn+EtYGX1TWeWYvHPANurRDlb3IymXhNl8EYd/UYr
uYSbR/PMd7J1iZ1bt9GFlcm7Dh+c5hkRI7wI33zPeEKC8ScKCdabfA5QPnHDefOsPwzBNi7pnqeR
LCSl9kSefdqu9B4wEuwQompAz+Otx10tmhU/NkSaLnkfwoMT75Cge2AOnLWD0Mm64hyZVTUbt72P
Rh4ieKJvJQBik5DKI4sM5vGqdgwrJr3sREiUp3iDpMwPwIQ4RuXfUdwP8xo5zDSeRKLSRasx+UgB
3rnVTg7byYAsisVkZtacXV5dpE4UMyx/xJ0gbPi6lo8Kfy7R5RTpKvGVBe3C1rXp01APDHRWrPY5
qrT2QhZHPlyzhrx7n13kBKZgGaGYnBeI5v8vjRaURHx6PYRRQOr5QnniUm7L1XiHFOmjMk37W2mA
K/EPsv7u3VU7OWbZP/rfabIU+clKtoTDYJHEb4pE/T7m82nw4iVzhRpfO0Txe8dSE1CBJlaC3Eya
PXpFExTVJOYfxL0xPyYvVviVofp2xsvUzdnyqMzDmWgPPjIrn1CQp19sRrF2vEf/TBm6KifFu5XF
znb3qrkKQ2zOwDHrAcHFNZ7U3AEzmPD9CViAzX+v/0j3bLFojuzPcBWsIB2O8l+hcLRl1qxX/mKY
ftm6aMA5Igyuctx77jVVd0ZHdiBdHLjdozpsXHWuAoUYJq2fODT194G3oaYurcoz2MNsuBRk+fTG
KYwPKhJb44z4JS7qNyYB0/Ub6hse3qL4Ip+GjzpiYeATQjXhxQK+rd1i8lVm1SshdlCj6OfUBIeW
ITBg2ltQGPrZqqaBnfSTyqlC6KHcph+wgSSQqKvBefeJMpVYL7UECQtUxGiNAL0p0TYOazNaKtrT
YBRACMo0eCn2NlIyGiEbn2OwIU/uraYJRHnWSu6y9t0IIMJ7pzBb6XBcexcLBLY9gdwNwCDzxDbm
hnJO1hxSHqHgUTRzOEQZTE7ggmmSxH2eYKeUw4rVGFcpE5xVI9fkBuvlBXtzT0fvlN9w+CYlvHMb
p1qlZU1qXicdc+/+TC12tyngd1RfRtMtUuya3zwl3qVtdm1yEPpjsg0zsfWjndVvNQP885zclbH+
NYqPxvr2UTtkiG1FBYGZ0YdZLAdjYVofA8tU0HeBtpraNmleJ/eSUcwV/1C6R9bbqwrlMWsdMAVT
nSycSyc+GN7baAN8aHwsgTlCi2dmLrv0t+geFETxjUo3rOGeTrpeKf9qcZXeM/kdw9M3ScTdEt1m
Ov5mLW3NJGfdhYQ3pJuQ90sljoqxm95s82RWubjAVJbVW8BUECGZRGTOeeTSZg1I1Gb7pDtmZmcl
J1gjEQBNNDtqeiKjZBnzJe2rq+odoPtNmi4Ya9TR/DaJeGXJBJYsDr5qfBRTKadrPGKHiQ7FGDrH
LGOiaGel/J4qn7V7x8FsMnjQbmnwWQFtte7oDJrpBpY4y9FHbw2HlIeHGm2aaTRgoaatL3GxTZHO
gC02qKqH76xChOrO2S/5vx15KzYoR/Q8kzQcRBxFj83/RcxoH3LksKOGosV+HJ6WL49TvaFG3yz8
YX+gWu02DPkXZDwMzLSafaKvCibMGkXnTxVsjRypLNqueM32xzUPwCXf6mI7+RXZXk8TbVp861KC
4BAh0GL9qZebupm4yWa8bBNeEBkjf+XcgT6rbWL/ZU34Ef9Asc5/ILabDfmRmxwwZ8dW9pGKCavJ
IsC+1xpQ3bvta+zQWMZxH/sMkcMsm2l05BYM4c6dAFyouJbRhlbBQ7VIQy/Pqn7Uah63FMrn3gEC
wegiMA+TYTqqvqavebTgtxfdguYHNrKWscQAucj8uDyBcZ+Gm7q8ElBAF1vrZxcIbkYVoCNwgGQ1
bRZC/Verr0lHo8MKG9FSsJnne5keTfuEcZGo2IfPVo56ZtYWtFwKnl+bZgX6dSmfin6sPbSJHWv1
LyNepT7LKYkRisBrEA2KgRSJiZzYDxY7F4ZeRfqvhYOk7RnJ6fIRmNcsWlvatlBuVYa2YmuidIEc
6WydBKGPvmCujFuRM6MKd3n7O1D/JuExblGCp7Sj9quMOKSLTU9MEGllU4eli1eZpGBkPmOuPpsQ
rZaFKbQtQw7YS7xnaRUvTbDrJA57gx6MtUuHMzLclRZIqbzkTZxnnX8vTedYKeFfUxZfJJdwV/mp
MTcVcR7HyXVErZik6p9uuOcgGZ+JCoCqFEAamOdrIfqxQNnVXMRlviHu+Sjs9WBk39341ZEm6fDh
6j25XL5ytGDJj5n1XiXg0YJ25TDPCQp/l8G4D5PkUFJJSrVhpSoe6MVnDS5+MDHd1UFJCnYVaSH+
tzQidwOTZQH9whv3XaBxmWIDKYy1yzKlafnClRGH5rCktV6i/59pUj8cgr45tmpztF2x8nPn2mmJ
ysKl4fxd5GgD9UBBN4MhtI2uQT+uFGGAG3VXakS5qfQnjV0kkgwncyET2cu2tpY9fdbE2uw4a0q1
/ucYIasG+2K7026HXiIm/xzhm4tubEiyjS3xiwL5Q2YeMHWy8muhQYodYNFZPfDFfhFm0GTsYZWN
6FzInvUcpFegJT2/XOUjG2BWUbX2zWGstN1aJGQO6sO2U5VDHKT7vJUEh43rGJlgg/BB+NybbBGG
pCN7zeWhQvqjJcsm11cNPWcB4FUa9MZZdB4T59G6WD1ayzznY3cIwnxl+oB90SPbsZj3xRSbk9PQ
jWgNY4SPysGSWyPhG0GFleB7owVzk48Y90nv90cfUxC0zb0JQ0CNikVtwxSF+zitMbJQXCoXDBsZ
ZcQTLyMeIxkU+46vBoUJAD2NTMtiFWY2xjOwRKDt4RYvWweQFuuLUZBcP4mASrJoBDelwPPttHth
vBT1ewSokk9nzz9hA7CxiSCo4GlVLD2ZmHpUFAYXYESlxNIWpOOn928qS2JkKyZ7/f4cBkzLWS2F
qA0DkzYJZWDksCg3WftBbWRvYTA3NsKjG3/k9FWDS+dM0EZ/VGr0DwRDjhZ0GtBaNUZnk4GqxZp4
GNGJ1TCfk2geNnQ4PXhX1up5Ysw0sikccGEDd7ZGueG+XLRLBelgAilhh0Bh+nMMOqzc/fQo9pu8
WQSReDMxXHEC+yq9MZ2mHJfeuBviz2KslrzQBTGbi9hEXjdS6Lb/jJqZEmOS8OTYe0/uUlwfDFOp
lOdIk/SK3Trnh41foZ+60eAemGtbkAHG5pLYeirCr3a8UnQn0TPH49uQQSZtRHbMJpChSaWb+0Gy
qkh3cHhHYrweMRkAbx6DMk91Qjx2NkKEYWMAcPOTRYW202AQoiTqg4liw7E4vb3jxLUhCkGBgW+j
rrYN3ja089OLkzS0ccb5oL+3ZBh1k/ySf2FuUaqE9KGTpCUmbZDFGIkmg4/kHbvHQE3VwNsbsF9z
XbfZ3O+UhSbR23r9MkWCN+IVsNN1HrB+rBiv0VQizM6RKMiBqgQ0kIaePRUAUzFRJkCg2qlS46tU
ItdCLwBBAM1Dy3tupGsdqFfuRXujFIukHOg2aOAYDC4K61bm7MHkbwb42GKGofENn+heZp3MR9a5
2RQB6dJHV7yBHO7gC8vhKms6YzoRYTN2Q2aakZzhInXI0a7bUOxsCMYB9TL6q/rPSF4OVuKJTlFp
zINZVk4VK/t7Eb+XLchZfQfD6w65vqITBghEiZj+KJJJMSNy0XGJMdHOK0pDGx1YP1QLH9xe/aqT
nQ0ArWfeVbGbU7m1M16rDohEV+1116pvTlijrAhnmLFwNWU8KXWJivarFd+BD0s04W2+dA4pprSS
1ULrsYWMhAN02i4uP2oLVxhrhK7+7rz3tj+6wSN2T7n+zLRDJT9E8Qm0wikfSnzgy6/TXoqeKsWk
YWHMjzQh16gHKzAD9B81LUHP32f9sqkMrgwkFL23dVuP9dQ/owMD3P02iNamCeo0E1HDZ8w9k9t8
gfBTXlI+lCQ69wUbfe2VOsweYvHIQ/CuMEewWsxDSApeitkgI5QA2UYGRbxXfyaqBctM0zoIiFKD
Dex44BZ9pDmiPsln9z12Z9v6SlBDx6O3mMwfriHRlXybEFX+Au3eNAKyBTO3gGEsxKQal6OUL1kx
tScSimiD9K9rEE9aqB3EZ4XRIAccIn5F9Ocwlcq/UmSgIc3cXU2+cSlwBZAOeVGikyhhen1KVNWT
CU+7yhDsOuY9UWbzSAPMlrxtRhyhxas1HlZ/553o8IKwMgYtFykEcslZam579eLn94QgXeBH4Y4I
WGGRI8QTyNabxKNsMzAeUoNVwmY2Oovo1ELUemu0D1XQ/ivLgIVgzGcE/MKmj9NxqBXVykTPNuiz
RHozh01ATRUaFPCjVUJElByOGAZSlfcCR2XNtsB0PvhHCP2wPlmvhFOmz6hanJXOl/4/KXaM1g+T
uc6N3TjBUvetXUq/a9r5PGAU50GyjeKKvRLEyP7Layc0YPxWswfWGCrQFCIYJhSRhTa//IEkAi9b
91mxjsr5lB9CI2KzcUdWcWJUpUSEqRwNYthoM5I1eW9Qo0Esv9kJ/UN3IOdmQELZLbMtPscxWcJm
nip27cHvVLJFMZytcO/LqwJeD017s1NxL+LqMbJN5sLte8TlvxHcqwL2s2FMYYr79CVP8q8SW4rP
S87cnl8KyboQRNiHEyErmTrFdLlhMq5D1EHoKjS6p1gFpS9RqBsPPSzmens2vGypi6tiPBTSJXXt
W3h3K/kW/ier8tFK/zt6qgAnuEXZjhQqR/dU96/c/EzLY2P78I9MgjZoD391TpDsIlOi3v604GiQ
SDo9lmnyq9oPzf6u+p3mnXLgM/YuRQgjdKaLv3GZLwftGUV7JdwUvL+Vv9Cls7R0NBHir2X47b3D
OgMKW3o73kvp7JkmsLZjGVPvVHdPFA+++8rZldgtk1sxXbPyZdD3Dfpd5J9Jgsj2j5/ZHfaZceMJ
GcaPjGs2HX46hHxJ8QXoN45uKAxHuJjq0XAqArpJS9Y2dv+oqAMS0g8r3Tg4LFKY+deCE/FT5foJ
cbaX7lltmFEdvOJqNT9psS56B4MvfYvExEdofDpy7bOZKvKHFtg8MY80ex8GcFDdzayvU4UgVLS4
ywz7pjinUTK3gr0mrq15q5mhxHCLr61FutnWWWr+MWyvGsX7sAsLerkjCen83sLZdKAtxnPAfMTT
brrzWeZiZnKnxtEJQxv7RFdlF3gqOb3K2xD8JMlLJGt2mo1xTdB306yb40mrNzjwdG2nkhYiwp2n
DphqV0XzLlXEjvs4OjvZ1vauAYM3qHadtytZVbbHvFgaFfCFbWNe9QaRpfoYrXuHfkGkRyjoJS2j
IxjeVKcMww5vvCfe63Rb5YdYfMrxqPY3g4OgkQ++MoJjAP9z4f5qrrkXI2I2bszpx9HpRav0u2Wt
a0d3hiZg2KX/p7RPxvJiOMiQxelbDhaBkszX9xbLOsyLLFF8DIfMLrvsnos78UIIYE9WiAUJ3+F4
VsBCTkuLu+VsaoZBxj7G6xsuc5d1hblntz00Hwkb+Q7HD53tpHelboxWnnniL8rorLp3i1GsYzKi
TDnRkSbEZ7N82NYxKGEOXYJilwSo+Df9iCRyDVzPCc4B8kUiI1z9FJrO3FOpwldccqzFbVS/PbT8
rrtY8Tdgh5hPNGvQ5ZHl0ufUWpye7Y0g7Dz9jeFrFv8irr/kEPhy0aBYcAJ7LrynZ6zbEg3KssCy
5L6U8nvwX2P4bjl4U5W9m5zpDuYrKpAAtnHJWZrp/3LuGgcPVo+apsrQ8nThQrLdyvyX2ZMPTalH
Gg7aziw+DgE59XSgEeuHQLyi4Jm175b1yAcWMIsyXWAG8oZd3e61+MtgO5+e/OBq8u8gZZuBgtYc
jPaucq+EPxyOlTnXfDwJM8laCoxefcqNAwOWikkxBkJkpggSXgkKSse7uizQKu8aCuonuBvaTfP+
qXwA2YNvRJFcjYYP9C9nVoaIkY9eR6QL5rbZGgjLfb61Z6ff+d7LqLa5YD6WfQ3+T62uzI7xd37o
+mNIXEy7CcMTPGMaeKdbk1GHuZoDPvqdnqbmXDUHX9tr5Qc9tgrRMwzfFfiblFGG/tM2z1BdFagm
WWu4uzhjQ7yR2pPvapz/VOUGWV7vkDmavGVIkAiWwElCqjHDk6fEbCPA2olLgXMy4SxuYUOCs4XU
PrPgPCfQwxiFzikLc8efhY7DrOp3esCm4UFeMys8hOYuFSuOtsZ45mQAoF80k7+SNb4kY5IOcIYS
BbQOrywXW8KQfWWjWky7UKRymjjdtmo/8UHUIzOurSf2DA9dXNWh/6Ex46YCfqs6rML8Gntj3oTJ
jI6aTNWN0xA4qv8aU6ACNU2Hti+CX6s6k8qeE9W2L056NRks5NsgvE9tGi+2Lb/pUn147g5j2Kkw
alGM2iV5GR7qq30a/+o4klrGvxJjoSnv3fBBe5dR/oTnMLkQ1JZ6y6KYTA+Jz1Z770Q3I/5tBOt9
9bM3fnLzp8j+CgT96Ux0pApug+6fFfUzDK5Tf9go/6bMw4Q+rC1vhvYOF6yiClEY5gdXDKuM0b90
FeEmXlKypOKN52yTeuNVoMxWgkAfG3jVqh/Jhr/W0c1xGHZ/BO4xfpbkLkBVVGHcIbGjkk//YvfW
oPTNf7hF+eE7/5rBwQFUMzFmIRmfc6YikmXinpdrWUugBoRQWjxxFHZvPDRB8c4zEOsnBWNW9hyY
68VrzVwPKeGod+nvbZjQ1CjltuQvCrJ0Fw8Da2x14Dqm/ijBjSPCJRsdMhmfToEjgQ0N+6g3NnjQ
NzRSguSKvwjte8iAiHNisFGubEzyJVGn1TmwD2WjD7goOBhjP2eNUnEh8MgMSOGl/bE28mFhDCF6
EPerTcZ319KeuVoyZGJZqY0vx2sn1uHF4RLQUDg3SXoc+BUf62fE1E3axqHVsY12DtigcFvpOo9s
hpjjxytNKohhY0Yw4tw+2SROsbN6aoM823uo6BOHLbEDTE9B9I0UoAdVmcXl2bK98z5vkn1j2pMb
axGoqYl+xzqHtoFyjnwrfgn6vRBSQC01bR1Haz2pdn2n7zslwkP3NjrechzypcKQ0rVDEIaoKAMI
IcFH79Gi2JgB0RbgaF2ZZr1KWkIoypz4alPM8/YKgWw92sFReP6lcppL3UPgcAda7n2d3Hyg0u2r
dsdjS3FUB4AEInXRUJo2eb8t5JeKYiAZqGvhOzXaKpXxISGSvUjRppgIhwl1s9qTx1kvaNbV9oZB
ILdPg9+vE0Z7dQBEBKnVwFJHhwEU1i81u0zyXYkLJiI1Lo20t4IloqLdo3KAAza8R2GKc2fcN2g4
RI9pst6740PG/nxMiUbKSOQhzysyhpma16iSh00Vfbe4whjZRGRKYPVb81EusxijijdZ47IfHxgy
7WiOfSX6MxmGkAkK1UpDXuevIv6gJCOklkZ3AKKOkXhuaAi7ANcr7bB0yS+ziPwyaQ1NirEcoaOt
4VpGVlGRN9MWQPntBdnMnEd80MxiNepGrwc94RUjO1wCiOquvakK9r8m5typrO6Kya1Nrko5rjJJ
Ulnj73UxbJ2queFPHLN+jzxzr8YDD5Q4pWl9oQFeGaTU4azBNQopoienHn5CFl5Vsv0KR3mPh+6m
1L+9I9edbT7A65rOcNX8eNfm/togR6vG2FvH+r4wyrtShL9KTNyVNcl7q27vPuw+fxUdMb1W9x1W
6S0XfHeoS7H5d05z7pT+2AlxTK3xGERIjDkl64CYPTZhrjXZhPXhp4Lv1JBsNGnw1QXCh5QUpLiI
X1WZc4iwtuiJZKCgcW4uZLCeFh3JXOteBTSxwmRJDmvZTuVHXbA6OgA6ezEhWAgl+SLpFXP/vJPR
fQjUv1jXAX9F7bFy/3rR3VrHuGSGCYm2nVvGuO5I/k7Nbu6q/QmHGaoIFdqYbiDEo7xoedFJa7JT
QAWdIQE1ZTT3+E53lgJ+1v5E8YCTJ3np3h64DNstc5LAGJAxK5foJgGvRHnXZHEj1AYmtL5P/OLW
uJjPEkP7yIao3WknqPvcpkX24XdjiY36p1eGf31HMAoCxU0Bdm7PlekylXcZH8ZN81YWU7mBSCfO
CGcrIkfuPW982DIhu2GQFwIQETYpxltGqm9Q44jrOEHTgoBdnX2rwJZDJM0KDs3NKNch1ctszFnV
GGa5zcMPnZAqF2E94AHyWuTa0YK1MXpb3Sk35QC5F9oKks86D3caLW0To/pCf5I4rNudZDsGJulG
HbQ+Y21Bp3DVQ0valKfjvoNBkrMeQV3FO7RyKrnJunA+5jjt6/KiDhjHwwDwiT/DWbKx9W5v+bDy
VWXuBdanBMoVe8lMdjxnZN+qXbUqrYbITBzCVUsXFu4lDdsgsy1YnasgwJ0v/2K0sSQbAhnqvTCa
9dBgfWrUrQjf+5YvtyjFdWz6TzWoyPmg1Q6DkyrET4FIN905noeyEIhw0S+KuNlMUgDG8g1vGnNH
stcAyPfRy/JZrhvsO8Ly7OfltpXjz0hCAs/42TWsTd9wV04INosb2sjnadtiV8IbjxpGJOOhUvi8
zXFvBOrO9LVdY0P3kND1KRBstvtG+NVBu4phLCXIVIKBGtuC9NPtmzw8FqHcdiAne4HkFjQC1kEv
Hw49w8bArNf60CwVH1qTma1CCAFJ7R7pavBnbXylOE5/2wJKbfOQFOGOFYc8mo13qtnJl/24iB2F
IV+/qcIKjVC9HVkBOkw9C1D4RMYvgSoRRSqsWQ1qP/bFWSsB65yCbBsHS08/Ep/MfwfGBv5D25y1
jDaaOUt9JAu0BHsk5U/eo88Ddz64/yr9vZzayOSVKSvb+8jVh21e8NaI4N5LwRAYoIW3L5l/l8W3
ZBzlRy1DdgZb1mddWvOY4cFwDjjHAliThVBmNqQONxBwVllgQsrCBqwKHBTuGf9s4247DnZffjX6
eYLXmx4zFHVr4PJq0+c02fTdq0u/oIPW6KtzW08vyGAyWpC8WpXgz+yXz2FbMztnw06DHTTkHMIy
0eWlxj1GVVQP6NsPpGfhyacO2gcET/gF4/0CBHG0rJQv/hCyF4Knk95zLp4cv61NzG49c7kkjcpF
TL5PhotdLBp1PdLOUvnWJGwb5TMSaz6OKt4q3kn4r9L403Tk5XfbeBXGzdLpXaH3qih39Zsm//F9
T3yI118JWEvffofphu9orNCM7ZdyIskdMqCERSDnIPqbnmkZs3lriWwcE4zKijiKjj0qLzOAPs6g
IMXAoNiksTQ5uX884K7yZjVwCfGj1FA4ahvaOtbsjlTdMf4ILSZIf/wgjIBchXHsVnu0oCM1rjHn
oMT3jNmx02IIkfjiOpDN1eSP/qgIG9UokLisi2nWxlTYHL91QJg5EzUiewxifBTny44Qo7EvSnwk
Tl45+w6DnmM5mgeZtYgJ4ilZz1lKTEa1u/DOvc5CLnLXcmgw46EJ581FV0riAk8R+5y+TlemFy/D
enLOlkuL+bXT0i8MG6QfJKKxICabI8LBq3sfoJZJfQAJmwIp9rdgk3sm7F6oo0WqZ75FgAa2d/fa
Ob9BwqWosg2DvGMwSjb9nqXTg7c/XErEbQ3xWdlaxBdFe3hhwo7ilYS/qvYhGhqKs9dvyNZ1lyFH
hWMdQ+crN4ED+T/GcHaSE74TVogU8mMOlVh+T2g3DUtbc+ibc8oOZmB99V+/TSfnJJ++fOvEMwX2
N9IttXAQ4uKZ+ri+PyijEuefr75bGjyRR8RRLW5NyxamxtNvJbRISM27p2XvbT6GwKt2lvIvrokT
fgbRZaRtJihj1B88HY6zC5SLHO8+bGoGKLH2ilg6+OOHn2F/hVPNVp+TZhZa5owLlZk5m2flgzAo
xOi3IMHdpEAJ+ehZyjoI+3gc3VeTqcsxEni47iU6mTL+7UlnaQWHrvwzE5PFH6vvQcHIOVMMgqqY
kebxHR18jeLFtL7CmJc2+kA0ybNiKNv8RjaEe6QdrDOxuyCmn8s6nrPDW2aWex3qeDV9lZqgWEwM
slosfGqNafRWOfna9NEw9hC+REseLCTUCPUpwlhtMWrBgqkSZpkAGw/2Py1duLm2cRVSB9Hz9hZX
qmjmg+ltA6ZNXmfs+ihfWOxTcwWgGTmolstI0uiWIVdwBxHXCHuSQPhn1WTD34pCPXR+d+nZxsUm
Dwvm54QEzz6INvTMpBeR5dQ6rKxvfsh5ORpHaeRrgXxD8VDNU2LYIlg6arLkVZM5ni6zklq5K1Zp
aC1GJ0b4Ij5zCeuk6AkOh3znrIbOPPolXq0sYAMyCSBYyfgPH6qFEyHUY+zbof6gPJjnfrioi5sZ
RKQykmoXoLmRy2Bky4dd2TNR2CHwjWmgVVWBNhgtNX6EsOcJ171dkZ6kk+6xQIMcKZSlNbpPfmsH
3ZNQUTyn1mxUUQVocEE0iFhFBPuamCtIIaYBFQ4QQgKQadTQA/ccwMgjYxZGWceqDQtOHi/gFs0q
uGDmNHqui3lGiUNtFtT7ngSYMO2OtRwXCSqPNIR857P9b8W8q4dF13lbhQkQ2lwBXKrkz+s7ey1B
eJpxs3IGG6gnK3ZdPTXM0kYvWbizkvwSwzMWijMsBpd8dbpsC0glDc7CzLv10GF7QZFRu3LZgo5U
kbpKW0O8NOLCOVgWynV23xmoN792VgWTIEYWg/MIRbhNCmdNX9Ko2dxuiH5T7I+qcucqg0nqdH4R
VMHXJFz3Y7UNHPI/Z6Oyt2joLMqqiOXjwAzEBfyjUkv6BKf/dkyCDBQn3WRR/lOidzVn6hT18w5f
bGSzH8Ko6ErscO13AZMmP0GmddjB6dYsm1bUUYOwmP0uEW1B9GEXBBR/SZb7A05RuzkZzbvFlijz
NpV1jcwfQ/lq6fkjlWpGXMroFuLdxZy/M0W01C+Bf/CziC3h2PKaqmNuKncZlhvmM9kiIok6reRh
ag3zfJy7+HV6QlKyqw5Qpl3G4akFqRDLT62/l+Lbjg96+2um616+q8oy1O8OCZ7pKlLPZfmTOJtp
7D5k3Ualk9OVfdjNQZh74ulBDC4uZhMtEpJVRPETsTOTNYI759WI/WQ68sGlowBVne+0QxF+ddlo
mKgMPWOSnPizuskWrk3o+megm7OOUV7Ebq4zf9TJm4mBaWkkzVYq+OYkBeXTVR+VImb8D8B7WBHm
ynDRLGFLMC9Figcx2VmC7AXUcbSBFvRJShJL4BBUK8KLSAoviTBmCzb9MUmCecIeWE+6NBjTxHst
JfpzvSVn/aa75yGEsU9xWQP7xoHIBgIplmol/xp240KvNjVHqBKZrOblMmYb2eI1Uo6VQOPX1Vu/
JIUlhG3g+wxw4e7DiswgY5RaPS/x7xk96zDrkXIfVm7D/r1aiXRc9a6+6HoVbWq/zPPqpuhfHse0
zeAVTLl0u5nuhqi/qpVb6MvW8ua6J5eiNuZt5CzbvECT/aUPtCVwcVz3WMmHpwVvo3uOMxupvg3l
s1+WeA9Ux+NQ1fE9xD91g+Et4uWzyusr6kDQ6kZHmA+x1PEpi4wzo2F1iHnDp1IDuwcZe51LcAoq
4gIZKZtccJOw6skmobFO0bkkwbBKPIb2/meK3ClEVuEb7xpaYVRWBelnY5Gth9oFj2Iu+gg+E2oL
OZLvOPQEtiO+x+yaF2SbkahBTm+iIdpKMayzucpYw7scj63KZLpGhfLXU4F2pB5N50kIt7pn94v/
bVqzl+3ALfys2RClDmsWc1xUgzfr84rYP4yUvLgas0VDxmTM1lmiaNF2WsyjTHmtzAKNf8BVRyu6
iuQzD1G/YeSgvKuVXduCE/qXsyHLNIw3yZ9WU3qLz7FpCE/y5yjNpoFqvmxL+82gAx97ousUuc7t
ccGdRS7QvobbbZE0mvvNvuycnVNhsdCalSQ4Y0hAhxq5YLnBHibet1FAElTTcgmMJ5Bzn0hBEqbO
5qBtM5EeNLs6SV44HXEZ0uvZZnWODeM1JP9j7Mx2I1eyLPsrF/HczKLRaDSyUJkP4bPLNUsRUrwQ
msI4z/PX9+Kt7Oq81UB3A4mLDLgGF500s3PO3mvX1xVQsEXcugI2jObR+O7U+CLWjV5l1n7p2WZa
WiXNdJON/aHqyVXKxI0Josd6ED9W55GMETk6SXzlZzwUdoUthIh652Z9AkTiHIfZ/iS/+zosDTgz
/9jYMw9aB+PLA7MW33gC6l1Zn8fFu1vc6zCI3pe0fAxpTOVW+5N+HZ3nEhJ/B1Ii7D9BNkZd+5iV
LgoKgHP8VkvMH2tjsO/6mzSAr5SsvIDmxhBfnT0HPZCtAN1y9pwHyU5ji0qT6UdftmBOOK2MLxnQ
ltZyT9nMjBxFFLIqzIXpvC9Ne+tEFSL1rL3iAboMwkNn4rKmIUlW4lUgxFhtBlbzamtmV2qEdLtc
iSo90UhFgYVoPWjuYo9aU7GDzU1z3VCIxglZdl72MrgN4gwjP1u/3itjfrpG/QjF+BAyiwvsJwIA
HjIu0myB2grop32PD47HuuJTPBLw+jGiaehcumSZd6VmfGBJerAb3nXZ3Cix3gccOwvxVAaIYcT8
HFjEuUwOZVMVZz/1khx8l5Ox5/4eTXmys3ovxnjfjOHDVOof/NrH1DU3EkWUqRELjmg3rQxWXc5h
3/PG2yDAptdzlGfidd/ELasOql+D4bCpIC8i5Y7kR9SSHNaQG6StS5X5e7+6h+G/9cmDSHnYEuac
bd1eNFQsKvV1alY9GNTjM1M02dd4iR/kMt0tCVYx7HxWg4p8xZtGhMkjIKIZn2TAThhRDuxwwomv
y2F5QQrH+Xy+5s5Hm/hiY3fOaG8yttzNpMj3imJu0Y8pAgrbScC5ptf4qPc+QEWveMxNfsBZbpn5
pUOkkETuHo0rg15y5cPmaaGN3xuiLx3nMqfBteroxPV0icurcCEwfIRhCl3RAyvqTQh/JMtiLd8X
ijmBOSsc7d+Nne3EqI7JIK/mVD5nxt6rXp2qiqknGa2A/lEe7PPYPImuu0EH8duU7lZG3amDG6/H
/cDtNhChDqM966JTjVIkQpuVkC6WOtl+Ud171Pn7UT8g8dsOdXbTcLaJy8scFAyIGHjQlYVZftJY
uWZlaIfmd+VANkEdPs9TYW05kNyO3kUEgsj4GPCPoGije2V7PUdmsqTRRcspv/GT9n4qj8TIwpGc
QusmL4CESgQp774/HSXP75LjNAS+ETM19onGTdnsiwWJyyIu9YgtrrcR8qorfNg/Va9/T781waaO
Tz/KvWYyKqBf0OHbuP5tM3oP82rf7NTX2l1z0vDKYb5QR/VdveiLHdo3pT1jxZwP3QSIyyMZuxzu
VvFATVU1WgtM6OLOL6DrFSCpXN/aS689iqq9MyNQBszZIsi6PcXI9xZggDAhkEINlVHuO9AEYh6u
wAn3etkOrv+zbLCChsxvyrTd0JNA+bbs/JuiQHbtc141mBPwraQuuqiuegxQqsU5agO0hfJFDc1+
IvOA3YpxX+JtUr8/D8ygYdiLOQVbExB6josjDZiI9+FDX1NFJP24rfP5MjESIvH9re7IiWuv/CI/
qqC9yGk4ZRI6Mz3LQSWXJkKa2RPm7l/XEx69i4jQJxXMr0ZFQE516iyovmw6Vozqx6OP3zkb8tRz
fH0lmyCZBxXjgq7vbsIfGYLFZP7oq3xfzcEGlJycumO+lPsU7dQcu0Rd+bAFJJgJZzM03t62h30F
fr1UfPA5s66wPdgu4pdy2uYQ+PPpQDF5aknd7ejxe8R8t1Tk+DAvNcFUNlVZjWGhTF816MQWAxAY
U/9X7UNxf7GSkkoKbYRAkWyiLR/xPs48un/5NlyNkyj+6rYDt/A6kc0QbomeD/DrdVBqZzDj66m7
orFJctRIIaroKqiVuICrLqZPIlfJGiLs+q1rUGUh34opaiXprEWMY6OC7bjQBmMyH2OwFRRHOfnV
S4SDekj2P7WEq2OzYXcBzJsa6yDyVUSSnBmITPkYmkvBoNuPfs3Je7u8DGuLKAdj6GH0gefHn/lW
WP225JDL1oVLr2TeWO59ia3Tu7IZQ8WNT3+GhrutUGc/OXF0tMS945HU18QdNG0OiJEUpOz0DrnP
+Ro2SERD2S/4EAIqMOHC+qqsajgVLY6+IEYGpHog1h6s/al80Y0fbV3JeT36mS/eu0y61wwkzFbY
8VYvGH47p+b3J+aXdBKOXoW4jRsyfrSfoij14Z+MFu8W8JGTIuZoXefeq4Gc5T7NmhLQXM2fUKaK
Y6BGkF3YKSSavLoRdXfXQoI0dYxoty/0vusuVsgW5riTv9E5Kk+LQNVhWacqGTdZ5MJLWWK/2hfE
j8hMOMcY3ElQV6xqAtG3n6LDTNwiYV7MsXNSIjp6bD6koXKYhPAbmpS4RaRVkzdqWtvpttVheykx
FzraJbkTK7Ol3fd61KBaJ4Icw+xJaDIrrLT/ANq3HTJvnwpn5zuYlWkwbXwKhCJGNuB9esMKB4nj
C0/SSkH2ANpW4dGJ4HFx/sXaTCa9HyCGjX91urhNK+spdRWgHUPNX16isbskqj5mY8Up2kNI0C7z
xce/FWXDiQsr9knOmced7vxOPyZFCKHDCQdQdMljEEX3WuS7NMerv3iSUr2zGZcgDsDzD2gSIeBo
IWcQPmFx04oeJXgg9uCHmFifDJ5mR+DYqDv/Ok/BYXWg7G0CN0aHtrWjIlSB63+KImFkqgEUmIk9
xEbUqxL/3PSMVaPq0ZnUb+ndk8gBnNFSRP+Yu8WGO554PwdibB0Puj/vPHnsnBwe0/Q25UQmMEku
D4ULGU1G3CSmfpJJhQ1FTQc34+GS7Xhl6UEeguIq7pL8Ku/Dg69pI+eaGstk9niccnOpK9ArcRwi
G9/67JubycD5TGyg+EVGINiSZXsxR4A+Ygn4PRx2XYNP0adTvZGz2x8anqJ6TTxSzbvpdboz0bJq
0PNjqlZ6DfTHyVmW7bzg0fRWlRO5XKKPx31XWNPOr6bPsc4/OodIDk+0lOh08R3a9Hby3JD6fcoW
n0CuTH6FYClrj2F1HzKzlW1+tmtEYpr+Ye3X1yKtGar30HDjFEBXqjtoYTgpfAYCG/mDI/Sn6Uoc
LOmCvEG8FSMS7bHaJgW9t8aoj7aqxl0DEtJWXKYevtYIqUQsZC7mxFO0eebAvUnRjgbM373kFXfy
06J7B6N6Tv1EEJq9MOaeRfiqEAKUi/lochStqSSpLkG8HeT5SzUk3lHG4aUoGaR5wLPqGfBio71j
yIhlOxQUdNJ1H20Ic8z6DoJs0UoD1qeNthyrzv5CubFkT/WCcGg24BeneJGch5cbf6Sn0w4j7lrB
WYhIoTx+UxmM1jF8GhyYuRHjTVEishyE2U0RoR4Wz73bee+JM1wlDUkExaKIUsQ44dS/xzD8PQv6
ARPngrhCPFenlKUoBwoTw0rWNy2l1lbbyPED+1dIt2eakPQkjrN151VN7WBcjmVwriW4c2Hp1wBu
3gCRpnUfU59iQqrwi7UmZ8OiUdE+KLwmYpg/hawt0CbEC0LNcjSoCDawLLQXJiIZZ5LgeWx5Morp
V+JhM04WcmGFq6/L6imlPeUlg0Dyzcfhatp/1qHkVPzd195GlgYQv020sNUQsiasIrwYbGoSopy/
stiWMmfkk40vQ1DvFDCrMLco2NBO98bhZFN2eG+HCk1FW3NaeAjS8kq7gK5bYriTNAZlM6CeDUuN
FmncT4XLQHNOAE8s8jL50C2cKrpV7msswQGEIcjRcNV1+8RGQEhIQFELl6tRQ8DQenroZHWRrmNv
64UwU6ZbrYZi4zAC9in6s6z+yZj2NvdLoMChdXJAage9e1VyxVk56Tm1Wfg4cPPA/ITKakkcHKqt
t4veTiEneM9iflbE147lLkSq3Nd/XonaTXZOI89pT9+obQhL6ztEHsq6q5HVZRy76J/iWehz7F0T
tY32VY8e9KGmx5AhnsHC1hP0ovAejjXe9/UklHbqR9Ai7gyGkzAVvlPk742h6yWa7iETmH1ah8NK
3iwwmcD1ILoSbvnqRoYp2mQw1aUxZVQD9YvQoXnpTjJu5bawWNlrXHVqDknEpvViFUhvRv9X0iJS
nOyCUb1yazQg18NCIIjjB7TlLYhzSJDNgAvRhta9XkdC6LceKrDWax5a9D5wlpgsuUH5UoQNUzBJ
gy66a7T9xXDg0W8aAhaDPdG+iPeDMUcPiovO81jdtUA5GGpzjJnklC05ZGlOtEPc9GeeS8yKEYa0
diXqTA4UDLiAc1Kgbh4Cf4sC4Dmzu4voFNgiIkFYq88u4l+KtZeCx5TpWLqJYrI+qtZudrZNzHAX
f6qB1ILZqan5wPEyfas3Df3i2lJHnjgmZRO3ejiBIR+Y+2eJYeyAockprV2Zal53BRo+dG/1TJxR
0Hwgq6Wz2sJxTCHlRmX6Y3Do0loeHkNF/aRNiKSX3tDA40OP5sHNimw7YH7lAF5uxhFjUZD0hmmE
eAQjWurY3qgmyAgopq9YkE2LYhEldUKjvnYq4i1FAEBiGXZ4DOcwt7dd/6mKkEOgO7woVqm6hWPT
M+dRjftYIPIfZAGofB683dyVsBD8ezPpNWB8gTYwMK3OkGxErf2SSE5GrhhThNAo83oUtZy7l51T
dC8Y51I3gfrgmXtZtS4LGfKlNNJXXs/0N2Q01i9ps+EmxZQ93CQ2LW1HKXzbjgKzlZ2JYcBsyEBr
sNrryVGf4cL8YVBf1tzazFsnuv8ZbTLXU8cqO+UjBPmu/agsBCpLsDL2qVR6+wXx68IcUAXZwfL8
nxwYoMbF3IluTliuFT+LdA5o7iFnmqvgJm7uM7teM0AAQ0U9vqFxmJ4q2ANuyqQbFzmxQ06ybB6W
Ls3wfIbYCF1ktCqOnpUvzdGT9CzjIfAOSZsx1BrwQAS1ewrZUi8W1LgsT15loe7mxibuuv6MWrZM
K3X4Gd17XFaKO22BOhI/V4WYL01xZ8qQT8OmT9NPsNW0D1GKknUwJeYqxxCRiU3CjhmILEVMPxAU
5lQaYn3hCoi5ZjkgNtNfaLCl7dXouM9tmAPicfH2xoVdrGdF7hsm8EnfVvgXJzzpc/lLJ2sIY86c
wcFDAXGXdrptHqRT/WTuMnsc56wEDs/QKBqK4X3myxDXgHhyQvqddTrdRINPrEwo3d0wptdp09G2
8uNbJ53wYnHuMjFzh6xpgWf0PUEw9Kcr+xdZFPGm9JyK53LCVTU2n5gXUccuWI3sUO5SHXXnMPPu
q657K4eUThvqvUOLrGHoPaqyybvTGgnxWJbYoihDgswXh7DnBGfTbatY1N2SDN8uMWtvwyJ8tfPX
bRTw3RTEP1QffWrZzXu7uSwpFqGeg/J3jwEzFQ6gqU7xRNIMyHuKyaa7tpbqdrI07laZ+lsnIZAt
hC7SUiEmYU6PaMTUJFs6DGmABnc+e7IjsUcE9Ft8+za1OcBLA2+1oIBuMtSRmAPDuGC0Z/ojaTjb
VFqQXAR1b+8QqzwmmwqZ9kZM8n2SPWNSjAbBQplpJXJXtcMZXPubEwUYrRtGUGkBZ81mQ8E65ErK
z26VwjVkD7imsoEHek+hi747jvzvfutjCayWfOtYu0LPL0P0btX5a2HVr11CsyAMcLKUcfviRwZz
W8fHb1r3WainpIDuDe2VuEDNejR2O5E6vxeOrjzG7AiJ1Wwi0k67CYZh2skAKU1+yOLymLctpENc
Blg/SwsPnB2I/UyWNJbH720EfSO8rsYGbitszvX1seSYiMyQ0I7LuAbjdS6d8hRh3ha0dBhA820r
65SsSoto1SZHIW4dtZ6vF7rK1Wpw79v2F5HrHxoNk734V2LItmOvGvRqHEZor2z7gQhLv+SEPI/i
cTIMyElxp3fw4SpfANfi3eXBu5dPxBLOhFJGMRIgGpJwMYi2jdcjL31EhkzkDmhx2/ryF0rK92qp
Hz273yf0lzbZeG/JYVVHtqABy5/FBMIgYq7VmgXZQLbWgRMGaSnI6+5gpsTdoQfcgLqkHcFN5glO
Em/cBwaWxxxbxIb3DGA1qKXeuZDkNoKorBNKv2ighHYixsVt0kFbE0hN3JOTVBonSpHvCovLqxN8
zanvHoXFLjKOzkT6rDn6vY/g2pb4pHx/v1Q44xB9vUx58R6V9JuWhiEJksmfftliOXMP1pQQ9ukH
jDzoOcZFePzz67rY7Ih5fihz+0ka54kJxgcG9atecbJ2JGVhXvxZJR2jqOAyM4sc1nx3B0alnfw2
vXfb1o8JjQIANdxk8zK81NbyVUhUMTYWxTB9nkZqH7fpnkuJo7vgWNYuzILSe6d2SQfMfpUkO/p1
uQ0WmAAFHYI+V2hKAnXoIMrm/PTv3vqbpQUdymY3mZmGEI6x0CxaSStpuq2ERX3rjAffImZASix4
SYDmwLZZrfgu+lXvbeR+5KhZ4zh6ifIAcu2jGvFxul7mbQOF7K6McU9WyAzZuBj+MuxkKWh632zr
qP3lYS8rIvzDtUSWGXnDx1hZz22QRIfyZx8mE9lrF7wAb160UGK2QFpqxgZRSQvKRCNMxSD9IsXD
WVUzTkztQw/9BzXrMUUAicQpdTn+bfoeaycAjSt3GMwOwCtYIO0SEG+XJPdesBN+DV10H7v2uUt7
zN0cYEoFrcDpWxcnMqKhdArMLvfYWqJd55F6qTEjVGFwrAMKl2r0851SbNx6vaU69YRv99YJx3ab
D3xmgd89ywEB2aI/bEs5TLcgjrNWqflXZ/CSKux6G9PxK9l9MlBQ+Y1MKS7nXuRX9di95MFzbtxz
WhSbDJ3a7CXsdlNGGxBTeMkMNCvKebfUVOLZVP3uG/0izLEJ5R3v6Co1GBQnD2EbhGL61/G+nCeO
Hj0tmjEVX5I00rBjvrcE5TkO5rULCQ7NGvRRasRR6Qg1feEw2EszbXXIIVkOHLYjEzKPmrY1XFNX
ey/N6EJTlW65ZUeaGO87zDHZupjrsea2w7yRvCX6w8bsiKJ/UjZNTGadzwaaD1EoM3OOVcmnspfO
pznSTOXIfLoJNvkQc8d3s7WtqdmXSoTIF8ZPx2KtawzF0LTMR68C+dho7ra+ovJ3PUacfXSlMs4e
U+zX342dVfz16wlM7KvI+mEHnAOLqKKUEfLYqXGldKDqCImnYTSTbOgs41wW5e+lQcyR54JiXrVP
XoqcCMHAsZzkdcCijmOSK1OHXDlPZlj98t1CfAsI0RFCZ+XTOM/A+OR0ROs69g8VDMypwjmVqf0E
zUFG9l3hIhSvQgte0kRYZd/BSalgyVY2s5dOzbupIS2Ws6CIi52OqhBh4a+sfV4Ux/40lTjmHKAH
EssqblCeNcUMtciB6rdQNIqmRLDAM1255VlMhDx3Bu2R1eoTpfXW5NyOmUsvZEzgFUWGjtHYMS2i
FYcnYkW+GR8BYzGPP3xH63NFsa8T+tO0yJMFpauHlb7ti+S6HayHjnXskE71m6wZtwnNz1VeX15N
jPPbRPJ52SUnVjE/Gl2Wp2DSV3VfrgLr26K09TlmgLlRpbiaI9aqKjLNkfPh0WrIhDYFTV47tCgV
SIHKDHRaNbt6v7QsXzKbXgMbbaun6+h7UPo+DXxsaAh/dyrh8YgdaMdlD7tj5M5k5GXfwjtItlOB
4awJiLAox8+l4qjXhfVdb2FqShlrlj5ZjyVxM0WKHi/uu/bs9uren4fysUCMxhC/Z4R1Q60DWd8G
hxxGuDy6Ayv+vLMLQsWW6pXeFscs6dOz4Yg+L9g87Qw/Ixs+0YXNdxQ3fKLVI20on3rWf1WhuFEz
3xUpQaHc6E2JSGGDfeZISxJH636ICM2Y7LpHVkKzaKkmdFyKVMuUAn2KoqOjPAB9wn5tI2mhLOjP
S9h8Fat2ITnphEqzyED96ngFdY6ckuT3sHQ4zcwhVIJq2IU8lTI9pR7/9h1Y4jA5mh16ftYvskTr
1P0pUGr2Fo+ZHauZeW3/m37OgoYL7CNLbYEoOsgvHdm6/ij2eVUeu1x+LuVCLGDOCh9YO5PqBzsn
xcWdVlRjZH+MHaCkcpTXo0DuK4qv0FTjZprgI0tMhw6gRyViBj8zYtiIirgWZUbWbXWolI80Nm0Z
ehbxVQYGBIwyjppK6yelyvqQutMWTok5tpyQEYwEv1OetN1iXmXSFEczpOtbpkym1LqvjGQ0OrrJ
oewk+eAEPCDtspxtG+Xk1EorP0oPsVvdTdmmAsDm0zYm2Zej8ux/YKwqBgE1x88+uKtAhC0Da3+x
bGbjAp9XmOAM1Z4YRxT3bc5D37K4NC0Kfp5sooAG/B4TBbOlJpS2FCswrNG4hTnojpRuyne/4Qwj
i5lAgChtsX1X+zDtftk9tVE8RD+WaGiOMbFcit5Jq2nSxmF1neOji2pksmZBVjDP87gZaxJzUusp
m+je+G0tj+w9zANFsTNEhzd5slzHrsA1b5YzvJcdbgpyUYvgI/F/TDUEas9Gu1GZ9M7Ew1M++1Cs
SofxC2reQrMuLcUqz8zyt0o010PMREbk3Da1k4BDKe6jDE27E6xW+kg+d15ymOT8oy+8j1xQL4Up
ikx3YmYPi6knrGZMuDGZgeQL2DrFMDdCMoD66bcdQkrPJQksGklHEEyr1a6PtwmDuoMJXlkyu42g
9MJKQ3OqL9JN4DevamL/loqlvhXeS9TZ4qrW6PGcFsV87LyxV+0nF4CncmEIpFGFlgrJXGZFr7Xh
5JUOe+m35bYMtqNCPulRxpYNB23CcX12smAk/iaCvmWAK1oN84LIB96+7i04YvYuY3ySUK/irJ+P
C1XYhq8+qQIRZs56AttD/UaGmA2AWMYCJfjUoV+en2sv7A8Jz+p3v69PqQrpBQZUv7gl7wrtPYvM
63ZqSZk5Ru4uMnBjeovwVY1wvTNLsgvgc0xRCP7Rc5numf4hzVChYsGYyhkqpv6cJC3YNij3jcK0
MZvwaYoUSUsZG43bR1+V0yr6ldZ5NCEx9AkGGWINoyZkt55pfqQT0ZsOJ2to9ZRyTU/bMXhwcsrS
sMu4+hFKn8Gb60M9XcJAj+zoNgh81yeILfd3fb1O8ZosPMwLjbO5wFPhp3l9DO3dUM7Xc4Cnryzc
k+f04wnQye1g/+iWghT0oUCIX7KBYMaiBaDLPaggVfFENQR1toRTgTz4mADY1ln9mwFjspPGOqrR
gQEc0FulHnKP1A44s2kWx7G61y3khQoTAP569JTzbeTW3hkV5XBa5uYrQfUByzSztvNIbReJZzqw
DQrLjhWBs/DQKbIM7W04xyReeNGuGjv06+QQS0uHfE12t5TdsI9RdmvATV3A9UQ8RqTFWOxkJH7m
UVXsmDpa2gsI8msfJiLWWggzpGKQjK1RoS5Z9xVz6jkLPdxbpHRsmyx4ScPw3bRNcpEdWRFGR+Ep
tioIKAjlMpdANPx0qPhKVvjIoffpCbNfspLW0ECB3mYfaBfAkzoO+AZ3qo+eH3ymo3dKeBxZl9rb
kaya3s7AeVro6Blx6G0fXOUuv8Px1VXkQzVRcyyZMGqgR5YN/m1prF2Up0/+7ACrn0FSl9FHMyDr
K9IB7BhPe2arAIj4dPKaq8gdzd204M5eOM0ixMvYp8gJMinzZoMTJi+LW3e08+0U0bgM8QOcm6nD
P8gO5tDJwso3A01AvTbCSDjoAah3V7lH7Q/5VqHgylz4D44TAh0qaFLTm/A0lFavajCVMhDFEZW+
eoJDhNs749bT7bSXefnSfMRLcDASD0uLS3cYql0+PyxBHO98hOVbh6vppzAVTExenCni7VIhX2JD
fuO5fyM4LOVUPX3Nrkt+k4U/aGG+HAirukQWh1QLIkTKACh1lpui0dvuo8mU3CuvfXKT4rLg71x6
RuvYmZgPkizmvgtsoju/TaFyW9PDvFz7LfViWS/A7zLETBN6awGAsTRCPgZU9W5EqINK1CXtKTBj
d7zuLIi4cpVkzwoZNWVlR8YzZ8UeSRstTO1sVm6I5Xzma2cbox6Ynew9wQ2O2AEcHRv/qjxGKRqh
zQw6ujBFgvyq9aR3pNKIAtxdQVsvZ1b5Y6IZqdIfpSOmivvWkdf1Ijl+jigx1homQ4GJRY5Svqyd
ZRvBUnXFdIf36tVVumQNjPCWqwryXYNmcITtHnBhynY45aGYeabvsh7J+2JhoOlCF25qiEy9A2a6
ysTspAmBBU77OvU6BKTRGY0rOOewpKEufFwDYwPuHQV3YAjrcZG89yHXLRdpgVO+gRmaCNCLkART
xfKAYo4wmrhs90nD8jEuLZ0JP2e5CJl/4rPbywb9VF3T8ewiDqKwaRF+UkZX00h+ICoxLRpzmKvu
Oa0hNGH3HLZ5w/8bW+e5YW4StW2xG3RxYwGM2zbJrkaitkVWHSO2YDuKg7y92NGe/GFzGaBLs3I1
KBp7KGkNrR0rPlSG1Sfw8vGYRN2tO2iWqcJDOen5T6HJEbF3tEb6GmzL3EyX1NHL0bMZ7uJEtr5/
++Pf/vEf//Yx/bv5Ku/KjEFj0f7jP/j3B2bCJjbIDv/6z388lTn/+/N7/utr/tuXXMcfTdmWv7v/
61cdvsqbt/yr/e9ftL6b//rJ/PZ/vrvtW/f2l3/s2Em6+b7/Al/11fZZ9+e74O9Yv/L/98U/vv78
KU9z9fX3bx9rdbH+NBOXxbd/vnT6/Ps3xxF/Xqj/vE7rz//ni+sf8Pdvj8v49ZG8/R/f8fXWdnyz
+zehtacD2xMQnTzX//bH+LW+Iuy/BVK4MpCYOkXgSF5hv+uiv3/zgr+xbgaetl1hC+U56tsfbdmv
Lyn1N8f3Aqm1kJ4jbVd/+19/+V8+wf/9if5R9Gjc4qJreTe2/PZH9Z+f9PqnechE+cXStrVj+0rb
fsDrH28PcWH4cvE/aPU0MndwcZsxutahf2Md0/ZB3DqHhmIfQ2xd3iYn9+BfExI1+vgSl2vV400M
lxvn3O8G1X7vUVeHgMW6nQWnr+hvXyAlm+XODf078LwclO3NVrftobu4pXzKb1gMZm+b31wXjYQo
VdwT0UNHyoBAC97JwtpXAq5aW+5dJ96rgClEPu3ApO4wm08EQ+D18DxesTugGfltA+qVUZNxdokK
d3JEKFh7u+pRR9PeSUHdIdSkEKXUY2lK96cTW/+NV4U3yDFvZyu6jbbmTHLOjpwNdE/lwsNI4xxv
rKwvHruQKdpdvjkFyvyIG0ilSfnoqeE+QvSWiHP/GtkcRBjsJ6o51R82EWMTYUmqiI9piiUeDAae
dmz2Ufuu5oY1FzyEodVAHUH7iXyysyZ+yUcgW9LjTKqr9jISE0314BFIqQPMrf5xFOoYHG6a9EQs
uiN+VsP8A1QpWrJhOfE9zGUvYV9eODleVQ9T0p1rezm9beJEHm0RIxH+jrVwgxIQ9QCiqAZ4dLDs
+phI8arZj5reizQHgqwtwl78ZkPRc9tdu+8xGZLVYh62doe3miSwbpJHPcqjuS2ex5+U4k43sJE+
GpIsTYXXS8Ynt0cD5HFQRSwZNwgp0csHnzNS5f77fWYBukOZ7EOvRfpk1xSJbAflUV8K3776l6fx
n/f8v97jQtt/uce1bXOL8xCqQCIpcJTWf73HFf4h4TLdBdO3YI11z3VCjkl2dkJs9BETwITQK0X2
UX5mdncuunPqWIcKGlRny6sm9K58OdNYfhwsWkjl9cuwnWAfZUtyHdkkTqbFtYdOHbHXhJH8e2uF
G0hRc7bCiUF4GnMwltrTfd5HIttZYNibcm/v1FTcpXF800JrBfZSI+Tx3fM4ELpTkKZBLBSn+026
c63s0qliH5L80pFVmproBmwlweTBtdXkN2HqXTAvlv1wU16be5ahvSWBhEQ/HTP9UP6TrNAW9Tsg
EYeRxlZt5n3KzF4huHL8H0tRXKiOrmp5I6zw8t2+84AylUwC9Y4BO/rLfd4hY9m65Banp25IALgf
kREd2PjLyDopPZ8bN7vybtNLmCZ3Urf3wq4e0j7auQ1e4eZYeeLWW/Rt02OEeRNDdOd/Z8qbxT+y
cgZhFT7VhfUYnCs7uG8sMGliOuBpAtIDqWPTRu2lz5sLObmHqqD9CpVkeiaDdwZVhaTMLJ+jmk8y
Nfh3yRmozgV3VR1aD9ZUP4KlfQy2YLzmOy6HrNajjYPV1j7SGC56xrHLg+mi80CagsfjX5xmnAuS
UCD6LyTSpYdUPAeFiy17a+v4aHmEsWLvtpL9/+NG9f+6GHOjIoKRgS19hyVZ+np9/V8W43TQibUW
Ots0/7TQgMcLDDxx1uq9tsC30UW1nSOQ1zM6mCsvEOAU4WCHPawseXHOxBTJZucmJ89jSBbu7NQ5
U66ddeXsQ+e+GPqz71fnWgM68b0TaY1NZh+iqeXejg8AUzFi9P+TsPPakRzJtuwXEaAWr+7UrkN4
ROYLkRVdSWXUml9/l8/ToAe4g+5oNKpShCDNjth7bV8gJLHYxxq6N+aTp50J4FUzv5CorE6Q4HDr
W5Nvhbi+ajB1TO3QPJhBOzDM6JxQXfuoVfUoF1U8AmaSN75zYFszJoV1OEnZqQn2E95BAiSr6wxK
vkPN2iNJbtJ/C129rVpxM+9zWLafC+MkTheaTsSA0lnBOsIq5VTY/sTodauCSgcyYp1m3YjT4C4L
PU7MJSJjvd7b83ZTrWAXrc+y0xcVPn/9rXjKVfsOp6h1CPNO5fMr0LyoA7bisDLgBHmbP5fax76V
n07Rfupj/mkfrmwrPYkra1/ycHgt7kvnXu7FXWA0o9oic4+fB/m6unwCoGZiU+oInGHZisrRs0ei
Cl79sIrymCVXoX5XLjeNrgeJI8J1mEOehpD0r9oJ2WPsWpgUhJiPfaS0U5QbN1mGYNJM0WQM0Ykp
SRGkNydqyj4Un4gqFKcGs+2QsMDmEw4di92zds/+ZZhw7+CR93eDfEZ1yK9FVYYI3p80DVB6AKnE
//sjrMrmf5+1Bt5mxdQNNqW2LTv/ddaOk2zbTVZzEP4LiTOyEcKtGPmVW+Y0r5kn2LCRsDgp0lme
KrCcMu0FPKjRqj4Ksw3QO01lxtOUI9hj5P7CT4x5gM4iKGv+OYepNKEHmw8XX6oREx/RAbJBvFWl
FTqH8m3LqlPSqjFibRAuV2dRI/WZrcY5DxXWukNQbeJg12hWm4lewiYq3EFO61fhYpgo99COTajc
at2ruRn7ynKhzS6ZBvctDYSbo/Gqgr6gPmoBDFsZTjRuN6sNh3YOFRSZRHx71mDj11E+7XsTqLMW
lskaRhGyvMMc0kXI9lOT2qf+ixACEZkl3xWpQ/qG1Y+QL6OOM0gmrJx8sRNUBSacoBDtkh8h1xN6
zbAlSzTSE/coe271Eqk3bR4DpObBJBfhoPUhQ2ypuqSlctmPWrY+UP8NoIl4usVKcWFUWFPtfwTz
SYx6Af6XQPVXj7nmbe2nW0d0L4S99T7qzo2A4P2pVwiVrc2/TkCHpJ4ZFQM3cET8oL3EqD1JTdwC
Lj/O3RrfHV6KbLvsixbUGcpeDVuB4qtFF20cDFwfShJOoo5g/sdlaoSYnA+LnPBXEZhZDff62GJE
URZyKjr9PGvv6aIHRZdDXV8wKaQMXvqYBbbu6symYVaScYUE/QRj0C7RWRxU86FFgGZw7hh2FT4f
Kq5TRNbMJA3Gw+nJUYzof3/yKb7/+8k3LVVXVEOTDVNWZf2/KumedzWbFS4J2+yCSeShq304s+RN
/AzhELlSw3bG7fTEVXctUIctRFjh02C6db3GMniKVvnbqAZfvJcm85F8vFsH+zE7t996+Re4yHZn
sIXdhgdAvzyZRU4xdHDFOBryM6t+da/9f7n4yZK6YlVc2bED6IY+uuZYpnnWWnIIcElKjeqpJVr9
MfN69Vl1P6LnIVLMaFPSeNGq2EHdV3bivmD2t2rcXmt21//mb0b+Vpvq4WIGtR2x34fJ7+WvXr77
IcvaGgNHLwk6vqrFV6V+WM52ByE6/d2HJGiGPMxhGytFGyqohycifNOlCxc+VBN0cjQ5ciR1hLPP
SNi6lq2OA11MZ3XC7wBluiV4X9Q7iBZUBbOHAV0b+Js7METmeau0K2qQO0hyNgrX+rXYyqawrPW7
1G6kZvrppr3LSfNRaeuHIawg3wYMJCwoDoUuIJkVYZOzhymsgAHcbokH3t67ecdUbpzNhHJkpo76
WhCD8yNSta+1rHAN5kGmsVrY8h9IF2aSx/NkRaIJITC/lehP4Iv22S8BWkY61jITclM+O41zyoi0
0uYlHjsl6quow3hiCzsgdkLFNOuWGOO7sUZXY/n9zqyy/RLTvyqUAsbxBDAcyw2UG06iEemcY3PS
MeVzlHClPhlZAKwcpEwwdNaKUETEJkf7g5RYSEAyvmyR7JeZic0LQ80IxVJz1zRRii7WaVNeuq0l
RNff2Lc2jJLC8ogQZBpzWNouaBs8Zj2RHAyrGBTvb2/5ot/GdrxKw72xCAOW/cYiamI4CChwyH76
WIfWCNKUDepp0yZ4/ftFNv9JOqbvDBHt9/Gleq5wdBJnyyL73p2Hrv9ctJqyzNuV8TOf0csdLRO4
PUNsLTtrkB+FwwpJLLElmVElRKQwI+mhNwbbig1Bzz2VDCWTBkd45c88tLHBwaBwJG0UKt3rGt5t
BHh9lFXEBCl1bM1KXGhWvAGenprqi+Vf7i42aJrfGXHtb8367HY9EMnwtoTt57zKh3f5n3FhGWYj
7EHYBgaeJcuxrv9pbefNsad3valxmVWxBCy6z+cLG37kN3hM+cP1DXVeTS4MSRFJat6VQYn16tte
/sWggYlHTc/JZl+dlnQ0/azzVDZC99MJQmApXUrgqpfcnD63FkoajVeNvDdLkg/ywsV4aSiXCGWC
VYwIkFLRTYb9xARq2d4gTVkvwtL8WBHFdnW4E2C3VVk82Tq/7LDg3JKxGiOTqnZBEnzr/X+OSlnV
/5+zkoBeHQW0rKjwAezXWfp/Fbp7gkp9tcBjc0WFdt9Qage9m0HqZfXTuo284jadYvTQp1krz8/B
K4omzvAa5DAQEBR38kaemYY+FLODJ/riqs7V7URAyXdSbezOwpXmIYsQLwSdznYDLNBymg0KSDFc
+rG40vch5LxaUCXbc9cToMUIDbPQWiQUmBMepuLSntnAw3g8wnY2P21cTx64eK9KGk8jECEFoT5L
j064I882B8G55M9Bd2J+Eubqiopt0jdg03Zls5cGzboF9u8yIewLf/qDXO3Mjpx6ijWTOC2TbrM5
fDdbEUyvYKkz2SRK4lcUQ1TxP6caV6MojYiVZpwmWyx0M4bQc0LxdUq74URz18hRtlrsfQTaJ6ry
yoUfTpQZrL1sdtX2uebk8YoxlJo1tIiQJYySD2Rqpw72moYvbbAGb1XleEnaWCeXJiUtzo4XHu80
VAOHfN9hOyzsvzbw/8cFwwO67Mg01kiq52NNfJfsXM2NbfXP+GPzlwYUR1NzmYruNhHGWGf+a05r
OrKPEMk3bkiQJ22+tASqSO/ZFKxKESKiCFdpD8o/cwoUyVBDtdJDhwgFHnBo0dTflhoaBf9OnkJ1
o3Ra8xBzVzDMb8yjXbbOQdaiCU/9bVaw48xep5Xs5tw50qbpogBdSh3XN9hxG55q0OGuL9gfqRGj
FUh9H6aLGaYw/GQc8X4mOyeRdOeWpELHzC9T1lxmvcInmoOFGi/p3F9YQye/Xu4S4JWvv2ngYrSY
9BsvWblPIzMzEp8ogYkGTW1v4F/aa4BmDCjNfSju3eIW1j8Wkn5bdcLJW5x3EaForJ3sKdn9V/lH
bUgDIxakz1xGu6Idwg7TqSYBfsjdEVSSSrV3QxXrSpCydUiFG4I+PAP+iglhhlkh+shqH5AIfW0B
R+bZHLxwckzdlxbN5TPYcPM12xb20EWqsYjG8vf/meoBs9qOsFlu5jxcG9h8dH3CYLDzT1Xh503p
iMsJvkrqLQ8ZK8nYejqpjezVprj3ZVZqE1lD+1h7XAAenrZoTmd/QksNkC+LvrtyYIG9RjqTR8V1
ChELMpNGSHW2KU67P3lSM7jJ45uNZZ7J56zcrt1oXWXGYxYxlC+gPGki/Jw+eTbAzfSBMw5wWeDw
LB/YpFlgP8pUemNp/9hdOylYCm7RrNihPo5uaz7TFhVBFUxj4lvKHqiag1qEbLULp8u0Y2Aqm7h8
8uRC3CR0GdNFbLLvOeQDVAy+vUVJi70lfo7JujdwaZbvigIYCpb8qFs4YbFW8jLxcyLOsTsNtXGS
42opP/PK+uyL/DmmVB1yB7IK2+kRDFnUKGmk/m28BO1/bzYIS5Bey97WHgkOsOT5bHtlorus+HHZ
hXgdA5poX8aUtWG1HSUdnfkQ8m0m4fcyrJ1HA+irjyXxMCzSmZloiA//kfWWL84EBxhCjXpL8/ze
ZLcJxJTCjEmXznkVbIHeEpvYPISOdSz/vVU5LFAlLKc/5kpWjsa7s1/WhmitwcC4Lbmz/UkbC4Et
Si5Wk2Nya4Nc2QKrD3XQfhoFoYUGRoxVKFMUduwZGaSpg7hAoha+QILclgjpj45qvuclGKXiGxIN
S7x8AwEs1BMtPs2uNAVy1Qd2VQV5CxuXekE7TwqsMfkml+11t+y3lXly+SKrYADQg60j0qt9PLNo
sIgAisU5d8pwaUi+3C+TTNosT18/y3HOVNa5XUjxk2rrsa7yk+pkA2eUQcPKzorMB8YCjUAxsLSn
QZVIF13jmgDPGrfdKXW+JVNxq06Eo6UGds/TJW2+wSgls1Ez4iLFVYXnSsnHSNLKWEVjUff1se/G
k+SkZ9FN57l1YuAcCpfLFskY6VqKhjIzoyk1oxzA0lRyUypzBCa5C1Q5PSI++Enq/2jU+fJwlsLX
OUBGGVXHzOu/TL5RmVd5IJ2p3k8Gxi6oSK7y3jnjrdGahzHab43efmAP3vbIHvmxs+fWKJPdHd+f
ThD9nOyBVhpEWwLyo0t2kEe5yefr8QSgiSDluhkIyJegwd6Uv5Lr2ypMgDNzujvva/0r0f0ZToTH
qw7gph9EsJOZLXpAOPicFe3QhYMznrX/CKOJ5SsjKRtqsU3eWEli0ZYZJ+O985SRKGcAPTltCgNH
0xjfMDIJ45HuqPhPhm3inSzPi87VDzF86MazvbiuUnyuG98kV5wJMiATfg8hSdB/ZxFPFo+bR4ww
YPcEC/t3x6De4JuRIuUfHX/GVJ+/ABO8E/ykALHRj6PMK/vAkGyWFK5wSLtn7tuAQF7d8jon6GCW
KrS+8cCGY92G5WaF+puemQ+SCO8oTwgw687UEySMmAMdFF4jydxDZo3GFJX0D0W/xkI2j3AGCDob
TpuknOY6Ock1nNhjRQL7aMfjOl2Za+gxRcf3ki/fvwmjpqcolTtCCyQikBCr09whpckYPSPY7Zeg
5HpUOPF7duMnCehFEQ3OFqajE/Sr6k9vSIaP2H+nt/7eVymnGByYnlHUOvhmn/iLMQdayqvMpt9S
EXV7XYb/pCnC+eUfsJDbEQ5aWXm0rU30CnTZSYAaFjqe6SyGd7HmtA9Rj0zVgd3H9WtDhF6yBOIK
8/JB9ieEPYyorQpuH8KCylC97dd4Mlh1SpjgtpshiavZqXgiziV5x/K7idmFKGh4kIb8sTOrJsvm
ZB6U6wsL/QogWdiZVsRicxkJa/FwfxO4mPt0Aj4CmN/rQlvtELkh9VGzftXa4Ol2MHGGE+zE2olT
bcgRr1riJEACpBmCoBovtTirmnWy8LAM5LnkVUODYsQorWL1F9qdlrQhC4TRABAsG1hm0S26GxIT
oz/+vPxN9zFM6v6SmM0ZhJmOSFuWFPcAzkBHCICZXyMdCne9M/U+lZHkq5bp9yOyf6gJbmvzckxH
pXkKWIxw8ZLXwW1fFhsn8ZGSVfq9fIPoYbAt0cupv9Y+WNb5qnztPQaD0b6Wr70CI0Xp1FzoicXH
INJPuUUJCblyrtBlkGc5HdNiISPHzdjroTOUVetj1v/aNgA4AqqkUnpv9P6dJFPne14hIYVWKd3Z
k9whUsGH4KkindHif8eSxaBeeQ2DI5WAgmId3FQH3UPdMPaQp2Y2VTunJr4DDYdxY3hTmftQSUem
pQRLFXMWVTOjZtK4HfLO2f+pdz1rSBFitoVfvUGcUmb+Bn1IbBJZk2MAK7JGuhEXA+rilRf+3+Yx
VNspk+uzeE0V1cmVCaddLUziNZp++Y9k0wXqzUmDVAGves8av+PKE3SuZZYF25GSwKA2UDYtnjAi
WyAzaGxOMD6Z00hRp6ZxoxP42jbxgq3FCjSQvJD/jntj0Iry1K9rkCBI7bFs5zMskiwgiBUXq8SM
iKcEXQ5OASZBYWmqR2gLNJIwJTg5l+mZDIlHie4lfX4if9xCZ0Lybiv2KN+5tQuGk1rcU3Dw+Z0k
szwzj2mnwOQ/ncoGoOKOr7nvGhFnCP/0t2yjNl8/GXHSNRB/UoQ4KsLM4sgHnOoMU2hS8xvU/Ko9
RerwjzMLT+MLFdkfzR5PBfNFuWYGpvxpFG+wx3uPAipFXyOxbRkM49Sp24ted0ITfUnG4UqR1QKY
qP6OzRBYzh6YoxlIvFcNud7Q1kKju1Q2xezfWe6ii3QT8NtpdvD7Ybm5OzOjmXoJIEoEPWk3BlhP
67u6Grl0p1OjPlejOvvz0oTB8llgwW+t8ehV3U9WC3bC+JB+6g+Fczub0Ik0GUJQwn3J+ij+w33u
AzCYFIRVRVhSqBhMrxjsy3iG2aFdvzXkQi8nbncF1uJUiHM05lCzdYUARIGivnfpA2jdQeOUsQ5L
jLKfjSg8p+QVOgtA5NguarDMnwDoT3w3TWZ/vE1QRD7Wyg53iHQTV4ACSq6BI5Ct7/24fGj6/LnJ
Fxv8jbN+ATlG0q3iYv6z6RvRzlswPRntzd0aFqyN9xnQU33CRxjvpsaYo49LsmQlOxwm29+gWZrs
PBcSSsYHG99J1a4SlkS1kq7juRLtScjXle/uSt5PJ4UO3SGLevFRkN5D1Gz7fCUMwocNjFUNTEsj
IhpDwcAllxbvq/mz9D8zxV23S/GE0LXlkNi0nogRf8+n07DZcZOPsTPZ0YqCv6Z9sN5AcATrjHIY
SxctOY4dPWYR9UPRcnSdcFSvasIrW/sbvXQXUHs4lI0ywyf0AT7048AswtSYQ5JF+ButB/VLPqtH
1BcetdUN0fqNfMTUGuIpTOX2Aq/PJkMTb8G5MpWgGq9WEgppiTrMFgYyJUF9beBQqC39XK03C/l7
725vQgrkQvhIcaBvfE3wgDHdk9VOUGl97amdstE+MwZbWg2DenUT5yG5G4tGGXO0qTZN45u4pRuC
ORAtuEwgZ8LERVrGq8tFaQbwFoKnMOyQuXrXDtfW6u4yEw6sevH0gkJ3C8ZH5LLNqeEZsgQsJDok
7DxqD9alRe95bJ5yI+4yurTuAwFzOGTKvS32e5p+M9mMdhzYU9sSzUqVrBlhPa2osqB2QspdVDNY
xVnkIthyk7QCCEIj6L9u8xTEjF31aj09EDI+wE+g/01YVmlU9XI0G0gcJeaPKq4xKQCD5Wr1d9fP
PJEaxjuT0yRjGy+F+z/L52xXb5r+xxLqfU2Idi8PPkvDySAHBtVXWYQEekDmuki2dtEhq5e7fUvx
MBoqRY/DGGVWmALCQ28P9Hkvz+UBnHuk33eNpBqEurNAanutv9YiPZW6iJdfS2Ngel6O0h8xkcMT
ygb+9G4c4LWeFzYzgCTmCgh0hiExWuGy6u3vRqfapd0VmP6W7D6yGgI84yl56nfIAgWbSegDRC0Q
qSqUYJWlgAAItbCjRDTx6B3S9AjdZP/nrTe5cLftkqbzpZv6CxpYDKVov9h55OcFMayogDMsl25W
z5rDZtI6sNreww7XYG1FLcY23QBR0BHJkalR2csx7gWUIbQL25GlEejrsYj7BINKkfrq7SdNWWmD
ToRoxL/mYvtXrzSgAu5QlP7OPVNqCBna312ZgxSx4iRRIvZhMWHAxTsQIGS/HJ4Ym4MZAxhmGTYQ
yVpHI/T46XthXDirwfYj/rLoDdho3LIBxn3LIJZ2eABzIXlt3foToswvapTFomI8O5dO331k2Mwg
Xui2NkhSb8Sl4ghSMNKLYs4XZlpmmkdei8faNF39AzcoMsXW+mXL0wXmL6TycGWkquoJq72D+k7w
hkOhOr1OCBxqeNNTysBVBWWom+fBzXjFKerr+fP1tybv0sVR6lBYc2iwYmQ2/IfQGmNzDQAR+NSO
yB48WU/fiz/oxb865PH8cugnno3F08S9e1zglc7dD6YXm2PwPJGEd6gxMh202nmUvf4GxQdHXbG2
XymCog9JrUNrj9he+MmkfM3eueh/+O/+lzRExKOk4gGqOeRgyvh/x9nRArk2gjnRAomP1ZO1wlf9
xdWEE7QbG5krTLhgA9EKM2TkHlu4xyp6X2WGX/GnrDfPNgv/j3mYC4ZpjFH1u82b4jCD1/gV2A8y
WWFy5WebfNZbzOE6J1l/Rt0eyTxdL0DvXL+10v6elaxxj9Y6eD8Gwun6pfkRjyLb7lVbwgaUb6qZ
3XgXJSBAFIK+CUyUYBCdBUaLRzvhXG3YciP8L5yTbiynBIjGrJyNS7qUN/YmMxMhdUIpQ5ICJjeD
FKtygyLAHcQVKSsHR/AwFfSZsiem5Qy+dSpICSlDC9mp3cf59l236xkdwKkjJglBJOV0wqM4kEuL
WaaE61AQ/5Mx5UEP0ZFSyzxg+MZdqLJybp48oc3IwoFu0oowNR6g7sqrj5QTEwSdK0L3xmncRbsb
9kzbdn2haBoGzXwpLaEnjbr77QB9RyVUDjIcJL6DjJcP8E2olbg2SXnVscnNe+oijA4wQX9Y86fN
KvysftM2j7W4Yyg8jIv1lNv6y6aEXKlZRp1HSLnL9uix768ojMc9EjpzGFKus5SCocHePUSU0tFc
Oew8MkwhFUONLM5LFGtS0FmM87YlBH+U/FL0W87cMsk2VtUzVx9Q44S5BmkBa3tJL7BSgfK0EMDn
Xo+wUrcvfQJRUj1QKBQygwVwYXWOCJgv4oW0W4Kq5lOYnssvC4ibtLF3JZ98dCKZuPlMb2Gwc3Se
J3MPEiXHdq6/jd7AMaS+Iwn6TN6nX/wGobOt5RFMGgKyAIV+tZ7YNvKP2NKhpWtm5HAt8wtGTsM0
RijZI+gyI3tG57FDfV6r8w4exl84OrAuoQxMxxiyKigztNrY5ghAWbtTjlG00dnUNeSD8c+V3v/S
dfTmxNJsqmvezsPWHXmRs5TdCQOc7VaSr5Fn/IT/LnON/+QvoT04Pbn/8ColMsfCjjQFHHO6vQj6
fAkcyg75xwPNztj5Gb6SfLFuOzlnfdYH9Ex0yfZvBdLMPr8EX/Nb32AT28cnTqA3e/Mr/S8lbITm
58qzY1nIp7kHxGFvWuRKZdQ6TlglKpkzE+1rEUqW7KbqHdNgcPzXrm1ySrB2lugZmI7yWudhA6b1
xxCeWeaoDnbOEJazqR5yzpT+Bn22eG0HXuFrpb8eqTALjlKmQcu5jPDtQm3DtrL5/XbA5K7lNzQ1
O+BhoKjgo/HFOyCjNAIYJfIhQHUc2n6/8PMBMUHpQgmiUa6XgUEQhvMn8VvSqZzR8DoXU8Fqutn4
ZyXqoc+jH7uYYicbiHj0c0wE9V+E5xY9/XrlDn0sP6LLXYzLfe9zpqB2RJJf+anKmvspeMfKTvkq
zzIJi9sPnze4ICgTQHVKB/Pneh3Qfiv9P40zu6K5r87y2Ku/gMYjuczjHiCQID8GJgzgR8PDngQp
2jniTLYHD9qYo5P5xEis/EprhHCaE9k/6RAhgASHv7gVuOVi41vOWhvmRJiuCdXU1zZEM66BOsDF
G2dWFXfV8ZdIH7I/P23hjwgJBchsdiHqZ51c89Q64VA/eYgJOumyuAahLS+EuQdawfkcuyOM3962
SDiWA9VeuGACTY505k4L8lGT2LLtBC0Qvl4q3exvxT6Ojv2OF8GhJGTxIztmLPNZ71hZkedWPmzm
FYfkGGRQaqrqdwNkZdq/JMkT3TURxucrKxkzeL54+T3L52ikfOyp/nXIDgMl4HEsFB//qPKq/SL+
EBy+WPmPBSMSo4jr3Wso11l57Yy0VGplPvrte2q076rTvlMdlbsn+NQUSEwSesr1yWTX+CaFYiAe
EfVNcy7wqagaXfCR/G77syk+pXx7SydEXi/D1GHlMQJpXdcBeuqPmmAUVSN2w5Ijo2K0kR8YKJW7
L5GfE7HEzYikhZwFzFLXxneO1YwfkS2dYAfvV7HfdlJCMN4zH2xu6bgGDusYm3WMUUQl2eckWe1/
kb2047lWF6xSB5PHjff7ORFHtjKR1s7FH2diPF2kl1+ZzYVAeAirgheIfVDqqHamaOfzo0BGSHqE
GQ3nkSacVkVbSJXsod0484Uvjs32XSjOTZKU2y6HnDpDPvt4dlipRM7vlvoFuUeaUCS8XtkWxuLy
jtHrMHMWlYwucKoB0ofatPNsvO6eP+YY2O/r4+VvbdjbKWjJUAwd5xZ5H8gG9TbrlJAqSZ8Oep41
UoBPkx4Qj3t+ahlK5ghlq4zoD5XC35eEa1sR7pIEPdJYjCRjHAhNmw5eRdpNa6PdUT8WDl1COdwz
h2VtIOEg7WZ/6XPxEm7oTVOLzxVZIgPXhL0iG20UrFDVc8Dm09U2leuy18dSwcsD+Ud9VVcqRzt6
9J796Yb1A+QwNSnho1RhAL0GaqbdVVXw0qUrgZcs0+AFOWiGGwT/W9/+p8xyUoHOG0lcItUuW0eC
joVIdBTUdkeSbI4JACwqxyDlV0qduEjbMTFRZO9jkIJLA+mQFvN96qxHw5KA3OCz+V3rsouDFvFK
6uK5eIf2bqbibA/JSUql14Idwmp2StU1XibeFuWGE8drVSW0nkQ1VyjL5CBh/mq0jO/3RwcsC2f1
oa8QtI5eX2JEzTK/RsRtTrs/ZI6/SL9whptMTUcT7IXwzdZdr9nGCc/Mt+4iBIg5a9PWebF7wKLO
ka5kOGq2eFKBX/8UHSxKlIvgp4dw6OxLOziPeXQe7R8t7iQnTtMkLm0z1jojFiW2051YRqglZi9F
5axGiEVfcY60kLLbEBSkv83qBebwdUs6irzDoE9cxnpshqSpM6fLqxWJDk/MPAWWAldoeyrc4oSL
48XF1Jen0dqyatQ/y21/LnX1hRXvS3vB2B0prBgSD+vw/kqz3wT8jRCQtg9e0B9gvCaW5rlGtMEz
N0iqmCLr9QvkBWgXCxO8vzllxqiSKH1GYJXAu6eHGPOT3lVngN8IQomP4Rwp8UeZFtVv+lE0bzB+
ZkNGWn/MKeGTB3oiVGmnQVndxleZY3at4ZokNR1KNJqvDA80Xa1F9ujsVxOsrnphku4pFNrZEowD
EgMuKcTd4U4Ch9GxcyVG3syCslzu7fIvGsRIoZBVx/QtK0G89b8LtoJXSkRtyPCc6pGlDEQ7Sli1
pgOF2j4RkpdMcTCGNgtLpa35UX2TVobSjzBrCuJx42XLrqRsjZQ2JkJYnaAtaGGHmQTtld9Wc1Vp
kaUOSAIYfx71gS2Ly6BAeRQ2m8g9NNhXF00VOa+L72lCEk8gyPNV5IIUMhGCycG0+dlzH4qyRtLo
GXMebm5Xsh9IF8bebVgz7TzyOA/zUV4IIoXPm2ziJqBES1t3tv9j7vM5Wb+VKrktc3qdxFtq/xXU
IlQvoDQoQ6DFPSckGOmqX5RgPPQjvOB+CwdE1PIEsNC5czBa+npTtPRBX/BWtoCLMeE5/RfForeg
NRilr3kgdZNlLBRpnoWNjFCDgYF2EvZ2AmNymgpWvxpIkoTs5JG8AEoRH9xz2N3rN1sbo8zm01FC
xXYVsYSdlgQYsgKdmG9jPZjgocs1WBiUYFELwUTg2PJMrY7lmpdJ6U/CeM/ReQJbsAqK9svffIdY
oHSxU8/xYu2xqpEr0EaqQ1k9N1GKmH1BVheMpuq/MCySjK5yHEIp1V1JHd4STTycrDlN5WXSksug
0rQvAVRNnzzGr53akF40QJPmjB8qdD7lPTeEm53dPGEQIQcAVA8o9tCgIbIJsnOmMCRkKawaKB3i
HNOEK9HflIqDgq7lsGVuwp0Cf42Bewwny0P0HthljGXSgCZdMCmYdC1iGCXpy9duLl/zWH/tmvxc
CbieTkwGDbA2RvJ3FsC4a+YzzQH2imclsBNRdBUUIsM8+FPDFHcsg2HCZk07qLv1b8KATIgJLbbX
vFHpc53QbsoIrENVpbfeEDd57G+tJm4W/VIxgwjChpoWN0nur4B4LxrfAd2FlxmkDeu+gSan2n1M
iYQl/WoN+gABA3uhPvsYTmOnx4opYpynB3Wv/Qc4/i3JPWt0MW9o5BTHoxptHNAQ+/buUP1QccKg
As4mk1eCRd8dqHR0m7fam3VE/LV1mpokHsE06JCJ8G1mcOV3ETdWFts10oF5Oq8m6to+dQcBoqve
b7g77ngvN+39HaYCgysoxKdXSGqHPWRcOpbkoBfBCckHc9iDgY9inYN9mQOoFXrrhQmXs8yM8VDQ
QZp8wyzU52XBfmOmE0WFPmhzZCjwLwHPcsdGOMG5xhGfuam72vVnUY4feoVakma9uhW2dgUoI7QL
OYjMlOYDaEZvqKaTVi/xpi8IQPZwls2QUK7S8Zue+Dk9hmhKLsRE9dSyi7cuggxwiJb0yz+5W0r7
hwqhAkYBxxUqb2004m5uYo1Xv/YtgnytbvcYOqK90QpvxaubE/+j5oM7AmZnZrh8ZFn3IQjbGOo7
zR2BlCMllr2zREJY4tXS6OeAgSjA0l0NxsUMLD4a1jYl65rX4GVnZWM1LLc/oNPUeXst0vRs2Efi
onzQ056xYWxJJ/CQ8t3Rqv8h7Dx2G0fXLfpEBJjDVKJIUSSVbMthQthVLuac+fR3qUcXd3KBY5yu
hrssSyT/L+y99oVPF+RRKeGcmzhYdJSYVKBL5VJP9msWmmkVFn0fFnqP6hfun12lSqjUvtBrN5B+
gtvn2S3phiuAE8qv+bz1j75rjhuEDtA0cN0kb4ZmOr7gDV2Zq1iIbQBDEOQ9E7ejRWgrkLfl3Csd
CnZDbFnuAo132i0+TlFzlKft2LHyE9YnWNlZzTkU3ysVhJcVn2s5Pcf5Ps33siEd1uxibDyYRvVk
UcKCwVTuW9N5Jmsl88xM0INuOmyjT2F52hBpJwbq+yzxpKU56tnmpqWXg1TWCzcpI1pOlF1G58m3
8n1ZaY9Krst9AXXdGEJjRk+GqmjYmA2Qs7pi5NBrxZHHzDVyRzR2ELS8bsTwY1Gs/K1MWNJ155dN
C+Cl/P/k3TIuy/8jWpR0U8M+JtFkGyoOTPya/1u0uMiduo6RjOeYl1Qs+oGmxjF5SZ2t6ISQDGSK
DsY+NeZrHnckbsDenEkrBNSZDhiO6M6X2FM5hBhsreZy0SXIM57ZEzi+HGrrRYIbjuFkT3tqRHDG
tD/chOi0MOz3YoViIWXAOwDNtAREPPIfEVbChxK/pXiUEbQll7bZNyndMoJDwfiOit+kufXJfB77
O9vgU6a3txy3OU71IQsEwSmYnbRx2CT3/t+GWrswPVN7yskXXn16Uulu50LFEPiu0mzBR1tYRHUV
81Mmc+hk8kcqYEimKYuu5XrQJMOVNpxoJMOwKUQ6FaXvjUXs1fhWEo+hAIpHvr+bAOErYntu5AB5
0LiDhU3Q8Q9/VJnjUSbvFoV4xwtT081ghIAeSm+YW2C4hlKWUWUpPMgUuL9g5vndB959s/0hIbhj
2Et6Y9sw/cTlMU1hLAQ4QDSBy0X5Q/9XGQuQO/BXKAQq6Rf9TeKWmxImBR4zutynAey4EsNbCYSW
A+60Veb9Zo9DHMX0CIFxMhW7Zs/DD+jHiIJ1dRWzPjbs66r1nKMz2vQI9xnQdRWAbsYzEY40E8xq
vMUCuVVYNsHI27z328V8Rl/S7qNGGHXmMjBM5KhwZSrCDfdSwh4Ihd5gpDepY9Du6NXvtICYIIuU
Q4lUdImvCTW++C8fcarbitbhzxyPFl8ZG0A1mo6DCWVjYfDfoE1NAdH/jVJvov9bTyokTKH4HlnM
aoQGYJYoNHIfwqVfMZKFTWyz0ya0jMDYDuX5gpI4y+wZ8gcm1kOnImAgVWFbUFNJtA+KjyvEoxky
w5rPp6bp5RTzZvijjQm++b3YJJg9fsblvanR1eKPCrWqFLAn8kQogPFdIXpenFiv4QRl5bsreRT2
kPRAaKUdPqf3ov2AFeZphHoCriQOkicANB8r8mTiuhN/glgKoh2PJpxit6PZ+dFIBpP07too1fl5
VUiMt0fZ3AnCDbgiomfdQJX1mOA492MbKNL7UtxnuIhd9hAq87apMA/VMzLjVVjvstrcgK3mapCm
s58T9ZOjj9vE36zTezsX9WAiTIcQjEi85TwRhOTNSOpgmV82bKYaN05tnUm7kBELruDhEPbQEwNk
YW0cXYkoSAFr68TeK6YLlRQoA0RMYum02B54FxTdlzYpmD7y/KWXoaSXXNHnCkDxk6+b7aoPRqeo
FtA9XKWWOTmS0LXlal2lq4APamLylbyKS2VbfEzrvlzxZ74VracWh6J6e+Igh/HWrnYx0d6czYGw
OHGfgcwVF8TIls8wPx/+FVWQpdeZbWWqeCsD9uHKqKtd730qho3W3Z6Sc8CuzL3roT3FrcE4+r5p
zHOqgzjH3+DQE4zWkO6DWPyxEtbx5FcS406zdVeBKyfqe3/srEcFFS2ObOOTgsLtSHmx0mtKLNk0
HTQQlSjD9mB1USot3tyajMEcSYpO84a9YjmxqDWLnu54tZP5tdZoQutDsxCesN3LFmMh6aYZa43h
MvStW8THCCk5t4bSe2NUerWFX2ucGI0/NuVduc7mK5/y+Vk0LevymjXKy2i+iiXphAB0EgpI0Bo7
FVuGmH/kcoej/WnquY6qcMbAvnFfFTqfiTJRxkaH7g/ot0zK3QkoOtZEx+gWZybjjKAiF41cbr2o
2yeJgU9IjonSQ5TxKe94HG1Vf6xK3p/lvErcs2sojK9SzpsXEy3zDFwhTnokeUvlafUDhUStdEfZ
hCP+Gb06pZwrD8NSwMZ+xIoXw/qZBFcSIShL39vwqc4QpDpfJx9kIGcCH4BIxCRj/okX0kR/22wf
SdI1sX4NHCW4I/jbnyoFYzcyi0mSBzTjGSnNNaHNfP7Girxfik/omykv3lquSwHavzvpb3lGw4OG
mQuZ2RvxNKv5Po3gjri/qS9k5jaq+NrwjBfpTlk9Ljqb74ClMLugm6b9xN1PxcJV7/uz1J+odWBE
l7ciMFp75exAonugBz2MGlP3R95gyuc4NiFt5O2fBTnWSEZoAzKFtVyOtOBBmfo6Wy8W+l11e/J/
AUdN3yqjKgO5h/BiahKOzLBTdQIKyK2mpCOQsrOApqHPUB45qz8R91TKvKdL7zMPj3KOD0L0PSFb
j0HFMq5A4vlm8ukjEJywVCnpvRx/1Gw7lVBVY517rXhvRsZJujOPA1Qe4EoH/rDIOYzpIwssgG/x
R9EVJ5V9fMwI7XclfN0YSW9G8FmUjkQqoY5i2lrfIVgm6LEEYreZ+ezZgfeoUqagUv5m7XjmOrrU
PGhKxQKotF5h5EguLGZcF2+xsXiRonh1/YvObZz8eSHrldxEkqE3lSWngJ4qRSFXnuCqnDokl4TM
9kjCYrI8alP0mnmG/ASCyahwdeCSsX6WLhRIWoZeepSgzmisG+DYOvAm5Mp8aiMWApBiownEp4Zn
VuWHVOrvKDbA6t1aWftASwVba2GqJiL2Nth8Ik+JgBMWjUk6asqsKrsnVAhmeQPn/DJ1dp11rigO
6JCJauM/RozbP7QPRG3zKpxg3p1EAh9S8J6ahCCmm8jdJn/RzEj7lb2GoEVnVV+3hPkhTRoJKyT8
0b4ldOe1vrMQyZZbFEQaZTnJ5kIB6UU2zioxfFJxHcE8kU/QNmcrtniHdtXfUpSO8fOxORyLlMOx
PlDMHtZcd6a/sSXbYOVt/VdXnCJnu9X3JyFCwWl+FanlpDvVuCoM+xAWYWKFP1Ve1Ry3aTXfoC/e
GHCO82w36Wcer2SA2qtAKSDca0Gw1XI6wn2iNWaLXbo5kstsvArLYxtjf+5rvzJ3HVtnFQYRFYhp
uf1v8SIwsFj7xyKr5zn9uwHchHAqx6sfCQurmdkX0oGspto3efQqMmMKmKXGWadh1noQC62JqJ62
/BUqu56g188JmZuPFs9wUZ+coQwzW0PgV4KCxEVFS7jkoaSm4TzloVUJATIVbAgY/0jvhCtggcBC
UAs6tdrDMCJcwTzPSPqYCa10x8+cY0hyDP2WfVV/RMID/imzhOyoWw0BOusxrX6UMiyq+LLJ1QW5
wyj71ctYYrcqf5ZWeuGjyd3VkM9MEgctDsBV1rkMQv9sGLLftjloI/0yzNWlF47oRhC8HjSqWXMo
GWLt4ppznxIvxvyWN8w03+Z1RMWhnSJEJO30WhtwyOAzkyFJzNTKMMzExBK2NbmfINXXH2Pod+0Y
TtqJisJ8NVbwAzjcAGwzgABPMLJ8JZNuaTgGOayNMLeCZiRsun2aD9jLsaVRIiePLwAkelq41NdV
MprfwMtLw/PamyXFyS2Er6Izp1DShbexf4xIqxJGD83fUnvV2s8ihf1IBM5ffUEgpQi7LzGZ0FMj
WJGpdbFhIpODyYlwsU4Qyre7uTCO9Z2jSB4ZxAvk+XnQVnZc01AEhZcnVSH3uOU3vresklu0odNL
3ApjUu91r/qs7AhH4gFlwdJ4seR2Xze+SUCm2hPg+FFt761aBgrozYGHWsU1yLgpZ+eQhOXyhm3n
IJFJJILnTNVXFeY3AH+uwuNq7hNRdoFmuQL/T4qBW7HoStiXNZYHIZwgj7OpIEORQrO26FFFnhZf
m0yQDZYq7SCtpEah0EJP9Ix22mincUxp+34gAQYJ3tDUgUU2QsTqaUrvhrKXT0wVK/YWIo9XFYDy
E+7Bk8Uxsi8BK8niSBx1jZjToiSnOWGigbVqy1ABZ5B4xLCY23CT1bBsnqqwB5rjIEmlENbsWZu0
M25U+CsGnlNd95/15LOHjM8wfd4YDr0NTffIhOnRrMKlLl8IXnuTVRZh7GMxIwXmSUKNJJWGX+Fh
XAn3oUQfiOeKCUqA/ExOyfSn1HwDF7GCY6chGMdEM41mpkX0l+AE6HACVFg5crKAWwb0ZHgw/Iv6
X0hHrlbflsay2z72TGB0lPctxrstv5CndJW1gofGW/rdZ9JNm7O7YXT3zOruqnwagqb3ZvzAf2Bo
4qcbXhLL61B3sTICvxBxyyBwMXyhusTySUN10RIgsNN2Vb+EZWmcqcVyVfA7SQqW6ZmkoYdPPRxQ
DEsOypGdXVt61FsMBhsPHVw0p9SSuVfhFCG7gm/QSXbX362WrSR4OsXKg1jVPuTmrH6ZS3MiUcg3
6SMW5rGFb70IluZJJmdqqR/TWb/QxGYLHt20cSE9sSqfgJfvImqjgVAvhWJK1Kit4Cg+LZdlfGxU
5K/BqkmHxYI7MFyyt8EIquZN+Iu7z2ynQxLGkhHULZ9xbGdfEsyBJv+DiIrICEIs7RSmtspjtYop
ybGn5Ty/xCp3Y8xf/ZsiSK85aA0Ve2Mm3avJm6M9erar8Xcytxvn5qWUacdJZI46nAK2LMphpCwX
i2Yipg7cUEOqJHttzdcW1Whp0C4PJLEIx2Z6mSGAxrn6qjfpXb3jNtE28ZACmMmm0Y+74cTS32v+
jDTMBWIDeQH+aLyZZKzpEEigAdWdLd8QgMc0NAbvrZSyHROlIFXqcDHf4PgJtU1XONG+YspaPEMR
YC5Nx65mgO0YyDOTGCxrWJLYQ4e+liTXFZ+zbi/PnSbNmPBcAqBMo0CU2YMKs+qISLjLmV2odDJL
5NLrI063dwVNrYCssL/HsXBuJOVSeFslsyGzvPZBHwvzNc9eZRwnlI8aHi38jrEqei3fkDK5q7rH
VGmPKbEH8wfXixJvt8WgDX+LFlKXMsjJYYItpr9mX/mLCvkgbyAfsObhlzqouEM19awAUcr1r94U
z9GZfVkyXtVFvyDZ1Zh7FZrAAiFUI+nWgok22OloKXr+50hl+sKRmuB16pLlKF1I5ogZku6y2VdR
SiVegj5hc0rqrZo9cNUtbhhn2iljV1uM49G4DHaEHk4KIjE5S6wA2c6w0hV34bzFXsS9sU6Zxx3h
VVnqDRq815F+zTiSHUdhugyRb7QLdaIdaXw/4t7S9NV+doUNJ1guOmnKQpLpuFpF1LAIv1CFLZuT
/LmwSw23WjpjJbz2VX5bxD/lzbIsPPkgm4CFju10zFgugwSI1GPGV9nqR+417gF9fChI0OIR+9q6
x2habQGDtiR+XQ3hWNRsQ6P5PgvbLQf1LK4sMI361CNGExN2GZA27Mj6bbTGSVcisjFlJExuwBra
NbOnYecJJbVZz6h5P7Q/PXHuliSHQl9eBsxCmrJT58Kt+ZIUbr44cz1lu/fEwQ5Er234MDb8ohIc
5IovmTMrAq6EwbmmGq+l0zS2TFYdKpHtZ8S4keiWu/CdyaU0NBbVz9zmel+LootFGC7gaXAqbTo8
swbnoC799GdT2VESlcqIvaXRGP9GwyPa7i18g35y4iyjQ4uPEOlcKOTUJXn30nRfFstkDha1etvq
t7J1jbZwwWEBfULQqiHsXbBs4HvVbKtmqk7jmkgPbfLJAZkL0Ny7mBsqZ7qo6j72AdF8yQ00KoyX
WFRKTPixSMj4fZOM8EfahscwYMjstB1diqAITj4N7sDkcMImpnBDxBMRlOjWEUZRwuKW9OSTvB2j
pPuYOHq5tccO+zpuBOI4WNZG4sl8s2TiFTGXdET92jlia3mlh7DVGWnhinuX+bYsjQ6pS0E/qgFK
OJQTH//ALRfxJcsjPPkKDzACZfDNa0ZQhPRuwrKjGCD3MhDUKehVA3q0YYuK7HfTQSVKDFKkxMMR
U+BoywVndewmUIvV2R0lkK042wScbYoiO02D8oIBapkApkMIKGCNyz9UUA0iD+0+DuYmdZ4P3Y5F
pD4zW9APMkIsRmkqE1OB4c6I2oojCC9j4mpJRVjyhrKFgchwKhSGqqszoGJInhmU6YWImF3dnCv+
SvU5KUSdVKHEISd8QIkjkYBC8dBu5SV5tcmDFxCTpDFZxFVodn1Y1v8SWqtcmI5i9CKOd0v3ajSN
WEmNsjw+rQmU2hqamd5dVcXNBNzhRrMj6nvPXEu/Jcu7OOaH0mC99mNaxVnuW9CB+xXoPKmoJsrd
bGMle8+pGzbjsVT7CAGqZaqUs7v1HvXX0vjUp9ER1eLWDvpFui5EFMmEpScjVdl7rp0eDLDBVWg2
fD0OzxTi6sRmCNf9eHq67luHiARCEjqMa4cZc/IGwmoYM6dqF6cUYrc9mLzFXSx6o0kUyTTZY/xZ
5IrrS58aW75MxCmHbnwgqYUY5X0+T94oqcdiTo4Vj4QlwvTBnn2IbR260xliMQEGMoYEoK4oNqQj
corTuKyYrZmh8PsgwmNfamDKmQs8FC0oQzuX9vLM4LLaZyomYmY2MyLcLEGK8E4OvK/Iyn/TIyPg
aMv2rPyfejfJnjG0DW3rRdunRVLj1HpK1zEWcQRrORgYTsQhdRbkhtiVk8oMjUsVsNvSrfXUIjUi
531ICrvIFHIb3hBPsPGWPJAjW1b40ZT58jM0KP4lAdb4RCqqvtOrMXEHqP7zzNLOr6hFuXZ0pLT7
MvnUSeIAqzAwkCOAoZ1+04qObErPdmq+boM9JEC7dY4ZRJ7YgWor8yrj8ZgsjnboJ9TkEmPemCH7
PD6VqPaK2Dw9LGBZpym/zGjaq/NqOgrDuBmgXZp7vUALKLLBEnTqdMIg910VDJ2471bydJ9RZmz0
QD6iBUN1RNhU3E2EuY22jo64048i98zcRraKNxU+/4yydERZSsjdUSlkZ3tK3AfsiS+WScOj+/yT
iQpYkIOCE3EiDzj7D1KltWigO08kI6Ov1KAZTAom2CqC4SfYSYVwVL/VcUPXgfXWyi6oVruWcA3g
/VFzFuvyDFnyjPBLJd8YFv0pYZMmcR0O8M947O91HLZ1wjjgXEniRcfzeFPPGgUQZdexjXROHE6T
73H3zIMrYfaJRC4uUDABG7C9oOM/RIQT7Wse5IVRHMzWT0Zzt/QgQmp7i+7Kp/Da4j/oFdYRWe0D
9Bcs5YaQ52L7Q4QSdMyOLfGp0eSKt+ojH7VD9EbNbZZnSII6J6IjXfokt23pMlvvBE/JiDN9EQfC
Ul5ylqHxw6T6GMYFKdV4HoaaU3o6AdaVPJWtSsrX0hg2dQqiF3LBitXGFLpPm5caXWgW13g0NuKI
oH0/izis+XqYYFiMnRTrZozsNkbNFn1plw/jBfoR6XG7KFxPRB3tYCkEmdQh3z2Y6nPVA3XMuGIt
u1qMIrK54CZq7w3/jiHR5a+NCYyavYR1Uya9w2QaUxaKoZnRG08Vs07tSDoU2FBALjnYUM5FXJ/l
9GLwxEeae7SMxLd6FQbZfFKM9IQ9ttqrz8gSLo0CyZ71d1ISfx6GU+3HNkYFS7qqfXQRpewil9Le
BDdeShg9urCZiqAbGWez5+2cB0Dzi8LUVu19hdh7ZV/suUQsu35XTe2k5x9S7cSOTZbgI67MN2lc
XpMMcflwaf2awXxpDjwF9ikHUDZVtrJwpXC+Sxby0CeIfmCRvjoqpBkdvrRuJC5aAjd/wTrrPPUA
vfQDLS8lyCPRT/FlfR8T+SrE4jUv2ivrUSBe3YV5eowcSa+NUE+EQD2zMDR2QmD9jTP9EJOIEkXu
898nkWabAyUgw3vF1WUARpunDwbhY5woS+GbpRLk/xgIgYGf949FYpICwXlBcIJY5jg20lHArTss
rTc/K3BMjZtjXVaKE57m6BGvEs2ziIznkpV10HRrgEI/i+AsRCHSwnNJyqkgAyH8froUBF/A0y+Q
3NuZTiNWfvNavMoz7BIUIr0BIXNdKAhA1HvdyikzpCc+mX/ZwFVqTi+k1J/jxDgC+XJMrmGgCq0E
Y4dwhXJbX8sxZRdPm7dTsHyodfkxWG+V9aZDopYHfpMorHO8F5gX2P9IAFWj6B4fxWa5cSkuE6Mx
8YhS1WJ+KYQSTx0mopWJ5I8ZxKbskU46hDJKK6QWzUA4YLn0IEksXFX80aUUquYeOYc2L66Eoe+J
z9PaZqfTCm9U84sdizonEvgjzjrQGkNkHmDJDEly6aOUzpGPCKNcJiC95Ncq032x+mSUbHYpfuW1
GKTtryFyD1F4pDEbLlaz2v0jIfJAkDb0/Vmgrmi2mBPU/bBbmz5cIzlsOjPsBCGcUF3VIhu+nYSF
Rl5jLM0ZaIQKafGOAS4z95z5bVTMIH1WV2KTnvEr6Kxw8wC/rC9ulxnRqtRvHulEKM7jvZ9n0mEi
tZwhjzMjWYJ9UXIuFs9zUducCqUpPkpGwAce95kWv7SD+mLOxWtaEtCsgoGVbdp6lCkQTw6LLY1u
pK/+2Pc+cbU+RHy/PjPPUz4b03BXgWMsGXeUU3ruJjAC8qezkM1stNVuL9Jq8iUhYU6m1KVBWgn8
wk3U16cJ4WTB0DiTgxGerza6MTWOLNQ+YlH0XYEO0ktCPxP525pQjfIOzH4zto6Qk0wJykjvjHOh
5pd2bLFe9RfzCdMJC+FbjEwuzflRyNoxip9ggK+yHZg3ZkcGzmhyGx/U+0nFWkIWq3FXxjisEpWx
2nC66LhU+mO0jp6VRC69gdEPviPXsbc28alD/maxEjRbPShPUftrEY1OJnJ7FmZzT0rcpv6r448V
xUw29a6Fx5YtNKNLk4Qx0SkN8DDk1zMbn1AvIuKaFSIjGaKO0lFjWyIqjK/F8dghEmSEaBRgc8Sn
OUx0NUetOBeU49ZSAig4oDLISos9ise0iRDULFzLUaDLnImyhlMf6uisndQ4olBKPRkDu5eCtO8j
pjr4UL8x27hgPvtDxPYDZLArMSCsazJjJLzgAjx86YpVb2/x0EU8EXcxW8UGpYRxU1r1jlRFlWD9
k3nZ1Z/ZnFC7bF4/1Z/WvH507JQjY3iwk97kF83JhummV/Il9acNN8Vsi5hCsHhG4jWVsPijJO6T
4dbrOfnBJVqw4Tal2Y1I+au2ZFdFY7o9AQn4tyWIg7kYRny/Mwp/wki5AAHPr8SDlsbHArPYiOjP
ux3JZ/wkHDF0YxL0pZn2f6L9tzLNNSugiN2hTLjWlN8JScKMWsq0XsW9mTU+x66sxmx4Un8UhVPM
G/Y9Tcat5Tra/nP6zyJQOcsMJP134+GUB+Sz30Ti7lMLmT6j36K4KUwdIP1QoPxDpns1I+yRTb3r
6hiOrxLMZwJPvKUTmfL8e37Eulrz4lBpW3tsvgdzbZhDWIcG9+mquDMy73ig6AebtSJAZdZ6flqx
yUM4L6t2zgpO4eFEFYGZmTA0HAma5GprzMfXX7TXnpVlC2SzXQV/JUJHBZe0MJauNT4DDIkFWnUY
UYlCMIx6Dz9KXCC0EG5up9sjQaoWI1XL8bXh094TOtmCMC+nfR77JjPKfk4hCzuFWdxP5CiVNfmI
/Q5RdcMjL0JR3SaHnUXkIbYulS+Yu+zI8eHjFxC54PgWT4nYnlW4RfSd6hhKwsK6uxncW//q0fRi
4AMENCU/XVKdqr73YvMpupFY0c8kKBHySWCmHGd2RGZytoMp6BuG+pSVBoKxhiTqCLUzEfSeR7fp
rf2bs35q8AnNimUjsrbl3Tb3h5oILlRyJt0QyZKGZz14IKrtfiKX1SL5rIie2Ef4Dg2qDznGOcwp
jhRdUnwcSjXoSYStZeZMb8o0HtT3pNnPRKzoEeJLW/u1hsKX3sigRhy7uMW22imiSP2o/bY6iZ1f
ZHy0BejnzQoHl4RJ3HqWeIhX2KPwINQsA2ZOng8Dx1UkXkl1yLaolnsvG/cVfUSd5S9kOaeFdYqI
jRv6QDdYc8JBh0rjC1oayJIYSgkQeSxugyPqYNlBLGnVj2yUro48mmQLrvXCFV8N5lgKKVffFlOr
/ioOh5VCF8tpzIOHy1RNRYZO0X4y/aGJDkW9sOsvoUUz5kJeCa9oK87QEDH+1gEpQqoyc/AitIac
gejQZJ8MovDQGtJeOSBqk80u6O7tM4fc4zu/FRTw8wZgbERHkKA68o0ut00rc+JZPECtZVRlzbNj
1JXTcp+sDZpLvTpYa7fPADBN4Ijg2xJGmpAfrApQX3uDUVJ7lKanUL2AzcrB7SmZ5WnrSTIPqrJ6
4qZ6TYj6eRHmgB+NnI1BGjHns6PmpaO3o10rdpJPbNiDYVGPUTke65Gnza7WH41KmR1bvvbGfqnG
+0HTcIx1xVZVDfrkAjqvsmcjt3OLjqmHmBzT7jgNGqhd0lvHGQBvtP0VV55J9QFu72lNW19tdB/r
caBFU8B6qilDignIHGBu1CYUoiockDtXTG4YuGYCArAmDVC2rc2hi1c3Q+nBcNMdLbC+NNwxZJZc
jw8z6voMnzjx8WTd8ZHceOf0Fc3Nii85eU9GNWyj4cJUZhLEUNOnOy8vneW3RbMeK0AkETsp4/1L
pYOcy18IUpPy/mLE3RVF+T/SU9ypX9wSQbSYeZ01HeZ/pN5Wv2zFsAayVkJBPTHc6TDFJUwrrO9R
xYbcYkghezgUmBxUZe6ve3tAnlA+6vpqrB2zas7QjEht8RnKckbsw0g7lZjayKjUAYfrpXYTOvmQ
splinLiXhPSW5G90YVSTVUIi6DltQcfKtLcAQZ6b/P4BiEwCtiFV1TlbYMeug1fGt4QWKmxzr9Yt
ICCK99W89t9UgarWn8s2ClkThmIrBtBxNuhDZKlhBKmKYCpBbiYHea8Rt4AprRY0IC0+LI0uOehT
y1WBp5qvsigQvfFUtQzXtBBYsB6UmIKjne8Xm+7aQ4HI+Eii+LPIkS42ym6Lh72BH0Ws2AfN4wnb
fpjnvdd+q4Yt8xvr9W+sC25eWq5EpUbxWn/3eemyUrYL+H1UK8OJIC776bZj7rJmn+MDE6Ycs8yk
pl+hA/1R2SuzmWIOmfM4MbAITEVFml0cAnMI+JmU1VHe3DqPJWkcxO2ZkKBLfMzviMSzK6nxWgpm
L/5Qy+KoFrvyrPbjRcT29cfUdE82kMVrh74ARm+GSiOFawLugMAkEhGdpc/ZLVAtYrWRWJtZyZn9
RBFVd+Azpoid53vwxIgOSKi80EKakbauoIIP7eCrT4660Cv71ScJgiEosrA9JSm3nOYuuETxOQsE
ZkuZiAV1LwVC/5pScXmpT0FnmgKEJm4bW2z+keZKfIHAsU1lRJ7UvsJ3mjyZEXVxrFkJS0O8R9RA
MqhST47F9d1iOER17A8kun+0AFryLxldaQmGeoPfMqDGmPmeBIRW/NYAMaieO65wKuJwPeTFe484
oyi26zBU17Zan29o1ZzTOD1XA/LV1G7m9NRvu69ZeGnPKS29pMFZkY9UyRxQ3ZG/5anPFnokoiQb
jLFjxD+pRGYb8awtzyRLSg65eCB1vOYzmKjATRQrKS5PqXu1ODvtjWT4BUkjt0ILPyEErcsvTy1U
9pTp+40PDZCYt9a918cRDSwzMxk2ltMPrCpRdaB5zVSfJ1R+tCi6REa3W4Z0nAZ7Z4ZCiZSl+bNY
Kpzg7CgjUaoU+biiyBkhMXY1BpNHjQkN5phMF1SiYmkTQFIAplueUSzdn/9byYbbqJsbDzAZaWTn
eGNUtq+FJuA7S3wTxLO06UpzoE/pnorKZlnip2XjT0PufyU4WxI6WyB+niLC5sK4iteTcj36J6QW
49ARKXkFQixRWqfrESZu0JxMTHjKU+5L6JLyQbI2pUFz2GAn4V8Q8gu4taF40TbjBvCR96MZYE17
8PPpCdIKXhq3eIzIQIEzXvS2XuzqZQhySnYuQlBRGtosNP/4Nak9J/M0cpfryEfQZC22UCbHrNPc
uOK5vSvN/mR1HYQ3vWjeSs14NbvklfDfU1K8UYcCgbhN3XbN6+xCWxLKByFZ9ua38tGU2b7ifeNO
XV+UZwMlpBdah7MmjmcisUKjgY/B65olb9wOzeuI+RmZ4NzIp8bgyhnFl1KnSJuH69bbXxI/pfoL
KeZqOCU0b2RekmMUCMiq7KUn6UJrlKtZHGERIT1nYHnoOOuHmE6nvRVwlf47FJIIGUx7ViXl3IDl
UT6iL1amE/8BLDwDG4loK41ga0/Zc8m+npUQQaiTdlHU9FZPxb200hcoSC8tcFB7FUHIrPMr3rpX
XsxI8KHhhxtmvhUjX9eFHYKIiG7N2iEnWTwgbh54lY7XOCqf5ZofzI2aTHuN3L58gpDotFtP3K8V
O/ysu7HcvJFqBOMss0mevoi9cFa5TxvBDDRGSySdT8HaVo4ARKOdGc+DUBkyNjcsASsLp3Gx71sO
h/h9HXJoewPMpjN4griF8q/pyGr+CWb5VqvGqwCZDMEoPTQZyK7ApRSOvSOI14gjYHR75bP9XlgA
jlFgDP9D0nnsxo21W/SJCDCHaRVjsVhJwbInhByaOWc+/V3870BoA91tWyXynC/svbbskLZE7NCJ
f2lMbO7dvJTeUaED68G3KvqJ3yGv6xoPVIJFyLHAQbEQPwQqaS+088hBsXFQlIScWZQvaX02AXVI
Gjqe/o100MJyQAMRGkPi6uCAIwILxcos3+zdZHNNdVM5pXCJmwQgO6vA5q70wx303rjWYfpA0XIH
FkX2xEM+w80cS/E1w5RWwOZad0Uy7oZs3EXlXTW+9NS4JuSilvzNNzlFe1k+Z8u46514M5LylHdU
dzKhfoK3EAzTDyiyL+m8Xqp0v+AtBrdi4cNc79WQPuy0qR8pL4xQ/ErLGQnZ+FB24c6AzqhfaTs/
+3Z/WLXo65A4iMbjI8e/5BK67NYcqOb6PVmIRzhTey6Qqlo5a2kiEvdXLJRQgr9gEaMwWi/c5ZdG
IgXBy4lBYwlYA+qu9kBmJbJO4mXDS/wlvCWMMbahuxv5gkOi4qQaLOlepuLdXDvww8aNlu9q8ONe
Z64S09ckhoikPRyktAmvj4pZRcjC3uIU7LAa9tQS+oWbjXcLXEV9ABdIMKV6BzPrMNTGy8xo5WIR
qoLc76z1pFEdYmcz3IBIgFW58oBdAdZx5s7cVYz2mu8MarLWF2HHFaBoysUC/DzAv2GianEXMCwL
JDSDJFbNr8zHyixeq04O99GHDIHsG40Tynd8/dQx2FSNs36mGdw0d6GR+j2+76L8FpvWXaZPIA+x
vQnzydXwBzN4S0pXU1VHRw3XqYVjuXsFG6G6M8itsGkQ4jSzMT6xPCPt2WwOMhfgvN6dBvzerXzW
+2+ty32Tx77HkqWogVy3OJaIT6nLcO0RBJ7wuMMs8LRTz6rpjH6dRS27CAODxhf65LL7ta27o87Y
wjBRG/UHhmW8X6mzb4PdktHJ5B4kiDPgzswy080Z3cqIg9o/BOz6NQcwuhnIVXslfsj4kwbgkzhI
G+Sm2C2DuAKxLZCt/LvAQwpjixhwVhD8OGOqOHpETxGiejeOx1HNjeuKnKlZtVDpGchl3aWntxI6
NlMVAvHJQq8ECzgNZGZWGeHDZi8wGlyuCE46OVrz7lYN8W34WIwYT0QZNn0TalYb5uwbZccCZWDM
fP1KlLAVSVdPEWALZHUxHy+7wivfBhqxhB/YtZROevngAxxLNWLWMLHL2tgZ5aFpgtgHwbyRt/Rb
+wEj+pnK2WuvolbW3malemcrQQWFPOwH39mrxyfcMerGuL2ONx3DHa283N9UwgjDLkV6UIzRgqJf
wPLFlgGSU9YDfBxmr2FOx7yY5yIwyviO0Qr8vYdKufhY9zkQSR1p6u9pWOyiH3ztZv7NhJWT8HeM
GqLJdF9aXxrdpKywBcbaODl5D7ijTF2PFChMs1kMM4ucsxKaCxTBU7b8IPHN2RfNOUnorLHgTWfj
rPZgEdv0OjLO6KIVqqA6+wSlQVi8m+b2QBTRFYI/Mr1J9i4YxoWHwFMlO+U9xKXnxBhF1uaWfptv
6nZjUpbT4ZgfvXWLJXAGi82fNE5JwBN2wP1v8do6B5dAGI9C4YSrsbKmKwWUBtPnsX0tWJtGx4oq
QIM5rU/LbNUCUEBgMz/I8paiOdNgweg/AOrU33ExYdtBTw/QI8Z988dkJJ6LPoxxtPAfYDG1PKjQ
bkMhGHV80DQKCl8mbQArKLqpFF20lcIhkBpb09sLrkGyLlM275Iu3SuRvYQE+6hd2WXIroSQEDMW
qAThSbCRnXCkgZKDPOLF8lU4kMS48iU7TyHRCY9hvMh/KIM/K7wuMYyDTidMR6WHewqjeem50rvi
Y1k6Yhho249bElryJBReF5/OSkuRvlV+JhgUJx2yDl/p/1o0EAC8A+3TwmdUyXc2lrc8J/03A7CU
5OcdJtdp7YagliWmPVCcLfr65IRaFc0SV7bstAQ3fKQKYw/phyyugAZPpXRhLNfDpct7gZ3gP1zA
Ssu5IhNc+UV8NhRSaNhmQL7C05zzl2SNrzK+CWZJNJC92PE4XZahvzT4nUAa5C99z1/0rgtpEnIX
lUkWZdtGs8OWhJQ1UNVhn5AN/zfFpTwPf+WkDxuxueQUHNn8tnaAOfVg2apo2NabtsAXKaK4yp5j
912vP7OlsvH8+yTq+r0u+upwnr91tj+x0HrWRZTtTFJh/5D7a3BH4X6bFIZiMZMTGItMSkxXdWl6
5PFTswTeOlxSNKIWsvNzzf5pBqGlh1UlBFjoB1hSCAPZuqTOQRAx+OKbzsBH1IwhGqv6EJAEU7lo
ta9rMvAibi9sZLhFx/LGSqayM1lhdVg/ZFQi+RSp5UbNCuLmUuACY07iQ77htcYFxlwmWCBs7/uv
qaJ9or+igZX05EJHbqo9Kv84/IY6ZrGMSh5QZ1T2CIl4m66TjOhFuuW0+paZ3go2kRYX3iq89Qmw
uKEFIqn6iJN8jRgMfOGOdkbZ16/li3Emj7DSn35oQ/rVVIDs0Srggompa7VnewKNuukR7Bjc3lrR
Bnwo+kkTtfvalo+5bh8CaTSqwmc8gGmZLj/xUS3oWiqQOITIW6oV1LoeqNuPOJfejfh25CKyIA9a
VGjtoPpToCJqym2leyw6a5/s5Ag4dPHxVUi7DqCaLwD80eFp7v+xO9tIrCaiPNBn/skogZt/pIZl
U4SLUYrGOD4nJWICTY0yub8iXIxLdNTEINWRzAdLdUbauZVOL6KMnmnVPoXhj2SCwbItAZHCqXvX
5THoRsFH++f3Cbhc8Ak4hzRQZam9vyQwQRQGuPmg0a7TX4yOkG10W2dR3qGGPK8p6vHZcGfW1BV5
fRgYCnlhLUbiPfwyFgDIXRRkDgL5E9ZE27gB9yRTiL0pM2rzbWIPRlDMsjKQK8/5Jzst6sXEySUv
U3p/AY+9g8duOUGH3rZEbwFfxqAK3vzZ0qpzxXna0adK9KmVARmqbAEP8U2tIxbvOfiJSEU4AkD5
oCgdkvdZQa4NsqIC57I1MemKQsg2hfvMCPdCDqcU97Ds6V8boGY8/kiqJPniaO1fgzpYWNMvy8OE
Iz/RfgZLmtwqfuzt9tIm7QknBHiRheVysxmN+7f9c2WYMvwAcaL81+MS3oAIME9ke9vk17yl/b4Q
2/glu9aQ/FBwz6BcJg0PoDc/uSIw+VgcopAmViFLbt9jga1Xrwf1Yl3UAXlxkrM1sCI1/U+DeA2A
wQRJLPnTv2UfrsqsXguDl1rL7VnLosOzZdIwNu5EMEVr+ZZOygvrt9hRtXeilKy7KaLRr4hZ9rpu
uZX8tEo8pes28TCXtxh/j1ih8VYRDinKFe29bCUX2tHUIK54EliXdX69DPbUvC0JqtheZc3Gwjlc
gzFnHa4sCKHo4tGJJN1ZQKm9pXTfR1pHvqK3BeLzjZe75xf46cOvSBOrz8yU7q31URzjaf5qfGGd
DDVe6JzK9NM6gdO0vtgj5lQWU4XZm5qcedAYGIST0hdss0yo/RiZwAaOICrkFyCTj1lmhQZ8kTdY
2XpIdmxhzZe2wSkpQRtq/g2fUWm2jOtIM7ocv9r5SjFMMAfyNieHpiXu6LRLnFGNp6p4e5oKIGzs
opnohj9MB8QifWZT+9BLA928E88a+yBK6JVAuOGVAuA2EI7APSTD6XUIPXaG5EiY0t5kYEnbX/7H
ijXgIXkKR3m739MMG6kZP5IMGiaCtuHSWjin9PZlMDncx69ttp6MQ2uml30wfe5cToJmXkVjwaRC
XONDgc+GxYPMhHPX9RAYYwrz0zarPiejL0m1RxYt9sEToVUVr073iksUG/2G/yjx+pj+ZVK8eCv8
QgK2dZkwPQjYCNUMjfya/ogB46TGpWX10VAamjEJ08hs6skrZW5/yBbxlHgVSaBrHALjWQ+2K9Kl
bYsMdYm2qY/W0MIwPeL56Qu/O/pInJci+CMtvQtnrzoMkT3qRsXErrxCHjxJAm6xmikGsHG8eg4U
3hhd7vAPY/AnZ27xbrZKUNvDM+mYLZ/HHBeTjNq0kD3CZX2l7X1BUr3qV64bfm0YJ0S3jAJOrqJX
75ppvjfnWa1CcUWcXowhsj6ib6gNPtqpwBqlXWZWKT0aTdw3afUWExBPeBWv9O1fCscQx/G1Q4su
i5BH+/gIr1owLi4PC8+3dBkJipPODN+0KwdJ+/M3PL20JkCsZYD4ZzgXcnwuSqI/4l/xkEZaiwRi
ax7KLD973euXH5kW7pJ8WuiJBFblihCMfRkwUerpVqDt9HMopx0+p428X0QCluZZiHxBCo3F+moS
yN/k6baLGiqVFAIfuUNNr8EbicvnoBCJ9XtAt6vxY+iUxUtZYKxj4pkLNX4DYNDK3M+/VUMAweoZ
2HZbkpz+Hw0OWNBDT+E30hok3AhpzwYI+HuKlTm+WW/seZYuHO2OUxE/UCCL+UUq2YOzenCm/6Q/
CSIGIC5LEg0shy0ihDYihFp0JBzfCpSrRTLDjhNhYkcEXSnEJQNe/ag5P9UKYjsiA7KMLyW9a/6z
EIZbgVYWT2y4EbiYoV6CUhi2pXkttOJWbeO9cOpjO3VTxtFJZfXM4KafjqzQ6bFk5qNLi2eVFJjp
8ydOiV0lPUxjbOiXiF3227wQ7wCrXWIpXL+NshKO+kLykBxIX7HO9+QYm2IbMsoAdIat5M2gPsqD
rYonKD+kGY/DGRR7nJUwOIiPfya19Mh1aqBytLf6n1hLjpayXBa7kB0mvCOji8SFh37M/GnKfLbl
/DuwDwTetw+81w+iJxA0n4xmPhMAdGRRPLuKyb9B0raFskAnSSoV/Sqv3Z3I6PJa/cfRE6/UqrTJ
BbLfRfpZL/01ueWE+BA71xJTIXmED4QkVIdmIodLh1MHRaOMIF0oXYNSqmsEVL5OD2qseBWvSQFo
tYmhINUh7KoLcVYzO4ZRvLr4ZIbDl3opRjlM+bgW6DJH5bYzX8XC07DHzCCtYAMowd3FSm1jsrqI
tBkwxNwFNNjCVuIlxnNEPugLd8//hkeQ0f/T4ILNCzM+R2/EG8rEaGU8dpDbRQsAN5G0UYQdtrpV
NyJeQ+aGZ2JbzxW8TsUd8uWS+INk3Kwdu3pjXLOB77VPeGNbZ9mIr8nWS1spYU0NWFzixZFlyqAX
FxLr80p9n/KVrRNRyQhsViChcR0QaOxnVKksjP+XzLL1/zUDOkH395gX5G/E+JkOPD5hD1hqkmC0
5gDbOihAXPvdjB5dvQh7HmpCS8Wyhc0ZubPfkfLWtcmXNavBznhUQ4RHT2Ez9+ZWXnwZK3qLfTCB
ZApS1aypEYZbjmPHTjF7mlUG4Y7O+QC6/RvO7Sq4KnOo7Sm25HsJethyw+gLh8kinTqKpQUeVWGw
0zFQ7xjhxs2Xtvl5k/IAVDxAwSvLkdMwgbEhccfk9W1J3NnRRvU8njI7N5OGYkURbpxQ9NXMahuq
lArIvdDd+hiDyVpGSj1fJYlwH+HQCBniD1PRbTFDgM9VtY0Cxj3ZN5cpUEix0btv3YRTeTYlKN9W
dvRzDHPEQAoH4iiMt+5D8Ylz9InMCOqMoKrlpyp+mXQRyoKanAvcqA13gXlatLU7LJKDpG2dkFpZ
BH/wqkr7rUKB1QtjuPKMVuTBHnOIszbJbOOO/YHsGpB6B73ncipcdEIGn+JA1U7AyTKNvsZ0TLI3
3JWxcq182TGF2F0L2D/GGwHV2yhf+uqDkNOlC8ZKDlZQoKrSXvJpvazNaWZKIVMk8fg33zouRXak
Mm1Y+d5Lii0onzmCpdVCnciSb8XzyLw4pESxjPdRad8YtD8mHgLzbrjTlHr9PLt4yd2KuV9tdxd2
YIEpo4ie72jVgDOkRFVA4gs00QjeMRkNfksARunWRKjqzUqdfRBmqBCeyaJcNUF872fULdP0fgRy
sKkw55JDs40U8ZY05VP+bA/dCByAPCW8AOqDopByy6Ra1kgZTVGTide8QYtb5Y7OEIbgISchvDhf
S3dCISrvoksuuvAz4+es5siCMCNr97jfLmvOlmGP7/sPsZn95oP52d4PXxWKZ33xdEk8u8i2ELl+
CyvFraRdpdq8/gZ6T1DyMJD2Ye7ObwtItDmy8mZsOxbXTuujSp5v3a8haV9NSZ7iyu9reXICNMc0
XzLrZhVDf8dEZ2Gik3JJ9fhAZpTRnM54yQhg+aOzNhPumkVGHTl/Zpm4E6TYYu8B8u7uWhEZA3Ny
cloSOuU3dc6cpF+YZ5TvhEm8gYV0snp9Tsqzm0jvQtmklCIjV8ZND8UACmrpLN+/ZwkiHXvWpp0D
Vdj8fjGOXZ8/MDCkdM/pECPJ7ka40vMVXPYpXIlmVu1QWm9J3p02bbwS2saIg8mWS2tZeXZvlyIc
cqJ45bUNswzJCZLWgUAdFa1wpYfibIXbDzTgaR0MfEFF6jfznqbY94z0nhRgx/zcg6VlG+Qs9X3x
6hp7G+ED4meoltJXcP40O+9KB6E7Jg9AuMiDGVYnwKJacoeL4qRL/So+FZS1LvSxOizB/Lr2qjPh
lDYvhYXa8mEjxlL2NeqvX1OyX2abRSM1MjayS8Vh30kRVnCXxiFhfad0jLMBpGl06Vp2YpWMb8yC
hZnK66VQKmcb/8ifh7bP2AckNgccp3eJYICnU+FGZanaHSmVvJNvOSu2BCpZo8FE7/4nDKdKcr96
e83IMuqRlxOyok5eMeheJZDDgddtpnWlkfGNbrsiNaTp0QKUpvqOtCb/0OgFB4obfdDCgeLG5Lht
uBJMPSh3dqMZCX3oDw30h+XEPAOir2Qh1MKkzFaW2fdq1TjaOxdjVzg8Vwr+BdpiW62I6HAvZHdJ
0ggmmm5antwITIj4WIZPBP1BO9e33UK92Rlh0S04AjhaV9h+OzZ++SqdOO1L7PJFB3F5w21JGJDF
WQI5MDOI0jEemyp6ko8AQMdsOIrRSMwoVBavaK0ofds1TGAzJrNVZW+Klg76945nyYh1u0kuZS24
eNiVvHe6GVMs40wxbKn2e3IQDJw6mcJCzUbH/Df/UZyJWjvyvZ25ToFHkeYqkcVz0n6N4nApiBac
mZ6RANvxW666wHz8u401p0FLr1BTMdkawZ9mxUUauC8ajYGbEYxvCHy5ftu+e3ZN9lba7b0FbdoO
BU4NGgcLaOb2FynW+QviJrxL/Ue2Tj9aVYSPtn24u62MJSsvlrVi4rTzl1scPMaX7PSEtfR/pza/
k4ZuGzPz9ED9VrRDEsxghclvhZqjO/1qLZX2CD8UzXaup9eq5+3DXTcVUjCgw4CpcI5H6CktbfsZ
cl/pIGbSEkJYWDTBnU/aGKUn4nYNGFQZyMMUgANrQY3I+nw5NnaIJk0MIkJzW5nYLY5wT3sCrOnt
btAdaimyGPfpHYYZgZRMJY+Kl3WyvqwT/2n3XpGDguGCzO6sE24KEoWybf2x+7mjxFwNIur4ZPmG
2eiBeOwl14pzd6WmAyuRliSaZavXS5iP9cUvnAkXQIcLQMo6ZI+Y+hfOYNtaCS+OTTdl17GDI9Vx
OCpYi5lGeA0uR13ImK1jrhT+Mc5242BNticqikcdKy4gp7Mgi7d+WaL5ML3RcYNuaElyQrjbk8OU
oGeLMXesx59Vk8NbtfNlTgV7QTqk1e3J6ihUMcazs82aq47SacUuBhkNysDC+kERkzdz3d7n3iKw
ihUl2/I6/hbJPJ85zzdCVIcjRBWzTv7e8B9Ic/Zjkhjoy/5IHJfyV4SRI5sVG3giGk0HFIJTSBPu
NcupeDhTMxIP6Byx6EeSVg1AD04e4TYNXhkgFZsQKYl52pU/cf+KP2IItZj12OXhzP6bWRY749zu
GP0SrOAZU6SApV2BT5dHmlmDgzOTbO0du6c9ZiIqd1AlwkxzYWei4iUEf5sga04bvAJ+9dRUpit9
d7Li0QbyQ8pp0hCPMR75NgwGofpwiXYd8xPFrYkymPE5r39A2nlH3h0jcn9dNJ889Yl3CTBB0mKO
QKwebwjUUegJCExEIK0VWEq06pDJvEkGwQygAcvcQma09qe15k8GyPPW3Eliqhf1lT5Y58sbZyHD
5p2D9RBilz8EGOTDIR7qNI+SzlPPUseFUtBcwE/pc3uDRN+FGKeYiL5UgEJQfmB4o1bnEaocy0cr
m+24i+ys/GfU7wtyB3DE9lDfSiySTMZdrLOZYj7mL2ghTGRkj+irsIWgMK/McJIpEhoz0ojjWTR3
YH5j/et5g8ujVA0BJBbcvWWbcte2ILw+obBgpsu2Q3aDOnr0FphCbnFKUdktJALUwQrDqyGEF3Yo
2d4p0uHAUnuGogQXbkR3p3IIRy7m9ebOm7jzGhocfKMNA3YdvVyVbkTVkKFriaeJZ3jL6Qw6MGxk
yC1khWfDxT53reDmvE0JL5aQ/akx1iL8ziF24IoVK0YK+MDxlQ6+9DObt2AiU0y0jXh+aEL/2LH7
kBAGjM64WleiCPfz4atidzNnQVwQktZNZxTkQj5gSHgX0je93x6LFD/rX2l12K6TV9Ptr7j6ysQV
hWVKC1JF2V1AKofB3T7vuK5N2fAN/LH55jYmkSIBtixBejRF98AwmX9g8uw5aJenktuTes8jfzrm
T2XrCeSmzwnUfwyPBSZPqE8Isyyn+L3wrEsVOFVMe4phQQEH8ypNgU7yY16K4dYiE4exTQ7FGBRy
E3H1g27ufYs1igAygwlgkN2YKRBLTxYhBYlMIoRAoD1SBpBEwP34yk0/ljSGfdX/1AGLIXhCC8u9
EDkn5POcoWnVhTAjNiJNIrVCtYU60mDqL8+xbRnLWWPqL6ZKZChrFMcNZ9PJlPUIBSsRiexjilBm
WKATYmPtShhhUOQ3KFPG0aO/wuZL0BKorB7ycbK1hosQOzkdDjgPElQbhg8XBCP5Av5YuaNceYjC
8sQZg5FkUNzOImpE/okGCrgEcRnK9t5f6UxaEQMomNGK+wI1/zXvm2synIDyEhAzyow5WGBZKCd+
LZ8LY/JjeNvJXrdBNUx5uY/9zwC1Tre5PLX0qkJ8Wdodw6oWmHnsG2PqD4SbkfykzNj/wZrjXptc
Iqu3NkpoG7JYCyVI0Zp9cNcarj6UwKtQgZUi+oCAawM1Wg4zCwHldLeuGevd4W7/rfsezTRWZQ7k
bP6MJf7OqF9r5+/gm6nLvA6EnAVNdBHyoBsW3zxLj8Q8PFPsqWQpMg7NrHWAB6JSTah6pwe5tx/k
qxMeFZPPVIFXzDAASZyJMFbYzB12HfJiKANRfMQsPpinHP843uYavZ0qbrzVkJzxpZXoLkW5xeFg
PPpseIypClwWrlKq0Q9apJHay16hHcJVQahALTbQnlHbjf+w3p16o/bKBglEmCFWFSEM9BAGGgmz
ZfzXZLeTC38gY12Y67Kbt2GJxm7PIHqHbt3Vt7gjtoUshZTDtgVuNK7j/W0iwgkttaN8jDlDf+6u
ElIPuiiysHhXnJ7LfFlKtz2jNGoZi1n9LX/CugPbnkW+TFlobtf1YNhgEGw/yOmA5iTUUijEKDXl
KYxf41hEnWJc1f23TEVIAxqqS4UpD/O3hFxRDfolC8isXabCbhzt3UzIPeACq0gFkiNeXuyLBcol
HZ0bkTnGPY5E3K8thhO1kl/mU3jbx+1cYl1or2u/EXqe3XZFjXBtRiZlVHqbND0opEjEmob6A+Uw
Kr8aCb2MMRDWVpMQY+vuV1B2F1FILnOAeIC2tjvdf7cSZsJF9ZfbcFLRnC2EfW8iiWqsQO7r29Fy
KsmvsSGwR8tZf1ccoIjQc4pJ8ZN3iCEfjuQ9SElSiDvFSXHKw7eplorvI5qOjA2RbZ4FeQiJ9Y66
l8JyXvOXqdGmyuWLzJ+na1vIWbHR9/NJGI2nVPZPs4LEmDpUnFF3S/z/aXc7y4MAaNIwPiSanek2
4XhBqsMEW8zf9Yloi3Bp4NeMokPbk3kwytS/U/YTS9Idh++92ms0U3azSoH1YBx/0aHCi9gwJbzJ
KbyQqkJ4AWZ3V04LMgIlgIaf/U/KXFG5X/WNIok8tH1614sSPLDkjLXlFlh+lTf1F+1p5+BiBi81
+eNgvgpBfl+X6nO2rTdztO7JrdARDxEJU4KEGcRQi/UQ6hfPm3hOwWBIhfoEVITcHGIqZM6Oe0yD
j4D0YjYcrV9Q4KZexkibUGo3+z3h5BiufdKE2Lc71Ci0GHZ+Huv0uq43ebICkGeXUtWBsSlXe/5i
j3hlbFFUQ7jjhysX7fa1XCrkISsyM9BcfSfcgbM+0KnJ1k5B0ES8GdW38KZUDYNItk+SggZKI6tz
X0uHlRdBnr31VJWEgEzMGc2p+TY0vIyfyWsw2Z824puGW8diIiewlSW/kHUmOkBtunJkZJ/5gLpG
BhgYLw/VLJ59DdpJ0kN8I/9AJMq/NHvkCANxdxaK2MsL0xeIc5PuPQXAQTRqNZO/LPquT4gDcQFn
P8+ZKjfniRrkiElPbqtbj9ptl6+yca6EzflcLpLV+PPIlKgPWvLVcITD6Dz/NShgGyrdDhytjtdm
O3K9J9z0/F+xZDh2eSVHgfAqtDyDhH+Z0k1CnTwp6qPb2tcxDqjYHQ9LQg2DknCUr5CgMFoDf0dY
odcwz0lizAm/0t7Wx1J2/kTtITDebJxPO6z2xBXqd5P6QyFwgWPW22r8gvPmsxQNrAEFOx6UU7Jp
dwyZssjNNl4WJtzEAiO8ZLVLb1637Cb54RwZlZOmEBG93JoVr99/CchxBaRxMhK1qwcjY0us88l6
/Q0Oh3mF9CfPkIBqmMYyj/6GNpJoU8Xw0GELGdmDsCnZHVd2sXxqj/+g3X7sicBOFhe+KZHWluih
rEAj24m8QHa9w4+h/rsquklhkfltdbeHi9wDyJLY0cWDr45JIFYLK77rhtBxROjYUh3w1ujqBxie
E+XtZJzJsHVE8TzTZouye1yeL2Gf3uTthR3tCtOLHtzSM7JCJaaG6GddmW+ZM0Pmaln0szB4WClx
YMFdjMEesFOGebTOaIu58Npu9SbmHhrScovixqp/fhWfurh5JfwucqkAH5S+SeJqqffs4nI71/7K
FboonfRZ0jwa0akzQpzOcVGTuQvwegqZ0DP+Xiw5zFc17FldFYDxzHYJ8buryQ0IKSuj1Ma9fh6a
+mqpa5g26mVWTPRaaPGifMCQD/Fz1D9qSvBu6RwFiksahIa0uwAwTtpKGQB9DJuiWyE77EoE5fiJ
q2zxZm6RkbiMMPvu09YHXmaeo8kp55wx9nIbV+1GaAwec+oiEGB4smU2SZmu8MwMN/CZGCgWuvsd
39JSJtdcXoKR/UzeIecekQpOLvNB8iT8mRleW2tUu4AeyFuSBAg7ah/yaqx9UNUKs1n6CRpXo2An
0n6vJbKLfiQypiQ7Lg4piFyRxG255cgz0FLXyOixY2wJ6pbqvOAS0+qTyD1fyPPFzBj3M/ozGx2o
1auHaWZ0HCO9dce1qQirQ3q4cwjFJ30mW0Mjk5YlqKb81SHACQQvlJypCautFJmN8kViHfslxlNn
kwxblCfEseYIVMBWZhoNPe67DuiUMqlhLU3YaFhUWYiiMSyangXFTH/x9O8Ms2V+u4eAz9sIjPhv
AQ8efQIMeyuc9hnWCcpzmrPO+Zxxu40UPLgiQaw08LZ2+tAK3pagtN7x4FUcrY0KM6F9bw+2MU7a
dNSohFwSRoBHEK8FKkdjzJ0eHaPsMjlyexQLO9/f6qa0rhuLjQ4Jc1v2jzLbHyXyZVS7NgzXyanJ
bdNQLv0cSpCLG8zP/aamLSKTNRw0OsRJDC0mcXT0UoeMMo2iX521hTg1tv6FZc4nHAc8uvnWERO+
7CR1IcZVmU0IhxVhDZUyDs0n+2b9i7qWATxCld6xTIQzm2fy4R/LCl5mT+FrZ6OIxaVktZIpFxyq
To9roYwNr8bnarH5GLTcU6F7MZBqEaobX6x/34cdJpWXsj9bPol2wpyyeaTcwvko7ps53HCZRLm8
XZV6CtVvqQO7ARDjQPfVE0q3hA6mtycY7XWHSwP5JM4wulYSi5J0QKjxI58JEJOrTz6ZT3Scn/V7
+lDAhR87IDf2yumL1NfFai9znr7Fu8X2XsLUsKMcYLyNNEn1zXI9IQY7KxVpEhhBk5a+OUOa8WGR
DiAaHnqkq2HOd02TH8bUReZwJTeD4m+r0REr/5EVGSU9+CRCWHMz8bedkRbxbBbj2zwQuTxnYXp8
IemYdBvMaswFJMuWb1jfUjMGR+BuAhj/GHjIz/VOD6eB6bQS4nl2BI+Vr2q6X53skctG5bKZXVtu
Ps1kQdUA56kgog35NghtEohuuqk+BKvCHLc/W/WfWQCfwtsgExSNCPmpgE+PTaBBgcT4SBF6X2tS
f1okr8VstbaGqxGRK7BPISsDhUO466rD5MMxehIXyCI3WOppZBxpvQHFofTd962wU31kQqY/5Ul6
KXPzxuFRbI+dzSF3pHIyZuWuqd1zrVVyY3F1GHbEd4MibHUbYsg4+Tg7/mQ3thR5/8huOhaO8Zrl
4jV+uiNaSRNtar1qtio0z3ENta7/3MBtxjBFh9742NTiw1TL967N38Z3vDm7eZFXNLkIOMotkJGm
1D9TQ7HFabRJY7FVGTKX/p0oIxtzlRP0QlxFkFWXFkFbMefXPiZz3FbPu82dOJs0oBXEjNXX5+uB
b11mwHvj5umEUFnk4CQG/KeMU98KdV4LFdTJlviT9EViVJSP1S2r9lsHi5U3vB65sUkwYWbpgeOE
oya8EuxHoj9v9IUTVy5ix950+j5hQEhXLy9ei/9VOKdcoiMLT4UHjV3rrj1jnYmXCA5rr29tNlzl
4tSpoqs2kH0WcBdi4Q9nFKUWfCegYScthBcYDpB9WhAwA+ubqYSiOSOcOuFSVGDgTsnVWHPMDQhc
38v11qYwR5z6a2CApThFWkbZpNzW/2PpvJbcxtJm+0SIgDe3JAgCIEFfRrpBtBy83fBP/y/OORcV
3THTkkosYJsvM1cW+c0gLd7MRBG+FbIN64mQP1W/VTQmgGv233F8Q4HnjOVmjIl1BvvasT1Xu3VP
Lu1ur/vekrzNKI7q8h7dUVYKGQMV40hWAhwy3jJg6DaST2VQtMr5n849arxgQ8lss+NBpDyNoExo
Tx9UtJH/rOZ0+LHSBk1iEwvLD4nVpy4s4HF9qI70R6VHHQG9arJg46KS9JS0TzjcifKkkJnyk15q
TBeXQFMUQpjKaZu3M8y6flROTpGHiRUVi32B1Vwv1xHsIeSOQzwuLuUu2XatY/maXGumUuA2qNra
5wymOhDgALXvJelq9a5gd8F7ZGvXPNmFOWaLOjJwkvwXLnxUgjjhYngMgI8Ktpv2vt8UsmPMIsyX
YzWBieAw5U8qErE3becVFlFfYrNbqqtxrAzB/4kNIwsy2kYHPoxSVOeVcyJ7JVbJmgpqCXwJgGl5
7rDNYnpvrjYpFdaOq9zs9M24pI/zrPcHGhp7carJvxQNETnxuyYkuC4jd7IsrAu0/4qMOTI9negv
xUqCGlk6aYjiW/8sUR1TajFFBi1x0Y7F0PsyxEnstuivGbdtKOFsl+emzO5wcOSN5s1mCpVuDRNJ
DTvgPJz7QpB/tdH61Xo2LEJfTvn4z/RAEUKk3VDbYt+kxhfKksWteKaTKmeMIG9pAOCil29mXD3S
He1ovdumT5v0J+ezqrsbE3teDv/03ZHTbI9m0B5DtjzUHP8WycsxV++Ou0EUNAdwYintjMr8TMzl
vt249GoZDvYmmH6ImuAewSjR7mUuA+XGxOmZfZWgn0S+uUbskV4udu7SRBkdGepaeJ/GTs6UY/K+
n2BCT2gOb4jFZ1loNDydlhM6W3di6Ge2sE//KnhtdDw3JYKvzVvxZsZIvBkt+JuYZ55mXK+aFZ90
n1+TEe3BobBv9AAtLPV96b7pewfj0XxNNIIBFYahPD9p7vzQ2u+BUqEmwxS7t+bxWCOhKBmiv8qM
LMMuWGkB7KpCFn5W4hvw1mq+KXF7atn05XSOgCvs8T6+Nnc5q4QroQxbar1XuLYsVv7m+RzqEjOJ
AS6C/PKvlETFjV19L9vNwYE6AykFosC6uvHM1ZmCv6RbcT2YnmUDMuWk/v7QBnpgamcnW4XfK/9K
raLJgDaM1Qk4WBPD5Kow/lFW5v0zwWhJ80cOD8TC3OyfYABOkgwDEOJpWuM3IpiRHmPMbnnQ/v+A
KpwUv+3dCStSjve3w/vbZZTA4f11+FrIi08qqolZUxY87VuJ911DezBW33Rq/KHkj5UNiAkxu4U7
OWrYoSM7VqqSS5uYkDOaTbmseJVvLfxMs8zntucb9hrEdRWmvA5G/qNxzkPMRWhzTtlBmqi36qkb
W7jPTQnd8iig6+RiY95xi7w0x+1rgwuRAjjHPuYUyi6tpF2KHGMzjqtZFgszg/hnuBbdUZQCHybr
v8JSwvz8ibiiXEeW3eqyNs51std7HxdP855TZgoNdkrLZx7HTycXzGPJzGAjsAvlvk1XvR/PBsaC
rQlGZ46IEFj9ReJIOg/2pdZncCsMRj7mLwtazuj8ALDurx0+k8IOWrVCFOvDEj2d2H3xEy3gOOfr
xSJBwup3NfPUV5Nxt5IQ1Ov5qtHAlaTqZXUpy0zI3FNHs1r3AgXLlpAyTpY8X7qCKgzI7QqjZz5+
ga4OFCJFJGE+lUBYHqEHI+3ySD9hAr9tmo3E3Kb1E43gLZGIVJg+m5YzQOqKfd8vqvFMPpgFsDtX
IJlcJyidHtyUoCqCaLi8o173c9PjVx+Xz0LBiXJp/AakYw1/Vd8g1La+MbSwUjQ+aOigLexPeQrp
oEkH3aO64rldDRq/B0+RqEuMXAlo9rvZCDTFSUPysQVTQfBSK0ReDfCXSdKCO1ReRylXQNNuYAIg
gkKLHef4XC4MQDNUl1o9eVFt9weJD0sZppvEMB89FMQJCLxwbtagWAjDRjpxNh7MfTZ0BxmbVlUP
OwsE6AzwJFNk4K2RqFtXyCBUB/y27rDIX2W3fC8dvC0VPlghfsDLd1QizCvrFTBZRh76MTJgJ066
cpHU4jqwp7ClviqzicpyOTFPRmxzR83+gmn7levZ12RXn+3L1pOgl1R8wMQ6GKys7OgKh1zgICtx
pRyxV9r1Fb3CS3GsxHpUdrIu/Kbkl1lrkKtcWrfSjRPI3BREtnoWjjuCb3ADkwELIxVJoBk1/BZj
TRCyNiMV+sXEAOptpICnTzFHHtP1YRVfUiJ9qZu0yy6gyEMHY2v2roHFH9jabEhuQmS7BsyAqzjs
BTkfThLLu+8RGayTlf/Z8VDTMeQZaNWC59LmuZxTjszFD6Lo+0HejpZU+rT3QW1M7mTrjFg869R5
eTXlLQogv8p9sSaU00Puq2fe87yYtPnMf5tjb2+vlNycMUPZwxZTALZ8mYl5zv4+AJN9mrbyajVr
l9Fs7rBbETswqgCLnl/TW6Y7jI/A/ml0Upc0lklzHmo8d+XurAsuo/gzS4IbBizpiaumA+c2edPJ
UFM1Ss/AK1F12xw1vkpE1Y2vDGG1RVg1EFZB1HoMF/cmqqmARiweFxjB99xigmgYfoO7aJgYiPfT
mZEn/v9Qm7A+uz0nHY2Tjo18r+MSmxxSur9qmTtox1B7uMRO5XeQ9ayZuQOav9pU3vuJXQEv2qH2
c8lEZG/wlt04z1/LXparj9k7wzx6DQQfFsyUq/eGxYMPkVFJuvVlCo2RHdaGpfA3HEgVdXqQPePk
UlM2qAG0bNvqYlUDJnJLWJEKzXyy/lgqlQ5UDWC6o+YhWZVDJZqDniiH+ahZMUZU4RkzLb1QvjY3
H+tLD59FLm9SxSrRZFDd2e+42zaZl3+nThfmqLrTeLOk6sFy/VzV/EMf8s+itGiy0f0E3MsbkZvr
1jGBzIIaOCEwmOyiGC2s3xa1f8SUD4vdPxh46JyfACrxPwjuStAx8QfZvo19Mt1SN3swIVs0mJcW
Uwk8iNbmoxRAkXDl/pejfM4oSnMCsLmr/LT4uejJPk5AsUnqlcpdcsl9sJTzjVX7NuPTajoa5JoH
YG0/8eYTMpqfjwSd5V3+4QT3JjG+1oaa211+xNNCpUF3luI/pvSt9ttJypPbPfnVpSyR9v6tkjao
pOvdcLsyRyMAURL/hFF+MjExyJA6TZufOgO0ee/alHna9e0EdH1modHV22Af10lcJKl4jqx9jueg
LUwYAhSOUYLOFMhSR9CsRxnFMr0xGJdCHe3UQenHj+JhtzNJlaXL/1P6JZT+ZWOqC7prtWNvbdDy
aURtuSQstHAqQKZijjUSxxrHW2PnTIvwJZvFzVg/3/e/TO+etrW8hCw+JFDNXF3PxjrvMbb6tV2d
GoKwMn1VzWp+ZgfGn9ekXK5xvlzpeEttLYI/uwPtFz5St4yVY9lvx6aWSeBEYsDjBnmpkM74X88q
RNqVZU8PwN2VAH5B0cpkmTkI71RIxA1uJRox/96qiTtpbXJtoVBMd21GlfrUHjoOVJbprqB25yX3
KLnCjI7/GlJC75tgGufb4Aju2+WDskdr/Zncx6knX1FE+PXOdBOdVZlSv2g062jOtnN/WhUqI7SL
BY8oiVD+dTrG9fro7DVQuoQQ7b8msR79sBrdsVgmv3bVjw3r83xcI0H1iZIuUQGIjHxji7U+eeSr
/WGoZBwKjTt481XL05dZDV82wNkuJ7cCJTL/7LP0g4KBynojVqqHQuJqkKvT2InPrM0/GvK0RVSO
+oUxVjRX4qxTjkdkgltKqjPak19bwtrNuCVXdJiPO4f5XU1NiT0zygDPqjO/00CqgT2gxfWQcmEl
c/HPAm7Rbsxipe2COnixmMHP+CL1K1SsfQyGpyS1lGh9MF2dYolERqHm+q+GIVQ8bF1CJwWpZpE9
NZeDk7PQMBqccTdBkHDIySQZA8I9lqyK4P4gPKxYEhUwtGL4Pa2XMQcYkSRB3hRB7hUlYseY+ANf
ci4dSV0BhcK9REQHAzidwt3GSZ9TPZH5KjmtCXcuCDnGBWs6gbPhahbD9S/1WBZsdV3ruFknpyad
yOGmIdS6kbSuidmxwfy80L/zX1LLtBJgnaw7f6u5DH5MoWlux7Qh5U5t4qApHtzMyaIVRXBn7Z84
eRllDKemYZeGGz8DmTVzmiuki5D+6POdrjrTYk7IQJfR5tifrCE/ZfxXnUTXlmkHk/zuNes8S/Vz
5aDQG7MiNyfQlXPiLAme43S56HBnMwZMm+Mm0sMBSmu8N3u+sY3RHpHD2fIkMXo9UFeiS/GfspX2
AIp3y/qYJ3yyx0ESNOlx/kpu/HX17PjgFrBbf+yM7LUwBsnxPbUWjyr3vep9CUUFuTnds3GUqLGN
8xF9KuARtzyZfJEeOJSj/p0pJgDhW6zfnbiqNO1C7dw9Zhiy/G4ZuUTDDgyzCuKy4sB6UKfZVRqs
i5lOknAvTRRkrysudRHkOeE+GoiPeChjHbLE+v1Xe+exKK+HwbtPZRK5LX4ltlLBUZh3U1SRV6yv
fFSeIuKid6B7qMW/3q5WsCmF26V/e160geOwQmxfm2ZK/QZ/rHlLi94vMpK7hKky1tuWLXgGZvmI
IZqX0Ja3At4NYKfViriuyKNnQakb2/hSJNm14TezM3eR0EQL9toBq6P+SgpguETEuOyjU4+XNSH3
ijMmkV6A9HRS7OCT7kX3sVJxPAEibPPy0HXnBHPAnEOd1LeTXEs0eeVg/uCtXc00fuSb/lomMNsU
Tji8xtq666Qn7B7gHXCl6EAaadb4UnNiE0TX5JkBbk53+tvvqs+HinZ53jYyDJ1sc+meLqptX0eK
HDivPtYie9oZ2CKKZte1vZKo+V7H/MfaDz+2PP1hKMP3Ntt+hv8ka9pPfC5g8eqbAdcvUPs/8b8F
KWUF7aF/VhWu1r3HAZp9yTc7rIAPXswAzG5oldqpE+aZp4u5bXag1nZReTSpAGgf2IxCKe1Oq6zj
i8rOqd2dy3o8W+ty5mMrHYIhxYXt/KCrsi8tM1dV8nPYZrjC8AM+Jpj4VutASKtSGUdTaUHy2ksn
aDEwIFZb9gxhQbcjpu7sBhcSNYM6d2EevzCPX777nuLbnhQGLhOrJuqTvo2AviyZtHbbvtNcrRrs
fGr5uOP9zVbp3VL3PSUvLAaz+mxW9UE52Z07xs3hbDQWEjV1mWt148lZUJ2JrXcnbeTf5gEgDowR
NWEmUoOkNa89GSotM285lK/tc3Je65Tc4h9NxA/AnSU7eMCL0fpjW3FFpR1MxnLCShyUahbFq3p2
0EDtQPDQaqigDiroqhNh56hc4IRVLwMlT11HhrsYL8IYb+Cjzu/D8ixj5afYUoXFmbwB7Qw44FnY
gaW2VN4tqOt22OQptHvgHKS6madl0FWWgwLX1Cxa1qf6LhM0GOT0BgHoqsjlxeSzls/NFp8GwNQ4
xDcJmJyIOlf7WdI7ylLpiob+KWQbixyVcBdaoOtAprqOsjOSunZBUdgVrjjXcZP5smlybZ7NC+RL
6jbKHah6aCnThZvWRavkKIus1WKiPaPdZPSIacfdg2bbogWWkv51iE/qxCdNfDMydwuzF2cFGc3Q
fbn+b+YIYpaUPzgl6o9zGnSD8iC0fuqKGIMVlR7KJtgdZy8HGRWdMmwSC8Md3wi1v9N4WWbpOh/G
xTyqDf0xExUXCi3VObIvxKaE/KulNW4vURgSexVc9YxByVwFJq+IJOVcEbnJEHUZ1ZHV+tXabHA9
fRjj7tfMaCy/yGZy68f1XrdSVJmXEk8pfHJFP428KWJFweYsSyGbX7au1rGmTA2hJoh9BeCZKjLr
h0y5XIcToRLiLO1VHE9Kn5/K4t6CXy1MI5Dzv0KlkHyEftYwcBMTEzPGPfHLGlOQwttOWWIqX7qH
MmqPnukihjtJOSRgmRrUAwPEfzl/WmVxNCmaxiF0yqeBeagVZEenxVTSoIlwR5Le3lXF26k8rVh+
+mvKu6xS3YkaPuwK2ty27VfZNT6kJAh4hBhuGKYGtx8KYqcSyPTR99a/LUtHQey/rbYrYZdG+hSW
+jWW5TcR2140z5gCkLvEnpxjEuj68SCNTAlzeKPulCEi0k+NV1N+VztQ/FRIf+QeHPbeweakRXku
neWlPNcKL9M+O/Z4cCx19kBy72cq6Dr9YO1r1AzynBBZe8TVBU4Yz+UzU6RokYaroDKlW0J1vSQz
sroIB9rrstvkx4G5fVu2h//WN2vTf2CekNT0mJqM6iWNRfsf3wbdfHa7q1X1lEGkX9o6NBYR2Eg9
WoN7qA74bO0Rmj6t9fZ85TufwMUSwbz1NIgCOQwRvu6i+9h+MTYzs0tXbxfFrya83uEu7whtm9Gu
+CnkNWpj/sbP/Fmm1V1l+vam27A1TuSMOTUl4ENQhWjAlj2L788WzC1obt2WGpgsBnjaOB71l1Lt
hhWAVrL7a5qYHgrJG7EPE+Fu9NTbHgV/p+VAK91DqUrPzi1yCsNOwIkxX+N7rFctbt4DMeSW0Jvu
2JeHXCMGhb9Lb1JPuF+O1lw6bbtmARtxBE7X/s8BZbNT7lUcjhT5Wqlx30JCfGpxl1rzIRXja6s5
IE6UYQT5p1HPXgVYHCScgjjWlpecA66JHyHpnMvC+9ta36VJiMe41FhXtD0LysXAjpCuhORomEz2
TPTGLKTKte9I7SHASWrmE9kB8dvEsx/ap80pA06zjEtCLSGtUzjIexLLUB9ZwxRZynDtycP0C07d
InkOkUxZopadc72I2p8rrguari1VIwM4uPZCnrJbgrwgHQ+zIC6g4GgDHB0lZMRGdKQZPa2jqaDm
ylxivCYJC26alLs3j+wVvM+wYJHOkTtIlgkseMqKk52xhs6nwiy1JkDfAFHC3wWvYVynd5rc0wmS
KNTgqDoFZmi4PysDV4WhMpovXbPAA5Kr+6ZVwsUMEYWjDaPp+zAqKfchJtcv/UbCqo7DNocCBpJN
zt23bNutMEfTG7yjl2o31AjRznI3ikjPaG7E5VqU3xunZFsbT9BWAZWFmtWeJI7UGlHyKsMJ1qch
+ItgaDCyW/t8fNfT3AH1ECNEdBE/82vbSefKBqPRiEO1YGbNaAoq0Qa8Di/3Ihz6kMCgdq5Cz7A8
HbioPB4dlSS4LVA5jg1POIeLLnOwUNDpnF/TyooGazjrOqf1800s36kg/trgiepsgtX41WAn2OQx
IHMJStzek1HiTLhgZCwwCh0iVQLUy7R3hUqt7YvlFZCAOi4cjLuw9lR+TmJDD8AZyiy/Gk3fYd3V
fpUSZp9+DOZSDoLt1NvaR3LPXTVJ7puU3nH3BGuCASihJZ7lhQyjViDkUdioNtKJ9frcGOSSzCxi
/BN1TNeK86K1UbOvpfGxTisg+pMsTffxnQzpvka5eWkO1wXFurUEQ97TKXrPyAONUWyRJqm9EpTE
btCY9KA+EVPjYnYS9JOK5JnDQFIPXV2d1CwNa+bEjUb+FnnP2YCKqeep0KOhVC4YuL88yVK8aaax
xekZyWJvAWbqHDleePmMpYRFGshPsewwCookO8lY3O2OLxADsE2p14paHWpV9kjk4rGJ+J7Q95Rv
8YFj4WaZiGQQXaBurJcBC9/caKATapQkDXFKDiuMQp0E/3ald2oYIoqq23pPVf1e5g+L+cMmlCEN
poF4/4F2e7KMame/H32IoU6YUgrTDnWY2EbA0N5D99Jmy9/ijrc328tUIBUUhjD9aWfKHpDUcuF2
s+JKLQYCdguN5e1rV7cmgMhHktIHD6ZAOmCVPsgUM9doHCs/E5tTIoYjoXEDh7vQLXWgyccR7Uel
B9JpyDhnxhHnqb/rD4rDlUhtIlX9R00BWv54UWvn0lM9pVA/oEzddTnkRFAb08T7gLICo80ov+Zm
xjf520nwv6U9JD3Ir4gnb8WO3IlGQrNkzFQM4tiYD63+ZMoCfYb78dLuMRglJe2plACGclOfDBrF
usw4p/oUxc8flDvu+5jcpLkvCFEHrLv75rfWW/u1c9vlKkzpPO1L8U9Bb0SD2jEH3Ekk04Z3xmln
fRTGL8kqj7+1hR6gpdjn/wY1uWP6HvrdSM2Z3B8GkDeYTEX7IvyBO9tf8WvGKXOiC+a1PYvOTSio
u4u3OtPVKl116fDgQDuAzol3q4S4v/Q7McBg5L2FhUoeScVIpIQa52WIwgM3AaQWOJTYuX0t6gjI
x/q5hC7U06vTy6HQhtP6+/facFPAlvm/XWqiEjxvvA01m+zPFXQYFZsUtDrYkhXottQg1sR7Xxlt
StQOjuri1pO0K8whsuT71p8ZZLjDSDE6XqeOgVbX48kg0rNme5FFzfQrs0tswd1D4NAyiWTP+M8+
FTzNlaVjJ8wPE0DFbeBXjgU7wk9R55TQQZsvIQguNF3E1gk+Vr3e+jxjYcmz7D406l1u9PuUr/eR
ETzjis02bjZN8PDUpJRQTW8QpfnnDIzf8W4ozCq4M3O8fbXCeM7Tq16T84in0DksXQfm61LQL61g
+pUaWq4+dVW4RUR1tlXfSzq+jJZ4V8py+6fZ8CvvSZht6gk3EqlQ/kbT51DYF5oDhl1JWVtBJMXo
F/C2yLDiMvPgzetuhYxLX2fs/KGntsvddEnOnZIS6UQppavYKA7ivSGsBBVS9brU6fUnmUfm2mld
AZm3qbwG26ITCfGvFQy1WlCfCkNtqeAPsO9a0oC1U9wUK3soTLZzbq5ZlUZ4WHaZzM3Cyb8SU/3C
+2XU3Y1pwy0V2c1W9GvqyiUFYG3preC3GswvlpU/J2O468MPE/Hd0qtg5JwpUDCtsJA5php8pjJE
tzsbZ5EHROYxanwoLBxr+mEndpBakGaLgiXqyRB2Bz72XEjp50S5W9OoAZXxQ2ucRmggDb5ckHw5
lFeNihSqK0gSOsD5K0n15t7wsir2hiagNNatshwNoSSSWx0dDdti46YWgQhvO8Fx99+zk2ameERv
fbmvd1WB/tb2wS6m1N2J1iWcKcnCWJLbKsLPH5NW4ZwEhs5oitkXmwc/P0c/QPA7tO1z22yvomg3
fyqM98ZchNbShShUkLbTt20iUDYQD4e2ju+xvsJwXTw7Ga5jbEdpQ9DVwNhMwvX3cQFfqANCHGlH
Q5OEtJXJ8GFCwV9PEpi23zHJFiQkXyOi7jsmOfP1jknK0KzeGUlnmPfC+Sw3EKpO7M66O6qN50gE
en/N+OA3KSrbq1JTWdP+NbVXXkznSUtZ7fZigdpMJzkgVU3dtTMikuJ4s+lho2EMwb/L/R+JrKql
19hVmtCe28ABjjK3I2AIGakSyD/utPWet9VbRJPiVwm/ugJWS00RgPdWr6nm69HulEeXZc85/mSe
+DFkPH6pbzivKqXqAYfOtp4tjFhd/jZyYUycwYhbBzQZAj9BjIN0HmG+N/pZcXKgcj9ITi6lfs4d
4xQ3zEnaZ6KryNvcAi1PJYvG0pGILoCvgU1NtTnVhyVD/TJHNA+L5JDaF+ViL28wr31wKrQhfOEC
cExcXdKhOPQdQPPqEEs/keebmUjqgGwIuH15x1aRa9gfLLPy3q5KbxvwXu85shUUSWb7Vfxwsqtu
A6mZlEBSRKDHti8Tkeg+Fmq+cE0rBc7f5KwyDsSE5jrqX6PcjynUDPFLHz9NsqMmm2pPmEQjr0m+
UGYd15fD3HEkrMArDl2gXTH0lVgrVyY7+ncvOEwveSgbWKRAahKrkSX0umfG/qCz2Sqc67b3nIig
Tt2EZdeHGyhfg9p6hKp+HMN0GsOKBFtaeToZQ1jlVif5kFp8RKezOtGMIuEmEAPRcekoD/Oxa54a
5xaTwZ9VO4d0r5JHd2otLHKbEwmDC3MvNP1k4FCpJk8mqZ4O3FxIqgNnjpIJZ3H8q67XgylvuzfG
P71Pqrh2gkCcsBg4N9G112wqieRbGZtIM36uZl+GKn+mC8ZWCY2bx65dnwSCH/3S37AeZIxGaC6+
YN7/RUoqHA2FX7i4QG/dTVX2KXi9EQbggHqTkm1jFjgYp7IlrTRSGAwDRYzER7FNDpMRtAGr2zWR
YJdV+wLU5ShXb7TKJ4GSV32zDf1J4dECENIEPpBzDTIBOdn6UW+QBgFvimVE/4WluZ3LFSV56j7i
WPlcN8bDoPNr4OzLS8/MQFusoEhhmlrEAKxz1jykhMtKp4QK/6gYSE5sTT4mj1yCEUQ1tZ6sXjre
EssOFObxOJY5JJBYeAeDJ7jOqsKlVXv8Lo4AjXcxbM58XvziDQhUl6NghJPuB7J45e+BPYNBNVm1
Pmje3OwNol1M5c+gujoT3OowDFIkD8t1aOKb+j+R4qCq3bMo2ePMioO+/VLK9iCgbXfxeOoaPXiX
TMrFxvJ1roncTHZCVxfk7w/XhOYvN4cNAqw9rp4iky9GsEhmV1eGR8a9kauxOakfXZF8jdyI8aFv
cwl6IZRt7aihhCdcfxXs6Br1XXXD6IUR1sQI6w0dL2AzK9BJ3/OrbuL4Nv0S9Jl0AOd5g0Xn3FZC
+53MjX0LJFEjC8UTdsMBRUQX51nro7lrLmKILyXIaZJ0xlMqc7+wkVuq3n8P50ttYDXv9wl8Es0a
fKC6ymBFIzcUZibVO2zkhMMp9Upnximyp5fVFs2XA7DOGe6qEb8wmjyN1a1zm2yBiCzOXhukTUpl
dsqloDlRwxyYMCAEi3rALsAJPD7nYxWaFiLOcjBUULycYqlgvSp6cu+BtHNonAHLVY55k4qwyeqI
eiAN5qaMKRo6I+aaKazlAVB1smtS9NMHazIqUM+0aUXfGRUmBoqHF4e+zo5RkQ22P3OerbwcuyVz
1//edlcYT6u+RZlRXkbRnUnnZsBdnfgqMn7bGU6xUQOLSw7UIvXaSAhM9oaVzYV9W1eY/Zef07Kh
qMD6n9mEuUhyfeq5PmnD9r9KZpPzes5HXNxFmoHr+CwnLt/KvinmmxTvMwpL9HR5jCJ5jE5/T53l
1lOMmEyPpHWOhc0JialI9kg3bzhTGQ76dHEtThQrWIYR+OE6fcg4+vFLHaqicRUkopbUzmLHJ8s1
gqRMTmrfhbbAtyzrPt12lYRa7RMPKLZdghHirZpXRGiU+oPyokDiYWbmBnT9Wcy8Wdp4HBsiVGWz
m++Jk52pqo1OLoFsfsKe/R64nwUDTRwWtUyKs5xPtcHb2XLR4kQCBnfu10BRFj8GuV3e01b6HGTr
aynVF0a3FY0/be6OVN/XXUlduXpSiXtABSOSyeg7OdXac7GxwJz+jAyOVYWQMD2PDfPmknmzfkkI
mCZTjaJjHSyONyUBRq2V90CDYY+++9un4yf5KjTR8o3/pDBgqhA9oJvTh6u1Dt3n0J/Kf2kA24fA
3kwVuCzR7GaMXLtgDmRQ6dWc8onaZwkVbBKstTbaaRluAN/edSiCHpksMOJmD935B+Tj/Tj+YRq/
I1OODC2fxv0CVh4Yn7jNJMMYcDfYESzK2F1u6GdXe1UCe3nIKHogzjS9bw6916yyq6+BNT3fpgWu
vl7aOxgQiZb/s54Z5dLm+F882afGas9Rk8L96ePzgFpHLjH7IA1uTx+RvpK6rved7gQxXxVYWGxG
wbYwISXjDPtkjh067aiPDbaRvodtCwobF24uGB6pbLQJyQ0JVvqv3ND3+e8W30ofD5fNiq99P94H
WXsQWpGmym2MZwNeUVo+p8aCtsCL/wTksnRHIwFmI3kZ/NTFszQ0Hqi20jQEzfyhYu3iRkMWQkQj
78VGmcAG8Bba70oMWTZXsCxQSCHc07/BaAS0cVN2tJjKp8xmNDDh8sjpFEqY8sxUixePEmBqTJmN
9HtQW/RnPBcVMoegXqU9zhRZq5TuWDQboCgreJZU0DE8j6aGz8dMd9OI8oqasmEW7LSoou9GF7/f
XHT0RurTlz7UaWVkOW6HxsPARFJchfwS6LBYDSwQ9V+Ck6fElk6gM3a6LAe0eoT6cc50f6TteCLh
I3Fm7aHxyXR1rqrJlxPwrYVOjYnXppcP7vY8fhGSnrCgD/LF1owDRvxdWwG2H+lAsV11br0Jp5sw
QcjQNsCADTpVcmBHd3Psosa0H24ACcJxapH2dPpei+t4vIIBPasqwKd83WGjuawdJdGYddU8hzdc
3ZdOvSdq8RibR2lcwbGfSCTeOk2/9vF61fGKDOZLglffPBdpfShaeTcufxOI64gYxwriuqyABTkK
ZisqLN7m/WryyOPaK/YGbfIWO4G1VwNtbfb8JA4JdkfmN63hc+Y15tpvzDRI9Mfcp+fxG2fcqpAj
VSMDw3+znksu9geus29U9j6DENSyJmr8hNOwiBG+Rz3QW4LPlJ7QbEgXOPacwX87SkpC+cL558zb
oeAOuFTSO4+3+81xn0ypo3/K5RTYZgJNTIE4cRjorWkEJeu95S3KV9OdMMBvTC9H9ae+0SZNAkQm
AVLaUT9+Qdkjhkd3u/HftkLiWfsgyf7hvOQuWoH/YbTROuGo80q6Mo6LBMeFIdJAyShbqYpAKosA
JWDCA9VOMVm7z80MWTRpNFCDohyDVc4CKiRii7thZhISlmF0DPCad7ZZnAxqBTr1XJ7QIlykqr+S
iTPa/j+azqu5UW3dor+IKjKLV0lICAkFy0HuF6ptt8k58+vPYNe9tY/32Q8dZVjrC3OOSbwtWYIU
T6jpTRYEJsBKPY03OkP5mlVUjElVUZ0ewGol44uwCe5mmL5v9eGQOhXTwkCuD9V62UlkKRRfC2ap
pj0sfK0JpG0+HsR/XynCzFebiZW99r35AyCVxGBsnHZ52Z3yq4zlLPfgTdReNqPcUyxPM8hbacJT
pQcee0Lvl6E7SzNm6qSse7ESngtrOrX8U+cmdr0YE6H1WD6FI9M7AeLBiEP4kiqwcAu3r00q/swZ
wfRHuIWJBd9neCaTtNyIgNiAiactB9W35afRH/zaCzCY1klxpQp/UdlMRdfBarzZBpnETu1DcGD3
W940JHjbFDlBBNJ9lz1LR2gjRl5uU9MmN7U8oLsnEbUyFxdHpDP3s2tEbwZmRfZFYtQuspiuOTmN
ksRuQIgbJzVmwzx/VlL4KRO5lcM/yVi5Z65FvkNBVMfs2KFNTpFjQ+RYUvlA15u+BCXxjhELiY30
tIBsNHBkBlDKDQuHnO92A5YwHoCws/XXxE4796vixFmBTn2zVqyLo8QUdTMAevlHRMT4BdHB/sJS
j4QtOcwpVqZgPCBgOsQz0aloOeb0W1HJxZriTfKAUJQdBJzhnq+orIBHcDbzJfrs0EcJRqBmq2ik
n1QGk/5oryHcyC2OZ4GXk/lHEtp7Uw5XjNlufWfvkCXcOoq5I6qTaeC7lJdT6FBNsl9Q7H5jcE+V
MLqM1DpECIXiFwOykkrdUfKCW4N5TSvzElqKH404k6NbOL1IqCfJ7VNYzahvgn56YTmzlM88dpMg
vkTVUauuckLSCPOD/bjml8kuLDu3sRM3FgU+IXgSA4QjoE5kgUk9zXaxA66+H0z0bZ95zr6z2Qz1
Z/NaSX/GFYyU7slRkZXBn7lzShmY7ByOWzWGU29ORxMjB2t0T9aIeaF7BfXhCUKagOR0md+Bnh8I
0oX3EtrbDIsMo/lCXqkv7B9y/SUJmlc4ywwTbXcs8iMq0v5YMXdaGMF0L02vvyyD/qJ0C5a8eaOw
hLbmxAk4skISilCASjyKU3gc1VdzpB8i8o5qD86dUt6bcJfgMLZIF+9RbmQMuy1lk1ScNBlIT8Z+
TGr1hsEKl5P6r1ymLYEFkJMwLbARCF9qFtUDAN8imV6yt1robppcl6J1VLbNufo2ZsRAUJpLXBMo
Og8hPrSf6FAy6okyC6LiIQ9InwLfS+VwIWjiR1GUzc7Y9QatLS+1YZHxtZUBXWen04nQFnu1zWcE
yW2Uaz2CKuPtblRueJ3NjhM3NYbgk0TicVCQ+ZkBkH+8K3HDHVEfzOI2tdF5GAXtM1xX4c8yUKL5
ukanKmTdp4Z83DVQWnSaMITMEmGFhNJRdGMpTJC39kQAG9LBnzq6WTTeOhzYtH5vzsZmkUI3YljB
jUcnk9riBtXsHsbdvYubu8/f/B4nNhdqQgcLpPSd0DJQfr5WbnwD+rss5hOJOadeldC0jZ4K2jwz
K6cYnoss3BCeBHPqYcXuGsdUssjrMVyxeFIIDR06pNENV81NzOv1aBbNXmLsyLRpn9C+lIIEoofK
xFFjKscMFKX2vzoMkVEHJPSOJDxDf5GMo07+hyIPR5UXTEjCLdjeXxDEvuhkwytpva26W8TopWxQ
k/LxYpAl9gAeSuhzDFnMRV3yHllIE13FtzeEycQ1ZTlzyGW1m1nA94GDK2SeSTCaCT88cnQz6X1h
nR2i04angRGHCBNjK0urJHFrTfxSW+QPTvktzjJSOdT3XfLcADIC2ZjrPN9264ocHx6MyEk6q9cA
gHnVF4CnxHGOJqT2UNGGf2JuLmkz+4Ygc2gNXVenk5DUDR+L2QrSVDaV8leCWya71UzmjpjATBFi
m7BAJQHbuAv8WiOElAjSmFS8h/UfSkpMf7qnin/pdgJzLajFOfLaT/orQTG29CqML48DpzopArYg
iwKFkakiX+csvQxoSN8W5W3Gg2P1ezliWbt8tXV5jH3b0Qts3B8Kf5ZykA84Wch0t3NWtWVJjNWc
R68ZYM540R9Ry2wShGxWtIg35pe4U+5RvdwCrb6i3SirbUZIthpVt9hK7xqlu4YhWoK8ZyVnrdNR
4gUvcAleGGlPTNYcXxj2UWnQq4T0kTXH5p5CeCbzSjW6QxVhR2Q1UsMryft/sxZv8w/pLJ07hUC1
L/u116q7vZBS2Sdb7ViegojHVxHH8f5QBv2Uk6PBjGg3ZqwLuORMRCx+71qJfl9M7Rb05rUOJxI5
HwPeEqjqGtyO9wBwUivVtFoghRaUpOQKbio1JkDLcjMwYfo9jyBZoC9RPn9UJkfmvLNX3hIBvb3P
G0s2I+NOGlUiI0b0m+gHz4S8ZsuhGTdI9vdmANrZ/ATVUVKsSrEgAjI4RuXmVA4cNeJiSSi0ZdIP
STHRUiYujExhv9Bd3Wo7vatA8YedEsVHOVU3MkkdLVlmRilxq/u2TSsPjiqqZgYn2lUK0msu2EQo
i5/TeUg19Hsi4ZvF61++dCPAWzGf9DcSyHHaSdAgO4xu5fxZ6vqp/sPsIUa1H2IpKTQmrZGvbFp8
OMlMlEqSkhSW3qIM2MsXMsajtiDueyApR6o5tS26389eb7ZNKdhIZyDKnNRSbosqX2PxqVLufgbb
Wm2welIsAmzKeXF1ingj/K7x/A+8ZQ37F82pmRAMcoC0n1DK6GUs9YcykqFV8JGp20hRtn2WnKeg
J8BdUEsBdxmN2VOnHHqcwdoDc9umg2DWYNGlXSSbk9zV9jdXUJ8CEmAMHEVYzCPegr7+j89hwA/D
sqD1WwnbpG2r90WfHvUvk0ZNfo3N8r3cvGcS3qrZqUymWbvAD/AZyyPT6AS/RcLBjUNKcLLLnOoF
p3rIqU4Oq0gm5qtmXN2BOty6crh1pnUlkhHA6Znl+CWhMEiHGv1+dGQaM9myX7CnM5XTMznnnTjF
jXZGTOCPcnR5zpjlWR4R7KaQiwt2YGKETcBEcG++A7u7amp8n77BIl2X7+G7G8R5VoF74GVSmv5i
2eEVXrvs978ZxxS0foJsUdzAA72lYX5ozP7wVL7FCh9qotu0T//C3NH7age0hmOKha3WGJuCjW1v
qb5NrAmiywGFP2NJTSe1tBWu7uUbO0RdORasGlN3NJBMCNPdERQg4XJKxVavYhdRpCt73bMbWOhi
ehTsw32oTx1r1yymFs2AzOZij2GEH9k6NjkpM5dxR4IKsi0XTrzxHcCkVFmh0cN5cStwAwuPNwru
l/gvfxHKNk6pqmHn9iP/FpF1U8FZRJO0S9cE9SnYIQK41klylXlv1l5cIZxt9SRDqVOinoQtIFMD
zX0j/CAhC0NnIrLrQvna1v1VhMl1CJGM/mWhXzFGpbImBDIIH8CQ+nh8si+AyFuyZfo78JJm5g+7
kUtR49bN3EGIs5FAs0z/2ERxCjV4qafmYYfzgy2UNuNKQJVYFO1rWEevlGL9LyAPGv0sR3ZO0JHS
b2sbNfQxIeG1rfakH1xMVXzQQKQB/dsiAfrBU6XKLCZNti1rFE3sRV2FhRWnA0pGUq7Lg/o+qgRd
Y2OKzoahnQJlOBlcANjeHUvhTQRQrGrVmW/KXmhiYyXc4g+CwyOUqkjl5DUbrITXNzNAeM85Ja/F
2Y8b1KCMapIwPk7kd9HfEi2yz0GvJ6/Gdz3jBf8F+6208zN8oTwPuvTNmLHh4f/VfisQF9ND9eT5
T2/tumzvPwPkxhl3y+gkbOomKC2NcA1+edEnRxR+R81OodGnx2yIWC+d9V+OlZfoB+MxmZclJKM+
jv3ForhCDWV4aWnhvcRvi0k1ERnvE4FSeKWZ6W06611uhh0MoYtMUttUgi4deh592C9l7adLfAVt
eFBySFqCVPTuTK34HsWZV7CkEAt4Z3Qg2+y8fCP5t33/aTN3i3nJSvtiaT/wJjcJlGwWXtnZBImp
T/EJHg1rg7f8nQMmZ3+VleecApIPxCCLTJ3+aApEUtxYf4ZQ34TJh562m1QjiwY5BT1qx6Sx9RO6
xQ7Gy0lRk7tJD5UMF1bh53eNg+CoZX/lGJSBwaj4P1bnnFAG4GWi2W1ancXIyTb7W5JYZI+e1ZoF
ECeI3dqY31MuaYnIygLGUncweOllsCyhzRDVk64KGK8CspsFmMbC5Y+b/wBxESoUgcfz1SjfBEH0
gXIPkvhGK3/RKvUso0uGLlKGKbGeiP5nzPI6rmN8UO/PpEpeykU8Fgi9enpuqvn8nMvMn6OC9eyC
nF73eQb8IAv8hoBnIp0RSe1Wn7eBEj5/yvHo2d+xhcX0XU67O63x3Symm80ZTN7QhWnB+8hbD74q
0E5pc5MJsV3G3k8seVUS+Qylj3XwSKnK63ynjCuprQc+2no1B5NK/JHCBUpiKMEWCyC6LNdu+vSG
ghqxwLRlGmq+IWDe9wQ2qnZ9sDvUbRo5ekvhxtPsVtxRdULKF5Lc4ijoxJABH4dKZYq+sQ3MfQXj
wqRy0yG6YYrE5BW2+XFpSqwX2TnY/vS6oN/mQTqetEl2l8/3KOJow3s9fPbMpz9GHJaBfArrbvX9
SopxLNiWvtMBNQTkTuZ2lA87mc7Nab7tOvGbpb48STTpbXlPshDe6yuibwTWyS07pu9BB+p9xY3X
2/nOzMzpQZ21WJMU0EKMslb37WJizitpBmRPWypH4ZpuyvRkKejoCR3wg/sotxeTRCY1ki/kgW4m
xj1zUl2GOLyoEAlTPdzpES8rRhPSvAYGlS+Y9XD2j1gYYptTGU8UYUxqhFacdoGZp8xXbuQep8AG
URMb4MSrCFWqu3Kb0iDRA0/Vdentywi/QciLL3TtLIlvo852aJdQFWpYGEqCLYDVKTst3Mlw4kDC
7WfN2BPHPCIHysGFFiC41VrbZxUoaMSmQJQwL6IuX2WeXl0H8PRqP5EnX5VUhOsaTywTYAng9HF2
1ghlyL9B/4KE8DSPxWMhQnlNGqenL4ZjjTh1hGWFmalFxdKD/7HA/2it6tZSt18PzgYuKZD2ydSw
F407DJXR+KFdJxv95IYnKj4O6bCtnWYfLnhHKs0xZyTBGfftjjBpj4vVm4prWVagexDqwtCZlgQX
1eyOXNX2Y6WYyUO8rxA9mir6R7i2itibHIWQPqGMnXa9gqZ+wMFeGy72R5N61tKATYEBaoAjC792
DPQtEI25Noq43WIv3YA5u89k/wpX5SwyjYmHkR0PtRiHvKb/IL5zWt6uFfeLnZhJVs0kC2OLi8Hn
sEZAjSFWmWrEuYxa8jwPwEBtaTszbB01eh7OXG6Q6VEW7amX2vtQWfeql+4yI/IErRstKjtSCDj7
BUHrggl2osWY8QdWqeWoxcCm7iGZYGw15BMknf5U7XUhKhMzephFnpKqzmghDCDmSlHSQ9qSkUZI
p73Wj0FxKYxbzDDbDtZ0AP0/nedVxzg8B8HZ6HxgI522tg23lKi2egQUyCzNkHYYd3c9oM8UbbiJ
JzKuYydmuKJI286C67BBIzbTHs/0I9HkjhLMD1glDSPJfPojBqyK1KeJ+j7geye77dJJ7KMDX7fY
uJIpF9XSvTKJUIHgbSTZw6jInu/JN5fqg3/q10wcW0EomZ7VUAa1kNHGx/vlidfaY84Hn89tor9K
xCh+gvuo/qvo/4I/JdVoEkYnfQJZaz/6NeJ3+MtpX5TNG4kRDVPJwiIkCYhuQZXdKjyH1eQOmF1H
J2p4r8uOrATWyRuN+LFqDhAvERsUD4DSalgHjGWGDQ3sNkZzN3H18HhsKwYu6Km9FgpjlGaeas/e
IGySBAYvvvRwWiWPJ2CDOKtOIjhKpdtPQIv6Ai7gfLDg7er2jBaNbNn8ZyXZyiNY3a54UfTggS/l
TdLtd0u8zba+hkY9Z9V4VrX2HK2nRSWmj+ToMGUHXGVv6AlIQOX/RN8yfAl9lWQyEiBmhCL1Za+O
IC8dCZe+xYIvfyk0XnWyvDKjd2W2TWRwBazmhv27DZy9yJI1c+oiavsKx/VcaD9sng+DUl9M4G6Z
ql3LrLqNiBEzLiCloPkirrji+IRMpkBkbKYHotaIKKVZm9Hbmid9ESdjUDZ+olBaBMN7SkJqn+vb
lHCaCaVFmz9qMe/MHBEvr9fAjDga24PBskxHOWB1BMBAUtEgqeTjl0DpP6BXTElKTg1z12hYF4Zd
UOu7uUgdbewc0bI6ENGmLLwiAEVNsEQWtvRd9EWlxVTyJpvYYZpyZ4Wr4/1YNJWbyI2HvmQ1Txiv
NsEurYzCqlA3gBRIhBDD14SMJoDsTVQao6/iClogxjWQf+lj/NJ/WUl7M+3qngbTjYw2mThJhOo/
4/KlKNBlFCeYd7i3sI32IRkKyExlmyagORg9ahlR8zMMJwqJrjMLFt4dQbPq1iIHznogptrYK9R8
blBDIdPhwpvwKPO7DeD1FqaaaNygWzDKrYEgh6m+zaDgKRF9UXFv5xc51c9L/ldlMokcNh9RSkYt
Jj9GPG+y3hwhzfkpfHrJLULy9kRLpBi/nubWHRJUvtPbPAuvpLJe8yS84rTbqFoGgnYi4Su+5Fip
dLwvEfMyiGK59hjTkXnnn0q/SQVBrUWHoPZciN+iP8rSEzQUMRhUBO0pVbbLUm1QknTwCtMVsKWF
l6ZufLWZzrqs0ntbXvgV95Yr7ef2t3TklZBfD7uifs6QnKDLo//fQ0AHIO8K3drCAYhX082+WVmo
FZzMpXFj5OAjxaoGYCgnrSHGNlCO+5Bi3s7JHybCN43mayy7kp2ey2S+rm2JmdKIK3VwWCAB0Adv
2qbZzvQWfWC6iE6PKsW/LdKjjNg3Oo9EXzISsafJ00ZYpdywaDk96SnniyczAaVGVUZaJ0TfSJhI
VZdAtNvqvmwXtzJvmXCwru3cbVaVNxklaAIvB+Nikw9MonEYqkx9DOIvQ4lYS1b7GYLrBNUOUDHl
S4XgnvIl7TotcuNK2fL2v6QLZmZ1oyQ7/qtR4uPMk5mMm6FBZyuok+A9t+1jhpLRo461ZcEAe/GD
fyXieiN068lGbXNNrY0mjejWHLmKWQ+U5H78g+bAtF3CsYq+Krr0eQSJaBg+FIFYgd3Vs5Hftanb
Ri0x3ZcGAm6n8EPAmXbNCu9S9wMy6hoZNUr/w8hwJM13GdNLSBYOpWOMD6gJyAW7F/QI0GhnLj+T
y0/j8uuq6QCxISRayNjo9PrADF1jJmcOnzN6V5KeCSmeT80uUZTLZAmnNBkIQu7N7fLO8mBTab9K
mmxNhcXmenb/Xx9fHGkMw+63RBqWODlhrDZRkrKIzyPaEaCmG/70p0ntz5wQ8dFEaM2hywIugujb
bmSiiEZqm9wm8EeS98z+gb51iwDo2zsxZo6gbn1VDH6hToi5Wj9fifOsx8aQ7BP8suguAVyVpLtA
kTTIz2rWAHLWWPEuULC9BbsM10udqS5OfOx6JF9M3FgADoLJLXhW+hP7gddG7h9l/UHIOI07naM0
kQy54vppBQl+qSLStEh2V1kPqgjniVoOls+qwm6JDqB2AKaBmIc8DPWrZf8/JSVrCmOTApOKKTzQ
l+1kese8lTwNcUSfJmc0iOeaq5JUdM73E8m1cEy3RSS7654otCpP5WuoM69F2xiQnwCQUm2p7WZt
jXhpSpA39T76rC/lXDwAet2//CnVr1OQXMh3abv3VMe7hi814D1O8EcSBmgqfsIIPuk+ZUZ4fHed
iD0LSM69bqwPhwlLMmKpovSIQag0JRJvUQbiLSoG/ovXeeZ11pNjZ7bEh4bHfkiOMaNOXQmPEiVu
W//IMe36pLiT0rv5irtayCJAORm7sgn7H7zJNKj7fQqYnO0ousCBAqNgVUDi2X4E1Nl6DfIaScb0
rsJHhUxE+2Jymg8I9GWFrRvECf2g8O+Wg0ko8s5gjEjFRHEaaK2zNASjWSkT/JxYAxwFgMgXvlJC
00rQM1NIUg0fZc5Hidk60vlR22Y49EoFITM/AKHaT7GMwLBgDgK2oSZ0Fdt7tCUGTtTHfvxqOx7U
22RMYIbRRBsUBlye3UAMUWKyKq3dMdzG4BfII5zFZdY3s7jVI7E9ja+QDWPWDY/HWe7jlxbXC0R9
8Fu7qYctbGCEGXAWst6nlWU1nmAYwqdxtKiAw/rDknqvxfbJXhFmUShvgK2xXZMheUS1TK4ECq/4
QArnLrH/Lbk4jGZ9iDFVgPVXui0kUtzp5S06TupDjl8H24AWIMD88KMwI5G/MjMfZvW9jPhdMtUB
tIdEEkGlsTMTQK2s1LUalhzjA5k6huIMb3k/MfAiscYKWBzPyjYcx3O7HAvznBRoTJMY8bijNNqp
JZZFOhZG6U3VBq4DLpftwO9WsPSzeBgXzrzFTNGYCZzkJhDtkIyDVu+370GaMhDxFKKM1f5dEzY6
29jvOFI9Lf7STV57zYS7jZj9AAVHXkF8fXYc6LdrN3DSmkUdd4FWr58Hn5a+C2CezcQ6TWBP1uNz
KhI/h2XPbKNASTCODS9FiPFMMH9jhsajxHRUu9UDcSQYfUbCqVonhDWTUxsq8Vldip1J1/j/gVsU
1m5v0yRnpj8z28OE7z571DwMjZGSRaD+AIBuomMdE8YtQdUYNE/C6aKNHyrHpII0Te1gdjJTL2Oo
3219heqGeql6iS9QMZfu3UpM18jxRzAp6iOCH7DOrXoFEX2U8bpMULdV9F0nsOCQ5qyzJbJ95BN7
eub44VUV7Y02WlKl7QhlWlLeY8C5Bmkec/KRqe+8UV7CwGedjejMRiqm9/HCUI/VOPq0bmc9DNrG
SP1F6n1QmUJF02NKjHO2dI9Snraqrfq0vD5HIVJqbVclAQst46lL/PmV/LzOM7EUutFwKOL+JNiD
Lsr0X26q7FTZuCMI2AuqX7NNNx3JAlW13EMFki+eu5UkiLSLOPqGgmWzBDDWS8wOi3XXhTjZBgpM
+FOkQimkQhmkQi2vFhTUPzwIx2QVMYf2EYXCsYMBMNo4RXW2VyP7uQHMORtRmI5snYIgAE+seFky
oNna0t7UfXFek2tyLTwvmnUaQs8qsK9BFFHYexNKfkAqxEDw0hBKZxnS0aRuCNifYNSw8aA0mLMa
jRN+p3NVZ+ELmFm18Kr+00iouLr+v3DbTv2YcQnOSedYvCRSbewCJMmZjuQDbv2aA2RBOJrMrxCL
lqGlB6XEHBxj/VkTzeu7LCMpnhP8a5yB2M0S+y2BBSSr95kAJCNGjcDGqieyXBnGo0nce4QCzUoR
WknXngRRE2phn7mGYuxalYkphHeZxSlfgn9aM3hZBSzgcLZNNr5kOt6QNAAgCVKSb5Cl8wbzje0Y
lQ8J7wXHaqURs2UjUZprJ6i2FhUMMHC2TSyV5qMsYCfI/NWyiuKFgaLAEVViIxj3Mi+iQZctDhn/
63RHl2oUchAWGVR0Mr69+O2/KZ39Y2UcUDmnMHiZkVm4Pk1bolxtmPAWyw0JR1+NyWBsiRDBZDCw
FLGYUi/7JiB2wNtrdvMBrewp/5Zl+LFk4plelL2JR68GGbvYFAdwzP6I5U8lKZeBSWFsgWO0Dmnz
s1SomC9Xecg3BXqCiKaPbcihYLsRyVszIsdauk1N9QhQhqimzBpGeuiT/lhIWrAQHvVfJfm1dt6j
6yIhJnm1voeowTaOS8A82WDgreo1L/6V7VfKoDegdJIpnXqw0imJXz3fo4nrL1WbPTEXTfe07U1B
ml10kpRpo+KHrozxo1J3ade/9nH2USQjc9cjCmBwy6cgJwSBlBw0bYnl5mI3Tt9WRYlGWlGNTF9n
HaXkf8eI+RuRbRYtdnMr5Xor9xPKCftu1QCGvxevBOJoUDJG6r1zQhJ7y0Y+bYv3aCRaEjQcDXI4
R+cF9lGXRQe8B+tzyx+TaDEvCAOPX4jV3ivN+puydXqCfau/n5LITsy7T9FS7SaW9+KpVlQ4MiSl
4lEX40vba+C6lxvDyysH+2YKcVrqM+ntqOaWu1IEuwqO4SKRYYk0qta+RpDnNWZZEEWYEeD8AJCM
9pNMSdSTFq5kh3wvJNCpmAcmEGf1ClOCCKkiAGcPtEnWFFLYa3Zqu7r2txnLIzjrYx4VR2POCKZx
TQEeS7bcSKHA61r3h6338Kp307kkLKgl/kBK5IuyDfTfElxoGZjrIXER5nJNc1AwJHZw1qqgkQ0p
vLcsGFLErv05vOkA4I10ul2Mhh1N+r5E1fuUbaKXQCBifVX0/MpU5DKrNWykbhMWw9a04O6wlQO1
ZPuNM7XWxvYPjGNT9ccO0NzXDIdNhleyz4D6kot5IzfTIUfewtRLCj6iLHoVDSdG8hnE0SdbffU5
VIojvhWvRGk4cOpHmnkk4w3LzrjTED99i019ttm6DinQ0q3O+k/i25yFT6Wr9hWUxHHsPcLH4M3z
M3XYh6kj76rLBPRkKZk560jrNTebkzNTdmyHiN4t9GQRmc6HNrs23bQFvbKv+Ja1aNyEQEdsyoch
+iWADvFd4iZe47MZ3bcSZIoTUoN9hwgk3ne4/cdA9XT4lFWjeEJfAEt03tiRq4zosj/es20EwSge
9MNMKzmJ+HAX1CXYG6+qIl+iBrhLPYKlVU9WPG0Xvhtq+zf4p/rWOVAV9t0cfk1EdF2yVaACqJkT
VfUeNs2+yzixdxXIsEJt9xnIsAzkP4QwVqudeAsJwgrCnQHvrkaTLkm7GgNuFwSuERokVPABY4Z+
TQ3Vb5Th7ZkQmpu+TXuYRvuWI8ESlDocBwNffRAg63ukKX4Cvio7PcQUxGDaa0Bl0BhDSuIkZKKd
9nuDHiPBujl23S0luzYn6b5+RcsOTuPconNKCd6eEEOxAwn+KGycx61BewsictQYDVOcjuAa2I7V
6NWhOx4zyZutyJeupMkFA8xBhJoQirtzwPhwkklNXfY+FNc3yRreyr+zJ3skKzHsytwC2K5glrjM
bpvpLq0vPF3bHQrqBmQWtfZpLj4BSQebiimiqappW1cGIot0J/7bh+Fbdhxb2pLZcDV+dhxPm1AC
18aWdmEqtFYppRZdmnPI3TY6T+YdYRJhwAdqZ+Zb3BBOO2AvYDE4Gcgsghgpz0Z7piYxd+ybWwLQ
Q5OZ0YXeNOeWqBG0DxPLN2jx6pYfK+g87Z3fUggO6uYPSnSSMVmKtJtVyN+0fooqPqbNne3SHwbh
NtU1VJB0Lo6w7KOdWieSJdPwbNbVSc1J84v1Y2EbLlI+Y2Wexjm8Lb7/DGRLsCXRxUd4Mq5O24nq
nxqYYGYIt/mHYLMS9PJjVP7IB2nPwklkgyOQT3UaXQgDM3JI0l/uHj+R8ktd1shKKGVgXxfLNvAH
BtCsREF24K+ITgMx1avPyQrIpcv/Qnk89xrb+eOw437DVDjxWIAS8TTBbJyHLuShq+jC9IaGNsBA
Ki0oNp91AEEJmXuBzH0MhYOvgnCT2pmAnjVkC4gIxh0/AhlyQ2xQh/KxQx07nJorPON6ASEV3OI+
uAjhpFn80L6UU1aGV+0rTbqDJsYDzLWDWmmHOvzV4nnL5X0YFYITgCU2TPwCDMtI4eQkR15VvhDD
cTfzF3LWaxFBosEne+IKiPCu0eZhr8rd0eLOs3nfNYgKoUO+u7pU/B3FAcCsrTDlQtxxjpkyAiXw
uYyiDhIJ+q6ArfO4S+3mddxr97bUtn3Vb3Qbx0cQH8TxGCpcgPPo6WbsWXiwk37YIcrjAgau6pgs
wwvSrELiM3viMxWWEiP69Jz2VKzTNz4QBnr1juO+01insdxlaygr4Ua+DsSHjt2hi9WX2d4kS80v
xSZ01q/1DHW0mpkkFOcZEo4AAGcfzaw4qQqcZUb3iPSXPDjXCwrGQ2HtiAXZ8jdALglV8WxCia+4
AXSz9QqA8p/obB2pbDx2gV5IqMRcGl6lcSGYSDHWKwyoO68LwTQVWcDYv5nx4J9WG8AhyTkmhI+k
eLX3RD6vuRtZ7dVN6BFGepLhPkJErFLtJOLxDNUCawKsFgzMiWcUOSsLdMZ1ctSK5Wg/qpYo9VF3
BraciW1S5STnMKjOfHBnuX63h+kQ04xUhNoyz61IJGjpz4kC6qub7qlN/sTl/5EY8UdkvTSSdv0T
/VTErksNouz5lLNFyLI3XLszGAPDYoVMFIguHfam+hmG9s2sDG/pnka63KKuuK0WebmRLvOSXTSr
9vmU0HzmS4w0KztnOaNc+2bPuNCkK8LFa5lMm5h92ii0C5nqCGslF1+XkeEQKzRk9+DrAR2ZIftL
1R9n089M3Q/YZxLLy2lT4b7B9mOqmzbN7p1B9OocOWY5Xwl3vXTB5C/ITJsb4UcexqOYxzi7GcK4
qBDnlMY6GbHDUCgFQ6AjUsma3pcbGeUTpDwu9LAtt139lCqWJd1fiXaReA07A5DOVqTH2dujCcrn
2YXn4i5SdGR01zLvR6lE2kyY7eSSbmSMzmtOmMmnP4O3ocMiyrRZVod8f2gk3tGGlCQDzW2pIUHd
mepbBYNfUsoXE4k4LtRbuCDTHDYu1iKJUa6TSuCD4mtNHITVs9zsfscF/eCg7LOlZH6PeofY2yz4
s9rhkN8CTfnLpqBiRcopcBxiA3cOaXDlJUQ+I3cDpBLzRCl0yNOPYUcHS35sgznC4quze3oigMIK
elBVnMc+OKeLdlYlwjQo5+u4Pk9dcBoShLXl4Y/0jGlkjeUjQr8V9FDlE0DG0uBCbHHVbLP01HxC
OsyMqKxlOiCtMpjjsgu04+LGoGtgrU6DZ/bNI04j/PLtq2qx0jnSvU/iMIj+TMClX7HmjquLHLBU
4MUHOs3v9T+azqu3bW3dor+IAHt5FalCUV225fiFcOJtdnKxl19/Bw9wH3xwgJ0ECUWt9ZU5x5T5
cZjitxqRFoSSpyXbPVnfMkVPhkdlCubW8S1MsjUZcJ2hPhqUPqgM98MAEYyZB1iYnZ2vblGCe/j1
A+3nwPWLdKzKqMX7fE33fasS8R6zjePmhQ8IBMwZ3vsyeu+toEOADhURXj9lGStuOlsOKNgCgh1b
LFbwqd+Ju0EDWCFvU3CPWhxAqm6eSPUjozA6zqwoOkx3A/Vc5n1k8h+FUOLMftpk+mF1hE6NwFNt
w63KFaeMJlGknu1sJYf8Tngv63Kxl4jwmbm6scOF9aaCEEra3m4scCrSXRs1xF6gJlb0WHTo0+Jt
VP4A9toT/0jLKo6945zzk6cv0l6NO55iw6zy1oWx730yMLwXXfyI0vkRI9rnvXhoxXjF6KkWXhm/
V02+WSm8wF6yxTn0xT4VqM35c0zxb8g1t2lqn/B2j3XahmyCNgF2gnIwN8LbIKR78dEiNqtxlYnR
2cR09AvDZFOn76qro547eyvfKbRIEUZx9mNhKR0dmQXyPuEeyioMuYYZCItXZeCCIHIFWc+FjMZL
BzDaFD/RxdBMdHPtntilPdUhfmVsgWCj07e1qdS1JNDyOAhR8wlDO9rxyEmH3lGrtvP0Dee74XV0
lOg510igNdnvtzpy5DFV7tWSMwAlNfLbVvZLgY1SlLe0KW+WZuGkZ0IVUypvzKl/K1axDgb8itjy
+h6BRCmT4SJf2jVNlsFWhiDVsmWk/cm1tAFkOzjNvxehP4QzwXiOExt+avVHQwqSDe+IU8lUygkQ
7KJ5O3dcz6QG1KFbEW4HmdJvIgBiPcIJDIcl+1ANs9RGVTFLV6lPMJdvY/PTepm0wCTgxLAAGaEC
6xovYZGrgQWZQymoWXSNOEVsNIITmy6IMF0LQlM6pjqUB0yYysyYNMv9hiJnUm95Sjo9ZBEqIUPa
DHAjlS8COajDFU8Ght4+mlgPFozg5Hto2hgYRQp4BbWzg3yhUK5JiYFk+ZkAw881a/hb2ql3Q6of
sSQ95rl+trQozeIpSb6daV47q/8II+qpUmBGP4nxv9gEN6bgQZt8zgWbDomQoYqNiWCzVrbVARpw
j9Y+sZVN1Bp8T8JdkqIsMOVtj1k6irgTbiHafQNQYm+yFDbEoeyrAzc0OWBrFKeD0DAFZ/ynWqrA
0kLEMMday/jGxxfo4ZcYG8NiJ+4QqjgYs1tyTLtnjFGpjKGQ5e29aPT7yqaCHtZY6tWQ5qsdRmer
8uwsvKTJrk1vEwoHUCkhvBrj5pPrAJvDxlZYiPfMjK+LJi6w0Zpi8cIBQy/bCIuF+cjCPIcE2JbR
duqbLYPpqajZJKW7RCOXfWkZs2qYSKN9lSHLLGdcg9qe3UjrQMzCWUihCfrsokjyBe0tZycoQ2z4
I09C5DxCngRbmjgpty3+Zzvm5GEDmbrTRppOBanpMc8nxnCZF+G9wOFNsRWewre2qkA2LAfql32r
seQIQv4a/4wtY4nu/R+OrrkLpju3icsxsyliUIbmoRzRY27UqwrCT+7ScwfIDnEnTZV0BiDbT4iU
aNAUx6TTSM8IAs5JuGFFolcwQuB1ptSh5wZw/lzH1Evxudals3GXcmpMW4Wvql4FIe1ZWm0t5Eo2
w7ty2STRdDU75ouYM1FrFmZ5t9lghJjjkMQJMW1SeHUjYNCFzFaCSAqJUPrxH6FaZTMFTk2PD3Ci
nFUKPyNBE2Cp/CznysmIPc6u8T+xC7F6Mf3YiQUGsPWqcj6PamYBg+gcl76CS7+TuM2Np5M1TH6T
W7tygNW3TXSMvrKo4muzC1OBfSM7lfndEdUz6oxHVU6uEi8PEfI428AmvR77hn5rXtFIGW9E54fp
lwIGW8vt1Rzl7TCQO14kTEwM3OzdcdG82ci5D/xUgdJczfSoFbk5BNBt7Py2kOgw1EjFQnSxAAgT
CAMhLEcsk6RpHbNeOSZEsoRsNnadgyQ2Vc8M3s45AQOqE51r7Rnx3oQL8XBhTfblioV2gSC0FQD4
1LNGyw+ZaUcRHvBIYw41+7gE/JG9dlaYBzkm7hvXBGrmypgCTcTuQgoEYisu0HXhEvUuwzXw54u3
hFCpWxuVaFBM/cNBMWLNuONzIDpSGggMTjauhG46l+u4CIlrm+Zr8shFpXGc0ZXSvFEJmrcZqVdX
aPcGqZeNci2+qSpz8/atkuwnFIs5FxfJKR9zGd8JCbz2dFZzdVI8Wz2r28EP4ztVbEpOTmJjsOlZ
Pojcm54xMWo+QLqx3Binv1Odn+KJqNPZNQSIPbyQcAEWLD9pJuFXtPzIQJwMiC/Gvk9cKJ/ZLiT2
PiLNoKVYLSOB6F1wfydR6zfsFaSFOTHTFuTcHZ7tuEoAAEcQ+CQ/I/kFjTHto9y/84hdYdpb/MX2
AOgpgvWmQ+5iYW8yb446EgNQpzYRRVZButxiMAdkndxU7oRCRyMLTQ1qmY6WgT9D+FCRjoo8YVFN
j22s+Ko72ek5N8ptHRm3fvwmfoTkeeUmkm8QfJlxwyNJIOTJpKWD4CilnibdFRLjLCrCWd6qMCcR
PxreKJMNPjiQMPbl0gF5wjF3msnHzfiyrmOA6NcCvAqp8WSiCTBOZWIeWJ3A857t+kBY1T5bXd6A
DdZHmA/6Tr1Lh7aqD5P0Vc6KBwo3ZphlreXzR3oy2AyaySuaVM/+GlHtFMMMlDLa9g2OoixfdUZX
G6tSQW0wAxqhiWYUX6tAn8Z3idQ2Y2UAdVgAP6NvfpPXDjNnHIK90rhoV0TDF8SiaIwC05TJx5iR
MI5Zf1Vl49qL/NaMTBEQP6PIZMOBXLKz0ARQ/er8TFTczURmIuW2aPAmMQKe/V6iUS5MTihWiEpy
WEnCThHtocrvIo333NVovaXKNcFCsIuxCZIynh3/4oZRFCC00ZPwcUbR/F5P3Qc3ysuICDOhCm7a
8rU0xkesjW8K5oldtixnhQhfJseQJpZA3GqSjmK8b0WQAwmXGAE2HLjxKgAL4uFNssN9t0bWmDC6
LLAgREUzzdrbaebC6D584NagFgSrRdELDFMi/1gjuBZ4dSayo4QZaihJMbgVyCknxKJEmzDfaXim
EGzo5PIZNiTvtY7wLjTEZjzK+udKp7NQ9tVuQ+Bv9U+q0600XXgWsjjBmkc9StqtdEUEsVN6+hNp
erAwcKLlbt/LE6vne1xZ90IXDzWbH6n+K41lQPP5kNjtDXhAonFFMMDplR+Mne9wD27S4lwKrT07
YvXraR7iNZz9zmlOwAIKfnWH3SNHXTRiL5D00s8IOpsLxrGp/9UIiS8Z+DlHPVQX1Lc8wXY6MU4i
QAHiahzPO/tB7alY0+GOjgQbXny2H0C3WP01SogptQQe5HgOwMsOCo+anoRF9PBw7p2ZceurqGKP
Fec2jcWDJihlBFUzt+X1fAKvuli2ekGLojnDSbbT68zUTu8/ZTn5tP5ozgcjFFSC4Y7A8JMjVadW
UwNjVaAa++rFLLIJrzZ8Pq8O1kaMmp5MvexTjncALnJs7Avpa8AXcr7e/QZk1ISE+ymX5o6sHeAt
tusQygZjBDlFJbPioYAQnT8eSYAPBL7YhSJyAMWQU+GhpayA5MhMGazkanf1VT/aEnxUNoQV20Gb
n0FCU1nRRX+0wHzZEUUJe5C5QBpIaKsykZVAXIOt7xbcxsADiMG6ZjRfxQFCcTFZJ9RnbuGkfpih
mcHJ2dDtrUroD5THvKspQNORenthfmBYpB/RD004xRR03Og2wzNq4Ghm31NdF4iPOesnZk1dcij1
9KDxM8JamrxsSA7q7zrfjpGsZigmEXiN7VmxEBgZzKoiMmUA+1uwqodR8ifACYNeHBAvkr7kjACz
S3Uvqeyqu1frsvyCIBxpGbHb4cV0GJaRQdhgCZbPjP82eURhKn+Ctj6/pWzu8/qDbY3tPLu5fcbo
y8oqvJOxME775oXmY4nE5j/WV9XPUGbE17TBqM+BgYJQ48dSidbkLgCBFoAFDZzNkOLRY2I0yEB0
GcOs61RAghsTuoXDyyOAveJaDxN7OxSIdlkX8/FtRaVviy1LK21hzjZa2xQz4aL3YP7IRSIOlBWl
ZhWMM7CKkCK3TkphuJRMzgkGUQ122fyUKU8WUsUMlbgm0z63sEkJ+0qMzV9OhnbMPNq4XahEOxMZ
QpG8zVw0sgqmm8RSjAwZe6U0W/xoEcez8URkDw6WcWRGuASvJvkxAnL0YkmocvBtMu0vSDBhudCb
LOJVY6c2f4sFrEe7zdFUlLicElxljRUCdWWUyYK17c29Q6R3rhGQmVDd4scw0XniW6iLzCuJ5Rt5
e9VK+Mmc+hFYmHZhEKsexm9HlhBftW6lLRcJTJtxjezxVibyQ0q/BjwfOo5+uJ2+wbrA+Jd86/hb
kh4NVc9HGKpnbYqZv/JUVQFHjKOMgAx5a6Ow0nSHvtVwx/tgosXM3Ukl7VM1Ga28WI8HjU5BqJGs
kPoKuBOV/KyE7LN5ouYLGbJxMZqSKw//hIctp9q22I0lIPlkRblMBZwWzgf/knHesy7HzyrGjdII
F/cca/WN89ZoJePc5JS87EcXHZ3k35IgnVVbJoLm1dYTT5maS5KxStfXiDbooLM4JAqFjOGuqpEk
eUMMb4O6b7ANJ4S62u5aAkzOz7rV4iqHEfSFOdzMDnJh7fNMMOJmiPkew39s4D9yPFuDn7/3waGi
sbRgWoLVeG/t8QkPY+N0TRBuD0trXryUArrGMJOukPsJzvE4sjGzssav0Ts1/JUGC5Ep6e8SJqI0
ts/aM2YHVhKaXPTfAc7r2ne6FSBAhZ+zMRn58jTqsWHlyXDSUvdQHIC8ECY2LazdUmQGBAAOKnlw
xRszckJHq5QTQrXOcTIzpI72STtc0zG7mfl8s2L7NkbJXbo1Q3ahBj/n784fSXtaeb7p/6L5hYev
2syRk/7m+NYN4twZPxHHTX+yszOiNkbbFoITw7cpyk1rE0Yp8ILcj7rw0BKxgGR/MaeDmpVuE3cb
XN/kCN7hZ7fIkZPKiywM5YVvSAZ4tJ/1lpetS4sUKdvBNZ4IT6hRdYpPed9oD3lffkow9FW+pkr9
yWwzRxJaMtKKPki0PUzZRJtEAMfIc6uW/2ErzpS8DGgBIajqzKKGoAW2Oy0GsqkErSrzDKHXldDr
MsbS8wC/gasoRoeeJpA+I3M3WvMuFghYiUP3gfMFwGsivBNsL2eg/mvs6YgKqm0yLH2wXGPDH8an
Sl56T+4Dc/01FY2Kct0pljhU45M2YJzRivvwyW2OdI40L6v2TBwVxuazhDpsU/The8ItZIDWWvm9
6iZPjb2+Z7iLQMngz03RDMIDTWeBkBOxaQdFsHvwwIbJZkInP2FKsZVHPcrkXpdeE//U1HwkdYpi
xg4cBjh13wYz45soG48kLHAf86BKz3gaCh/s3TxjH9hLSClSM0eG72kCPXTfHyI8ljY4jkkF3+eV
GjfW5dzEj87jyCeSMT3XZFfpheOmhXKOIo1GPKOJLWC3Lee4xOTqlYAoM0CUKmuSsaZlJxemUy75
0u6ViUlSUtEEAWGAfBRTKX6YW+WGu98nLQ0THknPnqr6Hz+wNfaVbO9Wxs2srjAt+GgTx5QZdZT9
gRQk9EfcnwtzkJKyUIaxjWjCa0DBI4jn1EuUfVP3YFz4I9balz/AxGSEPunQLisBS7CVNkXqlyxf
esa0SJG6foK4ox75hUcLn1khLhavlvbZN+OF/FAIYA+k9ljr2TmeCTySbPWmOMU9vNvkCKRQ49sg
PqPV2WlESrSmYIYvbbO/WaJsCofpOe4uVIwFKkZEhXq07ELg3uVnNSfXT/XSskXXoTQovldhF4BF
W+Qx1eIEzM/e1yOSPgvaEjL1mQS44kd7RpO0zyFiQzFBH0KeAqRxZgZU/IofA+aX5X3FkiDFz8Xv
aoxLKmvX9tfirpZ8VUfLnajE0R8FQ3O00pimBg89sCOS95z+A9GsZ8vde6Jm7+TeF+2rGZuPyMre
64Q3IDxM6Xd5S/CarRbY/gLFgQbFlahV1EXZh2zNGU+fR5tq02lvMgYjCdgLu3QLLyRmLaunNi/N
17KrmLGaUvcojfJhD859kiERS/2WZvyGIDThkLQm56IQ7IYIhbU2C+l49qsGz+Nskws2HqSNINA8
5zKlEeqLEZa+gQrK1xDAqonYOWQE96h2G4XSq4DgIUCRl1tr3M1asavJ6R3Ny1qRyKAr57Y9oqam
WAvw9kCJ383vjlwdDKEecq9scMxzY7COgBqGmyvYTYWyqUFhbgS2+/SZ1CwfTZj72HUUfRcVT8ky
YY8afC/BKEgtBgLVJvK8BA+JlgHVS4L6OP4TUzVJGGVWobgZ9q7SzEcS245miR7FE+e5hSk3PWby
9rT3Su3fdcV+y920iR6wPy8xk6BmVE/VK9wqzF1MHV/xzomG4137QxIecQqqX0sp02PE5ThmB/wq
fFirFJ7M0/EzlkG8NhWBamsHfm9a+wH/1gYf2uUD84n8mGUHDeGUufgCFmFjYvj2030HHdHU+we8
i5ysrmIBUXRO+Y+jjmy/WOlJamCLCWABebP6LeXikPo3gJy3OMsuXbKnzMhp8kCOHA38+WxeSjKO
VSffK2JCTc0xiXTm4Jh/R6PfMrHPh/rMFYmnZSti+U5SwW2sPAJ8N5GuHnNJuxsevh6BQUTjX0mI
SIxDTqM06RuGwTD1CbrR2eDk2cAEqPDApn1G7JxzFGwdhvQZUjPZUEk/BBNpp8bJKeBo/3pnk2KY
IiFgCoC2AAuMNQdyS4Hckbc0edL8LLFAkyqzUSRiEoo/BjG54RyfY0yx8oyHcDhCvwtUvHJFhJ76
GlXQcwvj1LCZ67vwZO+/LPa7YBYnir3J8kxd9hKgueOM1KHKWKsh0mjLy5yOkDnAA3qdoRHZRoym
WaI9y4/OWO2miP7+a8LcQQ21wWh4MtqU7Wt8McMt0aKnrvFhLzxsSlVF/5dxMytspGCV4f3qKReH
ptiVOBqzl5ospL4yUF/kk12D7A0RvKOFLpV25ylXW6LwivitRQJrAC2nVe4t7Ihs7xl2hb8CHijs
2p28yr9r+O1v+TsdxlHNz4LMwz7o6fGQIC3WTuEgLRUYARygPQEzCXA5mc4Mj5Bs/VEfhocy2oGA
g/19av167qChdPTMOtbZZGuP9XaUTni1dnN6oP7a6ChRTfkPIw9vlLqT3C5BTWdV7z/UR5h1GDEz
JN1EOlGcQvgh4JiRa87Ujay0iSgAjP7UcWFeX9OaUcD4RLzEXiUy8qBWIaHgVtTZ1tsO23qmJ1M/
blaXftO7oQVnuT47sxaYLHTSYaM4zhHj66kxldOcySern08JKhPD+Il/lsQi6of2GG5yD8FZdC12
ILagAfnEO5nqfRzPAtRa/+aUOE+BY1gBAjsS3reGOfrcu5jKn515mPhkLIfXBOGYwEPArA99QaDk
CCGgDqm0AHqMz/KUqeNzCbW7XhNCxmKWvrMqggGDLN04drS1nm98+T6Bv9VgFTjYfjDnm9OMxwtn
5NAwvxr5umJrbuRXa9YvydrmXXapCA3BqOTwadoX+3HnK3HUst6vX53uyRY1eRaIMjkFjkfg2nxs
MhQYAzlHtuTj3kNoDSpJbTld12guluWzID1Q7I0u2qe8nswaYqwGqnk3QkRBLEOKhhOe5e4U2tfC
6xopmBcd9tN4lglAMhpc8dObilraGs8DQXda3V2p06ns2g8iJzwdaPqA2sY08HhK+Az7et8geKmG
eNPJwN9ma1d0G/41fbxxJIzEUJtGTeYDXAJkc7daHvfVtLhJ9rn0fg+qmd0JhYCDeJ9URqa8RWCR
ODG3R7sasPbcKM0ItJ3OYY3N9hSeE76axFX9Ahofqv5YWZ6RVaew0wg3CtF2pR4YGZIYh/PYwwsO
B5o8JgY7HFN3UknxULU8hu6GEgyGcQ9DuCbJU912OhtOxtJtjFPULVLlkPWyPwp2+KzngOkE/bic
hr44J5tRyS69Yl6Ap47N1XJoko16k7+ZSv6m1tSgjCA1cuOHqiXhzpfIpZ073Oz+goZ7YP1svvJM
ehnhNS2rfaY5gasHihah4KywTBs786+1oD9i/xE74lAhUpUMZKdIZuNqPwniCK7NuDK0SApF8f6l
GuMxlmrESCBXRxgRg34keumYEbHUEyrRESqhQYdphm1k4MIc9jGc3vU9adgXWFW3A9K7I1QaFNjb
VDREINxKq4Y4eiQKphDXXoJ0FLH7MUoGXTm5dFFQb1ekZY6BDTrFvjIsty02Xv+aY8OTzWOdKYAe
wQI25e7YHDECrhzXAwDcXW3R96fQ52X7oZiBbR140U5Zc+5xKw9RDacDqf8vibbjaDDEjPzKynwL
/eGQtP7cj/6Ed67Bq8BEALwIOjSwf9hn5w/qgM8U/YW99Djf2VkimKvwOtt4nY2a5XdDJK3+prmT
Vl+XJLn0ObWAjbIowqkvVDeZJWwDDITQnDBtjk12jogXW8JnZGwwTOqW0W8VAra4GWar9SW/t2Bv
mCh7+In4qSNczxrrgfWrSP/MqU39MRmIeYqzUzFUp003t/epdEMQWbAoGGb51YHjmzwPonSkekAg
7+ysk6nrB6VpD00Y7uf1u8NZkORndYFjsfKjG8IIQjJRPf3BAAvw08tgO5qTqtPdjTS7deZ8Cbq8
OdeIzErKOmrf1dGnOfppdO13aWl3CRN8PD3/7wyxz9IhJLggwhCh2VEwDAA7cpaBzh6BJsEIp4F2
Z4rKMxz0lnu+QgCah1ekhIHGzAtrYcCxs1+ae8TYa+iyoPGThYUDKB40pqja+41jmfinsSFV1m5q
B44qakZEI4yilSusarveD7yps0BzlL7sDqMN6jihHHhtDsNUE4Q4YQvQfME+pxI3VWlQ75GJQdqo
vRWaQtro4gNd6pcPJ5k+HL+2xWUZzrLQHiZjPHtOzimYPjfp9b1x43t1SyXnYm8/nIJNGA0oVx5g
fS/hqY13HX/ZoAZDJn3knfnBb5uMZy/xkMeNEY6PyRnu9hYSARI/ZuNpU+8jGZmhvFXglXqhG/f5
1SrmMxv0BeexYOPfPKJZ9iERQJQfqKmN7dgmu5HQYRCOTVReAP88DZyIjcy2XlSuNqOZK/+LarGr
PtBnUVxOLYLR7y8j5YUiyqSUzCCOrED+VajoxL40yMQR7DfZrYX8F4QbBppOMjxsMineY8XiXWsC
FH+adYspRyho1q0CjoeDjea5hqMaK4UnA0toeqonXhVvPEpquwFyhJKkvHnzMYentpIZe7FQ+OWX
ECSE1LAgly64g67s/66TN4dPS2lOLa0LyxJIXSUyG5tfxZy3FgI8BazcxBVT+i6xUJbiJ4D4d4ek
AtNwnjzZCINHQjeZbkeA4lMWeWr2yaB5v/AXbmHCLSMb6CBIcHYNMlbngxQIJuUSJxbwFYmxJ7OK
Sm63WskUGpQXKUwTKUz4AD2vGiI/bAkCHAIsrmcYHJsSE3wnS17M0Yb0aNq2YQuWlUjHPMKMmww2
VF+GHX1FYiPxv8TCzcTrMDGh8p5UyQ9n9hPMUWiy5AIi48uyHnNxDOFWRxranZYVXa8fdOHchqr5
k3Dhsi5SL+wkwf2mcuZZmkqmIwE1m8nRcXtkgBwzuf/bzja1bsrqm4cST2x5aVOrNl5co+4giBk/
k412KrKwKDsTSWuc5dbfLt4sE5pc0MBZybw5j+5mnrgTI+Z4o4tTVn8XX0m27VpXBQsLqxd3SGvN
bgaXCBu1gyuo5QaRrSDTtHCjEH8oxNEAeoy1dBHv9kSM793uTjaTy1PDNAojAUaHkWdP+EKJPFQ+
t2rhwjAhwgk2QsT5kmecTrcyI67LBCNIikNVu6R7HIVkufHA7u4FwOlop5cli9+zsEEH+46ZUyOU
sWxfmfly6Nr6aZMVvZuTCjyKySX1y3OqTwoH/qSNmvyYBm5E1MGTpm2SBDQIl9+CIqCg26oqSHhh
Bp2FpuWtK+6V8gnGbW/NP1hksuqlpN+FxXYHNU7+QX5TynQi0RiA40lJTM8owFFgTCafUWow3mHW
ocLV7HCjYm/Voxgdj9s1KLHfRX8czF+R/JXZSsVmBE0Rj2+0y5xtPx7GTt+MEk1ZjwobMTGG9405
vmHn25ikWgsZtQNZ6wUNz9VhV80NMn7qM+8ILfXMI5HvyXzT0BFii+xKVoQt8uryu6cfwLVBLI31
ZZS1a+svkfwRVnSi7EKCysxzJL8y/DUwT4tU8diybpr5bw6suYkxsBRMHl90oRB4XHsQLtKcikvB
V7X5GUd/SKEesVd1GGFGZzt2X1MM37sbtnVXP3sWzvwDlNTYTMaVzyqL3vR6cQk3DZsvITPBX5P+
4kMlQ2gB6vgcoGuEtJk2PB0FGV9S3VQyA8ni7LsNi5BS9tDtgJRWWfIApLS/OhMMwanStX+6HF4i
qBiizvxyva05TaqehSTNE0ar0jUq002iX0MwOTKRW/Roo920HGM0QfM6Rd4kSh/o/ejZYXmGuu/n
Yf09Eum22NFHz0C8jX7biLSCqdg5LUovwhTzKSSnaHJL7okw/6c29TY5muEHtwssvqvEtqhPqwu4
2zNgXm9wFIo3cglcu9L/k2q4xw19abuitkwkU4nYaJThBRZGWyr5emZ7gECq81vZzINYAxvUBfj6
YHjhdEotd6jxPNXfS/E2xH+xJUAOmIiKG9xYfHZC8xINZbpgTQF9BAHkvGB0nN9ladhkcD8652/B
fqWFezKFZ0JON1LBfjvTGOJ/6JzA0X8FnFmTMIdBNBsreZMheRurgK+/dcRJDpfWQTHhTxjrxwSa
GyjsmjeAd3vB6TT2xC/fSMfozC/RWmdFIjimtmFfAINpNVzzhOLypL1WLj8c5TteY8BoJ2yUX2hw
iSuuXlnQSe/qAqvnmYbfTnml3/JK1tMpr7+DdD2dShTY+a4GUyjpPxkaOvufyTyAUI7ixsMmIqxM
NgbnYw1AAZqn7BWRn1TfCp89q79YDq9RTj8bL/9i0A1xuTViGAAAh7rVKFQpLNapSef8Ee4Qa6bj
v0h7mZa0IhhckI58df8NKoNahIOcNjVoWLM/58MPZJY2hBD6n53/QWRUmH+rdc1DR5MwprNQTyjy
3a7e+vlW5aigfIWMvvhNp6vXtui/Um52mBJFsKSfqXEc0aaHyLj2BSO44pKZh6H/MOB6T0A38b/v
OJFzcLiZx/9qqVsgTTGPNsIZMgZalwzpiNlhvYmfElKQ1Guno06pq313rAYGEHyHAT0duyncQ0gQ
MbqxzZ34Jx9AB4wQEjQMaMzg3i3H5XUglquDrdp5tfpC6g1J5l2Ds2LXNp/to5C+4g/kW1RMDfM6
CGdaSun30NLPIrlx1iAYfRGk4unOf4Kxm5Wdkea3490YftWyCgYaI414pc88+jNNjpsPePBYKem1
dhgbnVzPP7kWfej2h832zBp+GHih6qP7xTy+8P+NVifk9QdZyKuEAWVzuznC+opyPjQp0h6K9qWk
pqvYCX3Jh03QDCNCbzHfDFArufXWVLwRNsqRBnNY8V0qXAicXLwVvCcFa6WFkwOGPSYdvmcmu/yr
4L13cOpLi+IlCd6fqNmc6/DiOCyM7iMv18yMYpm5H+TeS74WuWSkOHsxp8fE97/SX1r/y71+0CSV
6AHeOSnGd6oc6QH4y9jIey5sR4CWEP1a5zvm0G4bNySnYAQkQyfTAWQI9Dn1Xsvwa+sE/HTPMj5l
JG6YBLH9r6TA8KkRWF6ia7e7jiTxz279wo6sH/V3eRr2dd/AzuKPN25ouGqn9grOfjOhZkBA6iTj
ZuHzx8cGMQu8FwREC4k3QHSFNVfK5aoMP8nwx0z+rZY4zl99Yqwy/pDeDq2OxDWJMUGkBG0a9MOb
mt6K7AaH26yAPfhV+JTUXzAG2CLQa2pHxfxviqRN0/xhTlJLlxYbZbkF2+kyRCZq3CMbOUTP5ySe
wUNsUcQaSbqbTduNR5P0b8iIpDXwfycVrF6OZvYJygyDurmdHaRhxuCTGot4BiPD3DMOLbYkBLsJ
bp45KrYpKKCJT2g2LjlnmHwSCvZDLd2N7Ked8LtGAqa3LGM7+1BBQuRU7RRkXjEvgvErQmQRA5ah
6F+Rp5jF4GbXLXOm2LWk65CyxCHkwRlRkKJoYFfmXmUFRYuKt/W7YLwguudck7f9M7Zgobi4jOVX
Uy4QLnKrojDrXJVDLSINVi471lMmNSuocha/Bk5EDnlUasOkb2219CB+enkJxILxiC73G2lOLxNi
aj2Zbj12CJHknoFijhCGrSFfDED0k3ReLcXFRY0+o+bWgC3tzB9V/BrGby1DonX+KaWyUfmbrrLS
SoY1+KI03pgaTVB3cRDAtjaMy5cBtVnt5E3ioEBCFTNAyWhNXPe8IGaGLCtnbNcFQ/mpQT4zWJEw
1ZgzFthG60UYdctwAQGOu6EGQM9/VwnEEiSBdRGCiXLgyrf527PjYsY28wGqOtDsF/WWGH95njXR
eH1ybwANoItjZi3DFMt93Xhz7A7FwmOO7rH+QQDcqL7F7Wdb/fQmEvCAIFCDiY6iZ27PfcpYi2n5
wCyjUr9khLA1qChzx9vboN4gHW8MT6btDd1hsjEtvmb1GFY3U7nP8xWVBEbatr5RPznyTVffBppx
g1WpNG0Vpu2yE15WoL+anegi3gakUZsIln0OglZbyGXNBRL2L7nitksL530kJrKzoQTJ2CnHDAO+
zpNXAi1R/anj4TKOMmfIozmczYQMnBgtvi3vYfCrauhO/Lsq2Js4g3xhFCiDyZX8P47Oa7d1KwvD
T0SA5Ga9FdWLVSxZ5YaQy2HvnU+fjwEGyGQm8bFlcu+1/tp/yuORAD+qMNvoyLDoF+SZHzN/06Rz
S0cctrLLjcYWj8QyuuQUWWQkQvG2DgTeVdKCevtYv4T4xMp1XDxIM4mDrzF9D+G1yYHuXqXwHBWy
UoGxOISUvoffsr0jqbrPDiaqx4LIFEycgsZG8dMWj3KKFaHvtvzucb1N/de9hG2QF5xZWxDq0PJg
t6kKKLLVqn1AhjbSvtY6Gqay9fpXFd4pQwhSf5ZgmfPSvzh9ZkboREY8z9JThD9DuLTReP5D2JiI
sQRTnA70b7l3MdxTk+zdwlF0yn2Rm1vRqWJPQrhLYWup8BIyPVNlFsvf7fCD+qjIoYaOgvCP6TWq
UTacBuaoghkZbN10d0G0G5DmHM1JI8BuGS7D/CjhYojwxkS66yTFtwbkJuSvrLmNesh58K9kOrZI
DYgEcekBJnyLEBKMKy0sew/rI2OmsYrSSfC8utkvGQNu5M4SjXQ/KiCS0p0bWL9dPtSKfBKPB6jU
L1pHZCn9RoLnK+MLo5dtZ6PyzxbGzkyeQZF9u/VwHSRlOyUj56NN+BkJN5k4BPZDl8MDwQWv3qjS
GUCqqnlnmfaMLJ28MPG8GWO0LekypGgvrZOf3FCWg/oIDARXOS2qir7ukv6cFXAjBm69EOkYqbzF
l0mnBkQlqs0/NeDILLXqE6oTm51H6T3d1sSL2Wm88OIdVMAS2/C+LYJzHKYXvodtRxaOTr5zxCk7
vQG0eunQ1IKsSsUHOfVIeCCHHR0ybjuBbCzyebW9u2Vh5/L8AncJddOKO1HDwHq0LsnO4J6q7m0m
L77RnkKNQCfE294N2b+UiPCy3gT9teU+9DwYVOWiRaVj6sDj6bDveGkyTL2TRqDm7Aa8LmRpVkvR
LKjIPKaymyfWiN+KLhHekr2jgPpDnwyQxn5EtUlRjjW3U6J2MLLYVXLygmFZla+IlFoLsrWBcOaq
V4do0ZHtaoX11FfgyBKhFcImK88mvnpv9cMKQmVLWA2J35ZjtoJoV2OVt5CVsXW0MohHRtbIiw+y
ydATazT5DI50h2O6YR3joKKTho0n88Nt23trTg5UNsp8HNONy5smJXBJmknm4ROn7EvPQR40m2wW
9tmfnskpRvk3U8b8lTYULnv2uaUFQpbrS+LVJy1DUVGAjQyoc8r8X4IWz0wPCsIwsuNkOhBDdpmv
SWRaWz5KE+KPdEbMdOn2z9r6qUPei6lwFHtNnUkLW8O4Uz9SCd/BA9xy3hJ1piMgboNLgKvDqU1i
PwvFvpAExYIQAekxHafVpz4U3wEAfKKgWq1dYr1zPf+xaEgL00ellDuvATiAC+LANrAg+Kq2iSz7
EqXt1qVXVqkiBhVuBRK7AgoYEnaENhGXSLUQyNbhu9fUI0EzudOMPXl5MXdn/5Po7tefkMm1hF3x
MvggC3BOym9K3/+rWVKigdQ1KTlqavcPdmoREZem+fzxNBTLB6miraqnBMayN1S1Lq5l0HOnlksr
kKC6u4uVhP/ktP8hhmQvS4QOE5SWMN8obY9uCphLgUeJwmUrtxvDr8BFPYQczSzxyrna4e5HpDF9
ghpAWGoepMH+TIZmF7rSh2/jW6nUBbnydFbRxhq0wB35h8uwXhQvIdBSUjnRQPg4rdeTiWU0lyhy
X5hpr4NBi0LR4UYjJQvriYnZfda0zAD1ABuFSWxkZ8wNexWPWN7i8mo1BUNtexRR+x1zM3HFG71x
bRo0nQwTheR+2VW6Nws9wOZUY0pWd4qmPAhAXaR6TIA6Tp0RCRfGt+8h6s4eAbjseKR0xgP2Snpn
IZKrBNsB/eCj6NYZ2gyEdxyjMh7VWp96jspdrB961b4HYICziM4rz9VIDFLFDbzhbPQ8/QXfqRfE
uw5YwU45jvWiYFAzTQAol2xML/3BSHTK/fZC7vOqjAAv0JEVLJeyT79a9FXzM+NAXI0Ds9Sg/Pka
3qq0J+a0sQHZKQ1LPsBVddvRCD0pEHnk6OLg6Tt1S83uIFxAInemcd5gyhus0IkN97MxGJf6e11L
8xArqpVAKOfqTSGXAk/oLZTpUsy/xuKaia1b/IXPguTKTGER1ZaN+jDwMxRfsuBJ8/1v1SQGuFY5
jDcZndf9NZlwNm/y7XrvTu++mjpxEulXBg0quo3A4NK1z4Q+Zg+C2ydgRbAm29orQhfWJqh2iuSS
WbQjuMGskr/G1YitiUR2x8VznA/kb3a/GlvD1EfC78jTISDJIqOAQbBG9CFfuI8Wqdk5ZS4m+Jcl
IHD08uBTG9hR6mTAB2HzP4zNP7dv5llx403/sDy0BxRA9OtrYe/j6JqnzUpYZ1hCYwTi4WBd29k1
YDwQ7T1QsluUiiXavbj7TMNXQSRp1phONL4KJqpm3nmfWMFoSEuWEuWmugGRwGGoROemuFXVTVUO
RWqzTzXzRPQbnyTMAQy/im706c57BLKtarDg/LqF3ZO5o2N31fGAkORPpDwir1nJ/6+qujMQjKgo
v6n19sx5T+JLpFmzgeSkjt3I6hn8y2PatLOgdDe9b84yPFyduhY2YbkXs3bkVL0lE0sCMz/pISq3
QAknXweEEMbZ0GVKsckNJuSNAmPWXKg8eZhb5PWrqETyCe4OKD1Bu0gsi6Mze/mZdiFFaOtCqKqe
Mst7BZYH5A1lPUFjFqJX3rUZYUosIxp7AJHNXb4WuPcCAOIgS+YFfwJIsoUkxVbubXbrPZOQh/tY
zNMsZ/pVF1X0z7ePoY/Tb6sqD9s4cgIbOhohOq/fXvbReQYy6wNHHenkJa/Id3wVipjrcXfURYma
41YmOEUy0O+WrNG1RxQFz08qlzPKB6HZPJ0syz3Zhxm2rxJsaV14Z5u8nHpN2pJKVa630G1kssUc
IpbxlCdSM9npUXTYjmd8aNN2BnIKQ1ttkuai8FgGvk/yC5anDH7t3HKx/9LpiK3TyBwig3HI6M3W
UFcEtxjD1WUxDUwnnMy3yFBWUUTmTYcCAzXfRtlQe2Ikp9HearBWJmTBGmiPEh2PHYT5z5hHxpwE
fDt4VtwV5gG/ZiNjMlqV7qGmEdy3uN7q3Vjat5D4Gs/sj0FtQm/8qwmVrvh+sDvnPkBi+915G2ao
ymMgxXsJbT1PchRMwW81PiqES31JopCwHL3BDF5JzjUPPKcm5TeHgs4MtJ/XEk2f/DkS8WXA+g0Y
uWSzx+ZZzP2IUQLBRhESYxg+BdIBrt6MxyW330l/0y22jPRhN8ncz/ElSuDfNryoB2vi/6m4g0Lm
o1BOrt6w1UtUCmg+f9KEE7CgJAaMA9nsTJaIjrE5VCm1Q0wyPmyePwxF6HP30tBuzElkbVHfpGJw
rPxf29u7tK7XS5KPGRpx2lazjPDC5BboZ4KpfVkjRuJD8vq31Aois0iXM7blxEN3plM05pepmVwX
b0LjYKPQ/ZCVhWN1aePu1ho8KlPRAdQ+Gl1aj+tlKo2z9BiYJ7wfEY3YdnThH0W8qQGMbuAvMYkR
VDh6hJ9syj3bYNfeBje25mVrMbG5m9yHkc+kgoAirtXkYnTpVJzctKi/04/GgBMbYx05owyARmsM
hdCFmhxcXtBQIx0FIbYmqWeNouxuOPl47gc3RQhqoY+RrTepXniDYcBKKXnpifwbmzTzuQPRIuA/
xji+MIkjhs1/ikbroE+aflFYPBncyWGpbawEsL3JOZ6iTF42NgWxZvAetOKkedl+1LNzFegG1xUk
MGb2NiaBx4y4lHtxtBDmmdqZq/RYVpSnp3px7TlUhybb1KjOq2CEYZaBGVBRAPKrAVhLTV4a87EE
tZuDVsWKfzYIrUmHkpUl0XZTG3aN60b3xSVQpGca21tF1z+5Zj/UGHPlsK05yBXdWpaMdrkl06NA
n5R/ihrI+4GAkCzv0FH0YBVkDITMCRUp2ng0eu0GNc6YgmKoM+2Db2l7sPR9CkTYd3e0yB9QDuif
tIWu1jQig3nyZewKHHn6sXkWFPMvA7pr7Z9a92YCfFFTUDlC3HnjOlPA7sEOyPQccQEZ5vgRUTbc
yNlBYCIGVrElcxMY9FrRrOex6rfoq1oySJI+IBs3XMeEv0a4UXrvlRE314fA6ZXFSziskpqmj6BY
2AKPsBXt6PBYWk8DGsY0ugOZ8cDrRE9Y/mrIPg35lfRvl3K8yuucKDU/kJnPBvmZEaljNAOqpWQ7
qAQ0DjgoEBooyt0CnxrQWiZ5Mm+7mdxpTj5NpAYRixTQpfxeclNb1KJdtFE1t6wPqr/wnsuLBHKt
ChjD4g5ShnzsXgc0j6APCM/3wYmMh2kSAlHBbaP1LQQrj7ZokP0RnQcmPc5YyA4dPcu49IV0LXk+
9IQB1L+zgdC8EJU4nSkukLu5h8FGkEavVcaaxgTqsX6zhscIwr0Gs2MrmmvdDXnToWYNZNz+kPUK
r/KGBC2kODKz4Tp7B8FWiBu1po6MzMBWeaxQ+kzAL2EBpDsI2g9HPh5XIioDYXfOtFkwEwqot575
g72KdUGF/j+N7nVc14RHKxqJoFp4RO6KsJYwiv40dtpHwLzlQXYkkTrvxgaVaTGz/Zx7KifJxCRL
hWmUf9UomhkmjgQSsSHUS1dmI0d1lTDijpX97Dptl1VIjQmMGjptJobBEeCejWfSEIVhyQcM9nZo
xNQoXmspefdkxzfFGznlTCW82Ersg+WXy8FVSVw92fI+zNC4dsQvm5ITxGDI3XQD5uSsgH0MDyU6
EOHseNO9C7wSaYKj+63FP173nevqLDLbLQZGXDnUEg/WrPSKne7zDJcSy8UwT1gWsrRz+vIoV39G
L2ZS0MwCCLCCF4tkFMc37a3cJaSVnOQYZZAyb+F0fXBjEkcXtp0vB8SQcrsuh2iucz5QW1N7J0Oc
BeNCTVtVwdpm18qdwpxjQFe3Fd3jjgDOAACPBy+F5hhMwQCkzwiS5w/6TBjTSyAkYa0lwcoP1T4G
OvT4IQqxu2r09SXJwgBMbL4lPCOKSpyBKo4E9jmEnc2pXcSBAV/PhjE+zb6amUq76TPrI8IXjtvi
o5o442EbpTFXpo22EfBOxeLK6VG3KLaCjG2ffZ3UpTh7uMwHGb+trBHLTHGXMsiv5lYEvxERxHmp
W2z31CHxAZW9Cu+Q4YzGZExAggZ8OEhfpodm/W1xm2boUwreKjI5CVThr3jG2+LshzeF9bvgrtRz
luSaZ3pUeBGc0CsPbdLsctKXPOFt4s4nzpqsdcLeH0oCHElN4diRVr+1SvA62s/zwUS8nMxtJM3k
m7Mrm8eIicYL45NNg+m88CTIPWu4SyR29tBnBWF4GFG9wXSMpsZd/a+alCx680qMEQkAlcVssK1B
SW3OHk1CkhbNcCDMu4hYsbyAtVV55fV9RjkmaJF5VVGpEAU8myp3epJuMmK5pDE5F6G7z/4NzOJ9
+rQNlFYV04NE9jzZYrmL66dK9tQvk/CcIpHqyIamRwyETs1gcLJtwARpDc9cxlnS4+agrFZpyOLj
oLaF/swE34tHJF3SadhkR1gtFM/9y3sXAXoI/1xDa7ikUyAhIotveqeleIszk1gddSHcnhhuPH8e
5kXmBUy1zijWkgKbHsOlE5g/Eg1KSpqiEtNYsD1WISi5RmMeAG5OewCTXPTd0jggfdnvwLQOrQWo
5enFCehx7XNuN81BL4Z2Jki80ET+0Mb46LXarob7bonH1nuXWZ1uMWoHQu5VoARpDD5kRK1WUCOL
1pBsJ1C5LBHGs28qhjEI0pI4eNeE8p9J3Aou9OxoYP3IXAIQGJZMoldKF0Eo5eeqsVeiadAx7+yW
a4Pqydyo94Xikx41QaUfoo/frdm+lcjflCkGfb4nFe+Ana3VsVskqD2V4gjIFjU/Rncxq7stYqc1
psHCVr/tKnpmrrVufXhyDx2ntjIym+Qrc1sHwakQ1rufmsD4+N2uBXK0vJuPZkNPcMiiuFeK9NEW
5VEBom9ZoX4xYLAO5ouofwawStY57EAqqN/UXPg+1il0hgb6Pk9FKt/KjktTTd5MLQcAiFOgRkTk
uM5OguYZOMPP+o/Cz858BccSzTzFWYovauHi94w4wGPiTLGeY2aDaAhwmSjAOQZElmfs0GSTBhjM
x7aiwp7I9MBeNjqG6P5P6gDKKPxWyh6Y64TAz5EQc4T9R0i5DYp9KMEWs5G5qBuezGJc2wJ9MOOW
O2Qko/MwKi+jSSmLQDdm5bss+bamYrWp7hXOwkZwElSukysxgs+rVd0C4rbs+kFbeWqQgXVVtJfO
y0nYF6IekrRS68tsfxRQVkB3fjk6yTc28Z9+/0syHgnlEgycv/CSd2h5hAtDembFYSR1Zzg0pITn
NFDKFMnbyWmQ/1w4hqx6FBLSD8hPV3PS7Fsq/tURqWtR8qhlIgLc1hFE2xtduY7M6jiIwCW42qlc
tDEqRiqJdif6bM+hDlslNXgPEu2TQsS5jNRyNC0S9Ome54eW0pOaVivIvqrlFmxJrkqJ4hKEEcQl
4aSs/l3HB0w270BugPGaVqHIMKFbXJgAT4P1KALO0aa9mGtF05D42ee0aB19qltMylWqZUQuMUA2
HLMFSe5UreTqAMH4Jxgq4Hz5Tm+mzJTPASxBV4YGUxScTVz7qGq8l0fWW1QxU2Df9bi1JPVbqfqZ
Blwm2fNyIn+H8Gh04t3QdOujOY9WtDcuNBC7kUZgucBxMiAR6XALRhxpVFJJQAoSiq30HNKL2Hvk
iSGHWegI1QSFEEmESILxVu1wF1ivsfocyLATLr0lWUQYAwKGUHtH6C3T8m5D9rXLwi4hoO8aM4NH
MlzZ/KK4CDE5ZIiKg3TfTUVTZMFAe4bHE6PngmB1ArtID2jI1sEoJCEIK21yLb0pQiTYgKkRHcKE
Z1YrL0eP7IVfo4BrLVlbLangQ9JmE9DImWrg2PuzsmIR8SSYJoO5BqDikZ8xnVhiMd3F2F6gEBKi
fh9KGK+kuMWhXc3L8N1pV4R88J2kSI0wL4Q1u7cK/LD0WnA+alylW1xdQ+u3ql4Fg5jXYmDng8cv
hrwlXncZqA5MvGmasKipowKJySFjfZMdKuPWW7QhDPrNZoQlfXveyuW/iiwQbJGQGWruhBWoWIVw
LjbeBvYJt7r32PyIhTMJFRXO/23t4cnwf0u2tI1asgJQo9UgOnK7c4j/SD0F8L5WzPRxkRN5MxHu
Xvlybbo0G43NEsOxwgxsWAdEtPVMRPmPKdGxqq5z4X60Ja6Doftq8+bL7vYuzbBsqlH8rWCrtxGr
pTlCNZ+WdoG0BEwFoy9XNJonH6eqQWBcX30WbAmp8Fc59RikXTmiNAAtekARl/Ul8TcUeFrhp5Co
yExL2rFnwC3UPPOP8i3xqWhra2+bCoEDLMUk5gSVWDdKjngV41HnOgBEUHO892VFM3U1L/ir5X5m
xmPqpwiNiCjOqQC+chr16sYUyJtgnP+3MaEYamYhjYFDAOWh9IxqmrLK5VvZdZ9WhQqkIfS4J54n
4nebo8mp1Zupvms3oLvARIDUzRKwMMKndiws37KbnPzqUmOYjV1lW1HVwyC36QfSnSSxnrI9GYlN
4N9E9tiK61+8Ot+m8RQ6Ciq0P5WuLqgcXaasAVHGgVG4OssMAfSo/foU13I1V3tzZ5HnTi3WxRrS
s8jGnXFVmvEqjGoXy/Us95+dfg8x7yx02kNzEDghAUrZc10+tfbaELvSvXoIRXrFeGi1e6uR7rYh
j6eZouucExjKR6kcpQoAxf+h2YQAInMzeOQBBeVmJGtkpCvKlrx546PrKkCMgHfUjtQWVH8Sl4gk
PUUEWQRHVp8iYqajkJ4v5bOTH5NaSPH8OWEBc5tiCEAXp8YV29KTNBSUokCMk6fG8gYDVX2rAlWK
2Af1JmXDkxkZtX+q+S2A6E2aICwv21YSv1USCbM0IwwhJb/M2laa9kWE0LzJrnTlZN3OLIJ56qE2
GqDey7UYKu73fGFyayX8dktj28aPKv42tA8Ujbe+4L7x5VeGwo+JzKH+epabEqA9fuNIvfkw0QrF
aUbJJi5Gml5JqWqVZWvgHR54dHykUJbQb2E3SRgV9SegDsgTZEuoSMfw9LQB7A9YSSG2sdes6JMf
hw1vlVEAUJqYiSqmKOBjhVUpVd4RRLbqSgTGxzt/aRvjVZK7bTsSlTZdI7Ix/AUeuF2/KpJmQ6y8
o7pfDQkwYkkQz8ylVoiese6rAHDEuOcYZOlDw3H7ctrPJXqDEpnSG41FEylTJxmOlS5zFESudoo0
ggofvf301RtSjhDWC2bQpD98ORC4bWcJFygeApbqmKgJxNTbrE7+OpdfISwvauhmQIOLoRnAYRQu
mcW+tOlSqM3CdEZ/XANsdQbR3XzSPp1SOFoL5FrucYAAp/rFqdSzqA5GJDlKUzvxwBYOu9INYuaz
quhJSz/jjI6blaHhkCtPCQtE1831lrxrZZHCNTGeOAo3v2ZwQWXtzPfl1UitqFb8mD/0GHI5dw51
OxVBDcUOSQEDGJmpo8qvFRszcsrGQHEXgLUIhO3dJpL87ZDoJDejL+zlRY17ucKWoOmbQbdfLmlE
yM6I24Mb6dx0VxAWVSjGLByMTREqh9ro0UlI867lpSu+PaLKddf8KNT2XOs1uhN7ZdHxXuUE0qXJ
PKnYzizS5UUFlYTWBmGiQCQfteEiZRIw+nSjoJ8fST2+E4G8VnN/yQCwdfHxCSq6dYmK2a8EBhr9
V+L9EunqBNqH68FpQ/ZG7SHjFivcS2mJ5aT3+/9vofrk9qnwqw+PBbWI4lAlR2ILHIknRxJUwnmT
yBQ5sPKpeV92v1ChhqaIroL4F0JnxjyYBwUVLyQdcUoBfWAPV4gc2sV5OZeY/Dpwbb8BLvw3DMso
uNTZScTKwoCgQFW31ZFRqohSBiot0W9BbygscbLyL6d7W/0o8pfLt2CF31119M3nEL9V5bcYfSrv
mGJA9xo+OY2QS5auxSAXs7r5jbufNHqk7ReYK/Fswlr24JxUBe5rMh1dxCLypWWYC80XuRRy+woj
Ojg2EQp01lLX/hNoDr1+ZYB9jWGBW/dkytuSX0vGD0M1E+v1J6Rvov+6/JexXPguUcNrmXcbMwES
cS+/teqt1I+hfkMI6EM12X8c6a1Wn9I2RI3wJVt/gvQwZdQoWyZF1Zjn6UfgonP0cDP8ldnds965
8izqjsmRxC2OJJ9Pm0zCZWxVz9DXEG8cUoRx8spTyjNktuOWRMe/zIwwyu441n/8LH1pzOr4QFfg
LEneSYvneWUwJ/YQu+GP2p1lD55zP6Hu5tNvf6vs1gU//4sL0eVS7SpDiQzZnjAjm9QpZj4ihJlE
YvvZFC+fMSaSLm2FDrp7hmxrWn30cwrOvgrO4hRjogqOL+ySPZpkg5zwWn2r0SQSopqzIi6Hzt95
MA1Z9Rr7X9c0dxVUho5apcs94NLeRXB2w6jHMU/8Ald8S41FZs3VQXfIjBmV+GlrE2NjZfuBRXNS
pWHnLhNpqZDHZbNrcJJpwX4c1+6k+wLuBGuv33vB+xisOvtfF84HDRu9D/vnIdYyFQpIYaL1+5g+
9O5vZMdp1J2dYkvDCrhN8pLAVjwIg7q3+0l4h7/sVzG3MWIz40fiUjOLRTNsJWV0MiRHEJzThm/Z
NAW2NCZC2li8+dPgWO6q5NJz9xigrBT7+IC8NaOHlJMLx8AfkIoCD+iYOASppljUCPZNyZ1rkbyJ
+fLIzzGa8wdC9cidk49c2RqH4UB6AWeWMbROZ3qHTpUpkIQcjOGJ3L+eXY+uXioWOuKel6l2LPvf
KiZCkWVjDszGBACtnro7hWQijR24020Itb3gj3EJx1AL/N+QVZ9d1S3KNvjwYqzczS+K/JlcHuni
cq1DbqP5Sb8M7ytS7xZRwvxcI2OH5b/oIV+FXTPLkX9lqKhk5U8Zn4H44AvzU3shkqzoA5w1hYED
zBqirWJ+A+wMjH3jpScy4dQD3toE7lVZSyFNQWYb8vcErSRQdsCRbsdUPnJ4BdE3PArSsoexZzb3
KnsWEFmijbD8FeVGlen0oY3giy2AYHe9/srrf656D/isxACxFfGRvcIA9TPGOMPUGDYRqpDqUcKd
5gDGHnyS579zhEVNjriO1iAV7EQhxOrPg9khgx/TA3BKcy37o5KeMmTwubIV4Se8H7kjSIFhcUUw
Ovw6K2ibAGG4Dchht96+qWTHHy4DZzA0XU/dVaa5mNgNRNb+LMbz3qXxCuXyQtBRR29AhQZG2evt
j+1iAcJW2uEZJdGJ6FWgWJsBPNnzHwl42+cuar7Cfk9ooW5T+vfZDweFPDsv+DDAUFP5qWes+pso
+IqEPvO1DfEzSJcZPEEdAuXB4ZIGx5wIkemxbuWb9KZcno/nu+Y7Gm0SlnhmSlLbMu4HBPX2wyw4
/FMebeRm/ifrP2NF2JJTs2z1NZy/1xwbw6HYkCCZWF9gotZsZJm0Ezx4LqXoPFpPS/pB08pA1HM7
QeOGn65/TTB3+gvsUG7aOBrxmdK9wgTeZsKxoKApT1rEhcRwiviD2EJkhxjSbRKl3Nn4HatvkE4B
bzw1k59d0E6Cxh2FVmuQLYPMv2UnQP7mJmSTmWKV78MZxiGcLhopN6wilBUQvt6S5omRmZS8yBvW
eVFTIDCNcOoiwE8EUdSIj7766FRCdu9Sdk/7ET1iP+8nhT0dMvVcxDWOFKon/IyWKoE9AU94F+8h
nVhHvEul3tvgGoS7NF9IXFDNhJOj8RpXlD0BZpnm2fbKtTW5Qjwb9yyNMvqLAlwGb3P4nPSr6YJc
VLB9Tm3bx828dw08Urp/pRQA3Js0lA5khRYWmAreJh/VENv9BPlURIKFPFe2d8QgJszPUnnD4Tu2
oEWytxft9L+iWJYo3HC3GYq6gBTYpZ6uR/mWpA1SLzryCEvNOQuJwc7vtUW5LlobPlBgefvSiOGc
YOMv0ttg/fPI2UfXoF8iof5UzEyk4P9Bh1/6u6ptU/PXmmJRfVrlTI4zaxaE3w3/chPgEeRPy10C
CKIZlyFeB1TqtkZ6nCsvi2ZjSnuNq6Qktyc9GkRlJ78xVgFcbrp/ZB9EACrgWw1asBOEkzrJCg1y
T0JqzhnnyeD+wHSGpk1TbjXrJw4pOljFq+oO8fCDopMp9Bh6HAQMSCTgzAf+WofFMR0I7cN3S9qm
B416lcXJmhJEE8nJpA1R9XiBlwN8sfSrc4HKqJAkSQOY9JzMICBERj2fEB7dg0QhZYVNGoEYovRm
jzejf9Ssk8l0RCufWMtxxQAACyiXyduy6vwTbgwr+HE1Wrf+9SpKBylZ+/K3AWCS288+JjmHA1FG
/UhU/rQzAhCYT5dXQegvmbZWhD/aStJ2GsW3o5rMYo1ujMlONgKA29wPJYVr9l8dXsnu5sYmgGnR
Fp+WHm9L7RWopNu7/8KkhP+/ytYeixeSr1aglkxwGqAJNdksTGutt6uxkZalB2Efnw3pbwi+ZMzy
aXiNYYqMcC6HtBsiGuw5BFDlZcWXwr8qhkm9GayNBnyERsUMAGSn+FhN9kg6cC43/p+Jv6u0CLKD
29ICcM2wOTUa/ByvZ3v1uHS9/GJO2OC2ad8lnXAAvgufGJVk24kdjk23W3vdQddfaj5dVO8grtgS
uKno3enWub+nkoVeiqK9JOMNJTdVODpSWa1kJDtrMeLPVF5UVHe5mD+i5gJULqcLysgLZB0CZZA9
zPsaOoAUB1oDGBoHbYV8p8mxX3WMOWul+8oyeAmAujQ6y+05CsH/6mGj08NqsfZOXsYSZ5vgGsfw
0S5QXqe/NaYt+23aRzrj0FNo2mdo4XFEvRY+WlUGAovmzJQlVw1DRIXaZ5QexAeYNvFP8SWv/3rd
45mHmiLqFUus3l/q6J+w7u5I/mT1hw0wd08av4mq25XpSXm1CKPwR8tc9G38TwYMbpKnKn4V79Cz
A2rKvzSGd1B+G/sSSJvA/+IYwm8TkKQ0Uk+qcmMn6rKjQjeMPoNpScrR+3BZ98ZcK7dIVQ5tnQB8
Ym61UfpS+WDhZwML40irqKNO6jd5cpuKELiUCSxt4en31lupPg1UcjkkbtcTC3wEXCsx9Xm+S6ZQ
SIgGglhSm/WPyemA8JyKmJmJAIGMgnXg63gD/blHKjrIo8YFP3JAaghhBJOZ1T17Nv4Ebt4K8r3O
QS20zYRmuZ7AOFOQ14X8ZeclK0WcdGONoF+hFoPaHO0IhIkNHOUJUKkQb7apWf0dJRElU+zX0U6y
jK1JiqoLBUYGlnZUBopEWrI6kNZwg0CNKDsDuBsOOLevjO6pdlD9U9lMRBo9cN4zky5mts4AMqcc
egvnyKChbbxU4iNL32HL4fNjqXfB7ZHy5eqDTtFLsodoipCKhB9/WNuB5EtqxpHruo7KWcEwXaMb
Gzh43frq6t9QIrpxTeCJ8km9gGlVdn9x9Bg4KXUZMwlehJ5/8ERpolzHcwXMqFRu/XiB4qde8chR
HkqU2TrYi/HsMdka19Y4d/Zv3v6m3V8l/WacOaa7H6sPlR03hpemTaqN9nH7gF6rJHLNdlk75wr3
Kta9T3Rccf5ZRlOpJts2g+4KxpvRR0B6a4LPgfR1kS8UmuXs/sLgSsYCSQXP1gTj/W5IhazbP9G5
iwF3KOoKhTFMkh6jiaufV484fQe5bVzcjfqps+7ZGhG7E1DAjxTmW8k859TwgD+jHll7tBKhzIin
n3OLswM9puk/Zfsrta44rjcBvrosGx9u8ySavPdOwUhZLk3XcEA+x8Lk4RuaQz5cVJU/EINM7q4j
cWfqDXWuiZbXMMf1EAIekAi5aoh+q/lOc529FF9T85dyBUv7jMyI+l1ynkftdYJMLem3jB4mgoaS
4apZD4BgvXYIWpTsuzE6NP1/RJ3XcuNMmkSfCBHw5pYEvadEuRuELGzBF9zT70Hv7szFMFrd0vwS
BaCq8ss8+WZRwGbtBwQnpXwy7iU898xOnrLqach57/IURXohcvQZ9yueCLRB8WRG2Tl7hLfiZrxZ
+lGk+6hbEHeT4d5uOyyKR8FNlgaUcmsHl2AvNbvcWtgZVzHrewcSBYo857XCPCvlasreAkh9zcXq
vz2d6wOHk9OyH49fFH0bBr+jfA9MIGDlir10SzhqBO9j+vX0ZXLA501ThzcdNUwFxJSkkI6n5URA
ft4du5zJgpRMdsmtjd8UhRq9n2PVwnRPQtzn0if4FPwKI3cnoXRq6779wqeW9iuTPYkIfpvEr7gK
HITKl0GeB/bDA3vljrcesVlnOY24Q4tomXN/JAN0Ogaj2MMLDm5JQp1d9VRL/SPEDpEyBPAqPL/6
uKy4jG1+JsI+aIRRHM1cc8QW2oz61wBOKn6PGhNZFq2NVFythLY9RGngPdbIN//paO9QT3zpPFQE
FL20ls4q9P5KNj7eXzihjrLxUGZI7if9aFF2G7ofweWb8tmy145xBOie4Wsp4TxJKrUQk0d1WwqN
VCfV8SFLQIUZQL8JNNuYQXWe/RZ8X52EIXAxJvIW/K+egZVOB9uBcRRz/VIrbjnWFaCAccqMzirE
sxKj7yIn032xQEIvw4OXfpioRFjLWA6w07KmcSBrSoi72PjlLcYPDE/9NLFegN7Es6m3VG1Se0SA
qYN0C3R8iEiwdd2mJlVucQupI+woHEPgrIeYjeKn9Fa5Anl5Tf/BOPgM/D2mw5b2YIS0IGOUCc13
tC+b+yshMN64TGbaj4SBhdtzE8YejrFybUtnPfeYgggbpPJG6982HBmwVJ2f0COTF4yA9E/3XThP
BQ5VzZvzvcpqPs8PHN4zPGE3YpnFx1ifswAKyDyx1YgYhIyH17jdnPC9rk/cB2x0nZauEjaqxKMe
uXmfHOj2uEqpWKigTBBKGMlTZ/t8fLIdmlKraFXjEU7K55o2Fi1HCzHXaog7vQRjfuCNxG9/yIZu
rUEd83QNzr5ivLd1xUP8GvVzSx67rVrFaqYgorpo5WRFyuemjN4Ijioa8+fGa3/UjqMpm8DEoBQE
F3JSk/UpiKBBU2557tRGf2I3J3JrnXk5c1rufZddaUpooM57NAj5UMuHw3rYzue7jE4PILQ4sKll
WxkSCH8XnXQHBoX+JMsKYJi2NbAXIkduOXjMueN+gz46yAe1IkSdyVa38XMYOcuCWZQ0Xnv57ozk
xvBCo8RAx2L4T1NcO97R8oRAzclbKA045s3fTrJVrvqKFldrdlp1JsQsh3AwYA6Kf7wEXggpS76Y
b67mBBGzE89gD7kBWnK8UyR+ajZUWW+5q7rlA8DgP1XQMXRAG5ZFem9wToap8eTO2WGFury6cFcR
O/8Mqp3Mi7cIDNEQsISN5THLgp3+Q6aTVaQFAU0xRACqRdhrg2R17VZbNa82bdZiUGd0HoU+U4dl
wibOCIJjDFhuaP7KGv/TPIFiBWkQs5VEvmtMwXUW6vLg8gDOX5kODOMdQgizIVP5jqnEpGrwS0Hz
GbWj4p6dHl7cmnAcntnmNIQrFnfkqI3TogDFVLizElA8Np9meSYs3R/Kk0I23RzRt4weB2OLM1ws
s2Yb6iTU2DBRq5GyaBjXnvbFYGcKWrGJ8pOGPqG+y0fxizqDzgMCcSqfkLnRxRFS7fCuMdu1AYas
W3pLE8qI+e9eubIlh/Esbt6EzrSVCS6JTFE8LBAHjKFo9AGoTb8F+lCltBTVflJcN8yPZ+76EcbQ
cBfuSyJfMs579MJCO7nnQXOcEtvgsBub+39/wlEIFYZRInHIioe4Ojwiqzb3nvTM/b8/CeolWZXL
qttjvm9URd9bFDawnS8HY++GKdt4dleaJPrx72UolUfRwInMLPCuUP+IJpWIRphcWvYsWTmvnzxo
mXhP/SN1rGsDtGddWpiWQS4+6nAoL5Wl67s8IJVmAt44l57+jQvF2ib4V3w765WHJBhjejgC+tjp
eXPsl1Ayig+KIrpnrMvlJJ+cDlWmsTkuFSa0dLWmbMmdUhVP81BAa2AvbzTVR6HGz1MURsSfcBmQ
AbC3SglMyXVZpruGFusmMes1+xni4nCRY9pO7tY4JcsO4Bl4lizc2jlRTFHjklHrBuOQAr1yCKub
bXCUwwS1FlrYHkO7PQQhxeJT0o4PGoqo5wiwqbF3Cpdx1aqP3k7jg2ooDkF5jxJW9zEkRIf4N5Mh
lkpDHlzDdV9NxbVUmEJMrY5pT2NsUg/gH3qVWGTNrAV0JHiW0iSWGhnXWm2Mq2dBkoCCq28DL95a
iDaLcUxNMOvgL8HUfkUOrSX5v49KkZ5tSrsRX1SBDjmS3Ttz+lDURctP6aut+dfNJIWmGsST1nhw
WTtxKYTZYwJkKGSFWvo0mFaGEDRsTRBQC5FRz5WTAd1koql9Ma4Lz3TvzmT27MS44rsMuptG84Yo
2/LoNURO+5BWKlmYzM0r5VYMg/paDTVWSebIASCJTmtZW92IWLDWmqfRNMwTHD1wlVn7Gc1/hbPn
UYPG8/mhPwELmKdBWgZkZf6Ehk2tpOtSH69jzlUR2Mje4yONIdRMFRCi/7xkmqqe5rNkMYc5jUZ5
04ZQPbnzbki4GCqm+cNIK60dAfVj3OvTqTGQEYVKtiZjrD8Cjik+p6KCnlyb4ylqePEqcORZirCf
smWk0tY7pJYdQ2uKPwSO13FRtPHcdVISJud074ekDP59ZVDJ8RT08W5osA3HpT2cxrLB8E+IsFSw
JgfCZghapuNpEjNGWOxLkVG+3Lh0N1s9N3uSPlQ96Y0l/qbCJb767xP+vUy5GvrGgGe2BykeTcWj
VCFT0nfEllihZ2dQYkCICmffAlfs3iZEjjHC0xjb+6Ui5T2fX8w4E1uDFofA4flY100C6DBykG+H
L8PgWR0OZra30/a3j4LgIFKi0vRsk53APFbCFwcoNR8DVMwgMi6feBsr1nZbXZsAfzdJYjGzEV13
apRgp7ltsEOwbk5NOtCdy+At9UKmFFOdcrGULXBIXjh3a6A6DKw9QXJyMLADlsT5ZvcpLuqJLVlg
/+pR1p4RLZaNaUZ+y+9gaVTUhAPaWjWT8y1C7SVoSU8pofrmmFZHacL45Xn28yTTameYZr+11ezX
aGLjouegu0WDqaBtVn3BHm4w9Asm5zKLWMRySD9po/ltUYwsDuVea43soNvDMXOse+aoOzPFmKJ5
+EyqUCqADrIDZtrsCdc8HlscvRtvSqKtgNIhhef8xGClYp3ZeYCJrdUqyig96zflbwtT6GfBeEl1
yo1d6cAxxxcha+0+RpAjq8pe2nnsnVjixTDxM3RZuYmp4qmTIeCcHogNyz9fmlV0v9awc5tpoJ9S
g2QHq7K9qkED/Lo1z3UGhKkPVXQJC5XWKFWOPIRA6YcHITX/FSnQ9qrFPLQVzg9kvxnP9oy05JQ3
jM5VmGheDLqrmaAaz8Esr4dlCyWm45qm+Ju/ho2yxDjo+DHP03NvLWFZaFvL6t8GM2/OsvXqc6iL
78Ebm605UjKblAMPL5XVlX/q4qk+Yw8+DsB0VSsMt1HnInfmuYFETA4wntQKHi69cnrOE6wagv5K
3epPYVbkO1S9ORaxNlzttGHr7fyUThZ8kgMi48BP7MXRjsBefv33YsScn5yoHBH2sh+lZ5LDwUU9
CZxZB7aJzy1jDN8QUMG0SHRX3bMlkZ5JW9ozabhj0BCQZ/T7fAwBCUDiqSo1Wpn6MGxz7j6iLU19
07M0Ps99741ShTtW8mZhN15yCxGoxiqlYs9LzL3qis+sL750QwB67RauRsuXhHoKvpj5eJAHR1Hw
Xjcx7Xq1ReYuV15xfJbLVgESGSn833adu1fqQD9WVWBfirh/SUmKmQUcMrXk0uzy11Kz1esAlU6p
pnHhmoa+wgMNtZk4ji9S2A5jxj3njFW9tziTL0I1HmlVn/0DUqWXzaWOMOSO8J2qUy/SyhieZkTZ
8rxsdyAEoce4CVcUeMjFmIzVZ2FrX2PED1N6Qe8XmVodyKrAxvG8cOkQfl6TICj9qHKchSvr9EAs
KT0YEsCC0Zk0IPCsFV47HCLRlKs8xs3t1GN/yAOX+VuN0jp/1FWJAAJnCMyMNNgQBu6OzphzuWgN
k5YOj4joYs/XYnyrgWa8a+hhoo+GIz5F2E09B0/GJsanpQf4YTT8AG0DRAN0XzMrAp7R8I1aen/n
5HhvmFl3wyC/ymDEb1eo1FWMBZCkKIs2bOnUpV5TEBUxP9tgdfEnw6je6xDbtZHWBH49bMY6bUy+
4tbmZdScbT8BuMqzhsB14M498ZtCNvZOcdGXFTqfbIVfuZLgRLHIlGOHaZkMB8zBLJBzWebunFrv
yOhoz6IT40p14r/AI23RmfEqnge3rVXG5LhoxSx1CL1GcE2YFnkxnnI96/Jb6HkjyDTKEdG3Ms8Y
Dlrq3UYnMA81UtHNDjUiGPMVrAatcxXxQrMbBknQGrNIPlMITqQX5oEHvoJr8A0LXHdiJ1Q/1+ii
bFo46gYVIeiqa57n3uostHH4kGs5W5leoNuiFagmGlGI/zONFNKvzDfvxKE4AnPodvD4vOPdRc3J
xVvopTbJP8MvFCM/5QlAplL3mi+WR0jl+8m2ozMltN9DiGEfsFxO8WOTsTDO6EVjpmFM2bdH8qg2
Zy+aqybrQSK3GUY5boOuy/wwUJ9DSy8uYyBuUy1fO6kTpgl7WmUc/UWN1O7RVCLb9Lr2nUe17oNH
CO+RNvFIn0uEJkXeRGfWN1sSKcUX/WTIzzYd4ntKzwxhu4l3JGzAa2YAOuL6qTZnEMFYfHVO7R6D
tPkMO3XcsyWmBI+9AlKc+cKqknDKdhroZsFT1QTOQmsq4o8oe0qWBK9hxxlbjyOD8Z9kGNwY1osu
TpmM2CIie/NGUAvO04XwZD/ramqxqUwLZGpQdPcJL3/RTg6BIw8srt5Kv1Wwlsguqw92ZZ0trQe7
gCljnc4NcyGE+/9/2VQlJO+wL/EARU10tbKAAYmIIKMa1FPqlYWQOj9HA97kk9maZHefkqgbjraV
UUWEUJCMebzmyVtf2X5XCLtINWVXfJGQQiWY/76YX1TPMXZMNH/yJuPcZ3ufk5WGh8ZxlP2/l1QG
c40No8d//2BUckl16K1pGiiFfTev1RA1KFZKl5GXu/sxVBzCKt0jqWS/ZpMR7Edps4eLj7XX6NBp
6jZbu8Axur729oEa/VmNoa1Ytry9HX1Uk53sOpw588f/fRmCUmCTa/S9ByMAcYf2BlPr8CQO8qZ6
NV29Gu6AidkGCcuFq1OpAZc6XADCSWb+xGnslJq9UxP57H8tNmtrMdk3JzOd3WTTMmVRDzvjZsYt
lTzzesJwMe1VBD9BXAoyy7ROKnpEBqpiS0orltZc7xJ0Pdq6kX6GGRTVQOamr6vkzLtKsY6VRQvS
kJpsd3quihAG3WSZ3UUXun4Ie67dVjPWjTtgCDBx1AWcs/aehn0mTICrDuFzBEipD8zqUsrhlpo8
bwKwBJu45BxsSYweWYiHSYu4kajejk1tV2jmSyHymfuuT0gOsBPsnrkpCC/CQIvGZMYZZ/lfnVTj
vg9T6WsOXArbBD3RZ1uZRvh3SpWyIWQheVFlySO7NC1/0OJ+kypjTh5Y6Y5RTEmWE9jJWu3D6pGC
I45SM1y1lQpjyvXarW1aRF07AfInD7PNtFJNqjuq5FM1Au9YRtOzZRtimZs1UU32zYsGlZx2KhRU
L90lYTG8zLuNxGha9pbsAPOc9AclNvopVG3jqNqCKSwBKU2VCXTEWG4qDkiS38RLETjhVkXBXtZt
myKETvqL0KoDvRXWW0jG3NZ4lExeL0ltyn4PDjTh8LtKq57YlnCLvZqEpywgCpqoeKYJjaUM7duX
0EjqF3VQX2yvhbBvRv1BVp12ajhVMdOK7p7Ff6FqRq72qf2uldc4rG/Yr4NtXLEfSSVuAVuKgZN0
Fh2jbB/jKyOyH9FmEE9Qn20ehrIrf60S9HDWrWXi4A+n1BrPvQSbqAuI9HmFToEYPVXgaWJitp2N
My10TOWHFjXkxYlFLZLYGphv8EuOOCCqw7mzOpgYTttd7DyD3Fqnd9Mc7GtmmrSYDDhH4OI6V5dp
wgT0CXjEbeBapTAjrX2tAXlQKsSDgt6uSO8TXKrA8Glxgn01yStUNDECUjQeTV9SR5Y6ycli48vm
a7a66WZ6iuksADkN56UlT4u/BgEtNUI6GEaISZXtCarpLnnpTLdA9zZqlg7LdorLrUMiw4+8uEQl
c5tNHeEoGpP6GLiSFKuE0xRQgdvH+fM0QaRTLZhMOff+sXZeHT3Q4bbhbmw0AR+mxT7JVaIhcDS3
QAw9TfGEKHJ9OHRmwXgflgOhzMlbVnadPnsNqwZ31DnXetjROgquzPFO6B4WzSirqQQzcOInFFKt
rTBRVlpJ6lJR0888jsbTkICKDHX66ypJNbOwIcv0vh07+l1qJhFx7HNtl8RXS8UcLAsqp9QsFKeU
0/o69lpEJW3KD6lK33cPAiieXxgLTz3tNJOrej7ueWfTjNq7recAyecX+lbEaYxDNgINrjK1hdpg
9yOzDDf266jhSWnQ9TAqxi5ndlBONgHqZPi/F/At9s6iIEl3DO8w9Jzb/73A+8LFoIcE6eq5AijD
mmM77v++eDGldyaPAaSgpFn0bV9sHbc5RR3lHAy0mFGKJqS+hBfNUM6pqVDFlAZvrZNup1FlKIu/
4tjntroB3vrmdBJ3j1qgDqsx0/IJ9gGNojprbFB9DfNHQ5tDrSXLzN6FL3WbiZBi16prZ0JbGKMA
PJyFzmm63njT5xeS73iVdMZrOoY7bzDU278X+c8Nm7CZlg3jKMzU2rbRCnWfOvpvllDeJxWqfzLb
GvZdyHbQMUoXHmhr7mBhM+dk976rBIEFGUnrO6VVngOU31W98WpNnMqInJQLZj0QFSlaPTkBzEt2
yfGqdA1w/cavjPv8223Cb+CBZ7ZiwVnSiONAmWeJRntVsaKgT/y1wOat0pY72yWeHNqutZUZgpiT
rKckoyhgsOUa8pDXFcqHJ5H8LfpaRAzNdExpH1Jix9h4Q4VmN5UKqmFw0I34tSeDnBYXj6qFU2BB
968qQcac4dTY2cYzIx3ikYV361UT7omIpqtBHVaRaw4cXUflSPLUa078CFJ1kQCGcI32LEHYrIPK
ovBKpgbmB1NZiEb066m0+3UfkYE1WwuhxZ1ZToOWvFIsBowne0uQBTTPeE27kRUzmEEEKZZhANJp
m2o3OxjtVe1ql0lC19OTUV8rWiXOtc3P3lUvtUKcGNUdIwDmCCKsBPFSwEwCqQKwCrGxGiFHaeIt
QzNx8AiuVOoV+Hz7UbYp8/Spzs6tftPFm0g90lBtWlwlYMWiR9kNqR95tCMTlJaLulMYKBkQv/W4
w+daljQveVm9r+Ult+x2m1t9t5c1BhpXGKtOAEflB394vfvtKnI69p6H0lppYslp3EHoS+9Wn8N1
jhP1XDrgtKPRebUaBrSV6YzHwpAkrBrnN9dM/Tb06ppVjBhyzcEkpmu6JIJ4yifE/4wBJ/O1g+5M
IDHifBFpxjmxRUXKhNUWGQWysIJvqbeZsWSTmu2IwCEjKTFRrhy1RnXwYzb0UlJr9hCBRcFqhhN9
qiamjRjFdY20GzLPE1iFg+OpzblSkwzuShdjhkaEtr/6hPGvZmX3EHzNW+qKl1ZAj0irxlkRRp15
JyQ8umpg5EzcbzFgVWS+SPQ8zNRtWsbGvs+8j36o4JnqwcrmbiJsEVGhSWSBaXR7FoCTKfpBXkV8
70+AHyG4aajiogy/rKH51gtHuRnmE6mxaE/KHIIHyObBei11mPhE3PuNpgO7NqNdn9ChoHdBu0KP
ZCaQ6Us99kb0Cgs3uzA30qQErVMZfNlKm67QHOnT1RIuepp7gD4pJ6mh3SM4ExuaRbqcOKnpJuMb
3iwK4FR+4/RxrmWDZ3vynJfOKWYLucXwPodkXji6yaiyp90ei7qvqFFw0ZNuYwBQ7WYoKBJr4Lux
U9+yHgdJn+FvCXOMEYPBec62T5GZVQgnnPrY8DWbRFeT1UAIG2hFcsIbS08A+8EpBaTsuRwlrULj
NjAKGkWx+I2OxXOqHNStEYMMEZCaoyjz8Cl0B0u6/Vbti2NbaVdObjhnu7sk7L4l84xIoh/J+CJi
5PQRWj3Oy0nihAwyxz7LaBO7OMRKtzoHKd9L1xYnXVN/IvbfftDlBgASsEeK0t0wfGg7j33Gcx55
2wH3fF0pybVEY/BdiUWu72gEHGiP7vSYhBiV9atYkdoqnDCkC9L666I2ra3VoyPEMt0T9ciQ3sm/
V0xcIfsrTF+SbwyZ9aOMOU7lwBdYzailKJgfqx0Za0fBiiUVihZKu8RCT68G7tZe7hXLRC9scaRZ
+XOGlKZSufDcDB7hKSWlf4UdAeW0DodMOEiuoVAFk6+yHuCGkk5EzXJxTbTJOSutdecJPH4Oyq/K
YQD3WR2dZ1ZZORD/ENiqSzP6cQ2UEjvuP2U7tXtLoXWC0bzY6z397Ehb7TZG0V+XRM1C8VbqcFiU
MLOwXFOeYRVQlsaiW6pprPJw8jaceV51hZYoF0cOPpXffNRN3ioglJZON17bAjiV9KOHjM/rgH2m
tDkBWLabLxwl0Z5ZX3dFHJ4UrTPPfVdcFGYHBwj7UuA6UIX9Gg8sVWYvoBVprHdksTH2teWjGPPP
Yqz3bVckm2F0HtDr3H2oQllXXHZM5b8LTnkERHOthEqVIBwJ1zOOhx5tOyhb1IhQE5Bch76RW9es
tWNEBRL27DkEO7uxmeDymReA4YOpfjajG+zzPlP2TC5exhL8jgqg8+Aq47gyQ34sJbSmNdS2e1lw
FjdGNMrRjNlDxYW2gxpMWT2J8YGUmFH2YmF5TnlCAwLh2ZzMnIrsChvBKddnqqZGGSiwVPc4jdMn
FyzWClGje+VElcBZJc2ydT0MjNWjLCf6YdviiXIdL2d6qmKVLKzsIRIYqVmR8MQswNVGrbZPEplu
7Jb0gj5V1MMqyjL6MAOnOVIzKPRp4tQFuJIiEEOqO5xTqmq+qBmxryCUZz3GktlM8kofrmC3/RsX
hq907bNse/MU0qjbSZJN03i3Jvx4icgIx/aAZarqC5NETZw1fHf01jg0smHaSYnB5FiCBibjO7FV
m4F4ceC9ivyxaKq3EPMxpvyTZRjDu9ZyEU4IaPAX3wdP75dewO4VLtCWJc+XhtccOT0SmK1X/PCk
anud6XKsb6OQDKVbBo8JRl6QA2hQsccQZTAIeubTk5FxXOfyykVi7UDPSlQ9NnaEa3uy8G2PTQQ5
lxP1W0xkcKfRck+GeyUgT/hOCw2g6t1N2kJYIQt5DD1s0mXrlctMSULSz9OacCIH6T4OKI7V4BKC
1OuIj3cVOy12gTgCgW8WQXuqxvZJ10npleGMZ/ZY8kTv7Uur2TY4USmwNV/IlmLhNqJs1znupQtd
6s9JhueOgQdp4iTQQX8x2YNnhXdin/Nd91PHJD091A0P+Cpp7nYQEyezZuZL6P2KTomXLi21qrDS
TReLA5PQ8pK1bDqnpiBVg71Ps57jof8eo5W3kUd5HJRu62Sd8UwEyYfLD1PG07Anay4zK55PiLI8
oYWvVWq3YaxDwqrOwXEbBa5wKZ1THZYvakJ+PZ88+nDMADg20QNGlYnPFoeMgmGcO5e3CWQkXNwa
8S6pHDRCB69TETsoX5x9EFw0Wg7QlDor4IZxDKo8RmiDfsAwgEEsEQEfxmY9eruBjoMUOx9b3Ww9
0NKy8qKAv+7SVdDmB7uryFwO47hxsHfXHgWfNC0+9SSULoDnt4UZ/cU1NdOccFeZrd5k35LeiYfs
aDFEXcYdVpU6sG61s+CG5/iJS2AxtHKdKPWbk+rsv2bnX6Vy84nPCS/IuIm+J4w4BxP2ph/fQUxY
xAc/qM1B/mAbNmnknOKCyma3R+GBUiEZVBPhrhjvPpXdw9VeyuKFX31fnqLwREV22OySlnnwnUC0
QhJF/AiaMmlt8jgxIVXP/SbpxPYApdeGxue0M0qCHFl4mB/+w7ocdqM4VZm5ov27MFZlS5EpBj7f
ao99camqG9B+Du+43ZB2iS7SZWtlf5H4HbEIV1+J8WHDY186YrEobvYSzxm5H+Q21mOIazFHWxSZ
ekmMifKjEIf8KkURQTYbd0QdJWZ5Ju/6Baav55yngejitfAuU3H2ToG9HW0iEBt8RI7YEZEIhg2Z
K54GlNQh51iY3MclsK808fthTxvxpD3jA0TghCfRkNNH23UW+ZahRL3qlXVpcmxbUfWiu8jtaw/3
3JX+Huly69OiKJ5SjY8Z8e2cAdjicUqvrfnkkV4GVYENAVmNSoi7/jpjqre8x94Nmo66rQ7AYXEy
X2aG2SHZpiROmc2abDuPGKHKU/HUsVmkz6pYyi8SwE/5L3pJXazRS8Si/wo5zZpElzBQs5UDHbAZ
Huaa8xHPQJvFf9pC61LbvYr7m054EHgvcIfFD+aQcdGuIFo4NUPHLboUbzxTAd77cHhSBlb5RU74
KkjXJawmnGHmCiIRvxc0BbELm9VjzwTGV/1uxXL7Bm46eolejE10htfss4Cql+jF+aCEKNx5nU9J
1F45RWdlXFH/WLX7HJGL70Yl1rPgETntbVZRGlo/4mMLWJ5E1C146hw/+kRj4lbki18AM/xFL+aT
cyIDYl7ISLUCmdznsyMKuRd6tmz/pmWFMw0L2gf3tfpN7hlcVP03vsXPxuxsXce7FEDFOvpjA1Z8
YwmqvokKn/SLOGp7L1pOLN+++xQfeTusDwzn4xXmHdGWmh3CHh+oXp4y74nx82J8Q3ykrKBpVnMf
7qo+wZf4RgbgbbPiV74v3skcJ8tSPEjokb1l4yDnT4gNrFZMt3AEYGUDrUDsDh5hf4OJ4X2oWOSr
N0+AtFgwixmX7Quold4fbDZsi1vEiotHOdzm7jGs9mEAfniVM/SokytMhh/ae+6y+5PZzetWA4U5
f6NGmQJLNrATXy4h4XE+DqmoyJeyvSrRVdPPgTi3a67E+7ihnevS7xmULLgY19NT+UYdW3Cito4C
0mQ3vOGv3ZobfdO+0/Fl+XKhLv6sHXMtiu3q9b86s722065cnWvjByl0Gfo/VJ9SdY1x3SdkdAXw
4ANeX3pUsPfLzoeJsU5puDkqVNNmG3DN77hlltkp2gSr1CdUuISyRXkfLLmVcrSetaf5TPpl+cYC
985eLg2qfufvJTv90Kq4qrYdkcOrdrXP5ll80aBAKn03Ur2wojFqPe6DD3Wvb3jrF+NSLGqm0vpu
Uti6Lml4GzhsEp6lPD1/U2/OE0kTlZrFvfaDCfckXmkudu/a+59xBUXwqsSbzKHW9UAFJ7BL63kO
412DaJ083LtxZVcd+uqr4ssDyc5DwI+KnHegGeHd4usfBA19N+fwc63aa1BjSXgvsrdCf1jaYVAG
fL7HKdzyy0JLlqe5IPVYXexLsu+Jdhy8mJoIvO9Y5CHxsilh4Vjm86dl6bm5KORzNUAlvPUq+Ez8
iwke97jcw5qv0Jc7rAZr4GYMpkP3Bl1r0TX8C9b/hnl6Q3nNSHK5vbTdKWzxY251CGoJCmn0mzfr
voh8Lb0C+/Uwu+d3rUfb8xmNMhiWDR20K4Yj+loco5fRV3xnZ/0wfbykhBF33rt6gNMFGIeRKS6U
EUDhmvH4DtDdxlrWp2Jlnhi64qpqtvmv/Kp/5XPxSlCbNxR7SQMlttvaK3zEf+Kv2dsgN79IOWPj
1FYdg9eruc1PNm8+XoIOzMwK62tjncKY0k3ISc8m2WMq7oFh73hsaquB6rCY+vJFcSAV4iJTE39b
eFt26NYzaVX3i7KG4UR0ns9RjHM+7EtnZXL0A7NobhAW+OXV7GQulgWwjato46Q+lCsr+VGLt16/
jxjYz070lqDS6xtlQ+cyhjIj3qPClCASKnAgeIEtQWyNY4fGW7oAyPGu6ysXEg14QGdjj+ty038l
bMGrFbHCjCYHP/pwfrFTQCKEAprMChipSXixa42gUr/gXFX0V9op7DeOY5cIchGQL/+IEg3BZ1Gx
ykUbbAugGhrjmH+0sGuoPqVpB36Kvu4M7lzMaJQJtfaysl5mwpCkvZNsQY/Eug3q52HYpfpCSjxL
G0EaXqcS6aoNy46nGSsu1gHcoawUNH1EAAxIr0LcC1eMxubxNjRkjYHeGVo3TZz8epzs3vPGujwU
gVv5iIgZzkXnnonXwvuStDeHIfmzzyH/i2cmoIrb1CLYrtNK9iHrnZSbcgINu6zeSxcc1lqjVEXz
R2rY9c3g+nRYDSUaYX+YA9h0ByTvwjqNFOC1xpPL8m4uGuU9TIH+gaBcYPZVupWJFkN1fb7V2ktz
aALYXczy74z1o3QVljvXvbG9G19Dftcg1xY0WDpsnSnJ8Avg1Yh3wO0illpmlDs3eTZfE4mf/h65
BxKATfZc/aQu1JAl900wHKNDhR1WwQrKms3mGA+0wpcBNv8fjs5rt3UzjaJPRIC93IqdapbkfiPY
yjF773z6WRoMnAmSHNmWyJ9f2XttdzTAWMP3xkWe7SZmavd9gdXMEfFT///tJjyo7fGA+gmmcbzi
5i5vwoaekxgIZ/LFdJd+obov5RcZ6tR8ipMD6CBs0CfGYPSfer3jpsZFJoG3Exy0WYI9Ly9Y01PD
X7ODUt7WIeRjMZC98agALfHNkAhr/1MAQ4xmySI6jEuEZ1xVp+w5foHJ46Jwnye7H1xL8LkvReN5
9ghUl+N7F60PJrMoEyVGXdTucu+UA4mptjna+WN6p0qBYrMAjCBCSz0h30anyp+iV/sVcsBQWPW5
01F07KZL955+8S3FAwXofAOug8N004FQP/+QMtukWdI1o/wDHUXVZSes6+3ibWQ0HJQN53HI+WKT
1fvfRPor2Hpgr7FTUM8Yr/cWZYqOrAD3E3MGbgGybTWP4oHB2ejnDbhzTJve06bLNczmyMs6r+Wh
0nmSfCnMTy0+t3qDG0FD0iVRV49yNGbIM1qyVBd5vHuFKn2vffIrmRU5dAom6VE4Gll2a0qYYVaN
2Atjr1T8VqgO7VxSefyriN8QxTBpu1PISTNJnIiyWGGjwUWgVJoQxe6iRTCrkT0lrkxL4rZ1sbRe
EjYfnnIfQ21SDgOTFAKDqlcoT4ltmETCm4i3tRTAAlto58lMZyoWLWNLpmM3PRJ24EB20UUgfwVV
18dMbSX8tuvCBZk0OQeFSuSbUSIuhnh/MXSVEr+5amTj7uR8LH1yUJU3k4qm6JlHNWoN0IOyQOaE
o23uz8uCRERffIEPf9u07zkvvipczqOh7nWO6+5dsqlHoU66wqV652Z9lKEUTS6Xq2fecJW80pvT
2x60C6KtkDfTFx1i1ULRGRgaRK3G4Q001av0UvPANRXEim5fVsouuoYpADM52+mxjjF7JWirAgzf
SJ+CfrI262e8IW9GvaSpli833YeETCeUkaniNS8OS/tigfwfPsf7z7J+a74KNWCdi0dGA+1Mq8Ag
Xsr+xWCO9jfh2O9pxnai9zY6YpidxJCHAOs7iIkP2lWP33FnudTPu4/ycDrMTutgRXfYJtrK5STu
3zB+7CgRz19ExB1Psyfv/pLwvSfB+PnfQJ/dvZnuym89hp1/aoI0HJ3FHWxsy6fExRzDDN+lr7dZ
InhIvTzZi0j62SkRE+idfmt2UMx2swO/ZAcSl1dtdp0brfxE2F931Pr2W+1Cxtjxarasvg/vADtc
nianHyniqe1yUcY2G0r7vlu9zRX84YKvvD1wN0LFRn2ocaOoXutgAB4Vm4PqZ9tsZpr1SqPsdr2n
c56mu9NsBqNy0KwTHacuH6Tipm3nXnrhvxhyJMucpJiuyJyOOnd06N21PzlghbBbHdDFB+kCHOSk
fE9RHi7U14Yjrh5dh8ibHL/UoRVBiPLYqyEVdoyoDmlkIxZjBwOd6v22Cudy29+1AIFCP/vlBB8E
RobfpVFSOQrnWXEdD5Jf8WEOP4odZf7Nck6jd4gKO9J8Mj55B8zSY0ujqgE5x0J2is86ubW5K7EK
Lr25DyhUWKUTerHYiE/V5WA2LmR3zJbwYABwUV9NP3Fp4+a0uwBVVgQNgI+Gt393g+RvG8feuXvT
7gXwI7ofmqPl/Rmc1til1r21wwLBkHWVOaU/ucFprMXX6vvZutZE+7LJt+MHQ9BDzKzzC/9qi51s
e5MgYYot84lB3/fJfs6tq3ZPrlW8vubSgwXLsecBLbdmR0zB4iNtIAJuXPH1EwAT3S1XzI5jcq4V
wsBfREomSDRGlEKdXAJoLOZ6MNVzv11HvJBsLbB3dlw1Rse9kCIJXP/bkujOz7i+psZZJkx4I5H9
GJcAGd/Q37Wpt2rf6/KQp//AxotKgOpZG5HMEefnQjSDCYMKpzdC/Gv6AT6YbOtn6Q+LO2v23C7+
CFwyiDHD2gTJHz0dj3pK2MPg56/6YM+dU/9XZEdRezb8PPaE9K9OvpvtJwElsRYVbgNaT9QuvtkF
RGIrgLs8zOXl6xNAyQyA/FfRsY4gNi48IwEPknaVcASRkuemBJQ//3SCZ34nXMBdTj9MLWi8mf3s
hiPYCPf+X/nPOmE9SXcCBy1iQc4G4Wg+vwkcrDEQd1o0RPkhu/LKcK3Rn5OjbBVOP9qjvJvJV9uN
B/nz+UBl6D09ZwFQwaFe3+f9Ih6fg29epycJ1pdW1D5O+tps9nhQH1Bn88GVV6/lTzGueRnAbXzW
N6nbVUfzwYLCS97lMLtab9vfc7L2fr9l7+atPvAC2TvSdbRdPJBbNv445Oz5MeKTlQ7FO4UTTgbB
IJOH46J/zV8JL2r785j8lGEbjp93nA3288TS7OLd8O83fgruNH4PUgDYHH8Sj2zPXnpo3pU/0VOG
Q2Xs4xeZY4a4aGyMnRaKXvrFE7q68oKv/I354N72ZueNWZVNjtdOs/n8Il7WI73MFjgq8bNVPEoq
V/xMfkSsLn9WhB6Fl2pfk+t8SF+Wv0bfCUesitlViWTPPDNl+RE/ZYe4nhOPpepdffDk96GM2z9Y
E6KVo3+XvrYecsMLVSDSWH9xJX6ryeWwp8wfH5PLWvB5brstJz1H2ANGkkTFb/idje1zz7G46/cI
LOzVWcPFZbAQPGc7X42PqoReCrE7xw8VPr3VB82Yk4c/d/uLjKDdR7H7mRhxtU5ulz5hDpTFQNHh
0O5UZ2VSkobVO8iKI/okD5iMnLjraE/Jkc+ZOG91xmhfaiGXb9W+V1SEzVlHbX1HtwNzNz521mmu
EMiyo3h0/W8lf92XD8ZlMTIKl6KX2XLK5ATHfmhU+w0vlXDAKoTJK0a2a6f6k7IC2TzmgBES/D8j
Zyk7NXd4U4P+UP3kL61HKhFxFBBC010iR3z7FL3lRT1rFy5p7aIc58/hT34k7/0j+0u4NxgU3dj6
osHEg7Zd+Efrg1uf073nCiNA4qp6g12eqeNpPt/aj0x1zBOtX/FvOC4+KsPLuhcOwsFRr5htXqyw
9MYDEqX1s/+Uz9uFomimUCf3j1u83m1H1GnZv0UI0O+Dy4WTdrT8LSrekxOY8gtxAl52Sn7u5+RK
wOzxfuMOqMMk4BTgmn4XWA8+ChOxzy4puTVs6wjlxU+/Rm5t8bA6UpS/yp+T+4VLlS4quHvV3jiZ
/8VH6aQcyWM5Yz7QImprJmzro8+/mf4ZdJPr4MdGAIIrNiL5AxwlLSlHev1LK43yKZIdLtIb3WVs
i8FP71g/4o0uBhhYyA33QU+CHyNsWAPBIdojgRYvykvl38+6l0PosKGYEAl8aFcH1vZ//W9JKAQx
QZxDHLGJbaKyudb7NSjc7mdwxZvhN75Zu8g5IGw4sNHGX957sAfpn4SI/0z//nwIYEn+6S1f+okB
wqcB24nUUf7mMAF1si95K9SzdGKcHP+D2x4KF6BkZ/TxCfPYZza5RwflDe/UhlEViC/gj8SXNDS9
8YPxTcZI+MJMjrlDya6eOoCDiOxmximmV2suFnFKd8y09JocK33rmOfuOr2BW+lrhwZxDfBcw2gm
F3Zz0rMcqDxyWwj370JU/GuOxI4c1VcW8QDZqt8pSl+XN2Yk2XdBHVL8yuNxO6U4Xd1ndxTggc53
mkjr5SONFAAM7JI/5c6CG5n2TqU+OKThgHRuX19HamO7io/xy/RveM/2TIYn33zww4xdwNS1P/S3
kUJABxz6YX3Ln4bP2dcsGLZcEoatXU0M1W6sneINR03yRveAdOeLj1C/Tl/ihbfEUBzllZCh/E+6
deRZKbt2v0IcIfCVDIV/5X9UesJL2b6u8nPQPMBt5BchcIGhX29nyU3DeShGtRVY0pk6wlhfmYzz
10aiYdJ/EortVnkuFwnz8xpEAhhrmzPwQFArjJ2AofHN0+tyP/FvWEVUItiBmyJ9JlEsOFgSFDFM
0JNY57K9zOo1G5nOqm5vBPwsdJ0VqRG43QEqM4pFoBN0GRh+ACjlc7haBFYSDi1es5dpeWUwBZu+
dgymitj/mJ4NPEXyvaj7g+hmUtCGPIqYMqOEIPmd1nRiS9kfiKCb7IYRBtCrNIQxBEZ005GLeazp
hHYPZZ7VG8YTJAG54JNpMTKA2mDCBe3oL0iFdPyhAl0sjB4Cfbx89Nn/MsiD+8D+amZ+1fWfVDE3
rgGAiH2B5ckW+bzjI89RyvcGyRZ8+FMNYNViYQrUzmljEP+13RtnBQl28aZRjPUN/DGpIYqrN/9y
IgmoFvND73V7LlDpWrDlA32Oggh7uiNdhR961SUY9k8hEw0ASSBuF0xB6gM+JPBplx5SBKqwPfKL
dMW9u9CUzsznbeqdRvFb+FILSfODyLC2/i82mOjNFZ4MXjZRkiMaA/Jk8VBTw66OeJM4/xSf+J//
7yY6d7E/vn6anbn78CkfaIlOp9vt74ceyIvsh2U//K86pIAH4c4dnAX81VImDEEtIjyZAyrnMFND
0O7/711K74fHvE0k+o5Ealc70ctj0ziC1nJJuSSsiJ0mn/0O/eYHThyinfcjb/Il8TSX226XuvAA
wm/BBcR+wb+4T2581PtnPOoXl5UPS92VfDns2X7EvmEnaN28xCELgvpNDQsncboPJDRYNjzCYnfp
N/fw2boxwQxH2IsvTSDgX4cmtRNOBXyeQKNdm+zajsMPZqwXcaeen/cya21Ody1S3PvH+EJ5cLYu
PB3YnvOMGcMikI4MoniawgsiTWq0N1qFiF3CG3VN/DWdpqMMdKL2183LP5vv4ZRd5cA833lGcEwM
XNonrGAUrofqPQ2ly0L3Iu8g2FBzjo88lJl16B65qi9wKQq3+VdSb1HLATbcA5jw0xDj+jsCI52J
jMgTq+MdaG1uH3/+qn6L/f3Q7EGvXPvns4vWEw+qA9vRHvaaq4fP4sT6SbzUN0PtlPtcfGwN4Nnw
AWwfbOyV2iFmYWSTEEy/yrU86g4BarwK/s6jwi6cifAvMDDzBT+ycSUc1SG18kV/ASDgAo31rAEj
uhmCdbV50HtLEP9DrJt4UsBy+QuPOoURPNAoZ1yBqYxXsOzzncZb3z1qW4+GQDny0xxRRl66l+Fc
X7IbQqhzzmd1af3ujEUCU/tHfYRTC9ky8dro+W1mITB5iuxKBtAexdF5PWYem97eln/Y5u27zYF9
oH6h9pKwZM07CKrq1/BLjAE/D5PTW020VaB+kR/PRWxzuCO4Y+aNFtEmJgNeF7o4nhe7hu+mO9hY
a8JY9cP4GP/TP+uDcqk/4zA5AX/Do41Jn+l6uNA4mP/xWmbIz1JxxZrhPQDOHXBjHmhS7Fl2ZFrw
TwaJ+qP4qd77T5T3RcZ/oNk5yxEhJPYjAHl15KENqQo9mC39Ew8J1OBPQIGURiSDOf2BQfj2N+Uf
1DSFIz8ngMWpckcBnuhu3rM/wZcHJot76jN+nf5YlrHQw2JLdUebg9MTKZahcbaGRWMzE4BvqT/Y
Va4F3kWbpzcJNzRVI3V29q3/ti8kZ7zUtA/9ofjJfuRzfEjfoCZtcgCzKdGx1bnKn8UMIvaIpq9+
RM9a7ZxYNcnhRGByXT9WzisEBounH2iu0YE/kh/1sfzpZ5qviUMLKM/z4KTnhbbKyPxn/auc5Fxh
aGV/uFO+oR3nhIDpNtLPHlglSleEqsZFv95lAgQU9E5ntsXdG8SOvfXFQmneWzNyLh/Mp+zpjxaR
025jAAks53NiYnZJ9mLhUZlLf+V9l+y7t/kX6oIcMMznUxr+GETybsTUR/nLdAWGOJ4FnxWk2AZE
JFBZ0Znu76qjD45xWr+4giyH/XsY+1R+3U6ZneGv7EIGPA77mSOX/pcebv7ApoY1SRatAew6ph7d
H9trJ3YxpTrGUfHLg3ozCeHclbxZGrOIyc1fx9f0v/YgPuQzlqbfJhg9NscXif9pLv7D42Q/tNP9
gLPlvHBY9F/YRpcrZMNwCdIjkTecCLHfBQv/JPMEJKE7kHvcVMp+2sNiZX/DiTIE9xfzRaWbdvII
qkvANzi1PC490jc5FVjj9Ds5RGdnuB2CV5l3/gn+5Mrnc+Q44rD29ZftqpxW3GXX50fDN/rYqK7R
FSgni0KZ7Ni7Lf32fmsDNAll5mCaqz20T9R5N4Rm3EG40bmBkY/c5AcDyCOJV5duD6MJdXKWngcS
YhzQZI4h7lj9FA7plVy8O9mtPARjPKF0h9LwP/ml+eC5kPrC6Emo4nkO934lTvouGRYEI6C3ABEX
8fK9JsW+Hat/CL8NWnU600nm+cq+YtmXC4lPCIeYiggvyJtbOhUYB1HxOh3IoiFA+ZJH4892mEJM
mR/CVSQq6TIvdo01XCWSGOe+nagi799q6UEcS6GIlh7XmrkvslXbLa9iVRKwTcxSX+JtkHOEwCKa
mWq6+xoaPOUhyO/o5Z+A/5e2QYdcmVazX3vQMcrW4iXPUwZ4CTBR3OzkfnDdbhkjoU1eZVtctPbQ
a1LspknQ9JZwMiakWqBn2IFmXbPXB439U31HRqGxcgcU5Jryf1WG/no0RMinMWu/6c692QiEwPUQ
BTdtIV59VSK9XqKy6wbPqqa9kSTLTtsIc0kMcTrUPVshPVXz0wACHferINO0AqlTVLJnMRsyEYEa
zy5xWdTfWgR508C4M5aiPZkYr6Ycomet45Mi8LnESXLSTfGZauBPK+IsmKnITL2KYITk9/Fg3E4Y
gEZJkrsIdAR2h2TtnZDqhWlVF0T8cmEBYAfP84oCK9xUotSAJSwuBo2Qfc/rpq5+Tudwp8UeBTLj
SbvMadq2svRhwfipcYXJbOsxAjzkmWNW8lvf3Zrqtrx3bsrJW1Lxt1+yntskm+yW2u0Kgr5WmrUd
9BOTGQEsj7HHfzJLTJBFK0PJzB83yV2CWAe8tS1bT5mI38borq7E8fAQ/hUkNVJhs0ka6KXlkrSx
Ywg3a549ra7Yo5iu1qGZ00pXUOA987ESqXvnzate7ylinjgN5HXDpV2EXSOGophE3EIAVTIJoBdP
U3QJAXhqef+XRMNoXvDJXK0tvw5jfEW2SO1PlJKXD7pXYN3o2Hjn8DZ7sE1Fnnvtfa/gAkbr6vK3
XDFzvJz6ER3mBxDS2Tiwu3FgsVCNT0HDnouUP9nCmmbhUVNkgjZkgta2Q1VtB4y03CcrOgyBAbyZ
5qEimEFOxnAneaOQeha5k2PS+AxI+W0doD1eR482B0Ze7feDN4MZNcTe06SDYpFBv8FfsqFcHEqe
8k9LTGRAPdTcJCGdHQKQ+ba3QNlrDZkCS0z14EiIlwAmFoh3JWFj/unb4L3QtBcBrIZIXYUgNYyw
bZhuoSpdKnnfPpM95qAXx6iJjXBuUxh9JPvC2d/MsOxU716cu1XaZ4N+aG8RegE3G3KEKJ0XjxuI
U7weEDyT7k0rQC21KP0cuRe8CceyQrZIx1fRr3hUmJt05bE05yMP26T2N/W25ey/tI+10Pc6RuHY
q1DYKwH5RyC05mAY+2CbWHDTSSOF7YPkrTe9MpaDlqynuM3BS01hwiZQWARXn9iA4qGsGbYBtrKW
/LDq1nF/lL9NEnOIfCRCfrVjsm6G1n2uQJcJG18bmkrCfp/J4JnZEkuIyLKw75SI7ZKfGbbDaJZv
LDkQOXIJ0KlWgTGnQb3e/buCsCS7jsQBpUnhn3QPndS9uBqt9VKsmEJa4kttebGirPjPlKE5t9Nx
6ppDppPMKwnn1clVMSrHImrlxctMmuA0lIGv8hbJiqvFgzsQe2s0pB2hzzLxx3QMoBaFzaNBb9ms
XmUYqHwKv8FYzhvnC2DrJyMJ+J0wGKwz2mfKmrshfKYeebDPuB8HJbkqfyDyHOug0ZpAVMhCJ91P
SSCsFIqvLg/CRe2qb30tfKogkAOS/zKN1Dinbe5OCBeO2kTPzlMNNeHvraUX4xQlcr7w241wjHjP
ub/n3+51S97nOJw9Ja7fuGd7iPranWDFldYbLZtxMZrixKbyU+V06wsWKs8VJVe6lg6AdAA2cWfm
2B3UHcMXbTrj8r/M+N9nyXrVzx9FLJxoq/u4fy2oiNYBqZ+lvgmX2ZksAft5csjA1Fp8Te8bz/se
8yPaPnW9aQqTMdSuBggF0tFtvTS8BZNcZyBoEk73pfLrxvCMd8lNFzrDtA5zai3cnChGzCD9rEFL
60GH1RhJ5D9ZZFw4bCddv5/R8eSXspqumtTeRn7vNG73lbq8pt6SIIUkci1RKY6AIRwEWSGYNDvM
xUinlXCxnnBIt0wGyTPi3ffl8g3krW3jf5j8NS0DrbeCplVCZsNbF5byPdSYwxmryLHFWy/y1ovq
vjXiQ1zkB8GR8fWe/3Rj9lsWKBqRow1fuf5dQcdVlNv92iIVriT6+1jZ4wtse4RX8f2GvCXNulcx
6V6tsDqOcOknScS0M7/NgVOB+69kwQXRdOjBuK0d7SFB46RxAtQRDoAcVdmd2SEolZcYrqFYKEzA
f+efrbHLVtElR9cD2u1USusMM8FFDwN2rCpPgQVOE1bR8sIeGv7FU5mKu6+5D2hPeViBXCcRWyBg
Yt4aBF6TwLdnMR2zmBXyQLYGb+qXKFGhqJo+D+SuPFud5nDNbtrm341bnCG0J38bukiZVqGAeL3+
2Dr9/S9Gia0iJVV8vduAuIFPHNBJEVLeQ3DJhsIfEONlvpgwyRye913uo/a6o7erUCkRpZOTmsx5
VHAeSYrbjYMnCZV/EV6sbnUqv6yGI21Vo0z7qmOeDU4Um6lX8ixdLdWVssGteaugLa13ydFr5vHn
IVJg0XMPqNJeeHtpOwOTH4EWDOhNqOfWUb8NqgZsR/Fwn1xH51DCzHLdtO6iRFjZcSyY0hQd/BJT
uqHEjt0EA5HI5Kgh96lAQBaBXCSIRA2fFDQ/Y1eYox4c2JAv7T9ZBx3YUbfEWOwx+Mmh0BhBqd0x
UFdgIU/NYrjY+EKxUHjWzHvQ41wQeXg3pvCGDqi6e22X+13jWUhWMMiwm5tA/YNgzsfndcuOcfMr
G9F35SNlBL4Jdj0l/lY9wHHZwyYLtaUILYDnOTV10mv2Ha2+QO7KFWqTPRgVIXWW10sEbk0kbWZB
t0h+sh/MwRcyndIC1aKakc57xeXsce+cBcDdzXyqYwKYmYVsrLJG6yLX26XOEZZp/5RkDatpPCeB
Ka6HSIjyNrvUSn8mw7HTCE5evBWhzqrWQTvlIavU9k6YDT39qPjVlhOJUQeUHIkWDEkcynkVNlxG
WdDrRaDlFX+qRvUmOIvWcecwsswyz0hJVO9ucpOExhS07D8L9cMw5jeznl5NI7vJwE40s4vG0TO4
5Lj/vAG7KjWFxW220LHOfebHJD+XxZ9et0EPpVXbTs9iutf9hAHc0rxWivWaDdZboj/uSYGdkCZf
Vk5CEOO6FMlv6AYZ+ad8EZ69zbgvPeDbfovuBSQY+USWn/PLlbcsEnv58nQET5a1U3TrquJA0eaW
Hd5uS+dLMWow30G/fcnPWGfsW12NmBfze7kYwYT8yaBrFYHGaZnpqGP6OgEBjvmhW7Lap+1N3g3E
95Vp6ieL4m8J6XkztEzRFS0s0qniDsW7VPdRY+fqtm9NbMAlQGbqtDaWDqPAMGoBItN2VGWBFbKg
EYHDGF9Bw/7gnnVBqSIWYYk1E7rITxMO8+qWeCHQ/riVtnJhayC4Ux61pVdcpsEA70xVTOpTp/IA
1mC9PicA1Fzp2VRLv+fL4pYf+AJw46d8lY3gka1qcPM4+j27tW0cGDCdmtoTxeycEj2FVBHOm5vJ
or9wzBrpyvHD6xowo2aZ5fIzx/V3UhoGdWOmBLN6R4wCLRgzlCYfW55fWar60rtmxVEGqu4eGJUR
dEkdxCrbec3yZJUyJVt8ouYzsPuVtlsXgeTgzpcSHWJcFiz9FNRcr/KYcK3iTOWuLSXaXWYh5Feu
3VEi5lEFrLagINtgJhAQ4SdKcdYTIgNk+aQXJV9Q3XrrkKfnsQDBNPzNUoNRd9ep04sGzhvrGGeC
O+GoKqHpVmpJeJrglKDQhnFwuiF3EhkxIAq4dYWlajpVRDofcxQs/oSgsj0ggo4QJDw+HvpNXd3f
sQLjlAXc59WM9Q2dqkMevHjDItutviIkQVGuATYgYPJMfZ9jShSEKWOhxEoAhRGyna6BWcqBUlgB
yUcOYd/XXK3hGbxbOqq0covYCL+qZXW5z9ULyNcTVqGja8+56BE2n20/Q28c5Lw9ZgbPzuxYRc8f
a5hptNl7t1xrAtpzoqoW6ngSoZkqrOo/C/xlOpfceszWKsu3OIE74N8WK8wxFOcu2u46w2PSeFMF
EnkeaBbFS4/lsnPVtqIrA5FFAkMXTv5yNE2iup/2LnjQrWD5+scmkmzykUhIDWtAhpoRQFcJcdKy
nGjCv2muw+qtTNrLJPCrxQzd8F98zOsa9gpaXRqaXENom7EGwJG68H01ycegAsYvEDy1ZR5u0kU4
xmFNt2BEDL4sNOJ2uYenYm/DMS2UA9GTBAhM9v0N6n5KBBzjMdJVpPN66R65cDAggKYFscgeewlV
8OTy35JiFpxkTL+CXx1wRSeZEDZVR3aaEjX1GSAl6u45Lf30JAHy3GkPZMPo2JKMNM+ssRUdgsGi
ozxj4S5RIfMl66tPmNJUHMdR8u/xJyRBR6mP++SQi0to5WNUdcGsoDvuCUebzQMINBCZZDH+TBLg
BYM03JFp7/QNERiZsFaz5DSHKCnS/djp+1xoD4NsHSp77QHtCKtDXV0rc1gR6nGnt6oUKYKguGfE
isK/VH7rjr2izPR16cK7aIS1mEepOkRtzK/pD/8S4T27QMTscJQdjc46bqsPHuiCVLOfT3A3IhmP
rYxVh9hszYgMirm10feVWRxkFggDWj16ViknZE43DrGTDdPJkLuTqsl74oMLqIgocDRTC2WpB8TH
xHqYgwkZKUjL/KPet3t5JA5jugD8OpFzEqpPNbG94ss7a44zDihUZObVqqfG/XHd2IpeyNvOwMIC
d+4DqWOWOG/umHSQAxK33DPIqqtzx2GwDk+xOqsRibeJY3+mM1RGHy0PqmWg7Ix8x/mQtxz82cc6
1T7klaJ8SKxyuZc79k3/nnbR/tAo1iErpuMgxKckUnnIDkYTSAv6qvlPRE81/6ZeO+eROOXRPCZR
ckcr7JvX+8AHM237ss/2prhFhgP406gjzh1iGpCxtqXoNzQGKaFoXeJjCvPWsfZ0wBvKc/QUkLbn
1QsVTq5zupptFvBDivnXEDfgJGnVCElR8poz1trJkN84csWdjWUyaJnHzaK7aaY/lk/OAoo9e1In
JKZhssd8uphs05CCFWHPAdrFUTwN+wHDwFiox0bVTxV9OoP9/n7SeUfo/2PwfcMJkgD/r56mWT+t
lnia+LwZIESzHoHEaj84Y3XtXG+Q8BaSPDBk8SLjEgpdH5Gj44tNgMMbX+HYjQdFzI+5Rf9O/qsU
bnA8isQKmziGK2R4BYs3wUQOoXJdSKERFsd1/k8jQEueyBGdyuusWC8t17cY3Ms40ABJ1cJnEWue
AkT2u/i89BIlUUf/uoi+oiMwwLmFljveEfQK6DCjl+BIONX7hO09I2/SBZxyv4o/Ci77lItUGnEJ
9NHzKiwZp/RT5zFY9LRb52g3ySiPso/1bCYMGIhwL5Qe7Gqvb96fdDETod1AMGehH7Lhi+H7QJw2
SMCfgtQkXLAYSTHQsl9Xj8DXPNUUPQY38LSX8mkO3MlMd+wiQ1DnSoM/dt7k3b9T05Z7hvHkDuGh
/hGsY4n8m0gslv04J2aDVgA271P3mZSBhcOLsou0BhQ+JVVVpkQkO+6rXmIygDG9RyPNxK6pMVU+
N3lopqer8aMLBEcwhUabORm+Ua9Bx2Ngq7KoBGg8aj9tO+ytWthvuIMaeHTZvggy1Yyqhm/UehMP
Dsl8IRj+pFOT/jcXiTtxoMwWRn5warkDwv4sFXifWjqUoXy55+uLkoDmifWXOVlfANG8xF7yL8M0
URrfzIBG9dAgSVCoEIoVJNNiHf4KFHv5Na30S2uw1IRYWTGRWxnM3Hsk1GokqTTZUhPKyMV/xWug
bkC9KyXKtTec9Xu4POmW0uWTRoWqJs4/Mgw0uHXjTQ2TSbOJhX6XU0zKJF5ZDtOyqBbniHWXXpFU
2xlP79JuG7+E/7YNaCdhxASBjLQ7FvEYQP3nzHtr0QkTPNcbm5u5tTp6S6zQ15EWQhnUG51/7xiz
JrJvsSiunzP5S7bgZCoNP+ZLMjRMQhq7VFAoyUrhx39NNq55avPyNBJhlJETtTBmziQ2vmTurGzd
76pb94trWJULdgVZ1amWf+fOn/L8ItaQfeIF90nxDqf8nbyepnJK4bVbL6ztBwh8rMJ+QXTPPHQs
DD4iKzX5o9fUU6tUZ5U85dKUzyrTnnvS7FZhPcdrdZby+8lyAEn6DIDXvAO4i6hVtosZBUkxHrS0
OdCEVNSgWBD69XGft/1Q1qiWiYqo1QNt15at3EfSJxskyvtRCQohR2gwuqB5naLYTqUgnuq7eBr6
icwR3gA8Fd1+rOJ92my+rGBuzSN1XMNOOZWt6UJD2XcEUNQNPxKzshdNJiw+FtH0trBKQcinxDtP
DAwoAKFzuP9j7MySHLfSLL0VmZ6FLMy4KCvlA0mQBMHJSZ9fYDF4YJ7Hi530fnph9VGVVdaZ3Q8t
U5ik8EEeJID7D+d8h7cMC/2SJ9uhdtmOqf0jwhl3sfrFDqGcjVURG3uSxffWK8xFcpZBfwgDNf/l
ARFMByyInN9RGkN3AfsLc38s0p2kLIwoC9lPGhT6g2RSthsjH0aNb1EB6516Ml3jFOvWyUn002RM
J60qNwB11sa8Y1Fm1Ag+hLlHgs9lgNd+PVHdx+I4Ti5oKQRdenPUlDCI6xdiupsEhUWT7Q2efwWJ
QNXg6UmNyNyGfDSxJMm2E1u3yN7bI8miHcooxCPWdXpjip4iYgDd7PSVr5ZIURjdYh9184PGaS45
zUUe+wuDDorxskMtxDrS3lKLx8XgtTadOhsYGQeu+X0ZurXhpMQUnSsCnBVSWNJzKbmFTLxwi3MU
U3SckigYsQ46z4NCXve+ZDUeRq82ILM5gWP1fVnedWMfNstOI4EB9fsu0hk1O8eenm8OUXPrLO9c
KNyMddRvUYegnFE3AyGTnMwCG3AqZs/iaRtm0PqRxyNPGlq611foa9vWwF7noCRg/ZXPzsHA2qYO
r2Iy1/OEgVWC5kNszii0tHG6psVTnYO3LNQnh260UuonQzjXfDemu8xCDKFtOyLF2h0+Gwu4QEE7
ZGxH7s2BBtYS896MKdtp1/SeuQhPQfc4W5xPw+s8hocCUzWD74rLrUaFArQv6ceL+abxauefLT8B
MCkCVpMb7vIOW52gyarIsKM6QTHzKvWZR01h8RrwDm3TSoIjLf0Z83XS+GSQMyD5Kp274oxYH2Rt
bfISGwyKXfGW8KhWNNebNdTlfYf9Sd1qDGLTx/ZZMwOH6i/ulkfJRwI1ERFzdiLw8WS5vNvcTUZy
Yp/Rd0dwfcdFe4z+JgrOimqxVOIgxaqd1503PlKL+ZKuWfaKg85Kh3PZr0HQt1p+yRz1HLcZeoTh
BHSCsBIS6WY/ZY6e2+chOo6Ih3Gbg/6dvxRyICqGjSztTkkCV1TQL5r+XiKBwNMnC2TUVGvYsCaG
1S3C+CFrqa0YUHXZ3ib4PbFoa1ZaL0/RkpzmDssEMn9nvJoyvcwfcDcgOxwKUhdbrMMzjjJkyrZD
ohOaco4mmCRJRfpVvwvFRPHPyc0vvT5MQL3ijgaqZb0blX6CKpllZnfUl5uCWr8kvqJTv1u9iXGQ
+suKAy0a2XCFnD5+THQJUBIvcQtK24RVZT2RFwpuAHoohZZJ62ro86bsd/HRPgn61IyNO4PtobxO
FrEfq+4ArDH3BnTg9ks/aRuSrIcu4ta1/MjEvbCwzkYwg6DVYVXN0KDQchJcvIpHhRpv1RFGrbsB
McXp3+3V+btSYh9I39MyPlomTn7PPgFmA6rTs8CmQ8MZiiTGdpjUoHKg6l6Kbje19gPjhaEdaNID
Qi/wz3SpT3U1mZ7p0JSjqudiNVEC5SeHA00aPer3eA8OEGAF4mFUrBYJJJRsLpu+ygx6+OvK4GlW
dVDV2id+Iwr1TfgAzRlwHRBs1SjQkiMeyARRYKuQ04Ipn29LR24zHN2mtPXDSOirYAr5qWmMwttd
vS4bMpDqPU2SCYQ7pDBMP9WAwzpj010f9W4dP/yTw0IzrYlL5eDoh5lltLj3h+jqftBo3Mf6xZgP
sNhim4RV61SQvNuQ1UO2o2TMUERMDUmKiSaoGC5qJ1x6b6HyojGdQPdInhtpJ2sdiAF3a2SbN8NA
MiBq8Fs6O/3xBhQYpsiblZJr/BHV44qhKxgFkluYYXvrkig4XITUe+myrDIysWP1U5V3TvJ1n/kK
ySviMaJ8ayENubtaOzXuLmosXynDVWLfwEDwG1X7xMYo1viZ+F0Id8NIoAtZtYLxG07A5y7aIRGW
+TYOu7Upt+7TsmZ1v1LKr3LCdwDNBtFN/fowTdgY2blG4/P8YEVTdx4wH4h7bLaMgBr6rIsCFdNp
e+wZve+45DV/ayhptBSwLRqnvj/HmXrqm3uRvCajH53ccEbNg2XzJDns5Xvd3NPvCkkCZnI2xMdI
GNdDk9KfIXi9qEK5dzPnLxdcEhiPeecsSWXHfkz+SAFOKHvKrPJkQSJTTbkeFFa7Xm3heTCvaOhI
GwiGCX3vViVlRCbXHNVH+d06F8YbFew6quvLghlEdY4hYcJ6gjiQAeswQyXme0BpTR8lEXZvruh+
H73AfVnnsbVil+APbb4LJ2fb4GlV3ZlNZ7YbuAywKrZ0rwhqYn4Q9VprHqmXG2IGLFT7H+HwDKEz
T9sLLa2h8k6UbQBq82A3eLn0fSo6LLaI7Q1QBRIWsz1mzD4wruKsHEuShzeN+EVMN1lVHcW9MwUa
0xPyO7dNk57H+TMDdNLOwAHDK2EnOIi1J5RKYE+cfKOY5HrVtKll4RtGteJcSDbAleKScxBAoryG
ULDMH7glZxvk2hmvUdy8YhlCHFVLfaMwWCAG09mKY5LiXWmYCipbJX4b3APt0pp/QzWl39ncQdQp
CUULcAFHR/cldL5FfmluRWdBiFzT/7ruYynDLAlN9NubYQKq8Ow72S8PFB3ghi3BBVsThaUx2CeS
oYkaTEOOpzw9drI9drPppTb2hepjbgi4bFLwBtq2yDuUYOEpjFHHo2YrlG5nsbIhtmXnsiigsmav
SRe7gxh3COtVcZqDmWaB1XilVTf3JgBA/WQ8TcLeGGClAYhAdHt2pnbAlakcpcsPM5LQA3gnl8g9
LbhBi4kWfxcuw/FHTEZLrRA6pSB4UwKtQPD4y6FwjJXWR6C/7iIFePfih0l+IG13LAr/wfIpA/kO
0CLH2hCPyqGHrVfQhOW1j6ai6NUg5FfPjFBlM1jOAaTioI+KwA7tAxv8w+K1rGlilyHnkl9HbLNG
UUPpNINBuofSQw9Ca9CdS0JukyejnW+14twJqNpFaYNRU90r0T32ODUOgvPfrDGl2KdBpgDGcyoF
6ix+weIJhjfauGLw9yJ/z3Sm52eq6ES+yaBGY05tze4wZno17WWQtbEvm9iP7gtdRDuNYFV4N3BQ
Vo9yEHyrnS/bXmm2VKQFSi8WzgyJFND/NGoOx1io+72Yt5qBdHOv2X6lEzGDR9RAYFdF1kHNQP4Y
zSH2stp6a1/c7JWHJeR/FmpH16HWV8O9yg/YvOtCeZfdOuPKtK3phOziI52X97xz3qJqeRVj/rIY
Z9gLyk82tfVLu5iXMQ7PMJgY5VpHyuVF+VElzwzgqMYlUgdzh7RhWNme7RH112p+74h9S0hivWs5
E8pW3Y7JtZmJDC4C12kPvTv5Dp/e84A0riaKVYtIa6sk5xnBsRHvFBaLiWJsAStvSa1Qyf2muJdJ
H8xOHOxxpxhJ/1Z1gcire9QkN1AEdXijXXLwMTMqUdxfsRqdJ/rW8CdZZ/huu/A5V9sTAQWUPi1L
KMkSymkGgFezX1E2Gd9mjZTwWR5SjHmLC3aiZheQUKbmHQo6XsY5wXgUbZb00LObTbOCIul7I2Ej
vEbRfcoYpmKA7XrOb6x7GbwE2tzA5grPuFbiNPPVcQ+M9nubbAuGBe1wzb5CsJxM+l5mbXmO2WoJ
ZZcSeVmSza38YFAJoOrhnyOdKmEgreHZFfXnQvqfiWC/F4UHn1l7gYx6NdzhkrL2C9WgIfS0Vcmo
pt14dh8BlMp7+WaRYhrWn7ryg9oP/R3Z0UBxFvjRGp4+52nEU1NlOvgCflpZskINZqyagFjD0rqZ
WvpUTulFsXN2H6uYT4a5FnH9pqyATWNV8l0WsEt28c0uUIAmxZlMYIzF722zMwcStpedtOS6NvMn
xflgLp8EqX2Y7Rqfa7LFnf/Q43JyxNMKC0HzOaaCO7gnVget69nBPcZyNTs5kUX+67Unap5Zqsn6
oVt9WcheQXfA1zHXmBrL784MNT0MhtTDDW5jUVJ8zRA4bXmS129/Zffg8irTp0LhWK45sJmEEIGt
EM2pO6+cVaWrPXWcxfXdIkJ09HRBru1PU50IQseDwj9QRRrz1cQNG95kUV96ZTlFE+/YKu3BCO75
FzTIcOpD1If2hDpZpupmiS9aK327MPYIsRncJW6QB8uZ/DbMB64bXAdtOBXE2VpxeNRn7Uwao8pw
RsUeh8Fj2JYNztSOjCzKGNbWgy8eOYMpS0V5wPBoRfKRnXOvpnmrTPZGavYdzA80PpjNZXiKBNkF
1XBKZXisivEocgfINrpUhN3rThFHtXaCvkPdbLQ+a65DH2lc/AfFdo9uyjHMfKY/Q2G92LZ96Wuu
ZAai+XPV7kRosiNegoRfzbLwJ0hX+7hW0T4BPSjSV1RWL6IenxsOTkCOVAqgbJzM2Ck/08c4KmT7
Q0pUukG4qnkCtPGU2J6l+Hhbs2LZU08/sIztWvt4FNS2B0amBSVZcNEY7q0Pie0WzH0pqt8tKyYp
FqdJij2C0UDPyMiJUBguA/88qFjhIjzd7XyupRkULmv9ivKmw91U+m5p+G5eHMpeHuhKDTQ9LdlO
TCJC3jtlAkFGPEiT8Ui0j6ObH8cvo3NPKkgIKXHlCS/qle2cPLrrYqezCgVDuKrtazpxeX6ZGnLX
8GOaUT4UP5Q8OlA17B+eoCVPDwQnHsjROxQ2j8zuc25upkJq7VxddeUDcmdgL8YttDj0edoVDxAF
q2rYOH14Roo3cpNpZVZuBNUik5abkdEDme9DH+5nSzZs0FplraHTDW0GRVgK2kLDCBMjeZzIQ2Ye
6WoYnRmS2s7TEnUsgz8GieS8Bxba65q1aRhTjQuqTdmWx1R2xzlbviIEkRrsu/SBCUWHMlAft5AT
5PhLK3UGlIh554kgnJ/2Q1UJ07+nNJ7uhtIhOZanXyAnd+kEq4mFtMthwBhmk8+nUUMPp92GvvfG
sfXdipnARimi59mtnifVuTWc7vsiasl8XMsQEnwk/GR6A0SOftNek1h0nOQZnXw6/NAGnDz4J4t+
YCrLEI7Zy4xSodV4jeuz0zbjOpPmB6z4ZCVilJOL4eJ5weChzia+bfV7mz1Y6eyVCQOVlKNdBDEI
zcUSGhsdvzxxqkSNeYVbeXbLGDxP9n0uoEnOPvfSXG3koQXgtydq+Z7hX/0B9SfTeI5itd3KNln3
CCCJp0DFEkYwoZRmp6rkkRjOboK3nBHDlaIY3SiT+lokIKMIRWui/E3VnFfn3T7oBei8Bpu8C/0F
iM7BhUkfhLr0EWgk+SVvdITNNJwrFuj4XMkkYpT48NAPLaWivWt42Ngc+MN8iQiS6spTwczOdp8i
XtBMO0qRnHT7ZC9poCpokPOeBcQSSPFEFGqgjGagAjxabgULf+ihbC8wBsJaMdPnxMDNKbSdzLHC
LuRBteChF7+UiY/9sa+Nfd1/RBUxfSrjwGVPX1twfJcoA7EB9rUXpZo3kAHJg8BSmM0NxkZlodHm
UEm+q+Z7Xj+FC3y1DJWxPJMGtbdjc7+YmY+Gm+chb4RG6VlAQCBobsQJ+Gu+tKQpxsdK00+Ks8tg
EQ36ctC78tBB1kKW81oBQ7GKmczGz/KrcXFcQXhgca43gdN0gZHVAXUqRGfKVnR0g8ujeh64h9ND
jH1+ISQyh4kUzc5TUzrXDAJ08xXDUSBYyE7hsRtbA5EqJ57nxD3a2AmYFCCW9JdEnAD54JGpPvZe
F+newEKFoqXuMkS41bZkEmBjqMm2GgOxJbrdk8m4Va5yI2DtrtrKbS41fuE1phIhxucJ/2au6ueU
gWbSBTrqE1jV+5jVLPGoN2VjMOwc7HM1lOzbEdA7w62y66eMpRpVqmbDKoptWHCDN1k6yJRfMbbU
dG2FNDqkYiuJR+ppR+mT1FPQsFKUrnXQm9EzGOjWj+WofkjEdpzUXbJ0fs272ESMFE0MCWH2jsh/
25QEZFMFT6xKQ/2C/K9ZzrqFUsAd97OGT1uX+zG8t054awf99pB6twDhXQyD9nzX7d6bNml+EPCS
Ugy5Fk77bmfk025wufCANEwQz83y2cAlaYafZvQywwPQw/iQ4GKsm557H+bRIZyaIB9FYMnpGEpx
7JD3W7uK62aKvg255fNMmnCSZuqttbatrV06xOem4SeJfpZZL/Yzucm5mh6GTKiwgb7lXHDYgyrr
MNZnXWQ765Co2puTDLeJQYjMXqMsfLZreXd196ky02tENrOC0KHkaSu92HI9S+shwjsIOxrSbJnQ
hzmX+EpD3uAyZh2/EQXjdc8Ap7eFAcSwkp7uknJ67Af1aOM/p1FtXd9tZGB8UWC57hFFyrnfzUl9
g+W66RkXzhnhiazUUEWcosg9a08uiVYCXpxeD0hbustY5NeZby3cQ+7QHdXQXExQkvkhzOcAB/se
63JJl2Yo9E0QA4t8T8rO3vmFlBCFItVpuB2ioGhJW9fk0QWPQiRdBuqGVjizjlH0qoejF0XTa2fY
a4sJoz2rL6kiEUadho7UNie9aZ5dK9c5Li/9zWtq6xhjYi60+OigLvBBhb88UlnZzdOmvvJ8pmUc
1U/cunFYrMP3+rxIY2uLfa6jci8R//kAWrpCvXAVGY4IzocmxqK5aW9JrV40Iz+nwWExpjNogo6f
cGMe27bETJjBzS1JNM1/oqzeOTNBNnUPu6Dixja2j/i7SP1pZ9mlXxjD1jzKtxQyEcSeMH8xFrLR
eNwphfKKA6zE3vt+zy6VWLg+TEgEKBBVB7ylfbhvBFLxmees4c6BtOugHQCXDkRB8dxCYMhCf/Hp
4k49a6SsivYKecqRhCvLmoMQZMaeo52TSsxchqqShAcvUVG0Q+S0dWsr2AnIlp4ULT3x75YSpO5w
HBcBjoXi/51cklA/xa04EexzTnTIZ1PsWVz4wlfU6Vlt4ufp9VMp8cCzd5HwCQUuEM3efZaduypS
hFjvxQi/0Oh2rF0IDaFhRCK4MyyAmspuIGu7ClKsMos/005CDvfFeljpN1VViRY1/ML81PHTxzEj
q7cYPd6ytUDIWBsYVgyGn5Gfe7GECuEke/U2rG0zPdrDgjbnkdXjessdbwGZwLpbMTi920PJGAaN
gfMtIcOxzph5R9A9a3b18hwDmbZqbEHshrN71jur3PleDgxoB4w1jRqgxApKNYPGFW3zBIhHSsuP
zgfiSo8c85aNADQdnL10tKPGM9vcFOjB4nFPUJwRQhc09kvb7ck92kl12lnPOeI6dlWhpl17sn8n
9WUkkoJOhxRH8hvouqTDecb0Pjy5EalrdNGTBfL2wC6BsXYDsa4LlPIxplg5mbJS+y/24+vxo3l0
U2xdXYUEahThGNlwa5rGJZ2HOy8XT4rCi6pDbl4jsTUZt2fS3eERobMGg8/oqq+2LoNAm12yarIt
cJhY2XsRNnvu4zRzvKmdPde4WszKVeYQ448O6NUUazt0c/tZXBoD7IjFKNr63o/YQEwmCm8DU7yk
8ORj/zO125J0w8ZezjOQo9ABN+gG5nQEYI1EIdHFVkcfDB7xscj/KpnvaWa30Qum+6VyTBf9WEeE
wG7KJrpmWnppeLUNHCd5TQtTsLroJg5n3h4FdsCPETDrWBDZRkVoegbT/1IgKUTji3wbCnncloE1
jx9z+t0YfL3/ShjFzvWnS6Xnuj/D9L3JTs0kubLXTOBy3rjsLYwvjvtLlRlWohfecOVZqAj1oo9U
C3TrU9UmIl7bNXaLTRUNx7Yxg3Gm5K+yw1qwHNCx/GfzTbLJgVHNTuKbpOtPmju5fekmHp8HgQyQ
ya/GgAA4GjPfTxJKVuwSZtJw+cOqeMJfC7Gt8Szs2bCzxBz6c53uqizbVawyY2Xezmq1RUHrNtPG
ja+IDOsSLmmqbRcisnNGEO5NU4jOg7pCgUhWMskPNb/BYkwtWdUwXIiYq9c531/Z8XbwWKCHwfJ6
zmL0AjzfnFXMTJzTgYgmpkWM4uebeJAfOcQSx3PSwQsXwrAOeb6OkvBo63CqkiPCCYEtdo33x1xo
ddMnEbcXBF9cAQNPjSDnFI04HcUZ8j8afCwG1R41fl+BoKqBEfVy6zyYmgxDiHplndS1TCPJQ2ZY
SYL9H650uGop2DaxeGA2WcpndNbFa4qAaA4RySNFJq0t7M5q8Wlav+rC2ZOnjSXij0rhgjY6oNS2
gYSftX9bL/uWDTbu+pY8WcMfWaC6UeY38j1RJTuc1fJO/sQr402NZTeVjNkU71LG7z1T3ENUxc9u
z+i4zu9jOd3EgZsC01NevswzqmJjbQNNnlokMJDBzHxnAxNZIvuU2/UFew8Pei6G0XwSArKBzSJA
yi1/KK+eNsAP6EGB8KXTrq9ISW2T3R85gVk48crHoLrfaFsXy6JhY8LOXlzrZ/ggoRBAwlFyNJh8
G9S7f+CQyUJR6fxUmJmWYd6wFJr7amOw/EDre0mb5Cme4DSABR5S5ZY0xgnTF8FRFxYEJ8vylIT4
v0bBo6Rh7hk8VMJeCGGOwQIQ5iQ92WvkqgvPaOSrVFro44qzYDc2QeQdrG49Kp3X3mJD43HjgjQl
T9ZASgUHO0a1JQ36P22VbVAqibfcU6PPYXJfYOQh2rMwgrJwRLcVP9XlfEVre4EIiBL0a67qM7ih
P6SSk1gWUmu3NvGBGUCTgWsxyY5Dgjps4C7FJk/OrgFHca3pPyaeQh3ET35OdmBE7txYOhr5U6xS
K9iLD/hLASZYtDBO9HgbXvpfTRzvgQtpPdfHk4D3JL0/MqEQEKsgo08atlBu7nNuHyA47gk12ZvZ
pl4WyjEMKBkwYoY1J/AUibuNe97VniAOvIEj3kCd6XUxEmzARVDa9mGsLDCD/pKPV2Y8V5h+UCev
7fz+WgQKP7TlGhuYp6D+5A5ccJTtdG3aBvn7I8osaUCI6eKkbyyoQ84MN3bWSW9wLo1mP82YZiRT
117Hnazar2EcvgG1kcc56Xdm6R7YCCWUi50NuFHz0tfs6IJy17mEOyoOY4GqzYfJdmDQQ1WuObv0
lRXHG8Tdtl/9EQ5Wm0YmZmwOhX1IgicbdMYmzr2DgjMtz8n8Sx2hHoZQHn92qub/4SSd4wpkBBvj
e7P221JemzR7UrLhSa/NJ/gBp6SDmMpyu0WfNNjbyEh81B+rDDLKOFvcwauJRMPILA7LNnFnX+eX
ggU/rM8ZzdSAUB7R7TgIvpT8mIRkxWpLmLqHxABJZ+HpJK4kNVZkBMnckb//9m9//48f879HX9W1
ypFcl7+VA5HZSdl3f/6uudrvv9X/9fv+zz9/d1Tdcm2Dv4UwXEc4lsHHf3xDMRY9Pv2PwYYzqYzk
OYSTuklxPnYQ4UHAaRil+8bd9kW509vv9mScKUU0bRMTNzJvi5XRY1+tpq0svyaprEwLlQ+wF41H
AWn0iLbY3wEpsGtaFRiVM8FG9WFs8kPfKH7bWb61OBvH+fGIWqCajZU1CXYjByf2QFJLxwhgPB3t
0BGtjQ58wbBvCkiH+H239rqjwiqnzE/q9FAJ55CZZoBTBuMBQyQtO0mkENxE1kMA4zL1zIBHtCf8
BCUjhSiF7JUGCFqOUWwffUFwTbh55MzE6sioJ/dryZP5UQmx5wpp8uadsJLdJLK1alpA6sGTyr0a
fkoy9lS1xz2UvuV25g22tUElqbrl0aH9N+9NJZiqUS2I81gBXGJhWI3IUVkYTu9desweHZ9W7t/Q
wCf9Pm01elIAOHDnLIlKIb8jAffSAkKuCnJNQ7zCD8qYkEiIWbVP2GSGxVdYBjfQARkb7RX9sYzR
cEsDcwMtbfJCZtm4m57tcbxKdzinhB07xrapsst8csZxP8nYbyyNPsV36PniGX4f9317sss+GBcz
iAndKd6kOr7lZf9WP3TTL0pUnQmNNE5tf8EAs63e2t71dIJQTbptg7CKGL0pvSA6XHBAFND4XW1S
ezjJJv2cuflJEK0sPYl2mbxr/ML0P2x5ICOB7/rrOv+3f7rQu78u/B9VzVArivt/+c+/n5IfhNJX
v/r/eHzZ/3zaP3/R3y/1V3nv2y+AZN/qf/3Mf/pCvv8//v+bb/23f/oPr+yTXj4NX628fXVD3v/3
Lfn4zP/fD/729dd3eZb115+//2A80j++W5RU5e//+NDjDtZU9/+45R/f/x8fPH8r+Lq3//2/olb+
X1/w9a3r//xd1/8mXNviIaCSCCRMx/n9t+nr8RHN/pumaeLxF9xVoZp8pKzaPv7zd1P8DcG6bbmq
Toqjaz/+/101/PUh62+OadiaaghdFarqiN//+w/+j2fRf70n/+9nk6E69r8+nND7Wbbrqqpu6pZh
in9+OGEnTFOzdJp1PkKPkbVRA+qw3k0bkHzdXEq8Ogim0ZQJiTyzL2aP1TUt0xAoVTYjK1fQ5Ieo
IQtQxqoNnHgcLIh8QlxVtOLbTB3IVjk3JbaLOSJwwIHuYA3qOm+IGyLalr1YBJKqUxsPnxg3kwR1
q9p9jtUfVELDJ2hK/KqZGY86B46V3mPrGuvUs/qyI9St6r00d9JNw5Nv1TPGXolFb/yIEd66stiD
VCjLWokZzJD4AixKLpGFhKZ4jTUor3VnkqngbJUkbrzYNT+TDtN0SJg2k/iEubiG+skNrXhTZpi2
E2W8J/ML25GNGkWRNxruixr161THNJmBH14a+LYzMNfYQQjguGiDcwgRssYJkmVNv1FJdKerSD7J
rTxmZTwFRqRiuPju2q6GmAeAaA/ffEY0c6gahi/zMH2I5alVxvCIRcSrTMaZhk4afOgUGKFYCefL
tBdx9pX307MxMSas5PDNycmfim1JCgFZD8X8JRzwgpKXg9DAb0XISeRa7q9Qq85chhDpKum7Jn0D
QS8gUWOA1lGEpngGTVFb6scCS8dIETcWtP2hVR4qirMFIOtGloEaCnvVakm+Lmby+/L4oKHAq5sK
RYWEB57ZmDbVbkDTiL3JtYl7t2K09A2cjbQH6kNvl0zJSEAGWK9MDBttYMS9FFDSIyMaCO5znoyB
tL1Jjm/o7Cn2ETRGtqWuF4GMOIoI8sQCSZMK4b/OLBZtcvpetsYv03KZ37XxS5/r71r4MTQcswqA
Y6MnFZDDhcxJ4ckQNQiCNlUhcrjf6VaNtmxgYj26KKo0PDxpr4KJnexXV5leEsW99nX2nDbE1Mv5
MfYeKkZIcPLwIqzjySGkhFoePIWzynRG123fMgtGC+IO1G9FHA+Q3mQwo4FA8PeWMBf2y9E9z238
hRMq2yyXscIMFo4F1FNDzGtdw+ofo9eaO+ulNrP82I5Q+RETZ1cdHOHc/oy7RiU+QOIUj3Q2TWh0
VAdJsLTHU2Z+6Cph4nRUh1rFyfAgEBh5qa0ia5q8jBXonNlkQyETy6uo9Mq5Y4EueoeawynWssft
NQ5IwID3iPyqC3aVWgp/q4fUUeisZmLmwpby00VEG6RdtWBFVFuyZRGAWzNiTw3p+ezgbNPjatM2
s4qqMtE3yawADtUllILYWWtEm686urz1UgDFrhfxlWfKvumJWJLYcNkbsvRGMTltckert5KAeaID
7e+Wm93DlPW3jTVxlzfWuBbQj6eOHBvWaljlZTweCIjVDePVLEtKA/QHPImxexOHi9ZNfYJV86Ey
dSsX9uVMHGArZMTaWp1Q4YqT8MLo3qvL8luu5B9ThMgsdminYwZRGeTZIY3faklcZTVgTG0dkmAs
Dud4AF+CvWoTky5LTpRG8x3zKj8u73khJWapm22Xg+zT5rPTkWxkSEXZE+6wWADaNVauscg3JPuB
ep2A9JYN8uVhfDzNCM5ogN6UGPC4OhtoOnLC+tZ+GqFmrtGLE8ciiE7Soe3IAd5QO4GKyTJAnpNi
vyhGH2Sw6eeR/PokZFogmFNMzCCFmrzLMmF5jx2b7l/sQj0iwIkHxTrUHQSYAorRPB5nlfFBNTJI
GuW1d0h5yMaXLCFKoCHUb62J70uGFDrpXFTFVfMzIZuwZasCAuLDiQnb0LLmKJqHHUIaxMrnvE6j
a+8sgxvXZKe8NxM0peZjPe+GDmaOLPeeBj1lMzij7jIyjaAnRnbjOD9D+AiBreGjq42+WEn9qclh
LaQAJepEd1csn18MxOpRWZPcTbuzXkrlTcsZIHKTRoADhf4+6kdDG+x17ihIkJ0foSBOtu/9CV+q
0tvg3y0VSmsx4SqsxJcLinrSrZ+D0p2QUcOLcLrzQjYiG5CVgdF2nSENWynjue6B9BVh1a4VZNlo
ZIhm1wQyG/x9rTWbm8VOnjKjSVi6rbld3gVDUE+JuKtllF8rneeCYUXIDixQWfloAbBePMau6CEn
GgKtIqEaRX1DSq03GGW1KdR4Rwbunbg/+JUiOmjNjCOCeCB296tu+DmHhbqZxEeuwC0RGkJNvQZW
mg5006xXWuNBaQpnGKdzDAzJSeCj5u9hrN1FStb0OCkQLsqOyxFIEI+TfNO09U2XbFlmkm8et3DO
qHXJeMV4HHDFzsWrsPufkSWAEDpsfGIHahkRzmEIQGzAAhFB8mebHCGHIE5BwJachpmHNWd6zn5m
3XUmraVi7RtYNOhNG2Y8BJ8zbz1pLt9Q9slPTcWZUdtgWCcVzM0jsDwlp8O2YLUt9DBFdEjQY+q8
lRTP4KWq8mVMUlwh3FzYH4is7UNjr2CMWSl5xaqcERQ8qgOnE+DQCt2tzTN2KJJ9WXDKWqSYIyJ9
uFDdCa1mSUqKQJws4v4ojOSuLMaX66TXOjRWlEan6D+ZO7PduJFsXb9KvwAFkkEGI24O0DlIqXm2
bN8QKUvmPM98+v1Rtqstu3bv6lIDR4lGoctWpTKDZMRa//qHuv7oqBKk1+ZOTHSL7Rnrhh2p69aX
A3UCTwGBXiGewS2KDqVzeuiW3CHnXLpOhcUIDh1JgwXfqGDsQ+sM0r6CnB8+MrW9hDmRMcgcF3pv
f9wn0zaCPBjG2I3UDhTvYeHQjHn9ie1gPfTRNpPmcdNBRx598Am7bm+aoMK9wYDpEMCp9/tjfxmn
KcHYusI8rDDlEQHU7UZMswuOCEoty3rdNTf9wGQiHCx/lVnQtewUkzqCUVclCvoWF1ajBYKqa1AP
4t9XtnZOzMhH0CO5afLoJps0VtwN2DAlhhbYjuRMvX0ybz233+YFG7IngRDb1L+tZjD9UjhESYD1
iGHcJr5xnIN5AVnXl+7QPGgDnHeumSmq4XqCh07eJIx629yUbX1m+PPN5LUAM6FNiJj7pYCFUcHQ
SXzQIe2r80pBa9XZZzuNL60GSpqo3DO6sx4TWfQIdY/OyW3YEJmE5OzpUHySE+XkIdPRAiXkDdkX
oDFzXx6Rz7vuA+jdBpmhy+joXGNK4aGPa+eJSSpqUpOM5g1MZjLU5vXojP6ZJ1nZDFrHOp7II1PE
Ow4xhmc1jEWNS5+qgRoFLNoGRy/HuqtkpM5zn0ZwCofL2fjssFOtFcM51WXHJSg9BQfQgWauqefi
bAQZE52xsvvpSRLxUxC+pzFrtrF0dlz/ORFgwC57iK4UZrqH6Ec+TSafeSqNk8KIyrXTQ6IdR4+B
rlXe+kOETn+fM8ZcNWLuN0tZE0um1CH2DKRvx2SGwCMGkLRowwMX95hwwLXcrrcyWIbecMmNcjx1
W/lICUbVivwzQHO8tQuL1URmM6BTHhm7phiJdk6yJ76ddt3eNd70YJJ2vwFvvGCTXDJA6mZVpaQi
pG5+V+x1Kp6nEOxXR16L8TInDp5j1O6H0GtuvbKL0Kfhip0XmOUk4bxW2Uxy7RTvYonFflODW5KY
JBLcOPHLWfUlz31QxF80iqgpDT8nJQH3FFIU0Fjti3HCnKxr7kSRfUrLyF8bOkWRURGtLjy4TSW2
iWIgTkZ+NPvOXvWoh8yyx1zA9r4k+XJmlptiwHK5xySE+c5t2BbkgKr5Kf5kpigDwtE/Mj32xqpc
KClYEC0aKVwmzeZcjP5p0yDndJrspPeZPFU2dFe/hUa9oKhZNp4JbqDjZuBYbHB3ldT8qdswIWBr
MIovihmoC+C1DeNygE1FYFXAj01wHK3InRlppBcqyTH+HfIdxnIYQmdhurXko1QQyXKaDtzoSJ5x
OpKnECStwEUGVBNijfgbB50ZBh8URs5IaKVT0MQbnbaY7cGDi6y1NLJoa3mwPYig23UzclM1skyd
g0EkIayn4YisqhcLlnUauJNmWd3xyImRxth3cQGCHVu+4jRBgJ3mhF6RaLp3p4LquqJeLEnajbHS
rQb1IKh83Si4QoS5zcoJCx15bY3u14zgWsOAPG3rk0kSYVZZPKNuRjZQHaeXDVcBYS//GFL4g/in
HZZqePINp9zKDGa3uYQ5NixeV3nHfmykmwJdAvYDax+nPOxgsCMGTOauaeHq+BgDwNPoFUHgCYm1
a0FzGUbxNcLR2z5lLxBFjBFI691irnXFDPo+GbSFjGo4VsDFrPrZOGuyFwOERH3S4B/R47WMrART
rNhxz0Eh7xovR0Mdfbb5PSDhpe/RFYWZcZiV/i5LEDw1Hc+GGwGm95IM8qcsCiT2FNlTQy2BQfp8
q4TYxrg5LO6FtRy+0PiyTyfF3axQt8nEf6wH73FUWFbYiXc/sCMmbdHStqWbQdJ1jxo8oPMxhkht
8EmoJ27VnA2uFe604rknBzY+9hKY0YYJjTicuw5yUruhO7V3MxPJfI6wj+H7rUoXvU1sB1CLiMEU
dS+2GDJi1ZTBPAoFk/DOI4CnMLcNoRlj2TOnrS/qunTXEIjd7VCBfU6ZXsNQWPsGbuORC0EF9OYa
MzcOgqaeV0OGtIqDxwhL3Orzmdsqty4dZpvEdzK4sKtgmw8DTQWumkQlhxtv6j/ZuX4MHoQY4NxW
xJ8XfvXR6ahwGjlcW3Xerz04LDqb+mPilSjuhxmurylI3hnN08ACH4G7h9I7cbGoyLkjcLS4tmdU
V3N4E6WcGQw3Is7q2SbZDeWU5Z+bUfDBEeNORd1lM/W7tD8VAoOJJD2vSRLreTzCG9tHo1DQkhMd
jKxiM9ZExbXFmv3vRkyXGl68wP2TFgOhr9kJYjA1/kTu7vzYSTAVy6V5OM3+cWMZVxXqt7nrr1GA
+Y28tcf5vArVeeB2X2WH3VNwkyYxShgHHZy0ouOZDLW6OIEli6l4QQCYSvqNlM15Hei7LB6INV0S
3zhXsyL8aI7Fo4/RfVEk5ioSgAQGvVASY6OrDP1YdZhnWP5xbBMPmdMOE9VhMkyyq7UZpETKoSUf
7c9tlTUrWoHrDrg8DbzTIpZfNbWtM2fbCvXNqAhpISIdzuZJP/THCcehoCacNbTVScNWvCmxpas6
gUFMQyqSvHCh5wSeupI+2FOdZB/kHJxHwznu3se2QNHRw5A3jeuqPBWcg57Gx6KJoZaWSKADcyZd
ZqhXbeV/cfSMiyGFXVmfJkQvVxz88ClhFmLUanan6C5uKrM6dQOiTaiD91nhPVhOeF1MFsJqDEti
5JgOHaazGApODKIgZqdehgZpHk5LBMz4RjdJfcpo37NJkvVxMMpEV6+Q+eIGYChrtZx/NaIwuGMm
GWwBqqXa9A8LBymMH2VwezEVzRsYLx3/j5IatYU/oA1FJY+1tSrrzeRNZ85wg1sqCAQNuFe0J1p6
93FgQRhrCxoDji280CBwJCW3UZ0Zj2ZkPA0256kswQ1atrxZPnWNOAuKEaNKfWj0oid6OTsbcntT
mQHJyHbwqYSb5vr2Z5TAqyJHx1zaHacwodSpd2hX7bPXK0D+/LRvSbLgt1ah/9jr7OtsAuB4+BHA
iMRpoWLeDifevcmtBMKF7d9Sqp2WbatYFuuDxFp/EiGSVTg0DfQ0mwpq40sfgyS97Y3oOk28L9lU
X1g5OZ0WPgqSVMS+cD6ZFmSUDgfoeQ09+H50um2WJpA8DIHDXHs0hSSBKgtbJPJ0QP43cfMQuDhI
h8hRDFXS+2DJajAHSIznOf2owptEyG1vew+MzuAdMg825gLHXFuqdR9FbEGmwocLZLIX10Sx+ecI
0REno/yVAQaTVxkSwyCk5I8k2qXUPRpnMv4QJ3yYfQRToshrLvqGJjrbZD7xWlZdrBlHrU0EJErg
Na7zazsxPvTNxu2Pqqkk8hd6bVMILJ0BlCLH/Ko7OC51hcAl1d42q0B0geDpUQCCapLeYDt/7OiG
LQXFqE4RyZn1gJXA1CDh0rRRbs7U1NKYds7Un/SJh0k8OeuEja2xNIpk6uuikthWDTdSuZu+6iC5
FDN2syNJqBQHK12TKDYvR4GoLozSYoHp59Zp9CArd/GMKjZFM9yUOFEVFnBRU0z958TfF7LFGlh7
1zgFmSucbknzpD9pUqoxYJ20xbcQPFILbHVTG0pLv09Gd8RiLKnYQNeRSIkLdQgsjWsN4h3wncRo
3zeZhqpJ8+m7X4FQTs0M4/u2IXFT8pgR4rcKHKrJskDOp0cIm5xj2D/UzO19w203xZQzkR4nflMX
PEoMfo9ipCGzy+W3NU7a5M/n6zwvn6yk/gxBKN5xcmw7DPxmzRZ/lRoNVpp5vI9FcyUlPUAi7srK
pQs1wbgzPdXHVYy4KJ+Gc5OTrloUjLikXTYFpBp6PafEuYB6JQmjCxkRvtkW0brvSrI8FTxyM+Gj
BJmd7cK6IaC7wE5hTC7cNFNrIy1BlkO8jwMP96O2J5HJdRPMGa3p0qpcvWvM8SkCkwvmKj6sG07i
2m0fxQCG2kcuUFJTfkkbTOoiqNvxXJ00FNtXZc/D26XmZ7uOHhFIkNg6AgLbsX7KKvewsjaDqXL4
T+wZKLkhS4MTDalfXxgO1XOG5DK2qWubuHmaTOuuadi5fGbxRa7IipHomdIEWxwrwnQw4gGZMxqM
NOYMcRtoJ6lkUd26I1Udy7RVTqR4W+ANmeBVt8IIj1F6vvVljAxn+Br3SwudELoR4M2GecWAhDxD
IRuVNeb9qZ9twau5RrS1CQDFUZVJ6DrJQAkU1ZsSmthi28VWZBIYDBE53eoRr3aIZWolCHtJQufa
4AYv5+rUmYILwyNMje9OlGxikuTZoj6WAEMGqMzRIDgjqrI/MlqDQLo2l7Q72BS2Fu7DhJ4EDGV7
TURpWpZ72wNPNPld8C97ooyc507i7FrOwcxmjkvHWNjNqrXnrVtGd8Wcp7uiKyHM9wh4bdskIQ+o
oSHIVTTckV3abWHrfKni0CQgE1vrika28T2yaWJBsz4+wr3kvwySbpt3ZreOHPhbfcKMWgF9yJit
tHKCS5VFmP7E9iGPFzcn02muRoM6z5jwzm0al2ZketI5w+a8xwDI9i0acbrCxINumuB5ywAAwAP7
ZyMh5iyPI5iZODqG3ZMl5XlShZe4DFeHQ5cfS07fs5kBb1MOCYtISGKKMNUr5vqicXqeKCA+xtTq
rBLhmYpN4n0o/BqsBjLXrNbkHzjKwjK/4aEG+jligWwLMrC9g0pGAg4N4cpoWYBx0dW1VXolKswe
y34d1AkDCnZ4OtnF0zQkQLQjXHEsH6KqO7FxGMJ2FrPzxMNp1br2L81IdVdMzWBucgEZR5V3MsNI
JC0xH6eAPCvc5EvQKYUC/yiP8OpENBBVpAYIM/pkEExURCSn+BlBfRV+PzPeUm40n/hthdK+l92m
Ta3+pJJmsksMEVxas7yxYwsXVErtFWCSRYxddN3iO0OKM7B+kANZhp8jP7+AkTXB4T9NFEYzAUw4
SNBq1U7MUgAWIKJNauNqWC3aLi6wMkBjUvTp1l5KVaXiTeRHcoFdBcN8aggL1VrXEf+JESX/GtjW
2u2YHPXIYdv01opCJmHTdDKClZagqjg+nGObUa2F4+JFAKVBcXolJkzdiWevGmijowrU2wP8J5Sk
u3SNGhqwk141IUE0DpSOAnUfAkPLT7D8IQeBqV1Ip1eNR7FB+E0FwQfnMOPaFTyrPfbIFLj4TOs6
Wbs9w9Qwcfddo/uTbO47vtA+EKDwoEXjLjPxVrFNbOfMabE75COJ7KM2ppUhJmfTzw+mhi2BisYG
sfV2joHc1OImXlVjepmVaGk8D/+Z0d7PdHJLa/CMp/iIsX6KJRHzClPWdDx6yRPuc4R4BdErFQjp
OCdPKhzvy2jZySkCE2/W65jzd6zdEvJ5vatjSnG3LT+xo6D0lgHCvkj3q0V37jUlc96kwn46wQPG
wV+jJ+nIchmSpNEmGFFcjFBNEudjUosSQ1Xys2aP8LMMo/4RobkumD5ETfiUiAhHFDowlGjPlZ37
Jz4CtyoxeMg9mjyH4cc8lRrOonERZzUJmFNAALUK7wOvBADsURB2pbmdJudmkrD24hrZWNbZh364
NGexpxgaKrJqG5o7n1sJCj6OQl5yFpp+CbGCbruqzzsDTwXHwXUgomNH4RLCSaxQRipGEKgY44AQ
kxD7TtJ6nYjnmaUc1LYE6wr68qOF0RDtILivoInsWrM5iev2S96CmmSAnAA3zX3km2AyFhaPswO/
tetHqEAUWkyMmVP2sspO4T6t8OLaTnmLAFd1MC5DWgHu2bWRONwLJd1NADDv1tfCgueuqk96SNsP
tdHdqTCgpfezw6ijeAojB+FIvkyreXp3fudj3jy2QJI5Ilo/QYvJbtCVjCTMtDnqJZWXzmD7a2mg
A+6AJ5EGRqsk9eH29iGRWwYBBZY8N0vnuYxCEuE9AfF6wtMzym9V0MhdZavPfQoyq1yCUUo/2Mqq
xk1xwsN/CrxPDQXsoIq7PvUvXYuuaFD3NpmqwpnutdNdYkp644UI8evDzCZlhiXYmlByGEWx8RsF
eWSpni98QmdLeRN4j5PCc1e4dMhGFN0kFJxZBXzCKIX9YrjSCBdqKr3QyNzt5M2HXgG3R3ndl2IJ
34yK+0SpD0YOUM4E+L5s+9OOkC0rbW/6rDjPivhQY8GJEh5nZLK7ouxLKfuvRVM/TVb1CXh61cr5
1ga1XwUGmJYj52pTAbn2gZWeB9A0wS0WGRWp4vHQQdGxLRo3ugxqgnZVVezmFiO0MHXADfGcRhIT
f4j9/Doxgw/jXO5ClZwO9VQzCBiwe7Zu4qoiWSgbUSFN+tnjutpE3PWCkYZD+OGUVeZRX10Aq952
9kSKm6QGH0fD5nTG5qeoBFK1FiONlMn0usqQBJUywYS/OzNUpY7XOslhMSUk11ix9I5DAaHATnG7
htqFbjsKseyo8LZm7HIisl5vhcfwPAOZurRyhr04Gal1NE4tikWFmC9sL/yGSlNOtcKgpQfv8siC
gn/0MU5iQmxS584skmxHRDStqYMhbTtFOD2YKAUVvQ98mQs5VOusbYeTnKkkPMHpLp0dQrMsyJYy
zo+7AMc1V/sI1fUygVPduM0yxA5xQnpDbmKJIijFPZERUR9hoO2G0H+DAQKYB5WfHFwLuuU0Pnjw
TfFZI4oGPPeGKdF8aM4IA30oypJZBkVpgxE/xcUc1vgp96dpVFarwjNvkpA+fvCGGy+Kuk0O6Zi7
ssaLVprrtkkltO6jxmcQCHzPnGoAbpl030JeoSmndxi5naJOGKuyNvaxR8zDIMJPBFRvvY4MHAQ3
pNoxJwypLVVJTIxRO3BFRypUkeVQEXgyNyn173qE6ALtsXmofaOn9wfeixJikPw6TQ4D1X3UCUXg
Mpuy2ii/mopDEKT8tiNJpFo48Jbpp0d4/eanOiR2IRsj7OBSFizkJFl7nauPJJ7nzE77Oj2UkR3c
BUH7oC2Ip/EAN9ZX/XURzQFg0XjHUAYYhgGCyiGYhoTIiLRwdzKNzoaKQHuVy+nUrkYFqo2fGdG9
H4rgGebtjB1rSpExV0fWgE8Ubw2NoBx6WugZCFZjRgE+sK4Gx6afTWe2G5O0F9VVOzWlxyOWXTUn
9rEK7EPP74hVIqUwVC3CMOxlgxGFhK8pWetO3JT4J2K70J6h35Kr0guhLUDgAk6HVSQ9z98iAwMP
HqtLP84sDCUmWPFdMa40vLvTduY0jTuLmFxpQeseQQjG4EwFw1M8ME8zZvOIgIkusUl4ztkXmGmD
utSAswXuXKfQne9M4gIQMo7uSerHa40YmtMPt40ybZj+hgYkmTA+RCyZCLHYzX5w/fF+8PW96DDX
02zqVoDmOigtDm/bJyta4hTktyjQpWOcd9QOadzQmHhxiDLJt3aJxEwSD5YjxFr5mqAEbx0HzJJK
rCEP3XnRtlBMZHZ8altZgAGR5+4cpqwkA3jzGSkFDaCKaTB5TGaYzZz+kTMi9ZDEp/kdsFTDxNzL
zXBlDpnapubwMevAH+O4naGkXY1LOWs1uAULMd0PNQMI+P+3tniW9ZK52IUF9i4BxuR+l65yD8da
BzWW4TFGrsEVR3/6lGQp+ZK+1R3GQ/BBBlTJxhyZZ2lFT4aLzgBeu9PcbTvrARuOD00g4x1or8Hj
D0Ld2dFxHxBx2owWEAaoz8Ts2YiVjQCbfdcr5FEZIlcg4gWa0eBeuQHOqK42jtIgcQBRNr7f25vJ
7lA1ZZdsEJixDXxwAz/jtVkBT1cuBWzv5+ssavG0aC1Eqjku1V16YUp/VfVYd8+mPG67JQM31lQW
agJQNiDrmcWVV5ln+DpjiNFsxYThMlOGCSvcSXnNrlBYiI8p5KtmP5cL3yAU+4C8Nj4v0TiVOhlt
Cu6lMoyN+MFzH6T2QKncszFIyBku8fjoUWrFARWoXmgnttuYG9cLH2344kOeBkdm1t2TJ2JgTA54
FFwpY5y3FpolZOrXZq22GLlNiEuh0aS4h0VHjhXiwTvYWCK4PeRtDucwLwXzQHR5VAj3TQzxf0YG
KDtBxHCnNMK3fmUWhj5iOrXrUQ6k3seYnaGKAo4RlpC7ZlPMJuKQOMyONR3UbMD9syM3W8d9zXAa
ZdvGCz/qjMPLdphKuO2IU2PsAWO1OMxPOKtBcSMA2uhIMJgQRoFzYaQdJBEJY4b1iaqfgDef9OYU
yVHgJZfhCMCTT3NwHBvVtHXBXYDicis+9B2JU21rH8HYmbDk4A41I2C9uYQa1gcaeSBGhBa6h2gm
7auLEW3oJO5OcLXDwtq9xbD0oiZThtaLIia+hHgTYEJvXgoTCg7q4JNEZODUbbKt/eaKMRHF4mJg
WmMTZyBCzV0sunBKf0wZYED94QN009nk+CZ1m6o2mBp8bYV70+cBRC4HIhzECVwzg7MwxWS2axEX
mFV+LFLYKw7bQygfLDdtPoQEd6gE5jWADXFVlX0ioed7TkwhmqcKec5FU6fRecqkd9Ob8/nYM+PN
GgwNqmhrwL+OFGFDDmkvYafRZRceOeGO96A97gJXWBCjiTByw9DdJW14kpD3hB8q6qS2LLMjtp8r
MyjQLVH7zQoCSko5kUnbPtG1RSQgMCrlaVNBeMK7BSEINBhGI6rPT7MSEyUSPQq6c0skdOaTcR1S
UaB7G0+U1h/IlfK4Gg6dZNLvtaZqQma0TmDxrewsfFAtg3yz1oz7jAbPAdHj8ondT2NdGiG5EQPM
QcGuR5SJs6bwKC+6MabpWPtjkp6g0t0r7LQg0tPoikL4zNjiD5lOIrwwR24ztgAzc7D/U/LC13Ad
rAy4xcaKb2XI4I66uFxnomFI3EIEIBtl5cjwtLLDJ3xAIjiExVFkf0g9/9xC2YO4UQnYD9XN1JuX
KTvqIbPpEwEstU400hzPPPE7aSMh1v16NhVVFWO3DbfWU5swyKXD3xfIvOtIuFuKxY7BAqUSwg1r
4xAm1Bva3sYzFDLNFFbXRI3NmkNcwyI/Sn0yxwf6avgaFyVIIYQGsNxSM17LQAiwlL+WmRcf5bXd
bKI2urcqP3iIVH5j2kyKSSbremxRzFYUR1p2JQAjl51OfOuObE0qxDNmlkw9G0EIdyqHT0lN+GCY
mu6ai5/SISEumagI133BU0ZCBvpAjdcygbxJhvuGb7OvCFhw9JSnlCoIVHu7Q5ner7Hh6k8bf52V
UNJQZ523TkLMEhMLdyImOkRDV1uBPBoHvW0mE7oNY4KEHADb51krLcbUhR+6W6fA9itNfB7jmZNi
KHF0W9S/uZjjNdojRhljdkEhXW6I/AIijz9aC9G4gTIl3Y5AKf/cgKu9YgR7qTMsqyZJ0Vj6sOqS
eHQ3llPsc8Of1ijACbaxim1WK0ZNbH8DGhgHDQLUGXGbzDDGnNHC7zDpMaXCGNcK0W5m7LQ+vusy
Cj9NflVuRn/4nM4RroMJJFOcOMDmSc8wq2snuDADRhv5qK97SWmLTwJsNRPqdo1rH3IeIg+D9qj0
P+RhVp15EQiJ6DHc7ApzHVkM10BMosS5Klv1WCTOOdN3iAG2qzayhoM7EZGwijO0iSV2FBNKwibH
ACPOxJbM4bsajB0WEw7nEffSKu2WwPspuOsmn8bYChyoMB1TJJxRC21dOR3hg0EwRadO1sU3Ab4I
pYA9HETJUWrgW9K3RnlRmMQns5JL4lH+2fUoJCKN0lh7YAfktZEX37dohMvpo2t1+wawfzWq8AQI
bd+Qu3NS1LgdTc5xVlTjpzz8qitoDGnqfRLowTHrVdyquhkocbu7GdajBeXBWYRh5lhSsRMzmmOe
mbLwsDNJGCgNfMWAghNhopLF7azkCiHKhght4emJpYMa53WIZVw9L4Sm2vhqi4R5GwWPnZ7rKuUe
xfF9Rcc9uSaUFgykrPGplQ13K3o/R6ivlK+ffJVCoAPvdhHOcjYxD1MnIUlNkzBuUrgrbAQ+kZbx
AItnYBaFa2OoU8ZImX+b5+zfsWFv4F88GX2Ghz4Il0m+eLK09VbpHNdZtRWjhj28hBqCqRANWetd
YSMXKCBKF44wTqYo/xg6Yb8yoPi4YXdvpDN0NYSycCPCcJNmtbxOmUQaKGUZy7SXyE+9EHsSZvAa
UnVAHzwjooVPz5VvW+xsIlR+E1UGvjE8USFr0ygbkY4toTnnhPom8grneBOzgiw99Lvs3Mlb1FWx
cS9ThFfSYCMk3n0e4IGCftjQWtC8azvdyJGdkCWyamgywi7xbVNQBlXFFh64KLm94CuK4EWrZ340
DPNQORTUY9E8GUhoE2+Y8EryPs/F3ijdJ8+kDstyZjqDOe8ETrbU8fVVJvvPRe1eth4cZK8vbhpn
ub5aEbkGQ2SCIlCnOZ7HctMWqbPrsvsWi2mLfBSN/xNY6TLOjGHWNlP3Jahd8sh0Px9VznM64qkU
wt3mD4iz5IRxZsA/JMVUmC71fEYblBQxeZc0Cl35lZSXCx+Hi509j9QHSXdFqpjAxcqDehCUHxbE
pxnSTRYm6wS33SGE9+r3yW0zGyWzN/HZ5x0HLe4HZSeHY8zgQ+cNmXcWp2SSQzPQToRJK4mWyGmO
E/oIvipFjhrVHVE3W3MOzwO6+qGAkW+hQl5NwtuldECmgzFkUkKNm9N1Kev9VDDzmcf2WGCvsYwb
+x1RQ5+NATUEHAAGXeLRT8bPPRyBuCjNtUvSSVzVT37RNKuOpWP8Q3hgat1DNvCOsFC4Dw3iJV1j
xE5UR4eNYPpt+JLRZTqdOO780FpJgFGAuatr073AxulYpgbNXRDdKBdbd3hZm8TQYAU9prdJQxbr
AFOxnozkEOlYw19Gct1pErOYzQlDCliMQNTJaMCD4GmvQnltpwXpOolGtm9X3soPbfj1DszFMszG
TcEDXTSQCuGYmrsAEwhugWZjNvEnz7ZQkVODO5l8dNrFPK6Mnh2F8YjAl7jJKL7UUNFDING0VIjv
hw/WWDrnizWvZdxlBaNq37wxhjrcii4+DGIKmDJAVNPQto6AbIwIT+umrBjyggn1Jt7Z5fHiTzH1
UM4nguOzdiJD4WIkJ3Ns1ZfSlvpEcrMU/LmbBe6OcePSbpunbQOobIvPWEXJTdfpB8Oc40P0QBxm
zJ3cyLjgCkBJF7ixO0XFkGTae05/lY3jZw1UBIcHPqjrjpvGlWeBAZ06zLy9PfUnjuHZJ+aocCA1
9Ei+hvlYOgVV5ERGZji5R46h47PW/2yH7nzo6/khmiKgOqz4CiuYjtHFkYZ8PoOEDT4PrhLhkoMx
n4RlbGKC4KXrhDHQoV9XV4Xr3fznKru7IuN/vwrnXgnu/lch3hvkdT8p8X7T1/0hOlvUcS9K2Lvi
7/3QDzXbn7/RXxTsOb/o9V4+0YtW8N+9QbpHUtg9IelzPAR4numZiygvLfLg+59bzoHlMFVRwjVf
Xkh90QL/tDL/23f/91/rdwXj7+/z7z7584uMcdEq2t8+0TfR5h9r+B98ddc8kHxFVypPv7xer4Bz
IKVlK1ehPXx5IWZ+XysAq/+tV99drrJtO+jCvr1e3wTywLGVZWv7+xK8u5tAuG9dAfvAc5XFUet8
+472qxWw3QObJ8CzrO/3yLcVf0ePgffmFdAHntA2gQp48i4vvuLPG4F7IATf3kNO+85u/+8f6Q07
gH1gO64UtvX60XcPJCey5eFi8P313r77yyf+w5vh7+x+jnkgtGmZ0vr+FV9fdkMcuC7ya2lZ7/XZ
X27UNy2BUOx+CryDPfDlxQ7/051viwNEE4oRB3vC+7r13V9l+v/psS+cA61sYQr5fWt//dWFYGVc
S5gW8tHl9e42fvXmwkfykHP1tf362bcPHBdVl6O/b/j621K/px3ffON976oDqXi0baqfl9cvK+Ae
sADs+O/24ss3l37ugWbX18L7Xve8XgHFw+FoNobv+4LJX7+vDcD79on+/tEnBUcfo1rpfi9vf6t7
KPq05X5//t/fBmAtDcubtn+HwseTynZwenh5vT4B5QF7A8FynJHfXu9uD5RvPQBdLFtw79GSk+Dl
9fomMLwDdkFaA+/d3gX227tAfSCX3d527T+7C+iDXexn6JH/1SG9r63Acv4Lu6EgZBfvBxxAltfr
22Cpg0y8czzv+3b47h4E6rc37gWuPEDdZloW//izJaBcwqBIwq37/npvBwK0yjcugeDYVwqfph+X
+XVJyIPgABVYSn/7Re+oINJvrQVdi73ewuEE/6mX1+tywKJVUlhQeT+goHf3AFDEv/HqO0vRx0bv
/UCCXi+BvfQLtMqu9+6u/osL4ZsKAY5BaymGqAf/eLp/6gMtfcCm4KAoe38QyPeH8e/XgYLjT1EJ
e+7rC76c/fwF0OiPNflWbr2jx56t6q03PSCH7bquqf51sv184bkvlsrHoj749npvu75tfYMm/v71
dxZvPu14UnzHgV7fBuz6CrWS6S5d8nure9564mE+yOTD8bj3/+zQX557BUIgzff33C8+iW/a85j7
WBR8eBN8v7VfNz/Ld7eWw975UfH89cv/F7aIP4Zo0AvTp5fxWfTc/GRx+X/+wI8p0+9v8H16tIyI
ADg98w/XyJcfXQwwv735t0nS8u//70vBVIkIzW9mnj/9xeJ9+9O/Fl+e9/nLDOynP/zlZ155aza/
/fD3xfn5s/z8R9tlvPVjKf70O/74w130XO/rL9gvv0zEvn/rixefzn9+raMv+599Oj2HjeJfH3qx
AP3+lX+6j/7tW+Ytv6395W0t7DTf+L5N9OqDsqO98R1R+Bbl849P9c3V1F16pLd8/YvFrvQf/8ye
f11YpkPqje/9z65p6336yzp4pnrjQtwuPqp/9pmFhevk29bjcnkSXn/ixfXZoWJwGBt4yhVQp9/2
O64YsOM4/ctvcRyMpU3h2iBXKJ0c57dV6v7lbdv8xbube2b/y40IQqoYfvIb2ActhVE+g7bXt9Df
+EXnz01RFliOvv5WoA+uJvwCuM2C48RI+rd76u/8sn0Q1s+PPz728ih4QsDo5fp4XB4QXnsB9t78
rdZ7xOaP3BH/uHhuw+c63edPLP23911+rXKwLxQgbcuojSZSL87g/8ev/bNt8Q8Cwu/b/mtiwX/+
9z99Wqohy/pLx8ZPF+X/z06/2oc1qS8/FvNlt/vtsfvpU/7F5wGSUt29uoLLxOl/vWB/8V2P9vP+
H9hhR+WP9/q2O/92NP3nH/i43r9eBOu3De5vvGlT75/TV591GRS/dRn4rNWPd3lZgAXDfOubwrp9
+mUJ7P/CEhDBvY/aHx/v5dOK/8Lbnj0/7vGYfP2+/4U77DL7ZQ0k0NBbl/aac6j+8TYvS/D7yfaf
31y3++4p+sc/6/3j66Pgf7i7muXGjSP8KrjZrsqWF9D/JVUiRUm7EhVG4MoV34bkLDkmhGHwI5lK
pSqXPETOOfmQW4656U3yJPkG4GzYA4jgEu1VsheXqa0aDBrdPf3z9TfBxnNmS0sLQVov1rccBAxG
9iFWmZwUe/Z69yoRmSQ+Ajgi+0wTVld45j8lLJsCzR9kmnkdEc/tUkbiOB7tz91X/oO8l0TlAtNH
bKsdN9qD0n2TeubQs8uZPR+YMnrb1S80lvXCfAQqGDjOMTFFsHZyuOVhHo+8d2nl0DbYEAB/GGR0
Oso93HhHNHK1OoOM/nTbC3u3d72zP3tGeWQCgbn6jwDr7T5iUgD6gOwBpmNj2FhY2evFH3XRoE37
1hNHmpySxLNlNFL37mvZOdlMbz1lbYrCVgZR2HSR4ZClXkjO15xr5b02yOC1ku+6dM7U6dr6AuSg
H3U0X5mqXc+IEj3cAFDdk0OA1vYNZPe4MUyp+8JfJrouM+av77t3RSwmxMXtMUQ0F7g8JnaPFlP1
b6tNffmzGmu7jtEi0DvZn7sfsiGykcwboDiVSA8notcHHZNEUd0uXZi+qai2fYFVNBJmlTBknyEM
6WJ7KMrUlU/QCD7eZM6IibaKdD5lzVYWxUfASA5MGe28F+VTrv96BlyWj74+Az5NpkbmMbFhFAJe
/hJbfmjDKvvgxOMMBtBJxJMi6eneJrXccrMmwCDV032GrXZ1pO+dROeAQbK9cS4mOrGfqDgLGbZ7
nsh4PPMucgWfvr64QZy/aJdbCvhcRHPj0OtC7iOOEyNfOrsGhK39tkOwB8ToLtiVCme1sUy5pTwG
IhHTXCzpwgz53kAmOV20MSoq+6ib0tMPCXj06GYBHbCP2f3cvJOxfMJBSdQNBdOmlV/vGCg6NV/h
KfBxOkNrI81oJYkh4jp9kslIKFwGYT+qsSEGRT9NUNig5wuDpqMGM43ERKaz9e0GDILow0Hd05Ka
gRe0day4Wcr9aAyBYCfJY6ns7swX22PYa1fcj/SEfjMDYmwrgzBR3jWKZ8SNVHu/+X9bZFt6aYQF
9CjcZ1DcS8ybelfmP+HprX354mB5y/Dl3sUTHUunrYeLKO2DdnfWWJl+Ot9nMIv3YkFdg89RtL1a
JtPlk+vOMNrTXgxlU/xKJ5Kom7/HIOKyeV2zNoNiXKEPNZ9VRcJg19dCIz0rrbhQ5D3gatoadV+M
ha6YCEf83IftITmhn++AQcR9EU3UA20PAG/EIYtILF2bPmT4cjdyIUgyhfHP9ts1we1YRnWxvn/M
sv68Eqr4Jwy2PUAaqBYLoKKIPm/GC2x5loS4D1ws4DasfI2lBD6DdgxnQrnFsoAjthiKn1RV0kHA
8AmHQj1Svx9wRBjDHPevICx03RwGva3Ydz8APzyNZI04zEhWW2d3p2SGPNMuVKgGh6v7Hfpn+sED
q0+SL7zvvV6mE53lNdV0HwM/DC+yeuBVHot0phI80v6vqnvo0b6Z4GgrvXCBrmy0rPM3e75BtbR+
Ql9NJpH0eiLN7GLmG5WYmZdXhxfZqii6klo4U3PApGJI7dP/li3K9YcCfQi0VGOO3JzV47gSS4EP
lKjo33/5Wzo3vy6SJQr62MGlwE0awn414g9RCj7c48j/h+peJ2+uTf9y/Q1xM9EJprTtn3a32FAi
KZhbdU+/P1MCF2NneKvf5/FEkEaAGQYIjhgeeqbnEw0BDsUcaaS6J3EGhk32gXpr/2pXIleJIngB
M7SJWS2GQGYg3kTqzXimxJs0ze1mi9CufAZD7SdEpl2zMoMPuhaLbOaENeW2Gw+B1yss+W8NXPcr
rCxFAD3RWJtBeU6R5SYJsazGb9vsEAtMMt2rz2BNHRlNVU4Pd4YzqaNTCLZoN17K5AlX0eFiISKS
gCG4xOaFg4qsYtXzz66s4LamKfCzZLuG1qhtKHAmTZGNuEUOvNO7BGKgSCczh952t700c6HeGN1o
vWz3SRrfbRcyftsQJrXd7bmq9OQNI0PrZUWiZV3sxtFnOU9EPJZ2k0YShkOl7ZYv1AhtcgcgyZGA
XuQAcqVyabdoNnzC0N+8kAnwenRZDjkAp0Gla+iJ2kq3m2gw9RH1LUjf2q57mSMDT4gQfDNS1nbd
d6h1OM4B/FEM62Yiors1s59td/teJo6C+RztjfdIW/piSbGmPscJdC0yB0dQMB+0lcO1yma5G5oU
tBJtVw4jjdsgHQXeZ8gsrhX8eiZjpEvO9ANHX+I6/1miP5MnNCznKG/0dTSBTKzyFonEAYNbQyVX
OHCuAwYTQWKc0c1yVClemBLyOeAVaEo80v48JqqsuHfPnwcGiD2x6xSfjQMZPcBcYT51MjQOeN8t
KhZOslGQRHBYtNtsLqbQWy9ceE1gTEgpIuDIOsKFMyJVsCe23vCDQEKXEJ3AqLxVkd1VLXyUE3p4
FCxHrfeLSxyBQHDVOOA48j7MzRQaCS4xN9leFCuM5xUaBhNN00aOpvYdgqsx9K6rMhJdBBvHE7es
ZMIj44CS04QqNEdWEwJIQg/V4IhB2iiwSk9/RPBCECo+0OUMhYqyW4xepkRbnu4eDGQc8dyVTvUD
kfYJ8PCH1Tnq/LOT9Oe/GrupS82O9vd8wxN77O8dY+Rnb7/5ca9XWjM0AF9jYW2KuXwSpjBkdKem
NU4WZUiQOjpL0e0jy/oc6+JMJkbL0ZnEvXHoDSjrxk3Qw9E87M4EOTQ5DopbuchHkRob94UJdK9r
gA3rG+dIOs7kvR6jv4bHND+PQQMBEpPmEnvyHgzK0tXoNVGcygFD3PJpZKJgH4k/yWh9+xxznF2x
kN6dTCYk3jD8VW1DpLOfFLK+jGi8IX9uu25vulxkdhljRhyAld4fc4EetsKQCoDqMcVgHTKoSS9R
mQPt4ogyetlM6QV11xzNxiHM/gKwSrqy4Wxr+/ku0P8lRtg8XtfcYbkAypgcA81xwxaLVhQB5LXt
BdB9/mcmvck373BtKUXtgDus/fJXMl4SUdRwAH1+yHatRm5U4HMkDejR62xGDhcEme2lgP06Uthn
KeBMxFSkYwq39psHC5qVDTVO3ENEnLDPkjgBjPFIfDBoqNvLF6UsZ1GGE6OPg3Ts1t0YTKIvAEUB
/oU6M5/jMOrrJ+MlMZVpZVpUsziaeDcKgThZlcOxF6s6guBo4pWn5hvc3pmKnOy6yo71+e7nFmE+
HQcOOEDtoVyOZzKKXFgmg6tY8YVVuOPAA2+l06KoZUohtM4ZcHSGQjNpLLxrCai/3aXR54ADkR+i
iOqgowMOYqEwn9ASCxix7OZ3F/FQ05Qn4BgHDZ//rj3cwfb8SwGvGCTP/4jHivLr4VJDht3nwKpS
K0cxhWFdET+5fhS0/u0X/jCtGDjHBA+S7jnAK965SEmMgYuK2u8Z9JDKCZADDrh/D0UNTE4ru8PC
Ag8ZIs8fKwF9wNGA+lHdj8TokXoMDq6o0odW7Zujs9UBiHiIyIhMKYDTxgp9d89xOlrSEbcjINsx
InSyD4pFcOYAc9BoMK9X1Cz5GNqWNdf3byQJktj1P/XWWW7Is+y/2D9umh4GhEw9Ua1jcHFdDZC/
d+tws7LYdeSFInpwZ+yPGGoiF6heSByvJPGrssl+fuCFocKJofO0ZlFEtxyEIzcQcDGqTlbeSAWy
ZatogFIABUf7zVCnOu3coLNNzExN/76qopS5Ar6TVfeuYXBeGQxyRmnsZGl+g1V57eP9PxA31VIc
HzSrzit+CcsW0/ZrrL/Cr+b9TpN8RMzdt5ZkHrkbXeAp9A2EDEVw2hHJCJG1XbQIQuyPNk+Y5iqi
fopjVs3sFo6V+imGNM7UQUELC4dCluaYJe6KJVAldV1QDmhU19EOjqLPmb5HWEq50DkCSLtufZeD
Y9AVxF8unxgH4AjH7gR0XDnN4DgKHpcgiiUJgM8xt/Qeeux8P9zV0t6q+yIxCYtbBePogxngR2qq
EqTl43O0vgYARWfahHo0N+SgGi2Z265UlqWFN72RD4p6EI6pyPIp1/nYSfU58B9DoMfUREyK7Q/1
COzxVlGKs4ADgmvGakv5dKGXOq1zhgHHWEgpqDsFzD4I9Qz4xPS1S69Qmcrm6BR0UHBW6cy7U8lU
1Tp5cKhaee5+nH4INz6BIbPoAArrtKkCjoyli6wCRAxWBIVKcdS3Q0GjouCIwb9hxj7zeqAiRV0m
p2bMUTsvtRMhTDZ7/iWS98t1qRzwFHbxAn2BJ1AsJKoSHN3z8gXKU8D7tpyN+W79JXDneXPk39wk
uxEPAv2FlZtYf4C5WPoEt4rh/pA98MfgJovGcHg9Su+tChJfJuU7rLl248vmHHXvzk1JXHeFSdu3
3JATvxZBcXmLDViyxb0m2RKH3XYwX+UmYQzHRmgYJHXtscRBZdTR+YPMaqyUo7za1SZQ+PZKovoX
T7+rCxk4DvACYGvYz+HVDHFl3XM4Rk26WlsSanKwcMybvBcJos6a78BRnD9XP5EEhYPg5xxYfXMR
wgQXmxgi4gI/rcZJlXlsI6fvloXCFTEphlGWFWYzjkJkB0QNSY30j/fsybV74Lfae9EhMVpqQlpU
b8pbxQxp3YRo0zFDuwvJLhka4Li341Ji5mMlouId+uMzBJyR/Rt5CVAZtBfcpX5cA5/b9YpCLEdG
ZuP+gtQu9oqbvbwh8lcFdCGJ63yOYZz3eoapPXjy00xHpJXlcxA1mVERU6O6lfIjERVHM/wKPCMj
BNR0YQbb6M4SEDWhYldjez4HGcBARPdL4CSqQucgSy/RSk6egatTrZx2dxo38tHriqhmZIRjjuZG
OSAoDnzrnYjR2srtuxd2ypHR3QASRlflOFGMgH+UaMM5w40cHn+gsjEy8dqgDTfqWQntrh0DsUDp
37xCFQGNS205HhC50DAGh474LAUrTz0rIEcLtExuL2WEEvJvvNMUJaRUweWaIxdFMkMJ54HZqpvH
MxL/46LD9jIb6jlIAIimBhwh+hAjHXS3HDyjwxxjnM5mGTTzB3xexLFG4Od5Bgo4K9eiasTR2fgB
oVrNaRFwROGVxDDg4OkCcxwms6tHEMaHOXDZXcNXacrj1t+si/wA1ZyjI9xBeYCRwLcgHmueCa8r
OHyhYkvN1aNtyxDrb2Mc7q8Cb7mQGrVjouscJKe3eeoiAzlaS8PnfwFqt5TreoLLiezPl46ldUl+
2SJc3eWtX1Yv6t6duwhXd1fs/9hbNohhZVvjCKnib/8DAAD//w==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microsoft.com/office/2014/relationships/chartEx" Target="../charts/chartEx3.xml"/><Relationship Id="rId18" Type="http://schemas.openxmlformats.org/officeDocument/2006/relationships/chart" Target="../charts/chart14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microsoft.com/office/2014/relationships/chartEx" Target="../charts/chartEx2.xml"/><Relationship Id="rId17" Type="http://schemas.openxmlformats.org/officeDocument/2006/relationships/chart" Target="../charts/chart13.xml"/><Relationship Id="rId2" Type="http://schemas.openxmlformats.org/officeDocument/2006/relationships/chart" Target="../charts/chart1.xml"/><Relationship Id="rId16" Type="http://schemas.openxmlformats.org/officeDocument/2006/relationships/chart" Target="../charts/chart12.xml"/><Relationship Id="rId1" Type="http://schemas.microsoft.com/office/2014/relationships/chartEx" Target="../charts/chartEx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5" Type="http://schemas.openxmlformats.org/officeDocument/2006/relationships/chart" Target="../charts/chart11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microsoft.com/office/2014/relationships/chartEx" Target="../charts/chartEx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118655</xdr:colOff>
      <xdr:row>3</xdr:row>
      <xdr:rowOff>44631</xdr:rowOff>
    </xdr:from>
    <xdr:to>
      <xdr:col>5</xdr:col>
      <xdr:colOff>82459</xdr:colOff>
      <xdr:row>22</xdr:row>
      <xdr:rowOff>39733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Wykres 1">
              <a:extLst>
                <a:ext uri="{FF2B5EF4-FFF2-40B4-BE49-F238E27FC236}">
                  <a16:creationId xmlns:a16="http://schemas.microsoft.com/office/drawing/2014/main" id="{A72FC6C4-81E6-48E5-8BB0-792D8AB2C7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655" y="433251"/>
              <a:ext cx="3011804" cy="34698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0</xdr:col>
      <xdr:colOff>53564</xdr:colOff>
      <xdr:row>24</xdr:row>
      <xdr:rowOff>282074</xdr:rowOff>
    </xdr:from>
    <xdr:to>
      <xdr:col>22</xdr:col>
      <xdr:colOff>45431</xdr:colOff>
      <xdr:row>42</xdr:row>
      <xdr:rowOff>12790</xdr:rowOff>
    </xdr:to>
    <xdr:grpSp>
      <xdr:nvGrpSpPr>
        <xdr:cNvPr id="28" name="Grupa 27">
          <a:extLst>
            <a:ext uri="{FF2B5EF4-FFF2-40B4-BE49-F238E27FC236}">
              <a16:creationId xmlns:a16="http://schemas.microsoft.com/office/drawing/2014/main" id="{F15971A9-1A13-8E19-5D00-A3DE82D385D5}"/>
            </a:ext>
          </a:extLst>
        </xdr:cNvPr>
        <xdr:cNvGrpSpPr/>
      </xdr:nvGrpSpPr>
      <xdr:grpSpPr>
        <a:xfrm>
          <a:off x="53564" y="4432733"/>
          <a:ext cx="16657255" cy="3083516"/>
          <a:chOff x="53564" y="4439456"/>
          <a:chExt cx="16621396" cy="3081275"/>
        </a:xfrm>
      </xdr:grpSpPr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3910084F-74FD-403C-BCB4-599E9522BFB2}"/>
              </a:ext>
            </a:extLst>
          </xdr:cNvPr>
          <xdr:cNvGraphicFramePr>
            <a:graphicFrameLocks/>
          </xdr:cNvGraphicFramePr>
        </xdr:nvGraphicFramePr>
        <xdr:xfrm>
          <a:off x="4105354" y="4490692"/>
          <a:ext cx="12569606" cy="30300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" name="Zmienna 1">
                <a:extLst>
                  <a:ext uri="{FF2B5EF4-FFF2-40B4-BE49-F238E27FC236}">
                    <a16:creationId xmlns:a16="http://schemas.microsoft.com/office/drawing/2014/main" id="{BEAA8E63-D36D-484E-AF32-A74F91FBD1C8}"/>
                  </a:ext>
                </a:extLst>
              </xdr:cNvPr>
              <xdr:cNvGraphicFramePr/>
            </xdr:nvGraphicFramePr>
            <xdr:xfrm>
              <a:off x="53564" y="4439456"/>
              <a:ext cx="3825433" cy="597339"/>
            </xdr:xfrm>
            <a:graphic>
              <a:graphicData uri="http://schemas.microsoft.com/office/drawing/2010/slicer">
                <sle:slicer xmlns:sle="http://schemas.microsoft.com/office/drawing/2010/slicer" name="Zmienna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7374" y="4443266"/>
                <a:ext cx="3824995" cy="59733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7" name="Nośniki energii 2">
                <a:extLst>
                  <a:ext uri="{FF2B5EF4-FFF2-40B4-BE49-F238E27FC236}">
                    <a16:creationId xmlns:a16="http://schemas.microsoft.com/office/drawing/2014/main" id="{19438E7E-7CEA-457A-8EE5-47DB29E44AB7}"/>
                  </a:ext>
                </a:extLst>
              </xdr:cNvPr>
              <xdr:cNvGraphicFramePr/>
            </xdr:nvGraphicFramePr>
            <xdr:xfrm>
              <a:off x="76424" y="5095579"/>
              <a:ext cx="2217980" cy="2293123"/>
            </xdr:xfrm>
            <a:graphic>
              <a:graphicData uri="http://schemas.microsoft.com/office/drawing/2010/slicer">
                <sle:slicer xmlns:sle="http://schemas.microsoft.com/office/drawing/2010/slicer" name="Nośniki energii 2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80231" y="5099389"/>
                <a:ext cx="2217726" cy="229312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8" name="Jednostka miary 1">
                <a:extLst>
                  <a:ext uri="{FF2B5EF4-FFF2-40B4-BE49-F238E27FC236}">
                    <a16:creationId xmlns:a16="http://schemas.microsoft.com/office/drawing/2014/main" id="{4D0AB67B-275B-4D87-B25E-FA4F55AEACB6}"/>
                  </a:ext>
                </a:extLst>
              </xdr:cNvPr>
              <xdr:cNvGraphicFramePr/>
            </xdr:nvGraphicFramePr>
            <xdr:xfrm>
              <a:off x="2408962" y="5095801"/>
              <a:ext cx="1455242" cy="2292901"/>
            </xdr:xfrm>
            <a:graphic>
              <a:graphicData uri="http://schemas.microsoft.com/office/drawing/2010/slicer">
                <sle:slicer xmlns:sle="http://schemas.microsoft.com/office/drawing/2010/slicer" name="Jednostka miary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2412502" y="5099611"/>
                <a:ext cx="1455075" cy="229290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  <xdr:twoCellAnchor>
    <xdr:from>
      <xdr:col>0</xdr:col>
      <xdr:colOff>92563</xdr:colOff>
      <xdr:row>44</xdr:row>
      <xdr:rowOff>17797</xdr:rowOff>
    </xdr:from>
    <xdr:to>
      <xdr:col>21</xdr:col>
      <xdr:colOff>478266</xdr:colOff>
      <xdr:row>73</xdr:row>
      <xdr:rowOff>113292</xdr:rowOff>
    </xdr:to>
    <xdr:grpSp>
      <xdr:nvGrpSpPr>
        <xdr:cNvPr id="34" name="Grupa 33">
          <a:extLst>
            <a:ext uri="{FF2B5EF4-FFF2-40B4-BE49-F238E27FC236}">
              <a16:creationId xmlns:a16="http://schemas.microsoft.com/office/drawing/2014/main" id="{AEF1E3E5-5B1E-3468-2A29-CA4500A29BEA}"/>
            </a:ext>
          </a:extLst>
        </xdr:cNvPr>
        <xdr:cNvGrpSpPr/>
      </xdr:nvGrpSpPr>
      <xdr:grpSpPr>
        <a:xfrm>
          <a:off x="92563" y="7897773"/>
          <a:ext cx="16441491" cy="5295025"/>
          <a:chOff x="92563" y="7917944"/>
          <a:chExt cx="16410115" cy="5295024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9" name="Zmienna 3">
                <a:extLst>
                  <a:ext uri="{FF2B5EF4-FFF2-40B4-BE49-F238E27FC236}">
                    <a16:creationId xmlns:a16="http://schemas.microsoft.com/office/drawing/2014/main" id="{8D184AC4-FEA0-452F-9DFC-A4377B0EEFF3}"/>
                  </a:ext>
                </a:extLst>
              </xdr:cNvPr>
              <xdr:cNvGraphicFramePr/>
            </xdr:nvGraphicFramePr>
            <xdr:xfrm>
              <a:off x="93921" y="7917944"/>
              <a:ext cx="3880035" cy="656148"/>
            </xdr:xfrm>
            <a:graphic>
              <a:graphicData uri="http://schemas.microsoft.com/office/drawing/2010/slicer">
                <sle:slicer xmlns:sle="http://schemas.microsoft.com/office/drawing/2010/slicer" name="Zmienna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7730" y="7921754"/>
                <a:ext cx="3878233" cy="655676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0" name="Nośnik energii 1">
                <a:extLst>
                  <a:ext uri="{FF2B5EF4-FFF2-40B4-BE49-F238E27FC236}">
                    <a16:creationId xmlns:a16="http://schemas.microsoft.com/office/drawing/2014/main" id="{82C38511-6829-46FC-AB01-2C6E9C25B350}"/>
                  </a:ext>
                </a:extLst>
              </xdr:cNvPr>
              <xdr:cNvGraphicFramePr/>
            </xdr:nvGraphicFramePr>
            <xdr:xfrm>
              <a:off x="92563" y="8635261"/>
              <a:ext cx="1818362" cy="1971459"/>
            </xdr:xfrm>
            <a:graphic>
              <a:graphicData uri="http://schemas.microsoft.com/office/drawing/2010/slicer">
                <sle:slicer xmlns:sle="http://schemas.microsoft.com/office/drawing/2010/slicer" name="Nośnik energii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6373" y="8638555"/>
                <a:ext cx="1817518" cy="197004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1" name="Grupa gospodarstw domowych 1">
                <a:extLst>
                  <a:ext uri="{FF2B5EF4-FFF2-40B4-BE49-F238E27FC236}">
                    <a16:creationId xmlns:a16="http://schemas.microsoft.com/office/drawing/2014/main" id="{16E11E4C-6344-4D07-904C-A87685CE09DE}"/>
                  </a:ext>
                </a:extLst>
              </xdr:cNvPr>
              <xdr:cNvGraphicFramePr/>
            </xdr:nvGraphicFramePr>
            <xdr:xfrm>
              <a:off x="97187" y="10683760"/>
              <a:ext cx="3994993" cy="2510509"/>
            </xdr:xfrm>
            <a:graphic>
              <a:graphicData uri="http://schemas.microsoft.com/office/drawing/2010/slicer">
                <sle:slicer xmlns:sle="http://schemas.microsoft.com/office/drawing/2010/slicer" name="Grupa gospodarstw domowych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00995" y="10685580"/>
                <a:ext cx="3993138" cy="250870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2" name="Jednostka miary 3">
                <a:extLst>
                  <a:ext uri="{FF2B5EF4-FFF2-40B4-BE49-F238E27FC236}">
                    <a16:creationId xmlns:a16="http://schemas.microsoft.com/office/drawing/2014/main" id="{3878F70F-B83C-46C5-8FD8-4DE08B4CDD00}"/>
                  </a:ext>
                </a:extLst>
              </xdr:cNvPr>
              <xdr:cNvGraphicFramePr/>
            </xdr:nvGraphicFramePr>
            <xdr:xfrm>
              <a:off x="2079380" y="8636348"/>
              <a:ext cx="1874984" cy="1745403"/>
            </xdr:xfrm>
            <a:graphic>
              <a:graphicData uri="http://schemas.microsoft.com/office/drawing/2010/slicer">
                <sle:slicer xmlns:sle="http://schemas.microsoft.com/office/drawing/2010/slicer" name="Jednostka miary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2082267" y="8639641"/>
                <a:ext cx="1874113" cy="1744147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13" name="Wykres 12">
            <a:extLst>
              <a:ext uri="{FF2B5EF4-FFF2-40B4-BE49-F238E27FC236}">
                <a16:creationId xmlns:a16="http://schemas.microsoft.com/office/drawing/2014/main" id="{A86A8C24-B54A-4AA8-A242-8B507703109E}"/>
              </a:ext>
            </a:extLst>
          </xdr:cNvPr>
          <xdr:cNvGraphicFramePr>
            <a:graphicFrameLocks/>
          </xdr:cNvGraphicFramePr>
        </xdr:nvGraphicFramePr>
        <xdr:xfrm>
          <a:off x="4639235" y="7918749"/>
          <a:ext cx="11863443" cy="52942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77945</xdr:colOff>
      <xdr:row>76</xdr:row>
      <xdr:rowOff>282619</xdr:rowOff>
    </xdr:from>
    <xdr:to>
      <xdr:col>21</xdr:col>
      <xdr:colOff>431042</xdr:colOff>
      <xdr:row>101</xdr:row>
      <xdr:rowOff>60160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E2F2AEF-883C-9244-D056-15CD339A510E}"/>
            </a:ext>
          </a:extLst>
        </xdr:cNvPr>
        <xdr:cNvGrpSpPr/>
      </xdr:nvGrpSpPr>
      <xdr:grpSpPr>
        <a:xfrm>
          <a:off x="77945" y="13819325"/>
          <a:ext cx="16408885" cy="4466082"/>
          <a:chOff x="77945" y="13937597"/>
          <a:chExt cx="16400817" cy="4502003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4" name="Nośnik energii 3">
                <a:extLst>
                  <a:ext uri="{FF2B5EF4-FFF2-40B4-BE49-F238E27FC236}">
                    <a16:creationId xmlns:a16="http://schemas.microsoft.com/office/drawing/2014/main" id="{8440F75C-E5F3-4A39-8F8F-6CA0CBC79A8A}"/>
                  </a:ext>
                </a:extLst>
              </xdr:cNvPr>
              <xdr:cNvGraphicFramePr/>
            </xdr:nvGraphicFramePr>
            <xdr:xfrm>
              <a:off x="96273" y="13944505"/>
              <a:ext cx="1807957" cy="2036493"/>
            </xdr:xfrm>
            <a:graphic>
              <a:graphicData uri="http://schemas.microsoft.com/office/drawing/2010/slicer">
                <sle:slicer xmlns:sle="http://schemas.microsoft.com/office/drawing/2010/slicer" name="Nośnik energii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6251" y="13852381"/>
                <a:ext cx="1805808" cy="201476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5" name="Grupa gospodarstw domowych 3">
                <a:extLst>
                  <a:ext uri="{FF2B5EF4-FFF2-40B4-BE49-F238E27FC236}">
                    <a16:creationId xmlns:a16="http://schemas.microsoft.com/office/drawing/2014/main" id="{B78D70F7-5FDA-457C-BC92-3D72458F9A03}"/>
                  </a:ext>
                </a:extLst>
              </xdr:cNvPr>
              <xdr:cNvGraphicFramePr/>
            </xdr:nvGraphicFramePr>
            <xdr:xfrm>
              <a:off x="77945" y="16086686"/>
              <a:ext cx="3754658" cy="2352914"/>
            </xdr:xfrm>
            <a:graphic>
              <a:graphicData uri="http://schemas.microsoft.com/office/drawing/2010/slicer">
                <sle:slicer xmlns:sle="http://schemas.microsoft.com/office/drawing/2010/slicer" name="Grupa gospodarstw domowych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7945" y="15971711"/>
                <a:ext cx="3750194" cy="232781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16" name="Jednostka miary 5">
                <a:extLst>
                  <a:ext uri="{FF2B5EF4-FFF2-40B4-BE49-F238E27FC236}">
                    <a16:creationId xmlns:a16="http://schemas.microsoft.com/office/drawing/2014/main" id="{78AD8A08-BF02-4F1F-BDCB-EA09B35ADF5E}"/>
                  </a:ext>
                </a:extLst>
              </xdr:cNvPr>
              <xdr:cNvGraphicFramePr/>
            </xdr:nvGraphicFramePr>
            <xdr:xfrm>
              <a:off x="1981199" y="13937597"/>
              <a:ext cx="1824558" cy="2035998"/>
            </xdr:xfrm>
            <a:graphic>
              <a:graphicData uri="http://schemas.microsoft.com/office/drawing/2010/slicer">
                <sle:slicer xmlns:sle="http://schemas.microsoft.com/office/drawing/2010/slicer" name="Jednostka miary 5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978936" y="13845547"/>
                <a:ext cx="1822389" cy="201427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17" name="Wykres 16">
            <a:extLst>
              <a:ext uri="{FF2B5EF4-FFF2-40B4-BE49-F238E27FC236}">
                <a16:creationId xmlns:a16="http://schemas.microsoft.com/office/drawing/2014/main" id="{50491D29-B5F0-447B-AB93-F149349C7EBA}"/>
              </a:ext>
            </a:extLst>
          </xdr:cNvPr>
          <xdr:cNvGraphicFramePr>
            <a:graphicFrameLocks/>
          </xdr:cNvGraphicFramePr>
        </xdr:nvGraphicFramePr>
        <xdr:xfrm>
          <a:off x="3965602" y="14098179"/>
          <a:ext cx="12513160" cy="42543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54348</xdr:colOff>
      <xdr:row>104</xdr:row>
      <xdr:rowOff>46728</xdr:rowOff>
    </xdr:from>
    <xdr:to>
      <xdr:col>21</xdr:col>
      <xdr:colOff>515694</xdr:colOff>
      <xdr:row>137</xdr:row>
      <xdr:rowOff>59840</xdr:rowOff>
    </xdr:to>
    <xdr:grpSp>
      <xdr:nvGrpSpPr>
        <xdr:cNvPr id="6" name="Grupa 5">
          <a:extLst>
            <a:ext uri="{FF2B5EF4-FFF2-40B4-BE49-F238E27FC236}">
              <a16:creationId xmlns:a16="http://schemas.microsoft.com/office/drawing/2014/main" id="{EC8E19A8-78BE-9A5D-9700-DA5596205DE2}"/>
            </a:ext>
          </a:extLst>
        </xdr:cNvPr>
        <xdr:cNvGrpSpPr/>
      </xdr:nvGrpSpPr>
      <xdr:grpSpPr>
        <a:xfrm>
          <a:off x="54348" y="18711246"/>
          <a:ext cx="16517134" cy="5929818"/>
          <a:chOff x="54348" y="18868128"/>
          <a:chExt cx="16510971" cy="5985287"/>
        </a:xfrm>
      </xdr:grpSpPr>
      <xdr:grpSp>
        <xdr:nvGrpSpPr>
          <xdr:cNvPr id="33" name="Grupa 32">
            <a:extLst>
              <a:ext uri="{FF2B5EF4-FFF2-40B4-BE49-F238E27FC236}">
                <a16:creationId xmlns:a16="http://schemas.microsoft.com/office/drawing/2014/main" id="{E27C0152-892F-90DE-5955-50F465AC3C6A}"/>
              </a:ext>
            </a:extLst>
          </xdr:cNvPr>
          <xdr:cNvGrpSpPr/>
        </xdr:nvGrpSpPr>
        <xdr:grpSpPr>
          <a:xfrm>
            <a:off x="11841256" y="18870033"/>
            <a:ext cx="4720253" cy="5944272"/>
            <a:chOff x="9552902" y="17000701"/>
            <a:chExt cx="3789494" cy="7788615"/>
          </a:xfrm>
        </xdr:grpSpPr>
        <xdr:sp macro="" textlink="">
          <xdr:nvSpPr>
            <xdr:cNvPr id="32" name="Prostokąt 31">
              <a:extLst>
                <a:ext uri="{FF2B5EF4-FFF2-40B4-BE49-F238E27FC236}">
                  <a16:creationId xmlns:a16="http://schemas.microsoft.com/office/drawing/2014/main" id="{6EB44162-224F-5A7D-F9F5-8AA9DCC8CDAA}"/>
                </a:ext>
              </a:extLst>
            </xdr:cNvPr>
            <xdr:cNvSpPr/>
          </xdr:nvSpPr>
          <xdr:spPr>
            <a:xfrm>
              <a:off x="9569824" y="17087686"/>
              <a:ext cx="3742764" cy="7701630"/>
            </a:xfrm>
            <a:prstGeom prst="rect">
              <a:avLst/>
            </a:prstGeom>
            <a:solidFill>
              <a:schemeClr val="accent3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600"/>
            </a:p>
          </xdr:txBody>
        </xdr:sp>
        <xdr:graphicFrame macro="">
          <xdr:nvGraphicFramePr>
            <xdr:cNvPr id="18" name="Wykres 17">
              <a:extLst>
                <a:ext uri="{FF2B5EF4-FFF2-40B4-BE49-F238E27FC236}">
                  <a16:creationId xmlns:a16="http://schemas.microsoft.com/office/drawing/2014/main" id="{27252045-AC3B-471C-88AB-C3FEE2D78ECC}"/>
                </a:ext>
              </a:extLst>
            </xdr:cNvPr>
            <xdr:cNvGraphicFramePr>
              <a:graphicFrameLocks/>
            </xdr:cNvGraphicFramePr>
          </xdr:nvGraphicFramePr>
          <xdr:xfrm>
            <a:off x="10699184" y="17000701"/>
            <a:ext cx="2370685" cy="224529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19" name="Wykres 18">
              <a:extLst>
                <a:ext uri="{FF2B5EF4-FFF2-40B4-BE49-F238E27FC236}">
                  <a16:creationId xmlns:a16="http://schemas.microsoft.com/office/drawing/2014/main" id="{06247CD2-8C74-457F-BF2B-B2F590526445}"/>
                </a:ext>
              </a:extLst>
            </xdr:cNvPr>
            <xdr:cNvGraphicFramePr>
              <a:graphicFrameLocks/>
            </xdr:cNvGraphicFramePr>
          </xdr:nvGraphicFramePr>
          <xdr:xfrm>
            <a:off x="9552902" y="18933114"/>
            <a:ext cx="2484121" cy="227032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  <xdr:graphicFrame macro="">
          <xdr:nvGraphicFramePr>
            <xdr:cNvPr id="20" name="Wykres 19">
              <a:extLst>
                <a:ext uri="{FF2B5EF4-FFF2-40B4-BE49-F238E27FC236}">
                  <a16:creationId xmlns:a16="http://schemas.microsoft.com/office/drawing/2014/main" id="{A21756C8-A6B6-41EC-A511-96DA0ED9ED82}"/>
                </a:ext>
              </a:extLst>
            </xdr:cNvPr>
            <xdr:cNvGraphicFramePr>
              <a:graphicFrameLocks/>
            </xdr:cNvGraphicFramePr>
          </xdr:nvGraphicFramePr>
          <xdr:xfrm>
            <a:off x="10816772" y="20820125"/>
            <a:ext cx="2525624" cy="203797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graphicFrame macro="">
          <xdr:nvGraphicFramePr>
            <xdr:cNvPr id="21" name="Wykres 20">
              <a:extLst>
                <a:ext uri="{FF2B5EF4-FFF2-40B4-BE49-F238E27FC236}">
                  <a16:creationId xmlns:a16="http://schemas.microsoft.com/office/drawing/2014/main" id="{BEC189CB-19A6-4EA3-836B-A812137F2B15}"/>
                </a:ext>
              </a:extLst>
            </xdr:cNvPr>
            <xdr:cNvGraphicFramePr>
              <a:graphicFrameLocks/>
            </xdr:cNvGraphicFramePr>
          </xdr:nvGraphicFramePr>
          <xdr:xfrm>
            <a:off x="9592419" y="22678801"/>
            <a:ext cx="2474410" cy="20974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</xdr:grpSp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29" name="Kierunek 2">
                <a:extLst>
                  <a:ext uri="{FF2B5EF4-FFF2-40B4-BE49-F238E27FC236}">
                    <a16:creationId xmlns:a16="http://schemas.microsoft.com/office/drawing/2014/main" id="{E6FAD445-DE86-4523-9D2E-D1356264E437}"/>
                  </a:ext>
                </a:extLst>
              </xdr:cNvPr>
              <xdr:cNvGraphicFramePr/>
            </xdr:nvGraphicFramePr>
            <xdr:xfrm>
              <a:off x="54348" y="19095194"/>
              <a:ext cx="3357824" cy="1793131"/>
            </xdr:xfrm>
            <a:graphic>
              <a:graphicData uri="http://schemas.microsoft.com/office/drawing/2010/slicer">
                <sle:slicer xmlns:sle="http://schemas.microsoft.com/office/drawing/2010/slicer" name="Kierunek 2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8158" y="18953584"/>
                <a:ext cx="3351147" cy="177480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30" name="Nośnik energii 6">
                <a:extLst>
                  <a:ext uri="{FF2B5EF4-FFF2-40B4-BE49-F238E27FC236}">
                    <a16:creationId xmlns:a16="http://schemas.microsoft.com/office/drawing/2014/main" id="{B6A978AD-E268-469B-88D4-C4304ADD4FC3}"/>
                  </a:ext>
                </a:extLst>
              </xdr:cNvPr>
              <xdr:cNvGraphicFramePr/>
            </xdr:nvGraphicFramePr>
            <xdr:xfrm>
              <a:off x="3524447" y="19099304"/>
              <a:ext cx="7327729" cy="1809847"/>
            </xdr:xfrm>
            <a:graphic>
              <a:graphicData uri="http://schemas.microsoft.com/office/drawing/2010/slicer">
                <sle:slicer xmlns:sle="http://schemas.microsoft.com/office/drawing/2010/slicer" name="Nośnik energii 6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521357" y="18957652"/>
                <a:ext cx="7313157" cy="1791346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31" name="Wykres 30">
            <a:extLst>
              <a:ext uri="{FF2B5EF4-FFF2-40B4-BE49-F238E27FC236}">
                <a16:creationId xmlns:a16="http://schemas.microsoft.com/office/drawing/2014/main" id="{074356A2-339F-483D-9202-6F874B76A845}"/>
              </a:ext>
            </a:extLst>
          </xdr:cNvPr>
          <xdr:cNvGraphicFramePr>
            <a:graphicFrameLocks/>
          </xdr:cNvGraphicFramePr>
        </xdr:nvGraphicFramePr>
        <xdr:xfrm>
          <a:off x="76802" y="20870364"/>
          <a:ext cx="11683883" cy="39830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</xdr:grpSp>
    <xdr:clientData/>
  </xdr:twoCellAnchor>
  <xdr:twoCellAnchor>
    <xdr:from>
      <xdr:col>0</xdr:col>
      <xdr:colOff>60001</xdr:colOff>
      <xdr:row>141</xdr:row>
      <xdr:rowOff>10120</xdr:rowOff>
    </xdr:from>
    <xdr:to>
      <xdr:col>21</xdr:col>
      <xdr:colOff>228600</xdr:colOff>
      <xdr:row>163</xdr:row>
      <xdr:rowOff>18602</xdr:rowOff>
    </xdr:to>
    <xdr:grpSp>
      <xdr:nvGrpSpPr>
        <xdr:cNvPr id="24" name="Grupa 23">
          <a:extLst>
            <a:ext uri="{FF2B5EF4-FFF2-40B4-BE49-F238E27FC236}">
              <a16:creationId xmlns:a16="http://schemas.microsoft.com/office/drawing/2014/main" id="{08B58F99-8D75-BFFF-C808-5DAFCCE61EC3}"/>
            </a:ext>
          </a:extLst>
        </xdr:cNvPr>
        <xdr:cNvGrpSpPr/>
      </xdr:nvGrpSpPr>
      <xdr:grpSpPr>
        <a:xfrm>
          <a:off x="60001" y="25308520"/>
          <a:ext cx="16224387" cy="3952953"/>
          <a:chOff x="60001" y="25527595"/>
          <a:chExt cx="16218224" cy="3989932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36" name="Nośniki energii 6">
                <a:extLst>
                  <a:ext uri="{FF2B5EF4-FFF2-40B4-BE49-F238E27FC236}">
                    <a16:creationId xmlns:a16="http://schemas.microsoft.com/office/drawing/2014/main" id="{B9D704C9-5A48-472B-900F-D3A48B89462D}"/>
                  </a:ext>
                </a:extLst>
              </xdr:cNvPr>
              <xdr:cNvGraphicFramePr/>
            </xdr:nvGraphicFramePr>
            <xdr:xfrm>
              <a:off x="74024" y="26296691"/>
              <a:ext cx="1849867" cy="2607904"/>
            </xdr:xfrm>
            <a:graphic>
              <a:graphicData uri="http://schemas.microsoft.com/office/drawing/2010/slicer">
                <sle:slicer xmlns:sle="http://schemas.microsoft.com/office/drawing/2010/slicer" name="Nośniki energii 6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0195" y="26088448"/>
                <a:ext cx="1847426" cy="258497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37" name="Rok 1">
                <a:extLst>
                  <a:ext uri="{FF2B5EF4-FFF2-40B4-BE49-F238E27FC236}">
                    <a16:creationId xmlns:a16="http://schemas.microsoft.com/office/drawing/2014/main" id="{1500A0E3-A543-4B55-9273-EE546E3EF409}"/>
                  </a:ext>
                </a:extLst>
              </xdr:cNvPr>
              <xdr:cNvGraphicFramePr/>
            </xdr:nvGraphicFramePr>
            <xdr:xfrm>
              <a:off x="60001" y="25527595"/>
              <a:ext cx="10842537" cy="609005"/>
            </xdr:xfrm>
            <a:graphic>
              <a:graphicData uri="http://schemas.microsoft.com/office/drawing/2010/slicer">
                <sle:slicer xmlns:sle="http://schemas.microsoft.com/office/drawing/2010/slicer" name="Rok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6191" y="25326113"/>
                <a:ext cx="10828228" cy="60365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38" name="Wykres 37">
            <a:extLst>
              <a:ext uri="{FF2B5EF4-FFF2-40B4-BE49-F238E27FC236}">
                <a16:creationId xmlns:a16="http://schemas.microsoft.com/office/drawing/2014/main" id="{32D20303-4434-4D23-B612-AEB7E19B2115}"/>
              </a:ext>
            </a:extLst>
          </xdr:cNvPr>
          <xdr:cNvGraphicFramePr>
            <a:graphicFrameLocks/>
          </xdr:cNvGraphicFramePr>
        </xdr:nvGraphicFramePr>
        <xdr:xfrm>
          <a:off x="2115896" y="26082812"/>
          <a:ext cx="14162329" cy="343471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0</xdr:col>
      <xdr:colOff>74951</xdr:colOff>
      <xdr:row>166</xdr:row>
      <xdr:rowOff>41667</xdr:rowOff>
    </xdr:from>
    <xdr:to>
      <xdr:col>21</xdr:col>
      <xdr:colOff>108249</xdr:colOff>
      <xdr:row>182</xdr:row>
      <xdr:rowOff>56030</xdr:rowOff>
    </xdr:to>
    <xdr:grpSp>
      <xdr:nvGrpSpPr>
        <xdr:cNvPr id="25" name="Grupa 24">
          <a:extLst>
            <a:ext uri="{FF2B5EF4-FFF2-40B4-BE49-F238E27FC236}">
              <a16:creationId xmlns:a16="http://schemas.microsoft.com/office/drawing/2014/main" id="{5EDFBF05-D583-EB25-95EF-77F9451F1B13}"/>
            </a:ext>
          </a:extLst>
        </xdr:cNvPr>
        <xdr:cNvGrpSpPr/>
      </xdr:nvGrpSpPr>
      <xdr:grpSpPr>
        <a:xfrm>
          <a:off x="74951" y="29965855"/>
          <a:ext cx="16089086" cy="4030551"/>
          <a:chOff x="74951" y="30216867"/>
          <a:chExt cx="16082923" cy="3976763"/>
        </a:xfrm>
      </xdr:grpSpPr>
      <xdr:graphicFrame macro="">
        <xdr:nvGraphicFramePr>
          <xdr:cNvPr id="39" name="Wykres 38">
            <a:extLst>
              <a:ext uri="{FF2B5EF4-FFF2-40B4-BE49-F238E27FC236}">
                <a16:creationId xmlns:a16="http://schemas.microsoft.com/office/drawing/2014/main" id="{2F329DFE-8A4F-42DC-BB01-72BA5B611D56}"/>
              </a:ext>
            </a:extLst>
          </xdr:cNvPr>
          <xdr:cNvGraphicFramePr>
            <a:graphicFrameLocks/>
          </xdr:cNvGraphicFramePr>
        </xdr:nvGraphicFramePr>
        <xdr:xfrm>
          <a:off x="2029176" y="30583543"/>
          <a:ext cx="14128698" cy="3610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0" name="Nośniki energii 5">
                <a:extLst>
                  <a:ext uri="{FF2B5EF4-FFF2-40B4-BE49-F238E27FC236}">
                    <a16:creationId xmlns:a16="http://schemas.microsoft.com/office/drawing/2014/main" id="{D67F17FF-6FFD-4C59-A54A-993727B71CB0}"/>
                  </a:ext>
                </a:extLst>
              </xdr:cNvPr>
              <xdr:cNvGraphicFramePr/>
            </xdr:nvGraphicFramePr>
            <xdr:xfrm>
              <a:off x="74951" y="30216867"/>
              <a:ext cx="1867012" cy="3329521"/>
            </xdr:xfrm>
            <a:graphic>
              <a:graphicData uri="http://schemas.microsoft.com/office/drawing/2010/slicer">
                <sle:slicer xmlns:sle="http://schemas.microsoft.com/office/drawing/2010/slicer" name="Nośniki energii 5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4951" y="29972579"/>
                <a:ext cx="1863864" cy="331769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  <xdr:twoCellAnchor>
    <xdr:from>
      <xdr:col>10</xdr:col>
      <xdr:colOff>524771</xdr:colOff>
      <xdr:row>3</xdr:row>
      <xdr:rowOff>54126</xdr:rowOff>
    </xdr:from>
    <xdr:to>
      <xdr:col>15</xdr:col>
      <xdr:colOff>679748</xdr:colOff>
      <xdr:row>23</xdr:row>
      <xdr:rowOff>52222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1" name="Wykres 40">
              <a:extLst>
                <a:ext uri="{FF2B5EF4-FFF2-40B4-BE49-F238E27FC236}">
                  <a16:creationId xmlns:a16="http://schemas.microsoft.com/office/drawing/2014/main" id="{35B59484-664F-408B-8968-97793D33B9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24731" y="442746"/>
              <a:ext cx="4300257" cy="365569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5</xdr:col>
      <xdr:colOff>173850</xdr:colOff>
      <xdr:row>3</xdr:row>
      <xdr:rowOff>19627</xdr:rowOff>
    </xdr:from>
    <xdr:to>
      <xdr:col>11</xdr:col>
      <xdr:colOff>18602</xdr:colOff>
      <xdr:row>22</xdr:row>
      <xdr:rowOff>158788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2" name="Wykres 41">
              <a:extLst>
                <a:ext uri="{FF2B5EF4-FFF2-40B4-BE49-F238E27FC236}">
                  <a16:creationId xmlns:a16="http://schemas.microsoft.com/office/drawing/2014/main" id="{3C190F61-8213-43B3-92EE-01DAEBA55F9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21850" y="408247"/>
              <a:ext cx="4706312" cy="361388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15</xdr:col>
      <xdr:colOff>709782</xdr:colOff>
      <xdr:row>3</xdr:row>
      <xdr:rowOff>41015</xdr:rowOff>
    </xdr:from>
    <xdr:to>
      <xdr:col>22</xdr:col>
      <xdr:colOff>1681</xdr:colOff>
      <xdr:row>23</xdr:row>
      <xdr:rowOff>17835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3" name="Wykres 42">
              <a:extLst>
                <a:ext uri="{FF2B5EF4-FFF2-40B4-BE49-F238E27FC236}">
                  <a16:creationId xmlns:a16="http://schemas.microsoft.com/office/drawing/2014/main" id="{09C37BAD-70E9-474A-9D61-EBCA3E35068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55022" y="429635"/>
              <a:ext cx="4511599" cy="36344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0</xdr:col>
      <xdr:colOff>79643</xdr:colOff>
      <xdr:row>184</xdr:row>
      <xdr:rowOff>317058</xdr:rowOff>
    </xdr:from>
    <xdr:to>
      <xdr:col>21</xdr:col>
      <xdr:colOff>355004</xdr:colOff>
      <xdr:row>206</xdr:row>
      <xdr:rowOff>1790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1C11F6D2-DF8C-9909-C345-D5B7BD40E31C}"/>
            </a:ext>
          </a:extLst>
        </xdr:cNvPr>
        <xdr:cNvGrpSpPr/>
      </xdr:nvGrpSpPr>
      <xdr:grpSpPr>
        <a:xfrm>
          <a:off x="79643" y="34687740"/>
          <a:ext cx="16331149" cy="3942968"/>
          <a:chOff x="79643" y="34881392"/>
          <a:chExt cx="16319271" cy="3971083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4" name="Nośniki energii 7">
                <a:extLst>
                  <a:ext uri="{FF2B5EF4-FFF2-40B4-BE49-F238E27FC236}">
                    <a16:creationId xmlns:a16="http://schemas.microsoft.com/office/drawing/2014/main" id="{892556BD-7D76-4100-A1D7-189E92FB32B4}"/>
                  </a:ext>
                </a:extLst>
              </xdr:cNvPr>
              <xdr:cNvGraphicFramePr/>
            </xdr:nvGraphicFramePr>
            <xdr:xfrm>
              <a:off x="79643" y="34881392"/>
              <a:ext cx="2063000" cy="3915933"/>
            </xdr:xfrm>
            <a:graphic>
              <a:graphicData uri="http://schemas.microsoft.com/office/drawing/2010/slicer">
                <sle:slicer xmlns:sle="http://schemas.microsoft.com/office/drawing/2010/slicer" name="Nośniki energii 7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9643" y="34622074"/>
                <a:ext cx="2061017" cy="38734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45" name="Wykres 44">
            <a:extLst>
              <a:ext uri="{FF2B5EF4-FFF2-40B4-BE49-F238E27FC236}">
                <a16:creationId xmlns:a16="http://schemas.microsoft.com/office/drawing/2014/main" id="{C68DA510-21DC-4B73-A049-DB5736B8F801}"/>
              </a:ext>
            </a:extLst>
          </xdr:cNvPr>
          <xdr:cNvGraphicFramePr>
            <a:graphicFrameLocks/>
          </xdr:cNvGraphicFramePr>
        </xdr:nvGraphicFramePr>
        <xdr:xfrm>
          <a:off x="2666095" y="34898592"/>
          <a:ext cx="13732819" cy="39538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</xdr:grpSp>
    <xdr:clientData/>
  </xdr:twoCellAnchor>
  <xdr:twoCellAnchor>
    <xdr:from>
      <xdr:col>0</xdr:col>
      <xdr:colOff>58189</xdr:colOff>
      <xdr:row>235</xdr:row>
      <xdr:rowOff>74779</xdr:rowOff>
    </xdr:from>
    <xdr:to>
      <xdr:col>15</xdr:col>
      <xdr:colOff>658458</xdr:colOff>
      <xdr:row>255</xdr:row>
      <xdr:rowOff>50311</xdr:rowOff>
    </xdr:to>
    <xdr:grpSp>
      <xdr:nvGrpSpPr>
        <xdr:cNvPr id="27" name="Grupa 26">
          <a:extLst>
            <a:ext uri="{FF2B5EF4-FFF2-40B4-BE49-F238E27FC236}">
              <a16:creationId xmlns:a16="http://schemas.microsoft.com/office/drawing/2014/main" id="{C2952550-F6C7-4FE2-8B89-D5ABAB7A7ADF}"/>
            </a:ext>
          </a:extLst>
        </xdr:cNvPr>
        <xdr:cNvGrpSpPr/>
      </xdr:nvGrpSpPr>
      <xdr:grpSpPr>
        <a:xfrm>
          <a:off x="58189" y="43921155"/>
          <a:ext cx="12048198" cy="3561415"/>
          <a:chOff x="54379" y="44168760"/>
          <a:chExt cx="12047433" cy="3592831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6" name="Kolumna1 1">
                <a:extLst>
                  <a:ext uri="{FF2B5EF4-FFF2-40B4-BE49-F238E27FC236}">
                    <a16:creationId xmlns:a16="http://schemas.microsoft.com/office/drawing/2014/main" id="{890B7924-E383-4CB5-BB72-FE0278BC2346}"/>
                  </a:ext>
                </a:extLst>
              </xdr:cNvPr>
              <xdr:cNvGraphicFramePr/>
            </xdr:nvGraphicFramePr>
            <xdr:xfrm>
              <a:off x="54379" y="44196032"/>
              <a:ext cx="2269722" cy="3380667"/>
            </xdr:xfrm>
            <a:graphic>
              <a:graphicData uri="http://schemas.microsoft.com/office/drawing/2010/slicer">
                <sle:slicer xmlns:sle="http://schemas.microsoft.com/office/drawing/2010/slicer" name="Kolumna1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4379" y="43872017"/>
                <a:ext cx="2263343" cy="335469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47" name="Wykres 46">
            <a:extLst>
              <a:ext uri="{FF2B5EF4-FFF2-40B4-BE49-F238E27FC236}">
                <a16:creationId xmlns:a16="http://schemas.microsoft.com/office/drawing/2014/main" id="{59F7CD50-53B4-4BF2-8719-7AC57FA58BD0}"/>
              </a:ext>
            </a:extLst>
          </xdr:cNvPr>
          <xdr:cNvGraphicFramePr>
            <a:graphicFrameLocks/>
          </xdr:cNvGraphicFramePr>
        </xdr:nvGraphicFramePr>
        <xdr:xfrm>
          <a:off x="2601577" y="44168760"/>
          <a:ext cx="9500235" cy="35928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1</xdr:col>
      <xdr:colOff>0</xdr:colOff>
      <xdr:row>212</xdr:row>
      <xdr:rowOff>0</xdr:rowOff>
    </xdr:from>
    <xdr:to>
      <xdr:col>12</xdr:col>
      <xdr:colOff>31377</xdr:colOff>
      <xdr:row>232</xdr:row>
      <xdr:rowOff>108857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D95B0A9D-52A0-45C4-AF10-1C9AE4B52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68036</xdr:colOff>
      <xdr:row>210</xdr:row>
      <xdr:rowOff>173083</xdr:rowOff>
    </xdr:from>
    <xdr:to>
      <xdr:col>21</xdr:col>
      <xdr:colOff>239486</xdr:colOff>
      <xdr:row>231</xdr:row>
      <xdr:rowOff>101510</xdr:rowOff>
    </xdr:to>
    <xdr:graphicFrame macro="">
      <xdr:nvGraphicFramePr>
        <xdr:cNvPr id="23" name="Wykres 22">
          <a:extLst>
            <a:ext uri="{FF2B5EF4-FFF2-40B4-BE49-F238E27FC236}">
              <a16:creationId xmlns:a16="http://schemas.microsoft.com/office/drawing/2014/main" id="{70786EB2-0C1F-4F9E-B2F7-D71232297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617566</xdr:colOff>
      <xdr:row>63</xdr:row>
      <xdr:rowOff>116984</xdr:rowOff>
    </xdr:from>
    <xdr:to>
      <xdr:col>12</xdr:col>
      <xdr:colOff>451138</xdr:colOff>
      <xdr:row>77</xdr:row>
      <xdr:rowOff>73515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4088DDD-C662-C400-4FD3-652420186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jnaga/Desktop/Po%20korektach%20P16_11_I%20P_16_11_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ajnaga\Desktop\Po%20korektach%20P16_11_I%20P_16_11_W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koziel\Documents\Praca%20zdalna_2023\!Dane%20na%20www\2024-02-13_ARE_wyniki%2014404%20wg%20nowych%20wag\ARE_tablice%20wynikowe_wagi%20OST%20z%20grudnia%202023_szacunki%20za%20rok%202022.xlsx" TargetMode="External"/><Relationship Id="rId1" Type="http://schemas.openxmlformats.org/officeDocument/2006/relationships/externalLinkPath" Target="/Users/akoziel/Documents/Praca%20zdalna_2023/!Dane%20na%20www/2024-02-13_ARE_wyniki%2014404%20wg%20nowych%20wag/ARE_tablice%20wynikowe_wagi%20OST%20z%20grudnia%202023_szacunki%20za%20rok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  <sheetName val="Tabl. 27"/>
      <sheetName val="Tabl. 28"/>
      <sheetName val="Tabl. 29"/>
      <sheetName val="Tabl. 30_32"/>
      <sheetName val="Tabl. 33"/>
      <sheetName val="Tabl. 34"/>
      <sheetName val="Tabl. 35"/>
      <sheetName val="Tabl. 36"/>
      <sheetName val="Tab. 37"/>
      <sheetName val="Tab. 40"/>
      <sheetName val="Tab. 41"/>
      <sheetName val="Tab. 42"/>
      <sheetName val="Tab. 43"/>
      <sheetName val="Tab. 44"/>
    </sheetNames>
    <sheetDataSet>
      <sheetData sheetId="0"/>
      <sheetData sheetId="1"/>
      <sheetData sheetId="2"/>
      <sheetData sheetId="3"/>
      <sheetData sheetId="4">
        <row r="18">
          <cell r="B18">
            <v>2.9306161820085497</v>
          </cell>
        </row>
        <row r="19">
          <cell r="B19">
            <v>1.519674187953902</v>
          </cell>
        </row>
      </sheetData>
      <sheetData sheetId="5"/>
      <sheetData sheetId="6"/>
      <sheetData sheetId="7"/>
      <sheetData sheetId="8">
        <row r="5">
          <cell r="D5">
            <v>6.2063161858407891</v>
          </cell>
        </row>
        <row r="6">
          <cell r="D6">
            <v>4.8003991544427675</v>
          </cell>
        </row>
        <row r="7">
          <cell r="D7">
            <v>6.3884050407880837</v>
          </cell>
        </row>
        <row r="8">
          <cell r="D8">
            <v>8.4833817562815987</v>
          </cell>
        </row>
        <row r="9">
          <cell r="D9">
            <v>9.1423584038106398</v>
          </cell>
        </row>
      </sheetData>
      <sheetData sheetId="9"/>
      <sheetData sheetId="10">
        <row r="5">
          <cell r="D5">
            <v>6.2874744969750429</v>
          </cell>
        </row>
        <row r="6">
          <cell r="D6">
            <v>6.4571365739296507</v>
          </cell>
        </row>
        <row r="7">
          <cell r="D7">
            <v>2.4504630216426793</v>
          </cell>
        </row>
        <row r="8">
          <cell r="D8">
            <v>8.5954844127572656</v>
          </cell>
        </row>
        <row r="9">
          <cell r="D9">
            <v>3.8224863302694994</v>
          </cell>
        </row>
        <row r="10">
          <cell r="D10">
            <v>6.7662115448251505</v>
          </cell>
        </row>
        <row r="11">
          <cell r="D11">
            <v>3.4427984769261997</v>
          </cell>
        </row>
      </sheetData>
      <sheetData sheetId="11"/>
      <sheetData sheetId="12"/>
      <sheetData sheetId="13"/>
      <sheetData sheetId="14">
        <row r="5">
          <cell r="D5">
            <v>8.3092644084888203</v>
          </cell>
        </row>
        <row r="6">
          <cell r="D6">
            <v>7.8924052753066798</v>
          </cell>
        </row>
        <row r="7">
          <cell r="D7">
            <v>9.4363622035574011</v>
          </cell>
        </row>
        <row r="8">
          <cell r="D8">
            <v>6.8206858211933046</v>
          </cell>
        </row>
        <row r="9">
          <cell r="D9">
            <v>2.8329183824177706</v>
          </cell>
        </row>
        <row r="10">
          <cell r="D10">
            <v>2.2865488086489196</v>
          </cell>
        </row>
        <row r="11">
          <cell r="D11">
            <v>21.524549164359506</v>
          </cell>
        </row>
        <row r="12">
          <cell r="D12">
            <v>5.6858931412100366</v>
          </cell>
        </row>
        <row r="13">
          <cell r="D13">
            <v>6.5310546662372539</v>
          </cell>
        </row>
        <row r="19">
          <cell r="D19">
            <v>6.8122761429155663</v>
          </cell>
        </row>
        <row r="20">
          <cell r="D20">
            <v>4.6632848938361402</v>
          </cell>
        </row>
        <row r="21">
          <cell r="D21">
            <v>4.6448653771031392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7">
          <cell r="C7">
            <v>1.2385341161462404</v>
          </cell>
        </row>
      </sheetData>
      <sheetData sheetId="31">
        <row r="18">
          <cell r="B18">
            <v>7.7508341053408607</v>
          </cell>
        </row>
        <row r="19">
          <cell r="B19">
            <v>7.5539757276769661</v>
          </cell>
        </row>
        <row r="20">
          <cell r="B20">
            <v>10.28182015710045</v>
          </cell>
        </row>
        <row r="21">
          <cell r="B21">
            <v>7.2869542869213095</v>
          </cell>
        </row>
        <row r="23">
          <cell r="B23">
            <v>17.970602988173376</v>
          </cell>
        </row>
      </sheetData>
      <sheetData sheetId="32">
        <row r="6">
          <cell r="B6">
            <v>13290.222461944355</v>
          </cell>
        </row>
        <row r="8">
          <cell r="B8">
            <v>13132.454983125592</v>
          </cell>
        </row>
        <row r="9">
          <cell r="B9">
            <v>14593.136249515599</v>
          </cell>
        </row>
        <row r="10">
          <cell r="B10">
            <v>13219.950292329984</v>
          </cell>
        </row>
        <row r="12">
          <cell r="B12">
            <v>12111.857061826244</v>
          </cell>
        </row>
      </sheetData>
      <sheetData sheetId="33">
        <row r="5">
          <cell r="F5">
            <v>6929.1944908589039</v>
          </cell>
        </row>
      </sheetData>
      <sheetData sheetId="34"/>
      <sheetData sheetId="35"/>
      <sheetData sheetId="36"/>
      <sheetData sheetId="37"/>
      <sheetData sheetId="38"/>
      <sheetData sheetId="39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" xr10:uid="{E9674DDD-7A5C-4A98-BC0A-91A4312C2283}" sourceName="Nośniki energii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energii1" xr10:uid="{6DA68F86-C46A-470B-85B0-3149C91BD8BC}" sourceName="Nośnik energii">
  <extLst>
    <x:ext xmlns:x15="http://schemas.microsoft.com/office/spreadsheetml/2010/11/main" uri="{2F2917AC-EB37-4324-AD4E-5DD8C200BD13}">
      <x15:tableSlicerCache tableId="12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Grupa_gospodarstw_domowych1" xr10:uid="{EA8C83F7-D117-4D51-9B8C-41788E6E2DE4}" sourceName="Grupa gospodarstw domowych">
  <extLst>
    <x:ext xmlns:x15="http://schemas.microsoft.com/office/spreadsheetml/2010/11/main" uri="{2F2917AC-EB37-4324-AD4E-5DD8C200BD13}">
      <x15:tableSlicerCache tableId="12" column="2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_miary2" xr10:uid="{6747FF91-2A45-4237-A236-F2F8EA4EC8FC}" sourceName="Jednostka miary">
  <extLst>
    <x:ext xmlns:x15="http://schemas.microsoft.com/office/spreadsheetml/2010/11/main" uri="{2F2917AC-EB37-4324-AD4E-5DD8C200BD13}">
      <x15:tableSlicerCache tableId="12" column="3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ierunek" xr10:uid="{3B40E3EB-EA6B-4AB5-9566-7B32D64E4013}" sourceName="Kierunek">
  <extLst>
    <x:ext xmlns:x15="http://schemas.microsoft.com/office/spreadsheetml/2010/11/main" uri="{2F2917AC-EB37-4324-AD4E-5DD8C200BD13}">
      <x15:tableSlicerCache tableId="33" column="1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energii3" xr10:uid="{49FAA6F2-E026-4BDC-86C6-C30DF0683D04}" sourceName="Nośnik energii">
  <extLst>
    <x:ext xmlns:x15="http://schemas.microsoft.com/office/spreadsheetml/2010/11/main" uri="{2F2917AC-EB37-4324-AD4E-5DD8C200BD13}">
      <x15:tableSlicerCache tableId="33" column="2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2" xr10:uid="{6E31DFEA-D0E8-41C6-9ABE-846A1E3DDE74}" sourceName="Nośniki energii">
  <extLst>
    <x:ext xmlns:x15="http://schemas.microsoft.com/office/spreadsheetml/2010/11/main" uri="{2F2917AC-EB37-4324-AD4E-5DD8C200BD13}">
      <x15:tableSlicerCache tableId="36" column="1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0E5A2926-B357-4EC6-818F-FB47C102DD3D}" sourceName="Rok">
  <extLst>
    <x:ext xmlns:x15="http://schemas.microsoft.com/office/spreadsheetml/2010/11/main" uri="{2F2917AC-EB37-4324-AD4E-5DD8C200BD13}">
      <x15:tableSlicerCache tableId="36" column="2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3" xr10:uid="{E040936F-4C11-4229-B8C7-5987EE79634A}" sourceName="Nośniki energii">
  <extLst>
    <x:ext xmlns:x15="http://schemas.microsoft.com/office/spreadsheetml/2010/11/main" uri="{2F2917AC-EB37-4324-AD4E-5DD8C200BD13}">
      <x15:tableSlicerCache tableId="40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olumna1" xr10:uid="{C62AE5ED-C3F4-425A-9AF9-69CC3B51BAF8}" sourceName="Nośnik energii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1" xr10:uid="{B54AF001-4791-441D-B1C3-4FD58D5F0054}" sourceName="Nośniki energii">
  <extLst>
    <x:ext xmlns:x15="http://schemas.microsoft.com/office/spreadsheetml/2010/11/main" uri="{2F2917AC-EB37-4324-AD4E-5DD8C200BD13}">
      <x15:tableSlicerCache tableId="9" column="2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_miary" xr10:uid="{F4F86FFB-6300-447C-868D-F593EC59A1E5}" sourceName="Jednostka miary">
  <extLst>
    <x:ext xmlns:x15="http://schemas.microsoft.com/office/spreadsheetml/2010/11/main" uri="{2F2917AC-EB37-4324-AD4E-5DD8C200BD13}">
      <x15:tableSlicerCache tableId="9" column="3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Zmienna" xr10:uid="{DC67D347-5AD3-4378-AFFF-35BD6CA0BC26}" sourceName="Zmienna">
  <extLst>
    <x:ext xmlns:x15="http://schemas.microsoft.com/office/spreadsheetml/2010/11/main" uri="{2F2917AC-EB37-4324-AD4E-5DD8C200BD13}">
      <x15:tableSlicerCache tableId="9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Zmienna1" xr10:uid="{D28FD212-D204-4B2E-ACC1-1263B99E3A36}" sourceName="Zmienna">
  <extLst>
    <x:ext xmlns:x15="http://schemas.microsoft.com/office/spreadsheetml/2010/11/main" uri="{2F2917AC-EB37-4324-AD4E-5DD8C200BD13}">
      <x15:tableSlicerCache tableId="22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energii" xr10:uid="{6A78D597-EBA0-4AD6-85D0-A8050BEFA1CB}" sourceName="Nośnik energii">
  <extLst>
    <x:ext xmlns:x15="http://schemas.microsoft.com/office/spreadsheetml/2010/11/main" uri="{2F2917AC-EB37-4324-AD4E-5DD8C200BD13}">
      <x15:tableSlicerCache tableId="22" column="2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Grupa_gospodarstw_domowych" xr10:uid="{CA80513E-3EB7-43A9-97EF-AF22971598F1}" sourceName="Grupa gospodarstw domowych">
  <extLst>
    <x:ext xmlns:x15="http://schemas.microsoft.com/office/spreadsheetml/2010/11/main" uri="{2F2917AC-EB37-4324-AD4E-5DD8C200BD13}">
      <x15:tableSlicerCache tableId="22" column="3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_miary1" xr10:uid="{89C4EDDC-5BC7-4D3F-AAD6-80E318172043}" sourceName="Jednostka miary">
  <extLst>
    <x:ext xmlns:x15="http://schemas.microsoft.com/office/spreadsheetml/2010/11/main" uri="{2F2917AC-EB37-4324-AD4E-5DD8C200BD13}">
      <x15:tableSlicerCache tableId="22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ośniki energii 7" xr10:uid="{CEDD94C3-0579-4992-BFD4-33CF6BC696C1}" cache="Fragmentator_Nośniki_energii" caption="Nośniki energii" style="SlicerStyleDark6" rowHeight="234950"/>
  <slicer name="Kolumna1 1" xr10:uid="{91F7DA5C-CD7D-4B42-BAAB-944AAE88276D}" cache="Fragmentator_Kolumna1" caption="Nośnik energii" style="SlicerStyleDark6" rowHeight="234950"/>
  <slicer name="Nośniki energii 2" xr10:uid="{5564936D-DEF6-4922-90BA-8A0FEEEDE42C}" cache="Fragmentator_Nośniki_energii1" caption="Nośniki energii" style="SlicerStyleDark6" rowHeight="234950"/>
  <slicer name="Jednostka miary 1" xr10:uid="{C6BCA9BD-6DA1-4FD5-8E21-19BB6E138EB1}" cache="Fragmentator_Jednostka_miary" caption="Jednostka miary" style="SlicerStyleDark6" rowHeight="234950"/>
  <slicer name="Zmienna 1" xr10:uid="{671F3EB9-0E26-4787-8E71-AA308287D7F8}" cache="Fragmentator_Zmienna" caption="Zmienna" columnCount="3" style="SlicerStyleDark1" rowHeight="234950"/>
  <slicer name="Zmienna 3" xr10:uid="{F5E53026-2427-4407-940F-2A5BD99F8B45}" cache="Fragmentator_Zmienna1" caption="Zmienna" columnCount="2" style="SlicerStyleDark1" rowHeight="234950"/>
  <slicer name="Nośnik energii 1" xr10:uid="{1B763C3C-4740-43A5-B4AC-34F6660988B2}" cache="Fragmentator_Nośnik_energii" caption="Nośnik energii" style="SlicerStyleDark6" rowHeight="234950"/>
  <slicer name="Grupa gospodarstw domowych 1" xr10:uid="{F2FF35C9-8BF6-4BA4-885F-49F484CBC8B5}" cache="Fragmentator_Grupa_gospodarstw_domowych" caption="Grupa gospodarstw domowych" style="SlicerStyleDark2" rowHeight="234950"/>
  <slicer name="Jednostka miary 3" xr10:uid="{88344FF1-7399-4AAD-9CF0-5793C562664B}" cache="Fragmentator_Jednostka_miary1" caption="Jednostka miary" style="SlicerStyleDark6" rowHeight="234950"/>
  <slicer name="Nośnik energii 3" xr10:uid="{63B31A97-3E4A-477A-A098-5A259FEF9B31}" cache="Fragmentator_Nośnik_energii1" caption="Nośnik energii" style="SlicerStyleDark6" rowHeight="234950"/>
  <slicer name="Grupa gospodarstw domowych 3" xr10:uid="{9ABB23E8-E706-4512-89A0-EF7466A3CE71}" cache="Fragmentator_Grupa_gospodarstw_domowych1" caption="Grupa gospodarstw domowych" style="SlicerStyleDark2" rowHeight="234950"/>
  <slicer name="Jednostka miary 5" xr10:uid="{DB1462A0-DB5E-484C-AC69-9FD0AFBAF5D7}" cache="Fragmentator_Jednostka_miary2" caption="Jednostka miary" style="SlicerStyleDark6" rowHeight="234950"/>
  <slicer name="Kierunek 2" xr10:uid="{D4E58CC6-AAF3-404E-8610-014DEF7EB913}" cache="Fragmentator_Kierunek" caption="Kierunek" style="SlicerStyleDark4" rowHeight="234950"/>
  <slicer name="Nośnik energii 6" xr10:uid="{C64CDE41-256B-4EBA-92B8-9920768EB68F}" cache="Fragmentator_Nośnik_energii3" caption="Nośnik energii" columnCount="2" style="SlicerStyleDark6" rowHeight="234950"/>
  <slicer name="Nośniki energii 6" xr10:uid="{4007D656-E099-42FC-B35E-C8373B28D68C}" cache="Fragmentator_Nośniki_energii2" caption="Nośniki energii" style="SlicerStyleDark6" rowHeight="234950"/>
  <slicer name="Rok 1" xr10:uid="{FA801ABD-81CB-453B-B096-5CAD08281197}" cache="Fragmentator_Rok" caption="Rok" columnCount="7" style="SlicerStyleDark1" rowHeight="234950"/>
  <slicer name="Nośniki energii 5" xr10:uid="{DAAB249B-0A3A-4C37-B00A-82DA3B1409B3}" cache="Fragmentator_Nośniki_energii3" caption="Nośniki energii" style="SlicerStyleDark6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80D384-EDDA-48C2-96A8-6AC6F7B12201}" name="Tabela1" displayName="Tabela1" ref="A3:B20" totalsRowShown="0" headerRowDxfId="274" tableBorderDxfId="273" headerRowCellStyle="Normalny 3">
  <autoFilter ref="A3:B20" xr:uid="{9F80D384-EDDA-48C2-96A8-6AC6F7B12201}"/>
  <tableColumns count="2">
    <tableColumn id="1" xr3:uid="{93699625-0C89-4209-B523-47163040C20B}" name="Województwo" dataDxfId="272" dataCellStyle="Normalny 3"/>
    <tableColumn id="2" xr3:uid="{0E774703-8440-4682-B49A-ACAF6D9D4AA8}" name="Krajowa populacja gospodarstw domowych_x000a_stan na dzień: 31.03.20221)" dataDxfId="27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95BF902-3D9C-4145-9337-0D4CE7706A33}" name="Tabela11" displayName="Tabela11" ref="A3:I16" totalsRowShown="0" headerRowDxfId="201" dataDxfId="200" headerRowCellStyle="Normalny 2" dataCellStyle="Normalny 2">
  <autoFilter ref="A3:I16" xr:uid="{F95BF902-3D9C-4145-9337-0D4CE7706A33}"/>
  <tableColumns count="9">
    <tableColumn id="1" xr3:uid="{E4C53E17-F082-4A61-8845-8B520DA51269}" name="Nośnik energii" dataDxfId="199" dataCellStyle="Normalny 2"/>
    <tableColumn id="2" xr3:uid="{7FB15F04-42B2-4FA0-90DF-3C17C495497A}" name="Grupa gospodarstw domowych" dataDxfId="198" dataCellStyle="Normalny 2"/>
    <tableColumn id="3" xr3:uid="{47D64AC0-8C76-4981-9E37-8CABA029C983}" name="jm" dataDxfId="197" dataCellStyle="Normalny 2"/>
    <tableColumn id="4" xr3:uid="{702B1F2B-FF02-431F-B3A9-CE75D399472E}" name="Średnia arytmetyczna" dataDxfId="196" dataCellStyle="Normalny 2"/>
    <tableColumn id="5" xr3:uid="{752BCF7A-AB40-4722-848F-2129E1A8B3DD}" name="Pierwszy decyl" dataDxfId="195" dataCellStyle="Normalny 2"/>
    <tableColumn id="6" xr3:uid="{BFFFD0CE-63BD-42E1-9A34-91D2A7370C48}" name="Pierwszy kwartyl" dataDxfId="194" dataCellStyle="Normalny 2"/>
    <tableColumn id="7" xr3:uid="{BE27F220-60B6-45A7-B87F-2A76E5AE90A1}" name="Mediana" dataDxfId="193" dataCellStyle="Normalny 2"/>
    <tableColumn id="8" xr3:uid="{CCB93920-5398-4BF6-BC9B-89947B4090D2}" name="Trzeci kwartyl" dataDxfId="192" dataCellStyle="Normalny 2"/>
    <tableColumn id="9" xr3:uid="{34CE5A47-1210-4005-99C8-B4E66E4CEBB1}" name="Dziewiąty decyl" dataDxfId="191" dataCellStyle="Normalny 2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F7C573F-F921-4786-98A3-EE1DF0A35A6B}" name="Tabela22" displayName="Tabela22" ref="A4:J41" totalsRowShown="0" headerRowDxfId="190" dataDxfId="189" headerRowCellStyle="Normalny 2">
  <autoFilter ref="A4:J41" xr:uid="{2F7C573F-F921-4786-98A3-EE1DF0A35A6B}">
    <filterColumn colId="0">
      <filters>
        <filter val="Wartość"/>
      </filters>
    </filterColumn>
    <filterColumn colId="1">
      <filters>
        <filter val="Energia elektryczna"/>
      </filters>
    </filterColumn>
    <filterColumn colId="3">
      <filters>
        <filter val="zł/m2"/>
      </filters>
    </filterColumn>
  </autoFilter>
  <tableColumns count="10">
    <tableColumn id="1" xr3:uid="{F1FB73F2-E58F-4A26-9FB4-D8DE585C6F81}" name="Zmienna" dataDxfId="188"/>
    <tableColumn id="2" xr3:uid="{6E113BE6-EC8D-41C7-9533-D9C9F0A19B47}" name="Nośnik energii" dataDxfId="187"/>
    <tableColumn id="3" xr3:uid="{6885CF8B-5E9B-40CB-BFE3-39BB7416B8CE}" name="Grupa gospodarstw domowych" dataDxfId="186"/>
    <tableColumn id="4" xr3:uid="{3DD7A868-79BA-4708-9284-316114F25903}" name="Jednostka miary" dataDxfId="185"/>
    <tableColumn id="5" xr3:uid="{4BA50B63-2B55-4163-8CC4-333F529E3565}" name="Średnia arytmetyczna" dataDxfId="184"/>
    <tableColumn id="6" xr3:uid="{C19FF319-9C4F-44D0-A166-1EA59F865FA8}" name="Pierwszy decyl" dataDxfId="183"/>
    <tableColumn id="7" xr3:uid="{1F630DC9-0012-4179-9540-4B1E9186A3ED}" name="Pierwszy kwartyl" dataDxfId="182"/>
    <tableColumn id="8" xr3:uid="{0DF9AAC8-0C46-41E3-BD76-1663B0D0AA12}" name="Mediana" dataDxfId="181"/>
    <tableColumn id="9" xr3:uid="{E66631DE-B071-4D99-962A-050B12CBF57E}" name="Trzeci kwartyl" dataDxfId="180"/>
    <tableColumn id="10" xr3:uid="{BC74D64C-7A7A-4801-9132-98BE14F533AD}" name="Dziewiąty decyl" dataDxfId="179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95BCED7-4871-49B9-8FCA-9FF59B70B87B}" name="Tabela12" displayName="Tabela12" ref="A3:I27" totalsRowShown="0" headerRowDxfId="178" dataDxfId="177" headerRowCellStyle="Normalny 2" dataCellStyle="Normalny_Tablica 27">
  <autoFilter ref="A3:I27" xr:uid="{D95BCED7-4871-49B9-8FCA-9FF59B70B87B}">
    <filterColumn colId="0">
      <filters>
        <filter val="Energia elektryczna"/>
      </filters>
    </filterColumn>
    <filterColumn colId="2">
      <filters>
        <filter val="GJ/osoba"/>
      </filters>
    </filterColumn>
  </autoFilter>
  <tableColumns count="9">
    <tableColumn id="1" xr3:uid="{9BEBED53-6BBB-4EC9-92B2-985C34D4F01A}" name="Nośnik energii" dataDxfId="176" dataCellStyle="Normalny 2"/>
    <tableColumn id="2" xr3:uid="{9C80DEF4-A565-4EF2-9147-26AC5B9AAC15}" name="Grupa gospodarstw domowych" dataDxfId="175" dataCellStyle="Normalny 2"/>
    <tableColumn id="3" xr3:uid="{7DEFB1D8-6584-4E6F-92E2-0DA4F93902DD}" name="Jednostka miary" dataDxfId="174" dataCellStyle="Normalny 2"/>
    <tableColumn id="4" xr3:uid="{9D2A5537-2B1B-4CC6-A443-754CD5F79446}" name="Średnia arytmetyczna" dataDxfId="173" dataCellStyle="Normalny_Tablica 27"/>
    <tableColumn id="5" xr3:uid="{A1CEC683-35E4-4128-A734-7CE1CCDB9789}" name="Pierwszy decyl" dataDxfId="172" dataCellStyle="Normalny_Tablica 27"/>
    <tableColumn id="6" xr3:uid="{EAFE1412-5450-40C5-980B-0AB568BE53AC}" name="Pierwszy kwartyl" dataDxfId="171" dataCellStyle="Normalny_Tablica 27"/>
    <tableColumn id="7" xr3:uid="{96BFBD65-73FE-4C94-BBD5-6E851A550DCB}" name="Mediana" dataDxfId="170" dataCellStyle="Normalny_Tablica 27"/>
    <tableColumn id="8" xr3:uid="{1FCB6633-F293-4E75-8B92-F8852CE65BBE}" name="Trzeci kwartyl" dataDxfId="169" dataCellStyle="Normalny_Tablica 27"/>
    <tableColumn id="9" xr3:uid="{CDDE09BE-2A17-4A77-B213-966235C7E549}" name="Dziewiąty decyl" dataDxfId="168" dataCellStyle="Normalny_Tablica 27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B95C732-E3D9-495A-AA30-832C65E104D7}" name="Tabela42" displayName="Tabela42" ref="B37:P45" totalsRowShown="0" headerRowDxfId="167" dataDxfId="166" headerRowCellStyle="Normalny_Tablica 6" dataCellStyle="Normalny_Tablica 6">
  <autoFilter ref="B37:P45" xr:uid="{CB95C732-E3D9-495A-AA30-832C65E104D7}"/>
  <tableColumns count="15">
    <tableColumn id="1" xr3:uid="{03F4DF5D-D576-4789-A1DC-4722BD651D36}" name="Rok" dataDxfId="165" dataCellStyle="Normalny_Tablica 6"/>
    <tableColumn id="2" xr3:uid="{151B82C5-BE50-4FA0-9D50-B2F28E8AFD01}" name="Energia elektryczna  (GWh)" dataDxfId="164" dataCellStyle="Normalny_Tablica 6"/>
    <tableColumn id="3" xr3:uid="{F8EBA4EF-2DD8-4026-9563-EC0FE7C43534}" name="Ciepło z sieci  (TJ)" dataDxfId="163" dataCellStyle="Normalny_Tablica 6"/>
    <tableColumn id="4" xr3:uid="{B527AACA-0E3A-4440-A54E-74D88678AAFA}" name="Ciepła woda z sieci  (mln m3)" dataDxfId="162" dataCellStyle="Normalny_Tablica 6"/>
    <tableColumn id="5" xr3:uid="{9C5BCEAB-A41B-4F3A-9803-E7E232DAFF6B}" name="Gaz ziemny (GWh)" dataDxfId="161" dataCellStyle="Normalny_Tablica 6"/>
    <tableColumn id="6" xr3:uid="{B4E3FA20-125A-496C-808C-495B7FA3638D}" name="Gaz ciekły do celów domowych  (tys. t)" dataDxfId="160" dataCellStyle="Normalny_Tablica 6"/>
    <tableColumn id="7" xr3:uid="{62D1570F-6F91-4B0C-B1D2-3CA257DF5C9F}" name="Olej opałowy  (tys. t)" dataDxfId="159" dataCellStyle="Normalny_Tablica 6"/>
    <tableColumn id="8" xr3:uid="{2B8F06D8-3531-4712-BBF2-FE1D2CE68B87}" name="Węgiel kamienny  (tys. t)" dataDxfId="158" dataCellStyle="Normalny_Tablica 6"/>
    <tableColumn id="9" xr3:uid="{0DAB0F66-073D-4240-AC66-89BC1F28F299}" name="Węgiel brunatny  (tys. t)" dataDxfId="157" dataCellStyle="Normalny_Tablica 6"/>
    <tableColumn id="10" xr3:uid="{AB3EA0AD-8FFC-4964-9F27-EDD97EECD2C7}" name="Koks  (tys. t)" dataDxfId="156" dataCellStyle="Normalny_Tablica 6"/>
    <tableColumn id="11" xr3:uid="{F6F26E10-B227-4FA8-B75E-63C421114BB0}" name="Drewno opałowe  (tys. m3)" dataDxfId="155" dataCellStyle="Normalny_Tablica 6"/>
    <tableColumn id="12" xr3:uid="{0A8C2257-5C74-416D-921C-E0370687EB79}" name="Inne rodzaje biomasy (tys. m3)" dataDxfId="154" dataCellStyle="Normalny_Tablica 6"/>
    <tableColumn id="13" xr3:uid="{FFD1DCAE-38C2-4B7D-AFD9-6500E05FC307}" name="Benzyna  (tys. t)" dataDxfId="153" dataCellStyle="Normalny_Tablica 6"/>
    <tableColumn id="14" xr3:uid="{0C5975FA-A274-45EC-BDF8-5816181B3139}" name="Gaz ciekły jako paliwo silnikowe (tys. t)" dataDxfId="152" dataCellStyle="Normalny_Tablica 6"/>
    <tableColumn id="15" xr3:uid="{A914F700-2F18-4AA8-A1F9-EE315825D1A3}" name="Olej napędowy  (tys. t)" dataDxfId="151" dataCellStyle="Normalny_Tablica 6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75BA393-A078-44D7-8D9A-5BBF5F1B41AA}" name="Tabela14" displayName="Tabela14" ref="A3:E31" totalsRowShown="0" headerRowDxfId="150" headerRowCellStyle="Normalny 4 2">
  <autoFilter ref="A3:E31" xr:uid="{075BA393-A078-44D7-8D9A-5BBF5F1B41AA}"/>
  <tableColumns count="5">
    <tableColumn id="1" xr3:uid="{3803559C-2F33-478D-BFAE-88C48128DF4A}" name="Kraj" dataDxfId="149" dataCellStyle="Normalny 4 2"/>
    <tableColumn id="2" xr3:uid="{293C1FDC-781E-41AC-9DDE-54B8CFDCE690}" name="Zużycie krajowe energii (TJ)" dataDxfId="148" dataCellStyle="Normalny 4 2"/>
    <tableColumn id="3" xr3:uid="{E7B93E94-B3F6-4883-B579-D9C110FD84EC}" name="Zużycie energii w gospodarstwach domowych (TJ)" dataDxfId="147" dataCellStyle="Normalny 4 2"/>
    <tableColumn id="4" xr3:uid="{6F8A0C45-9215-45B5-A61F-3B2040C6C4E8}" name="Zużycie energii w gospodarstwach domowych (GJ/mieszkańca)" dataDxfId="146" dataCellStyle="Normalny 4 2"/>
    <tableColumn id="5" xr3:uid="{3A5F537E-47E9-4604-BCF5-FDE9477E1286}" name="Gospodarstwa domowe w  zużyciu krajowym energii (%)" dataDxfId="145" dataCellStyle="Normalny 4 2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9AD6E43-684C-44A3-8FED-39DF847FFBF3}" name="Tabela15" displayName="Tabela15" ref="A2:AK30" totalsRowShown="0" headerRowDxfId="144" dataDxfId="143" headerRowCellStyle="Normalny_37 i 38 nowe">
  <autoFilter ref="A2:AK30" xr:uid="{C9AD6E43-684C-44A3-8FED-39DF847FFBF3}"/>
  <tableColumns count="37">
    <tableColumn id="1" xr3:uid="{B7324604-2700-4808-8736-0529DBDCC417}" name="Kraj" dataDxfId="142" dataCellStyle="Normalny_37 i 38 nowe"/>
    <tableColumn id="2" xr3:uid="{05F17067-3C1F-4E32-B95F-2CBCBB917295}" name="Ludność (tys.)" dataDxfId="141" dataCellStyle="Normalny 4 2"/>
    <tableColumn id="3" xr3:uid="{D3C94D29-53E2-4E22-91B4-E3067F374B65}" name="Ludność (%)" dataDxfId="140" dataCellStyle="Normalny 4 2"/>
    <tableColumn id="4" xr3:uid="{D9A61DD7-355D-4A68-B282-FB263C5D13EE}" name="Energia ogółem (TJ)" dataDxfId="139" dataCellStyle="Normalny 4 2"/>
    <tableColumn id="5" xr3:uid="{673CC79F-DD05-4995-A7C1-27F4DAC25522}" name="Energia ogółem (%)" dataDxfId="138" dataCellStyle="Normalny 4 2"/>
    <tableColumn id="6" xr3:uid="{B0BA691D-4159-4E00-A832-BBB90A77B8C7}" name="Energia elektryczna (TJ)" dataDxfId="137" dataCellStyle="Normalny 4 2"/>
    <tableColumn id="7" xr3:uid="{75CD3CCE-4B9C-46C0-A337-717217C8AC22}" name="Energia elektryczna (%)" dataDxfId="136" dataCellStyle="Normalny 4 2"/>
    <tableColumn id="8" xr3:uid="{977E947E-0D8F-4DF7-8489-A08472BFA89B}" name="Cieplo z sieci (TJ)" dataDxfId="135" dataCellStyle="Normalny 4 2"/>
    <tableColumn id="9" xr3:uid="{4E7CC30D-FE6E-4A14-A424-84FEF994B993}" name="Cieplo z sieci (%)" dataDxfId="134" dataCellStyle="Normalny 4 2"/>
    <tableColumn id="10" xr3:uid="{DDFC0E3C-0119-4837-BFDD-1B2E148691A9}" name="Gaz ziemny (TJ)" dataDxfId="133" dataCellStyle="Normalny 4 2"/>
    <tableColumn id="11" xr3:uid="{2E84DC70-7FDE-440B-AF68-323333307563}" name="Gaz ziemny (%)" dataDxfId="132" dataCellStyle="Normalny 4 2"/>
    <tableColumn id="12" xr3:uid="{044D136D-DF88-47DD-A598-4C631782804D}" name="Gaz ciekły LPG (TJ)" dataDxfId="131" dataCellStyle="Normalny 4 2"/>
    <tableColumn id="13" xr3:uid="{0667BF62-8E81-4986-8A92-F444518BBE11}" name="Gaz ciekły           LPG (%)" dataDxfId="130" dataCellStyle="Normalny 4 2"/>
    <tableColumn id="14" xr3:uid="{C7E7D63D-D6F0-4FAE-97C1-FFC8D37759CB}" name="Lekki olej opałowy (TJ)" dataDxfId="129" dataCellStyle="Normalny 4 2"/>
    <tableColumn id="15" xr3:uid="{456F1F3D-46F6-417A-9F00-B0561100C3DF}" name="Lekki olej opałowy (%)" dataDxfId="128" dataCellStyle="Normalny 4 2"/>
    <tableColumn id="16" xr3:uid="{330173BC-40B7-4A55-B6C7-077E0F0F544D}" name="Węgiel kamienny (TJ)" dataDxfId="127" dataCellStyle="Normalny 4 2"/>
    <tableColumn id="17" xr3:uid="{0232C828-1030-4B6A-88D6-960DEF2AC4B7}" name="Węgiel kamienny (%)" dataDxfId="126" dataCellStyle="Normalny 4 2"/>
    <tableColumn id="18" xr3:uid="{1FC10C15-E816-4E61-95F8-9B4E665E052B}" name="Węgiel brunatny (TJ)" dataDxfId="125"/>
    <tableColumn id="19" xr3:uid="{714B50C9-6273-49B3-A380-860522EA46C2}" name="Węgiel brunatny (%)" dataDxfId="124" dataCellStyle="Normalny 4 2"/>
    <tableColumn id="20" xr3:uid="{2B717755-9ADB-49B7-A5B0-82B5886D2963}" name="Koks (TJ)" dataDxfId="123"/>
    <tableColumn id="21" xr3:uid="{8CBEAB99-715D-4296-9655-EF44D67A3E1E}" name="Koks (%)" dataDxfId="122" dataCellStyle="Normalny 4 2"/>
    <tableColumn id="22" xr3:uid="{85708C5B-78FE-4494-B85D-04AD66520F03}" name="Biomasa stała (TJ)" dataDxfId="121" dataCellStyle="Normalny 4 2"/>
    <tableColumn id="23" xr3:uid="{BFBA4179-272E-49E8-9381-7295C3029A6E}" name="Biomasa stała (%)" dataDxfId="120" dataCellStyle="Normalny 4 2"/>
    <tableColumn id="24" xr3:uid="{ABEEA5DB-B45A-4898-8495-932D0D9A2C05}" name="Inne rodzaje biomasy (TJ)" dataDxfId="119" dataCellStyle="Normalny 4 2"/>
    <tableColumn id="25" xr3:uid="{B2649533-937E-4B4B-9A75-B4F3DC894375}" name="Inne rodzaje biomasy (%)" dataDxfId="118" dataCellStyle="Normalny 4 2"/>
    <tableColumn id="26" xr3:uid="{BAD0B72D-5222-4B8D-AF73-42E0F54080F9}" name="Energia słoneczna (TJ)" dataDxfId="117" dataCellStyle="Normalny 4 2"/>
    <tableColumn id="27" xr3:uid="{4B7D09D1-09A3-425F-98B8-7B5896FB74F7}" name="Energia słoneczna (%)" dataDxfId="116" dataCellStyle="Normalny 4 2"/>
    <tableColumn id="28" xr3:uid="{A0244DE4-2427-4511-9218-75D8E0756C49}" name="Energia geotermalna (TJ)" dataDxfId="115"/>
    <tableColumn id="29" xr3:uid="{5241A9C2-D441-4D31-80D8-9B016144E1A7}" name="Energia geotermalna (%)" dataDxfId="114" dataCellStyle="Normalny 4 2"/>
    <tableColumn id="30" xr3:uid="{E8737754-A303-4D4D-A461-E32F14130517}" name="Ciepło otoczenia (pompy ciepła) (TJ)" dataDxfId="113" dataCellStyle="Normalny 4 2"/>
    <tableColumn id="31" xr3:uid="{DA19C1F2-8FD9-44B3-8498-80F7B14ACA02}" name="Ciepło otoczenia (pompy ciepła) (%)" dataDxfId="112" dataCellStyle="Normalny 4 2"/>
    <tableColumn id="32" xr3:uid="{AAF6A25B-4125-4B2C-9CF4-14CEDEB83A78}" name="Inne paliwa ciekłe (TJ)" dataDxfId="111"/>
    <tableColumn id="33" xr3:uid="{17D4E428-D0FD-460A-B8A5-1424290089DB}" name="Inne paliwa ciekłe (%)" dataDxfId="110" dataCellStyle="Normalny 4 2"/>
    <tableColumn id="34" xr3:uid="{D2A5D8A6-35AA-4D7F-9594-47F7D0E4F06F}" name="Inne paliwa stałe (TJ)" dataDxfId="109"/>
    <tableColumn id="35" xr3:uid="{C356EA54-BBF1-4B95-93CA-7D36EA8CCDA7}" name="Inne paliwa stałe (%)" dataDxfId="108" dataCellStyle="Normalny 4 2"/>
    <tableColumn id="36" xr3:uid="{9E05DA86-4BFC-4C33-8F73-252DEEF315BF}" name="Energia odnawialna (TJ)" dataDxfId="107" dataCellStyle="Normalny 4 2"/>
    <tableColumn id="37" xr3:uid="{D75B03F0-72D9-4AE3-8732-87EA9B2EFA03}" name="Energia odnawialna (%)" dataDxfId="106" dataCellStyle="Normalny 4 2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1E7F815-FB3B-4033-82D5-C50929A1B5A2}" name="Tabela16" displayName="Tabela16" ref="A8:AH36" totalsRowShown="0" headerRowDxfId="105" tableBorderDxfId="104" headerRowCellStyle="Normalny_37 i 38 nowe">
  <autoFilter ref="A8:AH36" xr:uid="{01E7F815-FB3B-4033-82D5-C50929A1B5A2}"/>
  <tableColumns count="34">
    <tableColumn id="1" xr3:uid="{A19B0061-07E2-4EC0-A2EB-53842074188A}" name="Kraj" dataDxfId="103" dataCellStyle="Normalny_37 i 38 nowe"/>
    <tableColumn id="2" xr3:uid="{DA5B05C1-57FD-4C17-BDA4-B51D464AF763}" name="Energia ogółem (GJ/mieszkańca)" dataDxfId="102" dataCellStyle="Normalny_37 i 38 nowe"/>
    <tableColumn id="3" xr3:uid="{4A6D0142-9F43-4D9E-85AC-6F318978E827}" name="Energia elektryczna (GJ/mieszkańca)" dataDxfId="101" dataCellStyle="Normalny_37 i 38 nowe"/>
    <tableColumn id="4" xr3:uid="{F3EAAA4A-AC0C-40B2-B636-254307AA2612}" name="Energia elektryczna (%)" dataDxfId="100" dataCellStyle="Normalny_37 i 38 nowe"/>
    <tableColumn id="5" xr3:uid="{3D3C4AA0-4036-4E8E-96FC-623F61F819EC}" name="Ciepło z sieci (GJ/mieszkańca)" dataDxfId="99" dataCellStyle="Normalny_37 i 38 nowe"/>
    <tableColumn id="6" xr3:uid="{0E27602D-7AA8-4AE1-A5F3-4E3462EF0208}" name="Ciepło z sieci (%)" dataDxfId="98" dataCellStyle="Normalny_37 i 38 nowe"/>
    <tableColumn id="7" xr3:uid="{0BC3AA89-1555-4492-AE16-B9FAA179CF96}" name="Gaz ziemny (GJ/mieszkańca)" dataDxfId="97" dataCellStyle="Normalny_37 i 38 nowe"/>
    <tableColumn id="8" xr3:uid="{1E4F2980-5D8C-42F2-B4DD-896060EF003D}" name="Gaz ziemny (%)" dataDxfId="96" dataCellStyle="Normalny_37 i 38 nowe"/>
    <tableColumn id="9" xr3:uid="{FED45020-3339-4DB9-BD44-959CD652CF22}" name="Gaz ciekły LPG (GJ/mieszkańca)" dataDxfId="95" dataCellStyle="Normalny_37 i 38 nowe"/>
    <tableColumn id="10" xr3:uid="{23FE89C3-F6FB-452F-BB56-6E2C3B7D38DB}" name="Gaz ciekły LPG (%)" dataDxfId="94" dataCellStyle="Normalny_37 i 38 nowe"/>
    <tableColumn id="11" xr3:uid="{DAB5F72F-3E43-4FA7-9C08-1B4DFB117FD8}" name="Lekki olej opałowy (GJ/mieszkańca)" dataDxfId="93" dataCellStyle="Normalny_37 i 38 nowe"/>
    <tableColumn id="12" xr3:uid="{A41AEB2E-F0CE-49F5-85C1-4252B02F8952}" name="Lekki olej opałowy (%)" dataDxfId="92" dataCellStyle="Normalny_37 i 38 nowe"/>
    <tableColumn id="13" xr3:uid="{A347F0D4-916A-4CD5-95B2-E0873C34C56A}" name="Węgiel kamienny (GJ/mieszkańca)" dataDxfId="91" dataCellStyle="Normalny_37 i 38 nowe"/>
    <tableColumn id="14" xr3:uid="{2EA1C545-0E86-409C-A667-CA639EFEE700}" name="Węgiel kamienny (%)" dataDxfId="90" dataCellStyle="Normalny_37 i 38 nowe"/>
    <tableColumn id="15" xr3:uid="{6EEAB84D-DD13-4283-B524-CDCC67932E48}" name="Węgiel brunatny (GJ/mieszkańca)" dataDxfId="89"/>
    <tableColumn id="16" xr3:uid="{26B5FCA6-66F9-4085-97B6-66DF9C62A2BC}" name="Węgiel brunatny (%)" dataDxfId="88"/>
    <tableColumn id="17" xr3:uid="{B65AC7B4-96F6-44B0-95B6-C9BFBC1B664D}" name="Koks (GJ/mieszkańca)" dataDxfId="87"/>
    <tableColumn id="18" xr3:uid="{BF33FD76-5B0F-4EB1-AB4B-B211BA05308D}" name="Koks (%)" dataDxfId="86"/>
    <tableColumn id="19" xr3:uid="{2FE89BF9-A3F6-4648-954F-7EFA9C7E1128}" name="Biomasa stała (GJ/mieszkańca)" dataDxfId="85" dataCellStyle="Normalny_37 i 38 nowe"/>
    <tableColumn id="20" xr3:uid="{0464D49A-87EE-4E1D-AB33-82A661AA8A30}" name="Biomasa stała (%)" dataDxfId="84" dataCellStyle="Normalny_37 i 38 nowe"/>
    <tableColumn id="21" xr3:uid="{0D304294-C196-4CA3-A57E-65BEFAD03F82}" name="Inne rodzaje biomasy (GJ/mieszkańca)" dataDxfId="83" dataCellStyle="Normalny_37 i 38 nowe"/>
    <tableColumn id="22" xr3:uid="{81E93A50-60AC-4FD2-B855-9AE014BC1F71}" name="Inne rodzaje biomasy (%)" dataDxfId="82" dataCellStyle="Normalny_37 i 38 nowe"/>
    <tableColumn id="23" xr3:uid="{AB759A19-A20C-4D66-8ECD-95DF7691CCDB}" name="Energia słoneczna (GJ/mieszkańca)" dataDxfId="81" dataCellStyle="Normalny_37 i 38 nowe"/>
    <tableColumn id="24" xr3:uid="{AD123D29-6F7A-4534-BEBF-0CF34490A95C}" name="Energia słoneczna (%)" dataDxfId="80" dataCellStyle="Normalny_37 i 38 nowe"/>
    <tableColumn id="25" xr3:uid="{0BC5C635-2402-4FB3-892E-E9CBA4DAEE1C}" name="Energia geotermalna (GJ/mieszkańca)" dataDxfId="79"/>
    <tableColumn id="26" xr3:uid="{CC35AF8D-F024-4FFC-87AD-0A8A8E5A1BDF}" name="Energia geotermalna (%)" dataDxfId="78"/>
    <tableColumn id="27" xr3:uid="{AFED8E56-D427-4E8D-B269-19A9BD212B44}" name="Ciepło otoczenia (pompy ciepła) (GJ/mieszkańca)" dataDxfId="77" dataCellStyle="Normalny_37 i 38 nowe"/>
    <tableColumn id="28" xr3:uid="{4DA320B9-4D9A-46E3-A004-5C34657AA4E0}" name="Ciepło otoczenia (pompy ciepła) (%)" dataDxfId="76" dataCellStyle="Normalny_37 i 38 nowe"/>
    <tableColumn id="29" xr3:uid="{16CA8893-F7F5-4D74-8C68-AC2FE996F42E}" name="Inne paliwa ciekłe (GJ/mieszkańca)"/>
    <tableColumn id="30" xr3:uid="{B1E01C8A-871A-4B07-A00C-CE723D3F21C5}" name="Inne paliwa ciekłe (%)"/>
    <tableColumn id="31" xr3:uid="{C830B919-AC6C-4014-B45D-65D3166A16FF}" name="Inne paliwa stałe (GJ/mieszkańca)" dataDxfId="75"/>
    <tableColumn id="32" xr3:uid="{78320C3E-E6D9-4C61-AA0E-C7143374856D}" name="Inne paliwa stałe (%)" dataDxfId="74"/>
    <tableColumn id="33" xr3:uid="{5B9C3922-7DDF-49B9-92B2-F14BC52B6470}" name="Energia odnawialna (GJ/mieszkańca)" dataDxfId="73" dataCellStyle="Normalny_37 i 38 nowe"/>
    <tableColumn id="34" xr3:uid="{43B69B41-F2F6-42DF-95E8-0CC174A2B3A1}" name="Energia odnawialna (%)" dataDxfId="72" dataCellStyle="Normalny_37 i 38 nowe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308F03B-F11A-409E-9CA3-A35C9232521F}" name="Tabela17" displayName="Tabela17" ref="A2:AH30" totalsRowShown="0" headerRowDxfId="71" tableBorderDxfId="70" headerRowCellStyle="Normalny_37 i 38 nowe">
  <autoFilter ref="A2:AH30" xr:uid="{7308F03B-F11A-409E-9CA3-A35C9232521F}"/>
  <tableColumns count="34">
    <tableColumn id="1" xr3:uid="{4A997131-BA4D-415F-96B6-001886AF8DD7}" name="Kraj" dataDxfId="69" dataCellStyle="Normalny_37 i 38 nowe"/>
    <tableColumn id="2" xr3:uid="{99AD3426-E288-474D-8E4D-C9EF4A790A08}" name="Energia ogółem (TJ)" dataDxfId="68" dataCellStyle="Normalny_37 i 38 nowe"/>
    <tableColumn id="3" xr3:uid="{206B4041-3140-4681-A39F-E29F28F78FBA}" name="Energia elektryczna (TJ)" dataDxfId="67" dataCellStyle="Normalny_37 i 38 nowe"/>
    <tableColumn id="4" xr3:uid="{7F897605-6E1E-4604-8B8A-3475EB49BE11}" name="Energia elektryczna (%)" dataDxfId="66" dataCellStyle="Normalny_37 i 38 nowe"/>
    <tableColumn id="5" xr3:uid="{29D89DFE-62A0-4DE9-A5B7-BF068E495B74}" name="Cieplo z sieci (TJ)" dataDxfId="65" dataCellStyle="Normalny_37 i 38 nowe"/>
    <tableColumn id="6" xr3:uid="{29BEAEE4-0D43-46FA-816F-E4418BF0E387}" name="Cieplo z sieci (%)" dataDxfId="64" dataCellStyle="Normalny_37 i 38 nowe"/>
    <tableColumn id="7" xr3:uid="{518DC599-1D7D-4F28-B977-9DB21F1DF4C8}" name="Gaz ziemny (TJ)" dataDxfId="63" dataCellStyle="Normalny_37 i 38 nowe"/>
    <tableColumn id="8" xr3:uid="{F6AA115D-666C-4FF7-AF18-1C45AC83CAFD}" name="Gaz ziemny (%)" dataDxfId="62" dataCellStyle="Normalny_37 i 38 nowe"/>
    <tableColumn id="9" xr3:uid="{FBA05AF9-7E39-4233-95DD-04A88EC70E36}" name="Gaz ciekły LPG (TJ)" dataDxfId="61" dataCellStyle="Normalny_37 i 38 nowe"/>
    <tableColumn id="10" xr3:uid="{421A40F0-90D1-4084-AE3C-9805BF638245}" name="Gaz ciekły LPG (%)" dataDxfId="60" dataCellStyle="Normalny_37 i 38 nowe"/>
    <tableColumn id="11" xr3:uid="{C8E73C02-57DA-49D0-A4B4-42D24859F715}" name="Lekki olej opałowy (TJ)" dataDxfId="59" dataCellStyle="Normalny_37 i 38 nowe"/>
    <tableColumn id="12" xr3:uid="{25E0AF7C-3BAA-4264-AA6C-C7FC13BA0547}" name="Lekki olej opałowy (%)" dataDxfId="58" dataCellStyle="Normalny_37 i 38 nowe"/>
    <tableColumn id="13" xr3:uid="{2815D726-BB4E-4FFF-9360-118855C2246D}" name="Węgiel kamienny (TJ)" dataDxfId="57" dataCellStyle="Normalny_37 i 38 nowe"/>
    <tableColumn id="14" xr3:uid="{47CA265D-012F-4A6B-8D7B-2B804E3F5315}" name="Węgiel kamienny (%)" dataDxfId="56" dataCellStyle="Normalny_37 i 38 nowe"/>
    <tableColumn id="15" xr3:uid="{1B0F0576-EE4C-424B-9203-51E22A48BBFB}" name="Węgiel brunatny (TJ)" dataDxfId="55"/>
    <tableColumn id="16" xr3:uid="{C694ACF1-D429-40D7-BC70-3DB8A06C0A1B}" name="Węgiel brunatny (%)" dataDxfId="54"/>
    <tableColumn id="17" xr3:uid="{DCAB65D7-0CA8-4D28-B6E0-0C440BB69F1B}" name="Koks (TJ)" dataDxfId="53"/>
    <tableColumn id="18" xr3:uid="{C1DF5777-5433-4FCC-9260-F1606BB188B3}" name="Koks (%)" dataDxfId="52"/>
    <tableColumn id="19" xr3:uid="{D2F8DA60-DF50-481A-A5E5-7CAE14274A8E}" name="Biomasa stała (TJ)" dataDxfId="51" dataCellStyle="Normalny_37 i 38 nowe"/>
    <tableColumn id="20" xr3:uid="{4BBF3D67-B9F3-458A-960D-F942D9F002EE}" name="Biomasa stała (%)" dataDxfId="50" dataCellStyle="Normalny_37 i 38 nowe"/>
    <tableColumn id="21" xr3:uid="{E2FEDD70-E8B5-4E2A-84A8-A7F58F4996D8}" name="Inne rodzaje biomasy (TJ)" dataDxfId="49" dataCellStyle="Normalny_37 i 38 nowe"/>
    <tableColumn id="22" xr3:uid="{F30667A7-0C73-4582-AB60-6C4100B0B531}" name="Inne rodzaje biomasy (%)" dataDxfId="48" dataCellStyle="Normalny_37 i 38 nowe"/>
    <tableColumn id="23" xr3:uid="{FE28D9DA-D33F-4CF1-90DB-2F8B9028777C}" name="Energia słoneczna (TJ)" dataDxfId="47" dataCellStyle="Normalny_37 i 38 nowe"/>
    <tableColumn id="24" xr3:uid="{81753910-DE31-404C-8552-D958A55B03AF}" name="Energia słoneczna (%)" dataDxfId="46" dataCellStyle="Normalny_37 i 38 nowe"/>
    <tableColumn id="25" xr3:uid="{8FAFBA71-A881-4F14-9A7A-4BEA0512CC97}" name="Energia geotermalna (TJ)" dataDxfId="45"/>
    <tableColumn id="26" xr3:uid="{820B883B-102E-4CB8-9521-A5E0BBC2C2EC}" name="Energia geotermalna (%)" dataDxfId="44"/>
    <tableColumn id="27" xr3:uid="{DF49FA8D-D97D-4968-9AF9-EDE003A78BC0}" name="Ciepło otoczenia (pompy ciepła) (TJ)" dataDxfId="43" dataCellStyle="Normalny_37 i 38 nowe"/>
    <tableColumn id="28" xr3:uid="{EBB9C023-A4F6-4983-85CF-44316496DE2D}" name="Ciepło otoczenia (pompy ciepła) (%)" dataDxfId="42" dataCellStyle="Normalny_37 i 38 nowe"/>
    <tableColumn id="29" xr3:uid="{5C839053-202E-4B15-B0AE-D37EFD1DBAAB}" name="Inne paliwa ciekłe (TJ)"/>
    <tableColumn id="30" xr3:uid="{E01E8DC1-662F-489E-B886-3D0C1A510E32}" name="Inne paliwa ciekłe (%)"/>
    <tableColumn id="31" xr3:uid="{A0B5B2A0-862F-4F03-9AC7-BABD912D0F05}" name="Inne paliwa stałe (TJ)" dataDxfId="41"/>
    <tableColumn id="32" xr3:uid="{A2900041-AF0C-422D-8939-9CCD78C0FDCD}" name="Inne paliwa stałe (%)" dataDxfId="40"/>
    <tableColumn id="33" xr3:uid="{E4EA9EF0-AA2B-4BE3-ABCC-07DA6CB0029E}" name="Energia odnawialna (TJ)" dataDxfId="39" dataCellStyle="Normalny_37 i 38 nowe"/>
    <tableColumn id="34" xr3:uid="{C6A94F67-6586-486A-943A-B1DCC38344E7}" name="Energia odnawialna (%)" dataDxfId="38" dataCellStyle="Normalny_37 i 38 nowe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8686B6E9-04E9-4D16-A267-4486826887EC}" name="Tabela41" displayName="Tabela41" ref="A3:D31" totalsRowShown="0" headerRowDxfId="37" dataDxfId="36">
  <autoFilter ref="A3:D31" xr:uid="{8686B6E9-04E9-4D16-A267-4486826887EC}"/>
  <tableColumns count="4">
    <tableColumn id="1" xr3:uid="{D381D320-9863-4CE1-A0B1-072A633F9E91}" name="Kraj" dataDxfId="35"/>
    <tableColumn id="2" xr3:uid="{F1A731C8-78F4-4FA3-90D6-D8F7BD435B01}" name="Ludność (tys.)" dataDxfId="34"/>
    <tableColumn id="3" xr3:uid="{01A5F348-B186-43FE-9B9B-D9CAC3EC30DA}" name="Liczba gospodarstw domowych (tys.)" dataDxfId="33"/>
    <tableColumn id="4" xr3:uid="{679255A8-B638-49DE-A310-E1E3FD52D846}" name="Średnia liczba osób w gospodarstwie domowym (tys. os./gd)" dataDxfId="32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8F2D7C69-64F7-41E0-80E4-21664164FF5B}" name="Tabela33" displayName="Tabela33" ref="A14:C49" totalsRowShown="0" headerRowDxfId="31" dataDxfId="30">
  <autoFilter ref="A14:C49" xr:uid="{8F2D7C69-64F7-41E0-80E4-21664164FF5B}">
    <filterColumn colId="1">
      <filters>
        <filter val="Energia elektryczna"/>
      </filters>
    </filterColumn>
  </autoFilter>
  <tableColumns count="3">
    <tableColumn id="1" xr3:uid="{5B2DB3AF-79B7-44EE-8B01-F0FDF8A1235A}" name="Kierunek" dataDxfId="29"/>
    <tableColumn id="2" xr3:uid="{9983F978-815B-47F2-9CAC-B2EF6059E4AA}" name="Nośnik energii" dataDxfId="28"/>
    <tableColumn id="3" xr3:uid="{14327F62-239F-4819-BD66-026FB2E973D2}" name="Ilość (TJ)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70C23D-1128-40C4-9844-1E84138C5716}" name="Tabela2" displayName="Tabela2" ref="A4:H17" totalsRowShown="0" headerRowDxfId="270" dataDxfId="269">
  <autoFilter ref="A4:H17" xr:uid="{0E70C23D-1128-40C4-9844-1E84138C5716}">
    <filterColumn colId="0">
      <filters>
        <filter val="Gaz ziemny"/>
      </filters>
    </filterColumn>
  </autoFilter>
  <tableColumns count="8">
    <tableColumn id="1" xr3:uid="{8BE648D3-2076-479D-B891-EE06CDB3D0A6}" name="Nośniki energii" dataDxfId="268"/>
    <tableColumn id="2" xr3:uid="{9AD5FB70-383D-463E-8C8D-F57DFFACF0EC}" name="w jakimkolwiek celu grzewczym (bez działalności rolniczej)" dataDxfId="267"/>
    <tableColumn id="3" xr3:uid="{51792277-AA25-4FD0-B568-140E2EC7A821}" name="do ogrzewania pomieszczeń - nośnik podstawowy" dataDxfId="266"/>
    <tableColumn id="4" xr3:uid="{1CA89037-6994-4FB7-9FF6-278CF677F3CB}" name="do ogrzewania pomieszczeń - nośnik dodatkowy używany często" dataDxfId="265"/>
    <tableColumn id="5" xr3:uid="{3D2D7FCC-B563-4D29-A088-D8EA81B29A04}" name="do ogrzewania pomieszczeń - nośnik dodatkowy używany rzadko" dataDxfId="264"/>
    <tableColumn id="6" xr3:uid="{0521843C-02D7-4B93-A9E0-D7EC87AEC0CB}" name="do ogrzewania wody" dataDxfId="263"/>
    <tableColumn id="7" xr3:uid="{43068409-1C0F-4860-9EF5-B63B3A963398}" name="do gotowania posiłków" dataDxfId="262"/>
    <tableColumn id="8" xr3:uid="{DB9BC944-1DED-48D8-8EAD-708F8641DEC2}" name="do produkcyjnej działalności rolniczej" dataDxfId="261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D8D777A-97E0-45E0-A47C-710FBA254A8D}" name="Tabela30" displayName="Tabela30" ref="A4:G10" totalsRowShown="0" headerRowDxfId="26" dataDxfId="24" headerRowBorderDxfId="25" tableBorderDxfId="23" totalsRowBorderDxfId="22" dataCellStyle="Procentowy">
  <autoFilter ref="A4:G10" xr:uid="{5D8D777A-97E0-45E0-A47C-710FBA254A8D}"/>
  <tableColumns count="7">
    <tableColumn id="1" xr3:uid="{921A2424-6E81-4E74-B56D-93CB92AE0883}" name="Nośnik energii" dataDxfId="21" dataCellStyle="NumberCellStyle"/>
    <tableColumn id="2" xr3:uid="{ABB6D3CB-B1B6-41B3-8A16-134A3D5A05A9}" name="J.m." dataDxfId="20" dataCellStyle="NumberCellStyle"/>
    <tableColumn id="3" xr3:uid="{84F4FDC6-47F3-4DA8-B0C3-D3322DCB4B5E}" name="Ogółem" dataDxfId="19" dataCellStyle="Procentowy"/>
    <tableColumn id="4" xr3:uid="{D132BD1B-7E27-4270-976A-78285A28F4AF}" name="Ogrzewanie pomieszczeń" dataDxfId="18" dataCellStyle="Procentowy"/>
    <tableColumn id="5" xr3:uid="{63043697-5D0D-4D55-9C43-B23BB209D55D}" name="Ogrzewanie wody" dataDxfId="17" dataCellStyle="Procentowy"/>
    <tableColumn id="6" xr3:uid="{34D23C1C-7519-4C08-ACE8-17E04FFD1914}" name="Gotowanie posiłków" dataDxfId="16" dataCellStyle="Procentowy"/>
    <tableColumn id="7" xr3:uid="{C5AA5002-76F4-4B81-851D-E1F1A25FC5CC}" name="Oświetlenie (razem z urządzeniami elektrycznymi)" dataDxfId="15" dataCellStyle="Procentowy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460A3DE-4363-497C-93B0-E5E9FCECC76A}" name="Tabela36" displayName="Tabela36" ref="A19:C75" totalsRowShown="0" headerRowDxfId="14" dataDxfId="13">
  <autoFilter ref="A19:C75" xr:uid="{8460A3DE-4363-497C-93B0-E5E9FCECC76A}"/>
  <tableColumns count="3">
    <tableColumn id="1" xr3:uid="{5EF493EB-BB61-44D1-B865-C654324A7650}" name="Nośniki energii" dataDxfId="12"/>
    <tableColumn id="2" xr3:uid="{7962E3D4-0D31-4620-856D-FA4EC4BC630F}" name="Rok" dataDxfId="11"/>
    <tableColumn id="3" xr3:uid="{BFECAB7F-5052-45BA-ACC0-6C067EA8EA04}" name="Wartość" dataDxfId="10"/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4B8606F4-3ECF-4FA4-89FD-8C535402326B}" name="Tabela40" displayName="Tabela40" ref="A24:F35" totalsRowShown="0" headerRowDxfId="9" dataDxfId="7" headerRowBorderDxfId="8" tableBorderDxfId="6">
  <autoFilter ref="A24:F35" xr:uid="{4B8606F4-3ECF-4FA4-89FD-8C535402326B}"/>
  <tableColumns count="6">
    <tableColumn id="1" xr3:uid="{DF433E7D-48FA-4EA4-B820-ECB1FACF88B2}" name="Nośniki energii" dataDxfId="5"/>
    <tableColumn id="2" xr3:uid="{9ED467DB-B56D-475E-8558-F628CA7246EF}" name="J.m." dataDxfId="4"/>
    <tableColumn id="3" xr3:uid="{B0E227A1-B933-4D34-BBD1-D47BEC5A5591}" name="Zużycie w gospodarstwach domowych" dataDxfId="3"/>
    <tableColumn id="4" xr3:uid="{AAD21087-5C33-4A64-9CBD-BB6DCCC9AB9E}" name="Zużycie w gospodarstwach domowych (PJ)" dataDxfId="2"/>
    <tableColumn id="5" xr3:uid="{90EAFA5E-D59C-4E01-B231-C728EDD08495}" name="Zużycie w gospodarstwach domowych (%)" dataDxfId="1"/>
    <tableColumn id="6" xr3:uid="{939E010F-5679-488C-A3BA-2CBE17695218}" name="Udział gospodarstw domowych w zużyciu krajowym (%)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92879C-A4C9-45E0-895A-3CCFB9BC5CD0}" name="Tabela3" displayName="Tabela3" ref="A4:E15" totalsRowShown="0" headerRowDxfId="260" dataDxfId="259" headerRowCellStyle="Normalny 2" dataCellStyle="Normalny 2">
  <autoFilter ref="A4:E15" xr:uid="{E092879C-A4C9-45E0-895A-3CCFB9BC5CD0}">
    <filterColumn colId="0">
      <filters>
        <filter val="Energia elektryczna"/>
      </filters>
    </filterColumn>
  </autoFilter>
  <tableColumns count="5">
    <tableColumn id="1" xr3:uid="{3669A816-28C1-4978-8F4B-AEF98C6EC4CC}" name="Nośnik energii" dataDxfId="258" dataCellStyle="Normalny 2"/>
    <tableColumn id="2" xr3:uid="{6BC2992D-51DB-4F61-B05D-109CCDE07D51}" name="GD użytkujące dany nośnik" dataDxfId="257" dataCellStyle="Normalny 2"/>
    <tableColumn id="3" xr3:uid="{F7A943E6-B237-4BEA-ADC1-688855C5437E}" name="GD, z których uzyskano informację o ilości zużycia nośnika" dataDxfId="256" dataCellStyle="Normalny 2"/>
    <tableColumn id="4" xr3:uid="{469C8B09-6972-45A9-9287-0DF25601C61A}" name="GD, z których uzyskano informację o należności za zużycie nośnika" dataDxfId="255" dataCellStyle="Normalny 2"/>
    <tableColumn id="5" xr3:uid="{AC108973-079E-440E-89EC-CFF3DBC72724}" name="GD, z których uzyskano obie informacje: o ilości i  należności" dataDxfId="254" dataCellStyle="Normalny 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A070517-317E-420C-BDE1-C9DBD2E01A06}" name="Tabela49" displayName="Tabela49" ref="A3:H24" totalsRowShown="0" headerRowDxfId="253" headerRowBorderDxfId="252" tableBorderDxfId="251" headerRowCellStyle="Normalny 2">
  <autoFilter ref="A3:H24" xr:uid="{7953FEA8-93BC-47F8-9F97-BC2FE040FA65}"/>
  <tableColumns count="8">
    <tableColumn id="1" xr3:uid="{CCAA97A2-95CE-491E-B000-B2CA2AE38CA2}" name="Nośniki energii" dataDxfId="250" dataCellStyle="Normalny 2"/>
    <tableColumn id="2" xr3:uid="{EFEFF514-4440-4C2F-AFE8-01C5A76B34F9}" name="Jednostka miary" dataDxfId="249" dataCellStyle="Normalny 2"/>
    <tableColumn id="3" xr3:uid="{6C3083CE-9E12-49DB-8033-A8E56F5BF544}" name="Średnia arytmetyczna"/>
    <tableColumn id="4" xr3:uid="{E92BF928-D588-49F6-A2F8-C0501EDB5C30}" name="Pierwszy decyl"/>
    <tableColumn id="5" xr3:uid="{B29BD36C-CC85-4B64-944A-81001F35A3B8}" name="Pierwszy kwartyl"/>
    <tableColumn id="6" xr3:uid="{FCCA2BD3-0EEB-419A-855C-5F4E59424C3D}" name="Mediana"/>
    <tableColumn id="7" xr3:uid="{AEEBA403-4475-403F-A928-4862C385107E}" name="Trzeci kwartyl"/>
    <tableColumn id="8" xr3:uid="{4BD493FF-4FFF-4D08-A455-46D639286ED5}" name="Dziewiąty decyl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95056B-FAB7-4092-9F39-9A1FF5D59915}" name="Tabela5" displayName="Tabela5" ref="A3:G14" totalsRowShown="0" headerRowDxfId="248" dataDxfId="247" tableBorderDxfId="246" dataCellStyle="Normalny 2">
  <autoFilter ref="A3:G14" xr:uid="{7795056B-FAB7-4092-9F39-9A1FF5D59915}"/>
  <tableColumns count="7">
    <tableColumn id="1" xr3:uid="{5AF58B9A-E8DB-40F0-86B6-82F2C7CA06FA}" name="Nośniki energii" dataDxfId="245" dataCellStyle="Normalny 2"/>
    <tableColumn id="2" xr3:uid="{78065170-9AE8-4BCF-9D49-F5242A262040}" name="Średnia arytmetyczna" dataDxfId="244" dataCellStyle="Normalny 2"/>
    <tableColumn id="3" xr3:uid="{D836C9D7-1296-4128-B0E3-72E7F5D0C21D}" name="Pierwszy decyl" dataDxfId="243" dataCellStyle="Normalny 2"/>
    <tableColumn id="4" xr3:uid="{EE506291-36E0-4872-AD3E-F01D08C65BBA}" name="Pierwszy kwartyl" dataDxfId="242" dataCellStyle="Normalny 2"/>
    <tableColumn id="5" xr3:uid="{57ED1727-47B3-40E4-AF49-960AFE94C59B}" name="Mediana" dataDxfId="241" dataCellStyle="Normalny 2"/>
    <tableColumn id="6" xr3:uid="{A2E2DAB3-DDD5-4BE7-8C6E-986E60233388}" name="Trzeci kwartyl" dataDxfId="240" dataCellStyle="Normalny 2"/>
    <tableColumn id="7" xr3:uid="{BC8F790E-E852-4238-A67A-F98FCD0613D4}" name="Dziewiąty decyl" dataDxfId="239" dataCellStyle="Normalny 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B1E1F2-C523-4DCB-AC72-4BC65C67626B}" name="Tabela6" displayName="Tabela6" ref="A3:H24" totalsRowShown="0" headerRowDxfId="238" headerRowBorderDxfId="237" tableBorderDxfId="236" headerRowCellStyle="Normalny 2">
  <autoFilter ref="A3:H24" xr:uid="{64B1E1F2-C523-4DCB-AC72-4BC65C67626B}"/>
  <tableColumns count="8">
    <tableColumn id="1" xr3:uid="{9B012010-69B3-4FCA-A371-36EE29F72881}" name="Nośniki energii" dataDxfId="235" dataCellStyle="Normalny 2"/>
    <tableColumn id="2" xr3:uid="{F2BEB854-3E86-4F22-AF26-34FFD09D6376}" name="Jednostka miary" dataDxfId="234"/>
    <tableColumn id="3" xr3:uid="{13C2E792-A2E3-49DF-82F1-E9EF3AD5DC05}" name="Średnia arytmetyczna"/>
    <tableColumn id="4" xr3:uid="{8E2D532D-900A-4335-9E25-C4F9E0C82FB0}" name="Pierwszy decyl"/>
    <tableColumn id="5" xr3:uid="{2B0EFE0C-853A-4949-B815-8E7E4CE85255}" name="Pierwszy kwartyl"/>
    <tableColumn id="6" xr3:uid="{F74493C8-FEA2-4E2F-8B8F-A1987D0BFD7C}" name="Mediana"/>
    <tableColumn id="7" xr3:uid="{48C35C6E-AA18-4C6B-9455-4F618E0894DB}" name="Trzeci kwartyl"/>
    <tableColumn id="8" xr3:uid="{82043142-023E-4803-BDB3-0330E8C1D7F4}" name="Dziewiąty decyl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87BAC37-E829-4CEC-8ADB-B957F1B21438}" name="Tabela7" displayName="Tabela7" ref="A3:E24" totalsRowShown="0" headerRowDxfId="233" tableBorderDxfId="232" headerRowCellStyle="Normalny 2">
  <autoFilter ref="A3:E24" xr:uid="{A87BAC37-E829-4CEC-8ADB-B957F1B21438}"/>
  <tableColumns count="5">
    <tableColumn id="1" xr3:uid="{75DFFDEC-1B94-408D-90C0-E62EC4E03AC7}" name="Nośniki energii" dataDxfId="231" dataCellStyle="Normalny 2"/>
    <tableColumn id="2" xr3:uid="{EAAE5E49-8375-4147-9554-037C1360EB2D}" name="Jednostka miary" dataDxfId="230" dataCellStyle="Normalny 2"/>
    <tableColumn id="3" xr3:uid="{EBE25A33-18CF-4316-8B82-0093C8C253EF}" name="Ilość  (jm)" dataDxfId="229" dataCellStyle="Normalny 2"/>
    <tableColumn id="4" xr3:uid="{4D5AF388-071E-4E36-A3EB-5AD7790CA4D7}" name="Wartość  (zł)" dataDxfId="228" dataCellStyle="Normalny 2"/>
    <tableColumn id="5" xr3:uid="{952F3ED7-052E-4A78-8AD0-6D837E1BB922}" name="Cena (zł/jm)" dataDxfId="227" dataCellStyle="Normalny 2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93C08D8-2353-457B-BFEC-97E2271BB85C}" name="Tabela9" displayName="Tabela9" ref="A3:I57" totalsRowShown="0" headerRowDxfId="226" dataDxfId="224" headerRowBorderDxfId="225" tableBorderDxfId="223" totalsRowBorderDxfId="222" headerRowCellStyle="Normalny 2" dataCellStyle="Normalny 2">
  <autoFilter ref="A3:I57" xr:uid="{893C08D8-2353-457B-BFEC-97E2271BB85C}">
    <filterColumn colId="1">
      <filters>
        <filter val="Energia elektryczna"/>
      </filters>
    </filterColumn>
  </autoFilter>
  <tableColumns count="9">
    <tableColumn id="1" xr3:uid="{FC19C7AD-A050-42C4-96DD-F259B291FFF6}" name="Zmienna" dataDxfId="221" dataCellStyle="Normalny 2"/>
    <tableColumn id="2" xr3:uid="{8E21BFA5-0D79-4632-A9E0-5B26C598C31D}" name="Nośniki energii" dataDxfId="220" dataCellStyle="Normalny 2"/>
    <tableColumn id="3" xr3:uid="{E4EE05AC-3C8C-4D53-BB55-1BF44B75B91F}" name="Jednostka miary" dataDxfId="219" dataCellStyle="Normalny 2"/>
    <tableColumn id="4" xr3:uid="{791FDFC3-C0C6-4B49-8F38-8F5A660BA170}" name="Średnia arytmetyczna" dataDxfId="218" dataCellStyle="Normalny 2"/>
    <tableColumn id="5" xr3:uid="{D7EF6C03-2B47-44E3-8C38-90ECDB7F2B1C}" name="Pierwszy decyl" dataDxfId="217" dataCellStyle="Normalny 2"/>
    <tableColumn id="6" xr3:uid="{DAE6F119-8E1F-42AB-8FE6-86B107C30370}" name="Pierwszy kwartyl" dataDxfId="216" dataCellStyle="Normalny 2"/>
    <tableColumn id="7" xr3:uid="{9A0F86A0-F522-4F1A-8C53-5A9DC75C5F7D}" name="Mediana" dataDxfId="215" dataCellStyle="Normalny 2"/>
    <tableColumn id="8" xr3:uid="{4A0D5816-DEA3-44B5-AD63-BE495B9C6AF7}" name="Trzeci kwartyl" dataDxfId="214" dataCellStyle="Normalny 2"/>
    <tableColumn id="9" xr3:uid="{001B8F52-4C85-4C71-A51D-DA096252736A}" name="Dziewiąty decyl" dataDxfId="213" dataCellStyle="Normalny 2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41ED3D1-B0DE-4E7B-A438-A8EC183FDAB6}" name="Tabela10" displayName="Tabela10" ref="A3:I27" totalsRowShown="0" headerRowDxfId="212" dataDxfId="211" headerRowCellStyle="Normalny 2" dataCellStyle="Normalny_Tablica 27">
  <autoFilter ref="A3:I27" xr:uid="{741ED3D1-B0DE-4E7B-A438-A8EC183FDAB6}"/>
  <tableColumns count="9">
    <tableColumn id="1" xr3:uid="{731A7531-FDA1-4651-835D-63C42E175D6F}" name="Nośnik energii" dataDxfId="210" dataCellStyle="Normalny_Tablica 2"/>
    <tableColumn id="2" xr3:uid="{08AF1A69-2230-48BB-B119-2C67C31FECAC}" name="Grupa gospodarstw domowych" dataDxfId="209" dataCellStyle="Normalny 2"/>
    <tableColumn id="3" xr3:uid="{0CA35CA0-EFA1-4197-93FB-0483D63DC544}" name="Jednostka miary" dataDxfId="208" dataCellStyle="Normalny 2"/>
    <tableColumn id="4" xr3:uid="{7DA6663E-AA31-4757-B541-553D2ABF49F8}" name="Średnia arytmetyczna" dataDxfId="207" dataCellStyle="Normalny_Tablica 27"/>
    <tableColumn id="5" xr3:uid="{F08E8C46-6909-48E2-96DC-E0320917434B}" name="Pierwszy decyl" dataDxfId="206" dataCellStyle="Normalny_Tablica 27"/>
    <tableColumn id="6" xr3:uid="{83783C02-2450-41D2-832F-9AA9A8B01AF4}" name="Pierwszy kwartyl" dataDxfId="205" dataCellStyle="Normalny_Tablica 27"/>
    <tableColumn id="7" xr3:uid="{A8B2F25F-D418-4B52-8296-B8C3A72C9CF2}" name="Mediana" dataDxfId="204" dataCellStyle="Normalny_Tablica 27"/>
    <tableColumn id="8" xr3:uid="{FC4AAAEE-1D3B-4155-B1CB-9258DCE7EE5E}" name="Trzeci kwartyl" dataDxfId="203" dataCellStyle="Normalny_Tablica 27"/>
    <tableColumn id="9" xr3:uid="{02DBCD6C-D6B1-47F3-8442-3EE1A315C848}" name="Dziewiąty decyl" dataDxfId="202" dataCellStyle="Normalny_Tablica 2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7"/>
  <sheetViews>
    <sheetView zoomScale="85" zoomScaleNormal="85" workbookViewId="0"/>
  </sheetViews>
  <sheetFormatPr defaultRowHeight="14.4" x14ac:dyDescent="0.3"/>
  <cols>
    <col min="1" max="1" width="8.77734375" style="280" customWidth="1"/>
  </cols>
  <sheetData>
    <row r="1" spans="1:1" ht="17.399999999999999" x14ac:dyDescent="0.3">
      <c r="A1" s="281" t="s">
        <v>668</v>
      </c>
    </row>
    <row r="2" spans="1:1" x14ac:dyDescent="0.3">
      <c r="A2" s="246"/>
    </row>
    <row r="3" spans="1:1" x14ac:dyDescent="0.3">
      <c r="A3" s="246" t="s">
        <v>536</v>
      </c>
    </row>
    <row r="4" spans="1:1" x14ac:dyDescent="0.3">
      <c r="A4" s="246" t="s">
        <v>1104</v>
      </c>
    </row>
    <row r="5" spans="1:1" x14ac:dyDescent="0.3">
      <c r="A5" s="246" t="s">
        <v>535</v>
      </c>
    </row>
    <row r="6" spans="1:1" x14ac:dyDescent="0.3">
      <c r="A6" s="246" t="s">
        <v>534</v>
      </c>
    </row>
    <row r="7" spans="1:1" x14ac:dyDescent="0.3">
      <c r="A7" s="246" t="s">
        <v>652</v>
      </c>
    </row>
    <row r="8" spans="1:1" x14ac:dyDescent="0.3">
      <c r="A8" s="246"/>
    </row>
    <row r="9" spans="1:1" x14ac:dyDescent="0.3">
      <c r="A9" s="246"/>
    </row>
    <row r="10" spans="1:1" x14ac:dyDescent="0.3">
      <c r="A10" s="159" t="s">
        <v>533</v>
      </c>
    </row>
    <row r="11" spans="1:1" x14ac:dyDescent="0.3">
      <c r="A11" s="246" t="s">
        <v>284</v>
      </c>
    </row>
    <row r="12" spans="1:1" x14ac:dyDescent="0.3">
      <c r="A12" s="246" t="s">
        <v>0</v>
      </c>
    </row>
    <row r="13" spans="1:1" x14ac:dyDescent="0.3">
      <c r="A13" s="246" t="s">
        <v>532</v>
      </c>
    </row>
    <row r="14" spans="1:1" x14ac:dyDescent="0.3">
      <c r="A14" s="246" t="s">
        <v>531</v>
      </c>
    </row>
    <row r="15" spans="1:1" x14ac:dyDescent="0.3">
      <c r="A15" s="246" t="s">
        <v>530</v>
      </c>
    </row>
    <row r="16" spans="1:1" x14ac:dyDescent="0.3">
      <c r="A16" s="246" t="s">
        <v>529</v>
      </c>
    </row>
    <row r="17" spans="1:1" x14ac:dyDescent="0.3">
      <c r="A17" s="246" t="s">
        <v>528</v>
      </c>
    </row>
    <row r="18" spans="1:1" x14ac:dyDescent="0.3">
      <c r="A18" s="246" t="s">
        <v>527</v>
      </c>
    </row>
    <row r="19" spans="1:1" x14ac:dyDescent="0.3">
      <c r="A19" s="246" t="s">
        <v>526</v>
      </c>
    </row>
    <row r="20" spans="1:1" x14ac:dyDescent="0.3">
      <c r="A20" s="246" t="s">
        <v>525</v>
      </c>
    </row>
    <row r="21" spans="1:1" x14ac:dyDescent="0.3">
      <c r="A21" s="246" t="s">
        <v>524</v>
      </c>
    </row>
    <row r="22" spans="1:1" x14ac:dyDescent="0.3">
      <c r="A22" s="246" t="s">
        <v>523</v>
      </c>
    </row>
    <row r="23" spans="1:1" x14ac:dyDescent="0.3">
      <c r="A23" s="246" t="s">
        <v>522</v>
      </c>
    </row>
    <row r="24" spans="1:1" x14ac:dyDescent="0.3">
      <c r="A24" s="246" t="s">
        <v>521</v>
      </c>
    </row>
    <row r="25" spans="1:1" x14ac:dyDescent="0.3">
      <c r="A25" s="246" t="s">
        <v>520</v>
      </c>
    </row>
    <row r="26" spans="1:1" x14ac:dyDescent="0.3">
      <c r="A26" s="246" t="s">
        <v>519</v>
      </c>
    </row>
    <row r="27" spans="1:1" x14ac:dyDescent="0.3">
      <c r="A27" s="246" t="s">
        <v>518</v>
      </c>
    </row>
    <row r="28" spans="1:1" x14ac:dyDescent="0.3">
      <c r="A28" s="246" t="s">
        <v>517</v>
      </c>
    </row>
    <row r="29" spans="1:1" x14ac:dyDescent="0.3">
      <c r="A29" s="246" t="s">
        <v>516</v>
      </c>
    </row>
    <row r="30" spans="1:1" x14ac:dyDescent="0.3">
      <c r="A30" s="246" t="s">
        <v>515</v>
      </c>
    </row>
    <row r="31" spans="1:1" x14ac:dyDescent="0.3">
      <c r="A31" s="246" t="s">
        <v>514</v>
      </c>
    </row>
    <row r="32" spans="1:1" x14ac:dyDescent="0.3">
      <c r="A32" s="246" t="s">
        <v>513</v>
      </c>
    </row>
    <row r="33" spans="1:1" x14ac:dyDescent="0.3">
      <c r="A33" s="246" t="s">
        <v>512</v>
      </c>
    </row>
    <row r="34" spans="1:1" x14ac:dyDescent="0.3">
      <c r="A34" s="246" t="s">
        <v>511</v>
      </c>
    </row>
    <row r="35" spans="1:1" x14ac:dyDescent="0.3">
      <c r="A35" s="246" t="s">
        <v>510</v>
      </c>
    </row>
    <row r="36" spans="1:1" x14ac:dyDescent="0.3">
      <c r="A36" s="246" t="s">
        <v>509</v>
      </c>
    </row>
    <row r="37" spans="1:1" x14ac:dyDescent="0.3">
      <c r="A37" s="246" t="s">
        <v>508</v>
      </c>
    </row>
    <row r="38" spans="1:1" x14ac:dyDescent="0.3">
      <c r="A38" s="246" t="s">
        <v>507</v>
      </c>
    </row>
    <row r="39" spans="1:1" x14ac:dyDescent="0.3">
      <c r="A39" s="246" t="s">
        <v>506</v>
      </c>
    </row>
    <row r="40" spans="1:1" x14ac:dyDescent="0.3">
      <c r="A40" s="246" t="s">
        <v>505</v>
      </c>
    </row>
    <row r="41" spans="1:1" x14ac:dyDescent="0.3">
      <c r="A41" s="246" t="s">
        <v>504</v>
      </c>
    </row>
    <row r="42" spans="1:1" x14ac:dyDescent="0.3">
      <c r="A42" s="246" t="s">
        <v>503</v>
      </c>
    </row>
    <row r="43" spans="1:1" x14ac:dyDescent="0.3">
      <c r="A43" s="246" t="s">
        <v>502</v>
      </c>
    </row>
    <row r="44" spans="1:1" x14ac:dyDescent="0.3">
      <c r="A44" s="246" t="s">
        <v>501</v>
      </c>
    </row>
    <row r="45" spans="1:1" x14ac:dyDescent="0.3">
      <c r="A45" s="246" t="s">
        <v>500</v>
      </c>
    </row>
    <row r="46" spans="1:1" x14ac:dyDescent="0.3">
      <c r="A46" s="246" t="s">
        <v>923</v>
      </c>
    </row>
    <row r="47" spans="1:1" x14ac:dyDescent="0.3">
      <c r="A47" s="246" t="s">
        <v>932</v>
      </c>
    </row>
    <row r="48" spans="1:1" x14ac:dyDescent="0.3">
      <c r="A48" s="246" t="s">
        <v>933</v>
      </c>
    </row>
    <row r="49" spans="1:1" x14ac:dyDescent="0.3">
      <c r="A49" s="246" t="s">
        <v>937</v>
      </c>
    </row>
    <row r="50" spans="1:1" x14ac:dyDescent="0.3">
      <c r="A50" s="246" t="s">
        <v>929</v>
      </c>
    </row>
    <row r="51" spans="1:1" x14ac:dyDescent="0.3">
      <c r="A51" s="246" t="s">
        <v>934</v>
      </c>
    </row>
    <row r="52" spans="1:1" x14ac:dyDescent="0.3">
      <c r="A52" s="246" t="s">
        <v>931</v>
      </c>
    </row>
    <row r="53" spans="1:1" x14ac:dyDescent="0.3">
      <c r="A53" s="246"/>
    </row>
    <row r="54" spans="1:1" x14ac:dyDescent="0.3">
      <c r="A54" s="159" t="s">
        <v>499</v>
      </c>
    </row>
    <row r="55" spans="1:1" x14ac:dyDescent="0.3">
      <c r="A55" s="246" t="s">
        <v>938</v>
      </c>
    </row>
    <row r="56" spans="1:1" x14ac:dyDescent="0.3">
      <c r="A56" s="246" t="s">
        <v>544</v>
      </c>
    </row>
    <row r="57" spans="1:1" x14ac:dyDescent="0.3">
      <c r="A57" s="246" t="s">
        <v>559</v>
      </c>
    </row>
    <row r="58" spans="1:1" x14ac:dyDescent="0.3">
      <c r="A58" s="246" t="s">
        <v>569</v>
      </c>
    </row>
    <row r="59" spans="1:1" x14ac:dyDescent="0.3">
      <c r="A59" s="246" t="s">
        <v>939</v>
      </c>
    </row>
    <row r="60" spans="1:1" x14ac:dyDescent="0.3">
      <c r="A60" s="246" t="s">
        <v>589</v>
      </c>
    </row>
    <row r="61" spans="1:1" x14ac:dyDescent="0.3">
      <c r="A61" s="246" t="s">
        <v>498</v>
      </c>
    </row>
    <row r="62" spans="1:1" x14ac:dyDescent="0.3">
      <c r="A62" s="246" t="s">
        <v>595</v>
      </c>
    </row>
    <row r="63" spans="1:1" x14ac:dyDescent="0.3">
      <c r="A63" s="246" t="s">
        <v>598</v>
      </c>
    </row>
    <row r="64" spans="1:1" x14ac:dyDescent="0.3">
      <c r="A64" s="246" t="s">
        <v>599</v>
      </c>
    </row>
    <row r="65" spans="1:1" x14ac:dyDescent="0.3">
      <c r="A65" s="246" t="s">
        <v>935</v>
      </c>
    </row>
    <row r="66" spans="1:1" x14ac:dyDescent="0.3">
      <c r="A66" s="246" t="s">
        <v>602</v>
      </c>
    </row>
    <row r="67" spans="1:1" x14ac:dyDescent="0.3">
      <c r="A67" s="246" t="s">
        <v>875</v>
      </c>
    </row>
    <row r="68" spans="1:1" x14ac:dyDescent="0.3">
      <c r="A68" s="246" t="s">
        <v>876</v>
      </c>
    </row>
    <row r="69" spans="1:1" x14ac:dyDescent="0.3">
      <c r="A69" s="246" t="s">
        <v>895</v>
      </c>
    </row>
    <row r="70" spans="1:1" x14ac:dyDescent="0.3">
      <c r="A70" s="246" t="s">
        <v>605</v>
      </c>
    </row>
    <row r="71" spans="1:1" x14ac:dyDescent="0.3">
      <c r="A71" s="246" t="s">
        <v>896</v>
      </c>
    </row>
    <row r="72" spans="1:1" x14ac:dyDescent="0.3">
      <c r="A72" s="246" t="s">
        <v>940</v>
      </c>
    </row>
    <row r="73" spans="1:1" x14ac:dyDescent="0.3">
      <c r="A73" s="246" t="s">
        <v>910</v>
      </c>
    </row>
    <row r="74" spans="1:1" x14ac:dyDescent="0.3">
      <c r="A74" s="246" t="s">
        <v>635</v>
      </c>
    </row>
    <row r="75" spans="1:1" x14ac:dyDescent="0.3">
      <c r="A75" s="246" t="s">
        <v>922</v>
      </c>
    </row>
    <row r="76" spans="1:1" x14ac:dyDescent="0.3">
      <c r="A76" s="246" t="s">
        <v>941</v>
      </c>
    </row>
    <row r="77" spans="1:1" x14ac:dyDescent="0.3">
      <c r="A77" s="246"/>
    </row>
  </sheetData>
  <hyperlinks>
    <hyperlink ref="A11" location="'Tabl. 1'!A1" display="Tabl. 1.  Liczba gospodarstw domowych" xr:uid="{00000000-0004-0000-0000-000000000000}"/>
    <hyperlink ref="A12" location="'Tabl. 2'!A1" display="Tabl. 2.  Charakterystyka mieszkań - cechy ilościowe" xr:uid="{00000000-0004-0000-0000-000001000000}"/>
    <hyperlink ref="A13" location="'Tabl. 3'!A1" display="Tabl. 3. Charakterystyka  mieszkań - cechy jakościowe" xr:uid="{00000000-0004-0000-0000-000002000000}"/>
    <hyperlink ref="A14" location="'Tabl. 4'!A1" display="Tabl. 4. Działalność rolnicza gospodarstw domowych" xr:uid="{00000000-0004-0000-0000-000003000000}"/>
    <hyperlink ref="A15" location="'Tabl. 5'!A1" display="Tabl. 5. Gospodarstwa domowe wykorzystujące poszczególne nośniki energii w celach grzewczych, z wyszczególnieniem celów wykorzystania" xr:uid="{00000000-0004-0000-0000-000004000000}"/>
    <hyperlink ref="A16" location="'Tabl. 6'!A1" display="Tabl. 6. Wyposażenie gospodarstw domowych w urządzenia do ogrzewania pomieszczeń i ogrzewania wody" xr:uid="{00000000-0004-0000-0000-000005000000}"/>
    <hyperlink ref="A17" location="'Tabl. 7'!A1" display="Tabl. 7. Charakterystyka wieku urządzeń do ogrzewania pomieszczeń i ogrzewania wody" xr:uid="{00000000-0004-0000-0000-000006000000}"/>
    <hyperlink ref="A18" location="'Tabl. 8'!A1" display="Tabl. 8. Wyposażenie gospodarstw domowych w kotły centralnego ogrzewania i ogrzewacze wody  na poszczególne nośniki energii" xr:uid="{00000000-0004-0000-0000-000007000000}"/>
    <hyperlink ref="A19" location="'Tabl. 9'!A1" display="Tabl. 9. Wyposażenie gospodarstw domowych w urządzenia do gotowania posiłków" xr:uid="{00000000-0004-0000-0000-000008000000}"/>
    <hyperlink ref="A20" location="'Tabl. 10'!A1" display="Tabl. 10. Charakterystyka wieku urządzeń do gotowania posiłków" xr:uid="{00000000-0004-0000-0000-000009000000}"/>
    <hyperlink ref="A21" location="'Tabl. 11'!A1" display="Tabl. 11. Wyposażenie gospodarstw domowych w urządzenia wentylacji mechanicznej i klimatyzacji" xr:uid="{00000000-0004-0000-0000-00000A000000}"/>
    <hyperlink ref="A22" location="'Tabl. 12'!A1" display="Tabl. 12. Charakterystyka wieku urządzeń wentylacji mechanicznej i klimatyzacji" xr:uid="{00000000-0004-0000-0000-00000B000000}"/>
    <hyperlink ref="A23" location="'Tabl. 13'!A1" display="Tabl. 13. Wyposażenie gospodarstw domowych w żarówki" xr:uid="{00000000-0004-0000-0000-00000C000000}"/>
    <hyperlink ref="A24" location="'Tabl. 14'!A1" display="Tabl. 14. Charakterystyka liczby żarówek na jednostkę powierzchni użytkowej mieszkania" xr:uid="{00000000-0004-0000-0000-00000D000000}"/>
    <hyperlink ref="A25" location="'Tabl. 15'!A1" display="Tabl. 15. Wyposażenie gospodarstw domowych w urządzenia AGD i RTV" xr:uid="{00000000-0004-0000-0000-00000E000000}"/>
    <hyperlink ref="A26" location="'Tabl. 16'!A1" display="Tabl. 16. Charakterystyka wieku urządzeń AGD i RTV" xr:uid="{00000000-0004-0000-0000-00000F000000}"/>
    <hyperlink ref="A27" location="'Tabl. 17'!A1" display="Tabl. 17. Urządzenia w poszczególnych klasach efektywności energetycznej" xr:uid="{00000000-0004-0000-0000-000010000000}"/>
    <hyperlink ref="A28" location="'Tabl. 18'!A1" display="Tabl. 18. Wyposażenie mieszkań w urządzenia pomiarowe i regulacyjne" xr:uid="{00000000-0004-0000-0000-000011000000}"/>
    <hyperlink ref="A30" location="'Tabl. 20'!A1" display="Tabl. 20. Charakterystyka ilości zużytych nośników energii" xr:uid="{00000000-0004-0000-0000-000013000000}"/>
    <hyperlink ref="A31" location="'Tabl. 21'!A1" display="Tabl. 21. Charakterystyka wartości zużytych nośników energii" xr:uid="{00000000-0004-0000-0000-000014000000}"/>
    <hyperlink ref="A32" location="'Tabl. 22'!A1" display="Tabl. 22. Charakterystyka cen zużytych nośników energii" xr:uid="{00000000-0004-0000-0000-000015000000}"/>
    <hyperlink ref="A33" location="'Tabl. 23'!A1" display="Tabl. 23. Średnie ilości, wartości i ceny zużytych nośników energii" xr:uid="{00000000-0004-0000-0000-000016000000}"/>
    <hyperlink ref="A34" location="'Tabl. 24'!A1" display="Tabl. 24. Gospodarstwa domowe w poszczególnych przedziałach rocznego zużycia nośników energii" xr:uid="{00000000-0004-0000-0000-000017000000}"/>
    <hyperlink ref="A35" location="'Tabl. 25'!A1" display="Tabl. 25. Charakterystyka ilości nośników energii zużytych na jednostkę powierzchni użytkowej mieszkania" xr:uid="{00000000-0004-0000-0000-000018000000}"/>
    <hyperlink ref="A36" location="'Tabl. 26'!A1" display="Tabl. 26.  Charakterystyka wartości nośników energii zużytych na jednostkę powierzchni użytkowej mieszkania" xr:uid="{00000000-0004-0000-0000-000019000000}"/>
    <hyperlink ref="A37" location="'Tabl. 27'!A1" display="Tabl. 27. Charakterystyka ilości nośników energii zużytych na 1 osobę zamieszkującą w mieszkaniu" xr:uid="{00000000-0004-0000-0000-00001A000000}"/>
    <hyperlink ref="A38" location="'Tabl. 28'!A1" display="Tabl. 28. Charakterystyka wartości nośników energii zużytych na 1 osobę zamieszkującą w mieszkaniu" xr:uid="{00000000-0004-0000-0000-00001B000000}"/>
    <hyperlink ref="A39" location="'Tabl. 29'!A1" display="Tabl. 29. Gospodarstwa domowe wykorzystujące paliwa z biomasy według rodzajów paliw i źródeł ich pochodzenia" xr:uid="{00000000-0004-0000-0000-00001C000000}"/>
    <hyperlink ref="A40" location="'Tabl. 30 i 31'!A1" display="Tabl. 30. Kolektory słoneczne w gospodarstwach domowych" xr:uid="{00000000-0004-0000-0000-00001D000000}"/>
    <hyperlink ref="A41" location="'Tabl. 30 i 31'!A18" display="Tabl. 31. Pompy ciepła w gospodarstwach domowych" xr:uid="{00000000-0004-0000-0000-00001E000000}"/>
    <hyperlink ref="A42" location="'Tabl. 32'!A1" display="Tabl. 32. Wyposażenie gospodarstw domowych w samochody osobowe i charakterystyka" xr:uid="{00000000-0004-0000-0000-00001F000000}"/>
    <hyperlink ref="A43" location="'Tabl. 33'!A1" display="Tabl. 33. Samochody osobowe w gospodarstwach domowych - liczba samochodów i zużycie paliw" xr:uid="{00000000-0004-0000-0000-000020000000}"/>
    <hyperlink ref="A44" location="'Tabl. 34'!A1" display="Tabl. 34. Samochody osobowe w gospodarstwach domowych - przebiegi roczne, wiek samochodów i pojemność silników" xr:uid="{00000000-0004-0000-0000-000021000000}"/>
    <hyperlink ref="A46" location="'Tabl. 36'!A1" display="Tabl. 36.  Oszacowanie zużycia nośników energii w gospodarstwach domowych w roku 2009, 2012, 2015, 2018-2022" xr:uid="{5020014F-01D0-4C84-8979-84C3B2A96C69}"/>
    <hyperlink ref="A45" location="'Tabl. 35'!A1" display="Tabl. 35. Średnie roczne zużycie paliw silnikowych i wydatki gospodarstw domowych na paliwa silnikowe" xr:uid="{00000000-0004-0000-0000-000022000000}"/>
    <hyperlink ref="A29" location="'Tabl. 19'!A1" display="Tabl. 19. Gospodarstwa domowe, z których uzyskano informacje o ilościach zużycia i wartościach poszczególnych nośników energii" xr:uid="{00000000-0004-0000-0000-000012000000}"/>
    <hyperlink ref="A47" location="'Tabl. 37'!A1" display="Tabl. 37.  Zużycie energii w gospodarstwach domowych oraz udział gospodarstw domowych w zużyciu krajowym energii w Polsce i krajach UE" xr:uid="{B7829656-FE16-4865-9731-B00BB4FF97C3}"/>
    <hyperlink ref="A48" location="'Tabl. 38'!A1" display="Tabl. 38. Zużycie energii w gospodarstwach domowych w podziale na nośniki energii w Polsce i krajach Unii Europejskiej oraz udział poszczególnych krajów w zużyciu energii w UE-27" xr:uid="{ECCF74C4-8760-4F8D-9802-21F07C5A4922}"/>
    <hyperlink ref="A49" location="'Tabl. 39'!A1" display="Tabl. 39. Struktura zużycia energii w gospodarstwach domowych w przeliczeniu na 1 mieszkańca w podziale na nośniki energii w Polsce i krajach UE-27" xr:uid="{0A43F3AF-9ECE-464D-9033-E5EEF39D6561}"/>
    <hyperlink ref="A50" location="'Tabl. 40'!A1" display="Tabl. 40. Struktura zużycia energii w gospodarstwach domowych w podziale na nośniki energii w Polsce i krajach UE-27" xr:uid="{14ED6FFC-EB09-47F7-B347-8F1A4F0111E5}"/>
    <hyperlink ref="A51" location="'Tabl. 41'!A1" display="'Tabl. 41'!A1" xr:uid="{492C1551-327F-46A0-A037-42A666C7516E}"/>
    <hyperlink ref="A52" location="'Tabl. 42'!A1" display="'Tabl. 42'!A1" xr:uid="{C8F42464-7F98-4620-8C25-16572948B1FD}"/>
    <hyperlink ref="A55" location="'Tabl. 1.1'!A1" display="Tabl. 1.1.  Ludność, liczba gospodarstw domowych oraz średnia liczba osób w gospodarstwie domowym w Polsce i krajach Unii Europejskiej" xr:uid="{E08A8E24-1BF5-45FB-838F-75CCBA8CADE5}"/>
    <hyperlink ref="A56" location="'Tabl. 2.1'!A1" display="Tabl. 2.1.  Udziały urządzeń w poszczególnych klasach efektywności energetycznej" xr:uid="{33F61F74-F9FB-4C6C-9DB4-30B364FFCF74}"/>
    <hyperlink ref="A57" location="'Tabl. 3.1'!A1" display="Tabl. 3.1.  Zużycie nośników energii i wydatki gospodarstw domowych" xr:uid="{715F8EA0-D92B-40E1-A2D4-838BE2AB13CE}"/>
    <hyperlink ref="A58" location="'Tabl. 3.2'!A1" display="Tabl. 3.2.  Średnie zużycie, wydatki i ceny energii elektrycznej w gospodarstwach domowych" xr:uid="{6A53B698-5FB7-44F9-9B4A-0E45BFB11DBD}"/>
    <hyperlink ref="A59" location="'Tabl. 3.3_Tabl.3.4'!A1" display="Tabl. 3.3.  Średnie zużycie, wydatki i ceny ciepła sieciowego w gospodarstwach domowych" xr:uid="{20A89A3C-E0A4-4AD6-9EA8-95232B2CB1DD}"/>
    <hyperlink ref="A60" location="'Tabl. 3.3_Tabl.3.4'!A8" display="Tabl. 3.4.  Średnie zużycie, wydatki i ceny ciepłej wody w gospodarstwach domowych" xr:uid="{22973F4F-5C01-4ECF-96A5-5305EB85CF83}"/>
    <hyperlink ref="A61" location="'Tabl. 3.5_3.7'!A1" display="Tabl. 3.5.  Średnie zużycie, wydatki i ceny gazu ziemnego w gospodarstwach domowych" xr:uid="{37A1A82C-290E-4A96-83DB-18F182E94742}"/>
    <hyperlink ref="A62" location="'Tabl. 3.5_3.7'!A8" display="Tabl. 3.6.  Średnie zużycie, wydatki i ceny gazu ciekłego w gospodarstwach domowych" xr:uid="{42AEE8C8-98D1-43CE-B95E-C180103AD4F9}"/>
    <hyperlink ref="A63" location="'Tabl. 3.5_3.7'!A15" display="Tabl. 3.7.  Średnie zużycie, wydatki i ceny oleju opałowego w gospodarstwach domowych" xr:uid="{6687FE06-4B0A-45F9-A635-ADF0BF668306}"/>
    <hyperlink ref="A64" location="'Tabl. 3.8_3.10'!A1" display="Tabl. 3.8.  Średnie zużycie, wydatki i ceny węgla kamiennego w gospodarstwach domowych" xr:uid="{971B377B-712E-41ED-B31E-D2BE0FC37A0C}"/>
    <hyperlink ref="A65" location="'Tabl. 3.8_3.10'!A8" display="Tabl. 3.9.  Średnie zużycie, wydatki i ceny węgla brunatnego w gospodarstwach domowych" xr:uid="{148F1C18-6442-4E2E-9068-5063C3AF89AA}"/>
    <hyperlink ref="A66" location="'Tabl. 3.8_3.10'!A15" display="Tabl. 3.10.  Średnie zużycie, wydatki i ceny koksu w gospodarstwach domowych" xr:uid="{D88D5D42-C03A-4443-B9FA-92AA4910C558}"/>
    <hyperlink ref="A67" location="'Tabl. 3.11_3.12'!A1" display="Tabl. 3.11.  Średnie zużycie, wydatki i ceny drewna opałowego w gospodarstwach domowych" xr:uid="{654E3FF5-0160-466B-87E4-348B1FE0C978}"/>
    <hyperlink ref="A68" location="'Tabl. 3.11_3.12'!A8" display="Tabl. 3.12.  Średnie zużycie, wydatki i ceny innego rodzaju biomasy w gospodarstwach domowych" xr:uid="{18E6DB9E-FC1A-42E6-8CC1-8B1F3CC50ED5}"/>
    <hyperlink ref="A69" location="'Tabl. 4.1'!A1" display="Tabl. 4.1.  Zużycie energii w gospodarstwach domowych w Polsce według nośników i kierunków użytkowania" xr:uid="{9055C871-0314-412E-AD4A-D399366077CF}"/>
    <hyperlink ref="A70" location="'Tabl. 4.2'!A1" display="Tabl. 4.2.  Struktura zużycia nośników energii w gospodarstwach domowych według kierunków użytkowania" xr:uid="{AFE8AD36-60F7-42B7-BC95-D7DF79E351B2}"/>
    <hyperlink ref="A71" location="'Tabl. 4.3'!A1" display="Tabl. 4.3.  Porównanie cen nośników energii w ujęciu nominalnym i realnym dla roku 2002, 2009, 2012, 2015, 2018, 2021 i 2022" xr:uid="{5EFF15DD-2C39-4EEC-8CA1-E46A8779A3FB}"/>
    <hyperlink ref="A72" location="'Tabl. 4.4'!A1" display="Tabl. 4.4.  Przeciętne miesięczne wydatki na użytkowanie mieszkania i nośniki energii na 1 osobę w gospodarstwach domowych wg grup społeczno-ekonomicznych                             " xr:uid="{9A8B6B79-372D-40D4-8F0C-DE460A345972}"/>
    <hyperlink ref="A73" location="'Tabl. 5.1'!A1" display="Tabl. 5.1.  Zużycie nośników energii w gospodarstwach domowych" xr:uid="{75390A4A-A4AF-4011-9A4B-C00BFC7CE2A0}"/>
    <hyperlink ref="A74" location="'Tabl. 5.2'!A1" display="Tabl. 5.2.  Zużycie paliw przez samochody osobowe w gospodarstwach domowych" xr:uid="{FAE2B5F5-E769-4FED-81F3-E4688D3E71D4}"/>
    <hyperlink ref="A75" location="'Tabl. 5.3'!A1" display="Tabl. 5.3.  Wielkości stopniodni grzania w latach 2002-2022" xr:uid="{59696667-81EE-40DF-8F18-6A54E3726F8D}"/>
    <hyperlink ref="A76" location="'Tabl. 5.4'!A1" display="Tabl. 5.4.  Zużycie wybranych nośników energii na cele grzewcze na 1 m2 powierzchni użytkowej mieszkania w budynkach ocieplonych i nieocieplonych" xr:uid="{52038645-8BF6-41EC-A9A0-663F245B89D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8"/>
  <sheetViews>
    <sheetView topLeftCell="A3" zoomScale="85" zoomScaleNormal="85" workbookViewId="0">
      <selection activeCell="A3" sqref="A3:G28"/>
    </sheetView>
  </sheetViews>
  <sheetFormatPr defaultRowHeight="13.2" x14ac:dyDescent="0.25"/>
  <cols>
    <col min="1" max="1" width="47.44140625" style="2" customWidth="1"/>
    <col min="2" max="7" width="8.77734375" style="2" customWidth="1"/>
    <col min="8" max="10" width="9.44140625" style="2" customWidth="1"/>
    <col min="11" max="256" width="9.21875" style="2"/>
    <col min="257" max="257" width="47.21875" style="2" customWidth="1"/>
    <col min="258" max="512" width="9.21875" style="2"/>
    <col min="513" max="513" width="47.21875" style="2" customWidth="1"/>
    <col min="514" max="768" width="9.21875" style="2"/>
    <col min="769" max="769" width="47.21875" style="2" customWidth="1"/>
    <col min="770" max="1024" width="9.21875" style="2"/>
    <col min="1025" max="1025" width="47.21875" style="2" customWidth="1"/>
    <col min="1026" max="1280" width="9.21875" style="2"/>
    <col min="1281" max="1281" width="47.21875" style="2" customWidth="1"/>
    <col min="1282" max="1536" width="9.21875" style="2"/>
    <col min="1537" max="1537" width="47.21875" style="2" customWidth="1"/>
    <col min="1538" max="1792" width="9.21875" style="2"/>
    <col min="1793" max="1793" width="47.21875" style="2" customWidth="1"/>
    <col min="1794" max="2048" width="9.21875" style="2"/>
    <col min="2049" max="2049" width="47.21875" style="2" customWidth="1"/>
    <col min="2050" max="2304" width="9.21875" style="2"/>
    <col min="2305" max="2305" width="47.21875" style="2" customWidth="1"/>
    <col min="2306" max="2560" width="9.21875" style="2"/>
    <col min="2561" max="2561" width="47.21875" style="2" customWidth="1"/>
    <col min="2562" max="2816" width="9.21875" style="2"/>
    <col min="2817" max="2817" width="47.21875" style="2" customWidth="1"/>
    <col min="2818" max="3072" width="9.21875" style="2"/>
    <col min="3073" max="3073" width="47.21875" style="2" customWidth="1"/>
    <col min="3074" max="3328" width="9.21875" style="2"/>
    <col min="3329" max="3329" width="47.21875" style="2" customWidth="1"/>
    <col min="3330" max="3584" width="9.21875" style="2"/>
    <col min="3585" max="3585" width="47.21875" style="2" customWidth="1"/>
    <col min="3586" max="3840" width="9.21875" style="2"/>
    <col min="3841" max="3841" width="47.21875" style="2" customWidth="1"/>
    <col min="3842" max="4096" width="9.21875" style="2"/>
    <col min="4097" max="4097" width="47.21875" style="2" customWidth="1"/>
    <col min="4098" max="4352" width="9.21875" style="2"/>
    <col min="4353" max="4353" width="47.21875" style="2" customWidth="1"/>
    <col min="4354" max="4608" width="9.21875" style="2"/>
    <col min="4609" max="4609" width="47.21875" style="2" customWidth="1"/>
    <col min="4610" max="4864" width="9.21875" style="2"/>
    <col min="4865" max="4865" width="47.21875" style="2" customWidth="1"/>
    <col min="4866" max="5120" width="9.21875" style="2"/>
    <col min="5121" max="5121" width="47.21875" style="2" customWidth="1"/>
    <col min="5122" max="5376" width="9.21875" style="2"/>
    <col min="5377" max="5377" width="47.21875" style="2" customWidth="1"/>
    <col min="5378" max="5632" width="9.21875" style="2"/>
    <col min="5633" max="5633" width="47.21875" style="2" customWidth="1"/>
    <col min="5634" max="5888" width="9.21875" style="2"/>
    <col min="5889" max="5889" width="47.21875" style="2" customWidth="1"/>
    <col min="5890" max="6144" width="9.21875" style="2"/>
    <col min="6145" max="6145" width="47.21875" style="2" customWidth="1"/>
    <col min="6146" max="6400" width="9.21875" style="2"/>
    <col min="6401" max="6401" width="47.21875" style="2" customWidth="1"/>
    <col min="6402" max="6656" width="9.21875" style="2"/>
    <col min="6657" max="6657" width="47.21875" style="2" customWidth="1"/>
    <col min="6658" max="6912" width="9.21875" style="2"/>
    <col min="6913" max="6913" width="47.21875" style="2" customWidth="1"/>
    <col min="6914" max="7168" width="9.21875" style="2"/>
    <col min="7169" max="7169" width="47.21875" style="2" customWidth="1"/>
    <col min="7170" max="7424" width="9.21875" style="2"/>
    <col min="7425" max="7425" width="47.21875" style="2" customWidth="1"/>
    <col min="7426" max="7680" width="9.21875" style="2"/>
    <col min="7681" max="7681" width="47.21875" style="2" customWidth="1"/>
    <col min="7682" max="7936" width="9.21875" style="2"/>
    <col min="7937" max="7937" width="47.21875" style="2" customWidth="1"/>
    <col min="7938" max="8192" width="9.21875" style="2"/>
    <col min="8193" max="8193" width="47.21875" style="2" customWidth="1"/>
    <col min="8194" max="8448" width="9.21875" style="2"/>
    <col min="8449" max="8449" width="47.21875" style="2" customWidth="1"/>
    <col min="8450" max="8704" width="9.21875" style="2"/>
    <col min="8705" max="8705" width="47.21875" style="2" customWidth="1"/>
    <col min="8706" max="8960" width="9.21875" style="2"/>
    <col min="8961" max="8961" width="47.21875" style="2" customWidth="1"/>
    <col min="8962" max="9216" width="9.21875" style="2"/>
    <col min="9217" max="9217" width="47.21875" style="2" customWidth="1"/>
    <col min="9218" max="9472" width="9.21875" style="2"/>
    <col min="9473" max="9473" width="47.21875" style="2" customWidth="1"/>
    <col min="9474" max="9728" width="9.21875" style="2"/>
    <col min="9729" max="9729" width="47.21875" style="2" customWidth="1"/>
    <col min="9730" max="9984" width="9.21875" style="2"/>
    <col min="9985" max="9985" width="47.21875" style="2" customWidth="1"/>
    <col min="9986" max="10240" width="9.21875" style="2"/>
    <col min="10241" max="10241" width="47.21875" style="2" customWidth="1"/>
    <col min="10242" max="10496" width="9.21875" style="2"/>
    <col min="10497" max="10497" width="47.21875" style="2" customWidth="1"/>
    <col min="10498" max="10752" width="9.21875" style="2"/>
    <col min="10753" max="10753" width="47.21875" style="2" customWidth="1"/>
    <col min="10754" max="11008" width="9.21875" style="2"/>
    <col min="11009" max="11009" width="47.21875" style="2" customWidth="1"/>
    <col min="11010" max="11264" width="9.21875" style="2"/>
    <col min="11265" max="11265" width="47.21875" style="2" customWidth="1"/>
    <col min="11266" max="11520" width="9.21875" style="2"/>
    <col min="11521" max="11521" width="47.21875" style="2" customWidth="1"/>
    <col min="11522" max="11776" width="9.21875" style="2"/>
    <col min="11777" max="11777" width="47.21875" style="2" customWidth="1"/>
    <col min="11778" max="12032" width="9.21875" style="2"/>
    <col min="12033" max="12033" width="47.21875" style="2" customWidth="1"/>
    <col min="12034" max="12288" width="9.21875" style="2"/>
    <col min="12289" max="12289" width="47.21875" style="2" customWidth="1"/>
    <col min="12290" max="12544" width="9.21875" style="2"/>
    <col min="12545" max="12545" width="47.21875" style="2" customWidth="1"/>
    <col min="12546" max="12800" width="9.21875" style="2"/>
    <col min="12801" max="12801" width="47.21875" style="2" customWidth="1"/>
    <col min="12802" max="13056" width="9.21875" style="2"/>
    <col min="13057" max="13057" width="47.21875" style="2" customWidth="1"/>
    <col min="13058" max="13312" width="9.21875" style="2"/>
    <col min="13313" max="13313" width="47.21875" style="2" customWidth="1"/>
    <col min="13314" max="13568" width="9.21875" style="2"/>
    <col min="13569" max="13569" width="47.21875" style="2" customWidth="1"/>
    <col min="13570" max="13824" width="9.21875" style="2"/>
    <col min="13825" max="13825" width="47.21875" style="2" customWidth="1"/>
    <col min="13826" max="14080" width="9.21875" style="2"/>
    <col min="14081" max="14081" width="47.21875" style="2" customWidth="1"/>
    <col min="14082" max="14336" width="9.21875" style="2"/>
    <col min="14337" max="14337" width="47.21875" style="2" customWidth="1"/>
    <col min="14338" max="14592" width="9.21875" style="2"/>
    <col min="14593" max="14593" width="47.21875" style="2" customWidth="1"/>
    <col min="14594" max="14848" width="9.21875" style="2"/>
    <col min="14849" max="14849" width="47.21875" style="2" customWidth="1"/>
    <col min="14850" max="15104" width="9.21875" style="2"/>
    <col min="15105" max="15105" width="47.21875" style="2" customWidth="1"/>
    <col min="15106" max="15360" width="9.21875" style="2"/>
    <col min="15361" max="15361" width="47.21875" style="2" customWidth="1"/>
    <col min="15362" max="15616" width="9.21875" style="2"/>
    <col min="15617" max="15617" width="47.21875" style="2" customWidth="1"/>
    <col min="15618" max="15872" width="9.21875" style="2"/>
    <col min="15873" max="15873" width="47.21875" style="2" customWidth="1"/>
    <col min="15874" max="16128" width="9.21875" style="2"/>
    <col min="16129" max="16129" width="47.21875" style="2" customWidth="1"/>
    <col min="16130" max="16384" width="9.21875" style="2"/>
  </cols>
  <sheetData>
    <row r="1" spans="1:9" ht="15.6" x14ac:dyDescent="0.3">
      <c r="A1" s="27" t="s">
        <v>307</v>
      </c>
      <c r="I1" s="376" t="s">
        <v>651</v>
      </c>
    </row>
    <row r="2" spans="1:9" ht="14.4" x14ac:dyDescent="0.3">
      <c r="A2" s="42"/>
      <c r="G2" s="64">
        <v>2022</v>
      </c>
    </row>
    <row r="3" spans="1:9" ht="39.6" x14ac:dyDescent="0.25">
      <c r="A3" s="1142" t="s">
        <v>85</v>
      </c>
      <c r="B3" s="16" t="s">
        <v>283</v>
      </c>
      <c r="C3" s="16" t="s">
        <v>5</v>
      </c>
      <c r="D3" s="16" t="s">
        <v>6</v>
      </c>
      <c r="E3" s="16" t="s">
        <v>7</v>
      </c>
      <c r="F3" s="16" t="s">
        <v>8</v>
      </c>
      <c r="G3" s="17" t="s">
        <v>9</v>
      </c>
      <c r="H3" s="29"/>
      <c r="I3" s="135"/>
    </row>
    <row r="4" spans="1:9" x14ac:dyDescent="0.25">
      <c r="A4" s="1143"/>
      <c r="B4" s="1131" t="s">
        <v>88</v>
      </c>
      <c r="C4" s="1131"/>
      <c r="D4" s="1131"/>
      <c r="E4" s="1131"/>
      <c r="F4" s="1131"/>
      <c r="G4" s="1117"/>
      <c r="H4" s="29"/>
    </row>
    <row r="5" spans="1:9" x14ac:dyDescent="0.25">
      <c r="A5" s="115" t="s">
        <v>305</v>
      </c>
      <c r="B5" s="236">
        <v>12.998491345564988</v>
      </c>
      <c r="C5" s="43">
        <v>2.652223586907533</v>
      </c>
      <c r="D5" s="43">
        <v>4.9907614274693062</v>
      </c>
      <c r="E5" s="43">
        <v>9.8588251691130608</v>
      </c>
      <c r="F5" s="43">
        <v>13.460255275493779</v>
      </c>
      <c r="G5" s="44">
        <v>20.168244872888039</v>
      </c>
      <c r="H5" s="29"/>
    </row>
    <row r="6" spans="1:9" x14ac:dyDescent="0.25">
      <c r="A6" s="115" t="s">
        <v>306</v>
      </c>
      <c r="B6" s="240">
        <v>4.5475418941039027</v>
      </c>
      <c r="C6" s="43">
        <v>0.79370052598409979</v>
      </c>
      <c r="D6" s="43">
        <v>1.7185418435790942</v>
      </c>
      <c r="E6" s="43">
        <v>4.3447022307253338</v>
      </c>
      <c r="F6" s="43">
        <v>5.4870460783593629</v>
      </c>
      <c r="G6" s="44">
        <v>7.3785044448292698</v>
      </c>
      <c r="H6" s="29"/>
    </row>
    <row r="7" spans="1:9" x14ac:dyDescent="0.25">
      <c r="A7" s="115" t="s">
        <v>89</v>
      </c>
      <c r="B7" s="240">
        <v>5.4806169669699907</v>
      </c>
      <c r="C7" s="43">
        <v>0.79370052598409979</v>
      </c>
      <c r="D7" s="43">
        <v>1</v>
      </c>
      <c r="E7" s="43">
        <v>4</v>
      </c>
      <c r="F7" s="43">
        <v>8.4783263813214216</v>
      </c>
      <c r="G7" s="44">
        <v>10.394471280001447</v>
      </c>
      <c r="H7" s="29"/>
    </row>
    <row r="8" spans="1:9" x14ac:dyDescent="0.25">
      <c r="A8" s="115" t="s">
        <v>90</v>
      </c>
      <c r="B8" s="240">
        <v>8.2673637735507892</v>
      </c>
      <c r="C8" s="43">
        <v>2.0861499341551868</v>
      </c>
      <c r="D8" s="43">
        <v>4.0779768501654567</v>
      </c>
      <c r="E8" s="43">
        <v>7.3403768271916192</v>
      </c>
      <c r="F8" s="43">
        <v>9.7448388313411414</v>
      </c>
      <c r="G8" s="44">
        <v>14.252235935042231</v>
      </c>
      <c r="H8" s="29"/>
    </row>
    <row r="9" spans="1:9" x14ac:dyDescent="0.25">
      <c r="A9" s="115" t="s">
        <v>91</v>
      </c>
      <c r="B9" s="240">
        <v>6.4108682364393967</v>
      </c>
      <c r="C9" s="43">
        <v>0.79370052598409979</v>
      </c>
      <c r="D9" s="43">
        <v>1.352398246637456</v>
      </c>
      <c r="E9" s="43">
        <v>3.5078591741302536</v>
      </c>
      <c r="F9" s="43">
        <v>7.7153337822379813</v>
      </c>
      <c r="G9" s="44">
        <v>15.061683958618433</v>
      </c>
      <c r="H9" s="29"/>
    </row>
    <row r="10" spans="1:9" x14ac:dyDescent="0.25">
      <c r="A10" s="115" t="s">
        <v>92</v>
      </c>
      <c r="B10" s="240">
        <v>8.5326919164056338</v>
      </c>
      <c r="C10" s="43">
        <v>1.6492043862376167</v>
      </c>
      <c r="D10" s="43">
        <v>4.127017314444279</v>
      </c>
      <c r="E10" s="43">
        <v>7.3403768271916192</v>
      </c>
      <c r="F10" s="43">
        <v>9.6982822916003286</v>
      </c>
      <c r="G10" s="44">
        <v>14.535220424961947</v>
      </c>
      <c r="H10" s="29"/>
    </row>
    <row r="11" spans="1:9" x14ac:dyDescent="0.25">
      <c r="A11" s="115" t="s">
        <v>93</v>
      </c>
      <c r="B11" s="240">
        <v>6.4550146678913949</v>
      </c>
      <c r="C11" s="43">
        <v>0.82710989002303004</v>
      </c>
      <c r="D11" s="43">
        <v>2.2369599950288186</v>
      </c>
      <c r="E11" s="43">
        <v>4.0885213338723139</v>
      </c>
      <c r="F11" s="43">
        <v>9.1467462044773757</v>
      </c>
      <c r="G11" s="44">
        <v>11.508421684177774</v>
      </c>
      <c r="H11" s="29"/>
    </row>
    <row r="12" spans="1:9" x14ac:dyDescent="0.25">
      <c r="A12" s="115" t="s">
        <v>350</v>
      </c>
      <c r="B12" s="240">
        <v>8.4097143689467391</v>
      </c>
      <c r="C12" s="43">
        <v>2.5198420997897464</v>
      </c>
      <c r="D12" s="43">
        <v>4.7500342699172373</v>
      </c>
      <c r="E12" s="43">
        <v>8.1583259747331276</v>
      </c>
      <c r="F12" s="43">
        <v>8.3476793482883025</v>
      </c>
      <c r="G12" s="44">
        <v>11.57152692950611</v>
      </c>
      <c r="H12" s="29"/>
      <c r="I12" s="74"/>
    </row>
    <row r="13" spans="1:9" x14ac:dyDescent="0.25">
      <c r="A13" s="116" t="s">
        <v>351</v>
      </c>
      <c r="B13" s="240">
        <v>8.3952126009129202</v>
      </c>
      <c r="C13" s="43">
        <v>0.55032120814910446</v>
      </c>
      <c r="D13" s="43">
        <v>2.4139471257059926</v>
      </c>
      <c r="E13" s="43">
        <v>8.8621306124001773</v>
      </c>
      <c r="F13" s="43">
        <v>10.104665904822465</v>
      </c>
      <c r="G13" s="44">
        <v>13.162584084518819</v>
      </c>
      <c r="H13" s="29"/>
    </row>
    <row r="14" spans="1:9" x14ac:dyDescent="0.25">
      <c r="A14" s="115" t="s">
        <v>94</v>
      </c>
      <c r="B14" s="240">
        <v>6.7316362726169574</v>
      </c>
      <c r="C14" s="43">
        <v>0.58480354764257325</v>
      </c>
      <c r="D14" s="43">
        <v>0.79370052598409979</v>
      </c>
      <c r="E14" s="43">
        <v>8.6735170915743645</v>
      </c>
      <c r="F14" s="43">
        <v>7.5961847516713492</v>
      </c>
      <c r="G14" s="44">
        <v>8.2167366576706442</v>
      </c>
      <c r="H14" s="29"/>
    </row>
    <row r="15" spans="1:9" ht="26.4" x14ac:dyDescent="0.25">
      <c r="A15" s="116" t="s">
        <v>95</v>
      </c>
      <c r="B15" s="240">
        <v>1.4254461359219976</v>
      </c>
      <c r="C15" s="43">
        <v>0.46415888336127792</v>
      </c>
      <c r="D15" s="43">
        <v>0.48074985676913612</v>
      </c>
      <c r="E15" s="43">
        <v>0.69336127435063466</v>
      </c>
      <c r="F15" s="43">
        <v>2.1472789940235395</v>
      </c>
      <c r="G15" s="44">
        <v>3.1069725198211269</v>
      </c>
      <c r="H15" s="29"/>
      <c r="I15" s="89"/>
    </row>
    <row r="16" spans="1:9" x14ac:dyDescent="0.25">
      <c r="A16" s="116" t="s">
        <v>352</v>
      </c>
      <c r="B16" s="240">
        <v>3.5054227101849897</v>
      </c>
      <c r="C16" s="43">
        <v>0.69134265361954794</v>
      </c>
      <c r="D16" s="43">
        <v>1</v>
      </c>
      <c r="E16" s="43">
        <v>1.7737292649629799</v>
      </c>
      <c r="F16" s="43">
        <v>3.4589974462114506</v>
      </c>
      <c r="G16" s="44">
        <v>7.3184672818568384</v>
      </c>
      <c r="H16" s="29"/>
    </row>
    <row r="17" spans="1:9" x14ac:dyDescent="0.25">
      <c r="A17" s="115" t="s">
        <v>96</v>
      </c>
      <c r="B17" s="240">
        <v>7.9085297499063669</v>
      </c>
      <c r="C17" s="43">
        <v>3.6840314986403868</v>
      </c>
      <c r="D17" s="43">
        <v>4.4637702845675795</v>
      </c>
      <c r="E17" s="43">
        <v>5.9779893828536501</v>
      </c>
      <c r="F17" s="43">
        <v>6.3496042078727974</v>
      </c>
      <c r="G17" s="44">
        <v>11.295259500575655</v>
      </c>
      <c r="H17" s="29"/>
      <c r="I17" s="74"/>
    </row>
    <row r="18" spans="1:9" x14ac:dyDescent="0.25">
      <c r="A18" s="115" t="s">
        <v>97</v>
      </c>
      <c r="B18" s="240">
        <v>8.7413022668980744</v>
      </c>
      <c r="C18" s="43">
        <v>5.0605959918104952</v>
      </c>
      <c r="D18" s="43">
        <v>5.4513617784964188</v>
      </c>
      <c r="E18" s="43">
        <v>6.3759514150956669</v>
      </c>
      <c r="F18" s="43">
        <v>8.4173023654076822</v>
      </c>
      <c r="G18" s="44">
        <v>16.768817640833678</v>
      </c>
      <c r="H18" s="29"/>
    </row>
    <row r="19" spans="1:9" x14ac:dyDescent="0.25">
      <c r="A19" s="115" t="s">
        <v>98</v>
      </c>
      <c r="B19" s="240">
        <v>9.5384265861807496</v>
      </c>
      <c r="C19" s="43">
        <v>1.6793365128894173</v>
      </c>
      <c r="D19" s="43">
        <v>4.5106270589176241</v>
      </c>
      <c r="E19" s="43">
        <v>9.3389519386698066</v>
      </c>
      <c r="F19" s="43">
        <v>11.034127494398136</v>
      </c>
      <c r="G19" s="44">
        <v>18.390090190235128</v>
      </c>
      <c r="H19" s="29"/>
    </row>
    <row r="20" spans="1:9" x14ac:dyDescent="0.25">
      <c r="A20" s="115" t="s">
        <v>99</v>
      </c>
      <c r="B20" s="240">
        <v>8.2903209672894658</v>
      </c>
      <c r="C20" s="43">
        <v>1.6108155118089875</v>
      </c>
      <c r="D20" s="43">
        <v>3.9121599158712779</v>
      </c>
      <c r="E20" s="43">
        <v>7.3403768271916192</v>
      </c>
      <c r="F20" s="43">
        <v>9.7694541226537872</v>
      </c>
      <c r="G20" s="44">
        <v>14.054381018345159</v>
      </c>
      <c r="H20" s="29"/>
    </row>
    <row r="21" spans="1:9" x14ac:dyDescent="0.25">
      <c r="A21" s="115" t="s">
        <v>100</v>
      </c>
      <c r="B21" s="240">
        <v>9.7236596977289356</v>
      </c>
      <c r="C21" s="43">
        <v>2.4098785124493891</v>
      </c>
      <c r="D21" s="43">
        <v>4.3090697792397101</v>
      </c>
      <c r="E21" s="43">
        <v>8.3395841989180592</v>
      </c>
      <c r="F21" s="43">
        <v>11.785771446989051</v>
      </c>
      <c r="G21" s="44">
        <v>17.301449781505085</v>
      </c>
      <c r="H21" s="29"/>
    </row>
    <row r="22" spans="1:9" x14ac:dyDescent="0.25">
      <c r="A22" s="115" t="s">
        <v>101</v>
      </c>
      <c r="B22" s="240">
        <v>26.315684304584504</v>
      </c>
      <c r="C22" s="43">
        <v>2.5114292745422713</v>
      </c>
      <c r="D22" s="43">
        <v>8.0510446222018412</v>
      </c>
      <c r="E22" s="43">
        <v>16.738147849258404</v>
      </c>
      <c r="F22" s="43">
        <v>32.949802501250041</v>
      </c>
      <c r="G22" s="44">
        <v>49.25907902565185</v>
      </c>
      <c r="H22" s="29"/>
    </row>
    <row r="23" spans="1:9" x14ac:dyDescent="0.25">
      <c r="A23" s="116" t="s">
        <v>353</v>
      </c>
      <c r="B23" s="240">
        <v>8.3940954308823876</v>
      </c>
      <c r="C23" s="43">
        <v>5.441011433718228</v>
      </c>
      <c r="D23" s="43">
        <v>5.5202806056534861</v>
      </c>
      <c r="E23" s="43">
        <v>7.3403768271916192</v>
      </c>
      <c r="F23" s="43">
        <v>8.7214712181336047</v>
      </c>
      <c r="G23" s="44">
        <v>11.57054437731664</v>
      </c>
      <c r="H23" s="29"/>
    </row>
    <row r="24" spans="1:9" ht="26.4" x14ac:dyDescent="0.25">
      <c r="A24" s="116" t="s">
        <v>354</v>
      </c>
      <c r="B24" s="240">
        <v>14.962984333509757</v>
      </c>
      <c r="C24" s="43">
        <v>3.1471914992815058</v>
      </c>
      <c r="D24" s="43">
        <v>4.7844942210065682</v>
      </c>
      <c r="E24" s="43">
        <v>12.048429861473943</v>
      </c>
      <c r="F24" s="43">
        <v>19.381295210384831</v>
      </c>
      <c r="G24" s="44">
        <v>31.264269204657367</v>
      </c>
      <c r="H24" s="29"/>
    </row>
    <row r="25" spans="1:9" x14ac:dyDescent="0.25">
      <c r="A25" s="115" t="s">
        <v>102</v>
      </c>
      <c r="B25" s="240">
        <v>14.445646439980836</v>
      </c>
      <c r="C25" s="43">
        <v>0.58480354764257325</v>
      </c>
      <c r="D25" s="43">
        <v>8.4024739013913585</v>
      </c>
      <c r="E25" s="43">
        <v>16.411842341462783</v>
      </c>
      <c r="F25" s="43">
        <v>16.787417669997538</v>
      </c>
      <c r="G25" s="44">
        <v>22.638429929823825</v>
      </c>
      <c r="H25" s="29"/>
    </row>
    <row r="26" spans="1:9" x14ac:dyDescent="0.25">
      <c r="A26" s="115" t="s">
        <v>103</v>
      </c>
      <c r="B26" s="240">
        <v>24.903800420549977</v>
      </c>
      <c r="C26" s="117">
        <v>9.4685527195614743</v>
      </c>
      <c r="D26" s="117">
        <v>18.347075726186482</v>
      </c>
      <c r="E26" s="43">
        <v>28.387703175050099</v>
      </c>
      <c r="F26" s="117">
        <v>44.781779594597786</v>
      </c>
      <c r="G26" s="118">
        <v>61.300444735728128</v>
      </c>
      <c r="H26" s="74"/>
    </row>
    <row r="27" spans="1:9" ht="15.6" x14ac:dyDescent="0.25">
      <c r="A27" s="115" t="s">
        <v>355</v>
      </c>
      <c r="B27" s="240">
        <v>4.1637784340927988</v>
      </c>
      <c r="C27" s="43">
        <v>1</v>
      </c>
      <c r="D27" s="43">
        <v>1.4026332276621762</v>
      </c>
      <c r="E27" s="43">
        <v>3.3476295698516809</v>
      </c>
      <c r="F27" s="43">
        <v>5.2790181218478933</v>
      </c>
      <c r="G27" s="44">
        <v>6.2134468939823604</v>
      </c>
      <c r="H27" s="29"/>
    </row>
    <row r="28" spans="1:9" ht="15.6" x14ac:dyDescent="0.25">
      <c r="A28" s="115" t="s">
        <v>356</v>
      </c>
      <c r="B28" s="240">
        <v>3.6160611398271039</v>
      </c>
      <c r="C28" s="43">
        <v>0.69336127435063466</v>
      </c>
      <c r="D28" s="43">
        <v>1</v>
      </c>
      <c r="E28" s="43">
        <v>1.0041494251232543</v>
      </c>
      <c r="F28" s="43">
        <v>3.6880262918434368</v>
      </c>
      <c r="G28" s="44">
        <v>9.0470063170833814</v>
      </c>
    </row>
  </sheetData>
  <mergeCells count="2">
    <mergeCell ref="B4:G4"/>
    <mergeCell ref="A3:A4"/>
  </mergeCells>
  <hyperlinks>
    <hyperlink ref="I1" location="INFO!A1" display="POWRÓT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G10"/>
  <sheetViews>
    <sheetView zoomScale="85" zoomScaleNormal="85" workbookViewId="0">
      <selection activeCell="A4" sqref="A4:D11"/>
    </sheetView>
  </sheetViews>
  <sheetFormatPr defaultRowHeight="13.2" x14ac:dyDescent="0.25"/>
  <cols>
    <col min="1" max="1" width="19.77734375" style="2" customWidth="1"/>
    <col min="2" max="3" width="16.5546875" style="2" customWidth="1"/>
    <col min="4" max="4" width="12.77734375" style="2" customWidth="1"/>
    <col min="5" max="6" width="7.77734375" style="2" customWidth="1"/>
    <col min="7" max="8" width="9.44140625" style="2" customWidth="1"/>
    <col min="9" max="256" width="9.21875" style="2"/>
    <col min="257" max="257" width="19.77734375" style="2" customWidth="1"/>
    <col min="258" max="260" width="16.5546875" style="2" customWidth="1"/>
    <col min="261" max="512" width="9.21875" style="2"/>
    <col min="513" max="513" width="19.77734375" style="2" customWidth="1"/>
    <col min="514" max="516" width="16.5546875" style="2" customWidth="1"/>
    <col min="517" max="768" width="9.21875" style="2"/>
    <col min="769" max="769" width="19.77734375" style="2" customWidth="1"/>
    <col min="770" max="772" width="16.5546875" style="2" customWidth="1"/>
    <col min="773" max="1024" width="9.21875" style="2"/>
    <col min="1025" max="1025" width="19.77734375" style="2" customWidth="1"/>
    <col min="1026" max="1028" width="16.5546875" style="2" customWidth="1"/>
    <col min="1029" max="1280" width="9.21875" style="2"/>
    <col min="1281" max="1281" width="19.77734375" style="2" customWidth="1"/>
    <col min="1282" max="1284" width="16.5546875" style="2" customWidth="1"/>
    <col min="1285" max="1536" width="9.21875" style="2"/>
    <col min="1537" max="1537" width="19.77734375" style="2" customWidth="1"/>
    <col min="1538" max="1540" width="16.5546875" style="2" customWidth="1"/>
    <col min="1541" max="1792" width="9.21875" style="2"/>
    <col min="1793" max="1793" width="19.77734375" style="2" customWidth="1"/>
    <col min="1794" max="1796" width="16.5546875" style="2" customWidth="1"/>
    <col min="1797" max="2048" width="9.21875" style="2"/>
    <col min="2049" max="2049" width="19.77734375" style="2" customWidth="1"/>
    <col min="2050" max="2052" width="16.5546875" style="2" customWidth="1"/>
    <col min="2053" max="2304" width="9.21875" style="2"/>
    <col min="2305" max="2305" width="19.77734375" style="2" customWidth="1"/>
    <col min="2306" max="2308" width="16.5546875" style="2" customWidth="1"/>
    <col min="2309" max="2560" width="9.21875" style="2"/>
    <col min="2561" max="2561" width="19.77734375" style="2" customWidth="1"/>
    <col min="2562" max="2564" width="16.5546875" style="2" customWidth="1"/>
    <col min="2565" max="2816" width="9.21875" style="2"/>
    <col min="2817" max="2817" width="19.77734375" style="2" customWidth="1"/>
    <col min="2818" max="2820" width="16.5546875" style="2" customWidth="1"/>
    <col min="2821" max="3072" width="9.21875" style="2"/>
    <col min="3073" max="3073" width="19.77734375" style="2" customWidth="1"/>
    <col min="3074" max="3076" width="16.5546875" style="2" customWidth="1"/>
    <col min="3077" max="3328" width="9.21875" style="2"/>
    <col min="3329" max="3329" width="19.77734375" style="2" customWidth="1"/>
    <col min="3330" max="3332" width="16.5546875" style="2" customWidth="1"/>
    <col min="3333" max="3584" width="9.21875" style="2"/>
    <col min="3585" max="3585" width="19.77734375" style="2" customWidth="1"/>
    <col min="3586" max="3588" width="16.5546875" style="2" customWidth="1"/>
    <col min="3589" max="3840" width="9.21875" style="2"/>
    <col min="3841" max="3841" width="19.77734375" style="2" customWidth="1"/>
    <col min="3842" max="3844" width="16.5546875" style="2" customWidth="1"/>
    <col min="3845" max="4096" width="9.21875" style="2"/>
    <col min="4097" max="4097" width="19.77734375" style="2" customWidth="1"/>
    <col min="4098" max="4100" width="16.5546875" style="2" customWidth="1"/>
    <col min="4101" max="4352" width="9.21875" style="2"/>
    <col min="4353" max="4353" width="19.77734375" style="2" customWidth="1"/>
    <col min="4354" max="4356" width="16.5546875" style="2" customWidth="1"/>
    <col min="4357" max="4608" width="9.21875" style="2"/>
    <col min="4609" max="4609" width="19.77734375" style="2" customWidth="1"/>
    <col min="4610" max="4612" width="16.5546875" style="2" customWidth="1"/>
    <col min="4613" max="4864" width="9.21875" style="2"/>
    <col min="4865" max="4865" width="19.77734375" style="2" customWidth="1"/>
    <col min="4866" max="4868" width="16.5546875" style="2" customWidth="1"/>
    <col min="4869" max="5120" width="9.21875" style="2"/>
    <col min="5121" max="5121" width="19.77734375" style="2" customWidth="1"/>
    <col min="5122" max="5124" width="16.5546875" style="2" customWidth="1"/>
    <col min="5125" max="5376" width="9.21875" style="2"/>
    <col min="5377" max="5377" width="19.77734375" style="2" customWidth="1"/>
    <col min="5378" max="5380" width="16.5546875" style="2" customWidth="1"/>
    <col min="5381" max="5632" width="9.21875" style="2"/>
    <col min="5633" max="5633" width="19.77734375" style="2" customWidth="1"/>
    <col min="5634" max="5636" width="16.5546875" style="2" customWidth="1"/>
    <col min="5637" max="5888" width="9.21875" style="2"/>
    <col min="5889" max="5889" width="19.77734375" style="2" customWidth="1"/>
    <col min="5890" max="5892" width="16.5546875" style="2" customWidth="1"/>
    <col min="5893" max="6144" width="9.21875" style="2"/>
    <col min="6145" max="6145" width="19.77734375" style="2" customWidth="1"/>
    <col min="6146" max="6148" width="16.5546875" style="2" customWidth="1"/>
    <col min="6149" max="6400" width="9.21875" style="2"/>
    <col min="6401" max="6401" width="19.77734375" style="2" customWidth="1"/>
    <col min="6402" max="6404" width="16.5546875" style="2" customWidth="1"/>
    <col min="6405" max="6656" width="9.21875" style="2"/>
    <col min="6657" max="6657" width="19.77734375" style="2" customWidth="1"/>
    <col min="6658" max="6660" width="16.5546875" style="2" customWidth="1"/>
    <col min="6661" max="6912" width="9.21875" style="2"/>
    <col min="6913" max="6913" width="19.77734375" style="2" customWidth="1"/>
    <col min="6914" max="6916" width="16.5546875" style="2" customWidth="1"/>
    <col min="6917" max="7168" width="9.21875" style="2"/>
    <col min="7169" max="7169" width="19.77734375" style="2" customWidth="1"/>
    <col min="7170" max="7172" width="16.5546875" style="2" customWidth="1"/>
    <col min="7173" max="7424" width="9.21875" style="2"/>
    <col min="7425" max="7425" width="19.77734375" style="2" customWidth="1"/>
    <col min="7426" max="7428" width="16.5546875" style="2" customWidth="1"/>
    <col min="7429" max="7680" width="9.21875" style="2"/>
    <col min="7681" max="7681" width="19.77734375" style="2" customWidth="1"/>
    <col min="7682" max="7684" width="16.5546875" style="2" customWidth="1"/>
    <col min="7685" max="7936" width="9.21875" style="2"/>
    <col min="7937" max="7937" width="19.77734375" style="2" customWidth="1"/>
    <col min="7938" max="7940" width="16.5546875" style="2" customWidth="1"/>
    <col min="7941" max="8192" width="9.21875" style="2"/>
    <col min="8193" max="8193" width="19.77734375" style="2" customWidth="1"/>
    <col min="8194" max="8196" width="16.5546875" style="2" customWidth="1"/>
    <col min="8197" max="8448" width="9.21875" style="2"/>
    <col min="8449" max="8449" width="19.77734375" style="2" customWidth="1"/>
    <col min="8450" max="8452" width="16.5546875" style="2" customWidth="1"/>
    <col min="8453" max="8704" width="9.21875" style="2"/>
    <col min="8705" max="8705" width="19.77734375" style="2" customWidth="1"/>
    <col min="8706" max="8708" width="16.5546875" style="2" customWidth="1"/>
    <col min="8709" max="8960" width="9.21875" style="2"/>
    <col min="8961" max="8961" width="19.77734375" style="2" customWidth="1"/>
    <col min="8962" max="8964" width="16.5546875" style="2" customWidth="1"/>
    <col min="8965" max="9216" width="9.21875" style="2"/>
    <col min="9217" max="9217" width="19.77734375" style="2" customWidth="1"/>
    <col min="9218" max="9220" width="16.5546875" style="2" customWidth="1"/>
    <col min="9221" max="9472" width="9.21875" style="2"/>
    <col min="9473" max="9473" width="19.77734375" style="2" customWidth="1"/>
    <col min="9474" max="9476" width="16.5546875" style="2" customWidth="1"/>
    <col min="9477" max="9728" width="9.21875" style="2"/>
    <col min="9729" max="9729" width="19.77734375" style="2" customWidth="1"/>
    <col min="9730" max="9732" width="16.5546875" style="2" customWidth="1"/>
    <col min="9733" max="9984" width="9.21875" style="2"/>
    <col min="9985" max="9985" width="19.77734375" style="2" customWidth="1"/>
    <col min="9986" max="9988" width="16.5546875" style="2" customWidth="1"/>
    <col min="9989" max="10240" width="9.21875" style="2"/>
    <col min="10241" max="10241" width="19.77734375" style="2" customWidth="1"/>
    <col min="10242" max="10244" width="16.5546875" style="2" customWidth="1"/>
    <col min="10245" max="10496" width="9.21875" style="2"/>
    <col min="10497" max="10497" width="19.77734375" style="2" customWidth="1"/>
    <col min="10498" max="10500" width="16.5546875" style="2" customWidth="1"/>
    <col min="10501" max="10752" width="9.21875" style="2"/>
    <col min="10753" max="10753" width="19.77734375" style="2" customWidth="1"/>
    <col min="10754" max="10756" width="16.5546875" style="2" customWidth="1"/>
    <col min="10757" max="11008" width="9.21875" style="2"/>
    <col min="11009" max="11009" width="19.77734375" style="2" customWidth="1"/>
    <col min="11010" max="11012" width="16.5546875" style="2" customWidth="1"/>
    <col min="11013" max="11264" width="9.21875" style="2"/>
    <col min="11265" max="11265" width="19.77734375" style="2" customWidth="1"/>
    <col min="11266" max="11268" width="16.5546875" style="2" customWidth="1"/>
    <col min="11269" max="11520" width="9.21875" style="2"/>
    <col min="11521" max="11521" width="19.77734375" style="2" customWidth="1"/>
    <col min="11522" max="11524" width="16.5546875" style="2" customWidth="1"/>
    <col min="11525" max="11776" width="9.21875" style="2"/>
    <col min="11777" max="11777" width="19.77734375" style="2" customWidth="1"/>
    <col min="11778" max="11780" width="16.5546875" style="2" customWidth="1"/>
    <col min="11781" max="12032" width="9.21875" style="2"/>
    <col min="12033" max="12033" width="19.77734375" style="2" customWidth="1"/>
    <col min="12034" max="12036" width="16.5546875" style="2" customWidth="1"/>
    <col min="12037" max="12288" width="9.21875" style="2"/>
    <col min="12289" max="12289" width="19.77734375" style="2" customWidth="1"/>
    <col min="12290" max="12292" width="16.5546875" style="2" customWidth="1"/>
    <col min="12293" max="12544" width="9.21875" style="2"/>
    <col min="12545" max="12545" width="19.77734375" style="2" customWidth="1"/>
    <col min="12546" max="12548" width="16.5546875" style="2" customWidth="1"/>
    <col min="12549" max="12800" width="9.21875" style="2"/>
    <col min="12801" max="12801" width="19.77734375" style="2" customWidth="1"/>
    <col min="12802" max="12804" width="16.5546875" style="2" customWidth="1"/>
    <col min="12805" max="13056" width="9.21875" style="2"/>
    <col min="13057" max="13057" width="19.77734375" style="2" customWidth="1"/>
    <col min="13058" max="13060" width="16.5546875" style="2" customWidth="1"/>
    <col min="13061" max="13312" width="9.21875" style="2"/>
    <col min="13313" max="13313" width="19.77734375" style="2" customWidth="1"/>
    <col min="13314" max="13316" width="16.5546875" style="2" customWidth="1"/>
    <col min="13317" max="13568" width="9.21875" style="2"/>
    <col min="13569" max="13569" width="19.77734375" style="2" customWidth="1"/>
    <col min="13570" max="13572" width="16.5546875" style="2" customWidth="1"/>
    <col min="13573" max="13824" width="9.21875" style="2"/>
    <col min="13825" max="13825" width="19.77734375" style="2" customWidth="1"/>
    <col min="13826" max="13828" width="16.5546875" style="2" customWidth="1"/>
    <col min="13829" max="14080" width="9.21875" style="2"/>
    <col min="14081" max="14081" width="19.77734375" style="2" customWidth="1"/>
    <col min="14082" max="14084" width="16.5546875" style="2" customWidth="1"/>
    <col min="14085" max="14336" width="9.21875" style="2"/>
    <col min="14337" max="14337" width="19.77734375" style="2" customWidth="1"/>
    <col min="14338" max="14340" width="16.5546875" style="2" customWidth="1"/>
    <col min="14341" max="14592" width="9.21875" style="2"/>
    <col min="14593" max="14593" width="19.77734375" style="2" customWidth="1"/>
    <col min="14594" max="14596" width="16.5546875" style="2" customWidth="1"/>
    <col min="14597" max="14848" width="9.21875" style="2"/>
    <col min="14849" max="14849" width="19.77734375" style="2" customWidth="1"/>
    <col min="14850" max="14852" width="16.5546875" style="2" customWidth="1"/>
    <col min="14853" max="15104" width="9.21875" style="2"/>
    <col min="15105" max="15105" width="19.77734375" style="2" customWidth="1"/>
    <col min="15106" max="15108" width="16.5546875" style="2" customWidth="1"/>
    <col min="15109" max="15360" width="9.21875" style="2"/>
    <col min="15361" max="15361" width="19.77734375" style="2" customWidth="1"/>
    <col min="15362" max="15364" width="16.5546875" style="2" customWidth="1"/>
    <col min="15365" max="15616" width="9.21875" style="2"/>
    <col min="15617" max="15617" width="19.77734375" style="2" customWidth="1"/>
    <col min="15618" max="15620" width="16.5546875" style="2" customWidth="1"/>
    <col min="15621" max="15872" width="9.21875" style="2"/>
    <col min="15873" max="15873" width="19.77734375" style="2" customWidth="1"/>
    <col min="15874" max="15876" width="16.5546875" style="2" customWidth="1"/>
    <col min="15877" max="16128" width="9.21875" style="2"/>
    <col min="16129" max="16129" width="19.77734375" style="2" customWidth="1"/>
    <col min="16130" max="16132" width="16.5546875" style="2" customWidth="1"/>
    <col min="16133" max="16384" width="9.21875" style="2"/>
  </cols>
  <sheetData>
    <row r="1" spans="1:7" ht="15.6" x14ac:dyDescent="0.3">
      <c r="A1" s="27" t="s">
        <v>104</v>
      </c>
      <c r="G1" s="376" t="s">
        <v>651</v>
      </c>
    </row>
    <row r="2" spans="1:7" ht="15.6" x14ac:dyDescent="0.3">
      <c r="A2" s="34" t="s">
        <v>677</v>
      </c>
    </row>
    <row r="3" spans="1:7" ht="15.6" x14ac:dyDescent="0.3">
      <c r="A3" s="34"/>
      <c r="D3" s="64">
        <v>2022</v>
      </c>
    </row>
    <row r="4" spans="1:7" ht="69" x14ac:dyDescent="0.25">
      <c r="A4" s="1146" t="s">
        <v>105</v>
      </c>
      <c r="B4" s="172" t="s">
        <v>106</v>
      </c>
      <c r="C4" s="172" t="s">
        <v>107</v>
      </c>
      <c r="D4" s="173" t="s">
        <v>108</v>
      </c>
      <c r="E4" s="29"/>
    </row>
    <row r="5" spans="1:7" ht="13.8" x14ac:dyDescent="0.25">
      <c r="A5" s="1147"/>
      <c r="B5" s="1144" t="s">
        <v>31</v>
      </c>
      <c r="C5" s="1144"/>
      <c r="D5" s="1145"/>
      <c r="E5" s="29"/>
    </row>
    <row r="6" spans="1:7" ht="13.8" x14ac:dyDescent="0.25">
      <c r="A6" s="41" t="s">
        <v>109</v>
      </c>
      <c r="B6" s="36">
        <v>3.1469202260631541</v>
      </c>
      <c r="C6" s="36">
        <v>11.663768764251879</v>
      </c>
      <c r="D6" s="39">
        <v>12.622170885433702</v>
      </c>
      <c r="E6" s="29"/>
    </row>
    <row r="7" spans="1:7" ht="13.8" x14ac:dyDescent="0.25">
      <c r="A7" s="41" t="s">
        <v>110</v>
      </c>
      <c r="B7" s="36">
        <v>0.54371132363686347</v>
      </c>
      <c r="C7" s="36">
        <v>0.39354010880976287</v>
      </c>
      <c r="D7" s="39">
        <v>0.96327431491974924</v>
      </c>
      <c r="E7" s="29"/>
    </row>
    <row r="8" spans="1:7" ht="13.8" x14ac:dyDescent="0.25">
      <c r="A8" s="41" t="s">
        <v>77</v>
      </c>
      <c r="B8" s="36">
        <v>0.13145460555152233</v>
      </c>
      <c r="C8" s="36">
        <v>0.13827534652783968</v>
      </c>
      <c r="D8" s="38" t="s">
        <v>281</v>
      </c>
      <c r="E8" s="29"/>
    </row>
    <row r="9" spans="1:7" ht="13.8" x14ac:dyDescent="0.25">
      <c r="A9" s="41" t="s">
        <v>111</v>
      </c>
      <c r="B9" s="36">
        <v>10.493000660477067</v>
      </c>
      <c r="C9" s="36">
        <v>14.279560339772749</v>
      </c>
      <c r="D9" s="39">
        <v>5.520660601893332</v>
      </c>
      <c r="E9" s="29"/>
    </row>
    <row r="10" spans="1:7" ht="13.8" x14ac:dyDescent="0.25">
      <c r="A10" s="41" t="s">
        <v>73</v>
      </c>
      <c r="B10" s="37" t="s">
        <v>281</v>
      </c>
      <c r="C10" s="37" t="s">
        <v>281</v>
      </c>
      <c r="D10" s="39">
        <v>18.176924378565982</v>
      </c>
      <c r="E10" s="29"/>
    </row>
  </sheetData>
  <mergeCells count="2">
    <mergeCell ref="B5:D5"/>
    <mergeCell ref="A4:A5"/>
  </mergeCells>
  <hyperlinks>
    <hyperlink ref="G1" location="INFO!A1" display="POWRÓT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F11"/>
  <sheetViews>
    <sheetView zoomScale="85" zoomScaleNormal="85" workbookViewId="0">
      <selection activeCell="A3" sqref="A3:D11"/>
    </sheetView>
  </sheetViews>
  <sheetFormatPr defaultRowHeight="13.2" x14ac:dyDescent="0.25"/>
  <cols>
    <col min="1" max="1" width="41" style="2" customWidth="1"/>
    <col min="2" max="2" width="14.5546875" style="2" customWidth="1"/>
    <col min="3" max="3" width="17.44140625" style="2" customWidth="1"/>
    <col min="4" max="4" width="10.77734375" style="2" customWidth="1"/>
    <col min="5" max="7" width="9.44140625" style="2" customWidth="1"/>
    <col min="8" max="255" width="9.21875" style="2"/>
    <col min="256" max="256" width="44.5546875" style="2" customWidth="1"/>
    <col min="257" max="257" width="14.5546875" style="2" customWidth="1"/>
    <col min="258" max="258" width="21.77734375" style="2" customWidth="1"/>
    <col min="259" max="259" width="13.77734375" style="2" customWidth="1"/>
    <col min="260" max="511" width="9.21875" style="2"/>
    <col min="512" max="512" width="44.5546875" style="2" customWidth="1"/>
    <col min="513" max="513" width="14.5546875" style="2" customWidth="1"/>
    <col min="514" max="514" width="21.77734375" style="2" customWidth="1"/>
    <col min="515" max="515" width="13.77734375" style="2" customWidth="1"/>
    <col min="516" max="767" width="9.21875" style="2"/>
    <col min="768" max="768" width="44.5546875" style="2" customWidth="1"/>
    <col min="769" max="769" width="14.5546875" style="2" customWidth="1"/>
    <col min="770" max="770" width="21.77734375" style="2" customWidth="1"/>
    <col min="771" max="771" width="13.77734375" style="2" customWidth="1"/>
    <col min="772" max="1023" width="9.21875" style="2"/>
    <col min="1024" max="1024" width="44.5546875" style="2" customWidth="1"/>
    <col min="1025" max="1025" width="14.5546875" style="2" customWidth="1"/>
    <col min="1026" max="1026" width="21.77734375" style="2" customWidth="1"/>
    <col min="1027" max="1027" width="13.77734375" style="2" customWidth="1"/>
    <col min="1028" max="1279" width="9.21875" style="2"/>
    <col min="1280" max="1280" width="44.5546875" style="2" customWidth="1"/>
    <col min="1281" max="1281" width="14.5546875" style="2" customWidth="1"/>
    <col min="1282" max="1282" width="21.77734375" style="2" customWidth="1"/>
    <col min="1283" max="1283" width="13.77734375" style="2" customWidth="1"/>
    <col min="1284" max="1535" width="9.21875" style="2"/>
    <col min="1536" max="1536" width="44.5546875" style="2" customWidth="1"/>
    <col min="1537" max="1537" width="14.5546875" style="2" customWidth="1"/>
    <col min="1538" max="1538" width="21.77734375" style="2" customWidth="1"/>
    <col min="1539" max="1539" width="13.77734375" style="2" customWidth="1"/>
    <col min="1540" max="1791" width="9.21875" style="2"/>
    <col min="1792" max="1792" width="44.5546875" style="2" customWidth="1"/>
    <col min="1793" max="1793" width="14.5546875" style="2" customWidth="1"/>
    <col min="1794" max="1794" width="21.77734375" style="2" customWidth="1"/>
    <col min="1795" max="1795" width="13.77734375" style="2" customWidth="1"/>
    <col min="1796" max="2047" width="9.21875" style="2"/>
    <col min="2048" max="2048" width="44.5546875" style="2" customWidth="1"/>
    <col min="2049" max="2049" width="14.5546875" style="2" customWidth="1"/>
    <col min="2050" max="2050" width="21.77734375" style="2" customWidth="1"/>
    <col min="2051" max="2051" width="13.77734375" style="2" customWidth="1"/>
    <col min="2052" max="2303" width="9.21875" style="2"/>
    <col min="2304" max="2304" width="44.5546875" style="2" customWidth="1"/>
    <col min="2305" max="2305" width="14.5546875" style="2" customWidth="1"/>
    <col min="2306" max="2306" width="21.77734375" style="2" customWidth="1"/>
    <col min="2307" max="2307" width="13.77734375" style="2" customWidth="1"/>
    <col min="2308" max="2559" width="9.21875" style="2"/>
    <col min="2560" max="2560" width="44.5546875" style="2" customWidth="1"/>
    <col min="2561" max="2561" width="14.5546875" style="2" customWidth="1"/>
    <col min="2562" max="2562" width="21.77734375" style="2" customWidth="1"/>
    <col min="2563" max="2563" width="13.77734375" style="2" customWidth="1"/>
    <col min="2564" max="2815" width="9.21875" style="2"/>
    <col min="2816" max="2816" width="44.5546875" style="2" customWidth="1"/>
    <col min="2817" max="2817" width="14.5546875" style="2" customWidth="1"/>
    <col min="2818" max="2818" width="21.77734375" style="2" customWidth="1"/>
    <col min="2819" max="2819" width="13.77734375" style="2" customWidth="1"/>
    <col min="2820" max="3071" width="9.21875" style="2"/>
    <col min="3072" max="3072" width="44.5546875" style="2" customWidth="1"/>
    <col min="3073" max="3073" width="14.5546875" style="2" customWidth="1"/>
    <col min="3074" max="3074" width="21.77734375" style="2" customWidth="1"/>
    <col min="3075" max="3075" width="13.77734375" style="2" customWidth="1"/>
    <col min="3076" max="3327" width="9.21875" style="2"/>
    <col min="3328" max="3328" width="44.5546875" style="2" customWidth="1"/>
    <col min="3329" max="3329" width="14.5546875" style="2" customWidth="1"/>
    <col min="3330" max="3330" width="21.77734375" style="2" customWidth="1"/>
    <col min="3331" max="3331" width="13.77734375" style="2" customWidth="1"/>
    <col min="3332" max="3583" width="9.21875" style="2"/>
    <col min="3584" max="3584" width="44.5546875" style="2" customWidth="1"/>
    <col min="3585" max="3585" width="14.5546875" style="2" customWidth="1"/>
    <col min="3586" max="3586" width="21.77734375" style="2" customWidth="1"/>
    <col min="3587" max="3587" width="13.77734375" style="2" customWidth="1"/>
    <col min="3588" max="3839" width="9.21875" style="2"/>
    <col min="3840" max="3840" width="44.5546875" style="2" customWidth="1"/>
    <col min="3841" max="3841" width="14.5546875" style="2" customWidth="1"/>
    <col min="3842" max="3842" width="21.77734375" style="2" customWidth="1"/>
    <col min="3843" max="3843" width="13.77734375" style="2" customWidth="1"/>
    <col min="3844" max="4095" width="9.21875" style="2"/>
    <col min="4096" max="4096" width="44.5546875" style="2" customWidth="1"/>
    <col min="4097" max="4097" width="14.5546875" style="2" customWidth="1"/>
    <col min="4098" max="4098" width="21.77734375" style="2" customWidth="1"/>
    <col min="4099" max="4099" width="13.77734375" style="2" customWidth="1"/>
    <col min="4100" max="4351" width="9.21875" style="2"/>
    <col min="4352" max="4352" width="44.5546875" style="2" customWidth="1"/>
    <col min="4353" max="4353" width="14.5546875" style="2" customWidth="1"/>
    <col min="4354" max="4354" width="21.77734375" style="2" customWidth="1"/>
    <col min="4355" max="4355" width="13.77734375" style="2" customWidth="1"/>
    <col min="4356" max="4607" width="9.21875" style="2"/>
    <col min="4608" max="4608" width="44.5546875" style="2" customWidth="1"/>
    <col min="4609" max="4609" width="14.5546875" style="2" customWidth="1"/>
    <col min="4610" max="4610" width="21.77734375" style="2" customWidth="1"/>
    <col min="4611" max="4611" width="13.77734375" style="2" customWidth="1"/>
    <col min="4612" max="4863" width="9.21875" style="2"/>
    <col min="4864" max="4864" width="44.5546875" style="2" customWidth="1"/>
    <col min="4865" max="4865" width="14.5546875" style="2" customWidth="1"/>
    <col min="4866" max="4866" width="21.77734375" style="2" customWidth="1"/>
    <col min="4867" max="4867" width="13.77734375" style="2" customWidth="1"/>
    <col min="4868" max="5119" width="9.21875" style="2"/>
    <col min="5120" max="5120" width="44.5546875" style="2" customWidth="1"/>
    <col min="5121" max="5121" width="14.5546875" style="2" customWidth="1"/>
    <col min="5122" max="5122" width="21.77734375" style="2" customWidth="1"/>
    <col min="5123" max="5123" width="13.77734375" style="2" customWidth="1"/>
    <col min="5124" max="5375" width="9.21875" style="2"/>
    <col min="5376" max="5376" width="44.5546875" style="2" customWidth="1"/>
    <col min="5377" max="5377" width="14.5546875" style="2" customWidth="1"/>
    <col min="5378" max="5378" width="21.77734375" style="2" customWidth="1"/>
    <col min="5379" max="5379" width="13.77734375" style="2" customWidth="1"/>
    <col min="5380" max="5631" width="9.21875" style="2"/>
    <col min="5632" max="5632" width="44.5546875" style="2" customWidth="1"/>
    <col min="5633" max="5633" width="14.5546875" style="2" customWidth="1"/>
    <col min="5634" max="5634" width="21.77734375" style="2" customWidth="1"/>
    <col min="5635" max="5635" width="13.77734375" style="2" customWidth="1"/>
    <col min="5636" max="5887" width="9.21875" style="2"/>
    <col min="5888" max="5888" width="44.5546875" style="2" customWidth="1"/>
    <col min="5889" max="5889" width="14.5546875" style="2" customWidth="1"/>
    <col min="5890" max="5890" width="21.77734375" style="2" customWidth="1"/>
    <col min="5891" max="5891" width="13.77734375" style="2" customWidth="1"/>
    <col min="5892" max="6143" width="9.21875" style="2"/>
    <col min="6144" max="6144" width="44.5546875" style="2" customWidth="1"/>
    <col min="6145" max="6145" width="14.5546875" style="2" customWidth="1"/>
    <col min="6146" max="6146" width="21.77734375" style="2" customWidth="1"/>
    <col min="6147" max="6147" width="13.77734375" style="2" customWidth="1"/>
    <col min="6148" max="6399" width="9.21875" style="2"/>
    <col min="6400" max="6400" width="44.5546875" style="2" customWidth="1"/>
    <col min="6401" max="6401" width="14.5546875" style="2" customWidth="1"/>
    <col min="6402" max="6402" width="21.77734375" style="2" customWidth="1"/>
    <col min="6403" max="6403" width="13.77734375" style="2" customWidth="1"/>
    <col min="6404" max="6655" width="9.21875" style="2"/>
    <col min="6656" max="6656" width="44.5546875" style="2" customWidth="1"/>
    <col min="6657" max="6657" width="14.5546875" style="2" customWidth="1"/>
    <col min="6658" max="6658" width="21.77734375" style="2" customWidth="1"/>
    <col min="6659" max="6659" width="13.77734375" style="2" customWidth="1"/>
    <col min="6660" max="6911" width="9.21875" style="2"/>
    <col min="6912" max="6912" width="44.5546875" style="2" customWidth="1"/>
    <col min="6913" max="6913" width="14.5546875" style="2" customWidth="1"/>
    <col min="6914" max="6914" width="21.77734375" style="2" customWidth="1"/>
    <col min="6915" max="6915" width="13.77734375" style="2" customWidth="1"/>
    <col min="6916" max="7167" width="9.21875" style="2"/>
    <col min="7168" max="7168" width="44.5546875" style="2" customWidth="1"/>
    <col min="7169" max="7169" width="14.5546875" style="2" customWidth="1"/>
    <col min="7170" max="7170" width="21.77734375" style="2" customWidth="1"/>
    <col min="7171" max="7171" width="13.77734375" style="2" customWidth="1"/>
    <col min="7172" max="7423" width="9.21875" style="2"/>
    <col min="7424" max="7424" width="44.5546875" style="2" customWidth="1"/>
    <col min="7425" max="7425" width="14.5546875" style="2" customWidth="1"/>
    <col min="7426" max="7426" width="21.77734375" style="2" customWidth="1"/>
    <col min="7427" max="7427" width="13.77734375" style="2" customWidth="1"/>
    <col min="7428" max="7679" width="9.21875" style="2"/>
    <col min="7680" max="7680" width="44.5546875" style="2" customWidth="1"/>
    <col min="7681" max="7681" width="14.5546875" style="2" customWidth="1"/>
    <col min="7682" max="7682" width="21.77734375" style="2" customWidth="1"/>
    <col min="7683" max="7683" width="13.77734375" style="2" customWidth="1"/>
    <col min="7684" max="7935" width="9.21875" style="2"/>
    <col min="7936" max="7936" width="44.5546875" style="2" customWidth="1"/>
    <col min="7937" max="7937" width="14.5546875" style="2" customWidth="1"/>
    <col min="7938" max="7938" width="21.77734375" style="2" customWidth="1"/>
    <col min="7939" max="7939" width="13.77734375" style="2" customWidth="1"/>
    <col min="7940" max="8191" width="9.21875" style="2"/>
    <col min="8192" max="8192" width="44.5546875" style="2" customWidth="1"/>
    <col min="8193" max="8193" width="14.5546875" style="2" customWidth="1"/>
    <col min="8194" max="8194" width="21.77734375" style="2" customWidth="1"/>
    <col min="8195" max="8195" width="13.77734375" style="2" customWidth="1"/>
    <col min="8196" max="8447" width="9.21875" style="2"/>
    <col min="8448" max="8448" width="44.5546875" style="2" customWidth="1"/>
    <col min="8449" max="8449" width="14.5546875" style="2" customWidth="1"/>
    <col min="8450" max="8450" width="21.77734375" style="2" customWidth="1"/>
    <col min="8451" max="8451" width="13.77734375" style="2" customWidth="1"/>
    <col min="8452" max="8703" width="9.21875" style="2"/>
    <col min="8704" max="8704" width="44.5546875" style="2" customWidth="1"/>
    <col min="8705" max="8705" width="14.5546875" style="2" customWidth="1"/>
    <col min="8706" max="8706" width="21.77734375" style="2" customWidth="1"/>
    <col min="8707" max="8707" width="13.77734375" style="2" customWidth="1"/>
    <col min="8708" max="8959" width="9.21875" style="2"/>
    <col min="8960" max="8960" width="44.5546875" style="2" customWidth="1"/>
    <col min="8961" max="8961" width="14.5546875" style="2" customWidth="1"/>
    <col min="8962" max="8962" width="21.77734375" style="2" customWidth="1"/>
    <col min="8963" max="8963" width="13.77734375" style="2" customWidth="1"/>
    <col min="8964" max="9215" width="9.21875" style="2"/>
    <col min="9216" max="9216" width="44.5546875" style="2" customWidth="1"/>
    <col min="9217" max="9217" width="14.5546875" style="2" customWidth="1"/>
    <col min="9218" max="9218" width="21.77734375" style="2" customWidth="1"/>
    <col min="9219" max="9219" width="13.77734375" style="2" customWidth="1"/>
    <col min="9220" max="9471" width="9.21875" style="2"/>
    <col min="9472" max="9472" width="44.5546875" style="2" customWidth="1"/>
    <col min="9473" max="9473" width="14.5546875" style="2" customWidth="1"/>
    <col min="9474" max="9474" width="21.77734375" style="2" customWidth="1"/>
    <col min="9475" max="9475" width="13.77734375" style="2" customWidth="1"/>
    <col min="9476" max="9727" width="9.21875" style="2"/>
    <col min="9728" max="9728" width="44.5546875" style="2" customWidth="1"/>
    <col min="9729" max="9729" width="14.5546875" style="2" customWidth="1"/>
    <col min="9730" max="9730" width="21.77734375" style="2" customWidth="1"/>
    <col min="9731" max="9731" width="13.77734375" style="2" customWidth="1"/>
    <col min="9732" max="9983" width="9.21875" style="2"/>
    <col min="9984" max="9984" width="44.5546875" style="2" customWidth="1"/>
    <col min="9985" max="9985" width="14.5546875" style="2" customWidth="1"/>
    <col min="9986" max="9986" width="21.77734375" style="2" customWidth="1"/>
    <col min="9987" max="9987" width="13.77734375" style="2" customWidth="1"/>
    <col min="9988" max="10239" width="9.21875" style="2"/>
    <col min="10240" max="10240" width="44.5546875" style="2" customWidth="1"/>
    <col min="10241" max="10241" width="14.5546875" style="2" customWidth="1"/>
    <col min="10242" max="10242" width="21.77734375" style="2" customWidth="1"/>
    <col min="10243" max="10243" width="13.77734375" style="2" customWidth="1"/>
    <col min="10244" max="10495" width="9.21875" style="2"/>
    <col min="10496" max="10496" width="44.5546875" style="2" customWidth="1"/>
    <col min="10497" max="10497" width="14.5546875" style="2" customWidth="1"/>
    <col min="10498" max="10498" width="21.77734375" style="2" customWidth="1"/>
    <col min="10499" max="10499" width="13.77734375" style="2" customWidth="1"/>
    <col min="10500" max="10751" width="9.21875" style="2"/>
    <col min="10752" max="10752" width="44.5546875" style="2" customWidth="1"/>
    <col min="10753" max="10753" width="14.5546875" style="2" customWidth="1"/>
    <col min="10754" max="10754" width="21.77734375" style="2" customWidth="1"/>
    <col min="10755" max="10755" width="13.77734375" style="2" customWidth="1"/>
    <col min="10756" max="11007" width="9.21875" style="2"/>
    <col min="11008" max="11008" width="44.5546875" style="2" customWidth="1"/>
    <col min="11009" max="11009" width="14.5546875" style="2" customWidth="1"/>
    <col min="11010" max="11010" width="21.77734375" style="2" customWidth="1"/>
    <col min="11011" max="11011" width="13.77734375" style="2" customWidth="1"/>
    <col min="11012" max="11263" width="9.21875" style="2"/>
    <col min="11264" max="11264" width="44.5546875" style="2" customWidth="1"/>
    <col min="11265" max="11265" width="14.5546875" style="2" customWidth="1"/>
    <col min="11266" max="11266" width="21.77734375" style="2" customWidth="1"/>
    <col min="11267" max="11267" width="13.77734375" style="2" customWidth="1"/>
    <col min="11268" max="11519" width="9.21875" style="2"/>
    <col min="11520" max="11520" width="44.5546875" style="2" customWidth="1"/>
    <col min="11521" max="11521" width="14.5546875" style="2" customWidth="1"/>
    <col min="11522" max="11522" width="21.77734375" style="2" customWidth="1"/>
    <col min="11523" max="11523" width="13.77734375" style="2" customWidth="1"/>
    <col min="11524" max="11775" width="9.21875" style="2"/>
    <col min="11776" max="11776" width="44.5546875" style="2" customWidth="1"/>
    <col min="11777" max="11777" width="14.5546875" style="2" customWidth="1"/>
    <col min="11778" max="11778" width="21.77734375" style="2" customWidth="1"/>
    <col min="11779" max="11779" width="13.77734375" style="2" customWidth="1"/>
    <col min="11780" max="12031" width="9.21875" style="2"/>
    <col min="12032" max="12032" width="44.5546875" style="2" customWidth="1"/>
    <col min="12033" max="12033" width="14.5546875" style="2" customWidth="1"/>
    <col min="12034" max="12034" width="21.77734375" style="2" customWidth="1"/>
    <col min="12035" max="12035" width="13.77734375" style="2" customWidth="1"/>
    <col min="12036" max="12287" width="9.21875" style="2"/>
    <col min="12288" max="12288" width="44.5546875" style="2" customWidth="1"/>
    <col min="12289" max="12289" width="14.5546875" style="2" customWidth="1"/>
    <col min="12290" max="12290" width="21.77734375" style="2" customWidth="1"/>
    <col min="12291" max="12291" width="13.77734375" style="2" customWidth="1"/>
    <col min="12292" max="12543" width="9.21875" style="2"/>
    <col min="12544" max="12544" width="44.5546875" style="2" customWidth="1"/>
    <col min="12545" max="12545" width="14.5546875" style="2" customWidth="1"/>
    <col min="12546" max="12546" width="21.77734375" style="2" customWidth="1"/>
    <col min="12547" max="12547" width="13.77734375" style="2" customWidth="1"/>
    <col min="12548" max="12799" width="9.21875" style="2"/>
    <col min="12800" max="12800" width="44.5546875" style="2" customWidth="1"/>
    <col min="12801" max="12801" width="14.5546875" style="2" customWidth="1"/>
    <col min="12802" max="12802" width="21.77734375" style="2" customWidth="1"/>
    <col min="12803" max="12803" width="13.77734375" style="2" customWidth="1"/>
    <col min="12804" max="13055" width="9.21875" style="2"/>
    <col min="13056" max="13056" width="44.5546875" style="2" customWidth="1"/>
    <col min="13057" max="13057" width="14.5546875" style="2" customWidth="1"/>
    <col min="13058" max="13058" width="21.77734375" style="2" customWidth="1"/>
    <col min="13059" max="13059" width="13.77734375" style="2" customWidth="1"/>
    <col min="13060" max="13311" width="9.21875" style="2"/>
    <col min="13312" max="13312" width="44.5546875" style="2" customWidth="1"/>
    <col min="13313" max="13313" width="14.5546875" style="2" customWidth="1"/>
    <col min="13314" max="13314" width="21.77734375" style="2" customWidth="1"/>
    <col min="13315" max="13315" width="13.77734375" style="2" customWidth="1"/>
    <col min="13316" max="13567" width="9.21875" style="2"/>
    <col min="13568" max="13568" width="44.5546875" style="2" customWidth="1"/>
    <col min="13569" max="13569" width="14.5546875" style="2" customWidth="1"/>
    <col min="13570" max="13570" width="21.77734375" style="2" customWidth="1"/>
    <col min="13571" max="13571" width="13.77734375" style="2" customWidth="1"/>
    <col min="13572" max="13823" width="9.21875" style="2"/>
    <col min="13824" max="13824" width="44.5546875" style="2" customWidth="1"/>
    <col min="13825" max="13825" width="14.5546875" style="2" customWidth="1"/>
    <col min="13826" max="13826" width="21.77734375" style="2" customWidth="1"/>
    <col min="13827" max="13827" width="13.77734375" style="2" customWidth="1"/>
    <col min="13828" max="14079" width="9.21875" style="2"/>
    <col min="14080" max="14080" width="44.5546875" style="2" customWidth="1"/>
    <col min="14081" max="14081" width="14.5546875" style="2" customWidth="1"/>
    <col min="14082" max="14082" width="21.77734375" style="2" customWidth="1"/>
    <col min="14083" max="14083" width="13.77734375" style="2" customWidth="1"/>
    <col min="14084" max="14335" width="9.21875" style="2"/>
    <col min="14336" max="14336" width="44.5546875" style="2" customWidth="1"/>
    <col min="14337" max="14337" width="14.5546875" style="2" customWidth="1"/>
    <col min="14338" max="14338" width="21.77734375" style="2" customWidth="1"/>
    <col min="14339" max="14339" width="13.77734375" style="2" customWidth="1"/>
    <col min="14340" max="14591" width="9.21875" style="2"/>
    <col min="14592" max="14592" width="44.5546875" style="2" customWidth="1"/>
    <col min="14593" max="14593" width="14.5546875" style="2" customWidth="1"/>
    <col min="14594" max="14594" width="21.77734375" style="2" customWidth="1"/>
    <col min="14595" max="14595" width="13.77734375" style="2" customWidth="1"/>
    <col min="14596" max="14847" width="9.21875" style="2"/>
    <col min="14848" max="14848" width="44.5546875" style="2" customWidth="1"/>
    <col min="14849" max="14849" width="14.5546875" style="2" customWidth="1"/>
    <col min="14850" max="14850" width="21.77734375" style="2" customWidth="1"/>
    <col min="14851" max="14851" width="13.77734375" style="2" customWidth="1"/>
    <col min="14852" max="15103" width="9.21875" style="2"/>
    <col min="15104" max="15104" width="44.5546875" style="2" customWidth="1"/>
    <col min="15105" max="15105" width="14.5546875" style="2" customWidth="1"/>
    <col min="15106" max="15106" width="21.77734375" style="2" customWidth="1"/>
    <col min="15107" max="15107" width="13.77734375" style="2" customWidth="1"/>
    <col min="15108" max="15359" width="9.21875" style="2"/>
    <col min="15360" max="15360" width="44.5546875" style="2" customWidth="1"/>
    <col min="15361" max="15361" width="14.5546875" style="2" customWidth="1"/>
    <col min="15362" max="15362" width="21.77734375" style="2" customWidth="1"/>
    <col min="15363" max="15363" width="13.77734375" style="2" customWidth="1"/>
    <col min="15364" max="15615" width="9.21875" style="2"/>
    <col min="15616" max="15616" width="44.5546875" style="2" customWidth="1"/>
    <col min="15617" max="15617" width="14.5546875" style="2" customWidth="1"/>
    <col min="15618" max="15618" width="21.77734375" style="2" customWidth="1"/>
    <col min="15619" max="15619" width="13.77734375" style="2" customWidth="1"/>
    <col min="15620" max="15871" width="9.21875" style="2"/>
    <col min="15872" max="15872" width="44.5546875" style="2" customWidth="1"/>
    <col min="15873" max="15873" width="14.5546875" style="2" customWidth="1"/>
    <col min="15874" max="15874" width="21.77734375" style="2" customWidth="1"/>
    <col min="15875" max="15875" width="13.77734375" style="2" customWidth="1"/>
    <col min="15876" max="16127" width="9.21875" style="2"/>
    <col min="16128" max="16128" width="44.5546875" style="2" customWidth="1"/>
    <col min="16129" max="16129" width="14.5546875" style="2" customWidth="1"/>
    <col min="16130" max="16130" width="21.77734375" style="2" customWidth="1"/>
    <col min="16131" max="16131" width="13.77734375" style="2" customWidth="1"/>
    <col min="16132" max="16383" width="9.21875" style="2"/>
    <col min="16384" max="16384" width="9.21875" style="2" customWidth="1"/>
  </cols>
  <sheetData>
    <row r="1" spans="1:6" ht="15.6" x14ac:dyDescent="0.3">
      <c r="A1" s="27" t="s">
        <v>112</v>
      </c>
      <c r="F1" s="376" t="s">
        <v>651</v>
      </c>
    </row>
    <row r="2" spans="1:6" ht="15.6" x14ac:dyDescent="0.3">
      <c r="A2" s="27"/>
      <c r="D2" s="64">
        <v>2022</v>
      </c>
    </row>
    <row r="3" spans="1:6" s="5" customFormat="1" ht="68.400000000000006" customHeight="1" x14ac:dyDescent="0.3">
      <c r="A3" s="1142" t="s">
        <v>85</v>
      </c>
      <c r="B3" s="16" t="s">
        <v>86</v>
      </c>
      <c r="C3" s="1148" t="s">
        <v>113</v>
      </c>
      <c r="D3" s="45" t="s">
        <v>114</v>
      </c>
    </row>
    <row r="4" spans="1:6" s="5" customFormat="1" x14ac:dyDescent="0.3">
      <c r="A4" s="1143"/>
      <c r="B4" s="9" t="s">
        <v>31</v>
      </c>
      <c r="C4" s="1149"/>
      <c r="D4" s="46" t="s">
        <v>88</v>
      </c>
    </row>
    <row r="5" spans="1:6" ht="27.6" x14ac:dyDescent="0.25">
      <c r="A5" s="158" t="s">
        <v>115</v>
      </c>
      <c r="B5" s="36">
        <v>10.389190130910036</v>
      </c>
      <c r="C5" s="247">
        <v>1.0049647737073897</v>
      </c>
      <c r="D5" s="248">
        <v>6.2063161858407891</v>
      </c>
    </row>
    <row r="6" spans="1:6" ht="13.8" x14ac:dyDescent="0.25">
      <c r="A6" s="246" t="s">
        <v>357</v>
      </c>
      <c r="B6" s="36">
        <v>9.647022321915367</v>
      </c>
      <c r="C6" s="247">
        <v>1.0006922466533303</v>
      </c>
      <c r="D6" s="248">
        <v>4.8003991544427675</v>
      </c>
    </row>
    <row r="7" spans="1:6" ht="13.8" x14ac:dyDescent="0.25">
      <c r="A7" s="246" t="s">
        <v>358</v>
      </c>
      <c r="B7" s="36">
        <v>14.976058190131459</v>
      </c>
      <c r="C7" s="247">
        <v>1.001949196953801</v>
      </c>
      <c r="D7" s="248">
        <v>6.3884050407880837</v>
      </c>
    </row>
    <row r="8" spans="1:6" ht="13.8" x14ac:dyDescent="0.25">
      <c r="A8" s="246" t="s">
        <v>117</v>
      </c>
      <c r="B8" s="36">
        <v>59.169332451223546</v>
      </c>
      <c r="C8" s="247">
        <v>1.0033549079854267</v>
      </c>
      <c r="D8" s="248">
        <v>8.4833817562815987</v>
      </c>
    </row>
    <row r="9" spans="1:6" ht="13.8" x14ac:dyDescent="0.25">
      <c r="A9" s="246" t="s">
        <v>118</v>
      </c>
      <c r="B9" s="36">
        <v>23.701101502311552</v>
      </c>
      <c r="C9" s="247">
        <v>1.0005785860106846</v>
      </c>
      <c r="D9" s="248">
        <v>9.1423584038106398</v>
      </c>
    </row>
    <row r="10" spans="1:6" ht="13.8" x14ac:dyDescent="0.25">
      <c r="A10" s="246" t="s">
        <v>103</v>
      </c>
      <c r="B10" s="36">
        <v>1.3730697032504371</v>
      </c>
      <c r="C10" s="247">
        <v>1</v>
      </c>
      <c r="D10" s="248">
        <v>24.903800420549977</v>
      </c>
      <c r="E10" s="135"/>
    </row>
    <row r="11" spans="1:6" ht="13.8" x14ac:dyDescent="0.25">
      <c r="A11" s="246" t="s">
        <v>119</v>
      </c>
      <c r="B11" s="36">
        <v>67.950265046249996</v>
      </c>
      <c r="C11" s="247">
        <v>1.003071</v>
      </c>
      <c r="D11" s="138" t="s">
        <v>281</v>
      </c>
      <c r="E11" s="135"/>
    </row>
  </sheetData>
  <mergeCells count="2">
    <mergeCell ref="A3:A4"/>
    <mergeCell ref="C3:C4"/>
  </mergeCells>
  <hyperlinks>
    <hyperlink ref="F1" location="INFO!A1" display="POWRÓT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I10"/>
  <sheetViews>
    <sheetView zoomScale="85" zoomScaleNormal="85" workbookViewId="0">
      <selection activeCell="A3" sqref="A3:G10"/>
    </sheetView>
  </sheetViews>
  <sheetFormatPr defaultRowHeight="13.2" x14ac:dyDescent="0.25"/>
  <cols>
    <col min="1" max="1" width="40.77734375" style="2" customWidth="1"/>
    <col min="2" max="10" width="9.44140625" style="2" customWidth="1"/>
    <col min="11" max="256" width="9.21875" style="2"/>
    <col min="257" max="257" width="45.21875" style="2" customWidth="1"/>
    <col min="258" max="512" width="9.21875" style="2"/>
    <col min="513" max="513" width="45.21875" style="2" customWidth="1"/>
    <col min="514" max="768" width="9.21875" style="2"/>
    <col min="769" max="769" width="45.21875" style="2" customWidth="1"/>
    <col min="770" max="1024" width="9.21875" style="2"/>
    <col min="1025" max="1025" width="45.21875" style="2" customWidth="1"/>
    <col min="1026" max="1280" width="9.21875" style="2"/>
    <col min="1281" max="1281" width="45.21875" style="2" customWidth="1"/>
    <col min="1282" max="1536" width="9.21875" style="2"/>
    <col min="1537" max="1537" width="45.21875" style="2" customWidth="1"/>
    <col min="1538" max="1792" width="9.21875" style="2"/>
    <col min="1793" max="1793" width="45.21875" style="2" customWidth="1"/>
    <col min="1794" max="2048" width="9.21875" style="2"/>
    <col min="2049" max="2049" width="45.21875" style="2" customWidth="1"/>
    <col min="2050" max="2304" width="9.21875" style="2"/>
    <col min="2305" max="2305" width="45.21875" style="2" customWidth="1"/>
    <col min="2306" max="2560" width="9.21875" style="2"/>
    <col min="2561" max="2561" width="45.21875" style="2" customWidth="1"/>
    <col min="2562" max="2816" width="9.21875" style="2"/>
    <col min="2817" max="2817" width="45.21875" style="2" customWidth="1"/>
    <col min="2818" max="3072" width="9.21875" style="2"/>
    <col min="3073" max="3073" width="45.21875" style="2" customWidth="1"/>
    <col min="3074" max="3328" width="9.21875" style="2"/>
    <col min="3329" max="3329" width="45.21875" style="2" customWidth="1"/>
    <col min="3330" max="3584" width="9.21875" style="2"/>
    <col min="3585" max="3585" width="45.21875" style="2" customWidth="1"/>
    <col min="3586" max="3840" width="9.21875" style="2"/>
    <col min="3841" max="3841" width="45.21875" style="2" customWidth="1"/>
    <col min="3842" max="4096" width="9.21875" style="2"/>
    <col min="4097" max="4097" width="45.21875" style="2" customWidth="1"/>
    <col min="4098" max="4352" width="9.21875" style="2"/>
    <col min="4353" max="4353" width="45.21875" style="2" customWidth="1"/>
    <col min="4354" max="4608" width="9.21875" style="2"/>
    <col min="4609" max="4609" width="45.21875" style="2" customWidth="1"/>
    <col min="4610" max="4864" width="9.21875" style="2"/>
    <col min="4865" max="4865" width="45.21875" style="2" customWidth="1"/>
    <col min="4866" max="5120" width="9.21875" style="2"/>
    <col min="5121" max="5121" width="45.21875" style="2" customWidth="1"/>
    <col min="5122" max="5376" width="9.21875" style="2"/>
    <col min="5377" max="5377" width="45.21875" style="2" customWidth="1"/>
    <col min="5378" max="5632" width="9.21875" style="2"/>
    <col min="5633" max="5633" width="45.21875" style="2" customWidth="1"/>
    <col min="5634" max="5888" width="9.21875" style="2"/>
    <col min="5889" max="5889" width="45.21875" style="2" customWidth="1"/>
    <col min="5890" max="6144" width="9.21875" style="2"/>
    <col min="6145" max="6145" width="45.21875" style="2" customWidth="1"/>
    <col min="6146" max="6400" width="9.21875" style="2"/>
    <col min="6401" max="6401" width="45.21875" style="2" customWidth="1"/>
    <col min="6402" max="6656" width="9.21875" style="2"/>
    <col min="6657" max="6657" width="45.21875" style="2" customWidth="1"/>
    <col min="6658" max="6912" width="9.21875" style="2"/>
    <col min="6913" max="6913" width="45.21875" style="2" customWidth="1"/>
    <col min="6914" max="7168" width="9.21875" style="2"/>
    <col min="7169" max="7169" width="45.21875" style="2" customWidth="1"/>
    <col min="7170" max="7424" width="9.21875" style="2"/>
    <col min="7425" max="7425" width="45.21875" style="2" customWidth="1"/>
    <col min="7426" max="7680" width="9.21875" style="2"/>
    <col min="7681" max="7681" width="45.21875" style="2" customWidth="1"/>
    <col min="7682" max="7936" width="9.21875" style="2"/>
    <col min="7937" max="7937" width="45.21875" style="2" customWidth="1"/>
    <col min="7938" max="8192" width="9.21875" style="2"/>
    <col min="8193" max="8193" width="45.21875" style="2" customWidth="1"/>
    <col min="8194" max="8448" width="9.21875" style="2"/>
    <col min="8449" max="8449" width="45.21875" style="2" customWidth="1"/>
    <col min="8450" max="8704" width="9.21875" style="2"/>
    <col min="8705" max="8705" width="45.21875" style="2" customWidth="1"/>
    <col min="8706" max="8960" width="9.21875" style="2"/>
    <col min="8961" max="8961" width="45.21875" style="2" customWidth="1"/>
    <col min="8962" max="9216" width="9.21875" style="2"/>
    <col min="9217" max="9217" width="45.21875" style="2" customWidth="1"/>
    <col min="9218" max="9472" width="9.21875" style="2"/>
    <col min="9473" max="9473" width="45.21875" style="2" customWidth="1"/>
    <col min="9474" max="9728" width="9.21875" style="2"/>
    <col min="9729" max="9729" width="45.21875" style="2" customWidth="1"/>
    <col min="9730" max="9984" width="9.21875" style="2"/>
    <col min="9985" max="9985" width="45.21875" style="2" customWidth="1"/>
    <col min="9986" max="10240" width="9.21875" style="2"/>
    <col min="10241" max="10241" width="45.21875" style="2" customWidth="1"/>
    <col min="10242" max="10496" width="9.21875" style="2"/>
    <col min="10497" max="10497" width="45.21875" style="2" customWidth="1"/>
    <col min="10498" max="10752" width="9.21875" style="2"/>
    <col min="10753" max="10753" width="45.21875" style="2" customWidth="1"/>
    <col min="10754" max="11008" width="9.21875" style="2"/>
    <col min="11009" max="11009" width="45.21875" style="2" customWidth="1"/>
    <col min="11010" max="11264" width="9.21875" style="2"/>
    <col min="11265" max="11265" width="45.21875" style="2" customWidth="1"/>
    <col min="11266" max="11520" width="9.21875" style="2"/>
    <col min="11521" max="11521" width="45.21875" style="2" customWidth="1"/>
    <col min="11522" max="11776" width="9.21875" style="2"/>
    <col min="11777" max="11777" width="45.21875" style="2" customWidth="1"/>
    <col min="11778" max="12032" width="9.21875" style="2"/>
    <col min="12033" max="12033" width="45.21875" style="2" customWidth="1"/>
    <col min="12034" max="12288" width="9.21875" style="2"/>
    <col min="12289" max="12289" width="45.21875" style="2" customWidth="1"/>
    <col min="12290" max="12544" width="9.21875" style="2"/>
    <col min="12545" max="12545" width="45.21875" style="2" customWidth="1"/>
    <col min="12546" max="12800" width="9.21875" style="2"/>
    <col min="12801" max="12801" width="45.21875" style="2" customWidth="1"/>
    <col min="12802" max="13056" width="9.21875" style="2"/>
    <col min="13057" max="13057" width="45.21875" style="2" customWidth="1"/>
    <col min="13058" max="13312" width="9.21875" style="2"/>
    <col min="13313" max="13313" width="45.21875" style="2" customWidth="1"/>
    <col min="13314" max="13568" width="9.21875" style="2"/>
    <col min="13569" max="13569" width="45.21875" style="2" customWidth="1"/>
    <col min="13570" max="13824" width="9.21875" style="2"/>
    <col min="13825" max="13825" width="45.21875" style="2" customWidth="1"/>
    <col min="13826" max="14080" width="9.21875" style="2"/>
    <col min="14081" max="14081" width="45.21875" style="2" customWidth="1"/>
    <col min="14082" max="14336" width="9.21875" style="2"/>
    <col min="14337" max="14337" width="45.21875" style="2" customWidth="1"/>
    <col min="14338" max="14592" width="9.21875" style="2"/>
    <col min="14593" max="14593" width="45.21875" style="2" customWidth="1"/>
    <col min="14594" max="14848" width="9.21875" style="2"/>
    <col min="14849" max="14849" width="45.21875" style="2" customWidth="1"/>
    <col min="14850" max="15104" width="9.21875" style="2"/>
    <col min="15105" max="15105" width="45.21875" style="2" customWidth="1"/>
    <col min="15106" max="15360" width="9.21875" style="2"/>
    <col min="15361" max="15361" width="45.21875" style="2" customWidth="1"/>
    <col min="15362" max="15616" width="9.21875" style="2"/>
    <col min="15617" max="15617" width="45.21875" style="2" customWidth="1"/>
    <col min="15618" max="15872" width="9.21875" style="2"/>
    <col min="15873" max="15873" width="45.21875" style="2" customWidth="1"/>
    <col min="15874" max="16128" width="9.21875" style="2"/>
    <col min="16129" max="16129" width="45.21875" style="2" customWidth="1"/>
    <col min="16130" max="16384" width="9.21875" style="2"/>
  </cols>
  <sheetData>
    <row r="1" spans="1:9" ht="15.6" x14ac:dyDescent="0.3">
      <c r="A1" s="27" t="s">
        <v>120</v>
      </c>
      <c r="I1" s="376" t="s">
        <v>651</v>
      </c>
    </row>
    <row r="2" spans="1:9" ht="15.6" x14ac:dyDescent="0.3">
      <c r="A2" s="27"/>
      <c r="G2" s="64">
        <v>2022</v>
      </c>
    </row>
    <row r="3" spans="1:9" ht="39.6" x14ac:dyDescent="0.25">
      <c r="A3" s="1146" t="s">
        <v>85</v>
      </c>
      <c r="B3" s="16" t="s">
        <v>121</v>
      </c>
      <c r="C3" s="16" t="s">
        <v>5</v>
      </c>
      <c r="D3" s="16" t="s">
        <v>6</v>
      </c>
      <c r="E3" s="171" t="s">
        <v>7</v>
      </c>
      <c r="F3" s="16" t="s">
        <v>8</v>
      </c>
      <c r="G3" s="17" t="s">
        <v>9</v>
      </c>
      <c r="H3" s="29"/>
    </row>
    <row r="4" spans="1:9" ht="13.2" customHeight="1" x14ac:dyDescent="0.25">
      <c r="A4" s="1147"/>
      <c r="B4" s="1131" t="s">
        <v>88</v>
      </c>
      <c r="C4" s="1131"/>
      <c r="D4" s="1131"/>
      <c r="E4" s="1131"/>
      <c r="F4" s="1131"/>
      <c r="G4" s="1117"/>
      <c r="H4" s="29"/>
    </row>
    <row r="5" spans="1:9" ht="27.6" x14ac:dyDescent="0.25">
      <c r="A5" s="120" t="s">
        <v>115</v>
      </c>
      <c r="B5" s="187">
        <f>'[3]Tabl. 9'!D5</f>
        <v>6.2063161858407891</v>
      </c>
      <c r="C5" s="187">
        <v>1.5002911604839859</v>
      </c>
      <c r="D5" s="187">
        <v>2.8452378529480411</v>
      </c>
      <c r="E5" s="187">
        <v>4.2088403774052718</v>
      </c>
      <c r="F5" s="187">
        <v>7.4627275071231294</v>
      </c>
      <c r="G5" s="188">
        <v>10.546724860123488</v>
      </c>
      <c r="H5" s="29"/>
    </row>
    <row r="6" spans="1:9" ht="13.8" x14ac:dyDescent="0.25">
      <c r="A6" s="108" t="s">
        <v>357</v>
      </c>
      <c r="B6" s="187">
        <f>'[3]Tabl. 9'!D6</f>
        <v>4.8003991544427675</v>
      </c>
      <c r="C6" s="187">
        <v>0.49563264942702062</v>
      </c>
      <c r="D6" s="187">
        <v>1.6855939684635894</v>
      </c>
      <c r="E6" s="187">
        <v>4.3447022307253338</v>
      </c>
      <c r="F6" s="187">
        <v>5.5110384458709207</v>
      </c>
      <c r="G6" s="188">
        <v>8.413797537474375</v>
      </c>
      <c r="H6" s="29"/>
    </row>
    <row r="7" spans="1:9" ht="13.8" x14ac:dyDescent="0.25">
      <c r="A7" s="108" t="s">
        <v>358</v>
      </c>
      <c r="B7" s="187">
        <f>'[3]Tabl. 9'!D7</f>
        <v>6.3884050407880837</v>
      </c>
      <c r="C7" s="187">
        <v>0.96598166431433929</v>
      </c>
      <c r="D7" s="187">
        <v>2.3057023439573427</v>
      </c>
      <c r="E7" s="187">
        <v>4.3447022307253338</v>
      </c>
      <c r="F7" s="187">
        <v>7.9845258265736803</v>
      </c>
      <c r="G7" s="188">
        <v>12.204123859892483</v>
      </c>
      <c r="H7" s="29"/>
    </row>
    <row r="8" spans="1:9" ht="13.8" x14ac:dyDescent="0.25">
      <c r="A8" s="108" t="s">
        <v>117</v>
      </c>
      <c r="B8" s="187">
        <f>'[3]Tabl. 9'!D8</f>
        <v>8.4833817562815987</v>
      </c>
      <c r="C8" s="187">
        <v>2.0262050468515187</v>
      </c>
      <c r="D8" s="187">
        <v>4.0307420991202028</v>
      </c>
      <c r="E8" s="187">
        <v>7.6744808107035993</v>
      </c>
      <c r="F8" s="187">
        <v>9.9019455078147374</v>
      </c>
      <c r="G8" s="188">
        <v>14.415039169656803</v>
      </c>
      <c r="H8" s="29"/>
    </row>
    <row r="9" spans="1:9" ht="13.8" x14ac:dyDescent="0.25">
      <c r="A9" s="108" t="s">
        <v>118</v>
      </c>
      <c r="B9" s="187">
        <f>'[3]Tabl. 9'!D9</f>
        <v>9.1423584038106398</v>
      </c>
      <c r="C9" s="187">
        <v>1.6897607271260671</v>
      </c>
      <c r="D9" s="187">
        <v>4.2265004667529364</v>
      </c>
      <c r="E9" s="187">
        <v>6.8142022231205237</v>
      </c>
      <c r="F9" s="187">
        <v>11.834580491894528</v>
      </c>
      <c r="G9" s="188">
        <v>18.839762017438144</v>
      </c>
      <c r="H9" s="29"/>
    </row>
    <row r="10" spans="1:9" ht="13.8" x14ac:dyDescent="0.25">
      <c r="A10" s="108" t="s">
        <v>103</v>
      </c>
      <c r="B10" s="187">
        <v>24.9</v>
      </c>
      <c r="C10" s="187">
        <v>1.9184847117821828</v>
      </c>
      <c r="D10" s="187">
        <v>6.3762697062043472</v>
      </c>
      <c r="E10" s="187">
        <v>16.133057087605792</v>
      </c>
      <c r="F10" s="187">
        <v>41.465104438579218</v>
      </c>
      <c r="G10" s="188">
        <v>48.699150980921289</v>
      </c>
      <c r="H10" s="29"/>
    </row>
  </sheetData>
  <mergeCells count="2">
    <mergeCell ref="B4:G4"/>
    <mergeCell ref="A3:A4"/>
  </mergeCells>
  <hyperlinks>
    <hyperlink ref="I1" location="INFO!A1" display="POWRÓT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1"/>
  <dimension ref="A1:F12"/>
  <sheetViews>
    <sheetView zoomScale="85" zoomScaleNormal="85" workbookViewId="0">
      <selection activeCell="K40" sqref="K40"/>
    </sheetView>
  </sheetViews>
  <sheetFormatPr defaultRowHeight="13.2" x14ac:dyDescent="0.25"/>
  <cols>
    <col min="1" max="1" width="34" style="2" customWidth="1"/>
    <col min="2" max="2" width="16.77734375" style="2" customWidth="1"/>
    <col min="3" max="3" width="19.77734375" style="2" customWidth="1"/>
    <col min="4" max="4" width="11.44140625" style="2" customWidth="1"/>
    <col min="5" max="7" width="9.44140625" style="2" customWidth="1"/>
    <col min="8" max="255" width="9.21875" style="2"/>
    <col min="256" max="256" width="40.44140625" style="2" customWidth="1"/>
    <col min="257" max="257" width="18.21875" style="2" customWidth="1"/>
    <col min="258" max="258" width="24.77734375" style="2" customWidth="1"/>
    <col min="259" max="259" width="15.21875" style="2" customWidth="1"/>
    <col min="260" max="511" width="9.21875" style="2"/>
    <col min="512" max="512" width="40.44140625" style="2" customWidth="1"/>
    <col min="513" max="513" width="18.21875" style="2" customWidth="1"/>
    <col min="514" max="514" width="24.77734375" style="2" customWidth="1"/>
    <col min="515" max="515" width="15.21875" style="2" customWidth="1"/>
    <col min="516" max="767" width="9.21875" style="2"/>
    <col min="768" max="768" width="40.44140625" style="2" customWidth="1"/>
    <col min="769" max="769" width="18.21875" style="2" customWidth="1"/>
    <col min="770" max="770" width="24.77734375" style="2" customWidth="1"/>
    <col min="771" max="771" width="15.21875" style="2" customWidth="1"/>
    <col min="772" max="1023" width="9.21875" style="2"/>
    <col min="1024" max="1024" width="40.44140625" style="2" customWidth="1"/>
    <col min="1025" max="1025" width="18.21875" style="2" customWidth="1"/>
    <col min="1026" max="1026" width="24.77734375" style="2" customWidth="1"/>
    <col min="1027" max="1027" width="15.21875" style="2" customWidth="1"/>
    <col min="1028" max="1279" width="9.21875" style="2"/>
    <col min="1280" max="1280" width="40.44140625" style="2" customWidth="1"/>
    <col min="1281" max="1281" width="18.21875" style="2" customWidth="1"/>
    <col min="1282" max="1282" width="24.77734375" style="2" customWidth="1"/>
    <col min="1283" max="1283" width="15.21875" style="2" customWidth="1"/>
    <col min="1284" max="1535" width="9.21875" style="2"/>
    <col min="1536" max="1536" width="40.44140625" style="2" customWidth="1"/>
    <col min="1537" max="1537" width="18.21875" style="2" customWidth="1"/>
    <col min="1538" max="1538" width="24.77734375" style="2" customWidth="1"/>
    <col min="1539" max="1539" width="15.21875" style="2" customWidth="1"/>
    <col min="1540" max="1791" width="9.21875" style="2"/>
    <col min="1792" max="1792" width="40.44140625" style="2" customWidth="1"/>
    <col min="1793" max="1793" width="18.21875" style="2" customWidth="1"/>
    <col min="1794" max="1794" width="24.77734375" style="2" customWidth="1"/>
    <col min="1795" max="1795" width="15.21875" style="2" customWidth="1"/>
    <col min="1796" max="2047" width="9.21875" style="2"/>
    <col min="2048" max="2048" width="40.44140625" style="2" customWidth="1"/>
    <col min="2049" max="2049" width="18.21875" style="2" customWidth="1"/>
    <col min="2050" max="2050" width="24.77734375" style="2" customWidth="1"/>
    <col min="2051" max="2051" width="15.21875" style="2" customWidth="1"/>
    <col min="2052" max="2303" width="9.21875" style="2"/>
    <col min="2304" max="2304" width="40.44140625" style="2" customWidth="1"/>
    <col min="2305" max="2305" width="18.21875" style="2" customWidth="1"/>
    <col min="2306" max="2306" width="24.77734375" style="2" customWidth="1"/>
    <col min="2307" max="2307" width="15.21875" style="2" customWidth="1"/>
    <col min="2308" max="2559" width="9.21875" style="2"/>
    <col min="2560" max="2560" width="40.44140625" style="2" customWidth="1"/>
    <col min="2561" max="2561" width="18.21875" style="2" customWidth="1"/>
    <col min="2562" max="2562" width="24.77734375" style="2" customWidth="1"/>
    <col min="2563" max="2563" width="15.21875" style="2" customWidth="1"/>
    <col min="2564" max="2815" width="9.21875" style="2"/>
    <col min="2816" max="2816" width="40.44140625" style="2" customWidth="1"/>
    <col min="2817" max="2817" width="18.21875" style="2" customWidth="1"/>
    <col min="2818" max="2818" width="24.77734375" style="2" customWidth="1"/>
    <col min="2819" max="2819" width="15.21875" style="2" customWidth="1"/>
    <col min="2820" max="3071" width="9.21875" style="2"/>
    <col min="3072" max="3072" width="40.44140625" style="2" customWidth="1"/>
    <col min="3073" max="3073" width="18.21875" style="2" customWidth="1"/>
    <col min="3074" max="3074" width="24.77734375" style="2" customWidth="1"/>
    <col min="3075" max="3075" width="15.21875" style="2" customWidth="1"/>
    <col min="3076" max="3327" width="9.21875" style="2"/>
    <col min="3328" max="3328" width="40.44140625" style="2" customWidth="1"/>
    <col min="3329" max="3329" width="18.21875" style="2" customWidth="1"/>
    <col min="3330" max="3330" width="24.77734375" style="2" customWidth="1"/>
    <col min="3331" max="3331" width="15.21875" style="2" customWidth="1"/>
    <col min="3332" max="3583" width="9.21875" style="2"/>
    <col min="3584" max="3584" width="40.44140625" style="2" customWidth="1"/>
    <col min="3585" max="3585" width="18.21875" style="2" customWidth="1"/>
    <col min="3586" max="3586" width="24.77734375" style="2" customWidth="1"/>
    <col min="3587" max="3587" width="15.21875" style="2" customWidth="1"/>
    <col min="3588" max="3839" width="9.21875" style="2"/>
    <col min="3840" max="3840" width="40.44140625" style="2" customWidth="1"/>
    <col min="3841" max="3841" width="18.21875" style="2" customWidth="1"/>
    <col min="3842" max="3842" width="24.77734375" style="2" customWidth="1"/>
    <col min="3843" max="3843" width="15.21875" style="2" customWidth="1"/>
    <col min="3844" max="4095" width="9.21875" style="2"/>
    <col min="4096" max="4096" width="40.44140625" style="2" customWidth="1"/>
    <col min="4097" max="4097" width="18.21875" style="2" customWidth="1"/>
    <col min="4098" max="4098" width="24.77734375" style="2" customWidth="1"/>
    <col min="4099" max="4099" width="15.21875" style="2" customWidth="1"/>
    <col min="4100" max="4351" width="9.21875" style="2"/>
    <col min="4352" max="4352" width="40.44140625" style="2" customWidth="1"/>
    <col min="4353" max="4353" width="18.21875" style="2" customWidth="1"/>
    <col min="4354" max="4354" width="24.77734375" style="2" customWidth="1"/>
    <col min="4355" max="4355" width="15.21875" style="2" customWidth="1"/>
    <col min="4356" max="4607" width="9.21875" style="2"/>
    <col min="4608" max="4608" width="40.44140625" style="2" customWidth="1"/>
    <col min="4609" max="4609" width="18.21875" style="2" customWidth="1"/>
    <col min="4610" max="4610" width="24.77734375" style="2" customWidth="1"/>
    <col min="4611" max="4611" width="15.21875" style="2" customWidth="1"/>
    <col min="4612" max="4863" width="9.21875" style="2"/>
    <col min="4864" max="4864" width="40.44140625" style="2" customWidth="1"/>
    <col min="4865" max="4865" width="18.21875" style="2" customWidth="1"/>
    <col min="4866" max="4866" width="24.77734375" style="2" customWidth="1"/>
    <col min="4867" max="4867" width="15.21875" style="2" customWidth="1"/>
    <col min="4868" max="5119" width="9.21875" style="2"/>
    <col min="5120" max="5120" width="40.44140625" style="2" customWidth="1"/>
    <col min="5121" max="5121" width="18.21875" style="2" customWidth="1"/>
    <col min="5122" max="5122" width="24.77734375" style="2" customWidth="1"/>
    <col min="5123" max="5123" width="15.21875" style="2" customWidth="1"/>
    <col min="5124" max="5375" width="9.21875" style="2"/>
    <col min="5376" max="5376" width="40.44140625" style="2" customWidth="1"/>
    <col min="5377" max="5377" width="18.21875" style="2" customWidth="1"/>
    <col min="5378" max="5378" width="24.77734375" style="2" customWidth="1"/>
    <col min="5379" max="5379" width="15.21875" style="2" customWidth="1"/>
    <col min="5380" max="5631" width="9.21875" style="2"/>
    <col min="5632" max="5632" width="40.44140625" style="2" customWidth="1"/>
    <col min="5633" max="5633" width="18.21875" style="2" customWidth="1"/>
    <col min="5634" max="5634" width="24.77734375" style="2" customWidth="1"/>
    <col min="5635" max="5635" width="15.21875" style="2" customWidth="1"/>
    <col min="5636" max="5887" width="9.21875" style="2"/>
    <col min="5888" max="5888" width="40.44140625" style="2" customWidth="1"/>
    <col min="5889" max="5889" width="18.21875" style="2" customWidth="1"/>
    <col min="5890" max="5890" width="24.77734375" style="2" customWidth="1"/>
    <col min="5891" max="5891" width="15.21875" style="2" customWidth="1"/>
    <col min="5892" max="6143" width="9.21875" style="2"/>
    <col min="6144" max="6144" width="40.44140625" style="2" customWidth="1"/>
    <col min="6145" max="6145" width="18.21875" style="2" customWidth="1"/>
    <col min="6146" max="6146" width="24.77734375" style="2" customWidth="1"/>
    <col min="6147" max="6147" width="15.21875" style="2" customWidth="1"/>
    <col min="6148" max="6399" width="9.21875" style="2"/>
    <col min="6400" max="6400" width="40.44140625" style="2" customWidth="1"/>
    <col min="6401" max="6401" width="18.21875" style="2" customWidth="1"/>
    <col min="6402" max="6402" width="24.77734375" style="2" customWidth="1"/>
    <col min="6403" max="6403" width="15.21875" style="2" customWidth="1"/>
    <col min="6404" max="6655" width="9.21875" style="2"/>
    <col min="6656" max="6656" width="40.44140625" style="2" customWidth="1"/>
    <col min="6657" max="6657" width="18.21875" style="2" customWidth="1"/>
    <col min="6658" max="6658" width="24.77734375" style="2" customWidth="1"/>
    <col min="6659" max="6659" width="15.21875" style="2" customWidth="1"/>
    <col min="6660" max="6911" width="9.21875" style="2"/>
    <col min="6912" max="6912" width="40.44140625" style="2" customWidth="1"/>
    <col min="6913" max="6913" width="18.21875" style="2" customWidth="1"/>
    <col min="6914" max="6914" width="24.77734375" style="2" customWidth="1"/>
    <col min="6915" max="6915" width="15.21875" style="2" customWidth="1"/>
    <col min="6916" max="7167" width="9.21875" style="2"/>
    <col min="7168" max="7168" width="40.44140625" style="2" customWidth="1"/>
    <col min="7169" max="7169" width="18.21875" style="2" customWidth="1"/>
    <col min="7170" max="7170" width="24.77734375" style="2" customWidth="1"/>
    <col min="7171" max="7171" width="15.21875" style="2" customWidth="1"/>
    <col min="7172" max="7423" width="9.21875" style="2"/>
    <col min="7424" max="7424" width="40.44140625" style="2" customWidth="1"/>
    <col min="7425" max="7425" width="18.21875" style="2" customWidth="1"/>
    <col min="7426" max="7426" width="24.77734375" style="2" customWidth="1"/>
    <col min="7427" max="7427" width="15.21875" style="2" customWidth="1"/>
    <col min="7428" max="7679" width="9.21875" style="2"/>
    <col min="7680" max="7680" width="40.44140625" style="2" customWidth="1"/>
    <col min="7681" max="7681" width="18.21875" style="2" customWidth="1"/>
    <col min="7682" max="7682" width="24.77734375" style="2" customWidth="1"/>
    <col min="7683" max="7683" width="15.21875" style="2" customWidth="1"/>
    <col min="7684" max="7935" width="9.21875" style="2"/>
    <col min="7936" max="7936" width="40.44140625" style="2" customWidth="1"/>
    <col min="7937" max="7937" width="18.21875" style="2" customWidth="1"/>
    <col min="7938" max="7938" width="24.77734375" style="2" customWidth="1"/>
    <col min="7939" max="7939" width="15.21875" style="2" customWidth="1"/>
    <col min="7940" max="8191" width="9.21875" style="2"/>
    <col min="8192" max="8192" width="40.44140625" style="2" customWidth="1"/>
    <col min="8193" max="8193" width="18.21875" style="2" customWidth="1"/>
    <col min="8194" max="8194" width="24.77734375" style="2" customWidth="1"/>
    <col min="8195" max="8195" width="15.21875" style="2" customWidth="1"/>
    <col min="8196" max="8447" width="9.21875" style="2"/>
    <col min="8448" max="8448" width="40.44140625" style="2" customWidth="1"/>
    <col min="8449" max="8449" width="18.21875" style="2" customWidth="1"/>
    <col min="8450" max="8450" width="24.77734375" style="2" customWidth="1"/>
    <col min="8451" max="8451" width="15.21875" style="2" customWidth="1"/>
    <col min="8452" max="8703" width="9.21875" style="2"/>
    <col min="8704" max="8704" width="40.44140625" style="2" customWidth="1"/>
    <col min="8705" max="8705" width="18.21875" style="2" customWidth="1"/>
    <col min="8706" max="8706" width="24.77734375" style="2" customWidth="1"/>
    <col min="8707" max="8707" width="15.21875" style="2" customWidth="1"/>
    <col min="8708" max="8959" width="9.21875" style="2"/>
    <col min="8960" max="8960" width="40.44140625" style="2" customWidth="1"/>
    <col min="8961" max="8961" width="18.21875" style="2" customWidth="1"/>
    <col min="8962" max="8962" width="24.77734375" style="2" customWidth="1"/>
    <col min="8963" max="8963" width="15.21875" style="2" customWidth="1"/>
    <col min="8964" max="9215" width="9.21875" style="2"/>
    <col min="9216" max="9216" width="40.44140625" style="2" customWidth="1"/>
    <col min="9217" max="9217" width="18.21875" style="2" customWidth="1"/>
    <col min="9218" max="9218" width="24.77734375" style="2" customWidth="1"/>
    <col min="9219" max="9219" width="15.21875" style="2" customWidth="1"/>
    <col min="9220" max="9471" width="9.21875" style="2"/>
    <col min="9472" max="9472" width="40.44140625" style="2" customWidth="1"/>
    <col min="9473" max="9473" width="18.21875" style="2" customWidth="1"/>
    <col min="9474" max="9474" width="24.77734375" style="2" customWidth="1"/>
    <col min="9475" max="9475" width="15.21875" style="2" customWidth="1"/>
    <col min="9476" max="9727" width="9.21875" style="2"/>
    <col min="9728" max="9728" width="40.44140625" style="2" customWidth="1"/>
    <col min="9729" max="9729" width="18.21875" style="2" customWidth="1"/>
    <col min="9730" max="9730" width="24.77734375" style="2" customWidth="1"/>
    <col min="9731" max="9731" width="15.21875" style="2" customWidth="1"/>
    <col min="9732" max="9983" width="9.21875" style="2"/>
    <col min="9984" max="9984" width="40.44140625" style="2" customWidth="1"/>
    <col min="9985" max="9985" width="18.21875" style="2" customWidth="1"/>
    <col min="9986" max="9986" width="24.77734375" style="2" customWidth="1"/>
    <col min="9987" max="9987" width="15.21875" style="2" customWidth="1"/>
    <col min="9988" max="10239" width="9.21875" style="2"/>
    <col min="10240" max="10240" width="40.44140625" style="2" customWidth="1"/>
    <col min="10241" max="10241" width="18.21875" style="2" customWidth="1"/>
    <col min="10242" max="10242" width="24.77734375" style="2" customWidth="1"/>
    <col min="10243" max="10243" width="15.21875" style="2" customWidth="1"/>
    <col min="10244" max="10495" width="9.21875" style="2"/>
    <col min="10496" max="10496" width="40.44140625" style="2" customWidth="1"/>
    <col min="10497" max="10497" width="18.21875" style="2" customWidth="1"/>
    <col min="10498" max="10498" width="24.77734375" style="2" customWidth="1"/>
    <col min="10499" max="10499" width="15.21875" style="2" customWidth="1"/>
    <col min="10500" max="10751" width="9.21875" style="2"/>
    <col min="10752" max="10752" width="40.44140625" style="2" customWidth="1"/>
    <col min="10753" max="10753" width="18.21875" style="2" customWidth="1"/>
    <col min="10754" max="10754" width="24.77734375" style="2" customWidth="1"/>
    <col min="10755" max="10755" width="15.21875" style="2" customWidth="1"/>
    <col min="10756" max="11007" width="9.21875" style="2"/>
    <col min="11008" max="11008" width="40.44140625" style="2" customWidth="1"/>
    <col min="11009" max="11009" width="18.21875" style="2" customWidth="1"/>
    <col min="11010" max="11010" width="24.77734375" style="2" customWidth="1"/>
    <col min="11011" max="11011" width="15.21875" style="2" customWidth="1"/>
    <col min="11012" max="11263" width="9.21875" style="2"/>
    <col min="11264" max="11264" width="40.44140625" style="2" customWidth="1"/>
    <col min="11265" max="11265" width="18.21875" style="2" customWidth="1"/>
    <col min="11266" max="11266" width="24.77734375" style="2" customWidth="1"/>
    <col min="11267" max="11267" width="15.21875" style="2" customWidth="1"/>
    <col min="11268" max="11519" width="9.21875" style="2"/>
    <col min="11520" max="11520" width="40.44140625" style="2" customWidth="1"/>
    <col min="11521" max="11521" width="18.21875" style="2" customWidth="1"/>
    <col min="11522" max="11522" width="24.77734375" style="2" customWidth="1"/>
    <col min="11523" max="11523" width="15.21875" style="2" customWidth="1"/>
    <col min="11524" max="11775" width="9.21875" style="2"/>
    <col min="11776" max="11776" width="40.44140625" style="2" customWidth="1"/>
    <col min="11777" max="11777" width="18.21875" style="2" customWidth="1"/>
    <col min="11778" max="11778" width="24.77734375" style="2" customWidth="1"/>
    <col min="11779" max="11779" width="15.21875" style="2" customWidth="1"/>
    <col min="11780" max="12031" width="9.21875" style="2"/>
    <col min="12032" max="12032" width="40.44140625" style="2" customWidth="1"/>
    <col min="12033" max="12033" width="18.21875" style="2" customWidth="1"/>
    <col min="12034" max="12034" width="24.77734375" style="2" customWidth="1"/>
    <col min="12035" max="12035" width="15.21875" style="2" customWidth="1"/>
    <col min="12036" max="12287" width="9.21875" style="2"/>
    <col min="12288" max="12288" width="40.44140625" style="2" customWidth="1"/>
    <col min="12289" max="12289" width="18.21875" style="2" customWidth="1"/>
    <col min="12290" max="12290" width="24.77734375" style="2" customWidth="1"/>
    <col min="12291" max="12291" width="15.21875" style="2" customWidth="1"/>
    <col min="12292" max="12543" width="9.21875" style="2"/>
    <col min="12544" max="12544" width="40.44140625" style="2" customWidth="1"/>
    <col min="12545" max="12545" width="18.21875" style="2" customWidth="1"/>
    <col min="12546" max="12546" width="24.77734375" style="2" customWidth="1"/>
    <col min="12547" max="12547" width="15.21875" style="2" customWidth="1"/>
    <col min="12548" max="12799" width="9.21875" style="2"/>
    <col min="12800" max="12800" width="40.44140625" style="2" customWidth="1"/>
    <col min="12801" max="12801" width="18.21875" style="2" customWidth="1"/>
    <col min="12802" max="12802" width="24.77734375" style="2" customWidth="1"/>
    <col min="12803" max="12803" width="15.21875" style="2" customWidth="1"/>
    <col min="12804" max="13055" width="9.21875" style="2"/>
    <col min="13056" max="13056" width="40.44140625" style="2" customWidth="1"/>
    <col min="13057" max="13057" width="18.21875" style="2" customWidth="1"/>
    <col min="13058" max="13058" width="24.77734375" style="2" customWidth="1"/>
    <col min="13059" max="13059" width="15.21875" style="2" customWidth="1"/>
    <col min="13060" max="13311" width="9.21875" style="2"/>
    <col min="13312" max="13312" width="40.44140625" style="2" customWidth="1"/>
    <col min="13313" max="13313" width="18.21875" style="2" customWidth="1"/>
    <col min="13314" max="13314" width="24.77734375" style="2" customWidth="1"/>
    <col min="13315" max="13315" width="15.21875" style="2" customWidth="1"/>
    <col min="13316" max="13567" width="9.21875" style="2"/>
    <col min="13568" max="13568" width="40.44140625" style="2" customWidth="1"/>
    <col min="13569" max="13569" width="18.21875" style="2" customWidth="1"/>
    <col min="13570" max="13570" width="24.77734375" style="2" customWidth="1"/>
    <col min="13571" max="13571" width="15.21875" style="2" customWidth="1"/>
    <col min="13572" max="13823" width="9.21875" style="2"/>
    <col min="13824" max="13824" width="40.44140625" style="2" customWidth="1"/>
    <col min="13825" max="13825" width="18.21875" style="2" customWidth="1"/>
    <col min="13826" max="13826" width="24.77734375" style="2" customWidth="1"/>
    <col min="13827" max="13827" width="15.21875" style="2" customWidth="1"/>
    <col min="13828" max="14079" width="9.21875" style="2"/>
    <col min="14080" max="14080" width="40.44140625" style="2" customWidth="1"/>
    <col min="14081" max="14081" width="18.21875" style="2" customWidth="1"/>
    <col min="14082" max="14082" width="24.77734375" style="2" customWidth="1"/>
    <col min="14083" max="14083" width="15.21875" style="2" customWidth="1"/>
    <col min="14084" max="14335" width="9.21875" style="2"/>
    <col min="14336" max="14336" width="40.44140625" style="2" customWidth="1"/>
    <col min="14337" max="14337" width="18.21875" style="2" customWidth="1"/>
    <col min="14338" max="14338" width="24.77734375" style="2" customWidth="1"/>
    <col min="14339" max="14339" width="15.21875" style="2" customWidth="1"/>
    <col min="14340" max="14591" width="9.21875" style="2"/>
    <col min="14592" max="14592" width="40.44140625" style="2" customWidth="1"/>
    <col min="14593" max="14593" width="18.21875" style="2" customWidth="1"/>
    <col min="14594" max="14594" width="24.77734375" style="2" customWidth="1"/>
    <col min="14595" max="14595" width="15.21875" style="2" customWidth="1"/>
    <col min="14596" max="14847" width="9.21875" style="2"/>
    <col min="14848" max="14848" width="40.44140625" style="2" customWidth="1"/>
    <col min="14849" max="14849" width="18.21875" style="2" customWidth="1"/>
    <col min="14850" max="14850" width="24.77734375" style="2" customWidth="1"/>
    <col min="14851" max="14851" width="15.21875" style="2" customWidth="1"/>
    <col min="14852" max="15103" width="9.21875" style="2"/>
    <col min="15104" max="15104" width="40.44140625" style="2" customWidth="1"/>
    <col min="15105" max="15105" width="18.21875" style="2" customWidth="1"/>
    <col min="15106" max="15106" width="24.77734375" style="2" customWidth="1"/>
    <col min="15107" max="15107" width="15.21875" style="2" customWidth="1"/>
    <col min="15108" max="15359" width="9.21875" style="2"/>
    <col min="15360" max="15360" width="40.44140625" style="2" customWidth="1"/>
    <col min="15361" max="15361" width="18.21875" style="2" customWidth="1"/>
    <col min="15362" max="15362" width="24.77734375" style="2" customWidth="1"/>
    <col min="15363" max="15363" width="15.21875" style="2" customWidth="1"/>
    <col min="15364" max="15615" width="9.21875" style="2"/>
    <col min="15616" max="15616" width="40.44140625" style="2" customWidth="1"/>
    <col min="15617" max="15617" width="18.21875" style="2" customWidth="1"/>
    <col min="15618" max="15618" width="24.77734375" style="2" customWidth="1"/>
    <col min="15619" max="15619" width="15.21875" style="2" customWidth="1"/>
    <col min="15620" max="15871" width="9.21875" style="2"/>
    <col min="15872" max="15872" width="40.44140625" style="2" customWidth="1"/>
    <col min="15873" max="15873" width="18.21875" style="2" customWidth="1"/>
    <col min="15874" max="15874" width="24.77734375" style="2" customWidth="1"/>
    <col min="15875" max="15875" width="15.21875" style="2" customWidth="1"/>
    <col min="15876" max="16127" width="9.21875" style="2"/>
    <col min="16128" max="16128" width="40.44140625" style="2" customWidth="1"/>
    <col min="16129" max="16129" width="18.21875" style="2" customWidth="1"/>
    <col min="16130" max="16130" width="24.77734375" style="2" customWidth="1"/>
    <col min="16131" max="16131" width="15.21875" style="2" customWidth="1"/>
    <col min="16132" max="16383" width="9.21875" style="2"/>
    <col min="16384" max="16384" width="9.21875" style="2" customWidth="1"/>
  </cols>
  <sheetData>
    <row r="1" spans="1:6" ht="30" customHeight="1" x14ac:dyDescent="0.3">
      <c r="A1" s="1150" t="s">
        <v>679</v>
      </c>
      <c r="B1" s="1150"/>
      <c r="C1" s="1150"/>
      <c r="D1" s="1150"/>
      <c r="E1" s="436"/>
      <c r="F1" s="376" t="s">
        <v>651</v>
      </c>
    </row>
    <row r="2" spans="1:6" ht="15.6" x14ac:dyDescent="0.3">
      <c r="A2" s="34"/>
      <c r="D2" s="64">
        <v>2022</v>
      </c>
    </row>
    <row r="3" spans="1:6" ht="13.2" customHeight="1" x14ac:dyDescent="0.25">
      <c r="A3" s="1151" t="s">
        <v>85</v>
      </c>
      <c r="B3" s="106" t="s">
        <v>678</v>
      </c>
      <c r="C3" s="1153" t="s">
        <v>122</v>
      </c>
      <c r="D3" s="411" t="s">
        <v>87</v>
      </c>
    </row>
    <row r="4" spans="1:6" x14ac:dyDescent="0.25">
      <c r="A4" s="1152"/>
      <c r="B4" s="434" t="s">
        <v>31</v>
      </c>
      <c r="C4" s="1154"/>
      <c r="D4" s="412" t="s">
        <v>88</v>
      </c>
    </row>
    <row r="5" spans="1:6" ht="16.8" x14ac:dyDescent="0.25">
      <c r="A5" s="41" t="s">
        <v>455</v>
      </c>
      <c r="B5" s="36">
        <v>0.41870465518585992</v>
      </c>
      <c r="C5" s="36">
        <v>1</v>
      </c>
      <c r="D5" s="435">
        <v>6.2874744969750429</v>
      </c>
    </row>
    <row r="6" spans="1:6" ht="27.6" x14ac:dyDescent="0.25">
      <c r="A6" s="202" t="s">
        <v>308</v>
      </c>
      <c r="B6" s="36">
        <v>1.3210920841179246</v>
      </c>
      <c r="C6" s="36">
        <v>1.4747784457329807</v>
      </c>
      <c r="D6" s="188">
        <v>6.4571365739296507</v>
      </c>
    </row>
    <row r="7" spans="1:6" ht="27.6" x14ac:dyDescent="0.25">
      <c r="A7" s="202" t="s">
        <v>309</v>
      </c>
      <c r="B7" s="36">
        <v>0.56627811599075029</v>
      </c>
      <c r="C7" s="36">
        <v>1.7405813773402192</v>
      </c>
      <c r="D7" s="188">
        <v>2.4504630216426793</v>
      </c>
    </row>
    <row r="8" spans="1:6" ht="13.8" x14ac:dyDescent="0.25">
      <c r="A8" s="41" t="s">
        <v>123</v>
      </c>
      <c r="B8" s="36">
        <v>0.4431052761344364</v>
      </c>
      <c r="C8" s="36">
        <v>1.2301296060605937</v>
      </c>
      <c r="D8" s="188">
        <v>8.5954844127572656</v>
      </c>
      <c r="F8" s="135"/>
    </row>
    <row r="9" spans="1:6" ht="13.8" x14ac:dyDescent="0.25">
      <c r="A9" s="41" t="s">
        <v>124</v>
      </c>
      <c r="B9" s="36">
        <v>0.34064104980166893</v>
      </c>
      <c r="C9" s="36">
        <v>1.0611445129053438</v>
      </c>
      <c r="D9" s="188">
        <v>3.8224863302694994</v>
      </c>
      <c r="F9" s="74"/>
    </row>
    <row r="10" spans="1:6" ht="13.8" x14ac:dyDescent="0.25">
      <c r="A10" s="41" t="s">
        <v>125</v>
      </c>
      <c r="B10" s="36">
        <v>14.22391398356543</v>
      </c>
      <c r="C10" s="36">
        <v>1.3045509339458585</v>
      </c>
      <c r="D10" s="188">
        <v>6.7662115448251505</v>
      </c>
    </row>
    <row r="11" spans="1:6" ht="13.8" x14ac:dyDescent="0.25">
      <c r="A11" s="41" t="s">
        <v>126</v>
      </c>
      <c r="B11" s="36">
        <v>0.28638100821852908</v>
      </c>
      <c r="C11" s="36">
        <v>1.0579675431887228</v>
      </c>
      <c r="D11" s="188">
        <v>3.4427984769261997</v>
      </c>
      <c r="F11" s="135"/>
    </row>
    <row r="12" spans="1:6" ht="15.6" x14ac:dyDescent="0.25">
      <c r="A12" s="47"/>
    </row>
  </sheetData>
  <mergeCells count="3">
    <mergeCell ref="A1:D1"/>
    <mergeCell ref="A3:A4"/>
    <mergeCell ref="C3:C4"/>
  </mergeCells>
  <hyperlinks>
    <hyperlink ref="F1" location="INFO!A1" display="POWRÓT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2"/>
  <dimension ref="A1:M18"/>
  <sheetViews>
    <sheetView zoomScale="85" zoomScaleNormal="85" workbookViewId="0">
      <selection activeCell="A3" sqref="A3:G11"/>
    </sheetView>
  </sheetViews>
  <sheetFormatPr defaultRowHeight="13.2" x14ac:dyDescent="0.25"/>
  <cols>
    <col min="1" max="1" width="31.77734375" style="2" customWidth="1"/>
    <col min="2" max="2" width="11.77734375" style="2" customWidth="1"/>
    <col min="3" max="5" width="9.77734375" style="2" customWidth="1"/>
    <col min="6" max="7" width="10" style="2" customWidth="1"/>
    <col min="8" max="14" width="9.44140625" style="2" customWidth="1"/>
    <col min="15" max="256" width="9.21875" style="2"/>
    <col min="257" max="257" width="31.77734375" style="2" customWidth="1"/>
    <col min="258" max="260" width="11.77734375" style="2" customWidth="1"/>
    <col min="261" max="263" width="10" style="2" customWidth="1"/>
    <col min="264" max="512" width="9.21875" style="2"/>
    <col min="513" max="513" width="31.77734375" style="2" customWidth="1"/>
    <col min="514" max="516" width="11.77734375" style="2" customWidth="1"/>
    <col min="517" max="519" width="10" style="2" customWidth="1"/>
    <col min="520" max="768" width="9.21875" style="2"/>
    <col min="769" max="769" width="31.77734375" style="2" customWidth="1"/>
    <col min="770" max="772" width="11.77734375" style="2" customWidth="1"/>
    <col min="773" max="775" width="10" style="2" customWidth="1"/>
    <col min="776" max="1024" width="9.21875" style="2"/>
    <col min="1025" max="1025" width="31.77734375" style="2" customWidth="1"/>
    <col min="1026" max="1028" width="11.77734375" style="2" customWidth="1"/>
    <col min="1029" max="1031" width="10" style="2" customWidth="1"/>
    <col min="1032" max="1280" width="9.21875" style="2"/>
    <col min="1281" max="1281" width="31.77734375" style="2" customWidth="1"/>
    <col min="1282" max="1284" width="11.77734375" style="2" customWidth="1"/>
    <col min="1285" max="1287" width="10" style="2" customWidth="1"/>
    <col min="1288" max="1536" width="9.21875" style="2"/>
    <col min="1537" max="1537" width="31.77734375" style="2" customWidth="1"/>
    <col min="1538" max="1540" width="11.77734375" style="2" customWidth="1"/>
    <col min="1541" max="1543" width="10" style="2" customWidth="1"/>
    <col min="1544" max="1792" width="9.21875" style="2"/>
    <col min="1793" max="1793" width="31.77734375" style="2" customWidth="1"/>
    <col min="1794" max="1796" width="11.77734375" style="2" customWidth="1"/>
    <col min="1797" max="1799" width="10" style="2" customWidth="1"/>
    <col min="1800" max="2048" width="9.21875" style="2"/>
    <col min="2049" max="2049" width="31.77734375" style="2" customWidth="1"/>
    <col min="2050" max="2052" width="11.77734375" style="2" customWidth="1"/>
    <col min="2053" max="2055" width="10" style="2" customWidth="1"/>
    <col min="2056" max="2304" width="9.21875" style="2"/>
    <col min="2305" max="2305" width="31.77734375" style="2" customWidth="1"/>
    <col min="2306" max="2308" width="11.77734375" style="2" customWidth="1"/>
    <col min="2309" max="2311" width="10" style="2" customWidth="1"/>
    <col min="2312" max="2560" width="9.21875" style="2"/>
    <col min="2561" max="2561" width="31.77734375" style="2" customWidth="1"/>
    <col min="2562" max="2564" width="11.77734375" style="2" customWidth="1"/>
    <col min="2565" max="2567" width="10" style="2" customWidth="1"/>
    <col min="2568" max="2816" width="9.21875" style="2"/>
    <col min="2817" max="2817" width="31.77734375" style="2" customWidth="1"/>
    <col min="2818" max="2820" width="11.77734375" style="2" customWidth="1"/>
    <col min="2821" max="2823" width="10" style="2" customWidth="1"/>
    <col min="2824" max="3072" width="9.21875" style="2"/>
    <col min="3073" max="3073" width="31.77734375" style="2" customWidth="1"/>
    <col min="3074" max="3076" width="11.77734375" style="2" customWidth="1"/>
    <col min="3077" max="3079" width="10" style="2" customWidth="1"/>
    <col min="3080" max="3328" width="9.21875" style="2"/>
    <col min="3329" max="3329" width="31.77734375" style="2" customWidth="1"/>
    <col min="3330" max="3332" width="11.77734375" style="2" customWidth="1"/>
    <col min="3333" max="3335" width="10" style="2" customWidth="1"/>
    <col min="3336" max="3584" width="9.21875" style="2"/>
    <col min="3585" max="3585" width="31.77734375" style="2" customWidth="1"/>
    <col min="3586" max="3588" width="11.77734375" style="2" customWidth="1"/>
    <col min="3589" max="3591" width="10" style="2" customWidth="1"/>
    <col min="3592" max="3840" width="9.21875" style="2"/>
    <col min="3841" max="3841" width="31.77734375" style="2" customWidth="1"/>
    <col min="3842" max="3844" width="11.77734375" style="2" customWidth="1"/>
    <col min="3845" max="3847" width="10" style="2" customWidth="1"/>
    <col min="3848" max="4096" width="9.21875" style="2"/>
    <col min="4097" max="4097" width="31.77734375" style="2" customWidth="1"/>
    <col min="4098" max="4100" width="11.77734375" style="2" customWidth="1"/>
    <col min="4101" max="4103" width="10" style="2" customWidth="1"/>
    <col min="4104" max="4352" width="9.21875" style="2"/>
    <col min="4353" max="4353" width="31.77734375" style="2" customWidth="1"/>
    <col min="4354" max="4356" width="11.77734375" style="2" customWidth="1"/>
    <col min="4357" max="4359" width="10" style="2" customWidth="1"/>
    <col min="4360" max="4608" width="9.21875" style="2"/>
    <col min="4609" max="4609" width="31.77734375" style="2" customWidth="1"/>
    <col min="4610" max="4612" width="11.77734375" style="2" customWidth="1"/>
    <col min="4613" max="4615" width="10" style="2" customWidth="1"/>
    <col min="4616" max="4864" width="9.21875" style="2"/>
    <col min="4865" max="4865" width="31.77734375" style="2" customWidth="1"/>
    <col min="4866" max="4868" width="11.77734375" style="2" customWidth="1"/>
    <col min="4869" max="4871" width="10" style="2" customWidth="1"/>
    <col min="4872" max="5120" width="9.21875" style="2"/>
    <col min="5121" max="5121" width="31.77734375" style="2" customWidth="1"/>
    <col min="5122" max="5124" width="11.77734375" style="2" customWidth="1"/>
    <col min="5125" max="5127" width="10" style="2" customWidth="1"/>
    <col min="5128" max="5376" width="9.21875" style="2"/>
    <col min="5377" max="5377" width="31.77734375" style="2" customWidth="1"/>
    <col min="5378" max="5380" width="11.77734375" style="2" customWidth="1"/>
    <col min="5381" max="5383" width="10" style="2" customWidth="1"/>
    <col min="5384" max="5632" width="9.21875" style="2"/>
    <col min="5633" max="5633" width="31.77734375" style="2" customWidth="1"/>
    <col min="5634" max="5636" width="11.77734375" style="2" customWidth="1"/>
    <col min="5637" max="5639" width="10" style="2" customWidth="1"/>
    <col min="5640" max="5888" width="9.21875" style="2"/>
    <col min="5889" max="5889" width="31.77734375" style="2" customWidth="1"/>
    <col min="5890" max="5892" width="11.77734375" style="2" customWidth="1"/>
    <col min="5893" max="5895" width="10" style="2" customWidth="1"/>
    <col min="5896" max="6144" width="9.21875" style="2"/>
    <col min="6145" max="6145" width="31.77734375" style="2" customWidth="1"/>
    <col min="6146" max="6148" width="11.77734375" style="2" customWidth="1"/>
    <col min="6149" max="6151" width="10" style="2" customWidth="1"/>
    <col min="6152" max="6400" width="9.21875" style="2"/>
    <col min="6401" max="6401" width="31.77734375" style="2" customWidth="1"/>
    <col min="6402" max="6404" width="11.77734375" style="2" customWidth="1"/>
    <col min="6405" max="6407" width="10" style="2" customWidth="1"/>
    <col min="6408" max="6656" width="9.21875" style="2"/>
    <col min="6657" max="6657" width="31.77734375" style="2" customWidth="1"/>
    <col min="6658" max="6660" width="11.77734375" style="2" customWidth="1"/>
    <col min="6661" max="6663" width="10" style="2" customWidth="1"/>
    <col min="6664" max="6912" width="9.21875" style="2"/>
    <col min="6913" max="6913" width="31.77734375" style="2" customWidth="1"/>
    <col min="6914" max="6916" width="11.77734375" style="2" customWidth="1"/>
    <col min="6917" max="6919" width="10" style="2" customWidth="1"/>
    <col min="6920" max="7168" width="9.21875" style="2"/>
    <col min="7169" max="7169" width="31.77734375" style="2" customWidth="1"/>
    <col min="7170" max="7172" width="11.77734375" style="2" customWidth="1"/>
    <col min="7173" max="7175" width="10" style="2" customWidth="1"/>
    <col min="7176" max="7424" width="9.21875" style="2"/>
    <col min="7425" max="7425" width="31.77734375" style="2" customWidth="1"/>
    <col min="7426" max="7428" width="11.77734375" style="2" customWidth="1"/>
    <col min="7429" max="7431" width="10" style="2" customWidth="1"/>
    <col min="7432" max="7680" width="9.21875" style="2"/>
    <col min="7681" max="7681" width="31.77734375" style="2" customWidth="1"/>
    <col min="7682" max="7684" width="11.77734375" style="2" customWidth="1"/>
    <col min="7685" max="7687" width="10" style="2" customWidth="1"/>
    <col min="7688" max="7936" width="9.21875" style="2"/>
    <col min="7937" max="7937" width="31.77734375" style="2" customWidth="1"/>
    <col min="7938" max="7940" width="11.77734375" style="2" customWidth="1"/>
    <col min="7941" max="7943" width="10" style="2" customWidth="1"/>
    <col min="7944" max="8192" width="9.21875" style="2"/>
    <col min="8193" max="8193" width="31.77734375" style="2" customWidth="1"/>
    <col min="8194" max="8196" width="11.77734375" style="2" customWidth="1"/>
    <col min="8197" max="8199" width="10" style="2" customWidth="1"/>
    <col min="8200" max="8448" width="9.21875" style="2"/>
    <col min="8449" max="8449" width="31.77734375" style="2" customWidth="1"/>
    <col min="8450" max="8452" width="11.77734375" style="2" customWidth="1"/>
    <col min="8453" max="8455" width="10" style="2" customWidth="1"/>
    <col min="8456" max="8704" width="9.21875" style="2"/>
    <col min="8705" max="8705" width="31.77734375" style="2" customWidth="1"/>
    <col min="8706" max="8708" width="11.77734375" style="2" customWidth="1"/>
    <col min="8709" max="8711" width="10" style="2" customWidth="1"/>
    <col min="8712" max="8960" width="9.21875" style="2"/>
    <col min="8961" max="8961" width="31.77734375" style="2" customWidth="1"/>
    <col min="8962" max="8964" width="11.77734375" style="2" customWidth="1"/>
    <col min="8965" max="8967" width="10" style="2" customWidth="1"/>
    <col min="8968" max="9216" width="9.21875" style="2"/>
    <col min="9217" max="9217" width="31.77734375" style="2" customWidth="1"/>
    <col min="9218" max="9220" width="11.77734375" style="2" customWidth="1"/>
    <col min="9221" max="9223" width="10" style="2" customWidth="1"/>
    <col min="9224" max="9472" width="9.21875" style="2"/>
    <col min="9473" max="9473" width="31.77734375" style="2" customWidth="1"/>
    <col min="9474" max="9476" width="11.77734375" style="2" customWidth="1"/>
    <col min="9477" max="9479" width="10" style="2" customWidth="1"/>
    <col min="9480" max="9728" width="9.21875" style="2"/>
    <col min="9729" max="9729" width="31.77734375" style="2" customWidth="1"/>
    <col min="9730" max="9732" width="11.77734375" style="2" customWidth="1"/>
    <col min="9733" max="9735" width="10" style="2" customWidth="1"/>
    <col min="9736" max="9984" width="9.21875" style="2"/>
    <col min="9985" max="9985" width="31.77734375" style="2" customWidth="1"/>
    <col min="9986" max="9988" width="11.77734375" style="2" customWidth="1"/>
    <col min="9989" max="9991" width="10" style="2" customWidth="1"/>
    <col min="9992" max="10240" width="9.21875" style="2"/>
    <col min="10241" max="10241" width="31.77734375" style="2" customWidth="1"/>
    <col min="10242" max="10244" width="11.77734375" style="2" customWidth="1"/>
    <col min="10245" max="10247" width="10" style="2" customWidth="1"/>
    <col min="10248" max="10496" width="9.21875" style="2"/>
    <col min="10497" max="10497" width="31.77734375" style="2" customWidth="1"/>
    <col min="10498" max="10500" width="11.77734375" style="2" customWidth="1"/>
    <col min="10501" max="10503" width="10" style="2" customWidth="1"/>
    <col min="10504" max="10752" width="9.21875" style="2"/>
    <col min="10753" max="10753" width="31.77734375" style="2" customWidth="1"/>
    <col min="10754" max="10756" width="11.77734375" style="2" customWidth="1"/>
    <col min="10757" max="10759" width="10" style="2" customWidth="1"/>
    <col min="10760" max="11008" width="9.21875" style="2"/>
    <col min="11009" max="11009" width="31.77734375" style="2" customWidth="1"/>
    <col min="11010" max="11012" width="11.77734375" style="2" customWidth="1"/>
    <col min="11013" max="11015" width="10" style="2" customWidth="1"/>
    <col min="11016" max="11264" width="9.21875" style="2"/>
    <col min="11265" max="11265" width="31.77734375" style="2" customWidth="1"/>
    <col min="11266" max="11268" width="11.77734375" style="2" customWidth="1"/>
    <col min="11269" max="11271" width="10" style="2" customWidth="1"/>
    <col min="11272" max="11520" width="9.21875" style="2"/>
    <col min="11521" max="11521" width="31.77734375" style="2" customWidth="1"/>
    <col min="11522" max="11524" width="11.77734375" style="2" customWidth="1"/>
    <col min="11525" max="11527" width="10" style="2" customWidth="1"/>
    <col min="11528" max="11776" width="9.21875" style="2"/>
    <col min="11777" max="11777" width="31.77734375" style="2" customWidth="1"/>
    <col min="11778" max="11780" width="11.77734375" style="2" customWidth="1"/>
    <col min="11781" max="11783" width="10" style="2" customWidth="1"/>
    <col min="11784" max="12032" width="9.21875" style="2"/>
    <col min="12033" max="12033" width="31.77734375" style="2" customWidth="1"/>
    <col min="12034" max="12036" width="11.77734375" style="2" customWidth="1"/>
    <col min="12037" max="12039" width="10" style="2" customWidth="1"/>
    <col min="12040" max="12288" width="9.21875" style="2"/>
    <col min="12289" max="12289" width="31.77734375" style="2" customWidth="1"/>
    <col min="12290" max="12292" width="11.77734375" style="2" customWidth="1"/>
    <col min="12293" max="12295" width="10" style="2" customWidth="1"/>
    <col min="12296" max="12544" width="9.21875" style="2"/>
    <col min="12545" max="12545" width="31.77734375" style="2" customWidth="1"/>
    <col min="12546" max="12548" width="11.77734375" style="2" customWidth="1"/>
    <col min="12549" max="12551" width="10" style="2" customWidth="1"/>
    <col min="12552" max="12800" width="9.21875" style="2"/>
    <col min="12801" max="12801" width="31.77734375" style="2" customWidth="1"/>
    <col min="12802" max="12804" width="11.77734375" style="2" customWidth="1"/>
    <col min="12805" max="12807" width="10" style="2" customWidth="1"/>
    <col min="12808" max="13056" width="9.21875" style="2"/>
    <col min="13057" max="13057" width="31.77734375" style="2" customWidth="1"/>
    <col min="13058" max="13060" width="11.77734375" style="2" customWidth="1"/>
    <col min="13061" max="13063" width="10" style="2" customWidth="1"/>
    <col min="13064" max="13312" width="9.21875" style="2"/>
    <col min="13313" max="13313" width="31.77734375" style="2" customWidth="1"/>
    <col min="13314" max="13316" width="11.77734375" style="2" customWidth="1"/>
    <col min="13317" max="13319" width="10" style="2" customWidth="1"/>
    <col min="13320" max="13568" width="9.21875" style="2"/>
    <col min="13569" max="13569" width="31.77734375" style="2" customWidth="1"/>
    <col min="13570" max="13572" width="11.77734375" style="2" customWidth="1"/>
    <col min="13573" max="13575" width="10" style="2" customWidth="1"/>
    <col min="13576" max="13824" width="9.21875" style="2"/>
    <col min="13825" max="13825" width="31.77734375" style="2" customWidth="1"/>
    <col min="13826" max="13828" width="11.77734375" style="2" customWidth="1"/>
    <col min="13829" max="13831" width="10" style="2" customWidth="1"/>
    <col min="13832" max="14080" width="9.21875" style="2"/>
    <col min="14081" max="14081" width="31.77734375" style="2" customWidth="1"/>
    <col min="14082" max="14084" width="11.77734375" style="2" customWidth="1"/>
    <col min="14085" max="14087" width="10" style="2" customWidth="1"/>
    <col min="14088" max="14336" width="9.21875" style="2"/>
    <col min="14337" max="14337" width="31.77734375" style="2" customWidth="1"/>
    <col min="14338" max="14340" width="11.77734375" style="2" customWidth="1"/>
    <col min="14341" max="14343" width="10" style="2" customWidth="1"/>
    <col min="14344" max="14592" width="9.21875" style="2"/>
    <col min="14593" max="14593" width="31.77734375" style="2" customWidth="1"/>
    <col min="14594" max="14596" width="11.77734375" style="2" customWidth="1"/>
    <col min="14597" max="14599" width="10" style="2" customWidth="1"/>
    <col min="14600" max="14848" width="9.21875" style="2"/>
    <col min="14849" max="14849" width="31.77734375" style="2" customWidth="1"/>
    <col min="14850" max="14852" width="11.77734375" style="2" customWidth="1"/>
    <col min="14853" max="14855" width="10" style="2" customWidth="1"/>
    <col min="14856" max="15104" width="9.21875" style="2"/>
    <col min="15105" max="15105" width="31.77734375" style="2" customWidth="1"/>
    <col min="15106" max="15108" width="11.77734375" style="2" customWidth="1"/>
    <col min="15109" max="15111" width="10" style="2" customWidth="1"/>
    <col min="15112" max="15360" width="9.21875" style="2"/>
    <col min="15361" max="15361" width="31.77734375" style="2" customWidth="1"/>
    <col min="15362" max="15364" width="11.77734375" style="2" customWidth="1"/>
    <col min="15365" max="15367" width="10" style="2" customWidth="1"/>
    <col min="15368" max="15616" width="9.21875" style="2"/>
    <col min="15617" max="15617" width="31.77734375" style="2" customWidth="1"/>
    <col min="15618" max="15620" width="11.77734375" style="2" customWidth="1"/>
    <col min="15621" max="15623" width="10" style="2" customWidth="1"/>
    <col min="15624" max="15872" width="9.21875" style="2"/>
    <col min="15873" max="15873" width="31.77734375" style="2" customWidth="1"/>
    <col min="15874" max="15876" width="11.77734375" style="2" customWidth="1"/>
    <col min="15877" max="15879" width="10" style="2" customWidth="1"/>
    <col min="15880" max="16128" width="9.21875" style="2"/>
    <col min="16129" max="16129" width="31.77734375" style="2" customWidth="1"/>
    <col min="16130" max="16132" width="11.77734375" style="2" customWidth="1"/>
    <col min="16133" max="16135" width="10" style="2" customWidth="1"/>
    <col min="16136" max="16384" width="9.21875" style="2"/>
  </cols>
  <sheetData>
    <row r="1" spans="1:13" ht="15.6" x14ac:dyDescent="0.3">
      <c r="A1" s="27" t="s">
        <v>127</v>
      </c>
      <c r="I1" s="376" t="s">
        <v>651</v>
      </c>
    </row>
    <row r="2" spans="1:13" ht="14.4" x14ac:dyDescent="0.3">
      <c r="A2" s="40"/>
      <c r="G2" s="64">
        <v>2022</v>
      </c>
    </row>
    <row r="3" spans="1:13" s="6" customFormat="1" ht="13.2" customHeight="1" x14ac:dyDescent="0.3">
      <c r="A3" s="1155" t="s">
        <v>85</v>
      </c>
      <c r="B3" s="437" t="s">
        <v>128</v>
      </c>
      <c r="C3" s="437" t="s">
        <v>5</v>
      </c>
      <c r="D3" s="437" t="s">
        <v>6</v>
      </c>
      <c r="E3" s="437" t="s">
        <v>7</v>
      </c>
      <c r="F3" s="437" t="s">
        <v>8</v>
      </c>
      <c r="G3" s="438" t="s">
        <v>9</v>
      </c>
    </row>
    <row r="4" spans="1:13" s="6" customFormat="1" ht="13.2" customHeight="1" x14ac:dyDescent="0.3">
      <c r="A4" s="1156"/>
      <c r="B4" s="1157" t="s">
        <v>88</v>
      </c>
      <c r="C4" s="1157"/>
      <c r="D4" s="1157"/>
      <c r="E4" s="1157"/>
      <c r="F4" s="1157"/>
      <c r="G4" s="1158"/>
    </row>
    <row r="5" spans="1:13" s="6" customFormat="1" ht="13.2" customHeight="1" x14ac:dyDescent="0.25">
      <c r="A5" s="92" t="s">
        <v>310</v>
      </c>
      <c r="B5" s="189">
        <f>'[3]Tabl. 11'!D5</f>
        <v>6.2874744969750429</v>
      </c>
      <c r="C5" s="189">
        <v>1</v>
      </c>
      <c r="D5" s="189">
        <v>1</v>
      </c>
      <c r="E5" s="189">
        <v>5.1512140914899938</v>
      </c>
      <c r="F5" s="189">
        <v>8.1454308537119662</v>
      </c>
      <c r="G5" s="190">
        <v>8.473403969413269</v>
      </c>
    </row>
    <row r="6" spans="1:13" s="6" customFormat="1" ht="13.2" customHeight="1" x14ac:dyDescent="0.25">
      <c r="A6" s="92" t="s">
        <v>313</v>
      </c>
      <c r="B6" s="191">
        <f>'[3]Tabl. 11'!D6</f>
        <v>6.4571365739296507</v>
      </c>
      <c r="C6" s="191">
        <v>0.79370052598409979</v>
      </c>
      <c r="D6" s="191">
        <v>0.93235729847235682</v>
      </c>
      <c r="E6" s="191">
        <v>2.3525900722025712</v>
      </c>
      <c r="F6" s="191">
        <v>8.862397985889146</v>
      </c>
      <c r="G6" s="192">
        <v>11.37931472512218</v>
      </c>
    </row>
    <row r="7" spans="1:13" s="6" customFormat="1" ht="13.2" customHeight="1" x14ac:dyDescent="0.25">
      <c r="A7" s="92" t="s">
        <v>309</v>
      </c>
      <c r="B7" s="191">
        <f>'[3]Tabl. 11'!D7</f>
        <v>2.4504630216426793</v>
      </c>
      <c r="C7" s="191">
        <v>0.58480354764257325</v>
      </c>
      <c r="D7" s="191">
        <v>0.89761272088286315</v>
      </c>
      <c r="E7" s="191">
        <v>1</v>
      </c>
      <c r="F7" s="191">
        <v>2.6786738344092895</v>
      </c>
      <c r="G7" s="192">
        <v>5.3111456942472719</v>
      </c>
      <c r="I7" s="140"/>
    </row>
    <row r="8" spans="1:13" s="6" customFormat="1" ht="13.8" x14ac:dyDescent="0.25">
      <c r="A8" s="92" t="s">
        <v>311</v>
      </c>
      <c r="B8" s="191">
        <f>'[3]Tabl. 11'!D8</f>
        <v>8.5954844127572656</v>
      </c>
      <c r="C8" s="191">
        <v>1.8747078900252934</v>
      </c>
      <c r="D8" s="191">
        <v>3.2079723836044778</v>
      </c>
      <c r="E8" s="191">
        <v>7.0940537398971886</v>
      </c>
      <c r="F8" s="191">
        <v>11.029442333861033</v>
      </c>
      <c r="G8" s="192">
        <v>15.186658729715019</v>
      </c>
    </row>
    <row r="9" spans="1:13" s="6" customFormat="1" ht="13.8" x14ac:dyDescent="0.25">
      <c r="A9" s="92" t="s">
        <v>124</v>
      </c>
      <c r="B9" s="191">
        <f>'[3]Tabl. 11'!D9</f>
        <v>3.8224863302694994</v>
      </c>
      <c r="C9" s="191">
        <v>1.3867225487012693</v>
      </c>
      <c r="D9" s="191">
        <v>1.5874010519681996</v>
      </c>
      <c r="E9" s="191">
        <v>2</v>
      </c>
      <c r="F9" s="191">
        <v>4.3157131715153643</v>
      </c>
      <c r="G9" s="192">
        <v>7.7221053694010999</v>
      </c>
      <c r="H9" s="88"/>
      <c r="I9" s="165"/>
      <c r="J9" s="166"/>
      <c r="K9" s="166"/>
      <c r="L9" s="166"/>
      <c r="M9" s="166"/>
    </row>
    <row r="10" spans="1:13" s="6" customFormat="1" ht="13.8" x14ac:dyDescent="0.25">
      <c r="A10" s="92" t="s">
        <v>125</v>
      </c>
      <c r="B10" s="191">
        <f>'[3]Tabl. 11'!D10</f>
        <v>6.7662115448251505</v>
      </c>
      <c r="C10" s="191">
        <v>1.3661231929622033</v>
      </c>
      <c r="D10" s="191">
        <v>3.1166690210893031</v>
      </c>
      <c r="E10" s="191">
        <v>4.3447022307253338</v>
      </c>
      <c r="F10" s="191">
        <v>8.898855937513094</v>
      </c>
      <c r="G10" s="192">
        <v>13.856691454451626</v>
      </c>
      <c r="I10" s="166"/>
      <c r="J10" s="166"/>
      <c r="K10" s="166"/>
      <c r="L10" s="166"/>
      <c r="M10" s="166"/>
    </row>
    <row r="11" spans="1:13" s="6" customFormat="1" ht="13.8" x14ac:dyDescent="0.25">
      <c r="A11" s="41" t="s">
        <v>312</v>
      </c>
      <c r="B11" s="191">
        <f>'[3]Tabl. 11'!D11</f>
        <v>3.4427984769261997</v>
      </c>
      <c r="C11" s="191">
        <v>1</v>
      </c>
      <c r="D11" s="191">
        <v>2.4718363369428991</v>
      </c>
      <c r="E11" s="191">
        <v>2.9244237953960077</v>
      </c>
      <c r="F11" s="191">
        <v>3.4514234868308078</v>
      </c>
      <c r="G11" s="192">
        <v>4.316770972370267</v>
      </c>
      <c r="I11" s="166"/>
      <c r="J11" s="166"/>
      <c r="K11" s="166"/>
      <c r="L11" s="166"/>
      <c r="M11" s="166"/>
    </row>
    <row r="12" spans="1:13" s="6" customFormat="1" x14ac:dyDescent="0.3"/>
    <row r="13" spans="1:13" s="6" customFormat="1" x14ac:dyDescent="0.3"/>
    <row r="14" spans="1:13" s="6" customFormat="1" x14ac:dyDescent="0.3"/>
    <row r="15" spans="1:13" s="6" customFormat="1" x14ac:dyDescent="0.3"/>
    <row r="16" spans="1:13" s="6" customFormat="1" x14ac:dyDescent="0.3"/>
    <row r="17" s="6" customFormat="1" x14ac:dyDescent="0.3"/>
    <row r="18" s="6" customFormat="1" x14ac:dyDescent="0.3"/>
  </sheetData>
  <mergeCells count="2">
    <mergeCell ref="A3:A4"/>
    <mergeCell ref="B4:G4"/>
  </mergeCells>
  <hyperlinks>
    <hyperlink ref="I1" location="INFO!A1" display="POWRÓT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3"/>
  <dimension ref="A1:E21"/>
  <sheetViews>
    <sheetView zoomScale="85" zoomScaleNormal="85" workbookViewId="0">
      <selection activeCell="C5" sqref="C5:C13"/>
    </sheetView>
  </sheetViews>
  <sheetFormatPr defaultRowHeight="13.2" x14ac:dyDescent="0.25"/>
  <cols>
    <col min="1" max="1" width="31.77734375" style="2" customWidth="1"/>
    <col min="2" max="2" width="18.44140625" style="2" customWidth="1"/>
    <col min="3" max="3" width="20.77734375" style="2" customWidth="1"/>
    <col min="4" max="6" width="9.44140625" style="2" customWidth="1"/>
    <col min="7" max="255" width="9.21875" style="2"/>
    <col min="256" max="256" width="31.77734375" style="2" customWidth="1"/>
    <col min="257" max="257" width="18.21875" style="2" customWidth="1"/>
    <col min="258" max="258" width="20.77734375" style="2" customWidth="1"/>
    <col min="259" max="259" width="19.44140625" style="2" customWidth="1"/>
    <col min="260" max="511" width="9.21875" style="2"/>
    <col min="512" max="512" width="31.77734375" style="2" customWidth="1"/>
    <col min="513" max="513" width="18.21875" style="2" customWidth="1"/>
    <col min="514" max="514" width="20.77734375" style="2" customWidth="1"/>
    <col min="515" max="515" width="19.44140625" style="2" customWidth="1"/>
    <col min="516" max="767" width="9.21875" style="2"/>
    <col min="768" max="768" width="31.77734375" style="2" customWidth="1"/>
    <col min="769" max="769" width="18.21875" style="2" customWidth="1"/>
    <col min="770" max="770" width="20.77734375" style="2" customWidth="1"/>
    <col min="771" max="771" width="19.44140625" style="2" customWidth="1"/>
    <col min="772" max="1023" width="9.21875" style="2"/>
    <col min="1024" max="1024" width="31.77734375" style="2" customWidth="1"/>
    <col min="1025" max="1025" width="18.21875" style="2" customWidth="1"/>
    <col min="1026" max="1026" width="20.77734375" style="2" customWidth="1"/>
    <col min="1027" max="1027" width="19.44140625" style="2" customWidth="1"/>
    <col min="1028" max="1279" width="9.21875" style="2"/>
    <col min="1280" max="1280" width="31.77734375" style="2" customWidth="1"/>
    <col min="1281" max="1281" width="18.21875" style="2" customWidth="1"/>
    <col min="1282" max="1282" width="20.77734375" style="2" customWidth="1"/>
    <col min="1283" max="1283" width="19.44140625" style="2" customWidth="1"/>
    <col min="1284" max="1535" width="9.21875" style="2"/>
    <col min="1536" max="1536" width="31.77734375" style="2" customWidth="1"/>
    <col min="1537" max="1537" width="18.21875" style="2" customWidth="1"/>
    <col min="1538" max="1538" width="20.77734375" style="2" customWidth="1"/>
    <col min="1539" max="1539" width="19.44140625" style="2" customWidth="1"/>
    <col min="1540" max="1791" width="9.21875" style="2"/>
    <col min="1792" max="1792" width="31.77734375" style="2" customWidth="1"/>
    <col min="1793" max="1793" width="18.21875" style="2" customWidth="1"/>
    <col min="1794" max="1794" width="20.77734375" style="2" customWidth="1"/>
    <col min="1795" max="1795" width="19.44140625" style="2" customWidth="1"/>
    <col min="1796" max="2047" width="9.21875" style="2"/>
    <col min="2048" max="2048" width="31.77734375" style="2" customWidth="1"/>
    <col min="2049" max="2049" width="18.21875" style="2" customWidth="1"/>
    <col min="2050" max="2050" width="20.77734375" style="2" customWidth="1"/>
    <col min="2051" max="2051" width="19.44140625" style="2" customWidth="1"/>
    <col min="2052" max="2303" width="9.21875" style="2"/>
    <col min="2304" max="2304" width="31.77734375" style="2" customWidth="1"/>
    <col min="2305" max="2305" width="18.21875" style="2" customWidth="1"/>
    <col min="2306" max="2306" width="20.77734375" style="2" customWidth="1"/>
    <col min="2307" max="2307" width="19.44140625" style="2" customWidth="1"/>
    <col min="2308" max="2559" width="9.21875" style="2"/>
    <col min="2560" max="2560" width="31.77734375" style="2" customWidth="1"/>
    <col min="2561" max="2561" width="18.21875" style="2" customWidth="1"/>
    <col min="2562" max="2562" width="20.77734375" style="2" customWidth="1"/>
    <col min="2563" max="2563" width="19.44140625" style="2" customWidth="1"/>
    <col min="2564" max="2815" width="9.21875" style="2"/>
    <col min="2816" max="2816" width="31.77734375" style="2" customWidth="1"/>
    <col min="2817" max="2817" width="18.21875" style="2" customWidth="1"/>
    <col min="2818" max="2818" width="20.77734375" style="2" customWidth="1"/>
    <col min="2819" max="2819" width="19.44140625" style="2" customWidth="1"/>
    <col min="2820" max="3071" width="9.21875" style="2"/>
    <col min="3072" max="3072" width="31.77734375" style="2" customWidth="1"/>
    <col min="3073" max="3073" width="18.21875" style="2" customWidth="1"/>
    <col min="3074" max="3074" width="20.77734375" style="2" customWidth="1"/>
    <col min="3075" max="3075" width="19.44140625" style="2" customWidth="1"/>
    <col min="3076" max="3327" width="9.21875" style="2"/>
    <col min="3328" max="3328" width="31.77734375" style="2" customWidth="1"/>
    <col min="3329" max="3329" width="18.21875" style="2" customWidth="1"/>
    <col min="3330" max="3330" width="20.77734375" style="2" customWidth="1"/>
    <col min="3331" max="3331" width="19.44140625" style="2" customWidth="1"/>
    <col min="3332" max="3583" width="9.21875" style="2"/>
    <col min="3584" max="3584" width="31.77734375" style="2" customWidth="1"/>
    <col min="3585" max="3585" width="18.21875" style="2" customWidth="1"/>
    <col min="3586" max="3586" width="20.77734375" style="2" customWidth="1"/>
    <col min="3587" max="3587" width="19.44140625" style="2" customWidth="1"/>
    <col min="3588" max="3839" width="9.21875" style="2"/>
    <col min="3840" max="3840" width="31.77734375" style="2" customWidth="1"/>
    <col min="3841" max="3841" width="18.21875" style="2" customWidth="1"/>
    <col min="3842" max="3842" width="20.77734375" style="2" customWidth="1"/>
    <col min="3843" max="3843" width="19.44140625" style="2" customWidth="1"/>
    <col min="3844" max="4095" width="9.21875" style="2"/>
    <col min="4096" max="4096" width="31.77734375" style="2" customWidth="1"/>
    <col min="4097" max="4097" width="18.21875" style="2" customWidth="1"/>
    <col min="4098" max="4098" width="20.77734375" style="2" customWidth="1"/>
    <col min="4099" max="4099" width="19.44140625" style="2" customWidth="1"/>
    <col min="4100" max="4351" width="9.21875" style="2"/>
    <col min="4352" max="4352" width="31.77734375" style="2" customWidth="1"/>
    <col min="4353" max="4353" width="18.21875" style="2" customWidth="1"/>
    <col min="4354" max="4354" width="20.77734375" style="2" customWidth="1"/>
    <col min="4355" max="4355" width="19.44140625" style="2" customWidth="1"/>
    <col min="4356" max="4607" width="9.21875" style="2"/>
    <col min="4608" max="4608" width="31.77734375" style="2" customWidth="1"/>
    <col min="4609" max="4609" width="18.21875" style="2" customWidth="1"/>
    <col min="4610" max="4610" width="20.77734375" style="2" customWidth="1"/>
    <col min="4611" max="4611" width="19.44140625" style="2" customWidth="1"/>
    <col min="4612" max="4863" width="9.21875" style="2"/>
    <col min="4864" max="4864" width="31.77734375" style="2" customWidth="1"/>
    <col min="4865" max="4865" width="18.21875" style="2" customWidth="1"/>
    <col min="4866" max="4866" width="20.77734375" style="2" customWidth="1"/>
    <col min="4867" max="4867" width="19.44140625" style="2" customWidth="1"/>
    <col min="4868" max="5119" width="9.21875" style="2"/>
    <col min="5120" max="5120" width="31.77734375" style="2" customWidth="1"/>
    <col min="5121" max="5121" width="18.21875" style="2" customWidth="1"/>
    <col min="5122" max="5122" width="20.77734375" style="2" customWidth="1"/>
    <col min="5123" max="5123" width="19.44140625" style="2" customWidth="1"/>
    <col min="5124" max="5375" width="9.21875" style="2"/>
    <col min="5376" max="5376" width="31.77734375" style="2" customWidth="1"/>
    <col min="5377" max="5377" width="18.21875" style="2" customWidth="1"/>
    <col min="5378" max="5378" width="20.77734375" style="2" customWidth="1"/>
    <col min="5379" max="5379" width="19.44140625" style="2" customWidth="1"/>
    <col min="5380" max="5631" width="9.21875" style="2"/>
    <col min="5632" max="5632" width="31.77734375" style="2" customWidth="1"/>
    <col min="5633" max="5633" width="18.21875" style="2" customWidth="1"/>
    <col min="5634" max="5634" width="20.77734375" style="2" customWidth="1"/>
    <col min="5635" max="5635" width="19.44140625" style="2" customWidth="1"/>
    <col min="5636" max="5887" width="9.21875" style="2"/>
    <col min="5888" max="5888" width="31.77734375" style="2" customWidth="1"/>
    <col min="5889" max="5889" width="18.21875" style="2" customWidth="1"/>
    <col min="5890" max="5890" width="20.77734375" style="2" customWidth="1"/>
    <col min="5891" max="5891" width="19.44140625" style="2" customWidth="1"/>
    <col min="5892" max="6143" width="9.21875" style="2"/>
    <col min="6144" max="6144" width="31.77734375" style="2" customWidth="1"/>
    <col min="6145" max="6145" width="18.21875" style="2" customWidth="1"/>
    <col min="6146" max="6146" width="20.77734375" style="2" customWidth="1"/>
    <col min="6147" max="6147" width="19.44140625" style="2" customWidth="1"/>
    <col min="6148" max="6399" width="9.21875" style="2"/>
    <col min="6400" max="6400" width="31.77734375" style="2" customWidth="1"/>
    <col min="6401" max="6401" width="18.21875" style="2" customWidth="1"/>
    <col min="6402" max="6402" width="20.77734375" style="2" customWidth="1"/>
    <col min="6403" max="6403" width="19.44140625" style="2" customWidth="1"/>
    <col min="6404" max="6655" width="9.21875" style="2"/>
    <col min="6656" max="6656" width="31.77734375" style="2" customWidth="1"/>
    <col min="6657" max="6657" width="18.21875" style="2" customWidth="1"/>
    <col min="6658" max="6658" width="20.77734375" style="2" customWidth="1"/>
    <col min="6659" max="6659" width="19.44140625" style="2" customWidth="1"/>
    <col min="6660" max="6911" width="9.21875" style="2"/>
    <col min="6912" max="6912" width="31.77734375" style="2" customWidth="1"/>
    <col min="6913" max="6913" width="18.21875" style="2" customWidth="1"/>
    <col min="6914" max="6914" width="20.77734375" style="2" customWidth="1"/>
    <col min="6915" max="6915" width="19.44140625" style="2" customWidth="1"/>
    <col min="6916" max="7167" width="9.21875" style="2"/>
    <col min="7168" max="7168" width="31.77734375" style="2" customWidth="1"/>
    <col min="7169" max="7169" width="18.21875" style="2" customWidth="1"/>
    <col min="7170" max="7170" width="20.77734375" style="2" customWidth="1"/>
    <col min="7171" max="7171" width="19.44140625" style="2" customWidth="1"/>
    <col min="7172" max="7423" width="9.21875" style="2"/>
    <col min="7424" max="7424" width="31.77734375" style="2" customWidth="1"/>
    <col min="7425" max="7425" width="18.21875" style="2" customWidth="1"/>
    <col min="7426" max="7426" width="20.77734375" style="2" customWidth="1"/>
    <col min="7427" max="7427" width="19.44140625" style="2" customWidth="1"/>
    <col min="7428" max="7679" width="9.21875" style="2"/>
    <col min="7680" max="7680" width="31.77734375" style="2" customWidth="1"/>
    <col min="7681" max="7681" width="18.21875" style="2" customWidth="1"/>
    <col min="7682" max="7682" width="20.77734375" style="2" customWidth="1"/>
    <col min="7683" max="7683" width="19.44140625" style="2" customWidth="1"/>
    <col min="7684" max="7935" width="9.21875" style="2"/>
    <col min="7936" max="7936" width="31.77734375" style="2" customWidth="1"/>
    <col min="7937" max="7937" width="18.21875" style="2" customWidth="1"/>
    <col min="7938" max="7938" width="20.77734375" style="2" customWidth="1"/>
    <col min="7939" max="7939" width="19.44140625" style="2" customWidth="1"/>
    <col min="7940" max="8191" width="9.21875" style="2"/>
    <col min="8192" max="8192" width="31.77734375" style="2" customWidth="1"/>
    <col min="8193" max="8193" width="18.21875" style="2" customWidth="1"/>
    <col min="8194" max="8194" width="20.77734375" style="2" customWidth="1"/>
    <col min="8195" max="8195" width="19.44140625" style="2" customWidth="1"/>
    <col min="8196" max="8447" width="9.21875" style="2"/>
    <col min="8448" max="8448" width="31.77734375" style="2" customWidth="1"/>
    <col min="8449" max="8449" width="18.21875" style="2" customWidth="1"/>
    <col min="8450" max="8450" width="20.77734375" style="2" customWidth="1"/>
    <col min="8451" max="8451" width="19.44140625" style="2" customWidth="1"/>
    <col min="8452" max="8703" width="9.21875" style="2"/>
    <col min="8704" max="8704" width="31.77734375" style="2" customWidth="1"/>
    <col min="8705" max="8705" width="18.21875" style="2" customWidth="1"/>
    <col min="8706" max="8706" width="20.77734375" style="2" customWidth="1"/>
    <col min="8707" max="8707" width="19.44140625" style="2" customWidth="1"/>
    <col min="8708" max="8959" width="9.21875" style="2"/>
    <col min="8960" max="8960" width="31.77734375" style="2" customWidth="1"/>
    <col min="8961" max="8961" width="18.21875" style="2" customWidth="1"/>
    <col min="8962" max="8962" width="20.77734375" style="2" customWidth="1"/>
    <col min="8963" max="8963" width="19.44140625" style="2" customWidth="1"/>
    <col min="8964" max="9215" width="9.21875" style="2"/>
    <col min="9216" max="9216" width="31.77734375" style="2" customWidth="1"/>
    <col min="9217" max="9217" width="18.21875" style="2" customWidth="1"/>
    <col min="9218" max="9218" width="20.77734375" style="2" customWidth="1"/>
    <col min="9219" max="9219" width="19.44140625" style="2" customWidth="1"/>
    <col min="9220" max="9471" width="9.21875" style="2"/>
    <col min="9472" max="9472" width="31.77734375" style="2" customWidth="1"/>
    <col min="9473" max="9473" width="18.21875" style="2" customWidth="1"/>
    <col min="9474" max="9474" width="20.77734375" style="2" customWidth="1"/>
    <col min="9475" max="9475" width="19.44140625" style="2" customWidth="1"/>
    <col min="9476" max="9727" width="9.21875" style="2"/>
    <col min="9728" max="9728" width="31.77734375" style="2" customWidth="1"/>
    <col min="9729" max="9729" width="18.21875" style="2" customWidth="1"/>
    <col min="9730" max="9730" width="20.77734375" style="2" customWidth="1"/>
    <col min="9731" max="9731" width="19.44140625" style="2" customWidth="1"/>
    <col min="9732" max="9983" width="9.21875" style="2"/>
    <col min="9984" max="9984" width="31.77734375" style="2" customWidth="1"/>
    <col min="9985" max="9985" width="18.21875" style="2" customWidth="1"/>
    <col min="9986" max="9986" width="20.77734375" style="2" customWidth="1"/>
    <col min="9987" max="9987" width="19.44140625" style="2" customWidth="1"/>
    <col min="9988" max="10239" width="9.21875" style="2"/>
    <col min="10240" max="10240" width="31.77734375" style="2" customWidth="1"/>
    <col min="10241" max="10241" width="18.21875" style="2" customWidth="1"/>
    <col min="10242" max="10242" width="20.77734375" style="2" customWidth="1"/>
    <col min="10243" max="10243" width="19.44140625" style="2" customWidth="1"/>
    <col min="10244" max="10495" width="9.21875" style="2"/>
    <col min="10496" max="10496" width="31.77734375" style="2" customWidth="1"/>
    <col min="10497" max="10497" width="18.21875" style="2" customWidth="1"/>
    <col min="10498" max="10498" width="20.77734375" style="2" customWidth="1"/>
    <col min="10499" max="10499" width="19.44140625" style="2" customWidth="1"/>
    <col min="10500" max="10751" width="9.21875" style="2"/>
    <col min="10752" max="10752" width="31.77734375" style="2" customWidth="1"/>
    <col min="10753" max="10753" width="18.21875" style="2" customWidth="1"/>
    <col min="10754" max="10754" width="20.77734375" style="2" customWidth="1"/>
    <col min="10755" max="10755" width="19.44140625" style="2" customWidth="1"/>
    <col min="10756" max="11007" width="9.21875" style="2"/>
    <col min="11008" max="11008" width="31.77734375" style="2" customWidth="1"/>
    <col min="11009" max="11009" width="18.21875" style="2" customWidth="1"/>
    <col min="11010" max="11010" width="20.77734375" style="2" customWidth="1"/>
    <col min="11011" max="11011" width="19.44140625" style="2" customWidth="1"/>
    <col min="11012" max="11263" width="9.21875" style="2"/>
    <col min="11264" max="11264" width="31.77734375" style="2" customWidth="1"/>
    <col min="11265" max="11265" width="18.21875" style="2" customWidth="1"/>
    <col min="11266" max="11266" width="20.77734375" style="2" customWidth="1"/>
    <col min="11267" max="11267" width="19.44140625" style="2" customWidth="1"/>
    <col min="11268" max="11519" width="9.21875" style="2"/>
    <col min="11520" max="11520" width="31.77734375" style="2" customWidth="1"/>
    <col min="11521" max="11521" width="18.21875" style="2" customWidth="1"/>
    <col min="11522" max="11522" width="20.77734375" style="2" customWidth="1"/>
    <col min="11523" max="11523" width="19.44140625" style="2" customWidth="1"/>
    <col min="11524" max="11775" width="9.21875" style="2"/>
    <col min="11776" max="11776" width="31.77734375" style="2" customWidth="1"/>
    <col min="11777" max="11777" width="18.21875" style="2" customWidth="1"/>
    <col min="11778" max="11778" width="20.77734375" style="2" customWidth="1"/>
    <col min="11779" max="11779" width="19.44140625" style="2" customWidth="1"/>
    <col min="11780" max="12031" width="9.21875" style="2"/>
    <col min="12032" max="12032" width="31.77734375" style="2" customWidth="1"/>
    <col min="12033" max="12033" width="18.21875" style="2" customWidth="1"/>
    <col min="12034" max="12034" width="20.77734375" style="2" customWidth="1"/>
    <col min="12035" max="12035" width="19.44140625" style="2" customWidth="1"/>
    <col min="12036" max="12287" width="9.21875" style="2"/>
    <col min="12288" max="12288" width="31.77734375" style="2" customWidth="1"/>
    <col min="12289" max="12289" width="18.21875" style="2" customWidth="1"/>
    <col min="12290" max="12290" width="20.77734375" style="2" customWidth="1"/>
    <col min="12291" max="12291" width="19.44140625" style="2" customWidth="1"/>
    <col min="12292" max="12543" width="9.21875" style="2"/>
    <col min="12544" max="12544" width="31.77734375" style="2" customWidth="1"/>
    <col min="12545" max="12545" width="18.21875" style="2" customWidth="1"/>
    <col min="12546" max="12546" width="20.77734375" style="2" customWidth="1"/>
    <col min="12547" max="12547" width="19.44140625" style="2" customWidth="1"/>
    <col min="12548" max="12799" width="9.21875" style="2"/>
    <col min="12800" max="12800" width="31.77734375" style="2" customWidth="1"/>
    <col min="12801" max="12801" width="18.21875" style="2" customWidth="1"/>
    <col min="12802" max="12802" width="20.77734375" style="2" customWidth="1"/>
    <col min="12803" max="12803" width="19.44140625" style="2" customWidth="1"/>
    <col min="12804" max="13055" width="9.21875" style="2"/>
    <col min="13056" max="13056" width="31.77734375" style="2" customWidth="1"/>
    <col min="13057" max="13057" width="18.21875" style="2" customWidth="1"/>
    <col min="13058" max="13058" width="20.77734375" style="2" customWidth="1"/>
    <col min="13059" max="13059" width="19.44140625" style="2" customWidth="1"/>
    <col min="13060" max="13311" width="9.21875" style="2"/>
    <col min="13312" max="13312" width="31.77734375" style="2" customWidth="1"/>
    <col min="13313" max="13313" width="18.21875" style="2" customWidth="1"/>
    <col min="13314" max="13314" width="20.77734375" style="2" customWidth="1"/>
    <col min="13315" max="13315" width="19.44140625" style="2" customWidth="1"/>
    <col min="13316" max="13567" width="9.21875" style="2"/>
    <col min="13568" max="13568" width="31.77734375" style="2" customWidth="1"/>
    <col min="13569" max="13569" width="18.21875" style="2" customWidth="1"/>
    <col min="13570" max="13570" width="20.77734375" style="2" customWidth="1"/>
    <col min="13571" max="13571" width="19.44140625" style="2" customWidth="1"/>
    <col min="13572" max="13823" width="9.21875" style="2"/>
    <col min="13824" max="13824" width="31.77734375" style="2" customWidth="1"/>
    <col min="13825" max="13825" width="18.21875" style="2" customWidth="1"/>
    <col min="13826" max="13826" width="20.77734375" style="2" customWidth="1"/>
    <col min="13827" max="13827" width="19.44140625" style="2" customWidth="1"/>
    <col min="13828" max="14079" width="9.21875" style="2"/>
    <col min="14080" max="14080" width="31.77734375" style="2" customWidth="1"/>
    <col min="14081" max="14081" width="18.21875" style="2" customWidth="1"/>
    <col min="14082" max="14082" width="20.77734375" style="2" customWidth="1"/>
    <col min="14083" max="14083" width="19.44140625" style="2" customWidth="1"/>
    <col min="14084" max="14335" width="9.21875" style="2"/>
    <col min="14336" max="14336" width="31.77734375" style="2" customWidth="1"/>
    <col min="14337" max="14337" width="18.21875" style="2" customWidth="1"/>
    <col min="14338" max="14338" width="20.77734375" style="2" customWidth="1"/>
    <col min="14339" max="14339" width="19.44140625" style="2" customWidth="1"/>
    <col min="14340" max="14591" width="9.21875" style="2"/>
    <col min="14592" max="14592" width="31.77734375" style="2" customWidth="1"/>
    <col min="14593" max="14593" width="18.21875" style="2" customWidth="1"/>
    <col min="14594" max="14594" width="20.77734375" style="2" customWidth="1"/>
    <col min="14595" max="14595" width="19.44140625" style="2" customWidth="1"/>
    <col min="14596" max="14847" width="9.21875" style="2"/>
    <col min="14848" max="14848" width="31.77734375" style="2" customWidth="1"/>
    <col min="14849" max="14849" width="18.21875" style="2" customWidth="1"/>
    <col min="14850" max="14850" width="20.77734375" style="2" customWidth="1"/>
    <col min="14851" max="14851" width="19.44140625" style="2" customWidth="1"/>
    <col min="14852" max="15103" width="9.21875" style="2"/>
    <col min="15104" max="15104" width="31.77734375" style="2" customWidth="1"/>
    <col min="15105" max="15105" width="18.21875" style="2" customWidth="1"/>
    <col min="15106" max="15106" width="20.77734375" style="2" customWidth="1"/>
    <col min="15107" max="15107" width="19.44140625" style="2" customWidth="1"/>
    <col min="15108" max="15359" width="9.21875" style="2"/>
    <col min="15360" max="15360" width="31.77734375" style="2" customWidth="1"/>
    <col min="15361" max="15361" width="18.21875" style="2" customWidth="1"/>
    <col min="15362" max="15362" width="20.77734375" style="2" customWidth="1"/>
    <col min="15363" max="15363" width="19.44140625" style="2" customWidth="1"/>
    <col min="15364" max="15615" width="9.21875" style="2"/>
    <col min="15616" max="15616" width="31.77734375" style="2" customWidth="1"/>
    <col min="15617" max="15617" width="18.21875" style="2" customWidth="1"/>
    <col min="15618" max="15618" width="20.77734375" style="2" customWidth="1"/>
    <col min="15619" max="15619" width="19.44140625" style="2" customWidth="1"/>
    <col min="15620" max="15871" width="9.21875" style="2"/>
    <col min="15872" max="15872" width="31.77734375" style="2" customWidth="1"/>
    <col min="15873" max="15873" width="18.21875" style="2" customWidth="1"/>
    <col min="15874" max="15874" width="20.77734375" style="2" customWidth="1"/>
    <col min="15875" max="15875" width="19.44140625" style="2" customWidth="1"/>
    <col min="15876" max="16127" width="9.21875" style="2"/>
    <col min="16128" max="16128" width="31.77734375" style="2" customWidth="1"/>
    <col min="16129" max="16129" width="18.21875" style="2" customWidth="1"/>
    <col min="16130" max="16130" width="20.77734375" style="2" customWidth="1"/>
    <col min="16131" max="16131" width="19.44140625" style="2" customWidth="1"/>
    <col min="16132" max="16384" width="9.21875" style="2"/>
  </cols>
  <sheetData>
    <row r="1" spans="1:5" ht="15.6" x14ac:dyDescent="0.3">
      <c r="A1" s="27" t="s">
        <v>129</v>
      </c>
      <c r="E1" s="376" t="s">
        <v>651</v>
      </c>
    </row>
    <row r="2" spans="1:5" ht="14.4" x14ac:dyDescent="0.3">
      <c r="A2" s="40"/>
      <c r="C2" s="64">
        <v>2022</v>
      </c>
    </row>
    <row r="3" spans="1:5" s="6" customFormat="1" ht="13.2" customHeight="1" x14ac:dyDescent="0.3">
      <c r="A3" s="1159" t="s">
        <v>130</v>
      </c>
      <c r="B3" s="439" t="s">
        <v>131</v>
      </c>
      <c r="C3" s="1161" t="s">
        <v>680</v>
      </c>
    </row>
    <row r="4" spans="1:5" s="6" customFormat="1" x14ac:dyDescent="0.3">
      <c r="A4" s="1160"/>
      <c r="B4" s="437" t="s">
        <v>31</v>
      </c>
      <c r="C4" s="1162"/>
    </row>
    <row r="5" spans="1:5" s="6" customFormat="1" ht="13.8" x14ac:dyDescent="0.25">
      <c r="A5" s="278" t="s">
        <v>314</v>
      </c>
      <c r="B5" s="144">
        <v>100</v>
      </c>
      <c r="C5" s="145">
        <v>17.848574827014065</v>
      </c>
    </row>
    <row r="6" spans="1:5" s="6" customFormat="1" ht="13.8" x14ac:dyDescent="0.25">
      <c r="A6" s="120" t="s">
        <v>132</v>
      </c>
      <c r="B6" s="146">
        <v>32.535763205314083</v>
      </c>
      <c r="C6" s="147">
        <v>6.2338340522604323</v>
      </c>
    </row>
    <row r="7" spans="1:5" s="6" customFormat="1" ht="13.8" x14ac:dyDescent="0.25">
      <c r="A7" s="120" t="s">
        <v>282</v>
      </c>
      <c r="B7" s="146">
        <v>17.32005449024463</v>
      </c>
      <c r="C7" s="147">
        <v>8.3524689024057963</v>
      </c>
    </row>
    <row r="8" spans="1:5" s="6" customFormat="1" ht="13.8" x14ac:dyDescent="0.25">
      <c r="A8" s="120" t="s">
        <v>359</v>
      </c>
      <c r="B8" s="146">
        <v>10.249337286862666</v>
      </c>
      <c r="C8" s="147">
        <v>2.3295929631213332</v>
      </c>
    </row>
    <row r="9" spans="1:5" s="6" customFormat="1" ht="13.8" x14ac:dyDescent="0.25">
      <c r="A9" s="120" t="s">
        <v>360</v>
      </c>
      <c r="B9" s="146">
        <v>32.426534032193885</v>
      </c>
      <c r="C9" s="147">
        <v>7.5068999444421012</v>
      </c>
    </row>
    <row r="10" spans="1:5" s="6" customFormat="1" ht="13.8" x14ac:dyDescent="0.25">
      <c r="A10" s="120" t="s">
        <v>361</v>
      </c>
      <c r="B10" s="146">
        <v>73.81311309805109</v>
      </c>
      <c r="C10" s="147">
        <v>14.163269818564622</v>
      </c>
    </row>
    <row r="11" spans="1:5" s="6" customFormat="1" ht="13.8" x14ac:dyDescent="0.25">
      <c r="A11" s="120" t="s">
        <v>362</v>
      </c>
      <c r="B11" s="146">
        <v>9.2456014372251847</v>
      </c>
      <c r="C11" s="147">
        <v>8.2744295034074913</v>
      </c>
    </row>
    <row r="12" spans="1:5" s="6" customFormat="1" ht="27.6" x14ac:dyDescent="0.25">
      <c r="A12" s="278" t="s">
        <v>681</v>
      </c>
      <c r="B12" s="148">
        <v>100</v>
      </c>
      <c r="C12" s="148">
        <v>18.941634887431817</v>
      </c>
    </row>
    <row r="13" spans="1:5" s="6" customFormat="1" ht="27.6" x14ac:dyDescent="0.25">
      <c r="A13" s="120" t="s">
        <v>133</v>
      </c>
      <c r="B13" s="146">
        <v>43.348918830026378</v>
      </c>
      <c r="C13" s="147">
        <v>2.3809178298519655</v>
      </c>
    </row>
    <row r="14" spans="1:5" s="6" customFormat="1" x14ac:dyDescent="0.3"/>
    <row r="15" spans="1:5" s="6" customFormat="1" x14ac:dyDescent="0.3"/>
    <row r="16" spans="1:5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</sheetData>
  <mergeCells count="2">
    <mergeCell ref="A3:A4"/>
    <mergeCell ref="C3:C4"/>
  </mergeCells>
  <hyperlinks>
    <hyperlink ref="E1" location="INFO!A1" display="POWRÓT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I27"/>
  <sheetViews>
    <sheetView zoomScale="85" zoomScaleNormal="85" workbookViewId="0">
      <selection activeCell="A3" sqref="A3:G10"/>
    </sheetView>
  </sheetViews>
  <sheetFormatPr defaultRowHeight="13.2" x14ac:dyDescent="0.25"/>
  <cols>
    <col min="1" max="1" width="29.44140625" style="2" customWidth="1"/>
    <col min="2" max="2" width="11.77734375" style="2" customWidth="1"/>
    <col min="3" max="7" width="10.77734375" style="2" customWidth="1"/>
    <col min="8" max="10" width="9.44140625" style="2" customWidth="1"/>
    <col min="11" max="256" width="9.21875" style="2"/>
    <col min="257" max="257" width="31.77734375" style="2" customWidth="1"/>
    <col min="258" max="263" width="10.77734375" style="2" customWidth="1"/>
    <col min="264" max="512" width="9.21875" style="2"/>
    <col min="513" max="513" width="31.77734375" style="2" customWidth="1"/>
    <col min="514" max="519" width="10.77734375" style="2" customWidth="1"/>
    <col min="520" max="768" width="9.21875" style="2"/>
    <col min="769" max="769" width="31.77734375" style="2" customWidth="1"/>
    <col min="770" max="775" width="10.77734375" style="2" customWidth="1"/>
    <col min="776" max="1024" width="9.21875" style="2"/>
    <col min="1025" max="1025" width="31.77734375" style="2" customWidth="1"/>
    <col min="1026" max="1031" width="10.77734375" style="2" customWidth="1"/>
    <col min="1032" max="1280" width="9.21875" style="2"/>
    <col min="1281" max="1281" width="31.77734375" style="2" customWidth="1"/>
    <col min="1282" max="1287" width="10.77734375" style="2" customWidth="1"/>
    <col min="1288" max="1536" width="9.21875" style="2"/>
    <col min="1537" max="1537" width="31.77734375" style="2" customWidth="1"/>
    <col min="1538" max="1543" width="10.77734375" style="2" customWidth="1"/>
    <col min="1544" max="1792" width="9.21875" style="2"/>
    <col min="1793" max="1793" width="31.77734375" style="2" customWidth="1"/>
    <col min="1794" max="1799" width="10.77734375" style="2" customWidth="1"/>
    <col min="1800" max="2048" width="9.21875" style="2"/>
    <col min="2049" max="2049" width="31.77734375" style="2" customWidth="1"/>
    <col min="2050" max="2055" width="10.77734375" style="2" customWidth="1"/>
    <col min="2056" max="2304" width="9.21875" style="2"/>
    <col min="2305" max="2305" width="31.77734375" style="2" customWidth="1"/>
    <col min="2306" max="2311" width="10.77734375" style="2" customWidth="1"/>
    <col min="2312" max="2560" width="9.21875" style="2"/>
    <col min="2561" max="2561" width="31.77734375" style="2" customWidth="1"/>
    <col min="2562" max="2567" width="10.77734375" style="2" customWidth="1"/>
    <col min="2568" max="2816" width="9.21875" style="2"/>
    <col min="2817" max="2817" width="31.77734375" style="2" customWidth="1"/>
    <col min="2818" max="2823" width="10.77734375" style="2" customWidth="1"/>
    <col min="2824" max="3072" width="9.21875" style="2"/>
    <col min="3073" max="3073" width="31.77734375" style="2" customWidth="1"/>
    <col min="3074" max="3079" width="10.77734375" style="2" customWidth="1"/>
    <col min="3080" max="3328" width="9.21875" style="2"/>
    <col min="3329" max="3329" width="31.77734375" style="2" customWidth="1"/>
    <col min="3330" max="3335" width="10.77734375" style="2" customWidth="1"/>
    <col min="3336" max="3584" width="9.21875" style="2"/>
    <col min="3585" max="3585" width="31.77734375" style="2" customWidth="1"/>
    <col min="3586" max="3591" width="10.77734375" style="2" customWidth="1"/>
    <col min="3592" max="3840" width="9.21875" style="2"/>
    <col min="3841" max="3841" width="31.77734375" style="2" customWidth="1"/>
    <col min="3842" max="3847" width="10.77734375" style="2" customWidth="1"/>
    <col min="3848" max="4096" width="9.21875" style="2"/>
    <col min="4097" max="4097" width="31.77734375" style="2" customWidth="1"/>
    <col min="4098" max="4103" width="10.77734375" style="2" customWidth="1"/>
    <col min="4104" max="4352" width="9.21875" style="2"/>
    <col min="4353" max="4353" width="31.77734375" style="2" customWidth="1"/>
    <col min="4354" max="4359" width="10.77734375" style="2" customWidth="1"/>
    <col min="4360" max="4608" width="9.21875" style="2"/>
    <col min="4609" max="4609" width="31.77734375" style="2" customWidth="1"/>
    <col min="4610" max="4615" width="10.77734375" style="2" customWidth="1"/>
    <col min="4616" max="4864" width="9.21875" style="2"/>
    <col min="4865" max="4865" width="31.77734375" style="2" customWidth="1"/>
    <col min="4866" max="4871" width="10.77734375" style="2" customWidth="1"/>
    <col min="4872" max="5120" width="9.21875" style="2"/>
    <col min="5121" max="5121" width="31.77734375" style="2" customWidth="1"/>
    <col min="5122" max="5127" width="10.77734375" style="2" customWidth="1"/>
    <col min="5128" max="5376" width="9.21875" style="2"/>
    <col min="5377" max="5377" width="31.77734375" style="2" customWidth="1"/>
    <col min="5378" max="5383" width="10.77734375" style="2" customWidth="1"/>
    <col min="5384" max="5632" width="9.21875" style="2"/>
    <col min="5633" max="5633" width="31.77734375" style="2" customWidth="1"/>
    <col min="5634" max="5639" width="10.77734375" style="2" customWidth="1"/>
    <col min="5640" max="5888" width="9.21875" style="2"/>
    <col min="5889" max="5889" width="31.77734375" style="2" customWidth="1"/>
    <col min="5890" max="5895" width="10.77734375" style="2" customWidth="1"/>
    <col min="5896" max="6144" width="9.21875" style="2"/>
    <col min="6145" max="6145" width="31.77734375" style="2" customWidth="1"/>
    <col min="6146" max="6151" width="10.77734375" style="2" customWidth="1"/>
    <col min="6152" max="6400" width="9.21875" style="2"/>
    <col min="6401" max="6401" width="31.77734375" style="2" customWidth="1"/>
    <col min="6402" max="6407" width="10.77734375" style="2" customWidth="1"/>
    <col min="6408" max="6656" width="9.21875" style="2"/>
    <col min="6657" max="6657" width="31.77734375" style="2" customWidth="1"/>
    <col min="6658" max="6663" width="10.77734375" style="2" customWidth="1"/>
    <col min="6664" max="6912" width="9.21875" style="2"/>
    <col min="6913" max="6913" width="31.77734375" style="2" customWidth="1"/>
    <col min="6914" max="6919" width="10.77734375" style="2" customWidth="1"/>
    <col min="6920" max="7168" width="9.21875" style="2"/>
    <col min="7169" max="7169" width="31.77734375" style="2" customWidth="1"/>
    <col min="7170" max="7175" width="10.77734375" style="2" customWidth="1"/>
    <col min="7176" max="7424" width="9.21875" style="2"/>
    <col min="7425" max="7425" width="31.77734375" style="2" customWidth="1"/>
    <col min="7426" max="7431" width="10.77734375" style="2" customWidth="1"/>
    <col min="7432" max="7680" width="9.21875" style="2"/>
    <col min="7681" max="7681" width="31.77734375" style="2" customWidth="1"/>
    <col min="7682" max="7687" width="10.77734375" style="2" customWidth="1"/>
    <col min="7688" max="7936" width="9.21875" style="2"/>
    <col min="7937" max="7937" width="31.77734375" style="2" customWidth="1"/>
    <col min="7938" max="7943" width="10.77734375" style="2" customWidth="1"/>
    <col min="7944" max="8192" width="9.21875" style="2"/>
    <col min="8193" max="8193" width="31.77734375" style="2" customWidth="1"/>
    <col min="8194" max="8199" width="10.77734375" style="2" customWidth="1"/>
    <col min="8200" max="8448" width="9.21875" style="2"/>
    <col min="8449" max="8449" width="31.77734375" style="2" customWidth="1"/>
    <col min="8450" max="8455" width="10.77734375" style="2" customWidth="1"/>
    <col min="8456" max="8704" width="9.21875" style="2"/>
    <col min="8705" max="8705" width="31.77734375" style="2" customWidth="1"/>
    <col min="8706" max="8711" width="10.77734375" style="2" customWidth="1"/>
    <col min="8712" max="8960" width="9.21875" style="2"/>
    <col min="8961" max="8961" width="31.77734375" style="2" customWidth="1"/>
    <col min="8962" max="8967" width="10.77734375" style="2" customWidth="1"/>
    <col min="8968" max="9216" width="9.21875" style="2"/>
    <col min="9217" max="9217" width="31.77734375" style="2" customWidth="1"/>
    <col min="9218" max="9223" width="10.77734375" style="2" customWidth="1"/>
    <col min="9224" max="9472" width="9.21875" style="2"/>
    <col min="9473" max="9473" width="31.77734375" style="2" customWidth="1"/>
    <col min="9474" max="9479" width="10.77734375" style="2" customWidth="1"/>
    <col min="9480" max="9728" width="9.21875" style="2"/>
    <col min="9729" max="9729" width="31.77734375" style="2" customWidth="1"/>
    <col min="9730" max="9735" width="10.77734375" style="2" customWidth="1"/>
    <col min="9736" max="9984" width="9.21875" style="2"/>
    <col min="9985" max="9985" width="31.77734375" style="2" customWidth="1"/>
    <col min="9986" max="9991" width="10.77734375" style="2" customWidth="1"/>
    <col min="9992" max="10240" width="9.21875" style="2"/>
    <col min="10241" max="10241" width="31.77734375" style="2" customWidth="1"/>
    <col min="10242" max="10247" width="10.77734375" style="2" customWidth="1"/>
    <col min="10248" max="10496" width="9.21875" style="2"/>
    <col min="10497" max="10497" width="31.77734375" style="2" customWidth="1"/>
    <col min="10498" max="10503" width="10.77734375" style="2" customWidth="1"/>
    <col min="10504" max="10752" width="9.21875" style="2"/>
    <col min="10753" max="10753" width="31.77734375" style="2" customWidth="1"/>
    <col min="10754" max="10759" width="10.77734375" style="2" customWidth="1"/>
    <col min="10760" max="11008" width="9.21875" style="2"/>
    <col min="11009" max="11009" width="31.77734375" style="2" customWidth="1"/>
    <col min="11010" max="11015" width="10.77734375" style="2" customWidth="1"/>
    <col min="11016" max="11264" width="9.21875" style="2"/>
    <col min="11265" max="11265" width="31.77734375" style="2" customWidth="1"/>
    <col min="11266" max="11271" width="10.77734375" style="2" customWidth="1"/>
    <col min="11272" max="11520" width="9.21875" style="2"/>
    <col min="11521" max="11521" width="31.77734375" style="2" customWidth="1"/>
    <col min="11522" max="11527" width="10.77734375" style="2" customWidth="1"/>
    <col min="11528" max="11776" width="9.21875" style="2"/>
    <col min="11777" max="11777" width="31.77734375" style="2" customWidth="1"/>
    <col min="11778" max="11783" width="10.77734375" style="2" customWidth="1"/>
    <col min="11784" max="12032" width="9.21875" style="2"/>
    <col min="12033" max="12033" width="31.77734375" style="2" customWidth="1"/>
    <col min="12034" max="12039" width="10.77734375" style="2" customWidth="1"/>
    <col min="12040" max="12288" width="9.21875" style="2"/>
    <col min="12289" max="12289" width="31.77734375" style="2" customWidth="1"/>
    <col min="12290" max="12295" width="10.77734375" style="2" customWidth="1"/>
    <col min="12296" max="12544" width="9.21875" style="2"/>
    <col min="12545" max="12545" width="31.77734375" style="2" customWidth="1"/>
    <col min="12546" max="12551" width="10.77734375" style="2" customWidth="1"/>
    <col min="12552" max="12800" width="9.21875" style="2"/>
    <col min="12801" max="12801" width="31.77734375" style="2" customWidth="1"/>
    <col min="12802" max="12807" width="10.77734375" style="2" customWidth="1"/>
    <col min="12808" max="13056" width="9.21875" style="2"/>
    <col min="13057" max="13057" width="31.77734375" style="2" customWidth="1"/>
    <col min="13058" max="13063" width="10.77734375" style="2" customWidth="1"/>
    <col min="13064" max="13312" width="9.21875" style="2"/>
    <col min="13313" max="13313" width="31.77734375" style="2" customWidth="1"/>
    <col min="13314" max="13319" width="10.77734375" style="2" customWidth="1"/>
    <col min="13320" max="13568" width="9.21875" style="2"/>
    <col min="13569" max="13569" width="31.77734375" style="2" customWidth="1"/>
    <col min="13570" max="13575" width="10.77734375" style="2" customWidth="1"/>
    <col min="13576" max="13824" width="9.21875" style="2"/>
    <col min="13825" max="13825" width="31.77734375" style="2" customWidth="1"/>
    <col min="13826" max="13831" width="10.77734375" style="2" customWidth="1"/>
    <col min="13832" max="14080" width="9.21875" style="2"/>
    <col min="14081" max="14081" width="31.77734375" style="2" customWidth="1"/>
    <col min="14082" max="14087" width="10.77734375" style="2" customWidth="1"/>
    <col min="14088" max="14336" width="9.21875" style="2"/>
    <col min="14337" max="14337" width="31.77734375" style="2" customWidth="1"/>
    <col min="14338" max="14343" width="10.77734375" style="2" customWidth="1"/>
    <col min="14344" max="14592" width="9.21875" style="2"/>
    <col min="14593" max="14593" width="31.77734375" style="2" customWidth="1"/>
    <col min="14594" max="14599" width="10.77734375" style="2" customWidth="1"/>
    <col min="14600" max="14848" width="9.21875" style="2"/>
    <col min="14849" max="14849" width="31.77734375" style="2" customWidth="1"/>
    <col min="14850" max="14855" width="10.77734375" style="2" customWidth="1"/>
    <col min="14856" max="15104" width="9.21875" style="2"/>
    <col min="15105" max="15105" width="31.77734375" style="2" customWidth="1"/>
    <col min="15106" max="15111" width="10.77734375" style="2" customWidth="1"/>
    <col min="15112" max="15360" width="9.21875" style="2"/>
    <col min="15361" max="15361" width="31.77734375" style="2" customWidth="1"/>
    <col min="15362" max="15367" width="10.77734375" style="2" customWidth="1"/>
    <col min="15368" max="15616" width="9.21875" style="2"/>
    <col min="15617" max="15617" width="31.77734375" style="2" customWidth="1"/>
    <col min="15618" max="15623" width="10.77734375" style="2" customWidth="1"/>
    <col min="15624" max="15872" width="9.21875" style="2"/>
    <col min="15873" max="15873" width="31.77734375" style="2" customWidth="1"/>
    <col min="15874" max="15879" width="10.77734375" style="2" customWidth="1"/>
    <col min="15880" max="16128" width="9.21875" style="2"/>
    <col min="16129" max="16129" width="31.77734375" style="2" customWidth="1"/>
    <col min="16130" max="16135" width="10.77734375" style="2" customWidth="1"/>
    <col min="16136" max="16384" width="9.21875" style="2"/>
  </cols>
  <sheetData>
    <row r="1" spans="1:9" ht="15.6" x14ac:dyDescent="0.3">
      <c r="A1" s="277" t="s">
        <v>363</v>
      </c>
      <c r="I1" s="376" t="s">
        <v>651</v>
      </c>
    </row>
    <row r="2" spans="1:9" ht="14.4" x14ac:dyDescent="0.3">
      <c r="A2" s="40"/>
      <c r="G2" s="64">
        <v>2022</v>
      </c>
    </row>
    <row r="3" spans="1:9" s="6" customFormat="1" ht="26.4" x14ac:dyDescent="0.3">
      <c r="A3" s="253" t="s">
        <v>130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26" t="s">
        <v>9</v>
      </c>
    </row>
    <row r="4" spans="1:9" s="6" customFormat="1" ht="13.8" x14ac:dyDescent="0.25">
      <c r="A4" s="249" t="s">
        <v>314</v>
      </c>
      <c r="B4" s="250">
        <v>0.25792518925441349</v>
      </c>
      <c r="C4" s="199">
        <v>0.11187360053895738</v>
      </c>
      <c r="D4" s="199">
        <v>0.16215240102145698</v>
      </c>
      <c r="E4" s="199">
        <v>0.22499260110324934</v>
      </c>
      <c r="F4" s="251">
        <v>0.31730540965660664</v>
      </c>
      <c r="G4" s="250">
        <v>0.41081976429891776</v>
      </c>
      <c r="H4" s="88"/>
    </row>
    <row r="5" spans="1:9" s="6" customFormat="1" ht="13.8" x14ac:dyDescent="0.25">
      <c r="A5" s="120" t="s">
        <v>132</v>
      </c>
      <c r="B5" s="180">
        <v>9.8734895854257876E-2</v>
      </c>
      <c r="C5" s="178">
        <v>1.982953027823409E-2</v>
      </c>
      <c r="D5" s="178">
        <v>3.7468090716202135E-2</v>
      </c>
      <c r="E5" s="178">
        <v>7.2236688438574365E-2</v>
      </c>
      <c r="F5" s="252">
        <v>0.12743576688346406</v>
      </c>
      <c r="G5" s="180">
        <v>0.19979291060003512</v>
      </c>
    </row>
    <row r="6" spans="1:9" s="6" customFormat="1" ht="13.8" x14ac:dyDescent="0.25">
      <c r="A6" s="120" t="s">
        <v>282</v>
      </c>
      <c r="B6" s="180">
        <v>0.12358531069833803</v>
      </c>
      <c r="C6" s="178">
        <v>2.4273743919404737E-2</v>
      </c>
      <c r="D6" s="178">
        <v>4.5984069112958548E-2</v>
      </c>
      <c r="E6" s="178">
        <v>0.10526922841149011</v>
      </c>
      <c r="F6" s="252">
        <v>0.16622656338105565</v>
      </c>
      <c r="G6" s="180">
        <v>0.24007387239779296</v>
      </c>
    </row>
    <row r="7" spans="1:9" s="6" customFormat="1" ht="13.8" x14ac:dyDescent="0.25">
      <c r="A7" s="120" t="s">
        <v>359</v>
      </c>
      <c r="B7" s="180">
        <v>3.3858300353315926E-2</v>
      </c>
      <c r="C7" s="178">
        <v>9.3946345649912645E-3</v>
      </c>
      <c r="D7" s="178">
        <v>1.5959070715395877E-2</v>
      </c>
      <c r="E7" s="178">
        <v>2.3241883550248872E-2</v>
      </c>
      <c r="F7" s="252">
        <v>4.0693061355226177E-2</v>
      </c>
      <c r="G7" s="180">
        <v>5.951673816214597E-2</v>
      </c>
    </row>
    <row r="8" spans="1:9" s="6" customFormat="1" ht="13.8" x14ac:dyDescent="0.25">
      <c r="A8" s="120" t="s">
        <v>360</v>
      </c>
      <c r="B8" s="180">
        <v>0.11917367662773694</v>
      </c>
      <c r="C8" s="178">
        <v>2.7238124890828073E-2</v>
      </c>
      <c r="D8" s="178">
        <v>4.563187608122047E-2</v>
      </c>
      <c r="E8" s="178">
        <v>8.3819264180309841E-2</v>
      </c>
      <c r="F8" s="252">
        <v>0.14758551753481755</v>
      </c>
      <c r="G8" s="180">
        <v>0.25524920075557256</v>
      </c>
    </row>
    <row r="9" spans="1:9" s="6" customFormat="1" ht="13.8" x14ac:dyDescent="0.25">
      <c r="A9" s="120" t="s">
        <v>361</v>
      </c>
      <c r="B9" s="180">
        <v>0.19866344921410148</v>
      </c>
      <c r="C9" s="178">
        <v>5.2394869532444419E-2</v>
      </c>
      <c r="D9" s="178">
        <v>0.10115500809842437</v>
      </c>
      <c r="E9" s="178">
        <v>0.16081906970324289</v>
      </c>
      <c r="F9" s="252">
        <v>0.25740212296757137</v>
      </c>
      <c r="G9" s="180">
        <v>0.35850263916447817</v>
      </c>
    </row>
    <row r="10" spans="1:9" s="6" customFormat="1" ht="13.8" x14ac:dyDescent="0.25">
      <c r="A10" s="120" t="s">
        <v>362</v>
      </c>
      <c r="B10" s="178">
        <v>0.12258632313104199</v>
      </c>
      <c r="C10" s="178">
        <v>2.6140710795477699E-2</v>
      </c>
      <c r="D10" s="178">
        <v>3.8029722948262831E-2</v>
      </c>
      <c r="E10" s="178">
        <v>8.541649837238377E-2</v>
      </c>
      <c r="F10" s="178">
        <v>0.18053819954467148</v>
      </c>
      <c r="G10" s="180">
        <v>0.23727789100985561</v>
      </c>
    </row>
    <row r="11" spans="1:9" s="6" customFormat="1" x14ac:dyDescent="0.3"/>
    <row r="12" spans="1:9" s="6" customFormat="1" x14ac:dyDescent="0.3"/>
    <row r="13" spans="1:9" s="6" customFormat="1" x14ac:dyDescent="0.3"/>
    <row r="14" spans="1:9" s="6" customFormat="1" x14ac:dyDescent="0.3"/>
    <row r="15" spans="1:9" s="6" customFormat="1" x14ac:dyDescent="0.3"/>
    <row r="16" spans="1:9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  <row r="26" s="6" customFormat="1" x14ac:dyDescent="0.3"/>
    <row r="27" s="6" customFormat="1" x14ac:dyDescent="0.3"/>
  </sheetData>
  <hyperlinks>
    <hyperlink ref="I1" location="INFO!A1" display="POWRÓT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I23"/>
  <sheetViews>
    <sheetView zoomScale="85" zoomScaleNormal="85" workbookViewId="0">
      <selection activeCell="B5" sqref="B5:D21"/>
    </sheetView>
  </sheetViews>
  <sheetFormatPr defaultRowHeight="13.2" x14ac:dyDescent="0.25"/>
  <cols>
    <col min="1" max="1" width="36.5546875" style="2" customWidth="1"/>
    <col min="2" max="2" width="14" style="2" customWidth="1"/>
    <col min="3" max="3" width="15" style="2" customWidth="1"/>
    <col min="4" max="4" width="10.77734375" style="2" customWidth="1"/>
    <col min="5" max="8" width="9.44140625" style="2" customWidth="1"/>
    <col min="9" max="10" width="11.5546875" style="2" customWidth="1"/>
    <col min="11" max="12" width="11.5546875" style="2" bestFit="1" customWidth="1"/>
    <col min="13" max="255" width="9.21875" style="2"/>
    <col min="256" max="256" width="31.77734375" style="2" customWidth="1"/>
    <col min="257" max="259" width="15" style="2" customWidth="1"/>
    <col min="260" max="511" width="9.21875" style="2"/>
    <col min="512" max="512" width="31.77734375" style="2" customWidth="1"/>
    <col min="513" max="515" width="15" style="2" customWidth="1"/>
    <col min="516" max="767" width="9.21875" style="2"/>
    <col min="768" max="768" width="31.77734375" style="2" customWidth="1"/>
    <col min="769" max="771" width="15" style="2" customWidth="1"/>
    <col min="772" max="1023" width="9.21875" style="2"/>
    <col min="1024" max="1024" width="31.77734375" style="2" customWidth="1"/>
    <col min="1025" max="1027" width="15" style="2" customWidth="1"/>
    <col min="1028" max="1279" width="9.21875" style="2"/>
    <col min="1280" max="1280" width="31.77734375" style="2" customWidth="1"/>
    <col min="1281" max="1283" width="15" style="2" customWidth="1"/>
    <col min="1284" max="1535" width="9.21875" style="2"/>
    <col min="1536" max="1536" width="31.77734375" style="2" customWidth="1"/>
    <col min="1537" max="1539" width="15" style="2" customWidth="1"/>
    <col min="1540" max="1791" width="9.21875" style="2"/>
    <col min="1792" max="1792" width="31.77734375" style="2" customWidth="1"/>
    <col min="1793" max="1795" width="15" style="2" customWidth="1"/>
    <col min="1796" max="2047" width="9.21875" style="2"/>
    <col min="2048" max="2048" width="31.77734375" style="2" customWidth="1"/>
    <col min="2049" max="2051" width="15" style="2" customWidth="1"/>
    <col min="2052" max="2303" width="9.21875" style="2"/>
    <col min="2304" max="2304" width="31.77734375" style="2" customWidth="1"/>
    <col min="2305" max="2307" width="15" style="2" customWidth="1"/>
    <col min="2308" max="2559" width="9.21875" style="2"/>
    <col min="2560" max="2560" width="31.77734375" style="2" customWidth="1"/>
    <col min="2561" max="2563" width="15" style="2" customWidth="1"/>
    <col min="2564" max="2815" width="9.21875" style="2"/>
    <col min="2816" max="2816" width="31.77734375" style="2" customWidth="1"/>
    <col min="2817" max="2819" width="15" style="2" customWidth="1"/>
    <col min="2820" max="3071" width="9.21875" style="2"/>
    <col min="3072" max="3072" width="31.77734375" style="2" customWidth="1"/>
    <col min="3073" max="3075" width="15" style="2" customWidth="1"/>
    <col min="3076" max="3327" width="9.21875" style="2"/>
    <col min="3328" max="3328" width="31.77734375" style="2" customWidth="1"/>
    <col min="3329" max="3331" width="15" style="2" customWidth="1"/>
    <col min="3332" max="3583" width="9.21875" style="2"/>
    <col min="3584" max="3584" width="31.77734375" style="2" customWidth="1"/>
    <col min="3585" max="3587" width="15" style="2" customWidth="1"/>
    <col min="3588" max="3839" width="9.21875" style="2"/>
    <col min="3840" max="3840" width="31.77734375" style="2" customWidth="1"/>
    <col min="3841" max="3843" width="15" style="2" customWidth="1"/>
    <col min="3844" max="4095" width="9.21875" style="2"/>
    <col min="4096" max="4096" width="31.77734375" style="2" customWidth="1"/>
    <col min="4097" max="4099" width="15" style="2" customWidth="1"/>
    <col min="4100" max="4351" width="9.21875" style="2"/>
    <col min="4352" max="4352" width="31.77734375" style="2" customWidth="1"/>
    <col min="4353" max="4355" width="15" style="2" customWidth="1"/>
    <col min="4356" max="4607" width="9.21875" style="2"/>
    <col min="4608" max="4608" width="31.77734375" style="2" customWidth="1"/>
    <col min="4609" max="4611" width="15" style="2" customWidth="1"/>
    <col min="4612" max="4863" width="9.21875" style="2"/>
    <col min="4864" max="4864" width="31.77734375" style="2" customWidth="1"/>
    <col min="4865" max="4867" width="15" style="2" customWidth="1"/>
    <col min="4868" max="5119" width="9.21875" style="2"/>
    <col min="5120" max="5120" width="31.77734375" style="2" customWidth="1"/>
    <col min="5121" max="5123" width="15" style="2" customWidth="1"/>
    <col min="5124" max="5375" width="9.21875" style="2"/>
    <col min="5376" max="5376" width="31.77734375" style="2" customWidth="1"/>
    <col min="5377" max="5379" width="15" style="2" customWidth="1"/>
    <col min="5380" max="5631" width="9.21875" style="2"/>
    <col min="5632" max="5632" width="31.77734375" style="2" customWidth="1"/>
    <col min="5633" max="5635" width="15" style="2" customWidth="1"/>
    <col min="5636" max="5887" width="9.21875" style="2"/>
    <col min="5888" max="5888" width="31.77734375" style="2" customWidth="1"/>
    <col min="5889" max="5891" width="15" style="2" customWidth="1"/>
    <col min="5892" max="6143" width="9.21875" style="2"/>
    <col min="6144" max="6144" width="31.77734375" style="2" customWidth="1"/>
    <col min="6145" max="6147" width="15" style="2" customWidth="1"/>
    <col min="6148" max="6399" width="9.21875" style="2"/>
    <col min="6400" max="6400" width="31.77734375" style="2" customWidth="1"/>
    <col min="6401" max="6403" width="15" style="2" customWidth="1"/>
    <col min="6404" max="6655" width="9.21875" style="2"/>
    <col min="6656" max="6656" width="31.77734375" style="2" customWidth="1"/>
    <col min="6657" max="6659" width="15" style="2" customWidth="1"/>
    <col min="6660" max="6911" width="9.21875" style="2"/>
    <col min="6912" max="6912" width="31.77734375" style="2" customWidth="1"/>
    <col min="6913" max="6915" width="15" style="2" customWidth="1"/>
    <col min="6916" max="7167" width="9.21875" style="2"/>
    <col min="7168" max="7168" width="31.77734375" style="2" customWidth="1"/>
    <col min="7169" max="7171" width="15" style="2" customWidth="1"/>
    <col min="7172" max="7423" width="9.21875" style="2"/>
    <col min="7424" max="7424" width="31.77734375" style="2" customWidth="1"/>
    <col min="7425" max="7427" width="15" style="2" customWidth="1"/>
    <col min="7428" max="7679" width="9.21875" style="2"/>
    <col min="7680" max="7680" width="31.77734375" style="2" customWidth="1"/>
    <col min="7681" max="7683" width="15" style="2" customWidth="1"/>
    <col min="7684" max="7935" width="9.21875" style="2"/>
    <col min="7936" max="7936" width="31.77734375" style="2" customWidth="1"/>
    <col min="7937" max="7939" width="15" style="2" customWidth="1"/>
    <col min="7940" max="8191" width="9.21875" style="2"/>
    <col min="8192" max="8192" width="31.77734375" style="2" customWidth="1"/>
    <col min="8193" max="8195" width="15" style="2" customWidth="1"/>
    <col min="8196" max="8447" width="9.21875" style="2"/>
    <col min="8448" max="8448" width="31.77734375" style="2" customWidth="1"/>
    <col min="8449" max="8451" width="15" style="2" customWidth="1"/>
    <col min="8452" max="8703" width="9.21875" style="2"/>
    <col min="8704" max="8704" width="31.77734375" style="2" customWidth="1"/>
    <col min="8705" max="8707" width="15" style="2" customWidth="1"/>
    <col min="8708" max="8959" width="9.21875" style="2"/>
    <col min="8960" max="8960" width="31.77734375" style="2" customWidth="1"/>
    <col min="8961" max="8963" width="15" style="2" customWidth="1"/>
    <col min="8964" max="9215" width="9.21875" style="2"/>
    <col min="9216" max="9216" width="31.77734375" style="2" customWidth="1"/>
    <col min="9217" max="9219" width="15" style="2" customWidth="1"/>
    <col min="9220" max="9471" width="9.21875" style="2"/>
    <col min="9472" max="9472" width="31.77734375" style="2" customWidth="1"/>
    <col min="9473" max="9475" width="15" style="2" customWidth="1"/>
    <col min="9476" max="9727" width="9.21875" style="2"/>
    <col min="9728" max="9728" width="31.77734375" style="2" customWidth="1"/>
    <col min="9729" max="9731" width="15" style="2" customWidth="1"/>
    <col min="9732" max="9983" width="9.21875" style="2"/>
    <col min="9984" max="9984" width="31.77734375" style="2" customWidth="1"/>
    <col min="9985" max="9987" width="15" style="2" customWidth="1"/>
    <col min="9988" max="10239" width="9.21875" style="2"/>
    <col min="10240" max="10240" width="31.77734375" style="2" customWidth="1"/>
    <col min="10241" max="10243" width="15" style="2" customWidth="1"/>
    <col min="10244" max="10495" width="9.21875" style="2"/>
    <col min="10496" max="10496" width="31.77734375" style="2" customWidth="1"/>
    <col min="10497" max="10499" width="15" style="2" customWidth="1"/>
    <col min="10500" max="10751" width="9.21875" style="2"/>
    <col min="10752" max="10752" width="31.77734375" style="2" customWidth="1"/>
    <col min="10753" max="10755" width="15" style="2" customWidth="1"/>
    <col min="10756" max="11007" width="9.21875" style="2"/>
    <col min="11008" max="11008" width="31.77734375" style="2" customWidth="1"/>
    <col min="11009" max="11011" width="15" style="2" customWidth="1"/>
    <col min="11012" max="11263" width="9.21875" style="2"/>
    <col min="11264" max="11264" width="31.77734375" style="2" customWidth="1"/>
    <col min="11265" max="11267" width="15" style="2" customWidth="1"/>
    <col min="11268" max="11519" width="9.21875" style="2"/>
    <col min="11520" max="11520" width="31.77734375" style="2" customWidth="1"/>
    <col min="11521" max="11523" width="15" style="2" customWidth="1"/>
    <col min="11524" max="11775" width="9.21875" style="2"/>
    <col min="11776" max="11776" width="31.77734375" style="2" customWidth="1"/>
    <col min="11777" max="11779" width="15" style="2" customWidth="1"/>
    <col min="11780" max="12031" width="9.21875" style="2"/>
    <col min="12032" max="12032" width="31.77734375" style="2" customWidth="1"/>
    <col min="12033" max="12035" width="15" style="2" customWidth="1"/>
    <col min="12036" max="12287" width="9.21875" style="2"/>
    <col min="12288" max="12288" width="31.77734375" style="2" customWidth="1"/>
    <col min="12289" max="12291" width="15" style="2" customWidth="1"/>
    <col min="12292" max="12543" width="9.21875" style="2"/>
    <col min="12544" max="12544" width="31.77734375" style="2" customWidth="1"/>
    <col min="12545" max="12547" width="15" style="2" customWidth="1"/>
    <col min="12548" max="12799" width="9.21875" style="2"/>
    <col min="12800" max="12800" width="31.77734375" style="2" customWidth="1"/>
    <col min="12801" max="12803" width="15" style="2" customWidth="1"/>
    <col min="12804" max="13055" width="9.21875" style="2"/>
    <col min="13056" max="13056" width="31.77734375" style="2" customWidth="1"/>
    <col min="13057" max="13059" width="15" style="2" customWidth="1"/>
    <col min="13060" max="13311" width="9.21875" style="2"/>
    <col min="13312" max="13312" width="31.77734375" style="2" customWidth="1"/>
    <col min="13313" max="13315" width="15" style="2" customWidth="1"/>
    <col min="13316" max="13567" width="9.21875" style="2"/>
    <col min="13568" max="13568" width="31.77734375" style="2" customWidth="1"/>
    <col min="13569" max="13571" width="15" style="2" customWidth="1"/>
    <col min="13572" max="13823" width="9.21875" style="2"/>
    <col min="13824" max="13824" width="31.77734375" style="2" customWidth="1"/>
    <col min="13825" max="13827" width="15" style="2" customWidth="1"/>
    <col min="13828" max="14079" width="9.21875" style="2"/>
    <col min="14080" max="14080" width="31.77734375" style="2" customWidth="1"/>
    <col min="14081" max="14083" width="15" style="2" customWidth="1"/>
    <col min="14084" max="14335" width="9.21875" style="2"/>
    <col min="14336" max="14336" width="31.77734375" style="2" customWidth="1"/>
    <col min="14337" max="14339" width="15" style="2" customWidth="1"/>
    <col min="14340" max="14591" width="9.21875" style="2"/>
    <col min="14592" max="14592" width="31.77734375" style="2" customWidth="1"/>
    <col min="14593" max="14595" width="15" style="2" customWidth="1"/>
    <col min="14596" max="14847" width="9.21875" style="2"/>
    <col min="14848" max="14848" width="31.77734375" style="2" customWidth="1"/>
    <col min="14849" max="14851" width="15" style="2" customWidth="1"/>
    <col min="14852" max="15103" width="9.21875" style="2"/>
    <col min="15104" max="15104" width="31.77734375" style="2" customWidth="1"/>
    <col min="15105" max="15107" width="15" style="2" customWidth="1"/>
    <col min="15108" max="15359" width="9.21875" style="2"/>
    <col min="15360" max="15360" width="31.77734375" style="2" customWidth="1"/>
    <col min="15361" max="15363" width="15" style="2" customWidth="1"/>
    <col min="15364" max="15615" width="9.21875" style="2"/>
    <col min="15616" max="15616" width="31.77734375" style="2" customWidth="1"/>
    <col min="15617" max="15619" width="15" style="2" customWidth="1"/>
    <col min="15620" max="15871" width="9.21875" style="2"/>
    <col min="15872" max="15872" width="31.77734375" style="2" customWidth="1"/>
    <col min="15873" max="15875" width="15" style="2" customWidth="1"/>
    <col min="15876" max="16127" width="9.21875" style="2"/>
    <col min="16128" max="16128" width="31.77734375" style="2" customWidth="1"/>
    <col min="16129" max="16131" width="15" style="2" customWidth="1"/>
    <col min="16132" max="16383" width="9.21875" style="2"/>
    <col min="16384" max="16384" width="9.21875" style="2" customWidth="1"/>
  </cols>
  <sheetData>
    <row r="1" spans="1:6" ht="15.6" x14ac:dyDescent="0.3">
      <c r="A1" s="27" t="s">
        <v>134</v>
      </c>
      <c r="F1" s="376" t="s">
        <v>651</v>
      </c>
    </row>
    <row r="2" spans="1:6" ht="14.4" x14ac:dyDescent="0.3">
      <c r="A2" s="40"/>
      <c r="D2" s="441">
        <v>2022</v>
      </c>
    </row>
    <row r="3" spans="1:6" s="6" customFormat="1" ht="13.2" customHeight="1" x14ac:dyDescent="0.3">
      <c r="A3" s="1163" t="s">
        <v>85</v>
      </c>
      <c r="B3" s="439" t="s">
        <v>682</v>
      </c>
      <c r="C3" s="1165" t="s">
        <v>683</v>
      </c>
      <c r="D3" s="440" t="s">
        <v>87</v>
      </c>
    </row>
    <row r="4" spans="1:6" s="6" customFormat="1" ht="13.2" customHeight="1" x14ac:dyDescent="0.3">
      <c r="A4" s="1164"/>
      <c r="B4" s="442" t="s">
        <v>31</v>
      </c>
      <c r="C4" s="1166"/>
      <c r="D4" s="438" t="s">
        <v>88</v>
      </c>
    </row>
    <row r="5" spans="1:6" s="6" customFormat="1" ht="13.2" customHeight="1" x14ac:dyDescent="0.25">
      <c r="A5" s="92" t="s">
        <v>135</v>
      </c>
      <c r="B5" s="146">
        <v>13.383793563073471</v>
      </c>
      <c r="C5" s="146">
        <v>1.0325827451449885</v>
      </c>
      <c r="D5" s="193">
        <v>8.3092644084888203</v>
      </c>
    </row>
    <row r="6" spans="1:6" s="6" customFormat="1" ht="13.2" customHeight="1" x14ac:dyDescent="0.25">
      <c r="A6" s="92" t="s">
        <v>136</v>
      </c>
      <c r="B6" s="146">
        <v>81.023104212600472</v>
      </c>
      <c r="C6" s="146">
        <v>1.0245564915705394</v>
      </c>
      <c r="D6" s="193">
        <v>7.8924052753066798</v>
      </c>
    </row>
    <row r="7" spans="1:6" s="6" customFormat="1" ht="13.2" customHeight="1" x14ac:dyDescent="0.25">
      <c r="A7" s="92" t="s">
        <v>137</v>
      </c>
      <c r="B7" s="146">
        <v>11.990958021099823</v>
      </c>
      <c r="C7" s="146">
        <v>1.0631567716464698</v>
      </c>
      <c r="D7" s="193">
        <v>9.4363622035574011</v>
      </c>
    </row>
    <row r="8" spans="1:6" s="6" customFormat="1" ht="27.6" x14ac:dyDescent="0.25">
      <c r="A8" s="92" t="s">
        <v>138</v>
      </c>
      <c r="B8" s="146">
        <v>88.821591300382607</v>
      </c>
      <c r="C8" s="146">
        <v>1.0175029513760667</v>
      </c>
      <c r="D8" s="193">
        <v>6.8206858211933046</v>
      </c>
    </row>
    <row r="9" spans="1:6" s="6" customFormat="1" ht="13.8" x14ac:dyDescent="0.25">
      <c r="A9" s="92" t="s">
        <v>139</v>
      </c>
      <c r="B9" s="146">
        <v>4.5495839607929058</v>
      </c>
      <c r="C9" s="146">
        <v>1.0014820814606133</v>
      </c>
      <c r="D9" s="193">
        <v>2.8329183824177706</v>
      </c>
    </row>
    <row r="10" spans="1:6" s="6" customFormat="1" ht="13.8" x14ac:dyDescent="0.25">
      <c r="A10" s="92" t="s">
        <v>140</v>
      </c>
      <c r="B10" s="146">
        <v>6.1061000099051626</v>
      </c>
      <c r="C10" s="146">
        <v>1.0705931763031376</v>
      </c>
      <c r="D10" s="193">
        <v>2.2865488086489196</v>
      </c>
      <c r="E10" s="2"/>
      <c r="F10" s="2"/>
    </row>
    <row r="11" spans="1:6" s="6" customFormat="1" ht="13.8" x14ac:dyDescent="0.25">
      <c r="A11" s="92" t="s">
        <v>141</v>
      </c>
      <c r="B11" s="146">
        <v>1.2364576470705573</v>
      </c>
      <c r="C11" s="146">
        <v>1</v>
      </c>
      <c r="D11" s="193">
        <v>21.524549164359506</v>
      </c>
      <c r="E11" s="2"/>
      <c r="F11" s="2"/>
    </row>
    <row r="12" spans="1:6" s="6" customFormat="1" ht="13.8" x14ac:dyDescent="0.25">
      <c r="A12" s="92" t="s">
        <v>142</v>
      </c>
      <c r="B12" s="146">
        <v>48.145147450099074</v>
      </c>
      <c r="C12" s="146">
        <v>1.018954492061845</v>
      </c>
      <c r="D12" s="193">
        <v>5.6858931412100366</v>
      </c>
      <c r="E12" s="2"/>
      <c r="F12" s="2"/>
    </row>
    <row r="13" spans="1:6" s="6" customFormat="1" ht="13.8" x14ac:dyDescent="0.25">
      <c r="A13" s="92" t="s">
        <v>143</v>
      </c>
      <c r="B13" s="146">
        <v>88.625285830581333</v>
      </c>
      <c r="C13" s="146">
        <v>1.3768331567858303</v>
      </c>
      <c r="D13" s="193">
        <v>6.5310546662372539</v>
      </c>
      <c r="E13" s="2"/>
      <c r="F13" s="2"/>
    </row>
    <row r="14" spans="1:6" s="6" customFormat="1" ht="16.8" x14ac:dyDescent="0.25">
      <c r="A14" s="181" t="s">
        <v>453</v>
      </c>
      <c r="B14" s="146">
        <v>2.3603424367599999</v>
      </c>
      <c r="C14" s="146">
        <v>1.1275109999999999</v>
      </c>
      <c r="D14" s="279" t="s">
        <v>281</v>
      </c>
      <c r="E14" s="2"/>
      <c r="F14" s="2"/>
    </row>
    <row r="15" spans="1:6" s="6" customFormat="1" ht="30.6" x14ac:dyDescent="0.25">
      <c r="A15" s="181" t="s">
        <v>452</v>
      </c>
      <c r="B15" s="146">
        <v>72.058568338930002</v>
      </c>
      <c r="C15" s="146">
        <v>1.3319449999999999</v>
      </c>
      <c r="D15" s="279" t="s">
        <v>281</v>
      </c>
      <c r="E15" s="2"/>
      <c r="F15" s="2"/>
    </row>
    <row r="16" spans="1:6" s="6" customFormat="1" ht="16.8" x14ac:dyDescent="0.25">
      <c r="A16" s="181" t="s">
        <v>454</v>
      </c>
      <c r="B16" s="146">
        <v>22.859221200389999</v>
      </c>
      <c r="C16" s="146">
        <v>1.292597</v>
      </c>
      <c r="D16" s="279" t="s">
        <v>281</v>
      </c>
      <c r="E16" s="2"/>
      <c r="F16" s="2"/>
    </row>
    <row r="17" spans="1:9" s="6" customFormat="1" ht="16.8" x14ac:dyDescent="0.25">
      <c r="A17" s="92" t="s">
        <v>450</v>
      </c>
      <c r="B17" s="146">
        <v>11.060101504289999</v>
      </c>
      <c r="C17" s="146">
        <v>1.001393</v>
      </c>
      <c r="D17" s="279" t="s">
        <v>281</v>
      </c>
      <c r="E17" s="2"/>
      <c r="F17" s="2"/>
      <c r="H17" s="149"/>
      <c r="I17" s="150"/>
    </row>
    <row r="18" spans="1:9" s="6" customFormat="1" ht="30.6" x14ac:dyDescent="0.25">
      <c r="A18" s="92" t="s">
        <v>451</v>
      </c>
      <c r="B18" s="146">
        <v>56.822889001999997</v>
      </c>
      <c r="C18" s="146">
        <v>1.1084529999999999</v>
      </c>
      <c r="D18" s="279" t="s">
        <v>281</v>
      </c>
      <c r="E18" s="2"/>
      <c r="F18" s="2"/>
      <c r="H18" s="54"/>
      <c r="I18" s="54"/>
    </row>
    <row r="19" spans="1:9" s="6" customFormat="1" ht="13.8" x14ac:dyDescent="0.25">
      <c r="A19" s="92" t="s">
        <v>144</v>
      </c>
      <c r="B19" s="146">
        <v>17.416668756230955</v>
      </c>
      <c r="C19" s="146">
        <v>1.092811949912327</v>
      </c>
      <c r="D19" s="193">
        <v>6.8122761429155663</v>
      </c>
      <c r="E19" s="2"/>
      <c r="F19" s="2"/>
      <c r="H19" s="54"/>
      <c r="I19" s="54"/>
    </row>
    <row r="20" spans="1:9" s="6" customFormat="1" ht="13.8" x14ac:dyDescent="0.25">
      <c r="A20" s="92" t="s">
        <v>145</v>
      </c>
      <c r="B20" s="146">
        <v>66.643354143576403</v>
      </c>
      <c r="C20" s="146">
        <v>1.4283560485258893</v>
      </c>
      <c r="D20" s="193">
        <v>4.6632848938361402</v>
      </c>
      <c r="E20" s="2"/>
      <c r="F20" s="2"/>
      <c r="H20" s="54"/>
      <c r="I20" s="54"/>
    </row>
    <row r="21" spans="1:9" s="6" customFormat="1" ht="13.8" x14ac:dyDescent="0.25">
      <c r="A21" s="92" t="s">
        <v>315</v>
      </c>
      <c r="B21" s="146">
        <v>30.303209770437739</v>
      </c>
      <c r="C21" s="146">
        <v>1.0104684203297747</v>
      </c>
      <c r="D21" s="193">
        <v>4.6448653771031392</v>
      </c>
      <c r="E21" s="2"/>
      <c r="F21" s="2"/>
      <c r="H21" s="54"/>
      <c r="I21" s="54"/>
    </row>
    <row r="22" spans="1:9" s="6" customFormat="1" x14ac:dyDescent="0.25">
      <c r="A22" s="2"/>
      <c r="E22" s="2"/>
      <c r="F22" s="2"/>
      <c r="H22" s="54"/>
      <c r="I22" s="54"/>
    </row>
    <row r="23" spans="1:9" s="6" customFormat="1" x14ac:dyDescent="0.25">
      <c r="A23" s="444" t="s">
        <v>684</v>
      </c>
      <c r="B23" s="2"/>
      <c r="C23" s="2"/>
      <c r="D23" s="2"/>
      <c r="E23" s="2"/>
      <c r="F23" s="2"/>
    </row>
  </sheetData>
  <mergeCells count="2">
    <mergeCell ref="A3:A4"/>
    <mergeCell ref="C3:C4"/>
  </mergeCells>
  <hyperlinks>
    <hyperlink ref="F1" location="INFO!A1" display="POWRÓT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I16"/>
  <sheetViews>
    <sheetView zoomScale="85" zoomScaleNormal="85" workbookViewId="0">
      <selection activeCell="B5" sqref="B5:G16"/>
    </sheetView>
  </sheetViews>
  <sheetFormatPr defaultRowHeight="13.2" x14ac:dyDescent="0.25"/>
  <cols>
    <col min="1" max="1" width="41.5546875" style="2" customWidth="1"/>
    <col min="2" max="6" width="11.88671875" style="2" customWidth="1"/>
    <col min="7" max="10" width="9.44140625" style="2" customWidth="1"/>
    <col min="11" max="256" width="9.21875" style="2"/>
    <col min="257" max="257" width="31.77734375" style="2" customWidth="1"/>
    <col min="258" max="512" width="9.21875" style="2"/>
    <col min="513" max="513" width="31.77734375" style="2" customWidth="1"/>
    <col min="514" max="768" width="9.21875" style="2"/>
    <col min="769" max="769" width="31.77734375" style="2" customWidth="1"/>
    <col min="770" max="1024" width="9.21875" style="2"/>
    <col min="1025" max="1025" width="31.77734375" style="2" customWidth="1"/>
    <col min="1026" max="1280" width="9.21875" style="2"/>
    <col min="1281" max="1281" width="31.77734375" style="2" customWidth="1"/>
    <col min="1282" max="1536" width="9.21875" style="2"/>
    <col min="1537" max="1537" width="31.77734375" style="2" customWidth="1"/>
    <col min="1538" max="1792" width="9.21875" style="2"/>
    <col min="1793" max="1793" width="31.77734375" style="2" customWidth="1"/>
    <col min="1794" max="2048" width="9.21875" style="2"/>
    <col min="2049" max="2049" width="31.77734375" style="2" customWidth="1"/>
    <col min="2050" max="2304" width="9.21875" style="2"/>
    <col min="2305" max="2305" width="31.77734375" style="2" customWidth="1"/>
    <col min="2306" max="2560" width="9.21875" style="2"/>
    <col min="2561" max="2561" width="31.77734375" style="2" customWidth="1"/>
    <col min="2562" max="2816" width="9.21875" style="2"/>
    <col min="2817" max="2817" width="31.77734375" style="2" customWidth="1"/>
    <col min="2818" max="3072" width="9.21875" style="2"/>
    <col min="3073" max="3073" width="31.77734375" style="2" customWidth="1"/>
    <col min="3074" max="3328" width="9.21875" style="2"/>
    <col min="3329" max="3329" width="31.77734375" style="2" customWidth="1"/>
    <col min="3330" max="3584" width="9.21875" style="2"/>
    <col min="3585" max="3585" width="31.77734375" style="2" customWidth="1"/>
    <col min="3586" max="3840" width="9.21875" style="2"/>
    <col min="3841" max="3841" width="31.77734375" style="2" customWidth="1"/>
    <col min="3842" max="4096" width="9.21875" style="2"/>
    <col min="4097" max="4097" width="31.77734375" style="2" customWidth="1"/>
    <col min="4098" max="4352" width="9.21875" style="2"/>
    <col min="4353" max="4353" width="31.77734375" style="2" customWidth="1"/>
    <col min="4354" max="4608" width="9.21875" style="2"/>
    <col min="4609" max="4609" width="31.77734375" style="2" customWidth="1"/>
    <col min="4610" max="4864" width="9.21875" style="2"/>
    <col min="4865" max="4865" width="31.77734375" style="2" customWidth="1"/>
    <col min="4866" max="5120" width="9.21875" style="2"/>
    <col min="5121" max="5121" width="31.77734375" style="2" customWidth="1"/>
    <col min="5122" max="5376" width="9.21875" style="2"/>
    <col min="5377" max="5377" width="31.77734375" style="2" customWidth="1"/>
    <col min="5378" max="5632" width="9.21875" style="2"/>
    <col min="5633" max="5633" width="31.77734375" style="2" customWidth="1"/>
    <col min="5634" max="5888" width="9.21875" style="2"/>
    <col min="5889" max="5889" width="31.77734375" style="2" customWidth="1"/>
    <col min="5890" max="6144" width="9.21875" style="2"/>
    <col min="6145" max="6145" width="31.77734375" style="2" customWidth="1"/>
    <col min="6146" max="6400" width="9.21875" style="2"/>
    <col min="6401" max="6401" width="31.77734375" style="2" customWidth="1"/>
    <col min="6402" max="6656" width="9.21875" style="2"/>
    <col min="6657" max="6657" width="31.77734375" style="2" customWidth="1"/>
    <col min="6658" max="6912" width="9.21875" style="2"/>
    <col min="6913" max="6913" width="31.77734375" style="2" customWidth="1"/>
    <col min="6914" max="7168" width="9.21875" style="2"/>
    <col min="7169" max="7169" width="31.77734375" style="2" customWidth="1"/>
    <col min="7170" max="7424" width="9.21875" style="2"/>
    <col min="7425" max="7425" width="31.77734375" style="2" customWidth="1"/>
    <col min="7426" max="7680" width="9.21875" style="2"/>
    <col min="7681" max="7681" width="31.77734375" style="2" customWidth="1"/>
    <col min="7682" max="7936" width="9.21875" style="2"/>
    <col min="7937" max="7937" width="31.77734375" style="2" customWidth="1"/>
    <col min="7938" max="8192" width="9.21875" style="2"/>
    <col min="8193" max="8193" width="31.77734375" style="2" customWidth="1"/>
    <col min="8194" max="8448" width="9.21875" style="2"/>
    <col min="8449" max="8449" width="31.77734375" style="2" customWidth="1"/>
    <col min="8450" max="8704" width="9.21875" style="2"/>
    <col min="8705" max="8705" width="31.77734375" style="2" customWidth="1"/>
    <col min="8706" max="8960" width="9.21875" style="2"/>
    <col min="8961" max="8961" width="31.77734375" style="2" customWidth="1"/>
    <col min="8962" max="9216" width="9.21875" style="2"/>
    <col min="9217" max="9217" width="31.77734375" style="2" customWidth="1"/>
    <col min="9218" max="9472" width="9.21875" style="2"/>
    <col min="9473" max="9473" width="31.77734375" style="2" customWidth="1"/>
    <col min="9474" max="9728" width="9.21875" style="2"/>
    <col min="9729" max="9729" width="31.77734375" style="2" customWidth="1"/>
    <col min="9730" max="9984" width="9.21875" style="2"/>
    <col min="9985" max="9985" width="31.77734375" style="2" customWidth="1"/>
    <col min="9986" max="10240" width="9.21875" style="2"/>
    <col min="10241" max="10241" width="31.77734375" style="2" customWidth="1"/>
    <col min="10242" max="10496" width="9.21875" style="2"/>
    <col min="10497" max="10497" width="31.77734375" style="2" customWidth="1"/>
    <col min="10498" max="10752" width="9.21875" style="2"/>
    <col min="10753" max="10753" width="31.77734375" style="2" customWidth="1"/>
    <col min="10754" max="11008" width="9.21875" style="2"/>
    <col min="11009" max="11009" width="31.77734375" style="2" customWidth="1"/>
    <col min="11010" max="11264" width="9.21875" style="2"/>
    <col min="11265" max="11265" width="31.77734375" style="2" customWidth="1"/>
    <col min="11266" max="11520" width="9.21875" style="2"/>
    <col min="11521" max="11521" width="31.77734375" style="2" customWidth="1"/>
    <col min="11522" max="11776" width="9.21875" style="2"/>
    <col min="11777" max="11777" width="31.77734375" style="2" customWidth="1"/>
    <col min="11778" max="12032" width="9.21875" style="2"/>
    <col min="12033" max="12033" width="31.77734375" style="2" customWidth="1"/>
    <col min="12034" max="12288" width="9.21875" style="2"/>
    <col min="12289" max="12289" width="31.77734375" style="2" customWidth="1"/>
    <col min="12290" max="12544" width="9.21875" style="2"/>
    <col min="12545" max="12545" width="31.77734375" style="2" customWidth="1"/>
    <col min="12546" max="12800" width="9.21875" style="2"/>
    <col min="12801" max="12801" width="31.77734375" style="2" customWidth="1"/>
    <col min="12802" max="13056" width="9.21875" style="2"/>
    <col min="13057" max="13057" width="31.77734375" style="2" customWidth="1"/>
    <col min="13058" max="13312" width="9.21875" style="2"/>
    <col min="13313" max="13313" width="31.77734375" style="2" customWidth="1"/>
    <col min="13314" max="13568" width="9.21875" style="2"/>
    <col min="13569" max="13569" width="31.77734375" style="2" customWidth="1"/>
    <col min="13570" max="13824" width="9.21875" style="2"/>
    <col min="13825" max="13825" width="31.77734375" style="2" customWidth="1"/>
    <col min="13826" max="14080" width="9.21875" style="2"/>
    <col min="14081" max="14081" width="31.77734375" style="2" customWidth="1"/>
    <col min="14082" max="14336" width="9.21875" style="2"/>
    <col min="14337" max="14337" width="31.77734375" style="2" customWidth="1"/>
    <col min="14338" max="14592" width="9.21875" style="2"/>
    <col min="14593" max="14593" width="31.77734375" style="2" customWidth="1"/>
    <col min="14594" max="14848" width="9.21875" style="2"/>
    <col min="14849" max="14849" width="31.77734375" style="2" customWidth="1"/>
    <col min="14850" max="15104" width="9.21875" style="2"/>
    <col min="15105" max="15105" width="31.77734375" style="2" customWidth="1"/>
    <col min="15106" max="15360" width="9.21875" style="2"/>
    <col min="15361" max="15361" width="31.77734375" style="2" customWidth="1"/>
    <col min="15362" max="15616" width="9.21875" style="2"/>
    <col min="15617" max="15617" width="31.77734375" style="2" customWidth="1"/>
    <col min="15618" max="15872" width="9.21875" style="2"/>
    <col min="15873" max="15873" width="31.77734375" style="2" customWidth="1"/>
    <col min="15874" max="16128" width="9.21875" style="2"/>
    <col min="16129" max="16129" width="31.77734375" style="2" customWidth="1"/>
    <col min="16130" max="16384" width="9.21875" style="2"/>
  </cols>
  <sheetData>
    <row r="1" spans="1:9" ht="15.6" x14ac:dyDescent="0.3">
      <c r="A1" s="27" t="s">
        <v>146</v>
      </c>
      <c r="I1" s="376" t="s">
        <v>651</v>
      </c>
    </row>
    <row r="2" spans="1:9" ht="14.4" x14ac:dyDescent="0.3">
      <c r="A2" s="40"/>
      <c r="G2" s="64">
        <v>2022</v>
      </c>
    </row>
    <row r="3" spans="1:9" s="6" customFormat="1" ht="38.4" customHeight="1" x14ac:dyDescent="0.3">
      <c r="A3" s="1167" t="s">
        <v>85</v>
      </c>
      <c r="B3" s="445" t="s">
        <v>685</v>
      </c>
      <c r="C3" s="445" t="s">
        <v>5</v>
      </c>
      <c r="D3" s="445" t="s">
        <v>6</v>
      </c>
      <c r="E3" s="445" t="s">
        <v>7</v>
      </c>
      <c r="F3" s="445" t="s">
        <v>8</v>
      </c>
      <c r="G3" s="446" t="s">
        <v>686</v>
      </c>
    </row>
    <row r="4" spans="1:9" s="6" customFormat="1" ht="13.8" x14ac:dyDescent="0.3">
      <c r="A4" s="1168"/>
      <c r="B4" s="1169" t="s">
        <v>88</v>
      </c>
      <c r="C4" s="1170"/>
      <c r="D4" s="1170"/>
      <c r="E4" s="1170"/>
      <c r="F4" s="1170"/>
      <c r="G4" s="1170"/>
    </row>
    <row r="5" spans="1:9" s="6" customFormat="1" ht="13.8" x14ac:dyDescent="0.25">
      <c r="A5" s="92" t="s">
        <v>135</v>
      </c>
      <c r="B5" s="191">
        <f>'[3]Tabl. 15'!D5</f>
        <v>8.3092644084888203</v>
      </c>
      <c r="C5" s="191">
        <v>1.2408319007705695</v>
      </c>
      <c r="D5" s="191">
        <v>3.485234064296733</v>
      </c>
      <c r="E5" s="191">
        <v>6.8142022231205237</v>
      </c>
      <c r="F5" s="191">
        <v>9.6817729865645088</v>
      </c>
      <c r="G5" s="192">
        <v>17.203738732782387</v>
      </c>
    </row>
    <row r="6" spans="1:9" s="6" customFormat="1" ht="13.8" x14ac:dyDescent="0.25">
      <c r="A6" s="92" t="s">
        <v>136</v>
      </c>
      <c r="B6" s="191">
        <f>'[3]Tabl. 15'!D6</f>
        <v>7.8924052753066798</v>
      </c>
      <c r="C6" s="191">
        <v>1.8036346394109579</v>
      </c>
      <c r="D6" s="191">
        <v>3.6907623841378379</v>
      </c>
      <c r="E6" s="191">
        <v>6.3413997162591231</v>
      </c>
      <c r="F6" s="191">
        <v>9.6853705731953497</v>
      </c>
      <c r="G6" s="192">
        <v>14.222305192178577</v>
      </c>
    </row>
    <row r="7" spans="1:9" s="6" customFormat="1" ht="13.8" x14ac:dyDescent="0.25">
      <c r="A7" s="92" t="s">
        <v>137</v>
      </c>
      <c r="B7" s="191">
        <f>'[3]Tabl. 15'!D7</f>
        <v>9.4363622035574011</v>
      </c>
      <c r="C7" s="191">
        <v>1.8258203765202481</v>
      </c>
      <c r="D7" s="191">
        <v>4.1268523092628175</v>
      </c>
      <c r="E7" s="191">
        <v>9.3389519386698066</v>
      </c>
      <c r="F7" s="191">
        <v>10.70751390928041</v>
      </c>
      <c r="G7" s="192">
        <v>16.537959318470715</v>
      </c>
    </row>
    <row r="8" spans="1:9" s="6" customFormat="1" ht="13.8" x14ac:dyDescent="0.25">
      <c r="A8" s="92" t="s">
        <v>138</v>
      </c>
      <c r="B8" s="191">
        <f>'[3]Tabl. 15'!D8</f>
        <v>6.8206858211933046</v>
      </c>
      <c r="C8" s="191">
        <v>1.2039048504206857</v>
      </c>
      <c r="D8" s="191">
        <v>2.8672860981253692</v>
      </c>
      <c r="E8" s="191">
        <v>5.3427702929805019</v>
      </c>
      <c r="F8" s="191">
        <v>8.8595919530222282</v>
      </c>
      <c r="G8" s="192">
        <v>11.454801036422774</v>
      </c>
    </row>
    <row r="9" spans="1:9" s="6" customFormat="1" ht="13.8" x14ac:dyDescent="0.25">
      <c r="A9" s="92" t="s">
        <v>139</v>
      </c>
      <c r="B9" s="191">
        <f>'[3]Tabl. 15'!D9</f>
        <v>2.8329183824177706</v>
      </c>
      <c r="C9" s="191">
        <v>0.79370052598409979</v>
      </c>
      <c r="D9" s="191">
        <v>1</v>
      </c>
      <c r="E9" s="191">
        <v>1.0816871777305561</v>
      </c>
      <c r="F9" s="191">
        <v>3.0006118091972014</v>
      </c>
      <c r="G9" s="192">
        <v>5.3825368097477249</v>
      </c>
    </row>
    <row r="10" spans="1:9" s="6" customFormat="1" ht="13.8" x14ac:dyDescent="0.25">
      <c r="A10" s="92" t="s">
        <v>140</v>
      </c>
      <c r="B10" s="191">
        <f>'[3]Tabl. 15'!D10</f>
        <v>2.2865488086489196</v>
      </c>
      <c r="C10" s="191">
        <v>0.87358046473629891</v>
      </c>
      <c r="D10" s="191">
        <v>1</v>
      </c>
      <c r="E10" s="191">
        <v>1.1905507889761497</v>
      </c>
      <c r="F10" s="191">
        <v>2.2645633650854533</v>
      </c>
      <c r="G10" s="192">
        <v>4.0134095985385789</v>
      </c>
    </row>
    <row r="11" spans="1:9" s="6" customFormat="1" ht="13.8" x14ac:dyDescent="0.25">
      <c r="A11" s="92" t="s">
        <v>141</v>
      </c>
      <c r="B11" s="191">
        <f>'[3]Tabl. 15'!D11</f>
        <v>21.524549164359506</v>
      </c>
      <c r="C11" s="191">
        <v>9.721220687254398</v>
      </c>
      <c r="D11" s="191">
        <v>11.097345686456356</v>
      </c>
      <c r="E11" s="191">
        <v>17.378808922901335</v>
      </c>
      <c r="F11" s="191">
        <v>24.524320278555489</v>
      </c>
      <c r="G11" s="192">
        <v>46.104736250281007</v>
      </c>
    </row>
    <row r="12" spans="1:9" s="6" customFormat="1" ht="13.8" x14ac:dyDescent="0.25">
      <c r="A12" s="92" t="s">
        <v>142</v>
      </c>
      <c r="B12" s="191">
        <f>'[3]Tabl. 15'!D12</f>
        <v>5.6858931412100366</v>
      </c>
      <c r="C12" s="191">
        <v>1</v>
      </c>
      <c r="D12" s="191">
        <v>2.2015882822103081</v>
      </c>
      <c r="E12" s="191">
        <v>4.3447022307253338</v>
      </c>
      <c r="F12" s="191">
        <v>7.0014312045045646</v>
      </c>
      <c r="G12" s="192">
        <v>9.9528945949964864</v>
      </c>
    </row>
    <row r="13" spans="1:9" s="6" customFormat="1" ht="13.8" x14ac:dyDescent="0.25">
      <c r="A13" s="92" t="s">
        <v>143</v>
      </c>
      <c r="B13" s="191">
        <f>'[3]Tabl. 15'!D13</f>
        <v>6.5310546662372539</v>
      </c>
      <c r="C13" s="191">
        <v>1.2792030978160469</v>
      </c>
      <c r="D13" s="191">
        <v>3.0728727616303741</v>
      </c>
      <c r="E13" s="191">
        <v>4.3447022307253338</v>
      </c>
      <c r="F13" s="191">
        <v>8.7226035709049743</v>
      </c>
      <c r="G13" s="192">
        <v>10.564280752574733</v>
      </c>
    </row>
    <row r="14" spans="1:9" s="6" customFormat="1" ht="13.8" x14ac:dyDescent="0.25">
      <c r="A14" s="92" t="s">
        <v>144</v>
      </c>
      <c r="B14" s="191">
        <f>'[3]Tabl. 15'!D19</f>
        <v>6.8122761429155663</v>
      </c>
      <c r="C14" s="191">
        <v>0.98921508080563059</v>
      </c>
      <c r="D14" s="191">
        <v>2.9394085512405472</v>
      </c>
      <c r="E14" s="191">
        <v>4.0885213338723139</v>
      </c>
      <c r="F14" s="191">
        <v>8.9121897441336628</v>
      </c>
      <c r="G14" s="192">
        <v>14.476409347138381</v>
      </c>
    </row>
    <row r="15" spans="1:9" s="6" customFormat="1" ht="13.8" x14ac:dyDescent="0.25">
      <c r="A15" s="92" t="s">
        <v>145</v>
      </c>
      <c r="B15" s="191">
        <f>'[3]Tabl. 15'!D20</f>
        <v>4.6632848938361402</v>
      </c>
      <c r="C15" s="191">
        <v>1.0043452784881268</v>
      </c>
      <c r="D15" s="191">
        <v>1.826635411981556</v>
      </c>
      <c r="E15" s="191">
        <v>3.3476295698516809</v>
      </c>
      <c r="F15" s="191">
        <v>5.2113558270067664</v>
      </c>
      <c r="G15" s="192">
        <v>9.4110938985454968</v>
      </c>
    </row>
    <row r="16" spans="1:9" s="6" customFormat="1" ht="13.8" x14ac:dyDescent="0.25">
      <c r="A16" s="92" t="s">
        <v>315</v>
      </c>
      <c r="B16" s="191">
        <f>'[3]Tabl. 15'!D21</f>
        <v>4.6448653771031392</v>
      </c>
      <c r="C16" s="191">
        <v>1</v>
      </c>
      <c r="D16" s="191">
        <v>1.5591198845555323</v>
      </c>
      <c r="E16" s="191">
        <v>3.3476295698516809</v>
      </c>
      <c r="F16" s="191">
        <v>5.4045019406809107</v>
      </c>
      <c r="G16" s="192">
        <v>8.8413160911575321</v>
      </c>
    </row>
  </sheetData>
  <mergeCells count="2">
    <mergeCell ref="A3:A4"/>
    <mergeCell ref="B4:G4"/>
  </mergeCells>
  <hyperlinks>
    <hyperlink ref="I1" location="INFO!A1" display="POWRÓT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6B85-54EC-4FB9-A273-E7D701897564}">
  <sheetPr>
    <tabColor theme="1" tint="4.9989318521683403E-2"/>
  </sheetPr>
  <dimension ref="A1:V255"/>
  <sheetViews>
    <sheetView showGridLines="0" tabSelected="1" topLeftCell="A46" zoomScale="85" zoomScaleNormal="85" workbookViewId="0">
      <selection activeCell="Y7" sqref="Y7"/>
    </sheetView>
  </sheetViews>
  <sheetFormatPr defaultRowHeight="14.4" x14ac:dyDescent="0.3"/>
  <cols>
    <col min="6" max="6" width="10.88671875" bestFit="1" customWidth="1"/>
    <col min="7" max="7" width="2.77734375" customWidth="1"/>
    <col min="8" max="8" width="28.77734375" customWidth="1"/>
    <col min="10" max="10" width="10.6640625" customWidth="1"/>
    <col min="12" max="12" width="3.88671875" customWidth="1"/>
    <col min="13" max="13" width="26.5546875" customWidth="1"/>
    <col min="14" max="14" width="11.33203125" customWidth="1"/>
    <col min="15" max="15" width="9.77734375" customWidth="1"/>
    <col min="16" max="16" width="10.44140625" customWidth="1"/>
    <col min="17" max="17" width="5" customWidth="1"/>
    <col min="18" max="18" width="29.21875" customWidth="1"/>
    <col min="19" max="19" width="3.5546875" customWidth="1"/>
    <col min="20" max="20" width="10.109375" customWidth="1"/>
  </cols>
  <sheetData>
    <row r="1" spans="1:22" ht="3.6" customHeight="1" x14ac:dyDescent="0.3"/>
    <row r="2" spans="1:22" ht="12" customHeight="1" thickBot="1" x14ac:dyDescent="0.35"/>
    <row r="3" spans="1:22" ht="15" thickBot="1" x14ac:dyDescent="0.35">
      <c r="A3" s="997" t="s">
        <v>1060</v>
      </c>
      <c r="B3" s="950"/>
      <c r="C3" s="950"/>
      <c r="D3" s="950"/>
      <c r="E3" s="950"/>
      <c r="F3" s="950"/>
      <c r="H3" s="1025" t="s">
        <v>1013</v>
      </c>
      <c r="I3" s="950"/>
      <c r="J3" s="999">
        <f>'Tabl. 1.1 (2)'!C40</f>
        <v>198462.6</v>
      </c>
      <c r="K3" s="950"/>
      <c r="M3" s="1025" t="s">
        <v>952</v>
      </c>
      <c r="N3" s="950"/>
      <c r="O3" s="1000">
        <f>'Tabl. 40 (2)'!C35</f>
        <v>2548624.0950000002</v>
      </c>
      <c r="P3" s="950"/>
      <c r="R3" s="1025" t="s">
        <v>994</v>
      </c>
      <c r="S3" s="950"/>
      <c r="T3" s="1082">
        <f>'Tabl. 39 (2)'!D40</f>
        <v>5.6839719674665954</v>
      </c>
      <c r="U3" s="1083"/>
      <c r="V3" s="1083"/>
    </row>
    <row r="4" spans="1:22" x14ac:dyDescent="0.3">
      <c r="A4" s="950"/>
      <c r="B4" s="950"/>
      <c r="C4" s="950"/>
      <c r="D4" s="950"/>
      <c r="E4" s="950"/>
      <c r="F4" s="950"/>
      <c r="H4" s="950"/>
      <c r="I4" s="950"/>
      <c r="J4" s="950"/>
      <c r="K4" s="950"/>
      <c r="M4" s="950"/>
      <c r="N4" s="950"/>
      <c r="O4" s="950"/>
      <c r="P4" s="950"/>
      <c r="R4" s="950"/>
      <c r="S4" s="950"/>
      <c r="T4" s="950"/>
      <c r="U4" s="1083"/>
      <c r="V4" s="1083"/>
    </row>
    <row r="5" spans="1:22" x14ac:dyDescent="0.3">
      <c r="A5" s="950"/>
      <c r="B5" s="950"/>
      <c r="C5" s="950"/>
      <c r="D5" s="950"/>
      <c r="E5" s="950"/>
      <c r="F5" s="1000">
        <f>'Tabl. 1'!B4</f>
        <v>12535765</v>
      </c>
      <c r="H5" s="950"/>
      <c r="I5" s="950"/>
      <c r="J5" s="950"/>
      <c r="K5" s="950"/>
      <c r="M5" s="950"/>
      <c r="N5" s="950"/>
      <c r="O5" s="950"/>
      <c r="P5" s="950"/>
      <c r="R5" s="950"/>
      <c r="S5" s="950"/>
      <c r="T5" s="950"/>
      <c r="U5" s="1083"/>
      <c r="V5" s="1083"/>
    </row>
    <row r="6" spans="1:22" x14ac:dyDescent="0.3">
      <c r="A6" s="950"/>
      <c r="B6" s="950"/>
      <c r="C6" s="950"/>
      <c r="D6" s="950"/>
      <c r="E6" s="950"/>
      <c r="F6" s="950"/>
      <c r="H6" s="950"/>
      <c r="I6" s="950"/>
      <c r="J6" s="950"/>
      <c r="K6" s="950"/>
      <c r="M6" s="950"/>
      <c r="N6" s="950"/>
      <c r="O6" s="950"/>
      <c r="P6" s="950"/>
      <c r="R6" s="950"/>
      <c r="S6" s="950"/>
      <c r="T6" s="950"/>
      <c r="U6" s="1083"/>
      <c r="V6" s="1083"/>
    </row>
    <row r="7" spans="1:22" x14ac:dyDescent="0.3">
      <c r="A7" s="950"/>
      <c r="B7" s="950"/>
      <c r="C7" s="950"/>
      <c r="D7" s="950"/>
      <c r="E7" s="950"/>
      <c r="F7" s="950"/>
      <c r="H7" s="950"/>
      <c r="I7" s="950"/>
      <c r="J7" s="950"/>
      <c r="K7" s="950"/>
      <c r="M7" s="950"/>
      <c r="N7" s="950"/>
      <c r="O7" s="950"/>
      <c r="P7" s="950"/>
      <c r="R7" s="950"/>
      <c r="S7" s="950"/>
      <c r="T7" s="950"/>
      <c r="U7" s="1083"/>
      <c r="V7" s="1083"/>
    </row>
    <row r="8" spans="1:22" x14ac:dyDescent="0.3">
      <c r="A8" s="950"/>
      <c r="B8" s="950"/>
      <c r="C8" s="950"/>
      <c r="D8" s="950"/>
      <c r="E8" s="950"/>
      <c r="F8" s="950"/>
      <c r="H8" s="950"/>
      <c r="I8" s="950"/>
      <c r="J8" s="950"/>
      <c r="K8" s="950"/>
      <c r="M8" s="950"/>
      <c r="N8" s="950"/>
      <c r="O8" s="950"/>
      <c r="P8" s="950"/>
      <c r="R8" s="950"/>
      <c r="S8" s="950"/>
      <c r="T8" s="950"/>
      <c r="U8" s="1083"/>
      <c r="V8" s="1083"/>
    </row>
    <row r="9" spans="1:22" x14ac:dyDescent="0.3">
      <c r="A9" s="950"/>
      <c r="B9" s="950"/>
      <c r="C9" s="950"/>
      <c r="D9" s="950"/>
      <c r="E9" s="950"/>
      <c r="F9" s="950"/>
      <c r="H9" s="950"/>
      <c r="I9" s="950"/>
      <c r="J9" s="950"/>
      <c r="K9" s="950"/>
      <c r="M9" s="950"/>
      <c r="N9" s="950"/>
      <c r="O9" s="950"/>
      <c r="P9" s="950"/>
      <c r="R9" s="950"/>
      <c r="S9" s="950"/>
      <c r="T9" s="950"/>
      <c r="U9" s="1083"/>
      <c r="V9" s="1083"/>
    </row>
    <row r="10" spans="1:22" x14ac:dyDescent="0.3">
      <c r="A10" s="950"/>
      <c r="B10" s="950"/>
      <c r="C10" s="950"/>
      <c r="D10" s="950"/>
      <c r="E10" s="950"/>
      <c r="F10" s="950"/>
      <c r="H10" s="950"/>
      <c r="I10" s="950"/>
      <c r="J10" s="950"/>
      <c r="K10" s="950"/>
      <c r="M10" s="950"/>
      <c r="N10" s="950"/>
      <c r="O10" s="950"/>
      <c r="P10" s="950"/>
      <c r="R10" s="950"/>
      <c r="S10" s="950"/>
      <c r="T10" s="950"/>
      <c r="U10" s="1083"/>
      <c r="V10" s="1083"/>
    </row>
    <row r="11" spans="1:22" x14ac:dyDescent="0.3">
      <c r="A11" s="950"/>
      <c r="B11" s="950"/>
      <c r="C11" s="950"/>
      <c r="D11" s="950"/>
      <c r="E11" s="950"/>
      <c r="F11" s="950"/>
      <c r="H11" s="950"/>
      <c r="I11" s="950"/>
      <c r="J11" s="950"/>
      <c r="K11" s="950"/>
      <c r="M11" s="950"/>
      <c r="N11" s="950"/>
      <c r="O11" s="950"/>
      <c r="P11" s="950"/>
      <c r="R11" s="950"/>
      <c r="S11" s="950"/>
      <c r="T11" s="950"/>
      <c r="U11" s="1083"/>
      <c r="V11" s="1083"/>
    </row>
    <row r="12" spans="1:22" x14ac:dyDescent="0.3">
      <c r="A12" s="950"/>
      <c r="B12" s="950"/>
      <c r="C12" s="950"/>
      <c r="D12" s="950"/>
      <c r="E12" s="950"/>
      <c r="F12" s="950"/>
      <c r="H12" s="950"/>
      <c r="I12" s="950"/>
      <c r="J12" s="950"/>
      <c r="K12" s="950"/>
      <c r="M12" s="950"/>
      <c r="N12" s="950"/>
      <c r="O12" s="950"/>
      <c r="P12" s="950"/>
      <c r="R12" s="950"/>
      <c r="S12" s="950"/>
      <c r="T12" s="950"/>
      <c r="U12" s="1083"/>
      <c r="V12" s="1083"/>
    </row>
    <row r="13" spans="1:22" x14ac:dyDescent="0.3">
      <c r="A13" s="950"/>
      <c r="B13" s="950"/>
      <c r="C13" s="950"/>
      <c r="D13" s="950"/>
      <c r="E13" s="950"/>
      <c r="F13" s="950"/>
      <c r="H13" s="950"/>
      <c r="I13" s="950"/>
      <c r="J13" s="950"/>
      <c r="K13" s="950"/>
      <c r="M13" s="950"/>
      <c r="N13" s="950"/>
      <c r="O13" s="950"/>
      <c r="P13" s="950"/>
      <c r="R13" s="950"/>
      <c r="S13" s="950"/>
      <c r="T13" s="950"/>
      <c r="U13" s="1083"/>
      <c r="V13" s="1083"/>
    </row>
    <row r="14" spans="1:22" x14ac:dyDescent="0.3">
      <c r="A14" s="950"/>
      <c r="B14" s="950"/>
      <c r="C14" s="950"/>
      <c r="D14" s="950"/>
      <c r="E14" s="950"/>
      <c r="F14" s="950"/>
      <c r="H14" s="950"/>
      <c r="I14" s="950"/>
      <c r="J14" s="950"/>
      <c r="K14" s="950"/>
      <c r="M14" s="950"/>
      <c r="N14" s="950"/>
      <c r="O14" s="950"/>
      <c r="P14" s="950"/>
      <c r="R14" s="950"/>
      <c r="S14" s="950"/>
      <c r="T14" s="950"/>
      <c r="U14" s="1083"/>
      <c r="V14" s="1083"/>
    </row>
    <row r="15" spans="1:22" x14ac:dyDescent="0.3">
      <c r="A15" s="950"/>
      <c r="B15" s="950"/>
      <c r="C15" s="950"/>
      <c r="D15" s="950"/>
      <c r="E15" s="950"/>
      <c r="F15" s="950"/>
      <c r="H15" s="950"/>
      <c r="I15" s="950"/>
      <c r="J15" s="950"/>
      <c r="K15" s="950"/>
      <c r="M15" s="950"/>
      <c r="N15" s="950"/>
      <c r="O15" s="950"/>
      <c r="P15" s="950"/>
      <c r="R15" s="950"/>
      <c r="S15" s="950"/>
      <c r="T15" s="950"/>
      <c r="U15" s="1083"/>
      <c r="V15" s="1083"/>
    </row>
    <row r="16" spans="1:22" x14ac:dyDescent="0.3">
      <c r="A16" s="950"/>
      <c r="B16" s="950"/>
      <c r="C16" s="950"/>
      <c r="D16" s="950"/>
      <c r="E16" s="950"/>
      <c r="F16" s="950"/>
      <c r="H16" s="950"/>
      <c r="I16" s="950"/>
      <c r="J16" s="950"/>
      <c r="K16" s="950"/>
      <c r="M16" s="950"/>
      <c r="N16" s="950"/>
      <c r="O16" s="950"/>
      <c r="P16" s="950"/>
      <c r="R16" s="950"/>
      <c r="S16" s="950"/>
      <c r="T16" s="950"/>
      <c r="U16" s="1083"/>
      <c r="V16" s="1083"/>
    </row>
    <row r="17" spans="1:22" x14ac:dyDescent="0.3">
      <c r="A17" s="950"/>
      <c r="B17" s="950"/>
      <c r="C17" s="950"/>
      <c r="D17" s="950"/>
      <c r="E17" s="950"/>
      <c r="F17" s="950"/>
      <c r="H17" s="950"/>
      <c r="I17" s="950"/>
      <c r="J17" s="950"/>
      <c r="K17" s="950"/>
      <c r="M17" s="950"/>
      <c r="N17" s="950"/>
      <c r="O17" s="950"/>
      <c r="P17" s="950"/>
      <c r="R17" s="950"/>
      <c r="S17" s="950"/>
      <c r="T17" s="950"/>
      <c r="U17" s="1083"/>
      <c r="V17" s="1083"/>
    </row>
    <row r="18" spans="1:22" x14ac:dyDescent="0.3">
      <c r="A18" s="950"/>
      <c r="B18" s="950"/>
      <c r="C18" s="950"/>
      <c r="D18" s="950"/>
      <c r="E18" s="950"/>
      <c r="F18" s="950"/>
      <c r="H18" s="950"/>
      <c r="I18" s="950"/>
      <c r="J18" s="950"/>
      <c r="K18" s="950"/>
      <c r="M18" s="950"/>
      <c r="N18" s="950"/>
      <c r="O18" s="950"/>
      <c r="P18" s="950"/>
      <c r="R18" s="950"/>
      <c r="S18" s="950"/>
      <c r="T18" s="950"/>
      <c r="U18" s="1083"/>
      <c r="V18" s="1083"/>
    </row>
    <row r="19" spans="1:22" x14ac:dyDescent="0.3">
      <c r="A19" s="950"/>
      <c r="B19" s="950"/>
      <c r="C19" s="950"/>
      <c r="D19" s="950"/>
      <c r="E19" s="950"/>
      <c r="F19" s="950"/>
      <c r="H19" s="950"/>
      <c r="I19" s="950"/>
      <c r="J19" s="950"/>
      <c r="K19" s="950"/>
      <c r="M19" s="950"/>
      <c r="N19" s="950"/>
      <c r="O19" s="950"/>
      <c r="P19" s="950"/>
      <c r="R19" s="950"/>
      <c r="S19" s="950"/>
      <c r="T19" s="950"/>
      <c r="U19" s="1083"/>
      <c r="V19" s="1083"/>
    </row>
    <row r="20" spans="1:22" x14ac:dyDescent="0.3">
      <c r="A20" s="950"/>
      <c r="B20" s="950"/>
      <c r="C20" s="950"/>
      <c r="D20" s="950"/>
      <c r="E20" s="950"/>
      <c r="F20" s="950"/>
      <c r="H20" s="950"/>
      <c r="I20" s="950"/>
      <c r="J20" s="950"/>
      <c r="K20" s="950"/>
      <c r="M20" s="950"/>
      <c r="N20" s="950"/>
      <c r="O20" s="950"/>
      <c r="P20" s="950"/>
      <c r="R20" s="950"/>
      <c r="S20" s="950"/>
      <c r="T20" s="950"/>
      <c r="U20" s="1083"/>
      <c r="V20" s="1083"/>
    </row>
    <row r="21" spans="1:22" x14ac:dyDescent="0.3">
      <c r="A21" s="950"/>
      <c r="B21" s="950"/>
      <c r="C21" s="950"/>
      <c r="D21" s="950"/>
      <c r="E21" s="950"/>
      <c r="F21" s="950"/>
      <c r="H21" s="950"/>
      <c r="I21" s="950"/>
      <c r="J21" s="950"/>
      <c r="K21" s="950"/>
      <c r="M21" s="950"/>
      <c r="N21" s="950"/>
      <c r="O21" s="950"/>
      <c r="P21" s="950"/>
      <c r="R21" s="950"/>
      <c r="S21" s="950"/>
      <c r="T21" s="950"/>
      <c r="U21" s="1083"/>
      <c r="V21" s="1083"/>
    </row>
    <row r="22" spans="1:22" x14ac:dyDescent="0.3">
      <c r="A22" s="950"/>
      <c r="B22" s="950"/>
      <c r="C22" s="950"/>
      <c r="D22" s="950"/>
      <c r="E22" s="950"/>
      <c r="F22" s="950"/>
      <c r="H22" s="950"/>
      <c r="I22" s="950"/>
      <c r="J22" s="950"/>
      <c r="K22" s="950"/>
      <c r="M22" s="950"/>
      <c r="N22" s="950"/>
      <c r="O22" s="950"/>
      <c r="P22" s="950"/>
      <c r="R22" s="950"/>
      <c r="S22" s="950"/>
      <c r="T22" s="950"/>
      <c r="U22" s="1083"/>
      <c r="V22" s="1083"/>
    </row>
    <row r="23" spans="1:22" x14ac:dyDescent="0.3">
      <c r="A23" s="950"/>
      <c r="B23" s="950"/>
      <c r="C23" s="950"/>
      <c r="D23" s="950"/>
      <c r="E23" s="950"/>
      <c r="F23" s="950"/>
      <c r="H23" s="950"/>
      <c r="I23" s="950"/>
      <c r="J23" s="950"/>
      <c r="K23" s="950"/>
      <c r="M23" s="950"/>
      <c r="N23" s="950"/>
      <c r="O23" s="950"/>
      <c r="P23" s="950"/>
      <c r="R23" s="950"/>
      <c r="S23" s="950"/>
      <c r="T23" s="950"/>
      <c r="U23" s="1083"/>
      <c r="V23" s="1083"/>
    </row>
    <row r="25" spans="1:22" s="317" customFormat="1" ht="24" customHeight="1" x14ac:dyDescent="0.3">
      <c r="A25" s="1097" t="s">
        <v>1105</v>
      </c>
      <c r="B25" s="1093"/>
      <c r="C25" s="1093"/>
      <c r="D25" s="1093"/>
      <c r="E25" s="1093"/>
      <c r="F25" s="1093"/>
      <c r="G25" s="1093"/>
      <c r="H25" s="1094"/>
      <c r="I25" s="1095" t="s">
        <v>1047</v>
      </c>
      <c r="J25" s="1093"/>
      <c r="K25" s="1093"/>
      <c r="L25" s="1096"/>
      <c r="M25" s="1093"/>
      <c r="N25" s="1093"/>
      <c r="O25" s="1093"/>
      <c r="P25" s="1093"/>
      <c r="Q25" s="1093"/>
      <c r="R25" s="1093"/>
      <c r="S25" s="1093"/>
      <c r="T25" s="1093"/>
      <c r="U25" s="1093"/>
      <c r="V25" s="1093"/>
    </row>
    <row r="26" spans="1:22" x14ac:dyDescent="0.3">
      <c r="A26" s="950"/>
      <c r="B26" s="950"/>
      <c r="C26" s="950"/>
      <c r="D26" s="950"/>
      <c r="E26" s="950"/>
      <c r="F26" s="950"/>
      <c r="G26" s="950"/>
      <c r="H26" s="950"/>
      <c r="I26" s="950"/>
      <c r="J26" s="950"/>
      <c r="K26" s="950"/>
      <c r="L26" s="950"/>
      <c r="M26" s="950"/>
      <c r="N26" s="950"/>
      <c r="O26" s="950"/>
      <c r="P26" s="950"/>
      <c r="Q26" s="950"/>
      <c r="R26" s="950"/>
      <c r="S26" s="950"/>
      <c r="T26" s="950"/>
      <c r="U26" s="950"/>
      <c r="V26" s="950"/>
    </row>
    <row r="27" spans="1:22" x14ac:dyDescent="0.3">
      <c r="A27" s="950"/>
      <c r="B27" s="950"/>
      <c r="C27" s="950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50"/>
      <c r="R27" s="950"/>
      <c r="S27" s="950"/>
      <c r="T27" s="950"/>
      <c r="U27" s="950"/>
      <c r="V27" s="950"/>
    </row>
    <row r="28" spans="1:22" x14ac:dyDescent="0.3">
      <c r="A28" s="950"/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</row>
    <row r="29" spans="1:22" x14ac:dyDescent="0.3">
      <c r="A29" s="950"/>
      <c r="B29" s="950"/>
      <c r="C29" s="950"/>
      <c r="D29" s="950"/>
      <c r="E29" s="950"/>
      <c r="F29" s="950"/>
      <c r="G29" s="950"/>
      <c r="H29" s="950"/>
      <c r="I29" s="950"/>
      <c r="J29" s="950"/>
      <c r="K29" s="950"/>
      <c r="L29" s="950"/>
      <c r="M29" s="950"/>
      <c r="N29" s="950"/>
      <c r="O29" s="950"/>
      <c r="P29" s="950"/>
      <c r="Q29" s="950"/>
      <c r="R29" s="950"/>
      <c r="S29" s="950"/>
      <c r="T29" s="950"/>
      <c r="U29" s="950"/>
      <c r="V29" s="950"/>
    </row>
    <row r="30" spans="1:22" x14ac:dyDescent="0.3">
      <c r="A30" s="950"/>
      <c r="B30" s="950"/>
      <c r="C30" s="950"/>
      <c r="D30" s="950"/>
      <c r="E30" s="950"/>
      <c r="F30" s="950"/>
      <c r="G30" s="950"/>
      <c r="H30" s="950"/>
      <c r="I30" s="950"/>
      <c r="J30" s="950"/>
      <c r="K30" s="950"/>
      <c r="L30" s="950"/>
      <c r="M30" s="950"/>
      <c r="N30" s="950"/>
      <c r="O30" s="950"/>
      <c r="P30" s="950"/>
      <c r="Q30" s="950"/>
      <c r="R30" s="950"/>
      <c r="S30" s="950"/>
      <c r="T30" s="950"/>
      <c r="U30" s="950"/>
      <c r="V30" s="950"/>
    </row>
    <row r="31" spans="1:22" x14ac:dyDescent="0.3">
      <c r="A31" s="950"/>
      <c r="B31" s="950"/>
      <c r="C31" s="950"/>
      <c r="D31" s="950"/>
      <c r="E31" s="950"/>
      <c r="F31" s="950"/>
      <c r="G31" s="950"/>
      <c r="H31" s="950"/>
      <c r="I31" s="950"/>
      <c r="J31" s="950"/>
      <c r="K31" s="950"/>
      <c r="L31" s="950"/>
      <c r="M31" s="950"/>
      <c r="N31" s="950"/>
      <c r="O31" s="950"/>
      <c r="P31" s="950"/>
      <c r="Q31" s="950"/>
      <c r="R31" s="950"/>
      <c r="S31" s="950"/>
      <c r="T31" s="950"/>
      <c r="U31" s="950"/>
      <c r="V31" s="950"/>
    </row>
    <row r="32" spans="1:22" x14ac:dyDescent="0.3">
      <c r="A32" s="950"/>
      <c r="B32" s="950"/>
      <c r="C32" s="950"/>
      <c r="D32" s="950"/>
      <c r="E32" s="950"/>
      <c r="F32" s="950"/>
      <c r="G32" s="950"/>
      <c r="H32" s="950"/>
      <c r="I32" s="950"/>
      <c r="J32" s="950"/>
      <c r="K32" s="950"/>
      <c r="L32" s="950"/>
      <c r="M32" s="950"/>
      <c r="N32" s="950"/>
      <c r="O32" s="950"/>
      <c r="P32" s="950"/>
      <c r="Q32" s="950"/>
      <c r="R32" s="950"/>
      <c r="S32" s="950"/>
      <c r="T32" s="950"/>
      <c r="U32" s="950"/>
      <c r="V32" s="950"/>
    </row>
    <row r="33" spans="1:22" x14ac:dyDescent="0.3">
      <c r="A33" s="950"/>
      <c r="B33" s="950"/>
      <c r="C33" s="950"/>
      <c r="D33" s="950"/>
      <c r="E33" s="950"/>
      <c r="F33" s="950"/>
      <c r="G33" s="950"/>
      <c r="H33" s="950"/>
      <c r="I33" s="950"/>
      <c r="J33" s="950"/>
      <c r="K33" s="950"/>
      <c r="L33" s="950"/>
      <c r="M33" s="950"/>
      <c r="N33" s="950"/>
      <c r="O33" s="950"/>
      <c r="P33" s="950"/>
      <c r="Q33" s="950"/>
      <c r="R33" s="950"/>
      <c r="S33" s="950"/>
      <c r="T33" s="950"/>
      <c r="U33" s="950"/>
      <c r="V33" s="950"/>
    </row>
    <row r="34" spans="1:22" x14ac:dyDescent="0.3">
      <c r="A34" s="950"/>
      <c r="B34" s="950"/>
      <c r="C34" s="950"/>
      <c r="D34" s="950"/>
      <c r="E34" s="950"/>
      <c r="F34" s="950"/>
      <c r="G34" s="950"/>
      <c r="H34" s="950"/>
      <c r="I34" s="950"/>
      <c r="J34" s="950"/>
      <c r="K34" s="950"/>
      <c r="L34" s="950"/>
      <c r="M34" s="950"/>
      <c r="N34" s="950"/>
      <c r="O34" s="950"/>
      <c r="P34" s="950"/>
      <c r="Q34" s="950"/>
      <c r="R34" s="950"/>
      <c r="S34" s="950"/>
      <c r="T34" s="950"/>
      <c r="U34" s="950"/>
      <c r="V34" s="950"/>
    </row>
    <row r="35" spans="1:22" x14ac:dyDescent="0.3">
      <c r="A35" s="950"/>
      <c r="B35" s="950"/>
      <c r="C35" s="950"/>
      <c r="D35" s="950"/>
      <c r="E35" s="950"/>
      <c r="F35" s="950"/>
      <c r="G35" s="950"/>
      <c r="H35" s="950"/>
      <c r="I35" s="950"/>
      <c r="J35" s="950"/>
      <c r="K35" s="950"/>
      <c r="L35" s="950"/>
      <c r="M35" s="950"/>
      <c r="N35" s="950"/>
      <c r="O35" s="950"/>
      <c r="P35" s="950"/>
      <c r="Q35" s="950"/>
      <c r="R35" s="950"/>
      <c r="S35" s="950"/>
      <c r="T35" s="950"/>
      <c r="U35" s="950"/>
      <c r="V35" s="950"/>
    </row>
    <row r="36" spans="1:22" x14ac:dyDescent="0.3">
      <c r="A36" s="950"/>
      <c r="B36" s="950"/>
      <c r="C36" s="950"/>
      <c r="D36" s="950"/>
      <c r="E36" s="950"/>
      <c r="F36" s="950"/>
      <c r="G36" s="950"/>
      <c r="H36" s="950"/>
      <c r="I36" s="950"/>
      <c r="J36" s="950"/>
      <c r="K36" s="950"/>
      <c r="L36" s="950"/>
      <c r="M36" s="950"/>
      <c r="N36" s="950"/>
      <c r="O36" s="950"/>
      <c r="P36" s="950"/>
      <c r="Q36" s="950"/>
      <c r="R36" s="950"/>
      <c r="S36" s="950"/>
      <c r="T36" s="950"/>
      <c r="U36" s="950"/>
      <c r="V36" s="950"/>
    </row>
    <row r="37" spans="1:22" x14ac:dyDescent="0.3">
      <c r="A37" s="950"/>
      <c r="B37" s="950"/>
      <c r="C37" s="950"/>
      <c r="D37" s="950"/>
      <c r="E37" s="950"/>
      <c r="F37" s="950"/>
      <c r="G37" s="950"/>
      <c r="H37" s="950"/>
      <c r="I37" s="950"/>
      <c r="J37" s="950"/>
      <c r="K37" s="950"/>
      <c r="L37" s="950"/>
      <c r="M37" s="950"/>
      <c r="N37" s="950"/>
      <c r="O37" s="950"/>
      <c r="P37" s="950"/>
      <c r="Q37" s="950"/>
      <c r="R37" s="950"/>
      <c r="S37" s="950"/>
      <c r="T37" s="950"/>
      <c r="U37" s="950"/>
      <c r="V37" s="950"/>
    </row>
    <row r="38" spans="1:22" x14ac:dyDescent="0.3">
      <c r="A38" s="950"/>
      <c r="B38" s="950"/>
      <c r="C38" s="950"/>
      <c r="D38" s="950"/>
      <c r="E38" s="950"/>
      <c r="F38" s="950"/>
      <c r="G38" s="950"/>
      <c r="H38" s="950"/>
      <c r="I38" s="950"/>
      <c r="J38" s="950"/>
      <c r="K38" s="950"/>
      <c r="L38" s="950"/>
      <c r="M38" s="950"/>
      <c r="N38" s="950"/>
      <c r="O38" s="950"/>
      <c r="P38" s="950"/>
      <c r="Q38" s="950"/>
      <c r="R38" s="950"/>
      <c r="S38" s="950"/>
      <c r="T38" s="950"/>
      <c r="U38" s="950"/>
      <c r="V38" s="950"/>
    </row>
    <row r="39" spans="1:22" x14ac:dyDescent="0.3">
      <c r="A39" s="950"/>
      <c r="B39" s="950"/>
      <c r="C39" s="950"/>
      <c r="D39" s="950"/>
      <c r="E39" s="950"/>
      <c r="F39" s="950"/>
      <c r="G39" s="950"/>
      <c r="H39" s="950"/>
      <c r="I39" s="950"/>
      <c r="J39" s="950"/>
      <c r="K39" s="950"/>
      <c r="L39" s="950"/>
      <c r="M39" s="950"/>
      <c r="N39" s="950"/>
      <c r="O39" s="950"/>
      <c r="P39" s="950"/>
      <c r="Q39" s="950"/>
      <c r="R39" s="950"/>
      <c r="S39" s="950"/>
      <c r="T39" s="950"/>
      <c r="U39" s="950"/>
      <c r="V39" s="950"/>
    </row>
    <row r="40" spans="1:22" x14ac:dyDescent="0.3">
      <c r="A40" s="950"/>
      <c r="B40" s="950"/>
      <c r="C40" s="950"/>
      <c r="D40" s="950"/>
      <c r="E40" s="950"/>
      <c r="F40" s="950"/>
      <c r="G40" s="950"/>
      <c r="H40" s="950"/>
      <c r="I40" s="950"/>
      <c r="J40" s="950"/>
      <c r="K40" s="950"/>
      <c r="L40" s="950"/>
      <c r="M40" s="950"/>
      <c r="N40" s="950"/>
      <c r="O40" s="950"/>
      <c r="P40" s="950"/>
      <c r="Q40" s="950"/>
      <c r="R40" s="950"/>
      <c r="S40" s="950"/>
      <c r="T40" s="950"/>
      <c r="U40" s="950"/>
      <c r="V40" s="950"/>
    </row>
    <row r="41" spans="1:22" x14ac:dyDescent="0.3">
      <c r="A41" s="950"/>
      <c r="B41" s="950"/>
      <c r="C41" s="950"/>
      <c r="D41" s="950"/>
      <c r="E41" s="950"/>
      <c r="F41" s="950"/>
      <c r="G41" s="950"/>
      <c r="H41" s="950"/>
      <c r="I41" s="950"/>
      <c r="J41" s="950"/>
      <c r="K41" s="950"/>
      <c r="L41" s="950"/>
      <c r="M41" s="950"/>
      <c r="N41" s="950"/>
      <c r="O41" s="950"/>
      <c r="P41" s="950"/>
      <c r="Q41" s="950"/>
      <c r="R41" s="950"/>
      <c r="S41" s="950"/>
      <c r="T41" s="950"/>
      <c r="U41" s="950"/>
      <c r="V41" s="950"/>
    </row>
    <row r="42" spans="1:22" x14ac:dyDescent="0.3">
      <c r="A42" s="950"/>
      <c r="B42" s="950"/>
      <c r="C42" s="950"/>
      <c r="D42" s="950"/>
      <c r="E42" s="950"/>
      <c r="F42" s="950"/>
      <c r="G42" s="950"/>
      <c r="H42" s="950"/>
      <c r="I42" s="950"/>
      <c r="J42" s="950"/>
      <c r="K42" s="950"/>
      <c r="L42" s="950"/>
      <c r="M42" s="950"/>
      <c r="N42" s="950"/>
      <c r="O42" s="950"/>
      <c r="P42" s="950"/>
      <c r="Q42" s="950"/>
      <c r="R42" s="950"/>
      <c r="S42" s="950"/>
      <c r="T42" s="950"/>
      <c r="U42" s="950"/>
      <c r="V42" s="950"/>
    </row>
    <row r="43" spans="1:22" ht="7.8" customHeight="1" x14ac:dyDescent="0.3"/>
    <row r="44" spans="1:22" ht="22.2" customHeight="1" x14ac:dyDescent="0.3">
      <c r="A44" s="1097" t="s">
        <v>1106</v>
      </c>
      <c r="B44" s="950"/>
      <c r="C44" s="950"/>
      <c r="D44" s="950"/>
      <c r="E44" s="950"/>
      <c r="F44" s="950"/>
      <c r="G44" s="950"/>
      <c r="H44" s="1026"/>
      <c r="I44" s="997" t="s">
        <v>1046</v>
      </c>
      <c r="J44" s="950"/>
      <c r="K44" s="950"/>
      <c r="L44" s="950"/>
      <c r="M44" s="950"/>
      <c r="N44" s="950"/>
      <c r="O44" s="950"/>
      <c r="P44" s="950"/>
      <c r="Q44" s="950"/>
      <c r="R44" s="950"/>
      <c r="S44" s="950"/>
      <c r="T44" s="950"/>
      <c r="U44" s="950"/>
      <c r="V44" s="950"/>
    </row>
    <row r="45" spans="1:22" x14ac:dyDescent="0.3">
      <c r="A45" s="950"/>
      <c r="B45" s="950"/>
      <c r="C45" s="950"/>
      <c r="D45" s="950"/>
      <c r="E45" s="950"/>
      <c r="F45" s="950"/>
      <c r="G45" s="950"/>
      <c r="H45" s="950"/>
      <c r="I45" s="950"/>
      <c r="J45" s="950"/>
      <c r="K45" s="950"/>
      <c r="L45" s="950"/>
      <c r="M45" s="950"/>
      <c r="N45" s="950"/>
      <c r="O45" s="950"/>
      <c r="P45" s="950"/>
      <c r="Q45" s="950"/>
      <c r="R45" s="950"/>
      <c r="S45" s="950"/>
      <c r="T45" s="950"/>
      <c r="U45" s="950"/>
      <c r="V45" s="950"/>
    </row>
    <row r="46" spans="1:22" x14ac:dyDescent="0.3">
      <c r="A46" s="950"/>
      <c r="B46" s="950"/>
      <c r="C46" s="950"/>
      <c r="D46" s="950"/>
      <c r="E46" s="950"/>
      <c r="F46" s="950"/>
      <c r="G46" s="950"/>
      <c r="H46" s="950"/>
      <c r="I46" s="950"/>
      <c r="J46" s="950"/>
      <c r="K46" s="950"/>
      <c r="L46" s="950"/>
      <c r="M46" s="950"/>
      <c r="N46" s="950"/>
      <c r="O46" s="950"/>
      <c r="P46" s="950"/>
      <c r="Q46" s="950"/>
      <c r="R46" s="950"/>
      <c r="S46" s="950"/>
      <c r="T46" s="950"/>
      <c r="U46" s="950"/>
      <c r="V46" s="950"/>
    </row>
    <row r="47" spans="1:22" x14ac:dyDescent="0.3">
      <c r="A47" s="950"/>
      <c r="B47" s="950"/>
      <c r="C47" s="950"/>
      <c r="D47" s="950"/>
      <c r="E47" s="950"/>
      <c r="F47" s="950"/>
      <c r="G47" s="950"/>
      <c r="H47" s="950"/>
      <c r="I47" s="950"/>
      <c r="J47" s="950"/>
      <c r="K47" s="950"/>
      <c r="L47" s="950"/>
      <c r="M47" s="950"/>
      <c r="N47" s="950"/>
      <c r="O47" s="950"/>
      <c r="P47" s="950"/>
      <c r="Q47" s="950"/>
      <c r="R47" s="950"/>
      <c r="S47" s="950"/>
      <c r="T47" s="950"/>
      <c r="U47" s="950"/>
      <c r="V47" s="950"/>
    </row>
    <row r="48" spans="1:22" x14ac:dyDescent="0.3">
      <c r="A48" s="950"/>
      <c r="B48" s="950"/>
      <c r="C48" s="950"/>
      <c r="D48" s="950"/>
      <c r="E48" s="950"/>
      <c r="F48" s="950"/>
      <c r="G48" s="950"/>
      <c r="H48" s="950"/>
      <c r="I48" s="950"/>
      <c r="J48" s="950"/>
      <c r="K48" s="950"/>
      <c r="L48" s="950"/>
      <c r="M48" s="950"/>
      <c r="N48" s="950"/>
      <c r="O48" s="950"/>
      <c r="P48" s="950"/>
      <c r="Q48" s="950"/>
      <c r="R48" s="950"/>
      <c r="S48" s="950"/>
      <c r="T48" s="950"/>
      <c r="U48" s="950"/>
      <c r="V48" s="950"/>
    </row>
    <row r="49" spans="1:22" x14ac:dyDescent="0.3">
      <c r="A49" s="950"/>
      <c r="B49" s="950"/>
      <c r="C49" s="950"/>
      <c r="D49" s="950"/>
      <c r="E49" s="950"/>
      <c r="F49" s="950"/>
      <c r="G49" s="950"/>
      <c r="H49" s="950"/>
      <c r="I49" s="950"/>
      <c r="J49" s="950"/>
      <c r="K49" s="950"/>
      <c r="L49" s="950"/>
      <c r="M49" s="950"/>
      <c r="N49" s="950"/>
      <c r="O49" s="950"/>
      <c r="P49" s="950"/>
      <c r="Q49" s="950"/>
      <c r="R49" s="950"/>
      <c r="S49" s="950"/>
      <c r="T49" s="950"/>
      <c r="U49" s="950"/>
      <c r="V49" s="950"/>
    </row>
    <row r="50" spans="1:22" x14ac:dyDescent="0.3">
      <c r="A50" s="950"/>
      <c r="B50" s="950"/>
      <c r="C50" s="950"/>
      <c r="D50" s="950"/>
      <c r="E50" s="950"/>
      <c r="F50" s="950"/>
      <c r="G50" s="950"/>
      <c r="H50" s="950"/>
      <c r="I50" s="950"/>
      <c r="J50" s="950"/>
      <c r="K50" s="950"/>
      <c r="L50" s="950"/>
      <c r="M50" s="950"/>
      <c r="N50" s="950"/>
      <c r="O50" s="950"/>
      <c r="P50" s="950"/>
      <c r="Q50" s="950"/>
      <c r="R50" s="950"/>
      <c r="S50" s="950"/>
      <c r="T50" s="950"/>
      <c r="U50" s="950"/>
      <c r="V50" s="950"/>
    </row>
    <row r="51" spans="1:22" x14ac:dyDescent="0.3">
      <c r="A51" s="950"/>
      <c r="B51" s="950"/>
      <c r="C51" s="950"/>
      <c r="D51" s="950"/>
      <c r="E51" s="950"/>
      <c r="F51" s="950"/>
      <c r="G51" s="950"/>
      <c r="H51" s="950"/>
      <c r="I51" s="950"/>
      <c r="J51" s="950"/>
      <c r="K51" s="950"/>
      <c r="L51" s="950"/>
      <c r="M51" s="950"/>
      <c r="N51" s="950"/>
      <c r="O51" s="950"/>
      <c r="P51" s="950"/>
      <c r="Q51" s="950"/>
      <c r="R51" s="950"/>
      <c r="S51" s="950"/>
      <c r="T51" s="950"/>
      <c r="U51" s="950"/>
      <c r="V51" s="950"/>
    </row>
    <row r="52" spans="1:22" x14ac:dyDescent="0.3">
      <c r="A52" s="950"/>
      <c r="B52" s="950"/>
      <c r="C52" s="950"/>
      <c r="D52" s="950"/>
      <c r="E52" s="950"/>
      <c r="F52" s="950"/>
      <c r="G52" s="950"/>
      <c r="H52" s="950"/>
      <c r="I52" s="950"/>
      <c r="J52" s="950"/>
      <c r="K52" s="950"/>
      <c r="L52" s="950"/>
      <c r="M52" s="950"/>
      <c r="N52" s="950"/>
      <c r="O52" s="950"/>
      <c r="P52" s="950"/>
      <c r="Q52" s="950"/>
      <c r="R52" s="950"/>
      <c r="S52" s="950"/>
      <c r="T52" s="950"/>
      <c r="U52" s="950"/>
      <c r="V52" s="950"/>
    </row>
    <row r="53" spans="1:22" x14ac:dyDescent="0.3">
      <c r="A53" s="950"/>
      <c r="B53" s="950"/>
      <c r="C53" s="950"/>
      <c r="D53" s="950"/>
      <c r="E53" s="950"/>
      <c r="F53" s="950"/>
      <c r="G53" s="950"/>
      <c r="H53" s="950"/>
      <c r="I53" s="950"/>
      <c r="J53" s="950"/>
      <c r="K53" s="950"/>
      <c r="L53" s="950"/>
      <c r="M53" s="950"/>
      <c r="N53" s="950"/>
      <c r="O53" s="950"/>
      <c r="P53" s="950"/>
      <c r="Q53" s="950"/>
      <c r="R53" s="950"/>
      <c r="S53" s="950"/>
      <c r="T53" s="950"/>
      <c r="U53" s="950"/>
      <c r="V53" s="950"/>
    </row>
    <row r="54" spans="1:22" x14ac:dyDescent="0.3">
      <c r="A54" s="950"/>
      <c r="B54" s="950"/>
      <c r="C54" s="950"/>
      <c r="D54" s="950"/>
      <c r="E54" s="950"/>
      <c r="F54" s="950"/>
      <c r="G54" s="950"/>
      <c r="H54" s="950"/>
      <c r="I54" s="950"/>
      <c r="J54" s="950"/>
      <c r="K54" s="950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</row>
    <row r="55" spans="1:22" x14ac:dyDescent="0.3">
      <c r="A55" s="950"/>
      <c r="B55" s="950"/>
      <c r="C55" s="950"/>
      <c r="D55" s="950"/>
      <c r="E55" s="950"/>
      <c r="F55" s="950"/>
      <c r="G55" s="950"/>
      <c r="H55" s="950"/>
      <c r="I55" s="950"/>
      <c r="J55" s="950"/>
      <c r="K55" s="950"/>
      <c r="L55" s="950"/>
      <c r="M55" s="950"/>
      <c r="N55" s="950"/>
      <c r="O55" s="950"/>
      <c r="P55" s="950"/>
      <c r="Q55" s="950"/>
      <c r="R55" s="950"/>
      <c r="S55" s="950"/>
      <c r="T55" s="950"/>
      <c r="U55" s="950"/>
      <c r="V55" s="950"/>
    </row>
    <row r="56" spans="1:22" x14ac:dyDescent="0.3">
      <c r="A56" s="950"/>
      <c r="B56" s="950"/>
      <c r="C56" s="950"/>
      <c r="D56" s="950"/>
      <c r="E56" s="950"/>
      <c r="F56" s="950"/>
      <c r="G56" s="950"/>
      <c r="H56" s="950"/>
      <c r="I56" s="950"/>
      <c r="J56" s="950"/>
      <c r="K56" s="950"/>
      <c r="L56" s="950"/>
      <c r="M56" s="950"/>
      <c r="N56" s="950"/>
      <c r="O56" s="950"/>
      <c r="P56" s="950"/>
      <c r="Q56" s="950"/>
      <c r="R56" s="950"/>
      <c r="S56" s="950"/>
      <c r="T56" s="950"/>
      <c r="U56" s="950"/>
      <c r="V56" s="950"/>
    </row>
    <row r="57" spans="1:22" x14ac:dyDescent="0.3">
      <c r="A57" s="950"/>
      <c r="B57" s="950"/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O57" s="950"/>
      <c r="P57" s="950"/>
      <c r="Q57" s="950"/>
      <c r="R57" s="950"/>
      <c r="S57" s="950"/>
      <c r="T57" s="950"/>
      <c r="U57" s="950"/>
      <c r="V57" s="950"/>
    </row>
    <row r="58" spans="1:22" x14ac:dyDescent="0.3">
      <c r="A58" s="950"/>
      <c r="B58" s="950"/>
      <c r="C58" s="950"/>
      <c r="D58" s="950"/>
      <c r="E58" s="950"/>
      <c r="F58" s="950"/>
      <c r="G58" s="950"/>
      <c r="H58" s="950"/>
      <c r="I58" s="950"/>
      <c r="J58" s="950"/>
      <c r="K58" s="950"/>
      <c r="L58" s="950"/>
      <c r="M58" s="950"/>
      <c r="N58" s="950"/>
      <c r="O58" s="950"/>
      <c r="P58" s="950"/>
      <c r="Q58" s="950"/>
      <c r="R58" s="950"/>
      <c r="S58" s="950"/>
      <c r="T58" s="950"/>
      <c r="U58" s="950"/>
      <c r="V58" s="950"/>
    </row>
    <row r="59" spans="1:22" x14ac:dyDescent="0.3">
      <c r="A59" s="950"/>
      <c r="B59" s="950"/>
      <c r="C59" s="950"/>
      <c r="D59" s="950"/>
      <c r="E59" s="950"/>
      <c r="F59" s="950"/>
      <c r="G59" s="950"/>
      <c r="H59" s="950"/>
      <c r="I59" s="950"/>
      <c r="J59" s="950"/>
      <c r="K59" s="950"/>
      <c r="L59" s="950"/>
      <c r="M59" s="950"/>
      <c r="N59" s="950"/>
      <c r="O59" s="950"/>
      <c r="P59" s="950"/>
      <c r="Q59" s="950"/>
      <c r="R59" s="950"/>
      <c r="S59" s="950"/>
      <c r="T59" s="950"/>
      <c r="U59" s="950"/>
      <c r="V59" s="950"/>
    </row>
    <row r="60" spans="1:22" x14ac:dyDescent="0.3">
      <c r="A60" s="950"/>
      <c r="B60" s="950"/>
      <c r="C60" s="950"/>
      <c r="D60" s="950"/>
      <c r="E60" s="950"/>
      <c r="F60" s="950"/>
      <c r="G60" s="950"/>
      <c r="H60" s="950"/>
      <c r="I60" s="950"/>
      <c r="J60" s="950"/>
      <c r="K60" s="950"/>
      <c r="L60" s="950"/>
      <c r="M60" s="950"/>
      <c r="N60" s="950"/>
      <c r="O60" s="950"/>
      <c r="P60" s="950"/>
      <c r="Q60" s="950"/>
      <c r="R60" s="950"/>
      <c r="S60" s="950"/>
      <c r="T60" s="950"/>
      <c r="U60" s="950"/>
      <c r="V60" s="950"/>
    </row>
    <row r="61" spans="1:22" x14ac:dyDescent="0.3">
      <c r="A61" s="950"/>
      <c r="B61" s="950"/>
      <c r="C61" s="950"/>
      <c r="D61" s="950"/>
      <c r="E61" s="950"/>
      <c r="F61" s="950"/>
      <c r="G61" s="950"/>
      <c r="H61" s="950"/>
      <c r="I61" s="950"/>
      <c r="J61" s="950"/>
      <c r="K61" s="950"/>
      <c r="L61" s="950"/>
      <c r="M61" s="950"/>
      <c r="N61" s="950"/>
      <c r="O61" s="950"/>
      <c r="P61" s="950"/>
      <c r="Q61" s="950"/>
      <c r="R61" s="950"/>
      <c r="S61" s="950"/>
      <c r="T61" s="950"/>
      <c r="U61" s="950"/>
      <c r="V61" s="950"/>
    </row>
    <row r="62" spans="1:22" x14ac:dyDescent="0.3">
      <c r="A62" s="950"/>
      <c r="B62" s="950"/>
      <c r="C62" s="950"/>
      <c r="D62" s="950"/>
      <c r="E62" s="950"/>
      <c r="F62" s="950"/>
      <c r="G62" s="950"/>
      <c r="H62" s="950"/>
      <c r="I62" s="950"/>
      <c r="J62" s="950"/>
      <c r="K62" s="950"/>
      <c r="L62" s="950"/>
      <c r="M62" s="950"/>
      <c r="N62" s="950"/>
      <c r="O62" s="950"/>
      <c r="P62" s="950"/>
      <c r="Q62" s="950"/>
      <c r="R62" s="950"/>
      <c r="S62" s="950"/>
      <c r="T62" s="950"/>
      <c r="U62" s="950"/>
      <c r="V62" s="950"/>
    </row>
    <row r="63" spans="1:22" x14ac:dyDescent="0.3">
      <c r="A63" s="950"/>
      <c r="B63" s="950"/>
      <c r="C63" s="950"/>
      <c r="D63" s="950"/>
      <c r="E63" s="950"/>
      <c r="F63" s="950"/>
      <c r="G63" s="950"/>
      <c r="H63" s="950"/>
      <c r="I63" s="950"/>
      <c r="J63" s="950"/>
      <c r="K63" s="950"/>
      <c r="L63" s="950"/>
      <c r="M63" s="950"/>
      <c r="N63" s="950"/>
      <c r="O63" s="950"/>
      <c r="P63" s="950"/>
      <c r="Q63" s="950"/>
      <c r="R63" s="950"/>
      <c r="S63" s="950"/>
      <c r="T63" s="950"/>
      <c r="U63" s="950"/>
      <c r="V63" s="950"/>
    </row>
    <row r="64" spans="1:22" x14ac:dyDescent="0.3">
      <c r="A64" s="950"/>
      <c r="B64" s="950"/>
      <c r="C64" s="950"/>
      <c r="D64" s="950"/>
      <c r="E64" s="950"/>
      <c r="F64" s="950"/>
      <c r="G64" s="950"/>
      <c r="H64" s="950"/>
      <c r="I64" s="950"/>
      <c r="J64" s="950"/>
      <c r="K64" s="950"/>
      <c r="L64" s="950"/>
      <c r="M64" s="950"/>
      <c r="N64" s="950"/>
      <c r="O64" s="950"/>
      <c r="P64" s="950"/>
      <c r="Q64" s="950"/>
      <c r="R64" s="950"/>
      <c r="S64" s="950"/>
      <c r="T64" s="950"/>
      <c r="U64" s="950"/>
      <c r="V64" s="950"/>
    </row>
    <row r="65" spans="1:22" x14ac:dyDescent="0.3">
      <c r="A65" s="950"/>
      <c r="B65" s="950"/>
      <c r="C65" s="950"/>
      <c r="D65" s="950"/>
      <c r="E65" s="950"/>
      <c r="F65" s="950"/>
      <c r="G65" s="950"/>
      <c r="H65" s="950"/>
      <c r="I65" s="950"/>
      <c r="J65" s="950"/>
      <c r="K65" s="950"/>
      <c r="L65" s="950"/>
      <c r="M65" s="950"/>
      <c r="N65" s="950"/>
      <c r="O65" s="950"/>
      <c r="P65" s="950"/>
      <c r="Q65" s="950"/>
      <c r="R65" s="950"/>
      <c r="S65" s="950"/>
      <c r="T65" s="950"/>
      <c r="U65" s="950"/>
      <c r="V65" s="950"/>
    </row>
    <row r="66" spans="1:22" x14ac:dyDescent="0.3">
      <c r="A66" s="950"/>
      <c r="B66" s="950"/>
      <c r="C66" s="950"/>
      <c r="D66" s="950"/>
      <c r="E66" s="950"/>
      <c r="F66" s="950"/>
      <c r="G66" s="950"/>
      <c r="H66" s="950"/>
      <c r="I66" s="950"/>
      <c r="J66" s="950"/>
      <c r="K66" s="950"/>
      <c r="L66" s="950"/>
      <c r="M66" s="950"/>
      <c r="N66" s="950"/>
      <c r="O66" s="950"/>
      <c r="P66" s="950"/>
      <c r="Q66" s="950"/>
      <c r="R66" s="950"/>
      <c r="S66" s="950"/>
      <c r="T66" s="950"/>
      <c r="U66" s="950"/>
      <c r="V66" s="950"/>
    </row>
    <row r="67" spans="1:22" x14ac:dyDescent="0.3">
      <c r="A67" s="950"/>
      <c r="B67" s="950"/>
      <c r="C67" s="950"/>
      <c r="D67" s="950"/>
      <c r="E67" s="950"/>
      <c r="F67" s="950"/>
      <c r="G67" s="950"/>
      <c r="H67" s="950"/>
      <c r="I67" s="950"/>
      <c r="J67" s="950"/>
      <c r="K67" s="950"/>
      <c r="L67" s="950"/>
      <c r="M67" s="950"/>
      <c r="N67" s="950"/>
      <c r="O67" s="950"/>
      <c r="P67" s="950"/>
      <c r="Q67" s="950"/>
      <c r="R67" s="950"/>
      <c r="S67" s="950"/>
      <c r="T67" s="950"/>
      <c r="U67" s="950"/>
      <c r="V67" s="950"/>
    </row>
    <row r="68" spans="1:22" x14ac:dyDescent="0.3">
      <c r="A68" s="950"/>
      <c r="B68" s="950"/>
      <c r="C68" s="950"/>
      <c r="D68" s="950"/>
      <c r="E68" s="950"/>
      <c r="F68" s="950"/>
      <c r="G68" s="950"/>
      <c r="H68" s="950"/>
      <c r="I68" s="950"/>
      <c r="J68" s="950"/>
      <c r="K68" s="950"/>
      <c r="L68" s="950"/>
      <c r="M68" s="950"/>
      <c r="N68" s="950"/>
      <c r="O68" s="950"/>
      <c r="P68" s="950"/>
      <c r="Q68" s="950"/>
      <c r="R68" s="950"/>
      <c r="S68" s="950"/>
      <c r="T68" s="950"/>
      <c r="U68" s="950"/>
      <c r="V68" s="950"/>
    </row>
    <row r="69" spans="1:22" x14ac:dyDescent="0.3">
      <c r="A69" s="950"/>
      <c r="B69" s="950"/>
      <c r="C69" s="950"/>
      <c r="D69" s="950"/>
      <c r="E69" s="950"/>
      <c r="F69" s="950"/>
      <c r="G69" s="950"/>
      <c r="H69" s="950"/>
      <c r="I69" s="950"/>
      <c r="J69" s="950"/>
      <c r="K69" s="950"/>
      <c r="L69" s="950"/>
      <c r="M69" s="950"/>
      <c r="N69" s="950"/>
      <c r="O69" s="950"/>
      <c r="P69" s="950"/>
      <c r="Q69" s="950"/>
      <c r="R69" s="950"/>
      <c r="S69" s="950"/>
      <c r="T69" s="950"/>
      <c r="U69" s="950"/>
      <c r="V69" s="950"/>
    </row>
    <row r="70" spans="1:22" x14ac:dyDescent="0.3">
      <c r="A70" s="950"/>
      <c r="B70" s="950"/>
      <c r="C70" s="950"/>
      <c r="D70" s="950"/>
      <c r="E70" s="950"/>
      <c r="F70" s="950"/>
      <c r="G70" s="950"/>
      <c r="H70" s="950"/>
      <c r="I70" s="950"/>
      <c r="J70" s="950"/>
      <c r="K70" s="950"/>
      <c r="L70" s="950"/>
      <c r="M70" s="950"/>
      <c r="N70" s="950"/>
      <c r="O70" s="950"/>
      <c r="P70" s="950"/>
      <c r="Q70" s="950"/>
      <c r="R70" s="950"/>
      <c r="S70" s="950"/>
      <c r="T70" s="950"/>
      <c r="U70" s="950"/>
      <c r="V70" s="950"/>
    </row>
    <row r="71" spans="1:22" x14ac:dyDescent="0.3">
      <c r="A71" s="950"/>
      <c r="B71" s="950"/>
      <c r="C71" s="950"/>
      <c r="D71" s="950"/>
      <c r="E71" s="950"/>
      <c r="F71" s="950"/>
      <c r="G71" s="950"/>
      <c r="H71" s="950"/>
      <c r="I71" s="950"/>
      <c r="J71" s="950"/>
      <c r="K71" s="950"/>
      <c r="L71" s="950"/>
      <c r="M71" s="950"/>
      <c r="N71" s="950"/>
      <c r="O71" s="950"/>
      <c r="P71" s="950"/>
      <c r="Q71" s="950"/>
      <c r="R71" s="950"/>
      <c r="S71" s="950"/>
      <c r="T71" s="950"/>
      <c r="U71" s="950"/>
      <c r="V71" s="950"/>
    </row>
    <row r="72" spans="1:22" x14ac:dyDescent="0.3">
      <c r="A72" s="950"/>
      <c r="B72" s="950"/>
      <c r="C72" s="950"/>
      <c r="D72" s="950"/>
      <c r="E72" s="950"/>
      <c r="F72" s="950"/>
      <c r="G72" s="950"/>
      <c r="H72" s="950"/>
      <c r="I72" s="950"/>
      <c r="J72" s="950"/>
      <c r="K72" s="950"/>
      <c r="L72" s="950"/>
      <c r="M72" s="950"/>
      <c r="N72" s="950"/>
      <c r="O72" s="950"/>
      <c r="P72" s="950"/>
      <c r="Q72" s="950"/>
      <c r="R72" s="950"/>
      <c r="S72" s="950"/>
      <c r="T72" s="950"/>
      <c r="U72" s="950"/>
      <c r="V72" s="950"/>
    </row>
    <row r="73" spans="1:22" x14ac:dyDescent="0.3">
      <c r="A73" s="950"/>
      <c r="B73" s="950"/>
      <c r="C73" s="950"/>
      <c r="D73" s="950"/>
      <c r="E73" s="950"/>
      <c r="F73" s="950"/>
      <c r="G73" s="950"/>
      <c r="H73" s="950"/>
      <c r="I73" s="950"/>
      <c r="J73" s="950"/>
      <c r="K73" s="950"/>
      <c r="L73" s="950"/>
      <c r="M73" s="950"/>
      <c r="N73" s="950"/>
      <c r="O73" s="950"/>
      <c r="P73" s="950"/>
      <c r="Q73" s="950"/>
      <c r="R73" s="950"/>
      <c r="S73" s="950"/>
      <c r="T73" s="950"/>
      <c r="U73" s="950"/>
      <c r="V73" s="950"/>
    </row>
    <row r="74" spans="1:22" x14ac:dyDescent="0.3">
      <c r="A74" s="950"/>
      <c r="B74" s="950"/>
      <c r="C74" s="950"/>
      <c r="D74" s="950"/>
      <c r="E74" s="950"/>
      <c r="F74" s="950"/>
      <c r="G74" s="950"/>
      <c r="H74" s="950"/>
      <c r="I74" s="950"/>
      <c r="J74" s="950"/>
      <c r="K74" s="950"/>
      <c r="L74" s="950"/>
      <c r="M74" s="950"/>
      <c r="N74" s="950"/>
      <c r="O74" s="950"/>
      <c r="P74" s="950"/>
      <c r="Q74" s="950"/>
      <c r="R74" s="950"/>
      <c r="S74" s="950"/>
      <c r="T74" s="950"/>
      <c r="U74" s="950"/>
      <c r="V74" s="950"/>
    </row>
    <row r="75" spans="1:22" x14ac:dyDescent="0.3">
      <c r="A75" s="950"/>
      <c r="B75" s="950"/>
      <c r="C75" s="950"/>
      <c r="D75" s="950"/>
      <c r="E75" s="950"/>
      <c r="F75" s="950"/>
      <c r="G75" s="950"/>
      <c r="H75" s="950"/>
      <c r="I75" s="950"/>
      <c r="J75" s="950"/>
      <c r="K75" s="950"/>
      <c r="L75" s="950"/>
      <c r="M75" s="950"/>
      <c r="N75" s="950"/>
      <c r="O75" s="950"/>
      <c r="P75" s="950"/>
      <c r="Q75" s="950"/>
      <c r="R75" s="950"/>
      <c r="S75" s="950"/>
      <c r="T75" s="950"/>
      <c r="U75" s="950"/>
      <c r="V75" s="950"/>
    </row>
    <row r="76" spans="1:22" ht="7.8" customHeight="1" x14ac:dyDescent="0.3"/>
    <row r="77" spans="1:22" ht="30" customHeight="1" x14ac:dyDescent="0.3">
      <c r="A77" s="1097" t="s">
        <v>1107</v>
      </c>
      <c r="B77" s="950"/>
      <c r="C77" s="950"/>
      <c r="D77" s="950"/>
      <c r="E77" s="950"/>
      <c r="F77" s="950"/>
      <c r="G77" s="950"/>
      <c r="H77" s="1026"/>
      <c r="I77" s="997" t="s">
        <v>1048</v>
      </c>
      <c r="J77" s="950"/>
      <c r="K77" s="950"/>
      <c r="L77" s="950"/>
      <c r="M77" s="950"/>
      <c r="N77" s="950"/>
      <c r="O77" s="950"/>
      <c r="P77" s="950"/>
      <c r="Q77" s="950"/>
      <c r="R77" s="950"/>
      <c r="S77" s="950"/>
      <c r="T77" s="950"/>
      <c r="U77" s="950"/>
      <c r="V77" s="950"/>
    </row>
    <row r="78" spans="1:22" x14ac:dyDescent="0.3">
      <c r="A78" s="950"/>
      <c r="B78" s="950"/>
      <c r="C78" s="950"/>
      <c r="D78" s="950"/>
      <c r="E78" s="950"/>
      <c r="F78" s="950"/>
      <c r="G78" s="950"/>
      <c r="H78" s="950"/>
      <c r="I78" s="950"/>
      <c r="J78" s="950"/>
      <c r="K78" s="950"/>
      <c r="L78" s="950"/>
      <c r="M78" s="950"/>
      <c r="N78" s="950"/>
      <c r="O78" s="950"/>
      <c r="P78" s="950"/>
      <c r="Q78" s="950"/>
      <c r="R78" s="950"/>
      <c r="S78" s="950"/>
      <c r="T78" s="950"/>
      <c r="U78" s="950"/>
      <c r="V78" s="950"/>
    </row>
    <row r="79" spans="1:22" x14ac:dyDescent="0.3">
      <c r="A79" s="950"/>
      <c r="B79" s="950"/>
      <c r="C79" s="950"/>
      <c r="D79" s="950"/>
      <c r="E79" s="950"/>
      <c r="F79" s="950"/>
      <c r="G79" s="950"/>
      <c r="H79" s="950"/>
      <c r="I79" s="950"/>
      <c r="J79" s="950"/>
      <c r="K79" s="950"/>
      <c r="L79" s="950"/>
      <c r="M79" s="950"/>
      <c r="N79" s="950"/>
      <c r="O79" s="950"/>
      <c r="P79" s="950"/>
      <c r="Q79" s="950"/>
      <c r="R79" s="950"/>
      <c r="S79" s="950"/>
      <c r="T79" s="950"/>
      <c r="U79" s="950"/>
      <c r="V79" s="950"/>
    </row>
    <row r="80" spans="1:22" x14ac:dyDescent="0.3">
      <c r="A80" s="950"/>
      <c r="B80" s="950"/>
      <c r="C80" s="950"/>
      <c r="D80" s="950"/>
      <c r="E80" s="950"/>
      <c r="F80" s="950"/>
      <c r="G80" s="950"/>
      <c r="H80" s="950"/>
      <c r="I80" s="950"/>
      <c r="J80" s="950"/>
      <c r="K80" s="950"/>
      <c r="L80" s="950"/>
      <c r="M80" s="950"/>
      <c r="N80" s="950"/>
      <c r="O80" s="950"/>
      <c r="P80" s="950"/>
      <c r="Q80" s="950"/>
      <c r="R80" s="950"/>
      <c r="S80" s="950"/>
      <c r="T80" s="950"/>
      <c r="U80" s="950"/>
      <c r="V80" s="950"/>
    </row>
    <row r="81" spans="1:22" x14ac:dyDescent="0.3">
      <c r="A81" s="950"/>
      <c r="B81" s="950"/>
      <c r="C81" s="950"/>
      <c r="D81" s="950"/>
      <c r="E81" s="950"/>
      <c r="F81" s="950"/>
      <c r="G81" s="950"/>
      <c r="H81" s="950"/>
      <c r="I81" s="950"/>
      <c r="J81" s="950"/>
      <c r="K81" s="950"/>
      <c r="L81" s="950"/>
      <c r="M81" s="950"/>
      <c r="N81" s="950"/>
      <c r="O81" s="950"/>
      <c r="P81" s="950"/>
      <c r="Q81" s="950"/>
      <c r="R81" s="950"/>
      <c r="S81" s="950"/>
      <c r="T81" s="950"/>
      <c r="U81" s="950"/>
      <c r="V81" s="950"/>
    </row>
    <row r="82" spans="1:22" x14ac:dyDescent="0.3">
      <c r="A82" s="950"/>
      <c r="B82" s="950"/>
      <c r="C82" s="950"/>
      <c r="D82" s="950"/>
      <c r="E82" s="950"/>
      <c r="F82" s="950"/>
      <c r="G82" s="950"/>
      <c r="H82" s="950"/>
      <c r="I82" s="950"/>
      <c r="J82" s="950"/>
      <c r="K82" s="950"/>
      <c r="L82" s="950"/>
      <c r="M82" s="950"/>
      <c r="N82" s="950"/>
      <c r="O82" s="950"/>
      <c r="P82" s="950"/>
      <c r="Q82" s="950"/>
      <c r="R82" s="950"/>
      <c r="S82" s="950"/>
      <c r="T82" s="950"/>
      <c r="U82" s="950"/>
      <c r="V82" s="950"/>
    </row>
    <row r="83" spans="1:22" x14ac:dyDescent="0.3">
      <c r="A83" s="950"/>
      <c r="B83" s="950"/>
      <c r="C83" s="950"/>
      <c r="D83" s="950"/>
      <c r="E83" s="950"/>
      <c r="F83" s="950"/>
      <c r="G83" s="950"/>
      <c r="H83" s="950"/>
      <c r="I83" s="950"/>
      <c r="J83" s="950"/>
      <c r="K83" s="950"/>
      <c r="L83" s="950"/>
      <c r="M83" s="950"/>
      <c r="N83" s="950"/>
      <c r="O83" s="950"/>
      <c r="P83" s="950"/>
      <c r="Q83" s="950"/>
      <c r="R83" s="950"/>
      <c r="S83" s="950"/>
      <c r="T83" s="950"/>
      <c r="U83" s="950"/>
      <c r="V83" s="950"/>
    </row>
    <row r="84" spans="1:22" x14ac:dyDescent="0.3">
      <c r="A84" s="950"/>
      <c r="B84" s="950"/>
      <c r="C84" s="950"/>
      <c r="D84" s="950"/>
      <c r="E84" s="950"/>
      <c r="F84" s="950"/>
      <c r="G84" s="950"/>
      <c r="H84" s="950"/>
      <c r="I84" s="950"/>
      <c r="J84" s="950"/>
      <c r="K84" s="950"/>
      <c r="L84" s="950"/>
      <c r="M84" s="950"/>
      <c r="N84" s="950"/>
      <c r="O84" s="950"/>
      <c r="P84" s="950"/>
      <c r="Q84" s="950"/>
      <c r="R84" s="950"/>
      <c r="S84" s="950"/>
      <c r="T84" s="950"/>
      <c r="U84" s="950"/>
      <c r="V84" s="950"/>
    </row>
    <row r="85" spans="1:22" x14ac:dyDescent="0.3">
      <c r="A85" s="950"/>
      <c r="B85" s="950"/>
      <c r="C85" s="950"/>
      <c r="D85" s="950"/>
      <c r="E85" s="950"/>
      <c r="F85" s="950"/>
      <c r="G85" s="950"/>
      <c r="H85" s="950"/>
      <c r="I85" s="950"/>
      <c r="J85" s="950"/>
      <c r="K85" s="950"/>
      <c r="L85" s="950"/>
      <c r="M85" s="950"/>
      <c r="N85" s="950"/>
      <c r="O85" s="950"/>
      <c r="P85" s="950"/>
      <c r="Q85" s="950"/>
      <c r="R85" s="950"/>
      <c r="S85" s="950"/>
      <c r="T85" s="950"/>
      <c r="U85" s="950"/>
      <c r="V85" s="950"/>
    </row>
    <row r="86" spans="1:22" x14ac:dyDescent="0.3">
      <c r="A86" s="950"/>
      <c r="B86" s="950"/>
      <c r="C86" s="950"/>
      <c r="D86" s="950"/>
      <c r="E86" s="950"/>
      <c r="F86" s="950"/>
      <c r="G86" s="950"/>
      <c r="H86" s="950"/>
      <c r="I86" s="950"/>
      <c r="J86" s="950"/>
      <c r="K86" s="950"/>
      <c r="L86" s="950"/>
      <c r="M86" s="950"/>
      <c r="N86" s="950"/>
      <c r="O86" s="950"/>
      <c r="P86" s="950"/>
      <c r="Q86" s="950"/>
      <c r="R86" s="950"/>
      <c r="S86" s="950"/>
      <c r="T86" s="950"/>
      <c r="U86" s="950"/>
      <c r="V86" s="950"/>
    </row>
    <row r="87" spans="1:22" x14ac:dyDescent="0.3">
      <c r="A87" s="950"/>
      <c r="B87" s="950"/>
      <c r="C87" s="950"/>
      <c r="D87" s="950"/>
      <c r="E87" s="950"/>
      <c r="F87" s="950"/>
      <c r="G87" s="950"/>
      <c r="H87" s="950"/>
      <c r="I87" s="950"/>
      <c r="J87" s="950"/>
      <c r="K87" s="950"/>
      <c r="L87" s="950"/>
      <c r="M87" s="950"/>
      <c r="N87" s="950"/>
      <c r="O87" s="950"/>
      <c r="P87" s="950"/>
      <c r="Q87" s="950"/>
      <c r="R87" s="950"/>
      <c r="S87" s="950"/>
      <c r="T87" s="950"/>
      <c r="U87" s="950"/>
      <c r="V87" s="950"/>
    </row>
    <row r="88" spans="1:22" x14ac:dyDescent="0.3">
      <c r="A88" s="950"/>
      <c r="B88" s="950"/>
      <c r="C88" s="950"/>
      <c r="D88" s="950"/>
      <c r="E88" s="950"/>
      <c r="F88" s="950"/>
      <c r="G88" s="950"/>
      <c r="H88" s="950"/>
      <c r="I88" s="950"/>
      <c r="J88" s="950"/>
      <c r="K88" s="950"/>
      <c r="L88" s="950"/>
      <c r="M88" s="950"/>
      <c r="N88" s="950"/>
      <c r="O88" s="950"/>
      <c r="P88" s="950"/>
      <c r="Q88" s="950"/>
      <c r="R88" s="950"/>
      <c r="S88" s="950"/>
      <c r="T88" s="950"/>
      <c r="U88" s="950"/>
      <c r="V88" s="950"/>
    </row>
    <row r="89" spans="1:22" x14ac:dyDescent="0.3">
      <c r="A89" s="950"/>
      <c r="B89" s="950"/>
      <c r="C89" s="950"/>
      <c r="D89" s="950"/>
      <c r="E89" s="950"/>
      <c r="F89" s="950"/>
      <c r="G89" s="950"/>
      <c r="H89" s="950"/>
      <c r="I89" s="950"/>
      <c r="J89" s="950"/>
      <c r="K89" s="950"/>
      <c r="L89" s="950"/>
      <c r="M89" s="950"/>
      <c r="N89" s="950"/>
      <c r="O89" s="950"/>
      <c r="P89" s="950"/>
      <c r="Q89" s="950"/>
      <c r="R89" s="950"/>
      <c r="S89" s="950"/>
      <c r="T89" s="950"/>
      <c r="U89" s="950"/>
      <c r="V89" s="950"/>
    </row>
    <row r="90" spans="1:22" x14ac:dyDescent="0.3">
      <c r="A90" s="950"/>
      <c r="B90" s="950"/>
      <c r="C90" s="950"/>
      <c r="D90" s="950"/>
      <c r="E90" s="950"/>
      <c r="F90" s="950"/>
      <c r="G90" s="950"/>
      <c r="H90" s="950"/>
      <c r="I90" s="950"/>
      <c r="J90" s="950"/>
      <c r="K90" s="950"/>
      <c r="L90" s="950"/>
      <c r="M90" s="950"/>
      <c r="N90" s="950"/>
      <c r="O90" s="950"/>
      <c r="P90" s="950"/>
      <c r="Q90" s="950"/>
      <c r="R90" s="950"/>
      <c r="S90" s="950"/>
      <c r="T90" s="950"/>
      <c r="U90" s="950"/>
      <c r="V90" s="950"/>
    </row>
    <row r="91" spans="1:22" x14ac:dyDescent="0.3">
      <c r="A91" s="950"/>
      <c r="B91" s="950"/>
      <c r="C91" s="950"/>
      <c r="D91" s="950"/>
      <c r="E91" s="950"/>
      <c r="F91" s="950"/>
      <c r="G91" s="950"/>
      <c r="H91" s="950"/>
      <c r="I91" s="950"/>
      <c r="J91" s="950"/>
      <c r="K91" s="950"/>
      <c r="L91" s="950"/>
      <c r="M91" s="950"/>
      <c r="N91" s="950"/>
      <c r="O91" s="950"/>
      <c r="P91" s="950"/>
      <c r="Q91" s="950"/>
      <c r="R91" s="950"/>
      <c r="S91" s="950"/>
      <c r="T91" s="950"/>
      <c r="U91" s="950"/>
      <c r="V91" s="950"/>
    </row>
    <row r="92" spans="1:22" x14ac:dyDescent="0.3">
      <c r="A92" s="950"/>
      <c r="B92" s="950"/>
      <c r="C92" s="950"/>
      <c r="D92" s="950"/>
      <c r="E92" s="950"/>
      <c r="F92" s="950"/>
      <c r="G92" s="950"/>
      <c r="H92" s="950"/>
      <c r="I92" s="950"/>
      <c r="J92" s="950"/>
      <c r="K92" s="950"/>
      <c r="L92" s="950"/>
      <c r="M92" s="950"/>
      <c r="N92" s="950"/>
      <c r="O92" s="950"/>
      <c r="P92" s="950"/>
      <c r="Q92" s="950"/>
      <c r="R92" s="950"/>
      <c r="S92" s="950"/>
      <c r="T92" s="950"/>
      <c r="U92" s="950"/>
      <c r="V92" s="950"/>
    </row>
    <row r="93" spans="1:22" x14ac:dyDescent="0.3">
      <c r="A93" s="950"/>
      <c r="B93" s="950"/>
      <c r="C93" s="950"/>
      <c r="D93" s="950"/>
      <c r="E93" s="950"/>
      <c r="F93" s="950"/>
      <c r="G93" s="950"/>
      <c r="H93" s="950"/>
      <c r="I93" s="950"/>
      <c r="J93" s="950"/>
      <c r="K93" s="950"/>
      <c r="L93" s="950"/>
      <c r="M93" s="950"/>
      <c r="N93" s="950"/>
      <c r="O93" s="950"/>
      <c r="P93" s="950"/>
      <c r="Q93" s="950"/>
      <c r="R93" s="950"/>
      <c r="S93" s="950"/>
      <c r="T93" s="950"/>
      <c r="U93" s="950"/>
      <c r="V93" s="950"/>
    </row>
    <row r="94" spans="1:22" x14ac:dyDescent="0.3">
      <c r="A94" s="950"/>
      <c r="B94" s="950"/>
      <c r="C94" s="950"/>
      <c r="D94" s="950"/>
      <c r="E94" s="950"/>
      <c r="F94" s="950"/>
      <c r="G94" s="950"/>
      <c r="H94" s="950"/>
      <c r="I94" s="950"/>
      <c r="J94" s="950"/>
      <c r="K94" s="950"/>
      <c r="L94" s="950"/>
      <c r="M94" s="950"/>
      <c r="N94" s="950"/>
      <c r="O94" s="950"/>
      <c r="P94" s="950"/>
      <c r="Q94" s="950"/>
      <c r="R94" s="950"/>
      <c r="S94" s="950"/>
      <c r="T94" s="950"/>
      <c r="U94" s="950"/>
      <c r="V94" s="950"/>
    </row>
    <row r="95" spans="1:22" x14ac:dyDescent="0.3">
      <c r="A95" s="950"/>
      <c r="B95" s="950"/>
      <c r="C95" s="950"/>
      <c r="D95" s="950"/>
      <c r="E95" s="950"/>
      <c r="F95" s="950"/>
      <c r="G95" s="950"/>
      <c r="H95" s="950"/>
      <c r="I95" s="950"/>
      <c r="J95" s="950"/>
      <c r="K95" s="950"/>
      <c r="L95" s="950"/>
      <c r="M95" s="950"/>
      <c r="N95" s="950"/>
      <c r="O95" s="950"/>
      <c r="P95" s="950"/>
      <c r="Q95" s="950"/>
      <c r="R95" s="950"/>
      <c r="S95" s="950"/>
      <c r="T95" s="950"/>
      <c r="U95" s="950"/>
      <c r="V95" s="950"/>
    </row>
    <row r="96" spans="1:22" x14ac:dyDescent="0.3">
      <c r="A96" s="950"/>
      <c r="B96" s="950"/>
      <c r="C96" s="950"/>
      <c r="D96" s="950"/>
      <c r="E96" s="950"/>
      <c r="F96" s="950"/>
      <c r="G96" s="950"/>
      <c r="H96" s="950"/>
      <c r="I96" s="950"/>
      <c r="J96" s="950"/>
      <c r="K96" s="950"/>
      <c r="L96" s="950"/>
      <c r="M96" s="950"/>
      <c r="N96" s="950"/>
      <c r="O96" s="950"/>
      <c r="P96" s="950"/>
      <c r="Q96" s="950"/>
      <c r="R96" s="950"/>
      <c r="S96" s="950"/>
      <c r="T96" s="950"/>
      <c r="U96" s="950"/>
      <c r="V96" s="950"/>
    </row>
    <row r="97" spans="1:22" x14ac:dyDescent="0.3">
      <c r="A97" s="950"/>
      <c r="B97" s="950"/>
      <c r="C97" s="950"/>
      <c r="D97" s="950"/>
      <c r="E97" s="950"/>
      <c r="F97" s="950"/>
      <c r="G97" s="950"/>
      <c r="H97" s="950"/>
      <c r="I97" s="950"/>
      <c r="J97" s="950"/>
      <c r="K97" s="950"/>
      <c r="L97" s="950"/>
      <c r="M97" s="950"/>
      <c r="N97" s="950"/>
      <c r="O97" s="950"/>
      <c r="P97" s="950"/>
      <c r="Q97" s="950"/>
      <c r="R97" s="950"/>
      <c r="S97" s="950"/>
      <c r="T97" s="950"/>
      <c r="U97" s="950"/>
      <c r="V97" s="950"/>
    </row>
    <row r="98" spans="1:22" x14ac:dyDescent="0.3">
      <c r="A98" s="950"/>
      <c r="B98" s="950"/>
      <c r="C98" s="950"/>
      <c r="D98" s="950"/>
      <c r="E98" s="950"/>
      <c r="F98" s="950"/>
      <c r="G98" s="950"/>
      <c r="H98" s="950"/>
      <c r="I98" s="950"/>
      <c r="J98" s="950"/>
      <c r="K98" s="950"/>
      <c r="L98" s="950"/>
      <c r="M98" s="950"/>
      <c r="N98" s="950"/>
      <c r="O98" s="950"/>
      <c r="P98" s="950"/>
      <c r="Q98" s="950"/>
      <c r="R98" s="950"/>
      <c r="S98" s="950"/>
      <c r="T98" s="950"/>
      <c r="U98" s="950"/>
      <c r="V98" s="950"/>
    </row>
    <row r="99" spans="1:22" x14ac:dyDescent="0.3">
      <c r="A99" s="950"/>
      <c r="B99" s="950"/>
      <c r="C99" s="950"/>
      <c r="D99" s="950"/>
      <c r="E99" s="950"/>
      <c r="F99" s="950"/>
      <c r="G99" s="950"/>
      <c r="H99" s="950"/>
      <c r="I99" s="950"/>
      <c r="J99" s="950"/>
      <c r="K99" s="950"/>
      <c r="L99" s="950"/>
      <c r="M99" s="950"/>
      <c r="N99" s="950"/>
      <c r="O99" s="950"/>
      <c r="P99" s="950"/>
      <c r="Q99" s="950"/>
      <c r="R99" s="950"/>
      <c r="S99" s="950"/>
      <c r="T99" s="950"/>
      <c r="U99" s="950"/>
      <c r="V99" s="950"/>
    </row>
    <row r="100" spans="1:22" x14ac:dyDescent="0.3">
      <c r="A100" s="950"/>
      <c r="B100" s="950"/>
      <c r="C100" s="950"/>
      <c r="D100" s="950"/>
      <c r="E100" s="950"/>
      <c r="F100" s="950"/>
      <c r="G100" s="950"/>
      <c r="H100" s="950"/>
      <c r="I100" s="950"/>
      <c r="J100" s="950"/>
      <c r="K100" s="950"/>
      <c r="L100" s="950"/>
      <c r="M100" s="950"/>
      <c r="N100" s="950"/>
      <c r="O100" s="950"/>
      <c r="P100" s="950"/>
      <c r="Q100" s="950"/>
      <c r="R100" s="950"/>
      <c r="S100" s="950"/>
      <c r="T100" s="950"/>
      <c r="U100" s="950"/>
      <c r="V100" s="950"/>
    </row>
    <row r="101" spans="1:22" x14ac:dyDescent="0.3">
      <c r="A101" s="950"/>
      <c r="B101" s="950"/>
      <c r="C101" s="950"/>
      <c r="D101" s="950"/>
      <c r="E101" s="950"/>
      <c r="F101" s="950"/>
      <c r="G101" s="950"/>
      <c r="H101" s="950"/>
      <c r="I101" s="950"/>
      <c r="J101" s="950"/>
      <c r="K101" s="950"/>
      <c r="L101" s="950"/>
      <c r="M101" s="950"/>
      <c r="N101" s="950"/>
      <c r="O101" s="950"/>
      <c r="P101" s="950"/>
      <c r="Q101" s="950"/>
      <c r="R101" s="950"/>
      <c r="S101" s="950"/>
      <c r="T101" s="950"/>
      <c r="U101" s="950"/>
      <c r="V101" s="950"/>
    </row>
    <row r="102" spans="1:22" x14ac:dyDescent="0.3">
      <c r="A102" s="950"/>
      <c r="B102" s="950"/>
      <c r="C102" s="950"/>
      <c r="D102" s="950"/>
      <c r="E102" s="950"/>
      <c r="F102" s="950"/>
      <c r="G102" s="950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</row>
    <row r="103" spans="1:22" ht="6" customHeight="1" x14ac:dyDescent="0.3"/>
    <row r="104" spans="1:22" x14ac:dyDescent="0.3">
      <c r="A104" s="1098" t="s">
        <v>1108</v>
      </c>
      <c r="B104" s="950"/>
      <c r="C104" s="950"/>
      <c r="D104" s="950"/>
      <c r="E104" s="950"/>
      <c r="F104" s="950"/>
      <c r="G104" s="950"/>
      <c r="H104" s="997" t="s">
        <v>1101</v>
      </c>
      <c r="I104" s="950"/>
      <c r="J104" s="950"/>
      <c r="K104" s="950"/>
      <c r="L104" s="950"/>
      <c r="M104" s="950"/>
      <c r="N104" s="950"/>
      <c r="O104" s="950"/>
      <c r="P104" s="950"/>
      <c r="Q104" s="950"/>
      <c r="R104" s="950"/>
      <c r="S104" s="950"/>
      <c r="T104" s="950"/>
      <c r="U104" s="950"/>
      <c r="V104" s="950"/>
    </row>
    <row r="105" spans="1:22" x14ac:dyDescent="0.3">
      <c r="A105" s="950"/>
      <c r="B105" s="950"/>
      <c r="C105" s="950"/>
      <c r="D105" s="950"/>
      <c r="E105" s="950"/>
      <c r="F105" s="950"/>
      <c r="G105" s="950"/>
      <c r="H105" s="950"/>
      <c r="I105" s="950"/>
      <c r="J105" s="950"/>
      <c r="K105" s="950"/>
      <c r="L105" s="950"/>
      <c r="M105" s="950"/>
      <c r="N105" s="950"/>
      <c r="O105" s="950"/>
      <c r="P105" s="950"/>
      <c r="Q105" s="950"/>
      <c r="R105" s="950"/>
      <c r="S105" s="950"/>
      <c r="T105" s="950"/>
      <c r="U105" s="950"/>
      <c r="V105" s="950"/>
    </row>
    <row r="106" spans="1:22" x14ac:dyDescent="0.3">
      <c r="A106" s="950"/>
      <c r="B106" s="950"/>
      <c r="C106" s="950"/>
      <c r="D106" s="950"/>
      <c r="E106" s="950"/>
      <c r="F106" s="950"/>
      <c r="G106" s="950"/>
      <c r="H106" s="950"/>
      <c r="I106" s="950"/>
      <c r="J106" s="950"/>
      <c r="K106" s="950"/>
      <c r="L106" s="950"/>
      <c r="M106" s="950"/>
      <c r="N106" s="950"/>
      <c r="O106" s="950"/>
      <c r="P106" s="950"/>
      <c r="Q106" s="950"/>
      <c r="R106" s="950"/>
      <c r="S106" s="950"/>
      <c r="T106" s="950"/>
      <c r="U106" s="950"/>
      <c r="V106" s="950"/>
    </row>
    <row r="107" spans="1:22" x14ac:dyDescent="0.3">
      <c r="A107" s="950"/>
      <c r="B107" s="950"/>
      <c r="C107" s="950"/>
      <c r="D107" s="950"/>
      <c r="E107" s="950"/>
      <c r="F107" s="950"/>
      <c r="G107" s="950"/>
      <c r="H107" s="950"/>
      <c r="I107" s="950"/>
      <c r="J107" s="950"/>
      <c r="K107" s="950"/>
      <c r="L107" s="950"/>
      <c r="M107" s="950"/>
      <c r="N107" s="950"/>
      <c r="O107" s="950"/>
      <c r="P107" s="950"/>
      <c r="Q107" s="950"/>
      <c r="R107" s="950"/>
      <c r="S107" s="950"/>
      <c r="T107" s="950"/>
      <c r="U107" s="950"/>
      <c r="V107" s="950"/>
    </row>
    <row r="108" spans="1:22" x14ac:dyDescent="0.3">
      <c r="A108" s="950"/>
      <c r="B108" s="950"/>
      <c r="C108" s="950"/>
      <c r="D108" s="950"/>
      <c r="E108" s="950"/>
      <c r="F108" s="950"/>
      <c r="G108" s="950"/>
      <c r="H108" s="950"/>
      <c r="I108" s="950"/>
      <c r="J108" s="950"/>
      <c r="K108" s="950"/>
      <c r="L108" s="950"/>
      <c r="M108" s="950"/>
      <c r="N108" s="950"/>
      <c r="O108" s="950"/>
      <c r="P108" s="950"/>
      <c r="Q108" s="950"/>
      <c r="R108" s="950"/>
      <c r="S108" s="950"/>
      <c r="T108" s="950"/>
      <c r="U108" s="950"/>
      <c r="V108" s="950"/>
    </row>
    <row r="109" spans="1:22" x14ac:dyDescent="0.3">
      <c r="A109" s="950"/>
      <c r="B109" s="950"/>
      <c r="C109" s="950"/>
      <c r="D109" s="950"/>
      <c r="E109" s="950"/>
      <c r="F109" s="950"/>
      <c r="G109" s="950"/>
      <c r="H109" s="950"/>
      <c r="I109" s="950"/>
      <c r="J109" s="950"/>
      <c r="K109" s="950"/>
      <c r="L109" s="950"/>
      <c r="M109" s="950"/>
      <c r="N109" s="950"/>
      <c r="O109" s="950"/>
      <c r="P109" s="950"/>
      <c r="Q109" s="950"/>
      <c r="R109" s="950"/>
      <c r="S109" s="950"/>
      <c r="T109" s="950"/>
      <c r="U109" s="950"/>
      <c r="V109" s="950"/>
    </row>
    <row r="110" spans="1:22" x14ac:dyDescent="0.3">
      <c r="A110" s="950"/>
      <c r="B110" s="950"/>
      <c r="C110" s="950"/>
      <c r="D110" s="950"/>
      <c r="E110" s="950"/>
      <c r="F110" s="950"/>
      <c r="G110" s="950"/>
      <c r="H110" s="950"/>
      <c r="I110" s="950"/>
      <c r="J110" s="950"/>
      <c r="K110" s="950"/>
      <c r="L110" s="950"/>
      <c r="M110" s="950"/>
      <c r="N110" s="950"/>
      <c r="O110" s="950"/>
      <c r="P110" s="950"/>
      <c r="Q110" s="950"/>
      <c r="R110" s="950"/>
      <c r="S110" s="950"/>
      <c r="T110" s="950"/>
      <c r="U110" s="950"/>
      <c r="V110" s="950"/>
    </row>
    <row r="111" spans="1:22" x14ac:dyDescent="0.3">
      <c r="A111" s="950"/>
      <c r="B111" s="950"/>
      <c r="C111" s="950"/>
      <c r="D111" s="950"/>
      <c r="E111" s="950"/>
      <c r="F111" s="950"/>
      <c r="G111" s="950"/>
      <c r="H111" s="950"/>
      <c r="I111" s="950"/>
      <c r="J111" s="950"/>
      <c r="K111" s="950"/>
      <c r="L111" s="950"/>
      <c r="M111" s="950"/>
      <c r="N111" s="950"/>
      <c r="O111" s="950"/>
      <c r="P111" s="950"/>
      <c r="Q111" s="950"/>
      <c r="R111" s="950"/>
      <c r="S111" s="950"/>
      <c r="T111" s="950"/>
      <c r="U111" s="950"/>
      <c r="V111" s="950"/>
    </row>
    <row r="112" spans="1:22" x14ac:dyDescent="0.3">
      <c r="A112" s="950"/>
      <c r="B112" s="950"/>
      <c r="C112" s="950"/>
      <c r="D112" s="950"/>
      <c r="E112" s="950"/>
      <c r="F112" s="950"/>
      <c r="G112" s="950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  <c r="U112" s="950"/>
      <c r="V112" s="950"/>
    </row>
    <row r="113" spans="1:22" x14ac:dyDescent="0.3">
      <c r="A113" s="950"/>
      <c r="B113" s="950"/>
      <c r="C113" s="950"/>
      <c r="D113" s="950"/>
      <c r="E113" s="950"/>
      <c r="F113" s="950"/>
      <c r="G113" s="950"/>
      <c r="H113" s="950"/>
      <c r="I113" s="950"/>
      <c r="J113" s="950"/>
      <c r="K113" s="950"/>
      <c r="L113" s="950"/>
      <c r="M113" s="950"/>
      <c r="N113" s="950"/>
      <c r="O113" s="950"/>
      <c r="P113" s="950"/>
      <c r="Q113" s="950"/>
      <c r="R113" s="950"/>
      <c r="S113" s="950"/>
      <c r="T113" s="950"/>
      <c r="U113" s="950"/>
      <c r="V113" s="950"/>
    </row>
    <row r="114" spans="1:22" x14ac:dyDescent="0.3">
      <c r="A114" s="950"/>
      <c r="B114" s="950"/>
      <c r="C114" s="950"/>
      <c r="D114" s="950"/>
      <c r="E114" s="950"/>
      <c r="F114" s="950"/>
      <c r="G114" s="950"/>
      <c r="H114" s="950"/>
      <c r="I114" s="950"/>
      <c r="J114" s="950"/>
      <c r="K114" s="950"/>
      <c r="L114" s="950"/>
      <c r="M114" s="950"/>
      <c r="N114" s="950"/>
      <c r="O114" s="950"/>
      <c r="P114" s="950"/>
      <c r="Q114" s="950"/>
      <c r="R114" s="950"/>
      <c r="S114" s="950"/>
      <c r="T114" s="950"/>
      <c r="U114" s="950"/>
      <c r="V114" s="950"/>
    </row>
    <row r="115" spans="1:22" x14ac:dyDescent="0.3">
      <c r="A115" s="950"/>
      <c r="B115" s="950"/>
      <c r="C115" s="950"/>
      <c r="D115" s="950"/>
      <c r="E115" s="950"/>
      <c r="F115" s="950"/>
      <c r="G115" s="950"/>
      <c r="H115" s="950"/>
      <c r="I115" s="950"/>
      <c r="J115" s="950"/>
      <c r="K115" s="950"/>
      <c r="L115" s="950"/>
      <c r="M115" s="950"/>
      <c r="N115" s="950"/>
      <c r="O115" s="950"/>
      <c r="P115" s="950"/>
      <c r="Q115" s="950"/>
      <c r="R115" s="950"/>
      <c r="S115" s="950"/>
      <c r="T115" s="950"/>
      <c r="U115" s="950"/>
      <c r="V115" s="950"/>
    </row>
    <row r="116" spans="1:22" x14ac:dyDescent="0.3">
      <c r="A116" s="950"/>
      <c r="B116" s="950"/>
      <c r="C116" s="950"/>
      <c r="D116" s="950"/>
      <c r="E116" s="950"/>
      <c r="F116" s="950"/>
      <c r="G116" s="950"/>
      <c r="H116" s="950"/>
      <c r="I116" s="950"/>
      <c r="J116" s="950"/>
      <c r="K116" s="950"/>
      <c r="L116" s="950"/>
      <c r="M116" s="950"/>
      <c r="N116" s="950"/>
      <c r="O116" s="950"/>
      <c r="P116" s="950"/>
      <c r="Q116" s="950"/>
      <c r="R116" s="950"/>
      <c r="S116" s="950"/>
      <c r="T116" s="950"/>
      <c r="U116" s="950"/>
      <c r="V116" s="950"/>
    </row>
    <row r="117" spans="1:22" x14ac:dyDescent="0.3">
      <c r="A117" s="950"/>
      <c r="B117" s="950"/>
      <c r="C117" s="950"/>
      <c r="D117" s="950"/>
      <c r="E117" s="950"/>
      <c r="F117" s="950"/>
      <c r="G117" s="950"/>
      <c r="H117" s="950"/>
      <c r="I117" s="950"/>
      <c r="J117" s="950"/>
      <c r="K117" s="950"/>
      <c r="L117" s="950"/>
      <c r="M117" s="950"/>
      <c r="N117" s="950"/>
      <c r="O117" s="950"/>
      <c r="P117" s="950"/>
      <c r="Q117" s="950"/>
      <c r="R117" s="950"/>
      <c r="S117" s="950"/>
      <c r="T117" s="950"/>
      <c r="U117" s="950"/>
      <c r="V117" s="950"/>
    </row>
    <row r="118" spans="1:22" x14ac:dyDescent="0.3">
      <c r="A118" s="950"/>
      <c r="B118" s="950"/>
      <c r="C118" s="950"/>
      <c r="D118" s="950"/>
      <c r="E118" s="950"/>
      <c r="F118" s="950"/>
      <c r="G118" s="950"/>
      <c r="H118" s="950"/>
      <c r="I118" s="950"/>
      <c r="J118" s="950"/>
      <c r="K118" s="950"/>
      <c r="L118" s="950"/>
      <c r="M118" s="950"/>
      <c r="N118" s="950"/>
      <c r="O118" s="950"/>
      <c r="P118" s="950"/>
      <c r="Q118" s="950"/>
      <c r="R118" s="950"/>
      <c r="S118" s="950"/>
      <c r="T118" s="950"/>
      <c r="U118" s="950"/>
      <c r="V118" s="950"/>
    </row>
    <row r="119" spans="1:22" x14ac:dyDescent="0.3">
      <c r="A119" s="950"/>
      <c r="B119" s="950"/>
      <c r="C119" s="950"/>
      <c r="D119" s="950"/>
      <c r="E119" s="950"/>
      <c r="F119" s="950"/>
      <c r="G119" s="950"/>
      <c r="H119" s="950"/>
      <c r="I119" s="950"/>
      <c r="J119" s="950"/>
      <c r="K119" s="950"/>
      <c r="L119" s="950"/>
      <c r="M119" s="950"/>
      <c r="N119" s="950"/>
      <c r="O119" s="950"/>
      <c r="P119" s="950"/>
      <c r="Q119" s="950"/>
      <c r="R119" s="950"/>
      <c r="S119" s="950"/>
      <c r="T119" s="950"/>
      <c r="U119" s="950"/>
      <c r="V119" s="950"/>
    </row>
    <row r="120" spans="1:22" x14ac:dyDescent="0.3">
      <c r="A120" s="950"/>
      <c r="B120" s="950"/>
      <c r="C120" s="950"/>
      <c r="D120" s="950"/>
      <c r="E120" s="950"/>
      <c r="F120" s="950"/>
      <c r="G120" s="950"/>
      <c r="H120" s="950"/>
      <c r="I120" s="950"/>
      <c r="J120" s="950"/>
      <c r="K120" s="950"/>
      <c r="L120" s="950"/>
      <c r="M120" s="950"/>
      <c r="N120" s="950"/>
      <c r="O120" s="950"/>
      <c r="P120" s="950"/>
      <c r="Q120" s="950"/>
      <c r="R120" s="950"/>
      <c r="S120" s="950"/>
      <c r="T120" s="950"/>
      <c r="U120" s="950"/>
      <c r="V120" s="950"/>
    </row>
    <row r="121" spans="1:22" x14ac:dyDescent="0.3">
      <c r="A121" s="950"/>
      <c r="B121" s="950"/>
      <c r="C121" s="950"/>
      <c r="D121" s="950"/>
      <c r="E121" s="950"/>
      <c r="F121" s="950"/>
      <c r="G121" s="950"/>
      <c r="H121" s="950"/>
      <c r="I121" s="950"/>
      <c r="J121" s="950"/>
      <c r="K121" s="950"/>
      <c r="L121" s="950"/>
      <c r="M121" s="950"/>
      <c r="N121" s="950"/>
      <c r="O121" s="950"/>
      <c r="P121" s="950"/>
      <c r="Q121" s="950"/>
      <c r="R121" s="950"/>
      <c r="S121" s="950"/>
      <c r="T121" s="950"/>
      <c r="U121" s="950"/>
      <c r="V121" s="950"/>
    </row>
    <row r="122" spans="1:22" x14ac:dyDescent="0.3">
      <c r="A122" s="950"/>
      <c r="B122" s="950"/>
      <c r="C122" s="950"/>
      <c r="D122" s="950"/>
      <c r="E122" s="950"/>
      <c r="F122" s="950"/>
      <c r="G122" s="950"/>
      <c r="H122" s="950"/>
      <c r="I122" s="950"/>
      <c r="J122" s="950"/>
      <c r="K122" s="950"/>
      <c r="L122" s="950"/>
      <c r="M122" s="950"/>
      <c r="N122" s="950"/>
      <c r="O122" s="950"/>
      <c r="P122" s="950"/>
      <c r="Q122" s="950"/>
      <c r="R122" s="950"/>
      <c r="S122" s="950"/>
      <c r="T122" s="950"/>
      <c r="U122" s="950"/>
      <c r="V122" s="950"/>
    </row>
    <row r="123" spans="1:22" x14ac:dyDescent="0.3">
      <c r="A123" s="950"/>
      <c r="B123" s="950"/>
      <c r="C123" s="950"/>
      <c r="D123" s="950"/>
      <c r="E123" s="950"/>
      <c r="F123" s="950"/>
      <c r="G123" s="950"/>
      <c r="H123" s="950"/>
      <c r="I123" s="950"/>
      <c r="J123" s="950"/>
      <c r="K123" s="950"/>
      <c r="L123" s="950"/>
      <c r="M123" s="950"/>
      <c r="N123" s="950"/>
      <c r="O123" s="950"/>
      <c r="P123" s="950"/>
      <c r="Q123" s="950"/>
      <c r="R123" s="950"/>
      <c r="S123" s="950"/>
      <c r="T123" s="950"/>
      <c r="U123" s="950"/>
      <c r="V123" s="950"/>
    </row>
    <row r="124" spans="1:22" x14ac:dyDescent="0.3">
      <c r="A124" s="950"/>
      <c r="B124" s="950"/>
      <c r="C124" s="950"/>
      <c r="D124" s="950"/>
      <c r="E124" s="950"/>
      <c r="F124" s="950"/>
      <c r="G124" s="950"/>
      <c r="H124" s="950"/>
      <c r="I124" s="950"/>
      <c r="J124" s="950"/>
      <c r="K124" s="950"/>
      <c r="L124" s="950"/>
      <c r="M124" s="950"/>
      <c r="N124" s="950"/>
      <c r="O124" s="950"/>
      <c r="P124" s="950"/>
      <c r="Q124" s="950"/>
      <c r="R124" s="950"/>
      <c r="S124" s="950"/>
      <c r="T124" s="950"/>
      <c r="U124" s="950"/>
      <c r="V124" s="950"/>
    </row>
    <row r="125" spans="1:22" x14ac:dyDescent="0.3">
      <c r="A125" s="950"/>
      <c r="B125" s="950"/>
      <c r="C125" s="950"/>
      <c r="D125" s="950"/>
      <c r="E125" s="950"/>
      <c r="F125" s="950"/>
      <c r="G125" s="950"/>
      <c r="H125" s="950"/>
      <c r="I125" s="950"/>
      <c r="J125" s="950"/>
      <c r="K125" s="950"/>
      <c r="L125" s="950"/>
      <c r="M125" s="950"/>
      <c r="N125" s="950"/>
      <c r="O125" s="950"/>
      <c r="P125" s="950"/>
      <c r="Q125" s="950"/>
      <c r="R125" s="950"/>
      <c r="S125" s="950"/>
      <c r="T125" s="950"/>
      <c r="U125" s="950"/>
      <c r="V125" s="950"/>
    </row>
    <row r="126" spans="1:22" x14ac:dyDescent="0.3">
      <c r="A126" s="950"/>
      <c r="B126" s="950"/>
      <c r="C126" s="950"/>
      <c r="D126" s="950"/>
      <c r="E126" s="950"/>
      <c r="F126" s="950"/>
      <c r="G126" s="950"/>
      <c r="H126" s="950"/>
      <c r="I126" s="950"/>
      <c r="J126" s="950"/>
      <c r="K126" s="950"/>
      <c r="L126" s="950"/>
      <c r="M126" s="950"/>
      <c r="N126" s="950"/>
      <c r="O126" s="950"/>
      <c r="P126" s="950"/>
      <c r="Q126" s="950"/>
      <c r="R126" s="950"/>
      <c r="S126" s="950"/>
      <c r="T126" s="950"/>
      <c r="U126" s="950"/>
      <c r="V126" s="950"/>
    </row>
    <row r="127" spans="1:22" x14ac:dyDescent="0.3">
      <c r="A127" s="950"/>
      <c r="B127" s="950"/>
      <c r="C127" s="950"/>
      <c r="D127" s="950"/>
      <c r="E127" s="950"/>
      <c r="F127" s="950"/>
      <c r="G127" s="950"/>
      <c r="H127" s="950"/>
      <c r="I127" s="950"/>
      <c r="J127" s="950"/>
      <c r="K127" s="950"/>
      <c r="L127" s="950"/>
      <c r="M127" s="950"/>
      <c r="N127" s="950"/>
      <c r="O127" s="950"/>
      <c r="P127" s="950"/>
      <c r="Q127" s="950"/>
      <c r="R127" s="950"/>
      <c r="S127" s="950"/>
      <c r="T127" s="950"/>
      <c r="U127" s="950"/>
      <c r="V127" s="950"/>
    </row>
    <row r="128" spans="1:22" x14ac:dyDescent="0.3">
      <c r="A128" s="950"/>
      <c r="B128" s="950"/>
      <c r="C128" s="950"/>
      <c r="D128" s="950"/>
      <c r="E128" s="950"/>
      <c r="F128" s="950"/>
      <c r="G128" s="950"/>
      <c r="H128" s="950"/>
      <c r="I128" s="950"/>
      <c r="J128" s="950"/>
      <c r="K128" s="950"/>
      <c r="L128" s="950"/>
      <c r="M128" s="950"/>
      <c r="N128" s="950"/>
      <c r="O128" s="950"/>
      <c r="P128" s="950"/>
      <c r="Q128" s="950"/>
      <c r="R128" s="950"/>
      <c r="S128" s="950"/>
      <c r="T128" s="950"/>
      <c r="U128" s="950"/>
      <c r="V128" s="950"/>
    </row>
    <row r="129" spans="1:22" x14ac:dyDescent="0.3">
      <c r="A129" s="950"/>
      <c r="B129" s="950"/>
      <c r="C129" s="950"/>
      <c r="D129" s="950"/>
      <c r="E129" s="950"/>
      <c r="F129" s="950"/>
      <c r="G129" s="950"/>
      <c r="H129" s="950"/>
      <c r="I129" s="950"/>
      <c r="J129" s="950"/>
      <c r="K129" s="950"/>
      <c r="L129" s="950"/>
      <c r="M129" s="950"/>
      <c r="N129" s="950"/>
      <c r="O129" s="950"/>
      <c r="P129" s="950"/>
      <c r="Q129" s="950"/>
      <c r="R129" s="950"/>
      <c r="S129" s="950"/>
      <c r="T129" s="950"/>
      <c r="U129" s="950"/>
      <c r="V129" s="950"/>
    </row>
    <row r="130" spans="1:22" x14ac:dyDescent="0.3">
      <c r="A130" s="950"/>
      <c r="B130" s="950"/>
      <c r="C130" s="950"/>
      <c r="D130" s="950"/>
      <c r="E130" s="950"/>
      <c r="F130" s="950"/>
      <c r="G130" s="950"/>
      <c r="H130" s="950"/>
      <c r="I130" s="950"/>
      <c r="J130" s="950"/>
      <c r="K130" s="950"/>
      <c r="L130" s="950"/>
      <c r="M130" s="950"/>
      <c r="N130" s="950"/>
      <c r="O130" s="950"/>
      <c r="P130" s="950"/>
      <c r="Q130" s="950"/>
      <c r="R130" s="950"/>
      <c r="S130" s="950"/>
      <c r="T130" s="950"/>
      <c r="U130" s="950"/>
      <c r="V130" s="950"/>
    </row>
    <row r="131" spans="1:22" x14ac:dyDescent="0.3">
      <c r="A131" s="950"/>
      <c r="B131" s="950"/>
      <c r="C131" s="950"/>
      <c r="D131" s="950"/>
      <c r="E131" s="950"/>
      <c r="F131" s="950"/>
      <c r="G131" s="950"/>
      <c r="H131" s="950"/>
      <c r="I131" s="950"/>
      <c r="J131" s="950"/>
      <c r="K131" s="950"/>
      <c r="L131" s="950"/>
      <c r="M131" s="950"/>
      <c r="N131" s="950"/>
      <c r="O131" s="950"/>
      <c r="P131" s="950"/>
      <c r="Q131" s="950"/>
      <c r="R131" s="950"/>
      <c r="S131" s="950"/>
      <c r="T131" s="950"/>
      <c r="U131" s="950"/>
      <c r="V131" s="950"/>
    </row>
    <row r="132" spans="1:22" x14ac:dyDescent="0.3">
      <c r="A132" s="950"/>
      <c r="B132" s="950"/>
      <c r="C132" s="950"/>
      <c r="D132" s="950"/>
      <c r="E132" s="950"/>
      <c r="F132" s="950"/>
      <c r="G132" s="950"/>
      <c r="H132" s="950"/>
      <c r="I132" s="950"/>
      <c r="J132" s="950"/>
      <c r="K132" s="950"/>
      <c r="L132" s="950"/>
      <c r="M132" s="950"/>
      <c r="N132" s="950"/>
      <c r="O132" s="950"/>
      <c r="P132" s="950"/>
      <c r="Q132" s="950"/>
      <c r="R132" s="950"/>
      <c r="S132" s="950"/>
      <c r="T132" s="950"/>
      <c r="U132" s="950"/>
      <c r="V132" s="950"/>
    </row>
    <row r="133" spans="1:22" x14ac:dyDescent="0.3">
      <c r="A133" s="950"/>
      <c r="B133" s="950"/>
      <c r="C133" s="950"/>
      <c r="D133" s="950"/>
      <c r="E133" s="950"/>
      <c r="F133" s="950"/>
      <c r="G133" s="950"/>
      <c r="H133" s="950"/>
      <c r="I133" s="950"/>
      <c r="J133" s="950"/>
      <c r="K133" s="950"/>
      <c r="L133" s="950"/>
      <c r="M133" s="950"/>
      <c r="N133" s="950"/>
      <c r="O133" s="950"/>
      <c r="P133" s="950"/>
      <c r="Q133" s="950"/>
      <c r="R133" s="950"/>
      <c r="S133" s="950"/>
      <c r="T133" s="950"/>
      <c r="U133" s="950"/>
      <c r="V133" s="950"/>
    </row>
    <row r="134" spans="1:22" x14ac:dyDescent="0.3">
      <c r="A134" s="950"/>
      <c r="B134" s="950"/>
      <c r="C134" s="950"/>
      <c r="D134" s="950"/>
      <c r="E134" s="950"/>
      <c r="F134" s="950"/>
      <c r="G134" s="950"/>
      <c r="H134" s="950"/>
      <c r="I134" s="950"/>
      <c r="J134" s="950"/>
      <c r="K134" s="950"/>
      <c r="L134" s="950"/>
      <c r="M134" s="950"/>
      <c r="N134" s="950"/>
      <c r="O134" s="950"/>
      <c r="P134" s="950"/>
      <c r="Q134" s="950"/>
      <c r="R134" s="950"/>
      <c r="S134" s="950"/>
      <c r="T134" s="950"/>
      <c r="U134" s="950"/>
      <c r="V134" s="950"/>
    </row>
    <row r="135" spans="1:22" x14ac:dyDescent="0.3">
      <c r="A135" s="950"/>
      <c r="B135" s="950"/>
      <c r="C135" s="950"/>
      <c r="D135" s="950"/>
      <c r="E135" s="950"/>
      <c r="F135" s="950"/>
      <c r="G135" s="950"/>
      <c r="H135" s="950"/>
      <c r="I135" s="950"/>
      <c r="J135" s="950"/>
      <c r="K135" s="950"/>
      <c r="L135" s="950"/>
      <c r="M135" s="950"/>
      <c r="N135" s="950"/>
      <c r="O135" s="950"/>
      <c r="P135" s="950"/>
      <c r="Q135" s="950"/>
      <c r="R135" s="950"/>
      <c r="S135" s="950"/>
      <c r="T135" s="950"/>
      <c r="U135" s="950"/>
      <c r="V135" s="950"/>
    </row>
    <row r="136" spans="1:22" x14ac:dyDescent="0.3">
      <c r="A136" s="950"/>
      <c r="B136" s="950"/>
      <c r="C136" s="950"/>
      <c r="D136" s="950"/>
      <c r="E136" s="950"/>
      <c r="F136" s="950"/>
      <c r="G136" s="950"/>
      <c r="H136" s="950"/>
      <c r="I136" s="950"/>
      <c r="J136" s="950"/>
      <c r="K136" s="950"/>
      <c r="L136" s="950"/>
      <c r="M136" s="950"/>
      <c r="N136" s="950"/>
      <c r="O136" s="950"/>
      <c r="P136" s="950"/>
      <c r="Q136" s="950"/>
      <c r="R136" s="950"/>
      <c r="S136" s="950"/>
      <c r="T136" s="950"/>
      <c r="U136" s="950"/>
      <c r="V136" s="950"/>
    </row>
    <row r="137" spans="1:22" x14ac:dyDescent="0.3">
      <c r="A137" s="950"/>
      <c r="B137" s="950"/>
      <c r="C137" s="950"/>
      <c r="D137" s="950"/>
      <c r="E137" s="950"/>
      <c r="F137" s="950"/>
      <c r="G137" s="950"/>
      <c r="H137" s="950"/>
      <c r="I137" s="950"/>
      <c r="J137" s="950"/>
      <c r="K137" s="950"/>
      <c r="L137" s="950"/>
      <c r="M137" s="950"/>
      <c r="N137" s="950"/>
      <c r="O137" s="950"/>
      <c r="P137" s="950"/>
      <c r="Q137" s="950"/>
      <c r="R137" s="950"/>
      <c r="S137" s="950"/>
      <c r="T137" s="950"/>
      <c r="U137" s="950"/>
      <c r="V137" s="950"/>
    </row>
    <row r="138" spans="1:22" x14ac:dyDescent="0.3">
      <c r="A138" s="950"/>
      <c r="B138" s="950"/>
      <c r="C138" s="950"/>
      <c r="D138" s="950"/>
      <c r="E138" s="950"/>
      <c r="F138" s="950"/>
      <c r="G138" s="950"/>
      <c r="H138" s="950"/>
      <c r="I138" s="950"/>
      <c r="J138" s="950"/>
      <c r="K138" s="950"/>
      <c r="L138" s="950"/>
      <c r="M138" s="950"/>
      <c r="N138" s="950"/>
      <c r="O138" s="950"/>
      <c r="P138" s="950"/>
      <c r="Q138" s="950"/>
      <c r="R138" s="950"/>
      <c r="S138" s="950"/>
      <c r="T138" s="950"/>
      <c r="U138" s="950"/>
      <c r="V138" s="950"/>
    </row>
    <row r="140" spans="1:22" x14ac:dyDescent="0.3">
      <c r="A140" s="1098" t="s">
        <v>1109</v>
      </c>
      <c r="B140" s="950"/>
      <c r="C140" s="950"/>
      <c r="D140" s="950"/>
      <c r="E140" s="950"/>
      <c r="F140" s="950"/>
      <c r="G140" s="950"/>
      <c r="H140" s="997" t="s">
        <v>1055</v>
      </c>
      <c r="I140" s="950"/>
      <c r="J140" s="950"/>
      <c r="K140" s="950"/>
      <c r="L140" s="950"/>
      <c r="M140" s="950"/>
      <c r="N140" s="950"/>
      <c r="O140" s="950"/>
      <c r="P140" s="950"/>
      <c r="Q140" s="950"/>
      <c r="R140" s="950"/>
      <c r="S140" s="950"/>
      <c r="T140" s="950"/>
      <c r="U140" s="950"/>
      <c r="V140" s="950"/>
    </row>
    <row r="141" spans="1:22" x14ac:dyDescent="0.3">
      <c r="A141" s="950"/>
      <c r="B141" s="950"/>
      <c r="C141" s="950"/>
      <c r="D141" s="950"/>
      <c r="E141" s="950"/>
      <c r="F141" s="950"/>
      <c r="G141" s="950"/>
      <c r="H141" s="950"/>
      <c r="I141" s="950"/>
      <c r="J141" s="950"/>
      <c r="K141" s="950"/>
      <c r="L141" s="950"/>
      <c r="M141" s="950"/>
      <c r="N141" s="950"/>
      <c r="O141" s="950"/>
      <c r="P141" s="950"/>
      <c r="Q141" s="950"/>
      <c r="R141" s="950"/>
      <c r="S141" s="950"/>
      <c r="T141" s="950"/>
      <c r="U141" s="950"/>
      <c r="V141" s="950"/>
    </row>
    <row r="142" spans="1:22" x14ac:dyDescent="0.3">
      <c r="A142" s="950"/>
      <c r="B142" s="950"/>
      <c r="C142" s="950"/>
      <c r="D142" s="950"/>
      <c r="E142" s="950"/>
      <c r="F142" s="950"/>
      <c r="G142" s="950"/>
      <c r="H142" s="950"/>
      <c r="I142" s="950"/>
      <c r="J142" s="950"/>
      <c r="K142" s="950"/>
      <c r="L142" s="950"/>
      <c r="M142" s="950"/>
      <c r="N142" s="950"/>
      <c r="O142" s="950"/>
      <c r="P142" s="950"/>
      <c r="Q142" s="950"/>
      <c r="R142" s="950"/>
      <c r="S142" s="950"/>
      <c r="T142" s="950"/>
      <c r="U142" s="950"/>
      <c r="V142" s="950"/>
    </row>
    <row r="143" spans="1:22" x14ac:dyDescent="0.3">
      <c r="A143" s="950"/>
      <c r="B143" s="950"/>
      <c r="C143" s="950"/>
      <c r="D143" s="950"/>
      <c r="E143" s="950"/>
      <c r="F143" s="950"/>
      <c r="G143" s="950"/>
      <c r="H143" s="950"/>
      <c r="I143" s="950"/>
      <c r="J143" s="950"/>
      <c r="K143" s="950"/>
      <c r="L143" s="950"/>
      <c r="M143" s="950"/>
      <c r="N143" s="950"/>
      <c r="O143" s="950"/>
      <c r="P143" s="950"/>
      <c r="Q143" s="950"/>
      <c r="R143" s="950"/>
      <c r="S143" s="950"/>
      <c r="T143" s="950"/>
      <c r="U143" s="950"/>
      <c r="V143" s="950"/>
    </row>
    <row r="144" spans="1:22" x14ac:dyDescent="0.3">
      <c r="A144" s="950"/>
      <c r="B144" s="950"/>
      <c r="C144" s="950"/>
      <c r="D144" s="950"/>
      <c r="E144" s="950"/>
      <c r="F144" s="950"/>
      <c r="G144" s="950"/>
      <c r="H144" s="950"/>
      <c r="I144" s="950"/>
      <c r="J144" s="950"/>
      <c r="K144" s="950"/>
      <c r="L144" s="950"/>
      <c r="M144" s="950"/>
      <c r="N144" s="950"/>
      <c r="O144" s="950"/>
      <c r="P144" s="950"/>
      <c r="Q144" s="950"/>
      <c r="R144" s="950"/>
      <c r="S144" s="950"/>
      <c r="T144" s="950"/>
      <c r="U144" s="950"/>
      <c r="V144" s="950"/>
    </row>
    <row r="145" spans="1:22" x14ac:dyDescent="0.3">
      <c r="A145" s="950"/>
      <c r="B145" s="950"/>
      <c r="C145" s="950"/>
      <c r="D145" s="950"/>
      <c r="E145" s="950"/>
      <c r="F145" s="950"/>
      <c r="G145" s="950"/>
      <c r="H145" s="950"/>
      <c r="I145" s="950"/>
      <c r="J145" s="950"/>
      <c r="K145" s="950"/>
      <c r="L145" s="950"/>
      <c r="M145" s="950"/>
      <c r="N145" s="950"/>
      <c r="O145" s="950"/>
      <c r="P145" s="950"/>
      <c r="Q145" s="950"/>
      <c r="R145" s="950"/>
      <c r="S145" s="950"/>
      <c r="T145" s="950"/>
      <c r="U145" s="950"/>
      <c r="V145" s="950"/>
    </row>
    <row r="146" spans="1:22" x14ac:dyDescent="0.3">
      <c r="A146" s="950"/>
      <c r="B146" s="950"/>
      <c r="C146" s="950"/>
      <c r="D146" s="950"/>
      <c r="E146" s="950"/>
      <c r="F146" s="950"/>
      <c r="G146" s="950"/>
      <c r="H146" s="950"/>
      <c r="I146" s="950"/>
      <c r="J146" s="950"/>
      <c r="K146" s="950"/>
      <c r="L146" s="950"/>
      <c r="M146" s="950"/>
      <c r="N146" s="950"/>
      <c r="O146" s="950"/>
      <c r="P146" s="950"/>
      <c r="Q146" s="950"/>
      <c r="R146" s="950"/>
      <c r="S146" s="950"/>
      <c r="T146" s="950"/>
      <c r="U146" s="950"/>
      <c r="V146" s="950"/>
    </row>
    <row r="147" spans="1:22" x14ac:dyDescent="0.3">
      <c r="A147" s="950"/>
      <c r="B147" s="950"/>
      <c r="C147" s="950"/>
      <c r="D147" s="950"/>
      <c r="E147" s="950"/>
      <c r="F147" s="950"/>
      <c r="G147" s="950"/>
      <c r="H147" s="950"/>
      <c r="I147" s="950"/>
      <c r="J147" s="950"/>
      <c r="K147" s="950"/>
      <c r="L147" s="950"/>
      <c r="M147" s="950"/>
      <c r="N147" s="950"/>
      <c r="O147" s="950"/>
      <c r="P147" s="950"/>
      <c r="Q147" s="950"/>
      <c r="R147" s="950"/>
      <c r="S147" s="950"/>
      <c r="T147" s="950"/>
      <c r="U147" s="950"/>
      <c r="V147" s="950"/>
    </row>
    <row r="148" spans="1:22" x14ac:dyDescent="0.3">
      <c r="A148" s="950"/>
      <c r="B148" s="950"/>
      <c r="C148" s="950"/>
      <c r="D148" s="950"/>
      <c r="E148" s="950"/>
      <c r="F148" s="950"/>
      <c r="G148" s="950"/>
      <c r="H148" s="950"/>
      <c r="I148" s="950"/>
      <c r="J148" s="950"/>
      <c r="K148" s="950"/>
      <c r="L148" s="950"/>
      <c r="M148" s="950"/>
      <c r="N148" s="950"/>
      <c r="O148" s="950"/>
      <c r="P148" s="950"/>
      <c r="Q148" s="950"/>
      <c r="R148" s="950"/>
      <c r="S148" s="950"/>
      <c r="T148" s="950"/>
      <c r="U148" s="950"/>
      <c r="V148" s="950"/>
    </row>
    <row r="149" spans="1:22" x14ac:dyDescent="0.3">
      <c r="A149" s="950"/>
      <c r="B149" s="950"/>
      <c r="C149" s="950"/>
      <c r="D149" s="950"/>
      <c r="E149" s="950"/>
      <c r="F149" s="950"/>
      <c r="G149" s="950"/>
      <c r="H149" s="950"/>
      <c r="I149" s="950"/>
      <c r="J149" s="950"/>
      <c r="K149" s="950"/>
      <c r="L149" s="950"/>
      <c r="M149" s="950"/>
      <c r="N149" s="950"/>
      <c r="O149" s="950"/>
      <c r="P149" s="950"/>
      <c r="Q149" s="950"/>
      <c r="R149" s="950"/>
      <c r="S149" s="950"/>
      <c r="T149" s="950"/>
      <c r="U149" s="950"/>
      <c r="V149" s="950"/>
    </row>
    <row r="150" spans="1:22" x14ac:dyDescent="0.3">
      <c r="A150" s="950"/>
      <c r="B150" s="950"/>
      <c r="C150" s="950"/>
      <c r="D150" s="950"/>
      <c r="E150" s="950"/>
      <c r="F150" s="950"/>
      <c r="G150" s="950"/>
      <c r="H150" s="950"/>
      <c r="I150" s="950"/>
      <c r="J150" s="950"/>
      <c r="K150" s="950"/>
      <c r="L150" s="950"/>
      <c r="M150" s="950"/>
      <c r="N150" s="950"/>
      <c r="O150" s="950"/>
      <c r="P150" s="950"/>
      <c r="Q150" s="950"/>
      <c r="R150" s="950"/>
      <c r="S150" s="950"/>
      <c r="T150" s="950"/>
      <c r="U150" s="950"/>
      <c r="V150" s="950"/>
    </row>
    <row r="151" spans="1:22" x14ac:dyDescent="0.3">
      <c r="A151" s="950"/>
      <c r="B151" s="950"/>
      <c r="C151" s="950"/>
      <c r="D151" s="950"/>
      <c r="E151" s="950"/>
      <c r="F151" s="950"/>
      <c r="G151" s="950"/>
      <c r="H151" s="950"/>
      <c r="I151" s="950"/>
      <c r="J151" s="950"/>
      <c r="K151" s="950"/>
      <c r="L151" s="950"/>
      <c r="M151" s="950"/>
      <c r="N151" s="950"/>
      <c r="O151" s="950"/>
      <c r="P151" s="950"/>
      <c r="Q151" s="950"/>
      <c r="R151" s="950"/>
      <c r="S151" s="950"/>
      <c r="T151" s="950"/>
      <c r="U151" s="950"/>
      <c r="V151" s="950"/>
    </row>
    <row r="152" spans="1:22" x14ac:dyDescent="0.3">
      <c r="A152" s="950"/>
      <c r="B152" s="950"/>
      <c r="C152" s="950"/>
      <c r="D152" s="950"/>
      <c r="E152" s="950"/>
      <c r="F152" s="950"/>
      <c r="G152" s="950"/>
      <c r="H152" s="950"/>
      <c r="I152" s="950"/>
      <c r="J152" s="950"/>
      <c r="K152" s="950"/>
      <c r="L152" s="950"/>
      <c r="M152" s="950"/>
      <c r="N152" s="950"/>
      <c r="O152" s="950"/>
      <c r="P152" s="950"/>
      <c r="Q152" s="950"/>
      <c r="R152" s="950"/>
      <c r="S152" s="950"/>
      <c r="T152" s="950"/>
      <c r="U152" s="950"/>
      <c r="V152" s="950"/>
    </row>
    <row r="153" spans="1:22" x14ac:dyDescent="0.3">
      <c r="A153" s="950"/>
      <c r="B153" s="950"/>
      <c r="C153" s="950"/>
      <c r="D153" s="950"/>
      <c r="E153" s="950"/>
      <c r="F153" s="950"/>
      <c r="G153" s="950"/>
      <c r="H153" s="950"/>
      <c r="I153" s="950"/>
      <c r="J153" s="950"/>
      <c r="K153" s="950"/>
      <c r="L153" s="950"/>
      <c r="M153" s="950"/>
      <c r="N153" s="950"/>
      <c r="O153" s="950"/>
      <c r="P153" s="950"/>
      <c r="Q153" s="950"/>
      <c r="R153" s="950"/>
      <c r="S153" s="950"/>
      <c r="T153" s="950"/>
      <c r="U153" s="950"/>
      <c r="V153" s="950"/>
    </row>
    <row r="154" spans="1:22" x14ac:dyDescent="0.3">
      <c r="A154" s="950"/>
      <c r="B154" s="950"/>
      <c r="C154" s="950"/>
      <c r="D154" s="950"/>
      <c r="E154" s="950"/>
      <c r="F154" s="950"/>
      <c r="G154" s="950"/>
      <c r="H154" s="950"/>
      <c r="I154" s="950"/>
      <c r="J154" s="950"/>
      <c r="K154" s="950"/>
      <c r="L154" s="950"/>
      <c r="M154" s="950"/>
      <c r="N154" s="950"/>
      <c r="O154" s="950"/>
      <c r="P154" s="950"/>
      <c r="Q154" s="950"/>
      <c r="R154" s="950"/>
      <c r="S154" s="950"/>
      <c r="T154" s="950"/>
      <c r="U154" s="950"/>
      <c r="V154" s="950"/>
    </row>
    <row r="155" spans="1:22" x14ac:dyDescent="0.3">
      <c r="A155" s="950"/>
      <c r="B155" s="950"/>
      <c r="C155" s="950"/>
      <c r="D155" s="950"/>
      <c r="E155" s="950"/>
      <c r="F155" s="950"/>
      <c r="G155" s="950"/>
      <c r="H155" s="950"/>
      <c r="I155" s="950"/>
      <c r="J155" s="950"/>
      <c r="K155" s="950"/>
      <c r="L155" s="950"/>
      <c r="M155" s="950"/>
      <c r="N155" s="950"/>
      <c r="O155" s="950"/>
      <c r="P155" s="950"/>
      <c r="Q155" s="950"/>
      <c r="R155" s="950"/>
      <c r="S155" s="950"/>
      <c r="T155" s="950"/>
      <c r="U155" s="950"/>
      <c r="V155" s="950"/>
    </row>
    <row r="156" spans="1:22" x14ac:dyDescent="0.3">
      <c r="A156" s="950"/>
      <c r="B156" s="950"/>
      <c r="C156" s="950"/>
      <c r="D156" s="950"/>
      <c r="E156" s="950"/>
      <c r="F156" s="950"/>
      <c r="G156" s="950"/>
      <c r="H156" s="950"/>
      <c r="I156" s="950"/>
      <c r="J156" s="950"/>
      <c r="K156" s="950"/>
      <c r="L156" s="950"/>
      <c r="M156" s="950"/>
      <c r="N156" s="950"/>
      <c r="O156" s="950"/>
      <c r="P156" s="950"/>
      <c r="Q156" s="950"/>
      <c r="R156" s="950"/>
      <c r="S156" s="950"/>
      <c r="T156" s="950"/>
      <c r="U156" s="950"/>
      <c r="V156" s="950"/>
    </row>
    <row r="157" spans="1:22" x14ac:dyDescent="0.3">
      <c r="A157" s="950"/>
      <c r="B157" s="950"/>
      <c r="C157" s="950"/>
      <c r="D157" s="950"/>
      <c r="E157" s="950"/>
      <c r="F157" s="950"/>
      <c r="G157" s="950"/>
      <c r="H157" s="950"/>
      <c r="I157" s="950"/>
      <c r="J157" s="950"/>
      <c r="K157" s="950"/>
      <c r="L157" s="950"/>
      <c r="M157" s="950"/>
      <c r="N157" s="950"/>
      <c r="O157" s="950"/>
      <c r="P157" s="950"/>
      <c r="Q157" s="950"/>
      <c r="R157" s="950"/>
      <c r="S157" s="950"/>
      <c r="T157" s="950"/>
      <c r="U157" s="950"/>
      <c r="V157" s="950"/>
    </row>
    <row r="158" spans="1:22" x14ac:dyDescent="0.3">
      <c r="A158" s="950"/>
      <c r="B158" s="950"/>
      <c r="C158" s="950"/>
      <c r="D158" s="950"/>
      <c r="E158" s="950"/>
      <c r="F158" s="950"/>
      <c r="G158" s="950"/>
      <c r="H158" s="950"/>
      <c r="I158" s="950"/>
      <c r="J158" s="950"/>
      <c r="K158" s="950"/>
      <c r="L158" s="950"/>
      <c r="M158" s="950"/>
      <c r="N158" s="950"/>
      <c r="O158" s="950"/>
      <c r="P158" s="950"/>
      <c r="Q158" s="950"/>
      <c r="R158" s="950"/>
      <c r="S158" s="950"/>
      <c r="T158" s="950"/>
      <c r="U158" s="950"/>
      <c r="V158" s="950"/>
    </row>
    <row r="159" spans="1:22" x14ac:dyDescent="0.3">
      <c r="A159" s="950"/>
      <c r="B159" s="950"/>
      <c r="C159" s="950"/>
      <c r="D159" s="950"/>
      <c r="E159" s="950"/>
      <c r="F159" s="950"/>
      <c r="G159" s="950"/>
      <c r="H159" s="950"/>
      <c r="I159" s="950"/>
      <c r="J159" s="950"/>
      <c r="K159" s="950"/>
      <c r="L159" s="950"/>
      <c r="M159" s="950"/>
      <c r="N159" s="950"/>
      <c r="O159" s="950"/>
      <c r="P159" s="950"/>
      <c r="Q159" s="950"/>
      <c r="R159" s="950"/>
      <c r="S159" s="950"/>
      <c r="T159" s="950"/>
      <c r="U159" s="950"/>
      <c r="V159" s="950"/>
    </row>
    <row r="160" spans="1:22" x14ac:dyDescent="0.3">
      <c r="A160" s="950"/>
      <c r="B160" s="950"/>
      <c r="C160" s="950"/>
      <c r="D160" s="950"/>
      <c r="E160" s="950"/>
      <c r="F160" s="950"/>
      <c r="G160" s="950"/>
      <c r="H160" s="950"/>
      <c r="I160" s="950"/>
      <c r="J160" s="950"/>
      <c r="K160" s="950"/>
      <c r="L160" s="950"/>
      <c r="M160" s="950"/>
      <c r="N160" s="950"/>
      <c r="O160" s="950"/>
      <c r="P160" s="950"/>
      <c r="Q160" s="950"/>
      <c r="R160" s="950"/>
      <c r="S160" s="950"/>
      <c r="T160" s="950"/>
      <c r="U160" s="950"/>
      <c r="V160" s="950"/>
    </row>
    <row r="161" spans="1:22" x14ac:dyDescent="0.3">
      <c r="A161" s="950"/>
      <c r="B161" s="950"/>
      <c r="C161" s="950"/>
      <c r="D161" s="950"/>
      <c r="E161" s="950"/>
      <c r="F161" s="950"/>
      <c r="G161" s="950"/>
      <c r="H161" s="950"/>
      <c r="I161" s="950"/>
      <c r="J161" s="950"/>
      <c r="K161" s="950"/>
      <c r="L161" s="950"/>
      <c r="M161" s="950"/>
      <c r="N161" s="950"/>
      <c r="O161" s="950"/>
      <c r="P161" s="950"/>
      <c r="Q161" s="950"/>
      <c r="R161" s="950"/>
      <c r="S161" s="950"/>
      <c r="T161" s="950"/>
      <c r="U161" s="950"/>
      <c r="V161" s="950"/>
    </row>
    <row r="162" spans="1:22" x14ac:dyDescent="0.3">
      <c r="A162" s="950"/>
      <c r="B162" s="950"/>
      <c r="C162" s="950"/>
      <c r="D162" s="950"/>
      <c r="E162" s="950"/>
      <c r="F162" s="950"/>
      <c r="G162" s="950"/>
      <c r="H162" s="950"/>
      <c r="I162" s="950"/>
      <c r="J162" s="950"/>
      <c r="K162" s="950"/>
      <c r="L162" s="950"/>
      <c r="M162" s="950"/>
      <c r="N162" s="950"/>
      <c r="O162" s="950"/>
      <c r="P162" s="950"/>
      <c r="Q162" s="950"/>
      <c r="R162" s="950"/>
      <c r="S162" s="950"/>
      <c r="T162" s="950"/>
      <c r="U162" s="950"/>
      <c r="V162" s="950"/>
    </row>
    <row r="163" spans="1:22" x14ac:dyDescent="0.3">
      <c r="A163" s="950"/>
      <c r="B163" s="950"/>
      <c r="C163" s="950"/>
      <c r="D163" s="950"/>
      <c r="E163" s="950"/>
      <c r="F163" s="950"/>
      <c r="G163" s="950"/>
      <c r="H163" s="950"/>
      <c r="I163" s="950"/>
      <c r="J163" s="950"/>
      <c r="K163" s="950"/>
      <c r="L163" s="950"/>
      <c r="M163" s="950"/>
      <c r="N163" s="950"/>
      <c r="O163" s="950"/>
      <c r="P163" s="950"/>
      <c r="Q163" s="950"/>
      <c r="R163" s="950"/>
      <c r="S163" s="950"/>
      <c r="T163" s="950"/>
      <c r="U163" s="950"/>
      <c r="V163" s="950"/>
    </row>
    <row r="165" spans="1:22" ht="19.8" customHeight="1" x14ac:dyDescent="0.3">
      <c r="A165" s="1097" t="s">
        <v>1110</v>
      </c>
      <c r="B165" s="950"/>
      <c r="C165" s="950"/>
      <c r="D165" s="950"/>
      <c r="E165" s="950"/>
      <c r="F165" s="950"/>
      <c r="G165" s="950"/>
      <c r="H165" s="997" t="s">
        <v>1059</v>
      </c>
      <c r="I165" s="950"/>
      <c r="J165" s="950"/>
      <c r="K165" s="950"/>
      <c r="L165" s="950"/>
      <c r="M165" s="950"/>
      <c r="N165" s="950"/>
      <c r="O165" s="950"/>
      <c r="P165" s="950"/>
      <c r="Q165" s="950"/>
      <c r="R165" s="950"/>
      <c r="S165" s="950"/>
      <c r="T165" s="950"/>
      <c r="U165" s="950"/>
      <c r="V165" s="950"/>
    </row>
    <row r="166" spans="1:22" ht="19.8" customHeight="1" x14ac:dyDescent="0.3">
      <c r="A166" s="950"/>
      <c r="B166" s="950"/>
      <c r="C166" s="950"/>
      <c r="D166" s="950"/>
      <c r="E166" s="950"/>
      <c r="F166" s="950"/>
      <c r="G166" s="950"/>
      <c r="H166" s="950"/>
      <c r="I166" s="950"/>
      <c r="J166" s="950"/>
      <c r="K166" s="950"/>
      <c r="L166" s="950"/>
      <c r="M166" s="950"/>
      <c r="N166" s="950"/>
      <c r="O166" s="950"/>
      <c r="P166" s="950"/>
      <c r="Q166" s="950"/>
      <c r="R166" s="950"/>
      <c r="S166" s="950"/>
      <c r="T166" s="950"/>
      <c r="U166" s="950"/>
      <c r="V166" s="950"/>
    </row>
    <row r="167" spans="1:22" ht="19.8" customHeight="1" x14ac:dyDescent="0.3">
      <c r="A167" s="950"/>
      <c r="B167" s="950"/>
      <c r="C167" s="950"/>
      <c r="D167" s="950"/>
      <c r="E167" s="950"/>
      <c r="F167" s="950"/>
      <c r="G167" s="950"/>
      <c r="H167" s="1027"/>
      <c r="I167" s="950"/>
      <c r="J167" s="950"/>
      <c r="K167" s="950"/>
      <c r="L167" s="950"/>
      <c r="M167" s="950"/>
      <c r="N167" s="950"/>
      <c r="O167" s="950"/>
      <c r="P167" s="950"/>
      <c r="Q167" s="950"/>
      <c r="R167" s="950"/>
      <c r="S167" s="950"/>
      <c r="T167" s="950"/>
      <c r="U167" s="950"/>
      <c r="V167" s="950"/>
    </row>
    <row r="168" spans="1:22" ht="19.8" customHeight="1" x14ac:dyDescent="0.3">
      <c r="A168" s="950"/>
      <c r="B168" s="950"/>
      <c r="C168" s="950"/>
      <c r="D168" s="950"/>
      <c r="E168" s="950"/>
      <c r="F168" s="950"/>
      <c r="G168" s="950"/>
      <c r="H168" s="950"/>
      <c r="I168" s="950"/>
      <c r="J168" s="950"/>
      <c r="K168" s="950"/>
      <c r="L168" s="950"/>
      <c r="M168" s="950"/>
      <c r="N168" s="950"/>
      <c r="O168" s="950"/>
      <c r="P168" s="950"/>
      <c r="Q168" s="950"/>
      <c r="R168" s="950"/>
      <c r="S168" s="950"/>
      <c r="T168" s="950"/>
      <c r="U168" s="950"/>
      <c r="V168" s="950"/>
    </row>
    <row r="169" spans="1:22" ht="19.8" customHeight="1" x14ac:dyDescent="0.3">
      <c r="A169" s="950"/>
      <c r="B169" s="950"/>
      <c r="C169" s="950"/>
      <c r="D169" s="950"/>
      <c r="E169" s="950"/>
      <c r="F169" s="950"/>
      <c r="G169" s="950"/>
      <c r="H169" s="950"/>
      <c r="I169" s="950"/>
      <c r="J169" s="950"/>
      <c r="K169" s="950"/>
      <c r="L169" s="950"/>
      <c r="M169" s="950"/>
      <c r="N169" s="950"/>
      <c r="O169" s="950"/>
      <c r="P169" s="950"/>
      <c r="Q169" s="950"/>
      <c r="R169" s="950"/>
      <c r="S169" s="950"/>
      <c r="T169" s="950"/>
      <c r="U169" s="950"/>
      <c r="V169" s="950"/>
    </row>
    <row r="170" spans="1:22" ht="19.8" customHeight="1" x14ac:dyDescent="0.3">
      <c r="A170" s="950"/>
      <c r="B170" s="950"/>
      <c r="C170" s="950"/>
      <c r="D170" s="950"/>
      <c r="E170" s="950"/>
      <c r="F170" s="950"/>
      <c r="G170" s="950"/>
      <c r="H170" s="950"/>
      <c r="I170" s="950"/>
      <c r="J170" s="950"/>
      <c r="K170" s="950"/>
      <c r="L170" s="950"/>
      <c r="M170" s="950"/>
      <c r="N170" s="950"/>
      <c r="O170" s="950"/>
      <c r="P170" s="950"/>
      <c r="Q170" s="950"/>
      <c r="R170" s="950"/>
      <c r="S170" s="950"/>
      <c r="T170" s="950"/>
      <c r="U170" s="950"/>
      <c r="V170" s="950"/>
    </row>
    <row r="171" spans="1:22" ht="19.8" customHeight="1" x14ac:dyDescent="0.3">
      <c r="A171" s="950"/>
      <c r="B171" s="950"/>
      <c r="C171" s="950"/>
      <c r="D171" s="950"/>
      <c r="E171" s="950"/>
      <c r="F171" s="950"/>
      <c r="G171" s="950"/>
      <c r="H171" s="950"/>
      <c r="I171" s="950"/>
      <c r="J171" s="950"/>
      <c r="K171" s="950"/>
      <c r="L171" s="950"/>
      <c r="M171" s="950"/>
      <c r="N171" s="950"/>
      <c r="O171" s="950"/>
      <c r="P171" s="950"/>
      <c r="Q171" s="950"/>
      <c r="R171" s="950"/>
      <c r="S171" s="950"/>
      <c r="T171" s="950"/>
      <c r="U171" s="950"/>
      <c r="V171" s="950"/>
    </row>
    <row r="172" spans="1:22" ht="19.8" customHeight="1" x14ac:dyDescent="0.3">
      <c r="A172" s="950"/>
      <c r="B172" s="950"/>
      <c r="C172" s="950"/>
      <c r="D172" s="950"/>
      <c r="E172" s="950"/>
      <c r="F172" s="950"/>
      <c r="G172" s="950"/>
      <c r="H172" s="950"/>
      <c r="I172" s="950"/>
      <c r="J172" s="950"/>
      <c r="K172" s="950"/>
      <c r="L172" s="950"/>
      <c r="M172" s="950"/>
      <c r="N172" s="950"/>
      <c r="O172" s="950"/>
      <c r="P172" s="950"/>
      <c r="Q172" s="950"/>
      <c r="R172" s="950"/>
      <c r="S172" s="950"/>
      <c r="T172" s="950"/>
      <c r="U172" s="950"/>
      <c r="V172" s="950"/>
    </row>
    <row r="173" spans="1:22" ht="19.8" customHeight="1" x14ac:dyDescent="0.3">
      <c r="A173" s="950"/>
      <c r="B173" s="950"/>
      <c r="C173" s="950"/>
      <c r="D173" s="950"/>
      <c r="E173" s="950"/>
      <c r="F173" s="950"/>
      <c r="G173" s="950"/>
      <c r="H173" s="950"/>
      <c r="I173" s="950"/>
      <c r="J173" s="950"/>
      <c r="K173" s="950"/>
      <c r="L173" s="950"/>
      <c r="M173" s="950"/>
      <c r="N173" s="950"/>
      <c r="O173" s="950"/>
      <c r="P173" s="950"/>
      <c r="Q173" s="950"/>
      <c r="R173" s="950"/>
      <c r="S173" s="950"/>
      <c r="T173" s="950"/>
      <c r="U173" s="950"/>
      <c r="V173" s="950"/>
    </row>
    <row r="174" spans="1:22" ht="19.8" customHeight="1" x14ac:dyDescent="0.3">
      <c r="A174" s="950"/>
      <c r="B174" s="950"/>
      <c r="C174" s="950"/>
      <c r="D174" s="950"/>
      <c r="E174" s="950"/>
      <c r="F174" s="950"/>
      <c r="G174" s="950"/>
      <c r="H174" s="950"/>
      <c r="I174" s="950"/>
      <c r="J174" s="950"/>
      <c r="K174" s="950"/>
      <c r="L174" s="950"/>
      <c r="M174" s="950"/>
      <c r="N174" s="950"/>
      <c r="O174" s="950"/>
      <c r="P174" s="950"/>
      <c r="Q174" s="950"/>
      <c r="R174" s="950"/>
      <c r="S174" s="950"/>
      <c r="T174" s="950"/>
      <c r="U174" s="950"/>
      <c r="V174" s="950"/>
    </row>
    <row r="175" spans="1:22" ht="19.8" customHeight="1" x14ac:dyDescent="0.3">
      <c r="A175" s="950"/>
      <c r="B175" s="950"/>
      <c r="C175" s="950"/>
      <c r="D175" s="950"/>
      <c r="E175" s="950"/>
      <c r="F175" s="950"/>
      <c r="G175" s="950"/>
      <c r="H175" s="950"/>
      <c r="I175" s="950"/>
      <c r="J175" s="950"/>
      <c r="K175" s="950"/>
      <c r="L175" s="950"/>
      <c r="M175" s="950"/>
      <c r="N175" s="950"/>
      <c r="O175" s="950"/>
      <c r="P175" s="950"/>
      <c r="Q175" s="950"/>
      <c r="R175" s="950"/>
      <c r="S175" s="950"/>
      <c r="T175" s="950"/>
      <c r="U175" s="950"/>
      <c r="V175" s="950"/>
    </row>
    <row r="176" spans="1:22" ht="19.8" customHeight="1" x14ac:dyDescent="0.3">
      <c r="A176" s="950"/>
      <c r="B176" s="950"/>
      <c r="C176" s="950"/>
      <c r="D176" s="950"/>
      <c r="E176" s="950"/>
      <c r="F176" s="950"/>
      <c r="G176" s="950"/>
      <c r="H176" s="950"/>
      <c r="I176" s="950"/>
      <c r="J176" s="950"/>
      <c r="K176" s="950"/>
      <c r="L176" s="950"/>
      <c r="M176" s="950"/>
      <c r="N176" s="950"/>
      <c r="O176" s="950"/>
      <c r="P176" s="950"/>
      <c r="Q176" s="950"/>
      <c r="R176" s="950"/>
      <c r="S176" s="950"/>
      <c r="T176" s="950"/>
      <c r="U176" s="950"/>
      <c r="V176" s="950"/>
    </row>
    <row r="177" spans="1:22" ht="19.8" customHeight="1" x14ac:dyDescent="0.3">
      <c r="A177" s="950"/>
      <c r="B177" s="950"/>
      <c r="C177" s="950"/>
      <c r="D177" s="950"/>
      <c r="E177" s="950"/>
      <c r="F177" s="950"/>
      <c r="G177" s="950"/>
      <c r="H177" s="950"/>
      <c r="I177" s="950"/>
      <c r="J177" s="950"/>
      <c r="K177" s="950"/>
      <c r="L177" s="950"/>
      <c r="M177" s="950"/>
      <c r="N177" s="950"/>
      <c r="O177" s="950"/>
      <c r="P177" s="950"/>
      <c r="Q177" s="950"/>
      <c r="R177" s="950"/>
      <c r="S177" s="950"/>
      <c r="T177" s="950"/>
      <c r="U177" s="950"/>
      <c r="V177" s="950"/>
    </row>
    <row r="178" spans="1:22" ht="19.8" customHeight="1" x14ac:dyDescent="0.3">
      <c r="A178" s="950"/>
      <c r="B178" s="950"/>
      <c r="C178" s="950"/>
      <c r="D178" s="950"/>
      <c r="E178" s="950"/>
      <c r="F178" s="950"/>
      <c r="G178" s="950"/>
      <c r="H178" s="950"/>
      <c r="I178" s="950"/>
      <c r="J178" s="950"/>
      <c r="K178" s="950"/>
      <c r="L178" s="950"/>
      <c r="M178" s="950"/>
      <c r="N178" s="950"/>
      <c r="O178" s="950"/>
      <c r="P178" s="950"/>
      <c r="Q178" s="950"/>
      <c r="R178" s="950"/>
      <c r="S178" s="950"/>
      <c r="T178" s="950"/>
      <c r="U178" s="950"/>
      <c r="V178" s="950"/>
    </row>
    <row r="179" spans="1:22" ht="19.8" customHeight="1" x14ac:dyDescent="0.3">
      <c r="A179" s="950"/>
      <c r="B179" s="950"/>
      <c r="C179" s="950"/>
      <c r="D179" s="950"/>
      <c r="E179" s="950"/>
      <c r="F179" s="950"/>
      <c r="G179" s="950"/>
      <c r="H179" s="950"/>
      <c r="I179" s="950"/>
      <c r="J179" s="950"/>
      <c r="K179" s="950"/>
      <c r="L179" s="950"/>
      <c r="M179" s="950"/>
      <c r="N179" s="950"/>
      <c r="O179" s="950"/>
      <c r="P179" s="950"/>
      <c r="Q179" s="950"/>
      <c r="R179" s="950"/>
      <c r="S179" s="950"/>
      <c r="T179" s="950"/>
      <c r="U179" s="950"/>
      <c r="V179" s="950"/>
    </row>
    <row r="180" spans="1:22" ht="19.8" customHeight="1" x14ac:dyDescent="0.3">
      <c r="A180" s="950"/>
      <c r="B180" s="950"/>
      <c r="C180" s="950"/>
      <c r="D180" s="950"/>
      <c r="E180" s="950"/>
      <c r="F180" s="950"/>
      <c r="G180" s="950"/>
      <c r="H180" s="950"/>
      <c r="I180" s="950"/>
      <c r="J180" s="950"/>
      <c r="K180" s="950"/>
      <c r="L180" s="950"/>
      <c r="M180" s="950"/>
      <c r="N180" s="950"/>
      <c r="O180" s="950"/>
      <c r="P180" s="950"/>
      <c r="Q180" s="950"/>
      <c r="R180" s="950"/>
      <c r="S180" s="950"/>
      <c r="T180" s="950"/>
      <c r="U180" s="950"/>
      <c r="V180" s="950"/>
    </row>
    <row r="181" spans="1:22" ht="19.8" customHeight="1" x14ac:dyDescent="0.3">
      <c r="A181" s="950"/>
      <c r="B181" s="950"/>
      <c r="C181" s="950"/>
      <c r="D181" s="950"/>
      <c r="E181" s="950"/>
      <c r="F181" s="950"/>
      <c r="G181" s="950"/>
      <c r="H181" s="950"/>
      <c r="I181" s="950"/>
      <c r="J181" s="950"/>
      <c r="K181" s="950"/>
      <c r="L181" s="950"/>
      <c r="M181" s="950"/>
      <c r="N181" s="950"/>
      <c r="O181" s="950"/>
      <c r="P181" s="950"/>
      <c r="Q181" s="950"/>
      <c r="R181" s="950"/>
      <c r="S181" s="950"/>
      <c r="T181" s="950"/>
      <c r="U181" s="950"/>
      <c r="V181" s="950"/>
    </row>
    <row r="182" spans="1:22" ht="19.8" customHeight="1" x14ac:dyDescent="0.3">
      <c r="A182" s="950"/>
      <c r="B182" s="950"/>
      <c r="C182" s="950"/>
      <c r="D182" s="950"/>
      <c r="E182" s="950"/>
      <c r="F182" s="950"/>
      <c r="G182" s="950"/>
      <c r="H182" s="950"/>
      <c r="I182" s="950"/>
      <c r="J182" s="950"/>
      <c r="K182" s="950"/>
      <c r="L182" s="950"/>
      <c r="M182" s="950"/>
      <c r="N182" s="950"/>
      <c r="O182" s="950"/>
      <c r="P182" s="950"/>
      <c r="Q182" s="950"/>
      <c r="R182" s="950"/>
      <c r="S182" s="950"/>
      <c r="T182" s="950"/>
      <c r="U182" s="950"/>
      <c r="V182" s="950"/>
    </row>
    <row r="183" spans="1:22" ht="19.8" customHeight="1" x14ac:dyDescent="0.3">
      <c r="A183" s="950"/>
      <c r="B183" s="950"/>
      <c r="C183" s="950"/>
      <c r="D183" s="950"/>
      <c r="E183" s="950"/>
      <c r="F183" s="950"/>
      <c r="G183" s="950"/>
      <c r="H183" s="950"/>
      <c r="I183" s="950"/>
      <c r="J183" s="950"/>
      <c r="K183" s="950"/>
      <c r="L183" s="950"/>
      <c r="M183" s="950"/>
      <c r="N183" s="950"/>
      <c r="O183" s="950"/>
      <c r="P183" s="950"/>
      <c r="Q183" s="950"/>
      <c r="R183" s="950"/>
      <c r="S183" s="950"/>
      <c r="T183" s="950"/>
      <c r="U183" s="950"/>
      <c r="V183" s="950"/>
    </row>
    <row r="185" spans="1:22" ht="28.8" customHeight="1" x14ac:dyDescent="0.3">
      <c r="A185" s="1097" t="s">
        <v>1111</v>
      </c>
      <c r="B185" s="950"/>
      <c r="C185" s="950"/>
      <c r="D185" s="950"/>
      <c r="E185" s="950"/>
      <c r="F185" s="950"/>
      <c r="G185" s="950"/>
      <c r="H185" s="950"/>
      <c r="I185" s="997" t="s">
        <v>1061</v>
      </c>
      <c r="J185" s="950"/>
      <c r="K185" s="950"/>
      <c r="L185" s="950"/>
      <c r="M185" s="950"/>
      <c r="N185" s="950"/>
      <c r="O185" s="950"/>
      <c r="P185" s="950"/>
      <c r="Q185" s="950"/>
      <c r="R185" s="950"/>
      <c r="S185" s="950"/>
      <c r="T185" s="950"/>
      <c r="U185" s="950"/>
      <c r="V185" s="950"/>
    </row>
    <row r="186" spans="1:22" ht="24" customHeight="1" x14ac:dyDescent="0.3">
      <c r="A186" s="950"/>
      <c r="B186" s="950"/>
      <c r="C186" s="950"/>
      <c r="D186" s="950"/>
      <c r="E186" s="950"/>
      <c r="F186" s="950"/>
      <c r="G186" s="950"/>
      <c r="H186" s="950"/>
      <c r="I186" s="950"/>
      <c r="J186" s="950"/>
      <c r="K186" s="950"/>
      <c r="L186" s="950"/>
      <c r="M186" s="950"/>
      <c r="N186" s="950"/>
      <c r="O186" s="950"/>
      <c r="P186" s="950"/>
      <c r="Q186" s="950"/>
      <c r="R186" s="950"/>
      <c r="S186" s="950"/>
      <c r="T186" s="950"/>
      <c r="U186" s="950"/>
      <c r="V186" s="950"/>
    </row>
    <row r="187" spans="1:22" x14ac:dyDescent="0.3">
      <c r="A187" s="950"/>
      <c r="B187" s="950"/>
      <c r="C187" s="950"/>
      <c r="D187" s="950"/>
      <c r="E187" s="950"/>
      <c r="F187" s="950"/>
      <c r="G187" s="950"/>
      <c r="H187" s="950"/>
      <c r="I187" s="950"/>
      <c r="J187" s="950"/>
      <c r="K187" s="950"/>
      <c r="L187" s="950"/>
      <c r="M187" s="950"/>
      <c r="N187" s="950"/>
      <c r="O187" s="950"/>
      <c r="P187" s="950"/>
      <c r="Q187" s="950"/>
      <c r="R187" s="950"/>
      <c r="S187" s="950"/>
      <c r="T187" s="950"/>
      <c r="U187" s="950"/>
      <c r="V187" s="950"/>
    </row>
    <row r="188" spans="1:22" x14ac:dyDescent="0.3">
      <c r="A188" s="950"/>
      <c r="B188" s="950"/>
      <c r="C188" s="950"/>
      <c r="D188" s="950"/>
      <c r="E188" s="950"/>
      <c r="F188" s="950"/>
      <c r="G188" s="950"/>
      <c r="H188" s="950"/>
      <c r="I188" s="950"/>
      <c r="J188" s="950"/>
      <c r="K188" s="950"/>
      <c r="L188" s="950"/>
      <c r="M188" s="950"/>
      <c r="N188" s="950"/>
      <c r="O188" s="950"/>
      <c r="P188" s="950"/>
      <c r="Q188" s="950"/>
      <c r="R188" s="950"/>
      <c r="S188" s="950"/>
      <c r="T188" s="950"/>
      <c r="U188" s="950"/>
      <c r="V188" s="950"/>
    </row>
    <row r="189" spans="1:22" x14ac:dyDescent="0.3">
      <c r="A189" s="950"/>
      <c r="B189" s="950"/>
      <c r="C189" s="950"/>
      <c r="D189" s="950"/>
      <c r="E189" s="950"/>
      <c r="F189" s="950"/>
      <c r="G189" s="950"/>
      <c r="H189" s="950"/>
      <c r="I189" s="950"/>
      <c r="J189" s="950"/>
      <c r="K189" s="950"/>
      <c r="L189" s="950"/>
      <c r="M189" s="950"/>
      <c r="N189" s="950"/>
      <c r="O189" s="950"/>
      <c r="P189" s="950"/>
      <c r="Q189" s="950"/>
      <c r="R189" s="950"/>
      <c r="S189" s="950"/>
      <c r="T189" s="950"/>
      <c r="U189" s="950"/>
      <c r="V189" s="950"/>
    </row>
    <row r="190" spans="1:22" x14ac:dyDescent="0.3">
      <c r="A190" s="950"/>
      <c r="B190" s="950"/>
      <c r="C190" s="950"/>
      <c r="D190" s="950"/>
      <c r="E190" s="950"/>
      <c r="F190" s="950"/>
      <c r="G190" s="950"/>
      <c r="H190" s="950"/>
      <c r="I190" s="950"/>
      <c r="J190" s="950"/>
      <c r="K190" s="950"/>
      <c r="L190" s="950"/>
      <c r="M190" s="950"/>
      <c r="N190" s="950"/>
      <c r="O190" s="950"/>
      <c r="P190" s="950"/>
      <c r="Q190" s="950"/>
      <c r="R190" s="950"/>
      <c r="S190" s="950"/>
      <c r="T190" s="950"/>
      <c r="U190" s="950"/>
      <c r="V190" s="950"/>
    </row>
    <row r="191" spans="1:22" x14ac:dyDescent="0.3">
      <c r="A191" s="950"/>
      <c r="B191" s="950"/>
      <c r="C191" s="950"/>
      <c r="D191" s="950"/>
      <c r="E191" s="950"/>
      <c r="F191" s="950"/>
      <c r="G191" s="950"/>
      <c r="H191" s="950"/>
      <c r="I191" s="950"/>
      <c r="J191" s="950"/>
      <c r="K191" s="950"/>
      <c r="L191" s="950"/>
      <c r="M191" s="950"/>
      <c r="N191" s="950"/>
      <c r="O191" s="950"/>
      <c r="P191" s="950"/>
      <c r="Q191" s="950"/>
      <c r="R191" s="950"/>
      <c r="S191" s="950"/>
      <c r="T191" s="950"/>
      <c r="U191" s="950"/>
      <c r="V191" s="950"/>
    </row>
    <row r="192" spans="1:22" x14ac:dyDescent="0.3">
      <c r="A192" s="950"/>
      <c r="B192" s="950"/>
      <c r="C192" s="950"/>
      <c r="D192" s="950"/>
      <c r="E192" s="950"/>
      <c r="F192" s="950"/>
      <c r="G192" s="950"/>
      <c r="H192" s="950"/>
      <c r="I192" s="950"/>
      <c r="J192" s="950"/>
      <c r="K192" s="950"/>
      <c r="L192" s="950"/>
      <c r="M192" s="950"/>
      <c r="N192" s="950"/>
      <c r="O192" s="950"/>
      <c r="P192" s="950"/>
      <c r="Q192" s="950"/>
      <c r="R192" s="950"/>
      <c r="S192" s="950"/>
      <c r="T192" s="950"/>
      <c r="U192" s="950"/>
      <c r="V192" s="950"/>
    </row>
    <row r="193" spans="1:22" x14ac:dyDescent="0.3">
      <c r="A193" s="950"/>
      <c r="B193" s="950"/>
      <c r="C193" s="950"/>
      <c r="D193" s="950"/>
      <c r="E193" s="950"/>
      <c r="F193" s="950"/>
      <c r="G193" s="950"/>
      <c r="H193" s="950"/>
      <c r="I193" s="950"/>
      <c r="J193" s="950"/>
      <c r="K193" s="950"/>
      <c r="L193" s="950"/>
      <c r="M193" s="950"/>
      <c r="N193" s="950"/>
      <c r="O193" s="950"/>
      <c r="P193" s="950"/>
      <c r="Q193" s="950"/>
      <c r="R193" s="950"/>
      <c r="S193" s="950"/>
      <c r="T193" s="950"/>
      <c r="U193" s="950"/>
      <c r="V193" s="950"/>
    </row>
    <row r="194" spans="1:22" x14ac:dyDescent="0.3">
      <c r="A194" s="950"/>
      <c r="B194" s="950"/>
      <c r="C194" s="950"/>
      <c r="D194" s="950"/>
      <c r="E194" s="950"/>
      <c r="F194" s="950"/>
      <c r="G194" s="950"/>
      <c r="H194" s="950"/>
      <c r="I194" s="950"/>
      <c r="J194" s="950"/>
      <c r="K194" s="950"/>
      <c r="L194" s="950"/>
      <c r="M194" s="950"/>
      <c r="N194" s="950"/>
      <c r="O194" s="950"/>
      <c r="P194" s="950"/>
      <c r="Q194" s="950"/>
      <c r="R194" s="950"/>
      <c r="S194" s="950"/>
      <c r="T194" s="950"/>
      <c r="U194" s="950"/>
      <c r="V194" s="950"/>
    </row>
    <row r="195" spans="1:22" x14ac:dyDescent="0.3">
      <c r="A195" s="950"/>
      <c r="B195" s="950"/>
      <c r="C195" s="950"/>
      <c r="D195" s="950"/>
      <c r="E195" s="950"/>
      <c r="F195" s="950"/>
      <c r="G195" s="950"/>
      <c r="H195" s="950"/>
      <c r="I195" s="950"/>
      <c r="J195" s="950"/>
      <c r="K195" s="950"/>
      <c r="L195" s="950"/>
      <c r="M195" s="950"/>
      <c r="N195" s="950"/>
      <c r="O195" s="950"/>
      <c r="P195" s="950"/>
      <c r="Q195" s="950"/>
      <c r="R195" s="950"/>
      <c r="S195" s="950"/>
      <c r="T195" s="950"/>
      <c r="U195" s="950"/>
      <c r="V195" s="950"/>
    </row>
    <row r="196" spans="1:22" x14ac:dyDescent="0.3">
      <c r="A196" s="950"/>
      <c r="B196" s="950"/>
      <c r="C196" s="950"/>
      <c r="D196" s="950"/>
      <c r="E196" s="950"/>
      <c r="F196" s="950"/>
      <c r="G196" s="950"/>
      <c r="H196" s="950"/>
      <c r="I196" s="950"/>
      <c r="J196" s="950"/>
      <c r="K196" s="950"/>
      <c r="L196" s="950"/>
      <c r="M196" s="950"/>
      <c r="N196" s="950"/>
      <c r="O196" s="950"/>
      <c r="P196" s="950"/>
      <c r="Q196" s="950"/>
      <c r="R196" s="950"/>
      <c r="S196" s="950"/>
      <c r="T196" s="950"/>
      <c r="U196" s="950"/>
      <c r="V196" s="950"/>
    </row>
    <row r="197" spans="1:22" x14ac:dyDescent="0.3">
      <c r="A197" s="950"/>
      <c r="B197" s="950"/>
      <c r="C197" s="950"/>
      <c r="D197" s="950"/>
      <c r="E197" s="950"/>
      <c r="F197" s="950"/>
      <c r="G197" s="950"/>
      <c r="H197" s="950"/>
      <c r="I197" s="950"/>
      <c r="J197" s="950"/>
      <c r="K197" s="950"/>
      <c r="L197" s="950"/>
      <c r="M197" s="950"/>
      <c r="N197" s="950"/>
      <c r="O197" s="950"/>
      <c r="P197" s="950"/>
      <c r="Q197" s="950"/>
      <c r="R197" s="950"/>
      <c r="S197" s="950"/>
      <c r="T197" s="950"/>
      <c r="U197" s="950"/>
      <c r="V197" s="950"/>
    </row>
    <row r="198" spans="1:22" x14ac:dyDescent="0.3">
      <c r="A198" s="950"/>
      <c r="B198" s="950"/>
      <c r="C198" s="950"/>
      <c r="D198" s="950"/>
      <c r="E198" s="950"/>
      <c r="F198" s="950"/>
      <c r="G198" s="950"/>
      <c r="H198" s="950"/>
      <c r="I198" s="950"/>
      <c r="J198" s="950"/>
      <c r="K198" s="950"/>
      <c r="L198" s="950"/>
      <c r="M198" s="950"/>
      <c r="N198" s="950"/>
      <c r="O198" s="950"/>
      <c r="P198" s="950"/>
      <c r="Q198" s="950"/>
      <c r="R198" s="950"/>
      <c r="S198" s="950"/>
      <c r="T198" s="950"/>
      <c r="U198" s="950"/>
      <c r="V198" s="950"/>
    </row>
    <row r="199" spans="1:22" x14ac:dyDescent="0.3">
      <c r="A199" s="950"/>
      <c r="B199" s="950"/>
      <c r="C199" s="950"/>
      <c r="D199" s="950"/>
      <c r="E199" s="950"/>
      <c r="F199" s="950"/>
      <c r="G199" s="950"/>
      <c r="H199" s="950"/>
      <c r="I199" s="950"/>
      <c r="J199" s="950"/>
      <c r="K199" s="950"/>
      <c r="L199" s="950"/>
      <c r="M199" s="950"/>
      <c r="N199" s="950"/>
      <c r="O199" s="950"/>
      <c r="P199" s="950"/>
      <c r="Q199" s="950"/>
      <c r="R199" s="950"/>
      <c r="S199" s="950"/>
      <c r="T199" s="950"/>
      <c r="U199" s="950"/>
      <c r="V199" s="950"/>
    </row>
    <row r="200" spans="1:22" x14ac:dyDescent="0.3">
      <c r="A200" s="950"/>
      <c r="B200" s="950"/>
      <c r="C200" s="950"/>
      <c r="D200" s="950"/>
      <c r="E200" s="950"/>
      <c r="F200" s="950"/>
      <c r="G200" s="950"/>
      <c r="H200" s="950"/>
      <c r="I200" s="950"/>
      <c r="J200" s="950"/>
      <c r="K200" s="950"/>
      <c r="L200" s="950"/>
      <c r="M200" s="950"/>
      <c r="N200" s="950"/>
      <c r="O200" s="950"/>
      <c r="P200" s="950"/>
      <c r="Q200" s="950"/>
      <c r="R200" s="950"/>
      <c r="S200" s="950"/>
      <c r="T200" s="950"/>
      <c r="U200" s="950"/>
      <c r="V200" s="950"/>
    </row>
    <row r="201" spans="1:22" x14ac:dyDescent="0.3">
      <c r="A201" s="950"/>
      <c r="B201" s="950"/>
      <c r="C201" s="950"/>
      <c r="D201" s="950"/>
      <c r="E201" s="950"/>
      <c r="F201" s="950"/>
      <c r="G201" s="950"/>
      <c r="H201" s="950"/>
      <c r="I201" s="950"/>
      <c r="J201" s="950"/>
      <c r="K201" s="950"/>
      <c r="L201" s="950"/>
      <c r="M201" s="950"/>
      <c r="N201" s="950"/>
      <c r="O201" s="950"/>
      <c r="P201" s="950"/>
      <c r="Q201" s="950"/>
      <c r="R201" s="950"/>
      <c r="S201" s="950"/>
      <c r="T201" s="950"/>
      <c r="U201" s="950"/>
      <c r="V201" s="950"/>
    </row>
    <row r="202" spans="1:22" x14ac:dyDescent="0.3">
      <c r="A202" s="950"/>
      <c r="B202" s="950"/>
      <c r="C202" s="950"/>
      <c r="D202" s="950"/>
      <c r="E202" s="950"/>
      <c r="F202" s="950"/>
      <c r="G202" s="950"/>
      <c r="H202" s="950"/>
      <c r="I202" s="950"/>
      <c r="J202" s="950"/>
      <c r="K202" s="950"/>
      <c r="L202" s="950"/>
      <c r="M202" s="950"/>
      <c r="N202" s="950"/>
      <c r="O202" s="950"/>
      <c r="P202" s="950"/>
      <c r="Q202" s="950"/>
      <c r="R202" s="950"/>
      <c r="S202" s="950"/>
      <c r="T202" s="950"/>
      <c r="U202" s="950"/>
      <c r="V202" s="950"/>
    </row>
    <row r="203" spans="1:22" x14ac:dyDescent="0.3">
      <c r="A203" s="950"/>
      <c r="B203" s="950"/>
      <c r="C203" s="950"/>
      <c r="D203" s="950"/>
      <c r="E203" s="950"/>
      <c r="F203" s="950"/>
      <c r="G203" s="950"/>
      <c r="H203" s="950"/>
      <c r="I203" s="950"/>
      <c r="J203" s="950"/>
      <c r="K203" s="950"/>
      <c r="L203" s="950"/>
      <c r="M203" s="950"/>
      <c r="N203" s="950"/>
      <c r="O203" s="950"/>
      <c r="P203" s="950"/>
      <c r="Q203" s="950"/>
      <c r="R203" s="950"/>
      <c r="S203" s="950"/>
      <c r="T203" s="950"/>
      <c r="U203" s="950"/>
      <c r="V203" s="950"/>
    </row>
    <row r="204" spans="1:22" x14ac:dyDescent="0.3">
      <c r="A204" s="950"/>
      <c r="B204" s="950"/>
      <c r="C204" s="950"/>
      <c r="D204" s="950"/>
      <c r="E204" s="950"/>
      <c r="F204" s="950"/>
      <c r="G204" s="950"/>
      <c r="H204" s="950"/>
      <c r="I204" s="950"/>
      <c r="J204" s="950"/>
      <c r="K204" s="950"/>
      <c r="L204" s="950"/>
      <c r="M204" s="950"/>
      <c r="N204" s="950"/>
      <c r="O204" s="950"/>
      <c r="P204" s="950"/>
      <c r="Q204" s="950"/>
      <c r="R204" s="950"/>
      <c r="S204" s="950"/>
      <c r="T204" s="950"/>
      <c r="U204" s="950"/>
      <c r="V204" s="950"/>
    </row>
    <row r="205" spans="1:22" x14ac:dyDescent="0.3">
      <c r="A205" s="950"/>
      <c r="B205" s="950"/>
      <c r="C205" s="950"/>
      <c r="D205" s="950"/>
      <c r="E205" s="950"/>
      <c r="F205" s="950"/>
      <c r="G205" s="950"/>
      <c r="H205" s="950"/>
      <c r="I205" s="950"/>
      <c r="J205" s="950"/>
      <c r="K205" s="950"/>
      <c r="L205" s="950"/>
      <c r="M205" s="950"/>
      <c r="N205" s="950"/>
      <c r="O205" s="950"/>
      <c r="P205" s="950"/>
      <c r="Q205" s="950"/>
      <c r="R205" s="950"/>
      <c r="S205" s="950"/>
      <c r="T205" s="950"/>
      <c r="U205" s="950"/>
      <c r="V205" s="950"/>
    </row>
    <row r="206" spans="1:22" x14ac:dyDescent="0.3">
      <c r="A206" s="950"/>
      <c r="B206" s="950"/>
      <c r="C206" s="950"/>
      <c r="D206" s="950"/>
      <c r="E206" s="950"/>
      <c r="F206" s="950"/>
      <c r="G206" s="950"/>
      <c r="H206" s="950"/>
      <c r="I206" s="950"/>
      <c r="J206" s="950"/>
      <c r="K206" s="950"/>
      <c r="L206" s="950"/>
      <c r="M206" s="950"/>
      <c r="N206" s="950"/>
      <c r="O206" s="950"/>
      <c r="P206" s="950"/>
      <c r="Q206" s="950"/>
      <c r="R206" s="950"/>
      <c r="S206" s="950"/>
      <c r="T206" s="950"/>
      <c r="U206" s="950"/>
      <c r="V206" s="950"/>
    </row>
    <row r="208" spans="1:22" x14ac:dyDescent="0.3">
      <c r="A208" s="1098" t="s">
        <v>1113</v>
      </c>
      <c r="B208" s="950"/>
      <c r="C208" s="950"/>
      <c r="D208" s="950"/>
      <c r="E208" s="950"/>
      <c r="F208" s="950"/>
      <c r="G208" s="950"/>
      <c r="H208" s="950"/>
      <c r="I208" s="950"/>
      <c r="J208" s="950"/>
      <c r="K208" s="950"/>
      <c r="L208" s="950"/>
      <c r="N208" s="1098" t="s">
        <v>1114</v>
      </c>
      <c r="O208" s="950"/>
      <c r="P208" s="950"/>
      <c r="Q208" s="950"/>
      <c r="R208" s="950"/>
      <c r="S208" s="950"/>
      <c r="T208" s="950"/>
      <c r="U208" s="950"/>
      <c r="V208" s="950"/>
    </row>
    <row r="209" spans="1:22" ht="14.4" customHeight="1" x14ac:dyDescent="0.3">
      <c r="A209" s="1107" t="s">
        <v>1084</v>
      </c>
      <c r="B209" s="1107"/>
      <c r="C209" s="1107"/>
      <c r="D209" s="1107"/>
      <c r="E209" s="1107"/>
      <c r="F209" s="1107"/>
      <c r="G209" s="1107"/>
      <c r="H209" s="1107"/>
      <c r="I209" s="1107"/>
      <c r="J209" s="1107"/>
      <c r="K209" s="1107"/>
      <c r="L209" s="1107"/>
      <c r="N209" s="1108" t="s">
        <v>1081</v>
      </c>
      <c r="O209" s="1108"/>
      <c r="P209" s="1108"/>
      <c r="Q209" s="1108"/>
      <c r="R209" s="1108"/>
      <c r="S209" s="1108"/>
      <c r="T209" s="1108"/>
      <c r="U209" s="1108"/>
      <c r="V209" s="1108"/>
    </row>
    <row r="210" spans="1:22" ht="15" thickBot="1" x14ac:dyDescent="0.35">
      <c r="A210" s="950"/>
      <c r="B210" s="950"/>
      <c r="C210" s="950"/>
      <c r="D210" s="950"/>
      <c r="E210" s="950"/>
      <c r="F210" s="950"/>
      <c r="G210" s="950"/>
      <c r="H210" s="950"/>
      <c r="I210" s="950"/>
      <c r="J210" s="950"/>
      <c r="K210" s="950"/>
      <c r="L210" s="950"/>
      <c r="N210" s="1029"/>
      <c r="O210" s="1029"/>
      <c r="P210" s="1029"/>
      <c r="Q210" s="1029"/>
      <c r="R210" s="1029"/>
      <c r="S210" s="1029"/>
      <c r="T210" s="950"/>
      <c r="U210" s="950"/>
      <c r="V210" s="950"/>
    </row>
    <row r="211" spans="1:22" ht="15" thickBot="1" x14ac:dyDescent="0.35">
      <c r="A211" s="1101" t="s">
        <v>1086</v>
      </c>
      <c r="B211" s="1102"/>
      <c r="C211" s="1102"/>
      <c r="D211" s="1102"/>
      <c r="E211" s="1102"/>
      <c r="F211" s="1102"/>
      <c r="G211" s="1102"/>
      <c r="H211" s="1102"/>
      <c r="I211" s="1102"/>
      <c r="J211" s="1102"/>
      <c r="K211" s="1102"/>
      <c r="L211" s="1103"/>
      <c r="N211" s="1104" t="s">
        <v>1066</v>
      </c>
      <c r="O211" s="1105"/>
      <c r="P211" s="1105"/>
      <c r="Q211" s="1105"/>
      <c r="R211" s="1105"/>
      <c r="S211" s="1105"/>
      <c r="T211" s="1105"/>
      <c r="U211" s="1105"/>
      <c r="V211" s="1106"/>
    </row>
    <row r="212" spans="1:22" x14ac:dyDescent="0.3">
      <c r="A212" s="950"/>
      <c r="B212" s="950"/>
      <c r="C212" s="950"/>
      <c r="D212" s="950"/>
      <c r="E212" s="950"/>
      <c r="F212" s="950"/>
      <c r="G212" s="950"/>
      <c r="H212" s="950"/>
      <c r="I212" s="950"/>
      <c r="J212" s="950"/>
      <c r="K212" s="950"/>
      <c r="L212" s="950"/>
      <c r="N212" s="950"/>
      <c r="O212" s="950"/>
      <c r="P212" s="950"/>
      <c r="Q212" s="950"/>
      <c r="R212" s="950"/>
      <c r="S212" s="950"/>
      <c r="T212" s="950"/>
      <c r="U212" s="950"/>
      <c r="V212" s="950"/>
    </row>
    <row r="213" spans="1:22" x14ac:dyDescent="0.3">
      <c r="A213" s="950"/>
      <c r="B213" s="950"/>
      <c r="C213" s="950"/>
      <c r="D213" s="950"/>
      <c r="E213" s="950"/>
      <c r="F213" s="950"/>
      <c r="G213" s="950"/>
      <c r="H213" s="950"/>
      <c r="I213" s="950"/>
      <c r="J213" s="950"/>
      <c r="K213" s="950"/>
      <c r="L213" s="950"/>
      <c r="N213" s="950"/>
      <c r="O213" s="950"/>
      <c r="P213" s="950"/>
      <c r="Q213" s="950"/>
      <c r="R213" s="950"/>
      <c r="S213" s="950"/>
      <c r="T213" s="950"/>
      <c r="U213" s="950"/>
      <c r="V213" s="950"/>
    </row>
    <row r="214" spans="1:22" x14ac:dyDescent="0.3">
      <c r="A214" s="950"/>
      <c r="B214" s="950"/>
      <c r="C214" s="950"/>
      <c r="D214" s="950"/>
      <c r="E214" s="950"/>
      <c r="F214" s="950"/>
      <c r="G214" s="950"/>
      <c r="H214" s="950"/>
      <c r="I214" s="950"/>
      <c r="J214" s="950"/>
      <c r="K214" s="950"/>
      <c r="L214" s="950"/>
      <c r="N214" s="950"/>
      <c r="O214" s="950"/>
      <c r="P214" s="950"/>
      <c r="Q214" s="950"/>
      <c r="R214" s="950"/>
      <c r="S214" s="950"/>
      <c r="T214" s="950"/>
      <c r="U214" s="950"/>
      <c r="V214" s="950"/>
    </row>
    <row r="215" spans="1:22" x14ac:dyDescent="0.3">
      <c r="A215" s="950"/>
      <c r="B215" s="950"/>
      <c r="C215" s="950"/>
      <c r="D215" s="950"/>
      <c r="E215" s="950"/>
      <c r="F215" s="950"/>
      <c r="G215" s="950"/>
      <c r="H215" s="950"/>
      <c r="I215" s="950"/>
      <c r="J215" s="950"/>
      <c r="K215" s="950"/>
      <c r="L215" s="950"/>
      <c r="N215" s="950"/>
      <c r="O215" s="950"/>
      <c r="P215" s="950"/>
      <c r="Q215" s="950"/>
      <c r="R215" s="950"/>
      <c r="S215" s="950"/>
      <c r="T215" s="950"/>
      <c r="U215" s="950"/>
      <c r="V215" s="950"/>
    </row>
    <row r="216" spans="1:22" x14ac:dyDescent="0.3">
      <c r="A216" s="950"/>
      <c r="B216" s="950"/>
      <c r="C216" s="950"/>
      <c r="D216" s="950"/>
      <c r="E216" s="950"/>
      <c r="F216" s="950"/>
      <c r="G216" s="950"/>
      <c r="H216" s="950"/>
      <c r="I216" s="950"/>
      <c r="J216" s="950"/>
      <c r="K216" s="950"/>
      <c r="L216" s="950"/>
      <c r="N216" s="950"/>
      <c r="O216" s="950"/>
      <c r="P216" s="950"/>
      <c r="Q216" s="950"/>
      <c r="R216" s="950"/>
      <c r="S216" s="950"/>
      <c r="T216" s="950"/>
      <c r="U216" s="950"/>
      <c r="V216" s="950"/>
    </row>
    <row r="217" spans="1:22" x14ac:dyDescent="0.3">
      <c r="A217" s="950"/>
      <c r="B217" s="950"/>
      <c r="C217" s="950"/>
      <c r="D217" s="950"/>
      <c r="E217" s="950"/>
      <c r="F217" s="950"/>
      <c r="G217" s="950"/>
      <c r="H217" s="950"/>
      <c r="I217" s="950"/>
      <c r="J217" s="950"/>
      <c r="K217" s="950"/>
      <c r="L217" s="950"/>
      <c r="N217" s="950"/>
      <c r="O217" s="950"/>
      <c r="P217" s="950"/>
      <c r="Q217" s="950"/>
      <c r="R217" s="950"/>
      <c r="S217" s="950"/>
      <c r="T217" s="950"/>
      <c r="U217" s="950"/>
      <c r="V217" s="950"/>
    </row>
    <row r="218" spans="1:22" x14ac:dyDescent="0.3">
      <c r="A218" s="950"/>
      <c r="B218" s="950"/>
      <c r="C218" s="950"/>
      <c r="D218" s="950"/>
      <c r="E218" s="950"/>
      <c r="F218" s="950"/>
      <c r="G218" s="950"/>
      <c r="H218" s="950"/>
      <c r="I218" s="950"/>
      <c r="J218" s="950"/>
      <c r="K218" s="950"/>
      <c r="L218" s="950"/>
      <c r="N218" s="950"/>
      <c r="O218" s="950"/>
      <c r="P218" s="950"/>
      <c r="Q218" s="950"/>
      <c r="R218" s="950"/>
      <c r="S218" s="950"/>
      <c r="T218" s="950"/>
      <c r="U218" s="950"/>
      <c r="V218" s="950"/>
    </row>
    <row r="219" spans="1:22" x14ac:dyDescent="0.3">
      <c r="A219" s="950"/>
      <c r="B219" s="950"/>
      <c r="C219" s="950"/>
      <c r="D219" s="950"/>
      <c r="E219" s="950"/>
      <c r="F219" s="950"/>
      <c r="G219" s="950"/>
      <c r="H219" s="950"/>
      <c r="I219" s="950"/>
      <c r="J219" s="950"/>
      <c r="K219" s="950"/>
      <c r="L219" s="950"/>
      <c r="N219" s="950"/>
      <c r="O219" s="950"/>
      <c r="P219" s="950"/>
      <c r="Q219" s="950"/>
      <c r="R219" s="950"/>
      <c r="S219" s="950"/>
      <c r="T219" s="950"/>
      <c r="U219" s="950"/>
      <c r="V219" s="950"/>
    </row>
    <row r="220" spans="1:22" x14ac:dyDescent="0.3">
      <c r="A220" s="950"/>
      <c r="B220" s="950"/>
      <c r="C220" s="950"/>
      <c r="D220" s="950"/>
      <c r="E220" s="950"/>
      <c r="F220" s="950"/>
      <c r="G220" s="950"/>
      <c r="H220" s="950"/>
      <c r="I220" s="950"/>
      <c r="J220" s="950"/>
      <c r="K220" s="950"/>
      <c r="L220" s="950"/>
      <c r="N220" s="950"/>
      <c r="O220" s="950"/>
      <c r="P220" s="950"/>
      <c r="Q220" s="950"/>
      <c r="R220" s="950"/>
      <c r="S220" s="950"/>
      <c r="T220" s="950"/>
      <c r="U220" s="950"/>
      <c r="V220" s="950"/>
    </row>
    <row r="221" spans="1:22" x14ac:dyDescent="0.3">
      <c r="A221" s="950"/>
      <c r="B221" s="950"/>
      <c r="C221" s="950"/>
      <c r="D221" s="950"/>
      <c r="E221" s="950"/>
      <c r="F221" s="950"/>
      <c r="G221" s="950"/>
      <c r="H221" s="950"/>
      <c r="I221" s="950"/>
      <c r="J221" s="950"/>
      <c r="K221" s="950"/>
      <c r="L221" s="950"/>
      <c r="N221" s="950"/>
      <c r="O221" s="950"/>
      <c r="P221" s="950"/>
      <c r="Q221" s="950"/>
      <c r="R221" s="950"/>
      <c r="S221" s="950"/>
      <c r="T221" s="950"/>
      <c r="U221" s="950"/>
      <c r="V221" s="950"/>
    </row>
    <row r="222" spans="1:22" x14ac:dyDescent="0.3">
      <c r="A222" s="950"/>
      <c r="B222" s="950"/>
      <c r="C222" s="950"/>
      <c r="D222" s="950"/>
      <c r="E222" s="950"/>
      <c r="F222" s="950"/>
      <c r="G222" s="950"/>
      <c r="H222" s="950"/>
      <c r="I222" s="950"/>
      <c r="J222" s="950"/>
      <c r="K222" s="950"/>
      <c r="L222" s="950"/>
      <c r="N222" s="950"/>
      <c r="O222" s="950"/>
      <c r="P222" s="950"/>
      <c r="Q222" s="950"/>
      <c r="R222" s="950"/>
      <c r="S222" s="950"/>
      <c r="T222" s="950"/>
      <c r="U222" s="950"/>
      <c r="V222" s="950"/>
    </row>
    <row r="223" spans="1:22" x14ac:dyDescent="0.3">
      <c r="A223" s="950"/>
      <c r="B223" s="950"/>
      <c r="C223" s="950"/>
      <c r="D223" s="950"/>
      <c r="E223" s="950"/>
      <c r="F223" s="950"/>
      <c r="G223" s="950"/>
      <c r="H223" s="950"/>
      <c r="I223" s="950"/>
      <c r="J223" s="950"/>
      <c r="K223" s="950"/>
      <c r="L223" s="950"/>
      <c r="N223" s="950"/>
      <c r="O223" s="950"/>
      <c r="P223" s="950"/>
      <c r="Q223" s="950"/>
      <c r="R223" s="950"/>
      <c r="S223" s="950"/>
      <c r="T223" s="950"/>
      <c r="U223" s="950"/>
      <c r="V223" s="950"/>
    </row>
    <row r="224" spans="1:22" x14ac:dyDescent="0.3">
      <c r="A224" s="950"/>
      <c r="B224" s="950"/>
      <c r="C224" s="950"/>
      <c r="D224" s="950"/>
      <c r="E224" s="950"/>
      <c r="F224" s="950"/>
      <c r="G224" s="950"/>
      <c r="H224" s="950"/>
      <c r="I224" s="950"/>
      <c r="J224" s="950"/>
      <c r="K224" s="950"/>
      <c r="L224" s="950"/>
      <c r="N224" s="950"/>
      <c r="O224" s="950"/>
      <c r="P224" s="950"/>
      <c r="Q224" s="950"/>
      <c r="R224" s="950"/>
      <c r="S224" s="950"/>
      <c r="T224" s="950"/>
      <c r="U224" s="950"/>
      <c r="V224" s="950"/>
    </row>
    <row r="225" spans="1:22" x14ac:dyDescent="0.3">
      <c r="A225" s="950"/>
      <c r="B225" s="950"/>
      <c r="C225" s="950"/>
      <c r="D225" s="950"/>
      <c r="E225" s="950"/>
      <c r="F225" s="950"/>
      <c r="G225" s="950"/>
      <c r="H225" s="950"/>
      <c r="I225" s="950"/>
      <c r="J225" s="950"/>
      <c r="K225" s="950"/>
      <c r="L225" s="950"/>
      <c r="N225" s="950"/>
      <c r="O225" s="950"/>
      <c r="P225" s="950"/>
      <c r="Q225" s="950"/>
      <c r="R225" s="950"/>
      <c r="S225" s="950"/>
      <c r="T225" s="950"/>
      <c r="U225" s="950"/>
      <c r="V225" s="950"/>
    </row>
    <row r="226" spans="1:22" x14ac:dyDescent="0.3">
      <c r="A226" s="950"/>
      <c r="B226" s="950"/>
      <c r="C226" s="950"/>
      <c r="D226" s="950"/>
      <c r="E226" s="950"/>
      <c r="F226" s="950"/>
      <c r="G226" s="950"/>
      <c r="H226" s="950"/>
      <c r="I226" s="950"/>
      <c r="J226" s="950"/>
      <c r="K226" s="950"/>
      <c r="L226" s="950"/>
      <c r="N226" s="950"/>
      <c r="O226" s="950"/>
      <c r="P226" s="950"/>
      <c r="Q226" s="950"/>
      <c r="R226" s="950"/>
      <c r="S226" s="950"/>
      <c r="T226" s="950"/>
      <c r="U226" s="950"/>
      <c r="V226" s="950"/>
    </row>
    <row r="227" spans="1:22" x14ac:dyDescent="0.3">
      <c r="A227" s="950"/>
      <c r="B227" s="950"/>
      <c r="C227" s="950"/>
      <c r="D227" s="950"/>
      <c r="E227" s="950"/>
      <c r="F227" s="950"/>
      <c r="G227" s="950"/>
      <c r="H227" s="950"/>
      <c r="I227" s="950"/>
      <c r="J227" s="950"/>
      <c r="K227" s="950"/>
      <c r="L227" s="950"/>
      <c r="N227" s="950"/>
      <c r="O227" s="950"/>
      <c r="P227" s="950"/>
      <c r="Q227" s="950"/>
      <c r="R227" s="950"/>
      <c r="S227" s="950"/>
      <c r="T227" s="950"/>
      <c r="U227" s="950"/>
      <c r="V227" s="950"/>
    </row>
    <row r="228" spans="1:22" x14ac:dyDescent="0.3">
      <c r="A228" s="950"/>
      <c r="B228" s="950"/>
      <c r="C228" s="950"/>
      <c r="D228" s="950"/>
      <c r="E228" s="950"/>
      <c r="F228" s="950"/>
      <c r="G228" s="950"/>
      <c r="H228" s="950"/>
      <c r="I228" s="950"/>
      <c r="J228" s="950"/>
      <c r="K228" s="950"/>
      <c r="L228" s="950"/>
      <c r="N228" s="950"/>
      <c r="O228" s="950"/>
      <c r="P228" s="950"/>
      <c r="Q228" s="950"/>
      <c r="R228" s="950"/>
      <c r="S228" s="950"/>
      <c r="T228" s="950"/>
      <c r="U228" s="950"/>
      <c r="V228" s="950"/>
    </row>
    <row r="229" spans="1:22" x14ac:dyDescent="0.3">
      <c r="A229" s="950"/>
      <c r="B229" s="950"/>
      <c r="C229" s="950"/>
      <c r="D229" s="950"/>
      <c r="E229" s="950"/>
      <c r="F229" s="950"/>
      <c r="G229" s="950"/>
      <c r="H229" s="950"/>
      <c r="I229" s="950"/>
      <c r="J229" s="950"/>
      <c r="K229" s="950"/>
      <c r="L229" s="950"/>
      <c r="N229" s="950"/>
      <c r="O229" s="950"/>
      <c r="P229" s="950"/>
      <c r="Q229" s="950"/>
      <c r="R229" s="950"/>
      <c r="S229" s="950"/>
      <c r="T229" s="950"/>
      <c r="U229" s="950"/>
      <c r="V229" s="950"/>
    </row>
    <row r="230" spans="1:22" x14ac:dyDescent="0.3">
      <c r="A230" s="950"/>
      <c r="B230" s="950"/>
      <c r="C230" s="950"/>
      <c r="D230" s="950"/>
      <c r="E230" s="950"/>
      <c r="F230" s="950"/>
      <c r="G230" s="950"/>
      <c r="H230" s="950"/>
      <c r="I230" s="950"/>
      <c r="J230" s="950"/>
      <c r="K230" s="950"/>
      <c r="L230" s="950"/>
      <c r="N230" s="950"/>
      <c r="O230" s="950"/>
      <c r="P230" s="950"/>
      <c r="Q230" s="950"/>
      <c r="R230" s="950"/>
      <c r="S230" s="950"/>
      <c r="T230" s="950"/>
      <c r="U230" s="950"/>
      <c r="V230" s="950"/>
    </row>
    <row r="231" spans="1:22" x14ac:dyDescent="0.3">
      <c r="A231" s="950"/>
      <c r="B231" s="950"/>
      <c r="C231" s="950"/>
      <c r="D231" s="950"/>
      <c r="E231" s="950"/>
      <c r="F231" s="950"/>
      <c r="G231" s="950"/>
      <c r="H231" s="950"/>
      <c r="I231" s="950"/>
      <c r="J231" s="950"/>
      <c r="K231" s="950"/>
      <c r="L231" s="950"/>
      <c r="N231" s="950"/>
      <c r="O231" s="950"/>
      <c r="P231" s="950"/>
      <c r="Q231" s="950"/>
      <c r="R231" s="950"/>
      <c r="S231" s="950"/>
      <c r="T231" s="950"/>
      <c r="U231" s="950"/>
      <c r="V231" s="950"/>
    </row>
    <row r="232" spans="1:22" x14ac:dyDescent="0.3">
      <c r="A232" s="950"/>
      <c r="B232" s="950"/>
      <c r="C232" s="950"/>
      <c r="D232" s="950"/>
      <c r="E232" s="950"/>
      <c r="F232" s="950"/>
      <c r="G232" s="950"/>
      <c r="H232" s="950"/>
      <c r="I232" s="950"/>
      <c r="J232" s="950"/>
      <c r="K232" s="950"/>
      <c r="L232" s="950"/>
      <c r="N232" s="950"/>
      <c r="O232" s="950"/>
      <c r="P232" s="950"/>
      <c r="Q232" s="950"/>
      <c r="R232" s="950"/>
      <c r="S232" s="950"/>
      <c r="T232" s="950"/>
      <c r="U232" s="950"/>
      <c r="V232" s="950"/>
    </row>
    <row r="233" spans="1:22" x14ac:dyDescent="0.3">
      <c r="A233" s="950"/>
      <c r="B233" s="950"/>
      <c r="C233" s="950"/>
      <c r="D233" s="950"/>
      <c r="E233" s="950"/>
      <c r="F233" s="950"/>
      <c r="G233" s="950"/>
      <c r="H233" s="950"/>
      <c r="I233" s="950"/>
      <c r="J233" s="950"/>
      <c r="K233" s="950"/>
      <c r="L233" s="950"/>
      <c r="N233" s="950"/>
      <c r="O233" s="950"/>
      <c r="P233" s="950"/>
      <c r="Q233" s="950"/>
      <c r="R233" s="950"/>
      <c r="S233" s="950"/>
      <c r="T233" s="950"/>
      <c r="U233" s="950"/>
      <c r="V233" s="950"/>
    </row>
    <row r="235" spans="1:22" x14ac:dyDescent="0.3">
      <c r="A235" s="1099" t="s">
        <v>1112</v>
      </c>
      <c r="B235" s="1065"/>
      <c r="C235" s="1065"/>
      <c r="D235" s="1065"/>
      <c r="E235" s="1065"/>
      <c r="F235" s="1065"/>
      <c r="G235" s="1065"/>
      <c r="H235" s="1065"/>
      <c r="I235" s="1065"/>
      <c r="J235" s="1065"/>
      <c r="K235" s="1065"/>
      <c r="L235" s="1065"/>
      <c r="M235" s="1065"/>
      <c r="N235" s="1065"/>
      <c r="O235" s="1065"/>
      <c r="P235" s="1065"/>
      <c r="Q235" s="1065"/>
      <c r="R235" s="1065"/>
      <c r="S235" s="1065"/>
      <c r="T235" s="1065"/>
      <c r="U235" s="1065"/>
      <c r="V235" s="1065"/>
    </row>
    <row r="236" spans="1:22" x14ac:dyDescent="0.3">
      <c r="A236" s="1065"/>
      <c r="B236" s="1065"/>
      <c r="C236" s="1065"/>
      <c r="D236" s="1065"/>
      <c r="E236" s="1065"/>
      <c r="F236" s="1065"/>
      <c r="G236" s="1066" t="s">
        <v>1063</v>
      </c>
      <c r="H236" s="1065"/>
      <c r="I236" s="1065"/>
      <c r="J236" s="1065"/>
      <c r="K236" s="1065"/>
      <c r="L236" s="1065"/>
      <c r="M236" s="1065"/>
      <c r="N236" s="1065"/>
      <c r="O236" s="1065"/>
      <c r="P236" s="1065"/>
      <c r="Q236" s="1065"/>
      <c r="R236" s="1065"/>
      <c r="S236" s="1065"/>
      <c r="T236" s="1065"/>
      <c r="U236" s="1065"/>
      <c r="V236" s="1065"/>
    </row>
    <row r="237" spans="1:22" x14ac:dyDescent="0.3">
      <c r="A237" s="1065"/>
      <c r="B237" s="1065"/>
      <c r="C237" s="1065"/>
      <c r="D237" s="1065"/>
      <c r="E237" s="1065"/>
      <c r="F237" s="1065"/>
      <c r="G237" s="1065"/>
      <c r="H237" s="1065"/>
      <c r="I237" s="1065"/>
      <c r="J237" s="1065"/>
      <c r="K237" s="1065"/>
      <c r="L237" s="1065"/>
      <c r="M237" s="1065"/>
      <c r="N237" s="1065"/>
      <c r="O237" s="1065"/>
      <c r="P237" s="1065"/>
      <c r="Q237" s="1065"/>
      <c r="R237" s="1065"/>
      <c r="S237" s="1065"/>
      <c r="T237" s="1065"/>
      <c r="U237" s="1065"/>
      <c r="V237" s="1065"/>
    </row>
    <row r="238" spans="1:22" x14ac:dyDescent="0.3">
      <c r="A238" s="1065"/>
      <c r="B238" s="1065"/>
      <c r="C238" s="1065"/>
      <c r="D238" s="1065"/>
      <c r="E238" s="1065"/>
      <c r="F238" s="1065"/>
      <c r="G238" s="1065"/>
      <c r="H238" s="1065"/>
      <c r="I238" s="1065"/>
      <c r="J238" s="1065"/>
      <c r="K238" s="1065"/>
      <c r="L238" s="1065"/>
      <c r="M238" s="1065"/>
      <c r="N238" s="1065"/>
      <c r="O238" s="1065"/>
      <c r="P238" s="1065"/>
      <c r="Q238" s="1065"/>
      <c r="R238" s="1065"/>
      <c r="S238" s="1065"/>
      <c r="T238" s="1065"/>
      <c r="U238" s="1065"/>
      <c r="V238" s="1065"/>
    </row>
    <row r="239" spans="1:22" x14ac:dyDescent="0.3">
      <c r="A239" s="1065"/>
      <c r="B239" s="1065"/>
      <c r="C239" s="1065"/>
      <c r="D239" s="1065"/>
      <c r="E239" s="1065"/>
      <c r="F239" s="1065"/>
      <c r="G239" s="1065"/>
      <c r="H239" s="1065"/>
      <c r="I239" s="1065"/>
      <c r="J239" s="1065"/>
      <c r="K239" s="1065"/>
      <c r="L239" s="1065"/>
      <c r="M239" s="1065"/>
      <c r="N239" s="1065"/>
      <c r="O239" s="1065"/>
      <c r="P239" s="1065"/>
      <c r="Q239" s="1065"/>
      <c r="R239" s="1065"/>
      <c r="S239" s="1065"/>
      <c r="T239" s="1065"/>
      <c r="U239" s="1065"/>
      <c r="V239" s="1065"/>
    </row>
    <row r="240" spans="1:22" x14ac:dyDescent="0.3">
      <c r="A240" s="1065"/>
      <c r="B240" s="1065"/>
      <c r="C240" s="1065"/>
      <c r="D240" s="1065"/>
      <c r="E240" s="1065"/>
      <c r="F240" s="1065"/>
      <c r="G240" s="1065"/>
      <c r="H240" s="1065"/>
      <c r="I240" s="1065"/>
      <c r="J240" s="1065"/>
      <c r="K240" s="1065"/>
      <c r="L240" s="1065"/>
      <c r="M240" s="1065"/>
      <c r="N240" s="1065"/>
      <c r="O240" s="1065"/>
      <c r="P240" s="1065"/>
      <c r="Q240" s="1065"/>
      <c r="R240" s="1065"/>
      <c r="S240" s="1065"/>
      <c r="T240" s="1065"/>
      <c r="U240" s="1065"/>
      <c r="V240" s="1065"/>
    </row>
    <row r="241" spans="1:22" x14ac:dyDescent="0.3">
      <c r="A241" s="1065"/>
      <c r="B241" s="1065"/>
      <c r="C241" s="1065"/>
      <c r="D241" s="1065"/>
      <c r="E241" s="1065"/>
      <c r="F241" s="1065"/>
      <c r="G241" s="1065"/>
      <c r="H241" s="1065"/>
      <c r="I241" s="1065"/>
      <c r="J241" s="1065"/>
      <c r="K241" s="1065"/>
      <c r="L241" s="1065"/>
      <c r="M241" s="1065"/>
      <c r="N241" s="1065"/>
      <c r="O241" s="1065"/>
      <c r="P241" s="1065"/>
      <c r="Q241" s="1065"/>
      <c r="R241" s="1065"/>
      <c r="S241" s="1065"/>
      <c r="T241" s="1065"/>
      <c r="U241" s="1065"/>
      <c r="V241" s="1065"/>
    </row>
    <row r="242" spans="1:22" x14ac:dyDescent="0.3">
      <c r="A242" s="1065"/>
      <c r="B242" s="1065"/>
      <c r="C242" s="1065"/>
      <c r="D242" s="1065"/>
      <c r="E242" s="1065"/>
      <c r="F242" s="1065"/>
      <c r="G242" s="1065"/>
      <c r="H242" s="1065"/>
      <c r="I242" s="1065"/>
      <c r="J242" s="1065"/>
      <c r="K242" s="1065"/>
      <c r="L242" s="1065"/>
      <c r="M242" s="1065"/>
      <c r="N242" s="1065"/>
      <c r="O242" s="1065"/>
      <c r="P242" s="1065"/>
      <c r="Q242" s="1065"/>
      <c r="R242" s="1065"/>
      <c r="S242" s="1065"/>
      <c r="T242" s="1065"/>
      <c r="U242" s="1065"/>
      <c r="V242" s="1065"/>
    </row>
    <row r="243" spans="1:22" x14ac:dyDescent="0.3">
      <c r="A243" s="1065"/>
      <c r="B243" s="1065"/>
      <c r="C243" s="1065"/>
      <c r="D243" s="1065"/>
      <c r="E243" s="1065"/>
      <c r="F243" s="1065"/>
      <c r="G243" s="1065"/>
      <c r="H243" s="1065"/>
      <c r="I243" s="1065"/>
      <c r="J243" s="1065"/>
      <c r="K243" s="1065"/>
      <c r="L243" s="1065"/>
      <c r="M243" s="1065"/>
      <c r="N243" s="1065"/>
      <c r="O243" s="1065"/>
      <c r="P243" s="1065"/>
      <c r="Q243" s="1065"/>
      <c r="R243" s="1065"/>
      <c r="S243" s="1065"/>
      <c r="T243" s="1065"/>
      <c r="U243" s="1065"/>
      <c r="V243" s="1065"/>
    </row>
    <row r="244" spans="1:22" x14ac:dyDescent="0.3">
      <c r="A244" s="1065"/>
      <c r="B244" s="1065"/>
      <c r="C244" s="1065"/>
      <c r="D244" s="1065"/>
      <c r="E244" s="1065"/>
      <c r="F244" s="1065"/>
      <c r="G244" s="1065"/>
      <c r="H244" s="1065"/>
      <c r="I244" s="1065"/>
      <c r="J244" s="1065"/>
      <c r="K244" s="1065"/>
      <c r="L244" s="1065"/>
      <c r="M244" s="1065"/>
      <c r="N244" s="1065"/>
      <c r="O244" s="1065"/>
      <c r="P244" s="1065"/>
      <c r="Q244" s="1065"/>
      <c r="R244" s="1065"/>
      <c r="S244" s="1065"/>
      <c r="T244" s="1065"/>
      <c r="U244" s="1065"/>
      <c r="V244" s="1065"/>
    </row>
    <row r="245" spans="1:22" x14ac:dyDescent="0.3">
      <c r="A245" s="1065"/>
      <c r="B245" s="1065"/>
      <c r="C245" s="1065"/>
      <c r="D245" s="1065"/>
      <c r="E245" s="1065"/>
      <c r="F245" s="1065"/>
      <c r="G245" s="1065"/>
      <c r="H245" s="1065"/>
      <c r="I245" s="1065"/>
      <c r="J245" s="1065"/>
      <c r="K245" s="1065"/>
      <c r="L245" s="1065"/>
      <c r="M245" s="1065"/>
      <c r="N245" s="1065"/>
      <c r="O245" s="1065"/>
      <c r="P245" s="1065"/>
      <c r="Q245" s="1065"/>
      <c r="R245" s="1065"/>
      <c r="S245" s="1065"/>
      <c r="T245" s="1065"/>
      <c r="U245" s="1065"/>
      <c r="V245" s="1065"/>
    </row>
    <row r="246" spans="1:22" x14ac:dyDescent="0.3">
      <c r="A246" s="1065"/>
      <c r="B246" s="1065"/>
      <c r="C246" s="1065"/>
      <c r="D246" s="1065"/>
      <c r="E246" s="1065"/>
      <c r="F246" s="1065"/>
      <c r="G246" s="1065"/>
      <c r="H246" s="1065"/>
      <c r="I246" s="1065"/>
      <c r="J246" s="1065"/>
      <c r="K246" s="1065"/>
      <c r="L246" s="1065"/>
      <c r="M246" s="1065"/>
      <c r="N246" s="1065"/>
      <c r="O246" s="1065"/>
      <c r="P246" s="1065"/>
      <c r="Q246" s="1065"/>
      <c r="R246" s="1065"/>
      <c r="S246" s="1065"/>
      <c r="T246" s="1065"/>
      <c r="U246" s="1065"/>
      <c r="V246" s="1065"/>
    </row>
    <row r="247" spans="1:22" x14ac:dyDescent="0.3">
      <c r="A247" s="1065"/>
      <c r="B247" s="1065"/>
      <c r="C247" s="1065"/>
      <c r="D247" s="1065"/>
      <c r="E247" s="1065"/>
      <c r="F247" s="1065"/>
      <c r="G247" s="1065"/>
      <c r="H247" s="1065"/>
      <c r="I247" s="1065"/>
      <c r="J247" s="1065"/>
      <c r="K247" s="1065"/>
      <c r="L247" s="1065"/>
      <c r="M247" s="1065"/>
      <c r="N247" s="1065"/>
      <c r="O247" s="1065"/>
      <c r="P247" s="1065"/>
      <c r="Q247" s="1065"/>
      <c r="R247" s="1065"/>
      <c r="S247" s="1065"/>
      <c r="T247" s="1065"/>
      <c r="U247" s="1065"/>
      <c r="V247" s="1065"/>
    </row>
    <row r="248" spans="1:22" x14ac:dyDescent="0.3">
      <c r="A248" s="1065"/>
      <c r="B248" s="1065"/>
      <c r="C248" s="1065"/>
      <c r="D248" s="1065"/>
      <c r="E248" s="1065"/>
      <c r="F248" s="1065"/>
      <c r="G248" s="1065"/>
      <c r="H248" s="1065"/>
      <c r="I248" s="1065"/>
      <c r="J248" s="1065"/>
      <c r="K248" s="1065"/>
      <c r="L248" s="1065"/>
      <c r="M248" s="1065"/>
      <c r="N248" s="1065"/>
      <c r="O248" s="1065"/>
      <c r="P248" s="1065"/>
      <c r="Q248" s="1065"/>
      <c r="R248" s="1065"/>
      <c r="S248" s="1065"/>
      <c r="T248" s="1065"/>
      <c r="U248" s="1065"/>
      <c r="V248" s="1065"/>
    </row>
    <row r="249" spans="1:22" x14ac:dyDescent="0.3">
      <c r="A249" s="1065"/>
      <c r="B249" s="1065"/>
      <c r="C249" s="1065"/>
      <c r="D249" s="1065"/>
      <c r="E249" s="1065"/>
      <c r="F249" s="1065"/>
      <c r="G249" s="1065"/>
      <c r="H249" s="1065"/>
      <c r="I249" s="1065"/>
      <c r="J249" s="1065"/>
      <c r="K249" s="1065"/>
      <c r="L249" s="1065"/>
      <c r="M249" s="1065"/>
      <c r="N249" s="1065"/>
      <c r="O249" s="1065"/>
      <c r="P249" s="1065"/>
      <c r="Q249" s="1065"/>
      <c r="R249" s="1065"/>
      <c r="S249" s="1065"/>
      <c r="T249" s="1065"/>
      <c r="U249" s="1065"/>
      <c r="V249" s="1065"/>
    </row>
    <row r="250" spans="1:22" x14ac:dyDescent="0.3">
      <c r="A250" s="1065"/>
      <c r="B250" s="1065"/>
      <c r="C250" s="1065"/>
      <c r="D250" s="1065"/>
      <c r="E250" s="1065"/>
      <c r="F250" s="1065"/>
      <c r="G250" s="1065"/>
      <c r="H250" s="1065"/>
      <c r="I250" s="1065"/>
      <c r="J250" s="1065"/>
      <c r="K250" s="1065"/>
      <c r="L250" s="1065"/>
      <c r="M250" s="1065"/>
      <c r="N250" s="1065"/>
      <c r="O250" s="1065"/>
      <c r="P250" s="1065"/>
      <c r="Q250" s="1065"/>
      <c r="R250" s="1065"/>
      <c r="S250" s="1065"/>
      <c r="T250" s="1065"/>
      <c r="U250" s="1065"/>
      <c r="V250" s="1065"/>
    </row>
    <row r="251" spans="1:22" x14ac:dyDescent="0.3">
      <c r="A251" s="1065"/>
      <c r="B251" s="1065"/>
      <c r="C251" s="1065"/>
      <c r="D251" s="1065"/>
      <c r="E251" s="1065"/>
      <c r="F251" s="1065"/>
      <c r="G251" s="1065"/>
      <c r="H251" s="1065"/>
      <c r="I251" s="1065"/>
      <c r="J251" s="1065"/>
      <c r="K251" s="1065"/>
      <c r="L251" s="1065"/>
      <c r="M251" s="1065"/>
      <c r="N251" s="1065"/>
      <c r="O251" s="1065"/>
      <c r="P251" s="1065"/>
      <c r="Q251" s="1065"/>
      <c r="R251" s="1065"/>
      <c r="S251" s="1065"/>
      <c r="T251" s="1065"/>
      <c r="U251" s="1065"/>
      <c r="V251" s="1065"/>
    </row>
    <row r="252" spans="1:22" x14ac:dyDescent="0.3">
      <c r="A252" s="1065"/>
      <c r="B252" s="1065"/>
      <c r="C252" s="1065"/>
      <c r="D252" s="1065"/>
      <c r="E252" s="1065"/>
      <c r="F252" s="1065"/>
      <c r="G252" s="1065"/>
      <c r="H252" s="1065"/>
      <c r="I252" s="1065"/>
      <c r="J252" s="1065"/>
      <c r="K252" s="1065"/>
      <c r="L252" s="1065"/>
      <c r="M252" s="1065"/>
      <c r="N252" s="1065"/>
      <c r="O252" s="1065"/>
      <c r="P252" s="1065"/>
      <c r="Q252" s="1065"/>
      <c r="R252" s="1065"/>
      <c r="S252" s="1065"/>
      <c r="T252" s="1065"/>
      <c r="U252" s="1065"/>
      <c r="V252" s="1065"/>
    </row>
    <row r="253" spans="1:22" x14ac:dyDescent="0.3">
      <c r="A253" s="1065"/>
      <c r="B253" s="1065"/>
      <c r="C253" s="1065"/>
      <c r="D253" s="1065"/>
      <c r="E253" s="1065"/>
      <c r="F253" s="1065"/>
      <c r="G253" s="1065"/>
      <c r="H253" s="1065"/>
      <c r="I253" s="1065"/>
      <c r="J253" s="1065"/>
      <c r="K253" s="1065"/>
      <c r="L253" s="1065"/>
      <c r="M253" s="1065"/>
      <c r="N253" s="1065"/>
      <c r="O253" s="1065"/>
      <c r="P253" s="1065"/>
      <c r="Q253" s="1065"/>
      <c r="R253" s="1065"/>
      <c r="S253" s="1065"/>
      <c r="T253" s="1065"/>
      <c r="U253" s="1065"/>
      <c r="V253" s="1065"/>
    </row>
    <row r="254" spans="1:22" x14ac:dyDescent="0.3">
      <c r="A254" s="1065"/>
      <c r="B254" s="1065"/>
      <c r="C254" s="1065"/>
      <c r="D254" s="1065"/>
      <c r="E254" s="1065"/>
      <c r="F254" s="1065"/>
      <c r="G254" s="1065"/>
      <c r="H254" s="1065"/>
      <c r="I254" s="1065"/>
      <c r="J254" s="1065"/>
      <c r="K254" s="1065"/>
      <c r="L254" s="1065"/>
      <c r="M254" s="1065"/>
      <c r="N254" s="1065"/>
      <c r="O254" s="1065"/>
      <c r="P254" s="1065"/>
      <c r="Q254" s="1065"/>
      <c r="R254" s="1065"/>
      <c r="S254" s="1065"/>
      <c r="T254" s="1065"/>
      <c r="U254" s="1065"/>
      <c r="V254" s="1065"/>
    </row>
    <row r="255" spans="1:22" x14ac:dyDescent="0.3">
      <c r="A255" s="1065"/>
      <c r="B255" s="1065"/>
      <c r="C255" s="1065"/>
      <c r="D255" s="1065"/>
      <c r="E255" s="1065"/>
      <c r="F255" s="1065"/>
      <c r="G255" s="1065"/>
      <c r="H255" s="1065"/>
      <c r="I255" s="1065"/>
      <c r="J255" s="1065"/>
      <c r="K255" s="1065"/>
      <c r="L255" s="1065"/>
      <c r="M255" s="1065"/>
      <c r="N255" s="1065"/>
      <c r="O255" s="1065"/>
      <c r="P255" s="1065"/>
      <c r="Q255" s="1065"/>
      <c r="R255" s="1065"/>
      <c r="S255" s="1065"/>
      <c r="T255" s="1065"/>
      <c r="U255" s="1065"/>
      <c r="V255" s="1065"/>
    </row>
  </sheetData>
  <mergeCells count="4">
    <mergeCell ref="A211:L211"/>
    <mergeCell ref="N211:V211"/>
    <mergeCell ref="A209:L209"/>
    <mergeCell ref="N209:V209"/>
  </mergeCells>
  <phoneticPr fontId="63" type="noConversion"/>
  <hyperlinks>
    <hyperlink ref="A25" location="'Tabl. 20-23'!A1" display="Tabl. 20-23" xr:uid="{86C0B163-9AA7-430E-8D5D-F21AD8A209FE}"/>
    <hyperlink ref="A44" location="'Tabl. 25-26'!A1" display="Tabl. 25-26" xr:uid="{C6C08CA9-5AB0-404F-B452-663A096D3D72}"/>
    <hyperlink ref="A77" location="'Tabl. 27'!A1" display="Tabl. 27" xr:uid="{0B89CBA1-DDD3-46E5-A018-9ADCC677E838}"/>
    <hyperlink ref="A104" location="'Tabl. 4.1'!A1" display="Tabl. 4.1" xr:uid="{BE6475F4-7C7F-454F-A0C4-4AEA83CB8A89}"/>
    <hyperlink ref="A140" location="'Tabl. 4.3'!A1" display="Tabl. 4.3" xr:uid="{CFC719C8-D807-4CDD-83B2-43DE85FC05B6}"/>
    <hyperlink ref="A165" location="'Tabl. 5.1'!A1" display="Tabl. 5.1" xr:uid="{CFEEE561-5EB6-4E1B-B93F-63820D3BA670}"/>
    <hyperlink ref="A185" location="'Tabl. 5'!A1" display="Tabl. 5" xr:uid="{182A8679-F782-4CB0-953D-2F04887AF67B}"/>
    <hyperlink ref="A235" location="'Tabl. 19'!A1" display="Tabl. 19" xr:uid="{5F2E2481-A019-426F-8BBA-14B6BC4E9D3E}"/>
    <hyperlink ref="A208" location="'Tabl. 24'!A1" display="Tabl. 24" xr:uid="{1E638BB6-535D-4CAA-BA5F-447BE6406533}"/>
    <hyperlink ref="N208" location="'Tabl. 36'!A1" display="Tabl. 36" xr:uid="{5E04A0E6-C176-46AC-9932-4A0D724680A7}"/>
  </hyperlinks>
  <pageMargins left="0.7" right="0.7" top="0.75" bottom="0.75" header="0.3" footer="0.3"/>
  <pageSetup paperSize="9" scale="48" orientation="landscape" r:id="rId1"/>
  <rowBreaks count="4" manualBreakCount="4">
    <brk id="43" max="16383" man="1"/>
    <brk id="103" max="16383" man="1"/>
    <brk id="164" max="16383" man="1"/>
    <brk id="20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F5224EF-1805-4908-A788-8823C4A89B25}">
          <x14:formula1>
            <xm:f>'Tabl. 40 (2)'!$H$34:$H$50</xm:f>
          </x14:formula1>
          <xm:sqref>M3</xm:sqref>
        </x14:dataValidation>
        <x14:dataValidation type="list" allowBlank="1" showInputMessage="1" showErrorMessage="1" xr:uid="{39D87334-BE91-464C-BE4B-D3A8942FA360}">
          <x14:formula1>
            <xm:f>'Tabl. 1.1 (2)'!$F$35:$F$37</xm:f>
          </x14:formula1>
          <xm:sqref>H3</xm:sqref>
        </x14:dataValidation>
        <x14:dataValidation type="list" allowBlank="1" showInputMessage="1" showErrorMessage="1" xr:uid="{0A86FFF6-0F14-4575-B755-3AAEC8A2658B}">
          <x14:formula1>
            <xm:f>'Tabl. 39 (2)'!$F$40:$F$56</xm:f>
          </x14:formula1>
          <xm:sqref>R3</xm:sqref>
        </x14:dataValidation>
        <x14:dataValidation type="list" allowBlank="1" showInputMessage="1" showErrorMessage="1" xr:uid="{59EB6BE1-606E-4AB5-BFCC-4935EE6A2232}">
          <x14:formula1>
            <xm:f>'Tabl. 36 (2)'!$L$48:$L$61</xm:f>
          </x14:formula1>
          <xm:sqref>N211</xm:sqref>
        </x14:dataValidation>
        <x14:dataValidation type="list" allowBlank="1" showInputMessage="1" showErrorMessage="1" xr:uid="{AED41336-1F43-43AB-BAD9-AC8530B98DB2}">
          <x14:formula1>
            <xm:f>'Tabl. 24 (2)'!$Q$7:$Q$12</xm:f>
          </x14:formula1>
          <xm:sqref>A211:L211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7"/>
  <dimension ref="A1:N19"/>
  <sheetViews>
    <sheetView zoomScale="85" zoomScaleNormal="85" workbookViewId="0">
      <selection activeCell="H29" sqref="H29"/>
    </sheetView>
  </sheetViews>
  <sheetFormatPr defaultRowHeight="13.2" x14ac:dyDescent="0.25"/>
  <cols>
    <col min="1" max="1" width="22.77734375" style="2" customWidth="1"/>
    <col min="2" max="2" width="7.5546875" style="2" customWidth="1"/>
    <col min="3" max="3" width="6.5546875" style="2" customWidth="1"/>
    <col min="4" max="11" width="6.44140625" style="2" customWidth="1"/>
    <col min="12" max="12" width="9.77734375" style="2" customWidth="1"/>
    <col min="13" max="15" width="9.44140625" style="2" customWidth="1"/>
    <col min="16" max="253" width="9.21875" style="2"/>
    <col min="254" max="254" width="31.77734375" style="2" customWidth="1"/>
    <col min="255" max="509" width="9.21875" style="2"/>
    <col min="510" max="510" width="31.77734375" style="2" customWidth="1"/>
    <col min="511" max="765" width="9.21875" style="2"/>
    <col min="766" max="766" width="31.77734375" style="2" customWidth="1"/>
    <col min="767" max="1021" width="9.21875" style="2"/>
    <col min="1022" max="1022" width="31.77734375" style="2" customWidth="1"/>
    <col min="1023" max="1277" width="9.21875" style="2"/>
    <col min="1278" max="1278" width="31.77734375" style="2" customWidth="1"/>
    <col min="1279" max="1533" width="9.21875" style="2"/>
    <col min="1534" max="1534" width="31.77734375" style="2" customWidth="1"/>
    <col min="1535" max="1789" width="9.21875" style="2"/>
    <col min="1790" max="1790" width="31.77734375" style="2" customWidth="1"/>
    <col min="1791" max="2045" width="9.21875" style="2"/>
    <col min="2046" max="2046" width="31.77734375" style="2" customWidth="1"/>
    <col min="2047" max="2301" width="9.21875" style="2"/>
    <col min="2302" max="2302" width="31.77734375" style="2" customWidth="1"/>
    <col min="2303" max="2557" width="9.21875" style="2"/>
    <col min="2558" max="2558" width="31.77734375" style="2" customWidth="1"/>
    <col min="2559" max="2813" width="9.21875" style="2"/>
    <col min="2814" max="2814" width="31.77734375" style="2" customWidth="1"/>
    <col min="2815" max="3069" width="9.21875" style="2"/>
    <col min="3070" max="3070" width="31.77734375" style="2" customWidth="1"/>
    <col min="3071" max="3325" width="9.21875" style="2"/>
    <col min="3326" max="3326" width="31.77734375" style="2" customWidth="1"/>
    <col min="3327" max="3581" width="9.21875" style="2"/>
    <col min="3582" max="3582" width="31.77734375" style="2" customWidth="1"/>
    <col min="3583" max="3837" width="9.21875" style="2"/>
    <col min="3838" max="3838" width="31.77734375" style="2" customWidth="1"/>
    <col min="3839" max="4093" width="9.21875" style="2"/>
    <col min="4094" max="4094" width="31.77734375" style="2" customWidth="1"/>
    <col min="4095" max="4349" width="9.21875" style="2"/>
    <col min="4350" max="4350" width="31.77734375" style="2" customWidth="1"/>
    <col min="4351" max="4605" width="9.21875" style="2"/>
    <col min="4606" max="4606" width="31.77734375" style="2" customWidth="1"/>
    <col min="4607" max="4861" width="9.21875" style="2"/>
    <col min="4862" max="4862" width="31.77734375" style="2" customWidth="1"/>
    <col min="4863" max="5117" width="9.21875" style="2"/>
    <col min="5118" max="5118" width="31.77734375" style="2" customWidth="1"/>
    <col min="5119" max="5373" width="9.21875" style="2"/>
    <col min="5374" max="5374" width="31.77734375" style="2" customWidth="1"/>
    <col min="5375" max="5629" width="9.21875" style="2"/>
    <col min="5630" max="5630" width="31.77734375" style="2" customWidth="1"/>
    <col min="5631" max="5885" width="9.21875" style="2"/>
    <col min="5886" max="5886" width="31.77734375" style="2" customWidth="1"/>
    <col min="5887" max="6141" width="9.21875" style="2"/>
    <col min="6142" max="6142" width="31.77734375" style="2" customWidth="1"/>
    <col min="6143" max="6397" width="9.21875" style="2"/>
    <col min="6398" max="6398" width="31.77734375" style="2" customWidth="1"/>
    <col min="6399" max="6653" width="9.21875" style="2"/>
    <col min="6654" max="6654" width="31.77734375" style="2" customWidth="1"/>
    <col min="6655" max="6909" width="9.21875" style="2"/>
    <col min="6910" max="6910" width="31.77734375" style="2" customWidth="1"/>
    <col min="6911" max="7165" width="9.21875" style="2"/>
    <col min="7166" max="7166" width="31.77734375" style="2" customWidth="1"/>
    <col min="7167" max="7421" width="9.21875" style="2"/>
    <col min="7422" max="7422" width="31.77734375" style="2" customWidth="1"/>
    <col min="7423" max="7677" width="9.21875" style="2"/>
    <col min="7678" max="7678" width="31.77734375" style="2" customWidth="1"/>
    <col min="7679" max="7933" width="9.21875" style="2"/>
    <col min="7934" max="7934" width="31.77734375" style="2" customWidth="1"/>
    <col min="7935" max="8189" width="9.21875" style="2"/>
    <col min="8190" max="8190" width="31.77734375" style="2" customWidth="1"/>
    <col min="8191" max="8445" width="9.21875" style="2"/>
    <col min="8446" max="8446" width="31.77734375" style="2" customWidth="1"/>
    <col min="8447" max="8701" width="9.21875" style="2"/>
    <col min="8702" max="8702" width="31.77734375" style="2" customWidth="1"/>
    <col min="8703" max="8957" width="9.21875" style="2"/>
    <col min="8958" max="8958" width="31.77734375" style="2" customWidth="1"/>
    <col min="8959" max="9213" width="9.21875" style="2"/>
    <col min="9214" max="9214" width="31.77734375" style="2" customWidth="1"/>
    <col min="9215" max="9469" width="9.21875" style="2"/>
    <col min="9470" max="9470" width="31.77734375" style="2" customWidth="1"/>
    <col min="9471" max="9725" width="9.21875" style="2"/>
    <col min="9726" max="9726" width="31.77734375" style="2" customWidth="1"/>
    <col min="9727" max="9981" width="9.21875" style="2"/>
    <col min="9982" max="9982" width="31.77734375" style="2" customWidth="1"/>
    <col min="9983" max="10237" width="9.21875" style="2"/>
    <col min="10238" max="10238" width="31.77734375" style="2" customWidth="1"/>
    <col min="10239" max="10493" width="9.21875" style="2"/>
    <col min="10494" max="10494" width="31.77734375" style="2" customWidth="1"/>
    <col min="10495" max="10749" width="9.21875" style="2"/>
    <col min="10750" max="10750" width="31.77734375" style="2" customWidth="1"/>
    <col min="10751" max="11005" width="9.21875" style="2"/>
    <col min="11006" max="11006" width="31.77734375" style="2" customWidth="1"/>
    <col min="11007" max="11261" width="9.21875" style="2"/>
    <col min="11262" max="11262" width="31.77734375" style="2" customWidth="1"/>
    <col min="11263" max="11517" width="9.21875" style="2"/>
    <col min="11518" max="11518" width="31.77734375" style="2" customWidth="1"/>
    <col min="11519" max="11773" width="9.21875" style="2"/>
    <col min="11774" max="11774" width="31.77734375" style="2" customWidth="1"/>
    <col min="11775" max="12029" width="9.21875" style="2"/>
    <col min="12030" max="12030" width="31.77734375" style="2" customWidth="1"/>
    <col min="12031" max="12285" width="9.21875" style="2"/>
    <col min="12286" max="12286" width="31.77734375" style="2" customWidth="1"/>
    <col min="12287" max="12541" width="9.21875" style="2"/>
    <col min="12542" max="12542" width="31.77734375" style="2" customWidth="1"/>
    <col min="12543" max="12797" width="9.21875" style="2"/>
    <col min="12798" max="12798" width="31.77734375" style="2" customWidth="1"/>
    <col min="12799" max="13053" width="9.21875" style="2"/>
    <col min="13054" max="13054" width="31.77734375" style="2" customWidth="1"/>
    <col min="13055" max="13309" width="9.21875" style="2"/>
    <col min="13310" max="13310" width="31.77734375" style="2" customWidth="1"/>
    <col min="13311" max="13565" width="9.21875" style="2"/>
    <col min="13566" max="13566" width="31.77734375" style="2" customWidth="1"/>
    <col min="13567" max="13821" width="9.21875" style="2"/>
    <col min="13822" max="13822" width="31.77734375" style="2" customWidth="1"/>
    <col min="13823" max="14077" width="9.21875" style="2"/>
    <col min="14078" max="14078" width="31.77734375" style="2" customWidth="1"/>
    <col min="14079" max="14333" width="9.21875" style="2"/>
    <col min="14334" max="14334" width="31.77734375" style="2" customWidth="1"/>
    <col min="14335" max="14589" width="9.21875" style="2"/>
    <col min="14590" max="14590" width="31.77734375" style="2" customWidth="1"/>
    <col min="14591" max="14845" width="9.21875" style="2"/>
    <col min="14846" max="14846" width="31.77734375" style="2" customWidth="1"/>
    <col min="14847" max="15101" width="9.21875" style="2"/>
    <col min="15102" max="15102" width="31.77734375" style="2" customWidth="1"/>
    <col min="15103" max="15357" width="9.21875" style="2"/>
    <col min="15358" max="15358" width="31.77734375" style="2" customWidth="1"/>
    <col min="15359" max="15613" width="9.21875" style="2"/>
    <col min="15614" max="15614" width="31.77734375" style="2" customWidth="1"/>
    <col min="15615" max="15869" width="9.21875" style="2"/>
    <col min="15870" max="15870" width="31.77734375" style="2" customWidth="1"/>
    <col min="15871" max="16125" width="9.21875" style="2"/>
    <col min="16126" max="16126" width="31.77734375" style="2" customWidth="1"/>
    <col min="16127" max="16384" width="9.21875" style="2"/>
  </cols>
  <sheetData>
    <row r="1" spans="1:14" ht="15.6" x14ac:dyDescent="0.3">
      <c r="A1" s="27" t="s">
        <v>147</v>
      </c>
      <c r="K1" s="78"/>
      <c r="N1" s="376" t="s">
        <v>651</v>
      </c>
    </row>
    <row r="2" spans="1:14" ht="14.4" x14ac:dyDescent="0.3">
      <c r="A2" s="40"/>
      <c r="I2" s="64"/>
      <c r="L2" s="64">
        <v>2022</v>
      </c>
    </row>
    <row r="3" spans="1:14" s="6" customFormat="1" ht="13.8" customHeight="1" x14ac:dyDescent="0.3">
      <c r="A3" s="1171" t="s">
        <v>85</v>
      </c>
      <c r="B3" s="1169" t="s">
        <v>148</v>
      </c>
      <c r="C3" s="1170"/>
      <c r="D3" s="1170"/>
      <c r="E3" s="1170"/>
      <c r="F3" s="1170"/>
      <c r="G3" s="1170"/>
      <c r="H3" s="1170"/>
      <c r="I3" s="1170"/>
      <c r="J3" s="1170"/>
      <c r="K3" s="1174"/>
      <c r="L3" s="1171" t="s">
        <v>41</v>
      </c>
    </row>
    <row r="4" spans="1:14" s="6" customFormat="1" ht="13.8" x14ac:dyDescent="0.3">
      <c r="A4" s="1173"/>
      <c r="B4" s="121" t="s">
        <v>364</v>
      </c>
      <c r="C4" s="121" t="s">
        <v>365</v>
      </c>
      <c r="D4" s="121" t="s">
        <v>366</v>
      </c>
      <c r="E4" s="121" t="s">
        <v>149</v>
      </c>
      <c r="F4" s="121" t="s">
        <v>150</v>
      </c>
      <c r="G4" s="121" t="s">
        <v>151</v>
      </c>
      <c r="H4" s="121" t="s">
        <v>152</v>
      </c>
      <c r="I4" s="121" t="s">
        <v>153</v>
      </c>
      <c r="J4" s="121" t="s">
        <v>154</v>
      </c>
      <c r="K4" s="121" t="s">
        <v>155</v>
      </c>
      <c r="L4" s="1172"/>
    </row>
    <row r="5" spans="1:14" s="6" customFormat="1" ht="13.8" x14ac:dyDescent="0.3">
      <c r="A5" s="1172"/>
      <c r="B5" s="1169" t="s">
        <v>31</v>
      </c>
      <c r="C5" s="1170"/>
      <c r="D5" s="1170"/>
      <c r="E5" s="1170"/>
      <c r="F5" s="1170"/>
      <c r="G5" s="1170"/>
      <c r="H5" s="1170"/>
      <c r="I5" s="1170"/>
      <c r="J5" s="1170"/>
      <c r="K5" s="1170"/>
      <c r="L5" s="1170"/>
    </row>
    <row r="6" spans="1:14" s="29" customFormat="1" ht="13.8" x14ac:dyDescent="0.25">
      <c r="A6" s="120" t="s">
        <v>156</v>
      </c>
      <c r="B6" s="122">
        <v>18.757410939153115</v>
      </c>
      <c r="C6" s="122">
        <v>5.4638467120676406</v>
      </c>
      <c r="D6" s="122">
        <v>18.596103703304674</v>
      </c>
      <c r="E6" s="447" t="s">
        <v>281</v>
      </c>
      <c r="F6" s="447" t="s">
        <v>281</v>
      </c>
      <c r="G6" s="122" t="s">
        <v>330</v>
      </c>
      <c r="H6" s="122" t="s">
        <v>330</v>
      </c>
      <c r="I6" s="447" t="s">
        <v>281</v>
      </c>
      <c r="J6" s="447" t="s">
        <v>281</v>
      </c>
      <c r="K6" s="447" t="s">
        <v>281</v>
      </c>
      <c r="L6" s="176">
        <v>57.182638645474569</v>
      </c>
    </row>
    <row r="7" spans="1:14" s="29" customFormat="1" ht="41.4" x14ac:dyDescent="0.25">
      <c r="A7" s="120" t="s">
        <v>313</v>
      </c>
      <c r="B7" s="122">
        <v>12.957833442064873</v>
      </c>
      <c r="C7" s="122">
        <v>24.761321520044948</v>
      </c>
      <c r="D7" s="122">
        <v>15.099332112036775</v>
      </c>
      <c r="E7" s="447" t="s">
        <v>281</v>
      </c>
      <c r="F7" s="447" t="s">
        <v>281</v>
      </c>
      <c r="G7" s="122" t="s">
        <v>330</v>
      </c>
      <c r="H7" s="447" t="s">
        <v>281</v>
      </c>
      <c r="I7" s="122" t="s">
        <v>330</v>
      </c>
      <c r="J7" s="122" t="s">
        <v>330</v>
      </c>
      <c r="K7" s="447" t="s">
        <v>281</v>
      </c>
      <c r="L7" s="177">
        <v>47.181512925853404</v>
      </c>
    </row>
    <row r="8" spans="1:14" s="29" customFormat="1" ht="41.4" x14ac:dyDescent="0.25">
      <c r="A8" s="120" t="s">
        <v>309</v>
      </c>
      <c r="B8" s="122">
        <v>2.1220749688866407</v>
      </c>
      <c r="C8" s="122">
        <v>35.329489672679998</v>
      </c>
      <c r="D8" s="122">
        <v>24.811877458419133</v>
      </c>
      <c r="E8" s="122">
        <v>2.0996645779907959</v>
      </c>
      <c r="F8" s="122" t="s">
        <v>330</v>
      </c>
      <c r="G8" s="447" t="s">
        <v>281</v>
      </c>
      <c r="H8" s="122" t="s">
        <v>330</v>
      </c>
      <c r="I8" s="122" t="s">
        <v>330</v>
      </c>
      <c r="J8" s="122" t="s">
        <v>330</v>
      </c>
      <c r="K8" s="447" t="s">
        <v>281</v>
      </c>
      <c r="L8" s="176">
        <v>35.636893322023425</v>
      </c>
    </row>
    <row r="9" spans="1:14" s="29" customFormat="1" ht="41.4" x14ac:dyDescent="0.25">
      <c r="A9" s="120" t="s">
        <v>115</v>
      </c>
      <c r="B9" s="448" t="s">
        <v>281</v>
      </c>
      <c r="C9" s="448" t="s">
        <v>281</v>
      </c>
      <c r="D9" s="448" t="s">
        <v>281</v>
      </c>
      <c r="E9" s="122">
        <v>61.626587543052032</v>
      </c>
      <c r="F9" s="122">
        <v>4.8079907590550599</v>
      </c>
      <c r="G9" s="447" t="s">
        <v>281</v>
      </c>
      <c r="H9" s="447" t="s">
        <v>281</v>
      </c>
      <c r="I9" s="122">
        <v>4.0839107033957392E-2</v>
      </c>
      <c r="J9" s="447" t="s">
        <v>281</v>
      </c>
      <c r="K9" s="447" t="s">
        <v>281</v>
      </c>
      <c r="L9" s="123">
        <v>33.524582590858941</v>
      </c>
    </row>
    <row r="10" spans="1:14" s="29" customFormat="1" ht="27.6" x14ac:dyDescent="0.25">
      <c r="A10" s="120" t="s">
        <v>116</v>
      </c>
      <c r="B10" s="448" t="s">
        <v>281</v>
      </c>
      <c r="C10" s="448" t="s">
        <v>281</v>
      </c>
      <c r="D10" s="448" t="s">
        <v>281</v>
      </c>
      <c r="E10" s="122">
        <v>57.431283633341366</v>
      </c>
      <c r="F10" s="122">
        <v>4.7157589695550968</v>
      </c>
      <c r="G10" s="122">
        <v>1.4317911600188036</v>
      </c>
      <c r="H10" s="447" t="s">
        <v>281</v>
      </c>
      <c r="I10" s="122">
        <v>0.94643583125172071</v>
      </c>
      <c r="J10" s="447" t="s">
        <v>281</v>
      </c>
      <c r="K10" s="122" t="s">
        <v>330</v>
      </c>
      <c r="L10" s="123">
        <v>35.474730405833014</v>
      </c>
    </row>
    <row r="11" spans="1:14" s="29" customFormat="1" ht="27.6" x14ac:dyDescent="0.25">
      <c r="A11" s="120" t="s">
        <v>117</v>
      </c>
      <c r="B11" s="448" t="s">
        <v>281</v>
      </c>
      <c r="C11" s="448" t="s">
        <v>281</v>
      </c>
      <c r="D11" s="448" t="s">
        <v>281</v>
      </c>
      <c r="E11" s="122">
        <v>43.118476598383261</v>
      </c>
      <c r="F11" s="122">
        <v>5.3611147539815436</v>
      </c>
      <c r="G11" s="122">
        <v>1.8184893735977297</v>
      </c>
      <c r="H11" s="122">
        <v>1.5445364990163686</v>
      </c>
      <c r="I11" s="122">
        <v>1.2046896504324085</v>
      </c>
      <c r="J11" s="447" t="s">
        <v>281</v>
      </c>
      <c r="K11" s="122">
        <v>0.99564600118115154</v>
      </c>
      <c r="L11" s="123">
        <v>45.957047123407541</v>
      </c>
    </row>
    <row r="12" spans="1:14" s="29" customFormat="1" ht="13.8" x14ac:dyDescent="0.25">
      <c r="A12" s="120" t="s">
        <v>135</v>
      </c>
      <c r="B12" s="122">
        <v>17.09004550124947</v>
      </c>
      <c r="C12" s="122">
        <v>30.519349672124818</v>
      </c>
      <c r="D12" s="122">
        <v>17.927649416013214</v>
      </c>
      <c r="E12" s="122">
        <v>10.549004743612986</v>
      </c>
      <c r="F12" s="122">
        <v>3.4997696227414816</v>
      </c>
      <c r="G12" s="122">
        <v>0.70434557302936618</v>
      </c>
      <c r="H12" s="122">
        <v>2.4263700644499382</v>
      </c>
      <c r="I12" s="122">
        <v>1.9583988443149556</v>
      </c>
      <c r="J12" s="122">
        <v>0.53089507051062479</v>
      </c>
      <c r="K12" s="122">
        <v>0.20380745519495197</v>
      </c>
      <c r="L12" s="123">
        <v>14.590364036758189</v>
      </c>
    </row>
    <row r="13" spans="1:14" s="29" customFormat="1" ht="27.6" x14ac:dyDescent="0.25">
      <c r="A13" s="120" t="s">
        <v>136</v>
      </c>
      <c r="B13" s="122">
        <v>18.890613328681194</v>
      </c>
      <c r="C13" s="122">
        <v>26.259609527434154</v>
      </c>
      <c r="D13" s="122">
        <v>18.151380564685521</v>
      </c>
      <c r="E13" s="122">
        <v>9.9019919724893413</v>
      </c>
      <c r="F13" s="122">
        <v>1.3858158629430564</v>
      </c>
      <c r="G13" s="122">
        <v>0.76240932491627866</v>
      </c>
      <c r="H13" s="122">
        <v>0.44989544147814486</v>
      </c>
      <c r="I13" s="122">
        <v>0.23491689415394595</v>
      </c>
      <c r="J13" s="122">
        <v>0.14389416935529672</v>
      </c>
      <c r="K13" s="122">
        <v>8.8186342038758581E-2</v>
      </c>
      <c r="L13" s="123">
        <v>23.731286571824313</v>
      </c>
    </row>
    <row r="14" spans="1:14" s="29" customFormat="1" ht="13.8" x14ac:dyDescent="0.25">
      <c r="A14" s="120" t="s">
        <v>137</v>
      </c>
      <c r="B14" s="122">
        <v>7.9783644275259533</v>
      </c>
      <c r="C14" s="122">
        <v>25.096497225735718</v>
      </c>
      <c r="D14" s="122">
        <v>14.428149532368197</v>
      </c>
      <c r="E14" s="122">
        <v>13.655655851606634</v>
      </c>
      <c r="F14" s="122">
        <v>2.092333322512705</v>
      </c>
      <c r="G14" s="122">
        <v>3.3444491825304326</v>
      </c>
      <c r="H14" s="122">
        <v>0.17200519864274028</v>
      </c>
      <c r="I14" s="122">
        <v>2.1846291346988753</v>
      </c>
      <c r="J14" s="122">
        <v>1.8363675469192562</v>
      </c>
      <c r="K14" s="122">
        <v>0.25980465955689469</v>
      </c>
      <c r="L14" s="123">
        <v>28.95174391790259</v>
      </c>
    </row>
    <row r="15" spans="1:14" s="29" customFormat="1" ht="41.4" x14ac:dyDescent="0.25">
      <c r="A15" s="120" t="s">
        <v>367</v>
      </c>
      <c r="B15" s="124">
        <v>20.853249146609482</v>
      </c>
      <c r="C15" s="124">
        <v>27.487905417625853</v>
      </c>
      <c r="D15" s="124">
        <v>17.087713860903701</v>
      </c>
      <c r="E15" s="124">
        <v>9.7172644108506532</v>
      </c>
      <c r="F15" s="124">
        <v>1.1669518306707158</v>
      </c>
      <c r="G15" s="124">
        <v>1.0047105813288235</v>
      </c>
      <c r="H15" s="124">
        <v>1.256072735844034</v>
      </c>
      <c r="I15" s="124">
        <v>0.26890707285452653</v>
      </c>
      <c r="J15" s="122">
        <v>0.16646569831784222</v>
      </c>
      <c r="K15" s="122">
        <v>7.7931374558789859E-2</v>
      </c>
      <c r="L15" s="125">
        <v>20.912827870435578</v>
      </c>
    </row>
    <row r="16" spans="1:14" s="29" customFormat="1" ht="13.8" x14ac:dyDescent="0.25">
      <c r="A16" s="120" t="s">
        <v>139</v>
      </c>
      <c r="B16" s="122">
        <v>55.892224265407663</v>
      </c>
      <c r="C16" s="122">
        <v>10.6435516182125</v>
      </c>
      <c r="D16" s="122">
        <v>7.2270256751006983</v>
      </c>
      <c r="E16" s="122">
        <v>8.6828391554587849</v>
      </c>
      <c r="F16" s="122">
        <v>0.53156543041850401</v>
      </c>
      <c r="G16" s="447" t="s">
        <v>281</v>
      </c>
      <c r="H16" s="122">
        <v>0.9203021568776566</v>
      </c>
      <c r="I16" s="122">
        <v>1.2719089846123592</v>
      </c>
      <c r="J16" s="122" t="s">
        <v>330</v>
      </c>
      <c r="K16" s="122" t="s">
        <v>330</v>
      </c>
      <c r="L16" s="123">
        <v>14.830582713911838</v>
      </c>
    </row>
    <row r="17" spans="1:12" s="29" customFormat="1" ht="13.8" x14ac:dyDescent="0.25">
      <c r="A17" s="120" t="s">
        <v>140</v>
      </c>
      <c r="B17" s="122">
        <v>51.277111335046207</v>
      </c>
      <c r="C17" s="122">
        <v>26.639967499656517</v>
      </c>
      <c r="D17" s="122">
        <v>10.491849646757377</v>
      </c>
      <c r="E17" s="122">
        <v>5.460925536480489</v>
      </c>
      <c r="F17" s="122">
        <v>0.26065314392657296</v>
      </c>
      <c r="G17" s="122">
        <v>0.69437271647342869</v>
      </c>
      <c r="H17" s="447" t="s">
        <v>281</v>
      </c>
      <c r="I17" s="122" t="s">
        <v>330</v>
      </c>
      <c r="J17" s="122" t="s">
        <v>330</v>
      </c>
      <c r="K17" s="447" t="s">
        <v>281</v>
      </c>
      <c r="L17" s="123">
        <v>5.1751201216594183</v>
      </c>
    </row>
    <row r="18" spans="1:12" s="29" customFormat="1" ht="13.8" x14ac:dyDescent="0.25">
      <c r="A18" s="120" t="s">
        <v>142</v>
      </c>
      <c r="B18" s="122">
        <v>23.450123072328413</v>
      </c>
      <c r="C18" s="122">
        <v>28.87907915390301</v>
      </c>
      <c r="D18" s="122">
        <v>14.027771542468235</v>
      </c>
      <c r="E18" s="122">
        <v>8.2988992884832005</v>
      </c>
      <c r="F18" s="122">
        <v>1.5864062739642526</v>
      </c>
      <c r="G18" s="122">
        <v>0.91583986333674505</v>
      </c>
      <c r="H18" s="122">
        <v>0.41385667001302839</v>
      </c>
      <c r="I18" s="122">
        <v>1.7607960870988659</v>
      </c>
      <c r="J18" s="447" t="s">
        <v>281</v>
      </c>
      <c r="K18" s="122">
        <v>7.4755970309845571E-2</v>
      </c>
      <c r="L18" s="123">
        <v>20.592472078094389</v>
      </c>
    </row>
    <row r="19" spans="1:12" x14ac:dyDescent="0.25">
      <c r="L19" s="175"/>
    </row>
  </sheetData>
  <mergeCells count="4">
    <mergeCell ref="L3:L4"/>
    <mergeCell ref="B5:L5"/>
    <mergeCell ref="A3:A5"/>
    <mergeCell ref="B3:K3"/>
  </mergeCells>
  <hyperlinks>
    <hyperlink ref="N1" location="INFO!A1" display="POWRÓT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F27"/>
  <sheetViews>
    <sheetView zoomScale="85" zoomScaleNormal="85" workbookViewId="0">
      <selection activeCell="B21" sqref="B21:D21"/>
    </sheetView>
  </sheetViews>
  <sheetFormatPr defaultRowHeight="13.2" x14ac:dyDescent="0.25"/>
  <cols>
    <col min="1" max="1" width="33.77734375" style="2" customWidth="1"/>
    <col min="2" max="2" width="12.77734375" style="2" customWidth="1"/>
    <col min="3" max="3" width="17.44140625" style="2" customWidth="1"/>
    <col min="4" max="4" width="15.77734375" style="2" customWidth="1"/>
    <col min="5" max="5" width="8.77734375" style="2" customWidth="1"/>
    <col min="6" max="7" width="9.44140625" style="2" customWidth="1"/>
    <col min="8" max="256" width="9.21875" style="2"/>
    <col min="257" max="257" width="31.77734375" style="2" customWidth="1"/>
    <col min="258" max="258" width="11.77734375" style="2" customWidth="1"/>
    <col min="259" max="260" width="15.77734375" style="2" customWidth="1"/>
    <col min="261" max="512" width="9.21875" style="2"/>
    <col min="513" max="513" width="31.77734375" style="2" customWidth="1"/>
    <col min="514" max="514" width="11.77734375" style="2" customWidth="1"/>
    <col min="515" max="516" width="15.77734375" style="2" customWidth="1"/>
    <col min="517" max="768" width="9.21875" style="2"/>
    <col min="769" max="769" width="31.77734375" style="2" customWidth="1"/>
    <col min="770" max="770" width="11.77734375" style="2" customWidth="1"/>
    <col min="771" max="772" width="15.77734375" style="2" customWidth="1"/>
    <col min="773" max="1024" width="9.21875" style="2"/>
    <col min="1025" max="1025" width="31.77734375" style="2" customWidth="1"/>
    <col min="1026" max="1026" width="11.77734375" style="2" customWidth="1"/>
    <col min="1027" max="1028" width="15.77734375" style="2" customWidth="1"/>
    <col min="1029" max="1280" width="9.21875" style="2"/>
    <col min="1281" max="1281" width="31.77734375" style="2" customWidth="1"/>
    <col min="1282" max="1282" width="11.77734375" style="2" customWidth="1"/>
    <col min="1283" max="1284" width="15.77734375" style="2" customWidth="1"/>
    <col min="1285" max="1536" width="9.21875" style="2"/>
    <col min="1537" max="1537" width="31.77734375" style="2" customWidth="1"/>
    <col min="1538" max="1538" width="11.77734375" style="2" customWidth="1"/>
    <col min="1539" max="1540" width="15.77734375" style="2" customWidth="1"/>
    <col min="1541" max="1792" width="9.21875" style="2"/>
    <col min="1793" max="1793" width="31.77734375" style="2" customWidth="1"/>
    <col min="1794" max="1794" width="11.77734375" style="2" customWidth="1"/>
    <col min="1795" max="1796" width="15.77734375" style="2" customWidth="1"/>
    <col min="1797" max="2048" width="9.21875" style="2"/>
    <col min="2049" max="2049" width="31.77734375" style="2" customWidth="1"/>
    <col min="2050" max="2050" width="11.77734375" style="2" customWidth="1"/>
    <col min="2051" max="2052" width="15.77734375" style="2" customWidth="1"/>
    <col min="2053" max="2304" width="9.21875" style="2"/>
    <col min="2305" max="2305" width="31.77734375" style="2" customWidth="1"/>
    <col min="2306" max="2306" width="11.77734375" style="2" customWidth="1"/>
    <col min="2307" max="2308" width="15.77734375" style="2" customWidth="1"/>
    <col min="2309" max="2560" width="9.21875" style="2"/>
    <col min="2561" max="2561" width="31.77734375" style="2" customWidth="1"/>
    <col min="2562" max="2562" width="11.77734375" style="2" customWidth="1"/>
    <col min="2563" max="2564" width="15.77734375" style="2" customWidth="1"/>
    <col min="2565" max="2816" width="9.21875" style="2"/>
    <col min="2817" max="2817" width="31.77734375" style="2" customWidth="1"/>
    <col min="2818" max="2818" width="11.77734375" style="2" customWidth="1"/>
    <col min="2819" max="2820" width="15.77734375" style="2" customWidth="1"/>
    <col min="2821" max="3072" width="9.21875" style="2"/>
    <col min="3073" max="3073" width="31.77734375" style="2" customWidth="1"/>
    <col min="3074" max="3074" width="11.77734375" style="2" customWidth="1"/>
    <col min="3075" max="3076" width="15.77734375" style="2" customWidth="1"/>
    <col min="3077" max="3328" width="9.21875" style="2"/>
    <col min="3329" max="3329" width="31.77734375" style="2" customWidth="1"/>
    <col min="3330" max="3330" width="11.77734375" style="2" customWidth="1"/>
    <col min="3331" max="3332" width="15.77734375" style="2" customWidth="1"/>
    <col min="3333" max="3584" width="9.21875" style="2"/>
    <col min="3585" max="3585" width="31.77734375" style="2" customWidth="1"/>
    <col min="3586" max="3586" width="11.77734375" style="2" customWidth="1"/>
    <col min="3587" max="3588" width="15.77734375" style="2" customWidth="1"/>
    <col min="3589" max="3840" width="9.21875" style="2"/>
    <col min="3841" max="3841" width="31.77734375" style="2" customWidth="1"/>
    <col min="3842" max="3842" width="11.77734375" style="2" customWidth="1"/>
    <col min="3843" max="3844" width="15.77734375" style="2" customWidth="1"/>
    <col min="3845" max="4096" width="9.21875" style="2"/>
    <col min="4097" max="4097" width="31.77734375" style="2" customWidth="1"/>
    <col min="4098" max="4098" width="11.77734375" style="2" customWidth="1"/>
    <col min="4099" max="4100" width="15.77734375" style="2" customWidth="1"/>
    <col min="4101" max="4352" width="9.21875" style="2"/>
    <col min="4353" max="4353" width="31.77734375" style="2" customWidth="1"/>
    <col min="4354" max="4354" width="11.77734375" style="2" customWidth="1"/>
    <col min="4355" max="4356" width="15.77734375" style="2" customWidth="1"/>
    <col min="4357" max="4608" width="9.21875" style="2"/>
    <col min="4609" max="4609" width="31.77734375" style="2" customWidth="1"/>
    <col min="4610" max="4610" width="11.77734375" style="2" customWidth="1"/>
    <col min="4611" max="4612" width="15.77734375" style="2" customWidth="1"/>
    <col min="4613" max="4864" width="9.21875" style="2"/>
    <col min="4865" max="4865" width="31.77734375" style="2" customWidth="1"/>
    <col min="4866" max="4866" width="11.77734375" style="2" customWidth="1"/>
    <col min="4867" max="4868" width="15.77734375" style="2" customWidth="1"/>
    <col min="4869" max="5120" width="9.21875" style="2"/>
    <col min="5121" max="5121" width="31.77734375" style="2" customWidth="1"/>
    <col min="5122" max="5122" width="11.77734375" style="2" customWidth="1"/>
    <col min="5123" max="5124" width="15.77734375" style="2" customWidth="1"/>
    <col min="5125" max="5376" width="9.21875" style="2"/>
    <col min="5377" max="5377" width="31.77734375" style="2" customWidth="1"/>
    <col min="5378" max="5378" width="11.77734375" style="2" customWidth="1"/>
    <col min="5379" max="5380" width="15.77734375" style="2" customWidth="1"/>
    <col min="5381" max="5632" width="9.21875" style="2"/>
    <col min="5633" max="5633" width="31.77734375" style="2" customWidth="1"/>
    <col min="5634" max="5634" width="11.77734375" style="2" customWidth="1"/>
    <col min="5635" max="5636" width="15.77734375" style="2" customWidth="1"/>
    <col min="5637" max="5888" width="9.21875" style="2"/>
    <col min="5889" max="5889" width="31.77734375" style="2" customWidth="1"/>
    <col min="5890" max="5890" width="11.77734375" style="2" customWidth="1"/>
    <col min="5891" max="5892" width="15.77734375" style="2" customWidth="1"/>
    <col min="5893" max="6144" width="9.21875" style="2"/>
    <col min="6145" max="6145" width="31.77734375" style="2" customWidth="1"/>
    <col min="6146" max="6146" width="11.77734375" style="2" customWidth="1"/>
    <col min="6147" max="6148" width="15.77734375" style="2" customWidth="1"/>
    <col min="6149" max="6400" width="9.21875" style="2"/>
    <col min="6401" max="6401" width="31.77734375" style="2" customWidth="1"/>
    <col min="6402" max="6402" width="11.77734375" style="2" customWidth="1"/>
    <col min="6403" max="6404" width="15.77734375" style="2" customWidth="1"/>
    <col min="6405" max="6656" width="9.21875" style="2"/>
    <col min="6657" max="6657" width="31.77734375" style="2" customWidth="1"/>
    <col min="6658" max="6658" width="11.77734375" style="2" customWidth="1"/>
    <col min="6659" max="6660" width="15.77734375" style="2" customWidth="1"/>
    <col min="6661" max="6912" width="9.21875" style="2"/>
    <col min="6913" max="6913" width="31.77734375" style="2" customWidth="1"/>
    <col min="6914" max="6914" width="11.77734375" style="2" customWidth="1"/>
    <col min="6915" max="6916" width="15.77734375" style="2" customWidth="1"/>
    <col min="6917" max="7168" width="9.21875" style="2"/>
    <col min="7169" max="7169" width="31.77734375" style="2" customWidth="1"/>
    <col min="7170" max="7170" width="11.77734375" style="2" customWidth="1"/>
    <col min="7171" max="7172" width="15.77734375" style="2" customWidth="1"/>
    <col min="7173" max="7424" width="9.21875" style="2"/>
    <col min="7425" max="7425" width="31.77734375" style="2" customWidth="1"/>
    <col min="7426" max="7426" width="11.77734375" style="2" customWidth="1"/>
    <col min="7427" max="7428" width="15.77734375" style="2" customWidth="1"/>
    <col min="7429" max="7680" width="9.21875" style="2"/>
    <col min="7681" max="7681" width="31.77734375" style="2" customWidth="1"/>
    <col min="7682" max="7682" width="11.77734375" style="2" customWidth="1"/>
    <col min="7683" max="7684" width="15.77734375" style="2" customWidth="1"/>
    <col min="7685" max="7936" width="9.21875" style="2"/>
    <col min="7937" max="7937" width="31.77734375" style="2" customWidth="1"/>
    <col min="7938" max="7938" width="11.77734375" style="2" customWidth="1"/>
    <col min="7939" max="7940" width="15.77734375" style="2" customWidth="1"/>
    <col min="7941" max="8192" width="9.21875" style="2"/>
    <col min="8193" max="8193" width="31.77734375" style="2" customWidth="1"/>
    <col min="8194" max="8194" width="11.77734375" style="2" customWidth="1"/>
    <col min="8195" max="8196" width="15.77734375" style="2" customWidth="1"/>
    <col min="8197" max="8448" width="9.21875" style="2"/>
    <col min="8449" max="8449" width="31.77734375" style="2" customWidth="1"/>
    <col min="8450" max="8450" width="11.77734375" style="2" customWidth="1"/>
    <col min="8451" max="8452" width="15.77734375" style="2" customWidth="1"/>
    <col min="8453" max="8704" width="9.21875" style="2"/>
    <col min="8705" max="8705" width="31.77734375" style="2" customWidth="1"/>
    <col min="8706" max="8706" width="11.77734375" style="2" customWidth="1"/>
    <col min="8707" max="8708" width="15.77734375" style="2" customWidth="1"/>
    <col min="8709" max="8960" width="9.21875" style="2"/>
    <col min="8961" max="8961" width="31.77734375" style="2" customWidth="1"/>
    <col min="8962" max="8962" width="11.77734375" style="2" customWidth="1"/>
    <col min="8963" max="8964" width="15.77734375" style="2" customWidth="1"/>
    <col min="8965" max="9216" width="9.21875" style="2"/>
    <col min="9217" max="9217" width="31.77734375" style="2" customWidth="1"/>
    <col min="9218" max="9218" width="11.77734375" style="2" customWidth="1"/>
    <col min="9219" max="9220" width="15.77734375" style="2" customWidth="1"/>
    <col min="9221" max="9472" width="9.21875" style="2"/>
    <col min="9473" max="9473" width="31.77734375" style="2" customWidth="1"/>
    <col min="9474" max="9474" width="11.77734375" style="2" customWidth="1"/>
    <col min="9475" max="9476" width="15.77734375" style="2" customWidth="1"/>
    <col min="9477" max="9728" width="9.21875" style="2"/>
    <col min="9729" max="9729" width="31.77734375" style="2" customWidth="1"/>
    <col min="9730" max="9730" width="11.77734375" style="2" customWidth="1"/>
    <col min="9731" max="9732" width="15.77734375" style="2" customWidth="1"/>
    <col min="9733" max="9984" width="9.21875" style="2"/>
    <col min="9985" max="9985" width="31.77734375" style="2" customWidth="1"/>
    <col min="9986" max="9986" width="11.77734375" style="2" customWidth="1"/>
    <col min="9987" max="9988" width="15.77734375" style="2" customWidth="1"/>
    <col min="9989" max="10240" width="9.21875" style="2"/>
    <col min="10241" max="10241" width="31.77734375" style="2" customWidth="1"/>
    <col min="10242" max="10242" width="11.77734375" style="2" customWidth="1"/>
    <col min="10243" max="10244" width="15.77734375" style="2" customWidth="1"/>
    <col min="10245" max="10496" width="9.21875" style="2"/>
    <col min="10497" max="10497" width="31.77734375" style="2" customWidth="1"/>
    <col min="10498" max="10498" width="11.77734375" style="2" customWidth="1"/>
    <col min="10499" max="10500" width="15.77734375" style="2" customWidth="1"/>
    <col min="10501" max="10752" width="9.21875" style="2"/>
    <col min="10753" max="10753" width="31.77734375" style="2" customWidth="1"/>
    <col min="10754" max="10754" width="11.77734375" style="2" customWidth="1"/>
    <col min="10755" max="10756" width="15.77734375" style="2" customWidth="1"/>
    <col min="10757" max="11008" width="9.21875" style="2"/>
    <col min="11009" max="11009" width="31.77734375" style="2" customWidth="1"/>
    <col min="11010" max="11010" width="11.77734375" style="2" customWidth="1"/>
    <col min="11011" max="11012" width="15.77734375" style="2" customWidth="1"/>
    <col min="11013" max="11264" width="9.21875" style="2"/>
    <col min="11265" max="11265" width="31.77734375" style="2" customWidth="1"/>
    <col min="11266" max="11266" width="11.77734375" style="2" customWidth="1"/>
    <col min="11267" max="11268" width="15.77734375" style="2" customWidth="1"/>
    <col min="11269" max="11520" width="9.21875" style="2"/>
    <col min="11521" max="11521" width="31.77734375" style="2" customWidth="1"/>
    <col min="11522" max="11522" width="11.77734375" style="2" customWidth="1"/>
    <col min="11523" max="11524" width="15.77734375" style="2" customWidth="1"/>
    <col min="11525" max="11776" width="9.21875" style="2"/>
    <col min="11777" max="11777" width="31.77734375" style="2" customWidth="1"/>
    <col min="11778" max="11778" width="11.77734375" style="2" customWidth="1"/>
    <col min="11779" max="11780" width="15.77734375" style="2" customWidth="1"/>
    <col min="11781" max="12032" width="9.21875" style="2"/>
    <col min="12033" max="12033" width="31.77734375" style="2" customWidth="1"/>
    <col min="12034" max="12034" width="11.77734375" style="2" customWidth="1"/>
    <col min="12035" max="12036" width="15.77734375" style="2" customWidth="1"/>
    <col min="12037" max="12288" width="9.21875" style="2"/>
    <col min="12289" max="12289" width="31.77734375" style="2" customWidth="1"/>
    <col min="12290" max="12290" width="11.77734375" style="2" customWidth="1"/>
    <col min="12291" max="12292" width="15.77734375" style="2" customWidth="1"/>
    <col min="12293" max="12544" width="9.21875" style="2"/>
    <col min="12545" max="12545" width="31.77734375" style="2" customWidth="1"/>
    <col min="12546" max="12546" width="11.77734375" style="2" customWidth="1"/>
    <col min="12547" max="12548" width="15.77734375" style="2" customWidth="1"/>
    <col min="12549" max="12800" width="9.21875" style="2"/>
    <col min="12801" max="12801" width="31.77734375" style="2" customWidth="1"/>
    <col min="12802" max="12802" width="11.77734375" style="2" customWidth="1"/>
    <col min="12803" max="12804" width="15.77734375" style="2" customWidth="1"/>
    <col min="12805" max="13056" width="9.21875" style="2"/>
    <col min="13057" max="13057" width="31.77734375" style="2" customWidth="1"/>
    <col min="13058" max="13058" width="11.77734375" style="2" customWidth="1"/>
    <col min="13059" max="13060" width="15.77734375" style="2" customWidth="1"/>
    <col min="13061" max="13312" width="9.21875" style="2"/>
    <col min="13313" max="13313" width="31.77734375" style="2" customWidth="1"/>
    <col min="13314" max="13314" width="11.77734375" style="2" customWidth="1"/>
    <col min="13315" max="13316" width="15.77734375" style="2" customWidth="1"/>
    <col min="13317" max="13568" width="9.21875" style="2"/>
    <col min="13569" max="13569" width="31.77734375" style="2" customWidth="1"/>
    <col min="13570" max="13570" width="11.77734375" style="2" customWidth="1"/>
    <col min="13571" max="13572" width="15.77734375" style="2" customWidth="1"/>
    <col min="13573" max="13824" width="9.21875" style="2"/>
    <col min="13825" max="13825" width="31.77734375" style="2" customWidth="1"/>
    <col min="13826" max="13826" width="11.77734375" style="2" customWidth="1"/>
    <col min="13827" max="13828" width="15.77734375" style="2" customWidth="1"/>
    <col min="13829" max="14080" width="9.21875" style="2"/>
    <col min="14081" max="14081" width="31.77734375" style="2" customWidth="1"/>
    <col min="14082" max="14082" width="11.77734375" style="2" customWidth="1"/>
    <col min="14083" max="14084" width="15.77734375" style="2" customWidth="1"/>
    <col min="14085" max="14336" width="9.21875" style="2"/>
    <col min="14337" max="14337" width="31.77734375" style="2" customWidth="1"/>
    <col min="14338" max="14338" width="11.77734375" style="2" customWidth="1"/>
    <col min="14339" max="14340" width="15.77734375" style="2" customWidth="1"/>
    <col min="14341" max="14592" width="9.21875" style="2"/>
    <col min="14593" max="14593" width="31.77734375" style="2" customWidth="1"/>
    <col min="14594" max="14594" width="11.77734375" style="2" customWidth="1"/>
    <col min="14595" max="14596" width="15.77734375" style="2" customWidth="1"/>
    <col min="14597" max="14848" width="9.21875" style="2"/>
    <col min="14849" max="14849" width="31.77734375" style="2" customWidth="1"/>
    <col min="14850" max="14850" width="11.77734375" style="2" customWidth="1"/>
    <col min="14851" max="14852" width="15.77734375" style="2" customWidth="1"/>
    <col min="14853" max="15104" width="9.21875" style="2"/>
    <col min="15105" max="15105" width="31.77734375" style="2" customWidth="1"/>
    <col min="15106" max="15106" width="11.77734375" style="2" customWidth="1"/>
    <col min="15107" max="15108" width="15.77734375" style="2" customWidth="1"/>
    <col min="15109" max="15360" width="9.21875" style="2"/>
    <col min="15361" max="15361" width="31.77734375" style="2" customWidth="1"/>
    <col min="15362" max="15362" width="11.77734375" style="2" customWidth="1"/>
    <col min="15363" max="15364" width="15.77734375" style="2" customWidth="1"/>
    <col min="15365" max="15616" width="9.21875" style="2"/>
    <col min="15617" max="15617" width="31.77734375" style="2" customWidth="1"/>
    <col min="15618" max="15618" width="11.77734375" style="2" customWidth="1"/>
    <col min="15619" max="15620" width="15.77734375" style="2" customWidth="1"/>
    <col min="15621" max="15872" width="9.21875" style="2"/>
    <col min="15873" max="15873" width="31.77734375" style="2" customWidth="1"/>
    <col min="15874" max="15874" width="11.77734375" style="2" customWidth="1"/>
    <col min="15875" max="15876" width="15.77734375" style="2" customWidth="1"/>
    <col min="15877" max="16128" width="9.21875" style="2"/>
    <col min="16129" max="16129" width="31.77734375" style="2" customWidth="1"/>
    <col min="16130" max="16130" width="11.77734375" style="2" customWidth="1"/>
    <col min="16131" max="16132" width="15.77734375" style="2" customWidth="1"/>
    <col min="16133" max="16384" width="9.21875" style="2"/>
  </cols>
  <sheetData>
    <row r="1" spans="1:6" ht="15.6" x14ac:dyDescent="0.3">
      <c r="A1" s="27" t="s">
        <v>157</v>
      </c>
      <c r="F1" s="376" t="s">
        <v>651</v>
      </c>
    </row>
    <row r="2" spans="1:6" s="6" customFormat="1" x14ac:dyDescent="0.3">
      <c r="A2" s="52"/>
    </row>
    <row r="3" spans="1:6" s="6" customFormat="1" ht="14.4" x14ac:dyDescent="0.3">
      <c r="A3" s="79" t="s">
        <v>158</v>
      </c>
      <c r="B3" s="79"/>
      <c r="C3" s="79"/>
      <c r="D3" s="64">
        <v>2022</v>
      </c>
    </row>
    <row r="4" spans="1:6" s="6" customFormat="1" ht="13.2" customHeight="1" x14ac:dyDescent="0.3">
      <c r="A4" s="1115" t="s">
        <v>85</v>
      </c>
      <c r="B4" s="1113" t="s">
        <v>159</v>
      </c>
      <c r="C4" s="1109"/>
      <c r="D4" s="1109"/>
    </row>
    <row r="5" spans="1:6" s="6" customFormat="1" ht="66" x14ac:dyDescent="0.3">
      <c r="A5" s="1116"/>
      <c r="B5" s="49" t="s">
        <v>160</v>
      </c>
      <c r="C5" s="49" t="s">
        <v>161</v>
      </c>
      <c r="D5" s="53" t="s">
        <v>316</v>
      </c>
    </row>
    <row r="6" spans="1:6" s="6" customFormat="1" x14ac:dyDescent="0.3">
      <c r="A6" s="1175"/>
      <c r="B6" s="1132" t="s">
        <v>31</v>
      </c>
      <c r="C6" s="1132"/>
      <c r="D6" s="1113"/>
    </row>
    <row r="7" spans="1:6" s="6" customFormat="1" ht="13.8" x14ac:dyDescent="0.25">
      <c r="A7" s="92" t="s">
        <v>162</v>
      </c>
      <c r="B7" s="178">
        <v>96.876959332195696</v>
      </c>
      <c r="C7" s="178">
        <v>3.1230406678043026</v>
      </c>
      <c r="D7" s="180">
        <v>0</v>
      </c>
      <c r="E7" s="54"/>
    </row>
    <row r="8" spans="1:6" s="6" customFormat="1" ht="13.8" x14ac:dyDescent="0.25">
      <c r="A8" s="92" t="s">
        <v>163</v>
      </c>
      <c r="B8" s="178">
        <v>55.178572518144591</v>
      </c>
      <c r="C8" s="178">
        <v>1.6085876781238844</v>
      </c>
      <c r="D8" s="180">
        <v>43.212839803731526</v>
      </c>
      <c r="E8" s="54"/>
    </row>
    <row r="9" spans="1:6" s="6" customFormat="1" ht="13.8" x14ac:dyDescent="0.25">
      <c r="A9" s="92" t="s">
        <v>164</v>
      </c>
      <c r="B9" s="178">
        <v>12.977671032088061</v>
      </c>
      <c r="C9" s="178">
        <v>43.272739110939291</v>
      </c>
      <c r="D9" s="180">
        <v>43.749589856972634</v>
      </c>
      <c r="E9" s="54"/>
    </row>
    <row r="10" spans="1:6" s="6" customFormat="1" ht="13.8" x14ac:dyDescent="0.25">
      <c r="A10" s="92" t="s">
        <v>165</v>
      </c>
      <c r="B10" s="178">
        <v>17.462400508933712</v>
      </c>
      <c r="C10" s="178">
        <v>38.793208886325267</v>
      </c>
      <c r="D10" s="180">
        <v>43.744390604741021</v>
      </c>
      <c r="E10" s="54"/>
    </row>
    <row r="11" spans="1:6" s="6" customFormat="1" ht="13.8" x14ac:dyDescent="0.25">
      <c r="A11" s="92" t="s">
        <v>166</v>
      </c>
      <c r="B11" s="178">
        <v>47.922319402961797</v>
      </c>
      <c r="C11" s="76" t="s">
        <v>281</v>
      </c>
      <c r="D11" s="80" t="s">
        <v>281</v>
      </c>
      <c r="E11" s="54"/>
    </row>
    <row r="12" spans="1:6" s="6" customFormat="1" ht="27.6" x14ac:dyDescent="0.25">
      <c r="A12" s="92" t="s">
        <v>167</v>
      </c>
      <c r="B12" s="178">
        <v>8.733953388879625</v>
      </c>
      <c r="C12" s="76" t="s">
        <v>281</v>
      </c>
      <c r="D12" s="80" t="s">
        <v>281</v>
      </c>
      <c r="E12" s="54"/>
    </row>
    <row r="13" spans="1:6" s="6" customFormat="1" ht="27.6" x14ac:dyDescent="0.25">
      <c r="A13" s="92" t="s">
        <v>168</v>
      </c>
      <c r="B13" s="178">
        <v>5.7967695398795298</v>
      </c>
      <c r="C13" s="76" t="s">
        <v>281</v>
      </c>
      <c r="D13" s="80" t="s">
        <v>281</v>
      </c>
      <c r="E13" s="54"/>
    </row>
    <row r="14" spans="1:6" s="6" customFormat="1" ht="13.8" x14ac:dyDescent="0.25">
      <c r="A14" s="92" t="s">
        <v>169</v>
      </c>
      <c r="B14" s="178">
        <v>88.89866843280015</v>
      </c>
      <c r="C14" s="178">
        <v>11.058833274840712</v>
      </c>
      <c r="D14" s="180">
        <v>4.2498292359147948E-2</v>
      </c>
      <c r="E14" s="449" t="s">
        <v>460</v>
      </c>
    </row>
    <row r="15" spans="1:6" s="6" customFormat="1" ht="13.8" x14ac:dyDescent="0.25">
      <c r="A15" s="92" t="s">
        <v>170</v>
      </c>
      <c r="B15" s="178">
        <v>42.632342190033114</v>
      </c>
      <c r="C15" s="178">
        <v>2.3224456860467635</v>
      </c>
      <c r="D15" s="180">
        <v>55.045212123920116</v>
      </c>
      <c r="E15" s="54"/>
    </row>
    <row r="16" spans="1:6" s="6" customFormat="1" x14ac:dyDescent="0.25">
      <c r="A16" s="450" t="s">
        <v>687</v>
      </c>
    </row>
    <row r="17" spans="1:4" s="6" customFormat="1" x14ac:dyDescent="0.3"/>
    <row r="18" spans="1:4" s="6" customFormat="1" ht="13.8" x14ac:dyDescent="0.3">
      <c r="A18" s="79" t="s">
        <v>171</v>
      </c>
      <c r="B18" s="79"/>
      <c r="C18" s="79"/>
      <c r="D18" s="79"/>
    </row>
    <row r="19" spans="1:4" s="6" customFormat="1" ht="52.8" x14ac:dyDescent="0.3">
      <c r="A19" s="1115" t="s">
        <v>17</v>
      </c>
      <c r="B19" s="17" t="s">
        <v>172</v>
      </c>
      <c r="C19" s="16" t="s">
        <v>173</v>
      </c>
      <c r="D19" s="17" t="s">
        <v>174</v>
      </c>
    </row>
    <row r="20" spans="1:4" s="6" customFormat="1" x14ac:dyDescent="0.3">
      <c r="A20" s="1175"/>
      <c r="B20" s="1113" t="s">
        <v>31</v>
      </c>
      <c r="C20" s="1109"/>
      <c r="D20" s="1109"/>
    </row>
    <row r="21" spans="1:4" s="6" customFormat="1" ht="13.8" x14ac:dyDescent="0.25">
      <c r="A21" s="203" t="s">
        <v>175</v>
      </c>
      <c r="B21" s="147">
        <v>23.035085278582113</v>
      </c>
      <c r="C21" s="147">
        <v>31.002800819577647</v>
      </c>
      <c r="D21" s="147">
        <v>45.962113901840247</v>
      </c>
    </row>
    <row r="22" spans="1:4" s="6" customFormat="1" ht="13.8" x14ac:dyDescent="0.3">
      <c r="A22" s="204"/>
      <c r="B22" s="205"/>
      <c r="C22" s="205"/>
      <c r="D22" s="205"/>
    </row>
    <row r="23" spans="1:4" s="6" customFormat="1" x14ac:dyDescent="0.3"/>
    <row r="24" spans="1:4" s="6" customFormat="1" x14ac:dyDescent="0.3"/>
    <row r="25" spans="1:4" s="6" customFormat="1" x14ac:dyDescent="0.3"/>
    <row r="26" spans="1:4" s="6" customFormat="1" x14ac:dyDescent="0.3"/>
    <row r="27" spans="1:4" s="6" customFormat="1" x14ac:dyDescent="0.3"/>
  </sheetData>
  <mergeCells count="5">
    <mergeCell ref="A19:A20"/>
    <mergeCell ref="B20:D20"/>
    <mergeCell ref="A4:A6"/>
    <mergeCell ref="B4:D4"/>
    <mergeCell ref="B6:D6"/>
  </mergeCells>
  <hyperlinks>
    <hyperlink ref="F1" location="INFO!A1" display="POWRÓT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A275-53F6-482D-806B-EF9A92BC8430}">
  <dimension ref="A1:G21"/>
  <sheetViews>
    <sheetView zoomScale="85" zoomScaleNormal="85" workbookViewId="0">
      <selection activeCell="G2" sqref="G2"/>
    </sheetView>
  </sheetViews>
  <sheetFormatPr defaultColWidth="12" defaultRowHeight="13.2" x14ac:dyDescent="0.25"/>
  <cols>
    <col min="1" max="1" width="18" style="2" customWidth="1"/>
    <col min="2" max="5" width="17.33203125" style="2" customWidth="1"/>
    <col min="6" max="16384" width="12" style="2"/>
  </cols>
  <sheetData>
    <row r="1" spans="1:7" ht="15.6" x14ac:dyDescent="0.3">
      <c r="A1" s="27" t="s">
        <v>176</v>
      </c>
      <c r="G1" s="376" t="s">
        <v>651</v>
      </c>
    </row>
    <row r="2" spans="1:7" ht="15.6" x14ac:dyDescent="0.3">
      <c r="A2" s="34" t="s">
        <v>1092</v>
      </c>
      <c r="G2" s="376" t="s">
        <v>1115</v>
      </c>
    </row>
    <row r="3" spans="1:7" s="6" customFormat="1" ht="14.4" x14ac:dyDescent="0.3">
      <c r="A3" s="52"/>
      <c r="E3" s="64">
        <v>2022</v>
      </c>
    </row>
    <row r="4" spans="1:7" s="890" customFormat="1" ht="52.8" x14ac:dyDescent="0.3">
      <c r="A4" s="887" t="s">
        <v>194</v>
      </c>
      <c r="B4" s="888" t="s">
        <v>1020</v>
      </c>
      <c r="C4" s="888" t="s">
        <v>1021</v>
      </c>
      <c r="D4" s="888" t="s">
        <v>1062</v>
      </c>
      <c r="E4" s="889" t="s">
        <v>1022</v>
      </c>
    </row>
    <row r="5" spans="1:7" s="6" customFormat="1" ht="13.8" x14ac:dyDescent="0.25">
      <c r="A5" s="92" t="s">
        <v>73</v>
      </c>
      <c r="B5" s="178">
        <v>100</v>
      </c>
      <c r="C5" s="178">
        <v>44.300592422649309</v>
      </c>
      <c r="D5" s="178">
        <v>76.024043150696585</v>
      </c>
      <c r="E5" s="179">
        <v>42.481192808270521</v>
      </c>
    </row>
    <row r="6" spans="1:7" s="6" customFormat="1" ht="13.8" hidden="1" x14ac:dyDescent="0.25">
      <c r="A6" s="92" t="s">
        <v>74</v>
      </c>
      <c r="B6" s="178">
        <v>56.899785328313094</v>
      </c>
      <c r="C6" s="178">
        <v>8.0290538245481233</v>
      </c>
      <c r="D6" s="178">
        <v>25.228067227040654</v>
      </c>
      <c r="E6" s="179">
        <v>7.490834698285787</v>
      </c>
    </row>
    <row r="7" spans="1:7" s="6" customFormat="1" ht="13.8" hidden="1" x14ac:dyDescent="0.25">
      <c r="A7" s="92" t="s">
        <v>75</v>
      </c>
      <c r="B7" s="178">
        <v>44.810121717687878</v>
      </c>
      <c r="C7" s="178">
        <v>11.982545691560265</v>
      </c>
      <c r="D7" s="178">
        <v>19.182938889489538</v>
      </c>
      <c r="E7" s="179">
        <v>11.374932764157856</v>
      </c>
    </row>
    <row r="8" spans="1:7" s="6" customFormat="1" ht="13.8" hidden="1" x14ac:dyDescent="0.25">
      <c r="A8" s="92" t="s">
        <v>84</v>
      </c>
      <c r="B8" s="178">
        <v>56.818110946570648</v>
      </c>
      <c r="C8" s="178">
        <v>16.481282512281876</v>
      </c>
      <c r="D8" s="178">
        <v>38.086950235981206</v>
      </c>
      <c r="E8" s="179">
        <v>15.863729035844896</v>
      </c>
    </row>
    <row r="9" spans="1:7" s="6" customFormat="1" ht="27.6" hidden="1" x14ac:dyDescent="0.25">
      <c r="A9" s="92" t="s">
        <v>76</v>
      </c>
      <c r="B9" s="178">
        <v>29.496620155514535</v>
      </c>
      <c r="C9" s="178">
        <v>24.224649005078774</v>
      </c>
      <c r="D9" s="178">
        <v>26.508872603181036</v>
      </c>
      <c r="E9" s="179">
        <v>24.120774024017084</v>
      </c>
      <c r="F9" s="77"/>
    </row>
    <row r="10" spans="1:7" s="6" customFormat="1" ht="13.8" hidden="1" x14ac:dyDescent="0.25">
      <c r="A10" s="92" t="s">
        <v>77</v>
      </c>
      <c r="B10" s="178">
        <v>0.26809582092062334</v>
      </c>
      <c r="C10" s="178">
        <v>0.25979256051917282</v>
      </c>
      <c r="D10" s="178">
        <v>0.25377685671450734</v>
      </c>
      <c r="E10" s="179">
        <v>0.25979256051917282</v>
      </c>
    </row>
    <row r="11" spans="1:7" s="6" customFormat="1" ht="13.8" hidden="1" x14ac:dyDescent="0.25">
      <c r="A11" s="92" t="s">
        <v>78</v>
      </c>
      <c r="B11" s="178">
        <v>17.270758327646295</v>
      </c>
      <c r="C11" s="178">
        <v>15.263381303815997</v>
      </c>
      <c r="D11" s="178">
        <v>15.694981916016431</v>
      </c>
      <c r="E11" s="179">
        <v>15.054017138227765</v>
      </c>
    </row>
    <row r="12" spans="1:7" s="6" customFormat="1" ht="13.8" hidden="1" x14ac:dyDescent="0.25">
      <c r="A12" s="92" t="s">
        <v>79</v>
      </c>
      <c r="B12" s="178">
        <v>0.39830130268649411</v>
      </c>
      <c r="C12" s="178">
        <v>0.3283333070113082</v>
      </c>
      <c r="D12" s="178">
        <v>0.37248210231908918</v>
      </c>
      <c r="E12" s="179">
        <v>0.3283333070113082</v>
      </c>
    </row>
    <row r="13" spans="1:7" s="6" customFormat="1" ht="13.8" hidden="1" x14ac:dyDescent="0.25">
      <c r="A13" s="92" t="s">
        <v>80</v>
      </c>
      <c r="B13" s="178">
        <v>0.10883983916191439</v>
      </c>
      <c r="C13" s="178">
        <v>5.079798741313727E-2</v>
      </c>
      <c r="D13" s="178">
        <v>8.5852858180968994E-2</v>
      </c>
      <c r="E13" s="179">
        <v>5.079798741313727E-2</v>
      </c>
    </row>
    <row r="14" spans="1:7" s="6" customFormat="1" ht="13.8" hidden="1" x14ac:dyDescent="0.25">
      <c r="A14" s="92" t="s">
        <v>317</v>
      </c>
      <c r="B14" s="178">
        <v>18.623989596720467</v>
      </c>
      <c r="C14" s="178">
        <v>15.033019095172461</v>
      </c>
      <c r="D14" s="178">
        <v>13.912774876313151</v>
      </c>
      <c r="E14" s="179">
        <v>12.622680944686882</v>
      </c>
    </row>
    <row r="15" spans="1:7" s="6" customFormat="1" ht="27.6" hidden="1" x14ac:dyDescent="0.25">
      <c r="A15" s="92" t="s">
        <v>82</v>
      </c>
      <c r="B15" s="178">
        <v>2.7158433513807823</v>
      </c>
      <c r="C15" s="178">
        <v>1.3395826553070584</v>
      </c>
      <c r="D15" s="178">
        <v>2.195928690535534</v>
      </c>
      <c r="E15" s="180">
        <v>1.3948953933637307</v>
      </c>
      <c r="F15" s="126"/>
    </row>
    <row r="16" spans="1:7" s="6" customFormat="1" x14ac:dyDescent="0.3">
      <c r="A16" s="91"/>
      <c r="B16" s="91"/>
      <c r="C16" s="91"/>
      <c r="D16" s="91"/>
      <c r="E16" s="91"/>
    </row>
    <row r="17" spans="1:5" s="6" customFormat="1" x14ac:dyDescent="0.3">
      <c r="A17" s="91"/>
      <c r="B17" s="91"/>
      <c r="C17" s="91"/>
      <c r="D17" s="91"/>
      <c r="E17" s="91"/>
    </row>
    <row r="18" spans="1:5" s="6" customFormat="1" ht="14.4" x14ac:dyDescent="0.3">
      <c r="A18" s="90"/>
      <c r="B18" s="90"/>
      <c r="C18" s="90"/>
      <c r="D18" s="90"/>
      <c r="E18" s="90"/>
    </row>
    <row r="19" spans="1:5" s="6" customFormat="1" x14ac:dyDescent="0.3"/>
    <row r="20" spans="1:5" s="6" customFormat="1" x14ac:dyDescent="0.3"/>
    <row r="21" spans="1:5" s="6" customFormat="1" x14ac:dyDescent="0.3"/>
  </sheetData>
  <hyperlinks>
    <hyperlink ref="G1" location="INFO!A1" display="POWRÓT" xr:uid="{C907E39F-3899-4D28-86EC-F87AE6A5FE48}"/>
    <hyperlink ref="G2" location="dashboardy!A235" display="POWRÓT DO WYKRESU" xr:uid="{A243834E-F04C-4BDC-A2F1-68FF16E81F7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DABF-C64B-4922-BE4D-073274236BD0}">
  <dimension ref="A1:J29"/>
  <sheetViews>
    <sheetView zoomScale="85" zoomScaleNormal="85" workbookViewId="0">
      <selection activeCell="A3" sqref="A3:H24"/>
    </sheetView>
  </sheetViews>
  <sheetFormatPr defaultRowHeight="13.2" x14ac:dyDescent="0.25"/>
  <cols>
    <col min="1" max="1" width="25.5546875" style="2" customWidth="1"/>
    <col min="2" max="2" width="14.5546875" style="2" customWidth="1"/>
    <col min="3" max="3" width="17.88671875" style="2" customWidth="1"/>
    <col min="4" max="4" width="12.88671875" style="2" customWidth="1"/>
    <col min="5" max="5" width="14.5546875" style="2" customWidth="1"/>
    <col min="6" max="6" width="9.44140625" style="2" customWidth="1"/>
    <col min="7" max="7" width="12.77734375" style="2" customWidth="1"/>
    <col min="8" max="8" width="13.6640625" style="2" customWidth="1"/>
    <col min="9" max="256" width="8.88671875" style="2"/>
    <col min="257" max="257" width="31.77734375" style="2" customWidth="1"/>
    <col min="258" max="258" width="8.88671875" style="2"/>
    <col min="259" max="259" width="10.21875" style="2" customWidth="1"/>
    <col min="260" max="512" width="8.88671875" style="2"/>
    <col min="513" max="513" width="31.77734375" style="2" customWidth="1"/>
    <col min="514" max="514" width="8.88671875" style="2"/>
    <col min="515" max="515" width="10.21875" style="2" customWidth="1"/>
    <col min="516" max="768" width="8.88671875" style="2"/>
    <col min="769" max="769" width="31.77734375" style="2" customWidth="1"/>
    <col min="770" max="770" width="8.88671875" style="2"/>
    <col min="771" max="771" width="10.21875" style="2" customWidth="1"/>
    <col min="772" max="1024" width="8.88671875" style="2"/>
    <col min="1025" max="1025" width="31.77734375" style="2" customWidth="1"/>
    <col min="1026" max="1026" width="8.88671875" style="2"/>
    <col min="1027" max="1027" width="10.21875" style="2" customWidth="1"/>
    <col min="1028" max="1280" width="8.88671875" style="2"/>
    <col min="1281" max="1281" width="31.77734375" style="2" customWidth="1"/>
    <col min="1282" max="1282" width="8.88671875" style="2"/>
    <col min="1283" max="1283" width="10.21875" style="2" customWidth="1"/>
    <col min="1284" max="1536" width="8.88671875" style="2"/>
    <col min="1537" max="1537" width="31.77734375" style="2" customWidth="1"/>
    <col min="1538" max="1538" width="8.88671875" style="2"/>
    <col min="1539" max="1539" width="10.21875" style="2" customWidth="1"/>
    <col min="1540" max="1792" width="8.88671875" style="2"/>
    <col min="1793" max="1793" width="31.77734375" style="2" customWidth="1"/>
    <col min="1794" max="1794" width="8.88671875" style="2"/>
    <col min="1795" max="1795" width="10.21875" style="2" customWidth="1"/>
    <col min="1796" max="2048" width="8.88671875" style="2"/>
    <col min="2049" max="2049" width="31.77734375" style="2" customWidth="1"/>
    <col min="2050" max="2050" width="8.88671875" style="2"/>
    <col min="2051" max="2051" width="10.21875" style="2" customWidth="1"/>
    <col min="2052" max="2304" width="8.88671875" style="2"/>
    <col min="2305" max="2305" width="31.77734375" style="2" customWidth="1"/>
    <col min="2306" max="2306" width="8.88671875" style="2"/>
    <col min="2307" max="2307" width="10.21875" style="2" customWidth="1"/>
    <col min="2308" max="2560" width="8.88671875" style="2"/>
    <col min="2561" max="2561" width="31.77734375" style="2" customWidth="1"/>
    <col min="2562" max="2562" width="8.88671875" style="2"/>
    <col min="2563" max="2563" width="10.21875" style="2" customWidth="1"/>
    <col min="2564" max="2816" width="8.88671875" style="2"/>
    <col min="2817" max="2817" width="31.77734375" style="2" customWidth="1"/>
    <col min="2818" max="2818" width="8.88671875" style="2"/>
    <col min="2819" max="2819" width="10.21875" style="2" customWidth="1"/>
    <col min="2820" max="3072" width="8.88671875" style="2"/>
    <col min="3073" max="3073" width="31.77734375" style="2" customWidth="1"/>
    <col min="3074" max="3074" width="8.88671875" style="2"/>
    <col min="3075" max="3075" width="10.21875" style="2" customWidth="1"/>
    <col min="3076" max="3328" width="8.88671875" style="2"/>
    <col min="3329" max="3329" width="31.77734375" style="2" customWidth="1"/>
    <col min="3330" max="3330" width="8.88671875" style="2"/>
    <col min="3331" max="3331" width="10.21875" style="2" customWidth="1"/>
    <col min="3332" max="3584" width="8.88671875" style="2"/>
    <col min="3585" max="3585" width="31.77734375" style="2" customWidth="1"/>
    <col min="3586" max="3586" width="8.88671875" style="2"/>
    <col min="3587" max="3587" width="10.21875" style="2" customWidth="1"/>
    <col min="3588" max="3840" width="8.88671875" style="2"/>
    <col min="3841" max="3841" width="31.77734375" style="2" customWidth="1"/>
    <col min="3842" max="3842" width="8.88671875" style="2"/>
    <col min="3843" max="3843" width="10.21875" style="2" customWidth="1"/>
    <col min="3844" max="4096" width="8.88671875" style="2"/>
    <col min="4097" max="4097" width="31.77734375" style="2" customWidth="1"/>
    <col min="4098" max="4098" width="8.88671875" style="2"/>
    <col min="4099" max="4099" width="10.21875" style="2" customWidth="1"/>
    <col min="4100" max="4352" width="8.88671875" style="2"/>
    <col min="4353" max="4353" width="31.77734375" style="2" customWidth="1"/>
    <col min="4354" max="4354" width="8.88671875" style="2"/>
    <col min="4355" max="4355" width="10.21875" style="2" customWidth="1"/>
    <col min="4356" max="4608" width="8.88671875" style="2"/>
    <col min="4609" max="4609" width="31.77734375" style="2" customWidth="1"/>
    <col min="4610" max="4610" width="8.88671875" style="2"/>
    <col min="4611" max="4611" width="10.21875" style="2" customWidth="1"/>
    <col min="4612" max="4864" width="8.88671875" style="2"/>
    <col min="4865" max="4865" width="31.77734375" style="2" customWidth="1"/>
    <col min="4866" max="4866" width="8.88671875" style="2"/>
    <col min="4867" max="4867" width="10.21875" style="2" customWidth="1"/>
    <col min="4868" max="5120" width="8.88671875" style="2"/>
    <col min="5121" max="5121" width="31.77734375" style="2" customWidth="1"/>
    <col min="5122" max="5122" width="8.88671875" style="2"/>
    <col min="5123" max="5123" width="10.21875" style="2" customWidth="1"/>
    <col min="5124" max="5376" width="8.88671875" style="2"/>
    <col min="5377" max="5377" width="31.77734375" style="2" customWidth="1"/>
    <col min="5378" max="5378" width="8.88671875" style="2"/>
    <col min="5379" max="5379" width="10.21875" style="2" customWidth="1"/>
    <col min="5380" max="5632" width="8.88671875" style="2"/>
    <col min="5633" max="5633" width="31.77734375" style="2" customWidth="1"/>
    <col min="5634" max="5634" width="8.88671875" style="2"/>
    <col min="5635" max="5635" width="10.21875" style="2" customWidth="1"/>
    <col min="5636" max="5888" width="8.88671875" style="2"/>
    <col min="5889" max="5889" width="31.77734375" style="2" customWidth="1"/>
    <col min="5890" max="5890" width="8.88671875" style="2"/>
    <col min="5891" max="5891" width="10.21875" style="2" customWidth="1"/>
    <col min="5892" max="6144" width="8.88671875" style="2"/>
    <col min="6145" max="6145" width="31.77734375" style="2" customWidth="1"/>
    <col min="6146" max="6146" width="8.88671875" style="2"/>
    <col min="6147" max="6147" width="10.21875" style="2" customWidth="1"/>
    <col min="6148" max="6400" width="8.88671875" style="2"/>
    <col min="6401" max="6401" width="31.77734375" style="2" customWidth="1"/>
    <col min="6402" max="6402" width="8.88671875" style="2"/>
    <col min="6403" max="6403" width="10.21875" style="2" customWidth="1"/>
    <col min="6404" max="6656" width="8.88671875" style="2"/>
    <col min="6657" max="6657" width="31.77734375" style="2" customWidth="1"/>
    <col min="6658" max="6658" width="8.88671875" style="2"/>
    <col min="6659" max="6659" width="10.21875" style="2" customWidth="1"/>
    <col min="6660" max="6912" width="8.88671875" style="2"/>
    <col min="6913" max="6913" width="31.77734375" style="2" customWidth="1"/>
    <col min="6914" max="6914" width="8.88671875" style="2"/>
    <col min="6915" max="6915" width="10.21875" style="2" customWidth="1"/>
    <col min="6916" max="7168" width="8.88671875" style="2"/>
    <col min="7169" max="7169" width="31.77734375" style="2" customWidth="1"/>
    <col min="7170" max="7170" width="8.88671875" style="2"/>
    <col min="7171" max="7171" width="10.21875" style="2" customWidth="1"/>
    <col min="7172" max="7424" width="8.88671875" style="2"/>
    <col min="7425" max="7425" width="31.77734375" style="2" customWidth="1"/>
    <col min="7426" max="7426" width="8.88671875" style="2"/>
    <col min="7427" max="7427" width="10.21875" style="2" customWidth="1"/>
    <col min="7428" max="7680" width="8.88671875" style="2"/>
    <col min="7681" max="7681" width="31.77734375" style="2" customWidth="1"/>
    <col min="7682" max="7682" width="8.88671875" style="2"/>
    <col min="7683" max="7683" width="10.21875" style="2" customWidth="1"/>
    <col min="7684" max="7936" width="8.88671875" style="2"/>
    <col min="7937" max="7937" width="31.77734375" style="2" customWidth="1"/>
    <col min="7938" max="7938" width="8.88671875" style="2"/>
    <col min="7939" max="7939" width="10.21875" style="2" customWidth="1"/>
    <col min="7940" max="8192" width="8.88671875" style="2"/>
    <col min="8193" max="8193" width="31.77734375" style="2" customWidth="1"/>
    <col min="8194" max="8194" width="8.88671875" style="2"/>
    <col min="8195" max="8195" width="10.21875" style="2" customWidth="1"/>
    <col min="8196" max="8448" width="8.88671875" style="2"/>
    <col min="8449" max="8449" width="31.77734375" style="2" customWidth="1"/>
    <col min="8450" max="8450" width="8.88671875" style="2"/>
    <col min="8451" max="8451" width="10.21875" style="2" customWidth="1"/>
    <col min="8452" max="8704" width="8.88671875" style="2"/>
    <col min="8705" max="8705" width="31.77734375" style="2" customWidth="1"/>
    <col min="8706" max="8706" width="8.88671875" style="2"/>
    <col min="8707" max="8707" width="10.21875" style="2" customWidth="1"/>
    <col min="8708" max="8960" width="8.88671875" style="2"/>
    <col min="8961" max="8961" width="31.77734375" style="2" customWidth="1"/>
    <col min="8962" max="8962" width="8.88671875" style="2"/>
    <col min="8963" max="8963" width="10.21875" style="2" customWidth="1"/>
    <col min="8964" max="9216" width="8.88671875" style="2"/>
    <col min="9217" max="9217" width="31.77734375" style="2" customWidth="1"/>
    <col min="9218" max="9218" width="8.88671875" style="2"/>
    <col min="9219" max="9219" width="10.21875" style="2" customWidth="1"/>
    <col min="9220" max="9472" width="8.88671875" style="2"/>
    <col min="9473" max="9473" width="31.77734375" style="2" customWidth="1"/>
    <col min="9474" max="9474" width="8.88671875" style="2"/>
    <col min="9475" max="9475" width="10.21875" style="2" customWidth="1"/>
    <col min="9476" max="9728" width="8.88671875" style="2"/>
    <col min="9729" max="9729" width="31.77734375" style="2" customWidth="1"/>
    <col min="9730" max="9730" width="8.88671875" style="2"/>
    <col min="9731" max="9731" width="10.21875" style="2" customWidth="1"/>
    <col min="9732" max="9984" width="8.88671875" style="2"/>
    <col min="9985" max="9985" width="31.77734375" style="2" customWidth="1"/>
    <col min="9986" max="9986" width="8.88671875" style="2"/>
    <col min="9987" max="9987" width="10.21875" style="2" customWidth="1"/>
    <col min="9988" max="10240" width="8.88671875" style="2"/>
    <col min="10241" max="10241" width="31.77734375" style="2" customWidth="1"/>
    <col min="10242" max="10242" width="8.88671875" style="2"/>
    <col min="10243" max="10243" width="10.21875" style="2" customWidth="1"/>
    <col min="10244" max="10496" width="8.88671875" style="2"/>
    <col min="10497" max="10497" width="31.77734375" style="2" customWidth="1"/>
    <col min="10498" max="10498" width="8.88671875" style="2"/>
    <col min="10499" max="10499" width="10.21875" style="2" customWidth="1"/>
    <col min="10500" max="10752" width="8.88671875" style="2"/>
    <col min="10753" max="10753" width="31.77734375" style="2" customWidth="1"/>
    <col min="10754" max="10754" width="8.88671875" style="2"/>
    <col min="10755" max="10755" width="10.21875" style="2" customWidth="1"/>
    <col min="10756" max="11008" width="8.88671875" style="2"/>
    <col min="11009" max="11009" width="31.77734375" style="2" customWidth="1"/>
    <col min="11010" max="11010" width="8.88671875" style="2"/>
    <col min="11011" max="11011" width="10.21875" style="2" customWidth="1"/>
    <col min="11012" max="11264" width="8.88671875" style="2"/>
    <col min="11265" max="11265" width="31.77734375" style="2" customWidth="1"/>
    <col min="11266" max="11266" width="8.88671875" style="2"/>
    <col min="11267" max="11267" width="10.21875" style="2" customWidth="1"/>
    <col min="11268" max="11520" width="8.88671875" style="2"/>
    <col min="11521" max="11521" width="31.77734375" style="2" customWidth="1"/>
    <col min="11522" max="11522" width="8.88671875" style="2"/>
    <col min="11523" max="11523" width="10.21875" style="2" customWidth="1"/>
    <col min="11524" max="11776" width="8.88671875" style="2"/>
    <col min="11777" max="11777" width="31.77734375" style="2" customWidth="1"/>
    <col min="11778" max="11778" width="8.88671875" style="2"/>
    <col min="11779" max="11779" width="10.21875" style="2" customWidth="1"/>
    <col min="11780" max="12032" width="8.88671875" style="2"/>
    <col min="12033" max="12033" width="31.77734375" style="2" customWidth="1"/>
    <col min="12034" max="12034" width="8.88671875" style="2"/>
    <col min="12035" max="12035" width="10.21875" style="2" customWidth="1"/>
    <col min="12036" max="12288" width="8.88671875" style="2"/>
    <col min="12289" max="12289" width="31.77734375" style="2" customWidth="1"/>
    <col min="12290" max="12290" width="8.88671875" style="2"/>
    <col min="12291" max="12291" width="10.21875" style="2" customWidth="1"/>
    <col min="12292" max="12544" width="8.88671875" style="2"/>
    <col min="12545" max="12545" width="31.77734375" style="2" customWidth="1"/>
    <col min="12546" max="12546" width="8.88671875" style="2"/>
    <col min="12547" max="12547" width="10.21875" style="2" customWidth="1"/>
    <col min="12548" max="12800" width="8.88671875" style="2"/>
    <col min="12801" max="12801" width="31.77734375" style="2" customWidth="1"/>
    <col min="12802" max="12802" width="8.88671875" style="2"/>
    <col min="12803" max="12803" width="10.21875" style="2" customWidth="1"/>
    <col min="12804" max="13056" width="8.88671875" style="2"/>
    <col min="13057" max="13057" width="31.77734375" style="2" customWidth="1"/>
    <col min="13058" max="13058" width="8.88671875" style="2"/>
    <col min="13059" max="13059" width="10.21875" style="2" customWidth="1"/>
    <col min="13060" max="13312" width="8.88671875" style="2"/>
    <col min="13313" max="13313" width="31.77734375" style="2" customWidth="1"/>
    <col min="13314" max="13314" width="8.88671875" style="2"/>
    <col min="13315" max="13315" width="10.21875" style="2" customWidth="1"/>
    <col min="13316" max="13568" width="8.88671875" style="2"/>
    <col min="13569" max="13569" width="31.77734375" style="2" customWidth="1"/>
    <col min="13570" max="13570" width="8.88671875" style="2"/>
    <col min="13571" max="13571" width="10.21875" style="2" customWidth="1"/>
    <col min="13572" max="13824" width="8.88671875" style="2"/>
    <col min="13825" max="13825" width="31.77734375" style="2" customWidth="1"/>
    <col min="13826" max="13826" width="8.88671875" style="2"/>
    <col min="13827" max="13827" width="10.21875" style="2" customWidth="1"/>
    <col min="13828" max="14080" width="8.88671875" style="2"/>
    <col min="14081" max="14081" width="31.77734375" style="2" customWidth="1"/>
    <col min="14082" max="14082" width="8.88671875" style="2"/>
    <col min="14083" max="14083" width="10.21875" style="2" customWidth="1"/>
    <col min="14084" max="14336" width="8.88671875" style="2"/>
    <col min="14337" max="14337" width="31.77734375" style="2" customWidth="1"/>
    <col min="14338" max="14338" width="8.88671875" style="2"/>
    <col min="14339" max="14339" width="10.21875" style="2" customWidth="1"/>
    <col min="14340" max="14592" width="8.88671875" style="2"/>
    <col min="14593" max="14593" width="31.77734375" style="2" customWidth="1"/>
    <col min="14594" max="14594" width="8.88671875" style="2"/>
    <col min="14595" max="14595" width="10.21875" style="2" customWidth="1"/>
    <col min="14596" max="14848" width="8.88671875" style="2"/>
    <col min="14849" max="14849" width="31.77734375" style="2" customWidth="1"/>
    <col min="14850" max="14850" width="8.88671875" style="2"/>
    <col min="14851" max="14851" width="10.21875" style="2" customWidth="1"/>
    <col min="14852" max="15104" width="8.88671875" style="2"/>
    <col min="15105" max="15105" width="31.77734375" style="2" customWidth="1"/>
    <col min="15106" max="15106" width="8.88671875" style="2"/>
    <col min="15107" max="15107" width="10.21875" style="2" customWidth="1"/>
    <col min="15108" max="15360" width="8.88671875" style="2"/>
    <col min="15361" max="15361" width="31.77734375" style="2" customWidth="1"/>
    <col min="15362" max="15362" width="8.88671875" style="2"/>
    <col min="15363" max="15363" width="10.21875" style="2" customWidth="1"/>
    <col min="15364" max="15616" width="8.88671875" style="2"/>
    <col min="15617" max="15617" width="31.77734375" style="2" customWidth="1"/>
    <col min="15618" max="15618" width="8.88671875" style="2"/>
    <col min="15619" max="15619" width="10.21875" style="2" customWidth="1"/>
    <col min="15620" max="15872" width="8.88671875" style="2"/>
    <col min="15873" max="15873" width="31.77734375" style="2" customWidth="1"/>
    <col min="15874" max="15874" width="8.88671875" style="2"/>
    <col min="15875" max="15875" width="10.21875" style="2" customWidth="1"/>
    <col min="15876" max="16128" width="8.88671875" style="2"/>
    <col min="16129" max="16129" width="31.77734375" style="2" customWidth="1"/>
    <col min="16130" max="16130" width="8.88671875" style="2"/>
    <col min="16131" max="16131" width="10.21875" style="2" customWidth="1"/>
    <col min="16132" max="16384" width="8.88671875" style="2"/>
  </cols>
  <sheetData>
    <row r="1" spans="1:10" ht="15.6" x14ac:dyDescent="0.3">
      <c r="A1" s="27" t="s">
        <v>177</v>
      </c>
      <c r="J1" s="376" t="s">
        <v>651</v>
      </c>
    </row>
    <row r="2" spans="1:10" ht="14.4" x14ac:dyDescent="0.3">
      <c r="A2" s="28"/>
      <c r="H2" s="64">
        <v>2022</v>
      </c>
    </row>
    <row r="3" spans="1:10" s="6" customFormat="1" ht="37.799999999999997" customHeight="1" x14ac:dyDescent="0.3">
      <c r="A3" s="1030" t="s">
        <v>71</v>
      </c>
      <c r="B3" s="1031" t="s">
        <v>3</v>
      </c>
      <c r="C3" s="1031" t="s">
        <v>4</v>
      </c>
      <c r="D3" s="1031" t="s">
        <v>5</v>
      </c>
      <c r="E3" s="1031" t="s">
        <v>6</v>
      </c>
      <c r="F3" s="1031" t="s">
        <v>7</v>
      </c>
      <c r="G3" s="1031" t="s">
        <v>8</v>
      </c>
      <c r="H3" s="1032" t="s">
        <v>9</v>
      </c>
    </row>
    <row r="4" spans="1:10" s="6" customFormat="1" ht="13.8" x14ac:dyDescent="0.25">
      <c r="A4" s="92" t="s">
        <v>73</v>
      </c>
      <c r="B4" s="95" t="s">
        <v>178</v>
      </c>
      <c r="C4" s="93">
        <v>2460.8453624464519</v>
      </c>
      <c r="D4" s="93">
        <v>985.70710764005912</v>
      </c>
      <c r="E4" s="93">
        <v>1394.1294908909606</v>
      </c>
      <c r="F4" s="93">
        <v>1900.9900665811799</v>
      </c>
      <c r="G4" s="93">
        <v>2950.5797864677706</v>
      </c>
      <c r="H4" s="94">
        <v>4270.1752684694638</v>
      </c>
    </row>
    <row r="5" spans="1:10" s="6" customFormat="1" ht="13.8" x14ac:dyDescent="0.25">
      <c r="A5" s="92" t="s">
        <v>73</v>
      </c>
      <c r="B5" s="361" t="s">
        <v>179</v>
      </c>
      <c r="C5" s="362">
        <v>8.8590433048072263</v>
      </c>
      <c r="D5" s="362">
        <v>3.5485455875042127</v>
      </c>
      <c r="E5" s="362">
        <v>5.0188661672074577</v>
      </c>
      <c r="F5" s="362">
        <v>6.8435642396922471</v>
      </c>
      <c r="G5" s="362">
        <v>10.622087231283974</v>
      </c>
      <c r="H5" s="363">
        <v>15.372630966490069</v>
      </c>
    </row>
    <row r="6" spans="1:10" s="6" customFormat="1" ht="13.8" x14ac:dyDescent="0.25">
      <c r="A6" s="92" t="s">
        <v>74</v>
      </c>
      <c r="B6" s="95" t="s">
        <v>179</v>
      </c>
      <c r="C6" s="364">
        <v>34.167110590165684</v>
      </c>
      <c r="D6" s="364">
        <v>16.839838500205932</v>
      </c>
      <c r="E6" s="364">
        <v>23.332767392828515</v>
      </c>
      <c r="F6" s="364">
        <v>30.923428956166202</v>
      </c>
      <c r="G6" s="364">
        <v>40.946775982942498</v>
      </c>
      <c r="H6" s="269">
        <v>57.892480567367826</v>
      </c>
    </row>
    <row r="7" spans="1:10" s="6" customFormat="1" ht="13.8" x14ac:dyDescent="0.25">
      <c r="A7" s="92" t="s">
        <v>75</v>
      </c>
      <c r="B7" s="95" t="s">
        <v>688</v>
      </c>
      <c r="C7" s="364">
        <v>52.808553314087668</v>
      </c>
      <c r="D7" s="364">
        <v>15.600026065505805</v>
      </c>
      <c r="E7" s="364">
        <v>23.700374944199812</v>
      </c>
      <c r="F7" s="364">
        <v>40.928617370200563</v>
      </c>
      <c r="G7" s="364">
        <v>70.333920294033177</v>
      </c>
      <c r="H7" s="269">
        <v>104.89930054869281</v>
      </c>
    </row>
    <row r="8" spans="1:10" s="6" customFormat="1" ht="13.8" x14ac:dyDescent="0.25">
      <c r="A8" s="92" t="s">
        <v>75</v>
      </c>
      <c r="B8" s="361" t="s">
        <v>179</v>
      </c>
      <c r="C8" s="362">
        <v>8.8454326801096848</v>
      </c>
      <c r="D8" s="362">
        <v>2.6130043659722224</v>
      </c>
      <c r="E8" s="362">
        <v>3.9698128031534687</v>
      </c>
      <c r="F8" s="362">
        <v>6.855543409508595</v>
      </c>
      <c r="G8" s="362">
        <v>11.780931649250558</v>
      </c>
      <c r="H8" s="363">
        <v>17.570632841906047</v>
      </c>
    </row>
    <row r="9" spans="1:10" s="6" customFormat="1" ht="13.8" x14ac:dyDescent="0.25">
      <c r="A9" s="92" t="s">
        <v>109</v>
      </c>
      <c r="B9" s="95" t="s">
        <v>178</v>
      </c>
      <c r="C9" s="93">
        <v>4533.044687927315</v>
      </c>
      <c r="D9" s="93">
        <v>600.03446945721805</v>
      </c>
      <c r="E9" s="93">
        <v>1069.814860652958</v>
      </c>
      <c r="F9" s="93">
        <v>2440.7427855007145</v>
      </c>
      <c r="G9" s="93">
        <v>6304.0802407442316</v>
      </c>
      <c r="H9" s="94">
        <v>10683.61856497621</v>
      </c>
    </row>
    <row r="10" spans="1:10" s="6" customFormat="1" ht="13.8" x14ac:dyDescent="0.25">
      <c r="A10" s="92" t="s">
        <v>109</v>
      </c>
      <c r="B10" s="361" t="s">
        <v>179</v>
      </c>
      <c r="C10" s="362">
        <v>16.318960876538334</v>
      </c>
      <c r="D10" s="362">
        <v>2.160124090045985</v>
      </c>
      <c r="E10" s="362">
        <v>3.8513334983506486</v>
      </c>
      <c r="F10" s="362">
        <v>8.7866740278025723</v>
      </c>
      <c r="G10" s="363">
        <v>22.694688866679233</v>
      </c>
      <c r="H10" s="363">
        <v>38.461026833914353</v>
      </c>
    </row>
    <row r="11" spans="1:10" s="6" customFormat="1" ht="13.8" x14ac:dyDescent="0.25">
      <c r="A11" s="92" t="s">
        <v>76</v>
      </c>
      <c r="B11" s="95" t="s">
        <v>180</v>
      </c>
      <c r="C11" s="93">
        <v>119.75217279653917</v>
      </c>
      <c r="D11" s="93">
        <v>39.949454479645453</v>
      </c>
      <c r="E11" s="93">
        <v>61.403180240324545</v>
      </c>
      <c r="F11" s="93">
        <v>82.258350300779284</v>
      </c>
      <c r="G11" s="93">
        <v>124.90340504150507</v>
      </c>
      <c r="H11" s="94">
        <v>155.89235126921221</v>
      </c>
      <c r="J11" s="74"/>
    </row>
    <row r="12" spans="1:10" s="6" customFormat="1" ht="13.8" x14ac:dyDescent="0.25">
      <c r="A12" s="92" t="s">
        <v>76</v>
      </c>
      <c r="B12" s="361" t="s">
        <v>179</v>
      </c>
      <c r="C12" s="362">
        <v>5.6642777732763028</v>
      </c>
      <c r="D12" s="362">
        <v>1.8896091968872299</v>
      </c>
      <c r="E12" s="362">
        <v>2.9043704253673512</v>
      </c>
      <c r="F12" s="362">
        <v>3.8908199692268601</v>
      </c>
      <c r="G12" s="362">
        <v>5.9079310584631903</v>
      </c>
      <c r="H12" s="363">
        <v>7.3737082150337381</v>
      </c>
      <c r="J12" s="140"/>
    </row>
    <row r="13" spans="1:10" s="6" customFormat="1" ht="13.8" x14ac:dyDescent="0.25">
      <c r="A13" s="92" t="s">
        <v>77</v>
      </c>
      <c r="B13" s="95" t="s">
        <v>181</v>
      </c>
      <c r="C13" s="93">
        <v>1430.329464126962</v>
      </c>
      <c r="D13" s="93">
        <v>747.99368560894584</v>
      </c>
      <c r="E13" s="93">
        <v>918.14929046822215</v>
      </c>
      <c r="F13" s="93">
        <v>1169.0032088838225</v>
      </c>
      <c r="G13" s="93">
        <v>1323.9742656624949</v>
      </c>
      <c r="H13" s="94">
        <v>1515.521426048577</v>
      </c>
    </row>
    <row r="14" spans="1:10" s="6" customFormat="1" ht="13.8" x14ac:dyDescent="0.25">
      <c r="A14" s="92" t="s">
        <v>77</v>
      </c>
      <c r="B14" s="361" t="s">
        <v>179</v>
      </c>
      <c r="C14" s="362">
        <v>51.352117519925422</v>
      </c>
      <c r="D14" s="362">
        <v>26.854693698838055</v>
      </c>
      <c r="E14" s="362">
        <v>32.963671271177255</v>
      </c>
      <c r="F14" s="362">
        <v>41.969903906309654</v>
      </c>
      <c r="G14" s="362">
        <v>47.533721278094582</v>
      </c>
      <c r="H14" s="363">
        <v>54.410704894423816</v>
      </c>
    </row>
    <row r="15" spans="1:10" s="6" customFormat="1" ht="13.8" x14ac:dyDescent="0.25">
      <c r="A15" s="92" t="s">
        <v>78</v>
      </c>
      <c r="B15" s="95" t="s">
        <v>180</v>
      </c>
      <c r="C15" s="93">
        <v>2943.0451786563112</v>
      </c>
      <c r="D15" s="93">
        <v>904.40857666907414</v>
      </c>
      <c r="E15" s="93">
        <v>1718.8126611337839</v>
      </c>
      <c r="F15" s="93">
        <v>2740.9830129101151</v>
      </c>
      <c r="G15" s="93">
        <v>3738.6819982531838</v>
      </c>
      <c r="H15" s="94">
        <v>4725.3309247850111</v>
      </c>
    </row>
    <row r="16" spans="1:10" s="6" customFormat="1" ht="13.8" x14ac:dyDescent="0.25">
      <c r="A16" s="92" t="s">
        <v>78</v>
      </c>
      <c r="B16" s="361" t="s">
        <v>179</v>
      </c>
      <c r="C16" s="362">
        <v>76.519174645064084</v>
      </c>
      <c r="D16" s="362">
        <v>23.514622993395925</v>
      </c>
      <c r="E16" s="362">
        <v>44.689129189478379</v>
      </c>
      <c r="F16" s="362">
        <v>71.265558335662988</v>
      </c>
      <c r="G16" s="362">
        <v>97.205731954582774</v>
      </c>
      <c r="H16" s="363">
        <v>122.85860404441028</v>
      </c>
    </row>
    <row r="17" spans="1:9" s="6" customFormat="1" ht="13.8" x14ac:dyDescent="0.25">
      <c r="A17" s="92" t="s">
        <v>79</v>
      </c>
      <c r="B17" s="95" t="s">
        <v>180</v>
      </c>
      <c r="C17" s="93">
        <v>3224.1492154419307</v>
      </c>
      <c r="D17" s="93">
        <v>76.185287447147104</v>
      </c>
      <c r="E17" s="93">
        <v>1435.4636759766904</v>
      </c>
      <c r="F17" s="93">
        <v>1484.9773798582814</v>
      </c>
      <c r="G17" s="93">
        <v>4166.2768606074105</v>
      </c>
      <c r="H17" s="94">
        <v>6197.1344239635773</v>
      </c>
      <c r="I17" s="5"/>
    </row>
    <row r="18" spans="1:9" s="6" customFormat="1" ht="13.8" x14ac:dyDescent="0.25">
      <c r="A18" s="92" t="s">
        <v>79</v>
      </c>
      <c r="B18" s="361" t="s">
        <v>179</v>
      </c>
      <c r="C18" s="362">
        <v>32.241492154419305</v>
      </c>
      <c r="D18" s="362">
        <v>0.7618528744714711</v>
      </c>
      <c r="E18" s="362">
        <v>14.354636759766905</v>
      </c>
      <c r="F18" s="362">
        <v>14.849773798582815</v>
      </c>
      <c r="G18" s="362">
        <v>41.662768606074103</v>
      </c>
      <c r="H18" s="363">
        <v>61.971344239635776</v>
      </c>
    </row>
    <row r="19" spans="1:9" s="6" customFormat="1" ht="13.8" x14ac:dyDescent="0.25">
      <c r="A19" s="92" t="s">
        <v>80</v>
      </c>
      <c r="B19" s="95" t="s">
        <v>180</v>
      </c>
      <c r="C19" s="93">
        <v>4127.4244592005425</v>
      </c>
      <c r="D19" s="93">
        <v>1319.739553112224</v>
      </c>
      <c r="E19" s="93">
        <v>2915.7000354470206</v>
      </c>
      <c r="F19" s="93">
        <v>3878.9244648905023</v>
      </c>
      <c r="G19" s="93">
        <v>4289.8096255636929</v>
      </c>
      <c r="H19" s="94">
        <v>5042.1601944518698</v>
      </c>
    </row>
    <row r="20" spans="1:9" s="6" customFormat="1" ht="13.8" x14ac:dyDescent="0.25">
      <c r="A20" s="92" t="s">
        <v>80</v>
      </c>
      <c r="B20" s="361" t="s">
        <v>179</v>
      </c>
      <c r="C20" s="362">
        <v>115.5678848576152</v>
      </c>
      <c r="D20" s="362">
        <v>36.952707487142277</v>
      </c>
      <c r="E20" s="362">
        <v>81.639600992516577</v>
      </c>
      <c r="F20" s="362">
        <v>108.60988501693407</v>
      </c>
      <c r="G20" s="362">
        <v>120.1146695157834</v>
      </c>
      <c r="H20" s="363">
        <v>141.18048544465236</v>
      </c>
    </row>
    <row r="21" spans="1:9" s="6" customFormat="1" ht="13.8" x14ac:dyDescent="0.25">
      <c r="A21" s="92" t="s">
        <v>81</v>
      </c>
      <c r="B21" s="95" t="s">
        <v>688</v>
      </c>
      <c r="C21" s="93">
        <v>10.090146392460531</v>
      </c>
      <c r="D21" s="93">
        <v>1.4392734385121246</v>
      </c>
      <c r="E21" s="93">
        <v>3.4837356165089921</v>
      </c>
      <c r="F21" s="93">
        <v>7.9501786234456482</v>
      </c>
      <c r="G21" s="93">
        <v>11.965572949358924</v>
      </c>
      <c r="H21" s="94">
        <v>18.810710775306614</v>
      </c>
    </row>
    <row r="22" spans="1:9" s="6" customFormat="1" ht="13.8" x14ac:dyDescent="0.25">
      <c r="A22" s="92" t="s">
        <v>81</v>
      </c>
      <c r="B22" s="361" t="s">
        <v>179</v>
      </c>
      <c r="C22" s="362">
        <v>70.631024747223719</v>
      </c>
      <c r="D22" s="362">
        <v>10.074914069584873</v>
      </c>
      <c r="E22" s="362">
        <v>24.386149315562946</v>
      </c>
      <c r="F22" s="362">
        <v>55.651250364119534</v>
      </c>
      <c r="G22" s="362">
        <v>83.759010645512461</v>
      </c>
      <c r="H22" s="363">
        <v>131.67497542714631</v>
      </c>
    </row>
    <row r="23" spans="1:9" s="6" customFormat="1" ht="13.8" x14ac:dyDescent="0.25">
      <c r="A23" s="92" t="s">
        <v>82</v>
      </c>
      <c r="B23" s="95" t="s">
        <v>688</v>
      </c>
      <c r="C23" s="365">
        <v>13.092540999863074</v>
      </c>
      <c r="D23" s="365">
        <v>1.2088472968913961</v>
      </c>
      <c r="E23" s="365">
        <v>4.6022793741465859</v>
      </c>
      <c r="F23" s="365">
        <v>10.895822230852186</v>
      </c>
      <c r="G23" s="365">
        <v>12.863393916067276</v>
      </c>
      <c r="H23" s="131">
        <v>24.884428883782039</v>
      </c>
      <c r="I23" s="77"/>
    </row>
    <row r="24" spans="1:9" s="6" customFormat="1" ht="13.8" x14ac:dyDescent="0.25">
      <c r="A24" s="92" t="s">
        <v>82</v>
      </c>
      <c r="B24" s="361" t="s">
        <v>179</v>
      </c>
      <c r="C24" s="366">
        <v>91.647786999041514</v>
      </c>
      <c r="D24" s="366">
        <v>8.4619310782397736</v>
      </c>
      <c r="E24" s="366">
        <v>32.215955619026104</v>
      </c>
      <c r="F24" s="366">
        <v>76.2707556159653</v>
      </c>
      <c r="G24" s="366">
        <v>90.043757412470924</v>
      </c>
      <c r="H24" s="367">
        <v>174.19100218647426</v>
      </c>
    </row>
    <row r="25" spans="1:9" s="6" customFormat="1" x14ac:dyDescent="0.3"/>
    <row r="26" spans="1:9" s="6" customFormat="1" x14ac:dyDescent="0.3"/>
    <row r="27" spans="1:9" s="6" customFormat="1" x14ac:dyDescent="0.3"/>
    <row r="28" spans="1:9" s="6" customFormat="1" x14ac:dyDescent="0.3"/>
    <row r="29" spans="1:9" s="6" customFormat="1" x14ac:dyDescent="0.3"/>
  </sheetData>
  <hyperlinks>
    <hyperlink ref="J1" location="INFO!A1" display="POWRÓT" xr:uid="{321C6FC1-30D8-41F7-A198-D7A04DDBE76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3FB5-91CA-4A2A-989B-4E3391392066}">
  <dimension ref="A1:I3248"/>
  <sheetViews>
    <sheetView zoomScale="85" zoomScaleNormal="85" workbookViewId="0">
      <selection activeCell="A12" sqref="A12:XFD12"/>
    </sheetView>
  </sheetViews>
  <sheetFormatPr defaultRowHeight="13.2" x14ac:dyDescent="0.25"/>
  <cols>
    <col min="1" max="1" width="31.77734375" style="2" customWidth="1"/>
    <col min="2" max="2" width="18.5546875" style="2" customWidth="1"/>
    <col min="3" max="3" width="12.88671875" style="2" customWidth="1"/>
    <col min="4" max="4" width="14.5546875" style="2" customWidth="1"/>
    <col min="5" max="5" width="9.77734375" style="2" customWidth="1"/>
    <col min="6" max="6" width="12.77734375" style="2" customWidth="1"/>
    <col min="7" max="7" width="13.6640625" style="2" customWidth="1"/>
    <col min="8" max="256" width="8.88671875" style="2"/>
    <col min="257" max="257" width="40.44140625" style="2" customWidth="1"/>
    <col min="258" max="258" width="12" style="2" customWidth="1"/>
    <col min="259" max="263" width="10.21875" style="2" customWidth="1"/>
    <col min="264" max="512" width="8.88671875" style="2"/>
    <col min="513" max="513" width="40.44140625" style="2" customWidth="1"/>
    <col min="514" max="514" width="12" style="2" customWidth="1"/>
    <col min="515" max="519" width="10.21875" style="2" customWidth="1"/>
    <col min="520" max="768" width="8.88671875" style="2"/>
    <col min="769" max="769" width="40.44140625" style="2" customWidth="1"/>
    <col min="770" max="770" width="12" style="2" customWidth="1"/>
    <col min="771" max="775" width="10.21875" style="2" customWidth="1"/>
    <col min="776" max="1024" width="8.88671875" style="2"/>
    <col min="1025" max="1025" width="40.44140625" style="2" customWidth="1"/>
    <col min="1026" max="1026" width="12" style="2" customWidth="1"/>
    <col min="1027" max="1031" width="10.21875" style="2" customWidth="1"/>
    <col min="1032" max="1280" width="8.88671875" style="2"/>
    <col min="1281" max="1281" width="40.44140625" style="2" customWidth="1"/>
    <col min="1282" max="1282" width="12" style="2" customWidth="1"/>
    <col min="1283" max="1287" width="10.21875" style="2" customWidth="1"/>
    <col min="1288" max="1536" width="8.88671875" style="2"/>
    <col min="1537" max="1537" width="40.44140625" style="2" customWidth="1"/>
    <col min="1538" max="1538" width="12" style="2" customWidth="1"/>
    <col min="1539" max="1543" width="10.21875" style="2" customWidth="1"/>
    <col min="1544" max="1792" width="8.88671875" style="2"/>
    <col min="1793" max="1793" width="40.44140625" style="2" customWidth="1"/>
    <col min="1794" max="1794" width="12" style="2" customWidth="1"/>
    <col min="1795" max="1799" width="10.21875" style="2" customWidth="1"/>
    <col min="1800" max="2048" width="8.88671875" style="2"/>
    <col min="2049" max="2049" width="40.44140625" style="2" customWidth="1"/>
    <col min="2050" max="2050" width="12" style="2" customWidth="1"/>
    <col min="2051" max="2055" width="10.21875" style="2" customWidth="1"/>
    <col min="2056" max="2304" width="8.88671875" style="2"/>
    <col min="2305" max="2305" width="40.44140625" style="2" customWidth="1"/>
    <col min="2306" max="2306" width="12" style="2" customWidth="1"/>
    <col min="2307" max="2311" width="10.21875" style="2" customWidth="1"/>
    <col min="2312" max="2560" width="8.88671875" style="2"/>
    <col min="2561" max="2561" width="40.44140625" style="2" customWidth="1"/>
    <col min="2562" max="2562" width="12" style="2" customWidth="1"/>
    <col min="2563" max="2567" width="10.21875" style="2" customWidth="1"/>
    <col min="2568" max="2816" width="8.88671875" style="2"/>
    <col min="2817" max="2817" width="40.44140625" style="2" customWidth="1"/>
    <col min="2818" max="2818" width="12" style="2" customWidth="1"/>
    <col min="2819" max="2823" width="10.21875" style="2" customWidth="1"/>
    <col min="2824" max="3072" width="8.88671875" style="2"/>
    <col min="3073" max="3073" width="40.44140625" style="2" customWidth="1"/>
    <col min="3074" max="3074" width="12" style="2" customWidth="1"/>
    <col min="3075" max="3079" width="10.21875" style="2" customWidth="1"/>
    <col min="3080" max="3328" width="8.88671875" style="2"/>
    <col min="3329" max="3329" width="40.44140625" style="2" customWidth="1"/>
    <col min="3330" max="3330" width="12" style="2" customWidth="1"/>
    <col min="3331" max="3335" width="10.21875" style="2" customWidth="1"/>
    <col min="3336" max="3584" width="8.88671875" style="2"/>
    <col min="3585" max="3585" width="40.44140625" style="2" customWidth="1"/>
    <col min="3586" max="3586" width="12" style="2" customWidth="1"/>
    <col min="3587" max="3591" width="10.21875" style="2" customWidth="1"/>
    <col min="3592" max="3840" width="8.88671875" style="2"/>
    <col min="3841" max="3841" width="40.44140625" style="2" customWidth="1"/>
    <col min="3842" max="3842" width="12" style="2" customWidth="1"/>
    <col min="3843" max="3847" width="10.21875" style="2" customWidth="1"/>
    <col min="3848" max="4096" width="8.88671875" style="2"/>
    <col min="4097" max="4097" width="40.44140625" style="2" customWidth="1"/>
    <col min="4098" max="4098" width="12" style="2" customWidth="1"/>
    <col min="4099" max="4103" width="10.21875" style="2" customWidth="1"/>
    <col min="4104" max="4352" width="8.88671875" style="2"/>
    <col min="4353" max="4353" width="40.44140625" style="2" customWidth="1"/>
    <col min="4354" max="4354" width="12" style="2" customWidth="1"/>
    <col min="4355" max="4359" width="10.21875" style="2" customWidth="1"/>
    <col min="4360" max="4608" width="8.88671875" style="2"/>
    <col min="4609" max="4609" width="40.44140625" style="2" customWidth="1"/>
    <col min="4610" max="4610" width="12" style="2" customWidth="1"/>
    <col min="4611" max="4615" width="10.21875" style="2" customWidth="1"/>
    <col min="4616" max="4864" width="8.88671875" style="2"/>
    <col min="4865" max="4865" width="40.44140625" style="2" customWidth="1"/>
    <col min="4866" max="4866" width="12" style="2" customWidth="1"/>
    <col min="4867" max="4871" width="10.21875" style="2" customWidth="1"/>
    <col min="4872" max="5120" width="8.88671875" style="2"/>
    <col min="5121" max="5121" width="40.44140625" style="2" customWidth="1"/>
    <col min="5122" max="5122" width="12" style="2" customWidth="1"/>
    <col min="5123" max="5127" width="10.21875" style="2" customWidth="1"/>
    <col min="5128" max="5376" width="8.88671875" style="2"/>
    <col min="5377" max="5377" width="40.44140625" style="2" customWidth="1"/>
    <col min="5378" max="5378" width="12" style="2" customWidth="1"/>
    <col min="5379" max="5383" width="10.21875" style="2" customWidth="1"/>
    <col min="5384" max="5632" width="8.88671875" style="2"/>
    <col min="5633" max="5633" width="40.44140625" style="2" customWidth="1"/>
    <col min="5634" max="5634" width="12" style="2" customWidth="1"/>
    <col min="5635" max="5639" width="10.21875" style="2" customWidth="1"/>
    <col min="5640" max="5888" width="8.88671875" style="2"/>
    <col min="5889" max="5889" width="40.44140625" style="2" customWidth="1"/>
    <col min="5890" max="5890" width="12" style="2" customWidth="1"/>
    <col min="5891" max="5895" width="10.21875" style="2" customWidth="1"/>
    <col min="5896" max="6144" width="8.88671875" style="2"/>
    <col min="6145" max="6145" width="40.44140625" style="2" customWidth="1"/>
    <col min="6146" max="6146" width="12" style="2" customWidth="1"/>
    <col min="6147" max="6151" width="10.21875" style="2" customWidth="1"/>
    <col min="6152" max="6400" width="8.88671875" style="2"/>
    <col min="6401" max="6401" width="40.44140625" style="2" customWidth="1"/>
    <col min="6402" max="6402" width="12" style="2" customWidth="1"/>
    <col min="6403" max="6407" width="10.21875" style="2" customWidth="1"/>
    <col min="6408" max="6656" width="8.88671875" style="2"/>
    <col min="6657" max="6657" width="40.44140625" style="2" customWidth="1"/>
    <col min="6658" max="6658" width="12" style="2" customWidth="1"/>
    <col min="6659" max="6663" width="10.21875" style="2" customWidth="1"/>
    <col min="6664" max="6912" width="8.88671875" style="2"/>
    <col min="6913" max="6913" width="40.44140625" style="2" customWidth="1"/>
    <col min="6914" max="6914" width="12" style="2" customWidth="1"/>
    <col min="6915" max="6919" width="10.21875" style="2" customWidth="1"/>
    <col min="6920" max="7168" width="8.88671875" style="2"/>
    <col min="7169" max="7169" width="40.44140625" style="2" customWidth="1"/>
    <col min="7170" max="7170" width="12" style="2" customWidth="1"/>
    <col min="7171" max="7175" width="10.21875" style="2" customWidth="1"/>
    <col min="7176" max="7424" width="8.88671875" style="2"/>
    <col min="7425" max="7425" width="40.44140625" style="2" customWidth="1"/>
    <col min="7426" max="7426" width="12" style="2" customWidth="1"/>
    <col min="7427" max="7431" width="10.21875" style="2" customWidth="1"/>
    <col min="7432" max="7680" width="8.88671875" style="2"/>
    <col min="7681" max="7681" width="40.44140625" style="2" customWidth="1"/>
    <col min="7682" max="7682" width="12" style="2" customWidth="1"/>
    <col min="7683" max="7687" width="10.21875" style="2" customWidth="1"/>
    <col min="7688" max="7936" width="8.88671875" style="2"/>
    <col min="7937" max="7937" width="40.44140625" style="2" customWidth="1"/>
    <col min="7938" max="7938" width="12" style="2" customWidth="1"/>
    <col min="7939" max="7943" width="10.21875" style="2" customWidth="1"/>
    <col min="7944" max="8192" width="8.88671875" style="2"/>
    <col min="8193" max="8193" width="40.44140625" style="2" customWidth="1"/>
    <col min="8194" max="8194" width="12" style="2" customWidth="1"/>
    <col min="8195" max="8199" width="10.21875" style="2" customWidth="1"/>
    <col min="8200" max="8448" width="8.88671875" style="2"/>
    <col min="8449" max="8449" width="40.44140625" style="2" customWidth="1"/>
    <col min="8450" max="8450" width="12" style="2" customWidth="1"/>
    <col min="8451" max="8455" width="10.21875" style="2" customWidth="1"/>
    <col min="8456" max="8704" width="8.88671875" style="2"/>
    <col min="8705" max="8705" width="40.44140625" style="2" customWidth="1"/>
    <col min="8706" max="8706" width="12" style="2" customWidth="1"/>
    <col min="8707" max="8711" width="10.21875" style="2" customWidth="1"/>
    <col min="8712" max="8960" width="8.88671875" style="2"/>
    <col min="8961" max="8961" width="40.44140625" style="2" customWidth="1"/>
    <col min="8962" max="8962" width="12" style="2" customWidth="1"/>
    <col min="8963" max="8967" width="10.21875" style="2" customWidth="1"/>
    <col min="8968" max="9216" width="8.88671875" style="2"/>
    <col min="9217" max="9217" width="40.44140625" style="2" customWidth="1"/>
    <col min="9218" max="9218" width="12" style="2" customWidth="1"/>
    <col min="9219" max="9223" width="10.21875" style="2" customWidth="1"/>
    <col min="9224" max="9472" width="8.88671875" style="2"/>
    <col min="9473" max="9473" width="40.44140625" style="2" customWidth="1"/>
    <col min="9474" max="9474" width="12" style="2" customWidth="1"/>
    <col min="9475" max="9479" width="10.21875" style="2" customWidth="1"/>
    <col min="9480" max="9728" width="8.88671875" style="2"/>
    <col min="9729" max="9729" width="40.44140625" style="2" customWidth="1"/>
    <col min="9730" max="9730" width="12" style="2" customWidth="1"/>
    <col min="9731" max="9735" width="10.21875" style="2" customWidth="1"/>
    <col min="9736" max="9984" width="8.88671875" style="2"/>
    <col min="9985" max="9985" width="40.44140625" style="2" customWidth="1"/>
    <col min="9986" max="9986" width="12" style="2" customWidth="1"/>
    <col min="9987" max="9991" width="10.21875" style="2" customWidth="1"/>
    <col min="9992" max="10240" width="8.88671875" style="2"/>
    <col min="10241" max="10241" width="40.44140625" style="2" customWidth="1"/>
    <col min="10242" max="10242" width="12" style="2" customWidth="1"/>
    <col min="10243" max="10247" width="10.21875" style="2" customWidth="1"/>
    <col min="10248" max="10496" width="8.88671875" style="2"/>
    <col min="10497" max="10497" width="40.44140625" style="2" customWidth="1"/>
    <col min="10498" max="10498" width="12" style="2" customWidth="1"/>
    <col min="10499" max="10503" width="10.21875" style="2" customWidth="1"/>
    <col min="10504" max="10752" width="8.88671875" style="2"/>
    <col min="10753" max="10753" width="40.44140625" style="2" customWidth="1"/>
    <col min="10754" max="10754" width="12" style="2" customWidth="1"/>
    <col min="10755" max="10759" width="10.21875" style="2" customWidth="1"/>
    <col min="10760" max="11008" width="8.88671875" style="2"/>
    <col min="11009" max="11009" width="40.44140625" style="2" customWidth="1"/>
    <col min="11010" max="11010" width="12" style="2" customWidth="1"/>
    <col min="11011" max="11015" width="10.21875" style="2" customWidth="1"/>
    <col min="11016" max="11264" width="8.88671875" style="2"/>
    <col min="11265" max="11265" width="40.44140625" style="2" customWidth="1"/>
    <col min="11266" max="11266" width="12" style="2" customWidth="1"/>
    <col min="11267" max="11271" width="10.21875" style="2" customWidth="1"/>
    <col min="11272" max="11520" width="8.88671875" style="2"/>
    <col min="11521" max="11521" width="40.44140625" style="2" customWidth="1"/>
    <col min="11522" max="11522" width="12" style="2" customWidth="1"/>
    <col min="11523" max="11527" width="10.21875" style="2" customWidth="1"/>
    <col min="11528" max="11776" width="8.88671875" style="2"/>
    <col min="11777" max="11777" width="40.44140625" style="2" customWidth="1"/>
    <col min="11778" max="11778" width="12" style="2" customWidth="1"/>
    <col min="11779" max="11783" width="10.21875" style="2" customWidth="1"/>
    <col min="11784" max="12032" width="8.88671875" style="2"/>
    <col min="12033" max="12033" width="40.44140625" style="2" customWidth="1"/>
    <col min="12034" max="12034" width="12" style="2" customWidth="1"/>
    <col min="12035" max="12039" width="10.21875" style="2" customWidth="1"/>
    <col min="12040" max="12288" width="8.88671875" style="2"/>
    <col min="12289" max="12289" width="40.44140625" style="2" customWidth="1"/>
    <col min="12290" max="12290" width="12" style="2" customWidth="1"/>
    <col min="12291" max="12295" width="10.21875" style="2" customWidth="1"/>
    <col min="12296" max="12544" width="8.88671875" style="2"/>
    <col min="12545" max="12545" width="40.44140625" style="2" customWidth="1"/>
    <col min="12546" max="12546" width="12" style="2" customWidth="1"/>
    <col min="12547" max="12551" width="10.21875" style="2" customWidth="1"/>
    <col min="12552" max="12800" width="8.88671875" style="2"/>
    <col min="12801" max="12801" width="40.44140625" style="2" customWidth="1"/>
    <col min="12802" max="12802" width="12" style="2" customWidth="1"/>
    <col min="12803" max="12807" width="10.21875" style="2" customWidth="1"/>
    <col min="12808" max="13056" width="8.88671875" style="2"/>
    <col min="13057" max="13057" width="40.44140625" style="2" customWidth="1"/>
    <col min="13058" max="13058" width="12" style="2" customWidth="1"/>
    <col min="13059" max="13063" width="10.21875" style="2" customWidth="1"/>
    <col min="13064" max="13312" width="8.88671875" style="2"/>
    <col min="13313" max="13313" width="40.44140625" style="2" customWidth="1"/>
    <col min="13314" max="13314" width="12" style="2" customWidth="1"/>
    <col min="13315" max="13319" width="10.21875" style="2" customWidth="1"/>
    <col min="13320" max="13568" width="8.88671875" style="2"/>
    <col min="13569" max="13569" width="40.44140625" style="2" customWidth="1"/>
    <col min="13570" max="13570" width="12" style="2" customWidth="1"/>
    <col min="13571" max="13575" width="10.21875" style="2" customWidth="1"/>
    <col min="13576" max="13824" width="8.88671875" style="2"/>
    <col min="13825" max="13825" width="40.44140625" style="2" customWidth="1"/>
    <col min="13826" max="13826" width="12" style="2" customWidth="1"/>
    <col min="13827" max="13831" width="10.21875" style="2" customWidth="1"/>
    <col min="13832" max="14080" width="8.88671875" style="2"/>
    <col min="14081" max="14081" width="40.44140625" style="2" customWidth="1"/>
    <col min="14082" max="14082" width="12" style="2" customWidth="1"/>
    <col min="14083" max="14087" width="10.21875" style="2" customWidth="1"/>
    <col min="14088" max="14336" width="8.88671875" style="2"/>
    <col min="14337" max="14337" width="40.44140625" style="2" customWidth="1"/>
    <col min="14338" max="14338" width="12" style="2" customWidth="1"/>
    <col min="14339" max="14343" width="10.21875" style="2" customWidth="1"/>
    <col min="14344" max="14592" width="8.88671875" style="2"/>
    <col min="14593" max="14593" width="40.44140625" style="2" customWidth="1"/>
    <col min="14594" max="14594" width="12" style="2" customWidth="1"/>
    <col min="14595" max="14599" width="10.21875" style="2" customWidth="1"/>
    <col min="14600" max="14848" width="8.88671875" style="2"/>
    <col min="14849" max="14849" width="40.44140625" style="2" customWidth="1"/>
    <col min="14850" max="14850" width="12" style="2" customWidth="1"/>
    <col min="14851" max="14855" width="10.21875" style="2" customWidth="1"/>
    <col min="14856" max="15104" width="8.88671875" style="2"/>
    <col min="15105" max="15105" width="40.44140625" style="2" customWidth="1"/>
    <col min="15106" max="15106" width="12" style="2" customWidth="1"/>
    <col min="15107" max="15111" width="10.21875" style="2" customWidth="1"/>
    <col min="15112" max="15360" width="8.88671875" style="2"/>
    <col min="15361" max="15361" width="40.44140625" style="2" customWidth="1"/>
    <col min="15362" max="15362" width="12" style="2" customWidth="1"/>
    <col min="15363" max="15367" width="10.21875" style="2" customWidth="1"/>
    <col min="15368" max="15616" width="8.88671875" style="2"/>
    <col min="15617" max="15617" width="40.44140625" style="2" customWidth="1"/>
    <col min="15618" max="15618" width="12" style="2" customWidth="1"/>
    <col min="15619" max="15623" width="10.21875" style="2" customWidth="1"/>
    <col min="15624" max="15872" width="8.88671875" style="2"/>
    <col min="15873" max="15873" width="40.44140625" style="2" customWidth="1"/>
    <col min="15874" max="15874" width="12" style="2" customWidth="1"/>
    <col min="15875" max="15879" width="10.21875" style="2" customWidth="1"/>
    <col min="15880" max="16128" width="8.88671875" style="2"/>
    <col min="16129" max="16129" width="40.44140625" style="2" customWidth="1"/>
    <col min="16130" max="16130" width="12" style="2" customWidth="1"/>
    <col min="16131" max="16135" width="10.21875" style="2" customWidth="1"/>
    <col min="16136" max="16384" width="8.88671875" style="2"/>
  </cols>
  <sheetData>
    <row r="1" spans="1:9" ht="15.6" x14ac:dyDescent="0.3">
      <c r="A1" s="27" t="s">
        <v>1094</v>
      </c>
      <c r="I1" s="376" t="s">
        <v>651</v>
      </c>
    </row>
    <row r="2" spans="1:9" ht="14.4" x14ac:dyDescent="0.3">
      <c r="A2" s="28"/>
      <c r="G2" s="64">
        <v>2022</v>
      </c>
    </row>
    <row r="3" spans="1:9" s="890" customFormat="1" ht="35.4" customHeight="1" x14ac:dyDescent="0.3">
      <c r="A3" s="1036" t="s">
        <v>71</v>
      </c>
      <c r="B3" s="882" t="s">
        <v>4</v>
      </c>
      <c r="C3" s="882" t="s">
        <v>5</v>
      </c>
      <c r="D3" s="882" t="s">
        <v>6</v>
      </c>
      <c r="E3" s="882" t="s">
        <v>7</v>
      </c>
      <c r="F3" s="882" t="s">
        <v>8</v>
      </c>
      <c r="G3" s="884" t="s">
        <v>9</v>
      </c>
    </row>
    <row r="4" spans="1:9" s="29" customFormat="1" ht="13.8" x14ac:dyDescent="0.25">
      <c r="A4" s="92" t="s">
        <v>73</v>
      </c>
      <c r="B4" s="182">
        <v>1764.5614848255286</v>
      </c>
      <c r="C4" s="182">
        <v>817.91981784447364</v>
      </c>
      <c r="D4" s="182">
        <v>1085.6732317831011</v>
      </c>
      <c r="E4" s="182">
        <v>1537.720036537248</v>
      </c>
      <c r="F4" s="182">
        <v>2115.7893392700516</v>
      </c>
      <c r="G4" s="183">
        <v>3058.9660039515611</v>
      </c>
    </row>
    <row r="5" spans="1:9" s="29" customFormat="1" ht="13.8" x14ac:dyDescent="0.25">
      <c r="A5" s="92" t="s">
        <v>74</v>
      </c>
      <c r="B5" s="93">
        <v>1833.1254442136783</v>
      </c>
      <c r="C5" s="93">
        <v>907.02929440791786</v>
      </c>
      <c r="D5" s="93">
        <v>1210.7270324056781</v>
      </c>
      <c r="E5" s="93">
        <v>1705.1604530195641</v>
      </c>
      <c r="F5" s="93">
        <v>2189.847818887004</v>
      </c>
      <c r="G5" s="94">
        <v>3041.1836184842555</v>
      </c>
    </row>
    <row r="6" spans="1:9" s="29" customFormat="1" ht="13.8" x14ac:dyDescent="0.25">
      <c r="A6" s="92" t="s">
        <v>75</v>
      </c>
      <c r="B6" s="93">
        <v>972.04450497918378</v>
      </c>
      <c r="C6" s="93">
        <v>289.94426639879174</v>
      </c>
      <c r="D6" s="93">
        <v>476.09112286825911</v>
      </c>
      <c r="E6" s="93">
        <v>836.55599494736407</v>
      </c>
      <c r="F6" s="93">
        <v>1260.8907659840761</v>
      </c>
      <c r="G6" s="94">
        <v>1870.1469759386114</v>
      </c>
    </row>
    <row r="7" spans="1:9" s="29" customFormat="1" ht="13.8" x14ac:dyDescent="0.25">
      <c r="A7" s="92" t="s">
        <v>318</v>
      </c>
      <c r="B7" s="93">
        <v>1436.9139133165636</v>
      </c>
      <c r="C7" s="93">
        <v>216.70228279615841</v>
      </c>
      <c r="D7" s="93">
        <v>407.43312320240744</v>
      </c>
      <c r="E7" s="93">
        <v>744.9540663550016</v>
      </c>
      <c r="F7" s="93">
        <v>2096.9570959436114</v>
      </c>
      <c r="G7" s="94">
        <v>3572.8051025773811</v>
      </c>
      <c r="H7" s="184"/>
    </row>
    <row r="8" spans="1:9" s="29" customFormat="1" ht="13.8" x14ac:dyDescent="0.25">
      <c r="A8" s="92" t="s">
        <v>76</v>
      </c>
      <c r="B8" s="93">
        <v>629.15310421751155</v>
      </c>
      <c r="C8" s="93">
        <v>232.8564022990092</v>
      </c>
      <c r="D8" s="93">
        <v>333.66816727530244</v>
      </c>
      <c r="E8" s="93">
        <v>485.16214437100069</v>
      </c>
      <c r="F8" s="93">
        <v>725.37861492251147</v>
      </c>
      <c r="G8" s="94">
        <v>863.60958300013908</v>
      </c>
    </row>
    <row r="9" spans="1:9" s="29" customFormat="1" ht="13.8" x14ac:dyDescent="0.25">
      <c r="A9" s="92" t="s">
        <v>77</v>
      </c>
      <c r="B9" s="93">
        <v>4438.0827709883652</v>
      </c>
      <c r="C9" s="93">
        <v>2662.951881118383</v>
      </c>
      <c r="D9" s="93">
        <v>3087.6908308295615</v>
      </c>
      <c r="E9" s="93">
        <v>3325.2235255298419</v>
      </c>
      <c r="F9" s="93">
        <v>4024.9201608282983</v>
      </c>
      <c r="G9" s="94">
        <v>5076.993243696269</v>
      </c>
      <c r="I9" s="74"/>
    </row>
    <row r="10" spans="1:9" s="29" customFormat="1" ht="13.8" x14ac:dyDescent="0.25">
      <c r="A10" s="92" t="s">
        <v>78</v>
      </c>
      <c r="B10" s="93">
        <v>3084.0673111580695</v>
      </c>
      <c r="C10" s="93">
        <v>1002.4344962745051</v>
      </c>
      <c r="D10" s="93">
        <v>1757.6477710850324</v>
      </c>
      <c r="E10" s="93">
        <v>2784.1737496721339</v>
      </c>
      <c r="F10" s="93">
        <v>4116.3735563715391</v>
      </c>
      <c r="G10" s="94">
        <v>5063.3627300171029</v>
      </c>
      <c r="I10" s="135"/>
    </row>
    <row r="11" spans="1:9" s="29" customFormat="1" ht="13.8" x14ac:dyDescent="0.25">
      <c r="A11" s="92" t="s">
        <v>79</v>
      </c>
      <c r="B11" s="93">
        <v>1230.6285150504148</v>
      </c>
      <c r="C11" s="93">
        <v>84.813681723698025</v>
      </c>
      <c r="D11" s="93">
        <v>362.33664126900106</v>
      </c>
      <c r="E11" s="93">
        <v>422.59142392898661</v>
      </c>
      <c r="F11" s="93">
        <v>1505.7175174892789</v>
      </c>
      <c r="G11" s="94">
        <v>2749.0054230352998</v>
      </c>
    </row>
    <row r="12" spans="1:9" s="29" customFormat="1" ht="13.8" x14ac:dyDescent="0.25">
      <c r="A12" s="92" t="s">
        <v>80</v>
      </c>
      <c r="B12" s="93">
        <v>5018.1270919214658</v>
      </c>
      <c r="C12" s="93">
        <v>2659.7969870374927</v>
      </c>
      <c r="D12" s="93">
        <v>3227.3170747473919</v>
      </c>
      <c r="E12" s="93">
        <v>4054.9097544353622</v>
      </c>
      <c r="F12" s="93">
        <v>5793.5823258394894</v>
      </c>
      <c r="G12" s="94">
        <v>6227.1056818419156</v>
      </c>
    </row>
    <row r="13" spans="1:9" s="29" customFormat="1" ht="13.8" x14ac:dyDescent="0.25">
      <c r="A13" s="92" t="s">
        <v>336</v>
      </c>
      <c r="B13" s="93">
        <v>1224.4497579222907</v>
      </c>
      <c r="C13" s="93">
        <v>0</v>
      </c>
      <c r="D13" s="93">
        <v>307.29055945136702</v>
      </c>
      <c r="E13" s="93">
        <v>1180.3416650679885</v>
      </c>
      <c r="F13" s="93">
        <v>1673.895956536817</v>
      </c>
      <c r="G13" s="94">
        <v>2849.4234661499431</v>
      </c>
      <c r="H13" s="2"/>
    </row>
    <row r="14" spans="1:9" s="29" customFormat="1" ht="16.8" x14ac:dyDescent="0.25">
      <c r="A14" s="92" t="s">
        <v>337</v>
      </c>
      <c r="B14" s="93">
        <v>3123.0970456989999</v>
      </c>
      <c r="C14" s="93">
        <v>121.65773501298423</v>
      </c>
      <c r="D14" s="93">
        <v>1182.892086165499</v>
      </c>
      <c r="E14" s="93">
        <v>2210.1298718766116</v>
      </c>
      <c r="F14" s="93">
        <v>4356.9129618483794</v>
      </c>
      <c r="G14" s="94">
        <v>7174.5642755807057</v>
      </c>
      <c r="H14" s="184"/>
    </row>
    <row r="15" spans="1:9" s="6" customFormat="1" ht="15.6" x14ac:dyDescent="0.3">
      <c r="A15" s="55"/>
      <c r="B15" s="55"/>
      <c r="C15" s="55"/>
      <c r="D15" s="55"/>
      <c r="E15" s="55"/>
      <c r="F15" s="55"/>
      <c r="G15" s="55"/>
    </row>
    <row r="16" spans="1:9" s="6" customFormat="1" ht="15.6" customHeight="1" x14ac:dyDescent="0.3">
      <c r="A16" s="451" t="s">
        <v>1095</v>
      </c>
      <c r="B16" s="452"/>
      <c r="C16" s="452"/>
      <c r="D16" s="452"/>
      <c r="E16" s="452"/>
      <c r="F16" s="452"/>
      <c r="G16" s="452"/>
    </row>
    <row r="17" spans="1:7" s="6" customFormat="1" x14ac:dyDescent="0.3">
      <c r="A17" s="1176"/>
      <c r="B17" s="1176"/>
      <c r="C17" s="1176"/>
      <c r="D17" s="1176"/>
      <c r="E17" s="1176"/>
      <c r="F17" s="1176"/>
      <c r="G17" s="1176"/>
    </row>
    <row r="18" spans="1:7" s="6" customFormat="1" x14ac:dyDescent="0.3">
      <c r="A18" s="91"/>
      <c r="B18" s="91"/>
      <c r="C18" s="91"/>
      <c r="D18" s="91"/>
      <c r="E18" s="91"/>
      <c r="F18" s="91"/>
      <c r="G18" s="91"/>
    </row>
    <row r="19" spans="1:7" s="6" customFormat="1" x14ac:dyDescent="0.3"/>
    <row r="20" spans="1:7" s="6" customFormat="1" x14ac:dyDescent="0.3"/>
    <row r="21" spans="1:7" s="6" customFormat="1" x14ac:dyDescent="0.3"/>
    <row r="22" spans="1:7" s="6" customFormat="1" x14ac:dyDescent="0.3"/>
    <row r="23" spans="1:7" s="6" customFormat="1" x14ac:dyDescent="0.3"/>
    <row r="24" spans="1:7" s="6" customFormat="1" x14ac:dyDescent="0.3"/>
    <row r="25" spans="1:7" s="6" customFormat="1" x14ac:dyDescent="0.3"/>
    <row r="26" spans="1:7" s="6" customFormat="1" x14ac:dyDescent="0.3"/>
    <row r="27" spans="1:7" s="6" customFormat="1" x14ac:dyDescent="0.3"/>
    <row r="28" spans="1:7" s="6" customFormat="1" x14ac:dyDescent="0.3"/>
    <row r="29" spans="1:7" s="6" customFormat="1" x14ac:dyDescent="0.3"/>
    <row r="30" spans="1:7" s="6" customFormat="1" x14ac:dyDescent="0.3"/>
    <row r="31" spans="1:7" s="6" customFormat="1" x14ac:dyDescent="0.3"/>
    <row r="32" spans="1:7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  <row r="3228" s="6" customFormat="1" x14ac:dyDescent="0.3"/>
    <row r="3229" s="6" customFormat="1" x14ac:dyDescent="0.3"/>
    <row r="3230" s="6" customFormat="1" x14ac:dyDescent="0.3"/>
    <row r="3231" s="6" customFormat="1" x14ac:dyDescent="0.3"/>
    <row r="3232" s="6" customFormat="1" x14ac:dyDescent="0.3"/>
    <row r="3233" s="6" customFormat="1" x14ac:dyDescent="0.3"/>
    <row r="3234" s="6" customFormat="1" x14ac:dyDescent="0.3"/>
    <row r="3235" s="6" customFormat="1" x14ac:dyDescent="0.3"/>
    <row r="3236" s="6" customFormat="1" x14ac:dyDescent="0.3"/>
    <row r="3237" s="6" customFormat="1" x14ac:dyDescent="0.3"/>
    <row r="3238" s="6" customFormat="1" x14ac:dyDescent="0.3"/>
    <row r="3239" s="6" customFormat="1" x14ac:dyDescent="0.3"/>
    <row r="3240" s="6" customFormat="1" x14ac:dyDescent="0.3"/>
    <row r="3241" s="6" customFormat="1" x14ac:dyDescent="0.3"/>
    <row r="3242" s="6" customFormat="1" x14ac:dyDescent="0.3"/>
    <row r="3243" s="6" customFormat="1" x14ac:dyDescent="0.3"/>
    <row r="3244" s="6" customFormat="1" x14ac:dyDescent="0.3"/>
    <row r="3245" s="6" customFormat="1" x14ac:dyDescent="0.3"/>
    <row r="3246" s="6" customFormat="1" x14ac:dyDescent="0.3"/>
    <row r="3247" s="6" customFormat="1" x14ac:dyDescent="0.3"/>
    <row r="3248" s="6" customFormat="1" x14ac:dyDescent="0.3"/>
  </sheetData>
  <mergeCells count="1">
    <mergeCell ref="A17:G17"/>
  </mergeCells>
  <hyperlinks>
    <hyperlink ref="I1" location="INFO!A1" display="POWRÓT" xr:uid="{E8DD4FFA-A7F2-49BC-8129-435A85D59A8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64FF-C976-40BE-9B45-8A02082593BA}">
  <dimension ref="A1:P3258"/>
  <sheetViews>
    <sheetView zoomScale="85" zoomScaleNormal="85" workbookViewId="0">
      <selection activeCell="A3" sqref="A3:H24"/>
    </sheetView>
  </sheetViews>
  <sheetFormatPr defaultRowHeight="13.2" x14ac:dyDescent="0.25"/>
  <cols>
    <col min="1" max="1" width="25.77734375" style="2" customWidth="1"/>
    <col min="2" max="2" width="17.44140625" style="2" customWidth="1"/>
    <col min="3" max="3" width="21.6640625" style="2" customWidth="1"/>
    <col min="4" max="4" width="15.5546875" style="2" customWidth="1"/>
    <col min="5" max="5" width="17.6640625" style="2" customWidth="1"/>
    <col min="6" max="6" width="10.44140625" style="2" customWidth="1"/>
    <col min="7" max="7" width="15" style="2" customWidth="1"/>
    <col min="8" max="8" width="16.5546875" style="2" customWidth="1"/>
    <col min="9" max="9" width="8.88671875" style="2"/>
    <col min="10" max="10" width="9.44140625" style="2" customWidth="1"/>
    <col min="11" max="14" width="11.5546875" style="2" customWidth="1"/>
    <col min="15" max="256" width="8.88671875" style="2"/>
    <col min="257" max="257" width="31.77734375" style="2" customWidth="1"/>
    <col min="258" max="258" width="8.88671875" style="2"/>
    <col min="259" max="259" width="11.21875" style="2" customWidth="1"/>
    <col min="260" max="512" width="8.88671875" style="2"/>
    <col min="513" max="513" width="31.77734375" style="2" customWidth="1"/>
    <col min="514" max="514" width="8.88671875" style="2"/>
    <col min="515" max="515" width="11.21875" style="2" customWidth="1"/>
    <col min="516" max="768" width="8.88671875" style="2"/>
    <col min="769" max="769" width="31.77734375" style="2" customWidth="1"/>
    <col min="770" max="770" width="8.88671875" style="2"/>
    <col min="771" max="771" width="11.21875" style="2" customWidth="1"/>
    <col min="772" max="1024" width="8.88671875" style="2"/>
    <col min="1025" max="1025" width="31.77734375" style="2" customWidth="1"/>
    <col min="1026" max="1026" width="8.88671875" style="2"/>
    <col min="1027" max="1027" width="11.21875" style="2" customWidth="1"/>
    <col min="1028" max="1280" width="8.88671875" style="2"/>
    <col min="1281" max="1281" width="31.77734375" style="2" customWidth="1"/>
    <col min="1282" max="1282" width="8.88671875" style="2"/>
    <col min="1283" max="1283" width="11.21875" style="2" customWidth="1"/>
    <col min="1284" max="1536" width="8.88671875" style="2"/>
    <col min="1537" max="1537" width="31.77734375" style="2" customWidth="1"/>
    <col min="1538" max="1538" width="8.88671875" style="2"/>
    <col min="1539" max="1539" width="11.21875" style="2" customWidth="1"/>
    <col min="1540" max="1792" width="8.88671875" style="2"/>
    <col min="1793" max="1793" width="31.77734375" style="2" customWidth="1"/>
    <col min="1794" max="1794" width="8.88671875" style="2"/>
    <col min="1795" max="1795" width="11.21875" style="2" customWidth="1"/>
    <col min="1796" max="2048" width="8.88671875" style="2"/>
    <col min="2049" max="2049" width="31.77734375" style="2" customWidth="1"/>
    <col min="2050" max="2050" width="8.88671875" style="2"/>
    <col min="2051" max="2051" width="11.21875" style="2" customWidth="1"/>
    <col min="2052" max="2304" width="8.88671875" style="2"/>
    <col min="2305" max="2305" width="31.77734375" style="2" customWidth="1"/>
    <col min="2306" max="2306" width="8.88671875" style="2"/>
    <col min="2307" max="2307" width="11.21875" style="2" customWidth="1"/>
    <col min="2308" max="2560" width="8.88671875" style="2"/>
    <col min="2561" max="2561" width="31.77734375" style="2" customWidth="1"/>
    <col min="2562" max="2562" width="8.88671875" style="2"/>
    <col min="2563" max="2563" width="11.21875" style="2" customWidth="1"/>
    <col min="2564" max="2816" width="8.88671875" style="2"/>
    <col min="2817" max="2817" width="31.77734375" style="2" customWidth="1"/>
    <col min="2818" max="2818" width="8.88671875" style="2"/>
    <col min="2819" max="2819" width="11.21875" style="2" customWidth="1"/>
    <col min="2820" max="3072" width="8.88671875" style="2"/>
    <col min="3073" max="3073" width="31.77734375" style="2" customWidth="1"/>
    <col min="3074" max="3074" width="8.88671875" style="2"/>
    <col min="3075" max="3075" width="11.21875" style="2" customWidth="1"/>
    <col min="3076" max="3328" width="8.88671875" style="2"/>
    <col min="3329" max="3329" width="31.77734375" style="2" customWidth="1"/>
    <col min="3330" max="3330" width="8.88671875" style="2"/>
    <col min="3331" max="3331" width="11.21875" style="2" customWidth="1"/>
    <col min="3332" max="3584" width="8.88671875" style="2"/>
    <col min="3585" max="3585" width="31.77734375" style="2" customWidth="1"/>
    <col min="3586" max="3586" width="8.88671875" style="2"/>
    <col min="3587" max="3587" width="11.21875" style="2" customWidth="1"/>
    <col min="3588" max="3840" width="8.88671875" style="2"/>
    <col min="3841" max="3841" width="31.77734375" style="2" customWidth="1"/>
    <col min="3842" max="3842" width="8.88671875" style="2"/>
    <col min="3843" max="3843" width="11.21875" style="2" customWidth="1"/>
    <col min="3844" max="4096" width="8.88671875" style="2"/>
    <col min="4097" max="4097" width="31.77734375" style="2" customWidth="1"/>
    <col min="4098" max="4098" width="8.88671875" style="2"/>
    <col min="4099" max="4099" width="11.21875" style="2" customWidth="1"/>
    <col min="4100" max="4352" width="8.88671875" style="2"/>
    <col min="4353" max="4353" width="31.77734375" style="2" customWidth="1"/>
    <col min="4354" max="4354" width="8.88671875" style="2"/>
    <col min="4355" max="4355" width="11.21875" style="2" customWidth="1"/>
    <col min="4356" max="4608" width="8.88671875" style="2"/>
    <col min="4609" max="4609" width="31.77734375" style="2" customWidth="1"/>
    <col min="4610" max="4610" width="8.88671875" style="2"/>
    <col min="4611" max="4611" width="11.21875" style="2" customWidth="1"/>
    <col min="4612" max="4864" width="8.88671875" style="2"/>
    <col min="4865" max="4865" width="31.77734375" style="2" customWidth="1"/>
    <col min="4866" max="4866" width="8.88671875" style="2"/>
    <col min="4867" max="4867" width="11.21875" style="2" customWidth="1"/>
    <col min="4868" max="5120" width="8.88671875" style="2"/>
    <col min="5121" max="5121" width="31.77734375" style="2" customWidth="1"/>
    <col min="5122" max="5122" width="8.88671875" style="2"/>
    <col min="5123" max="5123" width="11.21875" style="2" customWidth="1"/>
    <col min="5124" max="5376" width="8.88671875" style="2"/>
    <col min="5377" max="5377" width="31.77734375" style="2" customWidth="1"/>
    <col min="5378" max="5378" width="8.88671875" style="2"/>
    <col min="5379" max="5379" width="11.21875" style="2" customWidth="1"/>
    <col min="5380" max="5632" width="8.88671875" style="2"/>
    <col min="5633" max="5633" width="31.77734375" style="2" customWidth="1"/>
    <col min="5634" max="5634" width="8.88671875" style="2"/>
    <col min="5635" max="5635" width="11.21875" style="2" customWidth="1"/>
    <col min="5636" max="5888" width="8.88671875" style="2"/>
    <col min="5889" max="5889" width="31.77734375" style="2" customWidth="1"/>
    <col min="5890" max="5890" width="8.88671875" style="2"/>
    <col min="5891" max="5891" width="11.21875" style="2" customWidth="1"/>
    <col min="5892" max="6144" width="8.88671875" style="2"/>
    <col min="6145" max="6145" width="31.77734375" style="2" customWidth="1"/>
    <col min="6146" max="6146" width="8.88671875" style="2"/>
    <col min="6147" max="6147" width="11.21875" style="2" customWidth="1"/>
    <col min="6148" max="6400" width="8.88671875" style="2"/>
    <col min="6401" max="6401" width="31.77734375" style="2" customWidth="1"/>
    <col min="6402" max="6402" width="8.88671875" style="2"/>
    <col min="6403" max="6403" width="11.21875" style="2" customWidth="1"/>
    <col min="6404" max="6656" width="8.88671875" style="2"/>
    <col min="6657" max="6657" width="31.77734375" style="2" customWidth="1"/>
    <col min="6658" max="6658" width="8.88671875" style="2"/>
    <col min="6659" max="6659" width="11.21875" style="2" customWidth="1"/>
    <col min="6660" max="6912" width="8.88671875" style="2"/>
    <col min="6913" max="6913" width="31.77734375" style="2" customWidth="1"/>
    <col min="6914" max="6914" width="8.88671875" style="2"/>
    <col min="6915" max="6915" width="11.21875" style="2" customWidth="1"/>
    <col min="6916" max="7168" width="8.88671875" style="2"/>
    <col min="7169" max="7169" width="31.77734375" style="2" customWidth="1"/>
    <col min="7170" max="7170" width="8.88671875" style="2"/>
    <col min="7171" max="7171" width="11.21875" style="2" customWidth="1"/>
    <col min="7172" max="7424" width="8.88671875" style="2"/>
    <col min="7425" max="7425" width="31.77734375" style="2" customWidth="1"/>
    <col min="7426" max="7426" width="8.88671875" style="2"/>
    <col min="7427" max="7427" width="11.21875" style="2" customWidth="1"/>
    <col min="7428" max="7680" width="8.88671875" style="2"/>
    <col min="7681" max="7681" width="31.77734375" style="2" customWidth="1"/>
    <col min="7682" max="7682" width="8.88671875" style="2"/>
    <col min="7683" max="7683" width="11.21875" style="2" customWidth="1"/>
    <col min="7684" max="7936" width="8.88671875" style="2"/>
    <col min="7937" max="7937" width="31.77734375" style="2" customWidth="1"/>
    <col min="7938" max="7938" width="8.88671875" style="2"/>
    <col min="7939" max="7939" width="11.21875" style="2" customWidth="1"/>
    <col min="7940" max="8192" width="8.88671875" style="2"/>
    <col min="8193" max="8193" width="31.77734375" style="2" customWidth="1"/>
    <col min="8194" max="8194" width="8.88671875" style="2"/>
    <col min="8195" max="8195" width="11.21875" style="2" customWidth="1"/>
    <col min="8196" max="8448" width="8.88671875" style="2"/>
    <col min="8449" max="8449" width="31.77734375" style="2" customWidth="1"/>
    <col min="8450" max="8450" width="8.88671875" style="2"/>
    <col min="8451" max="8451" width="11.21875" style="2" customWidth="1"/>
    <col min="8452" max="8704" width="8.88671875" style="2"/>
    <col min="8705" max="8705" width="31.77734375" style="2" customWidth="1"/>
    <col min="8706" max="8706" width="8.88671875" style="2"/>
    <col min="8707" max="8707" width="11.21875" style="2" customWidth="1"/>
    <col min="8708" max="8960" width="8.88671875" style="2"/>
    <col min="8961" max="8961" width="31.77734375" style="2" customWidth="1"/>
    <col min="8962" max="8962" width="8.88671875" style="2"/>
    <col min="8963" max="8963" width="11.21875" style="2" customWidth="1"/>
    <col min="8964" max="9216" width="8.88671875" style="2"/>
    <col min="9217" max="9217" width="31.77734375" style="2" customWidth="1"/>
    <col min="9218" max="9218" width="8.88671875" style="2"/>
    <col min="9219" max="9219" width="11.21875" style="2" customWidth="1"/>
    <col min="9220" max="9472" width="8.88671875" style="2"/>
    <col min="9473" max="9473" width="31.77734375" style="2" customWidth="1"/>
    <col min="9474" max="9474" width="8.88671875" style="2"/>
    <col min="9475" max="9475" width="11.21875" style="2" customWidth="1"/>
    <col min="9476" max="9728" width="8.88671875" style="2"/>
    <col min="9729" max="9729" width="31.77734375" style="2" customWidth="1"/>
    <col min="9730" max="9730" width="8.88671875" style="2"/>
    <col min="9731" max="9731" width="11.21875" style="2" customWidth="1"/>
    <col min="9732" max="9984" width="8.88671875" style="2"/>
    <col min="9985" max="9985" width="31.77734375" style="2" customWidth="1"/>
    <col min="9986" max="9986" width="8.88671875" style="2"/>
    <col min="9987" max="9987" width="11.21875" style="2" customWidth="1"/>
    <col min="9988" max="10240" width="8.88671875" style="2"/>
    <col min="10241" max="10241" width="31.77734375" style="2" customWidth="1"/>
    <col min="10242" max="10242" width="8.88671875" style="2"/>
    <col min="10243" max="10243" width="11.21875" style="2" customWidth="1"/>
    <col min="10244" max="10496" width="8.88671875" style="2"/>
    <col min="10497" max="10497" width="31.77734375" style="2" customWidth="1"/>
    <col min="10498" max="10498" width="8.88671875" style="2"/>
    <col min="10499" max="10499" width="11.21875" style="2" customWidth="1"/>
    <col min="10500" max="10752" width="8.88671875" style="2"/>
    <col min="10753" max="10753" width="31.77734375" style="2" customWidth="1"/>
    <col min="10754" max="10754" width="8.88671875" style="2"/>
    <col min="10755" max="10755" width="11.21875" style="2" customWidth="1"/>
    <col min="10756" max="11008" width="8.88671875" style="2"/>
    <col min="11009" max="11009" width="31.77734375" style="2" customWidth="1"/>
    <col min="11010" max="11010" width="8.88671875" style="2"/>
    <col min="11011" max="11011" width="11.21875" style="2" customWidth="1"/>
    <col min="11012" max="11264" width="8.88671875" style="2"/>
    <col min="11265" max="11265" width="31.77734375" style="2" customWidth="1"/>
    <col min="11266" max="11266" width="8.88671875" style="2"/>
    <col min="11267" max="11267" width="11.21875" style="2" customWidth="1"/>
    <col min="11268" max="11520" width="8.88671875" style="2"/>
    <col min="11521" max="11521" width="31.77734375" style="2" customWidth="1"/>
    <col min="11522" max="11522" width="8.88671875" style="2"/>
    <col min="11523" max="11523" width="11.21875" style="2" customWidth="1"/>
    <col min="11524" max="11776" width="8.88671875" style="2"/>
    <col min="11777" max="11777" width="31.77734375" style="2" customWidth="1"/>
    <col min="11778" max="11778" width="8.88671875" style="2"/>
    <col min="11779" max="11779" width="11.21875" style="2" customWidth="1"/>
    <col min="11780" max="12032" width="8.88671875" style="2"/>
    <col min="12033" max="12033" width="31.77734375" style="2" customWidth="1"/>
    <col min="12034" max="12034" width="8.88671875" style="2"/>
    <col min="12035" max="12035" width="11.21875" style="2" customWidth="1"/>
    <col min="12036" max="12288" width="8.88671875" style="2"/>
    <col min="12289" max="12289" width="31.77734375" style="2" customWidth="1"/>
    <col min="12290" max="12290" width="8.88671875" style="2"/>
    <col min="12291" max="12291" width="11.21875" style="2" customWidth="1"/>
    <col min="12292" max="12544" width="8.88671875" style="2"/>
    <col min="12545" max="12545" width="31.77734375" style="2" customWidth="1"/>
    <col min="12546" max="12546" width="8.88671875" style="2"/>
    <col min="12547" max="12547" width="11.21875" style="2" customWidth="1"/>
    <col min="12548" max="12800" width="8.88671875" style="2"/>
    <col min="12801" max="12801" width="31.77734375" style="2" customWidth="1"/>
    <col min="12802" max="12802" width="8.88671875" style="2"/>
    <col min="12803" max="12803" width="11.21875" style="2" customWidth="1"/>
    <col min="12804" max="13056" width="8.88671875" style="2"/>
    <col min="13057" max="13057" width="31.77734375" style="2" customWidth="1"/>
    <col min="13058" max="13058" width="8.88671875" style="2"/>
    <col min="13059" max="13059" width="11.21875" style="2" customWidth="1"/>
    <col min="13060" max="13312" width="8.88671875" style="2"/>
    <col min="13313" max="13313" width="31.77734375" style="2" customWidth="1"/>
    <col min="13314" max="13314" width="8.88671875" style="2"/>
    <col min="13315" max="13315" width="11.21875" style="2" customWidth="1"/>
    <col min="13316" max="13568" width="8.88671875" style="2"/>
    <col min="13569" max="13569" width="31.77734375" style="2" customWidth="1"/>
    <col min="13570" max="13570" width="8.88671875" style="2"/>
    <col min="13571" max="13571" width="11.21875" style="2" customWidth="1"/>
    <col min="13572" max="13824" width="8.88671875" style="2"/>
    <col min="13825" max="13825" width="31.77734375" style="2" customWidth="1"/>
    <col min="13826" max="13826" width="8.88671875" style="2"/>
    <col min="13827" max="13827" width="11.21875" style="2" customWidth="1"/>
    <col min="13828" max="14080" width="8.88671875" style="2"/>
    <col min="14081" max="14081" width="31.77734375" style="2" customWidth="1"/>
    <col min="14082" max="14082" width="8.88671875" style="2"/>
    <col min="14083" max="14083" width="11.21875" style="2" customWidth="1"/>
    <col min="14084" max="14336" width="8.88671875" style="2"/>
    <col min="14337" max="14337" width="31.77734375" style="2" customWidth="1"/>
    <col min="14338" max="14338" width="8.88671875" style="2"/>
    <col min="14339" max="14339" width="11.21875" style="2" customWidth="1"/>
    <col min="14340" max="14592" width="8.88671875" style="2"/>
    <col min="14593" max="14593" width="31.77734375" style="2" customWidth="1"/>
    <col min="14594" max="14594" width="8.88671875" style="2"/>
    <col min="14595" max="14595" width="11.21875" style="2" customWidth="1"/>
    <col min="14596" max="14848" width="8.88671875" style="2"/>
    <col min="14849" max="14849" width="31.77734375" style="2" customWidth="1"/>
    <col min="14850" max="14850" width="8.88671875" style="2"/>
    <col min="14851" max="14851" width="11.21875" style="2" customWidth="1"/>
    <col min="14852" max="15104" width="8.88671875" style="2"/>
    <col min="15105" max="15105" width="31.77734375" style="2" customWidth="1"/>
    <col min="15106" max="15106" width="8.88671875" style="2"/>
    <col min="15107" max="15107" width="11.21875" style="2" customWidth="1"/>
    <col min="15108" max="15360" width="8.88671875" style="2"/>
    <col min="15361" max="15361" width="31.77734375" style="2" customWidth="1"/>
    <col min="15362" max="15362" width="8.88671875" style="2"/>
    <col min="15363" max="15363" width="11.21875" style="2" customWidth="1"/>
    <col min="15364" max="15616" width="8.88671875" style="2"/>
    <col min="15617" max="15617" width="31.77734375" style="2" customWidth="1"/>
    <col min="15618" max="15618" width="8.88671875" style="2"/>
    <col min="15619" max="15619" width="11.21875" style="2" customWidth="1"/>
    <col min="15620" max="15872" width="8.88671875" style="2"/>
    <col min="15873" max="15873" width="31.77734375" style="2" customWidth="1"/>
    <col min="15874" max="15874" width="8.88671875" style="2"/>
    <col min="15875" max="15875" width="11.21875" style="2" customWidth="1"/>
    <col min="15876" max="16128" width="8.88671875" style="2"/>
    <col min="16129" max="16129" width="31.77734375" style="2" customWidth="1"/>
    <col min="16130" max="16130" width="8.88671875" style="2"/>
    <col min="16131" max="16131" width="11.21875" style="2" customWidth="1"/>
    <col min="16132" max="16384" width="8.88671875" style="2"/>
  </cols>
  <sheetData>
    <row r="1" spans="1:16" ht="15.6" x14ac:dyDescent="0.3">
      <c r="A1" s="27" t="s">
        <v>183</v>
      </c>
      <c r="J1" s="376" t="s">
        <v>651</v>
      </c>
    </row>
    <row r="2" spans="1:16" ht="14.4" x14ac:dyDescent="0.3">
      <c r="A2" s="28"/>
      <c r="H2" s="64">
        <v>2022</v>
      </c>
    </row>
    <row r="3" spans="1:16" s="890" customFormat="1" ht="36.6" customHeight="1" x14ac:dyDescent="0.3">
      <c r="A3" s="1033" t="s">
        <v>71</v>
      </c>
      <c r="B3" s="1034" t="s">
        <v>3</v>
      </c>
      <c r="C3" s="1034" t="s">
        <v>4</v>
      </c>
      <c r="D3" s="1034" t="s">
        <v>5</v>
      </c>
      <c r="E3" s="1034" t="s">
        <v>6</v>
      </c>
      <c r="F3" s="1034" t="s">
        <v>7</v>
      </c>
      <c r="G3" s="1034" t="s">
        <v>8</v>
      </c>
      <c r="H3" s="1033" t="s">
        <v>9</v>
      </c>
      <c r="I3" s="1035"/>
    </row>
    <row r="4" spans="1:16" s="6" customFormat="1" ht="13.8" x14ac:dyDescent="0.25">
      <c r="A4" s="92" t="s">
        <v>73</v>
      </c>
      <c r="B4" s="453" t="s">
        <v>331</v>
      </c>
      <c r="C4" s="96">
        <v>0.72728456929263763</v>
      </c>
      <c r="D4" s="96">
        <v>0.60500583377137096</v>
      </c>
      <c r="E4" s="96">
        <v>0.62927800506716125</v>
      </c>
      <c r="F4" s="96">
        <v>0.69610064580485476</v>
      </c>
      <c r="G4" s="96">
        <v>0.78706243573321011</v>
      </c>
      <c r="H4" s="454">
        <v>0.92266970829715222</v>
      </c>
      <c r="I4" s="48"/>
    </row>
    <row r="5" spans="1:16" s="6" customFormat="1" ht="13.8" x14ac:dyDescent="0.25">
      <c r="A5" s="92" t="s">
        <v>73</v>
      </c>
      <c r="B5" s="455" t="s">
        <v>332</v>
      </c>
      <c r="C5" s="456">
        <v>202.02349147017713</v>
      </c>
      <c r="D5" s="456">
        <v>168.05717604760304</v>
      </c>
      <c r="E5" s="456">
        <v>174.79944585198925</v>
      </c>
      <c r="F5" s="456">
        <v>193.36129050134855</v>
      </c>
      <c r="G5" s="456">
        <v>218.62845437033616</v>
      </c>
      <c r="H5" s="457">
        <v>256.29714119365343</v>
      </c>
      <c r="I5" s="48"/>
    </row>
    <row r="6" spans="1:16" s="6" customFormat="1" ht="13.8" x14ac:dyDescent="0.25">
      <c r="A6" s="92" t="s">
        <v>74</v>
      </c>
      <c r="B6" s="453" t="s">
        <v>332</v>
      </c>
      <c r="C6" s="364">
        <v>52.02298053126728</v>
      </c>
      <c r="D6" s="364">
        <v>50.597682088299941</v>
      </c>
      <c r="E6" s="364">
        <v>51.564627136572007</v>
      </c>
      <c r="F6" s="364">
        <v>51.580831601772083</v>
      </c>
      <c r="G6" s="364">
        <v>54.028291518728736</v>
      </c>
      <c r="H6" s="269">
        <v>56.241963890192508</v>
      </c>
      <c r="I6" s="48"/>
    </row>
    <row r="7" spans="1:16" s="6" customFormat="1" ht="13.8" x14ac:dyDescent="0.25">
      <c r="A7" s="92" t="s">
        <v>75</v>
      </c>
      <c r="B7" s="453" t="s">
        <v>689</v>
      </c>
      <c r="C7" s="364">
        <v>20.551132819543085</v>
      </c>
      <c r="D7" s="364">
        <v>8.4381608814459597</v>
      </c>
      <c r="E7" s="364">
        <v>13.100576811969555</v>
      </c>
      <c r="F7" s="364">
        <v>18.612863371144957</v>
      </c>
      <c r="G7" s="364">
        <v>27.365162537789075</v>
      </c>
      <c r="H7" s="269">
        <v>33.936960805205175</v>
      </c>
      <c r="I7" s="48"/>
    </row>
    <row r="8" spans="1:16" s="6" customFormat="1" ht="13.8" x14ac:dyDescent="0.25">
      <c r="A8" s="92" t="s">
        <v>75</v>
      </c>
      <c r="B8" s="455" t="s">
        <v>332</v>
      </c>
      <c r="C8" s="362">
        <v>122.69333026592886</v>
      </c>
      <c r="D8" s="362">
        <v>50.377079889229606</v>
      </c>
      <c r="E8" s="362">
        <v>78.212398877430175</v>
      </c>
      <c r="F8" s="362">
        <v>111.12157236504451</v>
      </c>
      <c r="G8" s="362">
        <v>163.37410470321834</v>
      </c>
      <c r="H8" s="363">
        <v>202.60872122510551</v>
      </c>
      <c r="I8" s="48"/>
    </row>
    <row r="9" spans="1:16" s="6" customFormat="1" ht="13.8" x14ac:dyDescent="0.25">
      <c r="A9" s="92" t="s">
        <v>109</v>
      </c>
      <c r="B9" s="453" t="s">
        <v>331</v>
      </c>
      <c r="C9" s="96">
        <v>0.30206971641496932</v>
      </c>
      <c r="D9" s="96">
        <v>0.22096254622841588</v>
      </c>
      <c r="E9" s="96">
        <v>0.23440608929408019</v>
      </c>
      <c r="F9" s="96">
        <v>0.25225678876732877</v>
      </c>
      <c r="G9" s="96">
        <v>0.27363594997963975</v>
      </c>
      <c r="H9" s="458">
        <v>0.36113258681336441</v>
      </c>
      <c r="I9" s="77"/>
    </row>
    <row r="10" spans="1:16" s="6" customFormat="1" ht="13.8" x14ac:dyDescent="0.25">
      <c r="A10" s="92" t="s">
        <v>109</v>
      </c>
      <c r="B10" s="455" t="s">
        <v>332</v>
      </c>
      <c r="C10" s="362">
        <v>83.908254559713697</v>
      </c>
      <c r="D10" s="362">
        <v>61.378485063448856</v>
      </c>
      <c r="E10" s="362">
        <v>65.112802581688939</v>
      </c>
      <c r="F10" s="362">
        <v>70.071330213146879</v>
      </c>
      <c r="G10" s="363">
        <v>76.009986105455482</v>
      </c>
      <c r="H10" s="363">
        <v>100.31460744815678</v>
      </c>
      <c r="I10" s="77"/>
    </row>
    <row r="11" spans="1:16" s="6" customFormat="1" ht="13.8" x14ac:dyDescent="0.25">
      <c r="A11" s="92" t="s">
        <v>76</v>
      </c>
      <c r="B11" s="453" t="s">
        <v>333</v>
      </c>
      <c r="C11" s="96">
        <v>5.2998404302785431</v>
      </c>
      <c r="D11" s="96">
        <v>4.5117276156706918</v>
      </c>
      <c r="E11" s="96">
        <v>5.0658334227245367</v>
      </c>
      <c r="F11" s="96">
        <v>5.522286717144393</v>
      </c>
      <c r="G11" s="96">
        <v>5.8767178565917337</v>
      </c>
      <c r="H11" s="458">
        <v>5.9706352071150306</v>
      </c>
      <c r="I11" s="48"/>
      <c r="J11" s="74"/>
    </row>
    <row r="12" spans="1:16" s="6" customFormat="1" ht="13.8" x14ac:dyDescent="0.25">
      <c r="A12" s="92" t="s">
        <v>76</v>
      </c>
      <c r="B12" s="455" t="s">
        <v>332</v>
      </c>
      <c r="C12" s="362">
        <v>112.04736639066687</v>
      </c>
      <c r="D12" s="362">
        <v>95.385361853502999</v>
      </c>
      <c r="E12" s="362">
        <v>107.10007236204095</v>
      </c>
      <c r="F12" s="362">
        <v>116.75024771975461</v>
      </c>
      <c r="G12" s="362">
        <v>124.24350648185484</v>
      </c>
      <c r="H12" s="363">
        <v>126.22907414619515</v>
      </c>
      <c r="I12" s="48"/>
      <c r="J12" s="140"/>
    </row>
    <row r="13" spans="1:16" s="6" customFormat="1" ht="13.8" x14ac:dyDescent="0.25">
      <c r="A13" s="92" t="s">
        <v>77</v>
      </c>
      <c r="B13" s="453" t="s">
        <v>334</v>
      </c>
      <c r="C13" s="96">
        <v>3.2258646009423271</v>
      </c>
      <c r="D13" s="96">
        <v>1.824630253744602</v>
      </c>
      <c r="E13" s="96">
        <v>2.1894560394010134</v>
      </c>
      <c r="F13" s="96">
        <v>3.1907062874936525</v>
      </c>
      <c r="G13" s="96">
        <v>3.8114260203451136</v>
      </c>
      <c r="H13" s="458">
        <v>4.1114513272800846</v>
      </c>
      <c r="I13" s="48"/>
    </row>
    <row r="14" spans="1:16" s="6" customFormat="1" ht="13.8" x14ac:dyDescent="0.25">
      <c r="A14" s="92" t="s">
        <v>77</v>
      </c>
      <c r="B14" s="455" t="s">
        <v>332</v>
      </c>
      <c r="C14" s="362">
        <v>89.851196189166913</v>
      </c>
      <c r="D14" s="362">
        <v>50.822099245580425</v>
      </c>
      <c r="E14" s="362">
        <v>60.983726374104542</v>
      </c>
      <c r="F14" s="362">
        <v>88.871918720907928</v>
      </c>
      <c r="G14" s="362">
        <v>106.16105431532559</v>
      </c>
      <c r="H14" s="363">
        <v>114.51776981642081</v>
      </c>
      <c r="I14" s="48"/>
    </row>
    <row r="15" spans="1:16" s="6" customFormat="1" ht="13.8" x14ac:dyDescent="0.25">
      <c r="A15" s="92" t="s">
        <v>78</v>
      </c>
      <c r="B15" s="453" t="s">
        <v>333</v>
      </c>
      <c r="C15" s="96">
        <v>1.0661054252517632</v>
      </c>
      <c r="D15" s="96">
        <v>0.79542159898884124</v>
      </c>
      <c r="E15" s="96">
        <v>0.8836379185503983</v>
      </c>
      <c r="F15" s="96">
        <v>1.0063609522171919</v>
      </c>
      <c r="G15" s="96">
        <v>1.1898858445720268</v>
      </c>
      <c r="H15" s="458">
        <v>1.2168849710902219</v>
      </c>
      <c r="I15" s="48"/>
      <c r="J15" s="368"/>
      <c r="K15" s="368"/>
      <c r="L15" s="368"/>
      <c r="M15" s="368"/>
      <c r="N15" s="368"/>
      <c r="O15" s="368"/>
      <c r="P15" s="368"/>
    </row>
    <row r="16" spans="1:16" s="6" customFormat="1" ht="13.8" x14ac:dyDescent="0.25">
      <c r="A16" s="92" t="s">
        <v>78</v>
      </c>
      <c r="B16" s="455" t="s">
        <v>332</v>
      </c>
      <c r="C16" s="362">
        <v>41.004054817375511</v>
      </c>
      <c r="D16" s="362">
        <v>30.593138422647741</v>
      </c>
      <c r="E16" s="362">
        <v>33.986073790399935</v>
      </c>
      <c r="F16" s="362">
        <v>38.706190469892</v>
      </c>
      <c r="G16" s="362">
        <v>45.764840175847191</v>
      </c>
      <c r="H16" s="363">
        <v>46.803268118854689</v>
      </c>
      <c r="I16" s="48"/>
      <c r="J16" s="167"/>
      <c r="K16" s="167"/>
      <c r="L16" s="167"/>
      <c r="M16" s="167"/>
      <c r="N16" s="167"/>
    </row>
    <row r="17" spans="1:15" s="6" customFormat="1" ht="13.8" x14ac:dyDescent="0.25">
      <c r="A17" s="92" t="s">
        <v>79</v>
      </c>
      <c r="B17" s="453" t="s">
        <v>333</v>
      </c>
      <c r="C17" s="96">
        <v>0.54439599288935525</v>
      </c>
      <c r="D17" s="96">
        <v>0.19329341856413979</v>
      </c>
      <c r="E17" s="96">
        <v>0.38470930436323292</v>
      </c>
      <c r="F17" s="96">
        <v>0.3790128218293225</v>
      </c>
      <c r="G17" s="96">
        <v>0.4324272804597456</v>
      </c>
      <c r="H17" s="458">
        <v>1.1542627254457287</v>
      </c>
      <c r="I17" s="48"/>
      <c r="O17" s="89"/>
    </row>
    <row r="18" spans="1:15" s="6" customFormat="1" ht="13.8" x14ac:dyDescent="0.25">
      <c r="A18" s="92" t="s">
        <v>79</v>
      </c>
      <c r="B18" s="455" t="s">
        <v>332</v>
      </c>
      <c r="C18" s="362">
        <v>54.439599288935526</v>
      </c>
      <c r="D18" s="362">
        <v>19.329341856413979</v>
      </c>
      <c r="E18" s="362">
        <v>38.470930436323293</v>
      </c>
      <c r="F18" s="362">
        <v>37.901282182932249</v>
      </c>
      <c r="G18" s="362">
        <v>43.242728045974559</v>
      </c>
      <c r="H18" s="363">
        <v>115.42627254457287</v>
      </c>
      <c r="I18" s="48"/>
      <c r="J18" s="129"/>
    </row>
    <row r="19" spans="1:15" s="6" customFormat="1" ht="13.8" x14ac:dyDescent="0.25">
      <c r="A19" s="92" t="s">
        <v>80</v>
      </c>
      <c r="B19" s="453" t="s">
        <v>333</v>
      </c>
      <c r="C19" s="96">
        <v>1.1910962994007481</v>
      </c>
      <c r="D19" s="96">
        <v>0.84169031691098295</v>
      </c>
      <c r="E19" s="96">
        <v>0.84855277161185794</v>
      </c>
      <c r="F19" s="96">
        <v>1.0635687624978798</v>
      </c>
      <c r="G19" s="96">
        <v>1.1998224320605457</v>
      </c>
      <c r="H19" s="458">
        <v>1.3573900090851703</v>
      </c>
      <c r="I19" s="48"/>
    </row>
    <row r="20" spans="1:15" s="6" customFormat="1" ht="13.8" x14ac:dyDescent="0.25">
      <c r="A20" s="92" t="s">
        <v>80</v>
      </c>
      <c r="B20" s="455" t="s">
        <v>332</v>
      </c>
      <c r="C20" s="362">
        <v>42.539153550026718</v>
      </c>
      <c r="D20" s="362">
        <v>30.060368461106535</v>
      </c>
      <c r="E20" s="362">
        <v>30.305456128994926</v>
      </c>
      <c r="F20" s="362">
        <v>37.984598660638561</v>
      </c>
      <c r="G20" s="362">
        <v>42.850801145019489</v>
      </c>
      <c r="H20" s="363">
        <v>48.478214610184651</v>
      </c>
      <c r="I20" s="48"/>
    </row>
    <row r="21" spans="1:15" s="6" customFormat="1" ht="13.8" x14ac:dyDescent="0.25">
      <c r="A21" s="92" t="s">
        <v>317</v>
      </c>
      <c r="B21" s="453" t="s">
        <v>689</v>
      </c>
      <c r="C21" s="364">
        <v>128.60668695482363</v>
      </c>
      <c r="D21" s="364">
        <v>0</v>
      </c>
      <c r="E21" s="364">
        <v>93.417133347609564</v>
      </c>
      <c r="F21" s="364">
        <v>137.53902687832905</v>
      </c>
      <c r="G21" s="364">
        <v>182.56323880824687</v>
      </c>
      <c r="H21" s="269">
        <v>190.91738483994493</v>
      </c>
      <c r="I21" s="48"/>
    </row>
    <row r="22" spans="1:15" s="6" customFormat="1" ht="13.8" x14ac:dyDescent="0.25">
      <c r="A22" s="92" t="s">
        <v>317</v>
      </c>
      <c r="B22" s="455" t="s">
        <v>332</v>
      </c>
      <c r="C22" s="362">
        <v>18.37238385068909</v>
      </c>
      <c r="D22" s="362">
        <v>0</v>
      </c>
      <c r="E22" s="362">
        <v>13.345304763944224</v>
      </c>
      <c r="F22" s="362">
        <v>19.648432411189866</v>
      </c>
      <c r="G22" s="362">
        <v>26.08046268689241</v>
      </c>
      <c r="H22" s="363">
        <v>27.273912119992133</v>
      </c>
      <c r="I22" s="48"/>
    </row>
    <row r="23" spans="1:15" s="6" customFormat="1" ht="13.8" x14ac:dyDescent="0.25">
      <c r="A23" s="92" t="s">
        <v>82</v>
      </c>
      <c r="B23" s="453" t="s">
        <v>689</v>
      </c>
      <c r="C23" s="97">
        <v>250.47841285168619</v>
      </c>
      <c r="D23" s="97">
        <v>99.584577010515503</v>
      </c>
      <c r="E23" s="97">
        <v>127.29384402762939</v>
      </c>
      <c r="F23" s="97">
        <v>234.47193106541403</v>
      </c>
      <c r="G23" s="97">
        <v>244.26170356254011</v>
      </c>
      <c r="H23" s="168">
        <v>506.74628251896462</v>
      </c>
      <c r="I23" s="77"/>
    </row>
    <row r="24" spans="1:15" s="6" customFormat="1" ht="15.6" x14ac:dyDescent="0.25">
      <c r="A24" s="92" t="s">
        <v>82</v>
      </c>
      <c r="B24" s="455" t="s">
        <v>332</v>
      </c>
      <c r="C24" s="366">
        <v>35.782630407383742</v>
      </c>
      <c r="D24" s="366">
        <v>14.226368144359357</v>
      </c>
      <c r="E24" s="366">
        <v>18.184834861089914</v>
      </c>
      <c r="F24" s="366">
        <v>33.495990152202005</v>
      </c>
      <c r="G24" s="366">
        <v>34.894529080362872</v>
      </c>
      <c r="H24" s="367">
        <v>72.392326074137799</v>
      </c>
      <c r="I24" s="10"/>
    </row>
    <row r="25" spans="1:15" s="6" customFormat="1" x14ac:dyDescent="0.3">
      <c r="A25" s="1177"/>
      <c r="B25" s="1177"/>
      <c r="C25" s="1177"/>
      <c r="D25" s="1177"/>
      <c r="E25" s="1177"/>
      <c r="F25" s="1177"/>
      <c r="G25" s="1177"/>
    </row>
    <row r="26" spans="1:15" s="6" customFormat="1" x14ac:dyDescent="0.3">
      <c r="A26" s="451" t="s">
        <v>1095</v>
      </c>
    </row>
    <row r="27" spans="1:15" s="6" customFormat="1" x14ac:dyDescent="0.3"/>
    <row r="28" spans="1:15" s="6" customFormat="1" x14ac:dyDescent="0.3"/>
    <row r="29" spans="1:15" s="6" customFormat="1" x14ac:dyDescent="0.3"/>
    <row r="30" spans="1:15" s="6" customFormat="1" x14ac:dyDescent="0.3"/>
    <row r="31" spans="1:15" s="6" customFormat="1" x14ac:dyDescent="0.3"/>
    <row r="32" spans="1:15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  <row r="3228" s="6" customFormat="1" x14ac:dyDescent="0.3"/>
    <row r="3229" s="6" customFormat="1" x14ac:dyDescent="0.3"/>
    <row r="3230" s="6" customFormat="1" x14ac:dyDescent="0.3"/>
    <row r="3231" s="6" customFormat="1" x14ac:dyDescent="0.3"/>
    <row r="3232" s="6" customFormat="1" x14ac:dyDescent="0.3"/>
    <row r="3233" s="6" customFormat="1" x14ac:dyDescent="0.3"/>
    <row r="3234" s="6" customFormat="1" x14ac:dyDescent="0.3"/>
    <row r="3235" s="6" customFormat="1" x14ac:dyDescent="0.3"/>
    <row r="3236" s="6" customFormat="1" x14ac:dyDescent="0.3"/>
    <row r="3237" s="6" customFormat="1" x14ac:dyDescent="0.3"/>
    <row r="3238" s="6" customFormat="1" x14ac:dyDescent="0.3"/>
    <row r="3239" s="6" customFormat="1" x14ac:dyDescent="0.3"/>
    <row r="3240" s="6" customFormat="1" x14ac:dyDescent="0.3"/>
    <row r="3241" s="6" customFormat="1" x14ac:dyDescent="0.3"/>
    <row r="3242" s="6" customFormat="1" x14ac:dyDescent="0.3"/>
    <row r="3243" s="6" customFormat="1" x14ac:dyDescent="0.3"/>
    <row r="3244" s="6" customFormat="1" x14ac:dyDescent="0.3"/>
    <row r="3245" s="6" customFormat="1" x14ac:dyDescent="0.3"/>
    <row r="3246" s="6" customFormat="1" x14ac:dyDescent="0.3"/>
    <row r="3247" s="6" customFormat="1" x14ac:dyDescent="0.3"/>
    <row r="3248" s="6" customFormat="1" x14ac:dyDescent="0.3"/>
    <row r="3249" s="6" customFormat="1" x14ac:dyDescent="0.3"/>
    <row r="3250" s="6" customFormat="1" x14ac:dyDescent="0.3"/>
    <row r="3251" s="6" customFormat="1" x14ac:dyDescent="0.3"/>
    <row r="3252" s="6" customFormat="1" x14ac:dyDescent="0.3"/>
    <row r="3253" s="6" customFormat="1" x14ac:dyDescent="0.3"/>
    <row r="3254" s="6" customFormat="1" x14ac:dyDescent="0.3"/>
    <row r="3255" s="6" customFormat="1" x14ac:dyDescent="0.3"/>
    <row r="3256" s="6" customFormat="1" x14ac:dyDescent="0.3"/>
    <row r="3257" s="6" customFormat="1" x14ac:dyDescent="0.3"/>
    <row r="3258" s="6" customFormat="1" x14ac:dyDescent="0.3"/>
  </sheetData>
  <mergeCells count="1">
    <mergeCell ref="A25:G25"/>
  </mergeCells>
  <hyperlinks>
    <hyperlink ref="J1" location="INFO!A1" display="POWRÓT" xr:uid="{3F22A910-5740-48FB-A9E5-1D586848C90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B097-C282-443E-B63D-19AC4A04D289}">
  <dimension ref="A1:G3245"/>
  <sheetViews>
    <sheetView zoomScale="85" zoomScaleNormal="85" workbookViewId="0">
      <selection activeCell="G1" sqref="G1"/>
    </sheetView>
  </sheetViews>
  <sheetFormatPr defaultRowHeight="13.2" x14ac:dyDescent="0.25"/>
  <cols>
    <col min="1" max="1" width="28.5546875" style="2" customWidth="1"/>
    <col min="2" max="2" width="22.77734375" style="2" customWidth="1"/>
    <col min="3" max="3" width="12.77734375" style="2" customWidth="1"/>
    <col min="4" max="4" width="13.44140625" style="2" customWidth="1"/>
    <col min="5" max="5" width="13" style="2" customWidth="1"/>
    <col min="6" max="6" width="10.5546875" style="2" customWidth="1"/>
    <col min="7" max="256" width="8.88671875" style="2"/>
    <col min="257" max="257" width="35.21875" style="2" customWidth="1"/>
    <col min="258" max="512" width="8.88671875" style="2"/>
    <col min="513" max="513" width="35.21875" style="2" customWidth="1"/>
    <col min="514" max="768" width="8.88671875" style="2"/>
    <col min="769" max="769" width="35.21875" style="2" customWidth="1"/>
    <col min="770" max="1024" width="8.88671875" style="2"/>
    <col min="1025" max="1025" width="35.21875" style="2" customWidth="1"/>
    <col min="1026" max="1280" width="8.88671875" style="2"/>
    <col min="1281" max="1281" width="35.21875" style="2" customWidth="1"/>
    <col min="1282" max="1536" width="8.88671875" style="2"/>
    <col min="1537" max="1537" width="35.21875" style="2" customWidth="1"/>
    <col min="1538" max="1792" width="8.88671875" style="2"/>
    <col min="1793" max="1793" width="35.21875" style="2" customWidth="1"/>
    <col min="1794" max="2048" width="8.88671875" style="2"/>
    <col min="2049" max="2049" width="35.21875" style="2" customWidth="1"/>
    <col min="2050" max="2304" width="8.88671875" style="2"/>
    <col min="2305" max="2305" width="35.21875" style="2" customWidth="1"/>
    <col min="2306" max="2560" width="8.88671875" style="2"/>
    <col min="2561" max="2561" width="35.21875" style="2" customWidth="1"/>
    <col min="2562" max="2816" width="8.88671875" style="2"/>
    <col min="2817" max="2817" width="35.21875" style="2" customWidth="1"/>
    <col min="2818" max="3072" width="8.88671875" style="2"/>
    <col min="3073" max="3073" width="35.21875" style="2" customWidth="1"/>
    <col min="3074" max="3328" width="8.88671875" style="2"/>
    <col min="3329" max="3329" width="35.21875" style="2" customWidth="1"/>
    <col min="3330" max="3584" width="8.88671875" style="2"/>
    <col min="3585" max="3585" width="35.21875" style="2" customWidth="1"/>
    <col min="3586" max="3840" width="8.88671875" style="2"/>
    <col min="3841" max="3841" width="35.21875" style="2" customWidth="1"/>
    <col min="3842" max="4096" width="8.88671875" style="2"/>
    <col min="4097" max="4097" width="35.21875" style="2" customWidth="1"/>
    <col min="4098" max="4352" width="8.88671875" style="2"/>
    <col min="4353" max="4353" width="35.21875" style="2" customWidth="1"/>
    <col min="4354" max="4608" width="8.88671875" style="2"/>
    <col min="4609" max="4609" width="35.21875" style="2" customWidth="1"/>
    <col min="4610" max="4864" width="8.88671875" style="2"/>
    <col min="4865" max="4865" width="35.21875" style="2" customWidth="1"/>
    <col min="4866" max="5120" width="8.88671875" style="2"/>
    <col min="5121" max="5121" width="35.21875" style="2" customWidth="1"/>
    <col min="5122" max="5376" width="8.88671875" style="2"/>
    <col min="5377" max="5377" width="35.21875" style="2" customWidth="1"/>
    <col min="5378" max="5632" width="8.88671875" style="2"/>
    <col min="5633" max="5633" width="35.21875" style="2" customWidth="1"/>
    <col min="5634" max="5888" width="8.88671875" style="2"/>
    <col min="5889" max="5889" width="35.21875" style="2" customWidth="1"/>
    <col min="5890" max="6144" width="8.88671875" style="2"/>
    <col min="6145" max="6145" width="35.21875" style="2" customWidth="1"/>
    <col min="6146" max="6400" width="8.88671875" style="2"/>
    <col min="6401" max="6401" width="35.21875" style="2" customWidth="1"/>
    <col min="6402" max="6656" width="8.88671875" style="2"/>
    <col min="6657" max="6657" width="35.21875" style="2" customWidth="1"/>
    <col min="6658" max="6912" width="8.88671875" style="2"/>
    <col min="6913" max="6913" width="35.21875" style="2" customWidth="1"/>
    <col min="6914" max="7168" width="8.88671875" style="2"/>
    <col min="7169" max="7169" width="35.21875" style="2" customWidth="1"/>
    <col min="7170" max="7424" width="8.88671875" style="2"/>
    <col min="7425" max="7425" width="35.21875" style="2" customWidth="1"/>
    <col min="7426" max="7680" width="8.88671875" style="2"/>
    <col min="7681" max="7681" width="35.21875" style="2" customWidth="1"/>
    <col min="7682" max="7936" width="8.88671875" style="2"/>
    <col min="7937" max="7937" width="35.21875" style="2" customWidth="1"/>
    <col min="7938" max="8192" width="8.88671875" style="2"/>
    <col min="8193" max="8193" width="35.21875" style="2" customWidth="1"/>
    <col min="8194" max="8448" width="8.88671875" style="2"/>
    <col min="8449" max="8449" width="35.21875" style="2" customWidth="1"/>
    <col min="8450" max="8704" width="8.88671875" style="2"/>
    <col min="8705" max="8705" width="35.21875" style="2" customWidth="1"/>
    <col min="8706" max="8960" width="8.88671875" style="2"/>
    <col min="8961" max="8961" width="35.21875" style="2" customWidth="1"/>
    <col min="8962" max="9216" width="8.88671875" style="2"/>
    <col min="9217" max="9217" width="35.21875" style="2" customWidth="1"/>
    <col min="9218" max="9472" width="8.88671875" style="2"/>
    <col min="9473" max="9473" width="35.21875" style="2" customWidth="1"/>
    <col min="9474" max="9728" width="8.88671875" style="2"/>
    <col min="9729" max="9729" width="35.21875" style="2" customWidth="1"/>
    <col min="9730" max="9984" width="8.88671875" style="2"/>
    <col min="9985" max="9985" width="35.21875" style="2" customWidth="1"/>
    <col min="9986" max="10240" width="8.88671875" style="2"/>
    <col min="10241" max="10241" width="35.21875" style="2" customWidth="1"/>
    <col min="10242" max="10496" width="8.88671875" style="2"/>
    <col min="10497" max="10497" width="35.21875" style="2" customWidth="1"/>
    <col min="10498" max="10752" width="8.88671875" style="2"/>
    <col min="10753" max="10753" width="35.21875" style="2" customWidth="1"/>
    <col min="10754" max="11008" width="8.88671875" style="2"/>
    <col min="11009" max="11009" width="35.21875" style="2" customWidth="1"/>
    <col min="11010" max="11264" width="8.88671875" style="2"/>
    <col min="11265" max="11265" width="35.21875" style="2" customWidth="1"/>
    <col min="11266" max="11520" width="8.88671875" style="2"/>
    <col min="11521" max="11521" width="35.21875" style="2" customWidth="1"/>
    <col min="11522" max="11776" width="8.88671875" style="2"/>
    <col min="11777" max="11777" width="35.21875" style="2" customWidth="1"/>
    <col min="11778" max="12032" width="8.88671875" style="2"/>
    <col min="12033" max="12033" width="35.21875" style="2" customWidth="1"/>
    <col min="12034" max="12288" width="8.88671875" style="2"/>
    <col min="12289" max="12289" width="35.21875" style="2" customWidth="1"/>
    <col min="12290" max="12544" width="8.88671875" style="2"/>
    <col min="12545" max="12545" width="35.21875" style="2" customWidth="1"/>
    <col min="12546" max="12800" width="8.88671875" style="2"/>
    <col min="12801" max="12801" width="35.21875" style="2" customWidth="1"/>
    <col min="12802" max="13056" width="8.88671875" style="2"/>
    <col min="13057" max="13057" width="35.21875" style="2" customWidth="1"/>
    <col min="13058" max="13312" width="8.88671875" style="2"/>
    <col min="13313" max="13313" width="35.21875" style="2" customWidth="1"/>
    <col min="13314" max="13568" width="8.88671875" style="2"/>
    <col min="13569" max="13569" width="35.21875" style="2" customWidth="1"/>
    <col min="13570" max="13824" width="8.88671875" style="2"/>
    <col min="13825" max="13825" width="35.21875" style="2" customWidth="1"/>
    <col min="13826" max="14080" width="8.88671875" style="2"/>
    <col min="14081" max="14081" width="35.21875" style="2" customWidth="1"/>
    <col min="14082" max="14336" width="8.88671875" style="2"/>
    <col min="14337" max="14337" width="35.21875" style="2" customWidth="1"/>
    <col min="14338" max="14592" width="8.88671875" style="2"/>
    <col min="14593" max="14593" width="35.21875" style="2" customWidth="1"/>
    <col min="14594" max="14848" width="8.88671875" style="2"/>
    <col min="14849" max="14849" width="35.21875" style="2" customWidth="1"/>
    <col min="14850" max="15104" width="8.88671875" style="2"/>
    <col min="15105" max="15105" width="35.21875" style="2" customWidth="1"/>
    <col min="15106" max="15360" width="8.88671875" style="2"/>
    <col min="15361" max="15361" width="35.21875" style="2" customWidth="1"/>
    <col min="15362" max="15616" width="8.88671875" style="2"/>
    <col min="15617" max="15617" width="35.21875" style="2" customWidth="1"/>
    <col min="15618" max="15872" width="8.88671875" style="2"/>
    <col min="15873" max="15873" width="35.21875" style="2" customWidth="1"/>
    <col min="15874" max="16128" width="8.88671875" style="2"/>
    <col min="16129" max="16129" width="35.21875" style="2" customWidth="1"/>
    <col min="16130" max="16384" width="8.88671875" style="2"/>
  </cols>
  <sheetData>
    <row r="1" spans="1:7" ht="15.6" x14ac:dyDescent="0.3">
      <c r="A1" s="277" t="s">
        <v>368</v>
      </c>
      <c r="G1" s="376" t="s">
        <v>651</v>
      </c>
    </row>
    <row r="2" spans="1:7" ht="14.4" x14ac:dyDescent="0.3">
      <c r="A2" s="28"/>
      <c r="E2" s="64">
        <v>2022</v>
      </c>
    </row>
    <row r="3" spans="1:7" s="890" customFormat="1" ht="30.6" customHeight="1" x14ac:dyDescent="0.3">
      <c r="A3" s="887" t="s">
        <v>71</v>
      </c>
      <c r="B3" s="1040" t="s">
        <v>3</v>
      </c>
      <c r="C3" s="1037" t="s">
        <v>1096</v>
      </c>
      <c r="D3" s="1037" t="s">
        <v>1097</v>
      </c>
      <c r="E3" s="1038" t="s">
        <v>1098</v>
      </c>
      <c r="F3" s="1039"/>
    </row>
    <row r="4" spans="1:7" s="6" customFormat="1" ht="13.8" x14ac:dyDescent="0.25">
      <c r="A4" s="92" t="s">
        <v>73</v>
      </c>
      <c r="B4" s="459" t="s">
        <v>178</v>
      </c>
      <c r="C4" s="185">
        <v>2460.8453624464519</v>
      </c>
      <c r="D4" s="185">
        <v>1764.5614848255286</v>
      </c>
      <c r="E4" s="460">
        <v>0.72728456929263763</v>
      </c>
      <c r="F4" s="98"/>
      <c r="G4" s="140"/>
    </row>
    <row r="5" spans="1:7" s="6" customFormat="1" ht="13.8" x14ac:dyDescent="0.25">
      <c r="A5" s="92" t="s">
        <v>73</v>
      </c>
      <c r="B5" s="461" t="s">
        <v>179</v>
      </c>
      <c r="C5" s="462">
        <v>8.8590433048072263</v>
      </c>
      <c r="D5" s="463"/>
      <c r="E5" s="464">
        <v>202.02349147017713</v>
      </c>
      <c r="F5" s="98"/>
    </row>
    <row r="6" spans="1:7" s="6" customFormat="1" ht="13.8" x14ac:dyDescent="0.25">
      <c r="A6" s="92" t="s">
        <v>74</v>
      </c>
      <c r="B6" s="459" t="s">
        <v>179</v>
      </c>
      <c r="C6" s="186">
        <v>34.167110590165684</v>
      </c>
      <c r="D6" s="185">
        <v>1833.1254442136783</v>
      </c>
      <c r="E6" s="466">
        <v>52.02298053126728</v>
      </c>
      <c r="F6" s="100"/>
    </row>
    <row r="7" spans="1:7" s="6" customFormat="1" ht="16.8" x14ac:dyDescent="0.25">
      <c r="A7" s="92" t="s">
        <v>75</v>
      </c>
      <c r="B7" s="459" t="s">
        <v>335</v>
      </c>
      <c r="C7" s="185">
        <v>52.808553314087668</v>
      </c>
      <c r="D7" s="185">
        <v>972.04450497918378</v>
      </c>
      <c r="E7" s="465">
        <v>20.551132819543085</v>
      </c>
      <c r="F7" s="100"/>
    </row>
    <row r="8" spans="1:7" s="6" customFormat="1" ht="13.8" x14ac:dyDescent="0.25">
      <c r="A8" s="92" t="s">
        <v>75</v>
      </c>
      <c r="B8" s="461" t="s">
        <v>179</v>
      </c>
      <c r="C8" s="462">
        <v>8.8454326801096848</v>
      </c>
      <c r="D8" s="463"/>
      <c r="E8" s="464">
        <v>122.69333026592886</v>
      </c>
      <c r="F8" s="100"/>
    </row>
    <row r="9" spans="1:7" s="6" customFormat="1" ht="13.8" x14ac:dyDescent="0.25">
      <c r="A9" s="92" t="s">
        <v>109</v>
      </c>
      <c r="B9" s="459" t="s">
        <v>178</v>
      </c>
      <c r="C9" s="185">
        <v>4533.044687927315</v>
      </c>
      <c r="D9" s="185">
        <v>1436.9139133165636</v>
      </c>
      <c r="E9" s="465">
        <v>0.30206971641496932</v>
      </c>
      <c r="F9" s="100"/>
    </row>
    <row r="10" spans="1:7" s="6" customFormat="1" ht="13.8" x14ac:dyDescent="0.25">
      <c r="A10" s="92" t="s">
        <v>109</v>
      </c>
      <c r="B10" s="461" t="s">
        <v>179</v>
      </c>
      <c r="C10" s="462">
        <v>16.318960876538334</v>
      </c>
      <c r="D10" s="463"/>
      <c r="E10" s="464">
        <v>83.908254559713697</v>
      </c>
      <c r="F10" s="100"/>
    </row>
    <row r="11" spans="1:7" s="6" customFormat="1" ht="13.8" x14ac:dyDescent="0.25">
      <c r="A11" s="92" t="s">
        <v>76</v>
      </c>
      <c r="B11" s="459" t="s">
        <v>180</v>
      </c>
      <c r="C11" s="185">
        <v>119.75217279653917</v>
      </c>
      <c r="D11" s="185">
        <v>629.15310421751155</v>
      </c>
      <c r="E11" s="465">
        <v>5.2998404302785431</v>
      </c>
      <c r="F11" s="100"/>
    </row>
    <row r="12" spans="1:7" s="6" customFormat="1" ht="13.8" x14ac:dyDescent="0.25">
      <c r="A12" s="92" t="s">
        <v>76</v>
      </c>
      <c r="B12" s="461" t="s">
        <v>179</v>
      </c>
      <c r="C12" s="462">
        <v>5.6642777732763028</v>
      </c>
      <c r="D12" s="463"/>
      <c r="E12" s="464">
        <v>112.04736639066687</v>
      </c>
      <c r="F12" s="99"/>
    </row>
    <row r="13" spans="1:7" s="6" customFormat="1" ht="13.8" x14ac:dyDescent="0.25">
      <c r="A13" s="92" t="s">
        <v>77</v>
      </c>
      <c r="B13" s="459" t="s">
        <v>181</v>
      </c>
      <c r="C13" s="185">
        <v>1430.329464126962</v>
      </c>
      <c r="D13" s="185">
        <v>4438.0827709883652</v>
      </c>
      <c r="E13" s="465">
        <v>3.2258646009423271</v>
      </c>
      <c r="F13" s="98"/>
    </row>
    <row r="14" spans="1:7" s="6" customFormat="1" ht="13.8" x14ac:dyDescent="0.25">
      <c r="A14" s="92" t="s">
        <v>77</v>
      </c>
      <c r="B14" s="461" t="s">
        <v>179</v>
      </c>
      <c r="C14" s="462">
        <v>51.352117519925422</v>
      </c>
      <c r="D14" s="463"/>
      <c r="E14" s="464">
        <v>89.851196189166913</v>
      </c>
      <c r="F14" s="98"/>
    </row>
    <row r="15" spans="1:7" s="6" customFormat="1" ht="13.8" x14ac:dyDescent="0.25">
      <c r="A15" s="92" t="s">
        <v>78</v>
      </c>
      <c r="B15" s="459" t="s">
        <v>180</v>
      </c>
      <c r="C15" s="185">
        <v>2943.0451786563112</v>
      </c>
      <c r="D15" s="185">
        <v>3084.0673111580695</v>
      </c>
      <c r="E15" s="465">
        <v>1.0661054252517632</v>
      </c>
      <c r="F15" s="98"/>
    </row>
    <row r="16" spans="1:7" s="6" customFormat="1" ht="13.8" x14ac:dyDescent="0.25">
      <c r="A16" s="92" t="s">
        <v>78</v>
      </c>
      <c r="B16" s="461" t="s">
        <v>179</v>
      </c>
      <c r="C16" s="462">
        <v>76.519174645064084</v>
      </c>
      <c r="D16" s="463"/>
      <c r="E16" s="464">
        <v>41.004054817375511</v>
      </c>
      <c r="F16" s="98"/>
    </row>
    <row r="17" spans="1:6" s="6" customFormat="1" ht="13.8" x14ac:dyDescent="0.25">
      <c r="A17" s="92" t="s">
        <v>79</v>
      </c>
      <c r="B17" s="459" t="s">
        <v>180</v>
      </c>
      <c r="C17" s="185">
        <v>3224.1492154419307</v>
      </c>
      <c r="D17" s="185">
        <v>1230.6285150504148</v>
      </c>
      <c r="E17" s="465">
        <v>0.54439599288935525</v>
      </c>
      <c r="F17" s="98"/>
    </row>
    <row r="18" spans="1:6" s="6" customFormat="1" ht="13.8" x14ac:dyDescent="0.25">
      <c r="A18" s="92" t="s">
        <v>79</v>
      </c>
      <c r="B18" s="461" t="s">
        <v>179</v>
      </c>
      <c r="C18" s="462">
        <v>32.241492154419305</v>
      </c>
      <c r="D18" s="463"/>
      <c r="E18" s="464">
        <v>54.439599288935526</v>
      </c>
      <c r="F18" s="98"/>
    </row>
    <row r="19" spans="1:6" s="6" customFormat="1" ht="13.8" x14ac:dyDescent="0.25">
      <c r="A19" s="92" t="s">
        <v>80</v>
      </c>
      <c r="B19" s="459" t="s">
        <v>180</v>
      </c>
      <c r="C19" s="185">
        <v>4127.4244592005425</v>
      </c>
      <c r="D19" s="185">
        <v>5018.1270919214658</v>
      </c>
      <c r="E19" s="465">
        <v>1.1910962994007481</v>
      </c>
      <c r="F19" s="98"/>
    </row>
    <row r="20" spans="1:6" s="6" customFormat="1" ht="13.8" x14ac:dyDescent="0.25">
      <c r="A20" s="92" t="s">
        <v>80</v>
      </c>
      <c r="B20" s="461" t="s">
        <v>179</v>
      </c>
      <c r="C20" s="462">
        <v>115.5678848576152</v>
      </c>
      <c r="D20" s="463"/>
      <c r="E20" s="464">
        <v>42.539153550026718</v>
      </c>
      <c r="F20" s="98"/>
    </row>
    <row r="21" spans="1:6" s="6" customFormat="1" ht="16.8" x14ac:dyDescent="0.25">
      <c r="A21" s="92" t="s">
        <v>81</v>
      </c>
      <c r="B21" s="459" t="s">
        <v>335</v>
      </c>
      <c r="C21" s="185">
        <v>10.090146392460531</v>
      </c>
      <c r="D21" s="185">
        <v>1224.4497579222907</v>
      </c>
      <c r="E21" s="465">
        <v>128.60668695482363</v>
      </c>
      <c r="F21" s="98"/>
    </row>
    <row r="22" spans="1:6" s="6" customFormat="1" ht="13.8" x14ac:dyDescent="0.25">
      <c r="A22" s="92" t="s">
        <v>81</v>
      </c>
      <c r="B22" s="461" t="s">
        <v>179</v>
      </c>
      <c r="C22" s="462">
        <v>70.631024747223719</v>
      </c>
      <c r="D22" s="463"/>
      <c r="E22" s="464">
        <v>18.37238385068909</v>
      </c>
      <c r="F22" s="98"/>
    </row>
    <row r="23" spans="1:6" s="6" customFormat="1" ht="16.8" x14ac:dyDescent="0.25">
      <c r="A23" s="92" t="s">
        <v>82</v>
      </c>
      <c r="B23" s="459" t="s">
        <v>335</v>
      </c>
      <c r="C23" s="185">
        <v>13.092540999863074</v>
      </c>
      <c r="D23" s="185">
        <v>3123.0970456989999</v>
      </c>
      <c r="E23" s="465">
        <v>250.47841285168619</v>
      </c>
      <c r="F23" s="98"/>
    </row>
    <row r="24" spans="1:6" s="6" customFormat="1" ht="13.8" x14ac:dyDescent="0.25">
      <c r="A24" s="92" t="s">
        <v>82</v>
      </c>
      <c r="B24" s="461" t="s">
        <v>179</v>
      </c>
      <c r="C24" s="462">
        <v>91.647786999041514</v>
      </c>
      <c r="D24" s="463"/>
      <c r="E24" s="464">
        <v>35.782630407383742</v>
      </c>
      <c r="F24" s="98"/>
    </row>
    <row r="25" spans="1:6" s="6" customFormat="1" x14ac:dyDescent="0.3"/>
    <row r="26" spans="1:6" s="6" customFormat="1" x14ac:dyDescent="0.3"/>
    <row r="27" spans="1:6" s="6" customFormat="1" x14ac:dyDescent="0.3"/>
    <row r="28" spans="1:6" s="6" customFormat="1" x14ac:dyDescent="0.3"/>
    <row r="29" spans="1:6" s="6" customFormat="1" x14ac:dyDescent="0.3"/>
    <row r="30" spans="1:6" s="6" customFormat="1" x14ac:dyDescent="0.3"/>
    <row r="31" spans="1:6" s="6" customFormat="1" x14ac:dyDescent="0.3"/>
    <row r="32" spans="1:6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  <row r="3228" s="6" customFormat="1" x14ac:dyDescent="0.3"/>
    <row r="3229" s="6" customFormat="1" x14ac:dyDescent="0.3"/>
    <row r="3230" s="6" customFormat="1" x14ac:dyDescent="0.3"/>
    <row r="3231" s="6" customFormat="1" x14ac:dyDescent="0.3"/>
    <row r="3232" s="6" customFormat="1" x14ac:dyDescent="0.3"/>
    <row r="3233" s="6" customFormat="1" x14ac:dyDescent="0.3"/>
    <row r="3234" s="6" customFormat="1" x14ac:dyDescent="0.3"/>
    <row r="3235" s="6" customFormat="1" x14ac:dyDescent="0.3"/>
    <row r="3236" s="6" customFormat="1" x14ac:dyDescent="0.3"/>
    <row r="3237" s="6" customFormat="1" x14ac:dyDescent="0.3"/>
    <row r="3238" s="6" customFormat="1" x14ac:dyDescent="0.3"/>
    <row r="3239" s="6" customFormat="1" x14ac:dyDescent="0.3"/>
    <row r="3240" s="6" customFormat="1" x14ac:dyDescent="0.3"/>
    <row r="3241" s="6" customFormat="1" x14ac:dyDescent="0.3"/>
    <row r="3242" s="6" customFormat="1" x14ac:dyDescent="0.3"/>
    <row r="3243" s="6" customFormat="1" x14ac:dyDescent="0.3"/>
    <row r="3244" s="6" customFormat="1" x14ac:dyDescent="0.3"/>
    <row r="3245" s="6" customFormat="1" x14ac:dyDescent="0.3"/>
  </sheetData>
  <hyperlinks>
    <hyperlink ref="G1" location="INFO!A1" display="POWRÓT" xr:uid="{5C292854-79C3-401D-9E3F-8C3DBD0F9D7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86EC-D945-4BC1-B136-897D1B5DAEDA}">
  <dimension ref="A1:J57"/>
  <sheetViews>
    <sheetView zoomScale="85" zoomScaleNormal="85" workbookViewId="0">
      <selection activeCell="J2" sqref="J2"/>
    </sheetView>
  </sheetViews>
  <sheetFormatPr defaultColWidth="18.88671875" defaultRowHeight="13.2" x14ac:dyDescent="0.25"/>
  <cols>
    <col min="1" max="1" width="18.88671875" style="2"/>
    <col min="2" max="2" width="29.88671875" style="2" customWidth="1"/>
    <col min="3" max="9" width="18.88671875" style="2"/>
    <col min="10" max="10" width="22.88671875" style="2" customWidth="1"/>
    <col min="11" max="16384" width="18.88671875" style="2"/>
  </cols>
  <sheetData>
    <row r="1" spans="1:10" ht="15.6" x14ac:dyDescent="0.3">
      <c r="A1" s="27" t="s">
        <v>1099</v>
      </c>
      <c r="J1" s="376" t="s">
        <v>651</v>
      </c>
    </row>
    <row r="2" spans="1:10" ht="14.4" x14ac:dyDescent="0.3">
      <c r="B2" s="28"/>
      <c r="I2" s="64">
        <v>2022</v>
      </c>
      <c r="J2" s="376" t="s">
        <v>1115</v>
      </c>
    </row>
    <row r="3" spans="1:10" s="924" customFormat="1" ht="25.8" customHeight="1" x14ac:dyDescent="0.3">
      <c r="A3" s="925" t="s">
        <v>1024</v>
      </c>
      <c r="B3" s="925" t="s">
        <v>71</v>
      </c>
      <c r="C3" s="925" t="s">
        <v>3</v>
      </c>
      <c r="D3" s="925" t="s">
        <v>4</v>
      </c>
      <c r="E3" s="925" t="s">
        <v>5</v>
      </c>
      <c r="F3" s="925" t="s">
        <v>6</v>
      </c>
      <c r="G3" s="925" t="s">
        <v>7</v>
      </c>
      <c r="H3" s="925" t="s">
        <v>8</v>
      </c>
      <c r="I3" s="926" t="s">
        <v>9</v>
      </c>
    </row>
    <row r="4" spans="1:10" s="6" customFormat="1" ht="13.8" hidden="1" x14ac:dyDescent="0.25">
      <c r="A4" s="927" t="s">
        <v>571</v>
      </c>
      <c r="B4" s="927" t="s">
        <v>1025</v>
      </c>
      <c r="C4" s="928" t="s">
        <v>178</v>
      </c>
      <c r="D4" s="929">
        <v>2460.8453624464519</v>
      </c>
      <c r="E4" s="929">
        <v>985.70710764005912</v>
      </c>
      <c r="F4" s="929">
        <v>1394.1294908909606</v>
      </c>
      <c r="G4" s="929">
        <v>1900.9900665811799</v>
      </c>
      <c r="H4" s="929">
        <v>2950.5797864677706</v>
      </c>
      <c r="I4" s="930">
        <v>4270.1752684694638</v>
      </c>
    </row>
    <row r="5" spans="1:10" s="6" customFormat="1" ht="13.8" x14ac:dyDescent="0.25">
      <c r="A5" s="927" t="s">
        <v>571</v>
      </c>
      <c r="B5" s="927" t="s">
        <v>73</v>
      </c>
      <c r="C5" s="928" t="s">
        <v>178</v>
      </c>
      <c r="D5" s="934">
        <v>2460.8453624464519</v>
      </c>
      <c r="E5" s="934">
        <v>985.70710764005912</v>
      </c>
      <c r="F5" s="934">
        <v>1394.1294908909606</v>
      </c>
      <c r="G5" s="934">
        <v>1900.9900665811799</v>
      </c>
      <c r="H5" s="934">
        <v>2950.5797864677706</v>
      </c>
      <c r="I5" s="935">
        <v>4270.1752684694638</v>
      </c>
    </row>
    <row r="6" spans="1:10" s="6" customFormat="1" ht="13.8" x14ac:dyDescent="0.25">
      <c r="A6" s="927" t="s">
        <v>571</v>
      </c>
      <c r="B6" s="927" t="s">
        <v>73</v>
      </c>
      <c r="C6" s="931" t="s">
        <v>179</v>
      </c>
      <c r="D6" s="932">
        <v>8.8590433048072263</v>
      </c>
      <c r="E6" s="932">
        <v>3.5485455875042127</v>
      </c>
      <c r="F6" s="932">
        <v>5.0188661672074577</v>
      </c>
      <c r="G6" s="932">
        <v>6.8435642396922471</v>
      </c>
      <c r="H6" s="932">
        <v>10.622087231283974</v>
      </c>
      <c r="I6" s="933">
        <v>15.372630966490069</v>
      </c>
    </row>
    <row r="7" spans="1:10" s="6" customFormat="1" ht="13.8" hidden="1" x14ac:dyDescent="0.25">
      <c r="A7" s="927" t="s">
        <v>571</v>
      </c>
      <c r="B7" s="927" t="s">
        <v>201</v>
      </c>
      <c r="C7" s="928" t="s">
        <v>179</v>
      </c>
      <c r="D7" s="934">
        <v>34.167110590165684</v>
      </c>
      <c r="E7" s="934">
        <v>16.839838500205932</v>
      </c>
      <c r="F7" s="934">
        <v>23.332767392828515</v>
      </c>
      <c r="G7" s="934">
        <v>30.923428956166202</v>
      </c>
      <c r="H7" s="934">
        <v>40.946775982942498</v>
      </c>
      <c r="I7" s="935">
        <v>57.892480567367826</v>
      </c>
    </row>
    <row r="8" spans="1:10" s="6" customFormat="1" ht="13.8" hidden="1" x14ac:dyDescent="0.25">
      <c r="A8" s="927" t="s">
        <v>571</v>
      </c>
      <c r="B8" s="927" t="s">
        <v>1026</v>
      </c>
      <c r="C8" s="928" t="s">
        <v>688</v>
      </c>
      <c r="D8" s="934">
        <v>52.808553314087668</v>
      </c>
      <c r="E8" s="934">
        <v>15.600026065505805</v>
      </c>
      <c r="F8" s="934">
        <v>23.700374944199812</v>
      </c>
      <c r="G8" s="934">
        <v>40.928617370200563</v>
      </c>
      <c r="H8" s="934">
        <v>70.333920294033177</v>
      </c>
      <c r="I8" s="935">
        <v>104.89930054869281</v>
      </c>
    </row>
    <row r="9" spans="1:10" s="6" customFormat="1" ht="13.8" hidden="1" x14ac:dyDescent="0.25">
      <c r="A9" s="927" t="s">
        <v>571</v>
      </c>
      <c r="B9" s="927" t="s">
        <v>1026</v>
      </c>
      <c r="C9" s="931" t="s">
        <v>179</v>
      </c>
      <c r="D9" s="932">
        <v>8.8454326801096848</v>
      </c>
      <c r="E9" s="932">
        <v>2.6130043659722224</v>
      </c>
      <c r="F9" s="932">
        <v>3.9698128031534687</v>
      </c>
      <c r="G9" s="932">
        <v>6.855543409508595</v>
      </c>
      <c r="H9" s="932">
        <v>11.780931649250558</v>
      </c>
      <c r="I9" s="933">
        <v>17.570632841906047</v>
      </c>
    </row>
    <row r="10" spans="1:10" s="6" customFormat="1" ht="13.8" hidden="1" x14ac:dyDescent="0.25">
      <c r="A10" s="927" t="s">
        <v>571</v>
      </c>
      <c r="B10" s="927" t="s">
        <v>84</v>
      </c>
      <c r="C10" s="928" t="s">
        <v>178</v>
      </c>
      <c r="D10" s="929">
        <v>4533.044687927315</v>
      </c>
      <c r="E10" s="929">
        <v>600.03446945721805</v>
      </c>
      <c r="F10" s="929">
        <v>1069.814860652958</v>
      </c>
      <c r="G10" s="929">
        <v>2440.7427855007145</v>
      </c>
      <c r="H10" s="929">
        <v>6304.0802407442316</v>
      </c>
      <c r="I10" s="930">
        <v>10683.61856497621</v>
      </c>
    </row>
    <row r="11" spans="1:10" s="6" customFormat="1" ht="13.8" hidden="1" x14ac:dyDescent="0.25">
      <c r="A11" s="927" t="s">
        <v>571</v>
      </c>
      <c r="B11" s="927" t="s">
        <v>84</v>
      </c>
      <c r="C11" s="931" t="s">
        <v>179</v>
      </c>
      <c r="D11" s="932">
        <v>16.318960876538334</v>
      </c>
      <c r="E11" s="932">
        <v>2.160124090045985</v>
      </c>
      <c r="F11" s="932">
        <v>3.8513334983506486</v>
      </c>
      <c r="G11" s="932">
        <v>8.7866740278025723</v>
      </c>
      <c r="H11" s="932">
        <v>22.694688866679233</v>
      </c>
      <c r="I11" s="933">
        <v>38.461026833914353</v>
      </c>
    </row>
    <row r="12" spans="1:10" s="6" customFormat="1" ht="13.8" hidden="1" x14ac:dyDescent="0.25">
      <c r="A12" s="927" t="s">
        <v>571</v>
      </c>
      <c r="B12" s="927" t="s">
        <v>1025</v>
      </c>
      <c r="C12" s="928" t="s">
        <v>180</v>
      </c>
      <c r="D12" s="929">
        <v>119.75217279653917</v>
      </c>
      <c r="E12" s="929">
        <v>39.949454479645453</v>
      </c>
      <c r="F12" s="929">
        <v>61.403180240324545</v>
      </c>
      <c r="G12" s="929">
        <v>82.258350300779284</v>
      </c>
      <c r="H12" s="929">
        <v>124.90340504150507</v>
      </c>
      <c r="I12" s="930">
        <v>155.89235126921221</v>
      </c>
    </row>
    <row r="13" spans="1:10" s="6" customFormat="1" ht="13.8" hidden="1" x14ac:dyDescent="0.25">
      <c r="A13" s="927" t="s">
        <v>571</v>
      </c>
      <c r="B13" s="927" t="s">
        <v>1025</v>
      </c>
      <c r="C13" s="931" t="s">
        <v>179</v>
      </c>
      <c r="D13" s="932">
        <v>5.6642777732763028</v>
      </c>
      <c r="E13" s="932">
        <v>1.8896091968872299</v>
      </c>
      <c r="F13" s="932">
        <v>2.9043704253673512</v>
      </c>
      <c r="G13" s="932">
        <v>3.8908199692268601</v>
      </c>
      <c r="H13" s="932">
        <v>5.9079310584631903</v>
      </c>
      <c r="I13" s="933">
        <v>7.3737082150337381</v>
      </c>
    </row>
    <row r="14" spans="1:10" s="6" customFormat="1" ht="13.8" hidden="1" x14ac:dyDescent="0.25">
      <c r="A14" s="927" t="s">
        <v>571</v>
      </c>
      <c r="B14" s="927" t="s">
        <v>77</v>
      </c>
      <c r="C14" s="928" t="s">
        <v>181</v>
      </c>
      <c r="D14" s="929">
        <v>1430.329464126962</v>
      </c>
      <c r="E14" s="929">
        <v>747.99368560894584</v>
      </c>
      <c r="F14" s="929">
        <v>918.14929046822215</v>
      </c>
      <c r="G14" s="929">
        <v>1169.0032088838225</v>
      </c>
      <c r="H14" s="929">
        <v>1323.9742656624949</v>
      </c>
      <c r="I14" s="930">
        <v>1515.521426048577</v>
      </c>
    </row>
    <row r="15" spans="1:10" s="6" customFormat="1" ht="13.8" hidden="1" x14ac:dyDescent="0.25">
      <c r="A15" s="927" t="s">
        <v>571</v>
      </c>
      <c r="B15" s="927" t="s">
        <v>77</v>
      </c>
      <c r="C15" s="931" t="s">
        <v>179</v>
      </c>
      <c r="D15" s="932">
        <v>51.352117519925422</v>
      </c>
      <c r="E15" s="932">
        <v>26.854693698838055</v>
      </c>
      <c r="F15" s="932">
        <v>32.963671271177255</v>
      </c>
      <c r="G15" s="932">
        <v>41.969903906309654</v>
      </c>
      <c r="H15" s="932">
        <v>47.533721278094582</v>
      </c>
      <c r="I15" s="933">
        <v>54.410704894423816</v>
      </c>
    </row>
    <row r="16" spans="1:10" s="6" customFormat="1" ht="13.8" hidden="1" x14ac:dyDescent="0.25">
      <c r="A16" s="927" t="s">
        <v>571</v>
      </c>
      <c r="B16" s="927" t="s">
        <v>78</v>
      </c>
      <c r="C16" s="928" t="s">
        <v>180</v>
      </c>
      <c r="D16" s="929">
        <v>2943.0451786563112</v>
      </c>
      <c r="E16" s="929">
        <v>904.40857666907414</v>
      </c>
      <c r="F16" s="929">
        <v>1718.8126611337839</v>
      </c>
      <c r="G16" s="929">
        <v>2740.9830129101151</v>
      </c>
      <c r="H16" s="929">
        <v>3738.6819982531838</v>
      </c>
      <c r="I16" s="930">
        <v>4725.3309247850111</v>
      </c>
    </row>
    <row r="17" spans="1:9" s="6" customFormat="1" ht="13.8" hidden="1" x14ac:dyDescent="0.25">
      <c r="A17" s="927" t="s">
        <v>571</v>
      </c>
      <c r="B17" s="927" t="s">
        <v>78</v>
      </c>
      <c r="C17" s="931" t="s">
        <v>179</v>
      </c>
      <c r="D17" s="932">
        <v>76.519174645064084</v>
      </c>
      <c r="E17" s="932">
        <v>23.514622993395925</v>
      </c>
      <c r="F17" s="932">
        <v>44.689129189478379</v>
      </c>
      <c r="G17" s="932">
        <v>71.265558335662988</v>
      </c>
      <c r="H17" s="932">
        <v>97.205731954582774</v>
      </c>
      <c r="I17" s="933">
        <v>122.85860404441028</v>
      </c>
    </row>
    <row r="18" spans="1:9" s="6" customFormat="1" ht="13.8" hidden="1" x14ac:dyDescent="0.25">
      <c r="A18" s="927" t="s">
        <v>571</v>
      </c>
      <c r="B18" s="927" t="s">
        <v>79</v>
      </c>
      <c r="C18" s="928" t="s">
        <v>180</v>
      </c>
      <c r="D18" s="929">
        <v>3224.1492154419307</v>
      </c>
      <c r="E18" s="929">
        <v>76.185287447147104</v>
      </c>
      <c r="F18" s="929">
        <v>1435.4636759766904</v>
      </c>
      <c r="G18" s="929">
        <v>1484.9773798582814</v>
      </c>
      <c r="H18" s="929">
        <v>4166.2768606074105</v>
      </c>
      <c r="I18" s="930">
        <v>6197.1344239635773</v>
      </c>
    </row>
    <row r="19" spans="1:9" s="6" customFormat="1" ht="13.8" hidden="1" x14ac:dyDescent="0.25">
      <c r="A19" s="927" t="s">
        <v>571</v>
      </c>
      <c r="B19" s="927" t="s">
        <v>79</v>
      </c>
      <c r="C19" s="931" t="s">
        <v>179</v>
      </c>
      <c r="D19" s="932">
        <v>32.241492154419305</v>
      </c>
      <c r="E19" s="932">
        <v>0.7618528744714711</v>
      </c>
      <c r="F19" s="932">
        <v>14.354636759766905</v>
      </c>
      <c r="G19" s="932">
        <v>14.849773798582815</v>
      </c>
      <c r="H19" s="932">
        <v>41.662768606074103</v>
      </c>
      <c r="I19" s="933">
        <v>61.971344239635776</v>
      </c>
    </row>
    <row r="20" spans="1:9" s="6" customFormat="1" ht="13.8" hidden="1" x14ac:dyDescent="0.25">
      <c r="A20" s="927" t="s">
        <v>571</v>
      </c>
      <c r="B20" s="927" t="s">
        <v>80</v>
      </c>
      <c r="C20" s="928" t="s">
        <v>180</v>
      </c>
      <c r="D20" s="929">
        <v>4127.4244592005425</v>
      </c>
      <c r="E20" s="929">
        <v>1319.739553112224</v>
      </c>
      <c r="F20" s="929">
        <v>2915.7000354470206</v>
      </c>
      <c r="G20" s="929">
        <v>3878.9244648905023</v>
      </c>
      <c r="H20" s="929">
        <v>4289.8096255636929</v>
      </c>
      <c r="I20" s="930">
        <v>5042.1601944518698</v>
      </c>
    </row>
    <row r="21" spans="1:9" s="6" customFormat="1" ht="13.8" hidden="1" x14ac:dyDescent="0.25">
      <c r="A21" s="927" t="s">
        <v>571</v>
      </c>
      <c r="B21" s="927" t="s">
        <v>80</v>
      </c>
      <c r="C21" s="931" t="s">
        <v>179</v>
      </c>
      <c r="D21" s="932">
        <v>115.5678848576152</v>
      </c>
      <c r="E21" s="932">
        <v>36.952707487142277</v>
      </c>
      <c r="F21" s="932">
        <v>81.639600992516577</v>
      </c>
      <c r="G21" s="932">
        <v>108.60988501693407</v>
      </c>
      <c r="H21" s="932">
        <v>120.1146695157834</v>
      </c>
      <c r="I21" s="933">
        <v>141.18048544465236</v>
      </c>
    </row>
    <row r="22" spans="1:9" s="6" customFormat="1" ht="13.8" hidden="1" x14ac:dyDescent="0.25">
      <c r="A22" s="927" t="s">
        <v>571</v>
      </c>
      <c r="B22" s="927" t="s">
        <v>317</v>
      </c>
      <c r="C22" s="928" t="s">
        <v>688</v>
      </c>
      <c r="D22" s="929">
        <v>10.090146392460531</v>
      </c>
      <c r="E22" s="929">
        <v>1.4392734385121246</v>
      </c>
      <c r="F22" s="929">
        <v>3.4837356165089921</v>
      </c>
      <c r="G22" s="929">
        <v>7.9501786234456482</v>
      </c>
      <c r="H22" s="929">
        <v>11.965572949358924</v>
      </c>
      <c r="I22" s="930">
        <v>18.810710775306614</v>
      </c>
    </row>
    <row r="23" spans="1:9" s="6" customFormat="1" ht="13.8" hidden="1" x14ac:dyDescent="0.25">
      <c r="A23" s="927" t="s">
        <v>571</v>
      </c>
      <c r="B23" s="927" t="s">
        <v>317</v>
      </c>
      <c r="C23" s="931" t="s">
        <v>179</v>
      </c>
      <c r="D23" s="932">
        <v>70.631024747223719</v>
      </c>
      <c r="E23" s="932">
        <v>10.074914069584873</v>
      </c>
      <c r="F23" s="932">
        <v>24.386149315562946</v>
      </c>
      <c r="G23" s="932">
        <v>55.651250364119534</v>
      </c>
      <c r="H23" s="932">
        <v>83.759010645512461</v>
      </c>
      <c r="I23" s="933">
        <v>131.67497542714631</v>
      </c>
    </row>
    <row r="24" spans="1:9" s="6" customFormat="1" ht="13.8" hidden="1" x14ac:dyDescent="0.25">
      <c r="A24" s="927" t="s">
        <v>571</v>
      </c>
      <c r="B24" s="927" t="s">
        <v>951</v>
      </c>
      <c r="C24" s="928" t="s">
        <v>688</v>
      </c>
      <c r="D24" s="936">
        <v>13.092540999863074</v>
      </c>
      <c r="E24" s="936">
        <v>1.2088472968913961</v>
      </c>
      <c r="F24" s="936">
        <v>4.6022793741465859</v>
      </c>
      <c r="G24" s="936">
        <v>10.895822230852186</v>
      </c>
      <c r="H24" s="936">
        <v>12.863393916067276</v>
      </c>
      <c r="I24" s="937">
        <v>24.884428883782039</v>
      </c>
    </row>
    <row r="25" spans="1:9" s="6" customFormat="1" ht="13.8" hidden="1" x14ac:dyDescent="0.25">
      <c r="A25" s="927" t="s">
        <v>571</v>
      </c>
      <c r="B25" s="927" t="s">
        <v>951</v>
      </c>
      <c r="C25" s="931" t="s">
        <v>179</v>
      </c>
      <c r="D25" s="938">
        <v>91.647786999041514</v>
      </c>
      <c r="E25" s="938">
        <v>8.4619310782397736</v>
      </c>
      <c r="F25" s="938">
        <v>32.215955619026104</v>
      </c>
      <c r="G25" s="938">
        <v>76.2707556159653</v>
      </c>
      <c r="H25" s="938">
        <v>90.043757412470924</v>
      </c>
      <c r="I25" s="939">
        <v>174.19100218647426</v>
      </c>
    </row>
    <row r="26" spans="1:9" s="6" customFormat="1" ht="13.8" x14ac:dyDescent="0.25">
      <c r="A26" s="927" t="s">
        <v>593</v>
      </c>
      <c r="B26" s="927" t="s">
        <v>73</v>
      </c>
      <c r="C26" s="931" t="s">
        <v>1023</v>
      </c>
      <c r="D26" s="932">
        <v>1764.5614848255286</v>
      </c>
      <c r="E26" s="940">
        <v>817.91981784447364</v>
      </c>
      <c r="F26" s="940">
        <v>1085.6732317831011</v>
      </c>
      <c r="G26" s="940">
        <v>1537.720036537248</v>
      </c>
      <c r="H26" s="940">
        <v>2115.7893392700516</v>
      </c>
      <c r="I26" s="941">
        <v>3058.9660039515611</v>
      </c>
    </row>
    <row r="27" spans="1:9" s="6" customFormat="1" ht="13.8" hidden="1" x14ac:dyDescent="0.25">
      <c r="A27" s="927" t="s">
        <v>593</v>
      </c>
      <c r="B27" s="927" t="s">
        <v>201</v>
      </c>
      <c r="C27" s="931" t="s">
        <v>1023</v>
      </c>
      <c r="D27" s="932">
        <v>1833.1254442136783</v>
      </c>
      <c r="E27" s="940">
        <v>907.02929440791786</v>
      </c>
      <c r="F27" s="940">
        <v>1210.7270324056781</v>
      </c>
      <c r="G27" s="940">
        <v>1705.1604530195641</v>
      </c>
      <c r="H27" s="940">
        <v>2189.847818887004</v>
      </c>
      <c r="I27" s="941">
        <v>3041.1836184842555</v>
      </c>
    </row>
    <row r="28" spans="1:9" s="6" customFormat="1" ht="13.8" hidden="1" x14ac:dyDescent="0.25">
      <c r="A28" s="927" t="s">
        <v>593</v>
      </c>
      <c r="B28" s="927" t="s">
        <v>1026</v>
      </c>
      <c r="C28" s="931" t="s">
        <v>1023</v>
      </c>
      <c r="D28" s="932">
        <v>972.04450497918378</v>
      </c>
      <c r="E28" s="940">
        <v>289.94426639879174</v>
      </c>
      <c r="F28" s="940">
        <v>476.09112286825911</v>
      </c>
      <c r="G28" s="940">
        <v>836.55599494736407</v>
      </c>
      <c r="H28" s="940">
        <v>1260.8907659840761</v>
      </c>
      <c r="I28" s="941">
        <v>1870.1469759386114</v>
      </c>
    </row>
    <row r="29" spans="1:9" s="6" customFormat="1" ht="13.8" hidden="1" x14ac:dyDescent="0.25">
      <c r="A29" s="927" t="s">
        <v>593</v>
      </c>
      <c r="B29" s="927" t="s">
        <v>84</v>
      </c>
      <c r="C29" s="931" t="s">
        <v>1023</v>
      </c>
      <c r="D29" s="932">
        <v>1436.9139133165636</v>
      </c>
      <c r="E29" s="940">
        <v>216.70228279615841</v>
      </c>
      <c r="F29" s="940">
        <v>407.43312320240744</v>
      </c>
      <c r="G29" s="940">
        <v>744.9540663550016</v>
      </c>
      <c r="H29" s="940">
        <v>2096.9570959436114</v>
      </c>
      <c r="I29" s="941">
        <v>3572.8051025773811</v>
      </c>
    </row>
    <row r="30" spans="1:9" ht="13.8" hidden="1" x14ac:dyDescent="0.25">
      <c r="A30" s="927" t="s">
        <v>593</v>
      </c>
      <c r="B30" s="927" t="s">
        <v>1025</v>
      </c>
      <c r="C30" s="931" t="s">
        <v>1023</v>
      </c>
      <c r="D30" s="932">
        <v>629.15310421751155</v>
      </c>
      <c r="E30" s="942">
        <v>232.8564022990092</v>
      </c>
      <c r="F30" s="942">
        <v>333.66816727530244</v>
      </c>
      <c r="G30" s="942">
        <v>485.16214437100069</v>
      </c>
      <c r="H30" s="942">
        <v>725.37861492251147</v>
      </c>
      <c r="I30" s="943">
        <v>863.60958300013908</v>
      </c>
    </row>
    <row r="31" spans="1:9" ht="13.8" hidden="1" x14ac:dyDescent="0.25">
      <c r="A31" s="927" t="s">
        <v>593</v>
      </c>
      <c r="B31" s="927" t="s">
        <v>77</v>
      </c>
      <c r="C31" s="931" t="s">
        <v>1023</v>
      </c>
      <c r="D31" s="932">
        <v>4438.0827709883652</v>
      </c>
      <c r="E31" s="942">
        <v>2662.951881118383</v>
      </c>
      <c r="F31" s="942">
        <v>3087.6908308295615</v>
      </c>
      <c r="G31" s="942">
        <v>3325.2235255298419</v>
      </c>
      <c r="H31" s="942">
        <v>4024.9201608282983</v>
      </c>
      <c r="I31" s="943">
        <v>5076.993243696269</v>
      </c>
    </row>
    <row r="32" spans="1:9" ht="13.8" hidden="1" x14ac:dyDescent="0.25">
      <c r="A32" s="927" t="s">
        <v>593</v>
      </c>
      <c r="B32" s="927" t="s">
        <v>78</v>
      </c>
      <c r="C32" s="931" t="s">
        <v>1023</v>
      </c>
      <c r="D32" s="932">
        <v>3084.0673111580695</v>
      </c>
      <c r="E32" s="942">
        <v>1002.4344962745051</v>
      </c>
      <c r="F32" s="942">
        <v>1757.6477710850324</v>
      </c>
      <c r="G32" s="942">
        <v>2784.1737496721339</v>
      </c>
      <c r="H32" s="942">
        <v>4116.3735563715391</v>
      </c>
      <c r="I32" s="943">
        <v>5063.3627300171029</v>
      </c>
    </row>
    <row r="33" spans="1:9" ht="13.8" hidden="1" x14ac:dyDescent="0.25">
      <c r="A33" s="927" t="s">
        <v>593</v>
      </c>
      <c r="B33" s="927" t="s">
        <v>79</v>
      </c>
      <c r="C33" s="931" t="s">
        <v>1023</v>
      </c>
      <c r="D33" s="932">
        <v>1230.6285150504148</v>
      </c>
      <c r="E33" s="942">
        <v>84.813681723698025</v>
      </c>
      <c r="F33" s="942">
        <v>362.33664126900106</v>
      </c>
      <c r="G33" s="942">
        <v>422.59142392898661</v>
      </c>
      <c r="H33" s="942">
        <v>1505.7175174892789</v>
      </c>
      <c r="I33" s="943">
        <v>2749.0054230352998</v>
      </c>
    </row>
    <row r="34" spans="1:9" ht="13.8" hidden="1" x14ac:dyDescent="0.25">
      <c r="A34" s="927" t="s">
        <v>593</v>
      </c>
      <c r="B34" s="927" t="s">
        <v>80</v>
      </c>
      <c r="C34" s="931" t="s">
        <v>1023</v>
      </c>
      <c r="D34" s="932">
        <v>5018.1270919214658</v>
      </c>
      <c r="E34" s="942">
        <v>2659.7969870374927</v>
      </c>
      <c r="F34" s="942">
        <v>3227.3170747473919</v>
      </c>
      <c r="G34" s="942">
        <v>4054.9097544353622</v>
      </c>
      <c r="H34" s="942">
        <v>5793.5823258394894</v>
      </c>
      <c r="I34" s="943">
        <v>6227.1056818419156</v>
      </c>
    </row>
    <row r="35" spans="1:9" ht="13.8" hidden="1" x14ac:dyDescent="0.25">
      <c r="A35" s="927" t="s">
        <v>593</v>
      </c>
      <c r="B35" s="927" t="s">
        <v>317</v>
      </c>
      <c r="C35" s="931" t="s">
        <v>1023</v>
      </c>
      <c r="D35" s="932">
        <v>1224.4497579222907</v>
      </c>
      <c r="E35" s="942">
        <v>0</v>
      </c>
      <c r="F35" s="942">
        <v>307.29055945136702</v>
      </c>
      <c r="G35" s="942">
        <v>1180.3416650679885</v>
      </c>
      <c r="H35" s="942">
        <v>1673.895956536817</v>
      </c>
      <c r="I35" s="943">
        <v>2849.4234661499431</v>
      </c>
    </row>
    <row r="36" spans="1:9" ht="13.8" hidden="1" x14ac:dyDescent="0.25">
      <c r="A36" s="927" t="s">
        <v>593</v>
      </c>
      <c r="B36" s="927" t="s">
        <v>951</v>
      </c>
      <c r="C36" s="931" t="s">
        <v>1023</v>
      </c>
      <c r="D36" s="932">
        <v>3123.0970456989999</v>
      </c>
      <c r="E36" s="942">
        <v>121.65773501298423</v>
      </c>
      <c r="F36" s="942">
        <v>1182.892086165499</v>
      </c>
      <c r="G36" s="942">
        <v>2210.1298718766116</v>
      </c>
      <c r="H36" s="942">
        <v>4356.9129618483794</v>
      </c>
      <c r="I36" s="943">
        <v>7174.5642755807057</v>
      </c>
    </row>
    <row r="37" spans="1:9" x14ac:dyDescent="0.25">
      <c r="A37" s="922" t="s">
        <v>573</v>
      </c>
      <c r="B37" s="922" t="s">
        <v>73</v>
      </c>
      <c r="C37" s="944" t="s">
        <v>331</v>
      </c>
      <c r="D37" s="945">
        <v>0.72728456929263763</v>
      </c>
      <c r="E37" s="945">
        <v>0.60500583377137096</v>
      </c>
      <c r="F37" s="945">
        <v>0.62927800506716125</v>
      </c>
      <c r="G37" s="945">
        <v>0.69610064580485476</v>
      </c>
      <c r="H37" s="945">
        <v>0.78706243573321011</v>
      </c>
      <c r="I37" s="946">
        <v>0.92266970829715222</v>
      </c>
    </row>
    <row r="38" spans="1:9" x14ac:dyDescent="0.25">
      <c r="A38" s="922" t="s">
        <v>573</v>
      </c>
      <c r="B38" s="922" t="s">
        <v>73</v>
      </c>
      <c r="C38" s="944" t="s">
        <v>332</v>
      </c>
      <c r="D38" s="945">
        <v>202.02349147017713</v>
      </c>
      <c r="E38" s="945">
        <v>168.05717604760304</v>
      </c>
      <c r="F38" s="945">
        <v>174.79944585198925</v>
      </c>
      <c r="G38" s="945">
        <v>193.36129050134855</v>
      </c>
      <c r="H38" s="945">
        <v>218.62845437033616</v>
      </c>
      <c r="I38" s="946">
        <v>256.29714119365343</v>
      </c>
    </row>
    <row r="39" spans="1:9" hidden="1" x14ac:dyDescent="0.25">
      <c r="A39" s="922" t="s">
        <v>573</v>
      </c>
      <c r="B39" s="922" t="s">
        <v>201</v>
      </c>
      <c r="C39" s="944" t="s">
        <v>332</v>
      </c>
      <c r="D39" s="945">
        <v>52.02298053126728</v>
      </c>
      <c r="E39" s="945">
        <v>50.597682088299941</v>
      </c>
      <c r="F39" s="945">
        <v>51.564627136572007</v>
      </c>
      <c r="G39" s="945">
        <v>51.580831601772083</v>
      </c>
      <c r="H39" s="945">
        <v>54.028291518728736</v>
      </c>
      <c r="I39" s="946">
        <v>56.241963890192508</v>
      </c>
    </row>
    <row r="40" spans="1:9" hidden="1" x14ac:dyDescent="0.25">
      <c r="A40" s="922" t="s">
        <v>573</v>
      </c>
      <c r="B40" s="922" t="s">
        <v>1026</v>
      </c>
      <c r="C40" s="944" t="s">
        <v>689</v>
      </c>
      <c r="D40" s="945">
        <v>20.551132819543085</v>
      </c>
      <c r="E40" s="945">
        <v>8.4381608814459597</v>
      </c>
      <c r="F40" s="945">
        <v>13.100576811969555</v>
      </c>
      <c r="G40" s="945">
        <v>18.612863371144957</v>
      </c>
      <c r="H40" s="945">
        <v>27.365162537789075</v>
      </c>
      <c r="I40" s="946">
        <v>33.936960805205175</v>
      </c>
    </row>
    <row r="41" spans="1:9" hidden="1" x14ac:dyDescent="0.25">
      <c r="A41" s="922" t="s">
        <v>573</v>
      </c>
      <c r="B41" s="922" t="s">
        <v>1026</v>
      </c>
      <c r="C41" s="944" t="s">
        <v>332</v>
      </c>
      <c r="D41" s="945">
        <v>122.69333026592886</v>
      </c>
      <c r="E41" s="945">
        <v>50.377079889229606</v>
      </c>
      <c r="F41" s="945">
        <v>78.212398877430175</v>
      </c>
      <c r="G41" s="945">
        <v>111.12157236504451</v>
      </c>
      <c r="H41" s="945">
        <v>163.37410470321834</v>
      </c>
      <c r="I41" s="946">
        <v>202.60872122510551</v>
      </c>
    </row>
    <row r="42" spans="1:9" hidden="1" x14ac:dyDescent="0.25">
      <c r="A42" s="922" t="s">
        <v>573</v>
      </c>
      <c r="B42" s="922" t="s">
        <v>84</v>
      </c>
      <c r="C42" s="944" t="s">
        <v>331</v>
      </c>
      <c r="D42" s="945">
        <v>0.30206971641496932</v>
      </c>
      <c r="E42" s="945">
        <v>0.22096254622841588</v>
      </c>
      <c r="F42" s="945">
        <v>0.23440608929408019</v>
      </c>
      <c r="G42" s="945">
        <v>0.25225678876732877</v>
      </c>
      <c r="H42" s="945">
        <v>0.27363594997963975</v>
      </c>
      <c r="I42" s="946">
        <v>0.36113258681336441</v>
      </c>
    </row>
    <row r="43" spans="1:9" hidden="1" x14ac:dyDescent="0.25">
      <c r="A43" s="922" t="s">
        <v>573</v>
      </c>
      <c r="B43" s="922" t="s">
        <v>84</v>
      </c>
      <c r="C43" s="944" t="s">
        <v>332</v>
      </c>
      <c r="D43" s="945">
        <v>83.908254559713697</v>
      </c>
      <c r="E43" s="945">
        <v>61.378485063448856</v>
      </c>
      <c r="F43" s="945">
        <v>65.112802581688939</v>
      </c>
      <c r="G43" s="945">
        <v>70.071330213146879</v>
      </c>
      <c r="H43" s="945">
        <v>76.009986105455482</v>
      </c>
      <c r="I43" s="946">
        <v>100.31460744815678</v>
      </c>
    </row>
    <row r="44" spans="1:9" hidden="1" x14ac:dyDescent="0.25">
      <c r="A44" s="922" t="s">
        <v>573</v>
      </c>
      <c r="B44" s="922" t="s">
        <v>1025</v>
      </c>
      <c r="C44" s="944" t="s">
        <v>333</v>
      </c>
      <c r="D44" s="945">
        <v>5.2998404302785431</v>
      </c>
      <c r="E44" s="945">
        <v>4.5117276156706918</v>
      </c>
      <c r="F44" s="945">
        <v>5.0658334227245367</v>
      </c>
      <c r="G44" s="945">
        <v>5.522286717144393</v>
      </c>
      <c r="H44" s="945">
        <v>5.8767178565917337</v>
      </c>
      <c r="I44" s="946">
        <v>5.9706352071150306</v>
      </c>
    </row>
    <row r="45" spans="1:9" hidden="1" x14ac:dyDescent="0.25">
      <c r="A45" s="922" t="s">
        <v>573</v>
      </c>
      <c r="B45" s="922" t="s">
        <v>1025</v>
      </c>
      <c r="C45" s="944" t="s">
        <v>332</v>
      </c>
      <c r="D45" s="945">
        <v>112.04736639066687</v>
      </c>
      <c r="E45" s="945">
        <v>95.385361853502999</v>
      </c>
      <c r="F45" s="945">
        <v>107.10007236204095</v>
      </c>
      <c r="G45" s="945">
        <v>116.75024771975461</v>
      </c>
      <c r="H45" s="945">
        <v>124.24350648185484</v>
      </c>
      <c r="I45" s="946">
        <v>126.22907414619515</v>
      </c>
    </row>
    <row r="46" spans="1:9" hidden="1" x14ac:dyDescent="0.25">
      <c r="A46" s="922" t="s">
        <v>573</v>
      </c>
      <c r="B46" s="922" t="s">
        <v>77</v>
      </c>
      <c r="C46" s="944" t="s">
        <v>334</v>
      </c>
      <c r="D46" s="945">
        <v>3.2258646009423271</v>
      </c>
      <c r="E46" s="945">
        <v>1.824630253744602</v>
      </c>
      <c r="F46" s="945">
        <v>2.1894560394010134</v>
      </c>
      <c r="G46" s="945">
        <v>3.1907062874936525</v>
      </c>
      <c r="H46" s="945">
        <v>3.8114260203451136</v>
      </c>
      <c r="I46" s="946">
        <v>4.1114513272800846</v>
      </c>
    </row>
    <row r="47" spans="1:9" hidden="1" x14ac:dyDescent="0.25">
      <c r="A47" s="922" t="s">
        <v>573</v>
      </c>
      <c r="B47" s="922" t="s">
        <v>77</v>
      </c>
      <c r="C47" s="944" t="s">
        <v>332</v>
      </c>
      <c r="D47" s="945">
        <v>89.851196189166913</v>
      </c>
      <c r="E47" s="945">
        <v>50.822099245580425</v>
      </c>
      <c r="F47" s="945">
        <v>60.983726374104542</v>
      </c>
      <c r="G47" s="945">
        <v>88.871918720907928</v>
      </c>
      <c r="H47" s="945">
        <v>106.16105431532559</v>
      </c>
      <c r="I47" s="946">
        <v>114.51776981642081</v>
      </c>
    </row>
    <row r="48" spans="1:9" hidden="1" x14ac:dyDescent="0.25">
      <c r="A48" s="922" t="s">
        <v>573</v>
      </c>
      <c r="B48" s="922" t="s">
        <v>78</v>
      </c>
      <c r="C48" s="944" t="s">
        <v>333</v>
      </c>
      <c r="D48" s="945">
        <v>1.0661054252517632</v>
      </c>
      <c r="E48" s="945">
        <v>0.79542159898884124</v>
      </c>
      <c r="F48" s="945">
        <v>0.8836379185503983</v>
      </c>
      <c r="G48" s="945">
        <v>1.0063609522171919</v>
      </c>
      <c r="H48" s="945">
        <v>1.1898858445720268</v>
      </c>
      <c r="I48" s="946">
        <v>1.2168849710902219</v>
      </c>
    </row>
    <row r="49" spans="1:9" hidden="1" x14ac:dyDescent="0.25">
      <c r="A49" s="922" t="s">
        <v>573</v>
      </c>
      <c r="B49" s="922" t="s">
        <v>78</v>
      </c>
      <c r="C49" s="944" t="s">
        <v>332</v>
      </c>
      <c r="D49" s="945">
        <v>41.004054817375511</v>
      </c>
      <c r="E49" s="945">
        <v>30.593138422647741</v>
      </c>
      <c r="F49" s="945">
        <v>33.986073790399935</v>
      </c>
      <c r="G49" s="945">
        <v>38.706190469892</v>
      </c>
      <c r="H49" s="945">
        <v>45.764840175847191</v>
      </c>
      <c r="I49" s="946">
        <v>46.803268118854689</v>
      </c>
    </row>
    <row r="50" spans="1:9" hidden="1" x14ac:dyDescent="0.25">
      <c r="A50" s="922" t="s">
        <v>573</v>
      </c>
      <c r="B50" s="922" t="s">
        <v>79</v>
      </c>
      <c r="C50" s="944" t="s">
        <v>333</v>
      </c>
      <c r="D50" s="945">
        <v>0.54439599288935525</v>
      </c>
      <c r="E50" s="945">
        <v>0.19329341856413979</v>
      </c>
      <c r="F50" s="945">
        <v>0.38470930436323292</v>
      </c>
      <c r="G50" s="945">
        <v>0.3790128218293225</v>
      </c>
      <c r="H50" s="945">
        <v>0.4324272804597456</v>
      </c>
      <c r="I50" s="946">
        <v>1.1542627254457287</v>
      </c>
    </row>
    <row r="51" spans="1:9" hidden="1" x14ac:dyDescent="0.25">
      <c r="A51" s="922" t="s">
        <v>573</v>
      </c>
      <c r="B51" s="922" t="s">
        <v>79</v>
      </c>
      <c r="C51" s="944" t="s">
        <v>332</v>
      </c>
      <c r="D51" s="945">
        <v>54.439599288935526</v>
      </c>
      <c r="E51" s="945">
        <v>19.329341856413979</v>
      </c>
      <c r="F51" s="945">
        <v>38.470930436323293</v>
      </c>
      <c r="G51" s="945">
        <v>37.901282182932249</v>
      </c>
      <c r="H51" s="945">
        <v>43.242728045974559</v>
      </c>
      <c r="I51" s="946">
        <v>115.42627254457287</v>
      </c>
    </row>
    <row r="52" spans="1:9" hidden="1" x14ac:dyDescent="0.25">
      <c r="A52" s="922" t="s">
        <v>573</v>
      </c>
      <c r="B52" s="922" t="s">
        <v>80</v>
      </c>
      <c r="C52" s="944" t="s">
        <v>333</v>
      </c>
      <c r="D52" s="945">
        <v>1.1910962994007481</v>
      </c>
      <c r="E52" s="945">
        <v>0.84169031691098295</v>
      </c>
      <c r="F52" s="945">
        <v>0.84855277161185794</v>
      </c>
      <c r="G52" s="945">
        <v>1.0635687624978798</v>
      </c>
      <c r="H52" s="945">
        <v>1.1998224320605457</v>
      </c>
      <c r="I52" s="946">
        <v>1.3573900090851703</v>
      </c>
    </row>
    <row r="53" spans="1:9" hidden="1" x14ac:dyDescent="0.25">
      <c r="A53" s="922" t="s">
        <v>573</v>
      </c>
      <c r="B53" s="922" t="s">
        <v>80</v>
      </c>
      <c r="C53" s="944" t="s">
        <v>332</v>
      </c>
      <c r="D53" s="945">
        <v>42.539153550026718</v>
      </c>
      <c r="E53" s="945">
        <v>30.060368461106535</v>
      </c>
      <c r="F53" s="945">
        <v>30.305456128994926</v>
      </c>
      <c r="G53" s="945">
        <v>37.984598660638561</v>
      </c>
      <c r="H53" s="945">
        <v>42.850801145019489</v>
      </c>
      <c r="I53" s="946">
        <v>48.478214610184651</v>
      </c>
    </row>
    <row r="54" spans="1:9" hidden="1" x14ac:dyDescent="0.25">
      <c r="A54" s="922" t="s">
        <v>573</v>
      </c>
      <c r="B54" s="922" t="s">
        <v>317</v>
      </c>
      <c r="C54" s="944" t="s">
        <v>689</v>
      </c>
      <c r="D54" s="945">
        <v>128.60668695482363</v>
      </c>
      <c r="E54" s="945">
        <v>0</v>
      </c>
      <c r="F54" s="945">
        <v>93.417133347609564</v>
      </c>
      <c r="G54" s="945">
        <v>137.53902687832905</v>
      </c>
      <c r="H54" s="945">
        <v>182.56323880824687</v>
      </c>
      <c r="I54" s="946">
        <v>190.91738483994493</v>
      </c>
    </row>
    <row r="55" spans="1:9" hidden="1" x14ac:dyDescent="0.25">
      <c r="A55" s="922" t="s">
        <v>573</v>
      </c>
      <c r="B55" s="922" t="s">
        <v>317</v>
      </c>
      <c r="C55" s="944" t="s">
        <v>332</v>
      </c>
      <c r="D55" s="945">
        <v>18.37238385068909</v>
      </c>
      <c r="E55" s="945">
        <v>0</v>
      </c>
      <c r="F55" s="945">
        <v>13.345304763944224</v>
      </c>
      <c r="G55" s="945">
        <v>19.648432411189866</v>
      </c>
      <c r="H55" s="945">
        <v>26.08046268689241</v>
      </c>
      <c r="I55" s="946">
        <v>27.273912119992133</v>
      </c>
    </row>
    <row r="56" spans="1:9" hidden="1" x14ac:dyDescent="0.25">
      <c r="A56" s="922" t="s">
        <v>573</v>
      </c>
      <c r="B56" s="922" t="s">
        <v>951</v>
      </c>
      <c r="C56" s="944" t="s">
        <v>689</v>
      </c>
      <c r="D56" s="945">
        <v>250.47841285168619</v>
      </c>
      <c r="E56" s="945">
        <v>99.584577010515503</v>
      </c>
      <c r="F56" s="945">
        <v>127.29384402762939</v>
      </c>
      <c r="G56" s="945">
        <v>234.47193106541403</v>
      </c>
      <c r="H56" s="945">
        <v>244.26170356254011</v>
      </c>
      <c r="I56" s="946">
        <v>506.74628251896462</v>
      </c>
    </row>
    <row r="57" spans="1:9" hidden="1" x14ac:dyDescent="0.25">
      <c r="A57" s="923" t="s">
        <v>573</v>
      </c>
      <c r="B57" s="923" t="s">
        <v>951</v>
      </c>
      <c r="C57" s="947" t="s">
        <v>332</v>
      </c>
      <c r="D57" s="948">
        <v>35.782630407383742</v>
      </c>
      <c r="E57" s="948">
        <v>14.226368144359357</v>
      </c>
      <c r="F57" s="948">
        <v>18.184834861089914</v>
      </c>
      <c r="G57" s="948">
        <v>33.495990152202005</v>
      </c>
      <c r="H57" s="948">
        <v>34.894529080362872</v>
      </c>
      <c r="I57" s="949">
        <v>72.392326074137799</v>
      </c>
    </row>
  </sheetData>
  <hyperlinks>
    <hyperlink ref="J1" location="INFO!A1" display="POWRÓT" xr:uid="{DECCD233-A132-4336-AA60-340450E2349D}"/>
    <hyperlink ref="J2" location="dashboardy!A25" display="POWRÓT DO WYKRESU" xr:uid="{61148D40-CC71-4C73-B6D9-372795F9CD6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1E54-E1FC-428B-ABD2-005C3DD1B319}">
  <sheetPr>
    <tabColor rgb="FFC00000"/>
  </sheetPr>
  <dimension ref="A1:Q3227"/>
  <sheetViews>
    <sheetView zoomScale="85" zoomScaleNormal="85" workbookViewId="0">
      <selection activeCell="D28" sqref="D28"/>
    </sheetView>
  </sheetViews>
  <sheetFormatPr defaultColWidth="15.77734375" defaultRowHeight="12" x14ac:dyDescent="0.25"/>
  <cols>
    <col min="1" max="1" width="15.77734375" style="472"/>
    <col min="2" max="2" width="17.77734375" style="472" customWidth="1"/>
    <col min="3" max="3" width="9.5546875" style="472" customWidth="1"/>
    <col min="4" max="4" width="9.77734375" style="472" customWidth="1"/>
    <col min="5" max="12" width="10.77734375" style="472" customWidth="1"/>
    <col min="13" max="13" width="11.77734375" style="472" customWidth="1"/>
    <col min="14" max="14" width="9.77734375" style="472" customWidth="1"/>
    <col min="15" max="15" width="12.44140625" style="472" customWidth="1"/>
    <col min="16" max="246" width="15.77734375" style="472"/>
    <col min="247" max="247" width="25.44140625" style="472" customWidth="1"/>
    <col min="248" max="249" width="12.77734375" style="472" customWidth="1"/>
    <col min="250" max="250" width="12.21875" style="472" customWidth="1"/>
    <col min="251" max="251" width="15.77734375" style="472" customWidth="1"/>
    <col min="252" max="252" width="11.77734375" style="472" customWidth="1"/>
    <col min="253" max="253" width="10.77734375" style="472" customWidth="1"/>
    <col min="254" max="254" width="12.21875" style="472" customWidth="1"/>
    <col min="255" max="502" width="15.77734375" style="472"/>
    <col min="503" max="503" width="25.44140625" style="472" customWidth="1"/>
    <col min="504" max="505" width="12.77734375" style="472" customWidth="1"/>
    <col min="506" max="506" width="12.21875" style="472" customWidth="1"/>
    <col min="507" max="507" width="15.77734375" style="472" customWidth="1"/>
    <col min="508" max="508" width="11.77734375" style="472" customWidth="1"/>
    <col min="509" max="509" width="10.77734375" style="472" customWidth="1"/>
    <col min="510" max="510" width="12.21875" style="472" customWidth="1"/>
    <col min="511" max="758" width="15.77734375" style="472"/>
    <col min="759" max="759" width="25.44140625" style="472" customWidth="1"/>
    <col min="760" max="761" width="12.77734375" style="472" customWidth="1"/>
    <col min="762" max="762" width="12.21875" style="472" customWidth="1"/>
    <col min="763" max="763" width="15.77734375" style="472" customWidth="1"/>
    <col min="764" max="764" width="11.77734375" style="472" customWidth="1"/>
    <col min="765" max="765" width="10.77734375" style="472" customWidth="1"/>
    <col min="766" max="766" width="12.21875" style="472" customWidth="1"/>
    <col min="767" max="1014" width="15.77734375" style="472"/>
    <col min="1015" max="1015" width="25.44140625" style="472" customWidth="1"/>
    <col min="1016" max="1017" width="12.77734375" style="472" customWidth="1"/>
    <col min="1018" max="1018" width="12.21875" style="472" customWidth="1"/>
    <col min="1019" max="1019" width="15.77734375" style="472" customWidth="1"/>
    <col min="1020" max="1020" width="11.77734375" style="472" customWidth="1"/>
    <col min="1021" max="1021" width="10.77734375" style="472" customWidth="1"/>
    <col min="1022" max="1022" width="12.21875" style="472" customWidth="1"/>
    <col min="1023" max="1270" width="15.77734375" style="472"/>
    <col min="1271" max="1271" width="25.44140625" style="472" customWidth="1"/>
    <col min="1272" max="1273" width="12.77734375" style="472" customWidth="1"/>
    <col min="1274" max="1274" width="12.21875" style="472" customWidth="1"/>
    <col min="1275" max="1275" width="15.77734375" style="472" customWidth="1"/>
    <col min="1276" max="1276" width="11.77734375" style="472" customWidth="1"/>
    <col min="1277" max="1277" width="10.77734375" style="472" customWidth="1"/>
    <col min="1278" max="1278" width="12.21875" style="472" customWidth="1"/>
    <col min="1279" max="1526" width="15.77734375" style="472"/>
    <col min="1527" max="1527" width="25.44140625" style="472" customWidth="1"/>
    <col min="1528" max="1529" width="12.77734375" style="472" customWidth="1"/>
    <col min="1530" max="1530" width="12.21875" style="472" customWidth="1"/>
    <col min="1531" max="1531" width="15.77734375" style="472" customWidth="1"/>
    <col min="1532" max="1532" width="11.77734375" style="472" customWidth="1"/>
    <col min="1533" max="1533" width="10.77734375" style="472" customWidth="1"/>
    <col min="1534" max="1534" width="12.21875" style="472" customWidth="1"/>
    <col min="1535" max="1782" width="15.77734375" style="472"/>
    <col min="1783" max="1783" width="25.44140625" style="472" customWidth="1"/>
    <col min="1784" max="1785" width="12.77734375" style="472" customWidth="1"/>
    <col min="1786" max="1786" width="12.21875" style="472" customWidth="1"/>
    <col min="1787" max="1787" width="15.77734375" style="472" customWidth="1"/>
    <col min="1788" max="1788" width="11.77734375" style="472" customWidth="1"/>
    <col min="1789" max="1789" width="10.77734375" style="472" customWidth="1"/>
    <col min="1790" max="1790" width="12.21875" style="472" customWidth="1"/>
    <col min="1791" max="2038" width="15.77734375" style="472"/>
    <col min="2039" max="2039" width="25.44140625" style="472" customWidth="1"/>
    <col min="2040" max="2041" width="12.77734375" style="472" customWidth="1"/>
    <col min="2042" max="2042" width="12.21875" style="472" customWidth="1"/>
    <col min="2043" max="2043" width="15.77734375" style="472" customWidth="1"/>
    <col min="2044" max="2044" width="11.77734375" style="472" customWidth="1"/>
    <col min="2045" max="2045" width="10.77734375" style="472" customWidth="1"/>
    <col min="2046" max="2046" width="12.21875" style="472" customWidth="1"/>
    <col min="2047" max="2294" width="15.77734375" style="472"/>
    <col min="2295" max="2295" width="25.44140625" style="472" customWidth="1"/>
    <col min="2296" max="2297" width="12.77734375" style="472" customWidth="1"/>
    <col min="2298" max="2298" width="12.21875" style="472" customWidth="1"/>
    <col min="2299" max="2299" width="15.77734375" style="472" customWidth="1"/>
    <col min="2300" max="2300" width="11.77734375" style="472" customWidth="1"/>
    <col min="2301" max="2301" width="10.77734375" style="472" customWidth="1"/>
    <col min="2302" max="2302" width="12.21875" style="472" customWidth="1"/>
    <col min="2303" max="2550" width="15.77734375" style="472"/>
    <col min="2551" max="2551" width="25.44140625" style="472" customWidth="1"/>
    <col min="2552" max="2553" width="12.77734375" style="472" customWidth="1"/>
    <col min="2554" max="2554" width="12.21875" style="472" customWidth="1"/>
    <col min="2555" max="2555" width="15.77734375" style="472" customWidth="1"/>
    <col min="2556" max="2556" width="11.77734375" style="472" customWidth="1"/>
    <col min="2557" max="2557" width="10.77734375" style="472" customWidth="1"/>
    <col min="2558" max="2558" width="12.21875" style="472" customWidth="1"/>
    <col min="2559" max="2806" width="15.77734375" style="472"/>
    <col min="2807" max="2807" width="25.44140625" style="472" customWidth="1"/>
    <col min="2808" max="2809" width="12.77734375" style="472" customWidth="1"/>
    <col min="2810" max="2810" width="12.21875" style="472" customWidth="1"/>
    <col min="2811" max="2811" width="15.77734375" style="472" customWidth="1"/>
    <col min="2812" max="2812" width="11.77734375" style="472" customWidth="1"/>
    <col min="2813" max="2813" width="10.77734375" style="472" customWidth="1"/>
    <col min="2814" max="2814" width="12.21875" style="472" customWidth="1"/>
    <col min="2815" max="3062" width="15.77734375" style="472"/>
    <col min="3063" max="3063" width="25.44140625" style="472" customWidth="1"/>
    <col min="3064" max="3065" width="12.77734375" style="472" customWidth="1"/>
    <col min="3066" max="3066" width="12.21875" style="472" customWidth="1"/>
    <col min="3067" max="3067" width="15.77734375" style="472" customWidth="1"/>
    <col min="3068" max="3068" width="11.77734375" style="472" customWidth="1"/>
    <col min="3069" max="3069" width="10.77734375" style="472" customWidth="1"/>
    <col min="3070" max="3070" width="12.21875" style="472" customWidth="1"/>
    <col min="3071" max="3318" width="15.77734375" style="472"/>
    <col min="3319" max="3319" width="25.44140625" style="472" customWidth="1"/>
    <col min="3320" max="3321" width="12.77734375" style="472" customWidth="1"/>
    <col min="3322" max="3322" width="12.21875" style="472" customWidth="1"/>
    <col min="3323" max="3323" width="15.77734375" style="472" customWidth="1"/>
    <col min="3324" max="3324" width="11.77734375" style="472" customWidth="1"/>
    <col min="3325" max="3325" width="10.77734375" style="472" customWidth="1"/>
    <col min="3326" max="3326" width="12.21875" style="472" customWidth="1"/>
    <col min="3327" max="3574" width="15.77734375" style="472"/>
    <col min="3575" max="3575" width="25.44140625" style="472" customWidth="1"/>
    <col min="3576" max="3577" width="12.77734375" style="472" customWidth="1"/>
    <col min="3578" max="3578" width="12.21875" style="472" customWidth="1"/>
    <col min="3579" max="3579" width="15.77734375" style="472" customWidth="1"/>
    <col min="3580" max="3580" width="11.77734375" style="472" customWidth="1"/>
    <col min="3581" max="3581" width="10.77734375" style="472" customWidth="1"/>
    <col min="3582" max="3582" width="12.21875" style="472" customWidth="1"/>
    <col min="3583" max="3830" width="15.77734375" style="472"/>
    <col min="3831" max="3831" width="25.44140625" style="472" customWidth="1"/>
    <col min="3832" max="3833" width="12.77734375" style="472" customWidth="1"/>
    <col min="3834" max="3834" width="12.21875" style="472" customWidth="1"/>
    <col min="3835" max="3835" width="15.77734375" style="472" customWidth="1"/>
    <col min="3836" max="3836" width="11.77734375" style="472" customWidth="1"/>
    <col min="3837" max="3837" width="10.77734375" style="472" customWidth="1"/>
    <col min="3838" max="3838" width="12.21875" style="472" customWidth="1"/>
    <col min="3839" max="4086" width="15.77734375" style="472"/>
    <col min="4087" max="4087" width="25.44140625" style="472" customWidth="1"/>
    <col min="4088" max="4089" width="12.77734375" style="472" customWidth="1"/>
    <col min="4090" max="4090" width="12.21875" style="472" customWidth="1"/>
    <col min="4091" max="4091" width="15.77734375" style="472" customWidth="1"/>
    <col min="4092" max="4092" width="11.77734375" style="472" customWidth="1"/>
    <col min="4093" max="4093" width="10.77734375" style="472" customWidth="1"/>
    <col min="4094" max="4094" width="12.21875" style="472" customWidth="1"/>
    <col min="4095" max="4342" width="15.77734375" style="472"/>
    <col min="4343" max="4343" width="25.44140625" style="472" customWidth="1"/>
    <col min="4344" max="4345" width="12.77734375" style="472" customWidth="1"/>
    <col min="4346" max="4346" width="12.21875" style="472" customWidth="1"/>
    <col min="4347" max="4347" width="15.77734375" style="472" customWidth="1"/>
    <col min="4348" max="4348" width="11.77734375" style="472" customWidth="1"/>
    <col min="4349" max="4349" width="10.77734375" style="472" customWidth="1"/>
    <col min="4350" max="4350" width="12.21875" style="472" customWidth="1"/>
    <col min="4351" max="4598" width="15.77734375" style="472"/>
    <col min="4599" max="4599" width="25.44140625" style="472" customWidth="1"/>
    <col min="4600" max="4601" width="12.77734375" style="472" customWidth="1"/>
    <col min="4602" max="4602" width="12.21875" style="472" customWidth="1"/>
    <col min="4603" max="4603" width="15.77734375" style="472" customWidth="1"/>
    <col min="4604" max="4604" width="11.77734375" style="472" customWidth="1"/>
    <col min="4605" max="4605" width="10.77734375" style="472" customWidth="1"/>
    <col min="4606" max="4606" width="12.21875" style="472" customWidth="1"/>
    <col min="4607" max="4854" width="15.77734375" style="472"/>
    <col min="4855" max="4855" width="25.44140625" style="472" customWidth="1"/>
    <col min="4856" max="4857" width="12.77734375" style="472" customWidth="1"/>
    <col min="4858" max="4858" width="12.21875" style="472" customWidth="1"/>
    <col min="4859" max="4859" width="15.77734375" style="472" customWidth="1"/>
    <col min="4860" max="4860" width="11.77734375" style="472" customWidth="1"/>
    <col min="4861" max="4861" width="10.77734375" style="472" customWidth="1"/>
    <col min="4862" max="4862" width="12.21875" style="472" customWidth="1"/>
    <col min="4863" max="5110" width="15.77734375" style="472"/>
    <col min="5111" max="5111" width="25.44140625" style="472" customWidth="1"/>
    <col min="5112" max="5113" width="12.77734375" style="472" customWidth="1"/>
    <col min="5114" max="5114" width="12.21875" style="472" customWidth="1"/>
    <col min="5115" max="5115" width="15.77734375" style="472" customWidth="1"/>
    <col min="5116" max="5116" width="11.77734375" style="472" customWidth="1"/>
    <col min="5117" max="5117" width="10.77734375" style="472" customWidth="1"/>
    <col min="5118" max="5118" width="12.21875" style="472" customWidth="1"/>
    <col min="5119" max="5366" width="15.77734375" style="472"/>
    <col min="5367" max="5367" width="25.44140625" style="472" customWidth="1"/>
    <col min="5368" max="5369" width="12.77734375" style="472" customWidth="1"/>
    <col min="5370" max="5370" width="12.21875" style="472" customWidth="1"/>
    <col min="5371" max="5371" width="15.77734375" style="472" customWidth="1"/>
    <col min="5372" max="5372" width="11.77734375" style="472" customWidth="1"/>
    <col min="5373" max="5373" width="10.77734375" style="472" customWidth="1"/>
    <col min="5374" max="5374" width="12.21875" style="472" customWidth="1"/>
    <col min="5375" max="5622" width="15.77734375" style="472"/>
    <col min="5623" max="5623" width="25.44140625" style="472" customWidth="1"/>
    <col min="5624" max="5625" width="12.77734375" style="472" customWidth="1"/>
    <col min="5626" max="5626" width="12.21875" style="472" customWidth="1"/>
    <col min="5627" max="5627" width="15.77734375" style="472" customWidth="1"/>
    <col min="5628" max="5628" width="11.77734375" style="472" customWidth="1"/>
    <col min="5629" max="5629" width="10.77734375" style="472" customWidth="1"/>
    <col min="5630" max="5630" width="12.21875" style="472" customWidth="1"/>
    <col min="5631" max="5878" width="15.77734375" style="472"/>
    <col min="5879" max="5879" width="25.44140625" style="472" customWidth="1"/>
    <col min="5880" max="5881" width="12.77734375" style="472" customWidth="1"/>
    <col min="5882" max="5882" width="12.21875" style="472" customWidth="1"/>
    <col min="5883" max="5883" width="15.77734375" style="472" customWidth="1"/>
    <col min="5884" max="5884" width="11.77734375" style="472" customWidth="1"/>
    <col min="5885" max="5885" width="10.77734375" style="472" customWidth="1"/>
    <col min="5886" max="5886" width="12.21875" style="472" customWidth="1"/>
    <col min="5887" max="6134" width="15.77734375" style="472"/>
    <col min="6135" max="6135" width="25.44140625" style="472" customWidth="1"/>
    <col min="6136" max="6137" width="12.77734375" style="472" customWidth="1"/>
    <col min="6138" max="6138" width="12.21875" style="472" customWidth="1"/>
    <col min="6139" max="6139" width="15.77734375" style="472" customWidth="1"/>
    <col min="6140" max="6140" width="11.77734375" style="472" customWidth="1"/>
    <col min="6141" max="6141" width="10.77734375" style="472" customWidth="1"/>
    <col min="6142" max="6142" width="12.21875" style="472" customWidth="1"/>
    <col min="6143" max="6390" width="15.77734375" style="472"/>
    <col min="6391" max="6391" width="25.44140625" style="472" customWidth="1"/>
    <col min="6392" max="6393" width="12.77734375" style="472" customWidth="1"/>
    <col min="6394" max="6394" width="12.21875" style="472" customWidth="1"/>
    <col min="6395" max="6395" width="15.77734375" style="472" customWidth="1"/>
    <col min="6396" max="6396" width="11.77734375" style="472" customWidth="1"/>
    <col min="6397" max="6397" width="10.77734375" style="472" customWidth="1"/>
    <col min="6398" max="6398" width="12.21875" style="472" customWidth="1"/>
    <col min="6399" max="6646" width="15.77734375" style="472"/>
    <col min="6647" max="6647" width="25.44140625" style="472" customWidth="1"/>
    <col min="6648" max="6649" width="12.77734375" style="472" customWidth="1"/>
    <col min="6650" max="6650" width="12.21875" style="472" customWidth="1"/>
    <col min="6651" max="6651" width="15.77734375" style="472" customWidth="1"/>
    <col min="6652" max="6652" width="11.77734375" style="472" customWidth="1"/>
    <col min="6653" max="6653" width="10.77734375" style="472" customWidth="1"/>
    <col min="6654" max="6654" width="12.21875" style="472" customWidth="1"/>
    <col min="6655" max="6902" width="15.77734375" style="472"/>
    <col min="6903" max="6903" width="25.44140625" style="472" customWidth="1"/>
    <col min="6904" max="6905" width="12.77734375" style="472" customWidth="1"/>
    <col min="6906" max="6906" width="12.21875" style="472" customWidth="1"/>
    <col min="6907" max="6907" width="15.77734375" style="472" customWidth="1"/>
    <col min="6908" max="6908" width="11.77734375" style="472" customWidth="1"/>
    <col min="6909" max="6909" width="10.77734375" style="472" customWidth="1"/>
    <col min="6910" max="6910" width="12.21875" style="472" customWidth="1"/>
    <col min="6911" max="7158" width="15.77734375" style="472"/>
    <col min="7159" max="7159" width="25.44140625" style="472" customWidth="1"/>
    <col min="7160" max="7161" width="12.77734375" style="472" customWidth="1"/>
    <col min="7162" max="7162" width="12.21875" style="472" customWidth="1"/>
    <col min="7163" max="7163" width="15.77734375" style="472" customWidth="1"/>
    <col min="7164" max="7164" width="11.77734375" style="472" customWidth="1"/>
    <col min="7165" max="7165" width="10.77734375" style="472" customWidth="1"/>
    <col min="7166" max="7166" width="12.21875" style="472" customWidth="1"/>
    <col min="7167" max="7414" width="15.77734375" style="472"/>
    <col min="7415" max="7415" width="25.44140625" style="472" customWidth="1"/>
    <col min="7416" max="7417" width="12.77734375" style="472" customWidth="1"/>
    <col min="7418" max="7418" width="12.21875" style="472" customWidth="1"/>
    <col min="7419" max="7419" width="15.77734375" style="472" customWidth="1"/>
    <col min="7420" max="7420" width="11.77734375" style="472" customWidth="1"/>
    <col min="7421" max="7421" width="10.77734375" style="472" customWidth="1"/>
    <col min="7422" max="7422" width="12.21875" style="472" customWidth="1"/>
    <col min="7423" max="7670" width="15.77734375" style="472"/>
    <col min="7671" max="7671" width="25.44140625" style="472" customWidth="1"/>
    <col min="7672" max="7673" width="12.77734375" style="472" customWidth="1"/>
    <col min="7674" max="7674" width="12.21875" style="472" customWidth="1"/>
    <col min="7675" max="7675" width="15.77734375" style="472" customWidth="1"/>
    <col min="7676" max="7676" width="11.77734375" style="472" customWidth="1"/>
    <col min="7677" max="7677" width="10.77734375" style="472" customWidth="1"/>
    <col min="7678" max="7678" width="12.21875" style="472" customWidth="1"/>
    <col min="7679" max="7926" width="15.77734375" style="472"/>
    <col min="7927" max="7927" width="25.44140625" style="472" customWidth="1"/>
    <col min="7928" max="7929" width="12.77734375" style="472" customWidth="1"/>
    <col min="7930" max="7930" width="12.21875" style="472" customWidth="1"/>
    <col min="7931" max="7931" width="15.77734375" style="472" customWidth="1"/>
    <col min="7932" max="7932" width="11.77734375" style="472" customWidth="1"/>
    <col min="7933" max="7933" width="10.77734375" style="472" customWidth="1"/>
    <col min="7934" max="7934" width="12.21875" style="472" customWidth="1"/>
    <col min="7935" max="8182" width="15.77734375" style="472"/>
    <col min="8183" max="8183" width="25.44140625" style="472" customWidth="1"/>
    <col min="8184" max="8185" width="12.77734375" style="472" customWidth="1"/>
    <col min="8186" max="8186" width="12.21875" style="472" customWidth="1"/>
    <col min="8187" max="8187" width="15.77734375" style="472" customWidth="1"/>
    <col min="8188" max="8188" width="11.77734375" style="472" customWidth="1"/>
    <col min="8189" max="8189" width="10.77734375" style="472" customWidth="1"/>
    <col min="8190" max="8190" width="12.21875" style="472" customWidth="1"/>
    <col min="8191" max="8438" width="15.77734375" style="472"/>
    <col min="8439" max="8439" width="25.44140625" style="472" customWidth="1"/>
    <col min="8440" max="8441" width="12.77734375" style="472" customWidth="1"/>
    <col min="8442" max="8442" width="12.21875" style="472" customWidth="1"/>
    <col min="8443" max="8443" width="15.77734375" style="472" customWidth="1"/>
    <col min="8444" max="8444" width="11.77734375" style="472" customWidth="1"/>
    <col min="8445" max="8445" width="10.77734375" style="472" customWidth="1"/>
    <col min="8446" max="8446" width="12.21875" style="472" customWidth="1"/>
    <col min="8447" max="8694" width="15.77734375" style="472"/>
    <col min="8695" max="8695" width="25.44140625" style="472" customWidth="1"/>
    <col min="8696" max="8697" width="12.77734375" style="472" customWidth="1"/>
    <col min="8698" max="8698" width="12.21875" style="472" customWidth="1"/>
    <col min="8699" max="8699" width="15.77734375" style="472" customWidth="1"/>
    <col min="8700" max="8700" width="11.77734375" style="472" customWidth="1"/>
    <col min="8701" max="8701" width="10.77734375" style="472" customWidth="1"/>
    <col min="8702" max="8702" width="12.21875" style="472" customWidth="1"/>
    <col min="8703" max="8950" width="15.77734375" style="472"/>
    <col min="8951" max="8951" width="25.44140625" style="472" customWidth="1"/>
    <col min="8952" max="8953" width="12.77734375" style="472" customWidth="1"/>
    <col min="8954" max="8954" width="12.21875" style="472" customWidth="1"/>
    <col min="8955" max="8955" width="15.77734375" style="472" customWidth="1"/>
    <col min="8956" max="8956" width="11.77734375" style="472" customWidth="1"/>
    <col min="8957" max="8957" width="10.77734375" style="472" customWidth="1"/>
    <col min="8958" max="8958" width="12.21875" style="472" customWidth="1"/>
    <col min="8959" max="9206" width="15.77734375" style="472"/>
    <col min="9207" max="9207" width="25.44140625" style="472" customWidth="1"/>
    <col min="9208" max="9209" width="12.77734375" style="472" customWidth="1"/>
    <col min="9210" max="9210" width="12.21875" style="472" customWidth="1"/>
    <col min="9211" max="9211" width="15.77734375" style="472" customWidth="1"/>
    <col min="9212" max="9212" width="11.77734375" style="472" customWidth="1"/>
    <col min="9213" max="9213" width="10.77734375" style="472" customWidth="1"/>
    <col min="9214" max="9214" width="12.21875" style="472" customWidth="1"/>
    <col min="9215" max="9462" width="15.77734375" style="472"/>
    <col min="9463" max="9463" width="25.44140625" style="472" customWidth="1"/>
    <col min="9464" max="9465" width="12.77734375" style="472" customWidth="1"/>
    <col min="9466" max="9466" width="12.21875" style="472" customWidth="1"/>
    <col min="9467" max="9467" width="15.77734375" style="472" customWidth="1"/>
    <col min="9468" max="9468" width="11.77734375" style="472" customWidth="1"/>
    <col min="9469" max="9469" width="10.77734375" style="472" customWidth="1"/>
    <col min="9470" max="9470" width="12.21875" style="472" customWidth="1"/>
    <col min="9471" max="9718" width="15.77734375" style="472"/>
    <col min="9719" max="9719" width="25.44140625" style="472" customWidth="1"/>
    <col min="9720" max="9721" width="12.77734375" style="472" customWidth="1"/>
    <col min="9722" max="9722" width="12.21875" style="472" customWidth="1"/>
    <col min="9723" max="9723" width="15.77734375" style="472" customWidth="1"/>
    <col min="9724" max="9724" width="11.77734375" style="472" customWidth="1"/>
    <col min="9725" max="9725" width="10.77734375" style="472" customWidth="1"/>
    <col min="9726" max="9726" width="12.21875" style="472" customWidth="1"/>
    <col min="9727" max="9974" width="15.77734375" style="472"/>
    <col min="9975" max="9975" width="25.44140625" style="472" customWidth="1"/>
    <col min="9976" max="9977" width="12.77734375" style="472" customWidth="1"/>
    <col min="9978" max="9978" width="12.21875" style="472" customWidth="1"/>
    <col min="9979" max="9979" width="15.77734375" style="472" customWidth="1"/>
    <col min="9980" max="9980" width="11.77734375" style="472" customWidth="1"/>
    <col min="9981" max="9981" width="10.77734375" style="472" customWidth="1"/>
    <col min="9982" max="9982" width="12.21875" style="472" customWidth="1"/>
    <col min="9983" max="10230" width="15.77734375" style="472"/>
    <col min="10231" max="10231" width="25.44140625" style="472" customWidth="1"/>
    <col min="10232" max="10233" width="12.77734375" style="472" customWidth="1"/>
    <col min="10234" max="10234" width="12.21875" style="472" customWidth="1"/>
    <col min="10235" max="10235" width="15.77734375" style="472" customWidth="1"/>
    <col min="10236" max="10236" width="11.77734375" style="472" customWidth="1"/>
    <col min="10237" max="10237" width="10.77734375" style="472" customWidth="1"/>
    <col min="10238" max="10238" width="12.21875" style="472" customWidth="1"/>
    <col min="10239" max="10486" width="15.77734375" style="472"/>
    <col min="10487" max="10487" width="25.44140625" style="472" customWidth="1"/>
    <col min="10488" max="10489" width="12.77734375" style="472" customWidth="1"/>
    <col min="10490" max="10490" width="12.21875" style="472" customWidth="1"/>
    <col min="10491" max="10491" width="15.77734375" style="472" customWidth="1"/>
    <col min="10492" max="10492" width="11.77734375" style="472" customWidth="1"/>
    <col min="10493" max="10493" width="10.77734375" style="472" customWidth="1"/>
    <col min="10494" max="10494" width="12.21875" style="472" customWidth="1"/>
    <col min="10495" max="10742" width="15.77734375" style="472"/>
    <col min="10743" max="10743" width="25.44140625" style="472" customWidth="1"/>
    <col min="10744" max="10745" width="12.77734375" style="472" customWidth="1"/>
    <col min="10746" max="10746" width="12.21875" style="472" customWidth="1"/>
    <col min="10747" max="10747" width="15.77734375" style="472" customWidth="1"/>
    <col min="10748" max="10748" width="11.77734375" style="472" customWidth="1"/>
    <col min="10749" max="10749" width="10.77734375" style="472" customWidth="1"/>
    <col min="10750" max="10750" width="12.21875" style="472" customWidth="1"/>
    <col min="10751" max="10998" width="15.77734375" style="472"/>
    <col min="10999" max="10999" width="25.44140625" style="472" customWidth="1"/>
    <col min="11000" max="11001" width="12.77734375" style="472" customWidth="1"/>
    <col min="11002" max="11002" width="12.21875" style="472" customWidth="1"/>
    <col min="11003" max="11003" width="15.77734375" style="472" customWidth="1"/>
    <col min="11004" max="11004" width="11.77734375" style="472" customWidth="1"/>
    <col min="11005" max="11005" width="10.77734375" style="472" customWidth="1"/>
    <col min="11006" max="11006" width="12.21875" style="472" customWidth="1"/>
    <col min="11007" max="11254" width="15.77734375" style="472"/>
    <col min="11255" max="11255" width="25.44140625" style="472" customWidth="1"/>
    <col min="11256" max="11257" width="12.77734375" style="472" customWidth="1"/>
    <col min="11258" max="11258" width="12.21875" style="472" customWidth="1"/>
    <col min="11259" max="11259" width="15.77734375" style="472" customWidth="1"/>
    <col min="11260" max="11260" width="11.77734375" style="472" customWidth="1"/>
    <col min="11261" max="11261" width="10.77734375" style="472" customWidth="1"/>
    <col min="11262" max="11262" width="12.21875" style="472" customWidth="1"/>
    <col min="11263" max="11510" width="15.77734375" style="472"/>
    <col min="11511" max="11511" width="25.44140625" style="472" customWidth="1"/>
    <col min="11512" max="11513" width="12.77734375" style="472" customWidth="1"/>
    <col min="11514" max="11514" width="12.21875" style="472" customWidth="1"/>
    <col min="11515" max="11515" width="15.77734375" style="472" customWidth="1"/>
    <col min="11516" max="11516" width="11.77734375" style="472" customWidth="1"/>
    <col min="11517" max="11517" width="10.77734375" style="472" customWidth="1"/>
    <col min="11518" max="11518" width="12.21875" style="472" customWidth="1"/>
    <col min="11519" max="11766" width="15.77734375" style="472"/>
    <col min="11767" max="11767" width="25.44140625" style="472" customWidth="1"/>
    <col min="11768" max="11769" width="12.77734375" style="472" customWidth="1"/>
    <col min="11770" max="11770" width="12.21875" style="472" customWidth="1"/>
    <col min="11771" max="11771" width="15.77734375" style="472" customWidth="1"/>
    <col min="11772" max="11772" width="11.77734375" style="472" customWidth="1"/>
    <col min="11773" max="11773" width="10.77734375" style="472" customWidth="1"/>
    <col min="11774" max="11774" width="12.21875" style="472" customWidth="1"/>
    <col min="11775" max="12022" width="15.77734375" style="472"/>
    <col min="12023" max="12023" width="25.44140625" style="472" customWidth="1"/>
    <col min="12024" max="12025" width="12.77734375" style="472" customWidth="1"/>
    <col min="12026" max="12026" width="12.21875" style="472" customWidth="1"/>
    <col min="12027" max="12027" width="15.77734375" style="472" customWidth="1"/>
    <col min="12028" max="12028" width="11.77734375" style="472" customWidth="1"/>
    <col min="12029" max="12029" width="10.77734375" style="472" customWidth="1"/>
    <col min="12030" max="12030" width="12.21875" style="472" customWidth="1"/>
    <col min="12031" max="12278" width="15.77734375" style="472"/>
    <col min="12279" max="12279" width="25.44140625" style="472" customWidth="1"/>
    <col min="12280" max="12281" width="12.77734375" style="472" customWidth="1"/>
    <col min="12282" max="12282" width="12.21875" style="472" customWidth="1"/>
    <col min="12283" max="12283" width="15.77734375" style="472" customWidth="1"/>
    <col min="12284" max="12284" width="11.77734375" style="472" customWidth="1"/>
    <col min="12285" max="12285" width="10.77734375" style="472" customWidth="1"/>
    <col min="12286" max="12286" width="12.21875" style="472" customWidth="1"/>
    <col min="12287" max="12534" width="15.77734375" style="472"/>
    <col min="12535" max="12535" width="25.44140625" style="472" customWidth="1"/>
    <col min="12536" max="12537" width="12.77734375" style="472" customWidth="1"/>
    <col min="12538" max="12538" width="12.21875" style="472" customWidth="1"/>
    <col min="12539" max="12539" width="15.77734375" style="472" customWidth="1"/>
    <col min="12540" max="12540" width="11.77734375" style="472" customWidth="1"/>
    <col min="12541" max="12541" width="10.77734375" style="472" customWidth="1"/>
    <col min="12542" max="12542" width="12.21875" style="472" customWidth="1"/>
    <col min="12543" max="12790" width="15.77734375" style="472"/>
    <col min="12791" max="12791" width="25.44140625" style="472" customWidth="1"/>
    <col min="12792" max="12793" width="12.77734375" style="472" customWidth="1"/>
    <col min="12794" max="12794" width="12.21875" style="472" customWidth="1"/>
    <col min="12795" max="12795" width="15.77734375" style="472" customWidth="1"/>
    <col min="12796" max="12796" width="11.77734375" style="472" customWidth="1"/>
    <col min="12797" max="12797" width="10.77734375" style="472" customWidth="1"/>
    <col min="12798" max="12798" width="12.21875" style="472" customWidth="1"/>
    <col min="12799" max="13046" width="15.77734375" style="472"/>
    <col min="13047" max="13047" width="25.44140625" style="472" customWidth="1"/>
    <col min="13048" max="13049" width="12.77734375" style="472" customWidth="1"/>
    <col min="13050" max="13050" width="12.21875" style="472" customWidth="1"/>
    <col min="13051" max="13051" width="15.77734375" style="472" customWidth="1"/>
    <col min="13052" max="13052" width="11.77734375" style="472" customWidth="1"/>
    <col min="13053" max="13053" width="10.77734375" style="472" customWidth="1"/>
    <col min="13054" max="13054" width="12.21875" style="472" customWidth="1"/>
    <col min="13055" max="13302" width="15.77734375" style="472"/>
    <col min="13303" max="13303" width="25.44140625" style="472" customWidth="1"/>
    <col min="13304" max="13305" width="12.77734375" style="472" customWidth="1"/>
    <col min="13306" max="13306" width="12.21875" style="472" customWidth="1"/>
    <col min="13307" max="13307" width="15.77734375" style="472" customWidth="1"/>
    <col min="13308" max="13308" width="11.77734375" style="472" customWidth="1"/>
    <col min="13309" max="13309" width="10.77734375" style="472" customWidth="1"/>
    <col min="13310" max="13310" width="12.21875" style="472" customWidth="1"/>
    <col min="13311" max="13558" width="15.77734375" style="472"/>
    <col min="13559" max="13559" width="25.44140625" style="472" customWidth="1"/>
    <col min="13560" max="13561" width="12.77734375" style="472" customWidth="1"/>
    <col min="13562" max="13562" width="12.21875" style="472" customWidth="1"/>
    <col min="13563" max="13563" width="15.77734375" style="472" customWidth="1"/>
    <col min="13564" max="13564" width="11.77734375" style="472" customWidth="1"/>
    <col min="13565" max="13565" width="10.77734375" style="472" customWidth="1"/>
    <col min="13566" max="13566" width="12.21875" style="472" customWidth="1"/>
    <col min="13567" max="13814" width="15.77734375" style="472"/>
    <col min="13815" max="13815" width="25.44140625" style="472" customWidth="1"/>
    <col min="13816" max="13817" width="12.77734375" style="472" customWidth="1"/>
    <col min="13818" max="13818" width="12.21875" style="472" customWidth="1"/>
    <col min="13819" max="13819" width="15.77734375" style="472" customWidth="1"/>
    <col min="13820" max="13820" width="11.77734375" style="472" customWidth="1"/>
    <col min="13821" max="13821" width="10.77734375" style="472" customWidth="1"/>
    <col min="13822" max="13822" width="12.21875" style="472" customWidth="1"/>
    <col min="13823" max="14070" width="15.77734375" style="472"/>
    <col min="14071" max="14071" width="25.44140625" style="472" customWidth="1"/>
    <col min="14072" max="14073" width="12.77734375" style="472" customWidth="1"/>
    <col min="14074" max="14074" width="12.21875" style="472" customWidth="1"/>
    <col min="14075" max="14075" width="15.77734375" style="472" customWidth="1"/>
    <col min="14076" max="14076" width="11.77734375" style="472" customWidth="1"/>
    <col min="14077" max="14077" width="10.77734375" style="472" customWidth="1"/>
    <col min="14078" max="14078" width="12.21875" style="472" customWidth="1"/>
    <col min="14079" max="14326" width="15.77734375" style="472"/>
    <col min="14327" max="14327" width="25.44140625" style="472" customWidth="1"/>
    <col min="14328" max="14329" width="12.77734375" style="472" customWidth="1"/>
    <col min="14330" max="14330" width="12.21875" style="472" customWidth="1"/>
    <col min="14331" max="14331" width="15.77734375" style="472" customWidth="1"/>
    <col min="14332" max="14332" width="11.77734375" style="472" customWidth="1"/>
    <col min="14333" max="14333" width="10.77734375" style="472" customWidth="1"/>
    <col min="14334" max="14334" width="12.21875" style="472" customWidth="1"/>
    <col min="14335" max="14582" width="15.77734375" style="472"/>
    <col min="14583" max="14583" width="25.44140625" style="472" customWidth="1"/>
    <col min="14584" max="14585" width="12.77734375" style="472" customWidth="1"/>
    <col min="14586" max="14586" width="12.21875" style="472" customWidth="1"/>
    <col min="14587" max="14587" width="15.77734375" style="472" customWidth="1"/>
    <col min="14588" max="14588" width="11.77734375" style="472" customWidth="1"/>
    <col min="14589" max="14589" width="10.77734375" style="472" customWidth="1"/>
    <col min="14590" max="14590" width="12.21875" style="472" customWidth="1"/>
    <col min="14591" max="14838" width="15.77734375" style="472"/>
    <col min="14839" max="14839" width="25.44140625" style="472" customWidth="1"/>
    <col min="14840" max="14841" width="12.77734375" style="472" customWidth="1"/>
    <col min="14842" max="14842" width="12.21875" style="472" customWidth="1"/>
    <col min="14843" max="14843" width="15.77734375" style="472" customWidth="1"/>
    <col min="14844" max="14844" width="11.77734375" style="472" customWidth="1"/>
    <col min="14845" max="14845" width="10.77734375" style="472" customWidth="1"/>
    <col min="14846" max="14846" width="12.21875" style="472" customWidth="1"/>
    <col min="14847" max="15094" width="15.77734375" style="472"/>
    <col min="15095" max="15095" width="25.44140625" style="472" customWidth="1"/>
    <col min="15096" max="15097" width="12.77734375" style="472" customWidth="1"/>
    <col min="15098" max="15098" width="12.21875" style="472" customWidth="1"/>
    <col min="15099" max="15099" width="15.77734375" style="472" customWidth="1"/>
    <col min="15100" max="15100" width="11.77734375" style="472" customWidth="1"/>
    <col min="15101" max="15101" width="10.77734375" style="472" customWidth="1"/>
    <col min="15102" max="15102" width="12.21875" style="472" customWidth="1"/>
    <col min="15103" max="15350" width="15.77734375" style="472"/>
    <col min="15351" max="15351" width="25.44140625" style="472" customWidth="1"/>
    <col min="15352" max="15353" width="12.77734375" style="472" customWidth="1"/>
    <col min="15354" max="15354" width="12.21875" style="472" customWidth="1"/>
    <col min="15355" max="15355" width="15.77734375" style="472" customWidth="1"/>
    <col min="15356" max="15356" width="11.77734375" style="472" customWidth="1"/>
    <col min="15357" max="15357" width="10.77734375" style="472" customWidth="1"/>
    <col min="15358" max="15358" width="12.21875" style="472" customWidth="1"/>
    <col min="15359" max="15606" width="15.77734375" style="472"/>
    <col min="15607" max="15607" width="25.44140625" style="472" customWidth="1"/>
    <col min="15608" max="15609" width="12.77734375" style="472" customWidth="1"/>
    <col min="15610" max="15610" width="12.21875" style="472" customWidth="1"/>
    <col min="15611" max="15611" width="15.77734375" style="472" customWidth="1"/>
    <col min="15612" max="15612" width="11.77734375" style="472" customWidth="1"/>
    <col min="15613" max="15613" width="10.77734375" style="472" customWidth="1"/>
    <col min="15614" max="15614" width="12.21875" style="472" customWidth="1"/>
    <col min="15615" max="15862" width="15.77734375" style="472"/>
    <col min="15863" max="15863" width="25.44140625" style="472" customWidth="1"/>
    <col min="15864" max="15865" width="12.77734375" style="472" customWidth="1"/>
    <col min="15866" max="15866" width="12.21875" style="472" customWidth="1"/>
    <col min="15867" max="15867" width="15.77734375" style="472" customWidth="1"/>
    <col min="15868" max="15868" width="11.77734375" style="472" customWidth="1"/>
    <col min="15869" max="15869" width="10.77734375" style="472" customWidth="1"/>
    <col min="15870" max="15870" width="12.21875" style="472" customWidth="1"/>
    <col min="15871" max="16118" width="15.77734375" style="472"/>
    <col min="16119" max="16119" width="25.44140625" style="472" customWidth="1"/>
    <col min="16120" max="16121" width="12.77734375" style="472" customWidth="1"/>
    <col min="16122" max="16122" width="12.21875" style="472" customWidth="1"/>
    <col min="16123" max="16123" width="15.77734375" style="472" customWidth="1"/>
    <col min="16124" max="16124" width="11.77734375" style="472" customWidth="1"/>
    <col min="16125" max="16125" width="10.77734375" style="472" customWidth="1"/>
    <col min="16126" max="16126" width="12.21875" style="472" customWidth="1"/>
    <col min="16127" max="16384" width="15.77734375" style="472"/>
  </cols>
  <sheetData>
    <row r="1" spans="1:17" ht="15.6" x14ac:dyDescent="0.3">
      <c r="A1" s="470" t="s">
        <v>321</v>
      </c>
      <c r="C1" s="471"/>
      <c r="D1" s="471"/>
      <c r="E1" s="471"/>
      <c r="F1" s="471"/>
      <c r="G1" s="471"/>
      <c r="H1" s="471"/>
      <c r="I1" s="471"/>
      <c r="J1" s="471"/>
      <c r="P1" s="473" t="s">
        <v>651</v>
      </c>
    </row>
    <row r="2" spans="1:17" ht="15.6" x14ac:dyDescent="0.3">
      <c r="B2" s="474" t="s">
        <v>320</v>
      </c>
      <c r="C2" s="471"/>
      <c r="D2" s="471"/>
      <c r="E2" s="471"/>
      <c r="F2" s="471"/>
      <c r="G2" s="471"/>
      <c r="H2" s="471"/>
      <c r="I2" s="471"/>
      <c r="N2" s="475">
        <v>2022</v>
      </c>
    </row>
    <row r="3" spans="1:17" s="476" customFormat="1" ht="27.6" customHeight="1" x14ac:dyDescent="0.25">
      <c r="B3" s="496" t="s">
        <v>17</v>
      </c>
      <c r="C3" s="497" t="s">
        <v>3</v>
      </c>
      <c r="D3" s="1178" t="s">
        <v>159</v>
      </c>
      <c r="E3" s="1179"/>
      <c r="F3" s="1179"/>
      <c r="G3" s="1179"/>
      <c r="H3" s="1179"/>
      <c r="I3" s="1179"/>
      <c r="J3" s="1179"/>
      <c r="K3" s="1179"/>
      <c r="L3" s="1179"/>
      <c r="M3" s="1179"/>
      <c r="N3" s="1179"/>
      <c r="O3" s="472"/>
    </row>
    <row r="4" spans="1:17" s="476" customFormat="1" ht="13.8" customHeight="1" x14ac:dyDescent="0.25">
      <c r="C4" s="1028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72"/>
    </row>
    <row r="5" spans="1:17" s="476" customFormat="1" ht="39.6" x14ac:dyDescent="0.25">
      <c r="A5" s="467" t="s">
        <v>1086</v>
      </c>
      <c r="B5" s="498" t="s">
        <v>184</v>
      </c>
      <c r="C5" s="468" t="s">
        <v>178</v>
      </c>
      <c r="D5" s="468" t="s">
        <v>411</v>
      </c>
      <c r="E5" s="468" t="s">
        <v>412</v>
      </c>
      <c r="F5" s="468" t="s">
        <v>185</v>
      </c>
      <c r="G5" s="468" t="s">
        <v>186</v>
      </c>
      <c r="H5" s="468" t="s">
        <v>413</v>
      </c>
      <c r="I5" s="468" t="s">
        <v>414</v>
      </c>
      <c r="J5" s="468" t="s">
        <v>415</v>
      </c>
      <c r="K5" s="468" t="s">
        <v>416</v>
      </c>
      <c r="L5" s="468" t="s">
        <v>417</v>
      </c>
      <c r="M5" s="469" t="s">
        <v>418</v>
      </c>
      <c r="N5" s="469" t="s">
        <v>188</v>
      </c>
      <c r="O5" s="472"/>
    </row>
    <row r="6" spans="1:17" s="476" customFormat="1" ht="39.6" x14ac:dyDescent="0.25">
      <c r="A6" s="467" t="s">
        <v>1086</v>
      </c>
      <c r="B6" s="499" t="s">
        <v>694</v>
      </c>
      <c r="C6" s="500" t="s">
        <v>13</v>
      </c>
      <c r="D6" s="501">
        <v>0.40015764471507348</v>
      </c>
      <c r="E6" s="501">
        <v>3.6682303493334758</v>
      </c>
      <c r="F6" s="501">
        <v>8.7041788026385305</v>
      </c>
      <c r="G6" s="501">
        <v>9.42471825094864</v>
      </c>
      <c r="H6" s="501">
        <v>6.5100622524613119</v>
      </c>
      <c r="I6" s="501">
        <v>4.0278026494688142</v>
      </c>
      <c r="J6" s="501">
        <v>5.7456927288206128</v>
      </c>
      <c r="K6" s="501">
        <v>3.1230518761944737</v>
      </c>
      <c r="L6" s="501">
        <v>0.83673194399753392</v>
      </c>
      <c r="M6" s="501">
        <v>2.8624137497786388</v>
      </c>
      <c r="N6" s="501">
        <v>54.696959751642886</v>
      </c>
      <c r="O6" s="472"/>
    </row>
    <row r="7" spans="1:17" s="476" customFormat="1" ht="26.4" x14ac:dyDescent="0.25">
      <c r="A7" s="502" t="s">
        <v>1087</v>
      </c>
      <c r="B7" s="498" t="s">
        <v>184</v>
      </c>
      <c r="C7" s="468" t="s">
        <v>179</v>
      </c>
      <c r="D7" s="468" t="s">
        <v>419</v>
      </c>
      <c r="E7" s="468" t="s">
        <v>420</v>
      </c>
      <c r="F7" s="468" t="s">
        <v>421</v>
      </c>
      <c r="G7" s="468" t="s">
        <v>422</v>
      </c>
      <c r="H7" s="468" t="s">
        <v>423</v>
      </c>
      <c r="I7" s="468" t="s">
        <v>424</v>
      </c>
      <c r="J7" s="468" t="s">
        <v>425</v>
      </c>
      <c r="K7" s="468" t="s">
        <v>21</v>
      </c>
      <c r="L7" s="468" t="s">
        <v>22</v>
      </c>
      <c r="M7" s="469" t="s">
        <v>426</v>
      </c>
      <c r="N7" s="469" t="s">
        <v>188</v>
      </c>
      <c r="O7" s="472"/>
      <c r="Q7" s="1041" t="s">
        <v>1086</v>
      </c>
    </row>
    <row r="8" spans="1:17" s="476" customFormat="1" ht="26.4" x14ac:dyDescent="0.25">
      <c r="A8" s="502" t="s">
        <v>1087</v>
      </c>
      <c r="B8" s="499" t="s">
        <v>694</v>
      </c>
      <c r="C8" s="500" t="s">
        <v>13</v>
      </c>
      <c r="D8" s="501">
        <v>2.7126853051237676</v>
      </c>
      <c r="E8" s="501">
        <v>0.52846818012009444</v>
      </c>
      <c r="F8" s="501">
        <v>1.3623647033568187</v>
      </c>
      <c r="G8" s="501">
        <v>0.8136550397144281</v>
      </c>
      <c r="H8" s="501">
        <v>3.0637546483490428</v>
      </c>
      <c r="I8" s="501">
        <v>1.8156575721026138</v>
      </c>
      <c r="J8" s="501">
        <v>0.7236710281573191</v>
      </c>
      <c r="K8" s="501">
        <v>1.233806928180289</v>
      </c>
      <c r="L8" s="501">
        <v>0.70276697040443492</v>
      </c>
      <c r="M8" s="501">
        <v>3.6971465435735671</v>
      </c>
      <c r="N8" s="501">
        <v>83.346023080917618</v>
      </c>
      <c r="O8" s="472"/>
      <c r="Q8" s="1041" t="s">
        <v>1087</v>
      </c>
    </row>
    <row r="9" spans="1:17" s="476" customFormat="1" ht="26.4" x14ac:dyDescent="0.25">
      <c r="A9" s="502" t="s">
        <v>1088</v>
      </c>
      <c r="B9" s="498" t="s">
        <v>184</v>
      </c>
      <c r="C9" s="468" t="s">
        <v>695</v>
      </c>
      <c r="D9" s="468" t="s">
        <v>419</v>
      </c>
      <c r="E9" s="468" t="s">
        <v>427</v>
      </c>
      <c r="F9" s="468" t="s">
        <v>190</v>
      </c>
      <c r="G9" s="468" t="s">
        <v>191</v>
      </c>
      <c r="H9" s="468" t="s">
        <v>21</v>
      </c>
      <c r="I9" s="468" t="s">
        <v>22</v>
      </c>
      <c r="J9" s="468" t="s">
        <v>428</v>
      </c>
      <c r="K9" s="468" t="s">
        <v>429</v>
      </c>
      <c r="L9" s="468" t="s">
        <v>430</v>
      </c>
      <c r="M9" s="469" t="s">
        <v>431</v>
      </c>
      <c r="N9" s="469" t="s">
        <v>188</v>
      </c>
      <c r="O9" s="472"/>
      <c r="Q9" s="1041" t="s">
        <v>1088</v>
      </c>
    </row>
    <row r="10" spans="1:17" s="476" customFormat="1" ht="26.4" x14ac:dyDescent="0.25">
      <c r="A10" s="502" t="s">
        <v>1088</v>
      </c>
      <c r="B10" s="499" t="s">
        <v>694</v>
      </c>
      <c r="C10" s="500" t="s">
        <v>13</v>
      </c>
      <c r="D10" s="501">
        <v>1.1374709838779342</v>
      </c>
      <c r="E10" s="501">
        <v>2.6733148243437683</v>
      </c>
      <c r="F10" s="501">
        <v>4.9949207882873603</v>
      </c>
      <c r="G10" s="501">
        <v>3.2956451210724262</v>
      </c>
      <c r="H10" s="501">
        <v>2.924096968718779</v>
      </c>
      <c r="I10" s="501">
        <v>3.6347660190153093</v>
      </c>
      <c r="J10" s="501">
        <v>2.092894303763567</v>
      </c>
      <c r="K10" s="501">
        <v>1.8486494230597914</v>
      </c>
      <c r="L10" s="501">
        <v>3.4211911246249671</v>
      </c>
      <c r="M10" s="501">
        <v>0.45020646368615858</v>
      </c>
      <c r="N10" s="501">
        <v>73.526843979549938</v>
      </c>
      <c r="O10" s="472"/>
      <c r="Q10" s="1041" t="s">
        <v>1089</v>
      </c>
    </row>
    <row r="11" spans="1:17" s="476" customFormat="1" ht="26.4" x14ac:dyDescent="0.25">
      <c r="A11" s="467" t="s">
        <v>1089</v>
      </c>
      <c r="B11" s="498" t="s">
        <v>184</v>
      </c>
      <c r="C11" s="468" t="s">
        <v>178</v>
      </c>
      <c r="D11" s="468" t="s">
        <v>411</v>
      </c>
      <c r="E11" s="468" t="s">
        <v>412</v>
      </c>
      <c r="F11" s="468" t="s">
        <v>432</v>
      </c>
      <c r="G11" s="468" t="s">
        <v>187</v>
      </c>
      <c r="H11" s="468" t="s">
        <v>415</v>
      </c>
      <c r="I11" s="468" t="s">
        <v>416</v>
      </c>
      <c r="J11" s="468" t="s">
        <v>433</v>
      </c>
      <c r="K11" s="468" t="s">
        <v>434</v>
      </c>
      <c r="L11" s="468" t="s">
        <v>435</v>
      </c>
      <c r="M11" s="469" t="s">
        <v>436</v>
      </c>
      <c r="N11" s="469" t="s">
        <v>188</v>
      </c>
      <c r="O11" s="472"/>
      <c r="Q11" s="1041" t="s">
        <v>1090</v>
      </c>
    </row>
    <row r="12" spans="1:17" s="476" customFormat="1" ht="26.4" x14ac:dyDescent="0.25">
      <c r="A12" s="467" t="s">
        <v>1089</v>
      </c>
      <c r="B12" s="499" t="s">
        <v>694</v>
      </c>
      <c r="C12" s="500" t="s">
        <v>13</v>
      </c>
      <c r="D12" s="501">
        <v>3.0092007398187688</v>
      </c>
      <c r="E12" s="501">
        <v>4.3777380620555109</v>
      </c>
      <c r="F12" s="501">
        <v>5.8564618577531267</v>
      </c>
      <c r="G12" s="501">
        <v>2.8956689654835519</v>
      </c>
      <c r="H12" s="501">
        <v>2.8739771802479317</v>
      </c>
      <c r="I12" s="501">
        <v>1.7298008096343893</v>
      </c>
      <c r="J12" s="501">
        <v>4.2014536026437543</v>
      </c>
      <c r="K12" s="501">
        <v>2.2625518126442197</v>
      </c>
      <c r="L12" s="501">
        <v>1.902335905659202</v>
      </c>
      <c r="M12" s="501">
        <v>0.89921477282948969</v>
      </c>
      <c r="N12" s="501">
        <v>69.991596291230053</v>
      </c>
      <c r="O12" s="472"/>
      <c r="Q12" s="1041" t="s">
        <v>1091</v>
      </c>
    </row>
    <row r="13" spans="1:17" s="476" customFormat="1" ht="27" x14ac:dyDescent="0.3">
      <c r="A13" s="467" t="s">
        <v>1090</v>
      </c>
      <c r="B13" s="498" t="s">
        <v>184</v>
      </c>
      <c r="C13" s="468" t="s">
        <v>180</v>
      </c>
      <c r="D13" s="468" t="s">
        <v>189</v>
      </c>
      <c r="E13" s="468" t="s">
        <v>437</v>
      </c>
      <c r="F13" s="468" t="s">
        <v>192</v>
      </c>
      <c r="G13" s="468" t="s">
        <v>428</v>
      </c>
      <c r="H13" s="468" t="s">
        <v>429</v>
      </c>
      <c r="I13" s="468" t="s">
        <v>430</v>
      </c>
      <c r="J13" s="468" t="s">
        <v>438</v>
      </c>
      <c r="K13" s="468" t="s">
        <v>439</v>
      </c>
      <c r="L13" s="468" t="s">
        <v>440</v>
      </c>
      <c r="M13" s="469" t="s">
        <v>441</v>
      </c>
      <c r="N13" s="469" t="s">
        <v>188</v>
      </c>
      <c r="O13" s="472"/>
      <c r="Q13"/>
    </row>
    <row r="14" spans="1:17" s="476" customFormat="1" ht="26.4" x14ac:dyDescent="0.3">
      <c r="A14" s="467" t="s">
        <v>1090</v>
      </c>
      <c r="B14" s="499" t="s">
        <v>694</v>
      </c>
      <c r="C14" s="500" t="s">
        <v>13</v>
      </c>
      <c r="D14" s="501">
        <v>0.97555961118842427</v>
      </c>
      <c r="E14" s="501">
        <v>4.3134689651932332</v>
      </c>
      <c r="F14" s="501">
        <v>10.976871765226649</v>
      </c>
      <c r="G14" s="501">
        <v>19.173593512919791</v>
      </c>
      <c r="H14" s="501">
        <v>9.6201000936700343</v>
      </c>
      <c r="I14" s="501">
        <v>6.6786151322957723</v>
      </c>
      <c r="J14" s="501">
        <v>19.340478629015632</v>
      </c>
      <c r="K14" s="501">
        <v>2.9969289837449677</v>
      </c>
      <c r="L14" s="501">
        <v>2.5415552507585204</v>
      </c>
      <c r="M14" s="501">
        <v>5.9498946977741847</v>
      </c>
      <c r="N14" s="501">
        <v>17.432933358212793</v>
      </c>
      <c r="O14" s="472"/>
      <c r="Q14"/>
    </row>
    <row r="15" spans="1:17" s="476" customFormat="1" ht="27" x14ac:dyDescent="0.3">
      <c r="A15" s="467" t="s">
        <v>1091</v>
      </c>
      <c r="B15" s="498" t="s">
        <v>184</v>
      </c>
      <c r="C15" s="468" t="s">
        <v>180</v>
      </c>
      <c r="D15" s="468" t="s">
        <v>442</v>
      </c>
      <c r="E15" s="468" t="s">
        <v>443</v>
      </c>
      <c r="F15" s="468" t="s">
        <v>444</v>
      </c>
      <c r="G15" s="468" t="s">
        <v>445</v>
      </c>
      <c r="H15" s="468" t="s">
        <v>446</v>
      </c>
      <c r="I15" s="468" t="s">
        <v>415</v>
      </c>
      <c r="J15" s="468" t="s">
        <v>416</v>
      </c>
      <c r="K15" s="468" t="s">
        <v>417</v>
      </c>
      <c r="L15" s="468" t="s">
        <v>447</v>
      </c>
      <c r="M15" s="469" t="s">
        <v>448</v>
      </c>
      <c r="N15" s="469" t="s">
        <v>188</v>
      </c>
      <c r="O15" s="472"/>
      <c r="Q15"/>
    </row>
    <row r="16" spans="1:17" s="476" customFormat="1" ht="26.4" x14ac:dyDescent="0.25">
      <c r="A16" s="467" t="s">
        <v>1091</v>
      </c>
      <c r="B16" s="499" t="s">
        <v>694</v>
      </c>
      <c r="C16" s="500" t="s">
        <v>13</v>
      </c>
      <c r="D16" s="501">
        <v>3.0661631320833536</v>
      </c>
      <c r="E16" s="501">
        <v>9.5671137548019978</v>
      </c>
      <c r="F16" s="501">
        <v>3.8270791430934548</v>
      </c>
      <c r="G16" s="501">
        <v>13.513213534633225</v>
      </c>
      <c r="H16" s="501">
        <v>14.996355296158496</v>
      </c>
      <c r="I16" s="501">
        <v>15.904406103607315</v>
      </c>
      <c r="J16" s="501">
        <v>9.4435355175964641</v>
      </c>
      <c r="K16" s="501">
        <v>3.2773316786611746</v>
      </c>
      <c r="L16" s="501">
        <v>1.7552304005510195</v>
      </c>
      <c r="M16" s="501">
        <v>1.1180302797098269</v>
      </c>
      <c r="N16" s="501">
        <v>23.531541159103682</v>
      </c>
      <c r="O16" s="477"/>
    </row>
    <row r="17" spans="1:14" s="476" customFormat="1" x14ac:dyDescent="0.3"/>
    <row r="18" spans="1:14" s="476" customFormat="1" x14ac:dyDescent="0.3"/>
    <row r="19" spans="1:14" s="476" customFormat="1" ht="24" x14ac:dyDescent="0.3">
      <c r="A19" s="1041" t="str" cm="1">
        <f t="array" ref="A19:N20">_xlfn._xlws.FILTER(A5:N16,A5:A16=dashboardy!A211)</f>
        <v>Energia elektryczna  (kWh)</v>
      </c>
      <c r="B19" s="1041" t="str">
        <v>Przedziały zużycia</v>
      </c>
      <c r="C19" s="1041" t="str">
        <v>kWh</v>
      </c>
      <c r="D19" s="1041" t="str">
        <v>do 500</v>
      </c>
      <c r="E19" s="1041" t="str">
        <v>501-1000</v>
      </c>
      <c r="F19" s="1041" t="str">
        <v>1001-1500</v>
      </c>
      <c r="G19" s="1041" t="str">
        <v>1501-2000</v>
      </c>
      <c r="H19" s="1041" t="str">
        <v>2001-2500</v>
      </c>
      <c r="I19" s="1041" t="str">
        <v>2501-3000</v>
      </c>
      <c r="J19" s="1041" t="str">
        <v>3001-4000</v>
      </c>
      <c r="K19" s="1041" t="str">
        <v>4001-5000</v>
      </c>
      <c r="L19" s="1041" t="str">
        <v>5001-6000</v>
      </c>
      <c r="M19" s="1041" t="str">
        <v>ponad 6000</v>
      </c>
      <c r="N19" s="1041" t="str">
        <v>brak informacji</v>
      </c>
    </row>
    <row r="20" spans="1:14" s="476" customFormat="1" ht="24" x14ac:dyDescent="0.3">
      <c r="A20" s="1041" t="str">
        <v>Energia elektryczna  (kWh)</v>
      </c>
      <c r="B20" s="1041" t="str">
        <v xml:space="preserve">Udział gospodarstw domowych  </v>
      </c>
      <c r="C20" s="1041" t="str">
        <v>%</v>
      </c>
      <c r="D20" s="1042">
        <v>0.40015764471507348</v>
      </c>
      <c r="E20" s="1042">
        <v>3.6682303493334758</v>
      </c>
      <c r="F20" s="1042">
        <v>8.7041788026385305</v>
      </c>
      <c r="G20" s="1042">
        <v>9.42471825094864</v>
      </c>
      <c r="H20" s="1042">
        <v>6.5100622524613119</v>
      </c>
      <c r="I20" s="1042">
        <v>4.0278026494688142</v>
      </c>
      <c r="J20" s="1042">
        <v>5.7456927288206128</v>
      </c>
      <c r="K20" s="1042">
        <v>3.1230518761944737</v>
      </c>
      <c r="L20" s="1042">
        <v>0.83673194399753392</v>
      </c>
      <c r="M20" s="1042">
        <v>2.8624137497786388</v>
      </c>
      <c r="N20" s="1042">
        <v>54.696959751642886</v>
      </c>
    </row>
    <row r="21" spans="1:14" s="476" customFormat="1" x14ac:dyDescent="0.3">
      <c r="A21" s="1041"/>
      <c r="B21" s="1041"/>
      <c r="C21" s="1041" t="s">
        <v>1082</v>
      </c>
      <c r="D21" s="1042">
        <f>IF(MIN($D$20:$M$20)=D20,D20,"")</f>
        <v>0.40015764471507348</v>
      </c>
      <c r="E21" s="1042" t="str">
        <f t="shared" ref="E21:M21" si="0">IF(MIN($D$20:$M$20)=E20,E20,"")</f>
        <v/>
      </c>
      <c r="F21" s="1042" t="str">
        <f t="shared" si="0"/>
        <v/>
      </c>
      <c r="G21" s="1042" t="str">
        <f t="shared" si="0"/>
        <v/>
      </c>
      <c r="H21" s="1042" t="str">
        <f t="shared" si="0"/>
        <v/>
      </c>
      <c r="I21" s="1042" t="str">
        <f t="shared" si="0"/>
        <v/>
      </c>
      <c r="J21" s="1042" t="str">
        <f t="shared" si="0"/>
        <v/>
      </c>
      <c r="K21" s="1042" t="str">
        <f t="shared" si="0"/>
        <v/>
      </c>
      <c r="L21" s="1042" t="str">
        <f t="shared" si="0"/>
        <v/>
      </c>
      <c r="M21" s="1042" t="str">
        <f t="shared" si="0"/>
        <v/>
      </c>
      <c r="N21" s="1042"/>
    </row>
    <row r="22" spans="1:14" s="476" customFormat="1" x14ac:dyDescent="0.3">
      <c r="A22" s="1041"/>
      <c r="B22" s="1041"/>
      <c r="C22" s="1041" t="s">
        <v>1083</v>
      </c>
      <c r="D22" s="1042" t="str">
        <f>IF(MAX($D$20:$M$20)=D20,D20,"")</f>
        <v/>
      </c>
      <c r="E22" s="1042" t="str">
        <f t="shared" ref="E22:M22" si="1">IF(MAX($D$20:$M$20)=E20,E20,"")</f>
        <v/>
      </c>
      <c r="F22" s="1042" t="str">
        <f t="shared" si="1"/>
        <v/>
      </c>
      <c r="G22" s="1042">
        <f t="shared" si="1"/>
        <v>9.42471825094864</v>
      </c>
      <c r="H22" s="1042" t="str">
        <f t="shared" si="1"/>
        <v/>
      </c>
      <c r="I22" s="1042" t="str">
        <f t="shared" si="1"/>
        <v/>
      </c>
      <c r="J22" s="1042" t="str">
        <f t="shared" si="1"/>
        <v/>
      </c>
      <c r="K22" s="1042" t="str">
        <f t="shared" si="1"/>
        <v/>
      </c>
      <c r="L22" s="1042" t="str">
        <f t="shared" si="1"/>
        <v/>
      </c>
      <c r="M22" s="1042" t="str">
        <f t="shared" si="1"/>
        <v/>
      </c>
      <c r="N22" s="1042"/>
    </row>
    <row r="23" spans="1:14" s="476" customFormat="1" ht="24" x14ac:dyDescent="0.3">
      <c r="A23" s="1041"/>
      <c r="B23" s="1041"/>
      <c r="C23" s="1041" t="s">
        <v>1085</v>
      </c>
      <c r="D23" s="1041"/>
      <c r="E23" s="1041"/>
      <c r="F23" s="1041"/>
      <c r="G23" s="1041"/>
      <c r="H23" s="1041"/>
      <c r="I23" s="1041"/>
      <c r="J23" s="1041"/>
      <c r="K23" s="1041"/>
      <c r="L23" s="1041"/>
      <c r="M23" s="1041"/>
      <c r="N23" s="1042">
        <f>N20</f>
        <v>54.696959751642886</v>
      </c>
    </row>
    <row r="24" spans="1:14" s="476" customFormat="1" x14ac:dyDescent="0.3"/>
    <row r="25" spans="1:14" s="476" customFormat="1" x14ac:dyDescent="0.3"/>
    <row r="26" spans="1:14" s="476" customFormat="1" x14ac:dyDescent="0.3"/>
    <row r="27" spans="1:14" s="476" customFormat="1" x14ac:dyDescent="0.3"/>
    <row r="28" spans="1:14" s="476" customFormat="1" x14ac:dyDescent="0.3"/>
    <row r="29" spans="1:14" s="476" customFormat="1" x14ac:dyDescent="0.3"/>
    <row r="30" spans="1:14" s="476" customFormat="1" x14ac:dyDescent="0.3"/>
    <row r="31" spans="1:14" s="476" customFormat="1" x14ac:dyDescent="0.3"/>
    <row r="32" spans="1:14" s="476" customFormat="1" x14ac:dyDescent="0.3"/>
    <row r="33" s="476" customFormat="1" x14ac:dyDescent="0.3"/>
    <row r="34" s="476" customFormat="1" x14ac:dyDescent="0.3"/>
    <row r="35" s="476" customFormat="1" x14ac:dyDescent="0.3"/>
    <row r="36" s="476" customFormat="1" x14ac:dyDescent="0.3"/>
    <row r="37" s="476" customFormat="1" x14ac:dyDescent="0.3"/>
    <row r="38" s="476" customFormat="1" x14ac:dyDescent="0.3"/>
    <row r="39" s="476" customFormat="1" x14ac:dyDescent="0.3"/>
    <row r="40" s="476" customFormat="1" x14ac:dyDescent="0.3"/>
    <row r="41" s="476" customFormat="1" x14ac:dyDescent="0.3"/>
    <row r="42" s="476" customFormat="1" x14ac:dyDescent="0.3"/>
    <row r="43" s="476" customFormat="1" x14ac:dyDescent="0.3"/>
    <row r="44" s="476" customFormat="1" x14ac:dyDescent="0.3"/>
    <row r="45" s="476" customFormat="1" x14ac:dyDescent="0.3"/>
    <row r="46" s="476" customFormat="1" x14ac:dyDescent="0.3"/>
    <row r="47" s="476" customFormat="1" x14ac:dyDescent="0.3"/>
    <row r="48" s="476" customFormat="1" x14ac:dyDescent="0.3"/>
    <row r="49" s="476" customFormat="1" x14ac:dyDescent="0.3"/>
    <row r="50" s="476" customFormat="1" x14ac:dyDescent="0.3"/>
    <row r="51" s="476" customFormat="1" x14ac:dyDescent="0.3"/>
    <row r="52" s="476" customFormat="1" x14ac:dyDescent="0.3"/>
    <row r="53" s="476" customFormat="1" x14ac:dyDescent="0.3"/>
    <row r="54" s="476" customFormat="1" x14ac:dyDescent="0.3"/>
    <row r="55" s="476" customFormat="1" x14ac:dyDescent="0.3"/>
    <row r="56" s="476" customFormat="1" x14ac:dyDescent="0.3"/>
    <row r="57" s="476" customFormat="1" x14ac:dyDescent="0.3"/>
    <row r="58" s="476" customFormat="1" x14ac:dyDescent="0.3"/>
    <row r="59" s="476" customFormat="1" x14ac:dyDescent="0.3"/>
    <row r="60" s="476" customFormat="1" x14ac:dyDescent="0.3"/>
    <row r="61" s="476" customFormat="1" x14ac:dyDescent="0.3"/>
    <row r="62" s="476" customFormat="1" x14ac:dyDescent="0.3"/>
    <row r="63" s="476" customFormat="1" x14ac:dyDescent="0.3"/>
    <row r="64" s="476" customFormat="1" x14ac:dyDescent="0.3"/>
    <row r="65" s="476" customFormat="1" x14ac:dyDescent="0.3"/>
    <row r="66" s="476" customFormat="1" x14ac:dyDescent="0.3"/>
    <row r="67" s="476" customFormat="1" x14ac:dyDescent="0.3"/>
    <row r="68" s="476" customFormat="1" x14ac:dyDescent="0.3"/>
    <row r="69" s="476" customFormat="1" x14ac:dyDescent="0.3"/>
    <row r="70" s="476" customFormat="1" x14ac:dyDescent="0.3"/>
    <row r="71" s="476" customFormat="1" x14ac:dyDescent="0.3"/>
    <row r="72" s="476" customFormat="1" x14ac:dyDescent="0.3"/>
    <row r="73" s="476" customFormat="1" x14ac:dyDescent="0.3"/>
    <row r="74" s="476" customFormat="1" x14ac:dyDescent="0.3"/>
    <row r="75" s="476" customFormat="1" x14ac:dyDescent="0.3"/>
    <row r="76" s="476" customFormat="1" x14ac:dyDescent="0.3"/>
    <row r="77" s="476" customFormat="1" x14ac:dyDescent="0.3"/>
    <row r="78" s="476" customFormat="1" x14ac:dyDescent="0.3"/>
    <row r="79" s="476" customFormat="1" x14ac:dyDescent="0.3"/>
    <row r="80" s="476" customFormat="1" x14ac:dyDescent="0.3"/>
    <row r="81" s="476" customFormat="1" x14ac:dyDescent="0.3"/>
    <row r="82" s="476" customFormat="1" x14ac:dyDescent="0.3"/>
    <row r="83" s="476" customFormat="1" x14ac:dyDescent="0.3"/>
    <row r="84" s="476" customFormat="1" x14ac:dyDescent="0.3"/>
    <row r="85" s="476" customFormat="1" x14ac:dyDescent="0.3"/>
    <row r="86" s="476" customFormat="1" x14ac:dyDescent="0.3"/>
    <row r="87" s="476" customFormat="1" x14ac:dyDescent="0.3"/>
    <row r="88" s="476" customFormat="1" x14ac:dyDescent="0.3"/>
    <row r="89" s="476" customFormat="1" x14ac:dyDescent="0.3"/>
    <row r="90" s="476" customFormat="1" x14ac:dyDescent="0.3"/>
    <row r="91" s="476" customFormat="1" x14ac:dyDescent="0.3"/>
    <row r="92" s="476" customFormat="1" x14ac:dyDescent="0.3"/>
    <row r="93" s="476" customFormat="1" x14ac:dyDescent="0.3"/>
    <row r="94" s="476" customFormat="1" x14ac:dyDescent="0.3"/>
    <row r="95" s="476" customFormat="1" x14ac:dyDescent="0.3"/>
    <row r="96" s="476" customFormat="1" x14ac:dyDescent="0.3"/>
    <row r="97" s="476" customFormat="1" x14ac:dyDescent="0.3"/>
    <row r="98" s="476" customFormat="1" x14ac:dyDescent="0.3"/>
    <row r="99" s="476" customFormat="1" x14ac:dyDescent="0.3"/>
    <row r="100" s="476" customFormat="1" x14ac:dyDescent="0.3"/>
    <row r="101" s="476" customFormat="1" x14ac:dyDescent="0.3"/>
    <row r="102" s="476" customFormat="1" x14ac:dyDescent="0.3"/>
    <row r="103" s="476" customFormat="1" x14ac:dyDescent="0.3"/>
    <row r="104" s="476" customFormat="1" x14ac:dyDescent="0.3"/>
    <row r="105" s="476" customFormat="1" x14ac:dyDescent="0.3"/>
    <row r="106" s="476" customFormat="1" x14ac:dyDescent="0.3"/>
    <row r="107" s="476" customFormat="1" x14ac:dyDescent="0.3"/>
    <row r="108" s="476" customFormat="1" x14ac:dyDescent="0.3"/>
    <row r="109" s="476" customFormat="1" x14ac:dyDescent="0.3"/>
    <row r="110" s="476" customFormat="1" x14ac:dyDescent="0.3"/>
    <row r="111" s="476" customFormat="1" x14ac:dyDescent="0.3"/>
    <row r="112" s="476" customFormat="1" x14ac:dyDescent="0.3"/>
    <row r="113" s="476" customFormat="1" x14ac:dyDescent="0.3"/>
    <row r="114" s="476" customFormat="1" x14ac:dyDescent="0.3"/>
    <row r="115" s="476" customFormat="1" x14ac:dyDescent="0.3"/>
    <row r="116" s="476" customFormat="1" x14ac:dyDescent="0.3"/>
    <row r="117" s="476" customFormat="1" x14ac:dyDescent="0.3"/>
    <row r="118" s="476" customFormat="1" x14ac:dyDescent="0.3"/>
    <row r="119" s="476" customFormat="1" x14ac:dyDescent="0.3"/>
    <row r="120" s="476" customFormat="1" x14ac:dyDescent="0.3"/>
    <row r="121" s="476" customFormat="1" x14ac:dyDescent="0.3"/>
    <row r="122" s="476" customFormat="1" x14ac:dyDescent="0.3"/>
    <row r="123" s="476" customFormat="1" x14ac:dyDescent="0.3"/>
    <row r="124" s="476" customFormat="1" x14ac:dyDescent="0.3"/>
    <row r="125" s="476" customFormat="1" x14ac:dyDescent="0.3"/>
    <row r="126" s="476" customFormat="1" x14ac:dyDescent="0.3"/>
    <row r="127" s="476" customFormat="1" x14ac:dyDescent="0.3"/>
    <row r="128" s="476" customFormat="1" x14ac:dyDescent="0.3"/>
    <row r="129" s="476" customFormat="1" x14ac:dyDescent="0.3"/>
    <row r="130" s="476" customFormat="1" x14ac:dyDescent="0.3"/>
    <row r="131" s="476" customFormat="1" x14ac:dyDescent="0.3"/>
    <row r="132" s="476" customFormat="1" x14ac:dyDescent="0.3"/>
    <row r="133" s="476" customFormat="1" x14ac:dyDescent="0.3"/>
    <row r="134" s="476" customFormat="1" x14ac:dyDescent="0.3"/>
    <row r="135" s="476" customFormat="1" x14ac:dyDescent="0.3"/>
    <row r="136" s="476" customFormat="1" x14ac:dyDescent="0.3"/>
    <row r="137" s="476" customFormat="1" x14ac:dyDescent="0.3"/>
    <row r="138" s="476" customFormat="1" x14ac:dyDescent="0.3"/>
    <row r="139" s="476" customFormat="1" x14ac:dyDescent="0.3"/>
    <row r="140" s="476" customFormat="1" x14ac:dyDescent="0.3"/>
    <row r="141" s="476" customFormat="1" x14ac:dyDescent="0.3"/>
    <row r="142" s="476" customFormat="1" x14ac:dyDescent="0.3"/>
    <row r="143" s="476" customFormat="1" x14ac:dyDescent="0.3"/>
    <row r="144" s="476" customFormat="1" x14ac:dyDescent="0.3"/>
    <row r="145" s="476" customFormat="1" x14ac:dyDescent="0.3"/>
    <row r="146" s="476" customFormat="1" x14ac:dyDescent="0.3"/>
    <row r="147" s="476" customFormat="1" x14ac:dyDescent="0.3"/>
    <row r="148" s="476" customFormat="1" x14ac:dyDescent="0.3"/>
    <row r="149" s="476" customFormat="1" x14ac:dyDescent="0.3"/>
    <row r="150" s="476" customFormat="1" x14ac:dyDescent="0.3"/>
    <row r="151" s="476" customFormat="1" x14ac:dyDescent="0.3"/>
    <row r="152" s="476" customFormat="1" x14ac:dyDescent="0.3"/>
    <row r="153" s="476" customFormat="1" x14ac:dyDescent="0.3"/>
    <row r="154" s="476" customFormat="1" x14ac:dyDescent="0.3"/>
    <row r="155" s="476" customFormat="1" x14ac:dyDescent="0.3"/>
    <row r="156" s="476" customFormat="1" x14ac:dyDescent="0.3"/>
    <row r="157" s="476" customFormat="1" x14ac:dyDescent="0.3"/>
    <row r="158" s="476" customFormat="1" x14ac:dyDescent="0.3"/>
    <row r="159" s="476" customFormat="1" x14ac:dyDescent="0.3"/>
    <row r="160" s="476" customFormat="1" x14ac:dyDescent="0.3"/>
    <row r="161" s="476" customFormat="1" x14ac:dyDescent="0.3"/>
    <row r="162" s="476" customFormat="1" x14ac:dyDescent="0.3"/>
    <row r="163" s="476" customFormat="1" x14ac:dyDescent="0.3"/>
    <row r="164" s="476" customFormat="1" x14ac:dyDescent="0.3"/>
    <row r="165" s="476" customFormat="1" x14ac:dyDescent="0.3"/>
    <row r="166" s="476" customFormat="1" x14ac:dyDescent="0.3"/>
    <row r="167" s="476" customFormat="1" x14ac:dyDescent="0.3"/>
    <row r="168" s="476" customFormat="1" x14ac:dyDescent="0.3"/>
    <row r="169" s="476" customFormat="1" x14ac:dyDescent="0.3"/>
    <row r="170" s="476" customFormat="1" x14ac:dyDescent="0.3"/>
    <row r="171" s="476" customFormat="1" x14ac:dyDescent="0.3"/>
    <row r="172" s="476" customFormat="1" x14ac:dyDescent="0.3"/>
    <row r="173" s="476" customFormat="1" x14ac:dyDescent="0.3"/>
    <row r="174" s="476" customFormat="1" x14ac:dyDescent="0.3"/>
    <row r="175" s="476" customFormat="1" x14ac:dyDescent="0.3"/>
    <row r="176" s="476" customFormat="1" x14ac:dyDescent="0.3"/>
    <row r="177" s="476" customFormat="1" x14ac:dyDescent="0.3"/>
    <row r="178" s="476" customFormat="1" x14ac:dyDescent="0.3"/>
    <row r="179" s="476" customFormat="1" x14ac:dyDescent="0.3"/>
    <row r="180" s="476" customFormat="1" x14ac:dyDescent="0.3"/>
    <row r="181" s="476" customFormat="1" x14ac:dyDescent="0.3"/>
    <row r="182" s="476" customFormat="1" x14ac:dyDescent="0.3"/>
    <row r="183" s="476" customFormat="1" x14ac:dyDescent="0.3"/>
    <row r="184" s="476" customFormat="1" x14ac:dyDescent="0.3"/>
    <row r="185" s="476" customFormat="1" x14ac:dyDescent="0.3"/>
    <row r="186" s="476" customFormat="1" x14ac:dyDescent="0.3"/>
    <row r="187" s="476" customFormat="1" x14ac:dyDescent="0.3"/>
    <row r="188" s="476" customFormat="1" x14ac:dyDescent="0.3"/>
    <row r="189" s="476" customFormat="1" x14ac:dyDescent="0.3"/>
    <row r="190" s="476" customFormat="1" x14ac:dyDescent="0.3"/>
    <row r="191" s="476" customFormat="1" x14ac:dyDescent="0.3"/>
    <row r="192" s="476" customFormat="1" x14ac:dyDescent="0.3"/>
    <row r="193" s="476" customFormat="1" x14ac:dyDescent="0.3"/>
    <row r="194" s="476" customFormat="1" x14ac:dyDescent="0.3"/>
    <row r="195" s="476" customFormat="1" x14ac:dyDescent="0.3"/>
    <row r="196" s="476" customFormat="1" x14ac:dyDescent="0.3"/>
    <row r="197" s="476" customFormat="1" x14ac:dyDescent="0.3"/>
    <row r="198" s="476" customFormat="1" x14ac:dyDescent="0.3"/>
    <row r="199" s="476" customFormat="1" x14ac:dyDescent="0.3"/>
    <row r="200" s="476" customFormat="1" x14ac:dyDescent="0.3"/>
    <row r="201" s="476" customFormat="1" x14ac:dyDescent="0.3"/>
    <row r="202" s="476" customFormat="1" x14ac:dyDescent="0.3"/>
    <row r="203" s="476" customFormat="1" x14ac:dyDescent="0.3"/>
    <row r="204" s="476" customFormat="1" x14ac:dyDescent="0.3"/>
    <row r="205" s="476" customFormat="1" x14ac:dyDescent="0.3"/>
    <row r="206" s="476" customFormat="1" x14ac:dyDescent="0.3"/>
    <row r="207" s="476" customFormat="1" x14ac:dyDescent="0.3"/>
    <row r="208" s="476" customFormat="1" x14ac:dyDescent="0.3"/>
    <row r="209" s="476" customFormat="1" x14ac:dyDescent="0.3"/>
    <row r="210" s="476" customFormat="1" x14ac:dyDescent="0.3"/>
    <row r="211" s="476" customFormat="1" x14ac:dyDescent="0.3"/>
    <row r="212" s="476" customFormat="1" x14ac:dyDescent="0.3"/>
    <row r="213" s="476" customFormat="1" x14ac:dyDescent="0.3"/>
    <row r="214" s="476" customFormat="1" x14ac:dyDescent="0.3"/>
    <row r="215" s="476" customFormat="1" x14ac:dyDescent="0.3"/>
    <row r="216" s="476" customFormat="1" x14ac:dyDescent="0.3"/>
    <row r="217" s="476" customFormat="1" x14ac:dyDescent="0.3"/>
    <row r="218" s="476" customFormat="1" x14ac:dyDescent="0.3"/>
    <row r="219" s="476" customFormat="1" x14ac:dyDescent="0.3"/>
    <row r="220" s="476" customFormat="1" x14ac:dyDescent="0.3"/>
    <row r="221" s="476" customFormat="1" x14ac:dyDescent="0.3"/>
    <row r="222" s="476" customFormat="1" x14ac:dyDescent="0.3"/>
    <row r="223" s="476" customFormat="1" x14ac:dyDescent="0.3"/>
    <row r="224" s="476" customFormat="1" x14ac:dyDescent="0.3"/>
    <row r="225" s="476" customFormat="1" x14ac:dyDescent="0.3"/>
    <row r="226" s="476" customFormat="1" x14ac:dyDescent="0.3"/>
    <row r="227" s="476" customFormat="1" x14ac:dyDescent="0.3"/>
    <row r="228" s="476" customFormat="1" x14ac:dyDescent="0.3"/>
    <row r="229" s="476" customFormat="1" x14ac:dyDescent="0.3"/>
    <row r="230" s="476" customFormat="1" x14ac:dyDescent="0.3"/>
    <row r="231" s="476" customFormat="1" x14ac:dyDescent="0.3"/>
    <row r="232" s="476" customFormat="1" x14ac:dyDescent="0.3"/>
    <row r="233" s="476" customFormat="1" x14ac:dyDescent="0.3"/>
    <row r="234" s="476" customFormat="1" x14ac:dyDescent="0.3"/>
    <row r="235" s="476" customFormat="1" x14ac:dyDescent="0.3"/>
    <row r="236" s="476" customFormat="1" x14ac:dyDescent="0.3"/>
    <row r="237" s="476" customFormat="1" x14ac:dyDescent="0.3"/>
    <row r="238" s="476" customFormat="1" x14ac:dyDescent="0.3"/>
    <row r="239" s="476" customFormat="1" x14ac:dyDescent="0.3"/>
    <row r="240" s="476" customFormat="1" x14ac:dyDescent="0.3"/>
    <row r="241" s="476" customFormat="1" x14ac:dyDescent="0.3"/>
    <row r="242" s="476" customFormat="1" x14ac:dyDescent="0.3"/>
    <row r="243" s="476" customFormat="1" x14ac:dyDescent="0.3"/>
    <row r="244" s="476" customFormat="1" x14ac:dyDescent="0.3"/>
    <row r="245" s="476" customFormat="1" x14ac:dyDescent="0.3"/>
    <row r="246" s="476" customFormat="1" x14ac:dyDescent="0.3"/>
    <row r="247" s="476" customFormat="1" x14ac:dyDescent="0.3"/>
    <row r="248" s="476" customFormat="1" x14ac:dyDescent="0.3"/>
    <row r="249" s="476" customFormat="1" x14ac:dyDescent="0.3"/>
    <row r="250" s="476" customFormat="1" x14ac:dyDescent="0.3"/>
    <row r="251" s="476" customFormat="1" x14ac:dyDescent="0.3"/>
    <row r="252" s="476" customFormat="1" x14ac:dyDescent="0.3"/>
    <row r="253" s="476" customFormat="1" x14ac:dyDescent="0.3"/>
    <row r="254" s="476" customFormat="1" x14ac:dyDescent="0.3"/>
    <row r="255" s="476" customFormat="1" x14ac:dyDescent="0.3"/>
    <row r="256" s="476" customFormat="1" x14ac:dyDescent="0.3"/>
    <row r="257" s="476" customFormat="1" x14ac:dyDescent="0.3"/>
    <row r="258" s="476" customFormat="1" x14ac:dyDescent="0.3"/>
    <row r="259" s="476" customFormat="1" x14ac:dyDescent="0.3"/>
    <row r="260" s="476" customFormat="1" x14ac:dyDescent="0.3"/>
    <row r="261" s="476" customFormat="1" x14ac:dyDescent="0.3"/>
    <row r="262" s="476" customFormat="1" x14ac:dyDescent="0.3"/>
    <row r="263" s="476" customFormat="1" x14ac:dyDescent="0.3"/>
    <row r="264" s="476" customFormat="1" x14ac:dyDescent="0.3"/>
    <row r="265" s="476" customFormat="1" x14ac:dyDescent="0.3"/>
    <row r="266" s="476" customFormat="1" x14ac:dyDescent="0.3"/>
    <row r="267" s="476" customFormat="1" x14ac:dyDescent="0.3"/>
    <row r="268" s="476" customFormat="1" x14ac:dyDescent="0.3"/>
    <row r="269" s="476" customFormat="1" x14ac:dyDescent="0.3"/>
    <row r="270" s="476" customFormat="1" x14ac:dyDescent="0.3"/>
    <row r="271" s="476" customFormat="1" x14ac:dyDescent="0.3"/>
    <row r="272" s="476" customFormat="1" x14ac:dyDescent="0.3"/>
    <row r="273" s="476" customFormat="1" x14ac:dyDescent="0.3"/>
    <row r="274" s="476" customFormat="1" x14ac:dyDescent="0.3"/>
    <row r="275" s="476" customFormat="1" x14ac:dyDescent="0.3"/>
    <row r="276" s="476" customFormat="1" x14ac:dyDescent="0.3"/>
    <row r="277" s="476" customFormat="1" x14ac:dyDescent="0.3"/>
    <row r="278" s="476" customFormat="1" x14ac:dyDescent="0.3"/>
    <row r="279" s="476" customFormat="1" x14ac:dyDescent="0.3"/>
    <row r="280" s="476" customFormat="1" x14ac:dyDescent="0.3"/>
    <row r="281" s="476" customFormat="1" x14ac:dyDescent="0.3"/>
    <row r="282" s="476" customFormat="1" x14ac:dyDescent="0.3"/>
    <row r="283" s="476" customFormat="1" x14ac:dyDescent="0.3"/>
    <row r="284" s="476" customFormat="1" x14ac:dyDescent="0.3"/>
    <row r="285" s="476" customFormat="1" x14ac:dyDescent="0.3"/>
    <row r="286" s="476" customFormat="1" x14ac:dyDescent="0.3"/>
    <row r="287" s="476" customFormat="1" x14ac:dyDescent="0.3"/>
    <row r="288" s="476" customFormat="1" x14ac:dyDescent="0.3"/>
    <row r="289" s="476" customFormat="1" x14ac:dyDescent="0.3"/>
    <row r="290" s="476" customFormat="1" x14ac:dyDescent="0.3"/>
    <row r="291" s="476" customFormat="1" x14ac:dyDescent="0.3"/>
    <row r="292" s="476" customFormat="1" x14ac:dyDescent="0.3"/>
    <row r="293" s="476" customFormat="1" x14ac:dyDescent="0.3"/>
    <row r="294" s="476" customFormat="1" x14ac:dyDescent="0.3"/>
    <row r="295" s="476" customFormat="1" x14ac:dyDescent="0.3"/>
    <row r="296" s="476" customFormat="1" x14ac:dyDescent="0.3"/>
    <row r="297" s="476" customFormat="1" x14ac:dyDescent="0.3"/>
    <row r="298" s="476" customFormat="1" x14ac:dyDescent="0.3"/>
    <row r="299" s="476" customFormat="1" x14ac:dyDescent="0.3"/>
    <row r="300" s="476" customFormat="1" x14ac:dyDescent="0.3"/>
    <row r="301" s="476" customFormat="1" x14ac:dyDescent="0.3"/>
    <row r="302" s="476" customFormat="1" x14ac:dyDescent="0.3"/>
    <row r="303" s="476" customFormat="1" x14ac:dyDescent="0.3"/>
    <row r="304" s="476" customFormat="1" x14ac:dyDescent="0.3"/>
    <row r="305" s="476" customFormat="1" x14ac:dyDescent="0.3"/>
    <row r="306" s="476" customFormat="1" x14ac:dyDescent="0.3"/>
    <row r="307" s="476" customFormat="1" x14ac:dyDescent="0.3"/>
    <row r="308" s="476" customFormat="1" x14ac:dyDescent="0.3"/>
    <row r="309" s="476" customFormat="1" x14ac:dyDescent="0.3"/>
    <row r="310" s="476" customFormat="1" x14ac:dyDescent="0.3"/>
    <row r="311" s="476" customFormat="1" x14ac:dyDescent="0.3"/>
    <row r="312" s="476" customFormat="1" x14ac:dyDescent="0.3"/>
    <row r="313" s="476" customFormat="1" x14ac:dyDescent="0.3"/>
    <row r="314" s="476" customFormat="1" x14ac:dyDescent="0.3"/>
    <row r="315" s="476" customFormat="1" x14ac:dyDescent="0.3"/>
    <row r="316" s="476" customFormat="1" x14ac:dyDescent="0.3"/>
    <row r="317" s="476" customFormat="1" x14ac:dyDescent="0.3"/>
    <row r="318" s="476" customFormat="1" x14ac:dyDescent="0.3"/>
    <row r="319" s="476" customFormat="1" x14ac:dyDescent="0.3"/>
    <row r="320" s="476" customFormat="1" x14ac:dyDescent="0.3"/>
    <row r="321" s="476" customFormat="1" x14ac:dyDescent="0.3"/>
    <row r="322" s="476" customFormat="1" x14ac:dyDescent="0.3"/>
    <row r="323" s="476" customFormat="1" x14ac:dyDescent="0.3"/>
    <row r="324" s="476" customFormat="1" x14ac:dyDescent="0.3"/>
    <row r="325" s="476" customFormat="1" x14ac:dyDescent="0.3"/>
    <row r="326" s="476" customFormat="1" x14ac:dyDescent="0.3"/>
    <row r="327" s="476" customFormat="1" x14ac:dyDescent="0.3"/>
    <row r="328" s="476" customFormat="1" x14ac:dyDescent="0.3"/>
    <row r="329" s="476" customFormat="1" x14ac:dyDescent="0.3"/>
    <row r="330" s="476" customFormat="1" x14ac:dyDescent="0.3"/>
    <row r="331" s="476" customFormat="1" x14ac:dyDescent="0.3"/>
    <row r="332" s="476" customFormat="1" x14ac:dyDescent="0.3"/>
    <row r="333" s="476" customFormat="1" x14ac:dyDescent="0.3"/>
    <row r="334" s="476" customFormat="1" x14ac:dyDescent="0.3"/>
    <row r="335" s="476" customFormat="1" x14ac:dyDescent="0.3"/>
    <row r="336" s="476" customFormat="1" x14ac:dyDescent="0.3"/>
    <row r="337" s="476" customFormat="1" x14ac:dyDescent="0.3"/>
    <row r="338" s="476" customFormat="1" x14ac:dyDescent="0.3"/>
    <row r="339" s="476" customFormat="1" x14ac:dyDescent="0.3"/>
    <row r="340" s="476" customFormat="1" x14ac:dyDescent="0.3"/>
    <row r="341" s="476" customFormat="1" x14ac:dyDescent="0.3"/>
    <row r="342" s="476" customFormat="1" x14ac:dyDescent="0.3"/>
    <row r="343" s="476" customFormat="1" x14ac:dyDescent="0.3"/>
    <row r="344" s="476" customFormat="1" x14ac:dyDescent="0.3"/>
    <row r="345" s="476" customFormat="1" x14ac:dyDescent="0.3"/>
    <row r="346" s="476" customFormat="1" x14ac:dyDescent="0.3"/>
    <row r="347" s="476" customFormat="1" x14ac:dyDescent="0.3"/>
    <row r="348" s="476" customFormat="1" x14ac:dyDescent="0.3"/>
    <row r="349" s="476" customFormat="1" x14ac:dyDescent="0.3"/>
    <row r="350" s="476" customFormat="1" x14ac:dyDescent="0.3"/>
    <row r="351" s="476" customFormat="1" x14ac:dyDescent="0.3"/>
    <row r="352" s="476" customFormat="1" x14ac:dyDescent="0.3"/>
    <row r="353" s="476" customFormat="1" x14ac:dyDescent="0.3"/>
    <row r="354" s="476" customFormat="1" x14ac:dyDescent="0.3"/>
    <row r="355" s="476" customFormat="1" x14ac:dyDescent="0.3"/>
    <row r="356" s="476" customFormat="1" x14ac:dyDescent="0.3"/>
    <row r="357" s="476" customFormat="1" x14ac:dyDescent="0.3"/>
    <row r="358" s="476" customFormat="1" x14ac:dyDescent="0.3"/>
    <row r="359" s="476" customFormat="1" x14ac:dyDescent="0.3"/>
    <row r="360" s="476" customFormat="1" x14ac:dyDescent="0.3"/>
    <row r="361" s="476" customFormat="1" x14ac:dyDescent="0.3"/>
    <row r="362" s="476" customFormat="1" x14ac:dyDescent="0.3"/>
    <row r="363" s="476" customFormat="1" x14ac:dyDescent="0.3"/>
    <row r="364" s="476" customFormat="1" x14ac:dyDescent="0.3"/>
    <row r="365" s="476" customFormat="1" x14ac:dyDescent="0.3"/>
    <row r="366" s="476" customFormat="1" x14ac:dyDescent="0.3"/>
    <row r="367" s="476" customFormat="1" x14ac:dyDescent="0.3"/>
    <row r="368" s="476" customFormat="1" x14ac:dyDescent="0.3"/>
    <row r="369" s="476" customFormat="1" x14ac:dyDescent="0.3"/>
    <row r="370" s="476" customFormat="1" x14ac:dyDescent="0.3"/>
    <row r="371" s="476" customFormat="1" x14ac:dyDescent="0.3"/>
    <row r="372" s="476" customFormat="1" x14ac:dyDescent="0.3"/>
    <row r="373" s="476" customFormat="1" x14ac:dyDescent="0.3"/>
    <row r="374" s="476" customFormat="1" x14ac:dyDescent="0.3"/>
    <row r="375" s="476" customFormat="1" x14ac:dyDescent="0.3"/>
    <row r="376" s="476" customFormat="1" x14ac:dyDescent="0.3"/>
    <row r="377" s="476" customFormat="1" x14ac:dyDescent="0.3"/>
    <row r="378" s="476" customFormat="1" x14ac:dyDescent="0.3"/>
    <row r="379" s="476" customFormat="1" x14ac:dyDescent="0.3"/>
    <row r="380" s="476" customFormat="1" x14ac:dyDescent="0.3"/>
    <row r="381" s="476" customFormat="1" x14ac:dyDescent="0.3"/>
    <row r="382" s="476" customFormat="1" x14ac:dyDescent="0.3"/>
    <row r="383" s="476" customFormat="1" x14ac:dyDescent="0.3"/>
    <row r="384" s="476" customFormat="1" x14ac:dyDescent="0.3"/>
    <row r="385" s="476" customFormat="1" x14ac:dyDescent="0.3"/>
    <row r="386" s="476" customFormat="1" x14ac:dyDescent="0.3"/>
    <row r="387" s="476" customFormat="1" x14ac:dyDescent="0.3"/>
    <row r="388" s="476" customFormat="1" x14ac:dyDescent="0.3"/>
    <row r="389" s="476" customFormat="1" x14ac:dyDescent="0.3"/>
    <row r="390" s="476" customFormat="1" x14ac:dyDescent="0.3"/>
    <row r="391" s="476" customFormat="1" x14ac:dyDescent="0.3"/>
    <row r="392" s="476" customFormat="1" x14ac:dyDescent="0.3"/>
    <row r="393" s="476" customFormat="1" x14ac:dyDescent="0.3"/>
    <row r="394" s="476" customFormat="1" x14ac:dyDescent="0.3"/>
    <row r="395" s="476" customFormat="1" x14ac:dyDescent="0.3"/>
    <row r="396" s="476" customFormat="1" x14ac:dyDescent="0.3"/>
    <row r="397" s="476" customFormat="1" x14ac:dyDescent="0.3"/>
    <row r="398" s="476" customFormat="1" x14ac:dyDescent="0.3"/>
    <row r="399" s="476" customFormat="1" x14ac:dyDescent="0.3"/>
    <row r="400" s="476" customFormat="1" x14ac:dyDescent="0.3"/>
    <row r="401" s="476" customFormat="1" x14ac:dyDescent="0.3"/>
    <row r="402" s="476" customFormat="1" x14ac:dyDescent="0.3"/>
    <row r="403" s="476" customFormat="1" x14ac:dyDescent="0.3"/>
    <row r="404" s="476" customFormat="1" x14ac:dyDescent="0.3"/>
    <row r="405" s="476" customFormat="1" x14ac:dyDescent="0.3"/>
    <row r="406" s="476" customFormat="1" x14ac:dyDescent="0.3"/>
    <row r="407" s="476" customFormat="1" x14ac:dyDescent="0.3"/>
    <row r="408" s="476" customFormat="1" x14ac:dyDescent="0.3"/>
    <row r="409" s="476" customFormat="1" x14ac:dyDescent="0.3"/>
    <row r="410" s="476" customFormat="1" x14ac:dyDescent="0.3"/>
    <row r="411" s="476" customFormat="1" x14ac:dyDescent="0.3"/>
    <row r="412" s="476" customFormat="1" x14ac:dyDescent="0.3"/>
    <row r="413" s="476" customFormat="1" x14ac:dyDescent="0.3"/>
    <row r="414" s="476" customFormat="1" x14ac:dyDescent="0.3"/>
    <row r="415" s="476" customFormat="1" x14ac:dyDescent="0.3"/>
    <row r="416" s="476" customFormat="1" x14ac:dyDescent="0.3"/>
    <row r="417" s="476" customFormat="1" x14ac:dyDescent="0.3"/>
    <row r="418" s="476" customFormat="1" x14ac:dyDescent="0.3"/>
    <row r="419" s="476" customFormat="1" x14ac:dyDescent="0.3"/>
    <row r="420" s="476" customFormat="1" x14ac:dyDescent="0.3"/>
    <row r="421" s="476" customFormat="1" x14ac:dyDescent="0.3"/>
    <row r="422" s="476" customFormat="1" x14ac:dyDescent="0.3"/>
    <row r="423" s="476" customFormat="1" x14ac:dyDescent="0.3"/>
    <row r="424" s="476" customFormat="1" x14ac:dyDescent="0.3"/>
    <row r="425" s="476" customFormat="1" x14ac:dyDescent="0.3"/>
    <row r="426" s="476" customFormat="1" x14ac:dyDescent="0.3"/>
    <row r="427" s="476" customFormat="1" x14ac:dyDescent="0.3"/>
    <row r="428" s="476" customFormat="1" x14ac:dyDescent="0.3"/>
    <row r="429" s="476" customFormat="1" x14ac:dyDescent="0.3"/>
    <row r="430" s="476" customFormat="1" x14ac:dyDescent="0.3"/>
    <row r="431" s="476" customFormat="1" x14ac:dyDescent="0.3"/>
    <row r="432" s="476" customFormat="1" x14ac:dyDescent="0.3"/>
    <row r="433" s="476" customFormat="1" x14ac:dyDescent="0.3"/>
    <row r="434" s="476" customFormat="1" x14ac:dyDescent="0.3"/>
    <row r="435" s="476" customFormat="1" x14ac:dyDescent="0.3"/>
    <row r="436" s="476" customFormat="1" x14ac:dyDescent="0.3"/>
    <row r="437" s="476" customFormat="1" x14ac:dyDescent="0.3"/>
    <row r="438" s="476" customFormat="1" x14ac:dyDescent="0.3"/>
    <row r="439" s="476" customFormat="1" x14ac:dyDescent="0.3"/>
    <row r="440" s="476" customFormat="1" x14ac:dyDescent="0.3"/>
    <row r="441" s="476" customFormat="1" x14ac:dyDescent="0.3"/>
    <row r="442" s="476" customFormat="1" x14ac:dyDescent="0.3"/>
    <row r="443" s="476" customFormat="1" x14ac:dyDescent="0.3"/>
    <row r="444" s="476" customFormat="1" x14ac:dyDescent="0.3"/>
    <row r="445" s="476" customFormat="1" x14ac:dyDescent="0.3"/>
    <row r="446" s="476" customFormat="1" x14ac:dyDescent="0.3"/>
    <row r="447" s="476" customFormat="1" x14ac:dyDescent="0.3"/>
    <row r="448" s="476" customFormat="1" x14ac:dyDescent="0.3"/>
    <row r="449" s="476" customFormat="1" x14ac:dyDescent="0.3"/>
    <row r="450" s="476" customFormat="1" x14ac:dyDescent="0.3"/>
    <row r="451" s="476" customFormat="1" x14ac:dyDescent="0.3"/>
    <row r="452" s="476" customFormat="1" x14ac:dyDescent="0.3"/>
    <row r="453" s="476" customFormat="1" x14ac:dyDescent="0.3"/>
    <row r="454" s="476" customFormat="1" x14ac:dyDescent="0.3"/>
    <row r="455" s="476" customFormat="1" x14ac:dyDescent="0.3"/>
    <row r="456" s="476" customFormat="1" x14ac:dyDescent="0.3"/>
    <row r="457" s="476" customFormat="1" x14ac:dyDescent="0.3"/>
    <row r="458" s="476" customFormat="1" x14ac:dyDescent="0.3"/>
    <row r="459" s="476" customFormat="1" x14ac:dyDescent="0.3"/>
    <row r="460" s="476" customFormat="1" x14ac:dyDescent="0.3"/>
    <row r="461" s="476" customFormat="1" x14ac:dyDescent="0.3"/>
    <row r="462" s="476" customFormat="1" x14ac:dyDescent="0.3"/>
    <row r="463" s="476" customFormat="1" x14ac:dyDescent="0.3"/>
    <row r="464" s="476" customFormat="1" x14ac:dyDescent="0.3"/>
    <row r="465" s="476" customFormat="1" x14ac:dyDescent="0.3"/>
    <row r="466" s="476" customFormat="1" x14ac:dyDescent="0.3"/>
    <row r="467" s="476" customFormat="1" x14ac:dyDescent="0.3"/>
    <row r="468" s="476" customFormat="1" x14ac:dyDescent="0.3"/>
    <row r="469" s="476" customFormat="1" x14ac:dyDescent="0.3"/>
    <row r="470" s="476" customFormat="1" x14ac:dyDescent="0.3"/>
    <row r="471" s="476" customFormat="1" x14ac:dyDescent="0.3"/>
    <row r="472" s="476" customFormat="1" x14ac:dyDescent="0.3"/>
    <row r="473" s="476" customFormat="1" x14ac:dyDescent="0.3"/>
    <row r="474" s="476" customFormat="1" x14ac:dyDescent="0.3"/>
    <row r="475" s="476" customFormat="1" x14ac:dyDescent="0.3"/>
    <row r="476" s="476" customFormat="1" x14ac:dyDescent="0.3"/>
    <row r="477" s="476" customFormat="1" x14ac:dyDescent="0.3"/>
    <row r="478" s="476" customFormat="1" x14ac:dyDescent="0.3"/>
    <row r="479" s="476" customFormat="1" x14ac:dyDescent="0.3"/>
    <row r="480" s="476" customFormat="1" x14ac:dyDescent="0.3"/>
    <row r="481" s="476" customFormat="1" x14ac:dyDescent="0.3"/>
    <row r="482" s="476" customFormat="1" x14ac:dyDescent="0.3"/>
    <row r="483" s="476" customFormat="1" x14ac:dyDescent="0.3"/>
    <row r="484" s="476" customFormat="1" x14ac:dyDescent="0.3"/>
    <row r="485" s="476" customFormat="1" x14ac:dyDescent="0.3"/>
    <row r="486" s="476" customFormat="1" x14ac:dyDescent="0.3"/>
    <row r="487" s="476" customFormat="1" x14ac:dyDescent="0.3"/>
    <row r="488" s="476" customFormat="1" x14ac:dyDescent="0.3"/>
    <row r="489" s="476" customFormat="1" x14ac:dyDescent="0.3"/>
    <row r="490" s="476" customFormat="1" x14ac:dyDescent="0.3"/>
    <row r="491" s="476" customFormat="1" x14ac:dyDescent="0.3"/>
    <row r="492" s="476" customFormat="1" x14ac:dyDescent="0.3"/>
    <row r="493" s="476" customFormat="1" x14ac:dyDescent="0.3"/>
    <row r="494" s="476" customFormat="1" x14ac:dyDescent="0.3"/>
    <row r="495" s="476" customFormat="1" x14ac:dyDescent="0.3"/>
    <row r="496" s="476" customFormat="1" x14ac:dyDescent="0.3"/>
    <row r="497" s="476" customFormat="1" x14ac:dyDescent="0.3"/>
    <row r="498" s="476" customFormat="1" x14ac:dyDescent="0.3"/>
    <row r="499" s="476" customFormat="1" x14ac:dyDescent="0.3"/>
    <row r="500" s="476" customFormat="1" x14ac:dyDescent="0.3"/>
    <row r="501" s="476" customFormat="1" x14ac:dyDescent="0.3"/>
    <row r="502" s="476" customFormat="1" x14ac:dyDescent="0.3"/>
    <row r="503" s="476" customFormat="1" x14ac:dyDescent="0.3"/>
    <row r="504" s="476" customFormat="1" x14ac:dyDescent="0.3"/>
    <row r="505" s="476" customFormat="1" x14ac:dyDescent="0.3"/>
    <row r="506" s="476" customFormat="1" x14ac:dyDescent="0.3"/>
    <row r="507" s="476" customFormat="1" x14ac:dyDescent="0.3"/>
    <row r="508" s="476" customFormat="1" x14ac:dyDescent="0.3"/>
    <row r="509" s="476" customFormat="1" x14ac:dyDescent="0.3"/>
    <row r="510" s="476" customFormat="1" x14ac:dyDescent="0.3"/>
    <row r="511" s="476" customFormat="1" x14ac:dyDescent="0.3"/>
    <row r="512" s="476" customFormat="1" x14ac:dyDescent="0.3"/>
    <row r="513" s="476" customFormat="1" x14ac:dyDescent="0.3"/>
    <row r="514" s="476" customFormat="1" x14ac:dyDescent="0.3"/>
    <row r="515" s="476" customFormat="1" x14ac:dyDescent="0.3"/>
    <row r="516" s="476" customFormat="1" x14ac:dyDescent="0.3"/>
    <row r="517" s="476" customFormat="1" x14ac:dyDescent="0.3"/>
    <row r="518" s="476" customFormat="1" x14ac:dyDescent="0.3"/>
    <row r="519" s="476" customFormat="1" x14ac:dyDescent="0.3"/>
    <row r="520" s="476" customFormat="1" x14ac:dyDescent="0.3"/>
    <row r="521" s="476" customFormat="1" x14ac:dyDescent="0.3"/>
    <row r="522" s="476" customFormat="1" x14ac:dyDescent="0.3"/>
    <row r="523" s="476" customFormat="1" x14ac:dyDescent="0.3"/>
    <row r="524" s="476" customFormat="1" x14ac:dyDescent="0.3"/>
    <row r="525" s="476" customFormat="1" x14ac:dyDescent="0.3"/>
    <row r="526" s="476" customFormat="1" x14ac:dyDescent="0.3"/>
    <row r="527" s="476" customFormat="1" x14ac:dyDescent="0.3"/>
    <row r="528" s="476" customFormat="1" x14ac:dyDescent="0.3"/>
    <row r="529" s="476" customFormat="1" x14ac:dyDescent="0.3"/>
    <row r="530" s="476" customFormat="1" x14ac:dyDescent="0.3"/>
    <row r="531" s="476" customFormat="1" x14ac:dyDescent="0.3"/>
    <row r="532" s="476" customFormat="1" x14ac:dyDescent="0.3"/>
    <row r="533" s="476" customFormat="1" x14ac:dyDescent="0.3"/>
    <row r="534" s="476" customFormat="1" x14ac:dyDescent="0.3"/>
    <row r="535" s="476" customFormat="1" x14ac:dyDescent="0.3"/>
    <row r="536" s="476" customFormat="1" x14ac:dyDescent="0.3"/>
    <row r="537" s="476" customFormat="1" x14ac:dyDescent="0.3"/>
    <row r="538" s="476" customFormat="1" x14ac:dyDescent="0.3"/>
    <row r="539" s="476" customFormat="1" x14ac:dyDescent="0.3"/>
    <row r="540" s="476" customFormat="1" x14ac:dyDescent="0.3"/>
    <row r="541" s="476" customFormat="1" x14ac:dyDescent="0.3"/>
    <row r="542" s="476" customFormat="1" x14ac:dyDescent="0.3"/>
    <row r="543" s="476" customFormat="1" x14ac:dyDescent="0.3"/>
    <row r="544" s="476" customFormat="1" x14ac:dyDescent="0.3"/>
    <row r="545" s="476" customFormat="1" x14ac:dyDescent="0.3"/>
    <row r="546" s="476" customFormat="1" x14ac:dyDescent="0.3"/>
    <row r="547" s="476" customFormat="1" x14ac:dyDescent="0.3"/>
    <row r="548" s="476" customFormat="1" x14ac:dyDescent="0.3"/>
    <row r="549" s="476" customFormat="1" x14ac:dyDescent="0.3"/>
    <row r="550" s="476" customFormat="1" x14ac:dyDescent="0.3"/>
    <row r="551" s="476" customFormat="1" x14ac:dyDescent="0.3"/>
    <row r="552" s="476" customFormat="1" x14ac:dyDescent="0.3"/>
    <row r="553" s="476" customFormat="1" x14ac:dyDescent="0.3"/>
    <row r="554" s="476" customFormat="1" x14ac:dyDescent="0.3"/>
    <row r="555" s="476" customFormat="1" x14ac:dyDescent="0.3"/>
    <row r="556" s="476" customFormat="1" x14ac:dyDescent="0.3"/>
    <row r="557" s="476" customFormat="1" x14ac:dyDescent="0.3"/>
    <row r="558" s="476" customFormat="1" x14ac:dyDescent="0.3"/>
    <row r="559" s="476" customFormat="1" x14ac:dyDescent="0.3"/>
    <row r="560" s="476" customFormat="1" x14ac:dyDescent="0.3"/>
    <row r="561" s="476" customFormat="1" x14ac:dyDescent="0.3"/>
    <row r="562" s="476" customFormat="1" x14ac:dyDescent="0.3"/>
    <row r="563" s="476" customFormat="1" x14ac:dyDescent="0.3"/>
    <row r="564" s="476" customFormat="1" x14ac:dyDescent="0.3"/>
    <row r="565" s="476" customFormat="1" x14ac:dyDescent="0.3"/>
    <row r="566" s="476" customFormat="1" x14ac:dyDescent="0.3"/>
    <row r="567" s="476" customFormat="1" x14ac:dyDescent="0.3"/>
    <row r="568" s="476" customFormat="1" x14ac:dyDescent="0.3"/>
    <row r="569" s="476" customFormat="1" x14ac:dyDescent="0.3"/>
    <row r="570" s="476" customFormat="1" x14ac:dyDescent="0.3"/>
    <row r="571" s="476" customFormat="1" x14ac:dyDescent="0.3"/>
    <row r="572" s="476" customFormat="1" x14ac:dyDescent="0.3"/>
    <row r="573" s="476" customFormat="1" x14ac:dyDescent="0.3"/>
    <row r="574" s="476" customFormat="1" x14ac:dyDescent="0.3"/>
    <row r="575" s="476" customFormat="1" x14ac:dyDescent="0.3"/>
    <row r="576" s="476" customFormat="1" x14ac:dyDescent="0.3"/>
    <row r="577" s="476" customFormat="1" x14ac:dyDescent="0.3"/>
    <row r="578" s="476" customFormat="1" x14ac:dyDescent="0.3"/>
    <row r="579" s="476" customFormat="1" x14ac:dyDescent="0.3"/>
    <row r="580" s="476" customFormat="1" x14ac:dyDescent="0.3"/>
    <row r="581" s="476" customFormat="1" x14ac:dyDescent="0.3"/>
    <row r="582" s="476" customFormat="1" x14ac:dyDescent="0.3"/>
    <row r="583" s="476" customFormat="1" x14ac:dyDescent="0.3"/>
    <row r="584" s="476" customFormat="1" x14ac:dyDescent="0.3"/>
    <row r="585" s="476" customFormat="1" x14ac:dyDescent="0.3"/>
    <row r="586" s="476" customFormat="1" x14ac:dyDescent="0.3"/>
    <row r="587" s="476" customFormat="1" x14ac:dyDescent="0.3"/>
    <row r="588" s="476" customFormat="1" x14ac:dyDescent="0.3"/>
    <row r="589" s="476" customFormat="1" x14ac:dyDescent="0.3"/>
    <row r="590" s="476" customFormat="1" x14ac:dyDescent="0.3"/>
    <row r="591" s="476" customFormat="1" x14ac:dyDescent="0.3"/>
    <row r="592" s="476" customFormat="1" x14ac:dyDescent="0.3"/>
    <row r="593" s="476" customFormat="1" x14ac:dyDescent="0.3"/>
    <row r="594" s="476" customFormat="1" x14ac:dyDescent="0.3"/>
    <row r="595" s="476" customFormat="1" x14ac:dyDescent="0.3"/>
    <row r="596" s="476" customFormat="1" x14ac:dyDescent="0.3"/>
    <row r="597" s="476" customFormat="1" x14ac:dyDescent="0.3"/>
    <row r="598" s="476" customFormat="1" x14ac:dyDescent="0.3"/>
    <row r="599" s="476" customFormat="1" x14ac:dyDescent="0.3"/>
    <row r="600" s="476" customFormat="1" x14ac:dyDescent="0.3"/>
    <row r="601" s="476" customFormat="1" x14ac:dyDescent="0.3"/>
    <row r="602" s="476" customFormat="1" x14ac:dyDescent="0.3"/>
    <row r="603" s="476" customFormat="1" x14ac:dyDescent="0.3"/>
    <row r="604" s="476" customFormat="1" x14ac:dyDescent="0.3"/>
    <row r="605" s="476" customFormat="1" x14ac:dyDescent="0.3"/>
    <row r="606" s="476" customFormat="1" x14ac:dyDescent="0.3"/>
    <row r="607" s="476" customFormat="1" x14ac:dyDescent="0.3"/>
    <row r="608" s="476" customFormat="1" x14ac:dyDescent="0.3"/>
    <row r="609" s="476" customFormat="1" x14ac:dyDescent="0.3"/>
    <row r="610" s="476" customFormat="1" x14ac:dyDescent="0.3"/>
    <row r="611" s="476" customFormat="1" x14ac:dyDescent="0.3"/>
    <row r="612" s="476" customFormat="1" x14ac:dyDescent="0.3"/>
    <row r="613" s="476" customFormat="1" x14ac:dyDescent="0.3"/>
    <row r="614" s="476" customFormat="1" x14ac:dyDescent="0.3"/>
    <row r="615" s="476" customFormat="1" x14ac:dyDescent="0.3"/>
    <row r="616" s="476" customFormat="1" x14ac:dyDescent="0.3"/>
    <row r="617" s="476" customFormat="1" x14ac:dyDescent="0.3"/>
    <row r="618" s="476" customFormat="1" x14ac:dyDescent="0.3"/>
    <row r="619" s="476" customFormat="1" x14ac:dyDescent="0.3"/>
    <row r="620" s="476" customFormat="1" x14ac:dyDescent="0.3"/>
    <row r="621" s="476" customFormat="1" x14ac:dyDescent="0.3"/>
    <row r="622" s="476" customFormat="1" x14ac:dyDescent="0.3"/>
    <row r="623" s="476" customFormat="1" x14ac:dyDescent="0.3"/>
    <row r="624" s="476" customFormat="1" x14ac:dyDescent="0.3"/>
    <row r="625" s="476" customFormat="1" x14ac:dyDescent="0.3"/>
    <row r="626" s="476" customFormat="1" x14ac:dyDescent="0.3"/>
    <row r="627" s="476" customFormat="1" x14ac:dyDescent="0.3"/>
    <row r="628" s="476" customFormat="1" x14ac:dyDescent="0.3"/>
    <row r="629" s="476" customFormat="1" x14ac:dyDescent="0.3"/>
    <row r="630" s="476" customFormat="1" x14ac:dyDescent="0.3"/>
    <row r="631" s="476" customFormat="1" x14ac:dyDescent="0.3"/>
    <row r="632" s="476" customFormat="1" x14ac:dyDescent="0.3"/>
    <row r="633" s="476" customFormat="1" x14ac:dyDescent="0.3"/>
    <row r="634" s="476" customFormat="1" x14ac:dyDescent="0.3"/>
    <row r="635" s="476" customFormat="1" x14ac:dyDescent="0.3"/>
    <row r="636" s="476" customFormat="1" x14ac:dyDescent="0.3"/>
    <row r="637" s="476" customFormat="1" x14ac:dyDescent="0.3"/>
    <row r="638" s="476" customFormat="1" x14ac:dyDescent="0.3"/>
    <row r="639" s="476" customFormat="1" x14ac:dyDescent="0.3"/>
    <row r="640" s="476" customFormat="1" x14ac:dyDescent="0.3"/>
    <row r="641" s="476" customFormat="1" x14ac:dyDescent="0.3"/>
    <row r="642" s="476" customFormat="1" x14ac:dyDescent="0.3"/>
    <row r="643" s="476" customFormat="1" x14ac:dyDescent="0.3"/>
    <row r="644" s="476" customFormat="1" x14ac:dyDescent="0.3"/>
    <row r="645" s="476" customFormat="1" x14ac:dyDescent="0.3"/>
    <row r="646" s="476" customFormat="1" x14ac:dyDescent="0.3"/>
    <row r="647" s="476" customFormat="1" x14ac:dyDescent="0.3"/>
    <row r="648" s="476" customFormat="1" x14ac:dyDescent="0.3"/>
    <row r="649" s="476" customFormat="1" x14ac:dyDescent="0.3"/>
    <row r="650" s="476" customFormat="1" x14ac:dyDescent="0.3"/>
    <row r="651" s="476" customFormat="1" x14ac:dyDescent="0.3"/>
    <row r="652" s="476" customFormat="1" x14ac:dyDescent="0.3"/>
    <row r="653" s="476" customFormat="1" x14ac:dyDescent="0.3"/>
    <row r="654" s="476" customFormat="1" x14ac:dyDescent="0.3"/>
    <row r="655" s="476" customFormat="1" x14ac:dyDescent="0.3"/>
    <row r="656" s="476" customFormat="1" x14ac:dyDescent="0.3"/>
    <row r="657" s="476" customFormat="1" x14ac:dyDescent="0.3"/>
    <row r="658" s="476" customFormat="1" x14ac:dyDescent="0.3"/>
    <row r="659" s="476" customFormat="1" x14ac:dyDescent="0.3"/>
    <row r="660" s="476" customFormat="1" x14ac:dyDescent="0.3"/>
    <row r="661" s="476" customFormat="1" x14ac:dyDescent="0.3"/>
    <row r="662" s="476" customFormat="1" x14ac:dyDescent="0.3"/>
    <row r="663" s="476" customFormat="1" x14ac:dyDescent="0.3"/>
    <row r="664" s="476" customFormat="1" x14ac:dyDescent="0.3"/>
    <row r="665" s="476" customFormat="1" x14ac:dyDescent="0.3"/>
    <row r="666" s="476" customFormat="1" x14ac:dyDescent="0.3"/>
    <row r="667" s="476" customFormat="1" x14ac:dyDescent="0.3"/>
    <row r="668" s="476" customFormat="1" x14ac:dyDescent="0.3"/>
    <row r="669" s="476" customFormat="1" x14ac:dyDescent="0.3"/>
    <row r="670" s="476" customFormat="1" x14ac:dyDescent="0.3"/>
    <row r="671" s="476" customFormat="1" x14ac:dyDescent="0.3"/>
    <row r="672" s="476" customFormat="1" x14ac:dyDescent="0.3"/>
    <row r="673" s="476" customFormat="1" x14ac:dyDescent="0.3"/>
    <row r="674" s="476" customFormat="1" x14ac:dyDescent="0.3"/>
    <row r="675" s="476" customFormat="1" x14ac:dyDescent="0.3"/>
    <row r="676" s="476" customFormat="1" x14ac:dyDescent="0.3"/>
    <row r="677" s="476" customFormat="1" x14ac:dyDescent="0.3"/>
    <row r="678" s="476" customFormat="1" x14ac:dyDescent="0.3"/>
    <row r="679" s="476" customFormat="1" x14ac:dyDescent="0.3"/>
    <row r="680" s="476" customFormat="1" x14ac:dyDescent="0.3"/>
    <row r="681" s="476" customFormat="1" x14ac:dyDescent="0.3"/>
    <row r="682" s="476" customFormat="1" x14ac:dyDescent="0.3"/>
    <row r="683" s="476" customFormat="1" x14ac:dyDescent="0.3"/>
    <row r="684" s="476" customFormat="1" x14ac:dyDescent="0.3"/>
    <row r="685" s="476" customFormat="1" x14ac:dyDescent="0.3"/>
    <row r="686" s="476" customFormat="1" x14ac:dyDescent="0.3"/>
    <row r="687" s="476" customFormat="1" x14ac:dyDescent="0.3"/>
    <row r="688" s="476" customFormat="1" x14ac:dyDescent="0.3"/>
    <row r="689" s="476" customFormat="1" x14ac:dyDescent="0.3"/>
    <row r="690" s="476" customFormat="1" x14ac:dyDescent="0.3"/>
    <row r="691" s="476" customFormat="1" x14ac:dyDescent="0.3"/>
    <row r="692" s="476" customFormat="1" x14ac:dyDescent="0.3"/>
    <row r="693" s="476" customFormat="1" x14ac:dyDescent="0.3"/>
    <row r="694" s="476" customFormat="1" x14ac:dyDescent="0.3"/>
    <row r="695" s="476" customFormat="1" x14ac:dyDescent="0.3"/>
    <row r="696" s="476" customFormat="1" x14ac:dyDescent="0.3"/>
    <row r="697" s="476" customFormat="1" x14ac:dyDescent="0.3"/>
    <row r="698" s="476" customFormat="1" x14ac:dyDescent="0.3"/>
    <row r="699" s="476" customFormat="1" x14ac:dyDescent="0.3"/>
    <row r="700" s="476" customFormat="1" x14ac:dyDescent="0.3"/>
    <row r="701" s="476" customFormat="1" x14ac:dyDescent="0.3"/>
    <row r="702" s="476" customFormat="1" x14ac:dyDescent="0.3"/>
    <row r="703" s="476" customFormat="1" x14ac:dyDescent="0.3"/>
    <row r="704" s="476" customFormat="1" x14ac:dyDescent="0.3"/>
    <row r="705" s="476" customFormat="1" x14ac:dyDescent="0.3"/>
    <row r="706" s="476" customFormat="1" x14ac:dyDescent="0.3"/>
    <row r="707" s="476" customFormat="1" x14ac:dyDescent="0.3"/>
    <row r="708" s="476" customFormat="1" x14ac:dyDescent="0.3"/>
    <row r="709" s="476" customFormat="1" x14ac:dyDescent="0.3"/>
    <row r="710" s="476" customFormat="1" x14ac:dyDescent="0.3"/>
    <row r="711" s="476" customFormat="1" x14ac:dyDescent="0.3"/>
    <row r="712" s="476" customFormat="1" x14ac:dyDescent="0.3"/>
    <row r="713" s="476" customFormat="1" x14ac:dyDescent="0.3"/>
    <row r="714" s="476" customFormat="1" x14ac:dyDescent="0.3"/>
    <row r="715" s="476" customFormat="1" x14ac:dyDescent="0.3"/>
    <row r="716" s="476" customFormat="1" x14ac:dyDescent="0.3"/>
    <row r="717" s="476" customFormat="1" x14ac:dyDescent="0.3"/>
    <row r="718" s="476" customFormat="1" x14ac:dyDescent="0.3"/>
    <row r="719" s="476" customFormat="1" x14ac:dyDescent="0.3"/>
    <row r="720" s="476" customFormat="1" x14ac:dyDescent="0.3"/>
    <row r="721" s="476" customFormat="1" x14ac:dyDescent="0.3"/>
    <row r="722" s="476" customFormat="1" x14ac:dyDescent="0.3"/>
    <row r="723" s="476" customFormat="1" x14ac:dyDescent="0.3"/>
    <row r="724" s="476" customFormat="1" x14ac:dyDescent="0.3"/>
    <row r="725" s="476" customFormat="1" x14ac:dyDescent="0.3"/>
    <row r="726" s="476" customFormat="1" x14ac:dyDescent="0.3"/>
    <row r="727" s="476" customFormat="1" x14ac:dyDescent="0.3"/>
    <row r="728" s="476" customFormat="1" x14ac:dyDescent="0.3"/>
    <row r="729" s="476" customFormat="1" x14ac:dyDescent="0.3"/>
    <row r="730" s="476" customFormat="1" x14ac:dyDescent="0.3"/>
    <row r="731" s="476" customFormat="1" x14ac:dyDescent="0.3"/>
    <row r="732" s="476" customFormat="1" x14ac:dyDescent="0.3"/>
    <row r="733" s="476" customFormat="1" x14ac:dyDescent="0.3"/>
    <row r="734" s="476" customFormat="1" x14ac:dyDescent="0.3"/>
    <row r="735" s="476" customFormat="1" x14ac:dyDescent="0.3"/>
    <row r="736" s="476" customFormat="1" x14ac:dyDescent="0.3"/>
    <row r="737" s="476" customFormat="1" x14ac:dyDescent="0.3"/>
    <row r="738" s="476" customFormat="1" x14ac:dyDescent="0.3"/>
    <row r="739" s="476" customFormat="1" x14ac:dyDescent="0.3"/>
    <row r="740" s="476" customFormat="1" x14ac:dyDescent="0.3"/>
    <row r="741" s="476" customFormat="1" x14ac:dyDescent="0.3"/>
    <row r="742" s="476" customFormat="1" x14ac:dyDescent="0.3"/>
    <row r="743" s="476" customFormat="1" x14ac:dyDescent="0.3"/>
    <row r="744" s="476" customFormat="1" x14ac:dyDescent="0.3"/>
    <row r="745" s="476" customFormat="1" x14ac:dyDescent="0.3"/>
    <row r="746" s="476" customFormat="1" x14ac:dyDescent="0.3"/>
    <row r="747" s="476" customFormat="1" x14ac:dyDescent="0.3"/>
    <row r="748" s="476" customFormat="1" x14ac:dyDescent="0.3"/>
    <row r="749" s="476" customFormat="1" x14ac:dyDescent="0.3"/>
    <row r="750" s="476" customFormat="1" x14ac:dyDescent="0.3"/>
    <row r="751" s="476" customFormat="1" x14ac:dyDescent="0.3"/>
    <row r="752" s="476" customFormat="1" x14ac:dyDescent="0.3"/>
    <row r="753" s="476" customFormat="1" x14ac:dyDescent="0.3"/>
    <row r="754" s="476" customFormat="1" x14ac:dyDescent="0.3"/>
    <row r="755" s="476" customFormat="1" x14ac:dyDescent="0.3"/>
    <row r="756" s="476" customFormat="1" x14ac:dyDescent="0.3"/>
    <row r="757" s="476" customFormat="1" x14ac:dyDescent="0.3"/>
    <row r="758" s="476" customFormat="1" x14ac:dyDescent="0.3"/>
    <row r="759" s="476" customFormat="1" x14ac:dyDescent="0.3"/>
    <row r="760" s="476" customFormat="1" x14ac:dyDescent="0.3"/>
    <row r="761" s="476" customFormat="1" x14ac:dyDescent="0.3"/>
    <row r="762" s="476" customFormat="1" x14ac:dyDescent="0.3"/>
    <row r="763" s="476" customFormat="1" x14ac:dyDescent="0.3"/>
    <row r="764" s="476" customFormat="1" x14ac:dyDescent="0.3"/>
    <row r="765" s="476" customFormat="1" x14ac:dyDescent="0.3"/>
    <row r="766" s="476" customFormat="1" x14ac:dyDescent="0.3"/>
    <row r="767" s="476" customFormat="1" x14ac:dyDescent="0.3"/>
    <row r="768" s="476" customFormat="1" x14ac:dyDescent="0.3"/>
    <row r="769" s="476" customFormat="1" x14ac:dyDescent="0.3"/>
    <row r="770" s="476" customFormat="1" x14ac:dyDescent="0.3"/>
    <row r="771" s="476" customFormat="1" x14ac:dyDescent="0.3"/>
    <row r="772" s="476" customFormat="1" x14ac:dyDescent="0.3"/>
    <row r="773" s="476" customFormat="1" x14ac:dyDescent="0.3"/>
    <row r="774" s="476" customFormat="1" x14ac:dyDescent="0.3"/>
    <row r="775" s="476" customFormat="1" x14ac:dyDescent="0.3"/>
    <row r="776" s="476" customFormat="1" x14ac:dyDescent="0.3"/>
    <row r="777" s="476" customFormat="1" x14ac:dyDescent="0.3"/>
    <row r="778" s="476" customFormat="1" x14ac:dyDescent="0.3"/>
    <row r="779" s="476" customFormat="1" x14ac:dyDescent="0.3"/>
    <row r="780" s="476" customFormat="1" x14ac:dyDescent="0.3"/>
    <row r="781" s="476" customFormat="1" x14ac:dyDescent="0.3"/>
    <row r="782" s="476" customFormat="1" x14ac:dyDescent="0.3"/>
    <row r="783" s="476" customFormat="1" x14ac:dyDescent="0.3"/>
    <row r="784" s="476" customFormat="1" x14ac:dyDescent="0.3"/>
    <row r="785" s="476" customFormat="1" x14ac:dyDescent="0.3"/>
    <row r="786" s="476" customFormat="1" x14ac:dyDescent="0.3"/>
    <row r="787" s="476" customFormat="1" x14ac:dyDescent="0.3"/>
    <row r="788" s="476" customFormat="1" x14ac:dyDescent="0.3"/>
    <row r="789" s="476" customFormat="1" x14ac:dyDescent="0.3"/>
    <row r="790" s="476" customFormat="1" x14ac:dyDescent="0.3"/>
    <row r="791" s="476" customFormat="1" x14ac:dyDescent="0.3"/>
    <row r="792" s="476" customFormat="1" x14ac:dyDescent="0.3"/>
    <row r="793" s="476" customFormat="1" x14ac:dyDescent="0.3"/>
    <row r="794" s="476" customFormat="1" x14ac:dyDescent="0.3"/>
    <row r="795" s="476" customFormat="1" x14ac:dyDescent="0.3"/>
    <row r="796" s="476" customFormat="1" x14ac:dyDescent="0.3"/>
    <row r="797" s="476" customFormat="1" x14ac:dyDescent="0.3"/>
    <row r="798" s="476" customFormat="1" x14ac:dyDescent="0.3"/>
    <row r="799" s="476" customFormat="1" x14ac:dyDescent="0.3"/>
    <row r="800" s="476" customFormat="1" x14ac:dyDescent="0.3"/>
    <row r="801" s="476" customFormat="1" x14ac:dyDescent="0.3"/>
    <row r="802" s="476" customFormat="1" x14ac:dyDescent="0.3"/>
    <row r="803" s="476" customFormat="1" x14ac:dyDescent="0.3"/>
    <row r="804" s="476" customFormat="1" x14ac:dyDescent="0.3"/>
    <row r="805" s="476" customFormat="1" x14ac:dyDescent="0.3"/>
    <row r="806" s="476" customFormat="1" x14ac:dyDescent="0.3"/>
    <row r="807" s="476" customFormat="1" x14ac:dyDescent="0.3"/>
    <row r="808" s="476" customFormat="1" x14ac:dyDescent="0.3"/>
    <row r="809" s="476" customFormat="1" x14ac:dyDescent="0.3"/>
    <row r="810" s="476" customFormat="1" x14ac:dyDescent="0.3"/>
    <row r="811" s="476" customFormat="1" x14ac:dyDescent="0.3"/>
    <row r="812" s="476" customFormat="1" x14ac:dyDescent="0.3"/>
    <row r="813" s="476" customFormat="1" x14ac:dyDescent="0.3"/>
    <row r="814" s="476" customFormat="1" x14ac:dyDescent="0.3"/>
    <row r="815" s="476" customFormat="1" x14ac:dyDescent="0.3"/>
    <row r="816" s="476" customFormat="1" x14ac:dyDescent="0.3"/>
    <row r="817" s="476" customFormat="1" x14ac:dyDescent="0.3"/>
    <row r="818" s="476" customFormat="1" x14ac:dyDescent="0.3"/>
    <row r="819" s="476" customFormat="1" x14ac:dyDescent="0.3"/>
    <row r="820" s="476" customFormat="1" x14ac:dyDescent="0.3"/>
    <row r="821" s="476" customFormat="1" x14ac:dyDescent="0.3"/>
    <row r="822" s="476" customFormat="1" x14ac:dyDescent="0.3"/>
    <row r="823" s="476" customFormat="1" x14ac:dyDescent="0.3"/>
    <row r="824" s="476" customFormat="1" x14ac:dyDescent="0.3"/>
    <row r="825" s="476" customFormat="1" x14ac:dyDescent="0.3"/>
    <row r="826" s="476" customFormat="1" x14ac:dyDescent="0.3"/>
    <row r="827" s="476" customFormat="1" x14ac:dyDescent="0.3"/>
    <row r="828" s="476" customFormat="1" x14ac:dyDescent="0.3"/>
    <row r="829" s="476" customFormat="1" x14ac:dyDescent="0.3"/>
    <row r="830" s="476" customFormat="1" x14ac:dyDescent="0.3"/>
    <row r="831" s="476" customFormat="1" x14ac:dyDescent="0.3"/>
    <row r="832" s="476" customFormat="1" x14ac:dyDescent="0.3"/>
    <row r="833" s="476" customFormat="1" x14ac:dyDescent="0.3"/>
    <row r="834" s="476" customFormat="1" x14ac:dyDescent="0.3"/>
    <row r="835" s="476" customFormat="1" x14ac:dyDescent="0.3"/>
    <row r="836" s="476" customFormat="1" x14ac:dyDescent="0.3"/>
    <row r="837" s="476" customFormat="1" x14ac:dyDescent="0.3"/>
    <row r="838" s="476" customFormat="1" x14ac:dyDescent="0.3"/>
    <row r="839" s="476" customFormat="1" x14ac:dyDescent="0.3"/>
    <row r="840" s="476" customFormat="1" x14ac:dyDescent="0.3"/>
    <row r="841" s="476" customFormat="1" x14ac:dyDescent="0.3"/>
    <row r="842" s="476" customFormat="1" x14ac:dyDescent="0.3"/>
    <row r="843" s="476" customFormat="1" x14ac:dyDescent="0.3"/>
    <row r="844" s="476" customFormat="1" x14ac:dyDescent="0.3"/>
    <row r="845" s="476" customFormat="1" x14ac:dyDescent="0.3"/>
    <row r="846" s="476" customFormat="1" x14ac:dyDescent="0.3"/>
    <row r="847" s="476" customFormat="1" x14ac:dyDescent="0.3"/>
    <row r="848" s="476" customFormat="1" x14ac:dyDescent="0.3"/>
    <row r="849" s="476" customFormat="1" x14ac:dyDescent="0.3"/>
    <row r="850" s="476" customFormat="1" x14ac:dyDescent="0.3"/>
    <row r="851" s="476" customFormat="1" x14ac:dyDescent="0.3"/>
    <row r="852" s="476" customFormat="1" x14ac:dyDescent="0.3"/>
    <row r="853" s="476" customFormat="1" x14ac:dyDescent="0.3"/>
    <row r="854" s="476" customFormat="1" x14ac:dyDescent="0.3"/>
    <row r="855" s="476" customFormat="1" x14ac:dyDescent="0.3"/>
    <row r="856" s="476" customFormat="1" x14ac:dyDescent="0.3"/>
    <row r="857" s="476" customFormat="1" x14ac:dyDescent="0.3"/>
    <row r="858" s="476" customFormat="1" x14ac:dyDescent="0.3"/>
    <row r="859" s="476" customFormat="1" x14ac:dyDescent="0.3"/>
    <row r="860" s="476" customFormat="1" x14ac:dyDescent="0.3"/>
    <row r="861" s="476" customFormat="1" x14ac:dyDescent="0.3"/>
    <row r="862" s="476" customFormat="1" x14ac:dyDescent="0.3"/>
    <row r="863" s="476" customFormat="1" x14ac:dyDescent="0.3"/>
    <row r="864" s="476" customFormat="1" x14ac:dyDescent="0.3"/>
    <row r="865" s="476" customFormat="1" x14ac:dyDescent="0.3"/>
    <row r="866" s="476" customFormat="1" x14ac:dyDescent="0.3"/>
    <row r="867" s="476" customFormat="1" x14ac:dyDescent="0.3"/>
    <row r="868" s="476" customFormat="1" x14ac:dyDescent="0.3"/>
    <row r="869" s="476" customFormat="1" x14ac:dyDescent="0.3"/>
    <row r="870" s="476" customFormat="1" x14ac:dyDescent="0.3"/>
    <row r="871" s="476" customFormat="1" x14ac:dyDescent="0.3"/>
    <row r="872" s="476" customFormat="1" x14ac:dyDescent="0.3"/>
    <row r="873" s="476" customFormat="1" x14ac:dyDescent="0.3"/>
    <row r="874" s="476" customFormat="1" x14ac:dyDescent="0.3"/>
    <row r="875" s="476" customFormat="1" x14ac:dyDescent="0.3"/>
    <row r="876" s="476" customFormat="1" x14ac:dyDescent="0.3"/>
    <row r="877" s="476" customFormat="1" x14ac:dyDescent="0.3"/>
    <row r="878" s="476" customFormat="1" x14ac:dyDescent="0.3"/>
    <row r="879" s="476" customFormat="1" x14ac:dyDescent="0.3"/>
    <row r="880" s="476" customFormat="1" x14ac:dyDescent="0.3"/>
    <row r="881" s="476" customFormat="1" x14ac:dyDescent="0.3"/>
    <row r="882" s="476" customFormat="1" x14ac:dyDescent="0.3"/>
    <row r="883" s="476" customFormat="1" x14ac:dyDescent="0.3"/>
    <row r="884" s="476" customFormat="1" x14ac:dyDescent="0.3"/>
    <row r="885" s="476" customFormat="1" x14ac:dyDescent="0.3"/>
    <row r="886" s="476" customFormat="1" x14ac:dyDescent="0.3"/>
    <row r="887" s="476" customFormat="1" x14ac:dyDescent="0.3"/>
    <row r="888" s="476" customFormat="1" x14ac:dyDescent="0.3"/>
    <row r="889" s="476" customFormat="1" x14ac:dyDescent="0.3"/>
    <row r="890" s="476" customFormat="1" x14ac:dyDescent="0.3"/>
    <row r="891" s="476" customFormat="1" x14ac:dyDescent="0.3"/>
    <row r="892" s="476" customFormat="1" x14ac:dyDescent="0.3"/>
    <row r="893" s="476" customFormat="1" x14ac:dyDescent="0.3"/>
    <row r="894" s="476" customFormat="1" x14ac:dyDescent="0.3"/>
    <row r="895" s="476" customFormat="1" x14ac:dyDescent="0.3"/>
    <row r="896" s="476" customFormat="1" x14ac:dyDescent="0.3"/>
    <row r="897" s="476" customFormat="1" x14ac:dyDescent="0.3"/>
    <row r="898" s="476" customFormat="1" x14ac:dyDescent="0.3"/>
    <row r="899" s="476" customFormat="1" x14ac:dyDescent="0.3"/>
    <row r="900" s="476" customFormat="1" x14ac:dyDescent="0.3"/>
    <row r="901" s="476" customFormat="1" x14ac:dyDescent="0.3"/>
    <row r="902" s="476" customFormat="1" x14ac:dyDescent="0.3"/>
    <row r="903" s="476" customFormat="1" x14ac:dyDescent="0.3"/>
    <row r="904" s="476" customFormat="1" x14ac:dyDescent="0.3"/>
    <row r="905" s="476" customFormat="1" x14ac:dyDescent="0.3"/>
    <row r="906" s="476" customFormat="1" x14ac:dyDescent="0.3"/>
    <row r="907" s="476" customFormat="1" x14ac:dyDescent="0.3"/>
    <row r="908" s="476" customFormat="1" x14ac:dyDescent="0.3"/>
    <row r="909" s="476" customFormat="1" x14ac:dyDescent="0.3"/>
    <row r="910" s="476" customFormat="1" x14ac:dyDescent="0.3"/>
    <row r="911" s="476" customFormat="1" x14ac:dyDescent="0.3"/>
    <row r="912" s="476" customFormat="1" x14ac:dyDescent="0.3"/>
    <row r="913" s="476" customFormat="1" x14ac:dyDescent="0.3"/>
    <row r="914" s="476" customFormat="1" x14ac:dyDescent="0.3"/>
    <row r="915" s="476" customFormat="1" x14ac:dyDescent="0.3"/>
    <row r="916" s="476" customFormat="1" x14ac:dyDescent="0.3"/>
    <row r="917" s="476" customFormat="1" x14ac:dyDescent="0.3"/>
    <row r="918" s="476" customFormat="1" x14ac:dyDescent="0.3"/>
    <row r="919" s="476" customFormat="1" x14ac:dyDescent="0.3"/>
    <row r="920" s="476" customFormat="1" x14ac:dyDescent="0.3"/>
    <row r="921" s="476" customFormat="1" x14ac:dyDescent="0.3"/>
    <row r="922" s="476" customFormat="1" x14ac:dyDescent="0.3"/>
    <row r="923" s="476" customFormat="1" x14ac:dyDescent="0.3"/>
    <row r="924" s="476" customFormat="1" x14ac:dyDescent="0.3"/>
    <row r="925" s="476" customFormat="1" x14ac:dyDescent="0.3"/>
    <row r="926" s="476" customFormat="1" x14ac:dyDescent="0.3"/>
    <row r="927" s="476" customFormat="1" x14ac:dyDescent="0.3"/>
    <row r="928" s="476" customFormat="1" x14ac:dyDescent="0.3"/>
    <row r="929" s="476" customFormat="1" x14ac:dyDescent="0.3"/>
    <row r="930" s="476" customFormat="1" x14ac:dyDescent="0.3"/>
    <row r="931" s="476" customFormat="1" x14ac:dyDescent="0.3"/>
    <row r="932" s="476" customFormat="1" x14ac:dyDescent="0.3"/>
    <row r="933" s="476" customFormat="1" x14ac:dyDescent="0.3"/>
    <row r="934" s="476" customFormat="1" x14ac:dyDescent="0.3"/>
    <row r="935" s="476" customFormat="1" x14ac:dyDescent="0.3"/>
    <row r="936" s="476" customFormat="1" x14ac:dyDescent="0.3"/>
    <row r="937" s="476" customFormat="1" x14ac:dyDescent="0.3"/>
    <row r="938" s="476" customFormat="1" x14ac:dyDescent="0.3"/>
    <row r="939" s="476" customFormat="1" x14ac:dyDescent="0.3"/>
    <row r="940" s="476" customFormat="1" x14ac:dyDescent="0.3"/>
    <row r="941" s="476" customFormat="1" x14ac:dyDescent="0.3"/>
    <row r="942" s="476" customFormat="1" x14ac:dyDescent="0.3"/>
    <row r="943" s="476" customFormat="1" x14ac:dyDescent="0.3"/>
    <row r="944" s="476" customFormat="1" x14ac:dyDescent="0.3"/>
    <row r="945" s="476" customFormat="1" x14ac:dyDescent="0.3"/>
    <row r="946" s="476" customFormat="1" x14ac:dyDescent="0.3"/>
    <row r="947" s="476" customFormat="1" x14ac:dyDescent="0.3"/>
    <row r="948" s="476" customFormat="1" x14ac:dyDescent="0.3"/>
    <row r="949" s="476" customFormat="1" x14ac:dyDescent="0.3"/>
    <row r="950" s="476" customFormat="1" x14ac:dyDescent="0.3"/>
    <row r="951" s="476" customFormat="1" x14ac:dyDescent="0.3"/>
    <row r="952" s="476" customFormat="1" x14ac:dyDescent="0.3"/>
    <row r="953" s="476" customFormat="1" x14ac:dyDescent="0.3"/>
    <row r="954" s="476" customFormat="1" x14ac:dyDescent="0.3"/>
    <row r="955" s="476" customFormat="1" x14ac:dyDescent="0.3"/>
    <row r="956" s="476" customFormat="1" x14ac:dyDescent="0.3"/>
    <row r="957" s="476" customFormat="1" x14ac:dyDescent="0.3"/>
    <row r="958" s="476" customFormat="1" x14ac:dyDescent="0.3"/>
    <row r="959" s="476" customFormat="1" x14ac:dyDescent="0.3"/>
    <row r="960" s="476" customFormat="1" x14ac:dyDescent="0.3"/>
    <row r="961" s="476" customFormat="1" x14ac:dyDescent="0.3"/>
    <row r="962" s="476" customFormat="1" x14ac:dyDescent="0.3"/>
    <row r="963" s="476" customFormat="1" x14ac:dyDescent="0.3"/>
    <row r="964" s="476" customFormat="1" x14ac:dyDescent="0.3"/>
    <row r="965" s="476" customFormat="1" x14ac:dyDescent="0.3"/>
    <row r="966" s="476" customFormat="1" x14ac:dyDescent="0.3"/>
    <row r="967" s="476" customFormat="1" x14ac:dyDescent="0.3"/>
    <row r="968" s="476" customFormat="1" x14ac:dyDescent="0.3"/>
    <row r="969" s="476" customFormat="1" x14ac:dyDescent="0.3"/>
    <row r="970" s="476" customFormat="1" x14ac:dyDescent="0.3"/>
    <row r="971" s="476" customFormat="1" x14ac:dyDescent="0.3"/>
    <row r="972" s="476" customFormat="1" x14ac:dyDescent="0.3"/>
    <row r="973" s="476" customFormat="1" x14ac:dyDescent="0.3"/>
    <row r="974" s="476" customFormat="1" x14ac:dyDescent="0.3"/>
    <row r="975" s="476" customFormat="1" x14ac:dyDescent="0.3"/>
    <row r="976" s="476" customFormat="1" x14ac:dyDescent="0.3"/>
    <row r="977" s="476" customFormat="1" x14ac:dyDescent="0.3"/>
    <row r="978" s="476" customFormat="1" x14ac:dyDescent="0.3"/>
    <row r="979" s="476" customFormat="1" x14ac:dyDescent="0.3"/>
    <row r="980" s="476" customFormat="1" x14ac:dyDescent="0.3"/>
    <row r="981" s="476" customFormat="1" x14ac:dyDescent="0.3"/>
    <row r="982" s="476" customFormat="1" x14ac:dyDescent="0.3"/>
    <row r="983" s="476" customFormat="1" x14ac:dyDescent="0.3"/>
    <row r="984" s="476" customFormat="1" x14ac:dyDescent="0.3"/>
    <row r="985" s="476" customFormat="1" x14ac:dyDescent="0.3"/>
    <row r="986" s="476" customFormat="1" x14ac:dyDescent="0.3"/>
    <row r="987" s="476" customFormat="1" x14ac:dyDescent="0.3"/>
    <row r="988" s="476" customFormat="1" x14ac:dyDescent="0.3"/>
    <row r="989" s="476" customFormat="1" x14ac:dyDescent="0.3"/>
    <row r="990" s="476" customFormat="1" x14ac:dyDescent="0.3"/>
    <row r="991" s="476" customFormat="1" x14ac:dyDescent="0.3"/>
    <row r="992" s="476" customFormat="1" x14ac:dyDescent="0.3"/>
    <row r="993" s="476" customFormat="1" x14ac:dyDescent="0.3"/>
    <row r="994" s="476" customFormat="1" x14ac:dyDescent="0.3"/>
    <row r="995" s="476" customFormat="1" x14ac:dyDescent="0.3"/>
    <row r="996" s="476" customFormat="1" x14ac:dyDescent="0.3"/>
    <row r="997" s="476" customFormat="1" x14ac:dyDescent="0.3"/>
    <row r="998" s="476" customFormat="1" x14ac:dyDescent="0.3"/>
    <row r="999" s="476" customFormat="1" x14ac:dyDescent="0.3"/>
    <row r="1000" s="476" customFormat="1" x14ac:dyDescent="0.3"/>
    <row r="1001" s="476" customFormat="1" x14ac:dyDescent="0.3"/>
    <row r="1002" s="476" customFormat="1" x14ac:dyDescent="0.3"/>
    <row r="1003" s="476" customFormat="1" x14ac:dyDescent="0.3"/>
    <row r="1004" s="476" customFormat="1" x14ac:dyDescent="0.3"/>
    <row r="1005" s="476" customFormat="1" x14ac:dyDescent="0.3"/>
    <row r="1006" s="476" customFormat="1" x14ac:dyDescent="0.3"/>
    <row r="1007" s="476" customFormat="1" x14ac:dyDescent="0.3"/>
    <row r="1008" s="476" customFormat="1" x14ac:dyDescent="0.3"/>
    <row r="1009" s="476" customFormat="1" x14ac:dyDescent="0.3"/>
    <row r="1010" s="476" customFormat="1" x14ac:dyDescent="0.3"/>
    <row r="1011" s="476" customFormat="1" x14ac:dyDescent="0.3"/>
    <row r="1012" s="476" customFormat="1" x14ac:dyDescent="0.3"/>
    <row r="1013" s="476" customFormat="1" x14ac:dyDescent="0.3"/>
    <row r="1014" s="476" customFormat="1" x14ac:dyDescent="0.3"/>
    <row r="1015" s="476" customFormat="1" x14ac:dyDescent="0.3"/>
    <row r="1016" s="476" customFormat="1" x14ac:dyDescent="0.3"/>
    <row r="1017" s="476" customFormat="1" x14ac:dyDescent="0.3"/>
    <row r="1018" s="476" customFormat="1" x14ac:dyDescent="0.3"/>
    <row r="1019" s="476" customFormat="1" x14ac:dyDescent="0.3"/>
    <row r="1020" s="476" customFormat="1" x14ac:dyDescent="0.3"/>
    <row r="1021" s="476" customFormat="1" x14ac:dyDescent="0.3"/>
    <row r="1022" s="476" customFormat="1" x14ac:dyDescent="0.3"/>
    <row r="1023" s="476" customFormat="1" x14ac:dyDescent="0.3"/>
    <row r="1024" s="476" customFormat="1" x14ac:dyDescent="0.3"/>
    <row r="1025" s="476" customFormat="1" x14ac:dyDescent="0.3"/>
    <row r="1026" s="476" customFormat="1" x14ac:dyDescent="0.3"/>
    <row r="1027" s="476" customFormat="1" x14ac:dyDescent="0.3"/>
    <row r="1028" s="476" customFormat="1" x14ac:dyDescent="0.3"/>
    <row r="1029" s="476" customFormat="1" x14ac:dyDescent="0.3"/>
    <row r="1030" s="476" customFormat="1" x14ac:dyDescent="0.3"/>
    <row r="1031" s="476" customFormat="1" x14ac:dyDescent="0.3"/>
    <row r="1032" s="476" customFormat="1" x14ac:dyDescent="0.3"/>
    <row r="1033" s="476" customFormat="1" x14ac:dyDescent="0.3"/>
    <row r="1034" s="476" customFormat="1" x14ac:dyDescent="0.3"/>
    <row r="1035" s="476" customFormat="1" x14ac:dyDescent="0.3"/>
    <row r="1036" s="476" customFormat="1" x14ac:dyDescent="0.3"/>
    <row r="1037" s="476" customFormat="1" x14ac:dyDescent="0.3"/>
    <row r="1038" s="476" customFormat="1" x14ac:dyDescent="0.3"/>
    <row r="1039" s="476" customFormat="1" x14ac:dyDescent="0.3"/>
    <row r="1040" s="476" customFormat="1" x14ac:dyDescent="0.3"/>
    <row r="1041" s="476" customFormat="1" x14ac:dyDescent="0.3"/>
    <row r="1042" s="476" customFormat="1" x14ac:dyDescent="0.3"/>
    <row r="1043" s="476" customFormat="1" x14ac:dyDescent="0.3"/>
    <row r="1044" s="476" customFormat="1" x14ac:dyDescent="0.3"/>
    <row r="1045" s="476" customFormat="1" x14ac:dyDescent="0.3"/>
    <row r="1046" s="476" customFormat="1" x14ac:dyDescent="0.3"/>
    <row r="1047" s="476" customFormat="1" x14ac:dyDescent="0.3"/>
    <row r="1048" s="476" customFormat="1" x14ac:dyDescent="0.3"/>
    <row r="1049" s="476" customFormat="1" x14ac:dyDescent="0.3"/>
    <row r="1050" s="476" customFormat="1" x14ac:dyDescent="0.3"/>
    <row r="1051" s="476" customFormat="1" x14ac:dyDescent="0.3"/>
    <row r="1052" s="476" customFormat="1" x14ac:dyDescent="0.3"/>
    <row r="1053" s="476" customFormat="1" x14ac:dyDescent="0.3"/>
    <row r="1054" s="476" customFormat="1" x14ac:dyDescent="0.3"/>
    <row r="1055" s="476" customFormat="1" x14ac:dyDescent="0.3"/>
    <row r="1056" s="476" customFormat="1" x14ac:dyDescent="0.3"/>
    <row r="1057" s="476" customFormat="1" x14ac:dyDescent="0.3"/>
    <row r="1058" s="476" customFormat="1" x14ac:dyDescent="0.3"/>
    <row r="1059" s="476" customFormat="1" x14ac:dyDescent="0.3"/>
    <row r="1060" s="476" customFormat="1" x14ac:dyDescent="0.3"/>
    <row r="1061" s="476" customFormat="1" x14ac:dyDescent="0.3"/>
    <row r="1062" s="476" customFormat="1" x14ac:dyDescent="0.3"/>
    <row r="1063" s="476" customFormat="1" x14ac:dyDescent="0.3"/>
    <row r="1064" s="476" customFormat="1" x14ac:dyDescent="0.3"/>
    <row r="1065" s="476" customFormat="1" x14ac:dyDescent="0.3"/>
    <row r="1066" s="476" customFormat="1" x14ac:dyDescent="0.3"/>
    <row r="1067" s="476" customFormat="1" x14ac:dyDescent="0.3"/>
    <row r="1068" s="476" customFormat="1" x14ac:dyDescent="0.3"/>
    <row r="1069" s="476" customFormat="1" x14ac:dyDescent="0.3"/>
    <row r="1070" s="476" customFormat="1" x14ac:dyDescent="0.3"/>
    <row r="1071" s="476" customFormat="1" x14ac:dyDescent="0.3"/>
    <row r="1072" s="476" customFormat="1" x14ac:dyDescent="0.3"/>
    <row r="1073" s="476" customFormat="1" x14ac:dyDescent="0.3"/>
    <row r="1074" s="476" customFormat="1" x14ac:dyDescent="0.3"/>
    <row r="1075" s="476" customFormat="1" x14ac:dyDescent="0.3"/>
    <row r="1076" s="476" customFormat="1" x14ac:dyDescent="0.3"/>
    <row r="1077" s="476" customFormat="1" x14ac:dyDescent="0.3"/>
    <row r="1078" s="476" customFormat="1" x14ac:dyDescent="0.3"/>
    <row r="1079" s="476" customFormat="1" x14ac:dyDescent="0.3"/>
    <row r="1080" s="476" customFormat="1" x14ac:dyDescent="0.3"/>
    <row r="1081" s="476" customFormat="1" x14ac:dyDescent="0.3"/>
    <row r="1082" s="476" customFormat="1" x14ac:dyDescent="0.3"/>
    <row r="1083" s="476" customFormat="1" x14ac:dyDescent="0.3"/>
    <row r="1084" s="476" customFormat="1" x14ac:dyDescent="0.3"/>
    <row r="1085" s="476" customFormat="1" x14ac:dyDescent="0.3"/>
    <row r="1086" s="476" customFormat="1" x14ac:dyDescent="0.3"/>
    <row r="1087" s="476" customFormat="1" x14ac:dyDescent="0.3"/>
    <row r="1088" s="476" customFormat="1" x14ac:dyDescent="0.3"/>
    <row r="1089" s="476" customFormat="1" x14ac:dyDescent="0.3"/>
    <row r="1090" s="476" customFormat="1" x14ac:dyDescent="0.3"/>
    <row r="1091" s="476" customFormat="1" x14ac:dyDescent="0.3"/>
    <row r="1092" s="476" customFormat="1" x14ac:dyDescent="0.3"/>
    <row r="1093" s="476" customFormat="1" x14ac:dyDescent="0.3"/>
    <row r="1094" s="476" customFormat="1" x14ac:dyDescent="0.3"/>
    <row r="1095" s="476" customFormat="1" x14ac:dyDescent="0.3"/>
    <row r="1096" s="476" customFormat="1" x14ac:dyDescent="0.3"/>
    <row r="1097" s="476" customFormat="1" x14ac:dyDescent="0.3"/>
    <row r="1098" s="476" customFormat="1" x14ac:dyDescent="0.3"/>
    <row r="1099" s="476" customFormat="1" x14ac:dyDescent="0.3"/>
    <row r="1100" s="476" customFormat="1" x14ac:dyDescent="0.3"/>
    <row r="1101" s="476" customFormat="1" x14ac:dyDescent="0.3"/>
    <row r="1102" s="476" customFormat="1" x14ac:dyDescent="0.3"/>
    <row r="1103" s="476" customFormat="1" x14ac:dyDescent="0.3"/>
    <row r="1104" s="476" customFormat="1" x14ac:dyDescent="0.3"/>
    <row r="1105" s="476" customFormat="1" x14ac:dyDescent="0.3"/>
    <row r="1106" s="476" customFormat="1" x14ac:dyDescent="0.3"/>
    <row r="1107" s="476" customFormat="1" x14ac:dyDescent="0.3"/>
    <row r="1108" s="476" customFormat="1" x14ac:dyDescent="0.3"/>
    <row r="1109" s="476" customFormat="1" x14ac:dyDescent="0.3"/>
    <row r="1110" s="476" customFormat="1" x14ac:dyDescent="0.3"/>
    <row r="1111" s="476" customFormat="1" x14ac:dyDescent="0.3"/>
    <row r="1112" s="476" customFormat="1" x14ac:dyDescent="0.3"/>
    <row r="1113" s="476" customFormat="1" x14ac:dyDescent="0.3"/>
    <row r="1114" s="476" customFormat="1" x14ac:dyDescent="0.3"/>
    <row r="1115" s="476" customFormat="1" x14ac:dyDescent="0.3"/>
    <row r="1116" s="476" customFormat="1" x14ac:dyDescent="0.3"/>
    <row r="1117" s="476" customFormat="1" x14ac:dyDescent="0.3"/>
    <row r="1118" s="476" customFormat="1" x14ac:dyDescent="0.3"/>
    <row r="1119" s="476" customFormat="1" x14ac:dyDescent="0.3"/>
    <row r="1120" s="476" customFormat="1" x14ac:dyDescent="0.3"/>
    <row r="1121" s="476" customFormat="1" x14ac:dyDescent="0.3"/>
    <row r="1122" s="476" customFormat="1" x14ac:dyDescent="0.3"/>
    <row r="1123" s="476" customFormat="1" x14ac:dyDescent="0.3"/>
    <row r="1124" s="476" customFormat="1" x14ac:dyDescent="0.3"/>
    <row r="1125" s="476" customFormat="1" x14ac:dyDescent="0.3"/>
    <row r="1126" s="476" customFormat="1" x14ac:dyDescent="0.3"/>
    <row r="1127" s="476" customFormat="1" x14ac:dyDescent="0.3"/>
    <row r="1128" s="476" customFormat="1" x14ac:dyDescent="0.3"/>
    <row r="1129" s="476" customFormat="1" x14ac:dyDescent="0.3"/>
    <row r="1130" s="476" customFormat="1" x14ac:dyDescent="0.3"/>
    <row r="1131" s="476" customFormat="1" x14ac:dyDescent="0.3"/>
    <row r="1132" s="476" customFormat="1" x14ac:dyDescent="0.3"/>
    <row r="1133" s="476" customFormat="1" x14ac:dyDescent="0.3"/>
    <row r="1134" s="476" customFormat="1" x14ac:dyDescent="0.3"/>
    <row r="1135" s="476" customFormat="1" x14ac:dyDescent="0.3"/>
    <row r="1136" s="476" customFormat="1" x14ac:dyDescent="0.3"/>
    <row r="1137" s="476" customFormat="1" x14ac:dyDescent="0.3"/>
    <row r="1138" s="476" customFormat="1" x14ac:dyDescent="0.3"/>
    <row r="1139" s="476" customFormat="1" x14ac:dyDescent="0.3"/>
    <row r="1140" s="476" customFormat="1" x14ac:dyDescent="0.3"/>
    <row r="1141" s="476" customFormat="1" x14ac:dyDescent="0.3"/>
    <row r="1142" s="476" customFormat="1" x14ac:dyDescent="0.3"/>
    <row r="1143" s="476" customFormat="1" x14ac:dyDescent="0.3"/>
    <row r="1144" s="476" customFormat="1" x14ac:dyDescent="0.3"/>
    <row r="1145" s="476" customFormat="1" x14ac:dyDescent="0.3"/>
    <row r="1146" s="476" customFormat="1" x14ac:dyDescent="0.3"/>
    <row r="1147" s="476" customFormat="1" x14ac:dyDescent="0.3"/>
    <row r="1148" s="476" customFormat="1" x14ac:dyDescent="0.3"/>
    <row r="1149" s="476" customFormat="1" x14ac:dyDescent="0.3"/>
    <row r="1150" s="476" customFormat="1" x14ac:dyDescent="0.3"/>
    <row r="1151" s="476" customFormat="1" x14ac:dyDescent="0.3"/>
    <row r="1152" s="476" customFormat="1" x14ac:dyDescent="0.3"/>
    <row r="1153" s="476" customFormat="1" x14ac:dyDescent="0.3"/>
    <row r="1154" s="476" customFormat="1" x14ac:dyDescent="0.3"/>
    <row r="1155" s="476" customFormat="1" x14ac:dyDescent="0.3"/>
    <row r="1156" s="476" customFormat="1" x14ac:dyDescent="0.3"/>
    <row r="1157" s="476" customFormat="1" x14ac:dyDescent="0.3"/>
    <row r="1158" s="476" customFormat="1" x14ac:dyDescent="0.3"/>
    <row r="1159" s="476" customFormat="1" x14ac:dyDescent="0.3"/>
    <row r="1160" s="476" customFormat="1" x14ac:dyDescent="0.3"/>
    <row r="1161" s="476" customFormat="1" x14ac:dyDescent="0.3"/>
    <row r="1162" s="476" customFormat="1" x14ac:dyDescent="0.3"/>
    <row r="1163" s="476" customFormat="1" x14ac:dyDescent="0.3"/>
    <row r="1164" s="476" customFormat="1" x14ac:dyDescent="0.3"/>
    <row r="1165" s="476" customFormat="1" x14ac:dyDescent="0.3"/>
    <row r="1166" s="476" customFormat="1" x14ac:dyDescent="0.3"/>
    <row r="1167" s="476" customFormat="1" x14ac:dyDescent="0.3"/>
    <row r="1168" s="476" customFormat="1" x14ac:dyDescent="0.3"/>
    <row r="1169" s="476" customFormat="1" x14ac:dyDescent="0.3"/>
    <row r="1170" s="476" customFormat="1" x14ac:dyDescent="0.3"/>
    <row r="1171" s="476" customFormat="1" x14ac:dyDescent="0.3"/>
    <row r="1172" s="476" customFormat="1" x14ac:dyDescent="0.3"/>
    <row r="1173" s="476" customFormat="1" x14ac:dyDescent="0.3"/>
    <row r="1174" s="476" customFormat="1" x14ac:dyDescent="0.3"/>
    <row r="1175" s="476" customFormat="1" x14ac:dyDescent="0.3"/>
    <row r="1176" s="476" customFormat="1" x14ac:dyDescent="0.3"/>
    <row r="1177" s="476" customFormat="1" x14ac:dyDescent="0.3"/>
    <row r="1178" s="476" customFormat="1" x14ac:dyDescent="0.3"/>
    <row r="1179" s="476" customFormat="1" x14ac:dyDescent="0.3"/>
    <row r="1180" s="476" customFormat="1" x14ac:dyDescent="0.3"/>
    <row r="1181" s="476" customFormat="1" x14ac:dyDescent="0.3"/>
    <row r="1182" s="476" customFormat="1" x14ac:dyDescent="0.3"/>
    <row r="1183" s="476" customFormat="1" x14ac:dyDescent="0.3"/>
    <row r="1184" s="476" customFormat="1" x14ac:dyDescent="0.3"/>
    <row r="1185" s="476" customFormat="1" x14ac:dyDescent="0.3"/>
    <row r="1186" s="476" customFormat="1" x14ac:dyDescent="0.3"/>
    <row r="1187" s="476" customFormat="1" x14ac:dyDescent="0.3"/>
    <row r="1188" s="476" customFormat="1" x14ac:dyDescent="0.3"/>
    <row r="1189" s="476" customFormat="1" x14ac:dyDescent="0.3"/>
    <row r="1190" s="476" customFormat="1" x14ac:dyDescent="0.3"/>
    <row r="1191" s="476" customFormat="1" x14ac:dyDescent="0.3"/>
    <row r="1192" s="476" customFormat="1" x14ac:dyDescent="0.3"/>
    <row r="1193" s="476" customFormat="1" x14ac:dyDescent="0.3"/>
    <row r="1194" s="476" customFormat="1" x14ac:dyDescent="0.3"/>
    <row r="1195" s="476" customFormat="1" x14ac:dyDescent="0.3"/>
    <row r="1196" s="476" customFormat="1" x14ac:dyDescent="0.3"/>
    <row r="1197" s="476" customFormat="1" x14ac:dyDescent="0.3"/>
    <row r="1198" s="476" customFormat="1" x14ac:dyDescent="0.3"/>
    <row r="1199" s="476" customFormat="1" x14ac:dyDescent="0.3"/>
    <row r="1200" s="476" customFormat="1" x14ac:dyDescent="0.3"/>
    <row r="1201" s="476" customFormat="1" x14ac:dyDescent="0.3"/>
    <row r="1202" s="476" customFormat="1" x14ac:dyDescent="0.3"/>
    <row r="1203" s="476" customFormat="1" x14ac:dyDescent="0.3"/>
    <row r="1204" s="476" customFormat="1" x14ac:dyDescent="0.3"/>
    <row r="1205" s="476" customFormat="1" x14ac:dyDescent="0.3"/>
    <row r="1206" s="476" customFormat="1" x14ac:dyDescent="0.3"/>
    <row r="1207" s="476" customFormat="1" x14ac:dyDescent="0.3"/>
    <row r="1208" s="476" customFormat="1" x14ac:dyDescent="0.3"/>
    <row r="1209" s="476" customFormat="1" x14ac:dyDescent="0.3"/>
    <row r="1210" s="476" customFormat="1" x14ac:dyDescent="0.3"/>
    <row r="1211" s="476" customFormat="1" x14ac:dyDescent="0.3"/>
    <row r="1212" s="476" customFormat="1" x14ac:dyDescent="0.3"/>
    <row r="1213" s="476" customFormat="1" x14ac:dyDescent="0.3"/>
    <row r="1214" s="476" customFormat="1" x14ac:dyDescent="0.3"/>
    <row r="1215" s="476" customFormat="1" x14ac:dyDescent="0.3"/>
    <row r="1216" s="476" customFormat="1" x14ac:dyDescent="0.3"/>
    <row r="1217" s="476" customFormat="1" x14ac:dyDescent="0.3"/>
    <row r="1218" s="476" customFormat="1" x14ac:dyDescent="0.3"/>
    <row r="1219" s="476" customFormat="1" x14ac:dyDescent="0.3"/>
    <row r="1220" s="476" customFormat="1" x14ac:dyDescent="0.3"/>
    <row r="1221" s="476" customFormat="1" x14ac:dyDescent="0.3"/>
    <row r="1222" s="476" customFormat="1" x14ac:dyDescent="0.3"/>
    <row r="1223" s="476" customFormat="1" x14ac:dyDescent="0.3"/>
    <row r="1224" s="476" customFormat="1" x14ac:dyDescent="0.3"/>
    <row r="1225" s="476" customFormat="1" x14ac:dyDescent="0.3"/>
    <row r="1226" s="476" customFormat="1" x14ac:dyDescent="0.3"/>
    <row r="1227" s="476" customFormat="1" x14ac:dyDescent="0.3"/>
    <row r="1228" s="476" customFormat="1" x14ac:dyDescent="0.3"/>
    <row r="1229" s="476" customFormat="1" x14ac:dyDescent="0.3"/>
    <row r="1230" s="476" customFormat="1" x14ac:dyDescent="0.3"/>
    <row r="1231" s="476" customFormat="1" x14ac:dyDescent="0.3"/>
    <row r="1232" s="476" customFormat="1" x14ac:dyDescent="0.3"/>
    <row r="1233" s="476" customFormat="1" x14ac:dyDescent="0.3"/>
    <row r="1234" s="476" customFormat="1" x14ac:dyDescent="0.3"/>
    <row r="1235" s="476" customFormat="1" x14ac:dyDescent="0.3"/>
    <row r="1236" s="476" customFormat="1" x14ac:dyDescent="0.3"/>
    <row r="1237" s="476" customFormat="1" x14ac:dyDescent="0.3"/>
    <row r="1238" s="476" customFormat="1" x14ac:dyDescent="0.3"/>
    <row r="1239" s="476" customFormat="1" x14ac:dyDescent="0.3"/>
    <row r="1240" s="476" customFormat="1" x14ac:dyDescent="0.3"/>
    <row r="1241" s="476" customFormat="1" x14ac:dyDescent="0.3"/>
    <row r="1242" s="476" customFormat="1" x14ac:dyDescent="0.3"/>
    <row r="1243" s="476" customFormat="1" x14ac:dyDescent="0.3"/>
    <row r="1244" s="476" customFormat="1" x14ac:dyDescent="0.3"/>
    <row r="1245" s="476" customFormat="1" x14ac:dyDescent="0.3"/>
    <row r="1246" s="476" customFormat="1" x14ac:dyDescent="0.3"/>
    <row r="1247" s="476" customFormat="1" x14ac:dyDescent="0.3"/>
    <row r="1248" s="476" customFormat="1" x14ac:dyDescent="0.3"/>
    <row r="1249" s="476" customFormat="1" x14ac:dyDescent="0.3"/>
    <row r="1250" s="476" customFormat="1" x14ac:dyDescent="0.3"/>
    <row r="1251" s="476" customFormat="1" x14ac:dyDescent="0.3"/>
    <row r="1252" s="476" customFormat="1" x14ac:dyDescent="0.3"/>
    <row r="1253" s="476" customFormat="1" x14ac:dyDescent="0.3"/>
    <row r="1254" s="476" customFormat="1" x14ac:dyDescent="0.3"/>
    <row r="1255" s="476" customFormat="1" x14ac:dyDescent="0.3"/>
    <row r="1256" s="476" customFormat="1" x14ac:dyDescent="0.3"/>
    <row r="1257" s="476" customFormat="1" x14ac:dyDescent="0.3"/>
    <row r="1258" s="476" customFormat="1" x14ac:dyDescent="0.3"/>
    <row r="1259" s="476" customFormat="1" x14ac:dyDescent="0.3"/>
    <row r="1260" s="476" customFormat="1" x14ac:dyDescent="0.3"/>
    <row r="1261" s="476" customFormat="1" x14ac:dyDescent="0.3"/>
    <row r="1262" s="476" customFormat="1" x14ac:dyDescent="0.3"/>
    <row r="1263" s="476" customFormat="1" x14ac:dyDescent="0.3"/>
    <row r="1264" s="476" customFormat="1" x14ac:dyDescent="0.3"/>
    <row r="1265" s="476" customFormat="1" x14ac:dyDescent="0.3"/>
    <row r="1266" s="476" customFormat="1" x14ac:dyDescent="0.3"/>
    <row r="1267" s="476" customFormat="1" x14ac:dyDescent="0.3"/>
    <row r="1268" s="476" customFormat="1" x14ac:dyDescent="0.3"/>
    <row r="1269" s="476" customFormat="1" x14ac:dyDescent="0.3"/>
    <row r="1270" s="476" customFormat="1" x14ac:dyDescent="0.3"/>
    <row r="1271" s="476" customFormat="1" x14ac:dyDescent="0.3"/>
    <row r="1272" s="476" customFormat="1" x14ac:dyDescent="0.3"/>
    <row r="1273" s="476" customFormat="1" x14ac:dyDescent="0.3"/>
    <row r="1274" s="476" customFormat="1" x14ac:dyDescent="0.3"/>
    <row r="1275" s="476" customFormat="1" x14ac:dyDescent="0.3"/>
    <row r="1276" s="476" customFormat="1" x14ac:dyDescent="0.3"/>
    <row r="1277" s="476" customFormat="1" x14ac:dyDescent="0.3"/>
    <row r="1278" s="476" customFormat="1" x14ac:dyDescent="0.3"/>
    <row r="1279" s="476" customFormat="1" x14ac:dyDescent="0.3"/>
    <row r="1280" s="476" customFormat="1" x14ac:dyDescent="0.3"/>
    <row r="1281" s="476" customFormat="1" x14ac:dyDescent="0.3"/>
    <row r="1282" s="476" customFormat="1" x14ac:dyDescent="0.3"/>
    <row r="1283" s="476" customFormat="1" x14ac:dyDescent="0.3"/>
    <row r="1284" s="476" customFormat="1" x14ac:dyDescent="0.3"/>
    <row r="1285" s="476" customFormat="1" x14ac:dyDescent="0.3"/>
    <row r="1286" s="476" customFormat="1" x14ac:dyDescent="0.3"/>
    <row r="1287" s="476" customFormat="1" x14ac:dyDescent="0.3"/>
    <row r="1288" s="476" customFormat="1" x14ac:dyDescent="0.3"/>
    <row r="1289" s="476" customFormat="1" x14ac:dyDescent="0.3"/>
    <row r="1290" s="476" customFormat="1" x14ac:dyDescent="0.3"/>
    <row r="1291" s="476" customFormat="1" x14ac:dyDescent="0.3"/>
    <row r="1292" s="476" customFormat="1" x14ac:dyDescent="0.3"/>
    <row r="1293" s="476" customFormat="1" x14ac:dyDescent="0.3"/>
    <row r="1294" s="476" customFormat="1" x14ac:dyDescent="0.3"/>
    <row r="1295" s="476" customFormat="1" x14ac:dyDescent="0.3"/>
    <row r="1296" s="476" customFormat="1" x14ac:dyDescent="0.3"/>
    <row r="1297" s="476" customFormat="1" x14ac:dyDescent="0.3"/>
    <row r="1298" s="476" customFormat="1" x14ac:dyDescent="0.3"/>
    <row r="1299" s="476" customFormat="1" x14ac:dyDescent="0.3"/>
    <row r="1300" s="476" customFormat="1" x14ac:dyDescent="0.3"/>
    <row r="1301" s="476" customFormat="1" x14ac:dyDescent="0.3"/>
    <row r="1302" s="476" customFormat="1" x14ac:dyDescent="0.3"/>
    <row r="1303" s="476" customFormat="1" x14ac:dyDescent="0.3"/>
    <row r="1304" s="476" customFormat="1" x14ac:dyDescent="0.3"/>
    <row r="1305" s="476" customFormat="1" x14ac:dyDescent="0.3"/>
    <row r="1306" s="476" customFormat="1" x14ac:dyDescent="0.3"/>
    <row r="1307" s="476" customFormat="1" x14ac:dyDescent="0.3"/>
    <row r="1308" s="476" customFormat="1" x14ac:dyDescent="0.3"/>
    <row r="1309" s="476" customFormat="1" x14ac:dyDescent="0.3"/>
    <row r="1310" s="476" customFormat="1" x14ac:dyDescent="0.3"/>
    <row r="1311" s="476" customFormat="1" x14ac:dyDescent="0.3"/>
    <row r="1312" s="476" customFormat="1" x14ac:dyDescent="0.3"/>
    <row r="1313" s="476" customFormat="1" x14ac:dyDescent="0.3"/>
    <row r="1314" s="476" customFormat="1" x14ac:dyDescent="0.3"/>
    <row r="1315" s="476" customFormat="1" x14ac:dyDescent="0.3"/>
    <row r="1316" s="476" customFormat="1" x14ac:dyDescent="0.3"/>
    <row r="1317" s="476" customFormat="1" x14ac:dyDescent="0.3"/>
    <row r="1318" s="476" customFormat="1" x14ac:dyDescent="0.3"/>
    <row r="1319" s="476" customFormat="1" x14ac:dyDescent="0.3"/>
    <row r="1320" s="476" customFormat="1" x14ac:dyDescent="0.3"/>
    <row r="1321" s="476" customFormat="1" x14ac:dyDescent="0.3"/>
    <row r="1322" s="476" customFormat="1" x14ac:dyDescent="0.3"/>
    <row r="1323" s="476" customFormat="1" x14ac:dyDescent="0.3"/>
    <row r="1324" s="476" customFormat="1" x14ac:dyDescent="0.3"/>
    <row r="1325" s="476" customFormat="1" x14ac:dyDescent="0.3"/>
    <row r="1326" s="476" customFormat="1" x14ac:dyDescent="0.3"/>
    <row r="1327" s="476" customFormat="1" x14ac:dyDescent="0.3"/>
    <row r="1328" s="476" customFormat="1" x14ac:dyDescent="0.3"/>
    <row r="1329" s="476" customFormat="1" x14ac:dyDescent="0.3"/>
    <row r="1330" s="476" customFormat="1" x14ac:dyDescent="0.3"/>
    <row r="1331" s="476" customFormat="1" x14ac:dyDescent="0.3"/>
    <row r="1332" s="476" customFormat="1" x14ac:dyDescent="0.3"/>
    <row r="1333" s="476" customFormat="1" x14ac:dyDescent="0.3"/>
    <row r="1334" s="476" customFormat="1" x14ac:dyDescent="0.3"/>
    <row r="1335" s="476" customFormat="1" x14ac:dyDescent="0.3"/>
    <row r="1336" s="476" customFormat="1" x14ac:dyDescent="0.3"/>
    <row r="1337" s="476" customFormat="1" x14ac:dyDescent="0.3"/>
    <row r="1338" s="476" customFormat="1" x14ac:dyDescent="0.3"/>
    <row r="1339" s="476" customFormat="1" x14ac:dyDescent="0.3"/>
    <row r="1340" s="476" customFormat="1" x14ac:dyDescent="0.3"/>
    <row r="1341" s="476" customFormat="1" x14ac:dyDescent="0.3"/>
    <row r="1342" s="476" customFormat="1" x14ac:dyDescent="0.3"/>
    <row r="1343" s="476" customFormat="1" x14ac:dyDescent="0.3"/>
    <row r="1344" s="476" customFormat="1" x14ac:dyDescent="0.3"/>
    <row r="1345" s="476" customFormat="1" x14ac:dyDescent="0.3"/>
    <row r="1346" s="476" customFormat="1" x14ac:dyDescent="0.3"/>
    <row r="1347" s="476" customFormat="1" x14ac:dyDescent="0.3"/>
    <row r="1348" s="476" customFormat="1" x14ac:dyDescent="0.3"/>
    <row r="1349" s="476" customFormat="1" x14ac:dyDescent="0.3"/>
    <row r="1350" s="476" customFormat="1" x14ac:dyDescent="0.3"/>
    <row r="1351" s="476" customFormat="1" x14ac:dyDescent="0.3"/>
    <row r="1352" s="476" customFormat="1" x14ac:dyDescent="0.3"/>
    <row r="1353" s="476" customFormat="1" x14ac:dyDescent="0.3"/>
    <row r="1354" s="476" customFormat="1" x14ac:dyDescent="0.3"/>
    <row r="1355" s="476" customFormat="1" x14ac:dyDescent="0.3"/>
    <row r="1356" s="476" customFormat="1" x14ac:dyDescent="0.3"/>
    <row r="1357" s="476" customFormat="1" x14ac:dyDescent="0.3"/>
    <row r="1358" s="476" customFormat="1" x14ac:dyDescent="0.3"/>
    <row r="1359" s="476" customFormat="1" x14ac:dyDescent="0.3"/>
    <row r="1360" s="476" customFormat="1" x14ac:dyDescent="0.3"/>
    <row r="1361" s="476" customFormat="1" x14ac:dyDescent="0.3"/>
    <row r="1362" s="476" customFormat="1" x14ac:dyDescent="0.3"/>
    <row r="1363" s="476" customFormat="1" x14ac:dyDescent="0.3"/>
    <row r="1364" s="476" customFormat="1" x14ac:dyDescent="0.3"/>
    <row r="1365" s="476" customFormat="1" x14ac:dyDescent="0.3"/>
    <row r="1366" s="476" customFormat="1" x14ac:dyDescent="0.3"/>
    <row r="1367" s="476" customFormat="1" x14ac:dyDescent="0.3"/>
    <row r="1368" s="476" customFormat="1" x14ac:dyDescent="0.3"/>
    <row r="1369" s="476" customFormat="1" x14ac:dyDescent="0.3"/>
    <row r="1370" s="476" customFormat="1" x14ac:dyDescent="0.3"/>
    <row r="1371" s="476" customFormat="1" x14ac:dyDescent="0.3"/>
    <row r="1372" s="476" customFormat="1" x14ac:dyDescent="0.3"/>
    <row r="1373" s="476" customFormat="1" x14ac:dyDescent="0.3"/>
    <row r="1374" s="476" customFormat="1" x14ac:dyDescent="0.3"/>
    <row r="1375" s="476" customFormat="1" x14ac:dyDescent="0.3"/>
    <row r="1376" s="476" customFormat="1" x14ac:dyDescent="0.3"/>
    <row r="1377" s="476" customFormat="1" x14ac:dyDescent="0.3"/>
    <row r="1378" s="476" customFormat="1" x14ac:dyDescent="0.3"/>
    <row r="1379" s="476" customFormat="1" x14ac:dyDescent="0.3"/>
    <row r="1380" s="476" customFormat="1" x14ac:dyDescent="0.3"/>
    <row r="1381" s="476" customFormat="1" x14ac:dyDescent="0.3"/>
    <row r="1382" s="476" customFormat="1" x14ac:dyDescent="0.3"/>
    <row r="1383" s="476" customFormat="1" x14ac:dyDescent="0.3"/>
    <row r="1384" s="476" customFormat="1" x14ac:dyDescent="0.3"/>
    <row r="1385" s="476" customFormat="1" x14ac:dyDescent="0.3"/>
    <row r="1386" s="476" customFormat="1" x14ac:dyDescent="0.3"/>
    <row r="1387" s="476" customFormat="1" x14ac:dyDescent="0.3"/>
    <row r="1388" s="476" customFormat="1" x14ac:dyDescent="0.3"/>
    <row r="1389" s="476" customFormat="1" x14ac:dyDescent="0.3"/>
    <row r="1390" s="476" customFormat="1" x14ac:dyDescent="0.3"/>
    <row r="1391" s="476" customFormat="1" x14ac:dyDescent="0.3"/>
    <row r="1392" s="476" customFormat="1" x14ac:dyDescent="0.3"/>
    <row r="1393" s="476" customFormat="1" x14ac:dyDescent="0.3"/>
    <row r="1394" s="476" customFormat="1" x14ac:dyDescent="0.3"/>
    <row r="1395" s="476" customFormat="1" x14ac:dyDescent="0.3"/>
    <row r="1396" s="476" customFormat="1" x14ac:dyDescent="0.3"/>
    <row r="1397" s="476" customFormat="1" x14ac:dyDescent="0.3"/>
    <row r="1398" s="476" customFormat="1" x14ac:dyDescent="0.3"/>
    <row r="1399" s="476" customFormat="1" x14ac:dyDescent="0.3"/>
    <row r="1400" s="476" customFormat="1" x14ac:dyDescent="0.3"/>
    <row r="1401" s="476" customFormat="1" x14ac:dyDescent="0.3"/>
    <row r="1402" s="476" customFormat="1" x14ac:dyDescent="0.3"/>
    <row r="1403" s="476" customFormat="1" x14ac:dyDescent="0.3"/>
    <row r="1404" s="476" customFormat="1" x14ac:dyDescent="0.3"/>
    <row r="1405" s="476" customFormat="1" x14ac:dyDescent="0.3"/>
    <row r="1406" s="476" customFormat="1" x14ac:dyDescent="0.3"/>
    <row r="1407" s="476" customFormat="1" x14ac:dyDescent="0.3"/>
    <row r="1408" s="476" customFormat="1" x14ac:dyDescent="0.3"/>
    <row r="1409" s="476" customFormat="1" x14ac:dyDescent="0.3"/>
    <row r="1410" s="476" customFormat="1" x14ac:dyDescent="0.3"/>
    <row r="1411" s="476" customFormat="1" x14ac:dyDescent="0.3"/>
    <row r="1412" s="476" customFormat="1" x14ac:dyDescent="0.3"/>
    <row r="1413" s="476" customFormat="1" x14ac:dyDescent="0.3"/>
    <row r="1414" s="476" customFormat="1" x14ac:dyDescent="0.3"/>
    <row r="1415" s="476" customFormat="1" x14ac:dyDescent="0.3"/>
    <row r="1416" s="476" customFormat="1" x14ac:dyDescent="0.3"/>
    <row r="1417" s="476" customFormat="1" x14ac:dyDescent="0.3"/>
    <row r="1418" s="476" customFormat="1" x14ac:dyDescent="0.3"/>
    <row r="1419" s="476" customFormat="1" x14ac:dyDescent="0.3"/>
    <row r="1420" s="476" customFormat="1" x14ac:dyDescent="0.3"/>
    <row r="1421" s="476" customFormat="1" x14ac:dyDescent="0.3"/>
    <row r="1422" s="476" customFormat="1" x14ac:dyDescent="0.3"/>
    <row r="1423" s="476" customFormat="1" x14ac:dyDescent="0.3"/>
    <row r="1424" s="476" customFormat="1" x14ac:dyDescent="0.3"/>
    <row r="1425" s="476" customFormat="1" x14ac:dyDescent="0.3"/>
    <row r="1426" s="476" customFormat="1" x14ac:dyDescent="0.3"/>
    <row r="1427" s="476" customFormat="1" x14ac:dyDescent="0.3"/>
    <row r="1428" s="476" customFormat="1" x14ac:dyDescent="0.3"/>
    <row r="1429" s="476" customFormat="1" x14ac:dyDescent="0.3"/>
    <row r="1430" s="476" customFormat="1" x14ac:dyDescent="0.3"/>
    <row r="1431" s="476" customFormat="1" x14ac:dyDescent="0.3"/>
    <row r="1432" s="476" customFormat="1" x14ac:dyDescent="0.3"/>
    <row r="1433" s="476" customFormat="1" x14ac:dyDescent="0.3"/>
    <row r="1434" s="476" customFormat="1" x14ac:dyDescent="0.3"/>
    <row r="1435" s="476" customFormat="1" x14ac:dyDescent="0.3"/>
    <row r="1436" s="476" customFormat="1" x14ac:dyDescent="0.3"/>
    <row r="1437" s="476" customFormat="1" x14ac:dyDescent="0.3"/>
    <row r="1438" s="476" customFormat="1" x14ac:dyDescent="0.3"/>
    <row r="1439" s="476" customFormat="1" x14ac:dyDescent="0.3"/>
    <row r="1440" s="476" customFormat="1" x14ac:dyDescent="0.3"/>
    <row r="1441" s="476" customFormat="1" x14ac:dyDescent="0.3"/>
    <row r="1442" s="476" customFormat="1" x14ac:dyDescent="0.3"/>
    <row r="1443" s="476" customFormat="1" x14ac:dyDescent="0.3"/>
    <row r="1444" s="476" customFormat="1" x14ac:dyDescent="0.3"/>
    <row r="1445" s="476" customFormat="1" x14ac:dyDescent="0.3"/>
    <row r="1446" s="476" customFormat="1" x14ac:dyDescent="0.3"/>
    <row r="1447" s="476" customFormat="1" x14ac:dyDescent="0.3"/>
    <row r="1448" s="476" customFormat="1" x14ac:dyDescent="0.3"/>
    <row r="1449" s="476" customFormat="1" x14ac:dyDescent="0.3"/>
    <row r="1450" s="476" customFormat="1" x14ac:dyDescent="0.3"/>
    <row r="1451" s="476" customFormat="1" x14ac:dyDescent="0.3"/>
    <row r="1452" s="476" customFormat="1" x14ac:dyDescent="0.3"/>
    <row r="1453" s="476" customFormat="1" x14ac:dyDescent="0.3"/>
    <row r="1454" s="476" customFormat="1" x14ac:dyDescent="0.3"/>
    <row r="1455" s="476" customFormat="1" x14ac:dyDescent="0.3"/>
    <row r="1456" s="476" customFormat="1" x14ac:dyDescent="0.3"/>
    <row r="1457" s="476" customFormat="1" x14ac:dyDescent="0.3"/>
    <row r="1458" s="476" customFormat="1" x14ac:dyDescent="0.3"/>
    <row r="1459" s="476" customFormat="1" x14ac:dyDescent="0.3"/>
    <row r="1460" s="476" customFormat="1" x14ac:dyDescent="0.3"/>
    <row r="1461" s="476" customFormat="1" x14ac:dyDescent="0.3"/>
    <row r="1462" s="476" customFormat="1" x14ac:dyDescent="0.3"/>
    <row r="1463" s="476" customFormat="1" x14ac:dyDescent="0.3"/>
    <row r="1464" s="476" customFormat="1" x14ac:dyDescent="0.3"/>
    <row r="1465" s="476" customFormat="1" x14ac:dyDescent="0.3"/>
    <row r="1466" s="476" customFormat="1" x14ac:dyDescent="0.3"/>
    <row r="1467" s="476" customFormat="1" x14ac:dyDescent="0.3"/>
    <row r="1468" s="476" customFormat="1" x14ac:dyDescent="0.3"/>
    <row r="1469" s="476" customFormat="1" x14ac:dyDescent="0.3"/>
    <row r="1470" s="476" customFormat="1" x14ac:dyDescent="0.3"/>
    <row r="1471" s="476" customFormat="1" x14ac:dyDescent="0.3"/>
    <row r="1472" s="476" customFormat="1" x14ac:dyDescent="0.3"/>
    <row r="1473" s="476" customFormat="1" x14ac:dyDescent="0.3"/>
    <row r="1474" s="476" customFormat="1" x14ac:dyDescent="0.3"/>
    <row r="1475" s="476" customFormat="1" x14ac:dyDescent="0.3"/>
    <row r="1476" s="476" customFormat="1" x14ac:dyDescent="0.3"/>
    <row r="1477" s="476" customFormat="1" x14ac:dyDescent="0.3"/>
    <row r="1478" s="476" customFormat="1" x14ac:dyDescent="0.3"/>
    <row r="1479" s="476" customFormat="1" x14ac:dyDescent="0.3"/>
    <row r="1480" s="476" customFormat="1" x14ac:dyDescent="0.3"/>
    <row r="1481" s="476" customFormat="1" x14ac:dyDescent="0.3"/>
    <row r="1482" s="476" customFormat="1" x14ac:dyDescent="0.3"/>
    <row r="1483" s="476" customFormat="1" x14ac:dyDescent="0.3"/>
    <row r="1484" s="476" customFormat="1" x14ac:dyDescent="0.3"/>
    <row r="1485" s="476" customFormat="1" x14ac:dyDescent="0.3"/>
    <row r="1486" s="476" customFormat="1" x14ac:dyDescent="0.3"/>
    <row r="1487" s="476" customFormat="1" x14ac:dyDescent="0.3"/>
    <row r="1488" s="476" customFormat="1" x14ac:dyDescent="0.3"/>
    <row r="1489" s="476" customFormat="1" x14ac:dyDescent="0.3"/>
    <row r="1490" s="476" customFormat="1" x14ac:dyDescent="0.3"/>
    <row r="1491" s="476" customFormat="1" x14ac:dyDescent="0.3"/>
    <row r="1492" s="476" customFormat="1" x14ac:dyDescent="0.3"/>
    <row r="1493" s="476" customFormat="1" x14ac:dyDescent="0.3"/>
    <row r="1494" s="476" customFormat="1" x14ac:dyDescent="0.3"/>
    <row r="1495" s="476" customFormat="1" x14ac:dyDescent="0.3"/>
    <row r="1496" s="476" customFormat="1" x14ac:dyDescent="0.3"/>
    <row r="1497" s="476" customFormat="1" x14ac:dyDescent="0.3"/>
    <row r="1498" s="476" customFormat="1" x14ac:dyDescent="0.3"/>
    <row r="1499" s="476" customFormat="1" x14ac:dyDescent="0.3"/>
    <row r="1500" s="476" customFormat="1" x14ac:dyDescent="0.3"/>
    <row r="1501" s="476" customFormat="1" x14ac:dyDescent="0.3"/>
    <row r="1502" s="476" customFormat="1" x14ac:dyDescent="0.3"/>
    <row r="1503" s="476" customFormat="1" x14ac:dyDescent="0.3"/>
    <row r="1504" s="476" customFormat="1" x14ac:dyDescent="0.3"/>
    <row r="1505" s="476" customFormat="1" x14ac:dyDescent="0.3"/>
    <row r="1506" s="476" customFormat="1" x14ac:dyDescent="0.3"/>
    <row r="1507" s="476" customFormat="1" x14ac:dyDescent="0.3"/>
    <row r="1508" s="476" customFormat="1" x14ac:dyDescent="0.3"/>
    <row r="1509" s="476" customFormat="1" x14ac:dyDescent="0.3"/>
    <row r="1510" s="476" customFormat="1" x14ac:dyDescent="0.3"/>
    <row r="1511" s="476" customFormat="1" x14ac:dyDescent="0.3"/>
    <row r="1512" s="476" customFormat="1" x14ac:dyDescent="0.3"/>
    <row r="1513" s="476" customFormat="1" x14ac:dyDescent="0.3"/>
    <row r="1514" s="476" customFormat="1" x14ac:dyDescent="0.3"/>
    <row r="1515" s="476" customFormat="1" x14ac:dyDescent="0.3"/>
    <row r="1516" s="476" customFormat="1" x14ac:dyDescent="0.3"/>
    <row r="1517" s="476" customFormat="1" x14ac:dyDescent="0.3"/>
    <row r="1518" s="476" customFormat="1" x14ac:dyDescent="0.3"/>
    <row r="1519" s="476" customFormat="1" x14ac:dyDescent="0.3"/>
    <row r="1520" s="476" customFormat="1" x14ac:dyDescent="0.3"/>
    <row r="1521" s="476" customFormat="1" x14ac:dyDescent="0.3"/>
    <row r="1522" s="476" customFormat="1" x14ac:dyDescent="0.3"/>
    <row r="1523" s="476" customFormat="1" x14ac:dyDescent="0.3"/>
    <row r="1524" s="476" customFormat="1" x14ac:dyDescent="0.3"/>
    <row r="1525" s="476" customFormat="1" x14ac:dyDescent="0.3"/>
    <row r="1526" s="476" customFormat="1" x14ac:dyDescent="0.3"/>
    <row r="1527" s="476" customFormat="1" x14ac:dyDescent="0.3"/>
    <row r="1528" s="476" customFormat="1" x14ac:dyDescent="0.3"/>
    <row r="1529" s="476" customFormat="1" x14ac:dyDescent="0.3"/>
    <row r="1530" s="476" customFormat="1" x14ac:dyDescent="0.3"/>
    <row r="1531" s="476" customFormat="1" x14ac:dyDescent="0.3"/>
    <row r="1532" s="476" customFormat="1" x14ac:dyDescent="0.3"/>
    <row r="1533" s="476" customFormat="1" x14ac:dyDescent="0.3"/>
    <row r="1534" s="476" customFormat="1" x14ac:dyDescent="0.3"/>
    <row r="1535" s="476" customFormat="1" x14ac:dyDescent="0.3"/>
    <row r="1536" s="476" customFormat="1" x14ac:dyDescent="0.3"/>
    <row r="1537" s="476" customFormat="1" x14ac:dyDescent="0.3"/>
    <row r="1538" s="476" customFormat="1" x14ac:dyDescent="0.3"/>
    <row r="1539" s="476" customFormat="1" x14ac:dyDescent="0.3"/>
    <row r="1540" s="476" customFormat="1" x14ac:dyDescent="0.3"/>
    <row r="1541" s="476" customFormat="1" x14ac:dyDescent="0.3"/>
    <row r="1542" s="476" customFormat="1" x14ac:dyDescent="0.3"/>
    <row r="1543" s="476" customFormat="1" x14ac:dyDescent="0.3"/>
    <row r="1544" s="476" customFormat="1" x14ac:dyDescent="0.3"/>
    <row r="1545" s="476" customFormat="1" x14ac:dyDescent="0.3"/>
    <row r="1546" s="476" customFormat="1" x14ac:dyDescent="0.3"/>
    <row r="1547" s="476" customFormat="1" x14ac:dyDescent="0.3"/>
    <row r="1548" s="476" customFormat="1" x14ac:dyDescent="0.3"/>
    <row r="1549" s="476" customFormat="1" x14ac:dyDescent="0.3"/>
    <row r="1550" s="476" customFormat="1" x14ac:dyDescent="0.3"/>
    <row r="1551" s="476" customFormat="1" x14ac:dyDescent="0.3"/>
    <row r="1552" s="476" customFormat="1" x14ac:dyDescent="0.3"/>
    <row r="1553" s="476" customFormat="1" x14ac:dyDescent="0.3"/>
    <row r="1554" s="476" customFormat="1" x14ac:dyDescent="0.3"/>
    <row r="1555" s="476" customFormat="1" x14ac:dyDescent="0.3"/>
    <row r="1556" s="476" customFormat="1" x14ac:dyDescent="0.3"/>
    <row r="1557" s="476" customFormat="1" x14ac:dyDescent="0.3"/>
    <row r="1558" s="476" customFormat="1" x14ac:dyDescent="0.3"/>
    <row r="1559" s="476" customFormat="1" x14ac:dyDescent="0.3"/>
    <row r="1560" s="476" customFormat="1" x14ac:dyDescent="0.3"/>
    <row r="1561" s="476" customFormat="1" x14ac:dyDescent="0.3"/>
    <row r="1562" s="476" customFormat="1" x14ac:dyDescent="0.3"/>
    <row r="1563" s="476" customFormat="1" x14ac:dyDescent="0.3"/>
    <row r="1564" s="476" customFormat="1" x14ac:dyDescent="0.3"/>
    <row r="1565" s="476" customFormat="1" x14ac:dyDescent="0.3"/>
    <row r="1566" s="476" customFormat="1" x14ac:dyDescent="0.3"/>
    <row r="1567" s="476" customFormat="1" x14ac:dyDescent="0.3"/>
    <row r="1568" s="476" customFormat="1" x14ac:dyDescent="0.3"/>
    <row r="1569" s="476" customFormat="1" x14ac:dyDescent="0.3"/>
    <row r="1570" s="476" customFormat="1" x14ac:dyDescent="0.3"/>
    <row r="1571" s="476" customFormat="1" x14ac:dyDescent="0.3"/>
    <row r="1572" s="476" customFormat="1" x14ac:dyDescent="0.3"/>
    <row r="1573" s="476" customFormat="1" x14ac:dyDescent="0.3"/>
    <row r="1574" s="476" customFormat="1" x14ac:dyDescent="0.3"/>
    <row r="1575" s="476" customFormat="1" x14ac:dyDescent="0.3"/>
    <row r="1576" s="476" customFormat="1" x14ac:dyDescent="0.3"/>
    <row r="1577" s="476" customFormat="1" x14ac:dyDescent="0.3"/>
    <row r="1578" s="476" customFormat="1" x14ac:dyDescent="0.3"/>
    <row r="1579" s="476" customFormat="1" x14ac:dyDescent="0.3"/>
    <row r="1580" s="476" customFormat="1" x14ac:dyDescent="0.3"/>
    <row r="1581" s="476" customFormat="1" x14ac:dyDescent="0.3"/>
    <row r="1582" s="476" customFormat="1" x14ac:dyDescent="0.3"/>
    <row r="1583" s="476" customFormat="1" x14ac:dyDescent="0.3"/>
    <row r="1584" s="476" customFormat="1" x14ac:dyDescent="0.3"/>
    <row r="1585" s="476" customFormat="1" x14ac:dyDescent="0.3"/>
    <row r="1586" s="476" customFormat="1" x14ac:dyDescent="0.3"/>
    <row r="1587" s="476" customFormat="1" x14ac:dyDescent="0.3"/>
    <row r="1588" s="476" customFormat="1" x14ac:dyDescent="0.3"/>
    <row r="1589" s="476" customFormat="1" x14ac:dyDescent="0.3"/>
    <row r="1590" s="476" customFormat="1" x14ac:dyDescent="0.3"/>
    <row r="1591" s="476" customFormat="1" x14ac:dyDescent="0.3"/>
    <row r="1592" s="476" customFormat="1" x14ac:dyDescent="0.3"/>
    <row r="1593" s="476" customFormat="1" x14ac:dyDescent="0.3"/>
    <row r="1594" s="476" customFormat="1" x14ac:dyDescent="0.3"/>
    <row r="1595" s="476" customFormat="1" x14ac:dyDescent="0.3"/>
    <row r="1596" s="476" customFormat="1" x14ac:dyDescent="0.3"/>
    <row r="1597" s="476" customFormat="1" x14ac:dyDescent="0.3"/>
    <row r="1598" s="476" customFormat="1" x14ac:dyDescent="0.3"/>
    <row r="1599" s="476" customFormat="1" x14ac:dyDescent="0.3"/>
    <row r="1600" s="476" customFormat="1" x14ac:dyDescent="0.3"/>
    <row r="1601" s="476" customFormat="1" x14ac:dyDescent="0.3"/>
    <row r="1602" s="476" customFormat="1" x14ac:dyDescent="0.3"/>
    <row r="1603" s="476" customFormat="1" x14ac:dyDescent="0.3"/>
    <row r="1604" s="476" customFormat="1" x14ac:dyDescent="0.3"/>
    <row r="1605" s="476" customFormat="1" x14ac:dyDescent="0.3"/>
    <row r="1606" s="476" customFormat="1" x14ac:dyDescent="0.3"/>
    <row r="1607" s="476" customFormat="1" x14ac:dyDescent="0.3"/>
    <row r="1608" s="476" customFormat="1" x14ac:dyDescent="0.3"/>
    <row r="1609" s="476" customFormat="1" x14ac:dyDescent="0.3"/>
    <row r="1610" s="476" customFormat="1" x14ac:dyDescent="0.3"/>
    <row r="1611" s="476" customFormat="1" x14ac:dyDescent="0.3"/>
    <row r="1612" s="476" customFormat="1" x14ac:dyDescent="0.3"/>
    <row r="1613" s="476" customFormat="1" x14ac:dyDescent="0.3"/>
    <row r="1614" s="476" customFormat="1" x14ac:dyDescent="0.3"/>
    <row r="1615" s="476" customFormat="1" x14ac:dyDescent="0.3"/>
    <row r="1616" s="476" customFormat="1" x14ac:dyDescent="0.3"/>
    <row r="1617" s="476" customFormat="1" x14ac:dyDescent="0.3"/>
    <row r="1618" s="476" customFormat="1" x14ac:dyDescent="0.3"/>
    <row r="1619" s="476" customFormat="1" x14ac:dyDescent="0.3"/>
    <row r="1620" s="476" customFormat="1" x14ac:dyDescent="0.3"/>
    <row r="1621" s="476" customFormat="1" x14ac:dyDescent="0.3"/>
    <row r="1622" s="476" customFormat="1" x14ac:dyDescent="0.3"/>
    <row r="1623" s="476" customFormat="1" x14ac:dyDescent="0.3"/>
    <row r="1624" s="476" customFormat="1" x14ac:dyDescent="0.3"/>
    <row r="1625" s="476" customFormat="1" x14ac:dyDescent="0.3"/>
    <row r="1626" s="476" customFormat="1" x14ac:dyDescent="0.3"/>
    <row r="1627" s="476" customFormat="1" x14ac:dyDescent="0.3"/>
    <row r="1628" s="476" customFormat="1" x14ac:dyDescent="0.3"/>
    <row r="1629" s="476" customFormat="1" x14ac:dyDescent="0.3"/>
    <row r="1630" s="476" customFormat="1" x14ac:dyDescent="0.3"/>
    <row r="1631" s="476" customFormat="1" x14ac:dyDescent="0.3"/>
    <row r="1632" s="476" customFormat="1" x14ac:dyDescent="0.3"/>
    <row r="1633" s="476" customFormat="1" x14ac:dyDescent="0.3"/>
    <row r="1634" s="476" customFormat="1" x14ac:dyDescent="0.3"/>
    <row r="1635" s="476" customFormat="1" x14ac:dyDescent="0.3"/>
    <row r="1636" s="476" customFormat="1" x14ac:dyDescent="0.3"/>
    <row r="1637" s="476" customFormat="1" x14ac:dyDescent="0.3"/>
    <row r="1638" s="476" customFormat="1" x14ac:dyDescent="0.3"/>
    <row r="1639" s="476" customFormat="1" x14ac:dyDescent="0.3"/>
    <row r="1640" s="476" customFormat="1" x14ac:dyDescent="0.3"/>
    <row r="1641" s="476" customFormat="1" x14ac:dyDescent="0.3"/>
    <row r="1642" s="476" customFormat="1" x14ac:dyDescent="0.3"/>
    <row r="1643" s="476" customFormat="1" x14ac:dyDescent="0.3"/>
    <row r="1644" s="476" customFormat="1" x14ac:dyDescent="0.3"/>
    <row r="1645" s="476" customFormat="1" x14ac:dyDescent="0.3"/>
    <row r="1646" s="476" customFormat="1" x14ac:dyDescent="0.3"/>
    <row r="1647" s="476" customFormat="1" x14ac:dyDescent="0.3"/>
    <row r="1648" s="476" customFormat="1" x14ac:dyDescent="0.3"/>
    <row r="1649" s="476" customFormat="1" x14ac:dyDescent="0.3"/>
    <row r="1650" s="476" customFormat="1" x14ac:dyDescent="0.3"/>
    <row r="1651" s="476" customFormat="1" x14ac:dyDescent="0.3"/>
    <row r="1652" s="476" customFormat="1" x14ac:dyDescent="0.3"/>
    <row r="1653" s="476" customFormat="1" x14ac:dyDescent="0.3"/>
    <row r="1654" s="476" customFormat="1" x14ac:dyDescent="0.3"/>
    <row r="1655" s="476" customFormat="1" x14ac:dyDescent="0.3"/>
    <row r="1656" s="476" customFormat="1" x14ac:dyDescent="0.3"/>
    <row r="1657" s="476" customFormat="1" x14ac:dyDescent="0.3"/>
    <row r="1658" s="476" customFormat="1" x14ac:dyDescent="0.3"/>
    <row r="1659" s="476" customFormat="1" x14ac:dyDescent="0.3"/>
    <row r="1660" s="476" customFormat="1" x14ac:dyDescent="0.3"/>
    <row r="1661" s="476" customFormat="1" x14ac:dyDescent="0.3"/>
    <row r="1662" s="476" customFormat="1" x14ac:dyDescent="0.3"/>
    <row r="1663" s="476" customFormat="1" x14ac:dyDescent="0.3"/>
    <row r="1664" s="476" customFormat="1" x14ac:dyDescent="0.3"/>
    <row r="1665" s="476" customFormat="1" x14ac:dyDescent="0.3"/>
    <row r="1666" s="476" customFormat="1" x14ac:dyDescent="0.3"/>
    <row r="1667" s="476" customFormat="1" x14ac:dyDescent="0.3"/>
    <row r="1668" s="476" customFormat="1" x14ac:dyDescent="0.3"/>
    <row r="1669" s="476" customFormat="1" x14ac:dyDescent="0.3"/>
    <row r="1670" s="476" customFormat="1" x14ac:dyDescent="0.3"/>
    <row r="1671" s="476" customFormat="1" x14ac:dyDescent="0.3"/>
    <row r="1672" s="476" customFormat="1" x14ac:dyDescent="0.3"/>
    <row r="1673" s="476" customFormat="1" x14ac:dyDescent="0.3"/>
    <row r="1674" s="476" customFormat="1" x14ac:dyDescent="0.3"/>
    <row r="1675" s="476" customFormat="1" x14ac:dyDescent="0.3"/>
    <row r="1676" s="476" customFormat="1" x14ac:dyDescent="0.3"/>
    <row r="1677" s="476" customFormat="1" x14ac:dyDescent="0.3"/>
    <row r="1678" s="476" customFormat="1" x14ac:dyDescent="0.3"/>
    <row r="1679" s="476" customFormat="1" x14ac:dyDescent="0.3"/>
    <row r="1680" s="476" customFormat="1" x14ac:dyDescent="0.3"/>
    <row r="1681" s="476" customFormat="1" x14ac:dyDescent="0.3"/>
    <row r="1682" s="476" customFormat="1" x14ac:dyDescent="0.3"/>
    <row r="1683" s="476" customFormat="1" x14ac:dyDescent="0.3"/>
    <row r="1684" s="476" customFormat="1" x14ac:dyDescent="0.3"/>
    <row r="1685" s="476" customFormat="1" x14ac:dyDescent="0.3"/>
    <row r="1686" s="476" customFormat="1" x14ac:dyDescent="0.3"/>
    <row r="1687" s="476" customFormat="1" x14ac:dyDescent="0.3"/>
    <row r="1688" s="476" customFormat="1" x14ac:dyDescent="0.3"/>
    <row r="1689" s="476" customFormat="1" x14ac:dyDescent="0.3"/>
    <row r="1690" s="476" customFormat="1" x14ac:dyDescent="0.3"/>
    <row r="1691" s="476" customFormat="1" x14ac:dyDescent="0.3"/>
    <row r="1692" s="476" customFormat="1" x14ac:dyDescent="0.3"/>
    <row r="1693" s="476" customFormat="1" x14ac:dyDescent="0.3"/>
    <row r="1694" s="476" customFormat="1" x14ac:dyDescent="0.3"/>
    <row r="1695" s="476" customFormat="1" x14ac:dyDescent="0.3"/>
    <row r="1696" s="476" customFormat="1" x14ac:dyDescent="0.3"/>
    <row r="1697" s="476" customFormat="1" x14ac:dyDescent="0.3"/>
    <row r="1698" s="476" customFormat="1" x14ac:dyDescent="0.3"/>
    <row r="1699" s="476" customFormat="1" x14ac:dyDescent="0.3"/>
    <row r="1700" s="476" customFormat="1" x14ac:dyDescent="0.3"/>
    <row r="1701" s="476" customFormat="1" x14ac:dyDescent="0.3"/>
    <row r="1702" s="476" customFormat="1" x14ac:dyDescent="0.3"/>
    <row r="1703" s="476" customFormat="1" x14ac:dyDescent="0.3"/>
    <row r="1704" s="476" customFormat="1" x14ac:dyDescent="0.3"/>
    <row r="1705" s="476" customFormat="1" x14ac:dyDescent="0.3"/>
    <row r="1706" s="476" customFormat="1" x14ac:dyDescent="0.3"/>
    <row r="1707" s="476" customFormat="1" x14ac:dyDescent="0.3"/>
    <row r="1708" s="476" customFormat="1" x14ac:dyDescent="0.3"/>
    <row r="1709" s="476" customFormat="1" x14ac:dyDescent="0.3"/>
    <row r="1710" s="476" customFormat="1" x14ac:dyDescent="0.3"/>
    <row r="1711" s="476" customFormat="1" x14ac:dyDescent="0.3"/>
    <row r="1712" s="476" customFormat="1" x14ac:dyDescent="0.3"/>
    <row r="1713" s="476" customFormat="1" x14ac:dyDescent="0.3"/>
    <row r="1714" s="476" customFormat="1" x14ac:dyDescent="0.3"/>
    <row r="1715" s="476" customFormat="1" x14ac:dyDescent="0.3"/>
    <row r="1716" s="476" customFormat="1" x14ac:dyDescent="0.3"/>
    <row r="1717" s="476" customFormat="1" x14ac:dyDescent="0.3"/>
    <row r="1718" s="476" customFormat="1" x14ac:dyDescent="0.3"/>
    <row r="1719" s="476" customFormat="1" x14ac:dyDescent="0.3"/>
    <row r="1720" s="476" customFormat="1" x14ac:dyDescent="0.3"/>
    <row r="1721" s="476" customFormat="1" x14ac:dyDescent="0.3"/>
    <row r="1722" s="476" customFormat="1" x14ac:dyDescent="0.3"/>
    <row r="1723" s="476" customFormat="1" x14ac:dyDescent="0.3"/>
    <row r="1724" s="476" customFormat="1" x14ac:dyDescent="0.3"/>
    <row r="1725" s="476" customFormat="1" x14ac:dyDescent="0.3"/>
    <row r="1726" s="476" customFormat="1" x14ac:dyDescent="0.3"/>
    <row r="1727" s="476" customFormat="1" x14ac:dyDescent="0.3"/>
    <row r="1728" s="476" customFormat="1" x14ac:dyDescent="0.3"/>
    <row r="1729" s="476" customFormat="1" x14ac:dyDescent="0.3"/>
    <row r="1730" s="476" customFormat="1" x14ac:dyDescent="0.3"/>
    <row r="1731" s="476" customFormat="1" x14ac:dyDescent="0.3"/>
    <row r="1732" s="476" customFormat="1" x14ac:dyDescent="0.3"/>
    <row r="1733" s="476" customFormat="1" x14ac:dyDescent="0.3"/>
    <row r="1734" s="476" customFormat="1" x14ac:dyDescent="0.3"/>
    <row r="1735" s="476" customFormat="1" x14ac:dyDescent="0.3"/>
    <row r="1736" s="476" customFormat="1" x14ac:dyDescent="0.3"/>
    <row r="1737" s="476" customFormat="1" x14ac:dyDescent="0.3"/>
    <row r="1738" s="476" customFormat="1" x14ac:dyDescent="0.3"/>
    <row r="1739" s="476" customFormat="1" x14ac:dyDescent="0.3"/>
    <row r="1740" s="476" customFormat="1" x14ac:dyDescent="0.3"/>
    <row r="1741" s="476" customFormat="1" x14ac:dyDescent="0.3"/>
    <row r="1742" s="476" customFormat="1" x14ac:dyDescent="0.3"/>
    <row r="1743" s="476" customFormat="1" x14ac:dyDescent="0.3"/>
    <row r="1744" s="476" customFormat="1" x14ac:dyDescent="0.3"/>
    <row r="1745" s="476" customFormat="1" x14ac:dyDescent="0.3"/>
    <row r="1746" s="476" customFormat="1" x14ac:dyDescent="0.3"/>
    <row r="1747" s="476" customFormat="1" x14ac:dyDescent="0.3"/>
    <row r="1748" s="476" customFormat="1" x14ac:dyDescent="0.3"/>
    <row r="1749" s="476" customFormat="1" x14ac:dyDescent="0.3"/>
    <row r="1750" s="476" customFormat="1" x14ac:dyDescent="0.3"/>
    <row r="1751" s="476" customFormat="1" x14ac:dyDescent="0.3"/>
    <row r="1752" s="476" customFormat="1" x14ac:dyDescent="0.3"/>
    <row r="1753" s="476" customFormat="1" x14ac:dyDescent="0.3"/>
    <row r="1754" s="476" customFormat="1" x14ac:dyDescent="0.3"/>
    <row r="1755" s="476" customFormat="1" x14ac:dyDescent="0.3"/>
    <row r="1756" s="476" customFormat="1" x14ac:dyDescent="0.3"/>
    <row r="1757" s="476" customFormat="1" x14ac:dyDescent="0.3"/>
    <row r="1758" s="476" customFormat="1" x14ac:dyDescent="0.3"/>
    <row r="1759" s="476" customFormat="1" x14ac:dyDescent="0.3"/>
    <row r="1760" s="476" customFormat="1" x14ac:dyDescent="0.3"/>
    <row r="1761" s="476" customFormat="1" x14ac:dyDescent="0.3"/>
    <row r="1762" s="476" customFormat="1" x14ac:dyDescent="0.3"/>
    <row r="1763" s="476" customFormat="1" x14ac:dyDescent="0.3"/>
    <row r="1764" s="476" customFormat="1" x14ac:dyDescent="0.3"/>
    <row r="1765" s="476" customFormat="1" x14ac:dyDescent="0.3"/>
    <row r="1766" s="476" customFormat="1" x14ac:dyDescent="0.3"/>
    <row r="1767" s="476" customFormat="1" x14ac:dyDescent="0.3"/>
    <row r="1768" s="476" customFormat="1" x14ac:dyDescent="0.3"/>
    <row r="1769" s="476" customFormat="1" x14ac:dyDescent="0.3"/>
    <row r="1770" s="476" customFormat="1" x14ac:dyDescent="0.3"/>
    <row r="1771" s="476" customFormat="1" x14ac:dyDescent="0.3"/>
    <row r="1772" s="476" customFormat="1" x14ac:dyDescent="0.3"/>
    <row r="1773" s="476" customFormat="1" x14ac:dyDescent="0.3"/>
    <row r="1774" s="476" customFormat="1" x14ac:dyDescent="0.3"/>
    <row r="1775" s="476" customFormat="1" x14ac:dyDescent="0.3"/>
    <row r="1776" s="476" customFormat="1" x14ac:dyDescent="0.3"/>
    <row r="1777" s="476" customFormat="1" x14ac:dyDescent="0.3"/>
    <row r="1778" s="476" customFormat="1" x14ac:dyDescent="0.3"/>
    <row r="1779" s="476" customFormat="1" x14ac:dyDescent="0.3"/>
    <row r="1780" s="476" customFormat="1" x14ac:dyDescent="0.3"/>
    <row r="1781" s="476" customFormat="1" x14ac:dyDescent="0.3"/>
    <row r="1782" s="476" customFormat="1" x14ac:dyDescent="0.3"/>
    <row r="1783" s="476" customFormat="1" x14ac:dyDescent="0.3"/>
    <row r="1784" s="476" customFormat="1" x14ac:dyDescent="0.3"/>
    <row r="1785" s="476" customFormat="1" x14ac:dyDescent="0.3"/>
    <row r="1786" s="476" customFormat="1" x14ac:dyDescent="0.3"/>
    <row r="1787" s="476" customFormat="1" x14ac:dyDescent="0.3"/>
    <row r="1788" s="476" customFormat="1" x14ac:dyDescent="0.3"/>
    <row r="1789" s="476" customFormat="1" x14ac:dyDescent="0.3"/>
    <row r="1790" s="476" customFormat="1" x14ac:dyDescent="0.3"/>
    <row r="1791" s="476" customFormat="1" x14ac:dyDescent="0.3"/>
    <row r="1792" s="476" customFormat="1" x14ac:dyDescent="0.3"/>
    <row r="1793" s="476" customFormat="1" x14ac:dyDescent="0.3"/>
    <row r="1794" s="476" customFormat="1" x14ac:dyDescent="0.3"/>
    <row r="1795" s="476" customFormat="1" x14ac:dyDescent="0.3"/>
    <row r="1796" s="476" customFormat="1" x14ac:dyDescent="0.3"/>
    <row r="1797" s="476" customFormat="1" x14ac:dyDescent="0.3"/>
    <row r="1798" s="476" customFormat="1" x14ac:dyDescent="0.3"/>
    <row r="1799" s="476" customFormat="1" x14ac:dyDescent="0.3"/>
    <row r="1800" s="476" customFormat="1" x14ac:dyDescent="0.3"/>
    <row r="1801" s="476" customFormat="1" x14ac:dyDescent="0.3"/>
    <row r="1802" s="476" customFormat="1" x14ac:dyDescent="0.3"/>
    <row r="1803" s="476" customFormat="1" x14ac:dyDescent="0.3"/>
    <row r="1804" s="476" customFormat="1" x14ac:dyDescent="0.3"/>
    <row r="1805" s="476" customFormat="1" x14ac:dyDescent="0.3"/>
    <row r="1806" s="476" customFormat="1" x14ac:dyDescent="0.3"/>
    <row r="1807" s="476" customFormat="1" x14ac:dyDescent="0.3"/>
    <row r="1808" s="476" customFormat="1" x14ac:dyDescent="0.3"/>
    <row r="1809" s="476" customFormat="1" x14ac:dyDescent="0.3"/>
    <row r="1810" s="476" customFormat="1" x14ac:dyDescent="0.3"/>
    <row r="1811" s="476" customFormat="1" x14ac:dyDescent="0.3"/>
    <row r="1812" s="476" customFormat="1" x14ac:dyDescent="0.3"/>
    <row r="1813" s="476" customFormat="1" x14ac:dyDescent="0.3"/>
    <row r="1814" s="476" customFormat="1" x14ac:dyDescent="0.3"/>
    <row r="1815" s="476" customFormat="1" x14ac:dyDescent="0.3"/>
    <row r="1816" s="476" customFormat="1" x14ac:dyDescent="0.3"/>
    <row r="1817" s="476" customFormat="1" x14ac:dyDescent="0.3"/>
    <row r="1818" s="476" customFormat="1" x14ac:dyDescent="0.3"/>
    <row r="1819" s="476" customFormat="1" x14ac:dyDescent="0.3"/>
    <row r="1820" s="476" customFormat="1" x14ac:dyDescent="0.3"/>
    <row r="1821" s="476" customFormat="1" x14ac:dyDescent="0.3"/>
    <row r="1822" s="476" customFormat="1" x14ac:dyDescent="0.3"/>
    <row r="1823" s="476" customFormat="1" x14ac:dyDescent="0.3"/>
    <row r="1824" s="476" customFormat="1" x14ac:dyDescent="0.3"/>
    <row r="1825" s="476" customFormat="1" x14ac:dyDescent="0.3"/>
    <row r="1826" s="476" customFormat="1" x14ac:dyDescent="0.3"/>
    <row r="1827" s="476" customFormat="1" x14ac:dyDescent="0.3"/>
    <row r="1828" s="476" customFormat="1" x14ac:dyDescent="0.3"/>
    <row r="1829" s="476" customFormat="1" x14ac:dyDescent="0.3"/>
    <row r="1830" s="476" customFormat="1" x14ac:dyDescent="0.3"/>
    <row r="1831" s="476" customFormat="1" x14ac:dyDescent="0.3"/>
    <row r="1832" s="476" customFormat="1" x14ac:dyDescent="0.3"/>
    <row r="1833" s="476" customFormat="1" x14ac:dyDescent="0.3"/>
    <row r="1834" s="476" customFormat="1" x14ac:dyDescent="0.3"/>
    <row r="1835" s="476" customFormat="1" x14ac:dyDescent="0.3"/>
    <row r="1836" s="476" customFormat="1" x14ac:dyDescent="0.3"/>
    <row r="1837" s="476" customFormat="1" x14ac:dyDescent="0.3"/>
    <row r="1838" s="476" customFormat="1" x14ac:dyDescent="0.3"/>
    <row r="1839" s="476" customFormat="1" x14ac:dyDescent="0.3"/>
    <row r="1840" s="476" customFormat="1" x14ac:dyDescent="0.3"/>
    <row r="1841" s="476" customFormat="1" x14ac:dyDescent="0.3"/>
    <row r="1842" s="476" customFormat="1" x14ac:dyDescent="0.3"/>
    <row r="1843" s="476" customFormat="1" x14ac:dyDescent="0.3"/>
    <row r="1844" s="476" customFormat="1" x14ac:dyDescent="0.3"/>
    <row r="1845" s="476" customFormat="1" x14ac:dyDescent="0.3"/>
    <row r="1846" s="476" customFormat="1" x14ac:dyDescent="0.3"/>
    <row r="1847" s="476" customFormat="1" x14ac:dyDescent="0.3"/>
    <row r="1848" s="476" customFormat="1" x14ac:dyDescent="0.3"/>
    <row r="1849" s="476" customFormat="1" x14ac:dyDescent="0.3"/>
    <row r="1850" s="476" customFormat="1" x14ac:dyDescent="0.3"/>
    <row r="1851" s="476" customFormat="1" x14ac:dyDescent="0.3"/>
    <row r="1852" s="476" customFormat="1" x14ac:dyDescent="0.3"/>
    <row r="1853" s="476" customFormat="1" x14ac:dyDescent="0.3"/>
    <row r="1854" s="476" customFormat="1" x14ac:dyDescent="0.3"/>
    <row r="1855" s="476" customFormat="1" x14ac:dyDescent="0.3"/>
    <row r="1856" s="476" customFormat="1" x14ac:dyDescent="0.3"/>
    <row r="1857" s="476" customFormat="1" x14ac:dyDescent="0.3"/>
    <row r="1858" s="476" customFormat="1" x14ac:dyDescent="0.3"/>
    <row r="1859" s="476" customFormat="1" x14ac:dyDescent="0.3"/>
    <row r="1860" s="476" customFormat="1" x14ac:dyDescent="0.3"/>
    <row r="1861" s="476" customFormat="1" x14ac:dyDescent="0.3"/>
    <row r="1862" s="476" customFormat="1" x14ac:dyDescent="0.3"/>
    <row r="1863" s="476" customFormat="1" x14ac:dyDescent="0.3"/>
    <row r="1864" s="476" customFormat="1" x14ac:dyDescent="0.3"/>
    <row r="1865" s="476" customFormat="1" x14ac:dyDescent="0.3"/>
    <row r="1866" s="476" customFormat="1" x14ac:dyDescent="0.3"/>
    <row r="1867" s="476" customFormat="1" x14ac:dyDescent="0.3"/>
    <row r="1868" s="476" customFormat="1" x14ac:dyDescent="0.3"/>
    <row r="1869" s="476" customFormat="1" x14ac:dyDescent="0.3"/>
    <row r="1870" s="476" customFormat="1" x14ac:dyDescent="0.3"/>
    <row r="1871" s="476" customFormat="1" x14ac:dyDescent="0.3"/>
    <row r="1872" s="476" customFormat="1" x14ac:dyDescent="0.3"/>
    <row r="1873" s="476" customFormat="1" x14ac:dyDescent="0.3"/>
    <row r="1874" s="476" customFormat="1" x14ac:dyDescent="0.3"/>
    <row r="1875" s="476" customFormat="1" x14ac:dyDescent="0.3"/>
    <row r="1876" s="476" customFormat="1" x14ac:dyDescent="0.3"/>
    <row r="1877" s="476" customFormat="1" x14ac:dyDescent="0.3"/>
    <row r="1878" s="476" customFormat="1" x14ac:dyDescent="0.3"/>
    <row r="1879" s="476" customFormat="1" x14ac:dyDescent="0.3"/>
    <row r="1880" s="476" customFormat="1" x14ac:dyDescent="0.3"/>
    <row r="1881" s="476" customFormat="1" x14ac:dyDescent="0.3"/>
    <row r="1882" s="476" customFormat="1" x14ac:dyDescent="0.3"/>
    <row r="1883" s="476" customFormat="1" x14ac:dyDescent="0.3"/>
    <row r="1884" s="476" customFormat="1" x14ac:dyDescent="0.3"/>
    <row r="1885" s="476" customFormat="1" x14ac:dyDescent="0.3"/>
    <row r="1886" s="476" customFormat="1" x14ac:dyDescent="0.3"/>
    <row r="1887" s="476" customFormat="1" x14ac:dyDescent="0.3"/>
    <row r="1888" s="476" customFormat="1" x14ac:dyDescent="0.3"/>
    <row r="1889" s="476" customFormat="1" x14ac:dyDescent="0.3"/>
    <row r="1890" s="476" customFormat="1" x14ac:dyDescent="0.3"/>
    <row r="1891" s="476" customFormat="1" x14ac:dyDescent="0.3"/>
    <row r="1892" s="476" customFormat="1" x14ac:dyDescent="0.3"/>
    <row r="1893" s="476" customFormat="1" x14ac:dyDescent="0.3"/>
    <row r="1894" s="476" customFormat="1" x14ac:dyDescent="0.3"/>
    <row r="1895" s="476" customFormat="1" x14ac:dyDescent="0.3"/>
    <row r="1896" s="476" customFormat="1" x14ac:dyDescent="0.3"/>
    <row r="1897" s="476" customFormat="1" x14ac:dyDescent="0.3"/>
    <row r="1898" s="476" customFormat="1" x14ac:dyDescent="0.3"/>
    <row r="1899" s="476" customFormat="1" x14ac:dyDescent="0.3"/>
    <row r="1900" s="476" customFormat="1" x14ac:dyDescent="0.3"/>
    <row r="1901" s="476" customFormat="1" x14ac:dyDescent="0.3"/>
    <row r="1902" s="476" customFormat="1" x14ac:dyDescent="0.3"/>
    <row r="1903" s="476" customFormat="1" x14ac:dyDescent="0.3"/>
    <row r="1904" s="476" customFormat="1" x14ac:dyDescent="0.3"/>
    <row r="1905" s="476" customFormat="1" x14ac:dyDescent="0.3"/>
    <row r="1906" s="476" customFormat="1" x14ac:dyDescent="0.3"/>
    <row r="1907" s="476" customFormat="1" x14ac:dyDescent="0.3"/>
    <row r="1908" s="476" customFormat="1" x14ac:dyDescent="0.3"/>
    <row r="1909" s="476" customFormat="1" x14ac:dyDescent="0.3"/>
    <row r="1910" s="476" customFormat="1" x14ac:dyDescent="0.3"/>
    <row r="1911" s="476" customFormat="1" x14ac:dyDescent="0.3"/>
    <row r="1912" s="476" customFormat="1" x14ac:dyDescent="0.3"/>
    <row r="1913" s="476" customFormat="1" x14ac:dyDescent="0.3"/>
    <row r="1914" s="476" customFormat="1" x14ac:dyDescent="0.3"/>
    <row r="1915" s="476" customFormat="1" x14ac:dyDescent="0.3"/>
    <row r="1916" s="476" customFormat="1" x14ac:dyDescent="0.3"/>
    <row r="1917" s="476" customFormat="1" x14ac:dyDescent="0.3"/>
    <row r="1918" s="476" customFormat="1" x14ac:dyDescent="0.3"/>
    <row r="1919" s="476" customFormat="1" x14ac:dyDescent="0.3"/>
    <row r="1920" s="476" customFormat="1" x14ac:dyDescent="0.3"/>
    <row r="1921" s="476" customFormat="1" x14ac:dyDescent="0.3"/>
    <row r="1922" s="476" customFormat="1" x14ac:dyDescent="0.3"/>
    <row r="1923" s="476" customFormat="1" x14ac:dyDescent="0.3"/>
    <row r="1924" s="476" customFormat="1" x14ac:dyDescent="0.3"/>
    <row r="1925" s="476" customFormat="1" x14ac:dyDescent="0.3"/>
    <row r="1926" s="476" customFormat="1" x14ac:dyDescent="0.3"/>
    <row r="1927" s="476" customFormat="1" x14ac:dyDescent="0.3"/>
    <row r="1928" s="476" customFormat="1" x14ac:dyDescent="0.3"/>
    <row r="1929" s="476" customFormat="1" x14ac:dyDescent="0.3"/>
    <row r="1930" s="476" customFormat="1" x14ac:dyDescent="0.3"/>
    <row r="1931" s="476" customFormat="1" x14ac:dyDescent="0.3"/>
    <row r="1932" s="476" customFormat="1" x14ac:dyDescent="0.3"/>
    <row r="1933" s="476" customFormat="1" x14ac:dyDescent="0.3"/>
    <row r="1934" s="476" customFormat="1" x14ac:dyDescent="0.3"/>
    <row r="1935" s="476" customFormat="1" x14ac:dyDescent="0.3"/>
    <row r="1936" s="476" customFormat="1" x14ac:dyDescent="0.3"/>
    <row r="1937" s="476" customFormat="1" x14ac:dyDescent="0.3"/>
    <row r="1938" s="476" customFormat="1" x14ac:dyDescent="0.3"/>
    <row r="1939" s="476" customFormat="1" x14ac:dyDescent="0.3"/>
    <row r="1940" s="476" customFormat="1" x14ac:dyDescent="0.3"/>
    <row r="1941" s="476" customFormat="1" x14ac:dyDescent="0.3"/>
    <row r="1942" s="476" customFormat="1" x14ac:dyDescent="0.3"/>
    <row r="1943" s="476" customFormat="1" x14ac:dyDescent="0.3"/>
    <row r="1944" s="476" customFormat="1" x14ac:dyDescent="0.3"/>
    <row r="1945" s="476" customFormat="1" x14ac:dyDescent="0.3"/>
    <row r="1946" s="476" customFormat="1" x14ac:dyDescent="0.3"/>
    <row r="1947" s="476" customFormat="1" x14ac:dyDescent="0.3"/>
    <row r="1948" s="476" customFormat="1" x14ac:dyDescent="0.3"/>
    <row r="1949" s="476" customFormat="1" x14ac:dyDescent="0.3"/>
    <row r="1950" s="476" customFormat="1" x14ac:dyDescent="0.3"/>
    <row r="1951" s="476" customFormat="1" x14ac:dyDescent="0.3"/>
    <row r="1952" s="476" customFormat="1" x14ac:dyDescent="0.3"/>
    <row r="1953" s="476" customFormat="1" x14ac:dyDescent="0.3"/>
    <row r="1954" s="476" customFormat="1" x14ac:dyDescent="0.3"/>
    <row r="1955" s="476" customFormat="1" x14ac:dyDescent="0.3"/>
    <row r="1956" s="476" customFormat="1" x14ac:dyDescent="0.3"/>
    <row r="1957" s="476" customFormat="1" x14ac:dyDescent="0.3"/>
    <row r="1958" s="476" customFormat="1" x14ac:dyDescent="0.3"/>
    <row r="1959" s="476" customFormat="1" x14ac:dyDescent="0.3"/>
    <row r="1960" s="476" customFormat="1" x14ac:dyDescent="0.3"/>
    <row r="1961" s="476" customFormat="1" x14ac:dyDescent="0.3"/>
    <row r="1962" s="476" customFormat="1" x14ac:dyDescent="0.3"/>
    <row r="1963" s="476" customFormat="1" x14ac:dyDescent="0.3"/>
    <row r="1964" s="476" customFormat="1" x14ac:dyDescent="0.3"/>
    <row r="1965" s="476" customFormat="1" x14ac:dyDescent="0.3"/>
    <row r="1966" s="476" customFormat="1" x14ac:dyDescent="0.3"/>
    <row r="1967" s="476" customFormat="1" x14ac:dyDescent="0.3"/>
    <row r="1968" s="476" customFormat="1" x14ac:dyDescent="0.3"/>
    <row r="1969" s="476" customFormat="1" x14ac:dyDescent="0.3"/>
    <row r="1970" s="476" customFormat="1" x14ac:dyDescent="0.3"/>
    <row r="1971" s="476" customFormat="1" x14ac:dyDescent="0.3"/>
    <row r="1972" s="476" customFormat="1" x14ac:dyDescent="0.3"/>
    <row r="1973" s="476" customFormat="1" x14ac:dyDescent="0.3"/>
    <row r="1974" s="476" customFormat="1" x14ac:dyDescent="0.3"/>
    <row r="1975" s="476" customFormat="1" x14ac:dyDescent="0.3"/>
    <row r="1976" s="476" customFormat="1" x14ac:dyDescent="0.3"/>
    <row r="1977" s="476" customFormat="1" x14ac:dyDescent="0.3"/>
    <row r="1978" s="476" customFormat="1" x14ac:dyDescent="0.3"/>
    <row r="1979" s="476" customFormat="1" x14ac:dyDescent="0.3"/>
    <row r="1980" s="476" customFormat="1" x14ac:dyDescent="0.3"/>
    <row r="1981" s="476" customFormat="1" x14ac:dyDescent="0.3"/>
    <row r="1982" s="476" customFormat="1" x14ac:dyDescent="0.3"/>
    <row r="1983" s="476" customFormat="1" x14ac:dyDescent="0.3"/>
    <row r="1984" s="476" customFormat="1" x14ac:dyDescent="0.3"/>
    <row r="1985" s="476" customFormat="1" x14ac:dyDescent="0.3"/>
    <row r="1986" s="476" customFormat="1" x14ac:dyDescent="0.3"/>
    <row r="1987" s="476" customFormat="1" x14ac:dyDescent="0.3"/>
    <row r="1988" s="476" customFormat="1" x14ac:dyDescent="0.3"/>
    <row r="1989" s="476" customFormat="1" x14ac:dyDescent="0.3"/>
    <row r="1990" s="476" customFormat="1" x14ac:dyDescent="0.3"/>
    <row r="1991" s="476" customFormat="1" x14ac:dyDescent="0.3"/>
    <row r="1992" s="476" customFormat="1" x14ac:dyDescent="0.3"/>
    <row r="1993" s="476" customFormat="1" x14ac:dyDescent="0.3"/>
    <row r="1994" s="476" customFormat="1" x14ac:dyDescent="0.3"/>
    <row r="1995" s="476" customFormat="1" x14ac:dyDescent="0.3"/>
    <row r="1996" s="476" customFormat="1" x14ac:dyDescent="0.3"/>
    <row r="1997" s="476" customFormat="1" x14ac:dyDescent="0.3"/>
    <row r="1998" s="476" customFormat="1" x14ac:dyDescent="0.3"/>
    <row r="1999" s="476" customFormat="1" x14ac:dyDescent="0.3"/>
    <row r="2000" s="476" customFormat="1" x14ac:dyDescent="0.3"/>
    <row r="2001" s="476" customFormat="1" x14ac:dyDescent="0.3"/>
    <row r="2002" s="476" customFormat="1" x14ac:dyDescent="0.3"/>
    <row r="2003" s="476" customFormat="1" x14ac:dyDescent="0.3"/>
    <row r="2004" s="476" customFormat="1" x14ac:dyDescent="0.3"/>
    <row r="2005" s="476" customFormat="1" x14ac:dyDescent="0.3"/>
    <row r="2006" s="476" customFormat="1" x14ac:dyDescent="0.3"/>
    <row r="2007" s="476" customFormat="1" x14ac:dyDescent="0.3"/>
    <row r="2008" s="476" customFormat="1" x14ac:dyDescent="0.3"/>
    <row r="2009" s="476" customFormat="1" x14ac:dyDescent="0.3"/>
    <row r="2010" s="476" customFormat="1" x14ac:dyDescent="0.3"/>
    <row r="2011" s="476" customFormat="1" x14ac:dyDescent="0.3"/>
    <row r="2012" s="476" customFormat="1" x14ac:dyDescent="0.3"/>
    <row r="2013" s="476" customFormat="1" x14ac:dyDescent="0.3"/>
    <row r="2014" s="476" customFormat="1" x14ac:dyDescent="0.3"/>
    <row r="2015" s="476" customFormat="1" x14ac:dyDescent="0.3"/>
    <row r="2016" s="476" customFormat="1" x14ac:dyDescent="0.3"/>
    <row r="2017" s="476" customFormat="1" x14ac:dyDescent="0.3"/>
    <row r="2018" s="476" customFormat="1" x14ac:dyDescent="0.3"/>
    <row r="2019" s="476" customFormat="1" x14ac:dyDescent="0.3"/>
    <row r="2020" s="476" customFormat="1" x14ac:dyDescent="0.3"/>
    <row r="2021" s="476" customFormat="1" x14ac:dyDescent="0.3"/>
    <row r="2022" s="476" customFormat="1" x14ac:dyDescent="0.3"/>
    <row r="2023" s="476" customFormat="1" x14ac:dyDescent="0.3"/>
    <row r="2024" s="476" customFormat="1" x14ac:dyDescent="0.3"/>
    <row r="2025" s="476" customFormat="1" x14ac:dyDescent="0.3"/>
    <row r="2026" s="476" customFormat="1" x14ac:dyDescent="0.3"/>
    <row r="2027" s="476" customFormat="1" x14ac:dyDescent="0.3"/>
    <row r="2028" s="476" customFormat="1" x14ac:dyDescent="0.3"/>
    <row r="2029" s="476" customFormat="1" x14ac:dyDescent="0.3"/>
    <row r="2030" s="476" customFormat="1" x14ac:dyDescent="0.3"/>
    <row r="2031" s="476" customFormat="1" x14ac:dyDescent="0.3"/>
    <row r="2032" s="476" customFormat="1" x14ac:dyDescent="0.3"/>
    <row r="2033" s="476" customFormat="1" x14ac:dyDescent="0.3"/>
    <row r="2034" s="476" customFormat="1" x14ac:dyDescent="0.3"/>
    <row r="2035" s="476" customFormat="1" x14ac:dyDescent="0.3"/>
    <row r="2036" s="476" customFormat="1" x14ac:dyDescent="0.3"/>
    <row r="2037" s="476" customFormat="1" x14ac:dyDescent="0.3"/>
    <row r="2038" s="476" customFormat="1" x14ac:dyDescent="0.3"/>
    <row r="2039" s="476" customFormat="1" x14ac:dyDescent="0.3"/>
    <row r="2040" s="476" customFormat="1" x14ac:dyDescent="0.3"/>
    <row r="2041" s="476" customFormat="1" x14ac:dyDescent="0.3"/>
    <row r="2042" s="476" customFormat="1" x14ac:dyDescent="0.3"/>
    <row r="2043" s="476" customFormat="1" x14ac:dyDescent="0.3"/>
    <row r="2044" s="476" customFormat="1" x14ac:dyDescent="0.3"/>
    <row r="2045" s="476" customFormat="1" x14ac:dyDescent="0.3"/>
    <row r="2046" s="476" customFormat="1" x14ac:dyDescent="0.3"/>
    <row r="2047" s="476" customFormat="1" x14ac:dyDescent="0.3"/>
    <row r="2048" s="476" customFormat="1" x14ac:dyDescent="0.3"/>
    <row r="2049" s="476" customFormat="1" x14ac:dyDescent="0.3"/>
    <row r="2050" s="476" customFormat="1" x14ac:dyDescent="0.3"/>
    <row r="2051" s="476" customFormat="1" x14ac:dyDescent="0.3"/>
    <row r="2052" s="476" customFormat="1" x14ac:dyDescent="0.3"/>
    <row r="2053" s="476" customFormat="1" x14ac:dyDescent="0.3"/>
    <row r="2054" s="476" customFormat="1" x14ac:dyDescent="0.3"/>
    <row r="2055" s="476" customFormat="1" x14ac:dyDescent="0.3"/>
    <row r="2056" s="476" customFormat="1" x14ac:dyDescent="0.3"/>
    <row r="2057" s="476" customFormat="1" x14ac:dyDescent="0.3"/>
    <row r="2058" s="476" customFormat="1" x14ac:dyDescent="0.3"/>
    <row r="2059" s="476" customFormat="1" x14ac:dyDescent="0.3"/>
    <row r="2060" s="476" customFormat="1" x14ac:dyDescent="0.3"/>
    <row r="2061" s="476" customFormat="1" x14ac:dyDescent="0.3"/>
    <row r="2062" s="476" customFormat="1" x14ac:dyDescent="0.3"/>
    <row r="2063" s="476" customFormat="1" x14ac:dyDescent="0.3"/>
    <row r="2064" s="476" customFormat="1" x14ac:dyDescent="0.3"/>
    <row r="2065" s="476" customFormat="1" x14ac:dyDescent="0.3"/>
    <row r="2066" s="476" customFormat="1" x14ac:dyDescent="0.3"/>
    <row r="2067" s="476" customFormat="1" x14ac:dyDescent="0.3"/>
    <row r="2068" s="476" customFormat="1" x14ac:dyDescent="0.3"/>
    <row r="2069" s="476" customFormat="1" x14ac:dyDescent="0.3"/>
    <row r="2070" s="476" customFormat="1" x14ac:dyDescent="0.3"/>
    <row r="2071" s="476" customFormat="1" x14ac:dyDescent="0.3"/>
    <row r="2072" s="476" customFormat="1" x14ac:dyDescent="0.3"/>
    <row r="2073" s="476" customFormat="1" x14ac:dyDescent="0.3"/>
    <row r="2074" s="476" customFormat="1" x14ac:dyDescent="0.3"/>
    <row r="2075" s="476" customFormat="1" x14ac:dyDescent="0.3"/>
    <row r="2076" s="476" customFormat="1" x14ac:dyDescent="0.3"/>
    <row r="2077" s="476" customFormat="1" x14ac:dyDescent="0.3"/>
    <row r="2078" s="476" customFormat="1" x14ac:dyDescent="0.3"/>
    <row r="2079" s="476" customFormat="1" x14ac:dyDescent="0.3"/>
    <row r="2080" s="476" customFormat="1" x14ac:dyDescent="0.3"/>
    <row r="2081" s="476" customFormat="1" x14ac:dyDescent="0.3"/>
    <row r="2082" s="476" customFormat="1" x14ac:dyDescent="0.3"/>
    <row r="2083" s="476" customFormat="1" x14ac:dyDescent="0.3"/>
    <row r="2084" s="476" customFormat="1" x14ac:dyDescent="0.3"/>
    <row r="2085" s="476" customFormat="1" x14ac:dyDescent="0.3"/>
    <row r="2086" s="476" customFormat="1" x14ac:dyDescent="0.3"/>
    <row r="2087" s="476" customFormat="1" x14ac:dyDescent="0.3"/>
    <row r="2088" s="476" customFormat="1" x14ac:dyDescent="0.3"/>
    <row r="2089" s="476" customFormat="1" x14ac:dyDescent="0.3"/>
    <row r="2090" s="476" customFormat="1" x14ac:dyDescent="0.3"/>
    <row r="2091" s="476" customFormat="1" x14ac:dyDescent="0.3"/>
    <row r="2092" s="476" customFormat="1" x14ac:dyDescent="0.3"/>
    <row r="2093" s="476" customFormat="1" x14ac:dyDescent="0.3"/>
    <row r="2094" s="476" customFormat="1" x14ac:dyDescent="0.3"/>
    <row r="2095" s="476" customFormat="1" x14ac:dyDescent="0.3"/>
    <row r="2096" s="476" customFormat="1" x14ac:dyDescent="0.3"/>
    <row r="2097" s="476" customFormat="1" x14ac:dyDescent="0.3"/>
    <row r="2098" s="476" customFormat="1" x14ac:dyDescent="0.3"/>
    <row r="2099" s="476" customFormat="1" x14ac:dyDescent="0.3"/>
    <row r="2100" s="476" customFormat="1" x14ac:dyDescent="0.3"/>
    <row r="2101" s="476" customFormat="1" x14ac:dyDescent="0.3"/>
    <row r="2102" s="476" customFormat="1" x14ac:dyDescent="0.3"/>
    <row r="2103" s="476" customFormat="1" x14ac:dyDescent="0.3"/>
    <row r="2104" s="476" customFormat="1" x14ac:dyDescent="0.3"/>
    <row r="2105" s="476" customFormat="1" x14ac:dyDescent="0.3"/>
    <row r="2106" s="476" customFormat="1" x14ac:dyDescent="0.3"/>
    <row r="2107" s="476" customFormat="1" x14ac:dyDescent="0.3"/>
    <row r="2108" s="476" customFormat="1" x14ac:dyDescent="0.3"/>
    <row r="2109" s="476" customFormat="1" x14ac:dyDescent="0.3"/>
    <row r="2110" s="476" customFormat="1" x14ac:dyDescent="0.3"/>
    <row r="2111" s="476" customFormat="1" x14ac:dyDescent="0.3"/>
    <row r="2112" s="476" customFormat="1" x14ac:dyDescent="0.3"/>
    <row r="2113" s="476" customFormat="1" x14ac:dyDescent="0.3"/>
    <row r="2114" s="476" customFormat="1" x14ac:dyDescent="0.3"/>
    <row r="2115" s="476" customFormat="1" x14ac:dyDescent="0.3"/>
    <row r="2116" s="476" customFormat="1" x14ac:dyDescent="0.3"/>
    <row r="2117" s="476" customFormat="1" x14ac:dyDescent="0.3"/>
    <row r="2118" s="476" customFormat="1" x14ac:dyDescent="0.3"/>
    <row r="2119" s="476" customFormat="1" x14ac:dyDescent="0.3"/>
    <row r="2120" s="476" customFormat="1" x14ac:dyDescent="0.3"/>
    <row r="2121" s="476" customFormat="1" x14ac:dyDescent="0.3"/>
    <row r="2122" s="476" customFormat="1" x14ac:dyDescent="0.3"/>
    <row r="2123" s="476" customFormat="1" x14ac:dyDescent="0.3"/>
    <row r="2124" s="476" customFormat="1" x14ac:dyDescent="0.3"/>
    <row r="2125" s="476" customFormat="1" x14ac:dyDescent="0.3"/>
    <row r="2126" s="476" customFormat="1" x14ac:dyDescent="0.3"/>
    <row r="2127" s="476" customFormat="1" x14ac:dyDescent="0.3"/>
    <row r="2128" s="476" customFormat="1" x14ac:dyDescent="0.3"/>
    <row r="2129" s="476" customFormat="1" x14ac:dyDescent="0.3"/>
    <row r="2130" s="476" customFormat="1" x14ac:dyDescent="0.3"/>
    <row r="2131" s="476" customFormat="1" x14ac:dyDescent="0.3"/>
    <row r="2132" s="476" customFormat="1" x14ac:dyDescent="0.3"/>
    <row r="2133" s="476" customFormat="1" x14ac:dyDescent="0.3"/>
    <row r="2134" s="476" customFormat="1" x14ac:dyDescent="0.3"/>
    <row r="2135" s="476" customFormat="1" x14ac:dyDescent="0.3"/>
    <row r="2136" s="476" customFormat="1" x14ac:dyDescent="0.3"/>
    <row r="2137" s="476" customFormat="1" x14ac:dyDescent="0.3"/>
    <row r="2138" s="476" customFormat="1" x14ac:dyDescent="0.3"/>
    <row r="2139" s="476" customFormat="1" x14ac:dyDescent="0.3"/>
    <row r="2140" s="476" customFormat="1" x14ac:dyDescent="0.3"/>
    <row r="2141" s="476" customFormat="1" x14ac:dyDescent="0.3"/>
    <row r="2142" s="476" customFormat="1" x14ac:dyDescent="0.3"/>
    <row r="2143" s="476" customFormat="1" x14ac:dyDescent="0.3"/>
    <row r="2144" s="476" customFormat="1" x14ac:dyDescent="0.3"/>
    <row r="2145" s="476" customFormat="1" x14ac:dyDescent="0.3"/>
    <row r="2146" s="476" customFormat="1" x14ac:dyDescent="0.3"/>
    <row r="2147" s="476" customFormat="1" x14ac:dyDescent="0.3"/>
    <row r="2148" s="476" customFormat="1" x14ac:dyDescent="0.3"/>
    <row r="2149" s="476" customFormat="1" x14ac:dyDescent="0.3"/>
    <row r="2150" s="476" customFormat="1" x14ac:dyDescent="0.3"/>
    <row r="2151" s="476" customFormat="1" x14ac:dyDescent="0.3"/>
    <row r="2152" s="476" customFormat="1" x14ac:dyDescent="0.3"/>
    <row r="2153" s="476" customFormat="1" x14ac:dyDescent="0.3"/>
    <row r="2154" s="476" customFormat="1" x14ac:dyDescent="0.3"/>
    <row r="2155" s="476" customFormat="1" x14ac:dyDescent="0.3"/>
    <row r="2156" s="476" customFormat="1" x14ac:dyDescent="0.3"/>
    <row r="2157" s="476" customFormat="1" x14ac:dyDescent="0.3"/>
    <row r="2158" s="476" customFormat="1" x14ac:dyDescent="0.3"/>
    <row r="2159" s="476" customFormat="1" x14ac:dyDescent="0.3"/>
    <row r="2160" s="476" customFormat="1" x14ac:dyDescent="0.3"/>
    <row r="2161" s="476" customFormat="1" x14ac:dyDescent="0.3"/>
    <row r="2162" s="476" customFormat="1" x14ac:dyDescent="0.3"/>
    <row r="2163" s="476" customFormat="1" x14ac:dyDescent="0.3"/>
    <row r="2164" s="476" customFormat="1" x14ac:dyDescent="0.3"/>
    <row r="2165" s="476" customFormat="1" x14ac:dyDescent="0.3"/>
    <row r="2166" s="476" customFormat="1" x14ac:dyDescent="0.3"/>
    <row r="2167" s="476" customFormat="1" x14ac:dyDescent="0.3"/>
    <row r="2168" s="476" customFormat="1" x14ac:dyDescent="0.3"/>
    <row r="2169" s="476" customFormat="1" x14ac:dyDescent="0.3"/>
    <row r="2170" s="476" customFormat="1" x14ac:dyDescent="0.3"/>
    <row r="2171" s="476" customFormat="1" x14ac:dyDescent="0.3"/>
    <row r="2172" s="476" customFormat="1" x14ac:dyDescent="0.3"/>
    <row r="2173" s="476" customFormat="1" x14ac:dyDescent="0.3"/>
    <row r="2174" s="476" customFormat="1" x14ac:dyDescent="0.3"/>
    <row r="2175" s="476" customFormat="1" x14ac:dyDescent="0.3"/>
    <row r="2176" s="476" customFormat="1" x14ac:dyDescent="0.3"/>
    <row r="2177" s="476" customFormat="1" x14ac:dyDescent="0.3"/>
    <row r="2178" s="476" customFormat="1" x14ac:dyDescent="0.3"/>
    <row r="2179" s="476" customFormat="1" x14ac:dyDescent="0.3"/>
    <row r="2180" s="476" customFormat="1" x14ac:dyDescent="0.3"/>
    <row r="2181" s="476" customFormat="1" x14ac:dyDescent="0.3"/>
    <row r="2182" s="476" customFormat="1" x14ac:dyDescent="0.3"/>
    <row r="2183" s="476" customFormat="1" x14ac:dyDescent="0.3"/>
    <row r="2184" s="476" customFormat="1" x14ac:dyDescent="0.3"/>
    <row r="2185" s="476" customFormat="1" x14ac:dyDescent="0.3"/>
    <row r="2186" s="476" customFormat="1" x14ac:dyDescent="0.3"/>
    <row r="2187" s="476" customFormat="1" x14ac:dyDescent="0.3"/>
    <row r="2188" s="476" customFormat="1" x14ac:dyDescent="0.3"/>
    <row r="2189" s="476" customFormat="1" x14ac:dyDescent="0.3"/>
    <row r="2190" s="476" customFormat="1" x14ac:dyDescent="0.3"/>
    <row r="2191" s="476" customFormat="1" x14ac:dyDescent="0.3"/>
    <row r="2192" s="476" customFormat="1" x14ac:dyDescent="0.3"/>
    <row r="2193" s="476" customFormat="1" x14ac:dyDescent="0.3"/>
    <row r="2194" s="476" customFormat="1" x14ac:dyDescent="0.3"/>
    <row r="2195" s="476" customFormat="1" x14ac:dyDescent="0.3"/>
    <row r="2196" s="476" customFormat="1" x14ac:dyDescent="0.3"/>
    <row r="2197" s="476" customFormat="1" x14ac:dyDescent="0.3"/>
    <row r="2198" s="476" customFormat="1" x14ac:dyDescent="0.3"/>
    <row r="2199" s="476" customFormat="1" x14ac:dyDescent="0.3"/>
    <row r="2200" s="476" customFormat="1" x14ac:dyDescent="0.3"/>
    <row r="2201" s="476" customFormat="1" x14ac:dyDescent="0.3"/>
    <row r="2202" s="476" customFormat="1" x14ac:dyDescent="0.3"/>
    <row r="2203" s="476" customFormat="1" x14ac:dyDescent="0.3"/>
    <row r="2204" s="476" customFormat="1" x14ac:dyDescent="0.3"/>
    <row r="2205" s="476" customFormat="1" x14ac:dyDescent="0.3"/>
    <row r="2206" s="476" customFormat="1" x14ac:dyDescent="0.3"/>
    <row r="2207" s="476" customFormat="1" x14ac:dyDescent="0.3"/>
    <row r="2208" s="476" customFormat="1" x14ac:dyDescent="0.3"/>
    <row r="2209" s="476" customFormat="1" x14ac:dyDescent="0.3"/>
    <row r="2210" s="476" customFormat="1" x14ac:dyDescent="0.3"/>
    <row r="2211" s="476" customFormat="1" x14ac:dyDescent="0.3"/>
    <row r="2212" s="476" customFormat="1" x14ac:dyDescent="0.3"/>
    <row r="2213" s="476" customFormat="1" x14ac:dyDescent="0.3"/>
    <row r="2214" s="476" customFormat="1" x14ac:dyDescent="0.3"/>
    <row r="2215" s="476" customFormat="1" x14ac:dyDescent="0.3"/>
    <row r="2216" s="476" customFormat="1" x14ac:dyDescent="0.3"/>
    <row r="2217" s="476" customFormat="1" x14ac:dyDescent="0.3"/>
    <row r="2218" s="476" customFormat="1" x14ac:dyDescent="0.3"/>
    <row r="2219" s="476" customFormat="1" x14ac:dyDescent="0.3"/>
    <row r="2220" s="476" customFormat="1" x14ac:dyDescent="0.3"/>
    <row r="2221" s="476" customFormat="1" x14ac:dyDescent="0.3"/>
    <row r="2222" s="476" customFormat="1" x14ac:dyDescent="0.3"/>
    <row r="2223" s="476" customFormat="1" x14ac:dyDescent="0.3"/>
    <row r="2224" s="476" customFormat="1" x14ac:dyDescent="0.3"/>
    <row r="2225" s="476" customFormat="1" x14ac:dyDescent="0.3"/>
    <row r="2226" s="476" customFormat="1" x14ac:dyDescent="0.3"/>
    <row r="2227" s="476" customFormat="1" x14ac:dyDescent="0.3"/>
    <row r="2228" s="476" customFormat="1" x14ac:dyDescent="0.3"/>
    <row r="2229" s="476" customFormat="1" x14ac:dyDescent="0.3"/>
    <row r="2230" s="476" customFormat="1" x14ac:dyDescent="0.3"/>
    <row r="2231" s="476" customFormat="1" x14ac:dyDescent="0.3"/>
    <row r="2232" s="476" customFormat="1" x14ac:dyDescent="0.3"/>
    <row r="2233" s="476" customFormat="1" x14ac:dyDescent="0.3"/>
    <row r="2234" s="476" customFormat="1" x14ac:dyDescent="0.3"/>
    <row r="2235" s="476" customFormat="1" x14ac:dyDescent="0.3"/>
    <row r="2236" s="476" customFormat="1" x14ac:dyDescent="0.3"/>
    <row r="2237" s="476" customFormat="1" x14ac:dyDescent="0.3"/>
    <row r="2238" s="476" customFormat="1" x14ac:dyDescent="0.3"/>
    <row r="2239" s="476" customFormat="1" x14ac:dyDescent="0.3"/>
    <row r="2240" s="476" customFormat="1" x14ac:dyDescent="0.3"/>
    <row r="2241" s="476" customFormat="1" x14ac:dyDescent="0.3"/>
    <row r="2242" s="476" customFormat="1" x14ac:dyDescent="0.3"/>
    <row r="2243" s="476" customFormat="1" x14ac:dyDescent="0.3"/>
    <row r="2244" s="476" customFormat="1" x14ac:dyDescent="0.3"/>
    <row r="2245" s="476" customFormat="1" x14ac:dyDescent="0.3"/>
    <row r="2246" s="476" customFormat="1" x14ac:dyDescent="0.3"/>
    <row r="2247" s="476" customFormat="1" x14ac:dyDescent="0.3"/>
    <row r="2248" s="476" customFormat="1" x14ac:dyDescent="0.3"/>
    <row r="2249" s="476" customFormat="1" x14ac:dyDescent="0.3"/>
    <row r="2250" s="476" customFormat="1" x14ac:dyDescent="0.3"/>
    <row r="2251" s="476" customFormat="1" x14ac:dyDescent="0.3"/>
    <row r="2252" s="476" customFormat="1" x14ac:dyDescent="0.3"/>
    <row r="2253" s="476" customFormat="1" x14ac:dyDescent="0.3"/>
    <row r="2254" s="476" customFormat="1" x14ac:dyDescent="0.3"/>
    <row r="2255" s="476" customFormat="1" x14ac:dyDescent="0.3"/>
    <row r="2256" s="476" customFormat="1" x14ac:dyDescent="0.3"/>
    <row r="2257" s="476" customFormat="1" x14ac:dyDescent="0.3"/>
    <row r="2258" s="476" customFormat="1" x14ac:dyDescent="0.3"/>
    <row r="2259" s="476" customFormat="1" x14ac:dyDescent="0.3"/>
    <row r="2260" s="476" customFormat="1" x14ac:dyDescent="0.3"/>
    <row r="2261" s="476" customFormat="1" x14ac:dyDescent="0.3"/>
    <row r="2262" s="476" customFormat="1" x14ac:dyDescent="0.3"/>
    <row r="2263" s="476" customFormat="1" x14ac:dyDescent="0.3"/>
    <row r="2264" s="476" customFormat="1" x14ac:dyDescent="0.3"/>
    <row r="2265" s="476" customFormat="1" x14ac:dyDescent="0.3"/>
    <row r="2266" s="476" customFormat="1" x14ac:dyDescent="0.3"/>
    <row r="2267" s="476" customFormat="1" x14ac:dyDescent="0.3"/>
    <row r="2268" s="476" customFormat="1" x14ac:dyDescent="0.3"/>
    <row r="2269" s="476" customFormat="1" x14ac:dyDescent="0.3"/>
    <row r="2270" s="476" customFormat="1" x14ac:dyDescent="0.3"/>
    <row r="2271" s="476" customFormat="1" x14ac:dyDescent="0.3"/>
    <row r="2272" s="476" customFormat="1" x14ac:dyDescent="0.3"/>
    <row r="2273" s="476" customFormat="1" x14ac:dyDescent="0.3"/>
    <row r="2274" s="476" customFormat="1" x14ac:dyDescent="0.3"/>
    <row r="2275" s="476" customFormat="1" x14ac:dyDescent="0.3"/>
    <row r="2276" s="476" customFormat="1" x14ac:dyDescent="0.3"/>
    <row r="2277" s="476" customFormat="1" x14ac:dyDescent="0.3"/>
    <row r="2278" s="476" customFormat="1" x14ac:dyDescent="0.3"/>
    <row r="2279" s="476" customFormat="1" x14ac:dyDescent="0.3"/>
    <row r="2280" s="476" customFormat="1" x14ac:dyDescent="0.3"/>
    <row r="2281" s="476" customFormat="1" x14ac:dyDescent="0.3"/>
    <row r="2282" s="476" customFormat="1" x14ac:dyDescent="0.3"/>
    <row r="2283" s="476" customFormat="1" x14ac:dyDescent="0.3"/>
    <row r="2284" s="476" customFormat="1" x14ac:dyDescent="0.3"/>
    <row r="2285" s="476" customFormat="1" x14ac:dyDescent="0.3"/>
    <row r="2286" s="476" customFormat="1" x14ac:dyDescent="0.3"/>
    <row r="2287" s="476" customFormat="1" x14ac:dyDescent="0.3"/>
    <row r="2288" s="476" customFormat="1" x14ac:dyDescent="0.3"/>
    <row r="2289" s="476" customFormat="1" x14ac:dyDescent="0.3"/>
    <row r="2290" s="476" customFormat="1" x14ac:dyDescent="0.3"/>
    <row r="2291" s="476" customFormat="1" x14ac:dyDescent="0.3"/>
    <row r="2292" s="476" customFormat="1" x14ac:dyDescent="0.3"/>
    <row r="2293" s="476" customFormat="1" x14ac:dyDescent="0.3"/>
    <row r="2294" s="476" customFormat="1" x14ac:dyDescent="0.3"/>
    <row r="2295" s="476" customFormat="1" x14ac:dyDescent="0.3"/>
    <row r="2296" s="476" customFormat="1" x14ac:dyDescent="0.3"/>
    <row r="2297" s="476" customFormat="1" x14ac:dyDescent="0.3"/>
    <row r="2298" s="476" customFormat="1" x14ac:dyDescent="0.3"/>
    <row r="2299" s="476" customFormat="1" x14ac:dyDescent="0.3"/>
    <row r="2300" s="476" customFormat="1" x14ac:dyDescent="0.3"/>
    <row r="2301" s="476" customFormat="1" x14ac:dyDescent="0.3"/>
    <row r="2302" s="476" customFormat="1" x14ac:dyDescent="0.3"/>
    <row r="2303" s="476" customFormat="1" x14ac:dyDescent="0.3"/>
    <row r="2304" s="476" customFormat="1" x14ac:dyDescent="0.3"/>
    <row r="2305" s="476" customFormat="1" x14ac:dyDescent="0.3"/>
    <row r="2306" s="476" customFormat="1" x14ac:dyDescent="0.3"/>
    <row r="2307" s="476" customFormat="1" x14ac:dyDescent="0.3"/>
    <row r="2308" s="476" customFormat="1" x14ac:dyDescent="0.3"/>
    <row r="2309" s="476" customFormat="1" x14ac:dyDescent="0.3"/>
    <row r="2310" s="476" customFormat="1" x14ac:dyDescent="0.3"/>
    <row r="2311" s="476" customFormat="1" x14ac:dyDescent="0.3"/>
    <row r="2312" s="476" customFormat="1" x14ac:dyDescent="0.3"/>
    <row r="2313" s="476" customFormat="1" x14ac:dyDescent="0.3"/>
    <row r="2314" s="476" customFormat="1" x14ac:dyDescent="0.3"/>
    <row r="2315" s="476" customFormat="1" x14ac:dyDescent="0.3"/>
    <row r="2316" s="476" customFormat="1" x14ac:dyDescent="0.3"/>
    <row r="2317" s="476" customFormat="1" x14ac:dyDescent="0.3"/>
    <row r="2318" s="476" customFormat="1" x14ac:dyDescent="0.3"/>
    <row r="2319" s="476" customFormat="1" x14ac:dyDescent="0.3"/>
    <row r="2320" s="476" customFormat="1" x14ac:dyDescent="0.3"/>
    <row r="2321" s="476" customFormat="1" x14ac:dyDescent="0.3"/>
    <row r="2322" s="476" customFormat="1" x14ac:dyDescent="0.3"/>
    <row r="2323" s="476" customFormat="1" x14ac:dyDescent="0.3"/>
    <row r="2324" s="476" customFormat="1" x14ac:dyDescent="0.3"/>
    <row r="2325" s="476" customFormat="1" x14ac:dyDescent="0.3"/>
    <row r="2326" s="476" customFormat="1" x14ac:dyDescent="0.3"/>
    <row r="2327" s="476" customFormat="1" x14ac:dyDescent="0.3"/>
    <row r="2328" s="476" customFormat="1" x14ac:dyDescent="0.3"/>
    <row r="2329" s="476" customFormat="1" x14ac:dyDescent="0.3"/>
    <row r="2330" s="476" customFormat="1" x14ac:dyDescent="0.3"/>
    <row r="2331" s="476" customFormat="1" x14ac:dyDescent="0.3"/>
    <row r="2332" s="476" customFormat="1" x14ac:dyDescent="0.3"/>
    <row r="2333" s="476" customFormat="1" x14ac:dyDescent="0.3"/>
    <row r="2334" s="476" customFormat="1" x14ac:dyDescent="0.3"/>
    <row r="2335" s="476" customFormat="1" x14ac:dyDescent="0.3"/>
    <row r="2336" s="476" customFormat="1" x14ac:dyDescent="0.3"/>
    <row r="2337" s="476" customFormat="1" x14ac:dyDescent="0.3"/>
    <row r="2338" s="476" customFormat="1" x14ac:dyDescent="0.3"/>
    <row r="2339" s="476" customFormat="1" x14ac:dyDescent="0.3"/>
    <row r="2340" s="476" customFormat="1" x14ac:dyDescent="0.3"/>
    <row r="2341" s="476" customFormat="1" x14ac:dyDescent="0.3"/>
    <row r="2342" s="476" customFormat="1" x14ac:dyDescent="0.3"/>
    <row r="2343" s="476" customFormat="1" x14ac:dyDescent="0.3"/>
    <row r="2344" s="476" customFormat="1" x14ac:dyDescent="0.3"/>
    <row r="2345" s="476" customFormat="1" x14ac:dyDescent="0.3"/>
    <row r="2346" s="476" customFormat="1" x14ac:dyDescent="0.3"/>
    <row r="2347" s="476" customFormat="1" x14ac:dyDescent="0.3"/>
    <row r="2348" s="476" customFormat="1" x14ac:dyDescent="0.3"/>
    <row r="2349" s="476" customFormat="1" x14ac:dyDescent="0.3"/>
    <row r="2350" s="476" customFormat="1" x14ac:dyDescent="0.3"/>
    <row r="2351" s="476" customFormat="1" x14ac:dyDescent="0.3"/>
    <row r="2352" s="476" customFormat="1" x14ac:dyDescent="0.3"/>
    <row r="2353" s="476" customFormat="1" x14ac:dyDescent="0.3"/>
    <row r="2354" s="476" customFormat="1" x14ac:dyDescent="0.3"/>
    <row r="2355" s="476" customFormat="1" x14ac:dyDescent="0.3"/>
    <row r="2356" s="476" customFormat="1" x14ac:dyDescent="0.3"/>
    <row r="2357" s="476" customFormat="1" x14ac:dyDescent="0.3"/>
    <row r="2358" s="476" customFormat="1" x14ac:dyDescent="0.3"/>
    <row r="2359" s="476" customFormat="1" x14ac:dyDescent="0.3"/>
    <row r="2360" s="476" customFormat="1" x14ac:dyDescent="0.3"/>
    <row r="2361" s="476" customFormat="1" x14ac:dyDescent="0.3"/>
    <row r="2362" s="476" customFormat="1" x14ac:dyDescent="0.3"/>
    <row r="2363" s="476" customFormat="1" x14ac:dyDescent="0.3"/>
    <row r="2364" s="476" customFormat="1" x14ac:dyDescent="0.3"/>
    <row r="2365" s="476" customFormat="1" x14ac:dyDescent="0.3"/>
    <row r="2366" s="476" customFormat="1" x14ac:dyDescent="0.3"/>
    <row r="2367" s="476" customFormat="1" x14ac:dyDescent="0.3"/>
    <row r="2368" s="476" customFormat="1" x14ac:dyDescent="0.3"/>
    <row r="2369" s="476" customFormat="1" x14ac:dyDescent="0.3"/>
    <row r="2370" s="476" customFormat="1" x14ac:dyDescent="0.3"/>
    <row r="2371" s="476" customFormat="1" x14ac:dyDescent="0.3"/>
    <row r="2372" s="476" customFormat="1" x14ac:dyDescent="0.3"/>
    <row r="2373" s="476" customFormat="1" x14ac:dyDescent="0.3"/>
    <row r="2374" s="476" customFormat="1" x14ac:dyDescent="0.3"/>
    <row r="2375" s="476" customFormat="1" x14ac:dyDescent="0.3"/>
    <row r="2376" s="476" customFormat="1" x14ac:dyDescent="0.3"/>
    <row r="2377" s="476" customFormat="1" x14ac:dyDescent="0.3"/>
    <row r="2378" s="476" customFormat="1" x14ac:dyDescent="0.3"/>
    <row r="2379" s="476" customFormat="1" x14ac:dyDescent="0.3"/>
    <row r="2380" s="476" customFormat="1" x14ac:dyDescent="0.3"/>
    <row r="2381" s="476" customFormat="1" x14ac:dyDescent="0.3"/>
    <row r="2382" s="476" customFormat="1" x14ac:dyDescent="0.3"/>
    <row r="2383" s="476" customFormat="1" x14ac:dyDescent="0.3"/>
    <row r="2384" s="476" customFormat="1" x14ac:dyDescent="0.3"/>
    <row r="2385" s="476" customFormat="1" x14ac:dyDescent="0.3"/>
    <row r="2386" s="476" customFormat="1" x14ac:dyDescent="0.3"/>
    <row r="2387" s="476" customFormat="1" x14ac:dyDescent="0.3"/>
    <row r="2388" s="476" customFormat="1" x14ac:dyDescent="0.3"/>
    <row r="2389" s="476" customFormat="1" x14ac:dyDescent="0.3"/>
    <row r="2390" s="476" customFormat="1" x14ac:dyDescent="0.3"/>
    <row r="2391" s="476" customFormat="1" x14ac:dyDescent="0.3"/>
    <row r="2392" s="476" customFormat="1" x14ac:dyDescent="0.3"/>
    <row r="2393" s="476" customFormat="1" x14ac:dyDescent="0.3"/>
    <row r="2394" s="476" customFormat="1" x14ac:dyDescent="0.3"/>
    <row r="2395" s="476" customFormat="1" x14ac:dyDescent="0.3"/>
    <row r="2396" s="476" customFormat="1" x14ac:dyDescent="0.3"/>
    <row r="2397" s="476" customFormat="1" x14ac:dyDescent="0.3"/>
    <row r="2398" s="476" customFormat="1" x14ac:dyDescent="0.3"/>
    <row r="2399" s="476" customFormat="1" x14ac:dyDescent="0.3"/>
    <row r="2400" s="476" customFormat="1" x14ac:dyDescent="0.3"/>
    <row r="2401" s="476" customFormat="1" x14ac:dyDescent="0.3"/>
    <row r="2402" s="476" customFormat="1" x14ac:dyDescent="0.3"/>
    <row r="2403" s="476" customFormat="1" x14ac:dyDescent="0.3"/>
    <row r="2404" s="476" customFormat="1" x14ac:dyDescent="0.3"/>
    <row r="2405" s="476" customFormat="1" x14ac:dyDescent="0.3"/>
    <row r="2406" s="476" customFormat="1" x14ac:dyDescent="0.3"/>
    <row r="2407" s="476" customFormat="1" x14ac:dyDescent="0.3"/>
    <row r="2408" s="476" customFormat="1" x14ac:dyDescent="0.3"/>
    <row r="2409" s="476" customFormat="1" x14ac:dyDescent="0.3"/>
    <row r="2410" s="476" customFormat="1" x14ac:dyDescent="0.3"/>
    <row r="2411" s="476" customFormat="1" x14ac:dyDescent="0.3"/>
    <row r="2412" s="476" customFormat="1" x14ac:dyDescent="0.3"/>
    <row r="2413" s="476" customFormat="1" x14ac:dyDescent="0.3"/>
    <row r="2414" s="476" customFormat="1" x14ac:dyDescent="0.3"/>
    <row r="2415" s="476" customFormat="1" x14ac:dyDescent="0.3"/>
    <row r="2416" s="476" customFormat="1" x14ac:dyDescent="0.3"/>
    <row r="2417" s="476" customFormat="1" x14ac:dyDescent="0.3"/>
    <row r="2418" s="476" customFormat="1" x14ac:dyDescent="0.3"/>
    <row r="2419" s="476" customFormat="1" x14ac:dyDescent="0.3"/>
    <row r="2420" s="476" customFormat="1" x14ac:dyDescent="0.3"/>
    <row r="2421" s="476" customFormat="1" x14ac:dyDescent="0.3"/>
    <row r="2422" s="476" customFormat="1" x14ac:dyDescent="0.3"/>
    <row r="2423" s="476" customFormat="1" x14ac:dyDescent="0.3"/>
    <row r="2424" s="476" customFormat="1" x14ac:dyDescent="0.3"/>
    <row r="2425" s="476" customFormat="1" x14ac:dyDescent="0.3"/>
    <row r="2426" s="476" customFormat="1" x14ac:dyDescent="0.3"/>
    <row r="2427" s="476" customFormat="1" x14ac:dyDescent="0.3"/>
    <row r="2428" s="476" customFormat="1" x14ac:dyDescent="0.3"/>
    <row r="2429" s="476" customFormat="1" x14ac:dyDescent="0.3"/>
    <row r="2430" s="476" customFormat="1" x14ac:dyDescent="0.3"/>
    <row r="2431" s="476" customFormat="1" x14ac:dyDescent="0.3"/>
    <row r="2432" s="476" customFormat="1" x14ac:dyDescent="0.3"/>
    <row r="2433" s="476" customFormat="1" x14ac:dyDescent="0.3"/>
    <row r="2434" s="476" customFormat="1" x14ac:dyDescent="0.3"/>
    <row r="2435" s="476" customFormat="1" x14ac:dyDescent="0.3"/>
    <row r="2436" s="476" customFormat="1" x14ac:dyDescent="0.3"/>
    <row r="2437" s="476" customFormat="1" x14ac:dyDescent="0.3"/>
    <row r="2438" s="476" customFormat="1" x14ac:dyDescent="0.3"/>
    <row r="2439" s="476" customFormat="1" x14ac:dyDescent="0.3"/>
    <row r="2440" s="476" customFormat="1" x14ac:dyDescent="0.3"/>
    <row r="2441" s="476" customFormat="1" x14ac:dyDescent="0.3"/>
    <row r="2442" s="476" customFormat="1" x14ac:dyDescent="0.3"/>
    <row r="2443" s="476" customFormat="1" x14ac:dyDescent="0.3"/>
    <row r="2444" s="476" customFormat="1" x14ac:dyDescent="0.3"/>
    <row r="2445" s="476" customFormat="1" x14ac:dyDescent="0.3"/>
    <row r="2446" s="476" customFormat="1" x14ac:dyDescent="0.3"/>
    <row r="2447" s="476" customFormat="1" x14ac:dyDescent="0.3"/>
    <row r="2448" s="476" customFormat="1" x14ac:dyDescent="0.3"/>
    <row r="2449" s="476" customFormat="1" x14ac:dyDescent="0.3"/>
    <row r="2450" s="476" customFormat="1" x14ac:dyDescent="0.3"/>
    <row r="2451" s="476" customFormat="1" x14ac:dyDescent="0.3"/>
    <row r="2452" s="476" customFormat="1" x14ac:dyDescent="0.3"/>
    <row r="2453" s="476" customFormat="1" x14ac:dyDescent="0.3"/>
    <row r="2454" s="476" customFormat="1" x14ac:dyDescent="0.3"/>
    <row r="2455" s="476" customFormat="1" x14ac:dyDescent="0.3"/>
    <row r="2456" s="476" customFormat="1" x14ac:dyDescent="0.3"/>
    <row r="2457" s="476" customFormat="1" x14ac:dyDescent="0.3"/>
    <row r="2458" s="476" customFormat="1" x14ac:dyDescent="0.3"/>
    <row r="2459" s="476" customFormat="1" x14ac:dyDescent="0.3"/>
    <row r="2460" s="476" customFormat="1" x14ac:dyDescent="0.3"/>
    <row r="2461" s="476" customFormat="1" x14ac:dyDescent="0.3"/>
    <row r="2462" s="476" customFormat="1" x14ac:dyDescent="0.3"/>
    <row r="2463" s="476" customFormat="1" x14ac:dyDescent="0.3"/>
    <row r="2464" s="476" customFormat="1" x14ac:dyDescent="0.3"/>
    <row r="2465" s="476" customFormat="1" x14ac:dyDescent="0.3"/>
    <row r="2466" s="476" customFormat="1" x14ac:dyDescent="0.3"/>
    <row r="2467" s="476" customFormat="1" x14ac:dyDescent="0.3"/>
    <row r="2468" s="476" customFormat="1" x14ac:dyDescent="0.3"/>
    <row r="2469" s="476" customFormat="1" x14ac:dyDescent="0.3"/>
    <row r="2470" s="476" customFormat="1" x14ac:dyDescent="0.3"/>
    <row r="2471" s="476" customFormat="1" x14ac:dyDescent="0.3"/>
    <row r="2472" s="476" customFormat="1" x14ac:dyDescent="0.3"/>
    <row r="2473" s="476" customFormat="1" x14ac:dyDescent="0.3"/>
    <row r="2474" s="476" customFormat="1" x14ac:dyDescent="0.3"/>
    <row r="2475" s="476" customFormat="1" x14ac:dyDescent="0.3"/>
    <row r="2476" s="476" customFormat="1" x14ac:dyDescent="0.3"/>
    <row r="2477" s="476" customFormat="1" x14ac:dyDescent="0.3"/>
    <row r="2478" s="476" customFormat="1" x14ac:dyDescent="0.3"/>
    <row r="2479" s="476" customFormat="1" x14ac:dyDescent="0.3"/>
    <row r="2480" s="476" customFormat="1" x14ac:dyDescent="0.3"/>
    <row r="2481" s="476" customFormat="1" x14ac:dyDescent="0.3"/>
    <row r="2482" s="476" customFormat="1" x14ac:dyDescent="0.3"/>
    <row r="2483" s="476" customFormat="1" x14ac:dyDescent="0.3"/>
    <row r="2484" s="476" customFormat="1" x14ac:dyDescent="0.3"/>
    <row r="2485" s="476" customFormat="1" x14ac:dyDescent="0.3"/>
    <row r="2486" s="476" customFormat="1" x14ac:dyDescent="0.3"/>
    <row r="2487" s="476" customFormat="1" x14ac:dyDescent="0.3"/>
    <row r="2488" s="476" customFormat="1" x14ac:dyDescent="0.3"/>
    <row r="2489" s="476" customFormat="1" x14ac:dyDescent="0.3"/>
    <row r="2490" s="476" customFormat="1" x14ac:dyDescent="0.3"/>
    <row r="2491" s="476" customFormat="1" x14ac:dyDescent="0.3"/>
    <row r="2492" s="476" customFormat="1" x14ac:dyDescent="0.3"/>
    <row r="2493" s="476" customFormat="1" x14ac:dyDescent="0.3"/>
    <row r="2494" s="476" customFormat="1" x14ac:dyDescent="0.3"/>
    <row r="2495" s="476" customFormat="1" x14ac:dyDescent="0.3"/>
    <row r="2496" s="476" customFormat="1" x14ac:dyDescent="0.3"/>
    <row r="2497" s="476" customFormat="1" x14ac:dyDescent="0.3"/>
    <row r="2498" s="476" customFormat="1" x14ac:dyDescent="0.3"/>
    <row r="2499" s="476" customFormat="1" x14ac:dyDescent="0.3"/>
    <row r="2500" s="476" customFormat="1" x14ac:dyDescent="0.3"/>
    <row r="2501" s="476" customFormat="1" x14ac:dyDescent="0.3"/>
    <row r="2502" s="476" customFormat="1" x14ac:dyDescent="0.3"/>
    <row r="2503" s="476" customFormat="1" x14ac:dyDescent="0.3"/>
    <row r="2504" s="476" customFormat="1" x14ac:dyDescent="0.3"/>
    <row r="2505" s="476" customFormat="1" x14ac:dyDescent="0.3"/>
    <row r="2506" s="476" customFormat="1" x14ac:dyDescent="0.3"/>
    <row r="2507" s="476" customFormat="1" x14ac:dyDescent="0.3"/>
    <row r="2508" s="476" customFormat="1" x14ac:dyDescent="0.3"/>
    <row r="2509" s="476" customFormat="1" x14ac:dyDescent="0.3"/>
    <row r="2510" s="476" customFormat="1" x14ac:dyDescent="0.3"/>
    <row r="2511" s="476" customFormat="1" x14ac:dyDescent="0.3"/>
    <row r="2512" s="476" customFormat="1" x14ac:dyDescent="0.3"/>
    <row r="2513" s="476" customFormat="1" x14ac:dyDescent="0.3"/>
    <row r="2514" s="476" customFormat="1" x14ac:dyDescent="0.3"/>
    <row r="2515" s="476" customFormat="1" x14ac:dyDescent="0.3"/>
    <row r="2516" s="476" customFormat="1" x14ac:dyDescent="0.3"/>
    <row r="2517" s="476" customFormat="1" x14ac:dyDescent="0.3"/>
    <row r="2518" s="476" customFormat="1" x14ac:dyDescent="0.3"/>
    <row r="2519" s="476" customFormat="1" x14ac:dyDescent="0.3"/>
    <row r="2520" s="476" customFormat="1" x14ac:dyDescent="0.3"/>
    <row r="2521" s="476" customFormat="1" x14ac:dyDescent="0.3"/>
    <row r="2522" s="476" customFormat="1" x14ac:dyDescent="0.3"/>
    <row r="2523" s="476" customFormat="1" x14ac:dyDescent="0.3"/>
    <row r="2524" s="476" customFormat="1" x14ac:dyDescent="0.3"/>
    <row r="2525" s="476" customFormat="1" x14ac:dyDescent="0.3"/>
    <row r="2526" s="476" customFormat="1" x14ac:dyDescent="0.3"/>
    <row r="2527" s="476" customFormat="1" x14ac:dyDescent="0.3"/>
    <row r="2528" s="476" customFormat="1" x14ac:dyDescent="0.3"/>
    <row r="2529" s="476" customFormat="1" x14ac:dyDescent="0.3"/>
    <row r="2530" s="476" customFormat="1" x14ac:dyDescent="0.3"/>
    <row r="2531" s="476" customFormat="1" x14ac:dyDescent="0.3"/>
    <row r="2532" s="476" customFormat="1" x14ac:dyDescent="0.3"/>
    <row r="2533" s="476" customFormat="1" x14ac:dyDescent="0.3"/>
    <row r="2534" s="476" customFormat="1" x14ac:dyDescent="0.3"/>
    <row r="2535" s="476" customFormat="1" x14ac:dyDescent="0.3"/>
    <row r="2536" s="476" customFormat="1" x14ac:dyDescent="0.3"/>
    <row r="2537" s="476" customFormat="1" x14ac:dyDescent="0.3"/>
    <row r="2538" s="476" customFormat="1" x14ac:dyDescent="0.3"/>
    <row r="2539" s="476" customFormat="1" x14ac:dyDescent="0.3"/>
    <row r="2540" s="476" customFormat="1" x14ac:dyDescent="0.3"/>
    <row r="2541" s="476" customFormat="1" x14ac:dyDescent="0.3"/>
    <row r="2542" s="476" customFormat="1" x14ac:dyDescent="0.3"/>
    <row r="2543" s="476" customFormat="1" x14ac:dyDescent="0.3"/>
    <row r="2544" s="476" customFormat="1" x14ac:dyDescent="0.3"/>
    <row r="2545" s="476" customFormat="1" x14ac:dyDescent="0.3"/>
    <row r="2546" s="476" customFormat="1" x14ac:dyDescent="0.3"/>
    <row r="2547" s="476" customFormat="1" x14ac:dyDescent="0.3"/>
    <row r="2548" s="476" customFormat="1" x14ac:dyDescent="0.3"/>
    <row r="2549" s="476" customFormat="1" x14ac:dyDescent="0.3"/>
    <row r="2550" s="476" customFormat="1" x14ac:dyDescent="0.3"/>
    <row r="2551" s="476" customFormat="1" x14ac:dyDescent="0.3"/>
    <row r="2552" s="476" customFormat="1" x14ac:dyDescent="0.3"/>
    <row r="2553" s="476" customFormat="1" x14ac:dyDescent="0.3"/>
    <row r="2554" s="476" customFormat="1" x14ac:dyDescent="0.3"/>
    <row r="2555" s="476" customFormat="1" x14ac:dyDescent="0.3"/>
    <row r="2556" s="476" customFormat="1" x14ac:dyDescent="0.3"/>
    <row r="2557" s="476" customFormat="1" x14ac:dyDescent="0.3"/>
    <row r="2558" s="476" customFormat="1" x14ac:dyDescent="0.3"/>
    <row r="2559" s="476" customFormat="1" x14ac:dyDescent="0.3"/>
    <row r="2560" s="476" customFormat="1" x14ac:dyDescent="0.3"/>
    <row r="2561" s="476" customFormat="1" x14ac:dyDescent="0.3"/>
    <row r="2562" s="476" customFormat="1" x14ac:dyDescent="0.3"/>
    <row r="2563" s="476" customFormat="1" x14ac:dyDescent="0.3"/>
    <row r="2564" s="476" customFormat="1" x14ac:dyDescent="0.3"/>
    <row r="2565" s="476" customFormat="1" x14ac:dyDescent="0.3"/>
    <row r="2566" s="476" customFormat="1" x14ac:dyDescent="0.3"/>
    <row r="2567" s="476" customFormat="1" x14ac:dyDescent="0.3"/>
    <row r="2568" s="476" customFormat="1" x14ac:dyDescent="0.3"/>
    <row r="2569" s="476" customFormat="1" x14ac:dyDescent="0.3"/>
    <row r="2570" s="476" customFormat="1" x14ac:dyDescent="0.3"/>
    <row r="2571" s="476" customFormat="1" x14ac:dyDescent="0.3"/>
    <row r="2572" s="476" customFormat="1" x14ac:dyDescent="0.3"/>
    <row r="2573" s="476" customFormat="1" x14ac:dyDescent="0.3"/>
    <row r="2574" s="476" customFormat="1" x14ac:dyDescent="0.3"/>
    <row r="2575" s="476" customFormat="1" x14ac:dyDescent="0.3"/>
    <row r="2576" s="476" customFormat="1" x14ac:dyDescent="0.3"/>
    <row r="2577" s="476" customFormat="1" x14ac:dyDescent="0.3"/>
    <row r="2578" s="476" customFormat="1" x14ac:dyDescent="0.3"/>
    <row r="2579" s="476" customFormat="1" x14ac:dyDescent="0.3"/>
    <row r="2580" s="476" customFormat="1" x14ac:dyDescent="0.3"/>
    <row r="2581" s="476" customFormat="1" x14ac:dyDescent="0.3"/>
    <row r="2582" s="476" customFormat="1" x14ac:dyDescent="0.3"/>
    <row r="2583" s="476" customFormat="1" x14ac:dyDescent="0.3"/>
    <row r="2584" s="476" customFormat="1" x14ac:dyDescent="0.3"/>
    <row r="2585" s="476" customFormat="1" x14ac:dyDescent="0.3"/>
    <row r="2586" s="476" customFormat="1" x14ac:dyDescent="0.3"/>
    <row r="2587" s="476" customFormat="1" x14ac:dyDescent="0.3"/>
    <row r="2588" s="476" customFormat="1" x14ac:dyDescent="0.3"/>
    <row r="2589" s="476" customFormat="1" x14ac:dyDescent="0.3"/>
    <row r="2590" s="476" customFormat="1" x14ac:dyDescent="0.3"/>
    <row r="2591" s="476" customFormat="1" x14ac:dyDescent="0.3"/>
    <row r="2592" s="476" customFormat="1" x14ac:dyDescent="0.3"/>
    <row r="2593" s="476" customFormat="1" x14ac:dyDescent="0.3"/>
    <row r="2594" s="476" customFormat="1" x14ac:dyDescent="0.3"/>
    <row r="2595" s="476" customFormat="1" x14ac:dyDescent="0.3"/>
    <row r="2596" s="476" customFormat="1" x14ac:dyDescent="0.3"/>
    <row r="2597" s="476" customFormat="1" x14ac:dyDescent="0.3"/>
    <row r="2598" s="476" customFormat="1" x14ac:dyDescent="0.3"/>
    <row r="2599" s="476" customFormat="1" x14ac:dyDescent="0.3"/>
    <row r="2600" s="476" customFormat="1" x14ac:dyDescent="0.3"/>
    <row r="2601" s="476" customFormat="1" x14ac:dyDescent="0.3"/>
    <row r="2602" s="476" customFormat="1" x14ac:dyDescent="0.3"/>
    <row r="2603" s="476" customFormat="1" x14ac:dyDescent="0.3"/>
    <row r="2604" s="476" customFormat="1" x14ac:dyDescent="0.3"/>
    <row r="2605" s="476" customFormat="1" x14ac:dyDescent="0.3"/>
    <row r="2606" s="476" customFormat="1" x14ac:dyDescent="0.3"/>
    <row r="2607" s="476" customFormat="1" x14ac:dyDescent="0.3"/>
    <row r="2608" s="476" customFormat="1" x14ac:dyDescent="0.3"/>
    <row r="2609" s="476" customFormat="1" x14ac:dyDescent="0.3"/>
    <row r="2610" s="476" customFormat="1" x14ac:dyDescent="0.3"/>
    <row r="2611" s="476" customFormat="1" x14ac:dyDescent="0.3"/>
    <row r="2612" s="476" customFormat="1" x14ac:dyDescent="0.3"/>
    <row r="2613" s="476" customFormat="1" x14ac:dyDescent="0.3"/>
    <row r="2614" s="476" customFormat="1" x14ac:dyDescent="0.3"/>
    <row r="2615" s="476" customFormat="1" x14ac:dyDescent="0.3"/>
    <row r="2616" s="476" customFormat="1" x14ac:dyDescent="0.3"/>
    <row r="2617" s="476" customFormat="1" x14ac:dyDescent="0.3"/>
    <row r="2618" s="476" customFormat="1" x14ac:dyDescent="0.3"/>
    <row r="2619" s="476" customFormat="1" x14ac:dyDescent="0.3"/>
    <row r="2620" s="476" customFormat="1" x14ac:dyDescent="0.3"/>
    <row r="2621" s="476" customFormat="1" x14ac:dyDescent="0.3"/>
    <row r="2622" s="476" customFormat="1" x14ac:dyDescent="0.3"/>
    <row r="2623" s="476" customFormat="1" x14ac:dyDescent="0.3"/>
    <row r="2624" s="476" customFormat="1" x14ac:dyDescent="0.3"/>
    <row r="2625" s="476" customFormat="1" x14ac:dyDescent="0.3"/>
    <row r="2626" s="476" customFormat="1" x14ac:dyDescent="0.3"/>
    <row r="2627" s="476" customFormat="1" x14ac:dyDescent="0.3"/>
    <row r="2628" s="476" customFormat="1" x14ac:dyDescent="0.3"/>
    <row r="2629" s="476" customFormat="1" x14ac:dyDescent="0.3"/>
    <row r="2630" s="476" customFormat="1" x14ac:dyDescent="0.3"/>
    <row r="2631" s="476" customFormat="1" x14ac:dyDescent="0.3"/>
    <row r="2632" s="476" customFormat="1" x14ac:dyDescent="0.3"/>
    <row r="2633" s="476" customFormat="1" x14ac:dyDescent="0.3"/>
    <row r="2634" s="476" customFormat="1" x14ac:dyDescent="0.3"/>
    <row r="2635" s="476" customFormat="1" x14ac:dyDescent="0.3"/>
    <row r="2636" s="476" customFormat="1" x14ac:dyDescent="0.3"/>
    <row r="2637" s="476" customFormat="1" x14ac:dyDescent="0.3"/>
    <row r="2638" s="476" customFormat="1" x14ac:dyDescent="0.3"/>
    <row r="2639" s="476" customFormat="1" x14ac:dyDescent="0.3"/>
    <row r="2640" s="476" customFormat="1" x14ac:dyDescent="0.3"/>
    <row r="2641" s="476" customFormat="1" x14ac:dyDescent="0.3"/>
    <row r="2642" s="476" customFormat="1" x14ac:dyDescent="0.3"/>
    <row r="2643" s="476" customFormat="1" x14ac:dyDescent="0.3"/>
    <row r="2644" s="476" customFormat="1" x14ac:dyDescent="0.3"/>
    <row r="2645" s="476" customFormat="1" x14ac:dyDescent="0.3"/>
    <row r="2646" s="476" customFormat="1" x14ac:dyDescent="0.3"/>
    <row r="2647" s="476" customFormat="1" x14ac:dyDescent="0.3"/>
    <row r="2648" s="476" customFormat="1" x14ac:dyDescent="0.3"/>
    <row r="2649" s="476" customFormat="1" x14ac:dyDescent="0.3"/>
    <row r="2650" s="476" customFormat="1" x14ac:dyDescent="0.3"/>
    <row r="2651" s="476" customFormat="1" x14ac:dyDescent="0.3"/>
    <row r="2652" s="476" customFormat="1" x14ac:dyDescent="0.3"/>
    <row r="2653" s="476" customFormat="1" x14ac:dyDescent="0.3"/>
    <row r="2654" s="476" customFormat="1" x14ac:dyDescent="0.3"/>
    <row r="2655" s="476" customFormat="1" x14ac:dyDescent="0.3"/>
    <row r="2656" s="476" customFormat="1" x14ac:dyDescent="0.3"/>
    <row r="2657" s="476" customFormat="1" x14ac:dyDescent="0.3"/>
    <row r="2658" s="476" customFormat="1" x14ac:dyDescent="0.3"/>
    <row r="2659" s="476" customFormat="1" x14ac:dyDescent="0.3"/>
    <row r="2660" s="476" customFormat="1" x14ac:dyDescent="0.3"/>
    <row r="2661" s="476" customFormat="1" x14ac:dyDescent="0.3"/>
    <row r="2662" s="476" customFormat="1" x14ac:dyDescent="0.3"/>
    <row r="2663" s="476" customFormat="1" x14ac:dyDescent="0.3"/>
    <row r="2664" s="476" customFormat="1" x14ac:dyDescent="0.3"/>
    <row r="2665" s="476" customFormat="1" x14ac:dyDescent="0.3"/>
    <row r="2666" s="476" customFormat="1" x14ac:dyDescent="0.3"/>
    <row r="2667" s="476" customFormat="1" x14ac:dyDescent="0.3"/>
    <row r="2668" s="476" customFormat="1" x14ac:dyDescent="0.3"/>
    <row r="2669" s="476" customFormat="1" x14ac:dyDescent="0.3"/>
    <row r="2670" s="476" customFormat="1" x14ac:dyDescent="0.3"/>
    <row r="2671" s="476" customFormat="1" x14ac:dyDescent="0.3"/>
    <row r="2672" s="476" customFormat="1" x14ac:dyDescent="0.3"/>
    <row r="2673" s="476" customFormat="1" x14ac:dyDescent="0.3"/>
    <row r="2674" s="476" customFormat="1" x14ac:dyDescent="0.3"/>
    <row r="2675" s="476" customFormat="1" x14ac:dyDescent="0.3"/>
    <row r="2676" s="476" customFormat="1" x14ac:dyDescent="0.3"/>
    <row r="2677" s="476" customFormat="1" x14ac:dyDescent="0.3"/>
    <row r="2678" s="476" customFormat="1" x14ac:dyDescent="0.3"/>
    <row r="2679" s="476" customFormat="1" x14ac:dyDescent="0.3"/>
    <row r="2680" s="476" customFormat="1" x14ac:dyDescent="0.3"/>
    <row r="2681" s="476" customFormat="1" x14ac:dyDescent="0.3"/>
    <row r="2682" s="476" customFormat="1" x14ac:dyDescent="0.3"/>
    <row r="2683" s="476" customFormat="1" x14ac:dyDescent="0.3"/>
    <row r="2684" s="476" customFormat="1" x14ac:dyDescent="0.3"/>
    <row r="2685" s="476" customFormat="1" x14ac:dyDescent="0.3"/>
    <row r="2686" s="476" customFormat="1" x14ac:dyDescent="0.3"/>
    <row r="2687" s="476" customFormat="1" x14ac:dyDescent="0.3"/>
    <row r="2688" s="476" customFormat="1" x14ac:dyDescent="0.3"/>
    <row r="2689" s="476" customFormat="1" x14ac:dyDescent="0.3"/>
    <row r="2690" s="476" customFormat="1" x14ac:dyDescent="0.3"/>
    <row r="2691" s="476" customFormat="1" x14ac:dyDescent="0.3"/>
    <row r="2692" s="476" customFormat="1" x14ac:dyDescent="0.3"/>
    <row r="2693" s="476" customFormat="1" x14ac:dyDescent="0.3"/>
    <row r="2694" s="476" customFormat="1" x14ac:dyDescent="0.3"/>
    <row r="2695" s="476" customFormat="1" x14ac:dyDescent="0.3"/>
    <row r="2696" s="476" customFormat="1" x14ac:dyDescent="0.3"/>
    <row r="2697" s="476" customFormat="1" x14ac:dyDescent="0.3"/>
    <row r="2698" s="476" customFormat="1" x14ac:dyDescent="0.3"/>
    <row r="2699" s="476" customFormat="1" x14ac:dyDescent="0.3"/>
    <row r="2700" s="476" customFormat="1" x14ac:dyDescent="0.3"/>
    <row r="2701" s="476" customFormat="1" x14ac:dyDescent="0.3"/>
    <row r="2702" s="476" customFormat="1" x14ac:dyDescent="0.3"/>
    <row r="2703" s="476" customFormat="1" x14ac:dyDescent="0.3"/>
    <row r="2704" s="476" customFormat="1" x14ac:dyDescent="0.3"/>
    <row r="2705" s="476" customFormat="1" x14ac:dyDescent="0.3"/>
    <row r="2706" s="476" customFormat="1" x14ac:dyDescent="0.3"/>
    <row r="2707" s="476" customFormat="1" x14ac:dyDescent="0.3"/>
    <row r="2708" s="476" customFormat="1" x14ac:dyDescent="0.3"/>
    <row r="2709" s="476" customFormat="1" x14ac:dyDescent="0.3"/>
    <row r="2710" s="476" customFormat="1" x14ac:dyDescent="0.3"/>
    <row r="2711" s="476" customFormat="1" x14ac:dyDescent="0.3"/>
    <row r="2712" s="476" customFormat="1" x14ac:dyDescent="0.3"/>
    <row r="2713" s="476" customFormat="1" x14ac:dyDescent="0.3"/>
    <row r="2714" s="476" customFormat="1" x14ac:dyDescent="0.3"/>
    <row r="2715" s="476" customFormat="1" x14ac:dyDescent="0.3"/>
    <row r="2716" s="476" customFormat="1" x14ac:dyDescent="0.3"/>
    <row r="2717" s="476" customFormat="1" x14ac:dyDescent="0.3"/>
    <row r="2718" s="476" customFormat="1" x14ac:dyDescent="0.3"/>
    <row r="2719" s="476" customFormat="1" x14ac:dyDescent="0.3"/>
    <row r="2720" s="476" customFormat="1" x14ac:dyDescent="0.3"/>
    <row r="2721" s="476" customFormat="1" x14ac:dyDescent="0.3"/>
    <row r="2722" s="476" customFormat="1" x14ac:dyDescent="0.3"/>
    <row r="2723" s="476" customFormat="1" x14ac:dyDescent="0.3"/>
    <row r="2724" s="476" customFormat="1" x14ac:dyDescent="0.3"/>
    <row r="2725" s="476" customFormat="1" x14ac:dyDescent="0.3"/>
    <row r="2726" s="476" customFormat="1" x14ac:dyDescent="0.3"/>
    <row r="2727" s="476" customFormat="1" x14ac:dyDescent="0.3"/>
    <row r="2728" s="476" customFormat="1" x14ac:dyDescent="0.3"/>
    <row r="2729" s="476" customFormat="1" x14ac:dyDescent="0.3"/>
    <row r="2730" s="476" customFormat="1" x14ac:dyDescent="0.3"/>
    <row r="2731" s="476" customFormat="1" x14ac:dyDescent="0.3"/>
    <row r="2732" s="476" customFormat="1" x14ac:dyDescent="0.3"/>
    <row r="2733" s="476" customFormat="1" x14ac:dyDescent="0.3"/>
    <row r="2734" s="476" customFormat="1" x14ac:dyDescent="0.3"/>
    <row r="2735" s="476" customFormat="1" x14ac:dyDescent="0.3"/>
    <row r="2736" s="476" customFormat="1" x14ac:dyDescent="0.3"/>
    <row r="2737" s="476" customFormat="1" x14ac:dyDescent="0.3"/>
    <row r="2738" s="476" customFormat="1" x14ac:dyDescent="0.3"/>
    <row r="2739" s="476" customFormat="1" x14ac:dyDescent="0.3"/>
    <row r="2740" s="476" customFormat="1" x14ac:dyDescent="0.3"/>
    <row r="2741" s="476" customFormat="1" x14ac:dyDescent="0.3"/>
    <row r="2742" s="476" customFormat="1" x14ac:dyDescent="0.3"/>
    <row r="2743" s="476" customFormat="1" x14ac:dyDescent="0.3"/>
    <row r="2744" s="476" customFormat="1" x14ac:dyDescent="0.3"/>
    <row r="2745" s="476" customFormat="1" x14ac:dyDescent="0.3"/>
    <row r="2746" s="476" customFormat="1" x14ac:dyDescent="0.3"/>
    <row r="2747" s="476" customFormat="1" x14ac:dyDescent="0.3"/>
    <row r="2748" s="476" customFormat="1" x14ac:dyDescent="0.3"/>
    <row r="2749" s="476" customFormat="1" x14ac:dyDescent="0.3"/>
    <row r="2750" s="476" customFormat="1" x14ac:dyDescent="0.3"/>
    <row r="2751" s="476" customFormat="1" x14ac:dyDescent="0.3"/>
    <row r="2752" s="476" customFormat="1" x14ac:dyDescent="0.3"/>
    <row r="2753" s="476" customFormat="1" x14ac:dyDescent="0.3"/>
    <row r="2754" s="476" customFormat="1" x14ac:dyDescent="0.3"/>
    <row r="2755" s="476" customFormat="1" x14ac:dyDescent="0.3"/>
    <row r="2756" s="476" customFormat="1" x14ac:dyDescent="0.3"/>
    <row r="2757" s="476" customFormat="1" x14ac:dyDescent="0.3"/>
    <row r="2758" s="476" customFormat="1" x14ac:dyDescent="0.3"/>
    <row r="2759" s="476" customFormat="1" x14ac:dyDescent="0.3"/>
    <row r="2760" s="476" customFormat="1" x14ac:dyDescent="0.3"/>
    <row r="2761" s="476" customFormat="1" x14ac:dyDescent="0.3"/>
    <row r="2762" s="476" customFormat="1" x14ac:dyDescent="0.3"/>
    <row r="2763" s="476" customFormat="1" x14ac:dyDescent="0.3"/>
    <row r="2764" s="476" customFormat="1" x14ac:dyDescent="0.3"/>
    <row r="2765" s="476" customFormat="1" x14ac:dyDescent="0.3"/>
    <row r="2766" s="476" customFormat="1" x14ac:dyDescent="0.3"/>
    <row r="2767" s="476" customFormat="1" x14ac:dyDescent="0.3"/>
    <row r="2768" s="476" customFormat="1" x14ac:dyDescent="0.3"/>
    <row r="2769" s="476" customFormat="1" x14ac:dyDescent="0.3"/>
    <row r="2770" s="476" customFormat="1" x14ac:dyDescent="0.3"/>
    <row r="2771" s="476" customFormat="1" x14ac:dyDescent="0.3"/>
    <row r="2772" s="476" customFormat="1" x14ac:dyDescent="0.3"/>
    <row r="2773" s="476" customFormat="1" x14ac:dyDescent="0.3"/>
    <row r="2774" s="476" customFormat="1" x14ac:dyDescent="0.3"/>
    <row r="2775" s="476" customFormat="1" x14ac:dyDescent="0.3"/>
    <row r="2776" s="476" customFormat="1" x14ac:dyDescent="0.3"/>
    <row r="2777" s="476" customFormat="1" x14ac:dyDescent="0.3"/>
    <row r="2778" s="476" customFormat="1" x14ac:dyDescent="0.3"/>
    <row r="2779" s="476" customFormat="1" x14ac:dyDescent="0.3"/>
    <row r="2780" s="476" customFormat="1" x14ac:dyDescent="0.3"/>
    <row r="2781" s="476" customFormat="1" x14ac:dyDescent="0.3"/>
    <row r="2782" s="476" customFormat="1" x14ac:dyDescent="0.3"/>
    <row r="2783" s="476" customFormat="1" x14ac:dyDescent="0.3"/>
    <row r="2784" s="476" customFormat="1" x14ac:dyDescent="0.3"/>
    <row r="2785" s="476" customFormat="1" x14ac:dyDescent="0.3"/>
    <row r="2786" s="476" customFormat="1" x14ac:dyDescent="0.3"/>
    <row r="2787" s="476" customFormat="1" x14ac:dyDescent="0.3"/>
    <row r="2788" s="476" customFormat="1" x14ac:dyDescent="0.3"/>
    <row r="2789" s="476" customFormat="1" x14ac:dyDescent="0.3"/>
    <row r="2790" s="476" customFormat="1" x14ac:dyDescent="0.3"/>
    <row r="2791" s="476" customFormat="1" x14ac:dyDescent="0.3"/>
    <row r="2792" s="476" customFormat="1" x14ac:dyDescent="0.3"/>
    <row r="2793" s="476" customFormat="1" x14ac:dyDescent="0.3"/>
    <row r="2794" s="476" customFormat="1" x14ac:dyDescent="0.3"/>
    <row r="2795" s="476" customFormat="1" x14ac:dyDescent="0.3"/>
    <row r="2796" s="476" customFormat="1" x14ac:dyDescent="0.3"/>
    <row r="2797" s="476" customFormat="1" x14ac:dyDescent="0.3"/>
    <row r="2798" s="476" customFormat="1" x14ac:dyDescent="0.3"/>
    <row r="2799" s="476" customFormat="1" x14ac:dyDescent="0.3"/>
    <row r="2800" s="476" customFormat="1" x14ac:dyDescent="0.3"/>
    <row r="2801" s="476" customFormat="1" x14ac:dyDescent="0.3"/>
    <row r="2802" s="476" customFormat="1" x14ac:dyDescent="0.3"/>
    <row r="2803" s="476" customFormat="1" x14ac:dyDescent="0.3"/>
    <row r="2804" s="476" customFormat="1" x14ac:dyDescent="0.3"/>
    <row r="2805" s="476" customFormat="1" x14ac:dyDescent="0.3"/>
    <row r="2806" s="476" customFormat="1" x14ac:dyDescent="0.3"/>
    <row r="2807" s="476" customFormat="1" x14ac:dyDescent="0.3"/>
    <row r="2808" s="476" customFormat="1" x14ac:dyDescent="0.3"/>
    <row r="2809" s="476" customFormat="1" x14ac:dyDescent="0.3"/>
    <row r="2810" s="476" customFormat="1" x14ac:dyDescent="0.3"/>
    <row r="2811" s="476" customFormat="1" x14ac:dyDescent="0.3"/>
    <row r="2812" s="476" customFormat="1" x14ac:dyDescent="0.3"/>
    <row r="2813" s="476" customFormat="1" x14ac:dyDescent="0.3"/>
    <row r="2814" s="476" customFormat="1" x14ac:dyDescent="0.3"/>
    <row r="2815" s="476" customFormat="1" x14ac:dyDescent="0.3"/>
    <row r="2816" s="476" customFormat="1" x14ac:dyDescent="0.3"/>
    <row r="2817" s="476" customFormat="1" x14ac:dyDescent="0.3"/>
    <row r="2818" s="476" customFormat="1" x14ac:dyDescent="0.3"/>
    <row r="2819" s="476" customFormat="1" x14ac:dyDescent="0.3"/>
    <row r="2820" s="476" customFormat="1" x14ac:dyDescent="0.3"/>
    <row r="2821" s="476" customFormat="1" x14ac:dyDescent="0.3"/>
    <row r="2822" s="476" customFormat="1" x14ac:dyDescent="0.3"/>
    <row r="2823" s="476" customFormat="1" x14ac:dyDescent="0.3"/>
    <row r="2824" s="476" customFormat="1" x14ac:dyDescent="0.3"/>
    <row r="2825" s="476" customFormat="1" x14ac:dyDescent="0.3"/>
    <row r="2826" s="476" customFormat="1" x14ac:dyDescent="0.3"/>
    <row r="2827" s="476" customFormat="1" x14ac:dyDescent="0.3"/>
    <row r="2828" s="476" customFormat="1" x14ac:dyDescent="0.3"/>
    <row r="2829" s="476" customFormat="1" x14ac:dyDescent="0.3"/>
    <row r="2830" s="476" customFormat="1" x14ac:dyDescent="0.3"/>
    <row r="2831" s="476" customFormat="1" x14ac:dyDescent="0.3"/>
    <row r="2832" s="476" customFormat="1" x14ac:dyDescent="0.3"/>
    <row r="2833" s="476" customFormat="1" x14ac:dyDescent="0.3"/>
    <row r="2834" s="476" customFormat="1" x14ac:dyDescent="0.3"/>
    <row r="2835" s="476" customFormat="1" x14ac:dyDescent="0.3"/>
    <row r="2836" s="476" customFormat="1" x14ac:dyDescent="0.3"/>
    <row r="2837" s="476" customFormat="1" x14ac:dyDescent="0.3"/>
    <row r="2838" s="476" customFormat="1" x14ac:dyDescent="0.3"/>
    <row r="2839" s="476" customFormat="1" x14ac:dyDescent="0.3"/>
    <row r="2840" s="476" customFormat="1" x14ac:dyDescent="0.3"/>
    <row r="2841" s="476" customFormat="1" x14ac:dyDescent="0.3"/>
    <row r="2842" s="476" customFormat="1" x14ac:dyDescent="0.3"/>
    <row r="2843" s="476" customFormat="1" x14ac:dyDescent="0.3"/>
    <row r="2844" s="476" customFormat="1" x14ac:dyDescent="0.3"/>
    <row r="2845" s="476" customFormat="1" x14ac:dyDescent="0.3"/>
    <row r="2846" s="476" customFormat="1" x14ac:dyDescent="0.3"/>
    <row r="2847" s="476" customFormat="1" x14ac:dyDescent="0.3"/>
    <row r="2848" s="476" customFormat="1" x14ac:dyDescent="0.3"/>
    <row r="2849" s="476" customFormat="1" x14ac:dyDescent="0.3"/>
    <row r="2850" s="476" customFormat="1" x14ac:dyDescent="0.3"/>
    <row r="2851" s="476" customFormat="1" x14ac:dyDescent="0.3"/>
    <row r="2852" s="476" customFormat="1" x14ac:dyDescent="0.3"/>
    <row r="2853" s="476" customFormat="1" x14ac:dyDescent="0.3"/>
    <row r="2854" s="476" customFormat="1" x14ac:dyDescent="0.3"/>
    <row r="2855" s="476" customFormat="1" x14ac:dyDescent="0.3"/>
    <row r="2856" s="476" customFormat="1" x14ac:dyDescent="0.3"/>
    <row r="2857" s="476" customFormat="1" x14ac:dyDescent="0.3"/>
    <row r="2858" s="476" customFormat="1" x14ac:dyDescent="0.3"/>
    <row r="2859" s="476" customFormat="1" x14ac:dyDescent="0.3"/>
    <row r="2860" s="476" customFormat="1" x14ac:dyDescent="0.3"/>
    <row r="2861" s="476" customFormat="1" x14ac:dyDescent="0.3"/>
    <row r="2862" s="476" customFormat="1" x14ac:dyDescent="0.3"/>
    <row r="2863" s="476" customFormat="1" x14ac:dyDescent="0.3"/>
    <row r="2864" s="476" customFormat="1" x14ac:dyDescent="0.3"/>
    <row r="2865" s="476" customFormat="1" x14ac:dyDescent="0.3"/>
    <row r="2866" s="476" customFormat="1" x14ac:dyDescent="0.3"/>
    <row r="2867" s="476" customFormat="1" x14ac:dyDescent="0.3"/>
    <row r="2868" s="476" customFormat="1" x14ac:dyDescent="0.3"/>
    <row r="2869" s="476" customFormat="1" x14ac:dyDescent="0.3"/>
    <row r="2870" s="476" customFormat="1" x14ac:dyDescent="0.3"/>
    <row r="2871" s="476" customFormat="1" x14ac:dyDescent="0.3"/>
    <row r="2872" s="476" customFormat="1" x14ac:dyDescent="0.3"/>
    <row r="2873" s="476" customFormat="1" x14ac:dyDescent="0.3"/>
    <row r="2874" s="476" customFormat="1" x14ac:dyDescent="0.3"/>
    <row r="2875" s="476" customFormat="1" x14ac:dyDescent="0.3"/>
    <row r="2876" s="476" customFormat="1" x14ac:dyDescent="0.3"/>
    <row r="2877" s="476" customFormat="1" x14ac:dyDescent="0.3"/>
    <row r="2878" s="476" customFormat="1" x14ac:dyDescent="0.3"/>
    <row r="2879" s="476" customFormat="1" x14ac:dyDescent="0.3"/>
    <row r="2880" s="476" customFormat="1" x14ac:dyDescent="0.3"/>
    <row r="2881" s="476" customFormat="1" x14ac:dyDescent="0.3"/>
    <row r="2882" s="476" customFormat="1" x14ac:dyDescent="0.3"/>
    <row r="2883" s="476" customFormat="1" x14ac:dyDescent="0.3"/>
    <row r="2884" s="476" customFormat="1" x14ac:dyDescent="0.3"/>
    <row r="2885" s="476" customFormat="1" x14ac:dyDescent="0.3"/>
    <row r="2886" s="476" customFormat="1" x14ac:dyDescent="0.3"/>
    <row r="2887" s="476" customFormat="1" x14ac:dyDescent="0.3"/>
    <row r="2888" s="476" customFormat="1" x14ac:dyDescent="0.3"/>
    <row r="2889" s="476" customFormat="1" x14ac:dyDescent="0.3"/>
    <row r="2890" s="476" customFormat="1" x14ac:dyDescent="0.3"/>
    <row r="2891" s="476" customFormat="1" x14ac:dyDescent="0.3"/>
    <row r="2892" s="476" customFormat="1" x14ac:dyDescent="0.3"/>
    <row r="2893" s="476" customFormat="1" x14ac:dyDescent="0.3"/>
    <row r="2894" s="476" customFormat="1" x14ac:dyDescent="0.3"/>
    <row r="2895" s="476" customFormat="1" x14ac:dyDescent="0.3"/>
    <row r="2896" s="476" customFormat="1" x14ac:dyDescent="0.3"/>
    <row r="2897" s="476" customFormat="1" x14ac:dyDescent="0.3"/>
    <row r="2898" s="476" customFormat="1" x14ac:dyDescent="0.3"/>
    <row r="2899" s="476" customFormat="1" x14ac:dyDescent="0.3"/>
    <row r="2900" s="476" customFormat="1" x14ac:dyDescent="0.3"/>
    <row r="2901" s="476" customFormat="1" x14ac:dyDescent="0.3"/>
    <row r="2902" s="476" customFormat="1" x14ac:dyDescent="0.3"/>
    <row r="2903" s="476" customFormat="1" x14ac:dyDescent="0.3"/>
    <row r="2904" s="476" customFormat="1" x14ac:dyDescent="0.3"/>
    <row r="2905" s="476" customFormat="1" x14ac:dyDescent="0.3"/>
    <row r="2906" s="476" customFormat="1" x14ac:dyDescent="0.3"/>
    <row r="2907" s="476" customFormat="1" x14ac:dyDescent="0.3"/>
    <row r="2908" s="476" customFormat="1" x14ac:dyDescent="0.3"/>
    <row r="2909" s="476" customFormat="1" x14ac:dyDescent="0.3"/>
    <row r="2910" s="476" customFormat="1" x14ac:dyDescent="0.3"/>
    <row r="2911" s="476" customFormat="1" x14ac:dyDescent="0.3"/>
    <row r="2912" s="476" customFormat="1" x14ac:dyDescent="0.3"/>
    <row r="2913" s="476" customFormat="1" x14ac:dyDescent="0.3"/>
    <row r="2914" s="476" customFormat="1" x14ac:dyDescent="0.3"/>
    <row r="2915" s="476" customFormat="1" x14ac:dyDescent="0.3"/>
    <row r="2916" s="476" customFormat="1" x14ac:dyDescent="0.3"/>
    <row r="2917" s="476" customFormat="1" x14ac:dyDescent="0.3"/>
    <row r="2918" s="476" customFormat="1" x14ac:dyDescent="0.3"/>
    <row r="2919" s="476" customFormat="1" x14ac:dyDescent="0.3"/>
    <row r="2920" s="476" customFormat="1" x14ac:dyDescent="0.3"/>
    <row r="2921" s="476" customFormat="1" x14ac:dyDescent="0.3"/>
    <row r="2922" s="476" customFormat="1" x14ac:dyDescent="0.3"/>
    <row r="2923" s="476" customFormat="1" x14ac:dyDescent="0.3"/>
    <row r="2924" s="476" customFormat="1" x14ac:dyDescent="0.3"/>
    <row r="2925" s="476" customFormat="1" x14ac:dyDescent="0.3"/>
    <row r="2926" s="476" customFormat="1" x14ac:dyDescent="0.3"/>
    <row r="2927" s="476" customFormat="1" x14ac:dyDescent="0.3"/>
    <row r="2928" s="476" customFormat="1" x14ac:dyDescent="0.3"/>
    <row r="2929" s="476" customFormat="1" x14ac:dyDescent="0.3"/>
    <row r="2930" s="476" customFormat="1" x14ac:dyDescent="0.3"/>
    <row r="2931" s="476" customFormat="1" x14ac:dyDescent="0.3"/>
    <row r="2932" s="476" customFormat="1" x14ac:dyDescent="0.3"/>
    <row r="2933" s="476" customFormat="1" x14ac:dyDescent="0.3"/>
    <row r="2934" s="476" customFormat="1" x14ac:dyDescent="0.3"/>
    <row r="2935" s="476" customFormat="1" x14ac:dyDescent="0.3"/>
    <row r="2936" s="476" customFormat="1" x14ac:dyDescent="0.3"/>
    <row r="2937" s="476" customFormat="1" x14ac:dyDescent="0.3"/>
    <row r="2938" s="476" customFormat="1" x14ac:dyDescent="0.3"/>
    <row r="2939" s="476" customFormat="1" x14ac:dyDescent="0.3"/>
    <row r="2940" s="476" customFormat="1" x14ac:dyDescent="0.3"/>
    <row r="2941" s="476" customFormat="1" x14ac:dyDescent="0.3"/>
    <row r="2942" s="476" customFormat="1" x14ac:dyDescent="0.3"/>
    <row r="2943" s="476" customFormat="1" x14ac:dyDescent="0.3"/>
    <row r="2944" s="476" customFormat="1" x14ac:dyDescent="0.3"/>
    <row r="2945" s="476" customFormat="1" x14ac:dyDescent="0.3"/>
    <row r="2946" s="476" customFormat="1" x14ac:dyDescent="0.3"/>
    <row r="2947" s="476" customFormat="1" x14ac:dyDescent="0.3"/>
    <row r="2948" s="476" customFormat="1" x14ac:dyDescent="0.3"/>
    <row r="2949" s="476" customFormat="1" x14ac:dyDescent="0.3"/>
    <row r="2950" s="476" customFormat="1" x14ac:dyDescent="0.3"/>
    <row r="2951" s="476" customFormat="1" x14ac:dyDescent="0.3"/>
    <row r="2952" s="476" customFormat="1" x14ac:dyDescent="0.3"/>
    <row r="2953" s="476" customFormat="1" x14ac:dyDescent="0.3"/>
    <row r="2954" s="476" customFormat="1" x14ac:dyDescent="0.3"/>
    <row r="2955" s="476" customFormat="1" x14ac:dyDescent="0.3"/>
    <row r="2956" s="476" customFormat="1" x14ac:dyDescent="0.3"/>
    <row r="2957" s="476" customFormat="1" x14ac:dyDescent="0.3"/>
    <row r="2958" s="476" customFormat="1" x14ac:dyDescent="0.3"/>
    <row r="2959" s="476" customFormat="1" x14ac:dyDescent="0.3"/>
    <row r="2960" s="476" customFormat="1" x14ac:dyDescent="0.3"/>
    <row r="2961" s="476" customFormat="1" x14ac:dyDescent="0.3"/>
    <row r="2962" s="476" customFormat="1" x14ac:dyDescent="0.3"/>
    <row r="2963" s="476" customFormat="1" x14ac:dyDescent="0.3"/>
    <row r="2964" s="476" customFormat="1" x14ac:dyDescent="0.3"/>
    <row r="2965" s="476" customFormat="1" x14ac:dyDescent="0.3"/>
    <row r="2966" s="476" customFormat="1" x14ac:dyDescent="0.3"/>
    <row r="2967" s="476" customFormat="1" x14ac:dyDescent="0.3"/>
    <row r="2968" s="476" customFormat="1" x14ac:dyDescent="0.3"/>
    <row r="2969" s="476" customFormat="1" x14ac:dyDescent="0.3"/>
    <row r="2970" s="476" customFormat="1" x14ac:dyDescent="0.3"/>
    <row r="2971" s="476" customFormat="1" x14ac:dyDescent="0.3"/>
    <row r="2972" s="476" customFormat="1" x14ac:dyDescent="0.3"/>
    <row r="2973" s="476" customFormat="1" x14ac:dyDescent="0.3"/>
    <row r="2974" s="476" customFormat="1" x14ac:dyDescent="0.3"/>
    <row r="2975" s="476" customFormat="1" x14ac:dyDescent="0.3"/>
    <row r="2976" s="476" customFormat="1" x14ac:dyDescent="0.3"/>
    <row r="2977" s="476" customFormat="1" x14ac:dyDescent="0.3"/>
    <row r="2978" s="476" customFormat="1" x14ac:dyDescent="0.3"/>
    <row r="2979" s="476" customFormat="1" x14ac:dyDescent="0.3"/>
    <row r="2980" s="476" customFormat="1" x14ac:dyDescent="0.3"/>
    <row r="2981" s="476" customFormat="1" x14ac:dyDescent="0.3"/>
    <row r="2982" s="476" customFormat="1" x14ac:dyDescent="0.3"/>
    <row r="2983" s="476" customFormat="1" x14ac:dyDescent="0.3"/>
    <row r="2984" s="476" customFormat="1" x14ac:dyDescent="0.3"/>
    <row r="2985" s="476" customFormat="1" x14ac:dyDescent="0.3"/>
    <row r="2986" s="476" customFormat="1" x14ac:dyDescent="0.3"/>
    <row r="2987" s="476" customFormat="1" x14ac:dyDescent="0.3"/>
    <row r="2988" s="476" customFormat="1" x14ac:dyDescent="0.3"/>
    <row r="2989" s="476" customFormat="1" x14ac:dyDescent="0.3"/>
    <row r="2990" s="476" customFormat="1" x14ac:dyDescent="0.3"/>
    <row r="2991" s="476" customFormat="1" x14ac:dyDescent="0.3"/>
    <row r="2992" s="476" customFormat="1" x14ac:dyDescent="0.3"/>
    <row r="2993" s="476" customFormat="1" x14ac:dyDescent="0.3"/>
    <row r="2994" s="476" customFormat="1" x14ac:dyDescent="0.3"/>
    <row r="2995" s="476" customFormat="1" x14ac:dyDescent="0.3"/>
    <row r="2996" s="476" customFormat="1" x14ac:dyDescent="0.3"/>
    <row r="2997" s="476" customFormat="1" x14ac:dyDescent="0.3"/>
    <row r="2998" s="476" customFormat="1" x14ac:dyDescent="0.3"/>
    <row r="2999" s="476" customFormat="1" x14ac:dyDescent="0.3"/>
    <row r="3000" s="476" customFormat="1" x14ac:dyDescent="0.3"/>
    <row r="3001" s="476" customFormat="1" x14ac:dyDescent="0.3"/>
    <row r="3002" s="476" customFormat="1" x14ac:dyDescent="0.3"/>
    <row r="3003" s="476" customFormat="1" x14ac:dyDescent="0.3"/>
    <row r="3004" s="476" customFormat="1" x14ac:dyDescent="0.3"/>
    <row r="3005" s="476" customFormat="1" x14ac:dyDescent="0.3"/>
    <row r="3006" s="476" customFormat="1" x14ac:dyDescent="0.3"/>
    <row r="3007" s="476" customFormat="1" x14ac:dyDescent="0.3"/>
    <row r="3008" s="476" customFormat="1" x14ac:dyDescent="0.3"/>
    <row r="3009" s="476" customFormat="1" x14ac:dyDescent="0.3"/>
    <row r="3010" s="476" customFormat="1" x14ac:dyDescent="0.3"/>
    <row r="3011" s="476" customFormat="1" x14ac:dyDescent="0.3"/>
    <row r="3012" s="476" customFormat="1" x14ac:dyDescent="0.3"/>
    <row r="3013" s="476" customFormat="1" x14ac:dyDescent="0.3"/>
    <row r="3014" s="476" customFormat="1" x14ac:dyDescent="0.3"/>
    <row r="3015" s="476" customFormat="1" x14ac:dyDescent="0.3"/>
    <row r="3016" s="476" customFormat="1" x14ac:dyDescent="0.3"/>
    <row r="3017" s="476" customFormat="1" x14ac:dyDescent="0.3"/>
    <row r="3018" s="476" customFormat="1" x14ac:dyDescent="0.3"/>
    <row r="3019" s="476" customFormat="1" x14ac:dyDescent="0.3"/>
    <row r="3020" s="476" customFormat="1" x14ac:dyDescent="0.3"/>
    <row r="3021" s="476" customFormat="1" x14ac:dyDescent="0.3"/>
    <row r="3022" s="476" customFormat="1" x14ac:dyDescent="0.3"/>
    <row r="3023" s="476" customFormat="1" x14ac:dyDescent="0.3"/>
    <row r="3024" s="476" customFormat="1" x14ac:dyDescent="0.3"/>
    <row r="3025" s="476" customFormat="1" x14ac:dyDescent="0.3"/>
    <row r="3026" s="476" customFormat="1" x14ac:dyDescent="0.3"/>
    <row r="3027" s="476" customFormat="1" x14ac:dyDescent="0.3"/>
    <row r="3028" s="476" customFormat="1" x14ac:dyDescent="0.3"/>
    <row r="3029" s="476" customFormat="1" x14ac:dyDescent="0.3"/>
    <row r="3030" s="476" customFormat="1" x14ac:dyDescent="0.3"/>
    <row r="3031" s="476" customFormat="1" x14ac:dyDescent="0.3"/>
    <row r="3032" s="476" customFormat="1" x14ac:dyDescent="0.3"/>
    <row r="3033" s="476" customFormat="1" x14ac:dyDescent="0.3"/>
    <row r="3034" s="476" customFormat="1" x14ac:dyDescent="0.3"/>
    <row r="3035" s="476" customFormat="1" x14ac:dyDescent="0.3"/>
    <row r="3036" s="476" customFormat="1" x14ac:dyDescent="0.3"/>
    <row r="3037" s="476" customFormat="1" x14ac:dyDescent="0.3"/>
    <row r="3038" s="476" customFormat="1" x14ac:dyDescent="0.3"/>
    <row r="3039" s="476" customFormat="1" x14ac:dyDescent="0.3"/>
    <row r="3040" s="476" customFormat="1" x14ac:dyDescent="0.3"/>
    <row r="3041" s="476" customFormat="1" x14ac:dyDescent="0.3"/>
    <row r="3042" s="476" customFormat="1" x14ac:dyDescent="0.3"/>
    <row r="3043" s="476" customFormat="1" x14ac:dyDescent="0.3"/>
    <row r="3044" s="476" customFormat="1" x14ac:dyDescent="0.3"/>
    <row r="3045" s="476" customFormat="1" x14ac:dyDescent="0.3"/>
    <row r="3046" s="476" customFormat="1" x14ac:dyDescent="0.3"/>
    <row r="3047" s="476" customFormat="1" x14ac:dyDescent="0.3"/>
    <row r="3048" s="476" customFormat="1" x14ac:dyDescent="0.3"/>
    <row r="3049" s="476" customFormat="1" x14ac:dyDescent="0.3"/>
    <row r="3050" s="476" customFormat="1" x14ac:dyDescent="0.3"/>
    <row r="3051" s="476" customFormat="1" x14ac:dyDescent="0.3"/>
    <row r="3052" s="476" customFormat="1" x14ac:dyDescent="0.3"/>
    <row r="3053" s="476" customFormat="1" x14ac:dyDescent="0.3"/>
    <row r="3054" s="476" customFormat="1" x14ac:dyDescent="0.3"/>
    <row r="3055" s="476" customFormat="1" x14ac:dyDescent="0.3"/>
    <row r="3056" s="476" customFormat="1" x14ac:dyDescent="0.3"/>
    <row r="3057" s="476" customFormat="1" x14ac:dyDescent="0.3"/>
    <row r="3058" s="476" customFormat="1" x14ac:dyDescent="0.3"/>
    <row r="3059" s="476" customFormat="1" x14ac:dyDescent="0.3"/>
    <row r="3060" s="476" customFormat="1" x14ac:dyDescent="0.3"/>
    <row r="3061" s="476" customFormat="1" x14ac:dyDescent="0.3"/>
    <row r="3062" s="476" customFormat="1" x14ac:dyDescent="0.3"/>
    <row r="3063" s="476" customFormat="1" x14ac:dyDescent="0.3"/>
    <row r="3064" s="476" customFormat="1" x14ac:dyDescent="0.3"/>
    <row r="3065" s="476" customFormat="1" x14ac:dyDescent="0.3"/>
    <row r="3066" s="476" customFormat="1" x14ac:dyDescent="0.3"/>
    <row r="3067" s="476" customFormat="1" x14ac:dyDescent="0.3"/>
    <row r="3068" s="476" customFormat="1" x14ac:dyDescent="0.3"/>
    <row r="3069" s="476" customFormat="1" x14ac:dyDescent="0.3"/>
    <row r="3070" s="476" customFormat="1" x14ac:dyDescent="0.3"/>
    <row r="3071" s="476" customFormat="1" x14ac:dyDescent="0.3"/>
    <row r="3072" s="476" customFormat="1" x14ac:dyDescent="0.3"/>
    <row r="3073" s="476" customFormat="1" x14ac:dyDescent="0.3"/>
    <row r="3074" s="476" customFormat="1" x14ac:dyDescent="0.3"/>
    <row r="3075" s="476" customFormat="1" x14ac:dyDescent="0.3"/>
    <row r="3076" s="476" customFormat="1" x14ac:dyDescent="0.3"/>
    <row r="3077" s="476" customFormat="1" x14ac:dyDescent="0.3"/>
    <row r="3078" s="476" customFormat="1" x14ac:dyDescent="0.3"/>
    <row r="3079" s="476" customFormat="1" x14ac:dyDescent="0.3"/>
    <row r="3080" s="476" customFormat="1" x14ac:dyDescent="0.3"/>
    <row r="3081" s="476" customFormat="1" x14ac:dyDescent="0.3"/>
    <row r="3082" s="476" customFormat="1" x14ac:dyDescent="0.3"/>
    <row r="3083" s="476" customFormat="1" x14ac:dyDescent="0.3"/>
    <row r="3084" s="476" customFormat="1" x14ac:dyDescent="0.3"/>
    <row r="3085" s="476" customFormat="1" x14ac:dyDescent="0.3"/>
    <row r="3086" s="476" customFormat="1" x14ac:dyDescent="0.3"/>
    <row r="3087" s="476" customFormat="1" x14ac:dyDescent="0.3"/>
    <row r="3088" s="476" customFormat="1" x14ac:dyDescent="0.3"/>
    <row r="3089" s="476" customFormat="1" x14ac:dyDescent="0.3"/>
    <row r="3090" s="476" customFormat="1" x14ac:dyDescent="0.3"/>
    <row r="3091" s="476" customFormat="1" x14ac:dyDescent="0.3"/>
    <row r="3092" s="476" customFormat="1" x14ac:dyDescent="0.3"/>
    <row r="3093" s="476" customFormat="1" x14ac:dyDescent="0.3"/>
    <row r="3094" s="476" customFormat="1" x14ac:dyDescent="0.3"/>
    <row r="3095" s="476" customFormat="1" x14ac:dyDescent="0.3"/>
    <row r="3096" s="476" customFormat="1" x14ac:dyDescent="0.3"/>
    <row r="3097" s="476" customFormat="1" x14ac:dyDescent="0.3"/>
    <row r="3098" s="476" customFormat="1" x14ac:dyDescent="0.3"/>
    <row r="3099" s="476" customFormat="1" x14ac:dyDescent="0.3"/>
    <row r="3100" s="476" customFormat="1" x14ac:dyDescent="0.3"/>
    <row r="3101" s="476" customFormat="1" x14ac:dyDescent="0.3"/>
    <row r="3102" s="476" customFormat="1" x14ac:dyDescent="0.3"/>
    <row r="3103" s="476" customFormat="1" x14ac:dyDescent="0.3"/>
    <row r="3104" s="476" customFormat="1" x14ac:dyDescent="0.3"/>
    <row r="3105" s="476" customFormat="1" x14ac:dyDescent="0.3"/>
    <row r="3106" s="476" customFormat="1" x14ac:dyDescent="0.3"/>
    <row r="3107" s="476" customFormat="1" x14ac:dyDescent="0.3"/>
    <row r="3108" s="476" customFormat="1" x14ac:dyDescent="0.3"/>
    <row r="3109" s="476" customFormat="1" x14ac:dyDescent="0.3"/>
    <row r="3110" s="476" customFormat="1" x14ac:dyDescent="0.3"/>
    <row r="3111" s="476" customFormat="1" x14ac:dyDescent="0.3"/>
    <row r="3112" s="476" customFormat="1" x14ac:dyDescent="0.3"/>
    <row r="3113" s="476" customFormat="1" x14ac:dyDescent="0.3"/>
    <row r="3114" s="476" customFormat="1" x14ac:dyDescent="0.3"/>
    <row r="3115" s="476" customFormat="1" x14ac:dyDescent="0.3"/>
    <row r="3116" s="476" customFormat="1" x14ac:dyDescent="0.3"/>
    <row r="3117" s="476" customFormat="1" x14ac:dyDescent="0.3"/>
    <row r="3118" s="476" customFormat="1" x14ac:dyDescent="0.3"/>
    <row r="3119" s="476" customFormat="1" x14ac:dyDescent="0.3"/>
    <row r="3120" s="476" customFormat="1" x14ac:dyDescent="0.3"/>
    <row r="3121" s="476" customFormat="1" x14ac:dyDescent="0.3"/>
    <row r="3122" s="476" customFormat="1" x14ac:dyDescent="0.3"/>
    <row r="3123" s="476" customFormat="1" x14ac:dyDescent="0.3"/>
    <row r="3124" s="476" customFormat="1" x14ac:dyDescent="0.3"/>
    <row r="3125" s="476" customFormat="1" x14ac:dyDescent="0.3"/>
    <row r="3126" s="476" customFormat="1" x14ac:dyDescent="0.3"/>
    <row r="3127" s="476" customFormat="1" x14ac:dyDescent="0.3"/>
    <row r="3128" s="476" customFormat="1" x14ac:dyDescent="0.3"/>
    <row r="3129" s="476" customFormat="1" x14ac:dyDescent="0.3"/>
    <row r="3130" s="476" customFormat="1" x14ac:dyDescent="0.3"/>
    <row r="3131" s="476" customFormat="1" x14ac:dyDescent="0.3"/>
    <row r="3132" s="476" customFormat="1" x14ac:dyDescent="0.3"/>
    <row r="3133" s="476" customFormat="1" x14ac:dyDescent="0.3"/>
    <row r="3134" s="476" customFormat="1" x14ac:dyDescent="0.3"/>
    <row r="3135" s="476" customFormat="1" x14ac:dyDescent="0.3"/>
    <row r="3136" s="476" customFormat="1" x14ac:dyDescent="0.3"/>
    <row r="3137" s="476" customFormat="1" x14ac:dyDescent="0.3"/>
    <row r="3138" s="476" customFormat="1" x14ac:dyDescent="0.3"/>
    <row r="3139" s="476" customFormat="1" x14ac:dyDescent="0.3"/>
    <row r="3140" s="476" customFormat="1" x14ac:dyDescent="0.3"/>
    <row r="3141" s="476" customFormat="1" x14ac:dyDescent="0.3"/>
    <row r="3142" s="476" customFormat="1" x14ac:dyDescent="0.3"/>
    <row r="3143" s="476" customFormat="1" x14ac:dyDescent="0.3"/>
    <row r="3144" s="476" customFormat="1" x14ac:dyDescent="0.3"/>
    <row r="3145" s="476" customFormat="1" x14ac:dyDescent="0.3"/>
    <row r="3146" s="476" customFormat="1" x14ac:dyDescent="0.3"/>
    <row r="3147" s="476" customFormat="1" x14ac:dyDescent="0.3"/>
    <row r="3148" s="476" customFormat="1" x14ac:dyDescent="0.3"/>
    <row r="3149" s="476" customFormat="1" x14ac:dyDescent="0.3"/>
    <row r="3150" s="476" customFormat="1" x14ac:dyDescent="0.3"/>
    <row r="3151" s="476" customFormat="1" x14ac:dyDescent="0.3"/>
    <row r="3152" s="476" customFormat="1" x14ac:dyDescent="0.3"/>
    <row r="3153" s="476" customFormat="1" x14ac:dyDescent="0.3"/>
    <row r="3154" s="476" customFormat="1" x14ac:dyDescent="0.3"/>
    <row r="3155" s="476" customFormat="1" x14ac:dyDescent="0.3"/>
    <row r="3156" s="476" customFormat="1" x14ac:dyDescent="0.3"/>
    <row r="3157" s="476" customFormat="1" x14ac:dyDescent="0.3"/>
    <row r="3158" s="476" customFormat="1" x14ac:dyDescent="0.3"/>
    <row r="3159" s="476" customFormat="1" x14ac:dyDescent="0.3"/>
    <row r="3160" s="476" customFormat="1" x14ac:dyDescent="0.3"/>
    <row r="3161" s="476" customFormat="1" x14ac:dyDescent="0.3"/>
    <row r="3162" s="476" customFormat="1" x14ac:dyDescent="0.3"/>
    <row r="3163" s="476" customFormat="1" x14ac:dyDescent="0.3"/>
    <row r="3164" s="476" customFormat="1" x14ac:dyDescent="0.3"/>
    <row r="3165" s="476" customFormat="1" x14ac:dyDescent="0.3"/>
    <row r="3166" s="476" customFormat="1" x14ac:dyDescent="0.3"/>
    <row r="3167" s="476" customFormat="1" x14ac:dyDescent="0.3"/>
    <row r="3168" s="476" customFormat="1" x14ac:dyDescent="0.3"/>
    <row r="3169" s="476" customFormat="1" x14ac:dyDescent="0.3"/>
    <row r="3170" s="476" customFormat="1" x14ac:dyDescent="0.3"/>
    <row r="3171" s="476" customFormat="1" x14ac:dyDescent="0.3"/>
    <row r="3172" s="476" customFormat="1" x14ac:dyDescent="0.3"/>
    <row r="3173" s="476" customFormat="1" x14ac:dyDescent="0.3"/>
    <row r="3174" s="476" customFormat="1" x14ac:dyDescent="0.3"/>
    <row r="3175" s="476" customFormat="1" x14ac:dyDescent="0.3"/>
    <row r="3176" s="476" customFormat="1" x14ac:dyDescent="0.3"/>
    <row r="3177" s="476" customFormat="1" x14ac:dyDescent="0.3"/>
    <row r="3178" s="476" customFormat="1" x14ac:dyDescent="0.3"/>
    <row r="3179" s="476" customFormat="1" x14ac:dyDescent="0.3"/>
    <row r="3180" s="476" customFormat="1" x14ac:dyDescent="0.3"/>
    <row r="3181" s="476" customFormat="1" x14ac:dyDescent="0.3"/>
    <row r="3182" s="476" customFormat="1" x14ac:dyDescent="0.3"/>
    <row r="3183" s="476" customFormat="1" x14ac:dyDescent="0.3"/>
    <row r="3184" s="476" customFormat="1" x14ac:dyDescent="0.3"/>
    <row r="3185" spans="2:11" s="476" customFormat="1" x14ac:dyDescent="0.3"/>
    <row r="3186" spans="2:11" s="476" customFormat="1" x14ac:dyDescent="0.3"/>
    <row r="3187" spans="2:11" s="476" customFormat="1" x14ac:dyDescent="0.3"/>
    <row r="3188" spans="2:11" s="476" customFormat="1" x14ac:dyDescent="0.3"/>
    <row r="3189" spans="2:11" s="476" customFormat="1" x14ac:dyDescent="0.3"/>
    <row r="3190" spans="2:11" s="476" customFormat="1" x14ac:dyDescent="0.3"/>
    <row r="3191" spans="2:11" s="476" customFormat="1" x14ac:dyDescent="0.25">
      <c r="B3191" s="472"/>
      <c r="C3191" s="472"/>
      <c r="D3191" s="472"/>
      <c r="E3191" s="472"/>
      <c r="F3191" s="472"/>
      <c r="G3191" s="472"/>
      <c r="H3191" s="472"/>
      <c r="I3191" s="472"/>
      <c r="J3191" s="472"/>
      <c r="K3191" s="472"/>
    </row>
    <row r="3192" spans="2:11" s="476" customFormat="1" x14ac:dyDescent="0.25">
      <c r="B3192" s="472"/>
      <c r="C3192" s="472"/>
      <c r="D3192" s="472"/>
      <c r="E3192" s="472"/>
      <c r="F3192" s="472"/>
      <c r="G3192" s="472"/>
      <c r="H3192" s="472"/>
      <c r="I3192" s="472"/>
      <c r="J3192" s="472"/>
      <c r="K3192" s="472"/>
    </row>
    <row r="3193" spans="2:11" s="476" customFormat="1" x14ac:dyDescent="0.25">
      <c r="B3193" s="472"/>
      <c r="C3193" s="472"/>
      <c r="D3193" s="472"/>
      <c r="E3193" s="472"/>
      <c r="F3193" s="472"/>
      <c r="G3193" s="472"/>
      <c r="H3193" s="472"/>
      <c r="I3193" s="472"/>
      <c r="J3193" s="472"/>
      <c r="K3193" s="472"/>
    </row>
    <row r="3194" spans="2:11" s="476" customFormat="1" x14ac:dyDescent="0.25">
      <c r="B3194" s="472"/>
      <c r="C3194" s="472"/>
      <c r="D3194" s="472"/>
      <c r="E3194" s="472"/>
      <c r="F3194" s="472"/>
      <c r="G3194" s="472"/>
      <c r="H3194" s="472"/>
      <c r="I3194" s="472"/>
      <c r="J3194" s="472"/>
      <c r="K3194" s="472"/>
    </row>
    <row r="3195" spans="2:11" s="476" customFormat="1" x14ac:dyDescent="0.25">
      <c r="B3195" s="472"/>
      <c r="C3195" s="472"/>
      <c r="D3195" s="472"/>
      <c r="E3195" s="472"/>
      <c r="F3195" s="472"/>
      <c r="G3195" s="472"/>
      <c r="H3195" s="472"/>
      <c r="I3195" s="472"/>
      <c r="J3195" s="472"/>
      <c r="K3195" s="472"/>
    </row>
    <row r="3196" spans="2:11" s="476" customFormat="1" x14ac:dyDescent="0.25">
      <c r="B3196" s="472"/>
      <c r="C3196" s="472"/>
      <c r="D3196" s="472"/>
      <c r="E3196" s="472"/>
      <c r="F3196" s="472"/>
      <c r="G3196" s="472"/>
      <c r="H3196" s="472"/>
      <c r="I3196" s="472"/>
      <c r="J3196" s="472"/>
      <c r="K3196" s="472"/>
    </row>
    <row r="3197" spans="2:11" s="476" customFormat="1" x14ac:dyDescent="0.25">
      <c r="B3197" s="472"/>
      <c r="C3197" s="472"/>
      <c r="D3197" s="472"/>
      <c r="E3197" s="472"/>
      <c r="F3197" s="472"/>
      <c r="G3197" s="472"/>
      <c r="H3197" s="472"/>
      <c r="I3197" s="472"/>
      <c r="J3197" s="472"/>
      <c r="K3197" s="472"/>
    </row>
    <row r="3198" spans="2:11" s="476" customFormat="1" x14ac:dyDescent="0.25">
      <c r="B3198" s="472"/>
      <c r="C3198" s="472"/>
      <c r="D3198" s="472"/>
      <c r="E3198" s="472"/>
      <c r="F3198" s="472"/>
      <c r="G3198" s="472"/>
      <c r="H3198" s="472"/>
      <c r="I3198" s="472"/>
      <c r="J3198" s="472"/>
      <c r="K3198" s="472"/>
    </row>
    <row r="3199" spans="2:11" s="476" customFormat="1" x14ac:dyDescent="0.25">
      <c r="B3199" s="472"/>
      <c r="C3199" s="472"/>
      <c r="D3199" s="472"/>
      <c r="E3199" s="472"/>
      <c r="F3199" s="472"/>
      <c r="G3199" s="472"/>
      <c r="H3199" s="472"/>
      <c r="I3199" s="472"/>
      <c r="J3199" s="472"/>
      <c r="K3199" s="472"/>
    </row>
    <row r="3200" spans="2:11" s="476" customFormat="1" x14ac:dyDescent="0.25">
      <c r="B3200" s="472"/>
      <c r="C3200" s="472"/>
      <c r="D3200" s="472"/>
      <c r="E3200" s="472"/>
      <c r="F3200" s="472"/>
      <c r="G3200" s="472"/>
      <c r="H3200" s="472"/>
      <c r="I3200" s="472"/>
      <c r="J3200" s="472"/>
      <c r="K3200" s="472"/>
    </row>
    <row r="3201" spans="2:11" s="476" customFormat="1" x14ac:dyDescent="0.25">
      <c r="B3201" s="472"/>
      <c r="C3201" s="472"/>
      <c r="D3201" s="472"/>
      <c r="E3201" s="472"/>
      <c r="F3201" s="472"/>
      <c r="G3201" s="472"/>
      <c r="H3201" s="472"/>
      <c r="I3201" s="472"/>
      <c r="J3201" s="472"/>
      <c r="K3201" s="472"/>
    </row>
    <row r="3202" spans="2:11" s="476" customFormat="1" x14ac:dyDescent="0.25">
      <c r="B3202" s="472"/>
      <c r="C3202" s="472"/>
      <c r="D3202" s="472"/>
      <c r="E3202" s="472"/>
      <c r="F3202" s="472"/>
      <c r="G3202" s="472"/>
      <c r="H3202" s="472"/>
      <c r="I3202" s="472"/>
      <c r="J3202" s="472"/>
      <c r="K3202" s="472"/>
    </row>
    <row r="3203" spans="2:11" s="476" customFormat="1" x14ac:dyDescent="0.25">
      <c r="B3203" s="472"/>
      <c r="C3203" s="472"/>
      <c r="D3203" s="472"/>
      <c r="E3203" s="472"/>
      <c r="F3203" s="472"/>
      <c r="G3203" s="472"/>
      <c r="H3203" s="472"/>
      <c r="I3203" s="472"/>
      <c r="J3203" s="472"/>
      <c r="K3203" s="472"/>
    </row>
    <row r="3204" spans="2:11" s="476" customFormat="1" x14ac:dyDescent="0.25">
      <c r="B3204" s="472"/>
      <c r="C3204" s="472"/>
      <c r="D3204" s="472"/>
      <c r="E3204" s="472"/>
      <c r="F3204" s="472"/>
      <c r="G3204" s="472"/>
      <c r="H3204" s="472"/>
      <c r="I3204" s="472"/>
      <c r="J3204" s="472"/>
      <c r="K3204" s="472"/>
    </row>
    <row r="3205" spans="2:11" s="476" customFormat="1" x14ac:dyDescent="0.25">
      <c r="B3205" s="472"/>
      <c r="C3205" s="472"/>
      <c r="D3205" s="472"/>
      <c r="E3205" s="472"/>
      <c r="F3205" s="472"/>
      <c r="G3205" s="472"/>
      <c r="H3205" s="472"/>
      <c r="I3205" s="472"/>
      <c r="J3205" s="472"/>
      <c r="K3205" s="472"/>
    </row>
    <row r="3206" spans="2:11" s="476" customFormat="1" x14ac:dyDescent="0.25">
      <c r="B3206" s="472"/>
      <c r="C3206" s="472"/>
      <c r="D3206" s="472"/>
      <c r="E3206" s="472"/>
      <c r="F3206" s="472"/>
      <c r="G3206" s="472"/>
      <c r="H3206" s="472"/>
      <c r="I3206" s="472"/>
      <c r="J3206" s="472"/>
      <c r="K3206" s="472"/>
    </row>
    <row r="3207" spans="2:11" s="476" customFormat="1" x14ac:dyDescent="0.25">
      <c r="B3207" s="472"/>
      <c r="C3207" s="472"/>
      <c r="D3207" s="472"/>
      <c r="E3207" s="472"/>
      <c r="F3207" s="472"/>
      <c r="G3207" s="472"/>
      <c r="H3207" s="472"/>
      <c r="I3207" s="472"/>
      <c r="J3207" s="472"/>
      <c r="K3207" s="472"/>
    </row>
    <row r="3208" spans="2:11" s="476" customFormat="1" x14ac:dyDescent="0.25">
      <c r="B3208" s="472"/>
      <c r="C3208" s="472"/>
      <c r="D3208" s="472"/>
      <c r="E3208" s="472"/>
      <c r="F3208" s="472"/>
      <c r="G3208" s="472"/>
      <c r="H3208" s="472"/>
      <c r="I3208" s="472"/>
      <c r="J3208" s="472"/>
      <c r="K3208" s="472"/>
    </row>
    <row r="3209" spans="2:11" s="476" customFormat="1" x14ac:dyDescent="0.25">
      <c r="B3209" s="472"/>
      <c r="C3209" s="472"/>
      <c r="D3209" s="472"/>
      <c r="E3209" s="472"/>
      <c r="F3209" s="472"/>
      <c r="G3209" s="472"/>
      <c r="H3209" s="472"/>
      <c r="I3209" s="472"/>
      <c r="J3209" s="472"/>
      <c r="K3209" s="472"/>
    </row>
    <row r="3210" spans="2:11" s="476" customFormat="1" x14ac:dyDescent="0.25">
      <c r="B3210" s="472"/>
      <c r="C3210" s="472"/>
      <c r="D3210" s="472"/>
      <c r="E3210" s="472"/>
      <c r="F3210" s="472"/>
      <c r="G3210" s="472"/>
      <c r="H3210" s="472"/>
      <c r="I3210" s="472"/>
      <c r="J3210" s="472"/>
      <c r="K3210" s="472"/>
    </row>
    <row r="3211" spans="2:11" s="476" customFormat="1" x14ac:dyDescent="0.25">
      <c r="B3211" s="472"/>
      <c r="C3211" s="472"/>
      <c r="D3211" s="472"/>
      <c r="E3211" s="472"/>
      <c r="F3211" s="472"/>
      <c r="G3211" s="472"/>
      <c r="H3211" s="472"/>
      <c r="I3211" s="472"/>
      <c r="J3211" s="472"/>
      <c r="K3211" s="472"/>
    </row>
    <row r="3212" spans="2:11" s="476" customFormat="1" x14ac:dyDescent="0.25">
      <c r="B3212" s="472"/>
      <c r="C3212" s="472"/>
      <c r="D3212" s="472"/>
      <c r="E3212" s="472"/>
      <c r="F3212" s="472"/>
      <c r="G3212" s="472"/>
      <c r="H3212" s="472"/>
      <c r="I3212" s="472"/>
      <c r="J3212" s="472"/>
      <c r="K3212" s="472"/>
    </row>
    <row r="3213" spans="2:11" s="476" customFormat="1" x14ac:dyDescent="0.25">
      <c r="B3213" s="472"/>
      <c r="C3213" s="472"/>
      <c r="D3213" s="472"/>
      <c r="E3213" s="472"/>
      <c r="F3213" s="472"/>
      <c r="G3213" s="472"/>
      <c r="H3213" s="472"/>
      <c r="I3213" s="472"/>
      <c r="J3213" s="472"/>
      <c r="K3213" s="472"/>
    </row>
    <row r="3214" spans="2:11" s="476" customFormat="1" x14ac:dyDescent="0.25">
      <c r="B3214" s="472"/>
      <c r="C3214" s="472"/>
      <c r="D3214" s="472"/>
      <c r="E3214" s="472"/>
      <c r="F3214" s="472"/>
      <c r="G3214" s="472"/>
      <c r="H3214" s="472"/>
      <c r="I3214" s="472"/>
      <c r="J3214" s="472"/>
      <c r="K3214" s="472"/>
    </row>
    <row r="3215" spans="2:11" s="476" customFormat="1" x14ac:dyDescent="0.25">
      <c r="B3215" s="472"/>
      <c r="C3215" s="472"/>
      <c r="D3215" s="472"/>
      <c r="E3215" s="472"/>
      <c r="F3215" s="472"/>
      <c r="G3215" s="472"/>
      <c r="H3215" s="472"/>
      <c r="I3215" s="472"/>
      <c r="J3215" s="472"/>
      <c r="K3215" s="472"/>
    </row>
    <row r="3216" spans="2:11" s="476" customFormat="1" x14ac:dyDescent="0.25">
      <c r="B3216" s="472"/>
      <c r="C3216" s="472"/>
      <c r="D3216" s="472"/>
      <c r="E3216" s="472"/>
      <c r="F3216" s="472"/>
      <c r="G3216" s="472"/>
      <c r="H3216" s="472"/>
      <c r="I3216" s="472"/>
      <c r="J3216" s="472"/>
      <c r="K3216" s="472"/>
    </row>
    <row r="3217" spans="2:11" s="476" customFormat="1" x14ac:dyDescent="0.25">
      <c r="B3217" s="472"/>
      <c r="C3217" s="472"/>
      <c r="D3217" s="472"/>
      <c r="E3217" s="472"/>
      <c r="F3217" s="472"/>
      <c r="G3217" s="472"/>
      <c r="H3217" s="472"/>
      <c r="I3217" s="472"/>
      <c r="J3217" s="472"/>
      <c r="K3217" s="472"/>
    </row>
    <row r="3218" spans="2:11" s="476" customFormat="1" x14ac:dyDescent="0.25">
      <c r="B3218" s="472"/>
      <c r="C3218" s="472"/>
      <c r="D3218" s="472"/>
      <c r="E3218" s="472"/>
      <c r="F3218" s="472"/>
      <c r="G3218" s="472"/>
      <c r="H3218" s="472"/>
      <c r="I3218" s="472"/>
      <c r="J3218" s="472"/>
      <c r="K3218" s="472"/>
    </row>
    <row r="3219" spans="2:11" s="476" customFormat="1" x14ac:dyDescent="0.25">
      <c r="B3219" s="472"/>
      <c r="C3219" s="472"/>
      <c r="D3219" s="472"/>
      <c r="E3219" s="472"/>
      <c r="F3219" s="472"/>
      <c r="G3219" s="472"/>
      <c r="H3219" s="472"/>
      <c r="I3219" s="472"/>
      <c r="J3219" s="472"/>
      <c r="K3219" s="472"/>
    </row>
    <row r="3220" spans="2:11" s="476" customFormat="1" x14ac:dyDescent="0.25">
      <c r="B3220" s="472"/>
      <c r="C3220" s="472"/>
      <c r="D3220" s="472"/>
      <c r="E3220" s="472"/>
      <c r="F3220" s="472"/>
      <c r="G3220" s="472"/>
      <c r="H3220" s="472"/>
      <c r="I3220" s="472"/>
      <c r="J3220" s="472"/>
      <c r="K3220" s="472"/>
    </row>
    <row r="3221" spans="2:11" s="476" customFormat="1" x14ac:dyDescent="0.25">
      <c r="B3221" s="472"/>
      <c r="C3221" s="472"/>
      <c r="D3221" s="472"/>
      <c r="E3221" s="472"/>
      <c r="F3221" s="472"/>
      <c r="G3221" s="472"/>
      <c r="H3221" s="472"/>
      <c r="I3221" s="472"/>
      <c r="J3221" s="472"/>
      <c r="K3221" s="472"/>
    </row>
    <row r="3222" spans="2:11" s="476" customFormat="1" x14ac:dyDescent="0.25">
      <c r="B3222" s="472"/>
      <c r="C3222" s="472"/>
      <c r="D3222" s="472"/>
      <c r="E3222" s="472"/>
      <c r="F3222" s="472"/>
      <c r="G3222" s="472"/>
      <c r="H3222" s="472"/>
      <c r="I3222" s="472"/>
      <c r="J3222" s="472"/>
      <c r="K3222" s="472"/>
    </row>
    <row r="3223" spans="2:11" s="476" customFormat="1" x14ac:dyDescent="0.25">
      <c r="B3223" s="472"/>
      <c r="C3223" s="472"/>
      <c r="D3223" s="472"/>
      <c r="E3223" s="472"/>
      <c r="F3223" s="472"/>
      <c r="G3223" s="472"/>
      <c r="H3223" s="472"/>
      <c r="I3223" s="472"/>
      <c r="J3223" s="472"/>
      <c r="K3223" s="472"/>
    </row>
    <row r="3224" spans="2:11" s="476" customFormat="1" x14ac:dyDescent="0.25">
      <c r="B3224" s="472"/>
      <c r="C3224" s="472"/>
      <c r="D3224" s="472"/>
      <c r="E3224" s="472"/>
      <c r="F3224" s="472"/>
      <c r="G3224" s="472"/>
      <c r="H3224" s="472"/>
      <c r="I3224" s="472"/>
      <c r="J3224" s="472"/>
      <c r="K3224" s="472"/>
    </row>
    <row r="3225" spans="2:11" s="476" customFormat="1" x14ac:dyDescent="0.25">
      <c r="B3225" s="472"/>
      <c r="C3225" s="472"/>
      <c r="D3225" s="472"/>
      <c r="E3225" s="472"/>
      <c r="F3225" s="472"/>
      <c r="G3225" s="472"/>
      <c r="H3225" s="472"/>
      <c r="I3225" s="472"/>
      <c r="J3225" s="472"/>
      <c r="K3225" s="472"/>
    </row>
    <row r="3226" spans="2:11" s="476" customFormat="1" x14ac:dyDescent="0.25">
      <c r="B3226" s="472"/>
      <c r="C3226" s="472"/>
      <c r="D3226" s="472"/>
      <c r="E3226" s="472"/>
      <c r="F3226" s="472"/>
      <c r="G3226" s="472"/>
      <c r="H3226" s="472"/>
      <c r="I3226" s="472"/>
      <c r="J3226" s="472"/>
      <c r="K3226" s="472"/>
    </row>
    <row r="3227" spans="2:11" s="476" customFormat="1" x14ac:dyDescent="0.25">
      <c r="B3227" s="472"/>
      <c r="C3227" s="472"/>
      <c r="D3227" s="472"/>
      <c r="E3227" s="472"/>
      <c r="F3227" s="472"/>
      <c r="G3227" s="472"/>
      <c r="H3227" s="472"/>
      <c r="I3227" s="472"/>
      <c r="J3227" s="472"/>
      <c r="K3227" s="472"/>
    </row>
  </sheetData>
  <mergeCells count="1">
    <mergeCell ref="D3:N3"/>
  </mergeCells>
  <phoneticPr fontId="63" type="noConversion"/>
  <hyperlinks>
    <hyperlink ref="P1" location="INFO!A1" display="POWRÓT" xr:uid="{AE58EC00-1033-45E0-A0DB-C299BA9F100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4"/>
  <dimension ref="A1:O3235"/>
  <sheetViews>
    <sheetView zoomScale="85" zoomScaleNormal="85" workbookViewId="0">
      <selection activeCell="O1" sqref="O1"/>
    </sheetView>
  </sheetViews>
  <sheetFormatPr defaultColWidth="15.77734375" defaultRowHeight="12" x14ac:dyDescent="0.25"/>
  <cols>
    <col min="1" max="1" width="17.77734375" style="472" customWidth="1"/>
    <col min="2" max="2" width="9.5546875" style="472" customWidth="1"/>
    <col min="3" max="3" width="9.77734375" style="472" customWidth="1"/>
    <col min="4" max="11" width="10.77734375" style="472" customWidth="1"/>
    <col min="12" max="12" width="11.77734375" style="472" customWidth="1"/>
    <col min="13" max="13" width="9.77734375" style="472" customWidth="1"/>
    <col min="14" max="14" width="12.44140625" style="472" customWidth="1"/>
    <col min="15" max="245" width="15.77734375" style="472"/>
    <col min="246" max="246" width="25.44140625" style="472" customWidth="1"/>
    <col min="247" max="248" width="12.77734375" style="472" customWidth="1"/>
    <col min="249" max="249" width="12.21875" style="472" customWidth="1"/>
    <col min="250" max="250" width="15.77734375" style="472" customWidth="1"/>
    <col min="251" max="251" width="11.77734375" style="472" customWidth="1"/>
    <col min="252" max="252" width="10.77734375" style="472" customWidth="1"/>
    <col min="253" max="253" width="12.21875" style="472" customWidth="1"/>
    <col min="254" max="501" width="15.77734375" style="472"/>
    <col min="502" max="502" width="25.44140625" style="472" customWidth="1"/>
    <col min="503" max="504" width="12.77734375" style="472" customWidth="1"/>
    <col min="505" max="505" width="12.21875" style="472" customWidth="1"/>
    <col min="506" max="506" width="15.77734375" style="472" customWidth="1"/>
    <col min="507" max="507" width="11.77734375" style="472" customWidth="1"/>
    <col min="508" max="508" width="10.77734375" style="472" customWidth="1"/>
    <col min="509" max="509" width="12.21875" style="472" customWidth="1"/>
    <col min="510" max="757" width="15.77734375" style="472"/>
    <col min="758" max="758" width="25.44140625" style="472" customWidth="1"/>
    <col min="759" max="760" width="12.77734375" style="472" customWidth="1"/>
    <col min="761" max="761" width="12.21875" style="472" customWidth="1"/>
    <col min="762" max="762" width="15.77734375" style="472" customWidth="1"/>
    <col min="763" max="763" width="11.77734375" style="472" customWidth="1"/>
    <col min="764" max="764" width="10.77734375" style="472" customWidth="1"/>
    <col min="765" max="765" width="12.21875" style="472" customWidth="1"/>
    <col min="766" max="1013" width="15.77734375" style="472"/>
    <col min="1014" max="1014" width="25.44140625" style="472" customWidth="1"/>
    <col min="1015" max="1016" width="12.77734375" style="472" customWidth="1"/>
    <col min="1017" max="1017" width="12.21875" style="472" customWidth="1"/>
    <col min="1018" max="1018" width="15.77734375" style="472" customWidth="1"/>
    <col min="1019" max="1019" width="11.77734375" style="472" customWidth="1"/>
    <col min="1020" max="1020" width="10.77734375" style="472" customWidth="1"/>
    <col min="1021" max="1021" width="12.21875" style="472" customWidth="1"/>
    <col min="1022" max="1269" width="15.77734375" style="472"/>
    <col min="1270" max="1270" width="25.44140625" style="472" customWidth="1"/>
    <col min="1271" max="1272" width="12.77734375" style="472" customWidth="1"/>
    <col min="1273" max="1273" width="12.21875" style="472" customWidth="1"/>
    <col min="1274" max="1274" width="15.77734375" style="472" customWidth="1"/>
    <col min="1275" max="1275" width="11.77734375" style="472" customWidth="1"/>
    <col min="1276" max="1276" width="10.77734375" style="472" customWidth="1"/>
    <col min="1277" max="1277" width="12.21875" style="472" customWidth="1"/>
    <col min="1278" max="1525" width="15.77734375" style="472"/>
    <col min="1526" max="1526" width="25.44140625" style="472" customWidth="1"/>
    <col min="1527" max="1528" width="12.77734375" style="472" customWidth="1"/>
    <col min="1529" max="1529" width="12.21875" style="472" customWidth="1"/>
    <col min="1530" max="1530" width="15.77734375" style="472" customWidth="1"/>
    <col min="1531" max="1531" width="11.77734375" style="472" customWidth="1"/>
    <col min="1532" max="1532" width="10.77734375" style="472" customWidth="1"/>
    <col min="1533" max="1533" width="12.21875" style="472" customWidth="1"/>
    <col min="1534" max="1781" width="15.77734375" style="472"/>
    <col min="1782" max="1782" width="25.44140625" style="472" customWidth="1"/>
    <col min="1783" max="1784" width="12.77734375" style="472" customWidth="1"/>
    <col min="1785" max="1785" width="12.21875" style="472" customWidth="1"/>
    <col min="1786" max="1786" width="15.77734375" style="472" customWidth="1"/>
    <col min="1787" max="1787" width="11.77734375" style="472" customWidth="1"/>
    <col min="1788" max="1788" width="10.77734375" style="472" customWidth="1"/>
    <col min="1789" max="1789" width="12.21875" style="472" customWidth="1"/>
    <col min="1790" max="2037" width="15.77734375" style="472"/>
    <col min="2038" max="2038" width="25.44140625" style="472" customWidth="1"/>
    <col min="2039" max="2040" width="12.77734375" style="472" customWidth="1"/>
    <col min="2041" max="2041" width="12.21875" style="472" customWidth="1"/>
    <col min="2042" max="2042" width="15.77734375" style="472" customWidth="1"/>
    <col min="2043" max="2043" width="11.77734375" style="472" customWidth="1"/>
    <col min="2044" max="2044" width="10.77734375" style="472" customWidth="1"/>
    <col min="2045" max="2045" width="12.21875" style="472" customWidth="1"/>
    <col min="2046" max="2293" width="15.77734375" style="472"/>
    <col min="2294" max="2294" width="25.44140625" style="472" customWidth="1"/>
    <col min="2295" max="2296" width="12.77734375" style="472" customWidth="1"/>
    <col min="2297" max="2297" width="12.21875" style="472" customWidth="1"/>
    <col min="2298" max="2298" width="15.77734375" style="472" customWidth="1"/>
    <col min="2299" max="2299" width="11.77734375" style="472" customWidth="1"/>
    <col min="2300" max="2300" width="10.77734375" style="472" customWidth="1"/>
    <col min="2301" max="2301" width="12.21875" style="472" customWidth="1"/>
    <col min="2302" max="2549" width="15.77734375" style="472"/>
    <col min="2550" max="2550" width="25.44140625" style="472" customWidth="1"/>
    <col min="2551" max="2552" width="12.77734375" style="472" customWidth="1"/>
    <col min="2553" max="2553" width="12.21875" style="472" customWidth="1"/>
    <col min="2554" max="2554" width="15.77734375" style="472" customWidth="1"/>
    <col min="2555" max="2555" width="11.77734375" style="472" customWidth="1"/>
    <col min="2556" max="2556" width="10.77734375" style="472" customWidth="1"/>
    <col min="2557" max="2557" width="12.21875" style="472" customWidth="1"/>
    <col min="2558" max="2805" width="15.77734375" style="472"/>
    <col min="2806" max="2806" width="25.44140625" style="472" customWidth="1"/>
    <col min="2807" max="2808" width="12.77734375" style="472" customWidth="1"/>
    <col min="2809" max="2809" width="12.21875" style="472" customWidth="1"/>
    <col min="2810" max="2810" width="15.77734375" style="472" customWidth="1"/>
    <col min="2811" max="2811" width="11.77734375" style="472" customWidth="1"/>
    <col min="2812" max="2812" width="10.77734375" style="472" customWidth="1"/>
    <col min="2813" max="2813" width="12.21875" style="472" customWidth="1"/>
    <col min="2814" max="3061" width="15.77734375" style="472"/>
    <col min="3062" max="3062" width="25.44140625" style="472" customWidth="1"/>
    <col min="3063" max="3064" width="12.77734375" style="472" customWidth="1"/>
    <col min="3065" max="3065" width="12.21875" style="472" customWidth="1"/>
    <col min="3066" max="3066" width="15.77734375" style="472" customWidth="1"/>
    <col min="3067" max="3067" width="11.77734375" style="472" customWidth="1"/>
    <col min="3068" max="3068" width="10.77734375" style="472" customWidth="1"/>
    <col min="3069" max="3069" width="12.21875" style="472" customWidth="1"/>
    <col min="3070" max="3317" width="15.77734375" style="472"/>
    <col min="3318" max="3318" width="25.44140625" style="472" customWidth="1"/>
    <col min="3319" max="3320" width="12.77734375" style="472" customWidth="1"/>
    <col min="3321" max="3321" width="12.21875" style="472" customWidth="1"/>
    <col min="3322" max="3322" width="15.77734375" style="472" customWidth="1"/>
    <col min="3323" max="3323" width="11.77734375" style="472" customWidth="1"/>
    <col min="3324" max="3324" width="10.77734375" style="472" customWidth="1"/>
    <col min="3325" max="3325" width="12.21875" style="472" customWidth="1"/>
    <col min="3326" max="3573" width="15.77734375" style="472"/>
    <col min="3574" max="3574" width="25.44140625" style="472" customWidth="1"/>
    <col min="3575" max="3576" width="12.77734375" style="472" customWidth="1"/>
    <col min="3577" max="3577" width="12.21875" style="472" customWidth="1"/>
    <col min="3578" max="3578" width="15.77734375" style="472" customWidth="1"/>
    <col min="3579" max="3579" width="11.77734375" style="472" customWidth="1"/>
    <col min="3580" max="3580" width="10.77734375" style="472" customWidth="1"/>
    <col min="3581" max="3581" width="12.21875" style="472" customWidth="1"/>
    <col min="3582" max="3829" width="15.77734375" style="472"/>
    <col min="3830" max="3830" width="25.44140625" style="472" customWidth="1"/>
    <col min="3831" max="3832" width="12.77734375" style="472" customWidth="1"/>
    <col min="3833" max="3833" width="12.21875" style="472" customWidth="1"/>
    <col min="3834" max="3834" width="15.77734375" style="472" customWidth="1"/>
    <col min="3835" max="3835" width="11.77734375" style="472" customWidth="1"/>
    <col min="3836" max="3836" width="10.77734375" style="472" customWidth="1"/>
    <col min="3837" max="3837" width="12.21875" style="472" customWidth="1"/>
    <col min="3838" max="4085" width="15.77734375" style="472"/>
    <col min="4086" max="4086" width="25.44140625" style="472" customWidth="1"/>
    <col min="4087" max="4088" width="12.77734375" style="472" customWidth="1"/>
    <col min="4089" max="4089" width="12.21875" style="472" customWidth="1"/>
    <col min="4090" max="4090" width="15.77734375" style="472" customWidth="1"/>
    <col min="4091" max="4091" width="11.77734375" style="472" customWidth="1"/>
    <col min="4092" max="4092" width="10.77734375" style="472" customWidth="1"/>
    <col min="4093" max="4093" width="12.21875" style="472" customWidth="1"/>
    <col min="4094" max="4341" width="15.77734375" style="472"/>
    <col min="4342" max="4342" width="25.44140625" style="472" customWidth="1"/>
    <col min="4343" max="4344" width="12.77734375" style="472" customWidth="1"/>
    <col min="4345" max="4345" width="12.21875" style="472" customWidth="1"/>
    <col min="4346" max="4346" width="15.77734375" style="472" customWidth="1"/>
    <col min="4347" max="4347" width="11.77734375" style="472" customWidth="1"/>
    <col min="4348" max="4348" width="10.77734375" style="472" customWidth="1"/>
    <col min="4349" max="4349" width="12.21875" style="472" customWidth="1"/>
    <col min="4350" max="4597" width="15.77734375" style="472"/>
    <col min="4598" max="4598" width="25.44140625" style="472" customWidth="1"/>
    <col min="4599" max="4600" width="12.77734375" style="472" customWidth="1"/>
    <col min="4601" max="4601" width="12.21875" style="472" customWidth="1"/>
    <col min="4602" max="4602" width="15.77734375" style="472" customWidth="1"/>
    <col min="4603" max="4603" width="11.77734375" style="472" customWidth="1"/>
    <col min="4604" max="4604" width="10.77734375" style="472" customWidth="1"/>
    <col min="4605" max="4605" width="12.21875" style="472" customWidth="1"/>
    <col min="4606" max="4853" width="15.77734375" style="472"/>
    <col min="4854" max="4854" width="25.44140625" style="472" customWidth="1"/>
    <col min="4855" max="4856" width="12.77734375" style="472" customWidth="1"/>
    <col min="4857" max="4857" width="12.21875" style="472" customWidth="1"/>
    <col min="4858" max="4858" width="15.77734375" style="472" customWidth="1"/>
    <col min="4859" max="4859" width="11.77734375" style="472" customWidth="1"/>
    <col min="4860" max="4860" width="10.77734375" style="472" customWidth="1"/>
    <col min="4861" max="4861" width="12.21875" style="472" customWidth="1"/>
    <col min="4862" max="5109" width="15.77734375" style="472"/>
    <col min="5110" max="5110" width="25.44140625" style="472" customWidth="1"/>
    <col min="5111" max="5112" width="12.77734375" style="472" customWidth="1"/>
    <col min="5113" max="5113" width="12.21875" style="472" customWidth="1"/>
    <col min="5114" max="5114" width="15.77734375" style="472" customWidth="1"/>
    <col min="5115" max="5115" width="11.77734375" style="472" customWidth="1"/>
    <col min="5116" max="5116" width="10.77734375" style="472" customWidth="1"/>
    <col min="5117" max="5117" width="12.21875" style="472" customWidth="1"/>
    <col min="5118" max="5365" width="15.77734375" style="472"/>
    <col min="5366" max="5366" width="25.44140625" style="472" customWidth="1"/>
    <col min="5367" max="5368" width="12.77734375" style="472" customWidth="1"/>
    <col min="5369" max="5369" width="12.21875" style="472" customWidth="1"/>
    <col min="5370" max="5370" width="15.77734375" style="472" customWidth="1"/>
    <col min="5371" max="5371" width="11.77734375" style="472" customWidth="1"/>
    <col min="5372" max="5372" width="10.77734375" style="472" customWidth="1"/>
    <col min="5373" max="5373" width="12.21875" style="472" customWidth="1"/>
    <col min="5374" max="5621" width="15.77734375" style="472"/>
    <col min="5622" max="5622" width="25.44140625" style="472" customWidth="1"/>
    <col min="5623" max="5624" width="12.77734375" style="472" customWidth="1"/>
    <col min="5625" max="5625" width="12.21875" style="472" customWidth="1"/>
    <col min="5626" max="5626" width="15.77734375" style="472" customWidth="1"/>
    <col min="5627" max="5627" width="11.77734375" style="472" customWidth="1"/>
    <col min="5628" max="5628" width="10.77734375" style="472" customWidth="1"/>
    <col min="5629" max="5629" width="12.21875" style="472" customWidth="1"/>
    <col min="5630" max="5877" width="15.77734375" style="472"/>
    <col min="5878" max="5878" width="25.44140625" style="472" customWidth="1"/>
    <col min="5879" max="5880" width="12.77734375" style="472" customWidth="1"/>
    <col min="5881" max="5881" width="12.21875" style="472" customWidth="1"/>
    <col min="5882" max="5882" width="15.77734375" style="472" customWidth="1"/>
    <col min="5883" max="5883" width="11.77734375" style="472" customWidth="1"/>
    <col min="5884" max="5884" width="10.77734375" style="472" customWidth="1"/>
    <col min="5885" max="5885" width="12.21875" style="472" customWidth="1"/>
    <col min="5886" max="6133" width="15.77734375" style="472"/>
    <col min="6134" max="6134" width="25.44140625" style="472" customWidth="1"/>
    <col min="6135" max="6136" width="12.77734375" style="472" customWidth="1"/>
    <col min="6137" max="6137" width="12.21875" style="472" customWidth="1"/>
    <col min="6138" max="6138" width="15.77734375" style="472" customWidth="1"/>
    <col min="6139" max="6139" width="11.77734375" style="472" customWidth="1"/>
    <col min="6140" max="6140" width="10.77734375" style="472" customWidth="1"/>
    <col min="6141" max="6141" width="12.21875" style="472" customWidth="1"/>
    <col min="6142" max="6389" width="15.77734375" style="472"/>
    <col min="6390" max="6390" width="25.44140625" style="472" customWidth="1"/>
    <col min="6391" max="6392" width="12.77734375" style="472" customWidth="1"/>
    <col min="6393" max="6393" width="12.21875" style="472" customWidth="1"/>
    <col min="6394" max="6394" width="15.77734375" style="472" customWidth="1"/>
    <col min="6395" max="6395" width="11.77734375" style="472" customWidth="1"/>
    <col min="6396" max="6396" width="10.77734375" style="472" customWidth="1"/>
    <col min="6397" max="6397" width="12.21875" style="472" customWidth="1"/>
    <col min="6398" max="6645" width="15.77734375" style="472"/>
    <col min="6646" max="6646" width="25.44140625" style="472" customWidth="1"/>
    <col min="6647" max="6648" width="12.77734375" style="472" customWidth="1"/>
    <col min="6649" max="6649" width="12.21875" style="472" customWidth="1"/>
    <col min="6650" max="6650" width="15.77734375" style="472" customWidth="1"/>
    <col min="6651" max="6651" width="11.77734375" style="472" customWidth="1"/>
    <col min="6652" max="6652" width="10.77734375" style="472" customWidth="1"/>
    <col min="6653" max="6653" width="12.21875" style="472" customWidth="1"/>
    <col min="6654" max="6901" width="15.77734375" style="472"/>
    <col min="6902" max="6902" width="25.44140625" style="472" customWidth="1"/>
    <col min="6903" max="6904" width="12.77734375" style="472" customWidth="1"/>
    <col min="6905" max="6905" width="12.21875" style="472" customWidth="1"/>
    <col min="6906" max="6906" width="15.77734375" style="472" customWidth="1"/>
    <col min="6907" max="6907" width="11.77734375" style="472" customWidth="1"/>
    <col min="6908" max="6908" width="10.77734375" style="472" customWidth="1"/>
    <col min="6909" max="6909" width="12.21875" style="472" customWidth="1"/>
    <col min="6910" max="7157" width="15.77734375" style="472"/>
    <col min="7158" max="7158" width="25.44140625" style="472" customWidth="1"/>
    <col min="7159" max="7160" width="12.77734375" style="472" customWidth="1"/>
    <col min="7161" max="7161" width="12.21875" style="472" customWidth="1"/>
    <col min="7162" max="7162" width="15.77734375" style="472" customWidth="1"/>
    <col min="7163" max="7163" width="11.77734375" style="472" customWidth="1"/>
    <col min="7164" max="7164" width="10.77734375" style="472" customWidth="1"/>
    <col min="7165" max="7165" width="12.21875" style="472" customWidth="1"/>
    <col min="7166" max="7413" width="15.77734375" style="472"/>
    <col min="7414" max="7414" width="25.44140625" style="472" customWidth="1"/>
    <col min="7415" max="7416" width="12.77734375" style="472" customWidth="1"/>
    <col min="7417" max="7417" width="12.21875" style="472" customWidth="1"/>
    <col min="7418" max="7418" width="15.77734375" style="472" customWidth="1"/>
    <col min="7419" max="7419" width="11.77734375" style="472" customWidth="1"/>
    <col min="7420" max="7420" width="10.77734375" style="472" customWidth="1"/>
    <col min="7421" max="7421" width="12.21875" style="472" customWidth="1"/>
    <col min="7422" max="7669" width="15.77734375" style="472"/>
    <col min="7670" max="7670" width="25.44140625" style="472" customWidth="1"/>
    <col min="7671" max="7672" width="12.77734375" style="472" customWidth="1"/>
    <col min="7673" max="7673" width="12.21875" style="472" customWidth="1"/>
    <col min="7674" max="7674" width="15.77734375" style="472" customWidth="1"/>
    <col min="7675" max="7675" width="11.77734375" style="472" customWidth="1"/>
    <col min="7676" max="7676" width="10.77734375" style="472" customWidth="1"/>
    <col min="7677" max="7677" width="12.21875" style="472" customWidth="1"/>
    <col min="7678" max="7925" width="15.77734375" style="472"/>
    <col min="7926" max="7926" width="25.44140625" style="472" customWidth="1"/>
    <col min="7927" max="7928" width="12.77734375" style="472" customWidth="1"/>
    <col min="7929" max="7929" width="12.21875" style="472" customWidth="1"/>
    <col min="7930" max="7930" width="15.77734375" style="472" customWidth="1"/>
    <col min="7931" max="7931" width="11.77734375" style="472" customWidth="1"/>
    <col min="7932" max="7932" width="10.77734375" style="472" customWidth="1"/>
    <col min="7933" max="7933" width="12.21875" style="472" customWidth="1"/>
    <col min="7934" max="8181" width="15.77734375" style="472"/>
    <col min="8182" max="8182" width="25.44140625" style="472" customWidth="1"/>
    <col min="8183" max="8184" width="12.77734375" style="472" customWidth="1"/>
    <col min="8185" max="8185" width="12.21875" style="472" customWidth="1"/>
    <col min="8186" max="8186" width="15.77734375" style="472" customWidth="1"/>
    <col min="8187" max="8187" width="11.77734375" style="472" customWidth="1"/>
    <col min="8188" max="8188" width="10.77734375" style="472" customWidth="1"/>
    <col min="8189" max="8189" width="12.21875" style="472" customWidth="1"/>
    <col min="8190" max="8437" width="15.77734375" style="472"/>
    <col min="8438" max="8438" width="25.44140625" style="472" customWidth="1"/>
    <col min="8439" max="8440" width="12.77734375" style="472" customWidth="1"/>
    <col min="8441" max="8441" width="12.21875" style="472" customWidth="1"/>
    <col min="8442" max="8442" width="15.77734375" style="472" customWidth="1"/>
    <col min="8443" max="8443" width="11.77734375" style="472" customWidth="1"/>
    <col min="8444" max="8444" width="10.77734375" style="472" customWidth="1"/>
    <col min="8445" max="8445" width="12.21875" style="472" customWidth="1"/>
    <col min="8446" max="8693" width="15.77734375" style="472"/>
    <col min="8694" max="8694" width="25.44140625" style="472" customWidth="1"/>
    <col min="8695" max="8696" width="12.77734375" style="472" customWidth="1"/>
    <col min="8697" max="8697" width="12.21875" style="472" customWidth="1"/>
    <col min="8698" max="8698" width="15.77734375" style="472" customWidth="1"/>
    <col min="8699" max="8699" width="11.77734375" style="472" customWidth="1"/>
    <col min="8700" max="8700" width="10.77734375" style="472" customWidth="1"/>
    <col min="8701" max="8701" width="12.21875" style="472" customWidth="1"/>
    <col min="8702" max="8949" width="15.77734375" style="472"/>
    <col min="8950" max="8950" width="25.44140625" style="472" customWidth="1"/>
    <col min="8951" max="8952" width="12.77734375" style="472" customWidth="1"/>
    <col min="8953" max="8953" width="12.21875" style="472" customWidth="1"/>
    <col min="8954" max="8954" width="15.77734375" style="472" customWidth="1"/>
    <col min="8955" max="8955" width="11.77734375" style="472" customWidth="1"/>
    <col min="8956" max="8956" width="10.77734375" style="472" customWidth="1"/>
    <col min="8957" max="8957" width="12.21875" style="472" customWidth="1"/>
    <col min="8958" max="9205" width="15.77734375" style="472"/>
    <col min="9206" max="9206" width="25.44140625" style="472" customWidth="1"/>
    <col min="9207" max="9208" width="12.77734375" style="472" customWidth="1"/>
    <col min="9209" max="9209" width="12.21875" style="472" customWidth="1"/>
    <col min="9210" max="9210" width="15.77734375" style="472" customWidth="1"/>
    <col min="9211" max="9211" width="11.77734375" style="472" customWidth="1"/>
    <col min="9212" max="9212" width="10.77734375" style="472" customWidth="1"/>
    <col min="9213" max="9213" width="12.21875" style="472" customWidth="1"/>
    <col min="9214" max="9461" width="15.77734375" style="472"/>
    <col min="9462" max="9462" width="25.44140625" style="472" customWidth="1"/>
    <col min="9463" max="9464" width="12.77734375" style="472" customWidth="1"/>
    <col min="9465" max="9465" width="12.21875" style="472" customWidth="1"/>
    <col min="9466" max="9466" width="15.77734375" style="472" customWidth="1"/>
    <col min="9467" max="9467" width="11.77734375" style="472" customWidth="1"/>
    <col min="9468" max="9468" width="10.77734375" style="472" customWidth="1"/>
    <col min="9469" max="9469" width="12.21875" style="472" customWidth="1"/>
    <col min="9470" max="9717" width="15.77734375" style="472"/>
    <col min="9718" max="9718" width="25.44140625" style="472" customWidth="1"/>
    <col min="9719" max="9720" width="12.77734375" style="472" customWidth="1"/>
    <col min="9721" max="9721" width="12.21875" style="472" customWidth="1"/>
    <col min="9722" max="9722" width="15.77734375" style="472" customWidth="1"/>
    <col min="9723" max="9723" width="11.77734375" style="472" customWidth="1"/>
    <col min="9724" max="9724" width="10.77734375" style="472" customWidth="1"/>
    <col min="9725" max="9725" width="12.21875" style="472" customWidth="1"/>
    <col min="9726" max="9973" width="15.77734375" style="472"/>
    <col min="9974" max="9974" width="25.44140625" style="472" customWidth="1"/>
    <col min="9975" max="9976" width="12.77734375" style="472" customWidth="1"/>
    <col min="9977" max="9977" width="12.21875" style="472" customWidth="1"/>
    <col min="9978" max="9978" width="15.77734375" style="472" customWidth="1"/>
    <col min="9979" max="9979" width="11.77734375" style="472" customWidth="1"/>
    <col min="9980" max="9980" width="10.77734375" style="472" customWidth="1"/>
    <col min="9981" max="9981" width="12.21875" style="472" customWidth="1"/>
    <col min="9982" max="10229" width="15.77734375" style="472"/>
    <col min="10230" max="10230" width="25.44140625" style="472" customWidth="1"/>
    <col min="10231" max="10232" width="12.77734375" style="472" customWidth="1"/>
    <col min="10233" max="10233" width="12.21875" style="472" customWidth="1"/>
    <col min="10234" max="10234" width="15.77734375" style="472" customWidth="1"/>
    <col min="10235" max="10235" width="11.77734375" style="472" customWidth="1"/>
    <col min="10236" max="10236" width="10.77734375" style="472" customWidth="1"/>
    <col min="10237" max="10237" width="12.21875" style="472" customWidth="1"/>
    <col min="10238" max="10485" width="15.77734375" style="472"/>
    <col min="10486" max="10486" width="25.44140625" style="472" customWidth="1"/>
    <col min="10487" max="10488" width="12.77734375" style="472" customWidth="1"/>
    <col min="10489" max="10489" width="12.21875" style="472" customWidth="1"/>
    <col min="10490" max="10490" width="15.77734375" style="472" customWidth="1"/>
    <col min="10491" max="10491" width="11.77734375" style="472" customWidth="1"/>
    <col min="10492" max="10492" width="10.77734375" style="472" customWidth="1"/>
    <col min="10493" max="10493" width="12.21875" style="472" customWidth="1"/>
    <col min="10494" max="10741" width="15.77734375" style="472"/>
    <col min="10742" max="10742" width="25.44140625" style="472" customWidth="1"/>
    <col min="10743" max="10744" width="12.77734375" style="472" customWidth="1"/>
    <col min="10745" max="10745" width="12.21875" style="472" customWidth="1"/>
    <col min="10746" max="10746" width="15.77734375" style="472" customWidth="1"/>
    <col min="10747" max="10747" width="11.77734375" style="472" customWidth="1"/>
    <col min="10748" max="10748" width="10.77734375" style="472" customWidth="1"/>
    <col min="10749" max="10749" width="12.21875" style="472" customWidth="1"/>
    <col min="10750" max="10997" width="15.77734375" style="472"/>
    <col min="10998" max="10998" width="25.44140625" style="472" customWidth="1"/>
    <col min="10999" max="11000" width="12.77734375" style="472" customWidth="1"/>
    <col min="11001" max="11001" width="12.21875" style="472" customWidth="1"/>
    <col min="11002" max="11002" width="15.77734375" style="472" customWidth="1"/>
    <col min="11003" max="11003" width="11.77734375" style="472" customWidth="1"/>
    <col min="11004" max="11004" width="10.77734375" style="472" customWidth="1"/>
    <col min="11005" max="11005" width="12.21875" style="472" customWidth="1"/>
    <col min="11006" max="11253" width="15.77734375" style="472"/>
    <col min="11254" max="11254" width="25.44140625" style="472" customWidth="1"/>
    <col min="11255" max="11256" width="12.77734375" style="472" customWidth="1"/>
    <col min="11257" max="11257" width="12.21875" style="472" customWidth="1"/>
    <col min="11258" max="11258" width="15.77734375" style="472" customWidth="1"/>
    <col min="11259" max="11259" width="11.77734375" style="472" customWidth="1"/>
    <col min="11260" max="11260" width="10.77734375" style="472" customWidth="1"/>
    <col min="11261" max="11261" width="12.21875" style="472" customWidth="1"/>
    <col min="11262" max="11509" width="15.77734375" style="472"/>
    <col min="11510" max="11510" width="25.44140625" style="472" customWidth="1"/>
    <col min="11511" max="11512" width="12.77734375" style="472" customWidth="1"/>
    <col min="11513" max="11513" width="12.21875" style="472" customWidth="1"/>
    <col min="11514" max="11514" width="15.77734375" style="472" customWidth="1"/>
    <col min="11515" max="11515" width="11.77734375" style="472" customWidth="1"/>
    <col min="11516" max="11516" width="10.77734375" style="472" customWidth="1"/>
    <col min="11517" max="11517" width="12.21875" style="472" customWidth="1"/>
    <col min="11518" max="11765" width="15.77734375" style="472"/>
    <col min="11766" max="11766" width="25.44140625" style="472" customWidth="1"/>
    <col min="11767" max="11768" width="12.77734375" style="472" customWidth="1"/>
    <col min="11769" max="11769" width="12.21875" style="472" customWidth="1"/>
    <col min="11770" max="11770" width="15.77734375" style="472" customWidth="1"/>
    <col min="11771" max="11771" width="11.77734375" style="472" customWidth="1"/>
    <col min="11772" max="11772" width="10.77734375" style="472" customWidth="1"/>
    <col min="11773" max="11773" width="12.21875" style="472" customWidth="1"/>
    <col min="11774" max="12021" width="15.77734375" style="472"/>
    <col min="12022" max="12022" width="25.44140625" style="472" customWidth="1"/>
    <col min="12023" max="12024" width="12.77734375" style="472" customWidth="1"/>
    <col min="12025" max="12025" width="12.21875" style="472" customWidth="1"/>
    <col min="12026" max="12026" width="15.77734375" style="472" customWidth="1"/>
    <col min="12027" max="12027" width="11.77734375" style="472" customWidth="1"/>
    <col min="12028" max="12028" width="10.77734375" style="472" customWidth="1"/>
    <col min="12029" max="12029" width="12.21875" style="472" customWidth="1"/>
    <col min="12030" max="12277" width="15.77734375" style="472"/>
    <col min="12278" max="12278" width="25.44140625" style="472" customWidth="1"/>
    <col min="12279" max="12280" width="12.77734375" style="472" customWidth="1"/>
    <col min="12281" max="12281" width="12.21875" style="472" customWidth="1"/>
    <col min="12282" max="12282" width="15.77734375" style="472" customWidth="1"/>
    <col min="12283" max="12283" width="11.77734375" style="472" customWidth="1"/>
    <col min="12284" max="12284" width="10.77734375" style="472" customWidth="1"/>
    <col min="12285" max="12285" width="12.21875" style="472" customWidth="1"/>
    <col min="12286" max="12533" width="15.77734375" style="472"/>
    <col min="12534" max="12534" width="25.44140625" style="472" customWidth="1"/>
    <col min="12535" max="12536" width="12.77734375" style="472" customWidth="1"/>
    <col min="12537" max="12537" width="12.21875" style="472" customWidth="1"/>
    <col min="12538" max="12538" width="15.77734375" style="472" customWidth="1"/>
    <col min="12539" max="12539" width="11.77734375" style="472" customWidth="1"/>
    <col min="12540" max="12540" width="10.77734375" style="472" customWidth="1"/>
    <col min="12541" max="12541" width="12.21875" style="472" customWidth="1"/>
    <col min="12542" max="12789" width="15.77734375" style="472"/>
    <col min="12790" max="12790" width="25.44140625" style="472" customWidth="1"/>
    <col min="12791" max="12792" width="12.77734375" style="472" customWidth="1"/>
    <col min="12793" max="12793" width="12.21875" style="472" customWidth="1"/>
    <col min="12794" max="12794" width="15.77734375" style="472" customWidth="1"/>
    <col min="12795" max="12795" width="11.77734375" style="472" customWidth="1"/>
    <col min="12796" max="12796" width="10.77734375" style="472" customWidth="1"/>
    <col min="12797" max="12797" width="12.21875" style="472" customWidth="1"/>
    <col min="12798" max="13045" width="15.77734375" style="472"/>
    <col min="13046" max="13046" width="25.44140625" style="472" customWidth="1"/>
    <col min="13047" max="13048" width="12.77734375" style="472" customWidth="1"/>
    <col min="13049" max="13049" width="12.21875" style="472" customWidth="1"/>
    <col min="13050" max="13050" width="15.77734375" style="472" customWidth="1"/>
    <col min="13051" max="13051" width="11.77734375" style="472" customWidth="1"/>
    <col min="13052" max="13052" width="10.77734375" style="472" customWidth="1"/>
    <col min="13053" max="13053" width="12.21875" style="472" customWidth="1"/>
    <col min="13054" max="13301" width="15.77734375" style="472"/>
    <col min="13302" max="13302" width="25.44140625" style="472" customWidth="1"/>
    <col min="13303" max="13304" width="12.77734375" style="472" customWidth="1"/>
    <col min="13305" max="13305" width="12.21875" style="472" customWidth="1"/>
    <col min="13306" max="13306" width="15.77734375" style="472" customWidth="1"/>
    <col min="13307" max="13307" width="11.77734375" style="472" customWidth="1"/>
    <col min="13308" max="13308" width="10.77734375" style="472" customWidth="1"/>
    <col min="13309" max="13309" width="12.21875" style="472" customWidth="1"/>
    <col min="13310" max="13557" width="15.77734375" style="472"/>
    <col min="13558" max="13558" width="25.44140625" style="472" customWidth="1"/>
    <col min="13559" max="13560" width="12.77734375" style="472" customWidth="1"/>
    <col min="13561" max="13561" width="12.21875" style="472" customWidth="1"/>
    <col min="13562" max="13562" width="15.77734375" style="472" customWidth="1"/>
    <col min="13563" max="13563" width="11.77734375" style="472" customWidth="1"/>
    <col min="13564" max="13564" width="10.77734375" style="472" customWidth="1"/>
    <col min="13565" max="13565" width="12.21875" style="472" customWidth="1"/>
    <col min="13566" max="13813" width="15.77734375" style="472"/>
    <col min="13814" max="13814" width="25.44140625" style="472" customWidth="1"/>
    <col min="13815" max="13816" width="12.77734375" style="472" customWidth="1"/>
    <col min="13817" max="13817" width="12.21875" style="472" customWidth="1"/>
    <col min="13818" max="13818" width="15.77734375" style="472" customWidth="1"/>
    <col min="13819" max="13819" width="11.77734375" style="472" customWidth="1"/>
    <col min="13820" max="13820" width="10.77734375" style="472" customWidth="1"/>
    <col min="13821" max="13821" width="12.21875" style="472" customWidth="1"/>
    <col min="13822" max="14069" width="15.77734375" style="472"/>
    <col min="14070" max="14070" width="25.44140625" style="472" customWidth="1"/>
    <col min="14071" max="14072" width="12.77734375" style="472" customWidth="1"/>
    <col min="14073" max="14073" width="12.21875" style="472" customWidth="1"/>
    <col min="14074" max="14074" width="15.77734375" style="472" customWidth="1"/>
    <col min="14075" max="14075" width="11.77734375" style="472" customWidth="1"/>
    <col min="14076" max="14076" width="10.77734375" style="472" customWidth="1"/>
    <col min="14077" max="14077" width="12.21875" style="472" customWidth="1"/>
    <col min="14078" max="14325" width="15.77734375" style="472"/>
    <col min="14326" max="14326" width="25.44140625" style="472" customWidth="1"/>
    <col min="14327" max="14328" width="12.77734375" style="472" customWidth="1"/>
    <col min="14329" max="14329" width="12.21875" style="472" customWidth="1"/>
    <col min="14330" max="14330" width="15.77734375" style="472" customWidth="1"/>
    <col min="14331" max="14331" width="11.77734375" style="472" customWidth="1"/>
    <col min="14332" max="14332" width="10.77734375" style="472" customWidth="1"/>
    <col min="14333" max="14333" width="12.21875" style="472" customWidth="1"/>
    <col min="14334" max="14581" width="15.77734375" style="472"/>
    <col min="14582" max="14582" width="25.44140625" style="472" customWidth="1"/>
    <col min="14583" max="14584" width="12.77734375" style="472" customWidth="1"/>
    <col min="14585" max="14585" width="12.21875" style="472" customWidth="1"/>
    <col min="14586" max="14586" width="15.77734375" style="472" customWidth="1"/>
    <col min="14587" max="14587" width="11.77734375" style="472" customWidth="1"/>
    <col min="14588" max="14588" width="10.77734375" style="472" customWidth="1"/>
    <col min="14589" max="14589" width="12.21875" style="472" customWidth="1"/>
    <col min="14590" max="14837" width="15.77734375" style="472"/>
    <col min="14838" max="14838" width="25.44140625" style="472" customWidth="1"/>
    <col min="14839" max="14840" width="12.77734375" style="472" customWidth="1"/>
    <col min="14841" max="14841" width="12.21875" style="472" customWidth="1"/>
    <col min="14842" max="14842" width="15.77734375" style="472" customWidth="1"/>
    <col min="14843" max="14843" width="11.77734375" style="472" customWidth="1"/>
    <col min="14844" max="14844" width="10.77734375" style="472" customWidth="1"/>
    <col min="14845" max="14845" width="12.21875" style="472" customWidth="1"/>
    <col min="14846" max="15093" width="15.77734375" style="472"/>
    <col min="15094" max="15094" width="25.44140625" style="472" customWidth="1"/>
    <col min="15095" max="15096" width="12.77734375" style="472" customWidth="1"/>
    <col min="15097" max="15097" width="12.21875" style="472" customWidth="1"/>
    <col min="15098" max="15098" width="15.77734375" style="472" customWidth="1"/>
    <col min="15099" max="15099" width="11.77734375" style="472" customWidth="1"/>
    <col min="15100" max="15100" width="10.77734375" style="472" customWidth="1"/>
    <col min="15101" max="15101" width="12.21875" style="472" customWidth="1"/>
    <col min="15102" max="15349" width="15.77734375" style="472"/>
    <col min="15350" max="15350" width="25.44140625" style="472" customWidth="1"/>
    <col min="15351" max="15352" width="12.77734375" style="472" customWidth="1"/>
    <col min="15353" max="15353" width="12.21875" style="472" customWidth="1"/>
    <col min="15354" max="15354" width="15.77734375" style="472" customWidth="1"/>
    <col min="15355" max="15355" width="11.77734375" style="472" customWidth="1"/>
    <col min="15356" max="15356" width="10.77734375" style="472" customWidth="1"/>
    <col min="15357" max="15357" width="12.21875" style="472" customWidth="1"/>
    <col min="15358" max="15605" width="15.77734375" style="472"/>
    <col min="15606" max="15606" width="25.44140625" style="472" customWidth="1"/>
    <col min="15607" max="15608" width="12.77734375" style="472" customWidth="1"/>
    <col min="15609" max="15609" width="12.21875" style="472" customWidth="1"/>
    <col min="15610" max="15610" width="15.77734375" style="472" customWidth="1"/>
    <col min="15611" max="15611" width="11.77734375" style="472" customWidth="1"/>
    <col min="15612" max="15612" width="10.77734375" style="472" customWidth="1"/>
    <col min="15613" max="15613" width="12.21875" style="472" customWidth="1"/>
    <col min="15614" max="15861" width="15.77734375" style="472"/>
    <col min="15862" max="15862" width="25.44140625" style="472" customWidth="1"/>
    <col min="15863" max="15864" width="12.77734375" style="472" customWidth="1"/>
    <col min="15865" max="15865" width="12.21875" style="472" customWidth="1"/>
    <col min="15866" max="15866" width="15.77734375" style="472" customWidth="1"/>
    <col min="15867" max="15867" width="11.77734375" style="472" customWidth="1"/>
    <col min="15868" max="15868" width="10.77734375" style="472" customWidth="1"/>
    <col min="15869" max="15869" width="12.21875" style="472" customWidth="1"/>
    <col min="15870" max="16117" width="15.77734375" style="472"/>
    <col min="16118" max="16118" width="25.44140625" style="472" customWidth="1"/>
    <col min="16119" max="16120" width="12.77734375" style="472" customWidth="1"/>
    <col min="16121" max="16121" width="12.21875" style="472" customWidth="1"/>
    <col min="16122" max="16122" width="15.77734375" style="472" customWidth="1"/>
    <col min="16123" max="16123" width="11.77734375" style="472" customWidth="1"/>
    <col min="16124" max="16124" width="10.77734375" style="472" customWidth="1"/>
    <col min="16125" max="16125" width="12.21875" style="472" customWidth="1"/>
    <col min="16126" max="16384" width="15.77734375" style="472"/>
  </cols>
  <sheetData>
    <row r="1" spans="1:15" ht="15.6" x14ac:dyDescent="0.3">
      <c r="A1" s="470" t="s">
        <v>321</v>
      </c>
      <c r="B1" s="471"/>
      <c r="C1" s="471"/>
      <c r="D1" s="471"/>
      <c r="E1" s="471"/>
      <c r="F1" s="471"/>
      <c r="G1" s="471"/>
      <c r="H1" s="471"/>
      <c r="I1" s="471"/>
      <c r="O1" s="473" t="s">
        <v>651</v>
      </c>
    </row>
    <row r="2" spans="1:15" ht="15.6" x14ac:dyDescent="0.3">
      <c r="A2" s="474" t="s">
        <v>320</v>
      </c>
      <c r="B2" s="471"/>
      <c r="C2" s="471"/>
      <c r="D2" s="471"/>
      <c r="E2" s="471"/>
      <c r="F2" s="471"/>
      <c r="G2" s="471"/>
      <c r="H2" s="471"/>
      <c r="M2" s="475">
        <v>2022</v>
      </c>
      <c r="O2" s="376" t="s">
        <v>1115</v>
      </c>
    </row>
    <row r="3" spans="1:15" s="476" customFormat="1" ht="27.6" customHeight="1" x14ac:dyDescent="0.25">
      <c r="A3" s="496" t="s">
        <v>17</v>
      </c>
      <c r="B3" s="497" t="s">
        <v>3</v>
      </c>
      <c r="C3" s="1178" t="s">
        <v>159</v>
      </c>
      <c r="D3" s="1179"/>
      <c r="E3" s="1179"/>
      <c r="F3" s="1179"/>
      <c r="G3" s="1179"/>
      <c r="H3" s="1179"/>
      <c r="I3" s="1179"/>
      <c r="J3" s="1179"/>
      <c r="K3" s="1179"/>
      <c r="L3" s="1179"/>
      <c r="M3" s="1179"/>
      <c r="N3" s="472"/>
    </row>
    <row r="4" spans="1:15" s="476" customFormat="1" ht="13.8" customHeight="1" x14ac:dyDescent="0.25">
      <c r="A4" s="1180" t="s">
        <v>73</v>
      </c>
      <c r="B4" s="1180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72"/>
    </row>
    <row r="5" spans="1:15" s="476" customFormat="1" ht="26.4" x14ac:dyDescent="0.25">
      <c r="A5" s="498" t="s">
        <v>184</v>
      </c>
      <c r="B5" s="468" t="s">
        <v>178</v>
      </c>
      <c r="C5" s="468" t="s">
        <v>411</v>
      </c>
      <c r="D5" s="468" t="s">
        <v>412</v>
      </c>
      <c r="E5" s="468" t="s">
        <v>185</v>
      </c>
      <c r="F5" s="468" t="s">
        <v>186</v>
      </c>
      <c r="G5" s="468" t="s">
        <v>413</v>
      </c>
      <c r="H5" s="468" t="s">
        <v>414</v>
      </c>
      <c r="I5" s="468" t="s">
        <v>415</v>
      </c>
      <c r="J5" s="468" t="s">
        <v>416</v>
      </c>
      <c r="K5" s="468" t="s">
        <v>417</v>
      </c>
      <c r="L5" s="469" t="s">
        <v>418</v>
      </c>
      <c r="M5" s="469" t="s">
        <v>188</v>
      </c>
      <c r="N5" s="472"/>
    </row>
    <row r="6" spans="1:15" s="476" customFormat="1" ht="26.4" x14ac:dyDescent="0.25">
      <c r="A6" s="499" t="s">
        <v>694</v>
      </c>
      <c r="B6" s="500" t="s">
        <v>13</v>
      </c>
      <c r="C6" s="501">
        <v>0.40015764471507348</v>
      </c>
      <c r="D6" s="501">
        <v>3.6682303493334758</v>
      </c>
      <c r="E6" s="501">
        <v>8.7041788026385305</v>
      </c>
      <c r="F6" s="501">
        <v>9.42471825094864</v>
      </c>
      <c r="G6" s="501">
        <v>6.5100622524613119</v>
      </c>
      <c r="H6" s="501">
        <v>4.0278026494688142</v>
      </c>
      <c r="I6" s="501">
        <v>5.7456927288206128</v>
      </c>
      <c r="J6" s="501">
        <v>3.1230518761944737</v>
      </c>
      <c r="K6" s="501">
        <v>0.83673194399753392</v>
      </c>
      <c r="L6" s="501">
        <v>2.8624137497786388</v>
      </c>
      <c r="M6" s="501">
        <v>54.696959751642886</v>
      </c>
      <c r="N6" s="472"/>
    </row>
    <row r="7" spans="1:15" s="476" customFormat="1" ht="13.2" x14ac:dyDescent="0.25">
      <c r="A7" s="502" t="s">
        <v>201</v>
      </c>
      <c r="B7" s="503"/>
      <c r="C7" s="504"/>
      <c r="D7" s="504"/>
      <c r="E7" s="504"/>
      <c r="F7" s="504"/>
      <c r="G7" s="504"/>
      <c r="H7" s="504"/>
      <c r="I7" s="504"/>
      <c r="J7" s="504"/>
      <c r="K7" s="504"/>
      <c r="L7" s="504"/>
      <c r="M7" s="504"/>
      <c r="N7" s="472"/>
    </row>
    <row r="8" spans="1:15" s="476" customFormat="1" ht="26.4" x14ac:dyDescent="0.25">
      <c r="A8" s="498" t="s">
        <v>184</v>
      </c>
      <c r="B8" s="468" t="s">
        <v>179</v>
      </c>
      <c r="C8" s="468" t="s">
        <v>419</v>
      </c>
      <c r="D8" s="468" t="s">
        <v>420</v>
      </c>
      <c r="E8" s="468" t="s">
        <v>421</v>
      </c>
      <c r="F8" s="468" t="s">
        <v>422</v>
      </c>
      <c r="G8" s="468" t="s">
        <v>423</v>
      </c>
      <c r="H8" s="468" t="s">
        <v>424</v>
      </c>
      <c r="I8" s="468" t="s">
        <v>425</v>
      </c>
      <c r="J8" s="468" t="s">
        <v>21</v>
      </c>
      <c r="K8" s="468" t="s">
        <v>22</v>
      </c>
      <c r="L8" s="469" t="s">
        <v>426</v>
      </c>
      <c r="M8" s="469" t="s">
        <v>188</v>
      </c>
      <c r="N8" s="472"/>
    </row>
    <row r="9" spans="1:15" s="476" customFormat="1" ht="26.4" x14ac:dyDescent="0.25">
      <c r="A9" s="499" t="s">
        <v>694</v>
      </c>
      <c r="B9" s="500" t="s">
        <v>13</v>
      </c>
      <c r="C9" s="501">
        <v>2.7126853051237676</v>
      </c>
      <c r="D9" s="501">
        <v>0.52846818012009444</v>
      </c>
      <c r="E9" s="501">
        <v>1.3623647033568187</v>
      </c>
      <c r="F9" s="501">
        <v>0.8136550397144281</v>
      </c>
      <c r="G9" s="501">
        <v>3.0637546483490428</v>
      </c>
      <c r="H9" s="501">
        <v>1.8156575721026138</v>
      </c>
      <c r="I9" s="501">
        <v>0.7236710281573191</v>
      </c>
      <c r="J9" s="501">
        <v>1.233806928180289</v>
      </c>
      <c r="K9" s="501">
        <v>0.70276697040443492</v>
      </c>
      <c r="L9" s="501">
        <v>3.6971465435735671</v>
      </c>
      <c r="M9" s="501">
        <v>83.346023080917618</v>
      </c>
      <c r="N9" s="472"/>
    </row>
    <row r="10" spans="1:15" s="476" customFormat="1" ht="13.2" x14ac:dyDescent="0.25">
      <c r="A10" s="502" t="s">
        <v>319</v>
      </c>
      <c r="B10" s="505"/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  <c r="N10" s="472"/>
    </row>
    <row r="11" spans="1:15" s="476" customFormat="1" ht="26.4" x14ac:dyDescent="0.25">
      <c r="A11" s="498" t="s">
        <v>184</v>
      </c>
      <c r="B11" s="468" t="s">
        <v>695</v>
      </c>
      <c r="C11" s="468" t="s">
        <v>419</v>
      </c>
      <c r="D11" s="468" t="s">
        <v>427</v>
      </c>
      <c r="E11" s="468" t="s">
        <v>190</v>
      </c>
      <c r="F11" s="468" t="s">
        <v>191</v>
      </c>
      <c r="G11" s="468" t="s">
        <v>21</v>
      </c>
      <c r="H11" s="468" t="s">
        <v>22</v>
      </c>
      <c r="I11" s="468" t="s">
        <v>428</v>
      </c>
      <c r="J11" s="468" t="s">
        <v>429</v>
      </c>
      <c r="K11" s="468" t="s">
        <v>430</v>
      </c>
      <c r="L11" s="469" t="s">
        <v>431</v>
      </c>
      <c r="M11" s="469" t="s">
        <v>188</v>
      </c>
      <c r="N11" s="472"/>
    </row>
    <row r="12" spans="1:15" s="476" customFormat="1" ht="26.4" x14ac:dyDescent="0.25">
      <c r="A12" s="499" t="s">
        <v>694</v>
      </c>
      <c r="B12" s="500" t="s">
        <v>13</v>
      </c>
      <c r="C12" s="501">
        <v>1.1374709838779342</v>
      </c>
      <c r="D12" s="501">
        <v>2.6733148243437683</v>
      </c>
      <c r="E12" s="501">
        <v>4.9949207882873603</v>
      </c>
      <c r="F12" s="501">
        <v>3.2956451210724262</v>
      </c>
      <c r="G12" s="501">
        <v>2.924096968718779</v>
      </c>
      <c r="H12" s="501">
        <v>3.6347660190153093</v>
      </c>
      <c r="I12" s="501">
        <v>2.092894303763567</v>
      </c>
      <c r="J12" s="501">
        <v>1.8486494230597914</v>
      </c>
      <c r="K12" s="501">
        <v>3.4211911246249671</v>
      </c>
      <c r="L12" s="501">
        <v>0.45020646368615858</v>
      </c>
      <c r="M12" s="501">
        <v>73.526843979549938</v>
      </c>
      <c r="N12" s="472"/>
    </row>
    <row r="13" spans="1:15" s="476" customFormat="1" ht="13.2" x14ac:dyDescent="0.25">
      <c r="A13" s="467" t="s">
        <v>84</v>
      </c>
      <c r="B13" s="467"/>
      <c r="C13" s="504"/>
      <c r="D13" s="504"/>
      <c r="E13" s="504"/>
      <c r="F13" s="504"/>
      <c r="G13" s="504"/>
      <c r="H13" s="504"/>
      <c r="I13" s="504"/>
      <c r="J13" s="504"/>
      <c r="K13" s="504"/>
      <c r="L13" s="504"/>
      <c r="M13" s="504"/>
      <c r="N13" s="472"/>
    </row>
    <row r="14" spans="1:15" s="476" customFormat="1" ht="26.4" x14ac:dyDescent="0.25">
      <c r="A14" s="498" t="s">
        <v>184</v>
      </c>
      <c r="B14" s="468" t="s">
        <v>178</v>
      </c>
      <c r="C14" s="468" t="s">
        <v>411</v>
      </c>
      <c r="D14" s="468" t="s">
        <v>412</v>
      </c>
      <c r="E14" s="468" t="s">
        <v>432</v>
      </c>
      <c r="F14" s="468" t="s">
        <v>187</v>
      </c>
      <c r="G14" s="468" t="s">
        <v>415</v>
      </c>
      <c r="H14" s="468" t="s">
        <v>416</v>
      </c>
      <c r="I14" s="468" t="s">
        <v>433</v>
      </c>
      <c r="J14" s="468" t="s">
        <v>434</v>
      </c>
      <c r="K14" s="468" t="s">
        <v>435</v>
      </c>
      <c r="L14" s="469" t="s">
        <v>436</v>
      </c>
      <c r="M14" s="469" t="s">
        <v>188</v>
      </c>
      <c r="N14" s="472"/>
    </row>
    <row r="15" spans="1:15" s="476" customFormat="1" ht="26.4" x14ac:dyDescent="0.25">
      <c r="A15" s="499" t="s">
        <v>694</v>
      </c>
      <c r="B15" s="500" t="s">
        <v>13</v>
      </c>
      <c r="C15" s="501">
        <v>3.0092007398187688</v>
      </c>
      <c r="D15" s="501">
        <v>4.3777380620555109</v>
      </c>
      <c r="E15" s="501">
        <v>5.8564618577531267</v>
      </c>
      <c r="F15" s="501">
        <v>2.8956689654835519</v>
      </c>
      <c r="G15" s="501">
        <v>2.8739771802479317</v>
      </c>
      <c r="H15" s="501">
        <v>1.7298008096343893</v>
      </c>
      <c r="I15" s="501">
        <v>4.2014536026437543</v>
      </c>
      <c r="J15" s="501">
        <v>2.2625518126442197</v>
      </c>
      <c r="K15" s="501">
        <v>1.902335905659202</v>
      </c>
      <c r="L15" s="501">
        <v>0.89921477282948969</v>
      </c>
      <c r="M15" s="501">
        <v>69.991596291230053</v>
      </c>
      <c r="N15" s="472"/>
    </row>
    <row r="16" spans="1:15" s="476" customFormat="1" ht="13.2" x14ac:dyDescent="0.25">
      <c r="A16" s="467" t="s">
        <v>207</v>
      </c>
      <c r="B16" s="505"/>
      <c r="C16" s="504"/>
      <c r="D16" s="504"/>
      <c r="E16" s="504"/>
      <c r="F16" s="504"/>
      <c r="G16" s="504"/>
      <c r="H16" s="504"/>
      <c r="I16" s="504"/>
      <c r="J16" s="504"/>
      <c r="K16" s="504"/>
      <c r="L16" s="504"/>
      <c r="M16" s="504"/>
      <c r="N16" s="472"/>
    </row>
    <row r="17" spans="1:14" s="476" customFormat="1" ht="26.4" x14ac:dyDescent="0.25">
      <c r="A17" s="498" t="s">
        <v>184</v>
      </c>
      <c r="B17" s="468" t="s">
        <v>180</v>
      </c>
      <c r="C17" s="468" t="s">
        <v>189</v>
      </c>
      <c r="D17" s="468" t="s">
        <v>437</v>
      </c>
      <c r="E17" s="468" t="s">
        <v>192</v>
      </c>
      <c r="F17" s="468" t="s">
        <v>428</v>
      </c>
      <c r="G17" s="468" t="s">
        <v>429</v>
      </c>
      <c r="H17" s="468" t="s">
        <v>430</v>
      </c>
      <c r="I17" s="468" t="s">
        <v>438</v>
      </c>
      <c r="J17" s="468" t="s">
        <v>439</v>
      </c>
      <c r="K17" s="468" t="s">
        <v>440</v>
      </c>
      <c r="L17" s="469" t="s">
        <v>441</v>
      </c>
      <c r="M17" s="469" t="s">
        <v>188</v>
      </c>
      <c r="N17" s="472"/>
    </row>
    <row r="18" spans="1:14" s="476" customFormat="1" ht="26.4" x14ac:dyDescent="0.25">
      <c r="A18" s="499" t="s">
        <v>694</v>
      </c>
      <c r="B18" s="500" t="s">
        <v>13</v>
      </c>
      <c r="C18" s="501">
        <v>0.97555961118842427</v>
      </c>
      <c r="D18" s="501">
        <v>4.3134689651932332</v>
      </c>
      <c r="E18" s="501">
        <v>10.976871765226649</v>
      </c>
      <c r="F18" s="501">
        <v>19.173593512919791</v>
      </c>
      <c r="G18" s="501">
        <v>9.6201000936700343</v>
      </c>
      <c r="H18" s="501">
        <v>6.6786151322957723</v>
      </c>
      <c r="I18" s="501">
        <v>19.340478629015632</v>
      </c>
      <c r="J18" s="501">
        <v>2.9969289837449677</v>
      </c>
      <c r="K18" s="501">
        <v>2.5415552507585204</v>
      </c>
      <c r="L18" s="501">
        <v>5.9498946977741847</v>
      </c>
      <c r="M18" s="501">
        <v>17.432933358212793</v>
      </c>
      <c r="N18" s="472"/>
    </row>
    <row r="19" spans="1:14" s="476" customFormat="1" ht="13.2" x14ac:dyDescent="0.25">
      <c r="A19" s="467" t="s">
        <v>212</v>
      </c>
      <c r="B19" s="505"/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472"/>
    </row>
    <row r="20" spans="1:14" s="476" customFormat="1" ht="26.4" x14ac:dyDescent="0.25">
      <c r="A20" s="498" t="s">
        <v>184</v>
      </c>
      <c r="B20" s="468" t="s">
        <v>180</v>
      </c>
      <c r="C20" s="468" t="s">
        <v>442</v>
      </c>
      <c r="D20" s="468" t="s">
        <v>443</v>
      </c>
      <c r="E20" s="468" t="s">
        <v>444</v>
      </c>
      <c r="F20" s="468" t="s">
        <v>445</v>
      </c>
      <c r="G20" s="468" t="s">
        <v>446</v>
      </c>
      <c r="H20" s="468" t="s">
        <v>415</v>
      </c>
      <c r="I20" s="468" t="s">
        <v>416</v>
      </c>
      <c r="J20" s="468" t="s">
        <v>417</v>
      </c>
      <c r="K20" s="468" t="s">
        <v>447</v>
      </c>
      <c r="L20" s="469" t="s">
        <v>448</v>
      </c>
      <c r="M20" s="469" t="s">
        <v>188</v>
      </c>
      <c r="N20" s="472"/>
    </row>
    <row r="21" spans="1:14" s="476" customFormat="1" ht="26.4" x14ac:dyDescent="0.3">
      <c r="A21" s="499" t="s">
        <v>694</v>
      </c>
      <c r="B21" s="500" t="s">
        <v>13</v>
      </c>
      <c r="C21" s="501">
        <v>3.0661631320833536</v>
      </c>
      <c r="D21" s="501">
        <v>9.5671137548019978</v>
      </c>
      <c r="E21" s="501">
        <v>3.8270791430934548</v>
      </c>
      <c r="F21" s="501">
        <v>13.513213534633225</v>
      </c>
      <c r="G21" s="501">
        <v>14.996355296158496</v>
      </c>
      <c r="H21" s="501">
        <v>15.904406103607315</v>
      </c>
      <c r="I21" s="501">
        <v>9.4435355175964641</v>
      </c>
      <c r="J21" s="501">
        <v>3.2773316786611746</v>
      </c>
      <c r="K21" s="501">
        <v>1.7552304005510195</v>
      </c>
      <c r="L21" s="501">
        <v>1.1180302797098269</v>
      </c>
      <c r="M21" s="501">
        <v>23.531541159103682</v>
      </c>
      <c r="N21" s="477"/>
    </row>
    <row r="22" spans="1:14" s="476" customFormat="1" x14ac:dyDescent="0.3"/>
    <row r="23" spans="1:14" s="476" customFormat="1" x14ac:dyDescent="0.3"/>
    <row r="24" spans="1:14" s="476" customFormat="1" x14ac:dyDescent="0.3"/>
    <row r="25" spans="1:14" s="476" customFormat="1" x14ac:dyDescent="0.3"/>
    <row r="26" spans="1:14" s="476" customFormat="1" x14ac:dyDescent="0.3"/>
    <row r="27" spans="1:14" s="476" customFormat="1" x14ac:dyDescent="0.3"/>
    <row r="28" spans="1:14" s="476" customFormat="1" x14ac:dyDescent="0.3"/>
    <row r="29" spans="1:14" s="476" customFormat="1" x14ac:dyDescent="0.3"/>
    <row r="30" spans="1:14" s="476" customFormat="1" x14ac:dyDescent="0.3"/>
    <row r="31" spans="1:14" s="476" customFormat="1" x14ac:dyDescent="0.3"/>
    <row r="32" spans="1:14" s="476" customFormat="1" x14ac:dyDescent="0.3"/>
    <row r="33" s="476" customFormat="1" x14ac:dyDescent="0.3"/>
    <row r="34" s="476" customFormat="1" x14ac:dyDescent="0.3"/>
    <row r="35" s="476" customFormat="1" x14ac:dyDescent="0.3"/>
    <row r="36" s="476" customFormat="1" x14ac:dyDescent="0.3"/>
    <row r="37" s="476" customFormat="1" x14ac:dyDescent="0.3"/>
    <row r="38" s="476" customFormat="1" x14ac:dyDescent="0.3"/>
    <row r="39" s="476" customFormat="1" x14ac:dyDescent="0.3"/>
    <row r="40" s="476" customFormat="1" x14ac:dyDescent="0.3"/>
    <row r="41" s="476" customFormat="1" x14ac:dyDescent="0.3"/>
    <row r="42" s="476" customFormat="1" x14ac:dyDescent="0.3"/>
    <row r="43" s="476" customFormat="1" x14ac:dyDescent="0.3"/>
    <row r="44" s="476" customFormat="1" x14ac:dyDescent="0.3"/>
    <row r="45" s="476" customFormat="1" x14ac:dyDescent="0.3"/>
    <row r="46" s="476" customFormat="1" x14ac:dyDescent="0.3"/>
    <row r="47" s="476" customFormat="1" x14ac:dyDescent="0.3"/>
    <row r="48" s="476" customFormat="1" x14ac:dyDescent="0.3"/>
    <row r="49" s="476" customFormat="1" x14ac:dyDescent="0.3"/>
    <row r="50" s="476" customFormat="1" x14ac:dyDescent="0.3"/>
    <row r="51" s="476" customFormat="1" x14ac:dyDescent="0.3"/>
    <row r="52" s="476" customFormat="1" x14ac:dyDescent="0.3"/>
    <row r="53" s="476" customFormat="1" x14ac:dyDescent="0.3"/>
    <row r="54" s="476" customFormat="1" x14ac:dyDescent="0.3"/>
    <row r="55" s="476" customFormat="1" x14ac:dyDescent="0.3"/>
    <row r="56" s="476" customFormat="1" x14ac:dyDescent="0.3"/>
    <row r="57" s="476" customFormat="1" x14ac:dyDescent="0.3"/>
    <row r="58" s="476" customFormat="1" x14ac:dyDescent="0.3"/>
    <row r="59" s="476" customFormat="1" x14ac:dyDescent="0.3"/>
    <row r="60" s="476" customFormat="1" x14ac:dyDescent="0.3"/>
    <row r="61" s="476" customFormat="1" x14ac:dyDescent="0.3"/>
    <row r="62" s="476" customFormat="1" x14ac:dyDescent="0.3"/>
    <row r="63" s="476" customFormat="1" x14ac:dyDescent="0.3"/>
    <row r="64" s="476" customFormat="1" x14ac:dyDescent="0.3"/>
    <row r="65" s="476" customFormat="1" x14ac:dyDescent="0.3"/>
    <row r="66" s="476" customFormat="1" x14ac:dyDescent="0.3"/>
    <row r="67" s="476" customFormat="1" x14ac:dyDescent="0.3"/>
    <row r="68" s="476" customFormat="1" x14ac:dyDescent="0.3"/>
    <row r="69" s="476" customFormat="1" x14ac:dyDescent="0.3"/>
    <row r="70" s="476" customFormat="1" x14ac:dyDescent="0.3"/>
    <row r="71" s="476" customFormat="1" x14ac:dyDescent="0.3"/>
    <row r="72" s="476" customFormat="1" x14ac:dyDescent="0.3"/>
    <row r="73" s="476" customFormat="1" x14ac:dyDescent="0.3"/>
    <row r="74" s="476" customFormat="1" x14ac:dyDescent="0.3"/>
    <row r="75" s="476" customFormat="1" x14ac:dyDescent="0.3"/>
    <row r="76" s="476" customFormat="1" x14ac:dyDescent="0.3"/>
    <row r="77" s="476" customFormat="1" x14ac:dyDescent="0.3"/>
    <row r="78" s="476" customFormat="1" x14ac:dyDescent="0.3"/>
    <row r="79" s="476" customFormat="1" x14ac:dyDescent="0.3"/>
    <row r="80" s="476" customFormat="1" x14ac:dyDescent="0.3"/>
    <row r="81" s="476" customFormat="1" x14ac:dyDescent="0.3"/>
    <row r="82" s="476" customFormat="1" x14ac:dyDescent="0.3"/>
    <row r="83" s="476" customFormat="1" x14ac:dyDescent="0.3"/>
    <row r="84" s="476" customFormat="1" x14ac:dyDescent="0.3"/>
    <row r="85" s="476" customFormat="1" x14ac:dyDescent="0.3"/>
    <row r="86" s="476" customFormat="1" x14ac:dyDescent="0.3"/>
    <row r="87" s="476" customFormat="1" x14ac:dyDescent="0.3"/>
    <row r="88" s="476" customFormat="1" x14ac:dyDescent="0.3"/>
    <row r="89" s="476" customFormat="1" x14ac:dyDescent="0.3"/>
    <row r="90" s="476" customFormat="1" x14ac:dyDescent="0.3"/>
    <row r="91" s="476" customFormat="1" x14ac:dyDescent="0.3"/>
    <row r="92" s="476" customFormat="1" x14ac:dyDescent="0.3"/>
    <row r="93" s="476" customFormat="1" x14ac:dyDescent="0.3"/>
    <row r="94" s="476" customFormat="1" x14ac:dyDescent="0.3"/>
    <row r="95" s="476" customFormat="1" x14ac:dyDescent="0.3"/>
    <row r="96" s="476" customFormat="1" x14ac:dyDescent="0.3"/>
    <row r="97" s="476" customFormat="1" x14ac:dyDescent="0.3"/>
    <row r="98" s="476" customFormat="1" x14ac:dyDescent="0.3"/>
    <row r="99" s="476" customFormat="1" x14ac:dyDescent="0.3"/>
    <row r="100" s="476" customFormat="1" x14ac:dyDescent="0.3"/>
    <row r="101" s="476" customFormat="1" x14ac:dyDescent="0.3"/>
    <row r="102" s="476" customFormat="1" x14ac:dyDescent="0.3"/>
    <row r="103" s="476" customFormat="1" x14ac:dyDescent="0.3"/>
    <row r="104" s="476" customFormat="1" x14ac:dyDescent="0.3"/>
    <row r="105" s="476" customFormat="1" x14ac:dyDescent="0.3"/>
    <row r="106" s="476" customFormat="1" x14ac:dyDescent="0.3"/>
    <row r="107" s="476" customFormat="1" x14ac:dyDescent="0.3"/>
    <row r="108" s="476" customFormat="1" x14ac:dyDescent="0.3"/>
    <row r="109" s="476" customFormat="1" x14ac:dyDescent="0.3"/>
    <row r="110" s="476" customFormat="1" x14ac:dyDescent="0.3"/>
    <row r="111" s="476" customFormat="1" x14ac:dyDescent="0.3"/>
    <row r="112" s="476" customFormat="1" x14ac:dyDescent="0.3"/>
    <row r="113" s="476" customFormat="1" x14ac:dyDescent="0.3"/>
    <row r="114" s="476" customFormat="1" x14ac:dyDescent="0.3"/>
    <row r="115" s="476" customFormat="1" x14ac:dyDescent="0.3"/>
    <row r="116" s="476" customFormat="1" x14ac:dyDescent="0.3"/>
    <row r="117" s="476" customFormat="1" x14ac:dyDescent="0.3"/>
    <row r="118" s="476" customFormat="1" x14ac:dyDescent="0.3"/>
    <row r="119" s="476" customFormat="1" x14ac:dyDescent="0.3"/>
    <row r="120" s="476" customFormat="1" x14ac:dyDescent="0.3"/>
    <row r="121" s="476" customFormat="1" x14ac:dyDescent="0.3"/>
    <row r="122" s="476" customFormat="1" x14ac:dyDescent="0.3"/>
    <row r="123" s="476" customFormat="1" x14ac:dyDescent="0.3"/>
    <row r="124" s="476" customFormat="1" x14ac:dyDescent="0.3"/>
    <row r="125" s="476" customFormat="1" x14ac:dyDescent="0.3"/>
    <row r="126" s="476" customFormat="1" x14ac:dyDescent="0.3"/>
    <row r="127" s="476" customFormat="1" x14ac:dyDescent="0.3"/>
    <row r="128" s="476" customFormat="1" x14ac:dyDescent="0.3"/>
    <row r="129" s="476" customFormat="1" x14ac:dyDescent="0.3"/>
    <row r="130" s="476" customFormat="1" x14ac:dyDescent="0.3"/>
    <row r="131" s="476" customFormat="1" x14ac:dyDescent="0.3"/>
    <row r="132" s="476" customFormat="1" x14ac:dyDescent="0.3"/>
    <row r="133" s="476" customFormat="1" x14ac:dyDescent="0.3"/>
    <row r="134" s="476" customFormat="1" x14ac:dyDescent="0.3"/>
    <row r="135" s="476" customFormat="1" x14ac:dyDescent="0.3"/>
    <row r="136" s="476" customFormat="1" x14ac:dyDescent="0.3"/>
    <row r="137" s="476" customFormat="1" x14ac:dyDescent="0.3"/>
    <row r="138" s="476" customFormat="1" x14ac:dyDescent="0.3"/>
    <row r="139" s="476" customFormat="1" x14ac:dyDescent="0.3"/>
    <row r="140" s="476" customFormat="1" x14ac:dyDescent="0.3"/>
    <row r="141" s="476" customFormat="1" x14ac:dyDescent="0.3"/>
    <row r="142" s="476" customFormat="1" x14ac:dyDescent="0.3"/>
    <row r="143" s="476" customFormat="1" x14ac:dyDescent="0.3"/>
    <row r="144" s="476" customFormat="1" x14ac:dyDescent="0.3"/>
    <row r="145" s="476" customFormat="1" x14ac:dyDescent="0.3"/>
    <row r="146" s="476" customFormat="1" x14ac:dyDescent="0.3"/>
    <row r="147" s="476" customFormat="1" x14ac:dyDescent="0.3"/>
    <row r="148" s="476" customFormat="1" x14ac:dyDescent="0.3"/>
    <row r="149" s="476" customFormat="1" x14ac:dyDescent="0.3"/>
    <row r="150" s="476" customFormat="1" x14ac:dyDescent="0.3"/>
    <row r="151" s="476" customFormat="1" x14ac:dyDescent="0.3"/>
    <row r="152" s="476" customFormat="1" x14ac:dyDescent="0.3"/>
    <row r="153" s="476" customFormat="1" x14ac:dyDescent="0.3"/>
    <row r="154" s="476" customFormat="1" x14ac:dyDescent="0.3"/>
    <row r="155" s="476" customFormat="1" x14ac:dyDescent="0.3"/>
    <row r="156" s="476" customFormat="1" x14ac:dyDescent="0.3"/>
    <row r="157" s="476" customFormat="1" x14ac:dyDescent="0.3"/>
    <row r="158" s="476" customFormat="1" x14ac:dyDescent="0.3"/>
    <row r="159" s="476" customFormat="1" x14ac:dyDescent="0.3"/>
    <row r="160" s="476" customFormat="1" x14ac:dyDescent="0.3"/>
    <row r="161" s="476" customFormat="1" x14ac:dyDescent="0.3"/>
    <row r="162" s="476" customFormat="1" x14ac:dyDescent="0.3"/>
    <row r="163" s="476" customFormat="1" x14ac:dyDescent="0.3"/>
    <row r="164" s="476" customFormat="1" x14ac:dyDescent="0.3"/>
    <row r="165" s="476" customFormat="1" x14ac:dyDescent="0.3"/>
    <row r="166" s="476" customFormat="1" x14ac:dyDescent="0.3"/>
    <row r="167" s="476" customFormat="1" x14ac:dyDescent="0.3"/>
    <row r="168" s="476" customFormat="1" x14ac:dyDescent="0.3"/>
    <row r="169" s="476" customFormat="1" x14ac:dyDescent="0.3"/>
    <row r="170" s="476" customFormat="1" x14ac:dyDescent="0.3"/>
    <row r="171" s="476" customFormat="1" x14ac:dyDescent="0.3"/>
    <row r="172" s="476" customFormat="1" x14ac:dyDescent="0.3"/>
    <row r="173" s="476" customFormat="1" x14ac:dyDescent="0.3"/>
    <row r="174" s="476" customFormat="1" x14ac:dyDescent="0.3"/>
    <row r="175" s="476" customFormat="1" x14ac:dyDescent="0.3"/>
    <row r="176" s="476" customFormat="1" x14ac:dyDescent="0.3"/>
    <row r="177" s="476" customFormat="1" x14ac:dyDescent="0.3"/>
    <row r="178" s="476" customFormat="1" x14ac:dyDescent="0.3"/>
    <row r="179" s="476" customFormat="1" x14ac:dyDescent="0.3"/>
    <row r="180" s="476" customFormat="1" x14ac:dyDescent="0.3"/>
    <row r="181" s="476" customFormat="1" x14ac:dyDescent="0.3"/>
    <row r="182" s="476" customFormat="1" x14ac:dyDescent="0.3"/>
    <row r="183" s="476" customFormat="1" x14ac:dyDescent="0.3"/>
    <row r="184" s="476" customFormat="1" x14ac:dyDescent="0.3"/>
    <row r="185" s="476" customFormat="1" x14ac:dyDescent="0.3"/>
    <row r="186" s="476" customFormat="1" x14ac:dyDescent="0.3"/>
    <row r="187" s="476" customFormat="1" x14ac:dyDescent="0.3"/>
    <row r="188" s="476" customFormat="1" x14ac:dyDescent="0.3"/>
    <row r="189" s="476" customFormat="1" x14ac:dyDescent="0.3"/>
    <row r="190" s="476" customFormat="1" x14ac:dyDescent="0.3"/>
    <row r="191" s="476" customFormat="1" x14ac:dyDescent="0.3"/>
    <row r="192" s="476" customFormat="1" x14ac:dyDescent="0.3"/>
    <row r="193" s="476" customFormat="1" x14ac:dyDescent="0.3"/>
    <row r="194" s="476" customFormat="1" x14ac:dyDescent="0.3"/>
    <row r="195" s="476" customFormat="1" x14ac:dyDescent="0.3"/>
    <row r="196" s="476" customFormat="1" x14ac:dyDescent="0.3"/>
    <row r="197" s="476" customFormat="1" x14ac:dyDescent="0.3"/>
    <row r="198" s="476" customFormat="1" x14ac:dyDescent="0.3"/>
    <row r="199" s="476" customFormat="1" x14ac:dyDescent="0.3"/>
    <row r="200" s="476" customFormat="1" x14ac:dyDescent="0.3"/>
    <row r="201" s="476" customFormat="1" x14ac:dyDescent="0.3"/>
    <row r="202" s="476" customFormat="1" x14ac:dyDescent="0.3"/>
    <row r="203" s="476" customFormat="1" x14ac:dyDescent="0.3"/>
    <row r="204" s="476" customFormat="1" x14ac:dyDescent="0.3"/>
    <row r="205" s="476" customFormat="1" x14ac:dyDescent="0.3"/>
    <row r="206" s="476" customFormat="1" x14ac:dyDescent="0.3"/>
    <row r="207" s="476" customFormat="1" x14ac:dyDescent="0.3"/>
    <row r="208" s="476" customFormat="1" x14ac:dyDescent="0.3"/>
    <row r="209" s="476" customFormat="1" x14ac:dyDescent="0.3"/>
    <row r="210" s="476" customFormat="1" x14ac:dyDescent="0.3"/>
    <row r="211" s="476" customFormat="1" x14ac:dyDescent="0.3"/>
    <row r="212" s="476" customFormat="1" x14ac:dyDescent="0.3"/>
    <row r="213" s="476" customFormat="1" x14ac:dyDescent="0.3"/>
    <row r="214" s="476" customFormat="1" x14ac:dyDescent="0.3"/>
    <row r="215" s="476" customFormat="1" x14ac:dyDescent="0.3"/>
    <row r="216" s="476" customFormat="1" x14ac:dyDescent="0.3"/>
    <row r="217" s="476" customFormat="1" x14ac:dyDescent="0.3"/>
    <row r="218" s="476" customFormat="1" x14ac:dyDescent="0.3"/>
    <row r="219" s="476" customFormat="1" x14ac:dyDescent="0.3"/>
    <row r="220" s="476" customFormat="1" x14ac:dyDescent="0.3"/>
    <row r="221" s="476" customFormat="1" x14ac:dyDescent="0.3"/>
    <row r="222" s="476" customFormat="1" x14ac:dyDescent="0.3"/>
    <row r="223" s="476" customFormat="1" x14ac:dyDescent="0.3"/>
    <row r="224" s="476" customFormat="1" x14ac:dyDescent="0.3"/>
    <row r="225" s="476" customFormat="1" x14ac:dyDescent="0.3"/>
    <row r="226" s="476" customFormat="1" x14ac:dyDescent="0.3"/>
    <row r="227" s="476" customFormat="1" x14ac:dyDescent="0.3"/>
    <row r="228" s="476" customFormat="1" x14ac:dyDescent="0.3"/>
    <row r="229" s="476" customFormat="1" x14ac:dyDescent="0.3"/>
    <row r="230" s="476" customFormat="1" x14ac:dyDescent="0.3"/>
    <row r="231" s="476" customFormat="1" x14ac:dyDescent="0.3"/>
    <row r="232" s="476" customFormat="1" x14ac:dyDescent="0.3"/>
    <row r="233" s="476" customFormat="1" x14ac:dyDescent="0.3"/>
    <row r="234" s="476" customFormat="1" x14ac:dyDescent="0.3"/>
    <row r="235" s="476" customFormat="1" x14ac:dyDescent="0.3"/>
    <row r="236" s="476" customFormat="1" x14ac:dyDescent="0.3"/>
    <row r="237" s="476" customFormat="1" x14ac:dyDescent="0.3"/>
    <row r="238" s="476" customFormat="1" x14ac:dyDescent="0.3"/>
    <row r="239" s="476" customFormat="1" x14ac:dyDescent="0.3"/>
    <row r="240" s="476" customFormat="1" x14ac:dyDescent="0.3"/>
    <row r="241" s="476" customFormat="1" x14ac:dyDescent="0.3"/>
    <row r="242" s="476" customFormat="1" x14ac:dyDescent="0.3"/>
    <row r="243" s="476" customFormat="1" x14ac:dyDescent="0.3"/>
    <row r="244" s="476" customFormat="1" x14ac:dyDescent="0.3"/>
    <row r="245" s="476" customFormat="1" x14ac:dyDescent="0.3"/>
    <row r="246" s="476" customFormat="1" x14ac:dyDescent="0.3"/>
    <row r="247" s="476" customFormat="1" x14ac:dyDescent="0.3"/>
    <row r="248" s="476" customFormat="1" x14ac:dyDescent="0.3"/>
    <row r="249" s="476" customFormat="1" x14ac:dyDescent="0.3"/>
    <row r="250" s="476" customFormat="1" x14ac:dyDescent="0.3"/>
    <row r="251" s="476" customFormat="1" x14ac:dyDescent="0.3"/>
    <row r="252" s="476" customFormat="1" x14ac:dyDescent="0.3"/>
    <row r="253" s="476" customFormat="1" x14ac:dyDescent="0.3"/>
    <row r="254" s="476" customFormat="1" x14ac:dyDescent="0.3"/>
    <row r="255" s="476" customFormat="1" x14ac:dyDescent="0.3"/>
    <row r="256" s="476" customFormat="1" x14ac:dyDescent="0.3"/>
    <row r="257" s="476" customFormat="1" x14ac:dyDescent="0.3"/>
    <row r="258" s="476" customFormat="1" x14ac:dyDescent="0.3"/>
    <row r="259" s="476" customFormat="1" x14ac:dyDescent="0.3"/>
    <row r="260" s="476" customFormat="1" x14ac:dyDescent="0.3"/>
    <row r="261" s="476" customFormat="1" x14ac:dyDescent="0.3"/>
    <row r="262" s="476" customFormat="1" x14ac:dyDescent="0.3"/>
    <row r="263" s="476" customFormat="1" x14ac:dyDescent="0.3"/>
    <row r="264" s="476" customFormat="1" x14ac:dyDescent="0.3"/>
    <row r="265" s="476" customFormat="1" x14ac:dyDescent="0.3"/>
    <row r="266" s="476" customFormat="1" x14ac:dyDescent="0.3"/>
    <row r="267" s="476" customFormat="1" x14ac:dyDescent="0.3"/>
    <row r="268" s="476" customFormat="1" x14ac:dyDescent="0.3"/>
    <row r="269" s="476" customFormat="1" x14ac:dyDescent="0.3"/>
    <row r="270" s="476" customFormat="1" x14ac:dyDescent="0.3"/>
    <row r="271" s="476" customFormat="1" x14ac:dyDescent="0.3"/>
    <row r="272" s="476" customFormat="1" x14ac:dyDescent="0.3"/>
    <row r="273" s="476" customFormat="1" x14ac:dyDescent="0.3"/>
    <row r="274" s="476" customFormat="1" x14ac:dyDescent="0.3"/>
    <row r="275" s="476" customFormat="1" x14ac:dyDescent="0.3"/>
    <row r="276" s="476" customFormat="1" x14ac:dyDescent="0.3"/>
    <row r="277" s="476" customFormat="1" x14ac:dyDescent="0.3"/>
    <row r="278" s="476" customFormat="1" x14ac:dyDescent="0.3"/>
    <row r="279" s="476" customFormat="1" x14ac:dyDescent="0.3"/>
    <row r="280" s="476" customFormat="1" x14ac:dyDescent="0.3"/>
    <row r="281" s="476" customFormat="1" x14ac:dyDescent="0.3"/>
    <row r="282" s="476" customFormat="1" x14ac:dyDescent="0.3"/>
    <row r="283" s="476" customFormat="1" x14ac:dyDescent="0.3"/>
    <row r="284" s="476" customFormat="1" x14ac:dyDescent="0.3"/>
    <row r="285" s="476" customFormat="1" x14ac:dyDescent="0.3"/>
    <row r="286" s="476" customFormat="1" x14ac:dyDescent="0.3"/>
    <row r="287" s="476" customFormat="1" x14ac:dyDescent="0.3"/>
    <row r="288" s="476" customFormat="1" x14ac:dyDescent="0.3"/>
    <row r="289" s="476" customFormat="1" x14ac:dyDescent="0.3"/>
    <row r="290" s="476" customFormat="1" x14ac:dyDescent="0.3"/>
    <row r="291" s="476" customFormat="1" x14ac:dyDescent="0.3"/>
    <row r="292" s="476" customFormat="1" x14ac:dyDescent="0.3"/>
    <row r="293" s="476" customFormat="1" x14ac:dyDescent="0.3"/>
    <row r="294" s="476" customFormat="1" x14ac:dyDescent="0.3"/>
    <row r="295" s="476" customFormat="1" x14ac:dyDescent="0.3"/>
    <row r="296" s="476" customFormat="1" x14ac:dyDescent="0.3"/>
    <row r="297" s="476" customFormat="1" x14ac:dyDescent="0.3"/>
    <row r="298" s="476" customFormat="1" x14ac:dyDescent="0.3"/>
    <row r="299" s="476" customFormat="1" x14ac:dyDescent="0.3"/>
    <row r="300" s="476" customFormat="1" x14ac:dyDescent="0.3"/>
    <row r="301" s="476" customFormat="1" x14ac:dyDescent="0.3"/>
    <row r="302" s="476" customFormat="1" x14ac:dyDescent="0.3"/>
    <row r="303" s="476" customFormat="1" x14ac:dyDescent="0.3"/>
    <row r="304" s="476" customFormat="1" x14ac:dyDescent="0.3"/>
    <row r="305" s="476" customFormat="1" x14ac:dyDescent="0.3"/>
    <row r="306" s="476" customFormat="1" x14ac:dyDescent="0.3"/>
    <row r="307" s="476" customFormat="1" x14ac:dyDescent="0.3"/>
    <row r="308" s="476" customFormat="1" x14ac:dyDescent="0.3"/>
    <row r="309" s="476" customFormat="1" x14ac:dyDescent="0.3"/>
    <row r="310" s="476" customFormat="1" x14ac:dyDescent="0.3"/>
    <row r="311" s="476" customFormat="1" x14ac:dyDescent="0.3"/>
    <row r="312" s="476" customFormat="1" x14ac:dyDescent="0.3"/>
    <row r="313" s="476" customFormat="1" x14ac:dyDescent="0.3"/>
    <row r="314" s="476" customFormat="1" x14ac:dyDescent="0.3"/>
    <row r="315" s="476" customFormat="1" x14ac:dyDescent="0.3"/>
    <row r="316" s="476" customFormat="1" x14ac:dyDescent="0.3"/>
    <row r="317" s="476" customFormat="1" x14ac:dyDescent="0.3"/>
    <row r="318" s="476" customFormat="1" x14ac:dyDescent="0.3"/>
    <row r="319" s="476" customFormat="1" x14ac:dyDescent="0.3"/>
    <row r="320" s="476" customFormat="1" x14ac:dyDescent="0.3"/>
    <row r="321" s="476" customFormat="1" x14ac:dyDescent="0.3"/>
    <row r="322" s="476" customFormat="1" x14ac:dyDescent="0.3"/>
    <row r="323" s="476" customFormat="1" x14ac:dyDescent="0.3"/>
    <row r="324" s="476" customFormat="1" x14ac:dyDescent="0.3"/>
    <row r="325" s="476" customFormat="1" x14ac:dyDescent="0.3"/>
    <row r="326" s="476" customFormat="1" x14ac:dyDescent="0.3"/>
    <row r="327" s="476" customFormat="1" x14ac:dyDescent="0.3"/>
    <row r="328" s="476" customFormat="1" x14ac:dyDescent="0.3"/>
    <row r="329" s="476" customFormat="1" x14ac:dyDescent="0.3"/>
    <row r="330" s="476" customFormat="1" x14ac:dyDescent="0.3"/>
    <row r="331" s="476" customFormat="1" x14ac:dyDescent="0.3"/>
    <row r="332" s="476" customFormat="1" x14ac:dyDescent="0.3"/>
    <row r="333" s="476" customFormat="1" x14ac:dyDescent="0.3"/>
    <row r="334" s="476" customFormat="1" x14ac:dyDescent="0.3"/>
    <row r="335" s="476" customFormat="1" x14ac:dyDescent="0.3"/>
    <row r="336" s="476" customFormat="1" x14ac:dyDescent="0.3"/>
    <row r="337" s="476" customFormat="1" x14ac:dyDescent="0.3"/>
    <row r="338" s="476" customFormat="1" x14ac:dyDescent="0.3"/>
    <row r="339" s="476" customFormat="1" x14ac:dyDescent="0.3"/>
    <row r="340" s="476" customFormat="1" x14ac:dyDescent="0.3"/>
    <row r="341" s="476" customFormat="1" x14ac:dyDescent="0.3"/>
    <row r="342" s="476" customFormat="1" x14ac:dyDescent="0.3"/>
    <row r="343" s="476" customFormat="1" x14ac:dyDescent="0.3"/>
    <row r="344" s="476" customFormat="1" x14ac:dyDescent="0.3"/>
    <row r="345" s="476" customFormat="1" x14ac:dyDescent="0.3"/>
    <row r="346" s="476" customFormat="1" x14ac:dyDescent="0.3"/>
    <row r="347" s="476" customFormat="1" x14ac:dyDescent="0.3"/>
    <row r="348" s="476" customFormat="1" x14ac:dyDescent="0.3"/>
    <row r="349" s="476" customFormat="1" x14ac:dyDescent="0.3"/>
    <row r="350" s="476" customFormat="1" x14ac:dyDescent="0.3"/>
    <row r="351" s="476" customFormat="1" x14ac:dyDescent="0.3"/>
    <row r="352" s="476" customFormat="1" x14ac:dyDescent="0.3"/>
    <row r="353" s="476" customFormat="1" x14ac:dyDescent="0.3"/>
    <row r="354" s="476" customFormat="1" x14ac:dyDescent="0.3"/>
    <row r="355" s="476" customFormat="1" x14ac:dyDescent="0.3"/>
    <row r="356" s="476" customFormat="1" x14ac:dyDescent="0.3"/>
    <row r="357" s="476" customFormat="1" x14ac:dyDescent="0.3"/>
    <row r="358" s="476" customFormat="1" x14ac:dyDescent="0.3"/>
    <row r="359" s="476" customFormat="1" x14ac:dyDescent="0.3"/>
    <row r="360" s="476" customFormat="1" x14ac:dyDescent="0.3"/>
    <row r="361" s="476" customFormat="1" x14ac:dyDescent="0.3"/>
    <row r="362" s="476" customFormat="1" x14ac:dyDescent="0.3"/>
    <row r="363" s="476" customFormat="1" x14ac:dyDescent="0.3"/>
    <row r="364" s="476" customFormat="1" x14ac:dyDescent="0.3"/>
    <row r="365" s="476" customFormat="1" x14ac:dyDescent="0.3"/>
    <row r="366" s="476" customFormat="1" x14ac:dyDescent="0.3"/>
    <row r="367" s="476" customFormat="1" x14ac:dyDescent="0.3"/>
    <row r="368" s="476" customFormat="1" x14ac:dyDescent="0.3"/>
    <row r="369" s="476" customFormat="1" x14ac:dyDescent="0.3"/>
    <row r="370" s="476" customFormat="1" x14ac:dyDescent="0.3"/>
    <row r="371" s="476" customFormat="1" x14ac:dyDescent="0.3"/>
    <row r="372" s="476" customFormat="1" x14ac:dyDescent="0.3"/>
    <row r="373" s="476" customFormat="1" x14ac:dyDescent="0.3"/>
    <row r="374" s="476" customFormat="1" x14ac:dyDescent="0.3"/>
    <row r="375" s="476" customFormat="1" x14ac:dyDescent="0.3"/>
    <row r="376" s="476" customFormat="1" x14ac:dyDescent="0.3"/>
    <row r="377" s="476" customFormat="1" x14ac:dyDescent="0.3"/>
    <row r="378" s="476" customFormat="1" x14ac:dyDescent="0.3"/>
    <row r="379" s="476" customFormat="1" x14ac:dyDescent="0.3"/>
    <row r="380" s="476" customFormat="1" x14ac:dyDescent="0.3"/>
    <row r="381" s="476" customFormat="1" x14ac:dyDescent="0.3"/>
    <row r="382" s="476" customFormat="1" x14ac:dyDescent="0.3"/>
    <row r="383" s="476" customFormat="1" x14ac:dyDescent="0.3"/>
    <row r="384" s="476" customFormat="1" x14ac:dyDescent="0.3"/>
    <row r="385" s="476" customFormat="1" x14ac:dyDescent="0.3"/>
    <row r="386" s="476" customFormat="1" x14ac:dyDescent="0.3"/>
    <row r="387" s="476" customFormat="1" x14ac:dyDescent="0.3"/>
    <row r="388" s="476" customFormat="1" x14ac:dyDescent="0.3"/>
    <row r="389" s="476" customFormat="1" x14ac:dyDescent="0.3"/>
    <row r="390" s="476" customFormat="1" x14ac:dyDescent="0.3"/>
    <row r="391" s="476" customFormat="1" x14ac:dyDescent="0.3"/>
    <row r="392" s="476" customFormat="1" x14ac:dyDescent="0.3"/>
    <row r="393" s="476" customFormat="1" x14ac:dyDescent="0.3"/>
    <row r="394" s="476" customFormat="1" x14ac:dyDescent="0.3"/>
    <row r="395" s="476" customFormat="1" x14ac:dyDescent="0.3"/>
    <row r="396" s="476" customFormat="1" x14ac:dyDescent="0.3"/>
    <row r="397" s="476" customFormat="1" x14ac:dyDescent="0.3"/>
    <row r="398" s="476" customFormat="1" x14ac:dyDescent="0.3"/>
    <row r="399" s="476" customFormat="1" x14ac:dyDescent="0.3"/>
    <row r="400" s="476" customFormat="1" x14ac:dyDescent="0.3"/>
    <row r="401" s="476" customFormat="1" x14ac:dyDescent="0.3"/>
    <row r="402" s="476" customFormat="1" x14ac:dyDescent="0.3"/>
    <row r="403" s="476" customFormat="1" x14ac:dyDescent="0.3"/>
    <row r="404" s="476" customFormat="1" x14ac:dyDescent="0.3"/>
    <row r="405" s="476" customFormat="1" x14ac:dyDescent="0.3"/>
    <row r="406" s="476" customFormat="1" x14ac:dyDescent="0.3"/>
    <row r="407" s="476" customFormat="1" x14ac:dyDescent="0.3"/>
    <row r="408" s="476" customFormat="1" x14ac:dyDescent="0.3"/>
    <row r="409" s="476" customFormat="1" x14ac:dyDescent="0.3"/>
    <row r="410" s="476" customFormat="1" x14ac:dyDescent="0.3"/>
    <row r="411" s="476" customFormat="1" x14ac:dyDescent="0.3"/>
    <row r="412" s="476" customFormat="1" x14ac:dyDescent="0.3"/>
    <row r="413" s="476" customFormat="1" x14ac:dyDescent="0.3"/>
    <row r="414" s="476" customFormat="1" x14ac:dyDescent="0.3"/>
    <row r="415" s="476" customFormat="1" x14ac:dyDescent="0.3"/>
    <row r="416" s="476" customFormat="1" x14ac:dyDescent="0.3"/>
    <row r="417" s="476" customFormat="1" x14ac:dyDescent="0.3"/>
    <row r="418" s="476" customFormat="1" x14ac:dyDescent="0.3"/>
    <row r="419" s="476" customFormat="1" x14ac:dyDescent="0.3"/>
    <row r="420" s="476" customFormat="1" x14ac:dyDescent="0.3"/>
    <row r="421" s="476" customFormat="1" x14ac:dyDescent="0.3"/>
    <row r="422" s="476" customFormat="1" x14ac:dyDescent="0.3"/>
    <row r="423" s="476" customFormat="1" x14ac:dyDescent="0.3"/>
    <row r="424" s="476" customFormat="1" x14ac:dyDescent="0.3"/>
    <row r="425" s="476" customFormat="1" x14ac:dyDescent="0.3"/>
    <row r="426" s="476" customFormat="1" x14ac:dyDescent="0.3"/>
    <row r="427" s="476" customFormat="1" x14ac:dyDescent="0.3"/>
    <row r="428" s="476" customFormat="1" x14ac:dyDescent="0.3"/>
    <row r="429" s="476" customFormat="1" x14ac:dyDescent="0.3"/>
    <row r="430" s="476" customFormat="1" x14ac:dyDescent="0.3"/>
    <row r="431" s="476" customFormat="1" x14ac:dyDescent="0.3"/>
    <row r="432" s="476" customFormat="1" x14ac:dyDescent="0.3"/>
    <row r="433" s="476" customFormat="1" x14ac:dyDescent="0.3"/>
    <row r="434" s="476" customFormat="1" x14ac:dyDescent="0.3"/>
    <row r="435" s="476" customFormat="1" x14ac:dyDescent="0.3"/>
    <row r="436" s="476" customFormat="1" x14ac:dyDescent="0.3"/>
    <row r="437" s="476" customFormat="1" x14ac:dyDescent="0.3"/>
    <row r="438" s="476" customFormat="1" x14ac:dyDescent="0.3"/>
    <row r="439" s="476" customFormat="1" x14ac:dyDescent="0.3"/>
    <row r="440" s="476" customFormat="1" x14ac:dyDescent="0.3"/>
    <row r="441" s="476" customFormat="1" x14ac:dyDescent="0.3"/>
    <row r="442" s="476" customFormat="1" x14ac:dyDescent="0.3"/>
    <row r="443" s="476" customFormat="1" x14ac:dyDescent="0.3"/>
    <row r="444" s="476" customFormat="1" x14ac:dyDescent="0.3"/>
    <row r="445" s="476" customFormat="1" x14ac:dyDescent="0.3"/>
    <row r="446" s="476" customFormat="1" x14ac:dyDescent="0.3"/>
    <row r="447" s="476" customFormat="1" x14ac:dyDescent="0.3"/>
    <row r="448" s="476" customFormat="1" x14ac:dyDescent="0.3"/>
    <row r="449" s="476" customFormat="1" x14ac:dyDescent="0.3"/>
    <row r="450" s="476" customFormat="1" x14ac:dyDescent="0.3"/>
    <row r="451" s="476" customFormat="1" x14ac:dyDescent="0.3"/>
    <row r="452" s="476" customFormat="1" x14ac:dyDescent="0.3"/>
    <row r="453" s="476" customFormat="1" x14ac:dyDescent="0.3"/>
    <row r="454" s="476" customFormat="1" x14ac:dyDescent="0.3"/>
    <row r="455" s="476" customFormat="1" x14ac:dyDescent="0.3"/>
    <row r="456" s="476" customFormat="1" x14ac:dyDescent="0.3"/>
    <row r="457" s="476" customFormat="1" x14ac:dyDescent="0.3"/>
    <row r="458" s="476" customFormat="1" x14ac:dyDescent="0.3"/>
    <row r="459" s="476" customFormat="1" x14ac:dyDescent="0.3"/>
    <row r="460" s="476" customFormat="1" x14ac:dyDescent="0.3"/>
    <row r="461" s="476" customFormat="1" x14ac:dyDescent="0.3"/>
    <row r="462" s="476" customFormat="1" x14ac:dyDescent="0.3"/>
    <row r="463" s="476" customFormat="1" x14ac:dyDescent="0.3"/>
    <row r="464" s="476" customFormat="1" x14ac:dyDescent="0.3"/>
    <row r="465" s="476" customFormat="1" x14ac:dyDescent="0.3"/>
    <row r="466" s="476" customFormat="1" x14ac:dyDescent="0.3"/>
    <row r="467" s="476" customFormat="1" x14ac:dyDescent="0.3"/>
    <row r="468" s="476" customFormat="1" x14ac:dyDescent="0.3"/>
    <row r="469" s="476" customFormat="1" x14ac:dyDescent="0.3"/>
    <row r="470" s="476" customFormat="1" x14ac:dyDescent="0.3"/>
    <row r="471" s="476" customFormat="1" x14ac:dyDescent="0.3"/>
    <row r="472" s="476" customFormat="1" x14ac:dyDescent="0.3"/>
    <row r="473" s="476" customFormat="1" x14ac:dyDescent="0.3"/>
    <row r="474" s="476" customFormat="1" x14ac:dyDescent="0.3"/>
    <row r="475" s="476" customFormat="1" x14ac:dyDescent="0.3"/>
    <row r="476" s="476" customFormat="1" x14ac:dyDescent="0.3"/>
    <row r="477" s="476" customFormat="1" x14ac:dyDescent="0.3"/>
    <row r="478" s="476" customFormat="1" x14ac:dyDescent="0.3"/>
    <row r="479" s="476" customFormat="1" x14ac:dyDescent="0.3"/>
    <row r="480" s="476" customFormat="1" x14ac:dyDescent="0.3"/>
    <row r="481" s="476" customFormat="1" x14ac:dyDescent="0.3"/>
    <row r="482" s="476" customFormat="1" x14ac:dyDescent="0.3"/>
    <row r="483" s="476" customFormat="1" x14ac:dyDescent="0.3"/>
    <row r="484" s="476" customFormat="1" x14ac:dyDescent="0.3"/>
    <row r="485" s="476" customFormat="1" x14ac:dyDescent="0.3"/>
    <row r="486" s="476" customFormat="1" x14ac:dyDescent="0.3"/>
    <row r="487" s="476" customFormat="1" x14ac:dyDescent="0.3"/>
    <row r="488" s="476" customFormat="1" x14ac:dyDescent="0.3"/>
    <row r="489" s="476" customFormat="1" x14ac:dyDescent="0.3"/>
    <row r="490" s="476" customFormat="1" x14ac:dyDescent="0.3"/>
    <row r="491" s="476" customFormat="1" x14ac:dyDescent="0.3"/>
    <row r="492" s="476" customFormat="1" x14ac:dyDescent="0.3"/>
    <row r="493" s="476" customFormat="1" x14ac:dyDescent="0.3"/>
    <row r="494" s="476" customFormat="1" x14ac:dyDescent="0.3"/>
    <row r="495" s="476" customFormat="1" x14ac:dyDescent="0.3"/>
    <row r="496" s="476" customFormat="1" x14ac:dyDescent="0.3"/>
    <row r="497" s="476" customFormat="1" x14ac:dyDescent="0.3"/>
    <row r="498" s="476" customFormat="1" x14ac:dyDescent="0.3"/>
    <row r="499" s="476" customFormat="1" x14ac:dyDescent="0.3"/>
    <row r="500" s="476" customFormat="1" x14ac:dyDescent="0.3"/>
    <row r="501" s="476" customFormat="1" x14ac:dyDescent="0.3"/>
    <row r="502" s="476" customFormat="1" x14ac:dyDescent="0.3"/>
    <row r="503" s="476" customFormat="1" x14ac:dyDescent="0.3"/>
    <row r="504" s="476" customFormat="1" x14ac:dyDescent="0.3"/>
    <row r="505" s="476" customFormat="1" x14ac:dyDescent="0.3"/>
    <row r="506" s="476" customFormat="1" x14ac:dyDescent="0.3"/>
    <row r="507" s="476" customFormat="1" x14ac:dyDescent="0.3"/>
    <row r="508" s="476" customFormat="1" x14ac:dyDescent="0.3"/>
    <row r="509" s="476" customFormat="1" x14ac:dyDescent="0.3"/>
    <row r="510" s="476" customFormat="1" x14ac:dyDescent="0.3"/>
    <row r="511" s="476" customFormat="1" x14ac:dyDescent="0.3"/>
    <row r="512" s="476" customFormat="1" x14ac:dyDescent="0.3"/>
    <row r="513" s="476" customFormat="1" x14ac:dyDescent="0.3"/>
    <row r="514" s="476" customFormat="1" x14ac:dyDescent="0.3"/>
    <row r="515" s="476" customFormat="1" x14ac:dyDescent="0.3"/>
    <row r="516" s="476" customFormat="1" x14ac:dyDescent="0.3"/>
    <row r="517" s="476" customFormat="1" x14ac:dyDescent="0.3"/>
    <row r="518" s="476" customFormat="1" x14ac:dyDescent="0.3"/>
    <row r="519" s="476" customFormat="1" x14ac:dyDescent="0.3"/>
    <row r="520" s="476" customFormat="1" x14ac:dyDescent="0.3"/>
    <row r="521" s="476" customFormat="1" x14ac:dyDescent="0.3"/>
    <row r="522" s="476" customFormat="1" x14ac:dyDescent="0.3"/>
    <row r="523" s="476" customFormat="1" x14ac:dyDescent="0.3"/>
    <row r="524" s="476" customFormat="1" x14ac:dyDescent="0.3"/>
    <row r="525" s="476" customFormat="1" x14ac:dyDescent="0.3"/>
    <row r="526" s="476" customFormat="1" x14ac:dyDescent="0.3"/>
    <row r="527" s="476" customFormat="1" x14ac:dyDescent="0.3"/>
    <row r="528" s="476" customFormat="1" x14ac:dyDescent="0.3"/>
    <row r="529" s="476" customFormat="1" x14ac:dyDescent="0.3"/>
    <row r="530" s="476" customFormat="1" x14ac:dyDescent="0.3"/>
    <row r="531" s="476" customFormat="1" x14ac:dyDescent="0.3"/>
    <row r="532" s="476" customFormat="1" x14ac:dyDescent="0.3"/>
    <row r="533" s="476" customFormat="1" x14ac:dyDescent="0.3"/>
    <row r="534" s="476" customFormat="1" x14ac:dyDescent="0.3"/>
    <row r="535" s="476" customFormat="1" x14ac:dyDescent="0.3"/>
    <row r="536" s="476" customFormat="1" x14ac:dyDescent="0.3"/>
    <row r="537" s="476" customFormat="1" x14ac:dyDescent="0.3"/>
    <row r="538" s="476" customFormat="1" x14ac:dyDescent="0.3"/>
    <row r="539" s="476" customFormat="1" x14ac:dyDescent="0.3"/>
    <row r="540" s="476" customFormat="1" x14ac:dyDescent="0.3"/>
    <row r="541" s="476" customFormat="1" x14ac:dyDescent="0.3"/>
    <row r="542" s="476" customFormat="1" x14ac:dyDescent="0.3"/>
    <row r="543" s="476" customFormat="1" x14ac:dyDescent="0.3"/>
    <row r="544" s="476" customFormat="1" x14ac:dyDescent="0.3"/>
    <row r="545" s="476" customFormat="1" x14ac:dyDescent="0.3"/>
    <row r="546" s="476" customFormat="1" x14ac:dyDescent="0.3"/>
    <row r="547" s="476" customFormat="1" x14ac:dyDescent="0.3"/>
    <row r="548" s="476" customFormat="1" x14ac:dyDescent="0.3"/>
    <row r="549" s="476" customFormat="1" x14ac:dyDescent="0.3"/>
    <row r="550" s="476" customFormat="1" x14ac:dyDescent="0.3"/>
    <row r="551" s="476" customFormat="1" x14ac:dyDescent="0.3"/>
    <row r="552" s="476" customFormat="1" x14ac:dyDescent="0.3"/>
    <row r="553" s="476" customFormat="1" x14ac:dyDescent="0.3"/>
    <row r="554" s="476" customFormat="1" x14ac:dyDescent="0.3"/>
    <row r="555" s="476" customFormat="1" x14ac:dyDescent="0.3"/>
    <row r="556" s="476" customFormat="1" x14ac:dyDescent="0.3"/>
    <row r="557" s="476" customFormat="1" x14ac:dyDescent="0.3"/>
    <row r="558" s="476" customFormat="1" x14ac:dyDescent="0.3"/>
    <row r="559" s="476" customFormat="1" x14ac:dyDescent="0.3"/>
    <row r="560" s="476" customFormat="1" x14ac:dyDescent="0.3"/>
    <row r="561" s="476" customFormat="1" x14ac:dyDescent="0.3"/>
    <row r="562" s="476" customFormat="1" x14ac:dyDescent="0.3"/>
    <row r="563" s="476" customFormat="1" x14ac:dyDescent="0.3"/>
    <row r="564" s="476" customFormat="1" x14ac:dyDescent="0.3"/>
    <row r="565" s="476" customFormat="1" x14ac:dyDescent="0.3"/>
    <row r="566" s="476" customFormat="1" x14ac:dyDescent="0.3"/>
    <row r="567" s="476" customFormat="1" x14ac:dyDescent="0.3"/>
    <row r="568" s="476" customFormat="1" x14ac:dyDescent="0.3"/>
    <row r="569" s="476" customFormat="1" x14ac:dyDescent="0.3"/>
    <row r="570" s="476" customFormat="1" x14ac:dyDescent="0.3"/>
    <row r="571" s="476" customFormat="1" x14ac:dyDescent="0.3"/>
    <row r="572" s="476" customFormat="1" x14ac:dyDescent="0.3"/>
    <row r="573" s="476" customFormat="1" x14ac:dyDescent="0.3"/>
    <row r="574" s="476" customFormat="1" x14ac:dyDescent="0.3"/>
    <row r="575" s="476" customFormat="1" x14ac:dyDescent="0.3"/>
    <row r="576" s="476" customFormat="1" x14ac:dyDescent="0.3"/>
    <row r="577" s="476" customFormat="1" x14ac:dyDescent="0.3"/>
    <row r="578" s="476" customFormat="1" x14ac:dyDescent="0.3"/>
    <row r="579" s="476" customFormat="1" x14ac:dyDescent="0.3"/>
    <row r="580" s="476" customFormat="1" x14ac:dyDescent="0.3"/>
    <row r="581" s="476" customFormat="1" x14ac:dyDescent="0.3"/>
    <row r="582" s="476" customFormat="1" x14ac:dyDescent="0.3"/>
    <row r="583" s="476" customFormat="1" x14ac:dyDescent="0.3"/>
    <row r="584" s="476" customFormat="1" x14ac:dyDescent="0.3"/>
    <row r="585" s="476" customFormat="1" x14ac:dyDescent="0.3"/>
    <row r="586" s="476" customFormat="1" x14ac:dyDescent="0.3"/>
    <row r="587" s="476" customFormat="1" x14ac:dyDescent="0.3"/>
    <row r="588" s="476" customFormat="1" x14ac:dyDescent="0.3"/>
    <row r="589" s="476" customFormat="1" x14ac:dyDescent="0.3"/>
    <row r="590" s="476" customFormat="1" x14ac:dyDescent="0.3"/>
    <row r="591" s="476" customFormat="1" x14ac:dyDescent="0.3"/>
    <row r="592" s="476" customFormat="1" x14ac:dyDescent="0.3"/>
    <row r="593" s="476" customFormat="1" x14ac:dyDescent="0.3"/>
    <row r="594" s="476" customFormat="1" x14ac:dyDescent="0.3"/>
    <row r="595" s="476" customFormat="1" x14ac:dyDescent="0.3"/>
    <row r="596" s="476" customFormat="1" x14ac:dyDescent="0.3"/>
    <row r="597" s="476" customFormat="1" x14ac:dyDescent="0.3"/>
    <row r="598" s="476" customFormat="1" x14ac:dyDescent="0.3"/>
    <row r="599" s="476" customFormat="1" x14ac:dyDescent="0.3"/>
    <row r="600" s="476" customFormat="1" x14ac:dyDescent="0.3"/>
    <row r="601" s="476" customFormat="1" x14ac:dyDescent="0.3"/>
    <row r="602" s="476" customFormat="1" x14ac:dyDescent="0.3"/>
    <row r="603" s="476" customFormat="1" x14ac:dyDescent="0.3"/>
    <row r="604" s="476" customFormat="1" x14ac:dyDescent="0.3"/>
    <row r="605" s="476" customFormat="1" x14ac:dyDescent="0.3"/>
    <row r="606" s="476" customFormat="1" x14ac:dyDescent="0.3"/>
    <row r="607" s="476" customFormat="1" x14ac:dyDescent="0.3"/>
    <row r="608" s="476" customFormat="1" x14ac:dyDescent="0.3"/>
    <row r="609" s="476" customFormat="1" x14ac:dyDescent="0.3"/>
    <row r="610" s="476" customFormat="1" x14ac:dyDescent="0.3"/>
    <row r="611" s="476" customFormat="1" x14ac:dyDescent="0.3"/>
    <row r="612" s="476" customFormat="1" x14ac:dyDescent="0.3"/>
    <row r="613" s="476" customFormat="1" x14ac:dyDescent="0.3"/>
    <row r="614" s="476" customFormat="1" x14ac:dyDescent="0.3"/>
    <row r="615" s="476" customFormat="1" x14ac:dyDescent="0.3"/>
    <row r="616" s="476" customFormat="1" x14ac:dyDescent="0.3"/>
    <row r="617" s="476" customFormat="1" x14ac:dyDescent="0.3"/>
    <row r="618" s="476" customFormat="1" x14ac:dyDescent="0.3"/>
    <row r="619" s="476" customFormat="1" x14ac:dyDescent="0.3"/>
    <row r="620" s="476" customFormat="1" x14ac:dyDescent="0.3"/>
    <row r="621" s="476" customFormat="1" x14ac:dyDescent="0.3"/>
    <row r="622" s="476" customFormat="1" x14ac:dyDescent="0.3"/>
    <row r="623" s="476" customFormat="1" x14ac:dyDescent="0.3"/>
    <row r="624" s="476" customFormat="1" x14ac:dyDescent="0.3"/>
    <row r="625" s="476" customFormat="1" x14ac:dyDescent="0.3"/>
    <row r="626" s="476" customFormat="1" x14ac:dyDescent="0.3"/>
    <row r="627" s="476" customFormat="1" x14ac:dyDescent="0.3"/>
    <row r="628" s="476" customFormat="1" x14ac:dyDescent="0.3"/>
    <row r="629" s="476" customFormat="1" x14ac:dyDescent="0.3"/>
    <row r="630" s="476" customFormat="1" x14ac:dyDescent="0.3"/>
    <row r="631" s="476" customFormat="1" x14ac:dyDescent="0.3"/>
    <row r="632" s="476" customFormat="1" x14ac:dyDescent="0.3"/>
    <row r="633" s="476" customFormat="1" x14ac:dyDescent="0.3"/>
    <row r="634" s="476" customFormat="1" x14ac:dyDescent="0.3"/>
    <row r="635" s="476" customFormat="1" x14ac:dyDescent="0.3"/>
    <row r="636" s="476" customFormat="1" x14ac:dyDescent="0.3"/>
    <row r="637" s="476" customFormat="1" x14ac:dyDescent="0.3"/>
    <row r="638" s="476" customFormat="1" x14ac:dyDescent="0.3"/>
    <row r="639" s="476" customFormat="1" x14ac:dyDescent="0.3"/>
    <row r="640" s="476" customFormat="1" x14ac:dyDescent="0.3"/>
    <row r="641" s="476" customFormat="1" x14ac:dyDescent="0.3"/>
    <row r="642" s="476" customFormat="1" x14ac:dyDescent="0.3"/>
    <row r="643" s="476" customFormat="1" x14ac:dyDescent="0.3"/>
    <row r="644" s="476" customFormat="1" x14ac:dyDescent="0.3"/>
    <row r="645" s="476" customFormat="1" x14ac:dyDescent="0.3"/>
    <row r="646" s="476" customFormat="1" x14ac:dyDescent="0.3"/>
    <row r="647" s="476" customFormat="1" x14ac:dyDescent="0.3"/>
    <row r="648" s="476" customFormat="1" x14ac:dyDescent="0.3"/>
    <row r="649" s="476" customFormat="1" x14ac:dyDescent="0.3"/>
    <row r="650" s="476" customFormat="1" x14ac:dyDescent="0.3"/>
    <row r="651" s="476" customFormat="1" x14ac:dyDescent="0.3"/>
    <row r="652" s="476" customFormat="1" x14ac:dyDescent="0.3"/>
    <row r="653" s="476" customFormat="1" x14ac:dyDescent="0.3"/>
    <row r="654" s="476" customFormat="1" x14ac:dyDescent="0.3"/>
    <row r="655" s="476" customFormat="1" x14ac:dyDescent="0.3"/>
    <row r="656" s="476" customFormat="1" x14ac:dyDescent="0.3"/>
    <row r="657" s="476" customFormat="1" x14ac:dyDescent="0.3"/>
    <row r="658" s="476" customFormat="1" x14ac:dyDescent="0.3"/>
    <row r="659" s="476" customFormat="1" x14ac:dyDescent="0.3"/>
    <row r="660" s="476" customFormat="1" x14ac:dyDescent="0.3"/>
    <row r="661" s="476" customFormat="1" x14ac:dyDescent="0.3"/>
    <row r="662" s="476" customFormat="1" x14ac:dyDescent="0.3"/>
    <row r="663" s="476" customFormat="1" x14ac:dyDescent="0.3"/>
    <row r="664" s="476" customFormat="1" x14ac:dyDescent="0.3"/>
    <row r="665" s="476" customFormat="1" x14ac:dyDescent="0.3"/>
    <row r="666" s="476" customFormat="1" x14ac:dyDescent="0.3"/>
    <row r="667" s="476" customFormat="1" x14ac:dyDescent="0.3"/>
    <row r="668" s="476" customFormat="1" x14ac:dyDescent="0.3"/>
    <row r="669" s="476" customFormat="1" x14ac:dyDescent="0.3"/>
    <row r="670" s="476" customFormat="1" x14ac:dyDescent="0.3"/>
    <row r="671" s="476" customFormat="1" x14ac:dyDescent="0.3"/>
    <row r="672" s="476" customFormat="1" x14ac:dyDescent="0.3"/>
    <row r="673" s="476" customFormat="1" x14ac:dyDescent="0.3"/>
    <row r="674" s="476" customFormat="1" x14ac:dyDescent="0.3"/>
    <row r="675" s="476" customFormat="1" x14ac:dyDescent="0.3"/>
    <row r="676" s="476" customFormat="1" x14ac:dyDescent="0.3"/>
    <row r="677" s="476" customFormat="1" x14ac:dyDescent="0.3"/>
    <row r="678" s="476" customFormat="1" x14ac:dyDescent="0.3"/>
    <row r="679" s="476" customFormat="1" x14ac:dyDescent="0.3"/>
    <row r="680" s="476" customFormat="1" x14ac:dyDescent="0.3"/>
    <row r="681" s="476" customFormat="1" x14ac:dyDescent="0.3"/>
    <row r="682" s="476" customFormat="1" x14ac:dyDescent="0.3"/>
    <row r="683" s="476" customFormat="1" x14ac:dyDescent="0.3"/>
    <row r="684" s="476" customFormat="1" x14ac:dyDescent="0.3"/>
    <row r="685" s="476" customFormat="1" x14ac:dyDescent="0.3"/>
    <row r="686" s="476" customFormat="1" x14ac:dyDescent="0.3"/>
    <row r="687" s="476" customFormat="1" x14ac:dyDescent="0.3"/>
    <row r="688" s="476" customFormat="1" x14ac:dyDescent="0.3"/>
    <row r="689" s="476" customFormat="1" x14ac:dyDescent="0.3"/>
    <row r="690" s="476" customFormat="1" x14ac:dyDescent="0.3"/>
    <row r="691" s="476" customFormat="1" x14ac:dyDescent="0.3"/>
    <row r="692" s="476" customFormat="1" x14ac:dyDescent="0.3"/>
    <row r="693" s="476" customFormat="1" x14ac:dyDescent="0.3"/>
    <row r="694" s="476" customFormat="1" x14ac:dyDescent="0.3"/>
    <row r="695" s="476" customFormat="1" x14ac:dyDescent="0.3"/>
    <row r="696" s="476" customFormat="1" x14ac:dyDescent="0.3"/>
    <row r="697" s="476" customFormat="1" x14ac:dyDescent="0.3"/>
    <row r="698" s="476" customFormat="1" x14ac:dyDescent="0.3"/>
    <row r="699" s="476" customFormat="1" x14ac:dyDescent="0.3"/>
    <row r="700" s="476" customFormat="1" x14ac:dyDescent="0.3"/>
    <row r="701" s="476" customFormat="1" x14ac:dyDescent="0.3"/>
    <row r="702" s="476" customFormat="1" x14ac:dyDescent="0.3"/>
    <row r="703" s="476" customFormat="1" x14ac:dyDescent="0.3"/>
    <row r="704" s="476" customFormat="1" x14ac:dyDescent="0.3"/>
    <row r="705" s="476" customFormat="1" x14ac:dyDescent="0.3"/>
    <row r="706" s="476" customFormat="1" x14ac:dyDescent="0.3"/>
    <row r="707" s="476" customFormat="1" x14ac:dyDescent="0.3"/>
    <row r="708" s="476" customFormat="1" x14ac:dyDescent="0.3"/>
    <row r="709" s="476" customFormat="1" x14ac:dyDescent="0.3"/>
    <row r="710" s="476" customFormat="1" x14ac:dyDescent="0.3"/>
    <row r="711" s="476" customFormat="1" x14ac:dyDescent="0.3"/>
    <row r="712" s="476" customFormat="1" x14ac:dyDescent="0.3"/>
    <row r="713" s="476" customFormat="1" x14ac:dyDescent="0.3"/>
    <row r="714" s="476" customFormat="1" x14ac:dyDescent="0.3"/>
    <row r="715" s="476" customFormat="1" x14ac:dyDescent="0.3"/>
    <row r="716" s="476" customFormat="1" x14ac:dyDescent="0.3"/>
    <row r="717" s="476" customFormat="1" x14ac:dyDescent="0.3"/>
    <row r="718" s="476" customFormat="1" x14ac:dyDescent="0.3"/>
    <row r="719" s="476" customFormat="1" x14ac:dyDescent="0.3"/>
    <row r="720" s="476" customFormat="1" x14ac:dyDescent="0.3"/>
    <row r="721" s="476" customFormat="1" x14ac:dyDescent="0.3"/>
    <row r="722" s="476" customFormat="1" x14ac:dyDescent="0.3"/>
    <row r="723" s="476" customFormat="1" x14ac:dyDescent="0.3"/>
    <row r="724" s="476" customFormat="1" x14ac:dyDescent="0.3"/>
    <row r="725" s="476" customFormat="1" x14ac:dyDescent="0.3"/>
    <row r="726" s="476" customFormat="1" x14ac:dyDescent="0.3"/>
    <row r="727" s="476" customFormat="1" x14ac:dyDescent="0.3"/>
    <row r="728" s="476" customFormat="1" x14ac:dyDescent="0.3"/>
    <row r="729" s="476" customFormat="1" x14ac:dyDescent="0.3"/>
    <row r="730" s="476" customFormat="1" x14ac:dyDescent="0.3"/>
    <row r="731" s="476" customFormat="1" x14ac:dyDescent="0.3"/>
    <row r="732" s="476" customFormat="1" x14ac:dyDescent="0.3"/>
    <row r="733" s="476" customFormat="1" x14ac:dyDescent="0.3"/>
    <row r="734" s="476" customFormat="1" x14ac:dyDescent="0.3"/>
    <row r="735" s="476" customFormat="1" x14ac:dyDescent="0.3"/>
    <row r="736" s="476" customFormat="1" x14ac:dyDescent="0.3"/>
    <row r="737" s="476" customFormat="1" x14ac:dyDescent="0.3"/>
    <row r="738" s="476" customFormat="1" x14ac:dyDescent="0.3"/>
    <row r="739" s="476" customFormat="1" x14ac:dyDescent="0.3"/>
    <row r="740" s="476" customFormat="1" x14ac:dyDescent="0.3"/>
    <row r="741" s="476" customFormat="1" x14ac:dyDescent="0.3"/>
    <row r="742" s="476" customFormat="1" x14ac:dyDescent="0.3"/>
    <row r="743" s="476" customFormat="1" x14ac:dyDescent="0.3"/>
    <row r="744" s="476" customFormat="1" x14ac:dyDescent="0.3"/>
    <row r="745" s="476" customFormat="1" x14ac:dyDescent="0.3"/>
    <row r="746" s="476" customFormat="1" x14ac:dyDescent="0.3"/>
    <row r="747" s="476" customFormat="1" x14ac:dyDescent="0.3"/>
    <row r="748" s="476" customFormat="1" x14ac:dyDescent="0.3"/>
    <row r="749" s="476" customFormat="1" x14ac:dyDescent="0.3"/>
    <row r="750" s="476" customFormat="1" x14ac:dyDescent="0.3"/>
    <row r="751" s="476" customFormat="1" x14ac:dyDescent="0.3"/>
    <row r="752" s="476" customFormat="1" x14ac:dyDescent="0.3"/>
    <row r="753" s="476" customFormat="1" x14ac:dyDescent="0.3"/>
    <row r="754" s="476" customFormat="1" x14ac:dyDescent="0.3"/>
    <row r="755" s="476" customFormat="1" x14ac:dyDescent="0.3"/>
    <row r="756" s="476" customFormat="1" x14ac:dyDescent="0.3"/>
    <row r="757" s="476" customFormat="1" x14ac:dyDescent="0.3"/>
    <row r="758" s="476" customFormat="1" x14ac:dyDescent="0.3"/>
    <row r="759" s="476" customFormat="1" x14ac:dyDescent="0.3"/>
    <row r="760" s="476" customFormat="1" x14ac:dyDescent="0.3"/>
    <row r="761" s="476" customFormat="1" x14ac:dyDescent="0.3"/>
    <row r="762" s="476" customFormat="1" x14ac:dyDescent="0.3"/>
    <row r="763" s="476" customFormat="1" x14ac:dyDescent="0.3"/>
    <row r="764" s="476" customFormat="1" x14ac:dyDescent="0.3"/>
    <row r="765" s="476" customFormat="1" x14ac:dyDescent="0.3"/>
    <row r="766" s="476" customFormat="1" x14ac:dyDescent="0.3"/>
    <row r="767" s="476" customFormat="1" x14ac:dyDescent="0.3"/>
    <row r="768" s="476" customFormat="1" x14ac:dyDescent="0.3"/>
    <row r="769" s="476" customFormat="1" x14ac:dyDescent="0.3"/>
    <row r="770" s="476" customFormat="1" x14ac:dyDescent="0.3"/>
    <row r="771" s="476" customFormat="1" x14ac:dyDescent="0.3"/>
    <row r="772" s="476" customFormat="1" x14ac:dyDescent="0.3"/>
    <row r="773" s="476" customFormat="1" x14ac:dyDescent="0.3"/>
    <row r="774" s="476" customFormat="1" x14ac:dyDescent="0.3"/>
    <row r="775" s="476" customFormat="1" x14ac:dyDescent="0.3"/>
    <row r="776" s="476" customFormat="1" x14ac:dyDescent="0.3"/>
    <row r="777" s="476" customFormat="1" x14ac:dyDescent="0.3"/>
    <row r="778" s="476" customFormat="1" x14ac:dyDescent="0.3"/>
    <row r="779" s="476" customFormat="1" x14ac:dyDescent="0.3"/>
    <row r="780" s="476" customFormat="1" x14ac:dyDescent="0.3"/>
    <row r="781" s="476" customFormat="1" x14ac:dyDescent="0.3"/>
    <row r="782" s="476" customFormat="1" x14ac:dyDescent="0.3"/>
    <row r="783" s="476" customFormat="1" x14ac:dyDescent="0.3"/>
    <row r="784" s="476" customFormat="1" x14ac:dyDescent="0.3"/>
    <row r="785" s="476" customFormat="1" x14ac:dyDescent="0.3"/>
    <row r="786" s="476" customFormat="1" x14ac:dyDescent="0.3"/>
    <row r="787" s="476" customFormat="1" x14ac:dyDescent="0.3"/>
    <row r="788" s="476" customFormat="1" x14ac:dyDescent="0.3"/>
    <row r="789" s="476" customFormat="1" x14ac:dyDescent="0.3"/>
    <row r="790" s="476" customFormat="1" x14ac:dyDescent="0.3"/>
    <row r="791" s="476" customFormat="1" x14ac:dyDescent="0.3"/>
    <row r="792" s="476" customFormat="1" x14ac:dyDescent="0.3"/>
    <row r="793" s="476" customFormat="1" x14ac:dyDescent="0.3"/>
    <row r="794" s="476" customFormat="1" x14ac:dyDescent="0.3"/>
    <row r="795" s="476" customFormat="1" x14ac:dyDescent="0.3"/>
    <row r="796" s="476" customFormat="1" x14ac:dyDescent="0.3"/>
    <row r="797" s="476" customFormat="1" x14ac:dyDescent="0.3"/>
    <row r="798" s="476" customFormat="1" x14ac:dyDescent="0.3"/>
    <row r="799" s="476" customFormat="1" x14ac:dyDescent="0.3"/>
    <row r="800" s="476" customFormat="1" x14ac:dyDescent="0.3"/>
    <row r="801" s="476" customFormat="1" x14ac:dyDescent="0.3"/>
    <row r="802" s="476" customFormat="1" x14ac:dyDescent="0.3"/>
    <row r="803" s="476" customFormat="1" x14ac:dyDescent="0.3"/>
    <row r="804" s="476" customFormat="1" x14ac:dyDescent="0.3"/>
    <row r="805" s="476" customFormat="1" x14ac:dyDescent="0.3"/>
    <row r="806" s="476" customFormat="1" x14ac:dyDescent="0.3"/>
    <row r="807" s="476" customFormat="1" x14ac:dyDescent="0.3"/>
    <row r="808" s="476" customFormat="1" x14ac:dyDescent="0.3"/>
    <row r="809" s="476" customFormat="1" x14ac:dyDescent="0.3"/>
    <row r="810" s="476" customFormat="1" x14ac:dyDescent="0.3"/>
    <row r="811" s="476" customFormat="1" x14ac:dyDescent="0.3"/>
    <row r="812" s="476" customFormat="1" x14ac:dyDescent="0.3"/>
    <row r="813" s="476" customFormat="1" x14ac:dyDescent="0.3"/>
    <row r="814" s="476" customFormat="1" x14ac:dyDescent="0.3"/>
    <row r="815" s="476" customFormat="1" x14ac:dyDescent="0.3"/>
    <row r="816" s="476" customFormat="1" x14ac:dyDescent="0.3"/>
    <row r="817" s="476" customFormat="1" x14ac:dyDescent="0.3"/>
    <row r="818" s="476" customFormat="1" x14ac:dyDescent="0.3"/>
    <row r="819" s="476" customFormat="1" x14ac:dyDescent="0.3"/>
    <row r="820" s="476" customFormat="1" x14ac:dyDescent="0.3"/>
    <row r="821" s="476" customFormat="1" x14ac:dyDescent="0.3"/>
    <row r="822" s="476" customFormat="1" x14ac:dyDescent="0.3"/>
    <row r="823" s="476" customFormat="1" x14ac:dyDescent="0.3"/>
    <row r="824" s="476" customFormat="1" x14ac:dyDescent="0.3"/>
    <row r="825" s="476" customFormat="1" x14ac:dyDescent="0.3"/>
    <row r="826" s="476" customFormat="1" x14ac:dyDescent="0.3"/>
    <row r="827" s="476" customFormat="1" x14ac:dyDescent="0.3"/>
    <row r="828" s="476" customFormat="1" x14ac:dyDescent="0.3"/>
    <row r="829" s="476" customFormat="1" x14ac:dyDescent="0.3"/>
    <row r="830" s="476" customFormat="1" x14ac:dyDescent="0.3"/>
    <row r="831" s="476" customFormat="1" x14ac:dyDescent="0.3"/>
    <row r="832" s="476" customFormat="1" x14ac:dyDescent="0.3"/>
    <row r="833" s="476" customFormat="1" x14ac:dyDescent="0.3"/>
    <row r="834" s="476" customFormat="1" x14ac:dyDescent="0.3"/>
    <row r="835" s="476" customFormat="1" x14ac:dyDescent="0.3"/>
    <row r="836" s="476" customFormat="1" x14ac:dyDescent="0.3"/>
    <row r="837" s="476" customFormat="1" x14ac:dyDescent="0.3"/>
    <row r="838" s="476" customFormat="1" x14ac:dyDescent="0.3"/>
    <row r="839" s="476" customFormat="1" x14ac:dyDescent="0.3"/>
    <row r="840" s="476" customFormat="1" x14ac:dyDescent="0.3"/>
    <row r="841" s="476" customFormat="1" x14ac:dyDescent="0.3"/>
    <row r="842" s="476" customFormat="1" x14ac:dyDescent="0.3"/>
    <row r="843" s="476" customFormat="1" x14ac:dyDescent="0.3"/>
    <row r="844" s="476" customFormat="1" x14ac:dyDescent="0.3"/>
    <row r="845" s="476" customFormat="1" x14ac:dyDescent="0.3"/>
    <row r="846" s="476" customFormat="1" x14ac:dyDescent="0.3"/>
    <row r="847" s="476" customFormat="1" x14ac:dyDescent="0.3"/>
    <row r="848" s="476" customFormat="1" x14ac:dyDescent="0.3"/>
    <row r="849" s="476" customFormat="1" x14ac:dyDescent="0.3"/>
    <row r="850" s="476" customFormat="1" x14ac:dyDescent="0.3"/>
    <row r="851" s="476" customFormat="1" x14ac:dyDescent="0.3"/>
    <row r="852" s="476" customFormat="1" x14ac:dyDescent="0.3"/>
    <row r="853" s="476" customFormat="1" x14ac:dyDescent="0.3"/>
    <row r="854" s="476" customFormat="1" x14ac:dyDescent="0.3"/>
    <row r="855" s="476" customFormat="1" x14ac:dyDescent="0.3"/>
    <row r="856" s="476" customFormat="1" x14ac:dyDescent="0.3"/>
    <row r="857" s="476" customFormat="1" x14ac:dyDescent="0.3"/>
    <row r="858" s="476" customFormat="1" x14ac:dyDescent="0.3"/>
    <row r="859" s="476" customFormat="1" x14ac:dyDescent="0.3"/>
    <row r="860" s="476" customFormat="1" x14ac:dyDescent="0.3"/>
    <row r="861" s="476" customFormat="1" x14ac:dyDescent="0.3"/>
    <row r="862" s="476" customFormat="1" x14ac:dyDescent="0.3"/>
    <row r="863" s="476" customFormat="1" x14ac:dyDescent="0.3"/>
    <row r="864" s="476" customFormat="1" x14ac:dyDescent="0.3"/>
    <row r="865" s="476" customFormat="1" x14ac:dyDescent="0.3"/>
    <row r="866" s="476" customFormat="1" x14ac:dyDescent="0.3"/>
    <row r="867" s="476" customFormat="1" x14ac:dyDescent="0.3"/>
    <row r="868" s="476" customFormat="1" x14ac:dyDescent="0.3"/>
    <row r="869" s="476" customFormat="1" x14ac:dyDescent="0.3"/>
    <row r="870" s="476" customFormat="1" x14ac:dyDescent="0.3"/>
    <row r="871" s="476" customFormat="1" x14ac:dyDescent="0.3"/>
    <row r="872" s="476" customFormat="1" x14ac:dyDescent="0.3"/>
    <row r="873" s="476" customFormat="1" x14ac:dyDescent="0.3"/>
    <row r="874" s="476" customFormat="1" x14ac:dyDescent="0.3"/>
    <row r="875" s="476" customFormat="1" x14ac:dyDescent="0.3"/>
    <row r="876" s="476" customFormat="1" x14ac:dyDescent="0.3"/>
    <row r="877" s="476" customFormat="1" x14ac:dyDescent="0.3"/>
    <row r="878" s="476" customFormat="1" x14ac:dyDescent="0.3"/>
    <row r="879" s="476" customFormat="1" x14ac:dyDescent="0.3"/>
    <row r="880" s="476" customFormat="1" x14ac:dyDescent="0.3"/>
    <row r="881" s="476" customFormat="1" x14ac:dyDescent="0.3"/>
    <row r="882" s="476" customFormat="1" x14ac:dyDescent="0.3"/>
    <row r="883" s="476" customFormat="1" x14ac:dyDescent="0.3"/>
    <row r="884" s="476" customFormat="1" x14ac:dyDescent="0.3"/>
    <row r="885" s="476" customFormat="1" x14ac:dyDescent="0.3"/>
    <row r="886" s="476" customFormat="1" x14ac:dyDescent="0.3"/>
    <row r="887" s="476" customFormat="1" x14ac:dyDescent="0.3"/>
    <row r="888" s="476" customFormat="1" x14ac:dyDescent="0.3"/>
    <row r="889" s="476" customFormat="1" x14ac:dyDescent="0.3"/>
    <row r="890" s="476" customFormat="1" x14ac:dyDescent="0.3"/>
    <row r="891" s="476" customFormat="1" x14ac:dyDescent="0.3"/>
    <row r="892" s="476" customFormat="1" x14ac:dyDescent="0.3"/>
    <row r="893" s="476" customFormat="1" x14ac:dyDescent="0.3"/>
    <row r="894" s="476" customFormat="1" x14ac:dyDescent="0.3"/>
    <row r="895" s="476" customFormat="1" x14ac:dyDescent="0.3"/>
    <row r="896" s="476" customFormat="1" x14ac:dyDescent="0.3"/>
    <row r="897" s="476" customFormat="1" x14ac:dyDescent="0.3"/>
    <row r="898" s="476" customFormat="1" x14ac:dyDescent="0.3"/>
    <row r="899" s="476" customFormat="1" x14ac:dyDescent="0.3"/>
    <row r="900" s="476" customFormat="1" x14ac:dyDescent="0.3"/>
    <row r="901" s="476" customFormat="1" x14ac:dyDescent="0.3"/>
    <row r="902" s="476" customFormat="1" x14ac:dyDescent="0.3"/>
    <row r="903" s="476" customFormat="1" x14ac:dyDescent="0.3"/>
    <row r="904" s="476" customFormat="1" x14ac:dyDescent="0.3"/>
    <row r="905" s="476" customFormat="1" x14ac:dyDescent="0.3"/>
    <row r="906" s="476" customFormat="1" x14ac:dyDescent="0.3"/>
    <row r="907" s="476" customFormat="1" x14ac:dyDescent="0.3"/>
    <row r="908" s="476" customFormat="1" x14ac:dyDescent="0.3"/>
    <row r="909" s="476" customFormat="1" x14ac:dyDescent="0.3"/>
    <row r="910" s="476" customFormat="1" x14ac:dyDescent="0.3"/>
    <row r="911" s="476" customFormat="1" x14ac:dyDescent="0.3"/>
    <row r="912" s="476" customFormat="1" x14ac:dyDescent="0.3"/>
    <row r="913" s="476" customFormat="1" x14ac:dyDescent="0.3"/>
    <row r="914" s="476" customFormat="1" x14ac:dyDescent="0.3"/>
    <row r="915" s="476" customFormat="1" x14ac:dyDescent="0.3"/>
    <row r="916" s="476" customFormat="1" x14ac:dyDescent="0.3"/>
    <row r="917" s="476" customFormat="1" x14ac:dyDescent="0.3"/>
    <row r="918" s="476" customFormat="1" x14ac:dyDescent="0.3"/>
    <row r="919" s="476" customFormat="1" x14ac:dyDescent="0.3"/>
    <row r="920" s="476" customFormat="1" x14ac:dyDescent="0.3"/>
    <row r="921" s="476" customFormat="1" x14ac:dyDescent="0.3"/>
    <row r="922" s="476" customFormat="1" x14ac:dyDescent="0.3"/>
    <row r="923" s="476" customFormat="1" x14ac:dyDescent="0.3"/>
    <row r="924" s="476" customFormat="1" x14ac:dyDescent="0.3"/>
    <row r="925" s="476" customFormat="1" x14ac:dyDescent="0.3"/>
    <row r="926" s="476" customFormat="1" x14ac:dyDescent="0.3"/>
    <row r="927" s="476" customFormat="1" x14ac:dyDescent="0.3"/>
    <row r="928" s="476" customFormat="1" x14ac:dyDescent="0.3"/>
    <row r="929" s="476" customFormat="1" x14ac:dyDescent="0.3"/>
    <row r="930" s="476" customFormat="1" x14ac:dyDescent="0.3"/>
    <row r="931" s="476" customFormat="1" x14ac:dyDescent="0.3"/>
    <row r="932" s="476" customFormat="1" x14ac:dyDescent="0.3"/>
    <row r="933" s="476" customFormat="1" x14ac:dyDescent="0.3"/>
    <row r="934" s="476" customFormat="1" x14ac:dyDescent="0.3"/>
    <row r="935" s="476" customFormat="1" x14ac:dyDescent="0.3"/>
    <row r="936" s="476" customFormat="1" x14ac:dyDescent="0.3"/>
    <row r="937" s="476" customFormat="1" x14ac:dyDescent="0.3"/>
    <row r="938" s="476" customFormat="1" x14ac:dyDescent="0.3"/>
    <row r="939" s="476" customFormat="1" x14ac:dyDescent="0.3"/>
    <row r="940" s="476" customFormat="1" x14ac:dyDescent="0.3"/>
    <row r="941" s="476" customFormat="1" x14ac:dyDescent="0.3"/>
    <row r="942" s="476" customFormat="1" x14ac:dyDescent="0.3"/>
    <row r="943" s="476" customFormat="1" x14ac:dyDescent="0.3"/>
    <row r="944" s="476" customFormat="1" x14ac:dyDescent="0.3"/>
    <row r="945" s="476" customFormat="1" x14ac:dyDescent="0.3"/>
    <row r="946" s="476" customFormat="1" x14ac:dyDescent="0.3"/>
    <row r="947" s="476" customFormat="1" x14ac:dyDescent="0.3"/>
    <row r="948" s="476" customFormat="1" x14ac:dyDescent="0.3"/>
    <row r="949" s="476" customFormat="1" x14ac:dyDescent="0.3"/>
    <row r="950" s="476" customFormat="1" x14ac:dyDescent="0.3"/>
    <row r="951" s="476" customFormat="1" x14ac:dyDescent="0.3"/>
    <row r="952" s="476" customFormat="1" x14ac:dyDescent="0.3"/>
    <row r="953" s="476" customFormat="1" x14ac:dyDescent="0.3"/>
    <row r="954" s="476" customFormat="1" x14ac:dyDescent="0.3"/>
    <row r="955" s="476" customFormat="1" x14ac:dyDescent="0.3"/>
    <row r="956" s="476" customFormat="1" x14ac:dyDescent="0.3"/>
    <row r="957" s="476" customFormat="1" x14ac:dyDescent="0.3"/>
    <row r="958" s="476" customFormat="1" x14ac:dyDescent="0.3"/>
    <row r="959" s="476" customFormat="1" x14ac:dyDescent="0.3"/>
    <row r="960" s="476" customFormat="1" x14ac:dyDescent="0.3"/>
    <row r="961" s="476" customFormat="1" x14ac:dyDescent="0.3"/>
    <row r="962" s="476" customFormat="1" x14ac:dyDescent="0.3"/>
    <row r="963" s="476" customFormat="1" x14ac:dyDescent="0.3"/>
    <row r="964" s="476" customFormat="1" x14ac:dyDescent="0.3"/>
    <row r="965" s="476" customFormat="1" x14ac:dyDescent="0.3"/>
    <row r="966" s="476" customFormat="1" x14ac:dyDescent="0.3"/>
    <row r="967" s="476" customFormat="1" x14ac:dyDescent="0.3"/>
    <row r="968" s="476" customFormat="1" x14ac:dyDescent="0.3"/>
    <row r="969" s="476" customFormat="1" x14ac:dyDescent="0.3"/>
    <row r="970" s="476" customFormat="1" x14ac:dyDescent="0.3"/>
    <row r="971" s="476" customFormat="1" x14ac:dyDescent="0.3"/>
    <row r="972" s="476" customFormat="1" x14ac:dyDescent="0.3"/>
    <row r="973" s="476" customFormat="1" x14ac:dyDescent="0.3"/>
    <row r="974" s="476" customFormat="1" x14ac:dyDescent="0.3"/>
    <row r="975" s="476" customFormat="1" x14ac:dyDescent="0.3"/>
    <row r="976" s="476" customFormat="1" x14ac:dyDescent="0.3"/>
    <row r="977" s="476" customFormat="1" x14ac:dyDescent="0.3"/>
    <row r="978" s="476" customFormat="1" x14ac:dyDescent="0.3"/>
    <row r="979" s="476" customFormat="1" x14ac:dyDescent="0.3"/>
    <row r="980" s="476" customFormat="1" x14ac:dyDescent="0.3"/>
    <row r="981" s="476" customFormat="1" x14ac:dyDescent="0.3"/>
    <row r="982" s="476" customFormat="1" x14ac:dyDescent="0.3"/>
    <row r="983" s="476" customFormat="1" x14ac:dyDescent="0.3"/>
    <row r="984" s="476" customFormat="1" x14ac:dyDescent="0.3"/>
    <row r="985" s="476" customFormat="1" x14ac:dyDescent="0.3"/>
    <row r="986" s="476" customFormat="1" x14ac:dyDescent="0.3"/>
    <row r="987" s="476" customFormat="1" x14ac:dyDescent="0.3"/>
    <row r="988" s="476" customFormat="1" x14ac:dyDescent="0.3"/>
    <row r="989" s="476" customFormat="1" x14ac:dyDescent="0.3"/>
    <row r="990" s="476" customFormat="1" x14ac:dyDescent="0.3"/>
    <row r="991" s="476" customFormat="1" x14ac:dyDescent="0.3"/>
    <row r="992" s="476" customFormat="1" x14ac:dyDescent="0.3"/>
    <row r="993" s="476" customFormat="1" x14ac:dyDescent="0.3"/>
    <row r="994" s="476" customFormat="1" x14ac:dyDescent="0.3"/>
    <row r="995" s="476" customFormat="1" x14ac:dyDescent="0.3"/>
    <row r="996" s="476" customFormat="1" x14ac:dyDescent="0.3"/>
    <row r="997" s="476" customFormat="1" x14ac:dyDescent="0.3"/>
    <row r="998" s="476" customFormat="1" x14ac:dyDescent="0.3"/>
    <row r="999" s="476" customFormat="1" x14ac:dyDescent="0.3"/>
    <row r="1000" s="476" customFormat="1" x14ac:dyDescent="0.3"/>
    <row r="1001" s="476" customFormat="1" x14ac:dyDescent="0.3"/>
    <row r="1002" s="476" customFormat="1" x14ac:dyDescent="0.3"/>
    <row r="1003" s="476" customFormat="1" x14ac:dyDescent="0.3"/>
    <row r="1004" s="476" customFormat="1" x14ac:dyDescent="0.3"/>
    <row r="1005" s="476" customFormat="1" x14ac:dyDescent="0.3"/>
    <row r="1006" s="476" customFormat="1" x14ac:dyDescent="0.3"/>
    <row r="1007" s="476" customFormat="1" x14ac:dyDescent="0.3"/>
    <row r="1008" s="476" customFormat="1" x14ac:dyDescent="0.3"/>
    <row r="1009" s="476" customFormat="1" x14ac:dyDescent="0.3"/>
    <row r="1010" s="476" customFormat="1" x14ac:dyDescent="0.3"/>
    <row r="1011" s="476" customFormat="1" x14ac:dyDescent="0.3"/>
    <row r="1012" s="476" customFormat="1" x14ac:dyDescent="0.3"/>
    <row r="1013" s="476" customFormat="1" x14ac:dyDescent="0.3"/>
    <row r="1014" s="476" customFormat="1" x14ac:dyDescent="0.3"/>
    <row r="1015" s="476" customFormat="1" x14ac:dyDescent="0.3"/>
    <row r="1016" s="476" customFormat="1" x14ac:dyDescent="0.3"/>
    <row r="1017" s="476" customFormat="1" x14ac:dyDescent="0.3"/>
    <row r="1018" s="476" customFormat="1" x14ac:dyDescent="0.3"/>
    <row r="1019" s="476" customFormat="1" x14ac:dyDescent="0.3"/>
    <row r="1020" s="476" customFormat="1" x14ac:dyDescent="0.3"/>
    <row r="1021" s="476" customFormat="1" x14ac:dyDescent="0.3"/>
    <row r="1022" s="476" customFormat="1" x14ac:dyDescent="0.3"/>
    <row r="1023" s="476" customFormat="1" x14ac:dyDescent="0.3"/>
    <row r="1024" s="476" customFormat="1" x14ac:dyDescent="0.3"/>
    <row r="1025" s="476" customFormat="1" x14ac:dyDescent="0.3"/>
    <row r="1026" s="476" customFormat="1" x14ac:dyDescent="0.3"/>
    <row r="1027" s="476" customFormat="1" x14ac:dyDescent="0.3"/>
    <row r="1028" s="476" customFormat="1" x14ac:dyDescent="0.3"/>
    <row r="1029" s="476" customFormat="1" x14ac:dyDescent="0.3"/>
    <row r="1030" s="476" customFormat="1" x14ac:dyDescent="0.3"/>
    <row r="1031" s="476" customFormat="1" x14ac:dyDescent="0.3"/>
    <row r="1032" s="476" customFormat="1" x14ac:dyDescent="0.3"/>
    <row r="1033" s="476" customFormat="1" x14ac:dyDescent="0.3"/>
    <row r="1034" s="476" customFormat="1" x14ac:dyDescent="0.3"/>
    <row r="1035" s="476" customFormat="1" x14ac:dyDescent="0.3"/>
    <row r="1036" s="476" customFormat="1" x14ac:dyDescent="0.3"/>
    <row r="1037" s="476" customFormat="1" x14ac:dyDescent="0.3"/>
    <row r="1038" s="476" customFormat="1" x14ac:dyDescent="0.3"/>
    <row r="1039" s="476" customFormat="1" x14ac:dyDescent="0.3"/>
    <row r="1040" s="476" customFormat="1" x14ac:dyDescent="0.3"/>
    <row r="1041" s="476" customFormat="1" x14ac:dyDescent="0.3"/>
    <row r="1042" s="476" customFormat="1" x14ac:dyDescent="0.3"/>
    <row r="1043" s="476" customFormat="1" x14ac:dyDescent="0.3"/>
    <row r="1044" s="476" customFormat="1" x14ac:dyDescent="0.3"/>
    <row r="1045" s="476" customFormat="1" x14ac:dyDescent="0.3"/>
    <row r="1046" s="476" customFormat="1" x14ac:dyDescent="0.3"/>
    <row r="1047" s="476" customFormat="1" x14ac:dyDescent="0.3"/>
    <row r="1048" s="476" customFormat="1" x14ac:dyDescent="0.3"/>
    <row r="1049" s="476" customFormat="1" x14ac:dyDescent="0.3"/>
    <row r="1050" s="476" customFormat="1" x14ac:dyDescent="0.3"/>
    <row r="1051" s="476" customFormat="1" x14ac:dyDescent="0.3"/>
    <row r="1052" s="476" customFormat="1" x14ac:dyDescent="0.3"/>
    <row r="1053" s="476" customFormat="1" x14ac:dyDescent="0.3"/>
    <row r="1054" s="476" customFormat="1" x14ac:dyDescent="0.3"/>
    <row r="1055" s="476" customFormat="1" x14ac:dyDescent="0.3"/>
    <row r="1056" s="476" customFormat="1" x14ac:dyDescent="0.3"/>
    <row r="1057" s="476" customFormat="1" x14ac:dyDescent="0.3"/>
    <row r="1058" s="476" customFormat="1" x14ac:dyDescent="0.3"/>
    <row r="1059" s="476" customFormat="1" x14ac:dyDescent="0.3"/>
    <row r="1060" s="476" customFormat="1" x14ac:dyDescent="0.3"/>
    <row r="1061" s="476" customFormat="1" x14ac:dyDescent="0.3"/>
    <row r="1062" s="476" customFormat="1" x14ac:dyDescent="0.3"/>
    <row r="1063" s="476" customFormat="1" x14ac:dyDescent="0.3"/>
    <row r="1064" s="476" customFormat="1" x14ac:dyDescent="0.3"/>
    <row r="1065" s="476" customFormat="1" x14ac:dyDescent="0.3"/>
    <row r="1066" s="476" customFormat="1" x14ac:dyDescent="0.3"/>
    <row r="1067" s="476" customFormat="1" x14ac:dyDescent="0.3"/>
    <row r="1068" s="476" customFormat="1" x14ac:dyDescent="0.3"/>
    <row r="1069" s="476" customFormat="1" x14ac:dyDescent="0.3"/>
    <row r="1070" s="476" customFormat="1" x14ac:dyDescent="0.3"/>
    <row r="1071" s="476" customFormat="1" x14ac:dyDescent="0.3"/>
    <row r="1072" s="476" customFormat="1" x14ac:dyDescent="0.3"/>
    <row r="1073" s="476" customFormat="1" x14ac:dyDescent="0.3"/>
    <row r="1074" s="476" customFormat="1" x14ac:dyDescent="0.3"/>
    <row r="1075" s="476" customFormat="1" x14ac:dyDescent="0.3"/>
    <row r="1076" s="476" customFormat="1" x14ac:dyDescent="0.3"/>
    <row r="1077" s="476" customFormat="1" x14ac:dyDescent="0.3"/>
    <row r="1078" s="476" customFormat="1" x14ac:dyDescent="0.3"/>
    <row r="1079" s="476" customFormat="1" x14ac:dyDescent="0.3"/>
    <row r="1080" s="476" customFormat="1" x14ac:dyDescent="0.3"/>
    <row r="1081" s="476" customFormat="1" x14ac:dyDescent="0.3"/>
    <row r="1082" s="476" customFormat="1" x14ac:dyDescent="0.3"/>
    <row r="1083" s="476" customFormat="1" x14ac:dyDescent="0.3"/>
    <row r="1084" s="476" customFormat="1" x14ac:dyDescent="0.3"/>
    <row r="1085" s="476" customFormat="1" x14ac:dyDescent="0.3"/>
    <row r="1086" s="476" customFormat="1" x14ac:dyDescent="0.3"/>
    <row r="1087" s="476" customFormat="1" x14ac:dyDescent="0.3"/>
    <row r="1088" s="476" customFormat="1" x14ac:dyDescent="0.3"/>
    <row r="1089" s="476" customFormat="1" x14ac:dyDescent="0.3"/>
    <row r="1090" s="476" customFormat="1" x14ac:dyDescent="0.3"/>
    <row r="1091" s="476" customFormat="1" x14ac:dyDescent="0.3"/>
    <row r="1092" s="476" customFormat="1" x14ac:dyDescent="0.3"/>
    <row r="1093" s="476" customFormat="1" x14ac:dyDescent="0.3"/>
    <row r="1094" s="476" customFormat="1" x14ac:dyDescent="0.3"/>
    <row r="1095" s="476" customFormat="1" x14ac:dyDescent="0.3"/>
    <row r="1096" s="476" customFormat="1" x14ac:dyDescent="0.3"/>
    <row r="1097" s="476" customFormat="1" x14ac:dyDescent="0.3"/>
    <row r="1098" s="476" customFormat="1" x14ac:dyDescent="0.3"/>
    <row r="1099" s="476" customFormat="1" x14ac:dyDescent="0.3"/>
    <row r="1100" s="476" customFormat="1" x14ac:dyDescent="0.3"/>
    <row r="1101" s="476" customFormat="1" x14ac:dyDescent="0.3"/>
    <row r="1102" s="476" customFormat="1" x14ac:dyDescent="0.3"/>
    <row r="1103" s="476" customFormat="1" x14ac:dyDescent="0.3"/>
    <row r="1104" s="476" customFormat="1" x14ac:dyDescent="0.3"/>
    <row r="1105" s="476" customFormat="1" x14ac:dyDescent="0.3"/>
    <row r="1106" s="476" customFormat="1" x14ac:dyDescent="0.3"/>
    <row r="1107" s="476" customFormat="1" x14ac:dyDescent="0.3"/>
    <row r="1108" s="476" customFormat="1" x14ac:dyDescent="0.3"/>
    <row r="1109" s="476" customFormat="1" x14ac:dyDescent="0.3"/>
    <row r="1110" s="476" customFormat="1" x14ac:dyDescent="0.3"/>
    <row r="1111" s="476" customFormat="1" x14ac:dyDescent="0.3"/>
    <row r="1112" s="476" customFormat="1" x14ac:dyDescent="0.3"/>
    <row r="1113" s="476" customFormat="1" x14ac:dyDescent="0.3"/>
    <row r="1114" s="476" customFormat="1" x14ac:dyDescent="0.3"/>
    <row r="1115" s="476" customFormat="1" x14ac:dyDescent="0.3"/>
    <row r="1116" s="476" customFormat="1" x14ac:dyDescent="0.3"/>
    <row r="1117" s="476" customFormat="1" x14ac:dyDescent="0.3"/>
    <row r="1118" s="476" customFormat="1" x14ac:dyDescent="0.3"/>
    <row r="1119" s="476" customFormat="1" x14ac:dyDescent="0.3"/>
    <row r="1120" s="476" customFormat="1" x14ac:dyDescent="0.3"/>
    <row r="1121" s="476" customFormat="1" x14ac:dyDescent="0.3"/>
    <row r="1122" s="476" customFormat="1" x14ac:dyDescent="0.3"/>
    <row r="1123" s="476" customFormat="1" x14ac:dyDescent="0.3"/>
    <row r="1124" s="476" customFormat="1" x14ac:dyDescent="0.3"/>
    <row r="1125" s="476" customFormat="1" x14ac:dyDescent="0.3"/>
    <row r="1126" s="476" customFormat="1" x14ac:dyDescent="0.3"/>
    <row r="1127" s="476" customFormat="1" x14ac:dyDescent="0.3"/>
    <row r="1128" s="476" customFormat="1" x14ac:dyDescent="0.3"/>
    <row r="1129" s="476" customFormat="1" x14ac:dyDescent="0.3"/>
    <row r="1130" s="476" customFormat="1" x14ac:dyDescent="0.3"/>
    <row r="1131" s="476" customFormat="1" x14ac:dyDescent="0.3"/>
    <row r="1132" s="476" customFormat="1" x14ac:dyDescent="0.3"/>
    <row r="1133" s="476" customFormat="1" x14ac:dyDescent="0.3"/>
    <row r="1134" s="476" customFormat="1" x14ac:dyDescent="0.3"/>
    <row r="1135" s="476" customFormat="1" x14ac:dyDescent="0.3"/>
    <row r="1136" s="476" customFormat="1" x14ac:dyDescent="0.3"/>
    <row r="1137" s="476" customFormat="1" x14ac:dyDescent="0.3"/>
    <row r="1138" s="476" customFormat="1" x14ac:dyDescent="0.3"/>
    <row r="1139" s="476" customFormat="1" x14ac:dyDescent="0.3"/>
    <row r="1140" s="476" customFormat="1" x14ac:dyDescent="0.3"/>
    <row r="1141" s="476" customFormat="1" x14ac:dyDescent="0.3"/>
    <row r="1142" s="476" customFormat="1" x14ac:dyDescent="0.3"/>
    <row r="1143" s="476" customFormat="1" x14ac:dyDescent="0.3"/>
    <row r="1144" s="476" customFormat="1" x14ac:dyDescent="0.3"/>
    <row r="1145" s="476" customFormat="1" x14ac:dyDescent="0.3"/>
    <row r="1146" s="476" customFormat="1" x14ac:dyDescent="0.3"/>
    <row r="1147" s="476" customFormat="1" x14ac:dyDescent="0.3"/>
    <row r="1148" s="476" customFormat="1" x14ac:dyDescent="0.3"/>
    <row r="1149" s="476" customFormat="1" x14ac:dyDescent="0.3"/>
    <row r="1150" s="476" customFormat="1" x14ac:dyDescent="0.3"/>
    <row r="1151" s="476" customFormat="1" x14ac:dyDescent="0.3"/>
    <row r="1152" s="476" customFormat="1" x14ac:dyDescent="0.3"/>
    <row r="1153" s="476" customFormat="1" x14ac:dyDescent="0.3"/>
    <row r="1154" s="476" customFormat="1" x14ac:dyDescent="0.3"/>
    <row r="1155" s="476" customFormat="1" x14ac:dyDescent="0.3"/>
    <row r="1156" s="476" customFormat="1" x14ac:dyDescent="0.3"/>
    <row r="1157" s="476" customFormat="1" x14ac:dyDescent="0.3"/>
    <row r="1158" s="476" customFormat="1" x14ac:dyDescent="0.3"/>
    <row r="1159" s="476" customFormat="1" x14ac:dyDescent="0.3"/>
    <row r="1160" s="476" customFormat="1" x14ac:dyDescent="0.3"/>
    <row r="1161" s="476" customFormat="1" x14ac:dyDescent="0.3"/>
    <row r="1162" s="476" customFormat="1" x14ac:dyDescent="0.3"/>
    <row r="1163" s="476" customFormat="1" x14ac:dyDescent="0.3"/>
    <row r="1164" s="476" customFormat="1" x14ac:dyDescent="0.3"/>
    <row r="1165" s="476" customFormat="1" x14ac:dyDescent="0.3"/>
    <row r="1166" s="476" customFormat="1" x14ac:dyDescent="0.3"/>
    <row r="1167" s="476" customFormat="1" x14ac:dyDescent="0.3"/>
    <row r="1168" s="476" customFormat="1" x14ac:dyDescent="0.3"/>
    <row r="1169" s="476" customFormat="1" x14ac:dyDescent="0.3"/>
    <row r="1170" s="476" customFormat="1" x14ac:dyDescent="0.3"/>
    <row r="1171" s="476" customFormat="1" x14ac:dyDescent="0.3"/>
    <row r="1172" s="476" customFormat="1" x14ac:dyDescent="0.3"/>
    <row r="1173" s="476" customFormat="1" x14ac:dyDescent="0.3"/>
    <row r="1174" s="476" customFormat="1" x14ac:dyDescent="0.3"/>
    <row r="1175" s="476" customFormat="1" x14ac:dyDescent="0.3"/>
    <row r="1176" s="476" customFormat="1" x14ac:dyDescent="0.3"/>
    <row r="1177" s="476" customFormat="1" x14ac:dyDescent="0.3"/>
    <row r="1178" s="476" customFormat="1" x14ac:dyDescent="0.3"/>
    <row r="1179" s="476" customFormat="1" x14ac:dyDescent="0.3"/>
    <row r="1180" s="476" customFormat="1" x14ac:dyDescent="0.3"/>
    <row r="1181" s="476" customFormat="1" x14ac:dyDescent="0.3"/>
    <row r="1182" s="476" customFormat="1" x14ac:dyDescent="0.3"/>
    <row r="1183" s="476" customFormat="1" x14ac:dyDescent="0.3"/>
    <row r="1184" s="476" customFormat="1" x14ac:dyDescent="0.3"/>
    <row r="1185" s="476" customFormat="1" x14ac:dyDescent="0.3"/>
    <row r="1186" s="476" customFormat="1" x14ac:dyDescent="0.3"/>
    <row r="1187" s="476" customFormat="1" x14ac:dyDescent="0.3"/>
    <row r="1188" s="476" customFormat="1" x14ac:dyDescent="0.3"/>
    <row r="1189" s="476" customFormat="1" x14ac:dyDescent="0.3"/>
    <row r="1190" s="476" customFormat="1" x14ac:dyDescent="0.3"/>
    <row r="1191" s="476" customFormat="1" x14ac:dyDescent="0.3"/>
    <row r="1192" s="476" customFormat="1" x14ac:dyDescent="0.3"/>
    <row r="1193" s="476" customFormat="1" x14ac:dyDescent="0.3"/>
    <row r="1194" s="476" customFormat="1" x14ac:dyDescent="0.3"/>
    <row r="1195" s="476" customFormat="1" x14ac:dyDescent="0.3"/>
    <row r="1196" s="476" customFormat="1" x14ac:dyDescent="0.3"/>
    <row r="1197" s="476" customFormat="1" x14ac:dyDescent="0.3"/>
    <row r="1198" s="476" customFormat="1" x14ac:dyDescent="0.3"/>
    <row r="1199" s="476" customFormat="1" x14ac:dyDescent="0.3"/>
    <row r="1200" s="476" customFormat="1" x14ac:dyDescent="0.3"/>
    <row r="1201" s="476" customFormat="1" x14ac:dyDescent="0.3"/>
    <row r="1202" s="476" customFormat="1" x14ac:dyDescent="0.3"/>
    <row r="1203" s="476" customFormat="1" x14ac:dyDescent="0.3"/>
    <row r="1204" s="476" customFormat="1" x14ac:dyDescent="0.3"/>
    <row r="1205" s="476" customFormat="1" x14ac:dyDescent="0.3"/>
    <row r="1206" s="476" customFormat="1" x14ac:dyDescent="0.3"/>
    <row r="1207" s="476" customFormat="1" x14ac:dyDescent="0.3"/>
    <row r="1208" s="476" customFormat="1" x14ac:dyDescent="0.3"/>
    <row r="1209" s="476" customFormat="1" x14ac:dyDescent="0.3"/>
    <row r="1210" s="476" customFormat="1" x14ac:dyDescent="0.3"/>
    <row r="1211" s="476" customFormat="1" x14ac:dyDescent="0.3"/>
    <row r="1212" s="476" customFormat="1" x14ac:dyDescent="0.3"/>
    <row r="1213" s="476" customFormat="1" x14ac:dyDescent="0.3"/>
    <row r="1214" s="476" customFormat="1" x14ac:dyDescent="0.3"/>
    <row r="1215" s="476" customFormat="1" x14ac:dyDescent="0.3"/>
    <row r="1216" s="476" customFormat="1" x14ac:dyDescent="0.3"/>
    <row r="1217" s="476" customFormat="1" x14ac:dyDescent="0.3"/>
    <row r="1218" s="476" customFormat="1" x14ac:dyDescent="0.3"/>
    <row r="1219" s="476" customFormat="1" x14ac:dyDescent="0.3"/>
    <row r="1220" s="476" customFormat="1" x14ac:dyDescent="0.3"/>
    <row r="1221" s="476" customFormat="1" x14ac:dyDescent="0.3"/>
    <row r="1222" s="476" customFormat="1" x14ac:dyDescent="0.3"/>
    <row r="1223" s="476" customFormat="1" x14ac:dyDescent="0.3"/>
    <row r="1224" s="476" customFormat="1" x14ac:dyDescent="0.3"/>
    <row r="1225" s="476" customFormat="1" x14ac:dyDescent="0.3"/>
    <row r="1226" s="476" customFormat="1" x14ac:dyDescent="0.3"/>
    <row r="1227" s="476" customFormat="1" x14ac:dyDescent="0.3"/>
    <row r="1228" s="476" customFormat="1" x14ac:dyDescent="0.3"/>
    <row r="1229" s="476" customFormat="1" x14ac:dyDescent="0.3"/>
    <row r="1230" s="476" customFormat="1" x14ac:dyDescent="0.3"/>
    <row r="1231" s="476" customFormat="1" x14ac:dyDescent="0.3"/>
    <row r="1232" s="476" customFormat="1" x14ac:dyDescent="0.3"/>
    <row r="1233" s="476" customFormat="1" x14ac:dyDescent="0.3"/>
    <row r="1234" s="476" customFormat="1" x14ac:dyDescent="0.3"/>
    <row r="1235" s="476" customFormat="1" x14ac:dyDescent="0.3"/>
    <row r="1236" s="476" customFormat="1" x14ac:dyDescent="0.3"/>
    <row r="1237" s="476" customFormat="1" x14ac:dyDescent="0.3"/>
    <row r="1238" s="476" customFormat="1" x14ac:dyDescent="0.3"/>
    <row r="1239" s="476" customFormat="1" x14ac:dyDescent="0.3"/>
    <row r="1240" s="476" customFormat="1" x14ac:dyDescent="0.3"/>
    <row r="1241" s="476" customFormat="1" x14ac:dyDescent="0.3"/>
    <row r="1242" s="476" customFormat="1" x14ac:dyDescent="0.3"/>
    <row r="1243" s="476" customFormat="1" x14ac:dyDescent="0.3"/>
    <row r="1244" s="476" customFormat="1" x14ac:dyDescent="0.3"/>
    <row r="1245" s="476" customFormat="1" x14ac:dyDescent="0.3"/>
    <row r="1246" s="476" customFormat="1" x14ac:dyDescent="0.3"/>
    <row r="1247" s="476" customFormat="1" x14ac:dyDescent="0.3"/>
    <row r="1248" s="476" customFormat="1" x14ac:dyDescent="0.3"/>
    <row r="1249" s="476" customFormat="1" x14ac:dyDescent="0.3"/>
    <row r="1250" s="476" customFormat="1" x14ac:dyDescent="0.3"/>
    <row r="1251" s="476" customFormat="1" x14ac:dyDescent="0.3"/>
    <row r="1252" s="476" customFormat="1" x14ac:dyDescent="0.3"/>
    <row r="1253" s="476" customFormat="1" x14ac:dyDescent="0.3"/>
    <row r="1254" s="476" customFormat="1" x14ac:dyDescent="0.3"/>
    <row r="1255" s="476" customFormat="1" x14ac:dyDescent="0.3"/>
    <row r="1256" s="476" customFormat="1" x14ac:dyDescent="0.3"/>
    <row r="1257" s="476" customFormat="1" x14ac:dyDescent="0.3"/>
    <row r="1258" s="476" customFormat="1" x14ac:dyDescent="0.3"/>
    <row r="1259" s="476" customFormat="1" x14ac:dyDescent="0.3"/>
    <row r="1260" s="476" customFormat="1" x14ac:dyDescent="0.3"/>
    <row r="1261" s="476" customFormat="1" x14ac:dyDescent="0.3"/>
    <row r="1262" s="476" customFormat="1" x14ac:dyDescent="0.3"/>
    <row r="1263" s="476" customFormat="1" x14ac:dyDescent="0.3"/>
    <row r="1264" s="476" customFormat="1" x14ac:dyDescent="0.3"/>
    <row r="1265" s="476" customFormat="1" x14ac:dyDescent="0.3"/>
    <row r="1266" s="476" customFormat="1" x14ac:dyDescent="0.3"/>
    <row r="1267" s="476" customFormat="1" x14ac:dyDescent="0.3"/>
    <row r="1268" s="476" customFormat="1" x14ac:dyDescent="0.3"/>
    <row r="1269" s="476" customFormat="1" x14ac:dyDescent="0.3"/>
    <row r="1270" s="476" customFormat="1" x14ac:dyDescent="0.3"/>
    <row r="1271" s="476" customFormat="1" x14ac:dyDescent="0.3"/>
    <row r="1272" s="476" customFormat="1" x14ac:dyDescent="0.3"/>
    <row r="1273" s="476" customFormat="1" x14ac:dyDescent="0.3"/>
    <row r="1274" s="476" customFormat="1" x14ac:dyDescent="0.3"/>
    <row r="1275" s="476" customFormat="1" x14ac:dyDescent="0.3"/>
    <row r="1276" s="476" customFormat="1" x14ac:dyDescent="0.3"/>
    <row r="1277" s="476" customFormat="1" x14ac:dyDescent="0.3"/>
    <row r="1278" s="476" customFormat="1" x14ac:dyDescent="0.3"/>
    <row r="1279" s="476" customFormat="1" x14ac:dyDescent="0.3"/>
    <row r="1280" s="476" customFormat="1" x14ac:dyDescent="0.3"/>
    <row r="1281" s="476" customFormat="1" x14ac:dyDescent="0.3"/>
    <row r="1282" s="476" customFormat="1" x14ac:dyDescent="0.3"/>
    <row r="1283" s="476" customFormat="1" x14ac:dyDescent="0.3"/>
    <row r="1284" s="476" customFormat="1" x14ac:dyDescent="0.3"/>
    <row r="1285" s="476" customFormat="1" x14ac:dyDescent="0.3"/>
    <row r="1286" s="476" customFormat="1" x14ac:dyDescent="0.3"/>
    <row r="1287" s="476" customFormat="1" x14ac:dyDescent="0.3"/>
    <row r="1288" s="476" customFormat="1" x14ac:dyDescent="0.3"/>
    <row r="1289" s="476" customFormat="1" x14ac:dyDescent="0.3"/>
    <row r="1290" s="476" customFormat="1" x14ac:dyDescent="0.3"/>
    <row r="1291" s="476" customFormat="1" x14ac:dyDescent="0.3"/>
    <row r="1292" s="476" customFormat="1" x14ac:dyDescent="0.3"/>
    <row r="1293" s="476" customFormat="1" x14ac:dyDescent="0.3"/>
    <row r="1294" s="476" customFormat="1" x14ac:dyDescent="0.3"/>
    <row r="1295" s="476" customFormat="1" x14ac:dyDescent="0.3"/>
    <row r="1296" s="476" customFormat="1" x14ac:dyDescent="0.3"/>
    <row r="1297" s="476" customFormat="1" x14ac:dyDescent="0.3"/>
    <row r="1298" s="476" customFormat="1" x14ac:dyDescent="0.3"/>
    <row r="1299" s="476" customFormat="1" x14ac:dyDescent="0.3"/>
    <row r="1300" s="476" customFormat="1" x14ac:dyDescent="0.3"/>
    <row r="1301" s="476" customFormat="1" x14ac:dyDescent="0.3"/>
    <row r="1302" s="476" customFormat="1" x14ac:dyDescent="0.3"/>
    <row r="1303" s="476" customFormat="1" x14ac:dyDescent="0.3"/>
    <row r="1304" s="476" customFormat="1" x14ac:dyDescent="0.3"/>
    <row r="1305" s="476" customFormat="1" x14ac:dyDescent="0.3"/>
    <row r="1306" s="476" customFormat="1" x14ac:dyDescent="0.3"/>
    <row r="1307" s="476" customFormat="1" x14ac:dyDescent="0.3"/>
    <row r="1308" s="476" customFormat="1" x14ac:dyDescent="0.3"/>
    <row r="1309" s="476" customFormat="1" x14ac:dyDescent="0.3"/>
    <row r="1310" s="476" customFormat="1" x14ac:dyDescent="0.3"/>
    <row r="1311" s="476" customFormat="1" x14ac:dyDescent="0.3"/>
    <row r="1312" s="476" customFormat="1" x14ac:dyDescent="0.3"/>
    <row r="1313" s="476" customFormat="1" x14ac:dyDescent="0.3"/>
    <row r="1314" s="476" customFormat="1" x14ac:dyDescent="0.3"/>
    <row r="1315" s="476" customFormat="1" x14ac:dyDescent="0.3"/>
    <row r="1316" s="476" customFormat="1" x14ac:dyDescent="0.3"/>
    <row r="1317" s="476" customFormat="1" x14ac:dyDescent="0.3"/>
    <row r="1318" s="476" customFormat="1" x14ac:dyDescent="0.3"/>
    <row r="1319" s="476" customFormat="1" x14ac:dyDescent="0.3"/>
    <row r="1320" s="476" customFormat="1" x14ac:dyDescent="0.3"/>
    <row r="1321" s="476" customFormat="1" x14ac:dyDescent="0.3"/>
    <row r="1322" s="476" customFormat="1" x14ac:dyDescent="0.3"/>
    <row r="1323" s="476" customFormat="1" x14ac:dyDescent="0.3"/>
    <row r="1324" s="476" customFormat="1" x14ac:dyDescent="0.3"/>
    <row r="1325" s="476" customFormat="1" x14ac:dyDescent="0.3"/>
    <row r="1326" s="476" customFormat="1" x14ac:dyDescent="0.3"/>
    <row r="1327" s="476" customFormat="1" x14ac:dyDescent="0.3"/>
    <row r="1328" s="476" customFormat="1" x14ac:dyDescent="0.3"/>
    <row r="1329" s="476" customFormat="1" x14ac:dyDescent="0.3"/>
    <row r="1330" s="476" customFormat="1" x14ac:dyDescent="0.3"/>
    <row r="1331" s="476" customFormat="1" x14ac:dyDescent="0.3"/>
    <row r="1332" s="476" customFormat="1" x14ac:dyDescent="0.3"/>
    <row r="1333" s="476" customFormat="1" x14ac:dyDescent="0.3"/>
    <row r="1334" s="476" customFormat="1" x14ac:dyDescent="0.3"/>
    <row r="1335" s="476" customFormat="1" x14ac:dyDescent="0.3"/>
    <row r="1336" s="476" customFormat="1" x14ac:dyDescent="0.3"/>
    <row r="1337" s="476" customFormat="1" x14ac:dyDescent="0.3"/>
    <row r="1338" s="476" customFormat="1" x14ac:dyDescent="0.3"/>
    <row r="1339" s="476" customFormat="1" x14ac:dyDescent="0.3"/>
    <row r="1340" s="476" customFormat="1" x14ac:dyDescent="0.3"/>
    <row r="1341" s="476" customFormat="1" x14ac:dyDescent="0.3"/>
    <row r="1342" s="476" customFormat="1" x14ac:dyDescent="0.3"/>
    <row r="1343" s="476" customFormat="1" x14ac:dyDescent="0.3"/>
    <row r="1344" s="476" customFormat="1" x14ac:dyDescent="0.3"/>
    <row r="1345" s="476" customFormat="1" x14ac:dyDescent="0.3"/>
    <row r="1346" s="476" customFormat="1" x14ac:dyDescent="0.3"/>
    <row r="1347" s="476" customFormat="1" x14ac:dyDescent="0.3"/>
    <row r="1348" s="476" customFormat="1" x14ac:dyDescent="0.3"/>
    <row r="1349" s="476" customFormat="1" x14ac:dyDescent="0.3"/>
    <row r="1350" s="476" customFormat="1" x14ac:dyDescent="0.3"/>
    <row r="1351" s="476" customFormat="1" x14ac:dyDescent="0.3"/>
    <row r="1352" s="476" customFormat="1" x14ac:dyDescent="0.3"/>
    <row r="1353" s="476" customFormat="1" x14ac:dyDescent="0.3"/>
    <row r="1354" s="476" customFormat="1" x14ac:dyDescent="0.3"/>
    <row r="1355" s="476" customFormat="1" x14ac:dyDescent="0.3"/>
    <row r="1356" s="476" customFormat="1" x14ac:dyDescent="0.3"/>
    <row r="1357" s="476" customFormat="1" x14ac:dyDescent="0.3"/>
    <row r="1358" s="476" customFormat="1" x14ac:dyDescent="0.3"/>
    <row r="1359" s="476" customFormat="1" x14ac:dyDescent="0.3"/>
    <row r="1360" s="476" customFormat="1" x14ac:dyDescent="0.3"/>
    <row r="1361" s="476" customFormat="1" x14ac:dyDescent="0.3"/>
    <row r="1362" s="476" customFormat="1" x14ac:dyDescent="0.3"/>
    <row r="1363" s="476" customFormat="1" x14ac:dyDescent="0.3"/>
    <row r="1364" s="476" customFormat="1" x14ac:dyDescent="0.3"/>
    <row r="1365" s="476" customFormat="1" x14ac:dyDescent="0.3"/>
    <row r="1366" s="476" customFormat="1" x14ac:dyDescent="0.3"/>
    <row r="1367" s="476" customFormat="1" x14ac:dyDescent="0.3"/>
    <row r="1368" s="476" customFormat="1" x14ac:dyDescent="0.3"/>
    <row r="1369" s="476" customFormat="1" x14ac:dyDescent="0.3"/>
    <row r="1370" s="476" customFormat="1" x14ac:dyDescent="0.3"/>
    <row r="1371" s="476" customFormat="1" x14ac:dyDescent="0.3"/>
    <row r="1372" s="476" customFormat="1" x14ac:dyDescent="0.3"/>
    <row r="1373" s="476" customFormat="1" x14ac:dyDescent="0.3"/>
    <row r="1374" s="476" customFormat="1" x14ac:dyDescent="0.3"/>
    <row r="1375" s="476" customFormat="1" x14ac:dyDescent="0.3"/>
    <row r="1376" s="476" customFormat="1" x14ac:dyDescent="0.3"/>
    <row r="1377" s="476" customFormat="1" x14ac:dyDescent="0.3"/>
    <row r="1378" s="476" customFormat="1" x14ac:dyDescent="0.3"/>
    <row r="1379" s="476" customFormat="1" x14ac:dyDescent="0.3"/>
    <row r="1380" s="476" customFormat="1" x14ac:dyDescent="0.3"/>
    <row r="1381" s="476" customFormat="1" x14ac:dyDescent="0.3"/>
    <row r="1382" s="476" customFormat="1" x14ac:dyDescent="0.3"/>
    <row r="1383" s="476" customFormat="1" x14ac:dyDescent="0.3"/>
    <row r="1384" s="476" customFormat="1" x14ac:dyDescent="0.3"/>
    <row r="1385" s="476" customFormat="1" x14ac:dyDescent="0.3"/>
    <row r="1386" s="476" customFormat="1" x14ac:dyDescent="0.3"/>
    <row r="1387" s="476" customFormat="1" x14ac:dyDescent="0.3"/>
    <row r="1388" s="476" customFormat="1" x14ac:dyDescent="0.3"/>
    <row r="1389" s="476" customFormat="1" x14ac:dyDescent="0.3"/>
    <row r="1390" s="476" customFormat="1" x14ac:dyDescent="0.3"/>
    <row r="1391" s="476" customFormat="1" x14ac:dyDescent="0.3"/>
    <row r="1392" s="476" customFormat="1" x14ac:dyDescent="0.3"/>
    <row r="1393" s="476" customFormat="1" x14ac:dyDescent="0.3"/>
    <row r="1394" s="476" customFormat="1" x14ac:dyDescent="0.3"/>
    <row r="1395" s="476" customFormat="1" x14ac:dyDescent="0.3"/>
    <row r="1396" s="476" customFormat="1" x14ac:dyDescent="0.3"/>
    <row r="1397" s="476" customFormat="1" x14ac:dyDescent="0.3"/>
    <row r="1398" s="476" customFormat="1" x14ac:dyDescent="0.3"/>
    <row r="1399" s="476" customFormat="1" x14ac:dyDescent="0.3"/>
    <row r="1400" s="476" customFormat="1" x14ac:dyDescent="0.3"/>
    <row r="1401" s="476" customFormat="1" x14ac:dyDescent="0.3"/>
    <row r="1402" s="476" customFormat="1" x14ac:dyDescent="0.3"/>
    <row r="1403" s="476" customFormat="1" x14ac:dyDescent="0.3"/>
    <row r="1404" s="476" customFormat="1" x14ac:dyDescent="0.3"/>
    <row r="1405" s="476" customFormat="1" x14ac:dyDescent="0.3"/>
    <row r="1406" s="476" customFormat="1" x14ac:dyDescent="0.3"/>
    <row r="1407" s="476" customFormat="1" x14ac:dyDescent="0.3"/>
    <row r="1408" s="476" customFormat="1" x14ac:dyDescent="0.3"/>
    <row r="1409" s="476" customFormat="1" x14ac:dyDescent="0.3"/>
    <row r="1410" s="476" customFormat="1" x14ac:dyDescent="0.3"/>
    <row r="1411" s="476" customFormat="1" x14ac:dyDescent="0.3"/>
    <row r="1412" s="476" customFormat="1" x14ac:dyDescent="0.3"/>
    <row r="1413" s="476" customFormat="1" x14ac:dyDescent="0.3"/>
    <row r="1414" s="476" customFormat="1" x14ac:dyDescent="0.3"/>
    <row r="1415" s="476" customFormat="1" x14ac:dyDescent="0.3"/>
    <row r="1416" s="476" customFormat="1" x14ac:dyDescent="0.3"/>
    <row r="1417" s="476" customFormat="1" x14ac:dyDescent="0.3"/>
    <row r="1418" s="476" customFormat="1" x14ac:dyDescent="0.3"/>
    <row r="1419" s="476" customFormat="1" x14ac:dyDescent="0.3"/>
    <row r="1420" s="476" customFormat="1" x14ac:dyDescent="0.3"/>
    <row r="1421" s="476" customFormat="1" x14ac:dyDescent="0.3"/>
    <row r="1422" s="476" customFormat="1" x14ac:dyDescent="0.3"/>
    <row r="1423" s="476" customFormat="1" x14ac:dyDescent="0.3"/>
    <row r="1424" s="476" customFormat="1" x14ac:dyDescent="0.3"/>
    <row r="1425" s="476" customFormat="1" x14ac:dyDescent="0.3"/>
    <row r="1426" s="476" customFormat="1" x14ac:dyDescent="0.3"/>
    <row r="1427" s="476" customFormat="1" x14ac:dyDescent="0.3"/>
    <row r="1428" s="476" customFormat="1" x14ac:dyDescent="0.3"/>
    <row r="1429" s="476" customFormat="1" x14ac:dyDescent="0.3"/>
    <row r="1430" s="476" customFormat="1" x14ac:dyDescent="0.3"/>
    <row r="1431" s="476" customFormat="1" x14ac:dyDescent="0.3"/>
    <row r="1432" s="476" customFormat="1" x14ac:dyDescent="0.3"/>
    <row r="1433" s="476" customFormat="1" x14ac:dyDescent="0.3"/>
    <row r="1434" s="476" customFormat="1" x14ac:dyDescent="0.3"/>
    <row r="1435" s="476" customFormat="1" x14ac:dyDescent="0.3"/>
    <row r="1436" s="476" customFormat="1" x14ac:dyDescent="0.3"/>
    <row r="1437" s="476" customFormat="1" x14ac:dyDescent="0.3"/>
    <row r="1438" s="476" customFormat="1" x14ac:dyDescent="0.3"/>
    <row r="1439" s="476" customFormat="1" x14ac:dyDescent="0.3"/>
    <row r="1440" s="476" customFormat="1" x14ac:dyDescent="0.3"/>
    <row r="1441" s="476" customFormat="1" x14ac:dyDescent="0.3"/>
    <row r="1442" s="476" customFormat="1" x14ac:dyDescent="0.3"/>
    <row r="1443" s="476" customFormat="1" x14ac:dyDescent="0.3"/>
    <row r="1444" s="476" customFormat="1" x14ac:dyDescent="0.3"/>
    <row r="1445" s="476" customFormat="1" x14ac:dyDescent="0.3"/>
    <row r="1446" s="476" customFormat="1" x14ac:dyDescent="0.3"/>
    <row r="1447" s="476" customFormat="1" x14ac:dyDescent="0.3"/>
    <row r="1448" s="476" customFormat="1" x14ac:dyDescent="0.3"/>
    <row r="1449" s="476" customFormat="1" x14ac:dyDescent="0.3"/>
    <row r="1450" s="476" customFormat="1" x14ac:dyDescent="0.3"/>
    <row r="1451" s="476" customFormat="1" x14ac:dyDescent="0.3"/>
    <row r="1452" s="476" customFormat="1" x14ac:dyDescent="0.3"/>
    <row r="1453" s="476" customFormat="1" x14ac:dyDescent="0.3"/>
    <row r="1454" s="476" customFormat="1" x14ac:dyDescent="0.3"/>
    <row r="1455" s="476" customFormat="1" x14ac:dyDescent="0.3"/>
    <row r="1456" s="476" customFormat="1" x14ac:dyDescent="0.3"/>
    <row r="1457" s="476" customFormat="1" x14ac:dyDescent="0.3"/>
    <row r="1458" s="476" customFormat="1" x14ac:dyDescent="0.3"/>
    <row r="1459" s="476" customFormat="1" x14ac:dyDescent="0.3"/>
    <row r="1460" s="476" customFormat="1" x14ac:dyDescent="0.3"/>
    <row r="1461" s="476" customFormat="1" x14ac:dyDescent="0.3"/>
    <row r="1462" s="476" customFormat="1" x14ac:dyDescent="0.3"/>
    <row r="1463" s="476" customFormat="1" x14ac:dyDescent="0.3"/>
    <row r="1464" s="476" customFormat="1" x14ac:dyDescent="0.3"/>
    <row r="1465" s="476" customFormat="1" x14ac:dyDescent="0.3"/>
    <row r="1466" s="476" customFormat="1" x14ac:dyDescent="0.3"/>
    <row r="1467" s="476" customFormat="1" x14ac:dyDescent="0.3"/>
    <row r="1468" s="476" customFormat="1" x14ac:dyDescent="0.3"/>
    <row r="1469" s="476" customFormat="1" x14ac:dyDescent="0.3"/>
    <row r="1470" s="476" customFormat="1" x14ac:dyDescent="0.3"/>
    <row r="1471" s="476" customFormat="1" x14ac:dyDescent="0.3"/>
    <row r="1472" s="476" customFormat="1" x14ac:dyDescent="0.3"/>
    <row r="1473" s="476" customFormat="1" x14ac:dyDescent="0.3"/>
    <row r="1474" s="476" customFormat="1" x14ac:dyDescent="0.3"/>
    <row r="1475" s="476" customFormat="1" x14ac:dyDescent="0.3"/>
    <row r="1476" s="476" customFormat="1" x14ac:dyDescent="0.3"/>
    <row r="1477" s="476" customFormat="1" x14ac:dyDescent="0.3"/>
    <row r="1478" s="476" customFormat="1" x14ac:dyDescent="0.3"/>
    <row r="1479" s="476" customFormat="1" x14ac:dyDescent="0.3"/>
    <row r="1480" s="476" customFormat="1" x14ac:dyDescent="0.3"/>
    <row r="1481" s="476" customFormat="1" x14ac:dyDescent="0.3"/>
    <row r="1482" s="476" customFormat="1" x14ac:dyDescent="0.3"/>
    <row r="1483" s="476" customFormat="1" x14ac:dyDescent="0.3"/>
    <row r="1484" s="476" customFormat="1" x14ac:dyDescent="0.3"/>
    <row r="1485" s="476" customFormat="1" x14ac:dyDescent="0.3"/>
    <row r="1486" s="476" customFormat="1" x14ac:dyDescent="0.3"/>
    <row r="1487" s="476" customFormat="1" x14ac:dyDescent="0.3"/>
    <row r="1488" s="476" customFormat="1" x14ac:dyDescent="0.3"/>
    <row r="1489" s="476" customFormat="1" x14ac:dyDescent="0.3"/>
    <row r="1490" s="476" customFormat="1" x14ac:dyDescent="0.3"/>
    <row r="1491" s="476" customFormat="1" x14ac:dyDescent="0.3"/>
    <row r="1492" s="476" customFormat="1" x14ac:dyDescent="0.3"/>
    <row r="1493" s="476" customFormat="1" x14ac:dyDescent="0.3"/>
    <row r="1494" s="476" customFormat="1" x14ac:dyDescent="0.3"/>
    <row r="1495" s="476" customFormat="1" x14ac:dyDescent="0.3"/>
    <row r="1496" s="476" customFormat="1" x14ac:dyDescent="0.3"/>
    <row r="1497" s="476" customFormat="1" x14ac:dyDescent="0.3"/>
    <row r="1498" s="476" customFormat="1" x14ac:dyDescent="0.3"/>
    <row r="1499" s="476" customFormat="1" x14ac:dyDescent="0.3"/>
    <row r="1500" s="476" customFormat="1" x14ac:dyDescent="0.3"/>
    <row r="1501" s="476" customFormat="1" x14ac:dyDescent="0.3"/>
    <row r="1502" s="476" customFormat="1" x14ac:dyDescent="0.3"/>
    <row r="1503" s="476" customFormat="1" x14ac:dyDescent="0.3"/>
    <row r="1504" s="476" customFormat="1" x14ac:dyDescent="0.3"/>
    <row r="1505" s="476" customFormat="1" x14ac:dyDescent="0.3"/>
    <row r="1506" s="476" customFormat="1" x14ac:dyDescent="0.3"/>
    <row r="1507" s="476" customFormat="1" x14ac:dyDescent="0.3"/>
    <row r="1508" s="476" customFormat="1" x14ac:dyDescent="0.3"/>
    <row r="1509" s="476" customFormat="1" x14ac:dyDescent="0.3"/>
    <row r="1510" s="476" customFormat="1" x14ac:dyDescent="0.3"/>
    <row r="1511" s="476" customFormat="1" x14ac:dyDescent="0.3"/>
    <row r="1512" s="476" customFormat="1" x14ac:dyDescent="0.3"/>
    <row r="1513" s="476" customFormat="1" x14ac:dyDescent="0.3"/>
    <row r="1514" s="476" customFormat="1" x14ac:dyDescent="0.3"/>
    <row r="1515" s="476" customFormat="1" x14ac:dyDescent="0.3"/>
    <row r="1516" s="476" customFormat="1" x14ac:dyDescent="0.3"/>
    <row r="1517" s="476" customFormat="1" x14ac:dyDescent="0.3"/>
    <row r="1518" s="476" customFormat="1" x14ac:dyDescent="0.3"/>
    <row r="1519" s="476" customFormat="1" x14ac:dyDescent="0.3"/>
    <row r="1520" s="476" customFormat="1" x14ac:dyDescent="0.3"/>
    <row r="1521" s="476" customFormat="1" x14ac:dyDescent="0.3"/>
    <row r="1522" s="476" customFormat="1" x14ac:dyDescent="0.3"/>
    <row r="1523" s="476" customFormat="1" x14ac:dyDescent="0.3"/>
    <row r="1524" s="476" customFormat="1" x14ac:dyDescent="0.3"/>
    <row r="1525" s="476" customFormat="1" x14ac:dyDescent="0.3"/>
    <row r="1526" s="476" customFormat="1" x14ac:dyDescent="0.3"/>
    <row r="1527" s="476" customFormat="1" x14ac:dyDescent="0.3"/>
    <row r="1528" s="476" customFormat="1" x14ac:dyDescent="0.3"/>
    <row r="1529" s="476" customFormat="1" x14ac:dyDescent="0.3"/>
    <row r="1530" s="476" customFormat="1" x14ac:dyDescent="0.3"/>
    <row r="1531" s="476" customFormat="1" x14ac:dyDescent="0.3"/>
    <row r="1532" s="476" customFormat="1" x14ac:dyDescent="0.3"/>
    <row r="1533" s="476" customFormat="1" x14ac:dyDescent="0.3"/>
    <row r="1534" s="476" customFormat="1" x14ac:dyDescent="0.3"/>
    <row r="1535" s="476" customFormat="1" x14ac:dyDescent="0.3"/>
    <row r="1536" s="476" customFormat="1" x14ac:dyDescent="0.3"/>
    <row r="1537" s="476" customFormat="1" x14ac:dyDescent="0.3"/>
    <row r="1538" s="476" customFormat="1" x14ac:dyDescent="0.3"/>
    <row r="1539" s="476" customFormat="1" x14ac:dyDescent="0.3"/>
    <row r="1540" s="476" customFormat="1" x14ac:dyDescent="0.3"/>
    <row r="1541" s="476" customFormat="1" x14ac:dyDescent="0.3"/>
    <row r="1542" s="476" customFormat="1" x14ac:dyDescent="0.3"/>
    <row r="1543" s="476" customFormat="1" x14ac:dyDescent="0.3"/>
    <row r="1544" s="476" customFormat="1" x14ac:dyDescent="0.3"/>
    <row r="1545" s="476" customFormat="1" x14ac:dyDescent="0.3"/>
    <row r="1546" s="476" customFormat="1" x14ac:dyDescent="0.3"/>
    <row r="1547" s="476" customFormat="1" x14ac:dyDescent="0.3"/>
    <row r="1548" s="476" customFormat="1" x14ac:dyDescent="0.3"/>
    <row r="1549" s="476" customFormat="1" x14ac:dyDescent="0.3"/>
    <row r="1550" s="476" customFormat="1" x14ac:dyDescent="0.3"/>
    <row r="1551" s="476" customFormat="1" x14ac:dyDescent="0.3"/>
    <row r="1552" s="476" customFormat="1" x14ac:dyDescent="0.3"/>
    <row r="1553" s="476" customFormat="1" x14ac:dyDescent="0.3"/>
    <row r="1554" s="476" customFormat="1" x14ac:dyDescent="0.3"/>
    <row r="1555" s="476" customFormat="1" x14ac:dyDescent="0.3"/>
    <row r="1556" s="476" customFormat="1" x14ac:dyDescent="0.3"/>
    <row r="1557" s="476" customFormat="1" x14ac:dyDescent="0.3"/>
    <row r="1558" s="476" customFormat="1" x14ac:dyDescent="0.3"/>
    <row r="1559" s="476" customFormat="1" x14ac:dyDescent="0.3"/>
    <row r="1560" s="476" customFormat="1" x14ac:dyDescent="0.3"/>
    <row r="1561" s="476" customFormat="1" x14ac:dyDescent="0.3"/>
    <row r="1562" s="476" customFormat="1" x14ac:dyDescent="0.3"/>
    <row r="1563" s="476" customFormat="1" x14ac:dyDescent="0.3"/>
    <row r="1564" s="476" customFormat="1" x14ac:dyDescent="0.3"/>
    <row r="1565" s="476" customFormat="1" x14ac:dyDescent="0.3"/>
    <row r="1566" s="476" customFormat="1" x14ac:dyDescent="0.3"/>
    <row r="1567" s="476" customFormat="1" x14ac:dyDescent="0.3"/>
    <row r="1568" s="476" customFormat="1" x14ac:dyDescent="0.3"/>
    <row r="1569" s="476" customFormat="1" x14ac:dyDescent="0.3"/>
    <row r="1570" s="476" customFormat="1" x14ac:dyDescent="0.3"/>
    <row r="1571" s="476" customFormat="1" x14ac:dyDescent="0.3"/>
    <row r="1572" s="476" customFormat="1" x14ac:dyDescent="0.3"/>
    <row r="1573" s="476" customFormat="1" x14ac:dyDescent="0.3"/>
    <row r="1574" s="476" customFormat="1" x14ac:dyDescent="0.3"/>
    <row r="1575" s="476" customFormat="1" x14ac:dyDescent="0.3"/>
    <row r="1576" s="476" customFormat="1" x14ac:dyDescent="0.3"/>
    <row r="1577" s="476" customFormat="1" x14ac:dyDescent="0.3"/>
    <row r="1578" s="476" customFormat="1" x14ac:dyDescent="0.3"/>
    <row r="1579" s="476" customFormat="1" x14ac:dyDescent="0.3"/>
    <row r="1580" s="476" customFormat="1" x14ac:dyDescent="0.3"/>
    <row r="1581" s="476" customFormat="1" x14ac:dyDescent="0.3"/>
    <row r="1582" s="476" customFormat="1" x14ac:dyDescent="0.3"/>
    <row r="1583" s="476" customFormat="1" x14ac:dyDescent="0.3"/>
    <row r="1584" s="476" customFormat="1" x14ac:dyDescent="0.3"/>
    <row r="1585" s="476" customFormat="1" x14ac:dyDescent="0.3"/>
    <row r="1586" s="476" customFormat="1" x14ac:dyDescent="0.3"/>
    <row r="1587" s="476" customFormat="1" x14ac:dyDescent="0.3"/>
    <row r="1588" s="476" customFormat="1" x14ac:dyDescent="0.3"/>
    <row r="1589" s="476" customFormat="1" x14ac:dyDescent="0.3"/>
    <row r="1590" s="476" customFormat="1" x14ac:dyDescent="0.3"/>
    <row r="1591" s="476" customFormat="1" x14ac:dyDescent="0.3"/>
    <row r="1592" s="476" customFormat="1" x14ac:dyDescent="0.3"/>
    <row r="1593" s="476" customFormat="1" x14ac:dyDescent="0.3"/>
    <row r="1594" s="476" customFormat="1" x14ac:dyDescent="0.3"/>
    <row r="1595" s="476" customFormat="1" x14ac:dyDescent="0.3"/>
    <row r="1596" s="476" customFormat="1" x14ac:dyDescent="0.3"/>
    <row r="1597" s="476" customFormat="1" x14ac:dyDescent="0.3"/>
    <row r="1598" s="476" customFormat="1" x14ac:dyDescent="0.3"/>
    <row r="1599" s="476" customFormat="1" x14ac:dyDescent="0.3"/>
    <row r="1600" s="476" customFormat="1" x14ac:dyDescent="0.3"/>
    <row r="1601" s="476" customFormat="1" x14ac:dyDescent="0.3"/>
    <row r="1602" s="476" customFormat="1" x14ac:dyDescent="0.3"/>
    <row r="1603" s="476" customFormat="1" x14ac:dyDescent="0.3"/>
    <row r="1604" s="476" customFormat="1" x14ac:dyDescent="0.3"/>
    <row r="1605" s="476" customFormat="1" x14ac:dyDescent="0.3"/>
    <row r="1606" s="476" customFormat="1" x14ac:dyDescent="0.3"/>
    <row r="1607" s="476" customFormat="1" x14ac:dyDescent="0.3"/>
    <row r="1608" s="476" customFormat="1" x14ac:dyDescent="0.3"/>
    <row r="1609" s="476" customFormat="1" x14ac:dyDescent="0.3"/>
    <row r="1610" s="476" customFormat="1" x14ac:dyDescent="0.3"/>
    <row r="1611" s="476" customFormat="1" x14ac:dyDescent="0.3"/>
    <row r="1612" s="476" customFormat="1" x14ac:dyDescent="0.3"/>
    <row r="1613" s="476" customFormat="1" x14ac:dyDescent="0.3"/>
    <row r="1614" s="476" customFormat="1" x14ac:dyDescent="0.3"/>
    <row r="1615" s="476" customFormat="1" x14ac:dyDescent="0.3"/>
    <row r="1616" s="476" customFormat="1" x14ac:dyDescent="0.3"/>
    <row r="1617" s="476" customFormat="1" x14ac:dyDescent="0.3"/>
    <row r="1618" s="476" customFormat="1" x14ac:dyDescent="0.3"/>
    <row r="1619" s="476" customFormat="1" x14ac:dyDescent="0.3"/>
    <row r="1620" s="476" customFormat="1" x14ac:dyDescent="0.3"/>
    <row r="1621" s="476" customFormat="1" x14ac:dyDescent="0.3"/>
    <row r="1622" s="476" customFormat="1" x14ac:dyDescent="0.3"/>
    <row r="1623" s="476" customFormat="1" x14ac:dyDescent="0.3"/>
    <row r="1624" s="476" customFormat="1" x14ac:dyDescent="0.3"/>
    <row r="1625" s="476" customFormat="1" x14ac:dyDescent="0.3"/>
    <row r="1626" s="476" customFormat="1" x14ac:dyDescent="0.3"/>
    <row r="1627" s="476" customFormat="1" x14ac:dyDescent="0.3"/>
    <row r="1628" s="476" customFormat="1" x14ac:dyDescent="0.3"/>
    <row r="1629" s="476" customFormat="1" x14ac:dyDescent="0.3"/>
    <row r="1630" s="476" customFormat="1" x14ac:dyDescent="0.3"/>
    <row r="1631" s="476" customFormat="1" x14ac:dyDescent="0.3"/>
    <row r="1632" s="476" customFormat="1" x14ac:dyDescent="0.3"/>
    <row r="1633" s="476" customFormat="1" x14ac:dyDescent="0.3"/>
    <row r="1634" s="476" customFormat="1" x14ac:dyDescent="0.3"/>
    <row r="1635" s="476" customFormat="1" x14ac:dyDescent="0.3"/>
    <row r="1636" s="476" customFormat="1" x14ac:dyDescent="0.3"/>
    <row r="1637" s="476" customFormat="1" x14ac:dyDescent="0.3"/>
    <row r="1638" s="476" customFormat="1" x14ac:dyDescent="0.3"/>
    <row r="1639" s="476" customFormat="1" x14ac:dyDescent="0.3"/>
    <row r="1640" s="476" customFormat="1" x14ac:dyDescent="0.3"/>
    <row r="1641" s="476" customFormat="1" x14ac:dyDescent="0.3"/>
    <row r="1642" s="476" customFormat="1" x14ac:dyDescent="0.3"/>
    <row r="1643" s="476" customFormat="1" x14ac:dyDescent="0.3"/>
    <row r="1644" s="476" customFormat="1" x14ac:dyDescent="0.3"/>
    <row r="1645" s="476" customFormat="1" x14ac:dyDescent="0.3"/>
    <row r="1646" s="476" customFormat="1" x14ac:dyDescent="0.3"/>
    <row r="1647" s="476" customFormat="1" x14ac:dyDescent="0.3"/>
    <row r="1648" s="476" customFormat="1" x14ac:dyDescent="0.3"/>
    <row r="1649" s="476" customFormat="1" x14ac:dyDescent="0.3"/>
    <row r="1650" s="476" customFormat="1" x14ac:dyDescent="0.3"/>
    <row r="1651" s="476" customFormat="1" x14ac:dyDescent="0.3"/>
    <row r="1652" s="476" customFormat="1" x14ac:dyDescent="0.3"/>
    <row r="1653" s="476" customFormat="1" x14ac:dyDescent="0.3"/>
    <row r="1654" s="476" customFormat="1" x14ac:dyDescent="0.3"/>
    <row r="1655" s="476" customFormat="1" x14ac:dyDescent="0.3"/>
    <row r="1656" s="476" customFormat="1" x14ac:dyDescent="0.3"/>
    <row r="1657" s="476" customFormat="1" x14ac:dyDescent="0.3"/>
    <row r="1658" s="476" customFormat="1" x14ac:dyDescent="0.3"/>
    <row r="1659" s="476" customFormat="1" x14ac:dyDescent="0.3"/>
    <row r="1660" s="476" customFormat="1" x14ac:dyDescent="0.3"/>
    <row r="1661" s="476" customFormat="1" x14ac:dyDescent="0.3"/>
    <row r="1662" s="476" customFormat="1" x14ac:dyDescent="0.3"/>
    <row r="1663" s="476" customFormat="1" x14ac:dyDescent="0.3"/>
    <row r="1664" s="476" customFormat="1" x14ac:dyDescent="0.3"/>
    <row r="1665" s="476" customFormat="1" x14ac:dyDescent="0.3"/>
    <row r="1666" s="476" customFormat="1" x14ac:dyDescent="0.3"/>
    <row r="1667" s="476" customFormat="1" x14ac:dyDescent="0.3"/>
    <row r="1668" s="476" customFormat="1" x14ac:dyDescent="0.3"/>
    <row r="1669" s="476" customFormat="1" x14ac:dyDescent="0.3"/>
    <row r="1670" s="476" customFormat="1" x14ac:dyDescent="0.3"/>
    <row r="1671" s="476" customFormat="1" x14ac:dyDescent="0.3"/>
    <row r="1672" s="476" customFormat="1" x14ac:dyDescent="0.3"/>
    <row r="1673" s="476" customFormat="1" x14ac:dyDescent="0.3"/>
    <row r="1674" s="476" customFormat="1" x14ac:dyDescent="0.3"/>
    <row r="1675" s="476" customFormat="1" x14ac:dyDescent="0.3"/>
    <row r="1676" s="476" customFormat="1" x14ac:dyDescent="0.3"/>
    <row r="1677" s="476" customFormat="1" x14ac:dyDescent="0.3"/>
    <row r="1678" s="476" customFormat="1" x14ac:dyDescent="0.3"/>
    <row r="1679" s="476" customFormat="1" x14ac:dyDescent="0.3"/>
    <row r="1680" s="476" customFormat="1" x14ac:dyDescent="0.3"/>
    <row r="1681" s="476" customFormat="1" x14ac:dyDescent="0.3"/>
    <row r="1682" s="476" customFormat="1" x14ac:dyDescent="0.3"/>
    <row r="1683" s="476" customFormat="1" x14ac:dyDescent="0.3"/>
    <row r="1684" s="476" customFormat="1" x14ac:dyDescent="0.3"/>
    <row r="1685" s="476" customFormat="1" x14ac:dyDescent="0.3"/>
    <row r="1686" s="476" customFormat="1" x14ac:dyDescent="0.3"/>
    <row r="1687" s="476" customFormat="1" x14ac:dyDescent="0.3"/>
    <row r="1688" s="476" customFormat="1" x14ac:dyDescent="0.3"/>
    <row r="1689" s="476" customFormat="1" x14ac:dyDescent="0.3"/>
    <row r="1690" s="476" customFormat="1" x14ac:dyDescent="0.3"/>
    <row r="1691" s="476" customFormat="1" x14ac:dyDescent="0.3"/>
    <row r="1692" s="476" customFormat="1" x14ac:dyDescent="0.3"/>
    <row r="1693" s="476" customFormat="1" x14ac:dyDescent="0.3"/>
    <row r="1694" s="476" customFormat="1" x14ac:dyDescent="0.3"/>
    <row r="1695" s="476" customFormat="1" x14ac:dyDescent="0.3"/>
    <row r="1696" s="476" customFormat="1" x14ac:dyDescent="0.3"/>
    <row r="1697" s="476" customFormat="1" x14ac:dyDescent="0.3"/>
    <row r="1698" s="476" customFormat="1" x14ac:dyDescent="0.3"/>
    <row r="1699" s="476" customFormat="1" x14ac:dyDescent="0.3"/>
    <row r="1700" s="476" customFormat="1" x14ac:dyDescent="0.3"/>
    <row r="1701" s="476" customFormat="1" x14ac:dyDescent="0.3"/>
    <row r="1702" s="476" customFormat="1" x14ac:dyDescent="0.3"/>
    <row r="1703" s="476" customFormat="1" x14ac:dyDescent="0.3"/>
    <row r="1704" s="476" customFormat="1" x14ac:dyDescent="0.3"/>
    <row r="1705" s="476" customFormat="1" x14ac:dyDescent="0.3"/>
    <row r="1706" s="476" customFormat="1" x14ac:dyDescent="0.3"/>
    <row r="1707" s="476" customFormat="1" x14ac:dyDescent="0.3"/>
    <row r="1708" s="476" customFormat="1" x14ac:dyDescent="0.3"/>
    <row r="1709" s="476" customFormat="1" x14ac:dyDescent="0.3"/>
    <row r="1710" s="476" customFormat="1" x14ac:dyDescent="0.3"/>
    <row r="1711" s="476" customFormat="1" x14ac:dyDescent="0.3"/>
    <row r="1712" s="476" customFormat="1" x14ac:dyDescent="0.3"/>
    <row r="1713" s="476" customFormat="1" x14ac:dyDescent="0.3"/>
    <row r="1714" s="476" customFormat="1" x14ac:dyDescent="0.3"/>
    <row r="1715" s="476" customFormat="1" x14ac:dyDescent="0.3"/>
    <row r="1716" s="476" customFormat="1" x14ac:dyDescent="0.3"/>
    <row r="1717" s="476" customFormat="1" x14ac:dyDescent="0.3"/>
    <row r="1718" s="476" customFormat="1" x14ac:dyDescent="0.3"/>
    <row r="1719" s="476" customFormat="1" x14ac:dyDescent="0.3"/>
    <row r="1720" s="476" customFormat="1" x14ac:dyDescent="0.3"/>
    <row r="1721" s="476" customFormat="1" x14ac:dyDescent="0.3"/>
    <row r="1722" s="476" customFormat="1" x14ac:dyDescent="0.3"/>
    <row r="1723" s="476" customFormat="1" x14ac:dyDescent="0.3"/>
    <row r="1724" s="476" customFormat="1" x14ac:dyDescent="0.3"/>
    <row r="1725" s="476" customFormat="1" x14ac:dyDescent="0.3"/>
    <row r="1726" s="476" customFormat="1" x14ac:dyDescent="0.3"/>
    <row r="1727" s="476" customFormat="1" x14ac:dyDescent="0.3"/>
    <row r="1728" s="476" customFormat="1" x14ac:dyDescent="0.3"/>
    <row r="1729" s="476" customFormat="1" x14ac:dyDescent="0.3"/>
    <row r="1730" s="476" customFormat="1" x14ac:dyDescent="0.3"/>
    <row r="1731" s="476" customFormat="1" x14ac:dyDescent="0.3"/>
    <row r="1732" s="476" customFormat="1" x14ac:dyDescent="0.3"/>
    <row r="1733" s="476" customFormat="1" x14ac:dyDescent="0.3"/>
    <row r="1734" s="476" customFormat="1" x14ac:dyDescent="0.3"/>
    <row r="1735" s="476" customFormat="1" x14ac:dyDescent="0.3"/>
    <row r="1736" s="476" customFormat="1" x14ac:dyDescent="0.3"/>
    <row r="1737" s="476" customFormat="1" x14ac:dyDescent="0.3"/>
    <row r="1738" s="476" customFormat="1" x14ac:dyDescent="0.3"/>
    <row r="1739" s="476" customFormat="1" x14ac:dyDescent="0.3"/>
    <row r="1740" s="476" customFormat="1" x14ac:dyDescent="0.3"/>
    <row r="1741" s="476" customFormat="1" x14ac:dyDescent="0.3"/>
    <row r="1742" s="476" customFormat="1" x14ac:dyDescent="0.3"/>
    <row r="1743" s="476" customFormat="1" x14ac:dyDescent="0.3"/>
    <row r="1744" s="476" customFormat="1" x14ac:dyDescent="0.3"/>
    <row r="1745" s="476" customFormat="1" x14ac:dyDescent="0.3"/>
    <row r="1746" s="476" customFormat="1" x14ac:dyDescent="0.3"/>
    <row r="1747" s="476" customFormat="1" x14ac:dyDescent="0.3"/>
    <row r="1748" s="476" customFormat="1" x14ac:dyDescent="0.3"/>
    <row r="1749" s="476" customFormat="1" x14ac:dyDescent="0.3"/>
    <row r="1750" s="476" customFormat="1" x14ac:dyDescent="0.3"/>
    <row r="1751" s="476" customFormat="1" x14ac:dyDescent="0.3"/>
    <row r="1752" s="476" customFormat="1" x14ac:dyDescent="0.3"/>
    <row r="1753" s="476" customFormat="1" x14ac:dyDescent="0.3"/>
    <row r="1754" s="476" customFormat="1" x14ac:dyDescent="0.3"/>
    <row r="1755" s="476" customFormat="1" x14ac:dyDescent="0.3"/>
    <row r="1756" s="476" customFormat="1" x14ac:dyDescent="0.3"/>
    <row r="1757" s="476" customFormat="1" x14ac:dyDescent="0.3"/>
    <row r="1758" s="476" customFormat="1" x14ac:dyDescent="0.3"/>
    <row r="1759" s="476" customFormat="1" x14ac:dyDescent="0.3"/>
    <row r="1760" s="476" customFormat="1" x14ac:dyDescent="0.3"/>
    <row r="1761" s="476" customFormat="1" x14ac:dyDescent="0.3"/>
    <row r="1762" s="476" customFormat="1" x14ac:dyDescent="0.3"/>
    <row r="1763" s="476" customFormat="1" x14ac:dyDescent="0.3"/>
    <row r="1764" s="476" customFormat="1" x14ac:dyDescent="0.3"/>
    <row r="1765" s="476" customFormat="1" x14ac:dyDescent="0.3"/>
    <row r="1766" s="476" customFormat="1" x14ac:dyDescent="0.3"/>
    <row r="1767" s="476" customFormat="1" x14ac:dyDescent="0.3"/>
    <row r="1768" s="476" customFormat="1" x14ac:dyDescent="0.3"/>
    <row r="1769" s="476" customFormat="1" x14ac:dyDescent="0.3"/>
    <row r="1770" s="476" customFormat="1" x14ac:dyDescent="0.3"/>
    <row r="1771" s="476" customFormat="1" x14ac:dyDescent="0.3"/>
    <row r="1772" s="476" customFormat="1" x14ac:dyDescent="0.3"/>
    <row r="1773" s="476" customFormat="1" x14ac:dyDescent="0.3"/>
    <row r="1774" s="476" customFormat="1" x14ac:dyDescent="0.3"/>
    <row r="1775" s="476" customFormat="1" x14ac:dyDescent="0.3"/>
    <row r="1776" s="476" customFormat="1" x14ac:dyDescent="0.3"/>
    <row r="1777" s="476" customFormat="1" x14ac:dyDescent="0.3"/>
    <row r="1778" s="476" customFormat="1" x14ac:dyDescent="0.3"/>
    <row r="1779" s="476" customFormat="1" x14ac:dyDescent="0.3"/>
    <row r="1780" s="476" customFormat="1" x14ac:dyDescent="0.3"/>
    <row r="1781" s="476" customFormat="1" x14ac:dyDescent="0.3"/>
    <row r="1782" s="476" customFormat="1" x14ac:dyDescent="0.3"/>
    <row r="1783" s="476" customFormat="1" x14ac:dyDescent="0.3"/>
    <row r="1784" s="476" customFormat="1" x14ac:dyDescent="0.3"/>
    <row r="1785" s="476" customFormat="1" x14ac:dyDescent="0.3"/>
    <row r="1786" s="476" customFormat="1" x14ac:dyDescent="0.3"/>
    <row r="1787" s="476" customFormat="1" x14ac:dyDescent="0.3"/>
    <row r="1788" s="476" customFormat="1" x14ac:dyDescent="0.3"/>
    <row r="1789" s="476" customFormat="1" x14ac:dyDescent="0.3"/>
    <row r="1790" s="476" customFormat="1" x14ac:dyDescent="0.3"/>
    <row r="1791" s="476" customFormat="1" x14ac:dyDescent="0.3"/>
    <row r="1792" s="476" customFormat="1" x14ac:dyDescent="0.3"/>
    <row r="1793" s="476" customFormat="1" x14ac:dyDescent="0.3"/>
    <row r="1794" s="476" customFormat="1" x14ac:dyDescent="0.3"/>
    <row r="1795" s="476" customFormat="1" x14ac:dyDescent="0.3"/>
    <row r="1796" s="476" customFormat="1" x14ac:dyDescent="0.3"/>
    <row r="1797" s="476" customFormat="1" x14ac:dyDescent="0.3"/>
    <row r="1798" s="476" customFormat="1" x14ac:dyDescent="0.3"/>
    <row r="1799" s="476" customFormat="1" x14ac:dyDescent="0.3"/>
    <row r="1800" s="476" customFormat="1" x14ac:dyDescent="0.3"/>
    <row r="1801" s="476" customFormat="1" x14ac:dyDescent="0.3"/>
    <row r="1802" s="476" customFormat="1" x14ac:dyDescent="0.3"/>
    <row r="1803" s="476" customFormat="1" x14ac:dyDescent="0.3"/>
    <row r="1804" s="476" customFormat="1" x14ac:dyDescent="0.3"/>
    <row r="1805" s="476" customFormat="1" x14ac:dyDescent="0.3"/>
    <row r="1806" s="476" customFormat="1" x14ac:dyDescent="0.3"/>
    <row r="1807" s="476" customFormat="1" x14ac:dyDescent="0.3"/>
    <row r="1808" s="476" customFormat="1" x14ac:dyDescent="0.3"/>
    <row r="1809" s="476" customFormat="1" x14ac:dyDescent="0.3"/>
    <row r="1810" s="476" customFormat="1" x14ac:dyDescent="0.3"/>
    <row r="1811" s="476" customFormat="1" x14ac:dyDescent="0.3"/>
    <row r="1812" s="476" customFormat="1" x14ac:dyDescent="0.3"/>
    <row r="1813" s="476" customFormat="1" x14ac:dyDescent="0.3"/>
    <row r="1814" s="476" customFormat="1" x14ac:dyDescent="0.3"/>
    <row r="1815" s="476" customFormat="1" x14ac:dyDescent="0.3"/>
    <row r="1816" s="476" customFormat="1" x14ac:dyDescent="0.3"/>
    <row r="1817" s="476" customFormat="1" x14ac:dyDescent="0.3"/>
    <row r="1818" s="476" customFormat="1" x14ac:dyDescent="0.3"/>
    <row r="1819" s="476" customFormat="1" x14ac:dyDescent="0.3"/>
    <row r="1820" s="476" customFormat="1" x14ac:dyDescent="0.3"/>
    <row r="1821" s="476" customFormat="1" x14ac:dyDescent="0.3"/>
    <row r="1822" s="476" customFormat="1" x14ac:dyDescent="0.3"/>
    <row r="1823" s="476" customFormat="1" x14ac:dyDescent="0.3"/>
    <row r="1824" s="476" customFormat="1" x14ac:dyDescent="0.3"/>
    <row r="1825" s="476" customFormat="1" x14ac:dyDescent="0.3"/>
    <row r="1826" s="476" customFormat="1" x14ac:dyDescent="0.3"/>
    <row r="1827" s="476" customFormat="1" x14ac:dyDescent="0.3"/>
    <row r="1828" s="476" customFormat="1" x14ac:dyDescent="0.3"/>
    <row r="1829" s="476" customFormat="1" x14ac:dyDescent="0.3"/>
    <row r="1830" s="476" customFormat="1" x14ac:dyDescent="0.3"/>
    <row r="1831" s="476" customFormat="1" x14ac:dyDescent="0.3"/>
    <row r="1832" s="476" customFormat="1" x14ac:dyDescent="0.3"/>
    <row r="1833" s="476" customFormat="1" x14ac:dyDescent="0.3"/>
    <row r="1834" s="476" customFormat="1" x14ac:dyDescent="0.3"/>
    <row r="1835" s="476" customFormat="1" x14ac:dyDescent="0.3"/>
    <row r="1836" s="476" customFormat="1" x14ac:dyDescent="0.3"/>
    <row r="1837" s="476" customFormat="1" x14ac:dyDescent="0.3"/>
    <row r="1838" s="476" customFormat="1" x14ac:dyDescent="0.3"/>
    <row r="1839" s="476" customFormat="1" x14ac:dyDescent="0.3"/>
    <row r="1840" s="476" customFormat="1" x14ac:dyDescent="0.3"/>
    <row r="1841" s="476" customFormat="1" x14ac:dyDescent="0.3"/>
    <row r="1842" s="476" customFormat="1" x14ac:dyDescent="0.3"/>
    <row r="1843" s="476" customFormat="1" x14ac:dyDescent="0.3"/>
    <row r="1844" s="476" customFormat="1" x14ac:dyDescent="0.3"/>
    <row r="1845" s="476" customFormat="1" x14ac:dyDescent="0.3"/>
    <row r="1846" s="476" customFormat="1" x14ac:dyDescent="0.3"/>
    <row r="1847" s="476" customFormat="1" x14ac:dyDescent="0.3"/>
    <row r="1848" s="476" customFormat="1" x14ac:dyDescent="0.3"/>
    <row r="1849" s="476" customFormat="1" x14ac:dyDescent="0.3"/>
    <row r="1850" s="476" customFormat="1" x14ac:dyDescent="0.3"/>
    <row r="1851" s="476" customFormat="1" x14ac:dyDescent="0.3"/>
    <row r="1852" s="476" customFormat="1" x14ac:dyDescent="0.3"/>
    <row r="1853" s="476" customFormat="1" x14ac:dyDescent="0.3"/>
    <row r="1854" s="476" customFormat="1" x14ac:dyDescent="0.3"/>
    <row r="1855" s="476" customFormat="1" x14ac:dyDescent="0.3"/>
    <row r="1856" s="476" customFormat="1" x14ac:dyDescent="0.3"/>
    <row r="1857" s="476" customFormat="1" x14ac:dyDescent="0.3"/>
    <row r="1858" s="476" customFormat="1" x14ac:dyDescent="0.3"/>
    <row r="1859" s="476" customFormat="1" x14ac:dyDescent="0.3"/>
    <row r="1860" s="476" customFormat="1" x14ac:dyDescent="0.3"/>
    <row r="1861" s="476" customFormat="1" x14ac:dyDescent="0.3"/>
    <row r="1862" s="476" customFormat="1" x14ac:dyDescent="0.3"/>
    <row r="1863" s="476" customFormat="1" x14ac:dyDescent="0.3"/>
    <row r="1864" s="476" customFormat="1" x14ac:dyDescent="0.3"/>
    <row r="1865" s="476" customFormat="1" x14ac:dyDescent="0.3"/>
    <row r="1866" s="476" customFormat="1" x14ac:dyDescent="0.3"/>
    <row r="1867" s="476" customFormat="1" x14ac:dyDescent="0.3"/>
    <row r="1868" s="476" customFormat="1" x14ac:dyDescent="0.3"/>
    <row r="1869" s="476" customFormat="1" x14ac:dyDescent="0.3"/>
    <row r="1870" s="476" customFormat="1" x14ac:dyDescent="0.3"/>
    <row r="1871" s="476" customFormat="1" x14ac:dyDescent="0.3"/>
    <row r="1872" s="476" customFormat="1" x14ac:dyDescent="0.3"/>
    <row r="1873" s="476" customFormat="1" x14ac:dyDescent="0.3"/>
    <row r="1874" s="476" customFormat="1" x14ac:dyDescent="0.3"/>
    <row r="1875" s="476" customFormat="1" x14ac:dyDescent="0.3"/>
    <row r="1876" s="476" customFormat="1" x14ac:dyDescent="0.3"/>
    <row r="1877" s="476" customFormat="1" x14ac:dyDescent="0.3"/>
    <row r="1878" s="476" customFormat="1" x14ac:dyDescent="0.3"/>
    <row r="1879" s="476" customFormat="1" x14ac:dyDescent="0.3"/>
    <row r="1880" s="476" customFormat="1" x14ac:dyDescent="0.3"/>
    <row r="1881" s="476" customFormat="1" x14ac:dyDescent="0.3"/>
    <row r="1882" s="476" customFormat="1" x14ac:dyDescent="0.3"/>
    <row r="1883" s="476" customFormat="1" x14ac:dyDescent="0.3"/>
    <row r="1884" s="476" customFormat="1" x14ac:dyDescent="0.3"/>
    <row r="1885" s="476" customFormat="1" x14ac:dyDescent="0.3"/>
    <row r="1886" s="476" customFormat="1" x14ac:dyDescent="0.3"/>
    <row r="1887" s="476" customFormat="1" x14ac:dyDescent="0.3"/>
    <row r="1888" s="476" customFormat="1" x14ac:dyDescent="0.3"/>
    <row r="1889" s="476" customFormat="1" x14ac:dyDescent="0.3"/>
    <row r="1890" s="476" customFormat="1" x14ac:dyDescent="0.3"/>
    <row r="1891" s="476" customFormat="1" x14ac:dyDescent="0.3"/>
    <row r="1892" s="476" customFormat="1" x14ac:dyDescent="0.3"/>
    <row r="1893" s="476" customFormat="1" x14ac:dyDescent="0.3"/>
    <row r="1894" s="476" customFormat="1" x14ac:dyDescent="0.3"/>
    <row r="1895" s="476" customFormat="1" x14ac:dyDescent="0.3"/>
    <row r="1896" s="476" customFormat="1" x14ac:dyDescent="0.3"/>
    <row r="1897" s="476" customFormat="1" x14ac:dyDescent="0.3"/>
    <row r="1898" s="476" customFormat="1" x14ac:dyDescent="0.3"/>
    <row r="1899" s="476" customFormat="1" x14ac:dyDescent="0.3"/>
    <row r="1900" s="476" customFormat="1" x14ac:dyDescent="0.3"/>
    <row r="1901" s="476" customFormat="1" x14ac:dyDescent="0.3"/>
    <row r="1902" s="476" customFormat="1" x14ac:dyDescent="0.3"/>
    <row r="1903" s="476" customFormat="1" x14ac:dyDescent="0.3"/>
    <row r="1904" s="476" customFormat="1" x14ac:dyDescent="0.3"/>
    <row r="1905" s="476" customFormat="1" x14ac:dyDescent="0.3"/>
    <row r="1906" s="476" customFormat="1" x14ac:dyDescent="0.3"/>
    <row r="1907" s="476" customFormat="1" x14ac:dyDescent="0.3"/>
    <row r="1908" s="476" customFormat="1" x14ac:dyDescent="0.3"/>
    <row r="1909" s="476" customFormat="1" x14ac:dyDescent="0.3"/>
    <row r="1910" s="476" customFormat="1" x14ac:dyDescent="0.3"/>
    <row r="1911" s="476" customFormat="1" x14ac:dyDescent="0.3"/>
    <row r="1912" s="476" customFormat="1" x14ac:dyDescent="0.3"/>
    <row r="1913" s="476" customFormat="1" x14ac:dyDescent="0.3"/>
    <row r="1914" s="476" customFormat="1" x14ac:dyDescent="0.3"/>
    <row r="1915" s="476" customFormat="1" x14ac:dyDescent="0.3"/>
    <row r="1916" s="476" customFormat="1" x14ac:dyDescent="0.3"/>
    <row r="1917" s="476" customFormat="1" x14ac:dyDescent="0.3"/>
    <row r="1918" s="476" customFormat="1" x14ac:dyDescent="0.3"/>
    <row r="1919" s="476" customFormat="1" x14ac:dyDescent="0.3"/>
    <row r="1920" s="476" customFormat="1" x14ac:dyDescent="0.3"/>
    <row r="1921" s="476" customFormat="1" x14ac:dyDescent="0.3"/>
    <row r="1922" s="476" customFormat="1" x14ac:dyDescent="0.3"/>
    <row r="1923" s="476" customFormat="1" x14ac:dyDescent="0.3"/>
    <row r="1924" s="476" customFormat="1" x14ac:dyDescent="0.3"/>
    <row r="1925" s="476" customFormat="1" x14ac:dyDescent="0.3"/>
    <row r="1926" s="476" customFormat="1" x14ac:dyDescent="0.3"/>
    <row r="1927" s="476" customFormat="1" x14ac:dyDescent="0.3"/>
    <row r="1928" s="476" customFormat="1" x14ac:dyDescent="0.3"/>
    <row r="1929" s="476" customFormat="1" x14ac:dyDescent="0.3"/>
    <row r="1930" s="476" customFormat="1" x14ac:dyDescent="0.3"/>
    <row r="1931" s="476" customFormat="1" x14ac:dyDescent="0.3"/>
    <row r="1932" s="476" customFormat="1" x14ac:dyDescent="0.3"/>
    <row r="1933" s="476" customFormat="1" x14ac:dyDescent="0.3"/>
    <row r="1934" s="476" customFormat="1" x14ac:dyDescent="0.3"/>
    <row r="1935" s="476" customFormat="1" x14ac:dyDescent="0.3"/>
    <row r="1936" s="476" customFormat="1" x14ac:dyDescent="0.3"/>
    <row r="1937" s="476" customFormat="1" x14ac:dyDescent="0.3"/>
    <row r="1938" s="476" customFormat="1" x14ac:dyDescent="0.3"/>
    <row r="1939" s="476" customFormat="1" x14ac:dyDescent="0.3"/>
    <row r="1940" s="476" customFormat="1" x14ac:dyDescent="0.3"/>
    <row r="1941" s="476" customFormat="1" x14ac:dyDescent="0.3"/>
    <row r="1942" s="476" customFormat="1" x14ac:dyDescent="0.3"/>
    <row r="1943" s="476" customFormat="1" x14ac:dyDescent="0.3"/>
    <row r="1944" s="476" customFormat="1" x14ac:dyDescent="0.3"/>
    <row r="1945" s="476" customFormat="1" x14ac:dyDescent="0.3"/>
    <row r="1946" s="476" customFormat="1" x14ac:dyDescent="0.3"/>
    <row r="1947" s="476" customFormat="1" x14ac:dyDescent="0.3"/>
    <row r="1948" s="476" customFormat="1" x14ac:dyDescent="0.3"/>
    <row r="1949" s="476" customFormat="1" x14ac:dyDescent="0.3"/>
    <row r="1950" s="476" customFormat="1" x14ac:dyDescent="0.3"/>
    <row r="1951" s="476" customFormat="1" x14ac:dyDescent="0.3"/>
    <row r="1952" s="476" customFormat="1" x14ac:dyDescent="0.3"/>
    <row r="1953" s="476" customFormat="1" x14ac:dyDescent="0.3"/>
    <row r="1954" s="476" customFormat="1" x14ac:dyDescent="0.3"/>
    <row r="1955" s="476" customFormat="1" x14ac:dyDescent="0.3"/>
    <row r="1956" s="476" customFormat="1" x14ac:dyDescent="0.3"/>
    <row r="1957" s="476" customFormat="1" x14ac:dyDescent="0.3"/>
    <row r="1958" s="476" customFormat="1" x14ac:dyDescent="0.3"/>
    <row r="1959" s="476" customFormat="1" x14ac:dyDescent="0.3"/>
    <row r="1960" s="476" customFormat="1" x14ac:dyDescent="0.3"/>
    <row r="1961" s="476" customFormat="1" x14ac:dyDescent="0.3"/>
    <row r="1962" s="476" customFormat="1" x14ac:dyDescent="0.3"/>
    <row r="1963" s="476" customFormat="1" x14ac:dyDescent="0.3"/>
    <row r="1964" s="476" customFormat="1" x14ac:dyDescent="0.3"/>
    <row r="1965" s="476" customFormat="1" x14ac:dyDescent="0.3"/>
    <row r="1966" s="476" customFormat="1" x14ac:dyDescent="0.3"/>
    <row r="1967" s="476" customFormat="1" x14ac:dyDescent="0.3"/>
    <row r="1968" s="476" customFormat="1" x14ac:dyDescent="0.3"/>
    <row r="1969" s="476" customFormat="1" x14ac:dyDescent="0.3"/>
    <row r="1970" s="476" customFormat="1" x14ac:dyDescent="0.3"/>
    <row r="1971" s="476" customFormat="1" x14ac:dyDescent="0.3"/>
    <row r="1972" s="476" customFormat="1" x14ac:dyDescent="0.3"/>
    <row r="1973" s="476" customFormat="1" x14ac:dyDescent="0.3"/>
    <row r="1974" s="476" customFormat="1" x14ac:dyDescent="0.3"/>
    <row r="1975" s="476" customFormat="1" x14ac:dyDescent="0.3"/>
    <row r="1976" s="476" customFormat="1" x14ac:dyDescent="0.3"/>
    <row r="1977" s="476" customFormat="1" x14ac:dyDescent="0.3"/>
    <row r="1978" s="476" customFormat="1" x14ac:dyDescent="0.3"/>
    <row r="1979" s="476" customFormat="1" x14ac:dyDescent="0.3"/>
    <row r="1980" s="476" customFormat="1" x14ac:dyDescent="0.3"/>
    <row r="1981" s="476" customFormat="1" x14ac:dyDescent="0.3"/>
    <row r="1982" s="476" customFormat="1" x14ac:dyDescent="0.3"/>
    <row r="1983" s="476" customFormat="1" x14ac:dyDescent="0.3"/>
    <row r="1984" s="476" customFormat="1" x14ac:dyDescent="0.3"/>
    <row r="1985" s="476" customFormat="1" x14ac:dyDescent="0.3"/>
    <row r="1986" s="476" customFormat="1" x14ac:dyDescent="0.3"/>
    <row r="1987" s="476" customFormat="1" x14ac:dyDescent="0.3"/>
    <row r="1988" s="476" customFormat="1" x14ac:dyDescent="0.3"/>
    <row r="1989" s="476" customFormat="1" x14ac:dyDescent="0.3"/>
    <row r="1990" s="476" customFormat="1" x14ac:dyDescent="0.3"/>
    <row r="1991" s="476" customFormat="1" x14ac:dyDescent="0.3"/>
    <row r="1992" s="476" customFormat="1" x14ac:dyDescent="0.3"/>
    <row r="1993" s="476" customFormat="1" x14ac:dyDescent="0.3"/>
    <row r="1994" s="476" customFormat="1" x14ac:dyDescent="0.3"/>
    <row r="1995" s="476" customFormat="1" x14ac:dyDescent="0.3"/>
    <row r="1996" s="476" customFormat="1" x14ac:dyDescent="0.3"/>
    <row r="1997" s="476" customFormat="1" x14ac:dyDescent="0.3"/>
    <row r="1998" s="476" customFormat="1" x14ac:dyDescent="0.3"/>
    <row r="1999" s="476" customFormat="1" x14ac:dyDescent="0.3"/>
    <row r="2000" s="476" customFormat="1" x14ac:dyDescent="0.3"/>
    <row r="2001" s="476" customFormat="1" x14ac:dyDescent="0.3"/>
    <row r="2002" s="476" customFormat="1" x14ac:dyDescent="0.3"/>
    <row r="2003" s="476" customFormat="1" x14ac:dyDescent="0.3"/>
    <row r="2004" s="476" customFormat="1" x14ac:dyDescent="0.3"/>
    <row r="2005" s="476" customFormat="1" x14ac:dyDescent="0.3"/>
    <row r="2006" s="476" customFormat="1" x14ac:dyDescent="0.3"/>
    <row r="2007" s="476" customFormat="1" x14ac:dyDescent="0.3"/>
    <row r="2008" s="476" customFormat="1" x14ac:dyDescent="0.3"/>
    <row r="2009" s="476" customFormat="1" x14ac:dyDescent="0.3"/>
    <row r="2010" s="476" customFormat="1" x14ac:dyDescent="0.3"/>
    <row r="2011" s="476" customFormat="1" x14ac:dyDescent="0.3"/>
    <row r="2012" s="476" customFormat="1" x14ac:dyDescent="0.3"/>
    <row r="2013" s="476" customFormat="1" x14ac:dyDescent="0.3"/>
    <row r="2014" s="476" customFormat="1" x14ac:dyDescent="0.3"/>
    <row r="2015" s="476" customFormat="1" x14ac:dyDescent="0.3"/>
    <row r="2016" s="476" customFormat="1" x14ac:dyDescent="0.3"/>
    <row r="2017" s="476" customFormat="1" x14ac:dyDescent="0.3"/>
    <row r="2018" s="476" customFormat="1" x14ac:dyDescent="0.3"/>
    <row r="2019" s="476" customFormat="1" x14ac:dyDescent="0.3"/>
    <row r="2020" s="476" customFormat="1" x14ac:dyDescent="0.3"/>
    <row r="2021" s="476" customFormat="1" x14ac:dyDescent="0.3"/>
    <row r="2022" s="476" customFormat="1" x14ac:dyDescent="0.3"/>
    <row r="2023" s="476" customFormat="1" x14ac:dyDescent="0.3"/>
    <row r="2024" s="476" customFormat="1" x14ac:dyDescent="0.3"/>
    <row r="2025" s="476" customFormat="1" x14ac:dyDescent="0.3"/>
    <row r="2026" s="476" customFormat="1" x14ac:dyDescent="0.3"/>
    <row r="2027" s="476" customFormat="1" x14ac:dyDescent="0.3"/>
    <row r="2028" s="476" customFormat="1" x14ac:dyDescent="0.3"/>
    <row r="2029" s="476" customFormat="1" x14ac:dyDescent="0.3"/>
    <row r="2030" s="476" customFormat="1" x14ac:dyDescent="0.3"/>
    <row r="2031" s="476" customFormat="1" x14ac:dyDescent="0.3"/>
    <row r="2032" s="476" customFormat="1" x14ac:dyDescent="0.3"/>
    <row r="2033" s="476" customFormat="1" x14ac:dyDescent="0.3"/>
    <row r="2034" s="476" customFormat="1" x14ac:dyDescent="0.3"/>
    <row r="2035" s="476" customFormat="1" x14ac:dyDescent="0.3"/>
    <row r="2036" s="476" customFormat="1" x14ac:dyDescent="0.3"/>
    <row r="2037" s="476" customFormat="1" x14ac:dyDescent="0.3"/>
    <row r="2038" s="476" customFormat="1" x14ac:dyDescent="0.3"/>
    <row r="2039" s="476" customFormat="1" x14ac:dyDescent="0.3"/>
    <row r="2040" s="476" customFormat="1" x14ac:dyDescent="0.3"/>
    <row r="2041" s="476" customFormat="1" x14ac:dyDescent="0.3"/>
    <row r="2042" s="476" customFormat="1" x14ac:dyDescent="0.3"/>
    <row r="2043" s="476" customFormat="1" x14ac:dyDescent="0.3"/>
    <row r="2044" s="476" customFormat="1" x14ac:dyDescent="0.3"/>
    <row r="2045" s="476" customFormat="1" x14ac:dyDescent="0.3"/>
    <row r="2046" s="476" customFormat="1" x14ac:dyDescent="0.3"/>
    <row r="2047" s="476" customFormat="1" x14ac:dyDescent="0.3"/>
    <row r="2048" s="476" customFormat="1" x14ac:dyDescent="0.3"/>
    <row r="2049" s="476" customFormat="1" x14ac:dyDescent="0.3"/>
    <row r="2050" s="476" customFormat="1" x14ac:dyDescent="0.3"/>
    <row r="2051" s="476" customFormat="1" x14ac:dyDescent="0.3"/>
    <row r="2052" s="476" customFormat="1" x14ac:dyDescent="0.3"/>
    <row r="2053" s="476" customFormat="1" x14ac:dyDescent="0.3"/>
    <row r="2054" s="476" customFormat="1" x14ac:dyDescent="0.3"/>
    <row r="2055" s="476" customFormat="1" x14ac:dyDescent="0.3"/>
    <row r="2056" s="476" customFormat="1" x14ac:dyDescent="0.3"/>
    <row r="2057" s="476" customFormat="1" x14ac:dyDescent="0.3"/>
    <row r="2058" s="476" customFormat="1" x14ac:dyDescent="0.3"/>
    <row r="2059" s="476" customFormat="1" x14ac:dyDescent="0.3"/>
    <row r="2060" s="476" customFormat="1" x14ac:dyDescent="0.3"/>
    <row r="2061" s="476" customFormat="1" x14ac:dyDescent="0.3"/>
    <row r="2062" s="476" customFormat="1" x14ac:dyDescent="0.3"/>
    <row r="2063" s="476" customFormat="1" x14ac:dyDescent="0.3"/>
    <row r="2064" s="476" customFormat="1" x14ac:dyDescent="0.3"/>
    <row r="2065" s="476" customFormat="1" x14ac:dyDescent="0.3"/>
    <row r="2066" s="476" customFormat="1" x14ac:dyDescent="0.3"/>
    <row r="2067" s="476" customFormat="1" x14ac:dyDescent="0.3"/>
    <row r="2068" s="476" customFormat="1" x14ac:dyDescent="0.3"/>
    <row r="2069" s="476" customFormat="1" x14ac:dyDescent="0.3"/>
    <row r="2070" s="476" customFormat="1" x14ac:dyDescent="0.3"/>
    <row r="2071" s="476" customFormat="1" x14ac:dyDescent="0.3"/>
    <row r="2072" s="476" customFormat="1" x14ac:dyDescent="0.3"/>
    <row r="2073" s="476" customFormat="1" x14ac:dyDescent="0.3"/>
    <row r="2074" s="476" customFormat="1" x14ac:dyDescent="0.3"/>
    <row r="2075" s="476" customFormat="1" x14ac:dyDescent="0.3"/>
    <row r="2076" s="476" customFormat="1" x14ac:dyDescent="0.3"/>
    <row r="2077" s="476" customFormat="1" x14ac:dyDescent="0.3"/>
    <row r="2078" s="476" customFormat="1" x14ac:dyDescent="0.3"/>
    <row r="2079" s="476" customFormat="1" x14ac:dyDescent="0.3"/>
    <row r="2080" s="476" customFormat="1" x14ac:dyDescent="0.3"/>
    <row r="2081" s="476" customFormat="1" x14ac:dyDescent="0.3"/>
    <row r="2082" s="476" customFormat="1" x14ac:dyDescent="0.3"/>
    <row r="2083" s="476" customFormat="1" x14ac:dyDescent="0.3"/>
    <row r="2084" s="476" customFormat="1" x14ac:dyDescent="0.3"/>
    <row r="2085" s="476" customFormat="1" x14ac:dyDescent="0.3"/>
    <row r="2086" s="476" customFormat="1" x14ac:dyDescent="0.3"/>
    <row r="2087" s="476" customFormat="1" x14ac:dyDescent="0.3"/>
    <row r="2088" s="476" customFormat="1" x14ac:dyDescent="0.3"/>
    <row r="2089" s="476" customFormat="1" x14ac:dyDescent="0.3"/>
    <row r="2090" s="476" customFormat="1" x14ac:dyDescent="0.3"/>
    <row r="2091" s="476" customFormat="1" x14ac:dyDescent="0.3"/>
    <row r="2092" s="476" customFormat="1" x14ac:dyDescent="0.3"/>
    <row r="2093" s="476" customFormat="1" x14ac:dyDescent="0.3"/>
    <row r="2094" s="476" customFormat="1" x14ac:dyDescent="0.3"/>
    <row r="2095" s="476" customFormat="1" x14ac:dyDescent="0.3"/>
    <row r="2096" s="476" customFormat="1" x14ac:dyDescent="0.3"/>
    <row r="2097" s="476" customFormat="1" x14ac:dyDescent="0.3"/>
    <row r="2098" s="476" customFormat="1" x14ac:dyDescent="0.3"/>
    <row r="2099" s="476" customFormat="1" x14ac:dyDescent="0.3"/>
    <row r="2100" s="476" customFormat="1" x14ac:dyDescent="0.3"/>
    <row r="2101" s="476" customFormat="1" x14ac:dyDescent="0.3"/>
    <row r="2102" s="476" customFormat="1" x14ac:dyDescent="0.3"/>
    <row r="2103" s="476" customFormat="1" x14ac:dyDescent="0.3"/>
    <row r="2104" s="476" customFormat="1" x14ac:dyDescent="0.3"/>
    <row r="2105" s="476" customFormat="1" x14ac:dyDescent="0.3"/>
    <row r="2106" s="476" customFormat="1" x14ac:dyDescent="0.3"/>
    <row r="2107" s="476" customFormat="1" x14ac:dyDescent="0.3"/>
    <row r="2108" s="476" customFormat="1" x14ac:dyDescent="0.3"/>
    <row r="2109" s="476" customFormat="1" x14ac:dyDescent="0.3"/>
    <row r="2110" s="476" customFormat="1" x14ac:dyDescent="0.3"/>
    <row r="2111" s="476" customFormat="1" x14ac:dyDescent="0.3"/>
    <row r="2112" s="476" customFormat="1" x14ac:dyDescent="0.3"/>
    <row r="2113" s="476" customFormat="1" x14ac:dyDescent="0.3"/>
    <row r="2114" s="476" customFormat="1" x14ac:dyDescent="0.3"/>
    <row r="2115" s="476" customFormat="1" x14ac:dyDescent="0.3"/>
    <row r="2116" s="476" customFormat="1" x14ac:dyDescent="0.3"/>
    <row r="2117" s="476" customFormat="1" x14ac:dyDescent="0.3"/>
    <row r="2118" s="476" customFormat="1" x14ac:dyDescent="0.3"/>
    <row r="2119" s="476" customFormat="1" x14ac:dyDescent="0.3"/>
    <row r="2120" s="476" customFormat="1" x14ac:dyDescent="0.3"/>
    <row r="2121" s="476" customFormat="1" x14ac:dyDescent="0.3"/>
    <row r="2122" s="476" customFormat="1" x14ac:dyDescent="0.3"/>
    <row r="2123" s="476" customFormat="1" x14ac:dyDescent="0.3"/>
    <row r="2124" s="476" customFormat="1" x14ac:dyDescent="0.3"/>
    <row r="2125" s="476" customFormat="1" x14ac:dyDescent="0.3"/>
    <row r="2126" s="476" customFormat="1" x14ac:dyDescent="0.3"/>
    <row r="2127" s="476" customFormat="1" x14ac:dyDescent="0.3"/>
    <row r="2128" s="476" customFormat="1" x14ac:dyDescent="0.3"/>
    <row r="2129" s="476" customFormat="1" x14ac:dyDescent="0.3"/>
    <row r="2130" s="476" customFormat="1" x14ac:dyDescent="0.3"/>
    <row r="2131" s="476" customFormat="1" x14ac:dyDescent="0.3"/>
    <row r="2132" s="476" customFormat="1" x14ac:dyDescent="0.3"/>
    <row r="2133" s="476" customFormat="1" x14ac:dyDescent="0.3"/>
    <row r="2134" s="476" customFormat="1" x14ac:dyDescent="0.3"/>
    <row r="2135" s="476" customFormat="1" x14ac:dyDescent="0.3"/>
    <row r="2136" s="476" customFormat="1" x14ac:dyDescent="0.3"/>
    <row r="2137" s="476" customFormat="1" x14ac:dyDescent="0.3"/>
    <row r="2138" s="476" customFormat="1" x14ac:dyDescent="0.3"/>
    <row r="2139" s="476" customFormat="1" x14ac:dyDescent="0.3"/>
    <row r="2140" s="476" customFormat="1" x14ac:dyDescent="0.3"/>
    <row r="2141" s="476" customFormat="1" x14ac:dyDescent="0.3"/>
    <row r="2142" s="476" customFormat="1" x14ac:dyDescent="0.3"/>
    <row r="2143" s="476" customFormat="1" x14ac:dyDescent="0.3"/>
    <row r="2144" s="476" customFormat="1" x14ac:dyDescent="0.3"/>
    <row r="2145" s="476" customFormat="1" x14ac:dyDescent="0.3"/>
    <row r="2146" s="476" customFormat="1" x14ac:dyDescent="0.3"/>
    <row r="2147" s="476" customFormat="1" x14ac:dyDescent="0.3"/>
    <row r="2148" s="476" customFormat="1" x14ac:dyDescent="0.3"/>
    <row r="2149" s="476" customFormat="1" x14ac:dyDescent="0.3"/>
    <row r="2150" s="476" customFormat="1" x14ac:dyDescent="0.3"/>
    <row r="2151" s="476" customFormat="1" x14ac:dyDescent="0.3"/>
    <row r="2152" s="476" customFormat="1" x14ac:dyDescent="0.3"/>
    <row r="2153" s="476" customFormat="1" x14ac:dyDescent="0.3"/>
    <row r="2154" s="476" customFormat="1" x14ac:dyDescent="0.3"/>
    <row r="2155" s="476" customFormat="1" x14ac:dyDescent="0.3"/>
    <row r="2156" s="476" customFormat="1" x14ac:dyDescent="0.3"/>
    <row r="2157" s="476" customFormat="1" x14ac:dyDescent="0.3"/>
    <row r="2158" s="476" customFormat="1" x14ac:dyDescent="0.3"/>
    <row r="2159" s="476" customFormat="1" x14ac:dyDescent="0.3"/>
    <row r="2160" s="476" customFormat="1" x14ac:dyDescent="0.3"/>
    <row r="2161" s="476" customFormat="1" x14ac:dyDescent="0.3"/>
    <row r="2162" s="476" customFormat="1" x14ac:dyDescent="0.3"/>
    <row r="2163" s="476" customFormat="1" x14ac:dyDescent="0.3"/>
    <row r="2164" s="476" customFormat="1" x14ac:dyDescent="0.3"/>
    <row r="2165" s="476" customFormat="1" x14ac:dyDescent="0.3"/>
    <row r="2166" s="476" customFormat="1" x14ac:dyDescent="0.3"/>
    <row r="2167" s="476" customFormat="1" x14ac:dyDescent="0.3"/>
    <row r="2168" s="476" customFormat="1" x14ac:dyDescent="0.3"/>
    <row r="2169" s="476" customFormat="1" x14ac:dyDescent="0.3"/>
    <row r="2170" s="476" customFormat="1" x14ac:dyDescent="0.3"/>
    <row r="2171" s="476" customFormat="1" x14ac:dyDescent="0.3"/>
    <row r="2172" s="476" customFormat="1" x14ac:dyDescent="0.3"/>
    <row r="2173" s="476" customFormat="1" x14ac:dyDescent="0.3"/>
    <row r="2174" s="476" customFormat="1" x14ac:dyDescent="0.3"/>
    <row r="2175" s="476" customFormat="1" x14ac:dyDescent="0.3"/>
    <row r="2176" s="476" customFormat="1" x14ac:dyDescent="0.3"/>
    <row r="2177" s="476" customFormat="1" x14ac:dyDescent="0.3"/>
    <row r="2178" s="476" customFormat="1" x14ac:dyDescent="0.3"/>
    <row r="2179" s="476" customFormat="1" x14ac:dyDescent="0.3"/>
    <row r="2180" s="476" customFormat="1" x14ac:dyDescent="0.3"/>
    <row r="2181" s="476" customFormat="1" x14ac:dyDescent="0.3"/>
    <row r="2182" s="476" customFormat="1" x14ac:dyDescent="0.3"/>
    <row r="2183" s="476" customFormat="1" x14ac:dyDescent="0.3"/>
    <row r="2184" s="476" customFormat="1" x14ac:dyDescent="0.3"/>
    <row r="2185" s="476" customFormat="1" x14ac:dyDescent="0.3"/>
    <row r="2186" s="476" customFormat="1" x14ac:dyDescent="0.3"/>
    <row r="2187" s="476" customFormat="1" x14ac:dyDescent="0.3"/>
    <row r="2188" s="476" customFormat="1" x14ac:dyDescent="0.3"/>
    <row r="2189" s="476" customFormat="1" x14ac:dyDescent="0.3"/>
    <row r="2190" s="476" customFormat="1" x14ac:dyDescent="0.3"/>
    <row r="2191" s="476" customFormat="1" x14ac:dyDescent="0.3"/>
    <row r="2192" s="476" customFormat="1" x14ac:dyDescent="0.3"/>
    <row r="2193" s="476" customFormat="1" x14ac:dyDescent="0.3"/>
    <row r="2194" s="476" customFormat="1" x14ac:dyDescent="0.3"/>
    <row r="2195" s="476" customFormat="1" x14ac:dyDescent="0.3"/>
    <row r="2196" s="476" customFormat="1" x14ac:dyDescent="0.3"/>
    <row r="2197" s="476" customFormat="1" x14ac:dyDescent="0.3"/>
    <row r="2198" s="476" customFormat="1" x14ac:dyDescent="0.3"/>
    <row r="2199" s="476" customFormat="1" x14ac:dyDescent="0.3"/>
    <row r="2200" s="476" customFormat="1" x14ac:dyDescent="0.3"/>
    <row r="2201" s="476" customFormat="1" x14ac:dyDescent="0.3"/>
    <row r="2202" s="476" customFormat="1" x14ac:dyDescent="0.3"/>
    <row r="2203" s="476" customFormat="1" x14ac:dyDescent="0.3"/>
    <row r="2204" s="476" customFormat="1" x14ac:dyDescent="0.3"/>
    <row r="2205" s="476" customFormat="1" x14ac:dyDescent="0.3"/>
    <row r="2206" s="476" customFormat="1" x14ac:dyDescent="0.3"/>
    <row r="2207" s="476" customFormat="1" x14ac:dyDescent="0.3"/>
    <row r="2208" s="476" customFormat="1" x14ac:dyDescent="0.3"/>
    <row r="2209" s="476" customFormat="1" x14ac:dyDescent="0.3"/>
    <row r="2210" s="476" customFormat="1" x14ac:dyDescent="0.3"/>
    <row r="2211" s="476" customFormat="1" x14ac:dyDescent="0.3"/>
    <row r="2212" s="476" customFormat="1" x14ac:dyDescent="0.3"/>
    <row r="2213" s="476" customFormat="1" x14ac:dyDescent="0.3"/>
    <row r="2214" s="476" customFormat="1" x14ac:dyDescent="0.3"/>
    <row r="2215" s="476" customFormat="1" x14ac:dyDescent="0.3"/>
    <row r="2216" s="476" customFormat="1" x14ac:dyDescent="0.3"/>
    <row r="2217" s="476" customFormat="1" x14ac:dyDescent="0.3"/>
    <row r="2218" s="476" customFormat="1" x14ac:dyDescent="0.3"/>
    <row r="2219" s="476" customFormat="1" x14ac:dyDescent="0.3"/>
    <row r="2220" s="476" customFormat="1" x14ac:dyDescent="0.3"/>
    <row r="2221" s="476" customFormat="1" x14ac:dyDescent="0.3"/>
    <row r="2222" s="476" customFormat="1" x14ac:dyDescent="0.3"/>
    <row r="2223" s="476" customFormat="1" x14ac:dyDescent="0.3"/>
    <row r="2224" s="476" customFormat="1" x14ac:dyDescent="0.3"/>
    <row r="2225" s="476" customFormat="1" x14ac:dyDescent="0.3"/>
    <row r="2226" s="476" customFormat="1" x14ac:dyDescent="0.3"/>
    <row r="2227" s="476" customFormat="1" x14ac:dyDescent="0.3"/>
    <row r="2228" s="476" customFormat="1" x14ac:dyDescent="0.3"/>
    <row r="2229" s="476" customFormat="1" x14ac:dyDescent="0.3"/>
    <row r="2230" s="476" customFormat="1" x14ac:dyDescent="0.3"/>
    <row r="2231" s="476" customFormat="1" x14ac:dyDescent="0.3"/>
    <row r="2232" s="476" customFormat="1" x14ac:dyDescent="0.3"/>
    <row r="2233" s="476" customFormat="1" x14ac:dyDescent="0.3"/>
    <row r="2234" s="476" customFormat="1" x14ac:dyDescent="0.3"/>
    <row r="2235" s="476" customFormat="1" x14ac:dyDescent="0.3"/>
    <row r="2236" s="476" customFormat="1" x14ac:dyDescent="0.3"/>
    <row r="2237" s="476" customFormat="1" x14ac:dyDescent="0.3"/>
    <row r="2238" s="476" customFormat="1" x14ac:dyDescent="0.3"/>
    <row r="2239" s="476" customFormat="1" x14ac:dyDescent="0.3"/>
    <row r="2240" s="476" customFormat="1" x14ac:dyDescent="0.3"/>
    <row r="2241" s="476" customFormat="1" x14ac:dyDescent="0.3"/>
    <row r="2242" s="476" customFormat="1" x14ac:dyDescent="0.3"/>
    <row r="2243" s="476" customFormat="1" x14ac:dyDescent="0.3"/>
    <row r="2244" s="476" customFormat="1" x14ac:dyDescent="0.3"/>
    <row r="2245" s="476" customFormat="1" x14ac:dyDescent="0.3"/>
    <row r="2246" s="476" customFormat="1" x14ac:dyDescent="0.3"/>
    <row r="2247" s="476" customFormat="1" x14ac:dyDescent="0.3"/>
    <row r="2248" s="476" customFormat="1" x14ac:dyDescent="0.3"/>
    <row r="2249" s="476" customFormat="1" x14ac:dyDescent="0.3"/>
    <row r="2250" s="476" customFormat="1" x14ac:dyDescent="0.3"/>
    <row r="2251" s="476" customFormat="1" x14ac:dyDescent="0.3"/>
    <row r="2252" s="476" customFormat="1" x14ac:dyDescent="0.3"/>
    <row r="2253" s="476" customFormat="1" x14ac:dyDescent="0.3"/>
    <row r="2254" s="476" customFormat="1" x14ac:dyDescent="0.3"/>
    <row r="2255" s="476" customFormat="1" x14ac:dyDescent="0.3"/>
    <row r="2256" s="476" customFormat="1" x14ac:dyDescent="0.3"/>
    <row r="2257" s="476" customFormat="1" x14ac:dyDescent="0.3"/>
    <row r="2258" s="476" customFormat="1" x14ac:dyDescent="0.3"/>
    <row r="2259" s="476" customFormat="1" x14ac:dyDescent="0.3"/>
    <row r="2260" s="476" customFormat="1" x14ac:dyDescent="0.3"/>
    <row r="2261" s="476" customFormat="1" x14ac:dyDescent="0.3"/>
    <row r="2262" s="476" customFormat="1" x14ac:dyDescent="0.3"/>
    <row r="2263" s="476" customFormat="1" x14ac:dyDescent="0.3"/>
    <row r="2264" s="476" customFormat="1" x14ac:dyDescent="0.3"/>
    <row r="2265" s="476" customFormat="1" x14ac:dyDescent="0.3"/>
    <row r="2266" s="476" customFormat="1" x14ac:dyDescent="0.3"/>
    <row r="2267" s="476" customFormat="1" x14ac:dyDescent="0.3"/>
    <row r="2268" s="476" customFormat="1" x14ac:dyDescent="0.3"/>
    <row r="2269" s="476" customFormat="1" x14ac:dyDescent="0.3"/>
    <row r="2270" s="476" customFormat="1" x14ac:dyDescent="0.3"/>
    <row r="2271" s="476" customFormat="1" x14ac:dyDescent="0.3"/>
    <row r="2272" s="476" customFormat="1" x14ac:dyDescent="0.3"/>
    <row r="2273" s="476" customFormat="1" x14ac:dyDescent="0.3"/>
    <row r="2274" s="476" customFormat="1" x14ac:dyDescent="0.3"/>
    <row r="2275" s="476" customFormat="1" x14ac:dyDescent="0.3"/>
    <row r="2276" s="476" customFormat="1" x14ac:dyDescent="0.3"/>
    <row r="2277" s="476" customFormat="1" x14ac:dyDescent="0.3"/>
    <row r="2278" s="476" customFormat="1" x14ac:dyDescent="0.3"/>
    <row r="2279" s="476" customFormat="1" x14ac:dyDescent="0.3"/>
    <row r="2280" s="476" customFormat="1" x14ac:dyDescent="0.3"/>
    <row r="2281" s="476" customFormat="1" x14ac:dyDescent="0.3"/>
    <row r="2282" s="476" customFormat="1" x14ac:dyDescent="0.3"/>
    <row r="2283" s="476" customFormat="1" x14ac:dyDescent="0.3"/>
    <row r="2284" s="476" customFormat="1" x14ac:dyDescent="0.3"/>
    <row r="2285" s="476" customFormat="1" x14ac:dyDescent="0.3"/>
    <row r="2286" s="476" customFormat="1" x14ac:dyDescent="0.3"/>
    <row r="2287" s="476" customFormat="1" x14ac:dyDescent="0.3"/>
    <row r="2288" s="476" customFormat="1" x14ac:dyDescent="0.3"/>
    <row r="2289" s="476" customFormat="1" x14ac:dyDescent="0.3"/>
    <row r="2290" s="476" customFormat="1" x14ac:dyDescent="0.3"/>
    <row r="2291" s="476" customFormat="1" x14ac:dyDescent="0.3"/>
    <row r="2292" s="476" customFormat="1" x14ac:dyDescent="0.3"/>
    <row r="2293" s="476" customFormat="1" x14ac:dyDescent="0.3"/>
    <row r="2294" s="476" customFormat="1" x14ac:dyDescent="0.3"/>
    <row r="2295" s="476" customFormat="1" x14ac:dyDescent="0.3"/>
    <row r="2296" s="476" customFormat="1" x14ac:dyDescent="0.3"/>
    <row r="2297" s="476" customFormat="1" x14ac:dyDescent="0.3"/>
    <row r="2298" s="476" customFormat="1" x14ac:dyDescent="0.3"/>
    <row r="2299" s="476" customFormat="1" x14ac:dyDescent="0.3"/>
    <row r="2300" s="476" customFormat="1" x14ac:dyDescent="0.3"/>
    <row r="2301" s="476" customFormat="1" x14ac:dyDescent="0.3"/>
    <row r="2302" s="476" customFormat="1" x14ac:dyDescent="0.3"/>
    <row r="2303" s="476" customFormat="1" x14ac:dyDescent="0.3"/>
    <row r="2304" s="476" customFormat="1" x14ac:dyDescent="0.3"/>
    <row r="2305" s="476" customFormat="1" x14ac:dyDescent="0.3"/>
    <row r="2306" s="476" customFormat="1" x14ac:dyDescent="0.3"/>
    <row r="2307" s="476" customFormat="1" x14ac:dyDescent="0.3"/>
    <row r="2308" s="476" customFormat="1" x14ac:dyDescent="0.3"/>
    <row r="2309" s="476" customFormat="1" x14ac:dyDescent="0.3"/>
    <row r="2310" s="476" customFormat="1" x14ac:dyDescent="0.3"/>
    <row r="2311" s="476" customFormat="1" x14ac:dyDescent="0.3"/>
    <row r="2312" s="476" customFormat="1" x14ac:dyDescent="0.3"/>
    <row r="2313" s="476" customFormat="1" x14ac:dyDescent="0.3"/>
    <row r="2314" s="476" customFormat="1" x14ac:dyDescent="0.3"/>
    <row r="2315" s="476" customFormat="1" x14ac:dyDescent="0.3"/>
    <row r="2316" s="476" customFormat="1" x14ac:dyDescent="0.3"/>
    <row r="2317" s="476" customFormat="1" x14ac:dyDescent="0.3"/>
    <row r="2318" s="476" customFormat="1" x14ac:dyDescent="0.3"/>
    <row r="2319" s="476" customFormat="1" x14ac:dyDescent="0.3"/>
    <row r="2320" s="476" customFormat="1" x14ac:dyDescent="0.3"/>
    <row r="2321" s="476" customFormat="1" x14ac:dyDescent="0.3"/>
    <row r="2322" s="476" customFormat="1" x14ac:dyDescent="0.3"/>
    <row r="2323" s="476" customFormat="1" x14ac:dyDescent="0.3"/>
    <row r="2324" s="476" customFormat="1" x14ac:dyDescent="0.3"/>
    <row r="2325" s="476" customFormat="1" x14ac:dyDescent="0.3"/>
    <row r="2326" s="476" customFormat="1" x14ac:dyDescent="0.3"/>
    <row r="2327" s="476" customFormat="1" x14ac:dyDescent="0.3"/>
    <row r="2328" s="476" customFormat="1" x14ac:dyDescent="0.3"/>
    <row r="2329" s="476" customFormat="1" x14ac:dyDescent="0.3"/>
    <row r="2330" s="476" customFormat="1" x14ac:dyDescent="0.3"/>
    <row r="2331" s="476" customFormat="1" x14ac:dyDescent="0.3"/>
    <row r="2332" s="476" customFormat="1" x14ac:dyDescent="0.3"/>
    <row r="2333" s="476" customFormat="1" x14ac:dyDescent="0.3"/>
    <row r="2334" s="476" customFormat="1" x14ac:dyDescent="0.3"/>
    <row r="2335" s="476" customFormat="1" x14ac:dyDescent="0.3"/>
    <row r="2336" s="476" customFormat="1" x14ac:dyDescent="0.3"/>
    <row r="2337" s="476" customFormat="1" x14ac:dyDescent="0.3"/>
    <row r="2338" s="476" customFormat="1" x14ac:dyDescent="0.3"/>
    <row r="2339" s="476" customFormat="1" x14ac:dyDescent="0.3"/>
    <row r="2340" s="476" customFormat="1" x14ac:dyDescent="0.3"/>
    <row r="2341" s="476" customFormat="1" x14ac:dyDescent="0.3"/>
    <row r="2342" s="476" customFormat="1" x14ac:dyDescent="0.3"/>
    <row r="2343" s="476" customFormat="1" x14ac:dyDescent="0.3"/>
    <row r="2344" s="476" customFormat="1" x14ac:dyDescent="0.3"/>
    <row r="2345" s="476" customFormat="1" x14ac:dyDescent="0.3"/>
    <row r="2346" s="476" customFormat="1" x14ac:dyDescent="0.3"/>
    <row r="2347" s="476" customFormat="1" x14ac:dyDescent="0.3"/>
    <row r="2348" s="476" customFormat="1" x14ac:dyDescent="0.3"/>
    <row r="2349" s="476" customFormat="1" x14ac:dyDescent="0.3"/>
    <row r="2350" s="476" customFormat="1" x14ac:dyDescent="0.3"/>
    <row r="2351" s="476" customFormat="1" x14ac:dyDescent="0.3"/>
    <row r="2352" s="476" customFormat="1" x14ac:dyDescent="0.3"/>
    <row r="2353" s="476" customFormat="1" x14ac:dyDescent="0.3"/>
    <row r="2354" s="476" customFormat="1" x14ac:dyDescent="0.3"/>
    <row r="2355" s="476" customFormat="1" x14ac:dyDescent="0.3"/>
    <row r="2356" s="476" customFormat="1" x14ac:dyDescent="0.3"/>
    <row r="2357" s="476" customFormat="1" x14ac:dyDescent="0.3"/>
    <row r="2358" s="476" customFormat="1" x14ac:dyDescent="0.3"/>
    <row r="2359" s="476" customFormat="1" x14ac:dyDescent="0.3"/>
    <row r="2360" s="476" customFormat="1" x14ac:dyDescent="0.3"/>
    <row r="2361" s="476" customFormat="1" x14ac:dyDescent="0.3"/>
    <row r="2362" s="476" customFormat="1" x14ac:dyDescent="0.3"/>
    <row r="2363" s="476" customFormat="1" x14ac:dyDescent="0.3"/>
    <row r="2364" s="476" customFormat="1" x14ac:dyDescent="0.3"/>
    <row r="2365" s="476" customFormat="1" x14ac:dyDescent="0.3"/>
    <row r="2366" s="476" customFormat="1" x14ac:dyDescent="0.3"/>
    <row r="2367" s="476" customFormat="1" x14ac:dyDescent="0.3"/>
    <row r="2368" s="476" customFormat="1" x14ac:dyDescent="0.3"/>
    <row r="2369" s="476" customFormat="1" x14ac:dyDescent="0.3"/>
    <row r="2370" s="476" customFormat="1" x14ac:dyDescent="0.3"/>
    <row r="2371" s="476" customFormat="1" x14ac:dyDescent="0.3"/>
    <row r="2372" s="476" customFormat="1" x14ac:dyDescent="0.3"/>
    <row r="2373" s="476" customFormat="1" x14ac:dyDescent="0.3"/>
    <row r="2374" s="476" customFormat="1" x14ac:dyDescent="0.3"/>
    <row r="2375" s="476" customFormat="1" x14ac:dyDescent="0.3"/>
    <row r="2376" s="476" customFormat="1" x14ac:dyDescent="0.3"/>
    <row r="2377" s="476" customFormat="1" x14ac:dyDescent="0.3"/>
    <row r="2378" s="476" customFormat="1" x14ac:dyDescent="0.3"/>
    <row r="2379" s="476" customFormat="1" x14ac:dyDescent="0.3"/>
    <row r="2380" s="476" customFormat="1" x14ac:dyDescent="0.3"/>
    <row r="2381" s="476" customFormat="1" x14ac:dyDescent="0.3"/>
    <row r="2382" s="476" customFormat="1" x14ac:dyDescent="0.3"/>
    <row r="2383" s="476" customFormat="1" x14ac:dyDescent="0.3"/>
    <row r="2384" s="476" customFormat="1" x14ac:dyDescent="0.3"/>
    <row r="2385" s="476" customFormat="1" x14ac:dyDescent="0.3"/>
    <row r="2386" s="476" customFormat="1" x14ac:dyDescent="0.3"/>
    <row r="2387" s="476" customFormat="1" x14ac:dyDescent="0.3"/>
    <row r="2388" s="476" customFormat="1" x14ac:dyDescent="0.3"/>
    <row r="2389" s="476" customFormat="1" x14ac:dyDescent="0.3"/>
    <row r="2390" s="476" customFormat="1" x14ac:dyDescent="0.3"/>
    <row r="2391" s="476" customFormat="1" x14ac:dyDescent="0.3"/>
    <row r="2392" s="476" customFormat="1" x14ac:dyDescent="0.3"/>
    <row r="2393" s="476" customFormat="1" x14ac:dyDescent="0.3"/>
    <row r="2394" s="476" customFormat="1" x14ac:dyDescent="0.3"/>
    <row r="2395" s="476" customFormat="1" x14ac:dyDescent="0.3"/>
    <row r="2396" s="476" customFormat="1" x14ac:dyDescent="0.3"/>
    <row r="2397" s="476" customFormat="1" x14ac:dyDescent="0.3"/>
    <row r="2398" s="476" customFormat="1" x14ac:dyDescent="0.3"/>
    <row r="2399" s="476" customFormat="1" x14ac:dyDescent="0.3"/>
    <row r="2400" s="476" customFormat="1" x14ac:dyDescent="0.3"/>
    <row r="2401" s="476" customFormat="1" x14ac:dyDescent="0.3"/>
    <row r="2402" s="476" customFormat="1" x14ac:dyDescent="0.3"/>
    <row r="2403" s="476" customFormat="1" x14ac:dyDescent="0.3"/>
    <row r="2404" s="476" customFormat="1" x14ac:dyDescent="0.3"/>
    <row r="2405" s="476" customFormat="1" x14ac:dyDescent="0.3"/>
    <row r="2406" s="476" customFormat="1" x14ac:dyDescent="0.3"/>
    <row r="2407" s="476" customFormat="1" x14ac:dyDescent="0.3"/>
    <row r="2408" s="476" customFormat="1" x14ac:dyDescent="0.3"/>
    <row r="2409" s="476" customFormat="1" x14ac:dyDescent="0.3"/>
    <row r="2410" s="476" customFormat="1" x14ac:dyDescent="0.3"/>
    <row r="2411" s="476" customFormat="1" x14ac:dyDescent="0.3"/>
    <row r="2412" s="476" customFormat="1" x14ac:dyDescent="0.3"/>
    <row r="2413" s="476" customFormat="1" x14ac:dyDescent="0.3"/>
    <row r="2414" s="476" customFormat="1" x14ac:dyDescent="0.3"/>
    <row r="2415" s="476" customFormat="1" x14ac:dyDescent="0.3"/>
    <row r="2416" s="476" customFormat="1" x14ac:dyDescent="0.3"/>
    <row r="2417" s="476" customFormat="1" x14ac:dyDescent="0.3"/>
    <row r="2418" s="476" customFormat="1" x14ac:dyDescent="0.3"/>
    <row r="2419" s="476" customFormat="1" x14ac:dyDescent="0.3"/>
    <row r="2420" s="476" customFormat="1" x14ac:dyDescent="0.3"/>
    <row r="2421" s="476" customFormat="1" x14ac:dyDescent="0.3"/>
    <row r="2422" s="476" customFormat="1" x14ac:dyDescent="0.3"/>
    <row r="2423" s="476" customFormat="1" x14ac:dyDescent="0.3"/>
    <row r="2424" s="476" customFormat="1" x14ac:dyDescent="0.3"/>
    <row r="2425" s="476" customFormat="1" x14ac:dyDescent="0.3"/>
    <row r="2426" s="476" customFormat="1" x14ac:dyDescent="0.3"/>
    <row r="2427" s="476" customFormat="1" x14ac:dyDescent="0.3"/>
    <row r="2428" s="476" customFormat="1" x14ac:dyDescent="0.3"/>
    <row r="2429" s="476" customFormat="1" x14ac:dyDescent="0.3"/>
    <row r="2430" s="476" customFormat="1" x14ac:dyDescent="0.3"/>
    <row r="2431" s="476" customFormat="1" x14ac:dyDescent="0.3"/>
    <row r="2432" s="476" customFormat="1" x14ac:dyDescent="0.3"/>
    <row r="2433" s="476" customFormat="1" x14ac:dyDescent="0.3"/>
    <row r="2434" s="476" customFormat="1" x14ac:dyDescent="0.3"/>
    <row r="2435" s="476" customFormat="1" x14ac:dyDescent="0.3"/>
    <row r="2436" s="476" customFormat="1" x14ac:dyDescent="0.3"/>
    <row r="2437" s="476" customFormat="1" x14ac:dyDescent="0.3"/>
    <row r="2438" s="476" customFormat="1" x14ac:dyDescent="0.3"/>
    <row r="2439" s="476" customFormat="1" x14ac:dyDescent="0.3"/>
    <row r="2440" s="476" customFormat="1" x14ac:dyDescent="0.3"/>
    <row r="2441" s="476" customFormat="1" x14ac:dyDescent="0.3"/>
    <row r="2442" s="476" customFormat="1" x14ac:dyDescent="0.3"/>
    <row r="2443" s="476" customFormat="1" x14ac:dyDescent="0.3"/>
    <row r="2444" s="476" customFormat="1" x14ac:dyDescent="0.3"/>
    <row r="2445" s="476" customFormat="1" x14ac:dyDescent="0.3"/>
    <row r="2446" s="476" customFormat="1" x14ac:dyDescent="0.3"/>
    <row r="2447" s="476" customFormat="1" x14ac:dyDescent="0.3"/>
    <row r="2448" s="476" customFormat="1" x14ac:dyDescent="0.3"/>
    <row r="2449" s="476" customFormat="1" x14ac:dyDescent="0.3"/>
    <row r="2450" s="476" customFormat="1" x14ac:dyDescent="0.3"/>
    <row r="2451" s="476" customFormat="1" x14ac:dyDescent="0.3"/>
    <row r="2452" s="476" customFormat="1" x14ac:dyDescent="0.3"/>
    <row r="2453" s="476" customFormat="1" x14ac:dyDescent="0.3"/>
    <row r="2454" s="476" customFormat="1" x14ac:dyDescent="0.3"/>
    <row r="2455" s="476" customFormat="1" x14ac:dyDescent="0.3"/>
    <row r="2456" s="476" customFormat="1" x14ac:dyDescent="0.3"/>
    <row r="2457" s="476" customFormat="1" x14ac:dyDescent="0.3"/>
    <row r="2458" s="476" customFormat="1" x14ac:dyDescent="0.3"/>
    <row r="2459" s="476" customFormat="1" x14ac:dyDescent="0.3"/>
    <row r="2460" s="476" customFormat="1" x14ac:dyDescent="0.3"/>
    <row r="2461" s="476" customFormat="1" x14ac:dyDescent="0.3"/>
    <row r="2462" s="476" customFormat="1" x14ac:dyDescent="0.3"/>
    <row r="2463" s="476" customFormat="1" x14ac:dyDescent="0.3"/>
    <row r="2464" s="476" customFormat="1" x14ac:dyDescent="0.3"/>
    <row r="2465" s="476" customFormat="1" x14ac:dyDescent="0.3"/>
    <row r="2466" s="476" customFormat="1" x14ac:dyDescent="0.3"/>
    <row r="2467" s="476" customFormat="1" x14ac:dyDescent="0.3"/>
    <row r="2468" s="476" customFormat="1" x14ac:dyDescent="0.3"/>
    <row r="2469" s="476" customFormat="1" x14ac:dyDescent="0.3"/>
    <row r="2470" s="476" customFormat="1" x14ac:dyDescent="0.3"/>
    <row r="2471" s="476" customFormat="1" x14ac:dyDescent="0.3"/>
    <row r="2472" s="476" customFormat="1" x14ac:dyDescent="0.3"/>
    <row r="2473" s="476" customFormat="1" x14ac:dyDescent="0.3"/>
    <row r="2474" s="476" customFormat="1" x14ac:dyDescent="0.3"/>
    <row r="2475" s="476" customFormat="1" x14ac:dyDescent="0.3"/>
    <row r="2476" s="476" customFormat="1" x14ac:dyDescent="0.3"/>
    <row r="2477" s="476" customFormat="1" x14ac:dyDescent="0.3"/>
    <row r="2478" s="476" customFormat="1" x14ac:dyDescent="0.3"/>
    <row r="2479" s="476" customFormat="1" x14ac:dyDescent="0.3"/>
    <row r="2480" s="476" customFormat="1" x14ac:dyDescent="0.3"/>
    <row r="2481" s="476" customFormat="1" x14ac:dyDescent="0.3"/>
    <row r="2482" s="476" customFormat="1" x14ac:dyDescent="0.3"/>
    <row r="2483" s="476" customFormat="1" x14ac:dyDescent="0.3"/>
    <row r="2484" s="476" customFormat="1" x14ac:dyDescent="0.3"/>
    <row r="2485" s="476" customFormat="1" x14ac:dyDescent="0.3"/>
    <row r="2486" s="476" customFormat="1" x14ac:dyDescent="0.3"/>
    <row r="2487" s="476" customFormat="1" x14ac:dyDescent="0.3"/>
    <row r="2488" s="476" customFormat="1" x14ac:dyDescent="0.3"/>
    <row r="2489" s="476" customFormat="1" x14ac:dyDescent="0.3"/>
    <row r="2490" s="476" customFormat="1" x14ac:dyDescent="0.3"/>
    <row r="2491" s="476" customFormat="1" x14ac:dyDescent="0.3"/>
    <row r="2492" s="476" customFormat="1" x14ac:dyDescent="0.3"/>
    <row r="2493" s="476" customFormat="1" x14ac:dyDescent="0.3"/>
    <row r="2494" s="476" customFormat="1" x14ac:dyDescent="0.3"/>
    <row r="2495" s="476" customFormat="1" x14ac:dyDescent="0.3"/>
    <row r="2496" s="476" customFormat="1" x14ac:dyDescent="0.3"/>
    <row r="2497" s="476" customFormat="1" x14ac:dyDescent="0.3"/>
    <row r="2498" s="476" customFormat="1" x14ac:dyDescent="0.3"/>
    <row r="2499" s="476" customFormat="1" x14ac:dyDescent="0.3"/>
    <row r="2500" s="476" customFormat="1" x14ac:dyDescent="0.3"/>
    <row r="2501" s="476" customFormat="1" x14ac:dyDescent="0.3"/>
    <row r="2502" s="476" customFormat="1" x14ac:dyDescent="0.3"/>
    <row r="2503" s="476" customFormat="1" x14ac:dyDescent="0.3"/>
    <row r="2504" s="476" customFormat="1" x14ac:dyDescent="0.3"/>
    <row r="2505" s="476" customFormat="1" x14ac:dyDescent="0.3"/>
    <row r="2506" s="476" customFormat="1" x14ac:dyDescent="0.3"/>
    <row r="2507" s="476" customFormat="1" x14ac:dyDescent="0.3"/>
    <row r="2508" s="476" customFormat="1" x14ac:dyDescent="0.3"/>
    <row r="2509" s="476" customFormat="1" x14ac:dyDescent="0.3"/>
    <row r="2510" s="476" customFormat="1" x14ac:dyDescent="0.3"/>
    <row r="2511" s="476" customFormat="1" x14ac:dyDescent="0.3"/>
    <row r="2512" s="476" customFormat="1" x14ac:dyDescent="0.3"/>
    <row r="2513" s="476" customFormat="1" x14ac:dyDescent="0.3"/>
    <row r="2514" s="476" customFormat="1" x14ac:dyDescent="0.3"/>
    <row r="2515" s="476" customFormat="1" x14ac:dyDescent="0.3"/>
    <row r="2516" s="476" customFormat="1" x14ac:dyDescent="0.3"/>
    <row r="2517" s="476" customFormat="1" x14ac:dyDescent="0.3"/>
    <row r="2518" s="476" customFormat="1" x14ac:dyDescent="0.3"/>
    <row r="2519" s="476" customFormat="1" x14ac:dyDescent="0.3"/>
    <row r="2520" s="476" customFormat="1" x14ac:dyDescent="0.3"/>
    <row r="2521" s="476" customFormat="1" x14ac:dyDescent="0.3"/>
    <row r="2522" s="476" customFormat="1" x14ac:dyDescent="0.3"/>
    <row r="2523" s="476" customFormat="1" x14ac:dyDescent="0.3"/>
    <row r="2524" s="476" customFormat="1" x14ac:dyDescent="0.3"/>
    <row r="2525" s="476" customFormat="1" x14ac:dyDescent="0.3"/>
    <row r="2526" s="476" customFormat="1" x14ac:dyDescent="0.3"/>
    <row r="2527" s="476" customFormat="1" x14ac:dyDescent="0.3"/>
    <row r="2528" s="476" customFormat="1" x14ac:dyDescent="0.3"/>
    <row r="2529" s="476" customFormat="1" x14ac:dyDescent="0.3"/>
    <row r="2530" s="476" customFormat="1" x14ac:dyDescent="0.3"/>
    <row r="2531" s="476" customFormat="1" x14ac:dyDescent="0.3"/>
    <row r="2532" s="476" customFormat="1" x14ac:dyDescent="0.3"/>
    <row r="2533" s="476" customFormat="1" x14ac:dyDescent="0.3"/>
    <row r="2534" s="476" customFormat="1" x14ac:dyDescent="0.3"/>
    <row r="2535" s="476" customFormat="1" x14ac:dyDescent="0.3"/>
    <row r="2536" s="476" customFormat="1" x14ac:dyDescent="0.3"/>
    <row r="2537" s="476" customFormat="1" x14ac:dyDescent="0.3"/>
    <row r="2538" s="476" customFormat="1" x14ac:dyDescent="0.3"/>
    <row r="2539" s="476" customFormat="1" x14ac:dyDescent="0.3"/>
    <row r="2540" s="476" customFormat="1" x14ac:dyDescent="0.3"/>
    <row r="2541" s="476" customFormat="1" x14ac:dyDescent="0.3"/>
    <row r="2542" s="476" customFormat="1" x14ac:dyDescent="0.3"/>
    <row r="2543" s="476" customFormat="1" x14ac:dyDescent="0.3"/>
    <row r="2544" s="476" customFormat="1" x14ac:dyDescent="0.3"/>
    <row r="2545" s="476" customFormat="1" x14ac:dyDescent="0.3"/>
    <row r="2546" s="476" customFormat="1" x14ac:dyDescent="0.3"/>
    <row r="2547" s="476" customFormat="1" x14ac:dyDescent="0.3"/>
    <row r="2548" s="476" customFormat="1" x14ac:dyDescent="0.3"/>
    <row r="2549" s="476" customFormat="1" x14ac:dyDescent="0.3"/>
    <row r="2550" s="476" customFormat="1" x14ac:dyDescent="0.3"/>
    <row r="2551" s="476" customFormat="1" x14ac:dyDescent="0.3"/>
    <row r="2552" s="476" customFormat="1" x14ac:dyDescent="0.3"/>
    <row r="2553" s="476" customFormat="1" x14ac:dyDescent="0.3"/>
    <row r="2554" s="476" customFormat="1" x14ac:dyDescent="0.3"/>
    <row r="2555" s="476" customFormat="1" x14ac:dyDescent="0.3"/>
    <row r="2556" s="476" customFormat="1" x14ac:dyDescent="0.3"/>
    <row r="2557" s="476" customFormat="1" x14ac:dyDescent="0.3"/>
    <row r="2558" s="476" customFormat="1" x14ac:dyDescent="0.3"/>
    <row r="2559" s="476" customFormat="1" x14ac:dyDescent="0.3"/>
    <row r="2560" s="476" customFormat="1" x14ac:dyDescent="0.3"/>
    <row r="2561" s="476" customFormat="1" x14ac:dyDescent="0.3"/>
    <row r="2562" s="476" customFormat="1" x14ac:dyDescent="0.3"/>
    <row r="2563" s="476" customFormat="1" x14ac:dyDescent="0.3"/>
    <row r="2564" s="476" customFormat="1" x14ac:dyDescent="0.3"/>
    <row r="2565" s="476" customFormat="1" x14ac:dyDescent="0.3"/>
    <row r="2566" s="476" customFormat="1" x14ac:dyDescent="0.3"/>
    <row r="2567" s="476" customFormat="1" x14ac:dyDescent="0.3"/>
    <row r="2568" s="476" customFormat="1" x14ac:dyDescent="0.3"/>
    <row r="2569" s="476" customFormat="1" x14ac:dyDescent="0.3"/>
    <row r="2570" s="476" customFormat="1" x14ac:dyDescent="0.3"/>
    <row r="2571" s="476" customFormat="1" x14ac:dyDescent="0.3"/>
    <row r="2572" s="476" customFormat="1" x14ac:dyDescent="0.3"/>
    <row r="2573" s="476" customFormat="1" x14ac:dyDescent="0.3"/>
    <row r="2574" s="476" customFormat="1" x14ac:dyDescent="0.3"/>
    <row r="2575" s="476" customFormat="1" x14ac:dyDescent="0.3"/>
    <row r="2576" s="476" customFormat="1" x14ac:dyDescent="0.3"/>
    <row r="2577" s="476" customFormat="1" x14ac:dyDescent="0.3"/>
    <row r="2578" s="476" customFormat="1" x14ac:dyDescent="0.3"/>
    <row r="2579" s="476" customFormat="1" x14ac:dyDescent="0.3"/>
    <row r="2580" s="476" customFormat="1" x14ac:dyDescent="0.3"/>
    <row r="2581" s="476" customFormat="1" x14ac:dyDescent="0.3"/>
    <row r="2582" s="476" customFormat="1" x14ac:dyDescent="0.3"/>
    <row r="2583" s="476" customFormat="1" x14ac:dyDescent="0.3"/>
    <row r="2584" s="476" customFormat="1" x14ac:dyDescent="0.3"/>
    <row r="2585" s="476" customFormat="1" x14ac:dyDescent="0.3"/>
    <row r="2586" s="476" customFormat="1" x14ac:dyDescent="0.3"/>
    <row r="2587" s="476" customFormat="1" x14ac:dyDescent="0.3"/>
    <row r="2588" s="476" customFormat="1" x14ac:dyDescent="0.3"/>
    <row r="2589" s="476" customFormat="1" x14ac:dyDescent="0.3"/>
    <row r="2590" s="476" customFormat="1" x14ac:dyDescent="0.3"/>
    <row r="2591" s="476" customFormat="1" x14ac:dyDescent="0.3"/>
    <row r="2592" s="476" customFormat="1" x14ac:dyDescent="0.3"/>
    <row r="2593" s="476" customFormat="1" x14ac:dyDescent="0.3"/>
    <row r="2594" s="476" customFormat="1" x14ac:dyDescent="0.3"/>
    <row r="2595" s="476" customFormat="1" x14ac:dyDescent="0.3"/>
    <row r="2596" s="476" customFormat="1" x14ac:dyDescent="0.3"/>
    <row r="2597" s="476" customFormat="1" x14ac:dyDescent="0.3"/>
    <row r="2598" s="476" customFormat="1" x14ac:dyDescent="0.3"/>
    <row r="2599" s="476" customFormat="1" x14ac:dyDescent="0.3"/>
    <row r="2600" s="476" customFormat="1" x14ac:dyDescent="0.3"/>
    <row r="2601" s="476" customFormat="1" x14ac:dyDescent="0.3"/>
    <row r="2602" s="476" customFormat="1" x14ac:dyDescent="0.3"/>
    <row r="2603" s="476" customFormat="1" x14ac:dyDescent="0.3"/>
    <row r="2604" s="476" customFormat="1" x14ac:dyDescent="0.3"/>
    <row r="2605" s="476" customFormat="1" x14ac:dyDescent="0.3"/>
    <row r="2606" s="476" customFormat="1" x14ac:dyDescent="0.3"/>
    <row r="2607" s="476" customFormat="1" x14ac:dyDescent="0.3"/>
    <row r="2608" s="476" customFormat="1" x14ac:dyDescent="0.3"/>
    <row r="2609" s="476" customFormat="1" x14ac:dyDescent="0.3"/>
    <row r="2610" s="476" customFormat="1" x14ac:dyDescent="0.3"/>
    <row r="2611" s="476" customFormat="1" x14ac:dyDescent="0.3"/>
    <row r="2612" s="476" customFormat="1" x14ac:dyDescent="0.3"/>
    <row r="2613" s="476" customFormat="1" x14ac:dyDescent="0.3"/>
    <row r="2614" s="476" customFormat="1" x14ac:dyDescent="0.3"/>
    <row r="2615" s="476" customFormat="1" x14ac:dyDescent="0.3"/>
    <row r="2616" s="476" customFormat="1" x14ac:dyDescent="0.3"/>
    <row r="2617" s="476" customFormat="1" x14ac:dyDescent="0.3"/>
    <row r="2618" s="476" customFormat="1" x14ac:dyDescent="0.3"/>
    <row r="2619" s="476" customFormat="1" x14ac:dyDescent="0.3"/>
    <row r="2620" s="476" customFormat="1" x14ac:dyDescent="0.3"/>
    <row r="2621" s="476" customFormat="1" x14ac:dyDescent="0.3"/>
    <row r="2622" s="476" customFormat="1" x14ac:dyDescent="0.3"/>
    <row r="2623" s="476" customFormat="1" x14ac:dyDescent="0.3"/>
    <row r="2624" s="476" customFormat="1" x14ac:dyDescent="0.3"/>
    <row r="2625" s="476" customFormat="1" x14ac:dyDescent="0.3"/>
    <row r="2626" s="476" customFormat="1" x14ac:dyDescent="0.3"/>
    <row r="2627" s="476" customFormat="1" x14ac:dyDescent="0.3"/>
    <row r="2628" s="476" customFormat="1" x14ac:dyDescent="0.3"/>
    <row r="2629" s="476" customFormat="1" x14ac:dyDescent="0.3"/>
    <row r="2630" s="476" customFormat="1" x14ac:dyDescent="0.3"/>
    <row r="2631" s="476" customFormat="1" x14ac:dyDescent="0.3"/>
    <row r="2632" s="476" customFormat="1" x14ac:dyDescent="0.3"/>
    <row r="2633" s="476" customFormat="1" x14ac:dyDescent="0.3"/>
    <row r="2634" s="476" customFormat="1" x14ac:dyDescent="0.3"/>
    <row r="2635" s="476" customFormat="1" x14ac:dyDescent="0.3"/>
    <row r="2636" s="476" customFormat="1" x14ac:dyDescent="0.3"/>
    <row r="2637" s="476" customFormat="1" x14ac:dyDescent="0.3"/>
    <row r="2638" s="476" customFormat="1" x14ac:dyDescent="0.3"/>
    <row r="2639" s="476" customFormat="1" x14ac:dyDescent="0.3"/>
    <row r="2640" s="476" customFormat="1" x14ac:dyDescent="0.3"/>
    <row r="2641" s="476" customFormat="1" x14ac:dyDescent="0.3"/>
    <row r="2642" s="476" customFormat="1" x14ac:dyDescent="0.3"/>
    <row r="2643" s="476" customFormat="1" x14ac:dyDescent="0.3"/>
    <row r="2644" s="476" customFormat="1" x14ac:dyDescent="0.3"/>
    <row r="2645" s="476" customFormat="1" x14ac:dyDescent="0.3"/>
    <row r="2646" s="476" customFormat="1" x14ac:dyDescent="0.3"/>
    <row r="2647" s="476" customFormat="1" x14ac:dyDescent="0.3"/>
    <row r="2648" s="476" customFormat="1" x14ac:dyDescent="0.3"/>
    <row r="2649" s="476" customFormat="1" x14ac:dyDescent="0.3"/>
    <row r="2650" s="476" customFormat="1" x14ac:dyDescent="0.3"/>
    <row r="2651" s="476" customFormat="1" x14ac:dyDescent="0.3"/>
    <row r="2652" s="476" customFormat="1" x14ac:dyDescent="0.3"/>
    <row r="2653" s="476" customFormat="1" x14ac:dyDescent="0.3"/>
    <row r="2654" s="476" customFormat="1" x14ac:dyDescent="0.3"/>
    <row r="2655" s="476" customFormat="1" x14ac:dyDescent="0.3"/>
    <row r="2656" s="476" customFormat="1" x14ac:dyDescent="0.3"/>
    <row r="2657" s="476" customFormat="1" x14ac:dyDescent="0.3"/>
    <row r="2658" s="476" customFormat="1" x14ac:dyDescent="0.3"/>
    <row r="2659" s="476" customFormat="1" x14ac:dyDescent="0.3"/>
    <row r="2660" s="476" customFormat="1" x14ac:dyDescent="0.3"/>
    <row r="2661" s="476" customFormat="1" x14ac:dyDescent="0.3"/>
    <row r="2662" s="476" customFormat="1" x14ac:dyDescent="0.3"/>
    <row r="2663" s="476" customFormat="1" x14ac:dyDescent="0.3"/>
    <row r="2664" s="476" customFormat="1" x14ac:dyDescent="0.3"/>
    <row r="2665" s="476" customFormat="1" x14ac:dyDescent="0.3"/>
    <row r="2666" s="476" customFormat="1" x14ac:dyDescent="0.3"/>
    <row r="2667" s="476" customFormat="1" x14ac:dyDescent="0.3"/>
    <row r="2668" s="476" customFormat="1" x14ac:dyDescent="0.3"/>
    <row r="2669" s="476" customFormat="1" x14ac:dyDescent="0.3"/>
    <row r="2670" s="476" customFormat="1" x14ac:dyDescent="0.3"/>
    <row r="2671" s="476" customFormat="1" x14ac:dyDescent="0.3"/>
    <row r="2672" s="476" customFormat="1" x14ac:dyDescent="0.3"/>
    <row r="2673" s="476" customFormat="1" x14ac:dyDescent="0.3"/>
    <row r="2674" s="476" customFormat="1" x14ac:dyDescent="0.3"/>
    <row r="2675" s="476" customFormat="1" x14ac:dyDescent="0.3"/>
    <row r="2676" s="476" customFormat="1" x14ac:dyDescent="0.3"/>
    <row r="2677" s="476" customFormat="1" x14ac:dyDescent="0.3"/>
    <row r="2678" s="476" customFormat="1" x14ac:dyDescent="0.3"/>
    <row r="2679" s="476" customFormat="1" x14ac:dyDescent="0.3"/>
    <row r="2680" s="476" customFormat="1" x14ac:dyDescent="0.3"/>
    <row r="2681" s="476" customFormat="1" x14ac:dyDescent="0.3"/>
    <row r="2682" s="476" customFormat="1" x14ac:dyDescent="0.3"/>
    <row r="2683" s="476" customFormat="1" x14ac:dyDescent="0.3"/>
    <row r="2684" s="476" customFormat="1" x14ac:dyDescent="0.3"/>
    <row r="2685" s="476" customFormat="1" x14ac:dyDescent="0.3"/>
    <row r="2686" s="476" customFormat="1" x14ac:dyDescent="0.3"/>
    <row r="2687" s="476" customFormat="1" x14ac:dyDescent="0.3"/>
    <row r="2688" s="476" customFormat="1" x14ac:dyDescent="0.3"/>
    <row r="2689" s="476" customFormat="1" x14ac:dyDescent="0.3"/>
    <row r="2690" s="476" customFormat="1" x14ac:dyDescent="0.3"/>
    <row r="2691" s="476" customFormat="1" x14ac:dyDescent="0.3"/>
    <row r="2692" s="476" customFormat="1" x14ac:dyDescent="0.3"/>
    <row r="2693" s="476" customFormat="1" x14ac:dyDescent="0.3"/>
    <row r="2694" s="476" customFormat="1" x14ac:dyDescent="0.3"/>
    <row r="2695" s="476" customFormat="1" x14ac:dyDescent="0.3"/>
    <row r="2696" s="476" customFormat="1" x14ac:dyDescent="0.3"/>
    <row r="2697" s="476" customFormat="1" x14ac:dyDescent="0.3"/>
    <row r="2698" s="476" customFormat="1" x14ac:dyDescent="0.3"/>
    <row r="2699" s="476" customFormat="1" x14ac:dyDescent="0.3"/>
    <row r="2700" s="476" customFormat="1" x14ac:dyDescent="0.3"/>
    <row r="2701" s="476" customFormat="1" x14ac:dyDescent="0.3"/>
    <row r="2702" s="476" customFormat="1" x14ac:dyDescent="0.3"/>
    <row r="2703" s="476" customFormat="1" x14ac:dyDescent="0.3"/>
    <row r="2704" s="476" customFormat="1" x14ac:dyDescent="0.3"/>
    <row r="2705" s="476" customFormat="1" x14ac:dyDescent="0.3"/>
    <row r="2706" s="476" customFormat="1" x14ac:dyDescent="0.3"/>
    <row r="2707" s="476" customFormat="1" x14ac:dyDescent="0.3"/>
    <row r="2708" s="476" customFormat="1" x14ac:dyDescent="0.3"/>
    <row r="2709" s="476" customFormat="1" x14ac:dyDescent="0.3"/>
    <row r="2710" s="476" customFormat="1" x14ac:dyDescent="0.3"/>
    <row r="2711" s="476" customFormat="1" x14ac:dyDescent="0.3"/>
    <row r="2712" s="476" customFormat="1" x14ac:dyDescent="0.3"/>
    <row r="2713" s="476" customFormat="1" x14ac:dyDescent="0.3"/>
    <row r="2714" s="476" customFormat="1" x14ac:dyDescent="0.3"/>
    <row r="2715" s="476" customFormat="1" x14ac:dyDescent="0.3"/>
    <row r="2716" s="476" customFormat="1" x14ac:dyDescent="0.3"/>
    <row r="2717" s="476" customFormat="1" x14ac:dyDescent="0.3"/>
    <row r="2718" s="476" customFormat="1" x14ac:dyDescent="0.3"/>
    <row r="2719" s="476" customFormat="1" x14ac:dyDescent="0.3"/>
    <row r="2720" s="476" customFormat="1" x14ac:dyDescent="0.3"/>
    <row r="2721" s="476" customFormat="1" x14ac:dyDescent="0.3"/>
    <row r="2722" s="476" customFormat="1" x14ac:dyDescent="0.3"/>
    <row r="2723" s="476" customFormat="1" x14ac:dyDescent="0.3"/>
    <row r="2724" s="476" customFormat="1" x14ac:dyDescent="0.3"/>
    <row r="2725" s="476" customFormat="1" x14ac:dyDescent="0.3"/>
    <row r="2726" s="476" customFormat="1" x14ac:dyDescent="0.3"/>
    <row r="2727" s="476" customFormat="1" x14ac:dyDescent="0.3"/>
    <row r="2728" s="476" customFormat="1" x14ac:dyDescent="0.3"/>
    <row r="2729" s="476" customFormat="1" x14ac:dyDescent="0.3"/>
    <row r="2730" s="476" customFormat="1" x14ac:dyDescent="0.3"/>
    <row r="2731" s="476" customFormat="1" x14ac:dyDescent="0.3"/>
    <row r="2732" s="476" customFormat="1" x14ac:dyDescent="0.3"/>
    <row r="2733" s="476" customFormat="1" x14ac:dyDescent="0.3"/>
    <row r="2734" s="476" customFormat="1" x14ac:dyDescent="0.3"/>
    <row r="2735" s="476" customFormat="1" x14ac:dyDescent="0.3"/>
    <row r="2736" s="476" customFormat="1" x14ac:dyDescent="0.3"/>
    <row r="2737" s="476" customFormat="1" x14ac:dyDescent="0.3"/>
    <row r="2738" s="476" customFormat="1" x14ac:dyDescent="0.3"/>
    <row r="2739" s="476" customFormat="1" x14ac:dyDescent="0.3"/>
    <row r="2740" s="476" customFormat="1" x14ac:dyDescent="0.3"/>
    <row r="2741" s="476" customFormat="1" x14ac:dyDescent="0.3"/>
    <row r="2742" s="476" customFormat="1" x14ac:dyDescent="0.3"/>
    <row r="2743" s="476" customFormat="1" x14ac:dyDescent="0.3"/>
    <row r="2744" s="476" customFormat="1" x14ac:dyDescent="0.3"/>
    <row r="2745" s="476" customFormat="1" x14ac:dyDescent="0.3"/>
    <row r="2746" s="476" customFormat="1" x14ac:dyDescent="0.3"/>
    <row r="2747" s="476" customFormat="1" x14ac:dyDescent="0.3"/>
    <row r="2748" s="476" customFormat="1" x14ac:dyDescent="0.3"/>
    <row r="2749" s="476" customFormat="1" x14ac:dyDescent="0.3"/>
    <row r="2750" s="476" customFormat="1" x14ac:dyDescent="0.3"/>
    <row r="2751" s="476" customFormat="1" x14ac:dyDescent="0.3"/>
    <row r="2752" s="476" customFormat="1" x14ac:dyDescent="0.3"/>
    <row r="2753" s="476" customFormat="1" x14ac:dyDescent="0.3"/>
    <row r="2754" s="476" customFormat="1" x14ac:dyDescent="0.3"/>
    <row r="2755" s="476" customFormat="1" x14ac:dyDescent="0.3"/>
    <row r="2756" s="476" customFormat="1" x14ac:dyDescent="0.3"/>
    <row r="2757" s="476" customFormat="1" x14ac:dyDescent="0.3"/>
    <row r="2758" s="476" customFormat="1" x14ac:dyDescent="0.3"/>
    <row r="2759" s="476" customFormat="1" x14ac:dyDescent="0.3"/>
    <row r="2760" s="476" customFormat="1" x14ac:dyDescent="0.3"/>
    <row r="2761" s="476" customFormat="1" x14ac:dyDescent="0.3"/>
    <row r="2762" s="476" customFormat="1" x14ac:dyDescent="0.3"/>
    <row r="2763" s="476" customFormat="1" x14ac:dyDescent="0.3"/>
    <row r="2764" s="476" customFormat="1" x14ac:dyDescent="0.3"/>
    <row r="2765" s="476" customFormat="1" x14ac:dyDescent="0.3"/>
    <row r="2766" s="476" customFormat="1" x14ac:dyDescent="0.3"/>
    <row r="2767" s="476" customFormat="1" x14ac:dyDescent="0.3"/>
    <row r="2768" s="476" customFormat="1" x14ac:dyDescent="0.3"/>
    <row r="2769" s="476" customFormat="1" x14ac:dyDescent="0.3"/>
    <row r="2770" s="476" customFormat="1" x14ac:dyDescent="0.3"/>
    <row r="2771" s="476" customFormat="1" x14ac:dyDescent="0.3"/>
    <row r="2772" s="476" customFormat="1" x14ac:dyDescent="0.3"/>
    <row r="2773" s="476" customFormat="1" x14ac:dyDescent="0.3"/>
    <row r="2774" s="476" customFormat="1" x14ac:dyDescent="0.3"/>
    <row r="2775" s="476" customFormat="1" x14ac:dyDescent="0.3"/>
    <row r="2776" s="476" customFormat="1" x14ac:dyDescent="0.3"/>
    <row r="2777" s="476" customFormat="1" x14ac:dyDescent="0.3"/>
    <row r="2778" s="476" customFormat="1" x14ac:dyDescent="0.3"/>
    <row r="2779" s="476" customFormat="1" x14ac:dyDescent="0.3"/>
    <row r="2780" s="476" customFormat="1" x14ac:dyDescent="0.3"/>
    <row r="2781" s="476" customFormat="1" x14ac:dyDescent="0.3"/>
    <row r="2782" s="476" customFormat="1" x14ac:dyDescent="0.3"/>
    <row r="2783" s="476" customFormat="1" x14ac:dyDescent="0.3"/>
    <row r="2784" s="476" customFormat="1" x14ac:dyDescent="0.3"/>
    <row r="2785" s="476" customFormat="1" x14ac:dyDescent="0.3"/>
    <row r="2786" s="476" customFormat="1" x14ac:dyDescent="0.3"/>
    <row r="2787" s="476" customFormat="1" x14ac:dyDescent="0.3"/>
    <row r="2788" s="476" customFormat="1" x14ac:dyDescent="0.3"/>
    <row r="2789" s="476" customFormat="1" x14ac:dyDescent="0.3"/>
    <row r="2790" s="476" customFormat="1" x14ac:dyDescent="0.3"/>
    <row r="2791" s="476" customFormat="1" x14ac:dyDescent="0.3"/>
    <row r="2792" s="476" customFormat="1" x14ac:dyDescent="0.3"/>
    <row r="2793" s="476" customFormat="1" x14ac:dyDescent="0.3"/>
    <row r="2794" s="476" customFormat="1" x14ac:dyDescent="0.3"/>
    <row r="2795" s="476" customFormat="1" x14ac:dyDescent="0.3"/>
    <row r="2796" s="476" customFormat="1" x14ac:dyDescent="0.3"/>
    <row r="2797" s="476" customFormat="1" x14ac:dyDescent="0.3"/>
    <row r="2798" s="476" customFormat="1" x14ac:dyDescent="0.3"/>
    <row r="2799" s="476" customFormat="1" x14ac:dyDescent="0.3"/>
    <row r="2800" s="476" customFormat="1" x14ac:dyDescent="0.3"/>
    <row r="2801" s="476" customFormat="1" x14ac:dyDescent="0.3"/>
    <row r="2802" s="476" customFormat="1" x14ac:dyDescent="0.3"/>
    <row r="2803" s="476" customFormat="1" x14ac:dyDescent="0.3"/>
    <row r="2804" s="476" customFormat="1" x14ac:dyDescent="0.3"/>
    <row r="2805" s="476" customFormat="1" x14ac:dyDescent="0.3"/>
    <row r="2806" s="476" customFormat="1" x14ac:dyDescent="0.3"/>
    <row r="2807" s="476" customFormat="1" x14ac:dyDescent="0.3"/>
    <row r="2808" s="476" customFormat="1" x14ac:dyDescent="0.3"/>
    <row r="2809" s="476" customFormat="1" x14ac:dyDescent="0.3"/>
    <row r="2810" s="476" customFormat="1" x14ac:dyDescent="0.3"/>
    <row r="2811" s="476" customFormat="1" x14ac:dyDescent="0.3"/>
    <row r="2812" s="476" customFormat="1" x14ac:dyDescent="0.3"/>
    <row r="2813" s="476" customFormat="1" x14ac:dyDescent="0.3"/>
    <row r="2814" s="476" customFormat="1" x14ac:dyDescent="0.3"/>
    <row r="2815" s="476" customFormat="1" x14ac:dyDescent="0.3"/>
    <row r="2816" s="476" customFormat="1" x14ac:dyDescent="0.3"/>
    <row r="2817" s="476" customFormat="1" x14ac:dyDescent="0.3"/>
    <row r="2818" s="476" customFormat="1" x14ac:dyDescent="0.3"/>
    <row r="2819" s="476" customFormat="1" x14ac:dyDescent="0.3"/>
    <row r="2820" s="476" customFormat="1" x14ac:dyDescent="0.3"/>
    <row r="2821" s="476" customFormat="1" x14ac:dyDescent="0.3"/>
    <row r="2822" s="476" customFormat="1" x14ac:dyDescent="0.3"/>
    <row r="2823" s="476" customFormat="1" x14ac:dyDescent="0.3"/>
    <row r="2824" s="476" customFormat="1" x14ac:dyDescent="0.3"/>
    <row r="2825" s="476" customFormat="1" x14ac:dyDescent="0.3"/>
    <row r="2826" s="476" customFormat="1" x14ac:dyDescent="0.3"/>
    <row r="2827" s="476" customFormat="1" x14ac:dyDescent="0.3"/>
    <row r="2828" s="476" customFormat="1" x14ac:dyDescent="0.3"/>
    <row r="2829" s="476" customFormat="1" x14ac:dyDescent="0.3"/>
    <row r="2830" s="476" customFormat="1" x14ac:dyDescent="0.3"/>
    <row r="2831" s="476" customFormat="1" x14ac:dyDescent="0.3"/>
    <row r="2832" s="476" customFormat="1" x14ac:dyDescent="0.3"/>
    <row r="2833" s="476" customFormat="1" x14ac:dyDescent="0.3"/>
    <row r="2834" s="476" customFormat="1" x14ac:dyDescent="0.3"/>
    <row r="2835" s="476" customFormat="1" x14ac:dyDescent="0.3"/>
    <row r="2836" s="476" customFormat="1" x14ac:dyDescent="0.3"/>
    <row r="2837" s="476" customFormat="1" x14ac:dyDescent="0.3"/>
    <row r="2838" s="476" customFormat="1" x14ac:dyDescent="0.3"/>
    <row r="2839" s="476" customFormat="1" x14ac:dyDescent="0.3"/>
    <row r="2840" s="476" customFormat="1" x14ac:dyDescent="0.3"/>
    <row r="2841" s="476" customFormat="1" x14ac:dyDescent="0.3"/>
    <row r="2842" s="476" customFormat="1" x14ac:dyDescent="0.3"/>
    <row r="2843" s="476" customFormat="1" x14ac:dyDescent="0.3"/>
    <row r="2844" s="476" customFormat="1" x14ac:dyDescent="0.3"/>
    <row r="2845" s="476" customFormat="1" x14ac:dyDescent="0.3"/>
    <row r="2846" s="476" customFormat="1" x14ac:dyDescent="0.3"/>
    <row r="2847" s="476" customFormat="1" x14ac:dyDescent="0.3"/>
    <row r="2848" s="476" customFormat="1" x14ac:dyDescent="0.3"/>
    <row r="2849" s="476" customFormat="1" x14ac:dyDescent="0.3"/>
    <row r="2850" s="476" customFormat="1" x14ac:dyDescent="0.3"/>
    <row r="2851" s="476" customFormat="1" x14ac:dyDescent="0.3"/>
    <row r="2852" s="476" customFormat="1" x14ac:dyDescent="0.3"/>
    <row r="2853" s="476" customFormat="1" x14ac:dyDescent="0.3"/>
    <row r="2854" s="476" customFormat="1" x14ac:dyDescent="0.3"/>
    <row r="2855" s="476" customFormat="1" x14ac:dyDescent="0.3"/>
    <row r="2856" s="476" customFormat="1" x14ac:dyDescent="0.3"/>
    <row r="2857" s="476" customFormat="1" x14ac:dyDescent="0.3"/>
    <row r="2858" s="476" customFormat="1" x14ac:dyDescent="0.3"/>
    <row r="2859" s="476" customFormat="1" x14ac:dyDescent="0.3"/>
    <row r="2860" s="476" customFormat="1" x14ac:dyDescent="0.3"/>
    <row r="2861" s="476" customFormat="1" x14ac:dyDescent="0.3"/>
    <row r="2862" s="476" customFormat="1" x14ac:dyDescent="0.3"/>
    <row r="2863" s="476" customFormat="1" x14ac:dyDescent="0.3"/>
    <row r="2864" s="476" customFormat="1" x14ac:dyDescent="0.3"/>
    <row r="2865" s="476" customFormat="1" x14ac:dyDescent="0.3"/>
    <row r="2866" s="476" customFormat="1" x14ac:dyDescent="0.3"/>
    <row r="2867" s="476" customFormat="1" x14ac:dyDescent="0.3"/>
    <row r="2868" s="476" customFormat="1" x14ac:dyDescent="0.3"/>
    <row r="2869" s="476" customFormat="1" x14ac:dyDescent="0.3"/>
    <row r="2870" s="476" customFormat="1" x14ac:dyDescent="0.3"/>
    <row r="2871" s="476" customFormat="1" x14ac:dyDescent="0.3"/>
    <row r="2872" s="476" customFormat="1" x14ac:dyDescent="0.3"/>
    <row r="2873" s="476" customFormat="1" x14ac:dyDescent="0.3"/>
    <row r="2874" s="476" customFormat="1" x14ac:dyDescent="0.3"/>
    <row r="2875" s="476" customFormat="1" x14ac:dyDescent="0.3"/>
    <row r="2876" s="476" customFormat="1" x14ac:dyDescent="0.3"/>
    <row r="2877" s="476" customFormat="1" x14ac:dyDescent="0.3"/>
    <row r="2878" s="476" customFormat="1" x14ac:dyDescent="0.3"/>
    <row r="2879" s="476" customFormat="1" x14ac:dyDescent="0.3"/>
    <row r="2880" s="476" customFormat="1" x14ac:dyDescent="0.3"/>
    <row r="2881" s="476" customFormat="1" x14ac:dyDescent="0.3"/>
    <row r="2882" s="476" customFormat="1" x14ac:dyDescent="0.3"/>
    <row r="2883" s="476" customFormat="1" x14ac:dyDescent="0.3"/>
    <row r="2884" s="476" customFormat="1" x14ac:dyDescent="0.3"/>
    <row r="2885" s="476" customFormat="1" x14ac:dyDescent="0.3"/>
    <row r="2886" s="476" customFormat="1" x14ac:dyDescent="0.3"/>
    <row r="2887" s="476" customFormat="1" x14ac:dyDescent="0.3"/>
    <row r="2888" s="476" customFormat="1" x14ac:dyDescent="0.3"/>
    <row r="2889" s="476" customFormat="1" x14ac:dyDescent="0.3"/>
    <row r="2890" s="476" customFormat="1" x14ac:dyDescent="0.3"/>
    <row r="2891" s="476" customFormat="1" x14ac:dyDescent="0.3"/>
    <row r="2892" s="476" customFormat="1" x14ac:dyDescent="0.3"/>
    <row r="2893" s="476" customFormat="1" x14ac:dyDescent="0.3"/>
    <row r="2894" s="476" customFormat="1" x14ac:dyDescent="0.3"/>
    <row r="2895" s="476" customFormat="1" x14ac:dyDescent="0.3"/>
    <row r="2896" s="476" customFormat="1" x14ac:dyDescent="0.3"/>
    <row r="2897" s="476" customFormat="1" x14ac:dyDescent="0.3"/>
    <row r="2898" s="476" customFormat="1" x14ac:dyDescent="0.3"/>
    <row r="2899" s="476" customFormat="1" x14ac:dyDescent="0.3"/>
    <row r="2900" s="476" customFormat="1" x14ac:dyDescent="0.3"/>
    <row r="2901" s="476" customFormat="1" x14ac:dyDescent="0.3"/>
    <row r="2902" s="476" customFormat="1" x14ac:dyDescent="0.3"/>
    <row r="2903" s="476" customFormat="1" x14ac:dyDescent="0.3"/>
    <row r="2904" s="476" customFormat="1" x14ac:dyDescent="0.3"/>
    <row r="2905" s="476" customFormat="1" x14ac:dyDescent="0.3"/>
    <row r="2906" s="476" customFormat="1" x14ac:dyDescent="0.3"/>
    <row r="2907" s="476" customFormat="1" x14ac:dyDescent="0.3"/>
    <row r="2908" s="476" customFormat="1" x14ac:dyDescent="0.3"/>
    <row r="2909" s="476" customFormat="1" x14ac:dyDescent="0.3"/>
    <row r="2910" s="476" customFormat="1" x14ac:dyDescent="0.3"/>
    <row r="2911" s="476" customFormat="1" x14ac:dyDescent="0.3"/>
    <row r="2912" s="476" customFormat="1" x14ac:dyDescent="0.3"/>
    <row r="2913" s="476" customFormat="1" x14ac:dyDescent="0.3"/>
    <row r="2914" s="476" customFormat="1" x14ac:dyDescent="0.3"/>
    <row r="2915" s="476" customFormat="1" x14ac:dyDescent="0.3"/>
    <row r="2916" s="476" customFormat="1" x14ac:dyDescent="0.3"/>
    <row r="2917" s="476" customFormat="1" x14ac:dyDescent="0.3"/>
    <row r="2918" s="476" customFormat="1" x14ac:dyDescent="0.3"/>
    <row r="2919" s="476" customFormat="1" x14ac:dyDescent="0.3"/>
    <row r="2920" s="476" customFormat="1" x14ac:dyDescent="0.3"/>
    <row r="2921" s="476" customFormat="1" x14ac:dyDescent="0.3"/>
    <row r="2922" s="476" customFormat="1" x14ac:dyDescent="0.3"/>
    <row r="2923" s="476" customFormat="1" x14ac:dyDescent="0.3"/>
    <row r="2924" s="476" customFormat="1" x14ac:dyDescent="0.3"/>
    <row r="2925" s="476" customFormat="1" x14ac:dyDescent="0.3"/>
    <row r="2926" s="476" customFormat="1" x14ac:dyDescent="0.3"/>
    <row r="2927" s="476" customFormat="1" x14ac:dyDescent="0.3"/>
    <row r="2928" s="476" customFormat="1" x14ac:dyDescent="0.3"/>
    <row r="2929" s="476" customFormat="1" x14ac:dyDescent="0.3"/>
    <row r="2930" s="476" customFormat="1" x14ac:dyDescent="0.3"/>
    <row r="2931" s="476" customFormat="1" x14ac:dyDescent="0.3"/>
    <row r="2932" s="476" customFormat="1" x14ac:dyDescent="0.3"/>
    <row r="2933" s="476" customFormat="1" x14ac:dyDescent="0.3"/>
    <row r="2934" s="476" customFormat="1" x14ac:dyDescent="0.3"/>
    <row r="2935" s="476" customFormat="1" x14ac:dyDescent="0.3"/>
    <row r="2936" s="476" customFormat="1" x14ac:dyDescent="0.3"/>
    <row r="2937" s="476" customFormat="1" x14ac:dyDescent="0.3"/>
    <row r="2938" s="476" customFormat="1" x14ac:dyDescent="0.3"/>
    <row r="2939" s="476" customFormat="1" x14ac:dyDescent="0.3"/>
    <row r="2940" s="476" customFormat="1" x14ac:dyDescent="0.3"/>
    <row r="2941" s="476" customFormat="1" x14ac:dyDescent="0.3"/>
    <row r="2942" s="476" customFormat="1" x14ac:dyDescent="0.3"/>
    <row r="2943" s="476" customFormat="1" x14ac:dyDescent="0.3"/>
    <row r="2944" s="476" customFormat="1" x14ac:dyDescent="0.3"/>
    <row r="2945" s="476" customFormat="1" x14ac:dyDescent="0.3"/>
    <row r="2946" s="476" customFormat="1" x14ac:dyDescent="0.3"/>
    <row r="2947" s="476" customFormat="1" x14ac:dyDescent="0.3"/>
    <row r="2948" s="476" customFormat="1" x14ac:dyDescent="0.3"/>
    <row r="2949" s="476" customFormat="1" x14ac:dyDescent="0.3"/>
    <row r="2950" s="476" customFormat="1" x14ac:dyDescent="0.3"/>
    <row r="2951" s="476" customFormat="1" x14ac:dyDescent="0.3"/>
    <row r="2952" s="476" customFormat="1" x14ac:dyDescent="0.3"/>
    <row r="2953" s="476" customFormat="1" x14ac:dyDescent="0.3"/>
    <row r="2954" s="476" customFormat="1" x14ac:dyDescent="0.3"/>
    <row r="2955" s="476" customFormat="1" x14ac:dyDescent="0.3"/>
    <row r="2956" s="476" customFormat="1" x14ac:dyDescent="0.3"/>
    <row r="2957" s="476" customFormat="1" x14ac:dyDescent="0.3"/>
    <row r="2958" s="476" customFormat="1" x14ac:dyDescent="0.3"/>
    <row r="2959" s="476" customFormat="1" x14ac:dyDescent="0.3"/>
    <row r="2960" s="476" customFormat="1" x14ac:dyDescent="0.3"/>
    <row r="2961" s="476" customFormat="1" x14ac:dyDescent="0.3"/>
    <row r="2962" s="476" customFormat="1" x14ac:dyDescent="0.3"/>
    <row r="2963" s="476" customFormat="1" x14ac:dyDescent="0.3"/>
    <row r="2964" s="476" customFormat="1" x14ac:dyDescent="0.3"/>
    <row r="2965" s="476" customFormat="1" x14ac:dyDescent="0.3"/>
    <row r="2966" s="476" customFormat="1" x14ac:dyDescent="0.3"/>
    <row r="2967" s="476" customFormat="1" x14ac:dyDescent="0.3"/>
    <row r="2968" s="476" customFormat="1" x14ac:dyDescent="0.3"/>
    <row r="2969" s="476" customFormat="1" x14ac:dyDescent="0.3"/>
    <row r="2970" s="476" customFormat="1" x14ac:dyDescent="0.3"/>
    <row r="2971" s="476" customFormat="1" x14ac:dyDescent="0.3"/>
    <row r="2972" s="476" customFormat="1" x14ac:dyDescent="0.3"/>
    <row r="2973" s="476" customFormat="1" x14ac:dyDescent="0.3"/>
    <row r="2974" s="476" customFormat="1" x14ac:dyDescent="0.3"/>
    <row r="2975" s="476" customFormat="1" x14ac:dyDescent="0.3"/>
    <row r="2976" s="476" customFormat="1" x14ac:dyDescent="0.3"/>
    <row r="2977" s="476" customFormat="1" x14ac:dyDescent="0.3"/>
    <row r="2978" s="476" customFormat="1" x14ac:dyDescent="0.3"/>
    <row r="2979" s="476" customFormat="1" x14ac:dyDescent="0.3"/>
    <row r="2980" s="476" customFormat="1" x14ac:dyDescent="0.3"/>
    <row r="2981" s="476" customFormat="1" x14ac:dyDescent="0.3"/>
    <row r="2982" s="476" customFormat="1" x14ac:dyDescent="0.3"/>
    <row r="2983" s="476" customFormat="1" x14ac:dyDescent="0.3"/>
    <row r="2984" s="476" customFormat="1" x14ac:dyDescent="0.3"/>
    <row r="2985" s="476" customFormat="1" x14ac:dyDescent="0.3"/>
    <row r="2986" s="476" customFormat="1" x14ac:dyDescent="0.3"/>
    <row r="2987" s="476" customFormat="1" x14ac:dyDescent="0.3"/>
    <row r="2988" s="476" customFormat="1" x14ac:dyDescent="0.3"/>
    <row r="2989" s="476" customFormat="1" x14ac:dyDescent="0.3"/>
    <row r="2990" s="476" customFormat="1" x14ac:dyDescent="0.3"/>
    <row r="2991" s="476" customFormat="1" x14ac:dyDescent="0.3"/>
    <row r="2992" s="476" customFormat="1" x14ac:dyDescent="0.3"/>
    <row r="2993" s="476" customFormat="1" x14ac:dyDescent="0.3"/>
    <row r="2994" s="476" customFormat="1" x14ac:dyDescent="0.3"/>
    <row r="2995" s="476" customFormat="1" x14ac:dyDescent="0.3"/>
    <row r="2996" s="476" customFormat="1" x14ac:dyDescent="0.3"/>
    <row r="2997" s="476" customFormat="1" x14ac:dyDescent="0.3"/>
    <row r="2998" s="476" customFormat="1" x14ac:dyDescent="0.3"/>
    <row r="2999" s="476" customFormat="1" x14ac:dyDescent="0.3"/>
    <row r="3000" s="476" customFormat="1" x14ac:dyDescent="0.3"/>
    <row r="3001" s="476" customFormat="1" x14ac:dyDescent="0.3"/>
    <row r="3002" s="476" customFormat="1" x14ac:dyDescent="0.3"/>
    <row r="3003" s="476" customFormat="1" x14ac:dyDescent="0.3"/>
    <row r="3004" s="476" customFormat="1" x14ac:dyDescent="0.3"/>
    <row r="3005" s="476" customFormat="1" x14ac:dyDescent="0.3"/>
    <row r="3006" s="476" customFormat="1" x14ac:dyDescent="0.3"/>
    <row r="3007" s="476" customFormat="1" x14ac:dyDescent="0.3"/>
    <row r="3008" s="476" customFormat="1" x14ac:dyDescent="0.3"/>
    <row r="3009" s="476" customFormat="1" x14ac:dyDescent="0.3"/>
    <row r="3010" s="476" customFormat="1" x14ac:dyDescent="0.3"/>
    <row r="3011" s="476" customFormat="1" x14ac:dyDescent="0.3"/>
    <row r="3012" s="476" customFormat="1" x14ac:dyDescent="0.3"/>
    <row r="3013" s="476" customFormat="1" x14ac:dyDescent="0.3"/>
    <row r="3014" s="476" customFormat="1" x14ac:dyDescent="0.3"/>
    <row r="3015" s="476" customFormat="1" x14ac:dyDescent="0.3"/>
    <row r="3016" s="476" customFormat="1" x14ac:dyDescent="0.3"/>
    <row r="3017" s="476" customFormat="1" x14ac:dyDescent="0.3"/>
    <row r="3018" s="476" customFormat="1" x14ac:dyDescent="0.3"/>
    <row r="3019" s="476" customFormat="1" x14ac:dyDescent="0.3"/>
    <row r="3020" s="476" customFormat="1" x14ac:dyDescent="0.3"/>
    <row r="3021" s="476" customFormat="1" x14ac:dyDescent="0.3"/>
    <row r="3022" s="476" customFormat="1" x14ac:dyDescent="0.3"/>
    <row r="3023" s="476" customFormat="1" x14ac:dyDescent="0.3"/>
    <row r="3024" s="476" customFormat="1" x14ac:dyDescent="0.3"/>
    <row r="3025" s="476" customFormat="1" x14ac:dyDescent="0.3"/>
    <row r="3026" s="476" customFormat="1" x14ac:dyDescent="0.3"/>
    <row r="3027" s="476" customFormat="1" x14ac:dyDescent="0.3"/>
    <row r="3028" s="476" customFormat="1" x14ac:dyDescent="0.3"/>
    <row r="3029" s="476" customFormat="1" x14ac:dyDescent="0.3"/>
    <row r="3030" s="476" customFormat="1" x14ac:dyDescent="0.3"/>
    <row r="3031" s="476" customFormat="1" x14ac:dyDescent="0.3"/>
    <row r="3032" s="476" customFormat="1" x14ac:dyDescent="0.3"/>
    <row r="3033" s="476" customFormat="1" x14ac:dyDescent="0.3"/>
    <row r="3034" s="476" customFormat="1" x14ac:dyDescent="0.3"/>
    <row r="3035" s="476" customFormat="1" x14ac:dyDescent="0.3"/>
    <row r="3036" s="476" customFormat="1" x14ac:dyDescent="0.3"/>
    <row r="3037" s="476" customFormat="1" x14ac:dyDescent="0.3"/>
    <row r="3038" s="476" customFormat="1" x14ac:dyDescent="0.3"/>
    <row r="3039" s="476" customFormat="1" x14ac:dyDescent="0.3"/>
    <row r="3040" s="476" customFormat="1" x14ac:dyDescent="0.3"/>
    <row r="3041" s="476" customFormat="1" x14ac:dyDescent="0.3"/>
    <row r="3042" s="476" customFormat="1" x14ac:dyDescent="0.3"/>
    <row r="3043" s="476" customFormat="1" x14ac:dyDescent="0.3"/>
    <row r="3044" s="476" customFormat="1" x14ac:dyDescent="0.3"/>
    <row r="3045" s="476" customFormat="1" x14ac:dyDescent="0.3"/>
    <row r="3046" s="476" customFormat="1" x14ac:dyDescent="0.3"/>
    <row r="3047" s="476" customFormat="1" x14ac:dyDescent="0.3"/>
    <row r="3048" s="476" customFormat="1" x14ac:dyDescent="0.3"/>
    <row r="3049" s="476" customFormat="1" x14ac:dyDescent="0.3"/>
    <row r="3050" s="476" customFormat="1" x14ac:dyDescent="0.3"/>
    <row r="3051" s="476" customFormat="1" x14ac:dyDescent="0.3"/>
    <row r="3052" s="476" customFormat="1" x14ac:dyDescent="0.3"/>
    <row r="3053" s="476" customFormat="1" x14ac:dyDescent="0.3"/>
    <row r="3054" s="476" customFormat="1" x14ac:dyDescent="0.3"/>
    <row r="3055" s="476" customFormat="1" x14ac:dyDescent="0.3"/>
    <row r="3056" s="476" customFormat="1" x14ac:dyDescent="0.3"/>
    <row r="3057" s="476" customFormat="1" x14ac:dyDescent="0.3"/>
    <row r="3058" s="476" customFormat="1" x14ac:dyDescent="0.3"/>
    <row r="3059" s="476" customFormat="1" x14ac:dyDescent="0.3"/>
    <row r="3060" s="476" customFormat="1" x14ac:dyDescent="0.3"/>
    <row r="3061" s="476" customFormat="1" x14ac:dyDescent="0.3"/>
    <row r="3062" s="476" customFormat="1" x14ac:dyDescent="0.3"/>
    <row r="3063" s="476" customFormat="1" x14ac:dyDescent="0.3"/>
    <row r="3064" s="476" customFormat="1" x14ac:dyDescent="0.3"/>
    <row r="3065" s="476" customFormat="1" x14ac:dyDescent="0.3"/>
    <row r="3066" s="476" customFormat="1" x14ac:dyDescent="0.3"/>
    <row r="3067" s="476" customFormat="1" x14ac:dyDescent="0.3"/>
    <row r="3068" s="476" customFormat="1" x14ac:dyDescent="0.3"/>
    <row r="3069" s="476" customFormat="1" x14ac:dyDescent="0.3"/>
    <row r="3070" s="476" customFormat="1" x14ac:dyDescent="0.3"/>
    <row r="3071" s="476" customFormat="1" x14ac:dyDescent="0.3"/>
    <row r="3072" s="476" customFormat="1" x14ac:dyDescent="0.3"/>
    <row r="3073" s="476" customFormat="1" x14ac:dyDescent="0.3"/>
    <row r="3074" s="476" customFormat="1" x14ac:dyDescent="0.3"/>
    <row r="3075" s="476" customFormat="1" x14ac:dyDescent="0.3"/>
    <row r="3076" s="476" customFormat="1" x14ac:dyDescent="0.3"/>
    <row r="3077" s="476" customFormat="1" x14ac:dyDescent="0.3"/>
    <row r="3078" s="476" customFormat="1" x14ac:dyDescent="0.3"/>
    <row r="3079" s="476" customFormat="1" x14ac:dyDescent="0.3"/>
    <row r="3080" s="476" customFormat="1" x14ac:dyDescent="0.3"/>
    <row r="3081" s="476" customFormat="1" x14ac:dyDescent="0.3"/>
    <row r="3082" s="476" customFormat="1" x14ac:dyDescent="0.3"/>
    <row r="3083" s="476" customFormat="1" x14ac:dyDescent="0.3"/>
    <row r="3084" s="476" customFormat="1" x14ac:dyDescent="0.3"/>
    <row r="3085" s="476" customFormat="1" x14ac:dyDescent="0.3"/>
    <row r="3086" s="476" customFormat="1" x14ac:dyDescent="0.3"/>
    <row r="3087" s="476" customFormat="1" x14ac:dyDescent="0.3"/>
    <row r="3088" s="476" customFormat="1" x14ac:dyDescent="0.3"/>
    <row r="3089" s="476" customFormat="1" x14ac:dyDescent="0.3"/>
    <row r="3090" s="476" customFormat="1" x14ac:dyDescent="0.3"/>
    <row r="3091" s="476" customFormat="1" x14ac:dyDescent="0.3"/>
    <row r="3092" s="476" customFormat="1" x14ac:dyDescent="0.3"/>
    <row r="3093" s="476" customFormat="1" x14ac:dyDescent="0.3"/>
    <row r="3094" s="476" customFormat="1" x14ac:dyDescent="0.3"/>
    <row r="3095" s="476" customFormat="1" x14ac:dyDescent="0.3"/>
    <row r="3096" s="476" customFormat="1" x14ac:dyDescent="0.3"/>
    <row r="3097" s="476" customFormat="1" x14ac:dyDescent="0.3"/>
    <row r="3098" s="476" customFormat="1" x14ac:dyDescent="0.3"/>
    <row r="3099" s="476" customFormat="1" x14ac:dyDescent="0.3"/>
    <row r="3100" s="476" customFormat="1" x14ac:dyDescent="0.3"/>
    <row r="3101" s="476" customFormat="1" x14ac:dyDescent="0.3"/>
    <row r="3102" s="476" customFormat="1" x14ac:dyDescent="0.3"/>
    <row r="3103" s="476" customFormat="1" x14ac:dyDescent="0.3"/>
    <row r="3104" s="476" customFormat="1" x14ac:dyDescent="0.3"/>
    <row r="3105" s="476" customFormat="1" x14ac:dyDescent="0.3"/>
    <row r="3106" s="476" customFormat="1" x14ac:dyDescent="0.3"/>
    <row r="3107" s="476" customFormat="1" x14ac:dyDescent="0.3"/>
    <row r="3108" s="476" customFormat="1" x14ac:dyDescent="0.3"/>
    <row r="3109" s="476" customFormat="1" x14ac:dyDescent="0.3"/>
    <row r="3110" s="476" customFormat="1" x14ac:dyDescent="0.3"/>
    <row r="3111" s="476" customFormat="1" x14ac:dyDescent="0.3"/>
    <row r="3112" s="476" customFormat="1" x14ac:dyDescent="0.3"/>
    <row r="3113" s="476" customFormat="1" x14ac:dyDescent="0.3"/>
    <row r="3114" s="476" customFormat="1" x14ac:dyDescent="0.3"/>
    <row r="3115" s="476" customFormat="1" x14ac:dyDescent="0.3"/>
    <row r="3116" s="476" customFormat="1" x14ac:dyDescent="0.3"/>
    <row r="3117" s="476" customFormat="1" x14ac:dyDescent="0.3"/>
    <row r="3118" s="476" customFormat="1" x14ac:dyDescent="0.3"/>
    <row r="3119" s="476" customFormat="1" x14ac:dyDescent="0.3"/>
    <row r="3120" s="476" customFormat="1" x14ac:dyDescent="0.3"/>
    <row r="3121" s="476" customFormat="1" x14ac:dyDescent="0.3"/>
    <row r="3122" s="476" customFormat="1" x14ac:dyDescent="0.3"/>
    <row r="3123" s="476" customFormat="1" x14ac:dyDescent="0.3"/>
    <row r="3124" s="476" customFormat="1" x14ac:dyDescent="0.3"/>
    <row r="3125" s="476" customFormat="1" x14ac:dyDescent="0.3"/>
    <row r="3126" s="476" customFormat="1" x14ac:dyDescent="0.3"/>
    <row r="3127" s="476" customFormat="1" x14ac:dyDescent="0.3"/>
    <row r="3128" s="476" customFormat="1" x14ac:dyDescent="0.3"/>
    <row r="3129" s="476" customFormat="1" x14ac:dyDescent="0.3"/>
    <row r="3130" s="476" customFormat="1" x14ac:dyDescent="0.3"/>
    <row r="3131" s="476" customFormat="1" x14ac:dyDescent="0.3"/>
    <row r="3132" s="476" customFormat="1" x14ac:dyDescent="0.3"/>
    <row r="3133" s="476" customFormat="1" x14ac:dyDescent="0.3"/>
    <row r="3134" s="476" customFormat="1" x14ac:dyDescent="0.3"/>
    <row r="3135" s="476" customFormat="1" x14ac:dyDescent="0.3"/>
    <row r="3136" s="476" customFormat="1" x14ac:dyDescent="0.3"/>
    <row r="3137" s="476" customFormat="1" x14ac:dyDescent="0.3"/>
    <row r="3138" s="476" customFormat="1" x14ac:dyDescent="0.3"/>
    <row r="3139" s="476" customFormat="1" x14ac:dyDescent="0.3"/>
    <row r="3140" s="476" customFormat="1" x14ac:dyDescent="0.3"/>
    <row r="3141" s="476" customFormat="1" x14ac:dyDescent="0.3"/>
    <row r="3142" s="476" customFormat="1" x14ac:dyDescent="0.3"/>
    <row r="3143" s="476" customFormat="1" x14ac:dyDescent="0.3"/>
    <row r="3144" s="476" customFormat="1" x14ac:dyDescent="0.3"/>
    <row r="3145" s="476" customFormat="1" x14ac:dyDescent="0.3"/>
    <row r="3146" s="476" customFormat="1" x14ac:dyDescent="0.3"/>
    <row r="3147" s="476" customFormat="1" x14ac:dyDescent="0.3"/>
    <row r="3148" s="476" customFormat="1" x14ac:dyDescent="0.3"/>
    <row r="3149" s="476" customFormat="1" x14ac:dyDescent="0.3"/>
    <row r="3150" s="476" customFormat="1" x14ac:dyDescent="0.3"/>
    <row r="3151" s="476" customFormat="1" x14ac:dyDescent="0.3"/>
    <row r="3152" s="476" customFormat="1" x14ac:dyDescent="0.3"/>
    <row r="3153" s="476" customFormat="1" x14ac:dyDescent="0.3"/>
    <row r="3154" s="476" customFormat="1" x14ac:dyDescent="0.3"/>
    <row r="3155" s="476" customFormat="1" x14ac:dyDescent="0.3"/>
    <row r="3156" s="476" customFormat="1" x14ac:dyDescent="0.3"/>
    <row r="3157" s="476" customFormat="1" x14ac:dyDescent="0.3"/>
    <row r="3158" s="476" customFormat="1" x14ac:dyDescent="0.3"/>
    <row r="3159" s="476" customFormat="1" x14ac:dyDescent="0.3"/>
    <row r="3160" s="476" customFormat="1" x14ac:dyDescent="0.3"/>
    <row r="3161" s="476" customFormat="1" x14ac:dyDescent="0.3"/>
    <row r="3162" s="476" customFormat="1" x14ac:dyDescent="0.3"/>
    <row r="3163" s="476" customFormat="1" x14ac:dyDescent="0.3"/>
    <row r="3164" s="476" customFormat="1" x14ac:dyDescent="0.3"/>
    <row r="3165" s="476" customFormat="1" x14ac:dyDescent="0.3"/>
    <row r="3166" s="476" customFormat="1" x14ac:dyDescent="0.3"/>
    <row r="3167" s="476" customFormat="1" x14ac:dyDescent="0.3"/>
    <row r="3168" s="476" customFormat="1" x14ac:dyDescent="0.3"/>
    <row r="3169" s="476" customFormat="1" x14ac:dyDescent="0.3"/>
    <row r="3170" s="476" customFormat="1" x14ac:dyDescent="0.3"/>
    <row r="3171" s="476" customFormat="1" x14ac:dyDescent="0.3"/>
    <row r="3172" s="476" customFormat="1" x14ac:dyDescent="0.3"/>
    <row r="3173" s="476" customFormat="1" x14ac:dyDescent="0.3"/>
    <row r="3174" s="476" customFormat="1" x14ac:dyDescent="0.3"/>
    <row r="3175" s="476" customFormat="1" x14ac:dyDescent="0.3"/>
    <row r="3176" s="476" customFormat="1" x14ac:dyDescent="0.3"/>
    <row r="3177" s="476" customFormat="1" x14ac:dyDescent="0.3"/>
    <row r="3178" s="476" customFormat="1" x14ac:dyDescent="0.3"/>
    <row r="3179" s="476" customFormat="1" x14ac:dyDescent="0.3"/>
    <row r="3180" s="476" customFormat="1" x14ac:dyDescent="0.3"/>
    <row r="3181" s="476" customFormat="1" x14ac:dyDescent="0.3"/>
    <row r="3182" s="476" customFormat="1" x14ac:dyDescent="0.3"/>
    <row r="3183" s="476" customFormat="1" x14ac:dyDescent="0.3"/>
    <row r="3184" s="476" customFormat="1" x14ac:dyDescent="0.3"/>
    <row r="3185" spans="1:10" s="476" customFormat="1" x14ac:dyDescent="0.3"/>
    <row r="3186" spans="1:10" s="476" customFormat="1" x14ac:dyDescent="0.3"/>
    <row r="3187" spans="1:10" s="476" customFormat="1" x14ac:dyDescent="0.3"/>
    <row r="3188" spans="1:10" s="476" customFormat="1" x14ac:dyDescent="0.3"/>
    <row r="3189" spans="1:10" s="476" customFormat="1" x14ac:dyDescent="0.3"/>
    <row r="3190" spans="1:10" s="476" customFormat="1" x14ac:dyDescent="0.3"/>
    <row r="3191" spans="1:10" s="476" customFormat="1" x14ac:dyDescent="0.3"/>
    <row r="3192" spans="1:10" s="476" customFormat="1" x14ac:dyDescent="0.3"/>
    <row r="3193" spans="1:10" s="476" customFormat="1" x14ac:dyDescent="0.3"/>
    <row r="3194" spans="1:10" s="476" customFormat="1" x14ac:dyDescent="0.3"/>
    <row r="3195" spans="1:10" s="476" customFormat="1" x14ac:dyDescent="0.3"/>
    <row r="3196" spans="1:10" s="476" customFormat="1" x14ac:dyDescent="0.3"/>
    <row r="3197" spans="1:10" s="476" customFormat="1" x14ac:dyDescent="0.3"/>
    <row r="3198" spans="1:10" s="476" customFormat="1" x14ac:dyDescent="0.3"/>
    <row r="3199" spans="1:10" s="476" customFormat="1" x14ac:dyDescent="0.25">
      <c r="A3199" s="472"/>
      <c r="B3199" s="472"/>
      <c r="C3199" s="472"/>
      <c r="D3199" s="472"/>
      <c r="E3199" s="472"/>
      <c r="F3199" s="472"/>
      <c r="G3199" s="472"/>
      <c r="H3199" s="472"/>
      <c r="I3199" s="472"/>
      <c r="J3199" s="472"/>
    </row>
    <row r="3200" spans="1:10" s="476" customFormat="1" x14ac:dyDescent="0.25">
      <c r="A3200" s="472"/>
      <c r="B3200" s="472"/>
      <c r="C3200" s="472"/>
      <c r="D3200" s="472"/>
      <c r="E3200" s="472"/>
      <c r="F3200" s="472"/>
      <c r="G3200" s="472"/>
      <c r="H3200" s="472"/>
      <c r="I3200" s="472"/>
      <c r="J3200" s="472"/>
    </row>
    <row r="3201" spans="1:10" s="476" customFormat="1" x14ac:dyDescent="0.25">
      <c r="A3201" s="472"/>
      <c r="B3201" s="472"/>
      <c r="C3201" s="472"/>
      <c r="D3201" s="472"/>
      <c r="E3201" s="472"/>
      <c r="F3201" s="472"/>
      <c r="G3201" s="472"/>
      <c r="H3201" s="472"/>
      <c r="I3201" s="472"/>
      <c r="J3201" s="472"/>
    </row>
    <row r="3202" spans="1:10" s="476" customFormat="1" x14ac:dyDescent="0.25">
      <c r="A3202" s="472"/>
      <c r="B3202" s="472"/>
      <c r="C3202" s="472"/>
      <c r="D3202" s="472"/>
      <c r="E3202" s="472"/>
      <c r="F3202" s="472"/>
      <c r="G3202" s="472"/>
      <c r="H3202" s="472"/>
      <c r="I3202" s="472"/>
      <c r="J3202" s="472"/>
    </row>
    <row r="3203" spans="1:10" s="476" customFormat="1" x14ac:dyDescent="0.25">
      <c r="A3203" s="472"/>
      <c r="B3203" s="472"/>
      <c r="C3203" s="472"/>
      <c r="D3203" s="472"/>
      <c r="E3203" s="472"/>
      <c r="F3203" s="472"/>
      <c r="G3203" s="472"/>
      <c r="H3203" s="472"/>
      <c r="I3203" s="472"/>
      <c r="J3203" s="472"/>
    </row>
    <row r="3204" spans="1:10" s="476" customFormat="1" x14ac:dyDescent="0.25">
      <c r="A3204" s="472"/>
      <c r="B3204" s="472"/>
      <c r="C3204" s="472"/>
      <c r="D3204" s="472"/>
      <c r="E3204" s="472"/>
      <c r="F3204" s="472"/>
      <c r="G3204" s="472"/>
      <c r="H3204" s="472"/>
      <c r="I3204" s="472"/>
      <c r="J3204" s="472"/>
    </row>
    <row r="3205" spans="1:10" s="476" customFormat="1" x14ac:dyDescent="0.25">
      <c r="A3205" s="472"/>
      <c r="B3205" s="472"/>
      <c r="C3205" s="472"/>
      <c r="D3205" s="472"/>
      <c r="E3205" s="472"/>
      <c r="F3205" s="472"/>
      <c r="G3205" s="472"/>
      <c r="H3205" s="472"/>
      <c r="I3205" s="472"/>
      <c r="J3205" s="472"/>
    </row>
    <row r="3206" spans="1:10" s="476" customFormat="1" x14ac:dyDescent="0.25">
      <c r="A3206" s="472"/>
      <c r="B3206" s="472"/>
      <c r="C3206" s="472"/>
      <c r="D3206" s="472"/>
      <c r="E3206" s="472"/>
      <c r="F3206" s="472"/>
      <c r="G3206" s="472"/>
      <c r="H3206" s="472"/>
      <c r="I3206" s="472"/>
      <c r="J3206" s="472"/>
    </row>
    <row r="3207" spans="1:10" s="476" customFormat="1" x14ac:dyDescent="0.25">
      <c r="A3207" s="472"/>
      <c r="B3207" s="472"/>
      <c r="C3207" s="472"/>
      <c r="D3207" s="472"/>
      <c r="E3207" s="472"/>
      <c r="F3207" s="472"/>
      <c r="G3207" s="472"/>
      <c r="H3207" s="472"/>
      <c r="I3207" s="472"/>
      <c r="J3207" s="472"/>
    </row>
    <row r="3208" spans="1:10" s="476" customFormat="1" x14ac:dyDescent="0.25">
      <c r="A3208" s="472"/>
      <c r="B3208" s="472"/>
      <c r="C3208" s="472"/>
      <c r="D3208" s="472"/>
      <c r="E3208" s="472"/>
      <c r="F3208" s="472"/>
      <c r="G3208" s="472"/>
      <c r="H3208" s="472"/>
      <c r="I3208" s="472"/>
      <c r="J3208" s="472"/>
    </row>
    <row r="3209" spans="1:10" s="476" customFormat="1" x14ac:dyDescent="0.25">
      <c r="A3209" s="472"/>
      <c r="B3209" s="472"/>
      <c r="C3209" s="472"/>
      <c r="D3209" s="472"/>
      <c r="E3209" s="472"/>
      <c r="F3209" s="472"/>
      <c r="G3209" s="472"/>
      <c r="H3209" s="472"/>
      <c r="I3209" s="472"/>
      <c r="J3209" s="472"/>
    </row>
    <row r="3210" spans="1:10" s="476" customFormat="1" x14ac:dyDescent="0.25">
      <c r="A3210" s="472"/>
      <c r="B3210" s="472"/>
      <c r="C3210" s="472"/>
      <c r="D3210" s="472"/>
      <c r="E3210" s="472"/>
      <c r="F3210" s="472"/>
      <c r="G3210" s="472"/>
      <c r="H3210" s="472"/>
      <c r="I3210" s="472"/>
      <c r="J3210" s="472"/>
    </row>
    <row r="3211" spans="1:10" s="476" customFormat="1" x14ac:dyDescent="0.25">
      <c r="A3211" s="472"/>
      <c r="B3211" s="472"/>
      <c r="C3211" s="472"/>
      <c r="D3211" s="472"/>
      <c r="E3211" s="472"/>
      <c r="F3211" s="472"/>
      <c r="G3211" s="472"/>
      <c r="H3211" s="472"/>
      <c r="I3211" s="472"/>
      <c r="J3211" s="472"/>
    </row>
    <row r="3212" spans="1:10" s="476" customFormat="1" x14ac:dyDescent="0.25">
      <c r="A3212" s="472"/>
      <c r="B3212" s="472"/>
      <c r="C3212" s="472"/>
      <c r="D3212" s="472"/>
      <c r="E3212" s="472"/>
      <c r="F3212" s="472"/>
      <c r="G3212" s="472"/>
      <c r="H3212" s="472"/>
      <c r="I3212" s="472"/>
      <c r="J3212" s="472"/>
    </row>
    <row r="3213" spans="1:10" s="476" customFormat="1" x14ac:dyDescent="0.25">
      <c r="A3213" s="472"/>
      <c r="B3213" s="472"/>
      <c r="C3213" s="472"/>
      <c r="D3213" s="472"/>
      <c r="E3213" s="472"/>
      <c r="F3213" s="472"/>
      <c r="G3213" s="472"/>
      <c r="H3213" s="472"/>
      <c r="I3213" s="472"/>
      <c r="J3213" s="472"/>
    </row>
    <row r="3214" spans="1:10" s="476" customFormat="1" x14ac:dyDescent="0.25">
      <c r="A3214" s="472"/>
      <c r="B3214" s="472"/>
      <c r="C3214" s="472"/>
      <c r="D3214" s="472"/>
      <c r="E3214" s="472"/>
      <c r="F3214" s="472"/>
      <c r="G3214" s="472"/>
      <c r="H3214" s="472"/>
      <c r="I3214" s="472"/>
      <c r="J3214" s="472"/>
    </row>
    <row r="3215" spans="1:10" s="476" customFormat="1" x14ac:dyDescent="0.25">
      <c r="A3215" s="472"/>
      <c r="B3215" s="472"/>
      <c r="C3215" s="472"/>
      <c r="D3215" s="472"/>
      <c r="E3215" s="472"/>
      <c r="F3215" s="472"/>
      <c r="G3215" s="472"/>
      <c r="H3215" s="472"/>
      <c r="I3215" s="472"/>
      <c r="J3215" s="472"/>
    </row>
    <row r="3216" spans="1:10" s="476" customFormat="1" x14ac:dyDescent="0.25">
      <c r="A3216" s="472"/>
      <c r="B3216" s="472"/>
      <c r="C3216" s="472"/>
      <c r="D3216" s="472"/>
      <c r="E3216" s="472"/>
      <c r="F3216" s="472"/>
      <c r="G3216" s="472"/>
      <c r="H3216" s="472"/>
      <c r="I3216" s="472"/>
      <c r="J3216" s="472"/>
    </row>
    <row r="3217" spans="1:10" s="476" customFormat="1" x14ac:dyDescent="0.25">
      <c r="A3217" s="472"/>
      <c r="B3217" s="472"/>
      <c r="C3217" s="472"/>
      <c r="D3217" s="472"/>
      <c r="E3217" s="472"/>
      <c r="F3217" s="472"/>
      <c r="G3217" s="472"/>
      <c r="H3217" s="472"/>
      <c r="I3217" s="472"/>
      <c r="J3217" s="472"/>
    </row>
    <row r="3218" spans="1:10" s="476" customFormat="1" x14ac:dyDescent="0.25">
      <c r="A3218" s="472"/>
      <c r="B3218" s="472"/>
      <c r="C3218" s="472"/>
      <c r="D3218" s="472"/>
      <c r="E3218" s="472"/>
      <c r="F3218" s="472"/>
      <c r="G3218" s="472"/>
      <c r="H3218" s="472"/>
      <c r="I3218" s="472"/>
      <c r="J3218" s="472"/>
    </row>
    <row r="3219" spans="1:10" s="476" customFormat="1" x14ac:dyDescent="0.25">
      <c r="A3219" s="472"/>
      <c r="B3219" s="472"/>
      <c r="C3219" s="472"/>
      <c r="D3219" s="472"/>
      <c r="E3219" s="472"/>
      <c r="F3219" s="472"/>
      <c r="G3219" s="472"/>
      <c r="H3219" s="472"/>
      <c r="I3219" s="472"/>
      <c r="J3219" s="472"/>
    </row>
    <row r="3220" spans="1:10" s="476" customFormat="1" x14ac:dyDescent="0.25">
      <c r="A3220" s="472"/>
      <c r="B3220" s="472"/>
      <c r="C3220" s="472"/>
      <c r="D3220" s="472"/>
      <c r="E3220" s="472"/>
      <c r="F3220" s="472"/>
      <c r="G3220" s="472"/>
      <c r="H3220" s="472"/>
      <c r="I3220" s="472"/>
      <c r="J3220" s="472"/>
    </row>
    <row r="3221" spans="1:10" s="476" customFormat="1" x14ac:dyDescent="0.25">
      <c r="A3221" s="472"/>
      <c r="B3221" s="472"/>
      <c r="C3221" s="472"/>
      <c r="D3221" s="472"/>
      <c r="E3221" s="472"/>
      <c r="F3221" s="472"/>
      <c r="G3221" s="472"/>
      <c r="H3221" s="472"/>
      <c r="I3221" s="472"/>
      <c r="J3221" s="472"/>
    </row>
    <row r="3222" spans="1:10" s="476" customFormat="1" x14ac:dyDescent="0.25">
      <c r="A3222" s="472"/>
      <c r="B3222" s="472"/>
      <c r="C3222" s="472"/>
      <c r="D3222" s="472"/>
      <c r="E3222" s="472"/>
      <c r="F3222" s="472"/>
      <c r="G3222" s="472"/>
      <c r="H3222" s="472"/>
      <c r="I3222" s="472"/>
      <c r="J3222" s="472"/>
    </row>
    <row r="3223" spans="1:10" s="476" customFormat="1" x14ac:dyDescent="0.25">
      <c r="A3223" s="472"/>
      <c r="B3223" s="472"/>
      <c r="C3223" s="472"/>
      <c r="D3223" s="472"/>
      <c r="E3223" s="472"/>
      <c r="F3223" s="472"/>
      <c r="G3223" s="472"/>
      <c r="H3223" s="472"/>
      <c r="I3223" s="472"/>
      <c r="J3223" s="472"/>
    </row>
    <row r="3224" spans="1:10" s="476" customFormat="1" x14ac:dyDescent="0.25">
      <c r="A3224" s="472"/>
      <c r="B3224" s="472"/>
      <c r="C3224" s="472"/>
      <c r="D3224" s="472"/>
      <c r="E3224" s="472"/>
      <c r="F3224" s="472"/>
      <c r="G3224" s="472"/>
      <c r="H3224" s="472"/>
      <c r="I3224" s="472"/>
      <c r="J3224" s="472"/>
    </row>
    <row r="3225" spans="1:10" s="476" customFormat="1" x14ac:dyDescent="0.25">
      <c r="A3225" s="472"/>
      <c r="B3225" s="472"/>
      <c r="C3225" s="472"/>
      <c r="D3225" s="472"/>
      <c r="E3225" s="472"/>
      <c r="F3225" s="472"/>
      <c r="G3225" s="472"/>
      <c r="H3225" s="472"/>
      <c r="I3225" s="472"/>
      <c r="J3225" s="472"/>
    </row>
    <row r="3226" spans="1:10" s="476" customFormat="1" x14ac:dyDescent="0.25">
      <c r="A3226" s="472"/>
      <c r="B3226" s="472"/>
      <c r="C3226" s="472"/>
      <c r="D3226" s="472"/>
      <c r="E3226" s="472"/>
      <c r="F3226" s="472"/>
      <c r="G3226" s="472"/>
      <c r="H3226" s="472"/>
      <c r="I3226" s="472"/>
      <c r="J3226" s="472"/>
    </row>
    <row r="3227" spans="1:10" s="476" customFormat="1" x14ac:dyDescent="0.25">
      <c r="A3227" s="472"/>
      <c r="B3227" s="472"/>
      <c r="C3227" s="472"/>
      <c r="D3227" s="472"/>
      <c r="E3227" s="472"/>
      <c r="F3227" s="472"/>
      <c r="G3227" s="472"/>
      <c r="H3227" s="472"/>
      <c r="I3227" s="472"/>
      <c r="J3227" s="472"/>
    </row>
    <row r="3228" spans="1:10" s="476" customFormat="1" x14ac:dyDescent="0.25">
      <c r="A3228" s="472"/>
      <c r="B3228" s="472"/>
      <c r="C3228" s="472"/>
      <c r="D3228" s="472"/>
      <c r="E3228" s="472"/>
      <c r="F3228" s="472"/>
      <c r="G3228" s="472"/>
      <c r="H3228" s="472"/>
      <c r="I3228" s="472"/>
      <c r="J3228" s="472"/>
    </row>
    <row r="3229" spans="1:10" s="476" customFormat="1" x14ac:dyDescent="0.25">
      <c r="A3229" s="472"/>
      <c r="B3229" s="472"/>
      <c r="C3229" s="472"/>
      <c r="D3229" s="472"/>
      <c r="E3229" s="472"/>
      <c r="F3229" s="472"/>
      <c r="G3229" s="472"/>
      <c r="H3229" s="472"/>
      <c r="I3229" s="472"/>
      <c r="J3229" s="472"/>
    </row>
    <row r="3230" spans="1:10" s="476" customFormat="1" x14ac:dyDescent="0.25">
      <c r="A3230" s="472"/>
      <c r="B3230" s="472"/>
      <c r="C3230" s="472"/>
      <c r="D3230" s="472"/>
      <c r="E3230" s="472"/>
      <c r="F3230" s="472"/>
      <c r="G3230" s="472"/>
      <c r="H3230" s="472"/>
      <c r="I3230" s="472"/>
      <c r="J3230" s="472"/>
    </row>
    <row r="3231" spans="1:10" s="476" customFormat="1" x14ac:dyDescent="0.25">
      <c r="A3231" s="472"/>
      <c r="B3231" s="472"/>
      <c r="C3231" s="472"/>
      <c r="D3231" s="472"/>
      <c r="E3231" s="472"/>
      <c r="F3231" s="472"/>
      <c r="G3231" s="472"/>
      <c r="H3231" s="472"/>
      <c r="I3231" s="472"/>
      <c r="J3231" s="472"/>
    </row>
    <row r="3232" spans="1:10" s="476" customFormat="1" x14ac:dyDescent="0.25">
      <c r="A3232" s="472"/>
      <c r="B3232" s="472"/>
      <c r="C3232" s="472"/>
      <c r="D3232" s="472"/>
      <c r="E3232" s="472"/>
      <c r="F3232" s="472"/>
      <c r="G3232" s="472"/>
      <c r="H3232" s="472"/>
      <c r="I3232" s="472"/>
      <c r="J3232" s="472"/>
    </row>
    <row r="3233" spans="1:10" s="476" customFormat="1" x14ac:dyDescent="0.25">
      <c r="A3233" s="472"/>
      <c r="B3233" s="472"/>
      <c r="C3233" s="472"/>
      <c r="D3233" s="472"/>
      <c r="E3233" s="472"/>
      <c r="F3233" s="472"/>
      <c r="G3233" s="472"/>
      <c r="H3233" s="472"/>
      <c r="I3233" s="472"/>
      <c r="J3233" s="472"/>
    </row>
    <row r="3234" spans="1:10" s="476" customFormat="1" x14ac:dyDescent="0.25">
      <c r="A3234" s="472"/>
      <c r="B3234" s="472"/>
      <c r="C3234" s="472"/>
      <c r="D3234" s="472"/>
      <c r="E3234" s="472"/>
      <c r="F3234" s="472"/>
      <c r="G3234" s="472"/>
      <c r="H3234" s="472"/>
      <c r="I3234" s="472"/>
      <c r="J3234" s="472"/>
    </row>
    <row r="3235" spans="1:10" s="476" customFormat="1" x14ac:dyDescent="0.25">
      <c r="A3235" s="472"/>
      <c r="B3235" s="472"/>
      <c r="C3235" s="472"/>
      <c r="D3235" s="472"/>
      <c r="E3235" s="472"/>
      <c r="F3235" s="472"/>
      <c r="G3235" s="472"/>
      <c r="H3235" s="472"/>
      <c r="I3235" s="472"/>
      <c r="J3235" s="472"/>
    </row>
  </sheetData>
  <mergeCells count="2">
    <mergeCell ref="A4:B4"/>
    <mergeCell ref="C3:M3"/>
  </mergeCells>
  <hyperlinks>
    <hyperlink ref="O1" location="INFO!A1" display="POWRÓT" xr:uid="{00000000-0004-0000-1800-000000000000}"/>
    <hyperlink ref="O2" location="dashboardy!A208" display="POWRÓT DO WYKRESU" xr:uid="{DA7105B4-6E3B-4A23-AAE8-CCE086D16C9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5AFB-07D1-43B9-9912-8E1C5EFD9B25}">
  <sheetPr>
    <tabColor rgb="FFFFFF00"/>
  </sheetPr>
  <dimension ref="A2:C13"/>
  <sheetViews>
    <sheetView workbookViewId="0">
      <selection activeCell="E24" sqref="E24"/>
    </sheetView>
  </sheetViews>
  <sheetFormatPr defaultRowHeight="14.4" x14ac:dyDescent="0.3"/>
  <cols>
    <col min="1" max="1" width="8.5546875" customWidth="1"/>
    <col min="2" max="2" width="23.5546875" customWidth="1"/>
    <col min="3" max="3" width="15" customWidth="1"/>
  </cols>
  <sheetData>
    <row r="2" spans="1:3" x14ac:dyDescent="0.3">
      <c r="A2" t="s">
        <v>1024</v>
      </c>
      <c r="B2" t="s">
        <v>71</v>
      </c>
      <c r="C2" t="s">
        <v>3</v>
      </c>
    </row>
    <row r="3" spans="1:3" x14ac:dyDescent="0.3">
      <c r="A3" t="s">
        <v>571</v>
      </c>
      <c r="B3" t="s">
        <v>1026</v>
      </c>
      <c r="C3" t="s">
        <v>179</v>
      </c>
    </row>
    <row r="4" spans="1:3" x14ac:dyDescent="0.3">
      <c r="A4" t="s">
        <v>593</v>
      </c>
      <c r="B4" t="s">
        <v>201</v>
      </c>
      <c r="C4" t="s">
        <v>180</v>
      </c>
    </row>
    <row r="5" spans="1:3" x14ac:dyDescent="0.3">
      <c r="A5" t="s">
        <v>573</v>
      </c>
      <c r="B5" t="s">
        <v>317</v>
      </c>
      <c r="C5" t="s">
        <v>178</v>
      </c>
    </row>
    <row r="6" spans="1:3" x14ac:dyDescent="0.3">
      <c r="B6" t="s">
        <v>73</v>
      </c>
      <c r="C6" t="s">
        <v>181</v>
      </c>
    </row>
    <row r="7" spans="1:3" x14ac:dyDescent="0.3">
      <c r="B7" t="s">
        <v>1025</v>
      </c>
      <c r="C7" t="s">
        <v>688</v>
      </c>
    </row>
    <row r="8" spans="1:3" x14ac:dyDescent="0.3">
      <c r="B8" t="s">
        <v>84</v>
      </c>
      <c r="C8" t="s">
        <v>1023</v>
      </c>
    </row>
    <row r="9" spans="1:3" x14ac:dyDescent="0.3">
      <c r="B9" t="s">
        <v>951</v>
      </c>
      <c r="C9" t="s">
        <v>332</v>
      </c>
    </row>
    <row r="10" spans="1:3" x14ac:dyDescent="0.3">
      <c r="B10" t="s">
        <v>80</v>
      </c>
      <c r="C10" t="s">
        <v>333</v>
      </c>
    </row>
    <row r="11" spans="1:3" x14ac:dyDescent="0.3">
      <c r="B11" t="s">
        <v>77</v>
      </c>
      <c r="C11" t="s">
        <v>331</v>
      </c>
    </row>
    <row r="12" spans="1:3" x14ac:dyDescent="0.3">
      <c r="B12" t="s">
        <v>79</v>
      </c>
      <c r="C12" t="s">
        <v>334</v>
      </c>
    </row>
    <row r="13" spans="1:3" x14ac:dyDescent="0.3">
      <c r="B13" t="s">
        <v>78</v>
      </c>
      <c r="C13" t="s">
        <v>689</v>
      </c>
    </row>
  </sheetData>
  <sortState xmlns:xlrd2="http://schemas.microsoft.com/office/spreadsheetml/2017/richdata2" ref="C3:C13">
    <sortCondition ref="C3:C13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EBB2-8782-4446-8C4B-AAE470260B1D}">
  <dimension ref="A1:R3216"/>
  <sheetViews>
    <sheetView topLeftCell="A4" zoomScale="85" zoomScaleNormal="85" workbookViewId="0">
      <selection activeCell="I4" sqref="I4:I27"/>
    </sheetView>
  </sheetViews>
  <sheetFormatPr defaultColWidth="15.77734375" defaultRowHeight="11.4" x14ac:dyDescent="0.2"/>
  <cols>
    <col min="1" max="1" width="15.77734375" style="370"/>
    <col min="2" max="2" width="39" style="370" customWidth="1"/>
    <col min="3" max="3" width="17.44140625" style="370" customWidth="1"/>
    <col min="4" max="4" width="21.6640625" style="370" customWidth="1"/>
    <col min="5" max="5" width="15.5546875" style="370" customWidth="1"/>
    <col min="6" max="6" width="17.6640625" style="370" customWidth="1"/>
    <col min="7" max="7" width="10.88671875" style="370" customWidth="1"/>
    <col min="8" max="8" width="15" style="370" customWidth="1"/>
    <col min="9" max="9" width="16.5546875" style="370" customWidth="1"/>
    <col min="10" max="10" width="7.5546875" style="370" customWidth="1"/>
    <col min="11" max="16" width="8.77734375" style="370" customWidth="1"/>
    <col min="17" max="17" width="9.5546875" style="370" customWidth="1"/>
    <col min="18" max="18" width="6.5546875" style="370" customWidth="1"/>
    <col min="19" max="25" width="9" style="370" customWidth="1"/>
    <col min="26" max="257" width="15.77734375" style="370"/>
    <col min="258" max="258" width="39" style="370" customWidth="1"/>
    <col min="259" max="259" width="9.21875" style="370" customWidth="1"/>
    <col min="260" max="260" width="11" style="370" customWidth="1"/>
    <col min="261" max="265" width="8.77734375" style="370" customWidth="1"/>
    <col min="266" max="513" width="15.77734375" style="370"/>
    <col min="514" max="514" width="39" style="370" customWidth="1"/>
    <col min="515" max="515" width="9.21875" style="370" customWidth="1"/>
    <col min="516" max="516" width="11" style="370" customWidth="1"/>
    <col min="517" max="521" width="8.77734375" style="370" customWidth="1"/>
    <col min="522" max="769" width="15.77734375" style="370"/>
    <col min="770" max="770" width="39" style="370" customWidth="1"/>
    <col min="771" max="771" width="9.21875" style="370" customWidth="1"/>
    <col min="772" max="772" width="11" style="370" customWidth="1"/>
    <col min="773" max="777" width="8.77734375" style="370" customWidth="1"/>
    <col min="778" max="1025" width="15.77734375" style="370"/>
    <col min="1026" max="1026" width="39" style="370" customWidth="1"/>
    <col min="1027" max="1027" width="9.21875" style="370" customWidth="1"/>
    <col min="1028" max="1028" width="11" style="370" customWidth="1"/>
    <col min="1029" max="1033" width="8.77734375" style="370" customWidth="1"/>
    <col min="1034" max="1281" width="15.77734375" style="370"/>
    <col min="1282" max="1282" width="39" style="370" customWidth="1"/>
    <col min="1283" max="1283" width="9.21875" style="370" customWidth="1"/>
    <col min="1284" max="1284" width="11" style="370" customWidth="1"/>
    <col min="1285" max="1289" width="8.77734375" style="370" customWidth="1"/>
    <col min="1290" max="1537" width="15.77734375" style="370"/>
    <col min="1538" max="1538" width="39" style="370" customWidth="1"/>
    <col min="1539" max="1539" width="9.21875" style="370" customWidth="1"/>
    <col min="1540" max="1540" width="11" style="370" customWidth="1"/>
    <col min="1541" max="1545" width="8.77734375" style="370" customWidth="1"/>
    <col min="1546" max="1793" width="15.77734375" style="370"/>
    <col min="1794" max="1794" width="39" style="370" customWidth="1"/>
    <col min="1795" max="1795" width="9.21875" style="370" customWidth="1"/>
    <col min="1796" max="1796" width="11" style="370" customWidth="1"/>
    <col min="1797" max="1801" width="8.77734375" style="370" customWidth="1"/>
    <col min="1802" max="2049" width="15.77734375" style="370"/>
    <col min="2050" max="2050" width="39" style="370" customWidth="1"/>
    <col min="2051" max="2051" width="9.21875" style="370" customWidth="1"/>
    <col min="2052" max="2052" width="11" style="370" customWidth="1"/>
    <col min="2053" max="2057" width="8.77734375" style="370" customWidth="1"/>
    <col min="2058" max="2305" width="15.77734375" style="370"/>
    <col min="2306" max="2306" width="39" style="370" customWidth="1"/>
    <col min="2307" max="2307" width="9.21875" style="370" customWidth="1"/>
    <col min="2308" max="2308" width="11" style="370" customWidth="1"/>
    <col min="2309" max="2313" width="8.77734375" style="370" customWidth="1"/>
    <col min="2314" max="2561" width="15.77734375" style="370"/>
    <col min="2562" max="2562" width="39" style="370" customWidth="1"/>
    <col min="2563" max="2563" width="9.21875" style="370" customWidth="1"/>
    <col min="2564" max="2564" width="11" style="370" customWidth="1"/>
    <col min="2565" max="2569" width="8.77734375" style="370" customWidth="1"/>
    <col min="2570" max="2817" width="15.77734375" style="370"/>
    <col min="2818" max="2818" width="39" style="370" customWidth="1"/>
    <col min="2819" max="2819" width="9.21875" style="370" customWidth="1"/>
    <col min="2820" max="2820" width="11" style="370" customWidth="1"/>
    <col min="2821" max="2825" width="8.77734375" style="370" customWidth="1"/>
    <col min="2826" max="3073" width="15.77734375" style="370"/>
    <col min="3074" max="3074" width="39" style="370" customWidth="1"/>
    <col min="3075" max="3075" width="9.21875" style="370" customWidth="1"/>
    <col min="3076" max="3076" width="11" style="370" customWidth="1"/>
    <col min="3077" max="3081" width="8.77734375" style="370" customWidth="1"/>
    <col min="3082" max="3329" width="15.77734375" style="370"/>
    <col min="3330" max="3330" width="39" style="370" customWidth="1"/>
    <col min="3331" max="3331" width="9.21875" style="370" customWidth="1"/>
    <col min="3332" max="3332" width="11" style="370" customWidth="1"/>
    <col min="3333" max="3337" width="8.77734375" style="370" customWidth="1"/>
    <col min="3338" max="3585" width="15.77734375" style="370"/>
    <col min="3586" max="3586" width="39" style="370" customWidth="1"/>
    <col min="3587" max="3587" width="9.21875" style="370" customWidth="1"/>
    <col min="3588" max="3588" width="11" style="370" customWidth="1"/>
    <col min="3589" max="3593" width="8.77734375" style="370" customWidth="1"/>
    <col min="3594" max="3841" width="15.77734375" style="370"/>
    <col min="3842" max="3842" width="39" style="370" customWidth="1"/>
    <col min="3843" max="3843" width="9.21875" style="370" customWidth="1"/>
    <col min="3844" max="3844" width="11" style="370" customWidth="1"/>
    <col min="3845" max="3849" width="8.77734375" style="370" customWidth="1"/>
    <col min="3850" max="4097" width="15.77734375" style="370"/>
    <col min="4098" max="4098" width="39" style="370" customWidth="1"/>
    <col min="4099" max="4099" width="9.21875" style="370" customWidth="1"/>
    <col min="4100" max="4100" width="11" style="370" customWidth="1"/>
    <col min="4101" max="4105" width="8.77734375" style="370" customWidth="1"/>
    <col min="4106" max="4353" width="15.77734375" style="370"/>
    <col min="4354" max="4354" width="39" style="370" customWidth="1"/>
    <col min="4355" max="4355" width="9.21875" style="370" customWidth="1"/>
    <col min="4356" max="4356" width="11" style="370" customWidth="1"/>
    <col min="4357" max="4361" width="8.77734375" style="370" customWidth="1"/>
    <col min="4362" max="4609" width="15.77734375" style="370"/>
    <col min="4610" max="4610" width="39" style="370" customWidth="1"/>
    <col min="4611" max="4611" width="9.21875" style="370" customWidth="1"/>
    <col min="4612" max="4612" width="11" style="370" customWidth="1"/>
    <col min="4613" max="4617" width="8.77734375" style="370" customWidth="1"/>
    <col min="4618" max="4865" width="15.77734375" style="370"/>
    <col min="4866" max="4866" width="39" style="370" customWidth="1"/>
    <col min="4867" max="4867" width="9.21875" style="370" customWidth="1"/>
    <col min="4868" max="4868" width="11" style="370" customWidth="1"/>
    <col min="4869" max="4873" width="8.77734375" style="370" customWidth="1"/>
    <col min="4874" max="5121" width="15.77734375" style="370"/>
    <col min="5122" max="5122" width="39" style="370" customWidth="1"/>
    <col min="5123" max="5123" width="9.21875" style="370" customWidth="1"/>
    <col min="5124" max="5124" width="11" style="370" customWidth="1"/>
    <col min="5125" max="5129" width="8.77734375" style="370" customWidth="1"/>
    <col min="5130" max="5377" width="15.77734375" style="370"/>
    <col min="5378" max="5378" width="39" style="370" customWidth="1"/>
    <col min="5379" max="5379" width="9.21875" style="370" customWidth="1"/>
    <col min="5380" max="5380" width="11" style="370" customWidth="1"/>
    <col min="5381" max="5385" width="8.77734375" style="370" customWidth="1"/>
    <col min="5386" max="5633" width="15.77734375" style="370"/>
    <col min="5634" max="5634" width="39" style="370" customWidth="1"/>
    <col min="5635" max="5635" width="9.21875" style="370" customWidth="1"/>
    <col min="5636" max="5636" width="11" style="370" customWidth="1"/>
    <col min="5637" max="5641" width="8.77734375" style="370" customWidth="1"/>
    <col min="5642" max="5889" width="15.77734375" style="370"/>
    <col min="5890" max="5890" width="39" style="370" customWidth="1"/>
    <col min="5891" max="5891" width="9.21875" style="370" customWidth="1"/>
    <col min="5892" max="5892" width="11" style="370" customWidth="1"/>
    <col min="5893" max="5897" width="8.77734375" style="370" customWidth="1"/>
    <col min="5898" max="6145" width="15.77734375" style="370"/>
    <col min="6146" max="6146" width="39" style="370" customWidth="1"/>
    <col min="6147" max="6147" width="9.21875" style="370" customWidth="1"/>
    <col min="6148" max="6148" width="11" style="370" customWidth="1"/>
    <col min="6149" max="6153" width="8.77734375" style="370" customWidth="1"/>
    <col min="6154" max="6401" width="15.77734375" style="370"/>
    <col min="6402" max="6402" width="39" style="370" customWidth="1"/>
    <col min="6403" max="6403" width="9.21875" style="370" customWidth="1"/>
    <col min="6404" max="6404" width="11" style="370" customWidth="1"/>
    <col min="6405" max="6409" width="8.77734375" style="370" customWidth="1"/>
    <col min="6410" max="6657" width="15.77734375" style="370"/>
    <col min="6658" max="6658" width="39" style="370" customWidth="1"/>
    <col min="6659" max="6659" width="9.21875" style="370" customWidth="1"/>
    <col min="6660" max="6660" width="11" style="370" customWidth="1"/>
    <col min="6661" max="6665" width="8.77734375" style="370" customWidth="1"/>
    <col min="6666" max="6913" width="15.77734375" style="370"/>
    <col min="6914" max="6914" width="39" style="370" customWidth="1"/>
    <col min="6915" max="6915" width="9.21875" style="370" customWidth="1"/>
    <col min="6916" max="6916" width="11" style="370" customWidth="1"/>
    <col min="6917" max="6921" width="8.77734375" style="370" customWidth="1"/>
    <col min="6922" max="7169" width="15.77734375" style="370"/>
    <col min="7170" max="7170" width="39" style="370" customWidth="1"/>
    <col min="7171" max="7171" width="9.21875" style="370" customWidth="1"/>
    <col min="7172" max="7172" width="11" style="370" customWidth="1"/>
    <col min="7173" max="7177" width="8.77734375" style="370" customWidth="1"/>
    <col min="7178" max="7425" width="15.77734375" style="370"/>
    <col min="7426" max="7426" width="39" style="370" customWidth="1"/>
    <col min="7427" max="7427" width="9.21875" style="370" customWidth="1"/>
    <col min="7428" max="7428" width="11" style="370" customWidth="1"/>
    <col min="7429" max="7433" width="8.77734375" style="370" customWidth="1"/>
    <col min="7434" max="7681" width="15.77734375" style="370"/>
    <col min="7682" max="7682" width="39" style="370" customWidth="1"/>
    <col min="7683" max="7683" width="9.21875" style="370" customWidth="1"/>
    <col min="7684" max="7684" width="11" style="370" customWidth="1"/>
    <col min="7685" max="7689" width="8.77734375" style="370" customWidth="1"/>
    <col min="7690" max="7937" width="15.77734375" style="370"/>
    <col min="7938" max="7938" width="39" style="370" customWidth="1"/>
    <col min="7939" max="7939" width="9.21875" style="370" customWidth="1"/>
    <col min="7940" max="7940" width="11" style="370" customWidth="1"/>
    <col min="7941" max="7945" width="8.77734375" style="370" customWidth="1"/>
    <col min="7946" max="8193" width="15.77734375" style="370"/>
    <col min="8194" max="8194" width="39" style="370" customWidth="1"/>
    <col min="8195" max="8195" width="9.21875" style="370" customWidth="1"/>
    <col min="8196" max="8196" width="11" style="370" customWidth="1"/>
    <col min="8197" max="8201" width="8.77734375" style="370" customWidth="1"/>
    <col min="8202" max="8449" width="15.77734375" style="370"/>
    <col min="8450" max="8450" width="39" style="370" customWidth="1"/>
    <col min="8451" max="8451" width="9.21875" style="370" customWidth="1"/>
    <col min="8452" max="8452" width="11" style="370" customWidth="1"/>
    <col min="8453" max="8457" width="8.77734375" style="370" customWidth="1"/>
    <col min="8458" max="8705" width="15.77734375" style="370"/>
    <col min="8706" max="8706" width="39" style="370" customWidth="1"/>
    <col min="8707" max="8707" width="9.21875" style="370" customWidth="1"/>
    <col min="8708" max="8708" width="11" style="370" customWidth="1"/>
    <col min="8709" max="8713" width="8.77734375" style="370" customWidth="1"/>
    <col min="8714" max="8961" width="15.77734375" style="370"/>
    <col min="8962" max="8962" width="39" style="370" customWidth="1"/>
    <col min="8963" max="8963" width="9.21875" style="370" customWidth="1"/>
    <col min="8964" max="8964" width="11" style="370" customWidth="1"/>
    <col min="8965" max="8969" width="8.77734375" style="370" customWidth="1"/>
    <col min="8970" max="9217" width="15.77734375" style="370"/>
    <col min="9218" max="9218" width="39" style="370" customWidth="1"/>
    <col min="9219" max="9219" width="9.21875" style="370" customWidth="1"/>
    <col min="9220" max="9220" width="11" style="370" customWidth="1"/>
    <col min="9221" max="9225" width="8.77734375" style="370" customWidth="1"/>
    <col min="9226" max="9473" width="15.77734375" style="370"/>
    <col min="9474" max="9474" width="39" style="370" customWidth="1"/>
    <col min="9475" max="9475" width="9.21875" style="370" customWidth="1"/>
    <col min="9476" max="9476" width="11" style="370" customWidth="1"/>
    <col min="9477" max="9481" width="8.77734375" style="370" customWidth="1"/>
    <col min="9482" max="9729" width="15.77734375" style="370"/>
    <col min="9730" max="9730" width="39" style="370" customWidth="1"/>
    <col min="9731" max="9731" width="9.21875" style="370" customWidth="1"/>
    <col min="9732" max="9732" width="11" style="370" customWidth="1"/>
    <col min="9733" max="9737" width="8.77734375" style="370" customWidth="1"/>
    <col min="9738" max="9985" width="15.77734375" style="370"/>
    <col min="9986" max="9986" width="39" style="370" customWidth="1"/>
    <col min="9987" max="9987" width="9.21875" style="370" customWidth="1"/>
    <col min="9988" max="9988" width="11" style="370" customWidth="1"/>
    <col min="9989" max="9993" width="8.77734375" style="370" customWidth="1"/>
    <col min="9994" max="10241" width="15.77734375" style="370"/>
    <col min="10242" max="10242" width="39" style="370" customWidth="1"/>
    <col min="10243" max="10243" width="9.21875" style="370" customWidth="1"/>
    <col min="10244" max="10244" width="11" style="370" customWidth="1"/>
    <col min="10245" max="10249" width="8.77734375" style="370" customWidth="1"/>
    <col min="10250" max="10497" width="15.77734375" style="370"/>
    <col min="10498" max="10498" width="39" style="370" customWidth="1"/>
    <col min="10499" max="10499" width="9.21875" style="370" customWidth="1"/>
    <col min="10500" max="10500" width="11" style="370" customWidth="1"/>
    <col min="10501" max="10505" width="8.77734375" style="370" customWidth="1"/>
    <col min="10506" max="10753" width="15.77734375" style="370"/>
    <col min="10754" max="10754" width="39" style="370" customWidth="1"/>
    <col min="10755" max="10755" width="9.21875" style="370" customWidth="1"/>
    <col min="10756" max="10756" width="11" style="370" customWidth="1"/>
    <col min="10757" max="10761" width="8.77734375" style="370" customWidth="1"/>
    <col min="10762" max="11009" width="15.77734375" style="370"/>
    <col min="11010" max="11010" width="39" style="370" customWidth="1"/>
    <col min="11011" max="11011" width="9.21875" style="370" customWidth="1"/>
    <col min="11012" max="11012" width="11" style="370" customWidth="1"/>
    <col min="11013" max="11017" width="8.77734375" style="370" customWidth="1"/>
    <col min="11018" max="11265" width="15.77734375" style="370"/>
    <col min="11266" max="11266" width="39" style="370" customWidth="1"/>
    <col min="11267" max="11267" width="9.21875" style="370" customWidth="1"/>
    <col min="11268" max="11268" width="11" style="370" customWidth="1"/>
    <col min="11269" max="11273" width="8.77734375" style="370" customWidth="1"/>
    <col min="11274" max="11521" width="15.77734375" style="370"/>
    <col min="11522" max="11522" width="39" style="370" customWidth="1"/>
    <col min="11523" max="11523" width="9.21875" style="370" customWidth="1"/>
    <col min="11524" max="11524" width="11" style="370" customWidth="1"/>
    <col min="11525" max="11529" width="8.77734375" style="370" customWidth="1"/>
    <col min="11530" max="11777" width="15.77734375" style="370"/>
    <col min="11778" max="11778" width="39" style="370" customWidth="1"/>
    <col min="11779" max="11779" width="9.21875" style="370" customWidth="1"/>
    <col min="11780" max="11780" width="11" style="370" customWidth="1"/>
    <col min="11781" max="11785" width="8.77734375" style="370" customWidth="1"/>
    <col min="11786" max="12033" width="15.77734375" style="370"/>
    <col min="12034" max="12034" width="39" style="370" customWidth="1"/>
    <col min="12035" max="12035" width="9.21875" style="370" customWidth="1"/>
    <col min="12036" max="12036" width="11" style="370" customWidth="1"/>
    <col min="12037" max="12041" width="8.77734375" style="370" customWidth="1"/>
    <col min="12042" max="12289" width="15.77734375" style="370"/>
    <col min="12290" max="12290" width="39" style="370" customWidth="1"/>
    <col min="12291" max="12291" width="9.21875" style="370" customWidth="1"/>
    <col min="12292" max="12292" width="11" style="370" customWidth="1"/>
    <col min="12293" max="12297" width="8.77734375" style="370" customWidth="1"/>
    <col min="12298" max="12545" width="15.77734375" style="370"/>
    <col min="12546" max="12546" width="39" style="370" customWidth="1"/>
    <col min="12547" max="12547" width="9.21875" style="370" customWidth="1"/>
    <col min="12548" max="12548" width="11" style="370" customWidth="1"/>
    <col min="12549" max="12553" width="8.77734375" style="370" customWidth="1"/>
    <col min="12554" max="12801" width="15.77734375" style="370"/>
    <col min="12802" max="12802" width="39" style="370" customWidth="1"/>
    <col min="12803" max="12803" width="9.21875" style="370" customWidth="1"/>
    <col min="12804" max="12804" width="11" style="370" customWidth="1"/>
    <col min="12805" max="12809" width="8.77734375" style="370" customWidth="1"/>
    <col min="12810" max="13057" width="15.77734375" style="370"/>
    <col min="13058" max="13058" width="39" style="370" customWidth="1"/>
    <col min="13059" max="13059" width="9.21875" style="370" customWidth="1"/>
    <col min="13060" max="13060" width="11" style="370" customWidth="1"/>
    <col min="13061" max="13065" width="8.77734375" style="370" customWidth="1"/>
    <col min="13066" max="13313" width="15.77734375" style="370"/>
    <col min="13314" max="13314" width="39" style="370" customWidth="1"/>
    <col min="13315" max="13315" width="9.21875" style="370" customWidth="1"/>
    <col min="13316" max="13316" width="11" style="370" customWidth="1"/>
    <col min="13317" max="13321" width="8.77734375" style="370" customWidth="1"/>
    <col min="13322" max="13569" width="15.77734375" style="370"/>
    <col min="13570" max="13570" width="39" style="370" customWidth="1"/>
    <col min="13571" max="13571" width="9.21875" style="370" customWidth="1"/>
    <col min="13572" max="13572" width="11" style="370" customWidth="1"/>
    <col min="13573" max="13577" width="8.77734375" style="370" customWidth="1"/>
    <col min="13578" max="13825" width="15.77734375" style="370"/>
    <col min="13826" max="13826" width="39" style="370" customWidth="1"/>
    <col min="13827" max="13827" width="9.21875" style="370" customWidth="1"/>
    <col min="13828" max="13828" width="11" style="370" customWidth="1"/>
    <col min="13829" max="13833" width="8.77734375" style="370" customWidth="1"/>
    <col min="13834" max="14081" width="15.77734375" style="370"/>
    <col min="14082" max="14082" width="39" style="370" customWidth="1"/>
    <col min="14083" max="14083" width="9.21875" style="370" customWidth="1"/>
    <col min="14084" max="14084" width="11" style="370" customWidth="1"/>
    <col min="14085" max="14089" width="8.77734375" style="370" customWidth="1"/>
    <col min="14090" max="14337" width="15.77734375" style="370"/>
    <col min="14338" max="14338" width="39" style="370" customWidth="1"/>
    <col min="14339" max="14339" width="9.21875" style="370" customWidth="1"/>
    <col min="14340" max="14340" width="11" style="370" customWidth="1"/>
    <col min="14341" max="14345" width="8.77734375" style="370" customWidth="1"/>
    <col min="14346" max="14593" width="15.77734375" style="370"/>
    <col min="14594" max="14594" width="39" style="370" customWidth="1"/>
    <col min="14595" max="14595" width="9.21875" style="370" customWidth="1"/>
    <col min="14596" max="14596" width="11" style="370" customWidth="1"/>
    <col min="14597" max="14601" width="8.77734375" style="370" customWidth="1"/>
    <col min="14602" max="14849" width="15.77734375" style="370"/>
    <col min="14850" max="14850" width="39" style="370" customWidth="1"/>
    <col min="14851" max="14851" width="9.21875" style="370" customWidth="1"/>
    <col min="14852" max="14852" width="11" style="370" customWidth="1"/>
    <col min="14853" max="14857" width="8.77734375" style="370" customWidth="1"/>
    <col min="14858" max="15105" width="15.77734375" style="370"/>
    <col min="15106" max="15106" width="39" style="370" customWidth="1"/>
    <col min="15107" max="15107" width="9.21875" style="370" customWidth="1"/>
    <col min="15108" max="15108" width="11" style="370" customWidth="1"/>
    <col min="15109" max="15113" width="8.77734375" style="370" customWidth="1"/>
    <col min="15114" max="15361" width="15.77734375" style="370"/>
    <col min="15362" max="15362" width="39" style="370" customWidth="1"/>
    <col min="15363" max="15363" width="9.21875" style="370" customWidth="1"/>
    <col min="15364" max="15364" width="11" style="370" customWidth="1"/>
    <col min="15365" max="15369" width="8.77734375" style="370" customWidth="1"/>
    <col min="15370" max="15617" width="15.77734375" style="370"/>
    <col min="15618" max="15618" width="39" style="370" customWidth="1"/>
    <col min="15619" max="15619" width="9.21875" style="370" customWidth="1"/>
    <col min="15620" max="15620" width="11" style="370" customWidth="1"/>
    <col min="15621" max="15625" width="8.77734375" style="370" customWidth="1"/>
    <col min="15626" max="15873" width="15.77734375" style="370"/>
    <col min="15874" max="15874" width="39" style="370" customWidth="1"/>
    <col min="15875" max="15875" width="9.21875" style="370" customWidth="1"/>
    <col min="15876" max="15876" width="11" style="370" customWidth="1"/>
    <col min="15877" max="15881" width="8.77734375" style="370" customWidth="1"/>
    <col min="15882" max="16129" width="15.77734375" style="370"/>
    <col min="16130" max="16130" width="39" style="370" customWidth="1"/>
    <col min="16131" max="16131" width="9.21875" style="370" customWidth="1"/>
    <col min="16132" max="16132" width="11" style="370" customWidth="1"/>
    <col min="16133" max="16137" width="8.77734375" style="370" customWidth="1"/>
    <col min="16138" max="16384" width="15.77734375" style="370"/>
  </cols>
  <sheetData>
    <row r="1" spans="1:18" ht="15.6" x14ac:dyDescent="0.3">
      <c r="A1" s="27" t="s">
        <v>193</v>
      </c>
      <c r="C1" s="2"/>
      <c r="D1" s="2"/>
      <c r="E1" s="2"/>
      <c r="F1" s="2"/>
      <c r="G1" s="2"/>
      <c r="H1" s="2"/>
      <c r="I1" s="2"/>
      <c r="K1" s="376" t="s">
        <v>651</v>
      </c>
    </row>
    <row r="2" spans="1:18" ht="15.6" x14ac:dyDescent="0.3">
      <c r="A2" s="371" t="s">
        <v>322</v>
      </c>
      <c r="C2" s="2"/>
      <c r="D2" s="2"/>
      <c r="E2" s="2"/>
      <c r="F2" s="2"/>
      <c r="G2" s="2"/>
      <c r="H2" s="2"/>
      <c r="I2" s="64">
        <v>2022</v>
      </c>
    </row>
    <row r="3" spans="1:18" s="1046" customFormat="1" ht="27" customHeight="1" x14ac:dyDescent="0.3">
      <c r="A3" s="1043" t="s">
        <v>194</v>
      </c>
      <c r="B3" s="1044" t="s">
        <v>195</v>
      </c>
      <c r="C3" s="1045" t="s">
        <v>3</v>
      </c>
      <c r="D3" s="1045" t="s">
        <v>4</v>
      </c>
      <c r="E3" s="1045" t="s">
        <v>5</v>
      </c>
      <c r="F3" s="1045" t="s">
        <v>6</v>
      </c>
      <c r="G3" s="1045" t="s">
        <v>7</v>
      </c>
      <c r="H3" s="1045" t="s">
        <v>8</v>
      </c>
      <c r="I3" s="1043" t="s">
        <v>9</v>
      </c>
    </row>
    <row r="4" spans="1:18" s="372" customFormat="1" ht="15.6" x14ac:dyDescent="0.25">
      <c r="A4" s="372" t="s">
        <v>196</v>
      </c>
      <c r="B4" s="480" t="s">
        <v>197</v>
      </c>
      <c r="C4" s="481" t="s">
        <v>690</v>
      </c>
      <c r="D4" s="482">
        <v>34.766843289676501</v>
      </c>
      <c r="E4" s="482">
        <v>13.871497586427974</v>
      </c>
      <c r="F4" s="482">
        <v>19.797710913510624</v>
      </c>
      <c r="G4" s="482">
        <v>28.528431087142341</v>
      </c>
      <c r="H4" s="482">
        <v>39.174208128567962</v>
      </c>
      <c r="I4" s="483">
        <v>56.037459005008913</v>
      </c>
      <c r="J4" s="373"/>
    </row>
    <row r="5" spans="1:18" s="372" customFormat="1" ht="15.6" x14ac:dyDescent="0.2">
      <c r="A5" s="372" t="s">
        <v>196</v>
      </c>
      <c r="B5" s="479" t="s">
        <v>197</v>
      </c>
      <c r="C5" s="484" t="s">
        <v>691</v>
      </c>
      <c r="D5" s="485">
        <f>D4*0.0036</f>
        <v>0.1251606358428354</v>
      </c>
      <c r="E5" s="485">
        <f t="shared" ref="E5:I5" si="0">E4*0.0036</f>
        <v>4.9937391311140708E-2</v>
      </c>
      <c r="F5" s="485">
        <f t="shared" si="0"/>
        <v>7.1271759288638242E-2</v>
      </c>
      <c r="G5" s="485">
        <f t="shared" si="0"/>
        <v>0.10270235191371242</v>
      </c>
      <c r="H5" s="485">
        <f t="shared" si="0"/>
        <v>0.14102714926284465</v>
      </c>
      <c r="I5" s="486">
        <f t="shared" si="0"/>
        <v>0.20173485241803207</v>
      </c>
      <c r="J5" s="374"/>
      <c r="R5" s="129"/>
    </row>
    <row r="6" spans="1:18" s="372" customFormat="1" ht="26.4" x14ac:dyDescent="0.25">
      <c r="A6" s="372" t="s">
        <v>196</v>
      </c>
      <c r="B6" s="480" t="s">
        <v>198</v>
      </c>
      <c r="C6" s="481" t="s">
        <v>690</v>
      </c>
      <c r="D6" s="487">
        <v>33.869918404243371</v>
      </c>
      <c r="E6" s="487">
        <v>13.799724580002682</v>
      </c>
      <c r="F6" s="487">
        <v>19.940729434283533</v>
      </c>
      <c r="G6" s="487">
        <v>27.79483585522599</v>
      </c>
      <c r="H6" s="487">
        <v>39.086885978803686</v>
      </c>
      <c r="I6" s="488">
        <v>55.547171604155075</v>
      </c>
    </row>
    <row r="7" spans="1:18" s="372" customFormat="1" ht="26.4" x14ac:dyDescent="0.3">
      <c r="A7" s="372" t="s">
        <v>196</v>
      </c>
      <c r="B7" s="479" t="s">
        <v>198</v>
      </c>
      <c r="C7" s="484" t="s">
        <v>691</v>
      </c>
      <c r="D7" s="485">
        <f>D6*0.0036</f>
        <v>0.12193170625527613</v>
      </c>
      <c r="E7" s="485">
        <f t="shared" ref="E7:I7" si="1">E6*0.0036</f>
        <v>4.967900848800965E-2</v>
      </c>
      <c r="F7" s="485">
        <f t="shared" si="1"/>
        <v>7.1786625963420711E-2</v>
      </c>
      <c r="G7" s="485">
        <f t="shared" si="1"/>
        <v>0.10006140907881356</v>
      </c>
      <c r="H7" s="485">
        <f t="shared" si="1"/>
        <v>0.14071278952369326</v>
      </c>
      <c r="I7" s="486">
        <f t="shared" si="1"/>
        <v>0.19996981777495826</v>
      </c>
      <c r="J7" s="374"/>
    </row>
    <row r="8" spans="1:18" s="372" customFormat="1" ht="26.4" x14ac:dyDescent="0.25">
      <c r="A8" s="372" t="s">
        <v>196</v>
      </c>
      <c r="B8" s="480" t="s">
        <v>199</v>
      </c>
      <c r="C8" s="481" t="s">
        <v>690</v>
      </c>
      <c r="D8" s="487">
        <v>33.081607955614174</v>
      </c>
      <c r="E8" s="487">
        <v>14.81931594205637</v>
      </c>
      <c r="F8" s="487">
        <v>19.786565271507218</v>
      </c>
      <c r="G8" s="487">
        <v>27.609941709698305</v>
      </c>
      <c r="H8" s="487">
        <v>39.204807112126666</v>
      </c>
      <c r="I8" s="488">
        <v>52.865819816778831</v>
      </c>
    </row>
    <row r="9" spans="1:18" s="372" customFormat="1" ht="26.4" x14ac:dyDescent="0.3">
      <c r="A9" s="372" t="s">
        <v>196</v>
      </c>
      <c r="B9" s="479" t="s">
        <v>199</v>
      </c>
      <c r="C9" s="484" t="s">
        <v>691</v>
      </c>
      <c r="D9" s="485">
        <f>D8*0.0036</f>
        <v>0.11909378864021103</v>
      </c>
      <c r="E9" s="485">
        <f t="shared" ref="E9:I9" si="2">E8*0.0036</f>
        <v>5.3349537391402933E-2</v>
      </c>
      <c r="F9" s="485">
        <f t="shared" si="2"/>
        <v>7.1231634977425989E-2</v>
      </c>
      <c r="G9" s="485">
        <f t="shared" si="2"/>
        <v>9.9395790154913899E-2</v>
      </c>
      <c r="H9" s="485">
        <f t="shared" si="2"/>
        <v>0.141137305603656</v>
      </c>
      <c r="I9" s="486">
        <f t="shared" si="2"/>
        <v>0.1903169513404038</v>
      </c>
      <c r="J9" s="374"/>
    </row>
    <row r="10" spans="1:18" s="372" customFormat="1" ht="26.4" x14ac:dyDescent="0.25">
      <c r="A10" s="372" t="s">
        <v>196</v>
      </c>
      <c r="B10" s="480" t="s">
        <v>200</v>
      </c>
      <c r="C10" s="481" t="s">
        <v>690</v>
      </c>
      <c r="D10" s="487">
        <v>71.488940924088837</v>
      </c>
      <c r="E10" s="487">
        <v>17.196886511511298</v>
      </c>
      <c r="F10" s="487">
        <v>25.132431261670661</v>
      </c>
      <c r="G10" s="487">
        <v>49.985874864921172</v>
      </c>
      <c r="H10" s="487">
        <v>79.413796049101578</v>
      </c>
      <c r="I10" s="488">
        <v>119.9584355555774</v>
      </c>
      <c r="K10" s="74"/>
    </row>
    <row r="11" spans="1:18" s="372" customFormat="1" ht="26.4" x14ac:dyDescent="0.3">
      <c r="A11" s="372" t="s">
        <v>196</v>
      </c>
      <c r="B11" s="479" t="s">
        <v>200</v>
      </c>
      <c r="C11" s="484" t="s">
        <v>691</v>
      </c>
      <c r="D11" s="485">
        <f>D10*0.0036</f>
        <v>0.25736018732671978</v>
      </c>
      <c r="E11" s="485">
        <f t="shared" ref="E11:I11" si="3">E10*0.0036</f>
        <v>6.1908791441440673E-2</v>
      </c>
      <c r="F11" s="485">
        <f t="shared" si="3"/>
        <v>9.0476752542014371E-2</v>
      </c>
      <c r="G11" s="485">
        <f t="shared" si="3"/>
        <v>0.17994914951371621</v>
      </c>
      <c r="H11" s="485">
        <f t="shared" si="3"/>
        <v>0.28588966577676567</v>
      </c>
      <c r="I11" s="486">
        <f t="shared" si="3"/>
        <v>0.43185036800007859</v>
      </c>
      <c r="K11" s="154"/>
    </row>
    <row r="12" spans="1:18" s="372" customFormat="1" ht="26.4" x14ac:dyDescent="0.25">
      <c r="A12" s="372" t="s">
        <v>201</v>
      </c>
      <c r="B12" s="480" t="s">
        <v>202</v>
      </c>
      <c r="C12" s="481" t="s">
        <v>691</v>
      </c>
      <c r="D12" s="487">
        <v>0.81119202601927054</v>
      </c>
      <c r="E12" s="487">
        <v>0.20457270195605434</v>
      </c>
      <c r="F12" s="487">
        <v>0.40313299010038278</v>
      </c>
      <c r="G12" s="487">
        <v>0.62167289559082939</v>
      </c>
      <c r="H12" s="487">
        <v>1.0021830977119826</v>
      </c>
      <c r="I12" s="488">
        <v>1.8957894709568421</v>
      </c>
    </row>
    <row r="13" spans="1:18" s="372" customFormat="1" ht="39.6" x14ac:dyDescent="0.25">
      <c r="A13" s="372" t="s">
        <v>201</v>
      </c>
      <c r="B13" s="480" t="s">
        <v>203</v>
      </c>
      <c r="C13" s="481" t="s">
        <v>691</v>
      </c>
      <c r="D13" s="487">
        <v>1.1431223583642831</v>
      </c>
      <c r="E13" s="487">
        <v>0.31874865740164199</v>
      </c>
      <c r="F13" s="487">
        <v>0.55674882038606888</v>
      </c>
      <c r="G13" s="487">
        <v>0.9499613874860644</v>
      </c>
      <c r="H13" s="487">
        <v>1.6662493116082977</v>
      </c>
      <c r="I13" s="488">
        <v>2.1279971970149889</v>
      </c>
      <c r="K13" s="154"/>
    </row>
    <row r="14" spans="1:18" s="372" customFormat="1" ht="26.4" x14ac:dyDescent="0.25">
      <c r="A14" s="372" t="s">
        <v>109</v>
      </c>
      <c r="B14" s="480" t="s">
        <v>204</v>
      </c>
      <c r="C14" s="481" t="s">
        <v>690</v>
      </c>
      <c r="D14" s="487">
        <v>97.787608129863173</v>
      </c>
      <c r="E14" s="487">
        <v>19.798111069562598</v>
      </c>
      <c r="F14" s="487">
        <v>43.364330354570718</v>
      </c>
      <c r="G14" s="487">
        <v>72.559982123340589</v>
      </c>
      <c r="H14" s="487">
        <v>132.06532575957712</v>
      </c>
      <c r="I14" s="489">
        <v>198.19870298086695</v>
      </c>
    </row>
    <row r="15" spans="1:18" s="372" customFormat="1" ht="26.4" x14ac:dyDescent="0.3">
      <c r="A15" s="372" t="s">
        <v>109</v>
      </c>
      <c r="B15" s="479" t="s">
        <v>204</v>
      </c>
      <c r="C15" s="484" t="s">
        <v>691</v>
      </c>
      <c r="D15" s="485">
        <f>D14*0.0036</f>
        <v>0.35203538926750744</v>
      </c>
      <c r="E15" s="485">
        <f t="shared" ref="E15:I15" si="4">E14*0.0036</f>
        <v>7.1273199850425351E-2</v>
      </c>
      <c r="F15" s="485">
        <f t="shared" si="4"/>
        <v>0.15611158927645458</v>
      </c>
      <c r="G15" s="485">
        <f t="shared" si="4"/>
        <v>0.26121593564402612</v>
      </c>
      <c r="H15" s="485">
        <f t="shared" si="4"/>
        <v>0.47543517273447761</v>
      </c>
      <c r="I15" s="486">
        <f t="shared" si="4"/>
        <v>0.71351533073112106</v>
      </c>
    </row>
    <row r="16" spans="1:18" s="372" customFormat="1" ht="26.4" x14ac:dyDescent="0.25">
      <c r="A16" s="372" t="s">
        <v>109</v>
      </c>
      <c r="B16" s="480" t="s">
        <v>205</v>
      </c>
      <c r="C16" s="481" t="s">
        <v>690</v>
      </c>
      <c r="D16" s="487">
        <v>41.544917954095638</v>
      </c>
      <c r="E16" s="487">
        <v>7.5906055844283236</v>
      </c>
      <c r="F16" s="487">
        <v>13.910118879899871</v>
      </c>
      <c r="G16" s="487">
        <v>25.046885387395275</v>
      </c>
      <c r="H16" s="487">
        <v>54.236369905319307</v>
      </c>
      <c r="I16" s="489">
        <v>99.646529703130199</v>
      </c>
    </row>
    <row r="17" spans="1:10" s="372" customFormat="1" ht="26.4" x14ac:dyDescent="0.3">
      <c r="A17" s="372" t="s">
        <v>109</v>
      </c>
      <c r="B17" s="479" t="s">
        <v>205</v>
      </c>
      <c r="C17" s="484" t="s">
        <v>691</v>
      </c>
      <c r="D17" s="485">
        <f>D16*0.0036</f>
        <v>0.1495617046347443</v>
      </c>
      <c r="E17" s="485">
        <f t="shared" ref="E17:I17" si="5">E16*0.0036</f>
        <v>2.7326180103941965E-2</v>
      </c>
      <c r="F17" s="485">
        <f t="shared" si="5"/>
        <v>5.0076427967639531E-2</v>
      </c>
      <c r="G17" s="485">
        <f t="shared" si="5"/>
        <v>9.0168787394622987E-2</v>
      </c>
      <c r="H17" s="485">
        <f t="shared" si="5"/>
        <v>0.1952509316591495</v>
      </c>
      <c r="I17" s="486">
        <f t="shared" si="5"/>
        <v>0.3587275069312687</v>
      </c>
    </row>
    <row r="18" spans="1:10" s="372" customFormat="1" ht="26.4" x14ac:dyDescent="0.25">
      <c r="A18" s="372" t="s">
        <v>109</v>
      </c>
      <c r="B18" s="480" t="s">
        <v>206</v>
      </c>
      <c r="C18" s="481" t="s">
        <v>690</v>
      </c>
      <c r="D18" s="487">
        <v>37.447516811743121</v>
      </c>
      <c r="E18" s="487">
        <v>5.1888985209595528</v>
      </c>
      <c r="F18" s="487">
        <v>11.123305849450485</v>
      </c>
      <c r="G18" s="487">
        <v>22.656610624360923</v>
      </c>
      <c r="H18" s="487">
        <v>43.942948125652514</v>
      </c>
      <c r="I18" s="489">
        <v>99.499677095249211</v>
      </c>
    </row>
    <row r="19" spans="1:10" s="372" customFormat="1" ht="26.4" x14ac:dyDescent="0.3">
      <c r="A19" s="372" t="s">
        <v>109</v>
      </c>
      <c r="B19" s="479" t="s">
        <v>206</v>
      </c>
      <c r="C19" s="484" t="s">
        <v>691</v>
      </c>
      <c r="D19" s="485">
        <f>D18*0.0036</f>
        <v>0.13481106052227523</v>
      </c>
      <c r="E19" s="485">
        <f t="shared" ref="E19:I19" si="6">E18*0.0036</f>
        <v>1.8680034675454388E-2</v>
      </c>
      <c r="F19" s="485">
        <f t="shared" si="6"/>
        <v>4.0043901058021747E-2</v>
      </c>
      <c r="G19" s="485">
        <f t="shared" si="6"/>
        <v>8.1563798247699326E-2</v>
      </c>
      <c r="H19" s="485">
        <f t="shared" si="6"/>
        <v>0.15819461325234904</v>
      </c>
      <c r="I19" s="486">
        <f t="shared" si="6"/>
        <v>0.35819883754289716</v>
      </c>
    </row>
    <row r="20" spans="1:10" s="372" customFormat="1" ht="26.4" x14ac:dyDescent="0.25">
      <c r="A20" s="372" t="s">
        <v>207</v>
      </c>
      <c r="B20" s="480" t="s">
        <v>208</v>
      </c>
      <c r="C20" s="481" t="s">
        <v>692</v>
      </c>
      <c r="D20" s="487">
        <v>5.8734827298655521</v>
      </c>
      <c r="E20" s="487">
        <v>0.54301129771123513</v>
      </c>
      <c r="F20" s="487">
        <v>0.97005444869512847</v>
      </c>
      <c r="G20" s="487">
        <v>7.0510396322453639</v>
      </c>
      <c r="H20" s="487">
        <v>7.9226086170714796</v>
      </c>
      <c r="I20" s="489">
        <v>8.6081215470245827</v>
      </c>
    </row>
    <row r="21" spans="1:10" s="372" customFormat="1" ht="26.4" x14ac:dyDescent="0.3">
      <c r="A21" s="372" t="s">
        <v>207</v>
      </c>
      <c r="B21" s="479" t="s">
        <v>208</v>
      </c>
      <c r="C21" s="484" t="s">
        <v>691</v>
      </c>
      <c r="D21" s="485">
        <f>D20*0.0473</f>
        <v>0.27781573312264063</v>
      </c>
      <c r="E21" s="485">
        <f t="shared" ref="E21:I21" si="7">E20*0.0473</f>
        <v>2.5684434381741422E-2</v>
      </c>
      <c r="F21" s="485">
        <f t="shared" si="7"/>
        <v>4.5883575423279581E-2</v>
      </c>
      <c r="G21" s="485">
        <f t="shared" si="7"/>
        <v>0.33351417460520572</v>
      </c>
      <c r="H21" s="485">
        <f t="shared" si="7"/>
        <v>0.37473938758748099</v>
      </c>
      <c r="I21" s="486">
        <f t="shared" si="7"/>
        <v>0.4071641491742628</v>
      </c>
    </row>
    <row r="22" spans="1:10" s="372" customFormat="1" ht="26.4" x14ac:dyDescent="0.25">
      <c r="A22" s="372" t="s">
        <v>207</v>
      </c>
      <c r="B22" s="480" t="s">
        <v>209</v>
      </c>
      <c r="C22" s="481" t="s">
        <v>692</v>
      </c>
      <c r="D22" s="487">
        <v>1.3587133882042473</v>
      </c>
      <c r="E22" s="487">
        <v>0.48313492688967935</v>
      </c>
      <c r="F22" s="487">
        <v>0.69711085847494592</v>
      </c>
      <c r="G22" s="487">
        <v>1.0457094170123042</v>
      </c>
      <c r="H22" s="487">
        <v>1.6293279045597748</v>
      </c>
      <c r="I22" s="488">
        <v>2.3018802359824364</v>
      </c>
    </row>
    <row r="23" spans="1:10" s="372" customFormat="1" ht="26.4" x14ac:dyDescent="0.3">
      <c r="A23" s="372" t="s">
        <v>207</v>
      </c>
      <c r="B23" s="479" t="s">
        <v>209</v>
      </c>
      <c r="C23" s="484" t="s">
        <v>691</v>
      </c>
      <c r="D23" s="485">
        <f>D22*0.0473</f>
        <v>6.42671432620609E-2</v>
      </c>
      <c r="E23" s="485">
        <f t="shared" ref="E23:I23" si="8">E22*0.0473</f>
        <v>2.2852282041881833E-2</v>
      </c>
      <c r="F23" s="485">
        <f t="shared" si="8"/>
        <v>3.2973343605864944E-2</v>
      </c>
      <c r="G23" s="485">
        <f t="shared" si="8"/>
        <v>4.9462055424681996E-2</v>
      </c>
      <c r="H23" s="485">
        <f t="shared" si="8"/>
        <v>7.7067209885677349E-2</v>
      </c>
      <c r="I23" s="486">
        <f t="shared" si="8"/>
        <v>0.10887893516196924</v>
      </c>
    </row>
    <row r="24" spans="1:10" s="372" customFormat="1" ht="26.4" x14ac:dyDescent="0.25">
      <c r="A24" s="372" t="s">
        <v>210</v>
      </c>
      <c r="B24" s="480" t="s">
        <v>211</v>
      </c>
      <c r="C24" s="481" t="s">
        <v>693</v>
      </c>
      <c r="D24" s="487">
        <v>14.685028185082146</v>
      </c>
      <c r="E24" s="487">
        <v>5.2196627961272384</v>
      </c>
      <c r="F24" s="487">
        <v>9.7857393765083813</v>
      </c>
      <c r="G24" s="487">
        <v>13.186919573771881</v>
      </c>
      <c r="H24" s="487">
        <v>21.659053401259758</v>
      </c>
      <c r="I24" s="488">
        <v>23.293208404407608</v>
      </c>
      <c r="J24" s="129"/>
    </row>
    <row r="25" spans="1:10" s="372" customFormat="1" ht="26.4" x14ac:dyDescent="0.3">
      <c r="A25" s="372" t="s">
        <v>210</v>
      </c>
      <c r="B25" s="479" t="s">
        <v>211</v>
      </c>
      <c r="C25" s="484" t="s">
        <v>691</v>
      </c>
      <c r="D25" s="485">
        <f>D24*(0.0431*0.833)</f>
        <v>0.52722628740927469</v>
      </c>
      <c r="E25" s="485">
        <f t="shared" ref="E25:I25" si="9">E24*(0.0431*0.833)</f>
        <v>0.18739789960539893</v>
      </c>
      <c r="F25" s="485">
        <f t="shared" si="9"/>
        <v>0.35133055081721681</v>
      </c>
      <c r="G25" s="485">
        <f t="shared" si="9"/>
        <v>0.47344074261343017</v>
      </c>
      <c r="H25" s="485">
        <f t="shared" si="9"/>
        <v>0.77760983292804819</v>
      </c>
      <c r="I25" s="486">
        <f t="shared" si="9"/>
        <v>0.83627975609756322</v>
      </c>
    </row>
    <row r="26" spans="1:10" s="372" customFormat="1" ht="26.4" x14ac:dyDescent="0.25">
      <c r="A26" s="372" t="s">
        <v>212</v>
      </c>
      <c r="B26" s="480" t="s">
        <v>213</v>
      </c>
      <c r="C26" s="481" t="s">
        <v>692</v>
      </c>
      <c r="D26" s="487">
        <v>33.863622145445675</v>
      </c>
      <c r="E26" s="487">
        <v>8.8667475080112315</v>
      </c>
      <c r="F26" s="487">
        <v>18.146892077225282</v>
      </c>
      <c r="G26" s="487">
        <v>28.582164375007245</v>
      </c>
      <c r="H26" s="487">
        <v>41.351550092125585</v>
      </c>
      <c r="I26" s="488">
        <v>65.473416653362634</v>
      </c>
    </row>
    <row r="27" spans="1:10" s="372" customFormat="1" ht="26.4" x14ac:dyDescent="0.3">
      <c r="A27" s="372" t="s">
        <v>212</v>
      </c>
      <c r="B27" s="479" t="s">
        <v>213</v>
      </c>
      <c r="C27" s="484" t="s">
        <v>691</v>
      </c>
      <c r="D27" s="485">
        <f>D26*0.026</f>
        <v>0.88045417578158747</v>
      </c>
      <c r="E27" s="485">
        <f t="shared" ref="E27:I27" si="10">E26*0.026</f>
        <v>0.23053543520829201</v>
      </c>
      <c r="F27" s="485">
        <f t="shared" si="10"/>
        <v>0.47181919400785732</v>
      </c>
      <c r="G27" s="485">
        <f t="shared" si="10"/>
        <v>0.74313627375018831</v>
      </c>
      <c r="H27" s="485">
        <f t="shared" si="10"/>
        <v>1.0751403023952653</v>
      </c>
      <c r="I27" s="486">
        <f t="shared" si="10"/>
        <v>1.7023088329874283</v>
      </c>
    </row>
    <row r="28" spans="1:10" s="372" customFormat="1" ht="13.2" x14ac:dyDescent="0.3">
      <c r="B28" s="495"/>
      <c r="C28" s="495"/>
      <c r="D28" s="495"/>
      <c r="E28" s="495"/>
      <c r="F28" s="495"/>
      <c r="G28" s="495"/>
      <c r="H28" s="495"/>
      <c r="I28" s="495"/>
    </row>
    <row r="29" spans="1:10" s="372" customFormat="1" ht="13.2" x14ac:dyDescent="0.3">
      <c r="B29" s="495"/>
      <c r="C29" s="495"/>
      <c r="D29" s="495"/>
      <c r="E29" s="495"/>
      <c r="F29" s="495"/>
      <c r="G29" s="495"/>
      <c r="H29" s="495"/>
      <c r="I29" s="495"/>
    </row>
    <row r="30" spans="1:10" s="372" customFormat="1" ht="13.2" x14ac:dyDescent="0.3">
      <c r="B30" s="495"/>
      <c r="C30" s="495"/>
      <c r="D30" s="495"/>
      <c r="E30" s="495"/>
      <c r="F30" s="495"/>
      <c r="G30" s="495"/>
      <c r="H30" s="495"/>
      <c r="I30" s="495"/>
    </row>
    <row r="31" spans="1:10" s="372" customFormat="1" ht="13.2" x14ac:dyDescent="0.3">
      <c r="B31" s="495"/>
      <c r="C31" s="495"/>
      <c r="D31" s="495"/>
      <c r="E31" s="495"/>
      <c r="F31" s="495"/>
      <c r="G31" s="495"/>
      <c r="H31" s="495"/>
      <c r="I31" s="495"/>
    </row>
    <row r="32" spans="1:10" s="372" customFormat="1" ht="13.2" x14ac:dyDescent="0.3">
      <c r="B32" s="495"/>
      <c r="C32" s="495"/>
      <c r="D32" s="495"/>
      <c r="E32" s="495"/>
      <c r="F32" s="495"/>
      <c r="G32" s="495"/>
      <c r="H32" s="495"/>
      <c r="I32" s="495"/>
    </row>
    <row r="33" spans="2:9" s="372" customFormat="1" ht="13.2" x14ac:dyDescent="0.3">
      <c r="B33" s="495"/>
      <c r="C33" s="495"/>
      <c r="D33" s="495"/>
      <c r="E33" s="495"/>
      <c r="F33" s="495"/>
      <c r="G33" s="495"/>
      <c r="H33" s="495"/>
      <c r="I33" s="495"/>
    </row>
    <row r="34" spans="2:9" s="372" customFormat="1" ht="13.2" x14ac:dyDescent="0.3">
      <c r="B34" s="495"/>
      <c r="C34" s="495"/>
      <c r="D34" s="495"/>
      <c r="E34" s="495"/>
      <c r="F34" s="495"/>
      <c r="G34" s="495"/>
      <c r="H34" s="495"/>
      <c r="I34" s="495"/>
    </row>
    <row r="35" spans="2:9" s="372" customFormat="1" ht="13.2" x14ac:dyDescent="0.3">
      <c r="B35" s="495"/>
      <c r="C35" s="495"/>
      <c r="D35" s="495"/>
      <c r="E35" s="495"/>
      <c r="F35" s="495"/>
      <c r="G35" s="495"/>
      <c r="H35" s="495"/>
      <c r="I35" s="495"/>
    </row>
    <row r="36" spans="2:9" s="372" customFormat="1" ht="13.2" x14ac:dyDescent="0.3">
      <c r="B36" s="495"/>
      <c r="C36" s="495"/>
      <c r="D36" s="495"/>
      <c r="E36" s="495"/>
      <c r="F36" s="495"/>
      <c r="G36" s="495"/>
      <c r="H36" s="495"/>
      <c r="I36" s="495"/>
    </row>
    <row r="37" spans="2:9" s="372" customFormat="1" ht="13.2" x14ac:dyDescent="0.3">
      <c r="B37" s="495"/>
      <c r="C37" s="495"/>
      <c r="D37" s="495"/>
      <c r="E37" s="495"/>
      <c r="F37" s="495"/>
      <c r="G37" s="495"/>
      <c r="H37" s="495"/>
      <c r="I37" s="495"/>
    </row>
    <row r="38" spans="2:9" s="372" customFormat="1" ht="13.2" x14ac:dyDescent="0.3">
      <c r="B38" s="495"/>
      <c r="C38" s="495"/>
      <c r="D38" s="495"/>
      <c r="E38" s="495"/>
      <c r="F38" s="495"/>
      <c r="G38" s="495"/>
      <c r="H38" s="495"/>
      <c r="I38" s="495"/>
    </row>
    <row r="39" spans="2:9" s="372" customFormat="1" ht="13.2" x14ac:dyDescent="0.3">
      <c r="B39" s="495"/>
      <c r="C39" s="495"/>
      <c r="D39" s="495"/>
      <c r="E39" s="495"/>
      <c r="F39" s="495"/>
      <c r="G39" s="495"/>
      <c r="H39" s="495"/>
      <c r="I39" s="495"/>
    </row>
    <row r="40" spans="2:9" s="372" customFormat="1" ht="13.2" x14ac:dyDescent="0.3">
      <c r="B40" s="495"/>
      <c r="C40" s="495"/>
      <c r="D40" s="495"/>
      <c r="E40" s="495"/>
      <c r="F40" s="495"/>
      <c r="G40" s="495"/>
      <c r="H40" s="495"/>
      <c r="I40" s="495"/>
    </row>
    <row r="41" spans="2:9" s="372" customFormat="1" ht="13.2" x14ac:dyDescent="0.3">
      <c r="B41" s="495"/>
      <c r="C41" s="495"/>
      <c r="D41" s="495"/>
      <c r="E41" s="495"/>
      <c r="F41" s="495"/>
      <c r="G41" s="495"/>
      <c r="H41" s="495"/>
      <c r="I41" s="495"/>
    </row>
    <row r="42" spans="2:9" s="372" customFormat="1" ht="13.2" x14ac:dyDescent="0.3">
      <c r="B42" s="495"/>
      <c r="C42" s="495"/>
      <c r="D42" s="495"/>
      <c r="E42" s="495"/>
      <c r="F42" s="495"/>
      <c r="G42" s="495"/>
      <c r="H42" s="495"/>
      <c r="I42" s="495"/>
    </row>
    <row r="43" spans="2:9" s="372" customFormat="1" ht="13.2" x14ac:dyDescent="0.3">
      <c r="B43" s="495"/>
      <c r="C43" s="495"/>
      <c r="D43" s="495"/>
      <c r="E43" s="495"/>
      <c r="F43" s="495"/>
      <c r="G43" s="495"/>
      <c r="H43" s="495"/>
      <c r="I43" s="495"/>
    </row>
    <row r="44" spans="2:9" s="372" customFormat="1" ht="13.2" x14ac:dyDescent="0.3">
      <c r="B44" s="495"/>
      <c r="C44" s="495"/>
      <c r="D44" s="495"/>
      <c r="E44" s="495"/>
      <c r="F44" s="495"/>
      <c r="G44" s="495"/>
      <c r="H44" s="495"/>
      <c r="I44" s="495"/>
    </row>
    <row r="45" spans="2:9" s="372" customFormat="1" ht="13.2" x14ac:dyDescent="0.3">
      <c r="B45" s="495"/>
      <c r="C45" s="495"/>
      <c r="D45" s="495"/>
      <c r="E45" s="495"/>
      <c r="F45" s="495"/>
      <c r="G45" s="495"/>
      <c r="H45" s="495"/>
      <c r="I45" s="495"/>
    </row>
    <row r="46" spans="2:9" s="372" customFormat="1" ht="13.2" x14ac:dyDescent="0.3">
      <c r="B46" s="495"/>
      <c r="C46" s="495"/>
      <c r="D46" s="495"/>
      <c r="E46" s="495"/>
      <c r="F46" s="495"/>
      <c r="G46" s="495"/>
      <c r="H46" s="495"/>
      <c r="I46" s="495"/>
    </row>
    <row r="47" spans="2:9" s="372" customFormat="1" ht="13.2" x14ac:dyDescent="0.3">
      <c r="B47" s="495"/>
      <c r="C47" s="495"/>
      <c r="D47" s="495"/>
      <c r="E47" s="495"/>
      <c r="F47" s="495"/>
      <c r="G47" s="495"/>
      <c r="H47" s="495"/>
      <c r="I47" s="495"/>
    </row>
    <row r="48" spans="2:9" s="372" customFormat="1" ht="13.2" x14ac:dyDescent="0.3">
      <c r="B48" s="495"/>
      <c r="C48" s="495"/>
      <c r="D48" s="495"/>
      <c r="E48" s="495"/>
      <c r="F48" s="495"/>
      <c r="G48" s="495"/>
      <c r="H48" s="495"/>
      <c r="I48" s="495"/>
    </row>
    <row r="49" spans="2:9" s="372" customFormat="1" ht="13.2" x14ac:dyDescent="0.3">
      <c r="B49" s="495"/>
      <c r="C49" s="495"/>
      <c r="D49" s="495"/>
      <c r="E49" s="495"/>
      <c r="F49" s="495"/>
      <c r="G49" s="495"/>
      <c r="H49" s="495"/>
      <c r="I49" s="495"/>
    </row>
    <row r="50" spans="2:9" s="372" customFormat="1" ht="13.2" x14ac:dyDescent="0.3">
      <c r="B50" s="495"/>
      <c r="C50" s="495"/>
      <c r="D50" s="495"/>
      <c r="E50" s="495"/>
      <c r="F50" s="495"/>
      <c r="G50" s="495"/>
      <c r="H50" s="495"/>
      <c r="I50" s="495"/>
    </row>
    <row r="51" spans="2:9" s="372" customFormat="1" ht="13.2" x14ac:dyDescent="0.3">
      <c r="B51" s="495"/>
      <c r="C51" s="495"/>
      <c r="D51" s="495"/>
      <c r="E51" s="495"/>
      <c r="F51" s="495"/>
      <c r="G51" s="495"/>
      <c r="H51" s="495"/>
      <c r="I51" s="495"/>
    </row>
    <row r="52" spans="2:9" s="372" customFormat="1" ht="13.2" x14ac:dyDescent="0.3">
      <c r="B52" s="495"/>
      <c r="C52" s="495"/>
      <c r="D52" s="495"/>
      <c r="E52" s="495"/>
      <c r="F52" s="495"/>
      <c r="G52" s="495"/>
      <c r="H52" s="495"/>
      <c r="I52" s="495"/>
    </row>
    <row r="53" spans="2:9" s="372" customFormat="1" ht="13.2" x14ac:dyDescent="0.3">
      <c r="B53" s="495"/>
      <c r="C53" s="495"/>
      <c r="D53" s="495"/>
      <c r="E53" s="495"/>
      <c r="F53" s="495"/>
      <c r="G53" s="495"/>
      <c r="H53" s="495"/>
      <c r="I53" s="495"/>
    </row>
    <row r="54" spans="2:9" s="372" customFormat="1" ht="13.2" x14ac:dyDescent="0.3">
      <c r="B54" s="495"/>
      <c r="C54" s="495"/>
      <c r="D54" s="495"/>
      <c r="E54" s="495"/>
      <c r="F54" s="495"/>
      <c r="G54" s="495"/>
      <c r="H54" s="495"/>
      <c r="I54" s="495"/>
    </row>
    <row r="55" spans="2:9" s="372" customFormat="1" ht="13.2" x14ac:dyDescent="0.3">
      <c r="B55" s="495"/>
      <c r="C55" s="495"/>
      <c r="D55" s="495"/>
      <c r="E55" s="495"/>
      <c r="F55" s="495"/>
      <c r="G55" s="495"/>
      <c r="H55" s="495"/>
      <c r="I55" s="495"/>
    </row>
    <row r="56" spans="2:9" s="372" customFormat="1" ht="13.2" x14ac:dyDescent="0.3">
      <c r="B56" s="495"/>
      <c r="C56" s="495"/>
      <c r="D56" s="495"/>
      <c r="E56" s="495"/>
      <c r="F56" s="495"/>
      <c r="G56" s="495"/>
      <c r="H56" s="495"/>
      <c r="I56" s="495"/>
    </row>
    <row r="57" spans="2:9" s="372" customFormat="1" ht="13.2" x14ac:dyDescent="0.3">
      <c r="B57" s="495"/>
      <c r="C57" s="495"/>
      <c r="D57" s="495"/>
      <c r="E57" s="495"/>
      <c r="F57" s="495"/>
      <c r="G57" s="495"/>
      <c r="H57" s="495"/>
      <c r="I57" s="495"/>
    </row>
    <row r="58" spans="2:9" s="372" customFormat="1" ht="13.2" x14ac:dyDescent="0.3">
      <c r="B58" s="495"/>
      <c r="C58" s="495"/>
      <c r="D58" s="495"/>
      <c r="E58" s="495"/>
      <c r="F58" s="495"/>
      <c r="G58" s="495"/>
      <c r="H58" s="495"/>
      <c r="I58" s="495"/>
    </row>
    <row r="59" spans="2:9" s="372" customFormat="1" ht="13.2" x14ac:dyDescent="0.3">
      <c r="B59" s="495"/>
      <c r="C59" s="495"/>
      <c r="D59" s="495"/>
      <c r="E59" s="495"/>
      <c r="F59" s="495"/>
      <c r="G59" s="495"/>
      <c r="H59" s="495"/>
      <c r="I59" s="495"/>
    </row>
    <row r="60" spans="2:9" s="372" customFormat="1" ht="13.2" x14ac:dyDescent="0.3">
      <c r="B60" s="495"/>
      <c r="C60" s="495"/>
      <c r="D60" s="495"/>
      <c r="E60" s="495"/>
      <c r="F60" s="495"/>
      <c r="G60" s="495"/>
      <c r="H60" s="495"/>
      <c r="I60" s="495"/>
    </row>
    <row r="61" spans="2:9" s="372" customFormat="1" ht="13.2" x14ac:dyDescent="0.3">
      <c r="B61" s="495"/>
      <c r="C61" s="495"/>
      <c r="D61" s="495"/>
      <c r="E61" s="495"/>
      <c r="F61" s="495"/>
      <c r="G61" s="495"/>
      <c r="H61" s="495"/>
      <c r="I61" s="495"/>
    </row>
    <row r="62" spans="2:9" s="372" customFormat="1" ht="13.2" x14ac:dyDescent="0.3">
      <c r="B62" s="495"/>
      <c r="C62" s="495"/>
      <c r="D62" s="495"/>
      <c r="E62" s="495"/>
      <c r="F62" s="495"/>
      <c r="G62" s="495"/>
      <c r="H62" s="495"/>
      <c r="I62" s="495"/>
    </row>
    <row r="63" spans="2:9" s="372" customFormat="1" ht="13.2" x14ac:dyDescent="0.3">
      <c r="B63" s="495"/>
      <c r="C63" s="495"/>
      <c r="D63" s="495"/>
      <c r="E63" s="495"/>
      <c r="F63" s="495"/>
      <c r="G63" s="495"/>
      <c r="H63" s="495"/>
      <c r="I63" s="495"/>
    </row>
    <row r="64" spans="2:9" s="372" customFormat="1" ht="13.2" x14ac:dyDescent="0.3">
      <c r="B64" s="495"/>
      <c r="C64" s="495"/>
      <c r="D64" s="495"/>
      <c r="E64" s="495"/>
      <c r="F64" s="495"/>
      <c r="G64" s="495"/>
      <c r="H64" s="495"/>
      <c r="I64" s="495"/>
    </row>
    <row r="65" spans="2:9" s="372" customFormat="1" ht="13.2" x14ac:dyDescent="0.3">
      <c r="B65" s="495"/>
      <c r="C65" s="495"/>
      <c r="D65" s="495"/>
      <c r="E65" s="495"/>
      <c r="F65" s="495"/>
      <c r="G65" s="495"/>
      <c r="H65" s="495"/>
      <c r="I65" s="495"/>
    </row>
    <row r="66" spans="2:9" s="372" customFormat="1" ht="13.2" x14ac:dyDescent="0.3">
      <c r="B66" s="495"/>
      <c r="C66" s="495"/>
      <c r="D66" s="495"/>
      <c r="E66" s="495"/>
      <c r="F66" s="495"/>
      <c r="G66" s="495"/>
      <c r="H66" s="495"/>
      <c r="I66" s="495"/>
    </row>
    <row r="67" spans="2:9" s="372" customFormat="1" ht="13.2" x14ac:dyDescent="0.3">
      <c r="B67" s="495"/>
      <c r="C67" s="495"/>
      <c r="D67" s="495"/>
      <c r="E67" s="495"/>
      <c r="F67" s="495"/>
      <c r="G67" s="495"/>
      <c r="H67" s="495"/>
      <c r="I67" s="495"/>
    </row>
    <row r="68" spans="2:9" s="372" customFormat="1" ht="13.2" x14ac:dyDescent="0.3">
      <c r="B68" s="495"/>
      <c r="C68" s="495"/>
      <c r="D68" s="495"/>
      <c r="E68" s="495"/>
      <c r="F68" s="495"/>
      <c r="G68" s="495"/>
      <c r="H68" s="495"/>
      <c r="I68" s="495"/>
    </row>
    <row r="69" spans="2:9" s="372" customFormat="1" ht="13.2" x14ac:dyDescent="0.3">
      <c r="B69" s="495"/>
      <c r="C69" s="495"/>
      <c r="D69" s="495"/>
      <c r="E69" s="495"/>
      <c r="F69" s="495"/>
      <c r="G69" s="495"/>
      <c r="H69" s="495"/>
      <c r="I69" s="495"/>
    </row>
    <row r="70" spans="2:9" s="372" customFormat="1" ht="13.2" x14ac:dyDescent="0.3">
      <c r="B70" s="495"/>
      <c r="C70" s="495"/>
      <c r="D70" s="495"/>
      <c r="E70" s="495"/>
      <c r="F70" s="495"/>
      <c r="G70" s="495"/>
      <c r="H70" s="495"/>
      <c r="I70" s="495"/>
    </row>
    <row r="71" spans="2:9" s="372" customFormat="1" ht="13.2" x14ac:dyDescent="0.3">
      <c r="B71" s="495"/>
      <c r="C71" s="495"/>
      <c r="D71" s="495"/>
      <c r="E71" s="495"/>
      <c r="F71" s="495"/>
      <c r="G71" s="495"/>
      <c r="H71" s="495"/>
      <c r="I71" s="495"/>
    </row>
    <row r="72" spans="2:9" s="372" customFormat="1" ht="13.2" x14ac:dyDescent="0.3">
      <c r="B72" s="495"/>
      <c r="C72" s="495"/>
      <c r="D72" s="495"/>
      <c r="E72" s="495"/>
      <c r="F72" s="495"/>
      <c r="G72" s="495"/>
      <c r="H72" s="495"/>
      <c r="I72" s="495"/>
    </row>
    <row r="73" spans="2:9" s="372" customFormat="1" ht="13.2" x14ac:dyDescent="0.3">
      <c r="B73" s="495"/>
      <c r="C73" s="495"/>
      <c r="D73" s="495"/>
      <c r="E73" s="495"/>
      <c r="F73" s="495"/>
      <c r="G73" s="495"/>
      <c r="H73" s="495"/>
      <c r="I73" s="495"/>
    </row>
    <row r="74" spans="2:9" s="372" customFormat="1" ht="13.2" x14ac:dyDescent="0.3">
      <c r="B74" s="495"/>
      <c r="C74" s="495"/>
      <c r="D74" s="495"/>
      <c r="E74" s="495"/>
      <c r="F74" s="495"/>
      <c r="G74" s="495"/>
      <c r="H74" s="495"/>
      <c r="I74" s="495"/>
    </row>
    <row r="75" spans="2:9" s="372" customFormat="1" ht="13.2" x14ac:dyDescent="0.3">
      <c r="B75" s="495"/>
      <c r="C75" s="495"/>
      <c r="D75" s="495"/>
      <c r="E75" s="495"/>
      <c r="F75" s="495"/>
      <c r="G75" s="495"/>
      <c r="H75" s="495"/>
      <c r="I75" s="495"/>
    </row>
    <row r="76" spans="2:9" s="372" customFormat="1" ht="13.2" x14ac:dyDescent="0.3">
      <c r="B76" s="495"/>
      <c r="C76" s="495"/>
      <c r="D76" s="495"/>
      <c r="E76" s="495"/>
      <c r="F76" s="495"/>
      <c r="G76" s="495"/>
      <c r="H76" s="495"/>
      <c r="I76" s="495"/>
    </row>
    <row r="77" spans="2:9" s="372" customFormat="1" ht="13.2" x14ac:dyDescent="0.3">
      <c r="B77" s="495"/>
      <c r="C77" s="495"/>
      <c r="D77" s="495"/>
      <c r="E77" s="495"/>
      <c r="F77" s="495"/>
      <c r="G77" s="495"/>
      <c r="H77" s="495"/>
      <c r="I77" s="495"/>
    </row>
    <row r="78" spans="2:9" s="372" customFormat="1" ht="13.2" x14ac:dyDescent="0.3">
      <c r="B78" s="495"/>
      <c r="C78" s="495"/>
      <c r="D78" s="495"/>
      <c r="E78" s="495"/>
      <c r="F78" s="495"/>
      <c r="G78" s="495"/>
      <c r="H78" s="495"/>
      <c r="I78" s="495"/>
    </row>
    <row r="79" spans="2:9" s="372" customFormat="1" ht="13.2" x14ac:dyDescent="0.3">
      <c r="B79" s="495"/>
      <c r="C79" s="495"/>
      <c r="D79" s="495"/>
      <c r="E79" s="495"/>
      <c r="F79" s="495"/>
      <c r="G79" s="495"/>
      <c r="H79" s="495"/>
      <c r="I79" s="495"/>
    </row>
    <row r="80" spans="2:9" s="372" customFormat="1" ht="13.2" x14ac:dyDescent="0.3">
      <c r="B80" s="495"/>
      <c r="C80" s="495"/>
      <c r="D80" s="495"/>
      <c r="E80" s="495"/>
      <c r="F80" s="495"/>
      <c r="G80" s="495"/>
      <c r="H80" s="495"/>
      <c r="I80" s="495"/>
    </row>
    <row r="81" spans="2:9" s="372" customFormat="1" ht="13.2" x14ac:dyDescent="0.3">
      <c r="B81" s="495"/>
      <c r="C81" s="495"/>
      <c r="D81" s="495"/>
      <c r="E81" s="495"/>
      <c r="F81" s="495"/>
      <c r="G81" s="495"/>
      <c r="H81" s="495"/>
      <c r="I81" s="495"/>
    </row>
    <row r="82" spans="2:9" s="372" customFormat="1" ht="13.2" x14ac:dyDescent="0.3">
      <c r="B82" s="495"/>
      <c r="C82" s="495"/>
      <c r="D82" s="495"/>
      <c r="E82" s="495"/>
      <c r="F82" s="495"/>
      <c r="G82" s="495"/>
      <c r="H82" s="495"/>
      <c r="I82" s="495"/>
    </row>
    <row r="83" spans="2:9" s="372" customFormat="1" ht="13.2" x14ac:dyDescent="0.3">
      <c r="B83" s="495"/>
      <c r="C83" s="495"/>
      <c r="D83" s="495"/>
      <c r="E83" s="495"/>
      <c r="F83" s="495"/>
      <c r="G83" s="495"/>
      <c r="H83" s="495"/>
      <c r="I83" s="495"/>
    </row>
    <row r="84" spans="2:9" s="372" customFormat="1" ht="13.2" x14ac:dyDescent="0.3">
      <c r="B84" s="495"/>
      <c r="C84" s="495"/>
      <c r="D84" s="495"/>
      <c r="E84" s="495"/>
      <c r="F84" s="495"/>
      <c r="G84" s="495"/>
      <c r="H84" s="495"/>
      <c r="I84" s="495"/>
    </row>
    <row r="85" spans="2:9" s="372" customFormat="1" ht="13.2" x14ac:dyDescent="0.3">
      <c r="B85" s="495"/>
      <c r="C85" s="495"/>
      <c r="D85" s="495"/>
      <c r="E85" s="495"/>
      <c r="F85" s="495"/>
      <c r="G85" s="495"/>
      <c r="H85" s="495"/>
      <c r="I85" s="495"/>
    </row>
    <row r="86" spans="2:9" s="372" customFormat="1" ht="13.2" x14ac:dyDescent="0.3">
      <c r="B86" s="495"/>
      <c r="C86" s="495"/>
      <c r="D86" s="495"/>
      <c r="E86" s="495"/>
      <c r="F86" s="495"/>
      <c r="G86" s="495"/>
      <c r="H86" s="495"/>
      <c r="I86" s="495"/>
    </row>
    <row r="87" spans="2:9" s="372" customFormat="1" ht="13.2" x14ac:dyDescent="0.3">
      <c r="B87" s="495"/>
      <c r="C87" s="495"/>
      <c r="D87" s="495"/>
      <c r="E87" s="495"/>
      <c r="F87" s="495"/>
      <c r="G87" s="495"/>
      <c r="H87" s="495"/>
      <c r="I87" s="495"/>
    </row>
    <row r="88" spans="2:9" s="372" customFormat="1" ht="13.2" x14ac:dyDescent="0.3">
      <c r="B88" s="495"/>
      <c r="C88" s="495"/>
      <c r="D88" s="495"/>
      <c r="E88" s="495"/>
      <c r="F88" s="495"/>
      <c r="G88" s="495"/>
      <c r="H88" s="495"/>
      <c r="I88" s="495"/>
    </row>
    <row r="89" spans="2:9" s="372" customFormat="1" ht="13.2" x14ac:dyDescent="0.3">
      <c r="B89" s="495"/>
      <c r="C89" s="495"/>
      <c r="D89" s="495"/>
      <c r="E89" s="495"/>
      <c r="F89" s="495"/>
      <c r="G89" s="495"/>
      <c r="H89" s="495"/>
      <c r="I89" s="495"/>
    </row>
    <row r="90" spans="2:9" s="372" customFormat="1" ht="13.2" x14ac:dyDescent="0.3">
      <c r="B90" s="495"/>
      <c r="C90" s="495"/>
      <c r="D90" s="495"/>
      <c r="E90" s="495"/>
      <c r="F90" s="495"/>
      <c r="G90" s="495"/>
      <c r="H90" s="495"/>
      <c r="I90" s="495"/>
    </row>
    <row r="91" spans="2:9" s="372" customFormat="1" ht="13.2" x14ac:dyDescent="0.3">
      <c r="B91" s="495"/>
      <c r="C91" s="495"/>
      <c r="D91" s="495"/>
      <c r="E91" s="495"/>
      <c r="F91" s="495"/>
      <c r="G91" s="495"/>
      <c r="H91" s="495"/>
      <c r="I91" s="495"/>
    </row>
    <row r="92" spans="2:9" s="372" customFormat="1" ht="13.2" x14ac:dyDescent="0.3">
      <c r="B92" s="495"/>
      <c r="C92" s="495"/>
      <c r="D92" s="495"/>
      <c r="E92" s="495"/>
      <c r="F92" s="495"/>
      <c r="G92" s="495"/>
      <c r="H92" s="495"/>
      <c r="I92" s="495"/>
    </row>
    <row r="93" spans="2:9" s="372" customFormat="1" ht="13.2" x14ac:dyDescent="0.3">
      <c r="B93" s="495"/>
      <c r="C93" s="495"/>
      <c r="D93" s="495"/>
      <c r="E93" s="495"/>
      <c r="F93" s="495"/>
      <c r="G93" s="495"/>
      <c r="H93" s="495"/>
      <c r="I93" s="495"/>
    </row>
    <row r="94" spans="2:9" s="372" customFormat="1" ht="13.2" x14ac:dyDescent="0.3">
      <c r="B94" s="495"/>
      <c r="C94" s="495"/>
      <c r="D94" s="495"/>
      <c r="E94" s="495"/>
      <c r="F94" s="495"/>
      <c r="G94" s="495"/>
      <c r="H94" s="495"/>
      <c r="I94" s="495"/>
    </row>
    <row r="95" spans="2:9" s="372" customFormat="1" ht="13.2" x14ac:dyDescent="0.3">
      <c r="B95" s="495"/>
      <c r="C95" s="495"/>
      <c r="D95" s="495"/>
      <c r="E95" s="495"/>
      <c r="F95" s="495"/>
      <c r="G95" s="495"/>
      <c r="H95" s="495"/>
      <c r="I95" s="495"/>
    </row>
    <row r="96" spans="2:9" s="372" customFormat="1" ht="13.2" x14ac:dyDescent="0.3">
      <c r="B96" s="495"/>
      <c r="C96" s="495"/>
      <c r="D96" s="495"/>
      <c r="E96" s="495"/>
      <c r="F96" s="495"/>
      <c r="G96" s="495"/>
      <c r="H96" s="495"/>
      <c r="I96" s="495"/>
    </row>
    <row r="97" spans="2:9" s="372" customFormat="1" ht="13.2" x14ac:dyDescent="0.3">
      <c r="B97" s="495"/>
      <c r="C97" s="495"/>
      <c r="D97" s="495"/>
      <c r="E97" s="495"/>
      <c r="F97" s="495"/>
      <c r="G97" s="495"/>
      <c r="H97" s="495"/>
      <c r="I97" s="495"/>
    </row>
    <row r="98" spans="2:9" s="372" customFormat="1" ht="13.2" x14ac:dyDescent="0.3">
      <c r="B98" s="495"/>
      <c r="C98" s="495"/>
      <c r="D98" s="495"/>
      <c r="E98" s="495"/>
      <c r="F98" s="495"/>
      <c r="G98" s="495"/>
      <c r="H98" s="495"/>
      <c r="I98" s="495"/>
    </row>
    <row r="99" spans="2:9" s="372" customFormat="1" ht="13.2" x14ac:dyDescent="0.3">
      <c r="B99" s="495"/>
      <c r="C99" s="495"/>
      <c r="D99" s="495"/>
      <c r="E99" s="495"/>
      <c r="F99" s="495"/>
      <c r="G99" s="495"/>
      <c r="H99" s="495"/>
      <c r="I99" s="495"/>
    </row>
    <row r="100" spans="2:9" s="372" customFormat="1" ht="13.2" x14ac:dyDescent="0.3">
      <c r="B100" s="495"/>
      <c r="C100" s="495"/>
      <c r="D100" s="495"/>
      <c r="E100" s="495"/>
      <c r="F100" s="495"/>
      <c r="G100" s="495"/>
      <c r="H100" s="495"/>
      <c r="I100" s="495"/>
    </row>
    <row r="101" spans="2:9" s="372" customFormat="1" ht="13.2" x14ac:dyDescent="0.3">
      <c r="B101" s="495"/>
      <c r="C101" s="495"/>
      <c r="D101" s="495"/>
      <c r="E101" s="495"/>
      <c r="F101" s="495"/>
      <c r="G101" s="495"/>
      <c r="H101" s="495"/>
      <c r="I101" s="495"/>
    </row>
    <row r="102" spans="2:9" s="372" customFormat="1" ht="13.2" x14ac:dyDescent="0.3">
      <c r="B102" s="495"/>
      <c r="C102" s="495"/>
      <c r="D102" s="495"/>
      <c r="E102" s="495"/>
      <c r="F102" s="495"/>
      <c r="G102" s="495"/>
      <c r="H102" s="495"/>
      <c r="I102" s="495"/>
    </row>
    <row r="103" spans="2:9" s="372" customFormat="1" ht="13.2" x14ac:dyDescent="0.3">
      <c r="B103" s="495"/>
      <c r="C103" s="495"/>
      <c r="D103" s="495"/>
      <c r="E103" s="495"/>
      <c r="F103" s="495"/>
      <c r="G103" s="495"/>
      <c r="H103" s="495"/>
      <c r="I103" s="495"/>
    </row>
    <row r="104" spans="2:9" s="372" customFormat="1" ht="13.2" x14ac:dyDescent="0.3">
      <c r="B104" s="495"/>
      <c r="C104" s="495"/>
      <c r="D104" s="495"/>
      <c r="E104" s="495"/>
      <c r="F104" s="495"/>
      <c r="G104" s="495"/>
      <c r="H104" s="495"/>
      <c r="I104" s="495"/>
    </row>
    <row r="105" spans="2:9" s="372" customFormat="1" ht="13.2" x14ac:dyDescent="0.3">
      <c r="B105" s="495"/>
      <c r="C105" s="495"/>
      <c r="D105" s="495"/>
      <c r="E105" s="495"/>
      <c r="F105" s="495"/>
      <c r="G105" s="495"/>
      <c r="H105" s="495"/>
      <c r="I105" s="495"/>
    </row>
    <row r="106" spans="2:9" s="372" customFormat="1" ht="13.2" x14ac:dyDescent="0.3">
      <c r="B106" s="495"/>
      <c r="C106" s="495"/>
      <c r="D106" s="495"/>
      <c r="E106" s="495"/>
      <c r="F106" s="495"/>
      <c r="G106" s="495"/>
      <c r="H106" s="495"/>
      <c r="I106" s="495"/>
    </row>
    <row r="107" spans="2:9" s="372" customFormat="1" ht="13.2" x14ac:dyDescent="0.3">
      <c r="B107" s="495"/>
      <c r="C107" s="495"/>
      <c r="D107" s="495"/>
      <c r="E107" s="495"/>
      <c r="F107" s="495"/>
      <c r="G107" s="495"/>
      <c r="H107" s="495"/>
      <c r="I107" s="495"/>
    </row>
    <row r="108" spans="2:9" s="372" customFormat="1" ht="13.2" x14ac:dyDescent="0.3">
      <c r="B108" s="495"/>
      <c r="C108" s="495"/>
      <c r="D108" s="495"/>
      <c r="E108" s="495"/>
      <c r="F108" s="495"/>
      <c r="G108" s="495"/>
      <c r="H108" s="495"/>
      <c r="I108" s="495"/>
    </row>
    <row r="109" spans="2:9" s="372" customFormat="1" ht="13.2" x14ac:dyDescent="0.3">
      <c r="B109" s="495"/>
      <c r="C109" s="495"/>
      <c r="D109" s="495"/>
      <c r="E109" s="495"/>
      <c r="F109" s="495"/>
      <c r="G109" s="495"/>
      <c r="H109" s="495"/>
      <c r="I109" s="495"/>
    </row>
    <row r="110" spans="2:9" s="372" customFormat="1" ht="13.2" x14ac:dyDescent="0.3">
      <c r="B110" s="495"/>
      <c r="C110" s="495"/>
      <c r="D110" s="495"/>
      <c r="E110" s="495"/>
      <c r="F110" s="495"/>
      <c r="G110" s="495"/>
      <c r="H110" s="495"/>
      <c r="I110" s="495"/>
    </row>
    <row r="111" spans="2:9" s="372" customFormat="1" ht="13.2" x14ac:dyDescent="0.3">
      <c r="B111" s="495"/>
      <c r="C111" s="495"/>
      <c r="D111" s="495"/>
      <c r="E111" s="495"/>
      <c r="F111" s="495"/>
      <c r="G111" s="495"/>
      <c r="H111" s="495"/>
      <c r="I111" s="495"/>
    </row>
    <row r="112" spans="2:9" s="372" customFormat="1" ht="13.2" x14ac:dyDescent="0.3">
      <c r="B112" s="495"/>
      <c r="C112" s="495"/>
      <c r="D112" s="495"/>
      <c r="E112" s="495"/>
      <c r="F112" s="495"/>
      <c r="G112" s="495"/>
      <c r="H112" s="495"/>
      <c r="I112" s="495"/>
    </row>
    <row r="113" spans="2:9" s="372" customFormat="1" ht="13.2" x14ac:dyDescent="0.3">
      <c r="B113" s="495"/>
      <c r="C113" s="495"/>
      <c r="D113" s="495"/>
      <c r="E113" s="495"/>
      <c r="F113" s="495"/>
      <c r="G113" s="495"/>
      <c r="H113" s="495"/>
      <c r="I113" s="495"/>
    </row>
    <row r="114" spans="2:9" s="372" customFormat="1" ht="13.2" x14ac:dyDescent="0.3">
      <c r="B114" s="495"/>
      <c r="C114" s="495"/>
      <c r="D114" s="495"/>
      <c r="E114" s="495"/>
      <c r="F114" s="495"/>
      <c r="G114" s="495"/>
      <c r="H114" s="495"/>
      <c r="I114" s="495"/>
    </row>
    <row r="115" spans="2:9" s="372" customFormat="1" ht="13.2" x14ac:dyDescent="0.3">
      <c r="B115" s="495"/>
      <c r="C115" s="495"/>
      <c r="D115" s="495"/>
      <c r="E115" s="495"/>
      <c r="F115" s="495"/>
      <c r="G115" s="495"/>
      <c r="H115" s="495"/>
      <c r="I115" s="495"/>
    </row>
    <row r="116" spans="2:9" s="372" customFormat="1" ht="13.2" x14ac:dyDescent="0.3">
      <c r="B116" s="495"/>
      <c r="C116" s="495"/>
      <c r="D116" s="495"/>
      <c r="E116" s="495"/>
      <c r="F116" s="495"/>
      <c r="G116" s="495"/>
      <c r="H116" s="495"/>
      <c r="I116" s="495"/>
    </row>
    <row r="117" spans="2:9" s="372" customFormat="1" ht="13.2" x14ac:dyDescent="0.3">
      <c r="B117" s="495"/>
      <c r="C117" s="495"/>
      <c r="D117" s="495"/>
      <c r="E117" s="495"/>
      <c r="F117" s="495"/>
      <c r="G117" s="495"/>
      <c r="H117" s="495"/>
      <c r="I117" s="495"/>
    </row>
    <row r="118" spans="2:9" s="372" customFormat="1" ht="13.2" x14ac:dyDescent="0.3">
      <c r="B118" s="495"/>
      <c r="C118" s="495"/>
      <c r="D118" s="495"/>
      <c r="E118" s="495"/>
      <c r="F118" s="495"/>
      <c r="G118" s="495"/>
      <c r="H118" s="495"/>
      <c r="I118" s="495"/>
    </row>
    <row r="119" spans="2:9" s="372" customFormat="1" ht="13.2" x14ac:dyDescent="0.3">
      <c r="B119" s="495"/>
      <c r="C119" s="495"/>
      <c r="D119" s="495"/>
      <c r="E119" s="495"/>
      <c r="F119" s="495"/>
      <c r="G119" s="495"/>
      <c r="H119" s="495"/>
      <c r="I119" s="495"/>
    </row>
    <row r="120" spans="2:9" s="372" customFormat="1" ht="13.2" x14ac:dyDescent="0.3">
      <c r="B120" s="495"/>
      <c r="C120" s="495"/>
      <c r="D120" s="495"/>
      <c r="E120" s="495"/>
      <c r="F120" s="495"/>
      <c r="G120" s="495"/>
      <c r="H120" s="495"/>
      <c r="I120" s="495"/>
    </row>
    <row r="121" spans="2:9" s="372" customFormat="1" ht="13.2" x14ac:dyDescent="0.3">
      <c r="B121" s="495"/>
      <c r="C121" s="495"/>
      <c r="D121" s="495"/>
      <c r="E121" s="495"/>
      <c r="F121" s="495"/>
      <c r="G121" s="495"/>
      <c r="H121" s="495"/>
      <c r="I121" s="495"/>
    </row>
    <row r="122" spans="2:9" s="372" customFormat="1" ht="13.2" x14ac:dyDescent="0.3">
      <c r="B122" s="495"/>
      <c r="C122" s="495"/>
      <c r="D122" s="495"/>
      <c r="E122" s="495"/>
      <c r="F122" s="495"/>
      <c r="G122" s="495"/>
      <c r="H122" s="495"/>
      <c r="I122" s="495"/>
    </row>
    <row r="123" spans="2:9" s="372" customFormat="1" ht="13.2" x14ac:dyDescent="0.3">
      <c r="B123" s="495"/>
      <c r="C123" s="495"/>
      <c r="D123" s="495"/>
      <c r="E123" s="495"/>
      <c r="F123" s="495"/>
      <c r="G123" s="495"/>
      <c r="H123" s="495"/>
      <c r="I123" s="495"/>
    </row>
    <row r="124" spans="2:9" s="372" customFormat="1" ht="13.2" x14ac:dyDescent="0.3">
      <c r="B124" s="495"/>
      <c r="C124" s="495"/>
      <c r="D124" s="495"/>
      <c r="E124" s="495"/>
      <c r="F124" s="495"/>
      <c r="G124" s="495"/>
      <c r="H124" s="495"/>
      <c r="I124" s="495"/>
    </row>
    <row r="125" spans="2:9" s="372" customFormat="1" ht="13.2" x14ac:dyDescent="0.3">
      <c r="B125" s="495"/>
      <c r="C125" s="495"/>
      <c r="D125" s="495"/>
      <c r="E125" s="495"/>
      <c r="F125" s="495"/>
      <c r="G125" s="495"/>
      <c r="H125" s="495"/>
      <c r="I125" s="495"/>
    </row>
    <row r="126" spans="2:9" s="372" customFormat="1" ht="13.2" x14ac:dyDescent="0.3">
      <c r="B126" s="495"/>
      <c r="C126" s="495"/>
      <c r="D126" s="495"/>
      <c r="E126" s="495"/>
      <c r="F126" s="495"/>
      <c r="G126" s="495"/>
      <c r="H126" s="495"/>
      <c r="I126" s="495"/>
    </row>
    <row r="127" spans="2:9" s="372" customFormat="1" ht="13.2" x14ac:dyDescent="0.3">
      <c r="B127" s="495"/>
      <c r="C127" s="495"/>
      <c r="D127" s="495"/>
      <c r="E127" s="495"/>
      <c r="F127" s="495"/>
      <c r="G127" s="495"/>
      <c r="H127" s="495"/>
      <c r="I127" s="495"/>
    </row>
    <row r="128" spans="2:9" s="372" customFormat="1" ht="13.2" x14ac:dyDescent="0.3">
      <c r="B128" s="495"/>
      <c r="C128" s="495"/>
      <c r="D128" s="495"/>
      <c r="E128" s="495"/>
      <c r="F128" s="495"/>
      <c r="G128" s="495"/>
      <c r="H128" s="495"/>
      <c r="I128" s="495"/>
    </row>
    <row r="129" spans="2:9" s="372" customFormat="1" ht="13.2" x14ac:dyDescent="0.3">
      <c r="B129" s="495"/>
      <c r="C129" s="495"/>
      <c r="D129" s="495"/>
      <c r="E129" s="495"/>
      <c r="F129" s="495"/>
      <c r="G129" s="495"/>
      <c r="H129" s="495"/>
      <c r="I129" s="495"/>
    </row>
    <row r="130" spans="2:9" s="372" customFormat="1" ht="13.2" x14ac:dyDescent="0.3">
      <c r="B130" s="495"/>
      <c r="C130" s="495"/>
      <c r="D130" s="495"/>
      <c r="E130" s="495"/>
      <c r="F130" s="495"/>
      <c r="G130" s="495"/>
      <c r="H130" s="495"/>
      <c r="I130" s="495"/>
    </row>
    <row r="131" spans="2:9" s="372" customFormat="1" ht="13.2" x14ac:dyDescent="0.3">
      <c r="B131" s="495"/>
      <c r="C131" s="495"/>
      <c r="D131" s="495"/>
      <c r="E131" s="495"/>
      <c r="F131" s="495"/>
      <c r="G131" s="495"/>
      <c r="H131" s="495"/>
      <c r="I131" s="495"/>
    </row>
    <row r="132" spans="2:9" s="372" customFormat="1" ht="13.2" x14ac:dyDescent="0.3">
      <c r="B132" s="495"/>
      <c r="C132" s="495"/>
      <c r="D132" s="495"/>
      <c r="E132" s="495"/>
      <c r="F132" s="495"/>
      <c r="G132" s="495"/>
      <c r="H132" s="495"/>
      <c r="I132" s="495"/>
    </row>
    <row r="133" spans="2:9" s="372" customFormat="1" ht="13.2" x14ac:dyDescent="0.3">
      <c r="B133" s="495"/>
      <c r="C133" s="495"/>
      <c r="D133" s="495"/>
      <c r="E133" s="495"/>
      <c r="F133" s="495"/>
      <c r="G133" s="495"/>
      <c r="H133" s="495"/>
      <c r="I133" s="495"/>
    </row>
    <row r="134" spans="2:9" s="372" customFormat="1" ht="13.2" x14ac:dyDescent="0.3">
      <c r="B134" s="495"/>
      <c r="C134" s="495"/>
      <c r="D134" s="495"/>
      <c r="E134" s="495"/>
      <c r="F134" s="495"/>
      <c r="G134" s="495"/>
      <c r="H134" s="495"/>
      <c r="I134" s="495"/>
    </row>
    <row r="135" spans="2:9" s="372" customFormat="1" ht="13.2" x14ac:dyDescent="0.3">
      <c r="B135" s="495"/>
      <c r="C135" s="495"/>
      <c r="D135" s="495"/>
      <c r="E135" s="495"/>
      <c r="F135" s="495"/>
      <c r="G135" s="495"/>
      <c r="H135" s="495"/>
      <c r="I135" s="495"/>
    </row>
    <row r="136" spans="2:9" s="372" customFormat="1" x14ac:dyDescent="0.3"/>
    <row r="137" spans="2:9" s="372" customFormat="1" x14ac:dyDescent="0.3"/>
    <row r="138" spans="2:9" s="372" customFormat="1" x14ac:dyDescent="0.3"/>
    <row r="139" spans="2:9" s="372" customFormat="1" x14ac:dyDescent="0.3"/>
    <row r="140" spans="2:9" s="372" customFormat="1" x14ac:dyDescent="0.3"/>
    <row r="141" spans="2:9" s="372" customFormat="1" x14ac:dyDescent="0.3"/>
    <row r="142" spans="2:9" s="372" customFormat="1" x14ac:dyDescent="0.3"/>
    <row r="143" spans="2:9" s="372" customFormat="1" x14ac:dyDescent="0.3"/>
    <row r="144" spans="2:9" s="372" customFormat="1" x14ac:dyDescent="0.3"/>
    <row r="145" s="372" customFormat="1" x14ac:dyDescent="0.3"/>
    <row r="146" s="372" customFormat="1" x14ac:dyDescent="0.3"/>
    <row r="147" s="372" customFormat="1" x14ac:dyDescent="0.3"/>
    <row r="148" s="372" customFormat="1" x14ac:dyDescent="0.3"/>
    <row r="149" s="372" customFormat="1" x14ac:dyDescent="0.3"/>
    <row r="150" s="372" customFormat="1" x14ac:dyDescent="0.3"/>
    <row r="151" s="372" customFormat="1" x14ac:dyDescent="0.3"/>
    <row r="152" s="372" customFormat="1" x14ac:dyDescent="0.3"/>
    <row r="153" s="372" customFormat="1" x14ac:dyDescent="0.3"/>
    <row r="154" s="372" customFormat="1" x14ac:dyDescent="0.3"/>
    <row r="155" s="372" customFormat="1" x14ac:dyDescent="0.3"/>
    <row r="156" s="372" customFormat="1" x14ac:dyDescent="0.3"/>
    <row r="157" s="372" customFormat="1" x14ac:dyDescent="0.3"/>
    <row r="158" s="372" customFormat="1" x14ac:dyDescent="0.3"/>
    <row r="159" s="372" customFormat="1" x14ac:dyDescent="0.3"/>
    <row r="160" s="372" customFormat="1" x14ac:dyDescent="0.3"/>
    <row r="161" s="372" customFormat="1" x14ac:dyDescent="0.3"/>
    <row r="162" s="372" customFormat="1" x14ac:dyDescent="0.3"/>
    <row r="163" s="372" customFormat="1" x14ac:dyDescent="0.3"/>
    <row r="164" s="372" customFormat="1" x14ac:dyDescent="0.3"/>
    <row r="165" s="372" customFormat="1" x14ac:dyDescent="0.3"/>
    <row r="166" s="372" customFormat="1" x14ac:dyDescent="0.3"/>
    <row r="167" s="372" customFormat="1" x14ac:dyDescent="0.3"/>
    <row r="168" s="372" customFormat="1" x14ac:dyDescent="0.3"/>
    <row r="169" s="372" customFormat="1" x14ac:dyDescent="0.3"/>
    <row r="170" s="372" customFormat="1" x14ac:dyDescent="0.3"/>
    <row r="171" s="372" customFormat="1" x14ac:dyDescent="0.3"/>
    <row r="172" s="372" customFormat="1" x14ac:dyDescent="0.3"/>
    <row r="173" s="372" customFormat="1" x14ac:dyDescent="0.3"/>
    <row r="174" s="372" customFormat="1" x14ac:dyDescent="0.3"/>
    <row r="175" s="372" customFormat="1" x14ac:dyDescent="0.3"/>
    <row r="176" s="372" customFormat="1" x14ac:dyDescent="0.3"/>
    <row r="177" s="372" customFormat="1" x14ac:dyDescent="0.3"/>
    <row r="178" s="372" customFormat="1" x14ac:dyDescent="0.3"/>
    <row r="179" s="372" customFormat="1" x14ac:dyDescent="0.3"/>
    <row r="180" s="372" customFormat="1" x14ac:dyDescent="0.3"/>
    <row r="181" s="372" customFormat="1" x14ac:dyDescent="0.3"/>
    <row r="182" s="372" customFormat="1" x14ac:dyDescent="0.3"/>
    <row r="183" s="372" customFormat="1" x14ac:dyDescent="0.3"/>
    <row r="184" s="372" customFormat="1" x14ac:dyDescent="0.3"/>
    <row r="185" s="372" customFormat="1" x14ac:dyDescent="0.3"/>
    <row r="186" s="372" customFormat="1" x14ac:dyDescent="0.3"/>
    <row r="187" s="372" customFormat="1" x14ac:dyDescent="0.3"/>
    <row r="188" s="372" customFormat="1" x14ac:dyDescent="0.3"/>
    <row r="189" s="372" customFormat="1" x14ac:dyDescent="0.3"/>
    <row r="190" s="372" customFormat="1" x14ac:dyDescent="0.3"/>
    <row r="191" s="372" customFormat="1" x14ac:dyDescent="0.3"/>
    <row r="192" s="372" customFormat="1" x14ac:dyDescent="0.3"/>
    <row r="193" s="372" customFormat="1" x14ac:dyDescent="0.3"/>
    <row r="194" s="372" customFormat="1" x14ac:dyDescent="0.3"/>
    <row r="195" s="372" customFormat="1" x14ac:dyDescent="0.3"/>
    <row r="196" s="372" customFormat="1" x14ac:dyDescent="0.3"/>
    <row r="197" s="372" customFormat="1" x14ac:dyDescent="0.3"/>
    <row r="198" s="372" customFormat="1" x14ac:dyDescent="0.3"/>
    <row r="199" s="372" customFormat="1" x14ac:dyDescent="0.3"/>
    <row r="200" s="372" customFormat="1" x14ac:dyDescent="0.3"/>
    <row r="201" s="372" customFormat="1" x14ac:dyDescent="0.3"/>
    <row r="202" s="372" customFormat="1" x14ac:dyDescent="0.3"/>
    <row r="203" s="372" customFormat="1" x14ac:dyDescent="0.3"/>
    <row r="204" s="372" customFormat="1" x14ac:dyDescent="0.3"/>
    <row r="205" s="372" customFormat="1" x14ac:dyDescent="0.3"/>
    <row r="206" s="372" customFormat="1" x14ac:dyDescent="0.3"/>
    <row r="207" s="372" customFormat="1" x14ac:dyDescent="0.3"/>
    <row r="208" s="372" customFormat="1" x14ac:dyDescent="0.3"/>
    <row r="209" s="372" customFormat="1" x14ac:dyDescent="0.3"/>
    <row r="210" s="372" customFormat="1" x14ac:dyDescent="0.3"/>
    <row r="211" s="372" customFormat="1" x14ac:dyDescent="0.3"/>
    <row r="212" s="372" customFormat="1" x14ac:dyDescent="0.3"/>
    <row r="213" s="372" customFormat="1" x14ac:dyDescent="0.3"/>
    <row r="214" s="372" customFormat="1" x14ac:dyDescent="0.3"/>
    <row r="215" s="372" customFormat="1" x14ac:dyDescent="0.3"/>
    <row r="216" s="372" customFormat="1" x14ac:dyDescent="0.3"/>
    <row r="217" s="372" customFormat="1" x14ac:dyDescent="0.3"/>
    <row r="218" s="372" customFormat="1" x14ac:dyDescent="0.3"/>
    <row r="219" s="372" customFormat="1" x14ac:dyDescent="0.3"/>
    <row r="220" s="372" customFormat="1" x14ac:dyDescent="0.3"/>
    <row r="221" s="372" customFormat="1" x14ac:dyDescent="0.3"/>
    <row r="222" s="372" customFormat="1" x14ac:dyDescent="0.3"/>
    <row r="223" s="372" customFormat="1" x14ac:dyDescent="0.3"/>
    <row r="224" s="372" customFormat="1" x14ac:dyDescent="0.3"/>
    <row r="225" s="372" customFormat="1" x14ac:dyDescent="0.3"/>
    <row r="226" s="372" customFormat="1" x14ac:dyDescent="0.3"/>
    <row r="227" s="372" customFormat="1" x14ac:dyDescent="0.3"/>
    <row r="228" s="372" customFormat="1" x14ac:dyDescent="0.3"/>
    <row r="229" s="372" customFormat="1" x14ac:dyDescent="0.3"/>
    <row r="230" s="372" customFormat="1" x14ac:dyDescent="0.3"/>
    <row r="231" s="372" customFormat="1" x14ac:dyDescent="0.3"/>
    <row r="232" s="372" customFormat="1" x14ac:dyDescent="0.3"/>
    <row r="233" s="372" customFormat="1" x14ac:dyDescent="0.3"/>
    <row r="234" s="372" customFormat="1" x14ac:dyDescent="0.3"/>
    <row r="235" s="372" customFormat="1" x14ac:dyDescent="0.3"/>
    <row r="236" s="372" customFormat="1" x14ac:dyDescent="0.3"/>
    <row r="237" s="372" customFormat="1" x14ac:dyDescent="0.3"/>
    <row r="238" s="372" customFormat="1" x14ac:dyDescent="0.3"/>
    <row r="239" s="372" customFormat="1" x14ac:dyDescent="0.3"/>
    <row r="240" s="372" customFormat="1" x14ac:dyDescent="0.3"/>
    <row r="241" s="372" customFormat="1" x14ac:dyDescent="0.3"/>
    <row r="242" s="372" customFormat="1" x14ac:dyDescent="0.3"/>
    <row r="243" s="372" customFormat="1" x14ac:dyDescent="0.3"/>
    <row r="244" s="372" customFormat="1" x14ac:dyDescent="0.3"/>
    <row r="245" s="372" customFormat="1" x14ac:dyDescent="0.3"/>
    <row r="246" s="372" customFormat="1" x14ac:dyDescent="0.3"/>
    <row r="247" s="372" customFormat="1" x14ac:dyDescent="0.3"/>
    <row r="248" s="372" customFormat="1" x14ac:dyDescent="0.3"/>
    <row r="249" s="372" customFormat="1" x14ac:dyDescent="0.3"/>
    <row r="250" s="372" customFormat="1" x14ac:dyDescent="0.3"/>
    <row r="251" s="372" customFormat="1" x14ac:dyDescent="0.3"/>
    <row r="252" s="372" customFormat="1" x14ac:dyDescent="0.3"/>
    <row r="253" s="372" customFormat="1" x14ac:dyDescent="0.3"/>
    <row r="254" s="372" customFormat="1" x14ac:dyDescent="0.3"/>
    <row r="255" s="372" customFormat="1" x14ac:dyDescent="0.3"/>
    <row r="256" s="372" customFormat="1" x14ac:dyDescent="0.3"/>
    <row r="257" s="372" customFormat="1" x14ac:dyDescent="0.3"/>
    <row r="258" s="372" customFormat="1" x14ac:dyDescent="0.3"/>
    <row r="259" s="372" customFormat="1" x14ac:dyDescent="0.3"/>
    <row r="260" s="372" customFormat="1" x14ac:dyDescent="0.3"/>
    <row r="261" s="372" customFormat="1" x14ac:dyDescent="0.3"/>
    <row r="262" s="372" customFormat="1" x14ac:dyDescent="0.3"/>
    <row r="263" s="372" customFormat="1" x14ac:dyDescent="0.3"/>
    <row r="264" s="372" customFormat="1" x14ac:dyDescent="0.3"/>
    <row r="265" s="372" customFormat="1" x14ac:dyDescent="0.3"/>
    <row r="266" s="372" customFormat="1" x14ac:dyDescent="0.3"/>
    <row r="267" s="372" customFormat="1" x14ac:dyDescent="0.3"/>
    <row r="268" s="372" customFormat="1" x14ac:dyDescent="0.3"/>
    <row r="269" s="372" customFormat="1" x14ac:dyDescent="0.3"/>
    <row r="270" s="372" customFormat="1" x14ac:dyDescent="0.3"/>
    <row r="271" s="372" customFormat="1" x14ac:dyDescent="0.3"/>
    <row r="272" s="372" customFormat="1" x14ac:dyDescent="0.3"/>
    <row r="273" s="372" customFormat="1" x14ac:dyDescent="0.3"/>
    <row r="274" s="372" customFormat="1" x14ac:dyDescent="0.3"/>
    <row r="275" s="372" customFormat="1" x14ac:dyDescent="0.3"/>
    <row r="276" s="372" customFormat="1" x14ac:dyDescent="0.3"/>
    <row r="277" s="372" customFormat="1" x14ac:dyDescent="0.3"/>
    <row r="278" s="372" customFormat="1" x14ac:dyDescent="0.3"/>
    <row r="279" s="372" customFormat="1" x14ac:dyDescent="0.3"/>
    <row r="280" s="372" customFormat="1" x14ac:dyDescent="0.3"/>
    <row r="281" s="372" customFormat="1" x14ac:dyDescent="0.3"/>
    <row r="282" s="372" customFormat="1" x14ac:dyDescent="0.3"/>
    <row r="283" s="372" customFormat="1" x14ac:dyDescent="0.3"/>
    <row r="284" s="372" customFormat="1" x14ac:dyDescent="0.3"/>
    <row r="285" s="372" customFormat="1" x14ac:dyDescent="0.3"/>
    <row r="286" s="372" customFormat="1" x14ac:dyDescent="0.3"/>
    <row r="287" s="372" customFormat="1" x14ac:dyDescent="0.3"/>
    <row r="288" s="372" customFormat="1" x14ac:dyDescent="0.3"/>
    <row r="289" s="372" customFormat="1" x14ac:dyDescent="0.3"/>
    <row r="290" s="372" customFormat="1" x14ac:dyDescent="0.3"/>
    <row r="291" s="372" customFormat="1" x14ac:dyDescent="0.3"/>
    <row r="292" s="372" customFormat="1" x14ac:dyDescent="0.3"/>
    <row r="293" s="372" customFormat="1" x14ac:dyDescent="0.3"/>
    <row r="294" s="372" customFormat="1" x14ac:dyDescent="0.3"/>
    <row r="295" s="372" customFormat="1" x14ac:dyDescent="0.3"/>
    <row r="296" s="372" customFormat="1" x14ac:dyDescent="0.3"/>
    <row r="297" s="372" customFormat="1" x14ac:dyDescent="0.3"/>
    <row r="298" s="372" customFormat="1" x14ac:dyDescent="0.3"/>
    <row r="299" s="372" customFormat="1" x14ac:dyDescent="0.3"/>
    <row r="300" s="372" customFormat="1" x14ac:dyDescent="0.3"/>
    <row r="301" s="372" customFormat="1" x14ac:dyDescent="0.3"/>
    <row r="302" s="372" customFormat="1" x14ac:dyDescent="0.3"/>
    <row r="303" s="372" customFormat="1" x14ac:dyDescent="0.3"/>
    <row r="304" s="372" customFormat="1" x14ac:dyDescent="0.3"/>
    <row r="305" s="372" customFormat="1" x14ac:dyDescent="0.3"/>
    <row r="306" s="372" customFormat="1" x14ac:dyDescent="0.3"/>
    <row r="307" s="372" customFormat="1" x14ac:dyDescent="0.3"/>
    <row r="308" s="372" customFormat="1" x14ac:dyDescent="0.3"/>
    <row r="309" s="372" customFormat="1" x14ac:dyDescent="0.3"/>
    <row r="310" s="372" customFormat="1" x14ac:dyDescent="0.3"/>
    <row r="311" s="372" customFormat="1" x14ac:dyDescent="0.3"/>
    <row r="312" s="372" customFormat="1" x14ac:dyDescent="0.3"/>
    <row r="313" s="372" customFormat="1" x14ac:dyDescent="0.3"/>
    <row r="314" s="372" customFormat="1" x14ac:dyDescent="0.3"/>
    <row r="315" s="372" customFormat="1" x14ac:dyDescent="0.3"/>
    <row r="316" s="372" customFormat="1" x14ac:dyDescent="0.3"/>
    <row r="317" s="372" customFormat="1" x14ac:dyDescent="0.3"/>
    <row r="318" s="372" customFormat="1" x14ac:dyDescent="0.3"/>
    <row r="319" s="372" customFormat="1" x14ac:dyDescent="0.3"/>
    <row r="320" s="372" customFormat="1" x14ac:dyDescent="0.3"/>
    <row r="321" s="372" customFormat="1" x14ac:dyDescent="0.3"/>
    <row r="322" s="372" customFormat="1" x14ac:dyDescent="0.3"/>
    <row r="323" s="372" customFormat="1" x14ac:dyDescent="0.3"/>
    <row r="324" s="372" customFormat="1" x14ac:dyDescent="0.3"/>
    <row r="325" s="372" customFormat="1" x14ac:dyDescent="0.3"/>
    <row r="326" s="372" customFormat="1" x14ac:dyDescent="0.3"/>
    <row r="327" s="372" customFormat="1" x14ac:dyDescent="0.3"/>
    <row r="328" s="372" customFormat="1" x14ac:dyDescent="0.3"/>
    <row r="329" s="372" customFormat="1" x14ac:dyDescent="0.3"/>
    <row r="330" s="372" customFormat="1" x14ac:dyDescent="0.3"/>
    <row r="331" s="372" customFormat="1" x14ac:dyDescent="0.3"/>
    <row r="332" s="372" customFormat="1" x14ac:dyDescent="0.3"/>
    <row r="333" s="372" customFormat="1" x14ac:dyDescent="0.3"/>
    <row r="334" s="372" customFormat="1" x14ac:dyDescent="0.3"/>
    <row r="335" s="372" customFormat="1" x14ac:dyDescent="0.3"/>
    <row r="336" s="372" customFormat="1" x14ac:dyDescent="0.3"/>
    <row r="337" s="372" customFormat="1" x14ac:dyDescent="0.3"/>
    <row r="338" s="372" customFormat="1" x14ac:dyDescent="0.3"/>
    <row r="339" s="372" customFormat="1" x14ac:dyDescent="0.3"/>
    <row r="340" s="372" customFormat="1" x14ac:dyDescent="0.3"/>
    <row r="341" s="372" customFormat="1" x14ac:dyDescent="0.3"/>
    <row r="342" s="372" customFormat="1" x14ac:dyDescent="0.3"/>
    <row r="343" s="372" customFormat="1" x14ac:dyDescent="0.3"/>
    <row r="344" s="372" customFormat="1" x14ac:dyDescent="0.3"/>
    <row r="345" s="372" customFormat="1" x14ac:dyDescent="0.3"/>
    <row r="346" s="372" customFormat="1" x14ac:dyDescent="0.3"/>
    <row r="347" s="372" customFormat="1" x14ac:dyDescent="0.3"/>
    <row r="348" s="372" customFormat="1" x14ac:dyDescent="0.3"/>
    <row r="349" s="372" customFormat="1" x14ac:dyDescent="0.3"/>
    <row r="350" s="372" customFormat="1" x14ac:dyDescent="0.3"/>
    <row r="351" s="372" customFormat="1" x14ac:dyDescent="0.3"/>
    <row r="352" s="372" customFormat="1" x14ac:dyDescent="0.3"/>
    <row r="353" s="372" customFormat="1" x14ac:dyDescent="0.3"/>
    <row r="354" s="372" customFormat="1" x14ac:dyDescent="0.3"/>
    <row r="355" s="372" customFormat="1" x14ac:dyDescent="0.3"/>
    <row r="356" s="372" customFormat="1" x14ac:dyDescent="0.3"/>
    <row r="357" s="372" customFormat="1" x14ac:dyDescent="0.3"/>
    <row r="358" s="372" customFormat="1" x14ac:dyDescent="0.3"/>
    <row r="359" s="372" customFormat="1" x14ac:dyDescent="0.3"/>
    <row r="360" s="372" customFormat="1" x14ac:dyDescent="0.3"/>
    <row r="361" s="372" customFormat="1" x14ac:dyDescent="0.3"/>
    <row r="362" s="372" customFormat="1" x14ac:dyDescent="0.3"/>
    <row r="363" s="372" customFormat="1" x14ac:dyDescent="0.3"/>
    <row r="364" s="372" customFormat="1" x14ac:dyDescent="0.3"/>
    <row r="365" s="372" customFormat="1" x14ac:dyDescent="0.3"/>
    <row r="366" s="372" customFormat="1" x14ac:dyDescent="0.3"/>
    <row r="367" s="372" customFormat="1" x14ac:dyDescent="0.3"/>
    <row r="368" s="372" customFormat="1" x14ac:dyDescent="0.3"/>
    <row r="369" s="372" customFormat="1" x14ac:dyDescent="0.3"/>
    <row r="370" s="372" customFormat="1" x14ac:dyDescent="0.3"/>
    <row r="371" s="372" customFormat="1" x14ac:dyDescent="0.3"/>
    <row r="372" s="372" customFormat="1" x14ac:dyDescent="0.3"/>
    <row r="373" s="372" customFormat="1" x14ac:dyDescent="0.3"/>
    <row r="374" s="372" customFormat="1" x14ac:dyDescent="0.3"/>
    <row r="375" s="372" customFormat="1" x14ac:dyDescent="0.3"/>
    <row r="376" s="372" customFormat="1" x14ac:dyDescent="0.3"/>
    <row r="377" s="372" customFormat="1" x14ac:dyDescent="0.3"/>
    <row r="378" s="372" customFormat="1" x14ac:dyDescent="0.3"/>
    <row r="379" s="372" customFormat="1" x14ac:dyDescent="0.3"/>
    <row r="380" s="372" customFormat="1" x14ac:dyDescent="0.3"/>
    <row r="381" s="372" customFormat="1" x14ac:dyDescent="0.3"/>
    <row r="382" s="372" customFormat="1" x14ac:dyDescent="0.3"/>
    <row r="383" s="372" customFormat="1" x14ac:dyDescent="0.3"/>
    <row r="384" s="372" customFormat="1" x14ac:dyDescent="0.3"/>
    <row r="385" s="372" customFormat="1" x14ac:dyDescent="0.3"/>
    <row r="386" s="372" customFormat="1" x14ac:dyDescent="0.3"/>
    <row r="387" s="372" customFormat="1" x14ac:dyDescent="0.3"/>
    <row r="388" s="372" customFormat="1" x14ac:dyDescent="0.3"/>
    <row r="389" s="372" customFormat="1" x14ac:dyDescent="0.3"/>
    <row r="390" s="372" customFormat="1" x14ac:dyDescent="0.3"/>
    <row r="391" s="372" customFormat="1" x14ac:dyDescent="0.3"/>
    <row r="392" s="372" customFormat="1" x14ac:dyDescent="0.3"/>
    <row r="393" s="372" customFormat="1" x14ac:dyDescent="0.3"/>
    <row r="394" s="372" customFormat="1" x14ac:dyDescent="0.3"/>
    <row r="395" s="372" customFormat="1" x14ac:dyDescent="0.3"/>
    <row r="396" s="372" customFormat="1" x14ac:dyDescent="0.3"/>
    <row r="397" s="372" customFormat="1" x14ac:dyDescent="0.3"/>
    <row r="398" s="372" customFormat="1" x14ac:dyDescent="0.3"/>
    <row r="399" s="372" customFormat="1" x14ac:dyDescent="0.3"/>
    <row r="400" s="372" customFormat="1" x14ac:dyDescent="0.3"/>
    <row r="401" s="372" customFormat="1" x14ac:dyDescent="0.3"/>
    <row r="402" s="372" customFormat="1" x14ac:dyDescent="0.3"/>
    <row r="403" s="372" customFormat="1" x14ac:dyDescent="0.3"/>
    <row r="404" s="372" customFormat="1" x14ac:dyDescent="0.3"/>
    <row r="405" s="372" customFormat="1" x14ac:dyDescent="0.3"/>
    <row r="406" s="372" customFormat="1" x14ac:dyDescent="0.3"/>
    <row r="407" s="372" customFormat="1" x14ac:dyDescent="0.3"/>
    <row r="408" s="372" customFormat="1" x14ac:dyDescent="0.3"/>
    <row r="409" s="372" customFormat="1" x14ac:dyDescent="0.3"/>
    <row r="410" s="372" customFormat="1" x14ac:dyDescent="0.3"/>
    <row r="411" s="372" customFormat="1" x14ac:dyDescent="0.3"/>
    <row r="412" s="372" customFormat="1" x14ac:dyDescent="0.3"/>
    <row r="413" s="372" customFormat="1" x14ac:dyDescent="0.3"/>
    <row r="414" s="372" customFormat="1" x14ac:dyDescent="0.3"/>
    <row r="415" s="372" customFormat="1" x14ac:dyDescent="0.3"/>
    <row r="416" s="372" customFormat="1" x14ac:dyDescent="0.3"/>
    <row r="417" s="372" customFormat="1" x14ac:dyDescent="0.3"/>
    <row r="418" s="372" customFormat="1" x14ac:dyDescent="0.3"/>
    <row r="419" s="372" customFormat="1" x14ac:dyDescent="0.3"/>
    <row r="420" s="372" customFormat="1" x14ac:dyDescent="0.3"/>
    <row r="421" s="372" customFormat="1" x14ac:dyDescent="0.3"/>
    <row r="422" s="372" customFormat="1" x14ac:dyDescent="0.3"/>
    <row r="423" s="372" customFormat="1" x14ac:dyDescent="0.3"/>
    <row r="424" s="372" customFormat="1" x14ac:dyDescent="0.3"/>
    <row r="425" s="372" customFormat="1" x14ac:dyDescent="0.3"/>
    <row r="426" s="372" customFormat="1" x14ac:dyDescent="0.3"/>
    <row r="427" s="372" customFormat="1" x14ac:dyDescent="0.3"/>
    <row r="428" s="372" customFormat="1" x14ac:dyDescent="0.3"/>
    <row r="429" s="372" customFormat="1" x14ac:dyDescent="0.3"/>
    <row r="430" s="372" customFormat="1" x14ac:dyDescent="0.3"/>
    <row r="431" s="372" customFormat="1" x14ac:dyDescent="0.3"/>
    <row r="432" s="372" customFormat="1" x14ac:dyDescent="0.3"/>
    <row r="433" s="372" customFormat="1" x14ac:dyDescent="0.3"/>
    <row r="434" s="372" customFormat="1" x14ac:dyDescent="0.3"/>
    <row r="435" s="372" customFormat="1" x14ac:dyDescent="0.3"/>
    <row r="436" s="372" customFormat="1" x14ac:dyDescent="0.3"/>
    <row r="437" s="372" customFormat="1" x14ac:dyDescent="0.3"/>
    <row r="438" s="372" customFormat="1" x14ac:dyDescent="0.3"/>
    <row r="439" s="372" customFormat="1" x14ac:dyDescent="0.3"/>
    <row r="440" s="372" customFormat="1" x14ac:dyDescent="0.3"/>
    <row r="441" s="372" customFormat="1" x14ac:dyDescent="0.3"/>
    <row r="442" s="372" customFormat="1" x14ac:dyDescent="0.3"/>
    <row r="443" s="372" customFormat="1" x14ac:dyDescent="0.3"/>
    <row r="444" s="372" customFormat="1" x14ac:dyDescent="0.3"/>
    <row r="445" s="372" customFormat="1" x14ac:dyDescent="0.3"/>
    <row r="446" s="372" customFormat="1" x14ac:dyDescent="0.3"/>
    <row r="447" s="372" customFormat="1" x14ac:dyDescent="0.3"/>
    <row r="448" s="372" customFormat="1" x14ac:dyDescent="0.3"/>
    <row r="449" s="372" customFormat="1" x14ac:dyDescent="0.3"/>
    <row r="450" s="372" customFormat="1" x14ac:dyDescent="0.3"/>
    <row r="451" s="372" customFormat="1" x14ac:dyDescent="0.3"/>
    <row r="452" s="372" customFormat="1" x14ac:dyDescent="0.3"/>
    <row r="453" s="372" customFormat="1" x14ac:dyDescent="0.3"/>
    <row r="454" s="372" customFormat="1" x14ac:dyDescent="0.3"/>
    <row r="455" s="372" customFormat="1" x14ac:dyDescent="0.3"/>
    <row r="456" s="372" customFormat="1" x14ac:dyDescent="0.3"/>
    <row r="457" s="372" customFormat="1" x14ac:dyDescent="0.3"/>
    <row r="458" s="372" customFormat="1" x14ac:dyDescent="0.3"/>
    <row r="459" s="372" customFormat="1" x14ac:dyDescent="0.3"/>
    <row r="460" s="372" customFormat="1" x14ac:dyDescent="0.3"/>
    <row r="461" s="372" customFormat="1" x14ac:dyDescent="0.3"/>
    <row r="462" s="372" customFormat="1" x14ac:dyDescent="0.3"/>
    <row r="463" s="372" customFormat="1" x14ac:dyDescent="0.3"/>
    <row r="464" s="372" customFormat="1" x14ac:dyDescent="0.3"/>
    <row r="465" s="372" customFormat="1" x14ac:dyDescent="0.3"/>
    <row r="466" s="372" customFormat="1" x14ac:dyDescent="0.3"/>
    <row r="467" s="372" customFormat="1" x14ac:dyDescent="0.3"/>
    <row r="468" s="372" customFormat="1" x14ac:dyDescent="0.3"/>
    <row r="469" s="372" customFormat="1" x14ac:dyDescent="0.3"/>
    <row r="470" s="372" customFormat="1" x14ac:dyDescent="0.3"/>
    <row r="471" s="372" customFormat="1" x14ac:dyDescent="0.3"/>
    <row r="472" s="372" customFormat="1" x14ac:dyDescent="0.3"/>
    <row r="473" s="372" customFormat="1" x14ac:dyDescent="0.3"/>
    <row r="474" s="372" customFormat="1" x14ac:dyDescent="0.3"/>
    <row r="475" s="372" customFormat="1" x14ac:dyDescent="0.3"/>
    <row r="476" s="372" customFormat="1" x14ac:dyDescent="0.3"/>
    <row r="477" s="372" customFormat="1" x14ac:dyDescent="0.3"/>
    <row r="478" s="372" customFormat="1" x14ac:dyDescent="0.3"/>
    <row r="479" s="372" customFormat="1" x14ac:dyDescent="0.3"/>
    <row r="480" s="372" customFormat="1" x14ac:dyDescent="0.3"/>
    <row r="481" s="372" customFormat="1" x14ac:dyDescent="0.3"/>
    <row r="482" s="372" customFormat="1" x14ac:dyDescent="0.3"/>
    <row r="483" s="372" customFormat="1" x14ac:dyDescent="0.3"/>
    <row r="484" s="372" customFormat="1" x14ac:dyDescent="0.3"/>
    <row r="485" s="372" customFormat="1" x14ac:dyDescent="0.3"/>
    <row r="486" s="372" customFormat="1" x14ac:dyDescent="0.3"/>
    <row r="487" s="372" customFormat="1" x14ac:dyDescent="0.3"/>
    <row r="488" s="372" customFormat="1" x14ac:dyDescent="0.3"/>
    <row r="489" s="372" customFormat="1" x14ac:dyDescent="0.3"/>
    <row r="490" s="372" customFormat="1" x14ac:dyDescent="0.3"/>
    <row r="491" s="372" customFormat="1" x14ac:dyDescent="0.3"/>
    <row r="492" s="372" customFormat="1" x14ac:dyDescent="0.3"/>
    <row r="493" s="372" customFormat="1" x14ac:dyDescent="0.3"/>
    <row r="494" s="372" customFormat="1" x14ac:dyDescent="0.3"/>
    <row r="495" s="372" customFormat="1" x14ac:dyDescent="0.3"/>
    <row r="496" s="372" customFormat="1" x14ac:dyDescent="0.3"/>
    <row r="497" s="372" customFormat="1" x14ac:dyDescent="0.3"/>
    <row r="498" s="372" customFormat="1" x14ac:dyDescent="0.3"/>
    <row r="499" s="372" customFormat="1" x14ac:dyDescent="0.3"/>
    <row r="500" s="372" customFormat="1" x14ac:dyDescent="0.3"/>
    <row r="501" s="372" customFormat="1" x14ac:dyDescent="0.3"/>
    <row r="502" s="372" customFormat="1" x14ac:dyDescent="0.3"/>
    <row r="503" s="372" customFormat="1" x14ac:dyDescent="0.3"/>
    <row r="504" s="372" customFormat="1" x14ac:dyDescent="0.3"/>
    <row r="505" s="372" customFormat="1" x14ac:dyDescent="0.3"/>
    <row r="506" s="372" customFormat="1" x14ac:dyDescent="0.3"/>
    <row r="507" s="372" customFormat="1" x14ac:dyDescent="0.3"/>
    <row r="508" s="372" customFormat="1" x14ac:dyDescent="0.3"/>
    <row r="509" s="372" customFormat="1" x14ac:dyDescent="0.3"/>
    <row r="510" s="372" customFormat="1" x14ac:dyDescent="0.3"/>
    <row r="511" s="372" customFormat="1" x14ac:dyDescent="0.3"/>
    <row r="512" s="372" customFormat="1" x14ac:dyDescent="0.3"/>
    <row r="513" s="372" customFormat="1" x14ac:dyDescent="0.3"/>
    <row r="514" s="372" customFormat="1" x14ac:dyDescent="0.3"/>
    <row r="515" s="372" customFormat="1" x14ac:dyDescent="0.3"/>
    <row r="516" s="372" customFormat="1" x14ac:dyDescent="0.3"/>
    <row r="517" s="372" customFormat="1" x14ac:dyDescent="0.3"/>
    <row r="518" s="372" customFormat="1" x14ac:dyDescent="0.3"/>
    <row r="519" s="372" customFormat="1" x14ac:dyDescent="0.3"/>
    <row r="520" s="372" customFormat="1" x14ac:dyDescent="0.3"/>
    <row r="521" s="372" customFormat="1" x14ac:dyDescent="0.3"/>
    <row r="522" s="372" customFormat="1" x14ac:dyDescent="0.3"/>
    <row r="523" s="372" customFormat="1" x14ac:dyDescent="0.3"/>
    <row r="524" s="372" customFormat="1" x14ac:dyDescent="0.3"/>
    <row r="525" s="372" customFormat="1" x14ac:dyDescent="0.3"/>
    <row r="526" s="372" customFormat="1" x14ac:dyDescent="0.3"/>
    <row r="527" s="372" customFormat="1" x14ac:dyDescent="0.3"/>
    <row r="528" s="372" customFormat="1" x14ac:dyDescent="0.3"/>
    <row r="529" s="372" customFormat="1" x14ac:dyDescent="0.3"/>
    <row r="530" s="372" customFormat="1" x14ac:dyDescent="0.3"/>
    <row r="531" s="372" customFormat="1" x14ac:dyDescent="0.3"/>
    <row r="532" s="372" customFormat="1" x14ac:dyDescent="0.3"/>
    <row r="533" s="372" customFormat="1" x14ac:dyDescent="0.3"/>
    <row r="534" s="372" customFormat="1" x14ac:dyDescent="0.3"/>
    <row r="535" s="372" customFormat="1" x14ac:dyDescent="0.3"/>
    <row r="536" s="372" customFormat="1" x14ac:dyDescent="0.3"/>
    <row r="537" s="372" customFormat="1" x14ac:dyDescent="0.3"/>
    <row r="538" s="372" customFormat="1" x14ac:dyDescent="0.3"/>
    <row r="539" s="372" customFormat="1" x14ac:dyDescent="0.3"/>
    <row r="540" s="372" customFormat="1" x14ac:dyDescent="0.3"/>
    <row r="541" s="372" customFormat="1" x14ac:dyDescent="0.3"/>
    <row r="542" s="372" customFormat="1" x14ac:dyDescent="0.3"/>
    <row r="543" s="372" customFormat="1" x14ac:dyDescent="0.3"/>
    <row r="544" s="372" customFormat="1" x14ac:dyDescent="0.3"/>
    <row r="545" s="372" customFormat="1" x14ac:dyDescent="0.3"/>
    <row r="546" s="372" customFormat="1" x14ac:dyDescent="0.3"/>
    <row r="547" s="372" customFormat="1" x14ac:dyDescent="0.3"/>
    <row r="548" s="372" customFormat="1" x14ac:dyDescent="0.3"/>
    <row r="549" s="372" customFormat="1" x14ac:dyDescent="0.3"/>
    <row r="550" s="372" customFormat="1" x14ac:dyDescent="0.3"/>
    <row r="551" s="372" customFormat="1" x14ac:dyDescent="0.3"/>
    <row r="552" s="372" customFormat="1" x14ac:dyDescent="0.3"/>
    <row r="553" s="372" customFormat="1" x14ac:dyDescent="0.3"/>
    <row r="554" s="372" customFormat="1" x14ac:dyDescent="0.3"/>
    <row r="555" s="372" customFormat="1" x14ac:dyDescent="0.3"/>
    <row r="556" s="372" customFormat="1" x14ac:dyDescent="0.3"/>
    <row r="557" s="372" customFormat="1" x14ac:dyDescent="0.3"/>
    <row r="558" s="372" customFormat="1" x14ac:dyDescent="0.3"/>
    <row r="559" s="372" customFormat="1" x14ac:dyDescent="0.3"/>
    <row r="560" s="372" customFormat="1" x14ac:dyDescent="0.3"/>
    <row r="561" s="372" customFormat="1" x14ac:dyDescent="0.3"/>
    <row r="562" s="372" customFormat="1" x14ac:dyDescent="0.3"/>
    <row r="563" s="372" customFormat="1" x14ac:dyDescent="0.3"/>
    <row r="564" s="372" customFormat="1" x14ac:dyDescent="0.3"/>
    <row r="565" s="372" customFormat="1" x14ac:dyDescent="0.3"/>
    <row r="566" s="372" customFormat="1" x14ac:dyDescent="0.3"/>
    <row r="567" s="372" customFormat="1" x14ac:dyDescent="0.3"/>
    <row r="568" s="372" customFormat="1" x14ac:dyDescent="0.3"/>
    <row r="569" s="372" customFormat="1" x14ac:dyDescent="0.3"/>
    <row r="570" s="372" customFormat="1" x14ac:dyDescent="0.3"/>
    <row r="571" s="372" customFormat="1" x14ac:dyDescent="0.3"/>
    <row r="572" s="372" customFormat="1" x14ac:dyDescent="0.3"/>
    <row r="573" s="372" customFormat="1" x14ac:dyDescent="0.3"/>
    <row r="574" s="372" customFormat="1" x14ac:dyDescent="0.3"/>
    <row r="575" s="372" customFormat="1" x14ac:dyDescent="0.3"/>
    <row r="576" s="372" customFormat="1" x14ac:dyDescent="0.3"/>
    <row r="577" s="372" customFormat="1" x14ac:dyDescent="0.3"/>
    <row r="578" s="372" customFormat="1" x14ac:dyDescent="0.3"/>
    <row r="579" s="372" customFormat="1" x14ac:dyDescent="0.3"/>
    <row r="580" s="372" customFormat="1" x14ac:dyDescent="0.3"/>
    <row r="581" s="372" customFormat="1" x14ac:dyDescent="0.3"/>
    <row r="582" s="372" customFormat="1" x14ac:dyDescent="0.3"/>
    <row r="583" s="372" customFormat="1" x14ac:dyDescent="0.3"/>
    <row r="584" s="372" customFormat="1" x14ac:dyDescent="0.3"/>
    <row r="585" s="372" customFormat="1" x14ac:dyDescent="0.3"/>
    <row r="586" s="372" customFormat="1" x14ac:dyDescent="0.3"/>
    <row r="587" s="372" customFormat="1" x14ac:dyDescent="0.3"/>
    <row r="588" s="372" customFormat="1" x14ac:dyDescent="0.3"/>
    <row r="589" s="372" customFormat="1" x14ac:dyDescent="0.3"/>
    <row r="590" s="372" customFormat="1" x14ac:dyDescent="0.3"/>
    <row r="591" s="372" customFormat="1" x14ac:dyDescent="0.3"/>
    <row r="592" s="372" customFormat="1" x14ac:dyDescent="0.3"/>
    <row r="593" s="372" customFormat="1" x14ac:dyDescent="0.3"/>
    <row r="594" s="372" customFormat="1" x14ac:dyDescent="0.3"/>
    <row r="595" s="372" customFormat="1" x14ac:dyDescent="0.3"/>
    <row r="596" s="372" customFormat="1" x14ac:dyDescent="0.3"/>
    <row r="597" s="372" customFormat="1" x14ac:dyDescent="0.3"/>
    <row r="598" s="372" customFormat="1" x14ac:dyDescent="0.3"/>
    <row r="599" s="372" customFormat="1" x14ac:dyDescent="0.3"/>
    <row r="600" s="372" customFormat="1" x14ac:dyDescent="0.3"/>
    <row r="601" s="372" customFormat="1" x14ac:dyDescent="0.3"/>
    <row r="602" s="372" customFormat="1" x14ac:dyDescent="0.3"/>
    <row r="603" s="372" customFormat="1" x14ac:dyDescent="0.3"/>
    <row r="604" s="372" customFormat="1" x14ac:dyDescent="0.3"/>
    <row r="605" s="372" customFormat="1" x14ac:dyDescent="0.3"/>
    <row r="606" s="372" customFormat="1" x14ac:dyDescent="0.3"/>
    <row r="607" s="372" customFormat="1" x14ac:dyDescent="0.3"/>
    <row r="608" s="372" customFormat="1" x14ac:dyDescent="0.3"/>
    <row r="609" s="372" customFormat="1" x14ac:dyDescent="0.3"/>
    <row r="610" s="372" customFormat="1" x14ac:dyDescent="0.3"/>
    <row r="611" s="372" customFormat="1" x14ac:dyDescent="0.3"/>
    <row r="612" s="372" customFormat="1" x14ac:dyDescent="0.3"/>
    <row r="613" s="372" customFormat="1" x14ac:dyDescent="0.3"/>
    <row r="614" s="372" customFormat="1" x14ac:dyDescent="0.3"/>
    <row r="615" s="372" customFormat="1" x14ac:dyDescent="0.3"/>
    <row r="616" s="372" customFormat="1" x14ac:dyDescent="0.3"/>
    <row r="617" s="372" customFormat="1" x14ac:dyDescent="0.3"/>
    <row r="618" s="372" customFormat="1" x14ac:dyDescent="0.3"/>
    <row r="619" s="372" customFormat="1" x14ac:dyDescent="0.3"/>
    <row r="620" s="372" customFormat="1" x14ac:dyDescent="0.3"/>
    <row r="621" s="372" customFormat="1" x14ac:dyDescent="0.3"/>
    <row r="622" s="372" customFormat="1" x14ac:dyDescent="0.3"/>
    <row r="623" s="372" customFormat="1" x14ac:dyDescent="0.3"/>
    <row r="624" s="372" customFormat="1" x14ac:dyDescent="0.3"/>
    <row r="625" s="372" customFormat="1" x14ac:dyDescent="0.3"/>
    <row r="626" s="372" customFormat="1" x14ac:dyDescent="0.3"/>
    <row r="627" s="372" customFormat="1" x14ac:dyDescent="0.3"/>
    <row r="628" s="372" customFormat="1" x14ac:dyDescent="0.3"/>
    <row r="629" s="372" customFormat="1" x14ac:dyDescent="0.3"/>
    <row r="630" s="372" customFormat="1" x14ac:dyDescent="0.3"/>
    <row r="631" s="372" customFormat="1" x14ac:dyDescent="0.3"/>
    <row r="632" s="372" customFormat="1" x14ac:dyDescent="0.3"/>
    <row r="633" s="372" customFormat="1" x14ac:dyDescent="0.3"/>
    <row r="634" s="372" customFormat="1" x14ac:dyDescent="0.3"/>
    <row r="635" s="372" customFormat="1" x14ac:dyDescent="0.3"/>
    <row r="636" s="372" customFormat="1" x14ac:dyDescent="0.3"/>
    <row r="637" s="372" customFormat="1" x14ac:dyDescent="0.3"/>
    <row r="638" s="372" customFormat="1" x14ac:dyDescent="0.3"/>
    <row r="639" s="372" customFormat="1" x14ac:dyDescent="0.3"/>
    <row r="640" s="372" customFormat="1" x14ac:dyDescent="0.3"/>
    <row r="641" s="372" customFormat="1" x14ac:dyDescent="0.3"/>
    <row r="642" s="372" customFormat="1" x14ac:dyDescent="0.3"/>
    <row r="643" s="372" customFormat="1" x14ac:dyDescent="0.3"/>
    <row r="644" s="372" customFormat="1" x14ac:dyDescent="0.3"/>
    <row r="645" s="372" customFormat="1" x14ac:dyDescent="0.3"/>
    <row r="646" s="372" customFormat="1" x14ac:dyDescent="0.3"/>
    <row r="647" s="372" customFormat="1" x14ac:dyDescent="0.3"/>
    <row r="648" s="372" customFormat="1" x14ac:dyDescent="0.3"/>
    <row r="649" s="372" customFormat="1" x14ac:dyDescent="0.3"/>
    <row r="650" s="372" customFormat="1" x14ac:dyDescent="0.3"/>
    <row r="651" s="372" customFormat="1" x14ac:dyDescent="0.3"/>
    <row r="652" s="372" customFormat="1" x14ac:dyDescent="0.3"/>
    <row r="653" s="372" customFormat="1" x14ac:dyDescent="0.3"/>
    <row r="654" s="372" customFormat="1" x14ac:dyDescent="0.3"/>
    <row r="655" s="372" customFormat="1" x14ac:dyDescent="0.3"/>
    <row r="656" s="372" customFormat="1" x14ac:dyDescent="0.3"/>
    <row r="657" s="372" customFormat="1" x14ac:dyDescent="0.3"/>
    <row r="658" s="372" customFormat="1" x14ac:dyDescent="0.3"/>
    <row r="659" s="372" customFormat="1" x14ac:dyDescent="0.3"/>
    <row r="660" s="372" customFormat="1" x14ac:dyDescent="0.3"/>
    <row r="661" s="372" customFormat="1" x14ac:dyDescent="0.3"/>
    <row r="662" s="372" customFormat="1" x14ac:dyDescent="0.3"/>
    <row r="663" s="372" customFormat="1" x14ac:dyDescent="0.3"/>
    <row r="664" s="372" customFormat="1" x14ac:dyDescent="0.3"/>
    <row r="665" s="372" customFormat="1" x14ac:dyDescent="0.3"/>
    <row r="666" s="372" customFormat="1" x14ac:dyDescent="0.3"/>
    <row r="667" s="372" customFormat="1" x14ac:dyDescent="0.3"/>
    <row r="668" s="372" customFormat="1" x14ac:dyDescent="0.3"/>
    <row r="669" s="372" customFormat="1" x14ac:dyDescent="0.3"/>
    <row r="670" s="372" customFormat="1" x14ac:dyDescent="0.3"/>
    <row r="671" s="372" customFormat="1" x14ac:dyDescent="0.3"/>
    <row r="672" s="372" customFormat="1" x14ac:dyDescent="0.3"/>
    <row r="673" s="372" customFormat="1" x14ac:dyDescent="0.3"/>
    <row r="674" s="372" customFormat="1" x14ac:dyDescent="0.3"/>
    <row r="675" s="372" customFormat="1" x14ac:dyDescent="0.3"/>
    <row r="676" s="372" customFormat="1" x14ac:dyDescent="0.3"/>
    <row r="677" s="372" customFormat="1" x14ac:dyDescent="0.3"/>
    <row r="678" s="372" customFormat="1" x14ac:dyDescent="0.3"/>
    <row r="679" s="372" customFormat="1" x14ac:dyDescent="0.3"/>
    <row r="680" s="372" customFormat="1" x14ac:dyDescent="0.3"/>
    <row r="681" s="372" customFormat="1" x14ac:dyDescent="0.3"/>
    <row r="682" s="372" customFormat="1" x14ac:dyDescent="0.3"/>
    <row r="683" s="372" customFormat="1" x14ac:dyDescent="0.3"/>
    <row r="684" s="372" customFormat="1" x14ac:dyDescent="0.3"/>
    <row r="685" s="372" customFormat="1" x14ac:dyDescent="0.3"/>
    <row r="686" s="372" customFormat="1" x14ac:dyDescent="0.3"/>
    <row r="687" s="372" customFormat="1" x14ac:dyDescent="0.3"/>
    <row r="688" s="372" customFormat="1" x14ac:dyDescent="0.3"/>
    <row r="689" s="372" customFormat="1" x14ac:dyDescent="0.3"/>
    <row r="690" s="372" customFormat="1" x14ac:dyDescent="0.3"/>
    <row r="691" s="372" customFormat="1" x14ac:dyDescent="0.3"/>
    <row r="692" s="372" customFormat="1" x14ac:dyDescent="0.3"/>
    <row r="693" s="372" customFormat="1" x14ac:dyDescent="0.3"/>
    <row r="694" s="372" customFormat="1" x14ac:dyDescent="0.3"/>
    <row r="695" s="372" customFormat="1" x14ac:dyDescent="0.3"/>
    <row r="696" s="372" customFormat="1" x14ac:dyDescent="0.3"/>
    <row r="697" s="372" customFormat="1" x14ac:dyDescent="0.3"/>
    <row r="698" s="372" customFormat="1" x14ac:dyDescent="0.3"/>
    <row r="699" s="372" customFormat="1" x14ac:dyDescent="0.3"/>
    <row r="700" s="372" customFormat="1" x14ac:dyDescent="0.3"/>
    <row r="701" s="372" customFormat="1" x14ac:dyDescent="0.3"/>
    <row r="702" s="372" customFormat="1" x14ac:dyDescent="0.3"/>
    <row r="703" s="372" customFormat="1" x14ac:dyDescent="0.3"/>
    <row r="704" s="372" customFormat="1" x14ac:dyDescent="0.3"/>
    <row r="705" s="372" customFormat="1" x14ac:dyDescent="0.3"/>
    <row r="706" s="372" customFormat="1" x14ac:dyDescent="0.3"/>
    <row r="707" s="372" customFormat="1" x14ac:dyDescent="0.3"/>
    <row r="708" s="372" customFormat="1" x14ac:dyDescent="0.3"/>
    <row r="709" s="372" customFormat="1" x14ac:dyDescent="0.3"/>
    <row r="710" s="372" customFormat="1" x14ac:dyDescent="0.3"/>
    <row r="711" s="372" customFormat="1" x14ac:dyDescent="0.3"/>
    <row r="712" s="372" customFormat="1" x14ac:dyDescent="0.3"/>
    <row r="713" s="372" customFormat="1" x14ac:dyDescent="0.3"/>
    <row r="714" s="372" customFormat="1" x14ac:dyDescent="0.3"/>
    <row r="715" s="372" customFormat="1" x14ac:dyDescent="0.3"/>
    <row r="716" s="372" customFormat="1" x14ac:dyDescent="0.3"/>
    <row r="717" s="372" customFormat="1" x14ac:dyDescent="0.3"/>
    <row r="718" s="372" customFormat="1" x14ac:dyDescent="0.3"/>
    <row r="719" s="372" customFormat="1" x14ac:dyDescent="0.3"/>
    <row r="720" s="372" customFormat="1" x14ac:dyDescent="0.3"/>
    <row r="721" s="372" customFormat="1" x14ac:dyDescent="0.3"/>
    <row r="722" s="372" customFormat="1" x14ac:dyDescent="0.3"/>
    <row r="723" s="372" customFormat="1" x14ac:dyDescent="0.3"/>
    <row r="724" s="372" customFormat="1" x14ac:dyDescent="0.3"/>
    <row r="725" s="372" customFormat="1" x14ac:dyDescent="0.3"/>
    <row r="726" s="372" customFormat="1" x14ac:dyDescent="0.3"/>
    <row r="727" s="372" customFormat="1" x14ac:dyDescent="0.3"/>
    <row r="728" s="372" customFormat="1" x14ac:dyDescent="0.3"/>
    <row r="729" s="372" customFormat="1" x14ac:dyDescent="0.3"/>
    <row r="730" s="372" customFormat="1" x14ac:dyDescent="0.3"/>
    <row r="731" s="372" customFormat="1" x14ac:dyDescent="0.3"/>
    <row r="732" s="372" customFormat="1" x14ac:dyDescent="0.3"/>
    <row r="733" s="372" customFormat="1" x14ac:dyDescent="0.3"/>
    <row r="734" s="372" customFormat="1" x14ac:dyDescent="0.3"/>
    <row r="735" s="372" customFormat="1" x14ac:dyDescent="0.3"/>
    <row r="736" s="372" customFormat="1" x14ac:dyDescent="0.3"/>
    <row r="737" s="372" customFormat="1" x14ac:dyDescent="0.3"/>
    <row r="738" s="372" customFormat="1" x14ac:dyDescent="0.3"/>
    <row r="739" s="372" customFormat="1" x14ac:dyDescent="0.3"/>
    <row r="740" s="372" customFormat="1" x14ac:dyDescent="0.3"/>
    <row r="741" s="372" customFormat="1" x14ac:dyDescent="0.3"/>
    <row r="742" s="372" customFormat="1" x14ac:dyDescent="0.3"/>
    <row r="743" s="372" customFormat="1" x14ac:dyDescent="0.3"/>
    <row r="744" s="372" customFormat="1" x14ac:dyDescent="0.3"/>
    <row r="745" s="372" customFormat="1" x14ac:dyDescent="0.3"/>
    <row r="746" s="372" customFormat="1" x14ac:dyDescent="0.3"/>
    <row r="747" s="372" customFormat="1" x14ac:dyDescent="0.3"/>
    <row r="748" s="372" customFormat="1" x14ac:dyDescent="0.3"/>
    <row r="749" s="372" customFormat="1" x14ac:dyDescent="0.3"/>
    <row r="750" s="372" customFormat="1" x14ac:dyDescent="0.3"/>
    <row r="751" s="372" customFormat="1" x14ac:dyDescent="0.3"/>
    <row r="752" s="372" customFormat="1" x14ac:dyDescent="0.3"/>
    <row r="753" s="372" customFormat="1" x14ac:dyDescent="0.3"/>
    <row r="754" s="372" customFormat="1" x14ac:dyDescent="0.3"/>
    <row r="755" s="372" customFormat="1" x14ac:dyDescent="0.3"/>
    <row r="756" s="372" customFormat="1" x14ac:dyDescent="0.3"/>
    <row r="757" s="372" customFormat="1" x14ac:dyDescent="0.3"/>
    <row r="758" s="372" customFormat="1" x14ac:dyDescent="0.3"/>
    <row r="759" s="372" customFormat="1" x14ac:dyDescent="0.3"/>
    <row r="760" s="372" customFormat="1" x14ac:dyDescent="0.3"/>
    <row r="761" s="372" customFormat="1" x14ac:dyDescent="0.3"/>
    <row r="762" s="372" customFormat="1" x14ac:dyDescent="0.3"/>
    <row r="763" s="372" customFormat="1" x14ac:dyDescent="0.3"/>
    <row r="764" s="372" customFormat="1" x14ac:dyDescent="0.3"/>
    <row r="765" s="372" customFormat="1" x14ac:dyDescent="0.3"/>
    <row r="766" s="372" customFormat="1" x14ac:dyDescent="0.3"/>
    <row r="767" s="372" customFormat="1" x14ac:dyDescent="0.3"/>
    <row r="768" s="372" customFormat="1" x14ac:dyDescent="0.3"/>
    <row r="769" s="372" customFormat="1" x14ac:dyDescent="0.3"/>
    <row r="770" s="372" customFormat="1" x14ac:dyDescent="0.3"/>
    <row r="771" s="372" customFormat="1" x14ac:dyDescent="0.3"/>
    <row r="772" s="372" customFormat="1" x14ac:dyDescent="0.3"/>
    <row r="773" s="372" customFormat="1" x14ac:dyDescent="0.3"/>
    <row r="774" s="372" customFormat="1" x14ac:dyDescent="0.3"/>
    <row r="775" s="372" customFormat="1" x14ac:dyDescent="0.3"/>
    <row r="776" s="372" customFormat="1" x14ac:dyDescent="0.3"/>
    <row r="777" s="372" customFormat="1" x14ac:dyDescent="0.3"/>
    <row r="778" s="372" customFormat="1" x14ac:dyDescent="0.3"/>
    <row r="779" s="372" customFormat="1" x14ac:dyDescent="0.3"/>
    <row r="780" s="372" customFormat="1" x14ac:dyDescent="0.3"/>
    <row r="781" s="372" customFormat="1" x14ac:dyDescent="0.3"/>
    <row r="782" s="372" customFormat="1" x14ac:dyDescent="0.3"/>
    <row r="783" s="372" customFormat="1" x14ac:dyDescent="0.3"/>
    <row r="784" s="372" customFormat="1" x14ac:dyDescent="0.3"/>
    <row r="785" s="372" customFormat="1" x14ac:dyDescent="0.3"/>
    <row r="786" s="372" customFormat="1" x14ac:dyDescent="0.3"/>
    <row r="787" s="372" customFormat="1" x14ac:dyDescent="0.3"/>
    <row r="788" s="372" customFormat="1" x14ac:dyDescent="0.3"/>
    <row r="789" s="372" customFormat="1" x14ac:dyDescent="0.3"/>
    <row r="790" s="372" customFormat="1" x14ac:dyDescent="0.3"/>
    <row r="791" s="372" customFormat="1" x14ac:dyDescent="0.3"/>
    <row r="792" s="372" customFormat="1" x14ac:dyDescent="0.3"/>
    <row r="793" s="372" customFormat="1" x14ac:dyDescent="0.3"/>
    <row r="794" s="372" customFormat="1" x14ac:dyDescent="0.3"/>
    <row r="795" s="372" customFormat="1" x14ac:dyDescent="0.3"/>
    <row r="796" s="372" customFormat="1" x14ac:dyDescent="0.3"/>
    <row r="797" s="372" customFormat="1" x14ac:dyDescent="0.3"/>
    <row r="798" s="372" customFormat="1" x14ac:dyDescent="0.3"/>
    <row r="799" s="372" customFormat="1" x14ac:dyDescent="0.3"/>
    <row r="800" s="372" customFormat="1" x14ac:dyDescent="0.3"/>
    <row r="801" s="372" customFormat="1" x14ac:dyDescent="0.3"/>
    <row r="802" s="372" customFormat="1" x14ac:dyDescent="0.3"/>
    <row r="803" s="372" customFormat="1" x14ac:dyDescent="0.3"/>
    <row r="804" s="372" customFormat="1" x14ac:dyDescent="0.3"/>
    <row r="805" s="372" customFormat="1" x14ac:dyDescent="0.3"/>
    <row r="806" s="372" customFormat="1" x14ac:dyDescent="0.3"/>
    <row r="807" s="372" customFormat="1" x14ac:dyDescent="0.3"/>
    <row r="808" s="372" customFormat="1" x14ac:dyDescent="0.3"/>
    <row r="809" s="372" customFormat="1" x14ac:dyDescent="0.3"/>
    <row r="810" s="372" customFormat="1" x14ac:dyDescent="0.3"/>
    <row r="811" s="372" customFormat="1" x14ac:dyDescent="0.3"/>
    <row r="812" s="372" customFormat="1" x14ac:dyDescent="0.3"/>
    <row r="813" s="372" customFormat="1" x14ac:dyDescent="0.3"/>
    <row r="814" s="372" customFormat="1" x14ac:dyDescent="0.3"/>
    <row r="815" s="372" customFormat="1" x14ac:dyDescent="0.3"/>
    <row r="816" s="372" customFormat="1" x14ac:dyDescent="0.3"/>
    <row r="817" s="372" customFormat="1" x14ac:dyDescent="0.3"/>
    <row r="818" s="372" customFormat="1" x14ac:dyDescent="0.3"/>
    <row r="819" s="372" customFormat="1" x14ac:dyDescent="0.3"/>
    <row r="820" s="372" customFormat="1" x14ac:dyDescent="0.3"/>
    <row r="821" s="372" customFormat="1" x14ac:dyDescent="0.3"/>
    <row r="822" s="372" customFormat="1" x14ac:dyDescent="0.3"/>
    <row r="823" s="372" customFormat="1" x14ac:dyDescent="0.3"/>
    <row r="824" s="372" customFormat="1" x14ac:dyDescent="0.3"/>
    <row r="825" s="372" customFormat="1" x14ac:dyDescent="0.3"/>
    <row r="826" s="372" customFormat="1" x14ac:dyDescent="0.3"/>
    <row r="827" s="372" customFormat="1" x14ac:dyDescent="0.3"/>
    <row r="828" s="372" customFormat="1" x14ac:dyDescent="0.3"/>
    <row r="829" s="372" customFormat="1" x14ac:dyDescent="0.3"/>
    <row r="830" s="372" customFormat="1" x14ac:dyDescent="0.3"/>
    <row r="831" s="372" customFormat="1" x14ac:dyDescent="0.3"/>
    <row r="832" s="372" customFormat="1" x14ac:dyDescent="0.3"/>
    <row r="833" s="372" customFormat="1" x14ac:dyDescent="0.3"/>
    <row r="834" s="372" customFormat="1" x14ac:dyDescent="0.3"/>
    <row r="835" s="372" customFormat="1" x14ac:dyDescent="0.3"/>
    <row r="836" s="372" customFormat="1" x14ac:dyDescent="0.3"/>
    <row r="837" s="372" customFormat="1" x14ac:dyDescent="0.3"/>
    <row r="838" s="372" customFormat="1" x14ac:dyDescent="0.3"/>
    <row r="839" s="372" customFormat="1" x14ac:dyDescent="0.3"/>
    <row r="840" s="372" customFormat="1" x14ac:dyDescent="0.3"/>
    <row r="841" s="372" customFormat="1" x14ac:dyDescent="0.3"/>
    <row r="842" s="372" customFormat="1" x14ac:dyDescent="0.3"/>
    <row r="843" s="372" customFormat="1" x14ac:dyDescent="0.3"/>
    <row r="844" s="372" customFormat="1" x14ac:dyDescent="0.3"/>
    <row r="845" s="372" customFormat="1" x14ac:dyDescent="0.3"/>
    <row r="846" s="372" customFormat="1" x14ac:dyDescent="0.3"/>
    <row r="847" s="372" customFormat="1" x14ac:dyDescent="0.3"/>
    <row r="848" s="372" customFormat="1" x14ac:dyDescent="0.3"/>
    <row r="849" s="372" customFormat="1" x14ac:dyDescent="0.3"/>
    <row r="850" s="372" customFormat="1" x14ac:dyDescent="0.3"/>
    <row r="851" s="372" customFormat="1" x14ac:dyDescent="0.3"/>
    <row r="852" s="372" customFormat="1" x14ac:dyDescent="0.3"/>
    <row r="853" s="372" customFormat="1" x14ac:dyDescent="0.3"/>
    <row r="854" s="372" customFormat="1" x14ac:dyDescent="0.3"/>
    <row r="855" s="372" customFormat="1" x14ac:dyDescent="0.3"/>
    <row r="856" s="372" customFormat="1" x14ac:dyDescent="0.3"/>
    <row r="857" s="372" customFormat="1" x14ac:dyDescent="0.3"/>
    <row r="858" s="372" customFormat="1" x14ac:dyDescent="0.3"/>
    <row r="859" s="372" customFormat="1" x14ac:dyDescent="0.3"/>
    <row r="860" s="372" customFormat="1" x14ac:dyDescent="0.3"/>
    <row r="861" s="372" customFormat="1" x14ac:dyDescent="0.3"/>
    <row r="862" s="372" customFormat="1" x14ac:dyDescent="0.3"/>
    <row r="863" s="372" customFormat="1" x14ac:dyDescent="0.3"/>
    <row r="864" s="372" customFormat="1" x14ac:dyDescent="0.3"/>
    <row r="865" s="372" customFormat="1" x14ac:dyDescent="0.3"/>
    <row r="866" s="372" customFormat="1" x14ac:dyDescent="0.3"/>
    <row r="867" s="372" customFormat="1" x14ac:dyDescent="0.3"/>
    <row r="868" s="372" customFormat="1" x14ac:dyDescent="0.3"/>
    <row r="869" s="372" customFormat="1" x14ac:dyDescent="0.3"/>
    <row r="870" s="372" customFormat="1" x14ac:dyDescent="0.3"/>
    <row r="871" s="372" customFormat="1" x14ac:dyDescent="0.3"/>
    <row r="872" s="372" customFormat="1" x14ac:dyDescent="0.3"/>
    <row r="873" s="372" customFormat="1" x14ac:dyDescent="0.3"/>
    <row r="874" s="372" customFormat="1" x14ac:dyDescent="0.3"/>
    <row r="875" s="372" customFormat="1" x14ac:dyDescent="0.3"/>
    <row r="876" s="372" customFormat="1" x14ac:dyDescent="0.3"/>
    <row r="877" s="372" customFormat="1" x14ac:dyDescent="0.3"/>
    <row r="878" s="372" customFormat="1" x14ac:dyDescent="0.3"/>
    <row r="879" s="372" customFormat="1" x14ac:dyDescent="0.3"/>
    <row r="880" s="372" customFormat="1" x14ac:dyDescent="0.3"/>
    <row r="881" s="372" customFormat="1" x14ac:dyDescent="0.3"/>
    <row r="882" s="372" customFormat="1" x14ac:dyDescent="0.3"/>
    <row r="883" s="372" customFormat="1" x14ac:dyDescent="0.3"/>
    <row r="884" s="372" customFormat="1" x14ac:dyDescent="0.3"/>
    <row r="885" s="372" customFormat="1" x14ac:dyDescent="0.3"/>
    <row r="886" s="372" customFormat="1" x14ac:dyDescent="0.3"/>
    <row r="887" s="372" customFormat="1" x14ac:dyDescent="0.3"/>
    <row r="888" s="372" customFormat="1" x14ac:dyDescent="0.3"/>
    <row r="889" s="372" customFormat="1" x14ac:dyDescent="0.3"/>
    <row r="890" s="372" customFormat="1" x14ac:dyDescent="0.3"/>
    <row r="891" s="372" customFormat="1" x14ac:dyDescent="0.3"/>
    <row r="892" s="372" customFormat="1" x14ac:dyDescent="0.3"/>
    <row r="893" s="372" customFormat="1" x14ac:dyDescent="0.3"/>
    <row r="894" s="372" customFormat="1" x14ac:dyDescent="0.3"/>
    <row r="895" s="372" customFormat="1" x14ac:dyDescent="0.3"/>
    <row r="896" s="372" customFormat="1" x14ac:dyDescent="0.3"/>
    <row r="897" s="372" customFormat="1" x14ac:dyDescent="0.3"/>
    <row r="898" s="372" customFormat="1" x14ac:dyDescent="0.3"/>
    <row r="899" s="372" customFormat="1" x14ac:dyDescent="0.3"/>
    <row r="900" s="372" customFormat="1" x14ac:dyDescent="0.3"/>
    <row r="901" s="372" customFormat="1" x14ac:dyDescent="0.3"/>
    <row r="902" s="372" customFormat="1" x14ac:dyDescent="0.3"/>
    <row r="903" s="372" customFormat="1" x14ac:dyDescent="0.3"/>
    <row r="904" s="372" customFormat="1" x14ac:dyDescent="0.3"/>
    <row r="905" s="372" customFormat="1" x14ac:dyDescent="0.3"/>
    <row r="906" s="372" customFormat="1" x14ac:dyDescent="0.3"/>
    <row r="907" s="372" customFormat="1" x14ac:dyDescent="0.3"/>
    <row r="908" s="372" customFormat="1" x14ac:dyDescent="0.3"/>
    <row r="909" s="372" customFormat="1" x14ac:dyDescent="0.3"/>
    <row r="910" s="372" customFormat="1" x14ac:dyDescent="0.3"/>
    <row r="911" s="372" customFormat="1" x14ac:dyDescent="0.3"/>
    <row r="912" s="372" customFormat="1" x14ac:dyDescent="0.3"/>
    <row r="913" s="372" customFormat="1" x14ac:dyDescent="0.3"/>
    <row r="914" s="372" customFormat="1" x14ac:dyDescent="0.3"/>
    <row r="915" s="372" customFormat="1" x14ac:dyDescent="0.3"/>
    <row r="916" s="372" customFormat="1" x14ac:dyDescent="0.3"/>
    <row r="917" s="372" customFormat="1" x14ac:dyDescent="0.3"/>
    <row r="918" s="372" customFormat="1" x14ac:dyDescent="0.3"/>
    <row r="919" s="372" customFormat="1" x14ac:dyDescent="0.3"/>
    <row r="920" s="372" customFormat="1" x14ac:dyDescent="0.3"/>
    <row r="921" s="372" customFormat="1" x14ac:dyDescent="0.3"/>
    <row r="922" s="372" customFormat="1" x14ac:dyDescent="0.3"/>
    <row r="923" s="372" customFormat="1" x14ac:dyDescent="0.3"/>
    <row r="924" s="372" customFormat="1" x14ac:dyDescent="0.3"/>
    <row r="925" s="372" customFormat="1" x14ac:dyDescent="0.3"/>
    <row r="926" s="372" customFormat="1" x14ac:dyDescent="0.3"/>
    <row r="927" s="372" customFormat="1" x14ac:dyDescent="0.3"/>
    <row r="928" s="372" customFormat="1" x14ac:dyDescent="0.3"/>
    <row r="929" s="372" customFormat="1" x14ac:dyDescent="0.3"/>
    <row r="930" s="372" customFormat="1" x14ac:dyDescent="0.3"/>
    <row r="931" s="372" customFormat="1" x14ac:dyDescent="0.3"/>
    <row r="932" s="372" customFormat="1" x14ac:dyDescent="0.3"/>
    <row r="933" s="372" customFormat="1" x14ac:dyDescent="0.3"/>
    <row r="934" s="372" customFormat="1" x14ac:dyDescent="0.3"/>
    <row r="935" s="372" customFormat="1" x14ac:dyDescent="0.3"/>
    <row r="936" s="372" customFormat="1" x14ac:dyDescent="0.3"/>
    <row r="937" s="372" customFormat="1" x14ac:dyDescent="0.3"/>
    <row r="938" s="372" customFormat="1" x14ac:dyDescent="0.3"/>
    <row r="939" s="372" customFormat="1" x14ac:dyDescent="0.3"/>
    <row r="940" s="372" customFormat="1" x14ac:dyDescent="0.3"/>
    <row r="941" s="372" customFormat="1" x14ac:dyDescent="0.3"/>
    <row r="942" s="372" customFormat="1" x14ac:dyDescent="0.3"/>
    <row r="943" s="372" customFormat="1" x14ac:dyDescent="0.3"/>
    <row r="944" s="372" customFormat="1" x14ac:dyDescent="0.3"/>
    <row r="945" s="372" customFormat="1" x14ac:dyDescent="0.3"/>
    <row r="946" s="372" customFormat="1" x14ac:dyDescent="0.3"/>
    <row r="947" s="372" customFormat="1" x14ac:dyDescent="0.3"/>
    <row r="948" s="372" customFormat="1" x14ac:dyDescent="0.3"/>
    <row r="949" s="372" customFormat="1" x14ac:dyDescent="0.3"/>
    <row r="950" s="372" customFormat="1" x14ac:dyDescent="0.3"/>
    <row r="951" s="372" customFormat="1" x14ac:dyDescent="0.3"/>
    <row r="952" s="372" customFormat="1" x14ac:dyDescent="0.3"/>
    <row r="953" s="372" customFormat="1" x14ac:dyDescent="0.3"/>
    <row r="954" s="372" customFormat="1" x14ac:dyDescent="0.3"/>
    <row r="955" s="372" customFormat="1" x14ac:dyDescent="0.3"/>
    <row r="956" s="372" customFormat="1" x14ac:dyDescent="0.3"/>
    <row r="957" s="372" customFormat="1" x14ac:dyDescent="0.3"/>
    <row r="958" s="372" customFormat="1" x14ac:dyDescent="0.3"/>
    <row r="959" s="372" customFormat="1" x14ac:dyDescent="0.3"/>
    <row r="960" s="372" customFormat="1" x14ac:dyDescent="0.3"/>
    <row r="961" s="372" customFormat="1" x14ac:dyDescent="0.3"/>
    <row r="962" s="372" customFormat="1" x14ac:dyDescent="0.3"/>
    <row r="963" s="372" customFormat="1" x14ac:dyDescent="0.3"/>
    <row r="964" s="372" customFormat="1" x14ac:dyDescent="0.3"/>
    <row r="965" s="372" customFormat="1" x14ac:dyDescent="0.3"/>
    <row r="966" s="372" customFormat="1" x14ac:dyDescent="0.3"/>
    <row r="967" s="372" customFormat="1" x14ac:dyDescent="0.3"/>
    <row r="968" s="372" customFormat="1" x14ac:dyDescent="0.3"/>
    <row r="969" s="372" customFormat="1" x14ac:dyDescent="0.3"/>
    <row r="970" s="372" customFormat="1" x14ac:dyDescent="0.3"/>
    <row r="971" s="372" customFormat="1" x14ac:dyDescent="0.3"/>
    <row r="972" s="372" customFormat="1" x14ac:dyDescent="0.3"/>
    <row r="973" s="372" customFormat="1" x14ac:dyDescent="0.3"/>
    <row r="974" s="372" customFormat="1" x14ac:dyDescent="0.3"/>
    <row r="975" s="372" customFormat="1" x14ac:dyDescent="0.3"/>
    <row r="976" s="372" customFormat="1" x14ac:dyDescent="0.3"/>
    <row r="977" s="372" customFormat="1" x14ac:dyDescent="0.3"/>
    <row r="978" s="372" customFormat="1" x14ac:dyDescent="0.3"/>
    <row r="979" s="372" customFormat="1" x14ac:dyDescent="0.3"/>
    <row r="980" s="372" customFormat="1" x14ac:dyDescent="0.3"/>
    <row r="981" s="372" customFormat="1" x14ac:dyDescent="0.3"/>
    <row r="982" s="372" customFormat="1" x14ac:dyDescent="0.3"/>
    <row r="983" s="372" customFormat="1" x14ac:dyDescent="0.3"/>
    <row r="984" s="372" customFormat="1" x14ac:dyDescent="0.3"/>
    <row r="985" s="372" customFormat="1" x14ac:dyDescent="0.3"/>
    <row r="986" s="372" customFormat="1" x14ac:dyDescent="0.3"/>
    <row r="987" s="372" customFormat="1" x14ac:dyDescent="0.3"/>
    <row r="988" s="372" customFormat="1" x14ac:dyDescent="0.3"/>
    <row r="989" s="372" customFormat="1" x14ac:dyDescent="0.3"/>
    <row r="990" s="372" customFormat="1" x14ac:dyDescent="0.3"/>
    <row r="991" s="372" customFormat="1" x14ac:dyDescent="0.3"/>
    <row r="992" s="372" customFormat="1" x14ac:dyDescent="0.3"/>
    <row r="993" s="372" customFormat="1" x14ac:dyDescent="0.3"/>
    <row r="994" s="372" customFormat="1" x14ac:dyDescent="0.3"/>
    <row r="995" s="372" customFormat="1" x14ac:dyDescent="0.3"/>
    <row r="996" s="372" customFormat="1" x14ac:dyDescent="0.3"/>
    <row r="997" s="372" customFormat="1" x14ac:dyDescent="0.3"/>
    <row r="998" s="372" customFormat="1" x14ac:dyDescent="0.3"/>
    <row r="999" s="372" customFormat="1" x14ac:dyDescent="0.3"/>
    <row r="1000" s="372" customFormat="1" x14ac:dyDescent="0.3"/>
    <row r="1001" s="372" customFormat="1" x14ac:dyDescent="0.3"/>
    <row r="1002" s="372" customFormat="1" x14ac:dyDescent="0.3"/>
    <row r="1003" s="372" customFormat="1" x14ac:dyDescent="0.3"/>
    <row r="1004" s="372" customFormat="1" x14ac:dyDescent="0.3"/>
    <row r="1005" s="372" customFormat="1" x14ac:dyDescent="0.3"/>
    <row r="1006" s="372" customFormat="1" x14ac:dyDescent="0.3"/>
    <row r="1007" s="372" customFormat="1" x14ac:dyDescent="0.3"/>
    <row r="1008" s="372" customFormat="1" x14ac:dyDescent="0.3"/>
    <row r="1009" s="372" customFormat="1" x14ac:dyDescent="0.3"/>
    <row r="1010" s="372" customFormat="1" x14ac:dyDescent="0.3"/>
    <row r="1011" s="372" customFormat="1" x14ac:dyDescent="0.3"/>
    <row r="1012" s="372" customFormat="1" x14ac:dyDescent="0.3"/>
    <row r="1013" s="372" customFormat="1" x14ac:dyDescent="0.3"/>
    <row r="1014" s="372" customFormat="1" x14ac:dyDescent="0.3"/>
    <row r="1015" s="372" customFormat="1" x14ac:dyDescent="0.3"/>
    <row r="1016" s="372" customFormat="1" x14ac:dyDescent="0.3"/>
    <row r="1017" s="372" customFormat="1" x14ac:dyDescent="0.3"/>
    <row r="1018" s="372" customFormat="1" x14ac:dyDescent="0.3"/>
    <row r="1019" s="372" customFormat="1" x14ac:dyDescent="0.3"/>
    <row r="1020" s="372" customFormat="1" x14ac:dyDescent="0.3"/>
    <row r="1021" s="372" customFormat="1" x14ac:dyDescent="0.3"/>
    <row r="1022" s="372" customFormat="1" x14ac:dyDescent="0.3"/>
    <row r="1023" s="372" customFormat="1" x14ac:dyDescent="0.3"/>
    <row r="1024" s="372" customFormat="1" x14ac:dyDescent="0.3"/>
    <row r="1025" s="372" customFormat="1" x14ac:dyDescent="0.3"/>
    <row r="1026" s="372" customFormat="1" x14ac:dyDescent="0.3"/>
    <row r="1027" s="372" customFormat="1" x14ac:dyDescent="0.3"/>
    <row r="1028" s="372" customFormat="1" x14ac:dyDescent="0.3"/>
    <row r="1029" s="372" customFormat="1" x14ac:dyDescent="0.3"/>
    <row r="1030" s="372" customFormat="1" x14ac:dyDescent="0.3"/>
    <row r="1031" s="372" customFormat="1" x14ac:dyDescent="0.3"/>
    <row r="1032" s="372" customFormat="1" x14ac:dyDescent="0.3"/>
    <row r="1033" s="372" customFormat="1" x14ac:dyDescent="0.3"/>
    <row r="1034" s="372" customFormat="1" x14ac:dyDescent="0.3"/>
    <row r="1035" s="372" customFormat="1" x14ac:dyDescent="0.3"/>
    <row r="1036" s="372" customFormat="1" x14ac:dyDescent="0.3"/>
    <row r="1037" s="372" customFormat="1" x14ac:dyDescent="0.3"/>
    <row r="1038" s="372" customFormat="1" x14ac:dyDescent="0.3"/>
    <row r="1039" s="372" customFormat="1" x14ac:dyDescent="0.3"/>
    <row r="1040" s="372" customFormat="1" x14ac:dyDescent="0.3"/>
    <row r="1041" s="372" customFormat="1" x14ac:dyDescent="0.3"/>
    <row r="1042" s="372" customFormat="1" x14ac:dyDescent="0.3"/>
    <row r="1043" s="372" customFormat="1" x14ac:dyDescent="0.3"/>
    <row r="1044" s="372" customFormat="1" x14ac:dyDescent="0.3"/>
    <row r="1045" s="372" customFormat="1" x14ac:dyDescent="0.3"/>
    <row r="1046" s="372" customFormat="1" x14ac:dyDescent="0.3"/>
    <row r="1047" s="372" customFormat="1" x14ac:dyDescent="0.3"/>
    <row r="1048" s="372" customFormat="1" x14ac:dyDescent="0.3"/>
    <row r="1049" s="372" customFormat="1" x14ac:dyDescent="0.3"/>
    <row r="1050" s="372" customFormat="1" x14ac:dyDescent="0.3"/>
    <row r="1051" s="372" customFormat="1" x14ac:dyDescent="0.3"/>
    <row r="1052" s="372" customFormat="1" x14ac:dyDescent="0.3"/>
    <row r="1053" s="372" customFormat="1" x14ac:dyDescent="0.3"/>
    <row r="1054" s="372" customFormat="1" x14ac:dyDescent="0.3"/>
    <row r="1055" s="372" customFormat="1" x14ac:dyDescent="0.3"/>
    <row r="1056" s="372" customFormat="1" x14ac:dyDescent="0.3"/>
    <row r="1057" s="372" customFormat="1" x14ac:dyDescent="0.3"/>
    <row r="1058" s="372" customFormat="1" x14ac:dyDescent="0.3"/>
    <row r="1059" s="372" customFormat="1" x14ac:dyDescent="0.3"/>
    <row r="1060" s="372" customFormat="1" x14ac:dyDescent="0.3"/>
    <row r="1061" s="372" customFormat="1" x14ac:dyDescent="0.3"/>
    <row r="1062" s="372" customFormat="1" x14ac:dyDescent="0.3"/>
    <row r="1063" s="372" customFormat="1" x14ac:dyDescent="0.3"/>
    <row r="1064" s="372" customFormat="1" x14ac:dyDescent="0.3"/>
    <row r="1065" s="372" customFormat="1" x14ac:dyDescent="0.3"/>
    <row r="1066" s="372" customFormat="1" x14ac:dyDescent="0.3"/>
    <row r="1067" s="372" customFormat="1" x14ac:dyDescent="0.3"/>
    <row r="1068" s="372" customFormat="1" x14ac:dyDescent="0.3"/>
    <row r="1069" s="372" customFormat="1" x14ac:dyDescent="0.3"/>
    <row r="1070" s="372" customFormat="1" x14ac:dyDescent="0.3"/>
    <row r="1071" s="372" customFormat="1" x14ac:dyDescent="0.3"/>
    <row r="1072" s="372" customFormat="1" x14ac:dyDescent="0.3"/>
    <row r="1073" s="372" customFormat="1" x14ac:dyDescent="0.3"/>
    <row r="1074" s="372" customFormat="1" x14ac:dyDescent="0.3"/>
    <row r="1075" s="372" customFormat="1" x14ac:dyDescent="0.3"/>
    <row r="1076" s="372" customFormat="1" x14ac:dyDescent="0.3"/>
    <row r="1077" s="372" customFormat="1" x14ac:dyDescent="0.3"/>
    <row r="1078" s="372" customFormat="1" x14ac:dyDescent="0.3"/>
    <row r="1079" s="372" customFormat="1" x14ac:dyDescent="0.3"/>
    <row r="1080" s="372" customFormat="1" x14ac:dyDescent="0.3"/>
    <row r="1081" s="372" customFormat="1" x14ac:dyDescent="0.3"/>
    <row r="1082" s="372" customFormat="1" x14ac:dyDescent="0.3"/>
    <row r="1083" s="372" customFormat="1" x14ac:dyDescent="0.3"/>
    <row r="1084" s="372" customFormat="1" x14ac:dyDescent="0.3"/>
    <row r="1085" s="372" customFormat="1" x14ac:dyDescent="0.3"/>
    <row r="1086" s="372" customFormat="1" x14ac:dyDescent="0.3"/>
    <row r="1087" s="372" customFormat="1" x14ac:dyDescent="0.3"/>
    <row r="1088" s="372" customFormat="1" x14ac:dyDescent="0.3"/>
    <row r="1089" s="372" customFormat="1" x14ac:dyDescent="0.3"/>
    <row r="1090" s="372" customFormat="1" x14ac:dyDescent="0.3"/>
    <row r="1091" s="372" customFormat="1" x14ac:dyDescent="0.3"/>
    <row r="1092" s="372" customFormat="1" x14ac:dyDescent="0.3"/>
    <row r="1093" s="372" customFormat="1" x14ac:dyDescent="0.3"/>
    <row r="1094" s="372" customFormat="1" x14ac:dyDescent="0.3"/>
    <row r="1095" s="372" customFormat="1" x14ac:dyDescent="0.3"/>
    <row r="1096" s="372" customFormat="1" x14ac:dyDescent="0.3"/>
    <row r="1097" s="372" customFormat="1" x14ac:dyDescent="0.3"/>
    <row r="1098" s="372" customFormat="1" x14ac:dyDescent="0.3"/>
    <row r="1099" s="372" customFormat="1" x14ac:dyDescent="0.3"/>
    <row r="1100" s="372" customFormat="1" x14ac:dyDescent="0.3"/>
    <row r="1101" s="372" customFormat="1" x14ac:dyDescent="0.3"/>
    <row r="1102" s="372" customFormat="1" x14ac:dyDescent="0.3"/>
    <row r="1103" s="372" customFormat="1" x14ac:dyDescent="0.3"/>
    <row r="1104" s="372" customFormat="1" x14ac:dyDescent="0.3"/>
    <row r="1105" s="372" customFormat="1" x14ac:dyDescent="0.3"/>
    <row r="1106" s="372" customFormat="1" x14ac:dyDescent="0.3"/>
    <row r="1107" s="372" customFormat="1" x14ac:dyDescent="0.3"/>
    <row r="1108" s="372" customFormat="1" x14ac:dyDescent="0.3"/>
    <row r="1109" s="372" customFormat="1" x14ac:dyDescent="0.3"/>
    <row r="1110" s="372" customFormat="1" x14ac:dyDescent="0.3"/>
    <row r="1111" s="372" customFormat="1" x14ac:dyDescent="0.3"/>
    <row r="1112" s="372" customFormat="1" x14ac:dyDescent="0.3"/>
    <row r="1113" s="372" customFormat="1" x14ac:dyDescent="0.3"/>
    <row r="1114" s="372" customFormat="1" x14ac:dyDescent="0.3"/>
    <row r="1115" s="372" customFormat="1" x14ac:dyDescent="0.3"/>
    <row r="1116" s="372" customFormat="1" x14ac:dyDescent="0.3"/>
    <row r="1117" s="372" customFormat="1" x14ac:dyDescent="0.3"/>
    <row r="1118" s="372" customFormat="1" x14ac:dyDescent="0.3"/>
    <row r="1119" s="372" customFormat="1" x14ac:dyDescent="0.3"/>
    <row r="1120" s="372" customFormat="1" x14ac:dyDescent="0.3"/>
    <row r="1121" s="372" customFormat="1" x14ac:dyDescent="0.3"/>
    <row r="1122" s="372" customFormat="1" x14ac:dyDescent="0.3"/>
    <row r="1123" s="372" customFormat="1" x14ac:dyDescent="0.3"/>
    <row r="1124" s="372" customFormat="1" x14ac:dyDescent="0.3"/>
    <row r="1125" s="372" customFormat="1" x14ac:dyDescent="0.3"/>
    <row r="1126" s="372" customFormat="1" x14ac:dyDescent="0.3"/>
    <row r="1127" s="372" customFormat="1" x14ac:dyDescent="0.3"/>
    <row r="1128" s="372" customFormat="1" x14ac:dyDescent="0.3"/>
    <row r="1129" s="372" customFormat="1" x14ac:dyDescent="0.3"/>
    <row r="1130" s="372" customFormat="1" x14ac:dyDescent="0.3"/>
    <row r="1131" s="372" customFormat="1" x14ac:dyDescent="0.3"/>
    <row r="1132" s="372" customFormat="1" x14ac:dyDescent="0.3"/>
    <row r="1133" s="372" customFormat="1" x14ac:dyDescent="0.3"/>
    <row r="1134" s="372" customFormat="1" x14ac:dyDescent="0.3"/>
    <row r="1135" s="372" customFormat="1" x14ac:dyDescent="0.3"/>
    <row r="1136" s="372" customFormat="1" x14ac:dyDescent="0.3"/>
    <row r="1137" s="372" customFormat="1" x14ac:dyDescent="0.3"/>
    <row r="1138" s="372" customFormat="1" x14ac:dyDescent="0.3"/>
    <row r="1139" s="372" customFormat="1" x14ac:dyDescent="0.3"/>
    <row r="1140" s="372" customFormat="1" x14ac:dyDescent="0.3"/>
    <row r="1141" s="372" customFormat="1" x14ac:dyDescent="0.3"/>
    <row r="1142" s="372" customFormat="1" x14ac:dyDescent="0.3"/>
    <row r="1143" s="372" customFormat="1" x14ac:dyDescent="0.3"/>
    <row r="1144" s="372" customFormat="1" x14ac:dyDescent="0.3"/>
    <row r="1145" s="372" customFormat="1" x14ac:dyDescent="0.3"/>
    <row r="1146" s="372" customFormat="1" x14ac:dyDescent="0.3"/>
    <row r="1147" s="372" customFormat="1" x14ac:dyDescent="0.3"/>
    <row r="1148" s="372" customFormat="1" x14ac:dyDescent="0.3"/>
    <row r="1149" s="372" customFormat="1" x14ac:dyDescent="0.3"/>
    <row r="1150" s="372" customFormat="1" x14ac:dyDescent="0.3"/>
    <row r="1151" s="372" customFormat="1" x14ac:dyDescent="0.3"/>
    <row r="1152" s="372" customFormat="1" x14ac:dyDescent="0.3"/>
    <row r="1153" s="372" customFormat="1" x14ac:dyDescent="0.3"/>
    <row r="1154" s="372" customFormat="1" x14ac:dyDescent="0.3"/>
    <row r="1155" s="372" customFormat="1" x14ac:dyDescent="0.3"/>
    <row r="1156" s="372" customFormat="1" x14ac:dyDescent="0.3"/>
    <row r="1157" s="372" customFormat="1" x14ac:dyDescent="0.3"/>
    <row r="1158" s="372" customFormat="1" x14ac:dyDescent="0.3"/>
    <row r="1159" s="372" customFormat="1" x14ac:dyDescent="0.3"/>
    <row r="1160" s="372" customFormat="1" x14ac:dyDescent="0.3"/>
    <row r="1161" s="372" customFormat="1" x14ac:dyDescent="0.3"/>
    <row r="1162" s="372" customFormat="1" x14ac:dyDescent="0.3"/>
    <row r="1163" s="372" customFormat="1" x14ac:dyDescent="0.3"/>
    <row r="1164" s="372" customFormat="1" x14ac:dyDescent="0.3"/>
    <row r="1165" s="372" customFormat="1" x14ac:dyDescent="0.3"/>
    <row r="1166" s="372" customFormat="1" x14ac:dyDescent="0.3"/>
    <row r="1167" s="372" customFormat="1" x14ac:dyDescent="0.3"/>
    <row r="1168" s="372" customFormat="1" x14ac:dyDescent="0.3"/>
    <row r="1169" s="372" customFormat="1" x14ac:dyDescent="0.3"/>
    <row r="1170" s="372" customFormat="1" x14ac:dyDescent="0.3"/>
    <row r="1171" s="372" customFormat="1" x14ac:dyDescent="0.3"/>
    <row r="1172" s="372" customFormat="1" x14ac:dyDescent="0.3"/>
    <row r="1173" s="372" customFormat="1" x14ac:dyDescent="0.3"/>
    <row r="1174" s="372" customFormat="1" x14ac:dyDescent="0.3"/>
    <row r="1175" s="372" customFormat="1" x14ac:dyDescent="0.3"/>
    <row r="1176" s="372" customFormat="1" x14ac:dyDescent="0.3"/>
    <row r="1177" s="372" customFormat="1" x14ac:dyDescent="0.3"/>
    <row r="1178" s="372" customFormat="1" x14ac:dyDescent="0.3"/>
    <row r="1179" s="372" customFormat="1" x14ac:dyDescent="0.3"/>
    <row r="1180" s="372" customFormat="1" x14ac:dyDescent="0.3"/>
    <row r="1181" s="372" customFormat="1" x14ac:dyDescent="0.3"/>
    <row r="1182" s="372" customFormat="1" x14ac:dyDescent="0.3"/>
    <row r="1183" s="372" customFormat="1" x14ac:dyDescent="0.3"/>
    <row r="1184" s="372" customFormat="1" x14ac:dyDescent="0.3"/>
    <row r="1185" s="372" customFormat="1" x14ac:dyDescent="0.3"/>
    <row r="1186" s="372" customFormat="1" x14ac:dyDescent="0.3"/>
    <row r="1187" s="372" customFormat="1" x14ac:dyDescent="0.3"/>
    <row r="1188" s="372" customFormat="1" x14ac:dyDescent="0.3"/>
    <row r="1189" s="372" customFormat="1" x14ac:dyDescent="0.3"/>
    <row r="1190" s="372" customFormat="1" x14ac:dyDescent="0.3"/>
    <row r="1191" s="372" customFormat="1" x14ac:dyDescent="0.3"/>
    <row r="1192" s="372" customFormat="1" x14ac:dyDescent="0.3"/>
    <row r="1193" s="372" customFormat="1" x14ac:dyDescent="0.3"/>
    <row r="1194" s="372" customFormat="1" x14ac:dyDescent="0.3"/>
    <row r="1195" s="372" customFormat="1" x14ac:dyDescent="0.3"/>
    <row r="1196" s="372" customFormat="1" x14ac:dyDescent="0.3"/>
    <row r="1197" s="372" customFormat="1" x14ac:dyDescent="0.3"/>
    <row r="1198" s="372" customFormat="1" x14ac:dyDescent="0.3"/>
    <row r="1199" s="372" customFormat="1" x14ac:dyDescent="0.3"/>
    <row r="1200" s="372" customFormat="1" x14ac:dyDescent="0.3"/>
    <row r="1201" s="372" customFormat="1" x14ac:dyDescent="0.3"/>
    <row r="1202" s="372" customFormat="1" x14ac:dyDescent="0.3"/>
    <row r="1203" s="372" customFormat="1" x14ac:dyDescent="0.3"/>
    <row r="1204" s="372" customFormat="1" x14ac:dyDescent="0.3"/>
    <row r="1205" s="372" customFormat="1" x14ac:dyDescent="0.3"/>
    <row r="1206" s="372" customFormat="1" x14ac:dyDescent="0.3"/>
    <row r="1207" s="372" customFormat="1" x14ac:dyDescent="0.3"/>
    <row r="1208" s="372" customFormat="1" x14ac:dyDescent="0.3"/>
    <row r="1209" s="372" customFormat="1" x14ac:dyDescent="0.3"/>
    <row r="1210" s="372" customFormat="1" x14ac:dyDescent="0.3"/>
    <row r="1211" s="372" customFormat="1" x14ac:dyDescent="0.3"/>
    <row r="1212" s="372" customFormat="1" x14ac:dyDescent="0.3"/>
    <row r="1213" s="372" customFormat="1" x14ac:dyDescent="0.3"/>
    <row r="1214" s="372" customFormat="1" x14ac:dyDescent="0.3"/>
    <row r="1215" s="372" customFormat="1" x14ac:dyDescent="0.3"/>
    <row r="1216" s="372" customFormat="1" x14ac:dyDescent="0.3"/>
    <row r="1217" s="372" customFormat="1" x14ac:dyDescent="0.3"/>
    <row r="1218" s="372" customFormat="1" x14ac:dyDescent="0.3"/>
    <row r="1219" s="372" customFormat="1" x14ac:dyDescent="0.3"/>
    <row r="1220" s="372" customFormat="1" x14ac:dyDescent="0.3"/>
    <row r="1221" s="372" customFormat="1" x14ac:dyDescent="0.3"/>
    <row r="1222" s="372" customFormat="1" x14ac:dyDescent="0.3"/>
    <row r="1223" s="372" customFormat="1" x14ac:dyDescent="0.3"/>
    <row r="1224" s="372" customFormat="1" x14ac:dyDescent="0.3"/>
    <row r="1225" s="372" customFormat="1" x14ac:dyDescent="0.3"/>
    <row r="1226" s="372" customFormat="1" x14ac:dyDescent="0.3"/>
    <row r="1227" s="372" customFormat="1" x14ac:dyDescent="0.3"/>
    <row r="1228" s="372" customFormat="1" x14ac:dyDescent="0.3"/>
    <row r="1229" s="372" customFormat="1" x14ac:dyDescent="0.3"/>
    <row r="1230" s="372" customFormat="1" x14ac:dyDescent="0.3"/>
    <row r="1231" s="372" customFormat="1" x14ac:dyDescent="0.3"/>
    <row r="1232" s="372" customFormat="1" x14ac:dyDescent="0.3"/>
    <row r="1233" s="372" customFormat="1" x14ac:dyDescent="0.3"/>
    <row r="1234" s="372" customFormat="1" x14ac:dyDescent="0.3"/>
    <row r="1235" s="372" customFormat="1" x14ac:dyDescent="0.3"/>
    <row r="1236" s="372" customFormat="1" x14ac:dyDescent="0.3"/>
    <row r="1237" s="372" customFormat="1" x14ac:dyDescent="0.3"/>
    <row r="1238" s="372" customFormat="1" x14ac:dyDescent="0.3"/>
    <row r="1239" s="372" customFormat="1" x14ac:dyDescent="0.3"/>
    <row r="1240" s="372" customFormat="1" x14ac:dyDescent="0.3"/>
    <row r="1241" s="372" customFormat="1" x14ac:dyDescent="0.3"/>
    <row r="1242" s="372" customFormat="1" x14ac:dyDescent="0.3"/>
    <row r="1243" s="372" customFormat="1" x14ac:dyDescent="0.3"/>
    <row r="1244" s="372" customFormat="1" x14ac:dyDescent="0.3"/>
    <row r="1245" s="372" customFormat="1" x14ac:dyDescent="0.3"/>
    <row r="1246" s="372" customFormat="1" x14ac:dyDescent="0.3"/>
    <row r="1247" s="372" customFormat="1" x14ac:dyDescent="0.3"/>
    <row r="1248" s="372" customFormat="1" x14ac:dyDescent="0.3"/>
    <row r="1249" s="372" customFormat="1" x14ac:dyDescent="0.3"/>
    <row r="1250" s="372" customFormat="1" x14ac:dyDescent="0.3"/>
    <row r="1251" s="372" customFormat="1" x14ac:dyDescent="0.3"/>
    <row r="1252" s="372" customFormat="1" x14ac:dyDescent="0.3"/>
    <row r="1253" s="372" customFormat="1" x14ac:dyDescent="0.3"/>
    <row r="1254" s="372" customFormat="1" x14ac:dyDescent="0.3"/>
    <row r="1255" s="372" customFormat="1" x14ac:dyDescent="0.3"/>
    <row r="1256" s="372" customFormat="1" x14ac:dyDescent="0.3"/>
    <row r="1257" s="372" customFormat="1" x14ac:dyDescent="0.3"/>
    <row r="1258" s="372" customFormat="1" x14ac:dyDescent="0.3"/>
    <row r="1259" s="372" customFormat="1" x14ac:dyDescent="0.3"/>
    <row r="1260" s="372" customFormat="1" x14ac:dyDescent="0.3"/>
    <row r="1261" s="372" customFormat="1" x14ac:dyDescent="0.3"/>
    <row r="1262" s="372" customFormat="1" x14ac:dyDescent="0.3"/>
    <row r="1263" s="372" customFormat="1" x14ac:dyDescent="0.3"/>
    <row r="1264" s="372" customFormat="1" x14ac:dyDescent="0.3"/>
    <row r="1265" s="372" customFormat="1" x14ac:dyDescent="0.3"/>
    <row r="1266" s="372" customFormat="1" x14ac:dyDescent="0.3"/>
    <row r="1267" s="372" customFormat="1" x14ac:dyDescent="0.3"/>
    <row r="1268" s="372" customFormat="1" x14ac:dyDescent="0.3"/>
    <row r="1269" s="372" customFormat="1" x14ac:dyDescent="0.3"/>
    <row r="1270" s="372" customFormat="1" x14ac:dyDescent="0.3"/>
    <row r="1271" s="372" customFormat="1" x14ac:dyDescent="0.3"/>
    <row r="1272" s="372" customFormat="1" x14ac:dyDescent="0.3"/>
    <row r="1273" s="372" customFormat="1" x14ac:dyDescent="0.3"/>
    <row r="1274" s="372" customFormat="1" x14ac:dyDescent="0.3"/>
    <row r="1275" s="372" customFormat="1" x14ac:dyDescent="0.3"/>
    <row r="1276" s="372" customFormat="1" x14ac:dyDescent="0.3"/>
    <row r="1277" s="372" customFormat="1" x14ac:dyDescent="0.3"/>
    <row r="1278" s="372" customFormat="1" x14ac:dyDescent="0.3"/>
    <row r="1279" s="372" customFormat="1" x14ac:dyDescent="0.3"/>
    <row r="1280" s="372" customFormat="1" x14ac:dyDescent="0.3"/>
    <row r="1281" s="372" customFormat="1" x14ac:dyDescent="0.3"/>
    <row r="1282" s="372" customFormat="1" x14ac:dyDescent="0.3"/>
    <row r="1283" s="372" customFormat="1" x14ac:dyDescent="0.3"/>
    <row r="1284" s="372" customFormat="1" x14ac:dyDescent="0.3"/>
    <row r="1285" s="372" customFormat="1" x14ac:dyDescent="0.3"/>
    <row r="1286" s="372" customFormat="1" x14ac:dyDescent="0.3"/>
    <row r="1287" s="372" customFormat="1" x14ac:dyDescent="0.3"/>
    <row r="1288" s="372" customFormat="1" x14ac:dyDescent="0.3"/>
    <row r="1289" s="372" customFormat="1" x14ac:dyDescent="0.3"/>
    <row r="1290" s="372" customFormat="1" x14ac:dyDescent="0.3"/>
    <row r="1291" s="372" customFormat="1" x14ac:dyDescent="0.3"/>
    <row r="1292" s="372" customFormat="1" x14ac:dyDescent="0.3"/>
    <row r="1293" s="372" customFormat="1" x14ac:dyDescent="0.3"/>
    <row r="1294" s="372" customFormat="1" x14ac:dyDescent="0.3"/>
    <row r="1295" s="372" customFormat="1" x14ac:dyDescent="0.3"/>
    <row r="1296" s="372" customFormat="1" x14ac:dyDescent="0.3"/>
    <row r="1297" s="372" customFormat="1" x14ac:dyDescent="0.3"/>
    <row r="1298" s="372" customFormat="1" x14ac:dyDescent="0.3"/>
    <row r="1299" s="372" customFormat="1" x14ac:dyDescent="0.3"/>
    <row r="1300" s="372" customFormat="1" x14ac:dyDescent="0.3"/>
    <row r="1301" s="372" customFormat="1" x14ac:dyDescent="0.3"/>
    <row r="1302" s="372" customFormat="1" x14ac:dyDescent="0.3"/>
    <row r="1303" s="372" customFormat="1" x14ac:dyDescent="0.3"/>
    <row r="1304" s="372" customFormat="1" x14ac:dyDescent="0.3"/>
    <row r="1305" s="372" customFormat="1" x14ac:dyDescent="0.3"/>
    <row r="1306" s="372" customFormat="1" x14ac:dyDescent="0.3"/>
    <row r="1307" s="372" customFormat="1" x14ac:dyDescent="0.3"/>
    <row r="1308" s="372" customFormat="1" x14ac:dyDescent="0.3"/>
    <row r="1309" s="372" customFormat="1" x14ac:dyDescent="0.3"/>
    <row r="1310" s="372" customFormat="1" x14ac:dyDescent="0.3"/>
    <row r="1311" s="372" customFormat="1" x14ac:dyDescent="0.3"/>
    <row r="1312" s="372" customFormat="1" x14ac:dyDescent="0.3"/>
    <row r="1313" s="372" customFormat="1" x14ac:dyDescent="0.3"/>
    <row r="1314" s="372" customFormat="1" x14ac:dyDescent="0.3"/>
    <row r="1315" s="372" customFormat="1" x14ac:dyDescent="0.3"/>
    <row r="1316" s="372" customFormat="1" x14ac:dyDescent="0.3"/>
    <row r="1317" s="372" customFormat="1" x14ac:dyDescent="0.3"/>
    <row r="1318" s="372" customFormat="1" x14ac:dyDescent="0.3"/>
    <row r="1319" s="372" customFormat="1" x14ac:dyDescent="0.3"/>
    <row r="1320" s="372" customFormat="1" x14ac:dyDescent="0.3"/>
    <row r="1321" s="372" customFormat="1" x14ac:dyDescent="0.3"/>
    <row r="1322" s="372" customFormat="1" x14ac:dyDescent="0.3"/>
    <row r="1323" s="372" customFormat="1" x14ac:dyDescent="0.3"/>
    <row r="1324" s="372" customFormat="1" x14ac:dyDescent="0.3"/>
    <row r="1325" s="372" customFormat="1" x14ac:dyDescent="0.3"/>
    <row r="1326" s="372" customFormat="1" x14ac:dyDescent="0.3"/>
    <row r="1327" s="372" customFormat="1" x14ac:dyDescent="0.3"/>
    <row r="1328" s="372" customFormat="1" x14ac:dyDescent="0.3"/>
    <row r="1329" s="372" customFormat="1" x14ac:dyDescent="0.3"/>
    <row r="1330" s="372" customFormat="1" x14ac:dyDescent="0.3"/>
    <row r="1331" s="372" customFormat="1" x14ac:dyDescent="0.3"/>
    <row r="1332" s="372" customFormat="1" x14ac:dyDescent="0.3"/>
    <row r="1333" s="372" customFormat="1" x14ac:dyDescent="0.3"/>
    <row r="1334" s="372" customFormat="1" x14ac:dyDescent="0.3"/>
    <row r="1335" s="372" customFormat="1" x14ac:dyDescent="0.3"/>
    <row r="1336" s="372" customFormat="1" x14ac:dyDescent="0.3"/>
    <row r="1337" s="372" customFormat="1" x14ac:dyDescent="0.3"/>
    <row r="1338" s="372" customFormat="1" x14ac:dyDescent="0.3"/>
    <row r="1339" s="372" customFormat="1" x14ac:dyDescent="0.3"/>
    <row r="1340" s="372" customFormat="1" x14ac:dyDescent="0.3"/>
    <row r="1341" s="372" customFormat="1" x14ac:dyDescent="0.3"/>
    <row r="1342" s="372" customFormat="1" x14ac:dyDescent="0.3"/>
    <row r="1343" s="372" customFormat="1" x14ac:dyDescent="0.3"/>
    <row r="1344" s="372" customFormat="1" x14ac:dyDescent="0.3"/>
    <row r="1345" s="372" customFormat="1" x14ac:dyDescent="0.3"/>
    <row r="1346" s="372" customFormat="1" x14ac:dyDescent="0.3"/>
    <row r="1347" s="372" customFormat="1" x14ac:dyDescent="0.3"/>
    <row r="1348" s="372" customFormat="1" x14ac:dyDescent="0.3"/>
    <row r="1349" s="372" customFormat="1" x14ac:dyDescent="0.3"/>
    <row r="1350" s="372" customFormat="1" x14ac:dyDescent="0.3"/>
    <row r="1351" s="372" customFormat="1" x14ac:dyDescent="0.3"/>
    <row r="1352" s="372" customFormat="1" x14ac:dyDescent="0.3"/>
    <row r="1353" s="372" customFormat="1" x14ac:dyDescent="0.3"/>
    <row r="1354" s="372" customFormat="1" x14ac:dyDescent="0.3"/>
    <row r="1355" s="372" customFormat="1" x14ac:dyDescent="0.3"/>
    <row r="1356" s="372" customFormat="1" x14ac:dyDescent="0.3"/>
    <row r="1357" s="372" customFormat="1" x14ac:dyDescent="0.3"/>
    <row r="1358" s="372" customFormat="1" x14ac:dyDescent="0.3"/>
    <row r="1359" s="372" customFormat="1" x14ac:dyDescent="0.3"/>
    <row r="1360" s="372" customFormat="1" x14ac:dyDescent="0.3"/>
    <row r="1361" s="372" customFormat="1" x14ac:dyDescent="0.3"/>
    <row r="1362" s="372" customFormat="1" x14ac:dyDescent="0.3"/>
    <row r="1363" s="372" customFormat="1" x14ac:dyDescent="0.3"/>
    <row r="1364" s="372" customFormat="1" x14ac:dyDescent="0.3"/>
    <row r="1365" s="372" customFormat="1" x14ac:dyDescent="0.3"/>
    <row r="1366" s="372" customFormat="1" x14ac:dyDescent="0.3"/>
    <row r="1367" s="372" customFormat="1" x14ac:dyDescent="0.3"/>
    <row r="1368" s="372" customFormat="1" x14ac:dyDescent="0.3"/>
    <row r="1369" s="372" customFormat="1" x14ac:dyDescent="0.3"/>
    <row r="1370" s="372" customFormat="1" x14ac:dyDescent="0.3"/>
    <row r="1371" s="372" customFormat="1" x14ac:dyDescent="0.3"/>
    <row r="1372" s="372" customFormat="1" x14ac:dyDescent="0.3"/>
    <row r="1373" s="372" customFormat="1" x14ac:dyDescent="0.3"/>
    <row r="1374" s="372" customFormat="1" x14ac:dyDescent="0.3"/>
    <row r="1375" s="372" customFormat="1" x14ac:dyDescent="0.3"/>
    <row r="1376" s="372" customFormat="1" x14ac:dyDescent="0.3"/>
    <row r="1377" s="372" customFormat="1" x14ac:dyDescent="0.3"/>
    <row r="1378" s="372" customFormat="1" x14ac:dyDescent="0.3"/>
    <row r="1379" s="372" customFormat="1" x14ac:dyDescent="0.3"/>
    <row r="1380" s="372" customFormat="1" x14ac:dyDescent="0.3"/>
    <row r="1381" s="372" customFormat="1" x14ac:dyDescent="0.3"/>
    <row r="1382" s="372" customFormat="1" x14ac:dyDescent="0.3"/>
    <row r="1383" s="372" customFormat="1" x14ac:dyDescent="0.3"/>
    <row r="1384" s="372" customFormat="1" x14ac:dyDescent="0.3"/>
    <row r="1385" s="372" customFormat="1" x14ac:dyDescent="0.3"/>
    <row r="1386" s="372" customFormat="1" x14ac:dyDescent="0.3"/>
    <row r="1387" s="372" customFormat="1" x14ac:dyDescent="0.3"/>
    <row r="1388" s="372" customFormat="1" x14ac:dyDescent="0.3"/>
    <row r="1389" s="372" customFormat="1" x14ac:dyDescent="0.3"/>
    <row r="1390" s="372" customFormat="1" x14ac:dyDescent="0.3"/>
    <row r="1391" s="372" customFormat="1" x14ac:dyDescent="0.3"/>
    <row r="1392" s="372" customFormat="1" x14ac:dyDescent="0.3"/>
    <row r="1393" s="372" customFormat="1" x14ac:dyDescent="0.3"/>
    <row r="1394" s="372" customFormat="1" x14ac:dyDescent="0.3"/>
    <row r="1395" s="372" customFormat="1" x14ac:dyDescent="0.3"/>
    <row r="1396" s="372" customFormat="1" x14ac:dyDescent="0.3"/>
    <row r="1397" s="372" customFormat="1" x14ac:dyDescent="0.3"/>
    <row r="1398" s="372" customFormat="1" x14ac:dyDescent="0.3"/>
    <row r="1399" s="372" customFormat="1" x14ac:dyDescent="0.3"/>
    <row r="1400" s="372" customFormat="1" x14ac:dyDescent="0.3"/>
    <row r="1401" s="372" customFormat="1" x14ac:dyDescent="0.3"/>
    <row r="1402" s="372" customFormat="1" x14ac:dyDescent="0.3"/>
    <row r="1403" s="372" customFormat="1" x14ac:dyDescent="0.3"/>
    <row r="1404" s="372" customFormat="1" x14ac:dyDescent="0.3"/>
    <row r="1405" s="372" customFormat="1" x14ac:dyDescent="0.3"/>
    <row r="1406" s="372" customFormat="1" x14ac:dyDescent="0.3"/>
    <row r="1407" s="372" customFormat="1" x14ac:dyDescent="0.3"/>
    <row r="1408" s="372" customFormat="1" x14ac:dyDescent="0.3"/>
    <row r="1409" s="372" customFormat="1" x14ac:dyDescent="0.3"/>
    <row r="1410" s="372" customFormat="1" x14ac:dyDescent="0.3"/>
    <row r="1411" s="372" customFormat="1" x14ac:dyDescent="0.3"/>
    <row r="1412" s="372" customFormat="1" x14ac:dyDescent="0.3"/>
    <row r="1413" s="372" customFormat="1" x14ac:dyDescent="0.3"/>
    <row r="1414" s="372" customFormat="1" x14ac:dyDescent="0.3"/>
    <row r="1415" s="372" customFormat="1" x14ac:dyDescent="0.3"/>
    <row r="1416" s="372" customFormat="1" x14ac:dyDescent="0.3"/>
    <row r="1417" s="372" customFormat="1" x14ac:dyDescent="0.3"/>
    <row r="1418" s="372" customFormat="1" x14ac:dyDescent="0.3"/>
    <row r="1419" s="372" customFormat="1" x14ac:dyDescent="0.3"/>
    <row r="1420" s="372" customFormat="1" x14ac:dyDescent="0.3"/>
    <row r="1421" s="372" customFormat="1" x14ac:dyDescent="0.3"/>
    <row r="1422" s="372" customFormat="1" x14ac:dyDescent="0.3"/>
    <row r="1423" s="372" customFormat="1" x14ac:dyDescent="0.3"/>
    <row r="1424" s="372" customFormat="1" x14ac:dyDescent="0.3"/>
    <row r="1425" s="372" customFormat="1" x14ac:dyDescent="0.3"/>
    <row r="1426" s="372" customFormat="1" x14ac:dyDescent="0.3"/>
    <row r="1427" s="372" customFormat="1" x14ac:dyDescent="0.3"/>
    <row r="1428" s="372" customFormat="1" x14ac:dyDescent="0.3"/>
    <row r="1429" s="372" customFormat="1" x14ac:dyDescent="0.3"/>
    <row r="1430" s="372" customFormat="1" x14ac:dyDescent="0.3"/>
    <row r="1431" s="372" customFormat="1" x14ac:dyDescent="0.3"/>
    <row r="1432" s="372" customFormat="1" x14ac:dyDescent="0.3"/>
    <row r="1433" s="372" customFormat="1" x14ac:dyDescent="0.3"/>
    <row r="1434" s="372" customFormat="1" x14ac:dyDescent="0.3"/>
    <row r="1435" s="372" customFormat="1" x14ac:dyDescent="0.3"/>
    <row r="1436" s="372" customFormat="1" x14ac:dyDescent="0.3"/>
    <row r="1437" s="372" customFormat="1" x14ac:dyDescent="0.3"/>
    <row r="1438" s="372" customFormat="1" x14ac:dyDescent="0.3"/>
    <row r="1439" s="372" customFormat="1" x14ac:dyDescent="0.3"/>
    <row r="1440" s="372" customFormat="1" x14ac:dyDescent="0.3"/>
    <row r="1441" s="372" customFormat="1" x14ac:dyDescent="0.3"/>
    <row r="1442" s="372" customFormat="1" x14ac:dyDescent="0.3"/>
    <row r="1443" s="372" customFormat="1" x14ac:dyDescent="0.3"/>
    <row r="1444" s="372" customFormat="1" x14ac:dyDescent="0.3"/>
    <row r="1445" s="372" customFormat="1" x14ac:dyDescent="0.3"/>
    <row r="1446" s="372" customFormat="1" x14ac:dyDescent="0.3"/>
    <row r="1447" s="372" customFormat="1" x14ac:dyDescent="0.3"/>
    <row r="1448" s="372" customFormat="1" x14ac:dyDescent="0.3"/>
    <row r="1449" s="372" customFormat="1" x14ac:dyDescent="0.3"/>
    <row r="1450" s="372" customFormat="1" x14ac:dyDescent="0.3"/>
    <row r="1451" s="372" customFormat="1" x14ac:dyDescent="0.3"/>
    <row r="1452" s="372" customFormat="1" x14ac:dyDescent="0.3"/>
    <row r="1453" s="372" customFormat="1" x14ac:dyDescent="0.3"/>
    <row r="1454" s="372" customFormat="1" x14ac:dyDescent="0.3"/>
    <row r="1455" s="372" customFormat="1" x14ac:dyDescent="0.3"/>
    <row r="1456" s="372" customFormat="1" x14ac:dyDescent="0.3"/>
    <row r="1457" s="372" customFormat="1" x14ac:dyDescent="0.3"/>
    <row r="1458" s="372" customFormat="1" x14ac:dyDescent="0.3"/>
    <row r="1459" s="372" customFormat="1" x14ac:dyDescent="0.3"/>
    <row r="1460" s="372" customFormat="1" x14ac:dyDescent="0.3"/>
    <row r="1461" s="372" customFormat="1" x14ac:dyDescent="0.3"/>
    <row r="1462" s="372" customFormat="1" x14ac:dyDescent="0.3"/>
    <row r="1463" s="372" customFormat="1" x14ac:dyDescent="0.3"/>
    <row r="1464" s="372" customFormat="1" x14ac:dyDescent="0.3"/>
    <row r="1465" s="372" customFormat="1" x14ac:dyDescent="0.3"/>
    <row r="1466" s="372" customFormat="1" x14ac:dyDescent="0.3"/>
    <row r="1467" s="372" customFormat="1" x14ac:dyDescent="0.3"/>
    <row r="1468" s="372" customFormat="1" x14ac:dyDescent="0.3"/>
    <row r="1469" s="372" customFormat="1" x14ac:dyDescent="0.3"/>
    <row r="1470" s="372" customFormat="1" x14ac:dyDescent="0.3"/>
    <row r="1471" s="372" customFormat="1" x14ac:dyDescent="0.3"/>
    <row r="1472" s="372" customFormat="1" x14ac:dyDescent="0.3"/>
    <row r="1473" s="372" customFormat="1" x14ac:dyDescent="0.3"/>
    <row r="1474" s="372" customFormat="1" x14ac:dyDescent="0.3"/>
    <row r="1475" s="372" customFormat="1" x14ac:dyDescent="0.3"/>
    <row r="1476" s="372" customFormat="1" x14ac:dyDescent="0.3"/>
    <row r="1477" s="372" customFormat="1" x14ac:dyDescent="0.3"/>
    <row r="1478" s="372" customFormat="1" x14ac:dyDescent="0.3"/>
    <row r="1479" s="372" customFormat="1" x14ac:dyDescent="0.3"/>
    <row r="1480" s="372" customFormat="1" x14ac:dyDescent="0.3"/>
    <row r="1481" s="372" customFormat="1" x14ac:dyDescent="0.3"/>
    <row r="1482" s="372" customFormat="1" x14ac:dyDescent="0.3"/>
    <row r="1483" s="372" customFormat="1" x14ac:dyDescent="0.3"/>
    <row r="1484" s="372" customFormat="1" x14ac:dyDescent="0.3"/>
    <row r="1485" s="372" customFormat="1" x14ac:dyDescent="0.3"/>
    <row r="1486" s="372" customFormat="1" x14ac:dyDescent="0.3"/>
    <row r="1487" s="372" customFormat="1" x14ac:dyDescent="0.3"/>
    <row r="1488" s="372" customFormat="1" x14ac:dyDescent="0.3"/>
    <row r="1489" s="372" customFormat="1" x14ac:dyDescent="0.3"/>
    <row r="1490" s="372" customFormat="1" x14ac:dyDescent="0.3"/>
    <row r="1491" s="372" customFormat="1" x14ac:dyDescent="0.3"/>
    <row r="1492" s="372" customFormat="1" x14ac:dyDescent="0.3"/>
    <row r="1493" s="372" customFormat="1" x14ac:dyDescent="0.3"/>
    <row r="1494" s="372" customFormat="1" x14ac:dyDescent="0.3"/>
    <row r="1495" s="372" customFormat="1" x14ac:dyDescent="0.3"/>
    <row r="1496" s="372" customFormat="1" x14ac:dyDescent="0.3"/>
    <row r="1497" s="372" customFormat="1" x14ac:dyDescent="0.3"/>
    <row r="1498" s="372" customFormat="1" x14ac:dyDescent="0.3"/>
    <row r="1499" s="372" customFormat="1" x14ac:dyDescent="0.3"/>
    <row r="1500" s="372" customFormat="1" x14ac:dyDescent="0.3"/>
    <row r="1501" s="372" customFormat="1" x14ac:dyDescent="0.3"/>
    <row r="1502" s="372" customFormat="1" x14ac:dyDescent="0.3"/>
    <row r="1503" s="372" customFormat="1" x14ac:dyDescent="0.3"/>
    <row r="1504" s="372" customFormat="1" x14ac:dyDescent="0.3"/>
    <row r="1505" s="372" customFormat="1" x14ac:dyDescent="0.3"/>
    <row r="1506" s="372" customFormat="1" x14ac:dyDescent="0.3"/>
    <row r="1507" s="372" customFormat="1" x14ac:dyDescent="0.3"/>
    <row r="1508" s="372" customFormat="1" x14ac:dyDescent="0.3"/>
    <row r="1509" s="372" customFormat="1" x14ac:dyDescent="0.3"/>
    <row r="1510" s="372" customFormat="1" x14ac:dyDescent="0.3"/>
    <row r="1511" s="372" customFormat="1" x14ac:dyDescent="0.3"/>
    <row r="1512" s="372" customFormat="1" x14ac:dyDescent="0.3"/>
    <row r="1513" s="372" customFormat="1" x14ac:dyDescent="0.3"/>
    <row r="1514" s="372" customFormat="1" x14ac:dyDescent="0.3"/>
    <row r="1515" s="372" customFormat="1" x14ac:dyDescent="0.3"/>
    <row r="1516" s="372" customFormat="1" x14ac:dyDescent="0.3"/>
    <row r="1517" s="372" customFormat="1" x14ac:dyDescent="0.3"/>
    <row r="1518" s="372" customFormat="1" x14ac:dyDescent="0.3"/>
    <row r="1519" s="372" customFormat="1" x14ac:dyDescent="0.3"/>
    <row r="1520" s="372" customFormat="1" x14ac:dyDescent="0.3"/>
    <row r="1521" s="372" customFormat="1" x14ac:dyDescent="0.3"/>
    <row r="1522" s="372" customFormat="1" x14ac:dyDescent="0.3"/>
    <row r="1523" s="372" customFormat="1" x14ac:dyDescent="0.3"/>
    <row r="1524" s="372" customFormat="1" x14ac:dyDescent="0.3"/>
    <row r="1525" s="372" customFormat="1" x14ac:dyDescent="0.3"/>
    <row r="1526" s="372" customFormat="1" x14ac:dyDescent="0.3"/>
    <row r="1527" s="372" customFormat="1" x14ac:dyDescent="0.3"/>
    <row r="1528" s="372" customFormat="1" x14ac:dyDescent="0.3"/>
    <row r="1529" s="372" customFormat="1" x14ac:dyDescent="0.3"/>
    <row r="1530" s="372" customFormat="1" x14ac:dyDescent="0.3"/>
    <row r="1531" s="372" customFormat="1" x14ac:dyDescent="0.3"/>
    <row r="1532" s="372" customFormat="1" x14ac:dyDescent="0.3"/>
    <row r="1533" s="372" customFormat="1" x14ac:dyDescent="0.3"/>
    <row r="1534" s="372" customFormat="1" x14ac:dyDescent="0.3"/>
    <row r="1535" s="372" customFormat="1" x14ac:dyDescent="0.3"/>
    <row r="1536" s="372" customFormat="1" x14ac:dyDescent="0.3"/>
    <row r="1537" s="372" customFormat="1" x14ac:dyDescent="0.3"/>
    <row r="1538" s="372" customFormat="1" x14ac:dyDescent="0.3"/>
    <row r="1539" s="372" customFormat="1" x14ac:dyDescent="0.3"/>
    <row r="1540" s="372" customFormat="1" x14ac:dyDescent="0.3"/>
    <row r="1541" s="372" customFormat="1" x14ac:dyDescent="0.3"/>
    <row r="1542" s="372" customFormat="1" x14ac:dyDescent="0.3"/>
    <row r="1543" s="372" customFormat="1" x14ac:dyDescent="0.3"/>
    <row r="1544" s="372" customFormat="1" x14ac:dyDescent="0.3"/>
    <row r="1545" s="372" customFormat="1" x14ac:dyDescent="0.3"/>
    <row r="1546" s="372" customFormat="1" x14ac:dyDescent="0.3"/>
    <row r="1547" s="372" customFormat="1" x14ac:dyDescent="0.3"/>
    <row r="1548" s="372" customFormat="1" x14ac:dyDescent="0.3"/>
    <row r="1549" s="372" customFormat="1" x14ac:dyDescent="0.3"/>
    <row r="1550" s="372" customFormat="1" x14ac:dyDescent="0.3"/>
    <row r="1551" s="372" customFormat="1" x14ac:dyDescent="0.3"/>
    <row r="1552" s="372" customFormat="1" x14ac:dyDescent="0.3"/>
    <row r="1553" s="372" customFormat="1" x14ac:dyDescent="0.3"/>
    <row r="1554" s="372" customFormat="1" x14ac:dyDescent="0.3"/>
    <row r="1555" s="372" customFormat="1" x14ac:dyDescent="0.3"/>
    <row r="1556" s="372" customFormat="1" x14ac:dyDescent="0.3"/>
    <row r="1557" s="372" customFormat="1" x14ac:dyDescent="0.3"/>
    <row r="1558" s="372" customFormat="1" x14ac:dyDescent="0.3"/>
    <row r="1559" s="372" customFormat="1" x14ac:dyDescent="0.3"/>
    <row r="1560" s="372" customFormat="1" x14ac:dyDescent="0.3"/>
    <row r="1561" s="372" customFormat="1" x14ac:dyDescent="0.3"/>
    <row r="1562" s="372" customFormat="1" x14ac:dyDescent="0.3"/>
    <row r="1563" s="372" customFormat="1" x14ac:dyDescent="0.3"/>
    <row r="1564" s="372" customFormat="1" x14ac:dyDescent="0.3"/>
    <row r="1565" s="372" customFormat="1" x14ac:dyDescent="0.3"/>
    <row r="1566" s="372" customFormat="1" x14ac:dyDescent="0.3"/>
    <row r="1567" s="372" customFormat="1" x14ac:dyDescent="0.3"/>
    <row r="1568" s="372" customFormat="1" x14ac:dyDescent="0.3"/>
    <row r="1569" s="372" customFormat="1" x14ac:dyDescent="0.3"/>
    <row r="1570" s="372" customFormat="1" x14ac:dyDescent="0.3"/>
    <row r="1571" s="372" customFormat="1" x14ac:dyDescent="0.3"/>
    <row r="1572" s="372" customFormat="1" x14ac:dyDescent="0.3"/>
    <row r="1573" s="372" customFormat="1" x14ac:dyDescent="0.3"/>
    <row r="1574" s="372" customFormat="1" x14ac:dyDescent="0.3"/>
    <row r="1575" s="372" customFormat="1" x14ac:dyDescent="0.3"/>
    <row r="1576" s="372" customFormat="1" x14ac:dyDescent="0.3"/>
    <row r="1577" s="372" customFormat="1" x14ac:dyDescent="0.3"/>
    <row r="1578" s="372" customFormat="1" x14ac:dyDescent="0.3"/>
    <row r="1579" s="372" customFormat="1" x14ac:dyDescent="0.3"/>
    <row r="1580" s="372" customFormat="1" x14ac:dyDescent="0.3"/>
    <row r="1581" s="372" customFormat="1" x14ac:dyDescent="0.3"/>
    <row r="1582" s="372" customFormat="1" x14ac:dyDescent="0.3"/>
    <row r="1583" s="372" customFormat="1" x14ac:dyDescent="0.3"/>
    <row r="1584" s="372" customFormat="1" x14ac:dyDescent="0.3"/>
    <row r="1585" s="372" customFormat="1" x14ac:dyDescent="0.3"/>
    <row r="1586" s="372" customFormat="1" x14ac:dyDescent="0.3"/>
    <row r="1587" s="372" customFormat="1" x14ac:dyDescent="0.3"/>
    <row r="1588" s="372" customFormat="1" x14ac:dyDescent="0.3"/>
    <row r="1589" s="372" customFormat="1" x14ac:dyDescent="0.3"/>
    <row r="1590" s="372" customFormat="1" x14ac:dyDescent="0.3"/>
    <row r="1591" s="372" customFormat="1" x14ac:dyDescent="0.3"/>
    <row r="1592" s="372" customFormat="1" x14ac:dyDescent="0.3"/>
    <row r="1593" s="372" customFormat="1" x14ac:dyDescent="0.3"/>
    <row r="1594" s="372" customFormat="1" x14ac:dyDescent="0.3"/>
    <row r="1595" s="372" customFormat="1" x14ac:dyDescent="0.3"/>
    <row r="1596" s="372" customFormat="1" x14ac:dyDescent="0.3"/>
    <row r="1597" s="372" customFormat="1" x14ac:dyDescent="0.3"/>
    <row r="1598" s="372" customFormat="1" x14ac:dyDescent="0.3"/>
    <row r="1599" s="372" customFormat="1" x14ac:dyDescent="0.3"/>
    <row r="1600" s="372" customFormat="1" x14ac:dyDescent="0.3"/>
    <row r="1601" s="372" customFormat="1" x14ac:dyDescent="0.3"/>
    <row r="1602" s="372" customFormat="1" x14ac:dyDescent="0.3"/>
    <row r="1603" s="372" customFormat="1" x14ac:dyDescent="0.3"/>
    <row r="1604" s="372" customFormat="1" x14ac:dyDescent="0.3"/>
    <row r="1605" s="372" customFormat="1" x14ac:dyDescent="0.3"/>
    <row r="1606" s="372" customFormat="1" x14ac:dyDescent="0.3"/>
    <row r="1607" s="372" customFormat="1" x14ac:dyDescent="0.3"/>
    <row r="1608" s="372" customFormat="1" x14ac:dyDescent="0.3"/>
    <row r="1609" s="372" customFormat="1" x14ac:dyDescent="0.3"/>
    <row r="1610" s="372" customFormat="1" x14ac:dyDescent="0.3"/>
    <row r="1611" s="372" customFormat="1" x14ac:dyDescent="0.3"/>
    <row r="1612" s="372" customFormat="1" x14ac:dyDescent="0.3"/>
    <row r="1613" s="372" customFormat="1" x14ac:dyDescent="0.3"/>
    <row r="1614" s="372" customFormat="1" x14ac:dyDescent="0.3"/>
    <row r="1615" s="372" customFormat="1" x14ac:dyDescent="0.3"/>
    <row r="1616" s="372" customFormat="1" x14ac:dyDescent="0.3"/>
    <row r="1617" s="372" customFormat="1" x14ac:dyDescent="0.3"/>
    <row r="1618" s="372" customFormat="1" x14ac:dyDescent="0.3"/>
    <row r="1619" s="372" customFormat="1" x14ac:dyDescent="0.3"/>
    <row r="1620" s="372" customFormat="1" x14ac:dyDescent="0.3"/>
    <row r="1621" s="372" customFormat="1" x14ac:dyDescent="0.3"/>
    <row r="1622" s="372" customFormat="1" x14ac:dyDescent="0.3"/>
    <row r="1623" s="372" customFormat="1" x14ac:dyDescent="0.3"/>
    <row r="1624" s="372" customFormat="1" x14ac:dyDescent="0.3"/>
    <row r="1625" s="372" customFormat="1" x14ac:dyDescent="0.3"/>
    <row r="1626" s="372" customFormat="1" x14ac:dyDescent="0.3"/>
    <row r="1627" s="372" customFormat="1" x14ac:dyDescent="0.3"/>
    <row r="1628" s="372" customFormat="1" x14ac:dyDescent="0.3"/>
    <row r="1629" s="372" customFormat="1" x14ac:dyDescent="0.3"/>
    <row r="1630" s="372" customFormat="1" x14ac:dyDescent="0.3"/>
    <row r="1631" s="372" customFormat="1" x14ac:dyDescent="0.3"/>
    <row r="1632" s="372" customFormat="1" x14ac:dyDescent="0.3"/>
    <row r="1633" s="372" customFormat="1" x14ac:dyDescent="0.3"/>
    <row r="1634" s="372" customFormat="1" x14ac:dyDescent="0.3"/>
    <row r="1635" s="372" customFormat="1" x14ac:dyDescent="0.3"/>
    <row r="1636" s="372" customFormat="1" x14ac:dyDescent="0.3"/>
    <row r="1637" s="372" customFormat="1" x14ac:dyDescent="0.3"/>
    <row r="1638" s="372" customFormat="1" x14ac:dyDescent="0.3"/>
    <row r="1639" s="372" customFormat="1" x14ac:dyDescent="0.3"/>
    <row r="1640" s="372" customFormat="1" x14ac:dyDescent="0.3"/>
    <row r="1641" s="372" customFormat="1" x14ac:dyDescent="0.3"/>
    <row r="1642" s="372" customFormat="1" x14ac:dyDescent="0.3"/>
    <row r="1643" s="372" customFormat="1" x14ac:dyDescent="0.3"/>
    <row r="1644" s="372" customFormat="1" x14ac:dyDescent="0.3"/>
    <row r="1645" s="372" customFormat="1" x14ac:dyDescent="0.3"/>
    <row r="1646" s="372" customFormat="1" x14ac:dyDescent="0.3"/>
    <row r="1647" s="372" customFormat="1" x14ac:dyDescent="0.3"/>
    <row r="1648" s="372" customFormat="1" x14ac:dyDescent="0.3"/>
    <row r="1649" s="372" customFormat="1" x14ac:dyDescent="0.3"/>
    <row r="1650" s="372" customFormat="1" x14ac:dyDescent="0.3"/>
    <row r="1651" s="372" customFormat="1" x14ac:dyDescent="0.3"/>
    <row r="1652" s="372" customFormat="1" x14ac:dyDescent="0.3"/>
    <row r="1653" s="372" customFormat="1" x14ac:dyDescent="0.3"/>
    <row r="1654" s="372" customFormat="1" x14ac:dyDescent="0.3"/>
    <row r="1655" s="372" customFormat="1" x14ac:dyDescent="0.3"/>
    <row r="1656" s="372" customFormat="1" x14ac:dyDescent="0.3"/>
    <row r="1657" s="372" customFormat="1" x14ac:dyDescent="0.3"/>
    <row r="1658" s="372" customFormat="1" x14ac:dyDescent="0.3"/>
    <row r="1659" s="372" customFormat="1" x14ac:dyDescent="0.3"/>
    <row r="1660" s="372" customFormat="1" x14ac:dyDescent="0.3"/>
    <row r="1661" s="372" customFormat="1" x14ac:dyDescent="0.3"/>
    <row r="1662" s="372" customFormat="1" x14ac:dyDescent="0.3"/>
    <row r="1663" s="372" customFormat="1" x14ac:dyDescent="0.3"/>
    <row r="1664" s="372" customFormat="1" x14ac:dyDescent="0.3"/>
    <row r="1665" s="372" customFormat="1" x14ac:dyDescent="0.3"/>
    <row r="1666" s="372" customFormat="1" x14ac:dyDescent="0.3"/>
    <row r="1667" s="372" customFormat="1" x14ac:dyDescent="0.3"/>
    <row r="1668" s="372" customFormat="1" x14ac:dyDescent="0.3"/>
    <row r="1669" s="372" customFormat="1" x14ac:dyDescent="0.3"/>
    <row r="1670" s="372" customFormat="1" x14ac:dyDescent="0.3"/>
    <row r="1671" s="372" customFormat="1" x14ac:dyDescent="0.3"/>
    <row r="1672" s="372" customFormat="1" x14ac:dyDescent="0.3"/>
    <row r="1673" s="372" customFormat="1" x14ac:dyDescent="0.3"/>
    <row r="1674" s="372" customFormat="1" x14ac:dyDescent="0.3"/>
    <row r="1675" s="372" customFormat="1" x14ac:dyDescent="0.3"/>
    <row r="1676" s="372" customFormat="1" x14ac:dyDescent="0.3"/>
    <row r="1677" s="372" customFormat="1" x14ac:dyDescent="0.3"/>
    <row r="1678" s="372" customFormat="1" x14ac:dyDescent="0.3"/>
    <row r="1679" s="372" customFormat="1" x14ac:dyDescent="0.3"/>
    <row r="1680" s="372" customFormat="1" x14ac:dyDescent="0.3"/>
    <row r="1681" s="372" customFormat="1" x14ac:dyDescent="0.3"/>
    <row r="1682" s="372" customFormat="1" x14ac:dyDescent="0.3"/>
    <row r="1683" s="372" customFormat="1" x14ac:dyDescent="0.3"/>
    <row r="1684" s="372" customFormat="1" x14ac:dyDescent="0.3"/>
    <row r="1685" s="372" customFormat="1" x14ac:dyDescent="0.3"/>
    <row r="1686" s="372" customFormat="1" x14ac:dyDescent="0.3"/>
    <row r="1687" s="372" customFormat="1" x14ac:dyDescent="0.3"/>
    <row r="1688" s="372" customFormat="1" x14ac:dyDescent="0.3"/>
    <row r="1689" s="372" customFormat="1" x14ac:dyDescent="0.3"/>
    <row r="1690" s="372" customFormat="1" x14ac:dyDescent="0.3"/>
    <row r="1691" s="372" customFormat="1" x14ac:dyDescent="0.3"/>
    <row r="1692" s="372" customFormat="1" x14ac:dyDescent="0.3"/>
    <row r="1693" s="372" customFormat="1" x14ac:dyDescent="0.3"/>
    <row r="1694" s="372" customFormat="1" x14ac:dyDescent="0.3"/>
    <row r="1695" s="372" customFormat="1" x14ac:dyDescent="0.3"/>
    <row r="1696" s="372" customFormat="1" x14ac:dyDescent="0.3"/>
    <row r="1697" s="372" customFormat="1" x14ac:dyDescent="0.3"/>
    <row r="1698" s="372" customFormat="1" x14ac:dyDescent="0.3"/>
    <row r="1699" s="372" customFormat="1" x14ac:dyDescent="0.3"/>
    <row r="1700" s="372" customFormat="1" x14ac:dyDescent="0.3"/>
    <row r="1701" s="372" customFormat="1" x14ac:dyDescent="0.3"/>
    <row r="1702" s="372" customFormat="1" x14ac:dyDescent="0.3"/>
    <row r="1703" s="372" customFormat="1" x14ac:dyDescent="0.3"/>
    <row r="1704" s="372" customFormat="1" x14ac:dyDescent="0.3"/>
    <row r="1705" s="372" customFormat="1" x14ac:dyDescent="0.3"/>
    <row r="1706" s="372" customFormat="1" x14ac:dyDescent="0.3"/>
    <row r="1707" s="372" customFormat="1" x14ac:dyDescent="0.3"/>
    <row r="1708" s="372" customFormat="1" x14ac:dyDescent="0.3"/>
    <row r="1709" s="372" customFormat="1" x14ac:dyDescent="0.3"/>
    <row r="1710" s="372" customFormat="1" x14ac:dyDescent="0.3"/>
    <row r="1711" s="372" customFormat="1" x14ac:dyDescent="0.3"/>
    <row r="1712" s="372" customFormat="1" x14ac:dyDescent="0.3"/>
    <row r="1713" s="372" customFormat="1" x14ac:dyDescent="0.3"/>
    <row r="1714" s="372" customFormat="1" x14ac:dyDescent="0.3"/>
    <row r="1715" s="372" customFormat="1" x14ac:dyDescent="0.3"/>
    <row r="1716" s="372" customFormat="1" x14ac:dyDescent="0.3"/>
    <row r="1717" s="372" customFormat="1" x14ac:dyDescent="0.3"/>
    <row r="1718" s="372" customFormat="1" x14ac:dyDescent="0.3"/>
    <row r="1719" s="372" customFormat="1" x14ac:dyDescent="0.3"/>
    <row r="1720" s="372" customFormat="1" x14ac:dyDescent="0.3"/>
    <row r="1721" s="372" customFormat="1" x14ac:dyDescent="0.3"/>
    <row r="1722" s="372" customFormat="1" x14ac:dyDescent="0.3"/>
    <row r="1723" s="372" customFormat="1" x14ac:dyDescent="0.3"/>
    <row r="1724" s="372" customFormat="1" x14ac:dyDescent="0.3"/>
    <row r="1725" s="372" customFormat="1" x14ac:dyDescent="0.3"/>
    <row r="1726" s="372" customFormat="1" x14ac:dyDescent="0.3"/>
    <row r="1727" s="372" customFormat="1" x14ac:dyDescent="0.3"/>
    <row r="1728" s="372" customFormat="1" x14ac:dyDescent="0.3"/>
    <row r="1729" s="372" customFormat="1" x14ac:dyDescent="0.3"/>
    <row r="1730" s="372" customFormat="1" x14ac:dyDescent="0.3"/>
    <row r="1731" s="372" customFormat="1" x14ac:dyDescent="0.3"/>
    <row r="1732" s="372" customFormat="1" x14ac:dyDescent="0.3"/>
    <row r="1733" s="372" customFormat="1" x14ac:dyDescent="0.3"/>
    <row r="1734" s="372" customFormat="1" x14ac:dyDescent="0.3"/>
    <row r="1735" s="372" customFormat="1" x14ac:dyDescent="0.3"/>
    <row r="1736" s="372" customFormat="1" x14ac:dyDescent="0.3"/>
    <row r="1737" s="372" customFormat="1" x14ac:dyDescent="0.3"/>
    <row r="1738" s="372" customFormat="1" x14ac:dyDescent="0.3"/>
    <row r="1739" s="372" customFormat="1" x14ac:dyDescent="0.3"/>
    <row r="1740" s="372" customFormat="1" x14ac:dyDescent="0.3"/>
    <row r="1741" s="372" customFormat="1" x14ac:dyDescent="0.3"/>
    <row r="1742" s="372" customFormat="1" x14ac:dyDescent="0.3"/>
    <row r="1743" s="372" customFormat="1" x14ac:dyDescent="0.3"/>
    <row r="1744" s="372" customFormat="1" x14ac:dyDescent="0.3"/>
    <row r="1745" s="372" customFormat="1" x14ac:dyDescent="0.3"/>
    <row r="1746" s="372" customFormat="1" x14ac:dyDescent="0.3"/>
    <row r="1747" s="372" customFormat="1" x14ac:dyDescent="0.3"/>
    <row r="1748" s="372" customFormat="1" x14ac:dyDescent="0.3"/>
    <row r="1749" s="372" customFormat="1" x14ac:dyDescent="0.3"/>
    <row r="1750" s="372" customFormat="1" x14ac:dyDescent="0.3"/>
    <row r="1751" s="372" customFormat="1" x14ac:dyDescent="0.3"/>
    <row r="1752" s="372" customFormat="1" x14ac:dyDescent="0.3"/>
    <row r="1753" s="372" customFormat="1" x14ac:dyDescent="0.3"/>
    <row r="1754" s="372" customFormat="1" x14ac:dyDescent="0.3"/>
    <row r="1755" s="372" customFormat="1" x14ac:dyDescent="0.3"/>
    <row r="1756" s="372" customFormat="1" x14ac:dyDescent="0.3"/>
    <row r="1757" s="372" customFormat="1" x14ac:dyDescent="0.3"/>
    <row r="1758" s="372" customFormat="1" x14ac:dyDescent="0.3"/>
    <row r="1759" s="372" customFormat="1" x14ac:dyDescent="0.3"/>
    <row r="1760" s="372" customFormat="1" x14ac:dyDescent="0.3"/>
    <row r="1761" s="372" customFormat="1" x14ac:dyDescent="0.3"/>
    <row r="1762" s="372" customFormat="1" x14ac:dyDescent="0.3"/>
    <row r="1763" s="372" customFormat="1" x14ac:dyDescent="0.3"/>
    <row r="1764" s="372" customFormat="1" x14ac:dyDescent="0.3"/>
    <row r="1765" s="372" customFormat="1" x14ac:dyDescent="0.3"/>
    <row r="1766" s="372" customFormat="1" x14ac:dyDescent="0.3"/>
    <row r="1767" s="372" customFormat="1" x14ac:dyDescent="0.3"/>
    <row r="1768" s="372" customFormat="1" x14ac:dyDescent="0.3"/>
    <row r="1769" s="372" customFormat="1" x14ac:dyDescent="0.3"/>
    <row r="1770" s="372" customFormat="1" x14ac:dyDescent="0.3"/>
    <row r="1771" s="372" customFormat="1" x14ac:dyDescent="0.3"/>
    <row r="1772" s="372" customFormat="1" x14ac:dyDescent="0.3"/>
    <row r="1773" s="372" customFormat="1" x14ac:dyDescent="0.3"/>
    <row r="1774" s="372" customFormat="1" x14ac:dyDescent="0.3"/>
    <row r="1775" s="372" customFormat="1" x14ac:dyDescent="0.3"/>
    <row r="1776" s="372" customFormat="1" x14ac:dyDescent="0.3"/>
    <row r="1777" s="372" customFormat="1" x14ac:dyDescent="0.3"/>
    <row r="1778" s="372" customFormat="1" x14ac:dyDescent="0.3"/>
    <row r="1779" s="372" customFormat="1" x14ac:dyDescent="0.3"/>
    <row r="1780" s="372" customFormat="1" x14ac:dyDescent="0.3"/>
    <row r="1781" s="372" customFormat="1" x14ac:dyDescent="0.3"/>
    <row r="1782" s="372" customFormat="1" x14ac:dyDescent="0.3"/>
    <row r="1783" s="372" customFormat="1" x14ac:dyDescent="0.3"/>
    <row r="1784" s="372" customFormat="1" x14ac:dyDescent="0.3"/>
    <row r="1785" s="372" customFormat="1" x14ac:dyDescent="0.3"/>
    <row r="1786" s="372" customFormat="1" x14ac:dyDescent="0.3"/>
    <row r="1787" s="372" customFormat="1" x14ac:dyDescent="0.3"/>
    <row r="1788" s="372" customFormat="1" x14ac:dyDescent="0.3"/>
    <row r="1789" s="372" customFormat="1" x14ac:dyDescent="0.3"/>
    <row r="1790" s="372" customFormat="1" x14ac:dyDescent="0.3"/>
    <row r="1791" s="372" customFormat="1" x14ac:dyDescent="0.3"/>
    <row r="1792" s="372" customFormat="1" x14ac:dyDescent="0.3"/>
    <row r="1793" s="372" customFormat="1" x14ac:dyDescent="0.3"/>
    <row r="1794" s="372" customFormat="1" x14ac:dyDescent="0.3"/>
    <row r="1795" s="372" customFormat="1" x14ac:dyDescent="0.3"/>
    <row r="1796" s="372" customFormat="1" x14ac:dyDescent="0.3"/>
    <row r="1797" s="372" customFormat="1" x14ac:dyDescent="0.3"/>
    <row r="1798" s="372" customFormat="1" x14ac:dyDescent="0.3"/>
    <row r="1799" s="372" customFormat="1" x14ac:dyDescent="0.3"/>
    <row r="1800" s="372" customFormat="1" x14ac:dyDescent="0.3"/>
    <row r="1801" s="372" customFormat="1" x14ac:dyDescent="0.3"/>
    <row r="1802" s="372" customFormat="1" x14ac:dyDescent="0.3"/>
    <row r="1803" s="372" customFormat="1" x14ac:dyDescent="0.3"/>
    <row r="1804" s="372" customFormat="1" x14ac:dyDescent="0.3"/>
    <row r="1805" s="372" customFormat="1" x14ac:dyDescent="0.3"/>
    <row r="1806" s="372" customFormat="1" x14ac:dyDescent="0.3"/>
    <row r="1807" s="372" customFormat="1" x14ac:dyDescent="0.3"/>
    <row r="1808" s="372" customFormat="1" x14ac:dyDescent="0.3"/>
    <row r="1809" s="372" customFormat="1" x14ac:dyDescent="0.3"/>
    <row r="1810" s="372" customFormat="1" x14ac:dyDescent="0.3"/>
    <row r="1811" s="372" customFormat="1" x14ac:dyDescent="0.3"/>
    <row r="1812" s="372" customFormat="1" x14ac:dyDescent="0.3"/>
    <row r="1813" s="372" customFormat="1" x14ac:dyDescent="0.3"/>
    <row r="1814" s="372" customFormat="1" x14ac:dyDescent="0.3"/>
    <row r="1815" s="372" customFormat="1" x14ac:dyDescent="0.3"/>
    <row r="1816" s="372" customFormat="1" x14ac:dyDescent="0.3"/>
    <row r="1817" s="372" customFormat="1" x14ac:dyDescent="0.3"/>
    <row r="1818" s="372" customFormat="1" x14ac:dyDescent="0.3"/>
    <row r="1819" s="372" customFormat="1" x14ac:dyDescent="0.3"/>
    <row r="1820" s="372" customFormat="1" x14ac:dyDescent="0.3"/>
    <row r="1821" s="372" customFormat="1" x14ac:dyDescent="0.3"/>
    <row r="1822" s="372" customFormat="1" x14ac:dyDescent="0.3"/>
    <row r="1823" s="372" customFormat="1" x14ac:dyDescent="0.3"/>
    <row r="1824" s="372" customFormat="1" x14ac:dyDescent="0.3"/>
    <row r="1825" s="372" customFormat="1" x14ac:dyDescent="0.3"/>
    <row r="1826" s="372" customFormat="1" x14ac:dyDescent="0.3"/>
    <row r="1827" s="372" customFormat="1" x14ac:dyDescent="0.3"/>
    <row r="1828" s="372" customFormat="1" x14ac:dyDescent="0.3"/>
    <row r="1829" s="372" customFormat="1" x14ac:dyDescent="0.3"/>
    <row r="1830" s="372" customFormat="1" x14ac:dyDescent="0.3"/>
    <row r="1831" s="372" customFormat="1" x14ac:dyDescent="0.3"/>
    <row r="1832" s="372" customFormat="1" x14ac:dyDescent="0.3"/>
    <row r="1833" s="372" customFormat="1" x14ac:dyDescent="0.3"/>
    <row r="1834" s="372" customFormat="1" x14ac:dyDescent="0.3"/>
    <row r="1835" s="372" customFormat="1" x14ac:dyDescent="0.3"/>
    <row r="1836" s="372" customFormat="1" x14ac:dyDescent="0.3"/>
    <row r="1837" s="372" customFormat="1" x14ac:dyDescent="0.3"/>
    <row r="1838" s="372" customFormat="1" x14ac:dyDescent="0.3"/>
    <row r="1839" s="372" customFormat="1" x14ac:dyDescent="0.3"/>
    <row r="1840" s="372" customFormat="1" x14ac:dyDescent="0.3"/>
    <row r="1841" s="372" customFormat="1" x14ac:dyDescent="0.3"/>
    <row r="1842" s="372" customFormat="1" x14ac:dyDescent="0.3"/>
    <row r="1843" s="372" customFormat="1" x14ac:dyDescent="0.3"/>
    <row r="1844" s="372" customFormat="1" x14ac:dyDescent="0.3"/>
    <row r="1845" s="372" customFormat="1" x14ac:dyDescent="0.3"/>
    <row r="1846" s="372" customFormat="1" x14ac:dyDescent="0.3"/>
    <row r="1847" s="372" customFormat="1" x14ac:dyDescent="0.3"/>
    <row r="1848" s="372" customFormat="1" x14ac:dyDescent="0.3"/>
    <row r="1849" s="372" customFormat="1" x14ac:dyDescent="0.3"/>
    <row r="1850" s="372" customFormat="1" x14ac:dyDescent="0.3"/>
    <row r="1851" s="372" customFormat="1" x14ac:dyDescent="0.3"/>
    <row r="1852" s="372" customFormat="1" x14ac:dyDescent="0.3"/>
    <row r="1853" s="372" customFormat="1" x14ac:dyDescent="0.3"/>
    <row r="1854" s="372" customFormat="1" x14ac:dyDescent="0.3"/>
    <row r="1855" s="372" customFormat="1" x14ac:dyDescent="0.3"/>
    <row r="1856" s="372" customFormat="1" x14ac:dyDescent="0.3"/>
    <row r="1857" s="372" customFormat="1" x14ac:dyDescent="0.3"/>
    <row r="1858" s="372" customFormat="1" x14ac:dyDescent="0.3"/>
    <row r="1859" s="372" customFormat="1" x14ac:dyDescent="0.3"/>
    <row r="1860" s="372" customFormat="1" x14ac:dyDescent="0.3"/>
    <row r="1861" s="372" customFormat="1" x14ac:dyDescent="0.3"/>
    <row r="1862" s="372" customFormat="1" x14ac:dyDescent="0.3"/>
    <row r="1863" s="372" customFormat="1" x14ac:dyDescent="0.3"/>
    <row r="1864" s="372" customFormat="1" x14ac:dyDescent="0.3"/>
    <row r="1865" s="372" customFormat="1" x14ac:dyDescent="0.3"/>
    <row r="1866" s="372" customFormat="1" x14ac:dyDescent="0.3"/>
    <row r="1867" s="372" customFormat="1" x14ac:dyDescent="0.3"/>
    <row r="1868" s="372" customFormat="1" x14ac:dyDescent="0.3"/>
    <row r="1869" s="372" customFormat="1" x14ac:dyDescent="0.3"/>
    <row r="1870" s="372" customFormat="1" x14ac:dyDescent="0.3"/>
    <row r="1871" s="372" customFormat="1" x14ac:dyDescent="0.3"/>
    <row r="1872" s="372" customFormat="1" x14ac:dyDescent="0.3"/>
    <row r="1873" s="372" customFormat="1" x14ac:dyDescent="0.3"/>
    <row r="1874" s="372" customFormat="1" x14ac:dyDescent="0.3"/>
    <row r="1875" s="372" customFormat="1" x14ac:dyDescent="0.3"/>
    <row r="1876" s="372" customFormat="1" x14ac:dyDescent="0.3"/>
    <row r="1877" s="372" customFormat="1" x14ac:dyDescent="0.3"/>
    <row r="1878" s="372" customFormat="1" x14ac:dyDescent="0.3"/>
    <row r="1879" s="372" customFormat="1" x14ac:dyDescent="0.3"/>
    <row r="1880" s="372" customFormat="1" x14ac:dyDescent="0.3"/>
    <row r="1881" s="372" customFormat="1" x14ac:dyDescent="0.3"/>
    <row r="1882" s="372" customFormat="1" x14ac:dyDescent="0.3"/>
    <row r="1883" s="372" customFormat="1" x14ac:dyDescent="0.3"/>
    <row r="1884" s="372" customFormat="1" x14ac:dyDescent="0.3"/>
    <row r="1885" s="372" customFormat="1" x14ac:dyDescent="0.3"/>
    <row r="1886" s="372" customFormat="1" x14ac:dyDescent="0.3"/>
    <row r="1887" s="372" customFormat="1" x14ac:dyDescent="0.3"/>
    <row r="1888" s="372" customFormat="1" x14ac:dyDescent="0.3"/>
    <row r="1889" s="372" customFormat="1" x14ac:dyDescent="0.3"/>
    <row r="1890" s="372" customFormat="1" x14ac:dyDescent="0.3"/>
    <row r="1891" s="372" customFormat="1" x14ac:dyDescent="0.3"/>
    <row r="1892" s="372" customFormat="1" x14ac:dyDescent="0.3"/>
    <row r="1893" s="372" customFormat="1" x14ac:dyDescent="0.3"/>
    <row r="1894" s="372" customFormat="1" x14ac:dyDescent="0.3"/>
    <row r="1895" s="372" customFormat="1" x14ac:dyDescent="0.3"/>
    <row r="1896" s="372" customFormat="1" x14ac:dyDescent="0.3"/>
    <row r="1897" s="372" customFormat="1" x14ac:dyDescent="0.3"/>
    <row r="1898" s="372" customFormat="1" x14ac:dyDescent="0.3"/>
    <row r="1899" s="372" customFormat="1" x14ac:dyDescent="0.3"/>
    <row r="1900" s="372" customFormat="1" x14ac:dyDescent="0.3"/>
    <row r="1901" s="372" customFormat="1" x14ac:dyDescent="0.3"/>
    <row r="1902" s="372" customFormat="1" x14ac:dyDescent="0.3"/>
    <row r="1903" s="372" customFormat="1" x14ac:dyDescent="0.3"/>
    <row r="1904" s="372" customFormat="1" x14ac:dyDescent="0.3"/>
    <row r="1905" s="372" customFormat="1" x14ac:dyDescent="0.3"/>
    <row r="1906" s="372" customFormat="1" x14ac:dyDescent="0.3"/>
    <row r="1907" s="372" customFormat="1" x14ac:dyDescent="0.3"/>
    <row r="1908" s="372" customFormat="1" x14ac:dyDescent="0.3"/>
    <row r="1909" s="372" customFormat="1" x14ac:dyDescent="0.3"/>
    <row r="1910" s="372" customFormat="1" x14ac:dyDescent="0.3"/>
    <row r="1911" s="372" customFormat="1" x14ac:dyDescent="0.3"/>
    <row r="1912" s="372" customFormat="1" x14ac:dyDescent="0.3"/>
    <row r="1913" s="372" customFormat="1" x14ac:dyDescent="0.3"/>
    <row r="1914" s="372" customFormat="1" x14ac:dyDescent="0.3"/>
    <row r="1915" s="372" customFormat="1" x14ac:dyDescent="0.3"/>
    <row r="1916" s="372" customFormat="1" x14ac:dyDescent="0.3"/>
    <row r="1917" s="372" customFormat="1" x14ac:dyDescent="0.3"/>
    <row r="1918" s="372" customFormat="1" x14ac:dyDescent="0.3"/>
    <row r="1919" s="372" customFormat="1" x14ac:dyDescent="0.3"/>
    <row r="1920" s="372" customFormat="1" x14ac:dyDescent="0.3"/>
    <row r="1921" s="372" customFormat="1" x14ac:dyDescent="0.3"/>
    <row r="1922" s="372" customFormat="1" x14ac:dyDescent="0.3"/>
    <row r="1923" s="372" customFormat="1" x14ac:dyDescent="0.3"/>
    <row r="1924" s="372" customFormat="1" x14ac:dyDescent="0.3"/>
    <row r="1925" s="372" customFormat="1" x14ac:dyDescent="0.3"/>
    <row r="1926" s="372" customFormat="1" x14ac:dyDescent="0.3"/>
    <row r="1927" s="372" customFormat="1" x14ac:dyDescent="0.3"/>
    <row r="1928" s="372" customFormat="1" x14ac:dyDescent="0.3"/>
    <row r="1929" s="372" customFormat="1" x14ac:dyDescent="0.3"/>
    <row r="1930" s="372" customFormat="1" x14ac:dyDescent="0.3"/>
    <row r="1931" s="372" customFormat="1" x14ac:dyDescent="0.3"/>
    <row r="1932" s="372" customFormat="1" x14ac:dyDescent="0.3"/>
    <row r="1933" s="372" customFormat="1" x14ac:dyDescent="0.3"/>
    <row r="1934" s="372" customFormat="1" x14ac:dyDescent="0.3"/>
    <row r="1935" s="372" customFormat="1" x14ac:dyDescent="0.3"/>
    <row r="1936" s="372" customFormat="1" x14ac:dyDescent="0.3"/>
    <row r="1937" s="372" customFormat="1" x14ac:dyDescent="0.3"/>
    <row r="1938" s="372" customFormat="1" x14ac:dyDescent="0.3"/>
    <row r="1939" s="372" customFormat="1" x14ac:dyDescent="0.3"/>
    <row r="1940" s="372" customFormat="1" x14ac:dyDescent="0.3"/>
    <row r="1941" s="372" customFormat="1" x14ac:dyDescent="0.3"/>
    <row r="1942" s="372" customFormat="1" x14ac:dyDescent="0.3"/>
    <row r="1943" s="372" customFormat="1" x14ac:dyDescent="0.3"/>
    <row r="1944" s="372" customFormat="1" x14ac:dyDescent="0.3"/>
    <row r="1945" s="372" customFormat="1" x14ac:dyDescent="0.3"/>
    <row r="1946" s="372" customFormat="1" x14ac:dyDescent="0.3"/>
    <row r="1947" s="372" customFormat="1" x14ac:dyDescent="0.3"/>
    <row r="1948" s="372" customFormat="1" x14ac:dyDescent="0.3"/>
    <row r="1949" s="372" customFormat="1" x14ac:dyDescent="0.3"/>
    <row r="1950" s="372" customFormat="1" x14ac:dyDescent="0.3"/>
    <row r="1951" s="372" customFormat="1" x14ac:dyDescent="0.3"/>
    <row r="1952" s="372" customFormat="1" x14ac:dyDescent="0.3"/>
    <row r="1953" s="372" customFormat="1" x14ac:dyDescent="0.3"/>
    <row r="1954" s="372" customFormat="1" x14ac:dyDescent="0.3"/>
    <row r="1955" s="372" customFormat="1" x14ac:dyDescent="0.3"/>
    <row r="1956" s="372" customFormat="1" x14ac:dyDescent="0.3"/>
    <row r="1957" s="372" customFormat="1" x14ac:dyDescent="0.3"/>
    <row r="1958" s="372" customFormat="1" x14ac:dyDescent="0.3"/>
    <row r="1959" s="372" customFormat="1" x14ac:dyDescent="0.3"/>
    <row r="1960" s="372" customFormat="1" x14ac:dyDescent="0.3"/>
    <row r="1961" s="372" customFormat="1" x14ac:dyDescent="0.3"/>
    <row r="1962" s="372" customFormat="1" x14ac:dyDescent="0.3"/>
    <row r="1963" s="372" customFormat="1" x14ac:dyDescent="0.3"/>
    <row r="1964" s="372" customFormat="1" x14ac:dyDescent="0.3"/>
    <row r="1965" s="372" customFormat="1" x14ac:dyDescent="0.3"/>
    <row r="1966" s="372" customFormat="1" x14ac:dyDescent="0.3"/>
    <row r="1967" s="372" customFormat="1" x14ac:dyDescent="0.3"/>
    <row r="1968" s="372" customFormat="1" x14ac:dyDescent="0.3"/>
    <row r="1969" s="372" customFormat="1" x14ac:dyDescent="0.3"/>
    <row r="1970" s="372" customFormat="1" x14ac:dyDescent="0.3"/>
    <row r="1971" s="372" customFormat="1" x14ac:dyDescent="0.3"/>
    <row r="1972" s="372" customFormat="1" x14ac:dyDescent="0.3"/>
    <row r="1973" s="372" customFormat="1" x14ac:dyDescent="0.3"/>
    <row r="1974" s="372" customFormat="1" x14ac:dyDescent="0.3"/>
    <row r="1975" s="372" customFormat="1" x14ac:dyDescent="0.3"/>
    <row r="1976" s="372" customFormat="1" x14ac:dyDescent="0.3"/>
    <row r="1977" s="372" customFormat="1" x14ac:dyDescent="0.3"/>
    <row r="1978" s="372" customFormat="1" x14ac:dyDescent="0.3"/>
    <row r="1979" s="372" customFormat="1" x14ac:dyDescent="0.3"/>
    <row r="1980" s="372" customFormat="1" x14ac:dyDescent="0.3"/>
    <row r="1981" s="372" customFormat="1" x14ac:dyDescent="0.3"/>
    <row r="1982" s="372" customFormat="1" x14ac:dyDescent="0.3"/>
    <row r="1983" s="372" customFormat="1" x14ac:dyDescent="0.3"/>
    <row r="1984" s="372" customFormat="1" x14ac:dyDescent="0.3"/>
    <row r="1985" s="372" customFormat="1" x14ac:dyDescent="0.3"/>
    <row r="1986" s="372" customFormat="1" x14ac:dyDescent="0.3"/>
    <row r="1987" s="372" customFormat="1" x14ac:dyDescent="0.3"/>
    <row r="1988" s="372" customFormat="1" x14ac:dyDescent="0.3"/>
    <row r="1989" s="372" customFormat="1" x14ac:dyDescent="0.3"/>
    <row r="1990" s="372" customFormat="1" x14ac:dyDescent="0.3"/>
    <row r="1991" s="372" customFormat="1" x14ac:dyDescent="0.3"/>
    <row r="1992" s="372" customFormat="1" x14ac:dyDescent="0.3"/>
    <row r="1993" s="372" customFormat="1" x14ac:dyDescent="0.3"/>
    <row r="1994" s="372" customFormat="1" x14ac:dyDescent="0.3"/>
    <row r="1995" s="372" customFormat="1" x14ac:dyDescent="0.3"/>
    <row r="1996" s="372" customFormat="1" x14ac:dyDescent="0.3"/>
    <row r="1997" s="372" customFormat="1" x14ac:dyDescent="0.3"/>
    <row r="1998" s="372" customFormat="1" x14ac:dyDescent="0.3"/>
    <row r="1999" s="372" customFormat="1" x14ac:dyDescent="0.3"/>
    <row r="2000" s="372" customFormat="1" x14ac:dyDescent="0.3"/>
    <row r="2001" s="372" customFormat="1" x14ac:dyDescent="0.3"/>
    <row r="2002" s="372" customFormat="1" x14ac:dyDescent="0.3"/>
    <row r="2003" s="372" customFormat="1" x14ac:dyDescent="0.3"/>
    <row r="2004" s="372" customFormat="1" x14ac:dyDescent="0.3"/>
    <row r="2005" s="372" customFormat="1" x14ac:dyDescent="0.3"/>
    <row r="2006" s="372" customFormat="1" x14ac:dyDescent="0.3"/>
    <row r="2007" s="372" customFormat="1" x14ac:dyDescent="0.3"/>
    <row r="2008" s="372" customFormat="1" x14ac:dyDescent="0.3"/>
    <row r="2009" s="372" customFormat="1" x14ac:dyDescent="0.3"/>
    <row r="2010" s="372" customFormat="1" x14ac:dyDescent="0.3"/>
    <row r="2011" s="372" customFormat="1" x14ac:dyDescent="0.3"/>
    <row r="2012" s="372" customFormat="1" x14ac:dyDescent="0.3"/>
    <row r="2013" s="372" customFormat="1" x14ac:dyDescent="0.3"/>
    <row r="2014" s="372" customFormat="1" x14ac:dyDescent="0.3"/>
    <row r="2015" s="372" customFormat="1" x14ac:dyDescent="0.3"/>
    <row r="2016" s="372" customFormat="1" x14ac:dyDescent="0.3"/>
    <row r="2017" s="372" customFormat="1" x14ac:dyDescent="0.3"/>
    <row r="2018" s="372" customFormat="1" x14ac:dyDescent="0.3"/>
    <row r="2019" s="372" customFormat="1" x14ac:dyDescent="0.3"/>
    <row r="2020" s="372" customFormat="1" x14ac:dyDescent="0.3"/>
    <row r="2021" s="372" customFormat="1" x14ac:dyDescent="0.3"/>
    <row r="2022" s="372" customFormat="1" x14ac:dyDescent="0.3"/>
    <row r="2023" s="372" customFormat="1" x14ac:dyDescent="0.3"/>
    <row r="2024" s="372" customFormat="1" x14ac:dyDescent="0.3"/>
    <row r="2025" s="372" customFormat="1" x14ac:dyDescent="0.3"/>
    <row r="2026" s="372" customFormat="1" x14ac:dyDescent="0.3"/>
    <row r="2027" s="372" customFormat="1" x14ac:dyDescent="0.3"/>
    <row r="2028" s="372" customFormat="1" x14ac:dyDescent="0.3"/>
    <row r="2029" s="372" customFormat="1" x14ac:dyDescent="0.3"/>
    <row r="2030" s="372" customFormat="1" x14ac:dyDescent="0.3"/>
    <row r="2031" s="372" customFormat="1" x14ac:dyDescent="0.3"/>
    <row r="2032" s="372" customFormat="1" x14ac:dyDescent="0.3"/>
    <row r="2033" s="372" customFormat="1" x14ac:dyDescent="0.3"/>
    <row r="2034" s="372" customFormat="1" x14ac:dyDescent="0.3"/>
    <row r="2035" s="372" customFormat="1" x14ac:dyDescent="0.3"/>
    <row r="2036" s="372" customFormat="1" x14ac:dyDescent="0.3"/>
    <row r="2037" s="372" customFormat="1" x14ac:dyDescent="0.3"/>
    <row r="2038" s="372" customFormat="1" x14ac:dyDescent="0.3"/>
    <row r="2039" s="372" customFormat="1" x14ac:dyDescent="0.3"/>
    <row r="2040" s="372" customFormat="1" x14ac:dyDescent="0.3"/>
    <row r="2041" s="372" customFormat="1" x14ac:dyDescent="0.3"/>
    <row r="2042" s="372" customFormat="1" x14ac:dyDescent="0.3"/>
    <row r="2043" s="372" customFormat="1" x14ac:dyDescent="0.3"/>
    <row r="2044" s="372" customFormat="1" x14ac:dyDescent="0.3"/>
    <row r="2045" s="372" customFormat="1" x14ac:dyDescent="0.3"/>
    <row r="2046" s="372" customFormat="1" x14ac:dyDescent="0.3"/>
    <row r="2047" s="372" customFormat="1" x14ac:dyDescent="0.3"/>
    <row r="2048" s="372" customFormat="1" x14ac:dyDescent="0.3"/>
    <row r="2049" s="372" customFormat="1" x14ac:dyDescent="0.3"/>
    <row r="2050" s="372" customFormat="1" x14ac:dyDescent="0.3"/>
    <row r="2051" s="372" customFormat="1" x14ac:dyDescent="0.3"/>
    <row r="2052" s="372" customFormat="1" x14ac:dyDescent="0.3"/>
    <row r="2053" s="372" customFormat="1" x14ac:dyDescent="0.3"/>
    <row r="2054" s="372" customFormat="1" x14ac:dyDescent="0.3"/>
    <row r="2055" s="372" customFormat="1" x14ac:dyDescent="0.3"/>
    <row r="2056" s="372" customFormat="1" x14ac:dyDescent="0.3"/>
    <row r="2057" s="372" customFormat="1" x14ac:dyDescent="0.3"/>
    <row r="2058" s="372" customFormat="1" x14ac:dyDescent="0.3"/>
    <row r="2059" s="372" customFormat="1" x14ac:dyDescent="0.3"/>
    <row r="2060" s="372" customFormat="1" x14ac:dyDescent="0.3"/>
    <row r="2061" s="372" customFormat="1" x14ac:dyDescent="0.3"/>
    <row r="2062" s="372" customFormat="1" x14ac:dyDescent="0.3"/>
    <row r="2063" s="372" customFormat="1" x14ac:dyDescent="0.3"/>
    <row r="2064" s="372" customFormat="1" x14ac:dyDescent="0.3"/>
    <row r="2065" s="372" customFormat="1" x14ac:dyDescent="0.3"/>
    <row r="2066" s="372" customFormat="1" x14ac:dyDescent="0.3"/>
    <row r="2067" s="372" customFormat="1" x14ac:dyDescent="0.3"/>
    <row r="2068" s="372" customFormat="1" x14ac:dyDescent="0.3"/>
    <row r="2069" s="372" customFormat="1" x14ac:dyDescent="0.3"/>
    <row r="2070" s="372" customFormat="1" x14ac:dyDescent="0.3"/>
    <row r="2071" s="372" customFormat="1" x14ac:dyDescent="0.3"/>
    <row r="2072" s="372" customFormat="1" x14ac:dyDescent="0.3"/>
    <row r="2073" s="372" customFormat="1" x14ac:dyDescent="0.3"/>
    <row r="2074" s="372" customFormat="1" x14ac:dyDescent="0.3"/>
    <row r="2075" s="372" customFormat="1" x14ac:dyDescent="0.3"/>
    <row r="2076" s="372" customFormat="1" x14ac:dyDescent="0.3"/>
    <row r="2077" s="372" customFormat="1" x14ac:dyDescent="0.3"/>
    <row r="2078" s="372" customFormat="1" x14ac:dyDescent="0.3"/>
    <row r="2079" s="372" customFormat="1" x14ac:dyDescent="0.3"/>
    <row r="2080" s="372" customFormat="1" x14ac:dyDescent="0.3"/>
    <row r="2081" s="372" customFormat="1" x14ac:dyDescent="0.3"/>
    <row r="2082" s="372" customFormat="1" x14ac:dyDescent="0.3"/>
    <row r="2083" s="372" customFormat="1" x14ac:dyDescent="0.3"/>
    <row r="2084" s="372" customFormat="1" x14ac:dyDescent="0.3"/>
    <row r="2085" s="372" customFormat="1" x14ac:dyDescent="0.3"/>
    <row r="2086" s="372" customFormat="1" x14ac:dyDescent="0.3"/>
    <row r="2087" s="372" customFormat="1" x14ac:dyDescent="0.3"/>
    <row r="2088" s="372" customFormat="1" x14ac:dyDescent="0.3"/>
    <row r="2089" s="372" customFormat="1" x14ac:dyDescent="0.3"/>
    <row r="2090" s="372" customFormat="1" x14ac:dyDescent="0.3"/>
    <row r="2091" s="372" customFormat="1" x14ac:dyDescent="0.3"/>
    <row r="2092" s="372" customFormat="1" x14ac:dyDescent="0.3"/>
    <row r="2093" s="372" customFormat="1" x14ac:dyDescent="0.3"/>
    <row r="2094" s="372" customFormat="1" x14ac:dyDescent="0.3"/>
    <row r="2095" s="372" customFormat="1" x14ac:dyDescent="0.3"/>
    <row r="2096" s="372" customFormat="1" x14ac:dyDescent="0.3"/>
    <row r="2097" s="372" customFormat="1" x14ac:dyDescent="0.3"/>
    <row r="2098" s="372" customFormat="1" x14ac:dyDescent="0.3"/>
    <row r="2099" s="372" customFormat="1" x14ac:dyDescent="0.3"/>
    <row r="2100" s="372" customFormat="1" x14ac:dyDescent="0.3"/>
    <row r="2101" s="372" customFormat="1" x14ac:dyDescent="0.3"/>
    <row r="2102" s="372" customFormat="1" x14ac:dyDescent="0.3"/>
    <row r="2103" s="372" customFormat="1" x14ac:dyDescent="0.3"/>
    <row r="2104" s="372" customFormat="1" x14ac:dyDescent="0.3"/>
    <row r="2105" s="372" customFormat="1" x14ac:dyDescent="0.3"/>
    <row r="2106" s="372" customFormat="1" x14ac:dyDescent="0.3"/>
    <row r="2107" s="372" customFormat="1" x14ac:dyDescent="0.3"/>
    <row r="2108" s="372" customFormat="1" x14ac:dyDescent="0.3"/>
    <row r="2109" s="372" customFormat="1" x14ac:dyDescent="0.3"/>
    <row r="2110" s="372" customFormat="1" x14ac:dyDescent="0.3"/>
    <row r="2111" s="372" customFormat="1" x14ac:dyDescent="0.3"/>
    <row r="2112" s="372" customFormat="1" x14ac:dyDescent="0.3"/>
    <row r="2113" s="372" customFormat="1" x14ac:dyDescent="0.3"/>
    <row r="2114" s="372" customFormat="1" x14ac:dyDescent="0.3"/>
    <row r="2115" s="372" customFormat="1" x14ac:dyDescent="0.3"/>
    <row r="2116" s="372" customFormat="1" x14ac:dyDescent="0.3"/>
    <row r="2117" s="372" customFormat="1" x14ac:dyDescent="0.3"/>
    <row r="2118" s="372" customFormat="1" x14ac:dyDescent="0.3"/>
    <row r="2119" s="372" customFormat="1" x14ac:dyDescent="0.3"/>
    <row r="2120" s="372" customFormat="1" x14ac:dyDescent="0.3"/>
    <row r="2121" s="372" customFormat="1" x14ac:dyDescent="0.3"/>
    <row r="2122" s="372" customFormat="1" x14ac:dyDescent="0.3"/>
    <row r="2123" s="372" customFormat="1" x14ac:dyDescent="0.3"/>
    <row r="2124" s="372" customFormat="1" x14ac:dyDescent="0.3"/>
    <row r="2125" s="372" customFormat="1" x14ac:dyDescent="0.3"/>
    <row r="2126" s="372" customFormat="1" x14ac:dyDescent="0.3"/>
    <row r="2127" s="372" customFormat="1" x14ac:dyDescent="0.3"/>
    <row r="2128" s="372" customFormat="1" x14ac:dyDescent="0.3"/>
    <row r="2129" s="372" customFormat="1" x14ac:dyDescent="0.3"/>
    <row r="2130" s="372" customFormat="1" x14ac:dyDescent="0.3"/>
    <row r="2131" s="372" customFormat="1" x14ac:dyDescent="0.3"/>
    <row r="2132" s="372" customFormat="1" x14ac:dyDescent="0.3"/>
    <row r="2133" s="372" customFormat="1" x14ac:dyDescent="0.3"/>
    <row r="2134" s="372" customFormat="1" x14ac:dyDescent="0.3"/>
    <row r="2135" s="372" customFormat="1" x14ac:dyDescent="0.3"/>
    <row r="2136" s="372" customFormat="1" x14ac:dyDescent="0.3"/>
    <row r="2137" s="372" customFormat="1" x14ac:dyDescent="0.3"/>
    <row r="2138" s="372" customFormat="1" x14ac:dyDescent="0.3"/>
    <row r="2139" s="372" customFormat="1" x14ac:dyDescent="0.3"/>
    <row r="2140" s="372" customFormat="1" x14ac:dyDescent="0.3"/>
    <row r="2141" s="372" customFormat="1" x14ac:dyDescent="0.3"/>
    <row r="2142" s="372" customFormat="1" x14ac:dyDescent="0.3"/>
    <row r="2143" s="372" customFormat="1" x14ac:dyDescent="0.3"/>
    <row r="2144" s="372" customFormat="1" x14ac:dyDescent="0.3"/>
    <row r="2145" s="372" customFormat="1" x14ac:dyDescent="0.3"/>
    <row r="2146" s="372" customFormat="1" x14ac:dyDescent="0.3"/>
    <row r="2147" s="372" customFormat="1" x14ac:dyDescent="0.3"/>
    <row r="2148" s="372" customFormat="1" x14ac:dyDescent="0.3"/>
    <row r="2149" s="372" customFormat="1" x14ac:dyDescent="0.3"/>
    <row r="2150" s="372" customFormat="1" x14ac:dyDescent="0.3"/>
    <row r="2151" s="372" customFormat="1" x14ac:dyDescent="0.3"/>
    <row r="2152" s="372" customFormat="1" x14ac:dyDescent="0.3"/>
    <row r="2153" s="372" customFormat="1" x14ac:dyDescent="0.3"/>
    <row r="2154" s="372" customFormat="1" x14ac:dyDescent="0.3"/>
    <row r="2155" s="372" customFormat="1" x14ac:dyDescent="0.3"/>
    <row r="2156" s="372" customFormat="1" x14ac:dyDescent="0.3"/>
    <row r="2157" s="372" customFormat="1" x14ac:dyDescent="0.3"/>
    <row r="2158" s="372" customFormat="1" x14ac:dyDescent="0.3"/>
    <row r="2159" s="372" customFormat="1" x14ac:dyDescent="0.3"/>
    <row r="2160" s="372" customFormat="1" x14ac:dyDescent="0.3"/>
    <row r="2161" s="372" customFormat="1" x14ac:dyDescent="0.3"/>
    <row r="2162" s="372" customFormat="1" x14ac:dyDescent="0.3"/>
    <row r="2163" s="372" customFormat="1" x14ac:dyDescent="0.3"/>
    <row r="2164" s="372" customFormat="1" x14ac:dyDescent="0.3"/>
    <row r="2165" s="372" customFormat="1" x14ac:dyDescent="0.3"/>
    <row r="2166" s="372" customFormat="1" x14ac:dyDescent="0.3"/>
    <row r="2167" s="372" customFormat="1" x14ac:dyDescent="0.3"/>
    <row r="2168" s="372" customFormat="1" x14ac:dyDescent="0.3"/>
    <row r="2169" s="372" customFormat="1" x14ac:dyDescent="0.3"/>
    <row r="2170" s="372" customFormat="1" x14ac:dyDescent="0.3"/>
    <row r="2171" s="372" customFormat="1" x14ac:dyDescent="0.3"/>
    <row r="2172" s="372" customFormat="1" x14ac:dyDescent="0.3"/>
    <row r="2173" s="372" customFormat="1" x14ac:dyDescent="0.3"/>
    <row r="2174" s="372" customFormat="1" x14ac:dyDescent="0.3"/>
    <row r="2175" s="372" customFormat="1" x14ac:dyDescent="0.3"/>
    <row r="2176" s="372" customFormat="1" x14ac:dyDescent="0.3"/>
    <row r="2177" s="372" customFormat="1" x14ac:dyDescent="0.3"/>
    <row r="2178" s="372" customFormat="1" x14ac:dyDescent="0.3"/>
    <row r="2179" s="372" customFormat="1" x14ac:dyDescent="0.3"/>
    <row r="2180" s="372" customFormat="1" x14ac:dyDescent="0.3"/>
    <row r="2181" s="372" customFormat="1" x14ac:dyDescent="0.3"/>
    <row r="2182" s="372" customFormat="1" x14ac:dyDescent="0.3"/>
    <row r="2183" s="372" customFormat="1" x14ac:dyDescent="0.3"/>
    <row r="2184" s="372" customFormat="1" x14ac:dyDescent="0.3"/>
    <row r="2185" s="372" customFormat="1" x14ac:dyDescent="0.3"/>
    <row r="2186" s="372" customFormat="1" x14ac:dyDescent="0.3"/>
    <row r="2187" s="372" customFormat="1" x14ac:dyDescent="0.3"/>
    <row r="2188" s="372" customFormat="1" x14ac:dyDescent="0.3"/>
    <row r="2189" s="372" customFormat="1" x14ac:dyDescent="0.3"/>
    <row r="2190" s="372" customFormat="1" x14ac:dyDescent="0.3"/>
    <row r="2191" s="372" customFormat="1" x14ac:dyDescent="0.3"/>
    <row r="2192" s="372" customFormat="1" x14ac:dyDescent="0.3"/>
    <row r="2193" s="372" customFormat="1" x14ac:dyDescent="0.3"/>
    <row r="2194" s="372" customFormat="1" x14ac:dyDescent="0.3"/>
    <row r="2195" s="372" customFormat="1" x14ac:dyDescent="0.3"/>
    <row r="2196" s="372" customFormat="1" x14ac:dyDescent="0.3"/>
    <row r="2197" s="372" customFormat="1" x14ac:dyDescent="0.3"/>
    <row r="2198" s="372" customFormat="1" x14ac:dyDescent="0.3"/>
    <row r="2199" s="372" customFormat="1" x14ac:dyDescent="0.3"/>
    <row r="2200" s="372" customFormat="1" x14ac:dyDescent="0.3"/>
    <row r="2201" s="372" customFormat="1" x14ac:dyDescent="0.3"/>
    <row r="2202" s="372" customFormat="1" x14ac:dyDescent="0.3"/>
    <row r="2203" s="372" customFormat="1" x14ac:dyDescent="0.3"/>
    <row r="2204" s="372" customFormat="1" x14ac:dyDescent="0.3"/>
    <row r="2205" s="372" customFormat="1" x14ac:dyDescent="0.3"/>
    <row r="2206" s="372" customFormat="1" x14ac:dyDescent="0.3"/>
    <row r="2207" s="372" customFormat="1" x14ac:dyDescent="0.3"/>
    <row r="2208" s="372" customFormat="1" x14ac:dyDescent="0.3"/>
    <row r="2209" s="372" customFormat="1" x14ac:dyDescent="0.3"/>
    <row r="2210" s="372" customFormat="1" x14ac:dyDescent="0.3"/>
    <row r="2211" s="372" customFormat="1" x14ac:dyDescent="0.3"/>
    <row r="2212" s="372" customFormat="1" x14ac:dyDescent="0.3"/>
    <row r="2213" s="372" customFormat="1" x14ac:dyDescent="0.3"/>
    <row r="2214" s="372" customFormat="1" x14ac:dyDescent="0.3"/>
    <row r="2215" s="372" customFormat="1" x14ac:dyDescent="0.3"/>
    <row r="2216" s="372" customFormat="1" x14ac:dyDescent="0.3"/>
    <row r="2217" s="372" customFormat="1" x14ac:dyDescent="0.3"/>
    <row r="2218" s="372" customFormat="1" x14ac:dyDescent="0.3"/>
    <row r="2219" s="372" customFormat="1" x14ac:dyDescent="0.3"/>
    <row r="2220" s="372" customFormat="1" x14ac:dyDescent="0.3"/>
    <row r="2221" s="372" customFormat="1" x14ac:dyDescent="0.3"/>
    <row r="2222" s="372" customFormat="1" x14ac:dyDescent="0.3"/>
    <row r="2223" s="372" customFormat="1" x14ac:dyDescent="0.3"/>
    <row r="2224" s="372" customFormat="1" x14ac:dyDescent="0.3"/>
    <row r="2225" s="372" customFormat="1" x14ac:dyDescent="0.3"/>
    <row r="2226" s="372" customFormat="1" x14ac:dyDescent="0.3"/>
    <row r="2227" s="372" customFormat="1" x14ac:dyDescent="0.3"/>
    <row r="2228" s="372" customFormat="1" x14ac:dyDescent="0.3"/>
    <row r="2229" s="372" customFormat="1" x14ac:dyDescent="0.3"/>
    <row r="2230" s="372" customFormat="1" x14ac:dyDescent="0.3"/>
    <row r="2231" s="372" customFormat="1" x14ac:dyDescent="0.3"/>
    <row r="2232" s="372" customFormat="1" x14ac:dyDescent="0.3"/>
    <row r="2233" s="372" customFormat="1" x14ac:dyDescent="0.3"/>
    <row r="2234" s="372" customFormat="1" x14ac:dyDescent="0.3"/>
    <row r="2235" s="372" customFormat="1" x14ac:dyDescent="0.3"/>
    <row r="2236" s="372" customFormat="1" x14ac:dyDescent="0.3"/>
    <row r="2237" s="372" customFormat="1" x14ac:dyDescent="0.3"/>
    <row r="2238" s="372" customFormat="1" x14ac:dyDescent="0.3"/>
    <row r="2239" s="372" customFormat="1" x14ac:dyDescent="0.3"/>
    <row r="2240" s="372" customFormat="1" x14ac:dyDescent="0.3"/>
    <row r="2241" s="372" customFormat="1" x14ac:dyDescent="0.3"/>
    <row r="2242" s="372" customFormat="1" x14ac:dyDescent="0.3"/>
    <row r="2243" s="372" customFormat="1" x14ac:dyDescent="0.3"/>
    <row r="2244" s="372" customFormat="1" x14ac:dyDescent="0.3"/>
    <row r="2245" s="372" customFormat="1" x14ac:dyDescent="0.3"/>
    <row r="2246" s="372" customFormat="1" x14ac:dyDescent="0.3"/>
    <row r="2247" s="372" customFormat="1" x14ac:dyDescent="0.3"/>
    <row r="2248" s="372" customFormat="1" x14ac:dyDescent="0.3"/>
    <row r="2249" s="372" customFormat="1" x14ac:dyDescent="0.3"/>
    <row r="2250" s="372" customFormat="1" x14ac:dyDescent="0.3"/>
    <row r="2251" s="372" customFormat="1" x14ac:dyDescent="0.3"/>
    <row r="2252" s="372" customFormat="1" x14ac:dyDescent="0.3"/>
    <row r="2253" s="372" customFormat="1" x14ac:dyDescent="0.3"/>
    <row r="2254" s="372" customFormat="1" x14ac:dyDescent="0.3"/>
    <row r="2255" s="372" customFormat="1" x14ac:dyDescent="0.3"/>
    <row r="2256" s="372" customFormat="1" x14ac:dyDescent="0.3"/>
    <row r="2257" s="372" customFormat="1" x14ac:dyDescent="0.3"/>
    <row r="2258" s="372" customFormat="1" x14ac:dyDescent="0.3"/>
    <row r="2259" s="372" customFormat="1" x14ac:dyDescent="0.3"/>
    <row r="2260" s="372" customFormat="1" x14ac:dyDescent="0.3"/>
    <row r="2261" s="372" customFormat="1" x14ac:dyDescent="0.3"/>
    <row r="2262" s="372" customFormat="1" x14ac:dyDescent="0.3"/>
    <row r="2263" s="372" customFormat="1" x14ac:dyDescent="0.3"/>
    <row r="2264" s="372" customFormat="1" x14ac:dyDescent="0.3"/>
    <row r="2265" s="372" customFormat="1" x14ac:dyDescent="0.3"/>
    <row r="2266" s="372" customFormat="1" x14ac:dyDescent="0.3"/>
    <row r="2267" s="372" customFormat="1" x14ac:dyDescent="0.3"/>
    <row r="2268" s="372" customFormat="1" x14ac:dyDescent="0.3"/>
    <row r="2269" s="372" customFormat="1" x14ac:dyDescent="0.3"/>
    <row r="2270" s="372" customFormat="1" x14ac:dyDescent="0.3"/>
    <row r="2271" s="372" customFormat="1" x14ac:dyDescent="0.3"/>
    <row r="2272" s="372" customFormat="1" x14ac:dyDescent="0.3"/>
    <row r="2273" s="372" customFormat="1" x14ac:dyDescent="0.3"/>
    <row r="2274" s="372" customFormat="1" x14ac:dyDescent="0.3"/>
    <row r="2275" s="372" customFormat="1" x14ac:dyDescent="0.3"/>
    <row r="2276" s="372" customFormat="1" x14ac:dyDescent="0.3"/>
    <row r="2277" s="372" customFormat="1" x14ac:dyDescent="0.3"/>
    <row r="2278" s="372" customFormat="1" x14ac:dyDescent="0.3"/>
    <row r="2279" s="372" customFormat="1" x14ac:dyDescent="0.3"/>
    <row r="2280" s="372" customFormat="1" x14ac:dyDescent="0.3"/>
    <row r="2281" s="372" customFormat="1" x14ac:dyDescent="0.3"/>
    <row r="2282" s="372" customFormat="1" x14ac:dyDescent="0.3"/>
    <row r="2283" s="372" customFormat="1" x14ac:dyDescent="0.3"/>
    <row r="2284" s="372" customFormat="1" x14ac:dyDescent="0.3"/>
    <row r="2285" s="372" customFormat="1" x14ac:dyDescent="0.3"/>
    <row r="2286" s="372" customFormat="1" x14ac:dyDescent="0.3"/>
    <row r="2287" s="372" customFormat="1" x14ac:dyDescent="0.3"/>
    <row r="2288" s="372" customFormat="1" x14ac:dyDescent="0.3"/>
    <row r="2289" s="372" customFormat="1" x14ac:dyDescent="0.3"/>
    <row r="2290" s="372" customFormat="1" x14ac:dyDescent="0.3"/>
    <row r="2291" s="372" customFormat="1" x14ac:dyDescent="0.3"/>
    <row r="2292" s="372" customFormat="1" x14ac:dyDescent="0.3"/>
    <row r="2293" s="372" customFormat="1" x14ac:dyDescent="0.3"/>
    <row r="2294" s="372" customFormat="1" x14ac:dyDescent="0.3"/>
    <row r="2295" s="372" customFormat="1" x14ac:dyDescent="0.3"/>
    <row r="2296" s="372" customFormat="1" x14ac:dyDescent="0.3"/>
    <row r="2297" s="372" customFormat="1" x14ac:dyDescent="0.3"/>
    <row r="2298" s="372" customFormat="1" x14ac:dyDescent="0.3"/>
    <row r="2299" s="372" customFormat="1" x14ac:dyDescent="0.3"/>
    <row r="2300" s="372" customFormat="1" x14ac:dyDescent="0.3"/>
    <row r="2301" s="372" customFormat="1" x14ac:dyDescent="0.3"/>
    <row r="2302" s="372" customFormat="1" x14ac:dyDescent="0.3"/>
    <row r="2303" s="372" customFormat="1" x14ac:dyDescent="0.3"/>
    <row r="2304" s="372" customFormat="1" x14ac:dyDescent="0.3"/>
    <row r="2305" s="372" customFormat="1" x14ac:dyDescent="0.3"/>
    <row r="2306" s="372" customFormat="1" x14ac:dyDescent="0.3"/>
    <row r="2307" s="372" customFormat="1" x14ac:dyDescent="0.3"/>
    <row r="2308" s="372" customFormat="1" x14ac:dyDescent="0.3"/>
    <row r="2309" s="372" customFormat="1" x14ac:dyDescent="0.3"/>
    <row r="2310" s="372" customFormat="1" x14ac:dyDescent="0.3"/>
    <row r="2311" s="372" customFormat="1" x14ac:dyDescent="0.3"/>
    <row r="2312" s="372" customFormat="1" x14ac:dyDescent="0.3"/>
    <row r="2313" s="372" customFormat="1" x14ac:dyDescent="0.3"/>
    <row r="2314" s="372" customFormat="1" x14ac:dyDescent="0.3"/>
    <row r="2315" s="372" customFormat="1" x14ac:dyDescent="0.3"/>
    <row r="2316" s="372" customFormat="1" x14ac:dyDescent="0.3"/>
    <row r="2317" s="372" customFormat="1" x14ac:dyDescent="0.3"/>
    <row r="2318" s="372" customFormat="1" x14ac:dyDescent="0.3"/>
    <row r="2319" s="372" customFormat="1" x14ac:dyDescent="0.3"/>
    <row r="2320" s="372" customFormat="1" x14ac:dyDescent="0.3"/>
    <row r="2321" s="372" customFormat="1" x14ac:dyDescent="0.3"/>
    <row r="2322" s="372" customFormat="1" x14ac:dyDescent="0.3"/>
    <row r="2323" s="372" customFormat="1" x14ac:dyDescent="0.3"/>
    <row r="2324" s="372" customFormat="1" x14ac:dyDescent="0.3"/>
    <row r="2325" s="372" customFormat="1" x14ac:dyDescent="0.3"/>
    <row r="2326" s="372" customFormat="1" x14ac:dyDescent="0.3"/>
    <row r="2327" s="372" customFormat="1" x14ac:dyDescent="0.3"/>
    <row r="2328" s="372" customFormat="1" x14ac:dyDescent="0.3"/>
    <row r="2329" s="372" customFormat="1" x14ac:dyDescent="0.3"/>
    <row r="2330" s="372" customFormat="1" x14ac:dyDescent="0.3"/>
    <row r="2331" s="372" customFormat="1" x14ac:dyDescent="0.3"/>
    <row r="2332" s="372" customFormat="1" x14ac:dyDescent="0.3"/>
    <row r="2333" s="372" customFormat="1" x14ac:dyDescent="0.3"/>
    <row r="2334" s="372" customFormat="1" x14ac:dyDescent="0.3"/>
    <row r="2335" s="372" customFormat="1" x14ac:dyDescent="0.3"/>
    <row r="2336" s="372" customFormat="1" x14ac:dyDescent="0.3"/>
    <row r="2337" s="372" customFormat="1" x14ac:dyDescent="0.3"/>
    <row r="2338" s="372" customFormat="1" x14ac:dyDescent="0.3"/>
    <row r="2339" s="372" customFormat="1" x14ac:dyDescent="0.3"/>
    <row r="2340" s="372" customFormat="1" x14ac:dyDescent="0.3"/>
    <row r="2341" s="372" customFormat="1" x14ac:dyDescent="0.3"/>
    <row r="2342" s="372" customFormat="1" x14ac:dyDescent="0.3"/>
    <row r="2343" s="372" customFormat="1" x14ac:dyDescent="0.3"/>
    <row r="2344" s="372" customFormat="1" x14ac:dyDescent="0.3"/>
    <row r="2345" s="372" customFormat="1" x14ac:dyDescent="0.3"/>
    <row r="2346" s="372" customFormat="1" x14ac:dyDescent="0.3"/>
    <row r="2347" s="372" customFormat="1" x14ac:dyDescent="0.3"/>
    <row r="2348" s="372" customFormat="1" x14ac:dyDescent="0.3"/>
    <row r="2349" s="372" customFormat="1" x14ac:dyDescent="0.3"/>
    <row r="2350" s="372" customFormat="1" x14ac:dyDescent="0.3"/>
    <row r="2351" s="372" customFormat="1" x14ac:dyDescent="0.3"/>
    <row r="2352" s="372" customFormat="1" x14ac:dyDescent="0.3"/>
    <row r="2353" s="372" customFormat="1" x14ac:dyDescent="0.3"/>
    <row r="2354" s="372" customFormat="1" x14ac:dyDescent="0.3"/>
    <row r="2355" s="372" customFormat="1" x14ac:dyDescent="0.3"/>
    <row r="2356" s="372" customFormat="1" x14ac:dyDescent="0.3"/>
    <row r="2357" s="372" customFormat="1" x14ac:dyDescent="0.3"/>
    <row r="2358" s="372" customFormat="1" x14ac:dyDescent="0.3"/>
    <row r="2359" s="372" customFormat="1" x14ac:dyDescent="0.3"/>
    <row r="2360" s="372" customFormat="1" x14ac:dyDescent="0.3"/>
    <row r="2361" s="372" customFormat="1" x14ac:dyDescent="0.3"/>
    <row r="2362" s="372" customFormat="1" x14ac:dyDescent="0.3"/>
    <row r="2363" s="372" customFormat="1" x14ac:dyDescent="0.3"/>
    <row r="2364" s="372" customFormat="1" x14ac:dyDescent="0.3"/>
    <row r="2365" s="372" customFormat="1" x14ac:dyDescent="0.3"/>
    <row r="2366" s="372" customFormat="1" x14ac:dyDescent="0.3"/>
    <row r="2367" s="372" customFormat="1" x14ac:dyDescent="0.3"/>
    <row r="2368" s="372" customFormat="1" x14ac:dyDescent="0.3"/>
    <row r="2369" s="372" customFormat="1" x14ac:dyDescent="0.3"/>
    <row r="2370" s="372" customFormat="1" x14ac:dyDescent="0.3"/>
    <row r="2371" s="372" customFormat="1" x14ac:dyDescent="0.3"/>
    <row r="2372" s="372" customFormat="1" x14ac:dyDescent="0.3"/>
    <row r="2373" s="372" customFormat="1" x14ac:dyDescent="0.3"/>
    <row r="2374" s="372" customFormat="1" x14ac:dyDescent="0.3"/>
    <row r="2375" s="372" customFormat="1" x14ac:dyDescent="0.3"/>
    <row r="2376" s="372" customFormat="1" x14ac:dyDescent="0.3"/>
    <row r="2377" s="372" customFormat="1" x14ac:dyDescent="0.3"/>
    <row r="2378" s="372" customFormat="1" x14ac:dyDescent="0.3"/>
    <row r="2379" s="372" customFormat="1" x14ac:dyDescent="0.3"/>
    <row r="2380" s="372" customFormat="1" x14ac:dyDescent="0.3"/>
    <row r="2381" s="372" customFormat="1" x14ac:dyDescent="0.3"/>
    <row r="2382" s="372" customFormat="1" x14ac:dyDescent="0.3"/>
    <row r="2383" s="372" customFormat="1" x14ac:dyDescent="0.3"/>
    <row r="2384" s="372" customFormat="1" x14ac:dyDescent="0.3"/>
    <row r="2385" s="372" customFormat="1" x14ac:dyDescent="0.3"/>
    <row r="2386" s="372" customFormat="1" x14ac:dyDescent="0.3"/>
    <row r="2387" s="372" customFormat="1" x14ac:dyDescent="0.3"/>
    <row r="2388" s="372" customFormat="1" x14ac:dyDescent="0.3"/>
    <row r="2389" s="372" customFormat="1" x14ac:dyDescent="0.3"/>
    <row r="2390" s="372" customFormat="1" x14ac:dyDescent="0.3"/>
    <row r="2391" s="372" customFormat="1" x14ac:dyDescent="0.3"/>
    <row r="2392" s="372" customFormat="1" x14ac:dyDescent="0.3"/>
    <row r="2393" s="372" customFormat="1" x14ac:dyDescent="0.3"/>
    <row r="2394" s="372" customFormat="1" x14ac:dyDescent="0.3"/>
    <row r="2395" s="372" customFormat="1" x14ac:dyDescent="0.3"/>
    <row r="2396" s="372" customFormat="1" x14ac:dyDescent="0.3"/>
    <row r="2397" s="372" customFormat="1" x14ac:dyDescent="0.3"/>
    <row r="2398" s="372" customFormat="1" x14ac:dyDescent="0.3"/>
    <row r="2399" s="372" customFormat="1" x14ac:dyDescent="0.3"/>
    <row r="2400" s="372" customFormat="1" x14ac:dyDescent="0.3"/>
    <row r="2401" s="372" customFormat="1" x14ac:dyDescent="0.3"/>
    <row r="2402" s="372" customFormat="1" x14ac:dyDescent="0.3"/>
    <row r="2403" s="372" customFormat="1" x14ac:dyDescent="0.3"/>
    <row r="2404" s="372" customFormat="1" x14ac:dyDescent="0.3"/>
    <row r="2405" s="372" customFormat="1" x14ac:dyDescent="0.3"/>
    <row r="2406" s="372" customFormat="1" x14ac:dyDescent="0.3"/>
    <row r="2407" s="372" customFormat="1" x14ac:dyDescent="0.3"/>
    <row r="2408" s="372" customFormat="1" x14ac:dyDescent="0.3"/>
    <row r="2409" s="372" customFormat="1" x14ac:dyDescent="0.3"/>
    <row r="2410" s="372" customFormat="1" x14ac:dyDescent="0.3"/>
    <row r="2411" s="372" customFormat="1" x14ac:dyDescent="0.3"/>
    <row r="2412" s="372" customFormat="1" x14ac:dyDescent="0.3"/>
    <row r="2413" s="372" customFormat="1" x14ac:dyDescent="0.3"/>
    <row r="2414" s="372" customFormat="1" x14ac:dyDescent="0.3"/>
    <row r="2415" s="372" customFormat="1" x14ac:dyDescent="0.3"/>
    <row r="2416" s="372" customFormat="1" x14ac:dyDescent="0.3"/>
    <row r="2417" s="372" customFormat="1" x14ac:dyDescent="0.3"/>
    <row r="2418" s="372" customFormat="1" x14ac:dyDescent="0.3"/>
    <row r="2419" s="372" customFormat="1" x14ac:dyDescent="0.3"/>
    <row r="2420" s="372" customFormat="1" x14ac:dyDescent="0.3"/>
    <row r="2421" s="372" customFormat="1" x14ac:dyDescent="0.3"/>
    <row r="2422" s="372" customFormat="1" x14ac:dyDescent="0.3"/>
    <row r="2423" s="372" customFormat="1" x14ac:dyDescent="0.3"/>
    <row r="2424" s="372" customFormat="1" x14ac:dyDescent="0.3"/>
    <row r="2425" s="372" customFormat="1" x14ac:dyDescent="0.3"/>
    <row r="2426" s="372" customFormat="1" x14ac:dyDescent="0.3"/>
    <row r="2427" s="372" customFormat="1" x14ac:dyDescent="0.3"/>
    <row r="2428" s="372" customFormat="1" x14ac:dyDescent="0.3"/>
    <row r="2429" s="372" customFormat="1" x14ac:dyDescent="0.3"/>
    <row r="2430" s="372" customFormat="1" x14ac:dyDescent="0.3"/>
    <row r="2431" s="372" customFormat="1" x14ac:dyDescent="0.3"/>
    <row r="2432" s="372" customFormat="1" x14ac:dyDescent="0.3"/>
    <row r="2433" s="372" customFormat="1" x14ac:dyDescent="0.3"/>
    <row r="2434" s="372" customFormat="1" x14ac:dyDescent="0.3"/>
    <row r="2435" s="372" customFormat="1" x14ac:dyDescent="0.3"/>
    <row r="2436" s="372" customFormat="1" x14ac:dyDescent="0.3"/>
    <row r="2437" s="372" customFormat="1" x14ac:dyDescent="0.3"/>
    <row r="2438" s="372" customFormat="1" x14ac:dyDescent="0.3"/>
    <row r="2439" s="372" customFormat="1" x14ac:dyDescent="0.3"/>
    <row r="2440" s="372" customFormat="1" x14ac:dyDescent="0.3"/>
    <row r="2441" s="372" customFormat="1" x14ac:dyDescent="0.3"/>
    <row r="2442" s="372" customFormat="1" x14ac:dyDescent="0.3"/>
    <row r="2443" s="372" customFormat="1" x14ac:dyDescent="0.3"/>
    <row r="2444" s="372" customFormat="1" x14ac:dyDescent="0.3"/>
    <row r="2445" s="372" customFormat="1" x14ac:dyDescent="0.3"/>
    <row r="2446" s="372" customFormat="1" x14ac:dyDescent="0.3"/>
    <row r="2447" s="372" customFormat="1" x14ac:dyDescent="0.3"/>
    <row r="2448" s="372" customFormat="1" x14ac:dyDescent="0.3"/>
    <row r="2449" s="372" customFormat="1" x14ac:dyDescent="0.3"/>
    <row r="2450" s="372" customFormat="1" x14ac:dyDescent="0.3"/>
    <row r="2451" s="372" customFormat="1" x14ac:dyDescent="0.3"/>
    <row r="2452" s="372" customFormat="1" x14ac:dyDescent="0.3"/>
    <row r="2453" s="372" customFormat="1" x14ac:dyDescent="0.3"/>
    <row r="2454" s="372" customFormat="1" x14ac:dyDescent="0.3"/>
    <row r="2455" s="372" customFormat="1" x14ac:dyDescent="0.3"/>
    <row r="2456" s="372" customFormat="1" x14ac:dyDescent="0.3"/>
    <row r="2457" s="372" customFormat="1" x14ac:dyDescent="0.3"/>
    <row r="2458" s="372" customFormat="1" x14ac:dyDescent="0.3"/>
    <row r="2459" s="372" customFormat="1" x14ac:dyDescent="0.3"/>
    <row r="2460" s="372" customFormat="1" x14ac:dyDescent="0.3"/>
    <row r="2461" s="372" customFormat="1" x14ac:dyDescent="0.3"/>
    <row r="2462" s="372" customFormat="1" x14ac:dyDescent="0.3"/>
    <row r="2463" s="372" customFormat="1" x14ac:dyDescent="0.3"/>
    <row r="2464" s="372" customFormat="1" x14ac:dyDescent="0.3"/>
    <row r="2465" s="372" customFormat="1" x14ac:dyDescent="0.3"/>
    <row r="2466" s="372" customFormat="1" x14ac:dyDescent="0.3"/>
    <row r="2467" s="372" customFormat="1" x14ac:dyDescent="0.3"/>
    <row r="2468" s="372" customFormat="1" x14ac:dyDescent="0.3"/>
    <row r="2469" s="372" customFormat="1" x14ac:dyDescent="0.3"/>
    <row r="2470" s="372" customFormat="1" x14ac:dyDescent="0.3"/>
    <row r="2471" s="372" customFormat="1" x14ac:dyDescent="0.3"/>
    <row r="2472" s="372" customFormat="1" x14ac:dyDescent="0.3"/>
    <row r="2473" s="372" customFormat="1" x14ac:dyDescent="0.3"/>
    <row r="2474" s="372" customFormat="1" x14ac:dyDescent="0.3"/>
    <row r="2475" s="372" customFormat="1" x14ac:dyDescent="0.3"/>
    <row r="2476" s="372" customFormat="1" x14ac:dyDescent="0.3"/>
    <row r="2477" s="372" customFormat="1" x14ac:dyDescent="0.3"/>
    <row r="2478" s="372" customFormat="1" x14ac:dyDescent="0.3"/>
    <row r="2479" s="372" customFormat="1" x14ac:dyDescent="0.3"/>
    <row r="2480" s="372" customFormat="1" x14ac:dyDescent="0.3"/>
    <row r="2481" s="372" customFormat="1" x14ac:dyDescent="0.3"/>
    <row r="2482" s="372" customFormat="1" x14ac:dyDescent="0.3"/>
    <row r="2483" s="372" customFormat="1" x14ac:dyDescent="0.3"/>
    <row r="2484" s="372" customFormat="1" x14ac:dyDescent="0.3"/>
    <row r="2485" s="372" customFormat="1" x14ac:dyDescent="0.3"/>
    <row r="2486" s="372" customFormat="1" x14ac:dyDescent="0.3"/>
    <row r="2487" s="372" customFormat="1" x14ac:dyDescent="0.3"/>
    <row r="2488" s="372" customFormat="1" x14ac:dyDescent="0.3"/>
    <row r="2489" s="372" customFormat="1" x14ac:dyDescent="0.3"/>
    <row r="2490" s="372" customFormat="1" x14ac:dyDescent="0.3"/>
    <row r="2491" s="372" customFormat="1" x14ac:dyDescent="0.3"/>
    <row r="2492" s="372" customFormat="1" x14ac:dyDescent="0.3"/>
    <row r="2493" s="372" customFormat="1" x14ac:dyDescent="0.3"/>
    <row r="2494" s="372" customFormat="1" x14ac:dyDescent="0.3"/>
    <row r="2495" s="372" customFormat="1" x14ac:dyDescent="0.3"/>
    <row r="2496" s="372" customFormat="1" x14ac:dyDescent="0.3"/>
    <row r="2497" s="372" customFormat="1" x14ac:dyDescent="0.3"/>
    <row r="2498" s="372" customFormat="1" x14ac:dyDescent="0.3"/>
    <row r="2499" s="372" customFormat="1" x14ac:dyDescent="0.3"/>
    <row r="2500" s="372" customFormat="1" x14ac:dyDescent="0.3"/>
    <row r="2501" s="372" customFormat="1" x14ac:dyDescent="0.3"/>
    <row r="2502" s="372" customFormat="1" x14ac:dyDescent="0.3"/>
    <row r="2503" s="372" customFormat="1" x14ac:dyDescent="0.3"/>
    <row r="2504" s="372" customFormat="1" x14ac:dyDescent="0.3"/>
    <row r="2505" s="372" customFormat="1" x14ac:dyDescent="0.3"/>
    <row r="2506" s="372" customFormat="1" x14ac:dyDescent="0.3"/>
    <row r="2507" s="372" customFormat="1" x14ac:dyDescent="0.3"/>
    <row r="2508" s="372" customFormat="1" x14ac:dyDescent="0.3"/>
    <row r="2509" s="372" customFormat="1" x14ac:dyDescent="0.3"/>
    <row r="2510" s="372" customFormat="1" x14ac:dyDescent="0.3"/>
    <row r="2511" s="372" customFormat="1" x14ac:dyDescent="0.3"/>
    <row r="2512" s="372" customFormat="1" x14ac:dyDescent="0.3"/>
    <row r="2513" s="372" customFormat="1" x14ac:dyDescent="0.3"/>
    <row r="2514" s="372" customFormat="1" x14ac:dyDescent="0.3"/>
    <row r="2515" s="372" customFormat="1" x14ac:dyDescent="0.3"/>
    <row r="2516" s="372" customFormat="1" x14ac:dyDescent="0.3"/>
    <row r="2517" s="372" customFormat="1" x14ac:dyDescent="0.3"/>
    <row r="2518" s="372" customFormat="1" x14ac:dyDescent="0.3"/>
    <row r="2519" s="372" customFormat="1" x14ac:dyDescent="0.3"/>
    <row r="2520" s="372" customFormat="1" x14ac:dyDescent="0.3"/>
    <row r="2521" s="372" customFormat="1" x14ac:dyDescent="0.3"/>
    <row r="2522" s="372" customFormat="1" x14ac:dyDescent="0.3"/>
    <row r="2523" s="372" customFormat="1" x14ac:dyDescent="0.3"/>
    <row r="2524" s="372" customFormat="1" x14ac:dyDescent="0.3"/>
    <row r="2525" s="372" customFormat="1" x14ac:dyDescent="0.3"/>
    <row r="2526" s="372" customFormat="1" x14ac:dyDescent="0.3"/>
    <row r="2527" s="372" customFormat="1" x14ac:dyDescent="0.3"/>
    <row r="2528" s="372" customFormat="1" x14ac:dyDescent="0.3"/>
    <row r="2529" s="372" customFormat="1" x14ac:dyDescent="0.3"/>
    <row r="2530" s="372" customFormat="1" x14ac:dyDescent="0.3"/>
    <row r="2531" s="372" customFormat="1" x14ac:dyDescent="0.3"/>
    <row r="2532" s="372" customFormat="1" x14ac:dyDescent="0.3"/>
    <row r="2533" s="372" customFormat="1" x14ac:dyDescent="0.3"/>
    <row r="2534" s="372" customFormat="1" x14ac:dyDescent="0.3"/>
    <row r="2535" s="372" customFormat="1" x14ac:dyDescent="0.3"/>
    <row r="2536" s="372" customFormat="1" x14ac:dyDescent="0.3"/>
    <row r="2537" s="372" customFormat="1" x14ac:dyDescent="0.3"/>
    <row r="2538" s="372" customFormat="1" x14ac:dyDescent="0.3"/>
    <row r="2539" s="372" customFormat="1" x14ac:dyDescent="0.3"/>
    <row r="2540" s="372" customFormat="1" x14ac:dyDescent="0.3"/>
    <row r="2541" s="372" customFormat="1" x14ac:dyDescent="0.3"/>
    <row r="2542" s="372" customFormat="1" x14ac:dyDescent="0.3"/>
    <row r="2543" s="372" customFormat="1" x14ac:dyDescent="0.3"/>
    <row r="2544" s="372" customFormat="1" x14ac:dyDescent="0.3"/>
    <row r="2545" s="372" customFormat="1" x14ac:dyDescent="0.3"/>
    <row r="2546" s="372" customFormat="1" x14ac:dyDescent="0.3"/>
    <row r="2547" s="372" customFormat="1" x14ac:dyDescent="0.3"/>
    <row r="2548" s="372" customFormat="1" x14ac:dyDescent="0.3"/>
    <row r="2549" s="372" customFormat="1" x14ac:dyDescent="0.3"/>
    <row r="2550" s="372" customFormat="1" x14ac:dyDescent="0.3"/>
    <row r="2551" s="372" customFormat="1" x14ac:dyDescent="0.3"/>
    <row r="2552" s="372" customFormat="1" x14ac:dyDescent="0.3"/>
    <row r="2553" s="372" customFormat="1" x14ac:dyDescent="0.3"/>
    <row r="2554" s="372" customFormat="1" x14ac:dyDescent="0.3"/>
    <row r="2555" s="372" customFormat="1" x14ac:dyDescent="0.3"/>
    <row r="2556" s="372" customFormat="1" x14ac:dyDescent="0.3"/>
    <row r="2557" s="372" customFormat="1" x14ac:dyDescent="0.3"/>
    <row r="2558" s="372" customFormat="1" x14ac:dyDescent="0.3"/>
    <row r="2559" s="372" customFormat="1" x14ac:dyDescent="0.3"/>
    <row r="2560" s="372" customFormat="1" x14ac:dyDescent="0.3"/>
    <row r="2561" s="372" customFormat="1" x14ac:dyDescent="0.3"/>
    <row r="2562" s="372" customFormat="1" x14ac:dyDescent="0.3"/>
    <row r="2563" s="372" customFormat="1" x14ac:dyDescent="0.3"/>
    <row r="2564" s="372" customFormat="1" x14ac:dyDescent="0.3"/>
    <row r="2565" s="372" customFormat="1" x14ac:dyDescent="0.3"/>
    <row r="2566" s="372" customFormat="1" x14ac:dyDescent="0.3"/>
    <row r="2567" s="372" customFormat="1" x14ac:dyDescent="0.3"/>
    <row r="2568" s="372" customFormat="1" x14ac:dyDescent="0.3"/>
    <row r="2569" s="372" customFormat="1" x14ac:dyDescent="0.3"/>
    <row r="2570" s="372" customFormat="1" x14ac:dyDescent="0.3"/>
    <row r="2571" s="372" customFormat="1" x14ac:dyDescent="0.3"/>
    <row r="2572" s="372" customFormat="1" x14ac:dyDescent="0.3"/>
    <row r="2573" s="372" customFormat="1" x14ac:dyDescent="0.3"/>
    <row r="2574" s="372" customFormat="1" x14ac:dyDescent="0.3"/>
    <row r="2575" s="372" customFormat="1" x14ac:dyDescent="0.3"/>
    <row r="2576" s="372" customFormat="1" x14ac:dyDescent="0.3"/>
    <row r="2577" s="372" customFormat="1" x14ac:dyDescent="0.3"/>
    <row r="2578" s="372" customFormat="1" x14ac:dyDescent="0.3"/>
    <row r="2579" s="372" customFormat="1" x14ac:dyDescent="0.3"/>
    <row r="2580" s="372" customFormat="1" x14ac:dyDescent="0.3"/>
    <row r="2581" s="372" customFormat="1" x14ac:dyDescent="0.3"/>
    <row r="2582" s="372" customFormat="1" x14ac:dyDescent="0.3"/>
    <row r="2583" s="372" customFormat="1" x14ac:dyDescent="0.3"/>
    <row r="2584" s="372" customFormat="1" x14ac:dyDescent="0.3"/>
    <row r="2585" s="372" customFormat="1" x14ac:dyDescent="0.3"/>
    <row r="2586" s="372" customFormat="1" x14ac:dyDescent="0.3"/>
    <row r="2587" s="372" customFormat="1" x14ac:dyDescent="0.3"/>
    <row r="2588" s="372" customFormat="1" x14ac:dyDescent="0.3"/>
    <row r="2589" s="372" customFormat="1" x14ac:dyDescent="0.3"/>
    <row r="2590" s="372" customFormat="1" x14ac:dyDescent="0.3"/>
    <row r="2591" s="372" customFormat="1" x14ac:dyDescent="0.3"/>
    <row r="2592" s="372" customFormat="1" x14ac:dyDescent="0.3"/>
    <row r="2593" s="372" customFormat="1" x14ac:dyDescent="0.3"/>
    <row r="2594" s="372" customFormat="1" x14ac:dyDescent="0.3"/>
    <row r="2595" s="372" customFormat="1" x14ac:dyDescent="0.3"/>
    <row r="2596" s="372" customFormat="1" x14ac:dyDescent="0.3"/>
    <row r="2597" s="372" customFormat="1" x14ac:dyDescent="0.3"/>
    <row r="2598" s="372" customFormat="1" x14ac:dyDescent="0.3"/>
    <row r="2599" s="372" customFormat="1" x14ac:dyDescent="0.3"/>
    <row r="2600" s="372" customFormat="1" x14ac:dyDescent="0.3"/>
    <row r="2601" s="372" customFormat="1" x14ac:dyDescent="0.3"/>
    <row r="2602" s="372" customFormat="1" x14ac:dyDescent="0.3"/>
    <row r="2603" s="372" customFormat="1" x14ac:dyDescent="0.3"/>
    <row r="2604" s="372" customFormat="1" x14ac:dyDescent="0.3"/>
    <row r="2605" s="372" customFormat="1" x14ac:dyDescent="0.3"/>
    <row r="2606" s="372" customFormat="1" x14ac:dyDescent="0.3"/>
    <row r="2607" s="372" customFormat="1" x14ac:dyDescent="0.3"/>
    <row r="2608" s="372" customFormat="1" x14ac:dyDescent="0.3"/>
    <row r="2609" s="372" customFormat="1" x14ac:dyDescent="0.3"/>
    <row r="2610" s="372" customFormat="1" x14ac:dyDescent="0.3"/>
    <row r="2611" s="372" customFormat="1" x14ac:dyDescent="0.3"/>
    <row r="2612" s="372" customFormat="1" x14ac:dyDescent="0.3"/>
    <row r="2613" s="372" customFormat="1" x14ac:dyDescent="0.3"/>
    <row r="2614" s="372" customFormat="1" x14ac:dyDescent="0.3"/>
    <row r="2615" s="372" customFormat="1" x14ac:dyDescent="0.3"/>
    <row r="2616" s="372" customFormat="1" x14ac:dyDescent="0.3"/>
    <row r="2617" s="372" customFormat="1" x14ac:dyDescent="0.3"/>
    <row r="2618" s="372" customFormat="1" x14ac:dyDescent="0.3"/>
    <row r="2619" s="372" customFormat="1" x14ac:dyDescent="0.3"/>
    <row r="2620" s="372" customFormat="1" x14ac:dyDescent="0.3"/>
    <row r="2621" s="372" customFormat="1" x14ac:dyDescent="0.3"/>
    <row r="2622" s="372" customFormat="1" x14ac:dyDescent="0.3"/>
    <row r="2623" s="372" customFormat="1" x14ac:dyDescent="0.3"/>
    <row r="2624" s="372" customFormat="1" x14ac:dyDescent="0.3"/>
    <row r="2625" s="372" customFormat="1" x14ac:dyDescent="0.3"/>
    <row r="2626" s="372" customFormat="1" x14ac:dyDescent="0.3"/>
    <row r="2627" s="372" customFormat="1" x14ac:dyDescent="0.3"/>
    <row r="2628" s="372" customFormat="1" x14ac:dyDescent="0.3"/>
    <row r="2629" s="372" customFormat="1" x14ac:dyDescent="0.3"/>
    <row r="2630" s="372" customFormat="1" x14ac:dyDescent="0.3"/>
    <row r="2631" s="372" customFormat="1" x14ac:dyDescent="0.3"/>
    <row r="2632" s="372" customFormat="1" x14ac:dyDescent="0.3"/>
    <row r="2633" s="372" customFormat="1" x14ac:dyDescent="0.3"/>
    <row r="2634" s="372" customFormat="1" x14ac:dyDescent="0.3"/>
    <row r="2635" s="372" customFormat="1" x14ac:dyDescent="0.3"/>
    <row r="2636" s="372" customFormat="1" x14ac:dyDescent="0.3"/>
    <row r="2637" s="372" customFormat="1" x14ac:dyDescent="0.3"/>
    <row r="2638" s="372" customFormat="1" x14ac:dyDescent="0.3"/>
    <row r="2639" s="372" customFormat="1" x14ac:dyDescent="0.3"/>
    <row r="2640" s="372" customFormat="1" x14ac:dyDescent="0.3"/>
    <row r="2641" s="372" customFormat="1" x14ac:dyDescent="0.3"/>
    <row r="2642" s="372" customFormat="1" x14ac:dyDescent="0.3"/>
    <row r="2643" s="372" customFormat="1" x14ac:dyDescent="0.3"/>
    <row r="2644" s="372" customFormat="1" x14ac:dyDescent="0.3"/>
    <row r="2645" s="372" customFormat="1" x14ac:dyDescent="0.3"/>
    <row r="2646" s="372" customFormat="1" x14ac:dyDescent="0.3"/>
    <row r="2647" s="372" customFormat="1" x14ac:dyDescent="0.3"/>
    <row r="2648" s="372" customFormat="1" x14ac:dyDescent="0.3"/>
    <row r="2649" s="372" customFormat="1" x14ac:dyDescent="0.3"/>
    <row r="2650" s="372" customFormat="1" x14ac:dyDescent="0.3"/>
    <row r="2651" s="372" customFormat="1" x14ac:dyDescent="0.3"/>
    <row r="2652" s="372" customFormat="1" x14ac:dyDescent="0.3"/>
    <row r="2653" s="372" customFormat="1" x14ac:dyDescent="0.3"/>
    <row r="2654" s="372" customFormat="1" x14ac:dyDescent="0.3"/>
    <row r="2655" s="372" customFormat="1" x14ac:dyDescent="0.3"/>
    <row r="2656" s="372" customFormat="1" x14ac:dyDescent="0.3"/>
    <row r="2657" s="372" customFormat="1" x14ac:dyDescent="0.3"/>
    <row r="2658" s="372" customFormat="1" x14ac:dyDescent="0.3"/>
    <row r="2659" s="372" customFormat="1" x14ac:dyDescent="0.3"/>
    <row r="2660" s="372" customFormat="1" x14ac:dyDescent="0.3"/>
    <row r="2661" s="372" customFormat="1" x14ac:dyDescent="0.3"/>
    <row r="2662" s="372" customFormat="1" x14ac:dyDescent="0.3"/>
    <row r="2663" s="372" customFormat="1" x14ac:dyDescent="0.3"/>
    <row r="2664" s="372" customFormat="1" x14ac:dyDescent="0.3"/>
    <row r="2665" s="372" customFormat="1" x14ac:dyDescent="0.3"/>
    <row r="2666" s="372" customFormat="1" x14ac:dyDescent="0.3"/>
    <row r="2667" s="372" customFormat="1" x14ac:dyDescent="0.3"/>
    <row r="2668" s="372" customFormat="1" x14ac:dyDescent="0.3"/>
    <row r="2669" s="372" customFormat="1" x14ac:dyDescent="0.3"/>
    <row r="2670" s="372" customFormat="1" x14ac:dyDescent="0.3"/>
    <row r="2671" s="372" customFormat="1" x14ac:dyDescent="0.3"/>
    <row r="2672" s="372" customFormat="1" x14ac:dyDescent="0.3"/>
    <row r="2673" s="372" customFormat="1" x14ac:dyDescent="0.3"/>
    <row r="2674" s="372" customFormat="1" x14ac:dyDescent="0.3"/>
    <row r="2675" s="372" customFormat="1" x14ac:dyDescent="0.3"/>
    <row r="2676" s="372" customFormat="1" x14ac:dyDescent="0.3"/>
    <row r="2677" s="372" customFormat="1" x14ac:dyDescent="0.3"/>
    <row r="2678" s="372" customFormat="1" x14ac:dyDescent="0.3"/>
    <row r="2679" s="372" customFormat="1" x14ac:dyDescent="0.3"/>
    <row r="2680" s="372" customFormat="1" x14ac:dyDescent="0.3"/>
    <row r="2681" s="372" customFormat="1" x14ac:dyDescent="0.3"/>
    <row r="2682" s="372" customFormat="1" x14ac:dyDescent="0.3"/>
    <row r="2683" s="372" customFormat="1" x14ac:dyDescent="0.3"/>
    <row r="2684" s="372" customFormat="1" x14ac:dyDescent="0.3"/>
    <row r="2685" s="372" customFormat="1" x14ac:dyDescent="0.3"/>
    <row r="2686" s="372" customFormat="1" x14ac:dyDescent="0.3"/>
    <row r="2687" s="372" customFormat="1" x14ac:dyDescent="0.3"/>
    <row r="2688" s="372" customFormat="1" x14ac:dyDescent="0.3"/>
    <row r="2689" s="372" customFormat="1" x14ac:dyDescent="0.3"/>
    <row r="2690" s="372" customFormat="1" x14ac:dyDescent="0.3"/>
    <row r="2691" s="372" customFormat="1" x14ac:dyDescent="0.3"/>
    <row r="2692" s="372" customFormat="1" x14ac:dyDescent="0.3"/>
    <row r="2693" s="372" customFormat="1" x14ac:dyDescent="0.3"/>
    <row r="2694" s="372" customFormat="1" x14ac:dyDescent="0.3"/>
    <row r="2695" s="372" customFormat="1" x14ac:dyDescent="0.3"/>
    <row r="2696" s="372" customFormat="1" x14ac:dyDescent="0.3"/>
    <row r="2697" s="372" customFormat="1" x14ac:dyDescent="0.3"/>
    <row r="2698" s="372" customFormat="1" x14ac:dyDescent="0.3"/>
    <row r="2699" s="372" customFormat="1" x14ac:dyDescent="0.3"/>
    <row r="2700" s="372" customFormat="1" x14ac:dyDescent="0.3"/>
    <row r="2701" s="372" customFormat="1" x14ac:dyDescent="0.3"/>
    <row r="2702" s="372" customFormat="1" x14ac:dyDescent="0.3"/>
    <row r="2703" s="372" customFormat="1" x14ac:dyDescent="0.3"/>
    <row r="2704" s="372" customFormat="1" x14ac:dyDescent="0.3"/>
    <row r="2705" s="372" customFormat="1" x14ac:dyDescent="0.3"/>
    <row r="2706" s="372" customFormat="1" x14ac:dyDescent="0.3"/>
    <row r="2707" s="372" customFormat="1" x14ac:dyDescent="0.3"/>
    <row r="2708" s="372" customFormat="1" x14ac:dyDescent="0.3"/>
    <row r="2709" s="372" customFormat="1" x14ac:dyDescent="0.3"/>
    <row r="2710" s="372" customFormat="1" x14ac:dyDescent="0.3"/>
    <row r="2711" s="372" customFormat="1" x14ac:dyDescent="0.3"/>
    <row r="2712" s="372" customFormat="1" x14ac:dyDescent="0.3"/>
    <row r="2713" s="372" customFormat="1" x14ac:dyDescent="0.3"/>
    <row r="2714" s="372" customFormat="1" x14ac:dyDescent="0.3"/>
    <row r="2715" s="372" customFormat="1" x14ac:dyDescent="0.3"/>
    <row r="2716" s="372" customFormat="1" x14ac:dyDescent="0.3"/>
    <row r="2717" s="372" customFormat="1" x14ac:dyDescent="0.3"/>
    <row r="2718" s="372" customFormat="1" x14ac:dyDescent="0.3"/>
    <row r="2719" s="372" customFormat="1" x14ac:dyDescent="0.3"/>
    <row r="2720" s="372" customFormat="1" x14ac:dyDescent="0.3"/>
    <row r="2721" s="372" customFormat="1" x14ac:dyDescent="0.3"/>
    <row r="2722" s="372" customFormat="1" x14ac:dyDescent="0.3"/>
    <row r="2723" s="372" customFormat="1" x14ac:dyDescent="0.3"/>
    <row r="2724" s="372" customFormat="1" x14ac:dyDescent="0.3"/>
    <row r="2725" s="372" customFormat="1" x14ac:dyDescent="0.3"/>
    <row r="2726" s="372" customFormat="1" x14ac:dyDescent="0.3"/>
    <row r="2727" s="372" customFormat="1" x14ac:dyDescent="0.3"/>
    <row r="2728" s="372" customFormat="1" x14ac:dyDescent="0.3"/>
    <row r="2729" s="372" customFormat="1" x14ac:dyDescent="0.3"/>
    <row r="2730" s="372" customFormat="1" x14ac:dyDescent="0.3"/>
    <row r="2731" s="372" customFormat="1" x14ac:dyDescent="0.3"/>
    <row r="2732" s="372" customFormat="1" x14ac:dyDescent="0.3"/>
    <row r="2733" s="372" customFormat="1" x14ac:dyDescent="0.3"/>
    <row r="2734" s="372" customFormat="1" x14ac:dyDescent="0.3"/>
    <row r="2735" s="372" customFormat="1" x14ac:dyDescent="0.3"/>
    <row r="2736" s="372" customFormat="1" x14ac:dyDescent="0.3"/>
    <row r="2737" s="372" customFormat="1" x14ac:dyDescent="0.3"/>
    <row r="2738" s="372" customFormat="1" x14ac:dyDescent="0.3"/>
    <row r="2739" s="372" customFormat="1" x14ac:dyDescent="0.3"/>
    <row r="2740" s="372" customFormat="1" x14ac:dyDescent="0.3"/>
    <row r="2741" s="372" customFormat="1" x14ac:dyDescent="0.3"/>
    <row r="2742" s="372" customFormat="1" x14ac:dyDescent="0.3"/>
    <row r="2743" s="372" customFormat="1" x14ac:dyDescent="0.3"/>
    <row r="2744" s="372" customFormat="1" x14ac:dyDescent="0.3"/>
    <row r="2745" s="372" customFormat="1" x14ac:dyDescent="0.3"/>
    <row r="2746" s="372" customFormat="1" x14ac:dyDescent="0.3"/>
    <row r="2747" s="372" customFormat="1" x14ac:dyDescent="0.3"/>
    <row r="2748" s="372" customFormat="1" x14ac:dyDescent="0.3"/>
    <row r="2749" s="372" customFormat="1" x14ac:dyDescent="0.3"/>
    <row r="2750" s="372" customFormat="1" x14ac:dyDescent="0.3"/>
    <row r="2751" s="372" customFormat="1" x14ac:dyDescent="0.3"/>
    <row r="2752" s="372" customFormat="1" x14ac:dyDescent="0.3"/>
    <row r="2753" s="372" customFormat="1" x14ac:dyDescent="0.3"/>
    <row r="2754" s="372" customFormat="1" x14ac:dyDescent="0.3"/>
    <row r="2755" s="372" customFormat="1" x14ac:dyDescent="0.3"/>
    <row r="2756" s="372" customFormat="1" x14ac:dyDescent="0.3"/>
    <row r="2757" s="372" customFormat="1" x14ac:dyDescent="0.3"/>
    <row r="2758" s="372" customFormat="1" x14ac:dyDescent="0.3"/>
    <row r="2759" s="372" customFormat="1" x14ac:dyDescent="0.3"/>
    <row r="2760" s="372" customFormat="1" x14ac:dyDescent="0.3"/>
    <row r="2761" s="372" customFormat="1" x14ac:dyDescent="0.3"/>
    <row r="2762" s="372" customFormat="1" x14ac:dyDescent="0.3"/>
    <row r="2763" s="372" customFormat="1" x14ac:dyDescent="0.3"/>
    <row r="2764" s="372" customFormat="1" x14ac:dyDescent="0.3"/>
    <row r="2765" s="372" customFormat="1" x14ac:dyDescent="0.3"/>
    <row r="2766" s="372" customFormat="1" x14ac:dyDescent="0.3"/>
    <row r="2767" s="372" customFormat="1" x14ac:dyDescent="0.3"/>
    <row r="2768" s="372" customFormat="1" x14ac:dyDescent="0.3"/>
    <row r="2769" s="372" customFormat="1" x14ac:dyDescent="0.3"/>
    <row r="2770" s="372" customFormat="1" x14ac:dyDescent="0.3"/>
    <row r="2771" s="372" customFormat="1" x14ac:dyDescent="0.3"/>
    <row r="2772" s="372" customFormat="1" x14ac:dyDescent="0.3"/>
    <row r="2773" s="372" customFormat="1" x14ac:dyDescent="0.3"/>
    <row r="2774" s="372" customFormat="1" x14ac:dyDescent="0.3"/>
    <row r="2775" s="372" customFormat="1" x14ac:dyDescent="0.3"/>
    <row r="2776" s="372" customFormat="1" x14ac:dyDescent="0.3"/>
    <row r="2777" s="372" customFormat="1" x14ac:dyDescent="0.3"/>
    <row r="2778" s="372" customFormat="1" x14ac:dyDescent="0.3"/>
    <row r="2779" s="372" customFormat="1" x14ac:dyDescent="0.3"/>
    <row r="2780" s="372" customFormat="1" x14ac:dyDescent="0.3"/>
    <row r="2781" s="372" customFormat="1" x14ac:dyDescent="0.3"/>
    <row r="2782" s="372" customFormat="1" x14ac:dyDescent="0.3"/>
    <row r="2783" s="372" customFormat="1" x14ac:dyDescent="0.3"/>
    <row r="2784" s="372" customFormat="1" x14ac:dyDescent="0.3"/>
    <row r="2785" s="372" customFormat="1" x14ac:dyDescent="0.3"/>
    <row r="2786" s="372" customFormat="1" x14ac:dyDescent="0.3"/>
    <row r="2787" s="372" customFormat="1" x14ac:dyDescent="0.3"/>
    <row r="2788" s="372" customFormat="1" x14ac:dyDescent="0.3"/>
    <row r="2789" s="372" customFormat="1" x14ac:dyDescent="0.3"/>
    <row r="2790" s="372" customFormat="1" x14ac:dyDescent="0.3"/>
    <row r="2791" s="372" customFormat="1" x14ac:dyDescent="0.3"/>
    <row r="2792" s="372" customFormat="1" x14ac:dyDescent="0.3"/>
    <row r="2793" s="372" customFormat="1" x14ac:dyDescent="0.3"/>
    <row r="2794" s="372" customFormat="1" x14ac:dyDescent="0.3"/>
    <row r="2795" s="372" customFormat="1" x14ac:dyDescent="0.3"/>
    <row r="2796" s="372" customFormat="1" x14ac:dyDescent="0.3"/>
    <row r="2797" s="372" customFormat="1" x14ac:dyDescent="0.3"/>
    <row r="2798" s="372" customFormat="1" x14ac:dyDescent="0.3"/>
    <row r="2799" s="372" customFormat="1" x14ac:dyDescent="0.3"/>
    <row r="2800" s="372" customFormat="1" x14ac:dyDescent="0.3"/>
    <row r="2801" s="372" customFormat="1" x14ac:dyDescent="0.3"/>
    <row r="2802" s="372" customFormat="1" x14ac:dyDescent="0.3"/>
    <row r="2803" s="372" customFormat="1" x14ac:dyDescent="0.3"/>
    <row r="2804" s="372" customFormat="1" x14ac:dyDescent="0.3"/>
    <row r="2805" s="372" customFormat="1" x14ac:dyDescent="0.3"/>
    <row r="2806" s="372" customFormat="1" x14ac:dyDescent="0.3"/>
    <row r="2807" s="372" customFormat="1" x14ac:dyDescent="0.3"/>
    <row r="2808" s="372" customFormat="1" x14ac:dyDescent="0.3"/>
    <row r="2809" s="372" customFormat="1" x14ac:dyDescent="0.3"/>
    <row r="2810" s="372" customFormat="1" x14ac:dyDescent="0.3"/>
    <row r="2811" s="372" customFormat="1" x14ac:dyDescent="0.3"/>
    <row r="2812" s="372" customFormat="1" x14ac:dyDescent="0.3"/>
    <row r="2813" s="372" customFormat="1" x14ac:dyDescent="0.3"/>
    <row r="2814" s="372" customFormat="1" x14ac:dyDescent="0.3"/>
    <row r="2815" s="372" customFormat="1" x14ac:dyDescent="0.3"/>
    <row r="2816" s="372" customFormat="1" x14ac:dyDescent="0.3"/>
    <row r="2817" s="372" customFormat="1" x14ac:dyDescent="0.3"/>
    <row r="2818" s="372" customFormat="1" x14ac:dyDescent="0.3"/>
    <row r="2819" s="372" customFormat="1" x14ac:dyDescent="0.3"/>
    <row r="2820" s="372" customFormat="1" x14ac:dyDescent="0.3"/>
    <row r="2821" s="372" customFormat="1" x14ac:dyDescent="0.3"/>
    <row r="2822" s="372" customFormat="1" x14ac:dyDescent="0.3"/>
    <row r="2823" s="372" customFormat="1" x14ac:dyDescent="0.3"/>
    <row r="2824" s="372" customFormat="1" x14ac:dyDescent="0.3"/>
    <row r="2825" s="372" customFormat="1" x14ac:dyDescent="0.3"/>
    <row r="2826" s="372" customFormat="1" x14ac:dyDescent="0.3"/>
    <row r="2827" s="372" customFormat="1" x14ac:dyDescent="0.3"/>
    <row r="2828" s="372" customFormat="1" x14ac:dyDescent="0.3"/>
    <row r="2829" s="372" customFormat="1" x14ac:dyDescent="0.3"/>
    <row r="2830" s="372" customFormat="1" x14ac:dyDescent="0.3"/>
    <row r="2831" s="372" customFormat="1" x14ac:dyDescent="0.3"/>
    <row r="2832" s="372" customFormat="1" x14ac:dyDescent="0.3"/>
    <row r="2833" s="372" customFormat="1" x14ac:dyDescent="0.3"/>
    <row r="2834" s="372" customFormat="1" x14ac:dyDescent="0.3"/>
    <row r="2835" s="372" customFormat="1" x14ac:dyDescent="0.3"/>
    <row r="2836" s="372" customFormat="1" x14ac:dyDescent="0.3"/>
    <row r="2837" s="372" customFormat="1" x14ac:dyDescent="0.3"/>
    <row r="2838" s="372" customFormat="1" x14ac:dyDescent="0.3"/>
    <row r="2839" s="372" customFormat="1" x14ac:dyDescent="0.3"/>
    <row r="2840" s="372" customFormat="1" x14ac:dyDescent="0.3"/>
    <row r="2841" s="372" customFormat="1" x14ac:dyDescent="0.3"/>
    <row r="2842" s="372" customFormat="1" x14ac:dyDescent="0.3"/>
    <row r="2843" s="372" customFormat="1" x14ac:dyDescent="0.3"/>
    <row r="2844" s="372" customFormat="1" x14ac:dyDescent="0.3"/>
    <row r="2845" s="372" customFormat="1" x14ac:dyDescent="0.3"/>
    <row r="2846" s="372" customFormat="1" x14ac:dyDescent="0.3"/>
    <row r="2847" s="372" customFormat="1" x14ac:dyDescent="0.3"/>
    <row r="2848" s="372" customFormat="1" x14ac:dyDescent="0.3"/>
    <row r="2849" s="372" customFormat="1" x14ac:dyDescent="0.3"/>
    <row r="2850" s="372" customFormat="1" x14ac:dyDescent="0.3"/>
    <row r="2851" s="372" customFormat="1" x14ac:dyDescent="0.3"/>
    <row r="2852" s="372" customFormat="1" x14ac:dyDescent="0.3"/>
    <row r="2853" s="372" customFormat="1" x14ac:dyDescent="0.3"/>
    <row r="2854" s="372" customFormat="1" x14ac:dyDescent="0.3"/>
    <row r="2855" s="372" customFormat="1" x14ac:dyDescent="0.3"/>
    <row r="2856" s="372" customFormat="1" x14ac:dyDescent="0.3"/>
    <row r="2857" s="372" customFormat="1" x14ac:dyDescent="0.3"/>
    <row r="2858" s="372" customFormat="1" x14ac:dyDescent="0.3"/>
    <row r="2859" s="372" customFormat="1" x14ac:dyDescent="0.3"/>
    <row r="2860" s="372" customFormat="1" x14ac:dyDescent="0.3"/>
    <row r="2861" s="372" customFormat="1" x14ac:dyDescent="0.3"/>
    <row r="2862" s="372" customFormat="1" x14ac:dyDescent="0.3"/>
    <row r="2863" s="372" customFormat="1" x14ac:dyDescent="0.3"/>
    <row r="2864" s="372" customFormat="1" x14ac:dyDescent="0.3"/>
    <row r="2865" s="372" customFormat="1" x14ac:dyDescent="0.3"/>
    <row r="2866" s="372" customFormat="1" x14ac:dyDescent="0.3"/>
    <row r="2867" s="372" customFormat="1" x14ac:dyDescent="0.3"/>
    <row r="2868" s="372" customFormat="1" x14ac:dyDescent="0.3"/>
    <row r="2869" s="372" customFormat="1" x14ac:dyDescent="0.3"/>
    <row r="2870" s="372" customFormat="1" x14ac:dyDescent="0.3"/>
    <row r="2871" s="372" customFormat="1" x14ac:dyDescent="0.3"/>
    <row r="2872" s="372" customFormat="1" x14ac:dyDescent="0.3"/>
    <row r="2873" s="372" customFormat="1" x14ac:dyDescent="0.3"/>
    <row r="2874" s="372" customFormat="1" x14ac:dyDescent="0.3"/>
    <row r="2875" s="372" customFormat="1" x14ac:dyDescent="0.3"/>
    <row r="2876" s="372" customFormat="1" x14ac:dyDescent="0.3"/>
    <row r="2877" s="372" customFormat="1" x14ac:dyDescent="0.3"/>
    <row r="2878" s="372" customFormat="1" x14ac:dyDescent="0.3"/>
    <row r="2879" s="372" customFormat="1" x14ac:dyDescent="0.3"/>
    <row r="2880" s="372" customFormat="1" x14ac:dyDescent="0.3"/>
    <row r="2881" s="372" customFormat="1" x14ac:dyDescent="0.3"/>
    <row r="2882" s="372" customFormat="1" x14ac:dyDescent="0.3"/>
    <row r="2883" s="372" customFormat="1" x14ac:dyDescent="0.3"/>
    <row r="2884" s="372" customFormat="1" x14ac:dyDescent="0.3"/>
    <row r="2885" s="372" customFormat="1" x14ac:dyDescent="0.3"/>
    <row r="2886" s="372" customFormat="1" x14ac:dyDescent="0.3"/>
    <row r="2887" s="372" customFormat="1" x14ac:dyDescent="0.3"/>
    <row r="2888" s="372" customFormat="1" x14ac:dyDescent="0.3"/>
    <row r="2889" s="372" customFormat="1" x14ac:dyDescent="0.3"/>
    <row r="2890" s="372" customFormat="1" x14ac:dyDescent="0.3"/>
    <row r="2891" s="372" customFormat="1" x14ac:dyDescent="0.3"/>
    <row r="2892" s="372" customFormat="1" x14ac:dyDescent="0.3"/>
    <row r="2893" s="372" customFormat="1" x14ac:dyDescent="0.3"/>
    <row r="2894" s="372" customFormat="1" x14ac:dyDescent="0.3"/>
    <row r="2895" s="372" customFormat="1" x14ac:dyDescent="0.3"/>
    <row r="2896" s="372" customFormat="1" x14ac:dyDescent="0.3"/>
    <row r="2897" s="372" customFormat="1" x14ac:dyDescent="0.3"/>
    <row r="2898" s="372" customFormat="1" x14ac:dyDescent="0.3"/>
    <row r="2899" s="372" customFormat="1" x14ac:dyDescent="0.3"/>
    <row r="2900" s="372" customFormat="1" x14ac:dyDescent="0.3"/>
    <row r="2901" s="372" customFormat="1" x14ac:dyDescent="0.3"/>
    <row r="2902" s="372" customFormat="1" x14ac:dyDescent="0.3"/>
    <row r="2903" s="372" customFormat="1" x14ac:dyDescent="0.3"/>
    <row r="2904" s="372" customFormat="1" x14ac:dyDescent="0.3"/>
    <row r="2905" s="372" customFormat="1" x14ac:dyDescent="0.3"/>
    <row r="2906" s="372" customFormat="1" x14ac:dyDescent="0.3"/>
    <row r="2907" s="372" customFormat="1" x14ac:dyDescent="0.3"/>
    <row r="2908" s="372" customFormat="1" x14ac:dyDescent="0.3"/>
    <row r="2909" s="372" customFormat="1" x14ac:dyDescent="0.3"/>
    <row r="2910" s="372" customFormat="1" x14ac:dyDescent="0.3"/>
    <row r="2911" s="372" customFormat="1" x14ac:dyDescent="0.3"/>
    <row r="2912" s="372" customFormat="1" x14ac:dyDescent="0.3"/>
    <row r="2913" s="372" customFormat="1" x14ac:dyDescent="0.3"/>
    <row r="2914" s="372" customFormat="1" x14ac:dyDescent="0.3"/>
    <row r="2915" s="372" customFormat="1" x14ac:dyDescent="0.3"/>
    <row r="2916" s="372" customFormat="1" x14ac:dyDescent="0.3"/>
    <row r="2917" s="372" customFormat="1" x14ac:dyDescent="0.3"/>
    <row r="2918" s="372" customFormat="1" x14ac:dyDescent="0.3"/>
    <row r="2919" s="372" customFormat="1" x14ac:dyDescent="0.3"/>
    <row r="2920" s="372" customFormat="1" x14ac:dyDescent="0.3"/>
    <row r="2921" s="372" customFormat="1" x14ac:dyDescent="0.3"/>
    <row r="2922" s="372" customFormat="1" x14ac:dyDescent="0.3"/>
    <row r="2923" s="372" customFormat="1" x14ac:dyDescent="0.3"/>
    <row r="2924" s="372" customFormat="1" x14ac:dyDescent="0.3"/>
    <row r="2925" s="372" customFormat="1" x14ac:dyDescent="0.3"/>
    <row r="2926" s="372" customFormat="1" x14ac:dyDescent="0.3"/>
    <row r="2927" s="372" customFormat="1" x14ac:dyDescent="0.3"/>
    <row r="2928" s="372" customFormat="1" x14ac:dyDescent="0.3"/>
    <row r="2929" s="372" customFormat="1" x14ac:dyDescent="0.3"/>
    <row r="2930" s="372" customFormat="1" x14ac:dyDescent="0.3"/>
    <row r="2931" s="372" customFormat="1" x14ac:dyDescent="0.3"/>
    <row r="2932" s="372" customFormat="1" x14ac:dyDescent="0.3"/>
    <row r="2933" s="372" customFormat="1" x14ac:dyDescent="0.3"/>
    <row r="2934" s="372" customFormat="1" x14ac:dyDescent="0.3"/>
    <row r="2935" s="372" customFormat="1" x14ac:dyDescent="0.3"/>
    <row r="2936" s="372" customFormat="1" x14ac:dyDescent="0.3"/>
    <row r="2937" s="372" customFormat="1" x14ac:dyDescent="0.3"/>
    <row r="2938" s="372" customFormat="1" x14ac:dyDescent="0.3"/>
    <row r="2939" s="372" customFormat="1" x14ac:dyDescent="0.3"/>
    <row r="2940" s="372" customFormat="1" x14ac:dyDescent="0.3"/>
    <row r="2941" s="372" customFormat="1" x14ac:dyDescent="0.3"/>
    <row r="2942" s="372" customFormat="1" x14ac:dyDescent="0.3"/>
    <row r="2943" s="372" customFormat="1" x14ac:dyDescent="0.3"/>
    <row r="2944" s="372" customFormat="1" x14ac:dyDescent="0.3"/>
    <row r="2945" s="372" customFormat="1" x14ac:dyDescent="0.3"/>
    <row r="2946" s="372" customFormat="1" x14ac:dyDescent="0.3"/>
    <row r="2947" s="372" customFormat="1" x14ac:dyDescent="0.3"/>
    <row r="2948" s="372" customFormat="1" x14ac:dyDescent="0.3"/>
    <row r="2949" s="372" customFormat="1" x14ac:dyDescent="0.3"/>
    <row r="2950" s="372" customFormat="1" x14ac:dyDescent="0.3"/>
    <row r="2951" s="372" customFormat="1" x14ac:dyDescent="0.3"/>
    <row r="2952" s="372" customFormat="1" x14ac:dyDescent="0.3"/>
    <row r="2953" s="372" customFormat="1" x14ac:dyDescent="0.3"/>
    <row r="2954" s="372" customFormat="1" x14ac:dyDescent="0.3"/>
    <row r="2955" s="372" customFormat="1" x14ac:dyDescent="0.3"/>
    <row r="2956" s="372" customFormat="1" x14ac:dyDescent="0.3"/>
    <row r="2957" s="372" customFormat="1" x14ac:dyDescent="0.3"/>
    <row r="2958" s="372" customFormat="1" x14ac:dyDescent="0.3"/>
    <row r="2959" s="372" customFormat="1" x14ac:dyDescent="0.3"/>
    <row r="2960" s="372" customFormat="1" x14ac:dyDescent="0.3"/>
    <row r="2961" s="372" customFormat="1" x14ac:dyDescent="0.3"/>
    <row r="2962" s="372" customFormat="1" x14ac:dyDescent="0.3"/>
    <row r="2963" s="372" customFormat="1" x14ac:dyDescent="0.3"/>
    <row r="2964" s="372" customFormat="1" x14ac:dyDescent="0.3"/>
    <row r="2965" s="372" customFormat="1" x14ac:dyDescent="0.3"/>
    <row r="2966" s="372" customFormat="1" x14ac:dyDescent="0.3"/>
    <row r="2967" s="372" customFormat="1" x14ac:dyDescent="0.3"/>
    <row r="2968" s="372" customFormat="1" x14ac:dyDescent="0.3"/>
    <row r="2969" s="372" customFormat="1" x14ac:dyDescent="0.3"/>
    <row r="2970" s="372" customFormat="1" x14ac:dyDescent="0.3"/>
    <row r="2971" s="372" customFormat="1" x14ac:dyDescent="0.3"/>
    <row r="2972" s="372" customFormat="1" x14ac:dyDescent="0.3"/>
    <row r="2973" s="372" customFormat="1" x14ac:dyDescent="0.3"/>
    <row r="2974" s="372" customFormat="1" x14ac:dyDescent="0.3"/>
    <row r="2975" s="372" customFormat="1" x14ac:dyDescent="0.3"/>
    <row r="2976" s="372" customFormat="1" x14ac:dyDescent="0.3"/>
    <row r="2977" s="372" customFormat="1" x14ac:dyDescent="0.3"/>
    <row r="2978" s="372" customFormat="1" x14ac:dyDescent="0.3"/>
    <row r="2979" s="372" customFormat="1" x14ac:dyDescent="0.3"/>
    <row r="2980" s="372" customFormat="1" x14ac:dyDescent="0.3"/>
    <row r="2981" s="372" customFormat="1" x14ac:dyDescent="0.3"/>
    <row r="2982" s="372" customFormat="1" x14ac:dyDescent="0.3"/>
    <row r="2983" s="372" customFormat="1" x14ac:dyDescent="0.3"/>
    <row r="2984" s="372" customFormat="1" x14ac:dyDescent="0.3"/>
    <row r="2985" s="372" customFormat="1" x14ac:dyDescent="0.3"/>
    <row r="2986" s="372" customFormat="1" x14ac:dyDescent="0.3"/>
    <row r="2987" s="372" customFormat="1" x14ac:dyDescent="0.3"/>
    <row r="2988" s="372" customFormat="1" x14ac:dyDescent="0.3"/>
    <row r="2989" s="372" customFormat="1" x14ac:dyDescent="0.3"/>
    <row r="2990" s="372" customFormat="1" x14ac:dyDescent="0.3"/>
    <row r="2991" s="372" customFormat="1" x14ac:dyDescent="0.3"/>
    <row r="2992" s="372" customFormat="1" x14ac:dyDescent="0.3"/>
    <row r="2993" s="372" customFormat="1" x14ac:dyDescent="0.3"/>
    <row r="2994" s="372" customFormat="1" x14ac:dyDescent="0.3"/>
    <row r="2995" s="372" customFormat="1" x14ac:dyDescent="0.3"/>
    <row r="2996" s="372" customFormat="1" x14ac:dyDescent="0.3"/>
    <row r="2997" s="372" customFormat="1" x14ac:dyDescent="0.3"/>
    <row r="2998" s="372" customFormat="1" x14ac:dyDescent="0.3"/>
    <row r="2999" s="372" customFormat="1" x14ac:dyDescent="0.3"/>
    <row r="3000" s="372" customFormat="1" x14ac:dyDescent="0.3"/>
    <row r="3001" s="372" customFormat="1" x14ac:dyDescent="0.3"/>
    <row r="3002" s="372" customFormat="1" x14ac:dyDescent="0.3"/>
    <row r="3003" s="372" customFormat="1" x14ac:dyDescent="0.3"/>
    <row r="3004" s="372" customFormat="1" x14ac:dyDescent="0.3"/>
    <row r="3005" s="372" customFormat="1" x14ac:dyDescent="0.3"/>
    <row r="3006" s="372" customFormat="1" x14ac:dyDescent="0.3"/>
    <row r="3007" s="372" customFormat="1" x14ac:dyDescent="0.3"/>
    <row r="3008" s="372" customFormat="1" x14ac:dyDescent="0.3"/>
    <row r="3009" s="372" customFormat="1" x14ac:dyDescent="0.3"/>
    <row r="3010" s="372" customFormat="1" x14ac:dyDescent="0.3"/>
    <row r="3011" s="372" customFormat="1" x14ac:dyDescent="0.3"/>
    <row r="3012" s="372" customFormat="1" x14ac:dyDescent="0.3"/>
    <row r="3013" s="372" customFormat="1" x14ac:dyDescent="0.3"/>
    <row r="3014" s="372" customFormat="1" x14ac:dyDescent="0.3"/>
    <row r="3015" s="372" customFormat="1" x14ac:dyDescent="0.3"/>
    <row r="3016" s="372" customFormat="1" x14ac:dyDescent="0.3"/>
    <row r="3017" s="372" customFormat="1" x14ac:dyDescent="0.3"/>
    <row r="3018" s="372" customFormat="1" x14ac:dyDescent="0.3"/>
    <row r="3019" s="372" customFormat="1" x14ac:dyDescent="0.3"/>
    <row r="3020" s="372" customFormat="1" x14ac:dyDescent="0.3"/>
    <row r="3021" s="372" customFormat="1" x14ac:dyDescent="0.3"/>
    <row r="3022" s="372" customFormat="1" x14ac:dyDescent="0.3"/>
    <row r="3023" s="372" customFormat="1" x14ac:dyDescent="0.3"/>
    <row r="3024" s="372" customFormat="1" x14ac:dyDescent="0.3"/>
    <row r="3025" s="372" customFormat="1" x14ac:dyDescent="0.3"/>
    <row r="3026" s="372" customFormat="1" x14ac:dyDescent="0.3"/>
    <row r="3027" s="372" customFormat="1" x14ac:dyDescent="0.3"/>
    <row r="3028" s="372" customFormat="1" x14ac:dyDescent="0.3"/>
    <row r="3029" s="372" customFormat="1" x14ac:dyDescent="0.3"/>
    <row r="3030" s="372" customFormat="1" x14ac:dyDescent="0.3"/>
    <row r="3031" s="372" customFormat="1" x14ac:dyDescent="0.3"/>
    <row r="3032" s="372" customFormat="1" x14ac:dyDescent="0.3"/>
    <row r="3033" s="372" customFormat="1" x14ac:dyDescent="0.3"/>
    <row r="3034" s="372" customFormat="1" x14ac:dyDescent="0.3"/>
    <row r="3035" s="372" customFormat="1" x14ac:dyDescent="0.3"/>
    <row r="3036" s="372" customFormat="1" x14ac:dyDescent="0.3"/>
    <row r="3037" s="372" customFormat="1" x14ac:dyDescent="0.3"/>
    <row r="3038" s="372" customFormat="1" x14ac:dyDescent="0.3"/>
    <row r="3039" s="372" customFormat="1" x14ac:dyDescent="0.3"/>
    <row r="3040" s="372" customFormat="1" x14ac:dyDescent="0.3"/>
    <row r="3041" s="372" customFormat="1" x14ac:dyDescent="0.3"/>
    <row r="3042" s="372" customFormat="1" x14ac:dyDescent="0.3"/>
    <row r="3043" s="372" customFormat="1" x14ac:dyDescent="0.3"/>
    <row r="3044" s="372" customFormat="1" x14ac:dyDescent="0.3"/>
    <row r="3045" s="372" customFormat="1" x14ac:dyDescent="0.3"/>
    <row r="3046" s="372" customFormat="1" x14ac:dyDescent="0.3"/>
    <row r="3047" s="372" customFormat="1" x14ac:dyDescent="0.3"/>
    <row r="3048" s="372" customFormat="1" x14ac:dyDescent="0.3"/>
    <row r="3049" s="372" customFormat="1" x14ac:dyDescent="0.3"/>
    <row r="3050" s="372" customFormat="1" x14ac:dyDescent="0.3"/>
    <row r="3051" s="372" customFormat="1" x14ac:dyDescent="0.3"/>
    <row r="3052" s="372" customFormat="1" x14ac:dyDescent="0.3"/>
    <row r="3053" s="372" customFormat="1" x14ac:dyDescent="0.3"/>
    <row r="3054" s="372" customFormat="1" x14ac:dyDescent="0.3"/>
    <row r="3055" s="372" customFormat="1" x14ac:dyDescent="0.3"/>
    <row r="3056" s="372" customFormat="1" x14ac:dyDescent="0.3"/>
    <row r="3057" s="372" customFormat="1" x14ac:dyDescent="0.3"/>
    <row r="3058" s="372" customFormat="1" x14ac:dyDescent="0.3"/>
    <row r="3059" s="372" customFormat="1" x14ac:dyDescent="0.3"/>
    <row r="3060" s="372" customFormat="1" x14ac:dyDescent="0.3"/>
    <row r="3061" s="372" customFormat="1" x14ac:dyDescent="0.3"/>
    <row r="3062" s="372" customFormat="1" x14ac:dyDescent="0.3"/>
    <row r="3063" s="372" customFormat="1" x14ac:dyDescent="0.3"/>
    <row r="3064" s="372" customFormat="1" x14ac:dyDescent="0.3"/>
    <row r="3065" s="372" customFormat="1" x14ac:dyDescent="0.3"/>
    <row r="3066" s="372" customFormat="1" x14ac:dyDescent="0.3"/>
    <row r="3067" s="372" customFormat="1" x14ac:dyDescent="0.3"/>
    <row r="3068" s="372" customFormat="1" x14ac:dyDescent="0.3"/>
    <row r="3069" s="372" customFormat="1" x14ac:dyDescent="0.3"/>
    <row r="3070" s="372" customFormat="1" x14ac:dyDescent="0.3"/>
    <row r="3071" s="372" customFormat="1" x14ac:dyDescent="0.3"/>
    <row r="3072" s="372" customFormat="1" x14ac:dyDescent="0.3"/>
    <row r="3073" s="372" customFormat="1" x14ac:dyDescent="0.3"/>
    <row r="3074" s="372" customFormat="1" x14ac:dyDescent="0.3"/>
    <row r="3075" s="372" customFormat="1" x14ac:dyDescent="0.3"/>
    <row r="3076" s="372" customFormat="1" x14ac:dyDescent="0.3"/>
    <row r="3077" s="372" customFormat="1" x14ac:dyDescent="0.3"/>
    <row r="3078" s="372" customFormat="1" x14ac:dyDescent="0.3"/>
    <row r="3079" s="372" customFormat="1" x14ac:dyDescent="0.3"/>
    <row r="3080" s="372" customFormat="1" x14ac:dyDescent="0.3"/>
    <row r="3081" s="372" customFormat="1" x14ac:dyDescent="0.3"/>
    <row r="3082" s="372" customFormat="1" x14ac:dyDescent="0.3"/>
    <row r="3083" s="372" customFormat="1" x14ac:dyDescent="0.3"/>
    <row r="3084" s="372" customFormat="1" x14ac:dyDescent="0.3"/>
    <row r="3085" s="372" customFormat="1" x14ac:dyDescent="0.3"/>
    <row r="3086" s="372" customFormat="1" x14ac:dyDescent="0.3"/>
    <row r="3087" s="372" customFormat="1" x14ac:dyDescent="0.3"/>
    <row r="3088" s="372" customFormat="1" x14ac:dyDescent="0.3"/>
    <row r="3089" s="372" customFormat="1" x14ac:dyDescent="0.3"/>
    <row r="3090" s="372" customFormat="1" x14ac:dyDescent="0.3"/>
    <row r="3091" s="372" customFormat="1" x14ac:dyDescent="0.3"/>
    <row r="3092" s="372" customFormat="1" x14ac:dyDescent="0.3"/>
    <row r="3093" s="372" customFormat="1" x14ac:dyDescent="0.3"/>
    <row r="3094" s="372" customFormat="1" x14ac:dyDescent="0.3"/>
    <row r="3095" s="372" customFormat="1" x14ac:dyDescent="0.3"/>
    <row r="3096" s="372" customFormat="1" x14ac:dyDescent="0.3"/>
    <row r="3097" s="372" customFormat="1" x14ac:dyDescent="0.3"/>
    <row r="3098" s="372" customFormat="1" x14ac:dyDescent="0.3"/>
    <row r="3099" s="372" customFormat="1" x14ac:dyDescent="0.3"/>
    <row r="3100" s="372" customFormat="1" x14ac:dyDescent="0.3"/>
    <row r="3101" s="372" customFormat="1" x14ac:dyDescent="0.3"/>
    <row r="3102" s="372" customFormat="1" x14ac:dyDescent="0.3"/>
    <row r="3103" s="372" customFormat="1" x14ac:dyDescent="0.3"/>
    <row r="3104" s="372" customFormat="1" x14ac:dyDescent="0.3"/>
    <row r="3105" s="372" customFormat="1" x14ac:dyDescent="0.3"/>
    <row r="3106" s="372" customFormat="1" x14ac:dyDescent="0.3"/>
    <row r="3107" s="372" customFormat="1" x14ac:dyDescent="0.3"/>
    <row r="3108" s="372" customFormat="1" x14ac:dyDescent="0.3"/>
    <row r="3109" s="372" customFormat="1" x14ac:dyDescent="0.3"/>
    <row r="3110" s="372" customFormat="1" x14ac:dyDescent="0.3"/>
    <row r="3111" s="372" customFormat="1" x14ac:dyDescent="0.3"/>
    <row r="3112" s="372" customFormat="1" x14ac:dyDescent="0.3"/>
    <row r="3113" s="372" customFormat="1" x14ac:dyDescent="0.3"/>
    <row r="3114" s="372" customFormat="1" x14ac:dyDescent="0.3"/>
    <row r="3115" s="372" customFormat="1" x14ac:dyDescent="0.3"/>
    <row r="3116" s="372" customFormat="1" x14ac:dyDescent="0.3"/>
    <row r="3117" s="372" customFormat="1" x14ac:dyDescent="0.3"/>
    <row r="3118" s="372" customFormat="1" x14ac:dyDescent="0.3"/>
    <row r="3119" s="372" customFormat="1" x14ac:dyDescent="0.3"/>
    <row r="3120" s="372" customFormat="1" x14ac:dyDescent="0.3"/>
    <row r="3121" s="372" customFormat="1" x14ac:dyDescent="0.3"/>
    <row r="3122" s="372" customFormat="1" x14ac:dyDescent="0.3"/>
    <row r="3123" s="372" customFormat="1" x14ac:dyDescent="0.3"/>
    <row r="3124" s="372" customFormat="1" x14ac:dyDescent="0.3"/>
    <row r="3125" s="372" customFormat="1" x14ac:dyDescent="0.3"/>
    <row r="3126" s="372" customFormat="1" x14ac:dyDescent="0.3"/>
    <row r="3127" s="372" customFormat="1" x14ac:dyDescent="0.3"/>
    <row r="3128" s="372" customFormat="1" x14ac:dyDescent="0.3"/>
    <row r="3129" s="372" customFormat="1" x14ac:dyDescent="0.3"/>
    <row r="3130" s="372" customFormat="1" x14ac:dyDescent="0.3"/>
    <row r="3131" s="372" customFormat="1" x14ac:dyDescent="0.3"/>
    <row r="3132" s="372" customFormat="1" x14ac:dyDescent="0.3"/>
    <row r="3133" s="372" customFormat="1" x14ac:dyDescent="0.3"/>
    <row r="3134" s="372" customFormat="1" x14ac:dyDescent="0.3"/>
    <row r="3135" s="372" customFormat="1" x14ac:dyDescent="0.3"/>
    <row r="3136" s="372" customFormat="1" x14ac:dyDescent="0.3"/>
    <row r="3137" s="372" customFormat="1" x14ac:dyDescent="0.3"/>
    <row r="3138" s="372" customFormat="1" x14ac:dyDescent="0.3"/>
    <row r="3139" s="372" customFormat="1" x14ac:dyDescent="0.3"/>
    <row r="3140" s="372" customFormat="1" x14ac:dyDescent="0.3"/>
    <row r="3141" s="372" customFormat="1" x14ac:dyDescent="0.3"/>
    <row r="3142" s="372" customFormat="1" x14ac:dyDescent="0.3"/>
    <row r="3143" s="372" customFormat="1" x14ac:dyDescent="0.3"/>
    <row r="3144" s="372" customFormat="1" x14ac:dyDescent="0.3"/>
    <row r="3145" s="372" customFormat="1" x14ac:dyDescent="0.3"/>
    <row r="3146" s="372" customFormat="1" x14ac:dyDescent="0.3"/>
    <row r="3147" s="372" customFormat="1" x14ac:dyDescent="0.3"/>
    <row r="3148" s="372" customFormat="1" x14ac:dyDescent="0.3"/>
    <row r="3149" s="372" customFormat="1" x14ac:dyDescent="0.3"/>
    <row r="3150" s="372" customFormat="1" x14ac:dyDescent="0.3"/>
    <row r="3151" s="372" customFormat="1" x14ac:dyDescent="0.3"/>
    <row r="3152" s="372" customFormat="1" x14ac:dyDescent="0.3"/>
    <row r="3153" s="372" customFormat="1" x14ac:dyDescent="0.3"/>
    <row r="3154" s="372" customFormat="1" x14ac:dyDescent="0.3"/>
    <row r="3155" s="372" customFormat="1" x14ac:dyDescent="0.3"/>
    <row r="3156" s="372" customFormat="1" x14ac:dyDescent="0.3"/>
    <row r="3157" s="372" customFormat="1" x14ac:dyDescent="0.3"/>
    <row r="3158" s="372" customFormat="1" x14ac:dyDescent="0.3"/>
    <row r="3159" s="372" customFormat="1" x14ac:dyDescent="0.3"/>
    <row r="3160" s="372" customFormat="1" x14ac:dyDescent="0.3"/>
    <row r="3161" s="372" customFormat="1" x14ac:dyDescent="0.3"/>
    <row r="3162" s="372" customFormat="1" x14ac:dyDescent="0.3"/>
    <row r="3163" s="372" customFormat="1" x14ac:dyDescent="0.3"/>
    <row r="3164" s="372" customFormat="1" x14ac:dyDescent="0.3"/>
    <row r="3165" s="372" customFormat="1" x14ac:dyDescent="0.3"/>
    <row r="3166" s="372" customFormat="1" x14ac:dyDescent="0.3"/>
    <row r="3167" s="372" customFormat="1" x14ac:dyDescent="0.3"/>
    <row r="3168" s="372" customFormat="1" x14ac:dyDescent="0.3"/>
    <row r="3169" s="372" customFormat="1" x14ac:dyDescent="0.3"/>
    <row r="3170" s="372" customFormat="1" x14ac:dyDescent="0.3"/>
    <row r="3171" s="372" customFormat="1" x14ac:dyDescent="0.3"/>
    <row r="3172" s="372" customFormat="1" x14ac:dyDescent="0.3"/>
    <row r="3173" s="372" customFormat="1" x14ac:dyDescent="0.3"/>
    <row r="3174" s="372" customFormat="1" x14ac:dyDescent="0.3"/>
    <row r="3175" s="372" customFormat="1" x14ac:dyDescent="0.3"/>
    <row r="3176" s="372" customFormat="1" x14ac:dyDescent="0.3"/>
    <row r="3177" s="372" customFormat="1" x14ac:dyDescent="0.3"/>
    <row r="3178" s="372" customFormat="1" x14ac:dyDescent="0.3"/>
    <row r="3179" s="372" customFormat="1" x14ac:dyDescent="0.3"/>
    <row r="3180" s="372" customFormat="1" x14ac:dyDescent="0.3"/>
    <row r="3181" s="372" customFormat="1" x14ac:dyDescent="0.3"/>
    <row r="3182" s="372" customFormat="1" x14ac:dyDescent="0.3"/>
    <row r="3183" s="372" customFormat="1" x14ac:dyDescent="0.3"/>
    <row r="3184" s="372" customFormat="1" x14ac:dyDescent="0.3"/>
    <row r="3185" s="372" customFormat="1" x14ac:dyDescent="0.3"/>
    <row r="3186" s="372" customFormat="1" x14ac:dyDescent="0.3"/>
    <row r="3187" s="372" customFormat="1" x14ac:dyDescent="0.3"/>
    <row r="3188" s="372" customFormat="1" x14ac:dyDescent="0.3"/>
    <row r="3189" s="372" customFormat="1" x14ac:dyDescent="0.3"/>
    <row r="3190" s="372" customFormat="1" x14ac:dyDescent="0.3"/>
    <row r="3191" s="372" customFormat="1" x14ac:dyDescent="0.3"/>
    <row r="3192" s="372" customFormat="1" x14ac:dyDescent="0.3"/>
    <row r="3193" s="372" customFormat="1" x14ac:dyDescent="0.3"/>
    <row r="3194" s="372" customFormat="1" x14ac:dyDescent="0.3"/>
    <row r="3195" s="372" customFormat="1" x14ac:dyDescent="0.3"/>
    <row r="3196" s="372" customFormat="1" x14ac:dyDescent="0.3"/>
    <row r="3197" s="372" customFormat="1" x14ac:dyDescent="0.3"/>
    <row r="3198" s="372" customFormat="1" x14ac:dyDescent="0.3"/>
    <row r="3199" s="372" customFormat="1" x14ac:dyDescent="0.3"/>
    <row r="3200" s="372" customFormat="1" x14ac:dyDescent="0.3"/>
    <row r="3201" s="372" customFormat="1" x14ac:dyDescent="0.3"/>
    <row r="3202" s="372" customFormat="1" x14ac:dyDescent="0.3"/>
    <row r="3203" s="372" customFormat="1" x14ac:dyDescent="0.3"/>
    <row r="3204" s="372" customFormat="1" x14ac:dyDescent="0.3"/>
    <row r="3205" s="372" customFormat="1" x14ac:dyDescent="0.3"/>
    <row r="3206" s="372" customFormat="1" x14ac:dyDescent="0.3"/>
    <row r="3207" s="372" customFormat="1" x14ac:dyDescent="0.3"/>
    <row r="3208" s="372" customFormat="1" x14ac:dyDescent="0.3"/>
    <row r="3209" s="372" customFormat="1" x14ac:dyDescent="0.3"/>
    <row r="3210" s="372" customFormat="1" x14ac:dyDescent="0.3"/>
    <row r="3211" s="372" customFormat="1" x14ac:dyDescent="0.3"/>
    <row r="3212" s="372" customFormat="1" x14ac:dyDescent="0.3"/>
    <row r="3213" s="372" customFormat="1" x14ac:dyDescent="0.3"/>
    <row r="3214" s="372" customFormat="1" x14ac:dyDescent="0.3"/>
    <row r="3215" s="372" customFormat="1" x14ac:dyDescent="0.3"/>
    <row r="3216" s="372" customFormat="1" x14ac:dyDescent="0.3"/>
  </sheetData>
  <hyperlinks>
    <hyperlink ref="K1" location="INFO!A1" display="POWRÓT" xr:uid="{1F15B345-0AFE-4817-A9E1-C6EC4A8CCCF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9A7B-70F0-4337-AC5D-382F8AF91B00}">
  <dimension ref="A1:W3213"/>
  <sheetViews>
    <sheetView zoomScale="85" zoomScaleNormal="85" workbookViewId="0">
      <selection activeCell="K1" sqref="K1"/>
    </sheetView>
  </sheetViews>
  <sheetFormatPr defaultColWidth="18.77734375" defaultRowHeight="11.4" x14ac:dyDescent="0.2"/>
  <cols>
    <col min="1" max="1" width="18.77734375" style="58"/>
    <col min="2" max="2" width="41.44140625" style="58" customWidth="1"/>
    <col min="3" max="3" width="7.5546875" style="58" customWidth="1"/>
    <col min="4" max="4" width="21.6640625" style="58" customWidth="1"/>
    <col min="5" max="5" width="15.5546875" style="58" customWidth="1"/>
    <col min="6" max="6" width="17.6640625" style="58" customWidth="1"/>
    <col min="7" max="7" width="10.44140625" style="58" customWidth="1"/>
    <col min="8" max="8" width="15" style="58" customWidth="1"/>
    <col min="9" max="9" width="16.5546875" style="58" customWidth="1"/>
    <col min="10" max="10" width="7.5546875" style="58" customWidth="1"/>
    <col min="11" max="16" width="10.5546875" style="58" customWidth="1"/>
    <col min="17" max="17" width="9.44140625" style="58" customWidth="1"/>
    <col min="18" max="23" width="11" style="58" customWidth="1"/>
    <col min="24" max="258" width="18.77734375" style="58"/>
    <col min="259" max="259" width="46" style="58" customWidth="1"/>
    <col min="260" max="260" width="15.77734375" style="58" customWidth="1"/>
    <col min="261" max="261" width="16.44140625" style="58" customWidth="1"/>
    <col min="262" max="262" width="15.21875" style="58" customWidth="1"/>
    <col min="263" max="263" width="14.21875" style="58" customWidth="1"/>
    <col min="264" max="264" width="15.5546875" style="58" customWidth="1"/>
    <col min="265" max="265" width="15.77734375" style="58" customWidth="1"/>
    <col min="266" max="266" width="18.77734375" style="58"/>
    <col min="267" max="267" width="4" style="58" customWidth="1"/>
    <col min="268" max="514" width="18.77734375" style="58"/>
    <col min="515" max="515" width="46" style="58" customWidth="1"/>
    <col min="516" max="516" width="15.77734375" style="58" customWidth="1"/>
    <col min="517" max="517" width="16.44140625" style="58" customWidth="1"/>
    <col min="518" max="518" width="15.21875" style="58" customWidth="1"/>
    <col min="519" max="519" width="14.21875" style="58" customWidth="1"/>
    <col min="520" max="520" width="15.5546875" style="58" customWidth="1"/>
    <col min="521" max="521" width="15.77734375" style="58" customWidth="1"/>
    <col min="522" max="522" width="18.77734375" style="58"/>
    <col min="523" max="523" width="4" style="58" customWidth="1"/>
    <col min="524" max="770" width="18.77734375" style="58"/>
    <col min="771" max="771" width="46" style="58" customWidth="1"/>
    <col min="772" max="772" width="15.77734375" style="58" customWidth="1"/>
    <col min="773" max="773" width="16.44140625" style="58" customWidth="1"/>
    <col min="774" max="774" width="15.21875" style="58" customWidth="1"/>
    <col min="775" max="775" width="14.21875" style="58" customWidth="1"/>
    <col min="776" max="776" width="15.5546875" style="58" customWidth="1"/>
    <col min="777" max="777" width="15.77734375" style="58" customWidth="1"/>
    <col min="778" max="778" width="18.77734375" style="58"/>
    <col min="779" max="779" width="4" style="58" customWidth="1"/>
    <col min="780" max="1026" width="18.77734375" style="58"/>
    <col min="1027" max="1027" width="46" style="58" customWidth="1"/>
    <col min="1028" max="1028" width="15.77734375" style="58" customWidth="1"/>
    <col min="1029" max="1029" width="16.44140625" style="58" customWidth="1"/>
    <col min="1030" max="1030" width="15.21875" style="58" customWidth="1"/>
    <col min="1031" max="1031" width="14.21875" style="58" customWidth="1"/>
    <col min="1032" max="1032" width="15.5546875" style="58" customWidth="1"/>
    <col min="1033" max="1033" width="15.77734375" style="58" customWidth="1"/>
    <col min="1034" max="1034" width="18.77734375" style="58"/>
    <col min="1035" max="1035" width="4" style="58" customWidth="1"/>
    <col min="1036" max="1282" width="18.77734375" style="58"/>
    <col min="1283" max="1283" width="46" style="58" customWidth="1"/>
    <col min="1284" max="1284" width="15.77734375" style="58" customWidth="1"/>
    <col min="1285" max="1285" width="16.44140625" style="58" customWidth="1"/>
    <col min="1286" max="1286" width="15.21875" style="58" customWidth="1"/>
    <col min="1287" max="1287" width="14.21875" style="58" customWidth="1"/>
    <col min="1288" max="1288" width="15.5546875" style="58" customWidth="1"/>
    <col min="1289" max="1289" width="15.77734375" style="58" customWidth="1"/>
    <col min="1290" max="1290" width="18.77734375" style="58"/>
    <col min="1291" max="1291" width="4" style="58" customWidth="1"/>
    <col min="1292" max="1538" width="18.77734375" style="58"/>
    <col min="1539" max="1539" width="46" style="58" customWidth="1"/>
    <col min="1540" max="1540" width="15.77734375" style="58" customWidth="1"/>
    <col min="1541" max="1541" width="16.44140625" style="58" customWidth="1"/>
    <col min="1542" max="1542" width="15.21875" style="58" customWidth="1"/>
    <col min="1543" max="1543" width="14.21875" style="58" customWidth="1"/>
    <col min="1544" max="1544" width="15.5546875" style="58" customWidth="1"/>
    <col min="1545" max="1545" width="15.77734375" style="58" customWidth="1"/>
    <col min="1546" max="1546" width="18.77734375" style="58"/>
    <col min="1547" max="1547" width="4" style="58" customWidth="1"/>
    <col min="1548" max="1794" width="18.77734375" style="58"/>
    <col min="1795" max="1795" width="46" style="58" customWidth="1"/>
    <col min="1796" max="1796" width="15.77734375" style="58" customWidth="1"/>
    <col min="1797" max="1797" width="16.44140625" style="58" customWidth="1"/>
    <col min="1798" max="1798" width="15.21875" style="58" customWidth="1"/>
    <col min="1799" max="1799" width="14.21875" style="58" customWidth="1"/>
    <col min="1800" max="1800" width="15.5546875" style="58" customWidth="1"/>
    <col min="1801" max="1801" width="15.77734375" style="58" customWidth="1"/>
    <col min="1802" max="1802" width="18.77734375" style="58"/>
    <col min="1803" max="1803" width="4" style="58" customWidth="1"/>
    <col min="1804" max="2050" width="18.77734375" style="58"/>
    <col min="2051" max="2051" width="46" style="58" customWidth="1"/>
    <col min="2052" max="2052" width="15.77734375" style="58" customWidth="1"/>
    <col min="2053" max="2053" width="16.44140625" style="58" customWidth="1"/>
    <col min="2054" max="2054" width="15.21875" style="58" customWidth="1"/>
    <col min="2055" max="2055" width="14.21875" style="58" customWidth="1"/>
    <col min="2056" max="2056" width="15.5546875" style="58" customWidth="1"/>
    <col min="2057" max="2057" width="15.77734375" style="58" customWidth="1"/>
    <col min="2058" max="2058" width="18.77734375" style="58"/>
    <col min="2059" max="2059" width="4" style="58" customWidth="1"/>
    <col min="2060" max="2306" width="18.77734375" style="58"/>
    <col min="2307" max="2307" width="46" style="58" customWidth="1"/>
    <col min="2308" max="2308" width="15.77734375" style="58" customWidth="1"/>
    <col min="2309" max="2309" width="16.44140625" style="58" customWidth="1"/>
    <col min="2310" max="2310" width="15.21875" style="58" customWidth="1"/>
    <col min="2311" max="2311" width="14.21875" style="58" customWidth="1"/>
    <col min="2312" max="2312" width="15.5546875" style="58" customWidth="1"/>
    <col min="2313" max="2313" width="15.77734375" style="58" customWidth="1"/>
    <col min="2314" max="2314" width="18.77734375" style="58"/>
    <col min="2315" max="2315" width="4" style="58" customWidth="1"/>
    <col min="2316" max="2562" width="18.77734375" style="58"/>
    <col min="2563" max="2563" width="46" style="58" customWidth="1"/>
    <col min="2564" max="2564" width="15.77734375" style="58" customWidth="1"/>
    <col min="2565" max="2565" width="16.44140625" style="58" customWidth="1"/>
    <col min="2566" max="2566" width="15.21875" style="58" customWidth="1"/>
    <col min="2567" max="2567" width="14.21875" style="58" customWidth="1"/>
    <col min="2568" max="2568" width="15.5546875" style="58" customWidth="1"/>
    <col min="2569" max="2569" width="15.77734375" style="58" customWidth="1"/>
    <col min="2570" max="2570" width="18.77734375" style="58"/>
    <col min="2571" max="2571" width="4" style="58" customWidth="1"/>
    <col min="2572" max="2818" width="18.77734375" style="58"/>
    <col min="2819" max="2819" width="46" style="58" customWidth="1"/>
    <col min="2820" max="2820" width="15.77734375" style="58" customWidth="1"/>
    <col min="2821" max="2821" width="16.44140625" style="58" customWidth="1"/>
    <col min="2822" max="2822" width="15.21875" style="58" customWidth="1"/>
    <col min="2823" max="2823" width="14.21875" style="58" customWidth="1"/>
    <col min="2824" max="2824" width="15.5546875" style="58" customWidth="1"/>
    <col min="2825" max="2825" width="15.77734375" style="58" customWidth="1"/>
    <col min="2826" max="2826" width="18.77734375" style="58"/>
    <col min="2827" max="2827" width="4" style="58" customWidth="1"/>
    <col min="2828" max="3074" width="18.77734375" style="58"/>
    <col min="3075" max="3075" width="46" style="58" customWidth="1"/>
    <col min="3076" max="3076" width="15.77734375" style="58" customWidth="1"/>
    <col min="3077" max="3077" width="16.44140625" style="58" customWidth="1"/>
    <col min="3078" max="3078" width="15.21875" style="58" customWidth="1"/>
    <col min="3079" max="3079" width="14.21875" style="58" customWidth="1"/>
    <col min="3080" max="3080" width="15.5546875" style="58" customWidth="1"/>
    <col min="3081" max="3081" width="15.77734375" style="58" customWidth="1"/>
    <col min="3082" max="3082" width="18.77734375" style="58"/>
    <col min="3083" max="3083" width="4" style="58" customWidth="1"/>
    <col min="3084" max="3330" width="18.77734375" style="58"/>
    <col min="3331" max="3331" width="46" style="58" customWidth="1"/>
    <col min="3332" max="3332" width="15.77734375" style="58" customWidth="1"/>
    <col min="3333" max="3333" width="16.44140625" style="58" customWidth="1"/>
    <col min="3334" max="3334" width="15.21875" style="58" customWidth="1"/>
    <col min="3335" max="3335" width="14.21875" style="58" customWidth="1"/>
    <col min="3336" max="3336" width="15.5546875" style="58" customWidth="1"/>
    <col min="3337" max="3337" width="15.77734375" style="58" customWidth="1"/>
    <col min="3338" max="3338" width="18.77734375" style="58"/>
    <col min="3339" max="3339" width="4" style="58" customWidth="1"/>
    <col min="3340" max="3586" width="18.77734375" style="58"/>
    <col min="3587" max="3587" width="46" style="58" customWidth="1"/>
    <col min="3588" max="3588" width="15.77734375" style="58" customWidth="1"/>
    <col min="3589" max="3589" width="16.44140625" style="58" customWidth="1"/>
    <col min="3590" max="3590" width="15.21875" style="58" customWidth="1"/>
    <col min="3591" max="3591" width="14.21875" style="58" customWidth="1"/>
    <col min="3592" max="3592" width="15.5546875" style="58" customWidth="1"/>
    <col min="3593" max="3593" width="15.77734375" style="58" customWidth="1"/>
    <col min="3594" max="3594" width="18.77734375" style="58"/>
    <col min="3595" max="3595" width="4" style="58" customWidth="1"/>
    <col min="3596" max="3842" width="18.77734375" style="58"/>
    <col min="3843" max="3843" width="46" style="58" customWidth="1"/>
    <col min="3844" max="3844" width="15.77734375" style="58" customWidth="1"/>
    <col min="3845" max="3845" width="16.44140625" style="58" customWidth="1"/>
    <col min="3846" max="3846" width="15.21875" style="58" customWidth="1"/>
    <col min="3847" max="3847" width="14.21875" style="58" customWidth="1"/>
    <col min="3848" max="3848" width="15.5546875" style="58" customWidth="1"/>
    <col min="3849" max="3849" width="15.77734375" style="58" customWidth="1"/>
    <col min="3850" max="3850" width="18.77734375" style="58"/>
    <col min="3851" max="3851" width="4" style="58" customWidth="1"/>
    <col min="3852" max="4098" width="18.77734375" style="58"/>
    <col min="4099" max="4099" width="46" style="58" customWidth="1"/>
    <col min="4100" max="4100" width="15.77734375" style="58" customWidth="1"/>
    <col min="4101" max="4101" width="16.44140625" style="58" customWidth="1"/>
    <col min="4102" max="4102" width="15.21875" style="58" customWidth="1"/>
    <col min="4103" max="4103" width="14.21875" style="58" customWidth="1"/>
    <col min="4104" max="4104" width="15.5546875" style="58" customWidth="1"/>
    <col min="4105" max="4105" width="15.77734375" style="58" customWidth="1"/>
    <col min="4106" max="4106" width="18.77734375" style="58"/>
    <col min="4107" max="4107" width="4" style="58" customWidth="1"/>
    <col min="4108" max="4354" width="18.77734375" style="58"/>
    <col min="4355" max="4355" width="46" style="58" customWidth="1"/>
    <col min="4356" max="4356" width="15.77734375" style="58" customWidth="1"/>
    <col min="4357" max="4357" width="16.44140625" style="58" customWidth="1"/>
    <col min="4358" max="4358" width="15.21875" style="58" customWidth="1"/>
    <col min="4359" max="4359" width="14.21875" style="58" customWidth="1"/>
    <col min="4360" max="4360" width="15.5546875" style="58" customWidth="1"/>
    <col min="4361" max="4361" width="15.77734375" style="58" customWidth="1"/>
    <col min="4362" max="4362" width="18.77734375" style="58"/>
    <col min="4363" max="4363" width="4" style="58" customWidth="1"/>
    <col min="4364" max="4610" width="18.77734375" style="58"/>
    <col min="4611" max="4611" width="46" style="58" customWidth="1"/>
    <col min="4612" max="4612" width="15.77734375" style="58" customWidth="1"/>
    <col min="4613" max="4613" width="16.44140625" style="58" customWidth="1"/>
    <col min="4614" max="4614" width="15.21875" style="58" customWidth="1"/>
    <col min="4615" max="4615" width="14.21875" style="58" customWidth="1"/>
    <col min="4616" max="4616" width="15.5546875" style="58" customWidth="1"/>
    <col min="4617" max="4617" width="15.77734375" style="58" customWidth="1"/>
    <col min="4618" max="4618" width="18.77734375" style="58"/>
    <col min="4619" max="4619" width="4" style="58" customWidth="1"/>
    <col min="4620" max="4866" width="18.77734375" style="58"/>
    <col min="4867" max="4867" width="46" style="58" customWidth="1"/>
    <col min="4868" max="4868" width="15.77734375" style="58" customWidth="1"/>
    <col min="4869" max="4869" width="16.44140625" style="58" customWidth="1"/>
    <col min="4870" max="4870" width="15.21875" style="58" customWidth="1"/>
    <col min="4871" max="4871" width="14.21875" style="58" customWidth="1"/>
    <col min="4872" max="4872" width="15.5546875" style="58" customWidth="1"/>
    <col min="4873" max="4873" width="15.77734375" style="58" customWidth="1"/>
    <col min="4874" max="4874" width="18.77734375" style="58"/>
    <col min="4875" max="4875" width="4" style="58" customWidth="1"/>
    <col min="4876" max="5122" width="18.77734375" style="58"/>
    <col min="5123" max="5123" width="46" style="58" customWidth="1"/>
    <col min="5124" max="5124" width="15.77734375" style="58" customWidth="1"/>
    <col min="5125" max="5125" width="16.44140625" style="58" customWidth="1"/>
    <col min="5126" max="5126" width="15.21875" style="58" customWidth="1"/>
    <col min="5127" max="5127" width="14.21875" style="58" customWidth="1"/>
    <col min="5128" max="5128" width="15.5546875" style="58" customWidth="1"/>
    <col min="5129" max="5129" width="15.77734375" style="58" customWidth="1"/>
    <col min="5130" max="5130" width="18.77734375" style="58"/>
    <col min="5131" max="5131" width="4" style="58" customWidth="1"/>
    <col min="5132" max="5378" width="18.77734375" style="58"/>
    <col min="5379" max="5379" width="46" style="58" customWidth="1"/>
    <col min="5380" max="5380" width="15.77734375" style="58" customWidth="1"/>
    <col min="5381" max="5381" width="16.44140625" style="58" customWidth="1"/>
    <col min="5382" max="5382" width="15.21875" style="58" customWidth="1"/>
    <col min="5383" max="5383" width="14.21875" style="58" customWidth="1"/>
    <col min="5384" max="5384" width="15.5546875" style="58" customWidth="1"/>
    <col min="5385" max="5385" width="15.77734375" style="58" customWidth="1"/>
    <col min="5386" max="5386" width="18.77734375" style="58"/>
    <col min="5387" max="5387" width="4" style="58" customWidth="1"/>
    <col min="5388" max="5634" width="18.77734375" style="58"/>
    <col min="5635" max="5635" width="46" style="58" customWidth="1"/>
    <col min="5636" max="5636" width="15.77734375" style="58" customWidth="1"/>
    <col min="5637" max="5637" width="16.44140625" style="58" customWidth="1"/>
    <col min="5638" max="5638" width="15.21875" style="58" customWidth="1"/>
    <col min="5639" max="5639" width="14.21875" style="58" customWidth="1"/>
    <col min="5640" max="5640" width="15.5546875" style="58" customWidth="1"/>
    <col min="5641" max="5641" width="15.77734375" style="58" customWidth="1"/>
    <col min="5642" max="5642" width="18.77734375" style="58"/>
    <col min="5643" max="5643" width="4" style="58" customWidth="1"/>
    <col min="5644" max="5890" width="18.77734375" style="58"/>
    <col min="5891" max="5891" width="46" style="58" customWidth="1"/>
    <col min="5892" max="5892" width="15.77734375" style="58" customWidth="1"/>
    <col min="5893" max="5893" width="16.44140625" style="58" customWidth="1"/>
    <col min="5894" max="5894" width="15.21875" style="58" customWidth="1"/>
    <col min="5895" max="5895" width="14.21875" style="58" customWidth="1"/>
    <col min="5896" max="5896" width="15.5546875" style="58" customWidth="1"/>
    <col min="5897" max="5897" width="15.77734375" style="58" customWidth="1"/>
    <col min="5898" max="5898" width="18.77734375" style="58"/>
    <col min="5899" max="5899" width="4" style="58" customWidth="1"/>
    <col min="5900" max="6146" width="18.77734375" style="58"/>
    <col min="6147" max="6147" width="46" style="58" customWidth="1"/>
    <col min="6148" max="6148" width="15.77734375" style="58" customWidth="1"/>
    <col min="6149" max="6149" width="16.44140625" style="58" customWidth="1"/>
    <col min="6150" max="6150" width="15.21875" style="58" customWidth="1"/>
    <col min="6151" max="6151" width="14.21875" style="58" customWidth="1"/>
    <col min="6152" max="6152" width="15.5546875" style="58" customWidth="1"/>
    <col min="6153" max="6153" width="15.77734375" style="58" customWidth="1"/>
    <col min="6154" max="6154" width="18.77734375" style="58"/>
    <col min="6155" max="6155" width="4" style="58" customWidth="1"/>
    <col min="6156" max="6402" width="18.77734375" style="58"/>
    <col min="6403" max="6403" width="46" style="58" customWidth="1"/>
    <col min="6404" max="6404" width="15.77734375" style="58" customWidth="1"/>
    <col min="6405" max="6405" width="16.44140625" style="58" customWidth="1"/>
    <col min="6406" max="6406" width="15.21875" style="58" customWidth="1"/>
    <col min="6407" max="6407" width="14.21875" style="58" customWidth="1"/>
    <col min="6408" max="6408" width="15.5546875" style="58" customWidth="1"/>
    <col min="6409" max="6409" width="15.77734375" style="58" customWidth="1"/>
    <col min="6410" max="6410" width="18.77734375" style="58"/>
    <col min="6411" max="6411" width="4" style="58" customWidth="1"/>
    <col min="6412" max="6658" width="18.77734375" style="58"/>
    <col min="6659" max="6659" width="46" style="58" customWidth="1"/>
    <col min="6660" max="6660" width="15.77734375" style="58" customWidth="1"/>
    <col min="6661" max="6661" width="16.44140625" style="58" customWidth="1"/>
    <col min="6662" max="6662" width="15.21875" style="58" customWidth="1"/>
    <col min="6663" max="6663" width="14.21875" style="58" customWidth="1"/>
    <col min="6664" max="6664" width="15.5546875" style="58" customWidth="1"/>
    <col min="6665" max="6665" width="15.77734375" style="58" customWidth="1"/>
    <col min="6666" max="6666" width="18.77734375" style="58"/>
    <col min="6667" max="6667" width="4" style="58" customWidth="1"/>
    <col min="6668" max="6914" width="18.77734375" style="58"/>
    <col min="6915" max="6915" width="46" style="58" customWidth="1"/>
    <col min="6916" max="6916" width="15.77734375" style="58" customWidth="1"/>
    <col min="6917" max="6917" width="16.44140625" style="58" customWidth="1"/>
    <col min="6918" max="6918" width="15.21875" style="58" customWidth="1"/>
    <col min="6919" max="6919" width="14.21875" style="58" customWidth="1"/>
    <col min="6920" max="6920" width="15.5546875" style="58" customWidth="1"/>
    <col min="6921" max="6921" width="15.77734375" style="58" customWidth="1"/>
    <col min="6922" max="6922" width="18.77734375" style="58"/>
    <col min="6923" max="6923" width="4" style="58" customWidth="1"/>
    <col min="6924" max="7170" width="18.77734375" style="58"/>
    <col min="7171" max="7171" width="46" style="58" customWidth="1"/>
    <col min="7172" max="7172" width="15.77734375" style="58" customWidth="1"/>
    <col min="7173" max="7173" width="16.44140625" style="58" customWidth="1"/>
    <col min="7174" max="7174" width="15.21875" style="58" customWidth="1"/>
    <col min="7175" max="7175" width="14.21875" style="58" customWidth="1"/>
    <col min="7176" max="7176" width="15.5546875" style="58" customWidth="1"/>
    <col min="7177" max="7177" width="15.77734375" style="58" customWidth="1"/>
    <col min="7178" max="7178" width="18.77734375" style="58"/>
    <col min="7179" max="7179" width="4" style="58" customWidth="1"/>
    <col min="7180" max="7426" width="18.77734375" style="58"/>
    <col min="7427" max="7427" width="46" style="58" customWidth="1"/>
    <col min="7428" max="7428" width="15.77734375" style="58" customWidth="1"/>
    <col min="7429" max="7429" width="16.44140625" style="58" customWidth="1"/>
    <col min="7430" max="7430" width="15.21875" style="58" customWidth="1"/>
    <col min="7431" max="7431" width="14.21875" style="58" customWidth="1"/>
    <col min="7432" max="7432" width="15.5546875" style="58" customWidth="1"/>
    <col min="7433" max="7433" width="15.77734375" style="58" customWidth="1"/>
    <col min="7434" max="7434" width="18.77734375" style="58"/>
    <col min="7435" max="7435" width="4" style="58" customWidth="1"/>
    <col min="7436" max="7682" width="18.77734375" style="58"/>
    <col min="7683" max="7683" width="46" style="58" customWidth="1"/>
    <col min="7684" max="7684" width="15.77734375" style="58" customWidth="1"/>
    <col min="7685" max="7685" width="16.44140625" style="58" customWidth="1"/>
    <col min="7686" max="7686" width="15.21875" style="58" customWidth="1"/>
    <col min="7687" max="7687" width="14.21875" style="58" customWidth="1"/>
    <col min="7688" max="7688" width="15.5546875" style="58" customWidth="1"/>
    <col min="7689" max="7689" width="15.77734375" style="58" customWidth="1"/>
    <col min="7690" max="7690" width="18.77734375" style="58"/>
    <col min="7691" max="7691" width="4" style="58" customWidth="1"/>
    <col min="7692" max="7938" width="18.77734375" style="58"/>
    <col min="7939" max="7939" width="46" style="58" customWidth="1"/>
    <col min="7940" max="7940" width="15.77734375" style="58" customWidth="1"/>
    <col min="7941" max="7941" width="16.44140625" style="58" customWidth="1"/>
    <col min="7942" max="7942" width="15.21875" style="58" customWidth="1"/>
    <col min="7943" max="7943" width="14.21875" style="58" customWidth="1"/>
    <col min="7944" max="7944" width="15.5546875" style="58" customWidth="1"/>
    <col min="7945" max="7945" width="15.77734375" style="58" customWidth="1"/>
    <col min="7946" max="7946" width="18.77734375" style="58"/>
    <col min="7947" max="7947" width="4" style="58" customWidth="1"/>
    <col min="7948" max="8194" width="18.77734375" style="58"/>
    <col min="8195" max="8195" width="46" style="58" customWidth="1"/>
    <col min="8196" max="8196" width="15.77734375" style="58" customWidth="1"/>
    <col min="8197" max="8197" width="16.44140625" style="58" customWidth="1"/>
    <col min="8198" max="8198" width="15.21875" style="58" customWidth="1"/>
    <col min="8199" max="8199" width="14.21875" style="58" customWidth="1"/>
    <col min="8200" max="8200" width="15.5546875" style="58" customWidth="1"/>
    <col min="8201" max="8201" width="15.77734375" style="58" customWidth="1"/>
    <col min="8202" max="8202" width="18.77734375" style="58"/>
    <col min="8203" max="8203" width="4" style="58" customWidth="1"/>
    <col min="8204" max="8450" width="18.77734375" style="58"/>
    <col min="8451" max="8451" width="46" style="58" customWidth="1"/>
    <col min="8452" max="8452" width="15.77734375" style="58" customWidth="1"/>
    <col min="8453" max="8453" width="16.44140625" style="58" customWidth="1"/>
    <col min="8454" max="8454" width="15.21875" style="58" customWidth="1"/>
    <col min="8455" max="8455" width="14.21875" style="58" customWidth="1"/>
    <col min="8456" max="8456" width="15.5546875" style="58" customWidth="1"/>
    <col min="8457" max="8457" width="15.77734375" style="58" customWidth="1"/>
    <col min="8458" max="8458" width="18.77734375" style="58"/>
    <col min="8459" max="8459" width="4" style="58" customWidth="1"/>
    <col min="8460" max="8706" width="18.77734375" style="58"/>
    <col min="8707" max="8707" width="46" style="58" customWidth="1"/>
    <col min="8708" max="8708" width="15.77734375" style="58" customWidth="1"/>
    <col min="8709" max="8709" width="16.44140625" style="58" customWidth="1"/>
    <col min="8710" max="8710" width="15.21875" style="58" customWidth="1"/>
    <col min="8711" max="8711" width="14.21875" style="58" customWidth="1"/>
    <col min="8712" max="8712" width="15.5546875" style="58" customWidth="1"/>
    <col min="8713" max="8713" width="15.77734375" style="58" customWidth="1"/>
    <col min="8714" max="8714" width="18.77734375" style="58"/>
    <col min="8715" max="8715" width="4" style="58" customWidth="1"/>
    <col min="8716" max="8962" width="18.77734375" style="58"/>
    <col min="8963" max="8963" width="46" style="58" customWidth="1"/>
    <col min="8964" max="8964" width="15.77734375" style="58" customWidth="1"/>
    <col min="8965" max="8965" width="16.44140625" style="58" customWidth="1"/>
    <col min="8966" max="8966" width="15.21875" style="58" customWidth="1"/>
    <col min="8967" max="8967" width="14.21875" style="58" customWidth="1"/>
    <col min="8968" max="8968" width="15.5546875" style="58" customWidth="1"/>
    <col min="8969" max="8969" width="15.77734375" style="58" customWidth="1"/>
    <col min="8970" max="8970" width="18.77734375" style="58"/>
    <col min="8971" max="8971" width="4" style="58" customWidth="1"/>
    <col min="8972" max="9218" width="18.77734375" style="58"/>
    <col min="9219" max="9219" width="46" style="58" customWidth="1"/>
    <col min="9220" max="9220" width="15.77734375" style="58" customWidth="1"/>
    <col min="9221" max="9221" width="16.44140625" style="58" customWidth="1"/>
    <col min="9222" max="9222" width="15.21875" style="58" customWidth="1"/>
    <col min="9223" max="9223" width="14.21875" style="58" customWidth="1"/>
    <col min="9224" max="9224" width="15.5546875" style="58" customWidth="1"/>
    <col min="9225" max="9225" width="15.77734375" style="58" customWidth="1"/>
    <col min="9226" max="9226" width="18.77734375" style="58"/>
    <col min="9227" max="9227" width="4" style="58" customWidth="1"/>
    <col min="9228" max="9474" width="18.77734375" style="58"/>
    <col min="9475" max="9475" width="46" style="58" customWidth="1"/>
    <col min="9476" max="9476" width="15.77734375" style="58" customWidth="1"/>
    <col min="9477" max="9477" width="16.44140625" style="58" customWidth="1"/>
    <col min="9478" max="9478" width="15.21875" style="58" customWidth="1"/>
    <col min="9479" max="9479" width="14.21875" style="58" customWidth="1"/>
    <col min="9480" max="9480" width="15.5546875" style="58" customWidth="1"/>
    <col min="9481" max="9481" width="15.77734375" style="58" customWidth="1"/>
    <col min="9482" max="9482" width="18.77734375" style="58"/>
    <col min="9483" max="9483" width="4" style="58" customWidth="1"/>
    <col min="9484" max="9730" width="18.77734375" style="58"/>
    <col min="9731" max="9731" width="46" style="58" customWidth="1"/>
    <col min="9732" max="9732" width="15.77734375" style="58" customWidth="1"/>
    <col min="9733" max="9733" width="16.44140625" style="58" customWidth="1"/>
    <col min="9734" max="9734" width="15.21875" style="58" customWidth="1"/>
    <col min="9735" max="9735" width="14.21875" style="58" customWidth="1"/>
    <col min="9736" max="9736" width="15.5546875" style="58" customWidth="1"/>
    <col min="9737" max="9737" width="15.77734375" style="58" customWidth="1"/>
    <col min="9738" max="9738" width="18.77734375" style="58"/>
    <col min="9739" max="9739" width="4" style="58" customWidth="1"/>
    <col min="9740" max="9986" width="18.77734375" style="58"/>
    <col min="9987" max="9987" width="46" style="58" customWidth="1"/>
    <col min="9988" max="9988" width="15.77734375" style="58" customWidth="1"/>
    <col min="9989" max="9989" width="16.44140625" style="58" customWidth="1"/>
    <col min="9990" max="9990" width="15.21875" style="58" customWidth="1"/>
    <col min="9991" max="9991" width="14.21875" style="58" customWidth="1"/>
    <col min="9992" max="9992" width="15.5546875" style="58" customWidth="1"/>
    <col min="9993" max="9993" width="15.77734375" style="58" customWidth="1"/>
    <col min="9994" max="9994" width="18.77734375" style="58"/>
    <col min="9995" max="9995" width="4" style="58" customWidth="1"/>
    <col min="9996" max="10242" width="18.77734375" style="58"/>
    <col min="10243" max="10243" width="46" style="58" customWidth="1"/>
    <col min="10244" max="10244" width="15.77734375" style="58" customWidth="1"/>
    <col min="10245" max="10245" width="16.44140625" style="58" customWidth="1"/>
    <col min="10246" max="10246" width="15.21875" style="58" customWidth="1"/>
    <col min="10247" max="10247" width="14.21875" style="58" customWidth="1"/>
    <col min="10248" max="10248" width="15.5546875" style="58" customWidth="1"/>
    <col min="10249" max="10249" width="15.77734375" style="58" customWidth="1"/>
    <col min="10250" max="10250" width="18.77734375" style="58"/>
    <col min="10251" max="10251" width="4" style="58" customWidth="1"/>
    <col min="10252" max="10498" width="18.77734375" style="58"/>
    <col min="10499" max="10499" width="46" style="58" customWidth="1"/>
    <col min="10500" max="10500" width="15.77734375" style="58" customWidth="1"/>
    <col min="10501" max="10501" width="16.44140625" style="58" customWidth="1"/>
    <col min="10502" max="10502" width="15.21875" style="58" customWidth="1"/>
    <col min="10503" max="10503" width="14.21875" style="58" customWidth="1"/>
    <col min="10504" max="10504" width="15.5546875" style="58" customWidth="1"/>
    <col min="10505" max="10505" width="15.77734375" style="58" customWidth="1"/>
    <col min="10506" max="10506" width="18.77734375" style="58"/>
    <col min="10507" max="10507" width="4" style="58" customWidth="1"/>
    <col min="10508" max="10754" width="18.77734375" style="58"/>
    <col min="10755" max="10755" width="46" style="58" customWidth="1"/>
    <col min="10756" max="10756" width="15.77734375" style="58" customWidth="1"/>
    <col min="10757" max="10757" width="16.44140625" style="58" customWidth="1"/>
    <col min="10758" max="10758" width="15.21875" style="58" customWidth="1"/>
    <col min="10759" max="10759" width="14.21875" style="58" customWidth="1"/>
    <col min="10760" max="10760" width="15.5546875" style="58" customWidth="1"/>
    <col min="10761" max="10761" width="15.77734375" style="58" customWidth="1"/>
    <col min="10762" max="10762" width="18.77734375" style="58"/>
    <col min="10763" max="10763" width="4" style="58" customWidth="1"/>
    <col min="10764" max="11010" width="18.77734375" style="58"/>
    <col min="11011" max="11011" width="46" style="58" customWidth="1"/>
    <col min="11012" max="11012" width="15.77734375" style="58" customWidth="1"/>
    <col min="11013" max="11013" width="16.44140625" style="58" customWidth="1"/>
    <col min="11014" max="11014" width="15.21875" style="58" customWidth="1"/>
    <col min="11015" max="11015" width="14.21875" style="58" customWidth="1"/>
    <col min="11016" max="11016" width="15.5546875" style="58" customWidth="1"/>
    <col min="11017" max="11017" width="15.77734375" style="58" customWidth="1"/>
    <col min="11018" max="11018" width="18.77734375" style="58"/>
    <col min="11019" max="11019" width="4" style="58" customWidth="1"/>
    <col min="11020" max="11266" width="18.77734375" style="58"/>
    <col min="11267" max="11267" width="46" style="58" customWidth="1"/>
    <col min="11268" max="11268" width="15.77734375" style="58" customWidth="1"/>
    <col min="11269" max="11269" width="16.44140625" style="58" customWidth="1"/>
    <col min="11270" max="11270" width="15.21875" style="58" customWidth="1"/>
    <col min="11271" max="11271" width="14.21875" style="58" customWidth="1"/>
    <col min="11272" max="11272" width="15.5546875" style="58" customWidth="1"/>
    <col min="11273" max="11273" width="15.77734375" style="58" customWidth="1"/>
    <col min="11274" max="11274" width="18.77734375" style="58"/>
    <col min="11275" max="11275" width="4" style="58" customWidth="1"/>
    <col min="11276" max="11522" width="18.77734375" style="58"/>
    <col min="11523" max="11523" width="46" style="58" customWidth="1"/>
    <col min="11524" max="11524" width="15.77734375" style="58" customWidth="1"/>
    <col min="11525" max="11525" width="16.44140625" style="58" customWidth="1"/>
    <col min="11526" max="11526" width="15.21875" style="58" customWidth="1"/>
    <col min="11527" max="11527" width="14.21875" style="58" customWidth="1"/>
    <col min="11528" max="11528" width="15.5546875" style="58" customWidth="1"/>
    <col min="11529" max="11529" width="15.77734375" style="58" customWidth="1"/>
    <col min="11530" max="11530" width="18.77734375" style="58"/>
    <col min="11531" max="11531" width="4" style="58" customWidth="1"/>
    <col min="11532" max="11778" width="18.77734375" style="58"/>
    <col min="11779" max="11779" width="46" style="58" customWidth="1"/>
    <col min="11780" max="11780" width="15.77734375" style="58" customWidth="1"/>
    <col min="11781" max="11781" width="16.44140625" style="58" customWidth="1"/>
    <col min="11782" max="11782" width="15.21875" style="58" customWidth="1"/>
    <col min="11783" max="11783" width="14.21875" style="58" customWidth="1"/>
    <col min="11784" max="11784" width="15.5546875" style="58" customWidth="1"/>
    <col min="11785" max="11785" width="15.77734375" style="58" customWidth="1"/>
    <col min="11786" max="11786" width="18.77734375" style="58"/>
    <col min="11787" max="11787" width="4" style="58" customWidth="1"/>
    <col min="11788" max="12034" width="18.77734375" style="58"/>
    <col min="12035" max="12035" width="46" style="58" customWidth="1"/>
    <col min="12036" max="12036" width="15.77734375" style="58" customWidth="1"/>
    <col min="12037" max="12037" width="16.44140625" style="58" customWidth="1"/>
    <col min="12038" max="12038" width="15.21875" style="58" customWidth="1"/>
    <col min="12039" max="12039" width="14.21875" style="58" customWidth="1"/>
    <col min="12040" max="12040" width="15.5546875" style="58" customWidth="1"/>
    <col min="12041" max="12041" width="15.77734375" style="58" customWidth="1"/>
    <col min="12042" max="12042" width="18.77734375" style="58"/>
    <col min="12043" max="12043" width="4" style="58" customWidth="1"/>
    <col min="12044" max="12290" width="18.77734375" style="58"/>
    <col min="12291" max="12291" width="46" style="58" customWidth="1"/>
    <col min="12292" max="12292" width="15.77734375" style="58" customWidth="1"/>
    <col min="12293" max="12293" width="16.44140625" style="58" customWidth="1"/>
    <col min="12294" max="12294" width="15.21875" style="58" customWidth="1"/>
    <col min="12295" max="12295" width="14.21875" style="58" customWidth="1"/>
    <col min="12296" max="12296" width="15.5546875" style="58" customWidth="1"/>
    <col min="12297" max="12297" width="15.77734375" style="58" customWidth="1"/>
    <col min="12298" max="12298" width="18.77734375" style="58"/>
    <col min="12299" max="12299" width="4" style="58" customWidth="1"/>
    <col min="12300" max="12546" width="18.77734375" style="58"/>
    <col min="12547" max="12547" width="46" style="58" customWidth="1"/>
    <col min="12548" max="12548" width="15.77734375" style="58" customWidth="1"/>
    <col min="12549" max="12549" width="16.44140625" style="58" customWidth="1"/>
    <col min="12550" max="12550" width="15.21875" style="58" customWidth="1"/>
    <col min="12551" max="12551" width="14.21875" style="58" customWidth="1"/>
    <col min="12552" max="12552" width="15.5546875" style="58" customWidth="1"/>
    <col min="12553" max="12553" width="15.77734375" style="58" customWidth="1"/>
    <col min="12554" max="12554" width="18.77734375" style="58"/>
    <col min="12555" max="12555" width="4" style="58" customWidth="1"/>
    <col min="12556" max="12802" width="18.77734375" style="58"/>
    <col min="12803" max="12803" width="46" style="58" customWidth="1"/>
    <col min="12804" max="12804" width="15.77734375" style="58" customWidth="1"/>
    <col min="12805" max="12805" width="16.44140625" style="58" customWidth="1"/>
    <col min="12806" max="12806" width="15.21875" style="58" customWidth="1"/>
    <col min="12807" max="12807" width="14.21875" style="58" customWidth="1"/>
    <col min="12808" max="12808" width="15.5546875" style="58" customWidth="1"/>
    <col min="12809" max="12809" width="15.77734375" style="58" customWidth="1"/>
    <col min="12810" max="12810" width="18.77734375" style="58"/>
    <col min="12811" max="12811" width="4" style="58" customWidth="1"/>
    <col min="12812" max="13058" width="18.77734375" style="58"/>
    <col min="13059" max="13059" width="46" style="58" customWidth="1"/>
    <col min="13060" max="13060" width="15.77734375" style="58" customWidth="1"/>
    <col min="13061" max="13061" width="16.44140625" style="58" customWidth="1"/>
    <col min="13062" max="13062" width="15.21875" style="58" customWidth="1"/>
    <col min="13063" max="13063" width="14.21875" style="58" customWidth="1"/>
    <col min="13064" max="13064" width="15.5546875" style="58" customWidth="1"/>
    <col min="13065" max="13065" width="15.77734375" style="58" customWidth="1"/>
    <col min="13066" max="13066" width="18.77734375" style="58"/>
    <col min="13067" max="13067" width="4" style="58" customWidth="1"/>
    <col min="13068" max="13314" width="18.77734375" style="58"/>
    <col min="13315" max="13315" width="46" style="58" customWidth="1"/>
    <col min="13316" max="13316" width="15.77734375" style="58" customWidth="1"/>
    <col min="13317" max="13317" width="16.44140625" style="58" customWidth="1"/>
    <col min="13318" max="13318" width="15.21875" style="58" customWidth="1"/>
    <col min="13319" max="13319" width="14.21875" style="58" customWidth="1"/>
    <col min="13320" max="13320" width="15.5546875" style="58" customWidth="1"/>
    <col min="13321" max="13321" width="15.77734375" style="58" customWidth="1"/>
    <col min="13322" max="13322" width="18.77734375" style="58"/>
    <col min="13323" max="13323" width="4" style="58" customWidth="1"/>
    <col min="13324" max="13570" width="18.77734375" style="58"/>
    <col min="13571" max="13571" width="46" style="58" customWidth="1"/>
    <col min="13572" max="13572" width="15.77734375" style="58" customWidth="1"/>
    <col min="13573" max="13573" width="16.44140625" style="58" customWidth="1"/>
    <col min="13574" max="13574" width="15.21875" style="58" customWidth="1"/>
    <col min="13575" max="13575" width="14.21875" style="58" customWidth="1"/>
    <col min="13576" max="13576" width="15.5546875" style="58" customWidth="1"/>
    <col min="13577" max="13577" width="15.77734375" style="58" customWidth="1"/>
    <col min="13578" max="13578" width="18.77734375" style="58"/>
    <col min="13579" max="13579" width="4" style="58" customWidth="1"/>
    <col min="13580" max="13826" width="18.77734375" style="58"/>
    <col min="13827" max="13827" width="46" style="58" customWidth="1"/>
    <col min="13828" max="13828" width="15.77734375" style="58" customWidth="1"/>
    <col min="13829" max="13829" width="16.44140625" style="58" customWidth="1"/>
    <col min="13830" max="13830" width="15.21875" style="58" customWidth="1"/>
    <col min="13831" max="13831" width="14.21875" style="58" customWidth="1"/>
    <col min="13832" max="13832" width="15.5546875" style="58" customWidth="1"/>
    <col min="13833" max="13833" width="15.77734375" style="58" customWidth="1"/>
    <col min="13834" max="13834" width="18.77734375" style="58"/>
    <col min="13835" max="13835" width="4" style="58" customWidth="1"/>
    <col min="13836" max="14082" width="18.77734375" style="58"/>
    <col min="14083" max="14083" width="46" style="58" customWidth="1"/>
    <col min="14084" max="14084" width="15.77734375" style="58" customWidth="1"/>
    <col min="14085" max="14085" width="16.44140625" style="58" customWidth="1"/>
    <col min="14086" max="14086" width="15.21875" style="58" customWidth="1"/>
    <col min="14087" max="14087" width="14.21875" style="58" customWidth="1"/>
    <col min="14088" max="14088" width="15.5546875" style="58" customWidth="1"/>
    <col min="14089" max="14089" width="15.77734375" style="58" customWidth="1"/>
    <col min="14090" max="14090" width="18.77734375" style="58"/>
    <col min="14091" max="14091" width="4" style="58" customWidth="1"/>
    <col min="14092" max="14338" width="18.77734375" style="58"/>
    <col min="14339" max="14339" width="46" style="58" customWidth="1"/>
    <col min="14340" max="14340" width="15.77734375" style="58" customWidth="1"/>
    <col min="14341" max="14341" width="16.44140625" style="58" customWidth="1"/>
    <col min="14342" max="14342" width="15.21875" style="58" customWidth="1"/>
    <col min="14343" max="14343" width="14.21875" style="58" customWidth="1"/>
    <col min="14344" max="14344" width="15.5546875" style="58" customWidth="1"/>
    <col min="14345" max="14345" width="15.77734375" style="58" customWidth="1"/>
    <col min="14346" max="14346" width="18.77734375" style="58"/>
    <col min="14347" max="14347" width="4" style="58" customWidth="1"/>
    <col min="14348" max="14594" width="18.77734375" style="58"/>
    <col min="14595" max="14595" width="46" style="58" customWidth="1"/>
    <col min="14596" max="14596" width="15.77734375" style="58" customWidth="1"/>
    <col min="14597" max="14597" width="16.44140625" style="58" customWidth="1"/>
    <col min="14598" max="14598" width="15.21875" style="58" customWidth="1"/>
    <col min="14599" max="14599" width="14.21875" style="58" customWidth="1"/>
    <col min="14600" max="14600" width="15.5546875" style="58" customWidth="1"/>
    <col min="14601" max="14601" width="15.77734375" style="58" customWidth="1"/>
    <col min="14602" max="14602" width="18.77734375" style="58"/>
    <col min="14603" max="14603" width="4" style="58" customWidth="1"/>
    <col min="14604" max="14850" width="18.77734375" style="58"/>
    <col min="14851" max="14851" width="46" style="58" customWidth="1"/>
    <col min="14852" max="14852" width="15.77734375" style="58" customWidth="1"/>
    <col min="14853" max="14853" width="16.44140625" style="58" customWidth="1"/>
    <col min="14854" max="14854" width="15.21875" style="58" customWidth="1"/>
    <col min="14855" max="14855" width="14.21875" style="58" customWidth="1"/>
    <col min="14856" max="14856" width="15.5546875" style="58" customWidth="1"/>
    <col min="14857" max="14857" width="15.77734375" style="58" customWidth="1"/>
    <col min="14858" max="14858" width="18.77734375" style="58"/>
    <col min="14859" max="14859" width="4" style="58" customWidth="1"/>
    <col min="14860" max="15106" width="18.77734375" style="58"/>
    <col min="15107" max="15107" width="46" style="58" customWidth="1"/>
    <col min="15108" max="15108" width="15.77734375" style="58" customWidth="1"/>
    <col min="15109" max="15109" width="16.44140625" style="58" customWidth="1"/>
    <col min="15110" max="15110" width="15.21875" style="58" customWidth="1"/>
    <col min="15111" max="15111" width="14.21875" style="58" customWidth="1"/>
    <col min="15112" max="15112" width="15.5546875" style="58" customWidth="1"/>
    <col min="15113" max="15113" width="15.77734375" style="58" customWidth="1"/>
    <col min="15114" max="15114" width="18.77734375" style="58"/>
    <col min="15115" max="15115" width="4" style="58" customWidth="1"/>
    <col min="15116" max="15362" width="18.77734375" style="58"/>
    <col min="15363" max="15363" width="46" style="58" customWidth="1"/>
    <col min="15364" max="15364" width="15.77734375" style="58" customWidth="1"/>
    <col min="15365" max="15365" width="16.44140625" style="58" customWidth="1"/>
    <col min="15366" max="15366" width="15.21875" style="58" customWidth="1"/>
    <col min="15367" max="15367" width="14.21875" style="58" customWidth="1"/>
    <col min="15368" max="15368" width="15.5546875" style="58" customWidth="1"/>
    <col min="15369" max="15369" width="15.77734375" style="58" customWidth="1"/>
    <col min="15370" max="15370" width="18.77734375" style="58"/>
    <col min="15371" max="15371" width="4" style="58" customWidth="1"/>
    <col min="15372" max="15618" width="18.77734375" style="58"/>
    <col min="15619" max="15619" width="46" style="58" customWidth="1"/>
    <col min="15620" max="15620" width="15.77734375" style="58" customWidth="1"/>
    <col min="15621" max="15621" width="16.44140625" style="58" customWidth="1"/>
    <col min="15622" max="15622" width="15.21875" style="58" customWidth="1"/>
    <col min="15623" max="15623" width="14.21875" style="58" customWidth="1"/>
    <col min="15624" max="15624" width="15.5546875" style="58" customWidth="1"/>
    <col min="15625" max="15625" width="15.77734375" style="58" customWidth="1"/>
    <col min="15626" max="15626" width="18.77734375" style="58"/>
    <col min="15627" max="15627" width="4" style="58" customWidth="1"/>
    <col min="15628" max="15874" width="18.77734375" style="58"/>
    <col min="15875" max="15875" width="46" style="58" customWidth="1"/>
    <col min="15876" max="15876" width="15.77734375" style="58" customWidth="1"/>
    <col min="15877" max="15877" width="16.44140625" style="58" customWidth="1"/>
    <col min="15878" max="15878" width="15.21875" style="58" customWidth="1"/>
    <col min="15879" max="15879" width="14.21875" style="58" customWidth="1"/>
    <col min="15880" max="15880" width="15.5546875" style="58" customWidth="1"/>
    <col min="15881" max="15881" width="15.77734375" style="58" customWidth="1"/>
    <col min="15882" max="15882" width="18.77734375" style="58"/>
    <col min="15883" max="15883" width="4" style="58" customWidth="1"/>
    <col min="15884" max="16130" width="18.77734375" style="58"/>
    <col min="16131" max="16131" width="46" style="58" customWidth="1"/>
    <col min="16132" max="16132" width="15.77734375" style="58" customWidth="1"/>
    <col min="16133" max="16133" width="16.44140625" style="58" customWidth="1"/>
    <col min="16134" max="16134" width="15.21875" style="58" customWidth="1"/>
    <col min="16135" max="16135" width="14.21875" style="58" customWidth="1"/>
    <col min="16136" max="16136" width="15.5546875" style="58" customWidth="1"/>
    <col min="16137" max="16137" width="15.77734375" style="58" customWidth="1"/>
    <col min="16138" max="16138" width="18.77734375" style="58"/>
    <col min="16139" max="16139" width="4" style="58" customWidth="1"/>
    <col min="16140" max="16384" width="18.77734375" style="58"/>
  </cols>
  <sheetData>
    <row r="1" spans="1:11" ht="15.6" customHeight="1" x14ac:dyDescent="0.3">
      <c r="A1" s="27" t="s">
        <v>509</v>
      </c>
      <c r="C1" s="436"/>
      <c r="D1" s="436"/>
      <c r="E1" s="436"/>
      <c r="F1" s="436"/>
      <c r="G1" s="436"/>
      <c r="H1" s="436"/>
      <c r="I1" s="436"/>
      <c r="J1" s="82"/>
      <c r="K1" s="376" t="s">
        <v>651</v>
      </c>
    </row>
    <row r="2" spans="1:11" ht="13.8" x14ac:dyDescent="0.3">
      <c r="B2" s="444"/>
      <c r="C2" s="444"/>
      <c r="D2" s="2"/>
      <c r="E2" s="2"/>
      <c r="F2" s="2"/>
      <c r="G2" s="2"/>
      <c r="H2" s="2"/>
      <c r="I2" s="490">
        <v>2022</v>
      </c>
    </row>
    <row r="3" spans="1:11" s="1052" customFormat="1" ht="34.200000000000003" customHeight="1" x14ac:dyDescent="0.3">
      <c r="A3" s="1047" t="s">
        <v>194</v>
      </c>
      <c r="B3" s="1048" t="s">
        <v>195</v>
      </c>
      <c r="C3" s="1048" t="s">
        <v>942</v>
      </c>
      <c r="D3" s="1050" t="s">
        <v>4</v>
      </c>
      <c r="E3" s="1050" t="s">
        <v>5</v>
      </c>
      <c r="F3" s="1050" t="s">
        <v>6</v>
      </c>
      <c r="G3" s="1050" t="s">
        <v>7</v>
      </c>
      <c r="H3" s="1050" t="s">
        <v>8</v>
      </c>
      <c r="I3" s="1051" t="s">
        <v>9</v>
      </c>
    </row>
    <row r="4" spans="1:11" s="59" customFormat="1" ht="13.2" x14ac:dyDescent="0.3">
      <c r="A4" s="57" t="s">
        <v>73</v>
      </c>
      <c r="B4" s="57" t="s">
        <v>197</v>
      </c>
      <c r="C4" s="57" t="s">
        <v>1044</v>
      </c>
      <c r="D4" s="50">
        <v>24.493056417858352</v>
      </c>
      <c r="E4" s="50">
        <v>11.052287466462687</v>
      </c>
      <c r="F4" s="50">
        <v>15.476215645663936</v>
      </c>
      <c r="G4" s="50">
        <v>21.951907532330971</v>
      </c>
      <c r="H4" s="50">
        <v>29.290629103862855</v>
      </c>
      <c r="I4" s="51">
        <v>39.050927315852157</v>
      </c>
    </row>
    <row r="5" spans="1:11" s="59" customFormat="1" ht="26.4" x14ac:dyDescent="0.3">
      <c r="A5" s="57" t="s">
        <v>73</v>
      </c>
      <c r="B5" s="57" t="s">
        <v>215</v>
      </c>
      <c r="C5" s="57" t="s">
        <v>1044</v>
      </c>
      <c r="D5" s="50">
        <v>24.050511838502747</v>
      </c>
      <c r="E5" s="50">
        <v>11.017881186864019</v>
      </c>
      <c r="F5" s="50">
        <v>15.513947020088587</v>
      </c>
      <c r="G5" s="50">
        <v>21.582695156760643</v>
      </c>
      <c r="H5" s="50">
        <v>28.56920929098051</v>
      </c>
      <c r="I5" s="51">
        <v>38.027492313046366</v>
      </c>
    </row>
    <row r="6" spans="1:11" s="59" customFormat="1" ht="26.4" x14ac:dyDescent="0.3">
      <c r="A6" s="57" t="s">
        <v>73</v>
      </c>
      <c r="B6" s="57" t="s">
        <v>199</v>
      </c>
      <c r="C6" s="57" t="s">
        <v>1044</v>
      </c>
      <c r="D6" s="50">
        <v>24.307734321122393</v>
      </c>
      <c r="E6" s="50">
        <v>11.762520566313553</v>
      </c>
      <c r="F6" s="50">
        <v>15.958421803887994</v>
      </c>
      <c r="G6" s="50">
        <v>21.897238214112502</v>
      </c>
      <c r="H6" s="50">
        <v>28.449757152077606</v>
      </c>
      <c r="I6" s="51">
        <v>37.305084932153356</v>
      </c>
    </row>
    <row r="7" spans="1:11" s="59" customFormat="1" ht="26.4" x14ac:dyDescent="0.3">
      <c r="A7" s="57" t="s">
        <v>73</v>
      </c>
      <c r="B7" s="57" t="s">
        <v>200</v>
      </c>
      <c r="C7" s="57" t="s">
        <v>1044</v>
      </c>
      <c r="D7" s="50">
        <v>51.465128248712951</v>
      </c>
      <c r="E7" s="50">
        <v>14.685252731991412</v>
      </c>
      <c r="F7" s="50">
        <v>26.001873288919924</v>
      </c>
      <c r="G7" s="50">
        <v>43.747144916452193</v>
      </c>
      <c r="H7" s="50">
        <v>59.523692564846826</v>
      </c>
      <c r="I7" s="51">
        <v>80.132104811625553</v>
      </c>
    </row>
    <row r="8" spans="1:11" s="59" customFormat="1" ht="26.4" x14ac:dyDescent="0.3">
      <c r="A8" s="57" t="s">
        <v>201</v>
      </c>
      <c r="B8" s="57" t="s">
        <v>202</v>
      </c>
      <c r="C8" s="57" t="s">
        <v>1044</v>
      </c>
      <c r="D8" s="50">
        <v>33.619371491389153</v>
      </c>
      <c r="E8" s="50">
        <v>16.279426353527999</v>
      </c>
      <c r="F8" s="50">
        <v>24.731475464908048</v>
      </c>
      <c r="G8" s="50">
        <v>32.053467889157517</v>
      </c>
      <c r="H8" s="50">
        <v>40.716549142713006</v>
      </c>
      <c r="I8" s="51">
        <v>49.572373995284131</v>
      </c>
    </row>
    <row r="9" spans="1:11" s="59" customFormat="1" ht="39.6" x14ac:dyDescent="0.3">
      <c r="A9" s="57" t="s">
        <v>201</v>
      </c>
      <c r="B9" s="57" t="s">
        <v>203</v>
      </c>
      <c r="C9" s="57" t="s">
        <v>1044</v>
      </c>
      <c r="D9" s="50">
        <v>36.7656829356605</v>
      </c>
      <c r="E9" s="50">
        <v>21.251260314261533</v>
      </c>
      <c r="F9" s="50">
        <v>28.41210686812769</v>
      </c>
      <c r="G9" s="50">
        <v>34.53505767421759</v>
      </c>
      <c r="H9" s="50">
        <v>42.765276692942074</v>
      </c>
      <c r="I9" s="51">
        <v>55.376396040811883</v>
      </c>
    </row>
    <row r="10" spans="1:11" s="59" customFormat="1" ht="26.4" x14ac:dyDescent="0.3">
      <c r="A10" s="57" t="s">
        <v>109</v>
      </c>
      <c r="B10" s="57" t="s">
        <v>204</v>
      </c>
      <c r="C10" s="57" t="s">
        <v>1044</v>
      </c>
      <c r="D10" s="50">
        <v>30.826723354449086</v>
      </c>
      <c r="E10" s="50">
        <v>10.941394800360413</v>
      </c>
      <c r="F10" s="50">
        <v>17.778945897374253</v>
      </c>
      <c r="G10" s="50">
        <v>25.520198434246538</v>
      </c>
      <c r="H10" s="50">
        <v>38.231859352192735</v>
      </c>
      <c r="I10" s="51">
        <v>55.653898748572402</v>
      </c>
    </row>
    <row r="11" spans="1:11" s="59" customFormat="1" ht="26.4" x14ac:dyDescent="0.3">
      <c r="A11" s="57" t="s">
        <v>109</v>
      </c>
      <c r="B11" s="57" t="s">
        <v>205</v>
      </c>
      <c r="C11" s="57" t="s">
        <v>1044</v>
      </c>
      <c r="D11" s="50">
        <v>10.329952640558821</v>
      </c>
      <c r="E11" s="50">
        <v>2.9292541440444553</v>
      </c>
      <c r="F11" s="50">
        <v>4.5361571532796034</v>
      </c>
      <c r="G11" s="50">
        <v>7.6827977788945034</v>
      </c>
      <c r="H11" s="50">
        <v>12.549305752790788</v>
      </c>
      <c r="I11" s="51">
        <v>19.801731485586579</v>
      </c>
    </row>
    <row r="12" spans="1:11" s="59" customFormat="1" ht="26.4" x14ac:dyDescent="0.3">
      <c r="A12" s="57" t="s">
        <v>109</v>
      </c>
      <c r="B12" s="57" t="s">
        <v>206</v>
      </c>
      <c r="C12" s="57" t="s">
        <v>1044</v>
      </c>
      <c r="D12" s="50">
        <v>9.0233414066339854</v>
      </c>
      <c r="E12" s="50">
        <v>2.8104881679770828</v>
      </c>
      <c r="F12" s="50">
        <v>4.483451959851446</v>
      </c>
      <c r="G12" s="50">
        <v>7.0507247549750698</v>
      </c>
      <c r="H12" s="50">
        <v>11.910137906963682</v>
      </c>
      <c r="I12" s="51">
        <v>14.955267635919563</v>
      </c>
    </row>
    <row r="13" spans="1:11" s="59" customFormat="1" ht="26.4" x14ac:dyDescent="0.25">
      <c r="A13" s="57" t="s">
        <v>207</v>
      </c>
      <c r="B13" s="57" t="s">
        <v>208</v>
      </c>
      <c r="C13" s="57" t="s">
        <v>1044</v>
      </c>
      <c r="D13" s="50">
        <v>33.710736562639973</v>
      </c>
      <c r="E13" s="50">
        <v>2.6565141760910187</v>
      </c>
      <c r="F13" s="50">
        <v>8.5610441562094675</v>
      </c>
      <c r="G13" s="50">
        <v>34.082787036318564</v>
      </c>
      <c r="H13" s="50">
        <v>39.353155368430755</v>
      </c>
      <c r="I13" s="51">
        <v>59.68503692774722</v>
      </c>
      <c r="K13" s="74"/>
    </row>
    <row r="14" spans="1:11" s="59" customFormat="1" ht="26.4" x14ac:dyDescent="0.3">
      <c r="A14" s="57" t="s">
        <v>207</v>
      </c>
      <c r="B14" s="57" t="s">
        <v>209</v>
      </c>
      <c r="C14" s="57" t="s">
        <v>1044</v>
      </c>
      <c r="D14" s="50">
        <v>7.4384542980413455</v>
      </c>
      <c r="E14" s="50">
        <v>2.6141276802086946</v>
      </c>
      <c r="F14" s="50">
        <v>3.8645260805353407</v>
      </c>
      <c r="G14" s="50">
        <v>6.095387953158415</v>
      </c>
      <c r="H14" s="50">
        <v>9.1121603416439587</v>
      </c>
      <c r="I14" s="51">
        <v>12.477267386665186</v>
      </c>
      <c r="K14" s="155"/>
    </row>
    <row r="15" spans="1:11" s="59" customFormat="1" ht="26.4" x14ac:dyDescent="0.3">
      <c r="A15" s="57" t="s">
        <v>210</v>
      </c>
      <c r="B15" s="57" t="s">
        <v>214</v>
      </c>
      <c r="C15" s="57" t="s">
        <v>1044</v>
      </c>
      <c r="D15" s="50">
        <v>45.769870028369276</v>
      </c>
      <c r="E15" s="50">
        <v>19.756411083178978</v>
      </c>
      <c r="F15" s="50">
        <v>37.138666689374645</v>
      </c>
      <c r="G15" s="50">
        <v>38.99024008641284</v>
      </c>
      <c r="H15" s="50">
        <v>43.738571227177381</v>
      </c>
      <c r="I15" s="51">
        <v>71.86362999802158</v>
      </c>
      <c r="K15" s="154"/>
    </row>
    <row r="16" spans="1:11" s="59" customFormat="1" ht="26.4" x14ac:dyDescent="0.3">
      <c r="A16" s="57" t="s">
        <v>212</v>
      </c>
      <c r="B16" s="57" t="s">
        <v>213</v>
      </c>
      <c r="C16" s="57" t="s">
        <v>1044</v>
      </c>
      <c r="D16" s="50">
        <v>34.955232012781643</v>
      </c>
      <c r="E16" s="50">
        <v>10.512654233719848</v>
      </c>
      <c r="F16" s="50">
        <v>17.370792971006402</v>
      </c>
      <c r="G16" s="50">
        <v>30.312983008815298</v>
      </c>
      <c r="H16" s="50">
        <v>44.652741457791159</v>
      </c>
      <c r="I16" s="51">
        <v>61.955137266907606</v>
      </c>
    </row>
    <row r="17" s="59" customFormat="1" x14ac:dyDescent="0.3"/>
    <row r="18" s="59" customFormat="1" x14ac:dyDescent="0.3"/>
    <row r="19" s="59" customFormat="1" x14ac:dyDescent="0.3"/>
    <row r="20" s="59" customFormat="1" x14ac:dyDescent="0.3"/>
    <row r="21" s="59" customFormat="1" x14ac:dyDescent="0.3"/>
    <row r="22" s="59" customFormat="1" x14ac:dyDescent="0.3"/>
    <row r="23" s="59" customFormat="1" x14ac:dyDescent="0.3"/>
    <row r="24" s="59" customFormat="1" x14ac:dyDescent="0.3"/>
    <row r="25" s="59" customFormat="1" x14ac:dyDescent="0.3"/>
    <row r="26" s="59" customFormat="1" x14ac:dyDescent="0.3"/>
    <row r="27" s="59" customFormat="1" x14ac:dyDescent="0.3"/>
    <row r="28" s="59" customFormat="1" x14ac:dyDescent="0.3"/>
    <row r="29" s="59" customFormat="1" x14ac:dyDescent="0.3"/>
    <row r="30" s="59" customFormat="1" x14ac:dyDescent="0.3"/>
    <row r="31" s="59" customFormat="1" x14ac:dyDescent="0.3"/>
    <row r="32" s="59" customFormat="1" x14ac:dyDescent="0.3"/>
    <row r="33" s="59" customFormat="1" x14ac:dyDescent="0.3"/>
    <row r="34" s="59" customFormat="1" x14ac:dyDescent="0.3"/>
    <row r="35" s="59" customFormat="1" x14ac:dyDescent="0.3"/>
    <row r="36" s="59" customFormat="1" x14ac:dyDescent="0.3"/>
    <row r="37" s="59" customFormat="1" x14ac:dyDescent="0.3"/>
    <row r="38" s="59" customFormat="1" x14ac:dyDescent="0.3"/>
    <row r="39" s="59" customFormat="1" x14ac:dyDescent="0.3"/>
    <row r="40" s="59" customFormat="1" x14ac:dyDescent="0.3"/>
    <row r="41" s="59" customFormat="1" x14ac:dyDescent="0.3"/>
    <row r="42" s="59" customFormat="1" x14ac:dyDescent="0.3"/>
    <row r="43" s="59" customFormat="1" x14ac:dyDescent="0.3"/>
    <row r="44" s="59" customFormat="1" x14ac:dyDescent="0.3"/>
    <row r="45" s="59" customFormat="1" x14ac:dyDescent="0.3"/>
    <row r="46" s="59" customFormat="1" x14ac:dyDescent="0.3"/>
    <row r="47" s="59" customFormat="1" x14ac:dyDescent="0.3"/>
    <row r="48" s="59" customFormat="1" x14ac:dyDescent="0.3"/>
    <row r="49" s="59" customFormat="1" x14ac:dyDescent="0.3"/>
    <row r="50" s="59" customFormat="1" x14ac:dyDescent="0.3"/>
    <row r="51" s="59" customFormat="1" x14ac:dyDescent="0.3"/>
    <row r="52" s="59" customFormat="1" x14ac:dyDescent="0.3"/>
    <row r="53" s="59" customFormat="1" x14ac:dyDescent="0.3"/>
    <row r="54" s="59" customFormat="1" x14ac:dyDescent="0.3"/>
    <row r="55" s="59" customFormat="1" x14ac:dyDescent="0.3"/>
    <row r="56" s="59" customFormat="1" x14ac:dyDescent="0.3"/>
    <row r="57" s="59" customFormat="1" x14ac:dyDescent="0.3"/>
    <row r="58" s="59" customFormat="1" x14ac:dyDescent="0.3"/>
    <row r="59" s="59" customFormat="1" x14ac:dyDescent="0.3"/>
    <row r="60" s="59" customFormat="1" x14ac:dyDescent="0.3"/>
    <row r="61" s="59" customFormat="1" x14ac:dyDescent="0.3"/>
    <row r="62" s="59" customFormat="1" x14ac:dyDescent="0.3"/>
    <row r="63" s="59" customFormat="1" x14ac:dyDescent="0.3"/>
    <row r="64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  <row r="85" s="59" customFormat="1" x14ac:dyDescent="0.3"/>
    <row r="86" s="59" customFormat="1" x14ac:dyDescent="0.3"/>
    <row r="87" s="59" customFormat="1" x14ac:dyDescent="0.3"/>
    <row r="88" s="59" customFormat="1" x14ac:dyDescent="0.3"/>
    <row r="89" s="59" customFormat="1" x14ac:dyDescent="0.3"/>
    <row r="90" s="59" customFormat="1" x14ac:dyDescent="0.3"/>
    <row r="91" s="59" customFormat="1" x14ac:dyDescent="0.3"/>
    <row r="92" s="59" customFormat="1" x14ac:dyDescent="0.3"/>
    <row r="93" s="59" customFormat="1" x14ac:dyDescent="0.3"/>
    <row r="94" s="59" customFormat="1" x14ac:dyDescent="0.3"/>
    <row r="95" s="59" customFormat="1" x14ac:dyDescent="0.3"/>
    <row r="96" s="59" customFormat="1" x14ac:dyDescent="0.3"/>
    <row r="97" s="59" customFormat="1" x14ac:dyDescent="0.3"/>
    <row r="98" s="59" customFormat="1" x14ac:dyDescent="0.3"/>
    <row r="99" s="59" customFormat="1" x14ac:dyDescent="0.3"/>
    <row r="100" s="59" customFormat="1" x14ac:dyDescent="0.3"/>
    <row r="101" s="59" customFormat="1" x14ac:dyDescent="0.3"/>
    <row r="102" s="59" customFormat="1" x14ac:dyDescent="0.3"/>
    <row r="103" s="59" customFormat="1" x14ac:dyDescent="0.3"/>
    <row r="104" s="59" customFormat="1" x14ac:dyDescent="0.3"/>
    <row r="105" s="59" customFormat="1" x14ac:dyDescent="0.3"/>
    <row r="106" s="59" customFormat="1" x14ac:dyDescent="0.3"/>
    <row r="107" s="59" customFormat="1" x14ac:dyDescent="0.3"/>
    <row r="108" s="59" customFormat="1" x14ac:dyDescent="0.3"/>
    <row r="109" s="59" customFormat="1" x14ac:dyDescent="0.3"/>
    <row r="110" s="59" customFormat="1" x14ac:dyDescent="0.3"/>
    <row r="111" s="59" customFormat="1" x14ac:dyDescent="0.3"/>
    <row r="112" s="59" customFormat="1" x14ac:dyDescent="0.3"/>
    <row r="113" s="59" customFormat="1" x14ac:dyDescent="0.3"/>
    <row r="114" s="59" customFormat="1" x14ac:dyDescent="0.3"/>
    <row r="115" s="59" customFormat="1" x14ac:dyDescent="0.3"/>
    <row r="116" s="59" customFormat="1" x14ac:dyDescent="0.3"/>
    <row r="117" s="59" customFormat="1" x14ac:dyDescent="0.3"/>
    <row r="118" s="59" customFormat="1" x14ac:dyDescent="0.3"/>
    <row r="119" s="59" customFormat="1" x14ac:dyDescent="0.3"/>
    <row r="120" s="59" customFormat="1" x14ac:dyDescent="0.3"/>
    <row r="121" s="59" customFormat="1" x14ac:dyDescent="0.3"/>
    <row r="122" s="59" customFormat="1" x14ac:dyDescent="0.3"/>
    <row r="123" s="59" customFormat="1" x14ac:dyDescent="0.3"/>
    <row r="124" s="59" customFormat="1" x14ac:dyDescent="0.3"/>
    <row r="125" s="59" customFormat="1" x14ac:dyDescent="0.3"/>
    <row r="126" s="59" customFormat="1" x14ac:dyDescent="0.3"/>
    <row r="127" s="59" customFormat="1" x14ac:dyDescent="0.3"/>
    <row r="128" s="59" customFormat="1" x14ac:dyDescent="0.3"/>
    <row r="129" s="59" customFormat="1" x14ac:dyDescent="0.3"/>
    <row r="130" s="59" customFormat="1" x14ac:dyDescent="0.3"/>
    <row r="131" s="59" customFormat="1" x14ac:dyDescent="0.3"/>
    <row r="132" s="59" customFormat="1" x14ac:dyDescent="0.3"/>
    <row r="133" s="59" customFormat="1" x14ac:dyDescent="0.3"/>
    <row r="134" s="59" customFormat="1" x14ac:dyDescent="0.3"/>
    <row r="135" s="59" customFormat="1" x14ac:dyDescent="0.3"/>
    <row r="136" s="59" customFormat="1" x14ac:dyDescent="0.3"/>
    <row r="137" s="59" customFormat="1" x14ac:dyDescent="0.3"/>
    <row r="138" s="59" customFormat="1" x14ac:dyDescent="0.3"/>
    <row r="139" s="59" customFormat="1" x14ac:dyDescent="0.3"/>
    <row r="140" s="59" customFormat="1" x14ac:dyDescent="0.3"/>
    <row r="141" s="59" customFormat="1" x14ac:dyDescent="0.3"/>
    <row r="142" s="59" customFormat="1" x14ac:dyDescent="0.3"/>
    <row r="143" s="59" customFormat="1" x14ac:dyDescent="0.3"/>
    <row r="144" s="59" customFormat="1" x14ac:dyDescent="0.3"/>
    <row r="145" s="59" customFormat="1" x14ac:dyDescent="0.3"/>
    <row r="146" s="59" customFormat="1" x14ac:dyDescent="0.3"/>
    <row r="147" s="59" customFormat="1" x14ac:dyDescent="0.3"/>
    <row r="148" s="59" customFormat="1" x14ac:dyDescent="0.3"/>
    <row r="149" s="59" customFormat="1" x14ac:dyDescent="0.3"/>
    <row r="150" s="59" customFormat="1" x14ac:dyDescent="0.3"/>
    <row r="151" s="59" customFormat="1" x14ac:dyDescent="0.3"/>
    <row r="152" s="59" customFormat="1" x14ac:dyDescent="0.3"/>
    <row r="153" s="59" customFormat="1" x14ac:dyDescent="0.3"/>
    <row r="154" s="59" customFormat="1" x14ac:dyDescent="0.3"/>
    <row r="155" s="59" customFormat="1" x14ac:dyDescent="0.3"/>
    <row r="156" s="59" customFormat="1" x14ac:dyDescent="0.3"/>
    <row r="157" s="59" customFormat="1" x14ac:dyDescent="0.3"/>
    <row r="158" s="59" customFormat="1" x14ac:dyDescent="0.3"/>
    <row r="159" s="59" customFormat="1" x14ac:dyDescent="0.3"/>
    <row r="160" s="59" customFormat="1" x14ac:dyDescent="0.3"/>
    <row r="161" s="59" customFormat="1" x14ac:dyDescent="0.3"/>
    <row r="162" s="59" customFormat="1" x14ac:dyDescent="0.3"/>
    <row r="163" s="59" customFormat="1" x14ac:dyDescent="0.3"/>
    <row r="164" s="59" customFormat="1" x14ac:dyDescent="0.3"/>
    <row r="165" s="59" customFormat="1" x14ac:dyDescent="0.3"/>
    <row r="166" s="59" customFormat="1" x14ac:dyDescent="0.3"/>
    <row r="167" s="59" customFormat="1" x14ac:dyDescent="0.3"/>
    <row r="168" s="59" customFormat="1" x14ac:dyDescent="0.3"/>
    <row r="169" s="59" customFormat="1" x14ac:dyDescent="0.3"/>
    <row r="170" s="59" customFormat="1" x14ac:dyDescent="0.3"/>
    <row r="171" s="59" customFormat="1" x14ac:dyDescent="0.3"/>
    <row r="172" s="59" customFormat="1" x14ac:dyDescent="0.3"/>
    <row r="173" s="59" customFormat="1" x14ac:dyDescent="0.3"/>
    <row r="174" s="59" customFormat="1" x14ac:dyDescent="0.3"/>
    <row r="175" s="59" customFormat="1" x14ac:dyDescent="0.3"/>
    <row r="176" s="59" customFormat="1" x14ac:dyDescent="0.3"/>
    <row r="177" s="59" customFormat="1" x14ac:dyDescent="0.3"/>
    <row r="178" s="59" customFormat="1" x14ac:dyDescent="0.3"/>
    <row r="179" s="59" customFormat="1" x14ac:dyDescent="0.3"/>
    <row r="180" s="59" customFormat="1" x14ac:dyDescent="0.3"/>
    <row r="181" s="59" customFormat="1" x14ac:dyDescent="0.3"/>
    <row r="182" s="59" customFormat="1" x14ac:dyDescent="0.3"/>
    <row r="183" s="59" customFormat="1" x14ac:dyDescent="0.3"/>
    <row r="184" s="59" customFormat="1" x14ac:dyDescent="0.3"/>
    <row r="185" s="59" customFormat="1" x14ac:dyDescent="0.3"/>
    <row r="186" s="59" customFormat="1" x14ac:dyDescent="0.3"/>
    <row r="187" s="59" customFormat="1" x14ac:dyDescent="0.3"/>
    <row r="188" s="59" customFormat="1" x14ac:dyDescent="0.3"/>
    <row r="189" s="59" customFormat="1" x14ac:dyDescent="0.3"/>
    <row r="190" s="59" customFormat="1" x14ac:dyDescent="0.3"/>
    <row r="191" s="59" customFormat="1" x14ac:dyDescent="0.3"/>
    <row r="192" s="59" customFormat="1" x14ac:dyDescent="0.3"/>
    <row r="193" s="59" customFormat="1" x14ac:dyDescent="0.3"/>
    <row r="194" s="59" customFormat="1" x14ac:dyDescent="0.3"/>
    <row r="195" s="59" customFormat="1" x14ac:dyDescent="0.3"/>
    <row r="196" s="59" customFormat="1" x14ac:dyDescent="0.3"/>
    <row r="197" s="59" customFormat="1" x14ac:dyDescent="0.3"/>
    <row r="198" s="59" customFormat="1" x14ac:dyDescent="0.3"/>
    <row r="199" s="59" customFormat="1" x14ac:dyDescent="0.3"/>
    <row r="200" s="59" customFormat="1" x14ac:dyDescent="0.3"/>
    <row r="201" s="59" customFormat="1" x14ac:dyDescent="0.3"/>
    <row r="202" s="59" customFormat="1" x14ac:dyDescent="0.3"/>
    <row r="203" s="59" customFormat="1" x14ac:dyDescent="0.3"/>
    <row r="204" s="59" customFormat="1" x14ac:dyDescent="0.3"/>
    <row r="205" s="59" customFormat="1" x14ac:dyDescent="0.3"/>
    <row r="206" s="59" customFormat="1" x14ac:dyDescent="0.3"/>
    <row r="207" s="59" customFormat="1" x14ac:dyDescent="0.3"/>
    <row r="208" s="59" customFormat="1" x14ac:dyDescent="0.3"/>
    <row r="209" s="59" customFormat="1" x14ac:dyDescent="0.3"/>
    <row r="210" s="59" customFormat="1" x14ac:dyDescent="0.3"/>
    <row r="211" s="59" customFormat="1" x14ac:dyDescent="0.3"/>
    <row r="212" s="59" customFormat="1" x14ac:dyDescent="0.3"/>
    <row r="213" s="59" customFormat="1" x14ac:dyDescent="0.3"/>
    <row r="214" s="59" customFormat="1" x14ac:dyDescent="0.3"/>
    <row r="215" s="59" customFormat="1" x14ac:dyDescent="0.3"/>
    <row r="216" s="59" customFormat="1" x14ac:dyDescent="0.3"/>
    <row r="217" s="59" customFormat="1" x14ac:dyDescent="0.3"/>
    <row r="218" s="59" customFormat="1" x14ac:dyDescent="0.3"/>
    <row r="219" s="59" customFormat="1" x14ac:dyDescent="0.3"/>
    <row r="220" s="59" customFormat="1" x14ac:dyDescent="0.3"/>
    <row r="221" s="59" customFormat="1" x14ac:dyDescent="0.3"/>
    <row r="222" s="59" customFormat="1" x14ac:dyDescent="0.3"/>
    <row r="223" s="59" customFormat="1" x14ac:dyDescent="0.3"/>
    <row r="224" s="59" customFormat="1" x14ac:dyDescent="0.3"/>
    <row r="225" s="59" customFormat="1" x14ac:dyDescent="0.3"/>
    <row r="226" s="59" customFormat="1" x14ac:dyDescent="0.3"/>
    <row r="227" s="59" customFormat="1" x14ac:dyDescent="0.3"/>
    <row r="228" s="59" customFormat="1" x14ac:dyDescent="0.3"/>
    <row r="229" s="59" customFormat="1" x14ac:dyDescent="0.3"/>
    <row r="230" s="59" customFormat="1" x14ac:dyDescent="0.3"/>
    <row r="231" s="59" customFormat="1" x14ac:dyDescent="0.3"/>
    <row r="232" s="59" customFormat="1" x14ac:dyDescent="0.3"/>
    <row r="233" s="59" customFormat="1" x14ac:dyDescent="0.3"/>
    <row r="234" s="59" customFormat="1" x14ac:dyDescent="0.3"/>
    <row r="235" s="59" customFormat="1" x14ac:dyDescent="0.3"/>
    <row r="236" s="59" customFormat="1" x14ac:dyDescent="0.3"/>
    <row r="237" s="59" customFormat="1" x14ac:dyDescent="0.3"/>
    <row r="238" s="59" customFormat="1" x14ac:dyDescent="0.3"/>
    <row r="239" s="59" customFormat="1" x14ac:dyDescent="0.3"/>
    <row r="240" s="59" customFormat="1" x14ac:dyDescent="0.3"/>
    <row r="241" s="59" customFormat="1" x14ac:dyDescent="0.3"/>
    <row r="242" s="59" customFormat="1" x14ac:dyDescent="0.3"/>
    <row r="243" s="59" customFormat="1" x14ac:dyDescent="0.3"/>
    <row r="244" s="59" customFormat="1" x14ac:dyDescent="0.3"/>
    <row r="245" s="59" customFormat="1" x14ac:dyDescent="0.3"/>
    <row r="246" s="59" customFormat="1" x14ac:dyDescent="0.3"/>
    <row r="247" s="59" customFormat="1" x14ac:dyDescent="0.3"/>
    <row r="248" s="59" customFormat="1" x14ac:dyDescent="0.3"/>
    <row r="249" s="59" customFormat="1" x14ac:dyDescent="0.3"/>
    <row r="250" s="59" customFormat="1" x14ac:dyDescent="0.3"/>
    <row r="251" s="59" customFormat="1" x14ac:dyDescent="0.3"/>
    <row r="252" s="59" customFormat="1" x14ac:dyDescent="0.3"/>
    <row r="253" s="59" customFormat="1" x14ac:dyDescent="0.3"/>
    <row r="254" s="59" customFormat="1" x14ac:dyDescent="0.3"/>
    <row r="255" s="59" customFormat="1" x14ac:dyDescent="0.3"/>
    <row r="256" s="59" customFormat="1" x14ac:dyDescent="0.3"/>
    <row r="257" s="59" customFormat="1" x14ac:dyDescent="0.3"/>
    <row r="258" s="59" customFormat="1" x14ac:dyDescent="0.3"/>
    <row r="259" s="59" customFormat="1" x14ac:dyDescent="0.3"/>
    <row r="260" s="59" customFormat="1" x14ac:dyDescent="0.3"/>
    <row r="261" s="59" customFormat="1" x14ac:dyDescent="0.3"/>
    <row r="262" s="59" customFormat="1" x14ac:dyDescent="0.3"/>
    <row r="263" s="59" customFormat="1" x14ac:dyDescent="0.3"/>
    <row r="264" s="59" customFormat="1" x14ac:dyDescent="0.3"/>
    <row r="265" s="59" customFormat="1" x14ac:dyDescent="0.3"/>
    <row r="266" s="59" customFormat="1" x14ac:dyDescent="0.3"/>
    <row r="267" s="59" customFormat="1" x14ac:dyDescent="0.3"/>
    <row r="268" s="59" customFormat="1" x14ac:dyDescent="0.3"/>
    <row r="269" s="59" customFormat="1" x14ac:dyDescent="0.3"/>
    <row r="270" s="59" customFormat="1" x14ac:dyDescent="0.3"/>
    <row r="271" s="59" customFormat="1" x14ac:dyDescent="0.3"/>
    <row r="272" s="59" customFormat="1" x14ac:dyDescent="0.3"/>
    <row r="273" s="59" customFormat="1" x14ac:dyDescent="0.3"/>
    <row r="274" s="59" customFormat="1" x14ac:dyDescent="0.3"/>
    <row r="275" s="59" customFormat="1" x14ac:dyDescent="0.3"/>
    <row r="276" s="59" customFormat="1" x14ac:dyDescent="0.3"/>
    <row r="277" s="59" customFormat="1" x14ac:dyDescent="0.3"/>
    <row r="278" s="59" customFormat="1" x14ac:dyDescent="0.3"/>
    <row r="279" s="59" customFormat="1" x14ac:dyDescent="0.3"/>
    <row r="280" s="59" customFormat="1" x14ac:dyDescent="0.3"/>
    <row r="281" s="59" customFormat="1" x14ac:dyDescent="0.3"/>
    <row r="282" s="59" customFormat="1" x14ac:dyDescent="0.3"/>
    <row r="283" s="59" customFormat="1" x14ac:dyDescent="0.3"/>
    <row r="284" s="59" customFormat="1" x14ac:dyDescent="0.3"/>
    <row r="285" s="59" customFormat="1" x14ac:dyDescent="0.3"/>
    <row r="286" s="59" customFormat="1" x14ac:dyDescent="0.3"/>
    <row r="287" s="59" customFormat="1" x14ac:dyDescent="0.3"/>
    <row r="288" s="59" customFormat="1" x14ac:dyDescent="0.3"/>
    <row r="289" s="59" customFormat="1" x14ac:dyDescent="0.3"/>
    <row r="290" s="59" customFormat="1" x14ac:dyDescent="0.3"/>
    <row r="291" s="59" customFormat="1" x14ac:dyDescent="0.3"/>
    <row r="292" s="59" customFormat="1" x14ac:dyDescent="0.3"/>
    <row r="293" s="59" customFormat="1" x14ac:dyDescent="0.3"/>
    <row r="294" s="59" customFormat="1" x14ac:dyDescent="0.3"/>
    <row r="295" s="59" customFormat="1" x14ac:dyDescent="0.3"/>
    <row r="296" s="59" customFormat="1" x14ac:dyDescent="0.3"/>
    <row r="297" s="59" customFormat="1" x14ac:dyDescent="0.3"/>
    <row r="298" s="59" customFormat="1" x14ac:dyDescent="0.3"/>
    <row r="299" s="59" customFormat="1" x14ac:dyDescent="0.3"/>
    <row r="300" s="59" customFormat="1" x14ac:dyDescent="0.3"/>
    <row r="301" s="59" customFormat="1" x14ac:dyDescent="0.3"/>
    <row r="302" s="59" customFormat="1" x14ac:dyDescent="0.3"/>
    <row r="303" s="59" customFormat="1" x14ac:dyDescent="0.3"/>
    <row r="304" s="59" customFormat="1" x14ac:dyDescent="0.3"/>
    <row r="305" s="59" customFormat="1" x14ac:dyDescent="0.3"/>
    <row r="306" s="59" customFormat="1" x14ac:dyDescent="0.3"/>
    <row r="307" s="59" customFormat="1" x14ac:dyDescent="0.3"/>
    <row r="308" s="59" customFormat="1" x14ac:dyDescent="0.3"/>
    <row r="309" s="59" customFormat="1" x14ac:dyDescent="0.3"/>
    <row r="310" s="59" customFormat="1" x14ac:dyDescent="0.3"/>
    <row r="311" s="59" customFormat="1" x14ac:dyDescent="0.3"/>
    <row r="312" s="59" customFormat="1" x14ac:dyDescent="0.3"/>
    <row r="313" s="59" customFormat="1" x14ac:dyDescent="0.3"/>
    <row r="314" s="59" customFormat="1" x14ac:dyDescent="0.3"/>
    <row r="315" s="59" customFormat="1" x14ac:dyDescent="0.3"/>
    <row r="316" s="59" customFormat="1" x14ac:dyDescent="0.3"/>
    <row r="317" s="59" customFormat="1" x14ac:dyDescent="0.3"/>
    <row r="318" s="59" customFormat="1" x14ac:dyDescent="0.3"/>
    <row r="319" s="59" customFormat="1" x14ac:dyDescent="0.3"/>
    <row r="320" s="59" customFormat="1" x14ac:dyDescent="0.3"/>
    <row r="321" s="59" customFormat="1" x14ac:dyDescent="0.3"/>
    <row r="322" s="59" customFormat="1" x14ac:dyDescent="0.3"/>
    <row r="323" s="59" customFormat="1" x14ac:dyDescent="0.3"/>
    <row r="324" s="59" customFormat="1" x14ac:dyDescent="0.3"/>
    <row r="325" s="59" customFormat="1" x14ac:dyDescent="0.3"/>
    <row r="326" s="59" customFormat="1" x14ac:dyDescent="0.3"/>
    <row r="327" s="59" customFormat="1" x14ac:dyDescent="0.3"/>
    <row r="328" s="59" customFormat="1" x14ac:dyDescent="0.3"/>
    <row r="329" s="59" customFormat="1" x14ac:dyDescent="0.3"/>
    <row r="330" s="59" customFormat="1" x14ac:dyDescent="0.3"/>
    <row r="331" s="59" customFormat="1" x14ac:dyDescent="0.3"/>
    <row r="332" s="59" customFormat="1" x14ac:dyDescent="0.3"/>
    <row r="333" s="59" customFormat="1" x14ac:dyDescent="0.3"/>
    <row r="334" s="59" customFormat="1" x14ac:dyDescent="0.3"/>
    <row r="335" s="59" customFormat="1" x14ac:dyDescent="0.3"/>
    <row r="336" s="59" customFormat="1" x14ac:dyDescent="0.3"/>
    <row r="337" s="59" customFormat="1" x14ac:dyDescent="0.3"/>
    <row r="338" s="59" customFormat="1" x14ac:dyDescent="0.3"/>
    <row r="339" s="59" customFormat="1" x14ac:dyDescent="0.3"/>
    <row r="340" s="59" customFormat="1" x14ac:dyDescent="0.3"/>
    <row r="341" s="59" customFormat="1" x14ac:dyDescent="0.3"/>
    <row r="342" s="59" customFormat="1" x14ac:dyDescent="0.3"/>
    <row r="343" s="59" customFormat="1" x14ac:dyDescent="0.3"/>
    <row r="344" s="59" customFormat="1" x14ac:dyDescent="0.3"/>
    <row r="345" s="59" customFormat="1" x14ac:dyDescent="0.3"/>
    <row r="346" s="59" customFormat="1" x14ac:dyDescent="0.3"/>
    <row r="347" s="59" customFormat="1" x14ac:dyDescent="0.3"/>
    <row r="348" s="59" customFormat="1" x14ac:dyDescent="0.3"/>
    <row r="349" s="59" customFormat="1" x14ac:dyDescent="0.3"/>
    <row r="350" s="59" customFormat="1" x14ac:dyDescent="0.3"/>
    <row r="351" s="59" customFormat="1" x14ac:dyDescent="0.3"/>
    <row r="352" s="59" customFormat="1" x14ac:dyDescent="0.3"/>
    <row r="353" s="59" customFormat="1" x14ac:dyDescent="0.3"/>
    <row r="354" s="59" customFormat="1" x14ac:dyDescent="0.3"/>
    <row r="355" s="59" customFormat="1" x14ac:dyDescent="0.3"/>
    <row r="356" s="59" customFormat="1" x14ac:dyDescent="0.3"/>
    <row r="357" s="59" customFormat="1" x14ac:dyDescent="0.3"/>
    <row r="358" s="59" customFormat="1" x14ac:dyDescent="0.3"/>
    <row r="359" s="59" customFormat="1" x14ac:dyDescent="0.3"/>
    <row r="360" s="59" customFormat="1" x14ac:dyDescent="0.3"/>
    <row r="361" s="59" customFormat="1" x14ac:dyDescent="0.3"/>
    <row r="362" s="59" customFormat="1" x14ac:dyDescent="0.3"/>
    <row r="363" s="59" customFormat="1" x14ac:dyDescent="0.3"/>
    <row r="364" s="59" customFormat="1" x14ac:dyDescent="0.3"/>
    <row r="365" s="59" customFormat="1" x14ac:dyDescent="0.3"/>
    <row r="366" s="59" customFormat="1" x14ac:dyDescent="0.3"/>
    <row r="367" s="59" customFormat="1" x14ac:dyDescent="0.3"/>
    <row r="368" s="59" customFormat="1" x14ac:dyDescent="0.3"/>
    <row r="369" s="59" customFormat="1" x14ac:dyDescent="0.3"/>
    <row r="370" s="59" customFormat="1" x14ac:dyDescent="0.3"/>
    <row r="371" s="59" customFormat="1" x14ac:dyDescent="0.3"/>
    <row r="372" s="59" customFormat="1" x14ac:dyDescent="0.3"/>
    <row r="373" s="59" customFormat="1" x14ac:dyDescent="0.3"/>
    <row r="374" s="59" customFormat="1" x14ac:dyDescent="0.3"/>
    <row r="375" s="59" customFormat="1" x14ac:dyDescent="0.3"/>
    <row r="376" s="59" customFormat="1" x14ac:dyDescent="0.3"/>
    <row r="377" s="59" customFormat="1" x14ac:dyDescent="0.3"/>
    <row r="378" s="59" customFormat="1" x14ac:dyDescent="0.3"/>
    <row r="379" s="59" customFormat="1" x14ac:dyDescent="0.3"/>
    <row r="380" s="59" customFormat="1" x14ac:dyDescent="0.3"/>
    <row r="381" s="59" customFormat="1" x14ac:dyDescent="0.3"/>
    <row r="382" s="59" customFormat="1" x14ac:dyDescent="0.3"/>
    <row r="383" s="59" customFormat="1" x14ac:dyDescent="0.3"/>
    <row r="384" s="59" customFormat="1" x14ac:dyDescent="0.3"/>
    <row r="385" s="59" customFormat="1" x14ac:dyDescent="0.3"/>
    <row r="386" s="59" customFormat="1" x14ac:dyDescent="0.3"/>
    <row r="387" s="59" customFormat="1" x14ac:dyDescent="0.3"/>
    <row r="388" s="59" customFormat="1" x14ac:dyDescent="0.3"/>
    <row r="389" s="59" customFormat="1" x14ac:dyDescent="0.3"/>
    <row r="390" s="59" customFormat="1" x14ac:dyDescent="0.3"/>
    <row r="391" s="59" customFormat="1" x14ac:dyDescent="0.3"/>
    <row r="392" s="59" customFormat="1" x14ac:dyDescent="0.3"/>
    <row r="393" s="59" customFormat="1" x14ac:dyDescent="0.3"/>
    <row r="394" s="59" customFormat="1" x14ac:dyDescent="0.3"/>
    <row r="395" s="59" customFormat="1" x14ac:dyDescent="0.3"/>
    <row r="396" s="59" customFormat="1" x14ac:dyDescent="0.3"/>
    <row r="397" s="59" customFormat="1" x14ac:dyDescent="0.3"/>
    <row r="398" s="59" customFormat="1" x14ac:dyDescent="0.3"/>
    <row r="399" s="59" customFormat="1" x14ac:dyDescent="0.3"/>
    <row r="400" s="59" customFormat="1" x14ac:dyDescent="0.3"/>
    <row r="401" s="59" customFormat="1" x14ac:dyDescent="0.3"/>
    <row r="402" s="59" customFormat="1" x14ac:dyDescent="0.3"/>
    <row r="403" s="59" customFormat="1" x14ac:dyDescent="0.3"/>
    <row r="404" s="59" customFormat="1" x14ac:dyDescent="0.3"/>
    <row r="405" s="59" customFormat="1" x14ac:dyDescent="0.3"/>
    <row r="406" s="59" customFormat="1" x14ac:dyDescent="0.3"/>
    <row r="407" s="59" customFormat="1" x14ac:dyDescent="0.3"/>
    <row r="408" s="59" customFormat="1" x14ac:dyDescent="0.3"/>
    <row r="409" s="59" customFormat="1" x14ac:dyDescent="0.3"/>
    <row r="410" s="59" customFormat="1" x14ac:dyDescent="0.3"/>
    <row r="411" s="59" customFormat="1" x14ac:dyDescent="0.3"/>
    <row r="412" s="59" customFormat="1" x14ac:dyDescent="0.3"/>
    <row r="413" s="59" customFormat="1" x14ac:dyDescent="0.3"/>
    <row r="414" s="59" customFormat="1" x14ac:dyDescent="0.3"/>
    <row r="415" s="59" customFormat="1" x14ac:dyDescent="0.3"/>
    <row r="416" s="59" customFormat="1" x14ac:dyDescent="0.3"/>
    <row r="417" s="59" customFormat="1" x14ac:dyDescent="0.3"/>
    <row r="418" s="59" customFormat="1" x14ac:dyDescent="0.3"/>
    <row r="419" s="59" customFormat="1" x14ac:dyDescent="0.3"/>
    <row r="420" s="59" customFormat="1" x14ac:dyDescent="0.3"/>
    <row r="421" s="59" customFormat="1" x14ac:dyDescent="0.3"/>
    <row r="422" s="59" customFormat="1" x14ac:dyDescent="0.3"/>
    <row r="423" s="59" customFormat="1" x14ac:dyDescent="0.3"/>
    <row r="424" s="59" customFormat="1" x14ac:dyDescent="0.3"/>
    <row r="425" s="59" customFormat="1" x14ac:dyDescent="0.3"/>
    <row r="426" s="59" customFormat="1" x14ac:dyDescent="0.3"/>
    <row r="427" s="59" customFormat="1" x14ac:dyDescent="0.3"/>
    <row r="428" s="59" customFormat="1" x14ac:dyDescent="0.3"/>
    <row r="429" s="59" customFormat="1" x14ac:dyDescent="0.3"/>
    <row r="430" s="59" customFormat="1" x14ac:dyDescent="0.3"/>
    <row r="431" s="59" customFormat="1" x14ac:dyDescent="0.3"/>
    <row r="432" s="59" customFormat="1" x14ac:dyDescent="0.3"/>
    <row r="433" s="59" customFormat="1" x14ac:dyDescent="0.3"/>
    <row r="434" s="59" customFormat="1" x14ac:dyDescent="0.3"/>
    <row r="435" s="59" customFormat="1" x14ac:dyDescent="0.3"/>
    <row r="436" s="59" customFormat="1" x14ac:dyDescent="0.3"/>
    <row r="437" s="59" customFormat="1" x14ac:dyDescent="0.3"/>
    <row r="438" s="59" customFormat="1" x14ac:dyDescent="0.3"/>
    <row r="439" s="59" customFormat="1" x14ac:dyDescent="0.3"/>
    <row r="440" s="59" customFormat="1" x14ac:dyDescent="0.3"/>
    <row r="441" s="59" customFormat="1" x14ac:dyDescent="0.3"/>
    <row r="442" s="59" customFormat="1" x14ac:dyDescent="0.3"/>
    <row r="443" s="59" customFormat="1" x14ac:dyDescent="0.3"/>
    <row r="444" s="59" customFormat="1" x14ac:dyDescent="0.3"/>
    <row r="445" s="59" customFormat="1" x14ac:dyDescent="0.3"/>
    <row r="446" s="59" customFormat="1" x14ac:dyDescent="0.3"/>
    <row r="447" s="59" customFormat="1" x14ac:dyDescent="0.3"/>
    <row r="448" s="59" customFormat="1" x14ac:dyDescent="0.3"/>
    <row r="449" s="59" customFormat="1" x14ac:dyDescent="0.3"/>
    <row r="450" s="59" customFormat="1" x14ac:dyDescent="0.3"/>
    <row r="451" s="59" customFormat="1" x14ac:dyDescent="0.3"/>
    <row r="452" s="59" customFormat="1" x14ac:dyDescent="0.3"/>
    <row r="453" s="59" customFormat="1" x14ac:dyDescent="0.3"/>
    <row r="454" s="59" customFormat="1" x14ac:dyDescent="0.3"/>
    <row r="455" s="59" customFormat="1" x14ac:dyDescent="0.3"/>
    <row r="456" s="59" customFormat="1" x14ac:dyDescent="0.3"/>
    <row r="457" s="59" customFormat="1" x14ac:dyDescent="0.3"/>
    <row r="458" s="59" customFormat="1" x14ac:dyDescent="0.3"/>
    <row r="459" s="59" customFormat="1" x14ac:dyDescent="0.3"/>
    <row r="460" s="59" customFormat="1" x14ac:dyDescent="0.3"/>
    <row r="461" s="59" customFormat="1" x14ac:dyDescent="0.3"/>
    <row r="462" s="59" customFormat="1" x14ac:dyDescent="0.3"/>
    <row r="463" s="59" customFormat="1" x14ac:dyDescent="0.3"/>
    <row r="464" s="59" customFormat="1" x14ac:dyDescent="0.3"/>
    <row r="465" s="59" customFormat="1" x14ac:dyDescent="0.3"/>
    <row r="466" s="59" customFormat="1" x14ac:dyDescent="0.3"/>
    <row r="467" s="59" customFormat="1" x14ac:dyDescent="0.3"/>
    <row r="468" s="59" customFormat="1" x14ac:dyDescent="0.3"/>
    <row r="469" s="59" customFormat="1" x14ac:dyDescent="0.3"/>
    <row r="470" s="59" customFormat="1" x14ac:dyDescent="0.3"/>
    <row r="471" s="59" customFormat="1" x14ac:dyDescent="0.3"/>
    <row r="472" s="59" customFormat="1" x14ac:dyDescent="0.3"/>
    <row r="473" s="59" customFormat="1" x14ac:dyDescent="0.3"/>
    <row r="474" s="59" customFormat="1" x14ac:dyDescent="0.3"/>
    <row r="475" s="59" customFormat="1" x14ac:dyDescent="0.3"/>
    <row r="476" s="59" customFormat="1" x14ac:dyDescent="0.3"/>
    <row r="477" s="59" customFormat="1" x14ac:dyDescent="0.3"/>
    <row r="478" s="59" customFormat="1" x14ac:dyDescent="0.3"/>
    <row r="479" s="59" customFormat="1" x14ac:dyDescent="0.3"/>
    <row r="480" s="59" customFormat="1" x14ac:dyDescent="0.3"/>
    <row r="481" s="59" customFormat="1" x14ac:dyDescent="0.3"/>
    <row r="482" s="59" customFormat="1" x14ac:dyDescent="0.3"/>
    <row r="483" s="59" customFormat="1" x14ac:dyDescent="0.3"/>
    <row r="484" s="59" customFormat="1" x14ac:dyDescent="0.3"/>
    <row r="485" s="59" customFormat="1" x14ac:dyDescent="0.3"/>
    <row r="486" s="59" customFormat="1" x14ac:dyDescent="0.3"/>
    <row r="487" s="59" customFormat="1" x14ac:dyDescent="0.3"/>
    <row r="488" s="59" customFormat="1" x14ac:dyDescent="0.3"/>
    <row r="489" s="59" customFormat="1" x14ac:dyDescent="0.3"/>
    <row r="490" s="59" customFormat="1" x14ac:dyDescent="0.3"/>
    <row r="491" s="59" customFormat="1" x14ac:dyDescent="0.3"/>
    <row r="492" s="59" customFormat="1" x14ac:dyDescent="0.3"/>
    <row r="493" s="59" customFormat="1" x14ac:dyDescent="0.3"/>
    <row r="494" s="59" customFormat="1" x14ac:dyDescent="0.3"/>
    <row r="495" s="59" customFormat="1" x14ac:dyDescent="0.3"/>
    <row r="496" s="59" customFormat="1" x14ac:dyDescent="0.3"/>
    <row r="497" s="59" customFormat="1" x14ac:dyDescent="0.3"/>
    <row r="498" s="59" customFormat="1" x14ac:dyDescent="0.3"/>
    <row r="499" s="59" customFormat="1" x14ac:dyDescent="0.3"/>
    <row r="500" s="59" customFormat="1" x14ac:dyDescent="0.3"/>
    <row r="501" s="59" customFormat="1" x14ac:dyDescent="0.3"/>
    <row r="502" s="59" customFormat="1" x14ac:dyDescent="0.3"/>
    <row r="503" s="59" customFormat="1" x14ac:dyDescent="0.3"/>
    <row r="504" s="59" customFormat="1" x14ac:dyDescent="0.3"/>
    <row r="505" s="59" customFormat="1" x14ac:dyDescent="0.3"/>
    <row r="506" s="59" customFormat="1" x14ac:dyDescent="0.3"/>
    <row r="507" s="59" customFormat="1" x14ac:dyDescent="0.3"/>
    <row r="508" s="59" customFormat="1" x14ac:dyDescent="0.3"/>
    <row r="509" s="59" customFormat="1" x14ac:dyDescent="0.3"/>
    <row r="510" s="59" customFormat="1" x14ac:dyDescent="0.3"/>
    <row r="511" s="59" customFormat="1" x14ac:dyDescent="0.3"/>
    <row r="512" s="59" customFormat="1" x14ac:dyDescent="0.3"/>
    <row r="513" s="59" customFormat="1" x14ac:dyDescent="0.3"/>
    <row r="514" s="59" customFormat="1" x14ac:dyDescent="0.3"/>
    <row r="515" s="59" customFormat="1" x14ac:dyDescent="0.3"/>
    <row r="516" s="59" customFormat="1" x14ac:dyDescent="0.3"/>
    <row r="517" s="59" customFormat="1" x14ac:dyDescent="0.3"/>
    <row r="518" s="59" customFormat="1" x14ac:dyDescent="0.3"/>
    <row r="519" s="59" customFormat="1" x14ac:dyDescent="0.3"/>
    <row r="520" s="59" customFormat="1" x14ac:dyDescent="0.3"/>
    <row r="521" s="59" customFormat="1" x14ac:dyDescent="0.3"/>
    <row r="522" s="59" customFormat="1" x14ac:dyDescent="0.3"/>
    <row r="523" s="59" customFormat="1" x14ac:dyDescent="0.3"/>
    <row r="524" s="59" customFormat="1" x14ac:dyDescent="0.3"/>
    <row r="525" s="59" customFormat="1" x14ac:dyDescent="0.3"/>
    <row r="526" s="59" customFormat="1" x14ac:dyDescent="0.3"/>
    <row r="527" s="59" customFormat="1" x14ac:dyDescent="0.3"/>
    <row r="528" s="59" customFormat="1" x14ac:dyDescent="0.3"/>
    <row r="529" s="59" customFormat="1" x14ac:dyDescent="0.3"/>
    <row r="530" s="59" customFormat="1" x14ac:dyDescent="0.3"/>
    <row r="531" s="59" customFormat="1" x14ac:dyDescent="0.3"/>
    <row r="532" s="59" customFormat="1" x14ac:dyDescent="0.3"/>
    <row r="533" s="59" customFormat="1" x14ac:dyDescent="0.3"/>
    <row r="534" s="59" customFormat="1" x14ac:dyDescent="0.3"/>
    <row r="535" s="59" customFormat="1" x14ac:dyDescent="0.3"/>
    <row r="536" s="59" customFormat="1" x14ac:dyDescent="0.3"/>
    <row r="537" s="59" customFormat="1" x14ac:dyDescent="0.3"/>
    <row r="538" s="59" customFormat="1" x14ac:dyDescent="0.3"/>
    <row r="539" s="59" customFormat="1" x14ac:dyDescent="0.3"/>
    <row r="540" s="59" customFormat="1" x14ac:dyDescent="0.3"/>
    <row r="541" s="59" customFormat="1" x14ac:dyDescent="0.3"/>
    <row r="542" s="59" customFormat="1" x14ac:dyDescent="0.3"/>
    <row r="543" s="59" customFormat="1" x14ac:dyDescent="0.3"/>
    <row r="544" s="59" customFormat="1" x14ac:dyDescent="0.3"/>
    <row r="545" s="59" customFormat="1" x14ac:dyDescent="0.3"/>
    <row r="546" s="59" customFormat="1" x14ac:dyDescent="0.3"/>
    <row r="547" s="59" customFormat="1" x14ac:dyDescent="0.3"/>
    <row r="548" s="59" customFormat="1" x14ac:dyDescent="0.3"/>
    <row r="549" s="59" customFormat="1" x14ac:dyDescent="0.3"/>
    <row r="550" s="59" customFormat="1" x14ac:dyDescent="0.3"/>
    <row r="551" s="59" customFormat="1" x14ac:dyDescent="0.3"/>
    <row r="552" s="59" customFormat="1" x14ac:dyDescent="0.3"/>
    <row r="553" s="59" customFormat="1" x14ac:dyDescent="0.3"/>
    <row r="554" s="59" customFormat="1" x14ac:dyDescent="0.3"/>
    <row r="555" s="59" customFormat="1" x14ac:dyDescent="0.3"/>
    <row r="556" s="59" customFormat="1" x14ac:dyDescent="0.3"/>
    <row r="557" s="59" customFormat="1" x14ac:dyDescent="0.3"/>
    <row r="558" s="59" customFormat="1" x14ac:dyDescent="0.3"/>
    <row r="559" s="59" customFormat="1" x14ac:dyDescent="0.3"/>
    <row r="560" s="59" customFormat="1" x14ac:dyDescent="0.3"/>
    <row r="561" s="59" customFormat="1" x14ac:dyDescent="0.3"/>
    <row r="562" s="59" customFormat="1" x14ac:dyDescent="0.3"/>
    <row r="563" s="59" customFormat="1" x14ac:dyDescent="0.3"/>
    <row r="564" s="59" customFormat="1" x14ac:dyDescent="0.3"/>
    <row r="565" s="59" customFormat="1" x14ac:dyDescent="0.3"/>
    <row r="566" s="59" customFormat="1" x14ac:dyDescent="0.3"/>
    <row r="567" s="59" customFormat="1" x14ac:dyDescent="0.3"/>
    <row r="568" s="59" customFormat="1" x14ac:dyDescent="0.3"/>
    <row r="569" s="59" customFormat="1" x14ac:dyDescent="0.3"/>
    <row r="570" s="59" customFormat="1" x14ac:dyDescent="0.3"/>
    <row r="571" s="59" customFormat="1" x14ac:dyDescent="0.3"/>
    <row r="572" s="59" customFormat="1" x14ac:dyDescent="0.3"/>
    <row r="573" s="59" customFormat="1" x14ac:dyDescent="0.3"/>
    <row r="574" s="59" customFormat="1" x14ac:dyDescent="0.3"/>
    <row r="575" s="59" customFormat="1" x14ac:dyDescent="0.3"/>
    <row r="576" s="59" customFormat="1" x14ac:dyDescent="0.3"/>
    <row r="577" s="59" customFormat="1" x14ac:dyDescent="0.3"/>
    <row r="578" s="59" customFormat="1" x14ac:dyDescent="0.3"/>
    <row r="579" s="59" customFormat="1" x14ac:dyDescent="0.3"/>
    <row r="580" s="59" customFormat="1" x14ac:dyDescent="0.3"/>
    <row r="581" s="59" customFormat="1" x14ac:dyDescent="0.3"/>
    <row r="582" s="59" customFormat="1" x14ac:dyDescent="0.3"/>
    <row r="583" s="59" customFormat="1" x14ac:dyDescent="0.3"/>
    <row r="584" s="59" customFormat="1" x14ac:dyDescent="0.3"/>
    <row r="585" s="59" customFormat="1" x14ac:dyDescent="0.3"/>
    <row r="586" s="59" customFormat="1" x14ac:dyDescent="0.3"/>
    <row r="587" s="59" customFormat="1" x14ac:dyDescent="0.3"/>
    <row r="588" s="59" customFormat="1" x14ac:dyDescent="0.3"/>
    <row r="589" s="59" customFormat="1" x14ac:dyDescent="0.3"/>
    <row r="590" s="59" customFormat="1" x14ac:dyDescent="0.3"/>
    <row r="591" s="59" customFormat="1" x14ac:dyDescent="0.3"/>
    <row r="592" s="59" customFormat="1" x14ac:dyDescent="0.3"/>
    <row r="593" s="59" customFormat="1" x14ac:dyDescent="0.3"/>
    <row r="594" s="59" customFormat="1" x14ac:dyDescent="0.3"/>
    <row r="595" s="59" customFormat="1" x14ac:dyDescent="0.3"/>
    <row r="596" s="59" customFormat="1" x14ac:dyDescent="0.3"/>
    <row r="597" s="59" customFormat="1" x14ac:dyDescent="0.3"/>
    <row r="598" s="59" customFormat="1" x14ac:dyDescent="0.3"/>
    <row r="599" s="59" customFormat="1" x14ac:dyDescent="0.3"/>
    <row r="600" s="59" customFormat="1" x14ac:dyDescent="0.3"/>
    <row r="601" s="59" customFormat="1" x14ac:dyDescent="0.3"/>
    <row r="602" s="59" customFormat="1" x14ac:dyDescent="0.3"/>
    <row r="603" s="59" customFormat="1" x14ac:dyDescent="0.3"/>
    <row r="604" s="59" customFormat="1" x14ac:dyDescent="0.3"/>
    <row r="605" s="59" customFormat="1" x14ac:dyDescent="0.3"/>
    <row r="606" s="59" customFormat="1" x14ac:dyDescent="0.3"/>
    <row r="607" s="59" customFormat="1" x14ac:dyDescent="0.3"/>
    <row r="608" s="59" customFormat="1" x14ac:dyDescent="0.3"/>
    <row r="609" s="59" customFormat="1" x14ac:dyDescent="0.3"/>
    <row r="610" s="59" customFormat="1" x14ac:dyDescent="0.3"/>
    <row r="611" s="59" customFormat="1" x14ac:dyDescent="0.3"/>
    <row r="612" s="59" customFormat="1" x14ac:dyDescent="0.3"/>
    <row r="613" s="59" customFormat="1" x14ac:dyDescent="0.3"/>
    <row r="614" s="59" customFormat="1" x14ac:dyDescent="0.3"/>
    <row r="615" s="59" customFormat="1" x14ac:dyDescent="0.3"/>
    <row r="616" s="59" customFormat="1" x14ac:dyDescent="0.3"/>
    <row r="617" s="59" customFormat="1" x14ac:dyDescent="0.3"/>
    <row r="618" s="59" customFormat="1" x14ac:dyDescent="0.3"/>
    <row r="619" s="59" customFormat="1" x14ac:dyDescent="0.3"/>
    <row r="620" s="59" customFormat="1" x14ac:dyDescent="0.3"/>
    <row r="621" s="59" customFormat="1" x14ac:dyDescent="0.3"/>
    <row r="622" s="59" customFormat="1" x14ac:dyDescent="0.3"/>
    <row r="623" s="59" customFormat="1" x14ac:dyDescent="0.3"/>
    <row r="624" s="59" customFormat="1" x14ac:dyDescent="0.3"/>
    <row r="625" s="59" customFormat="1" x14ac:dyDescent="0.3"/>
    <row r="626" s="59" customFormat="1" x14ac:dyDescent="0.3"/>
    <row r="627" s="59" customFormat="1" x14ac:dyDescent="0.3"/>
    <row r="628" s="59" customFormat="1" x14ac:dyDescent="0.3"/>
    <row r="629" s="59" customFormat="1" x14ac:dyDescent="0.3"/>
    <row r="630" s="59" customFormat="1" x14ac:dyDescent="0.3"/>
    <row r="631" s="59" customFormat="1" x14ac:dyDescent="0.3"/>
    <row r="632" s="59" customFormat="1" x14ac:dyDescent="0.3"/>
    <row r="633" s="59" customFormat="1" x14ac:dyDescent="0.3"/>
    <row r="634" s="59" customFormat="1" x14ac:dyDescent="0.3"/>
    <row r="635" s="59" customFormat="1" x14ac:dyDescent="0.3"/>
    <row r="636" s="59" customFormat="1" x14ac:dyDescent="0.3"/>
    <row r="637" s="59" customFormat="1" x14ac:dyDescent="0.3"/>
    <row r="638" s="59" customFormat="1" x14ac:dyDescent="0.3"/>
    <row r="639" s="59" customFormat="1" x14ac:dyDescent="0.3"/>
    <row r="640" s="59" customFormat="1" x14ac:dyDescent="0.3"/>
    <row r="641" s="59" customFormat="1" x14ac:dyDescent="0.3"/>
    <row r="642" s="59" customFormat="1" x14ac:dyDescent="0.3"/>
    <row r="643" s="59" customFormat="1" x14ac:dyDescent="0.3"/>
    <row r="644" s="59" customFormat="1" x14ac:dyDescent="0.3"/>
    <row r="645" s="59" customFormat="1" x14ac:dyDescent="0.3"/>
    <row r="646" s="59" customFormat="1" x14ac:dyDescent="0.3"/>
    <row r="647" s="59" customFormat="1" x14ac:dyDescent="0.3"/>
    <row r="648" s="59" customFormat="1" x14ac:dyDescent="0.3"/>
    <row r="649" s="59" customFormat="1" x14ac:dyDescent="0.3"/>
    <row r="650" s="59" customFormat="1" x14ac:dyDescent="0.3"/>
    <row r="651" s="59" customFormat="1" x14ac:dyDescent="0.3"/>
    <row r="652" s="59" customFormat="1" x14ac:dyDescent="0.3"/>
    <row r="653" s="59" customFormat="1" x14ac:dyDescent="0.3"/>
    <row r="654" s="59" customFormat="1" x14ac:dyDescent="0.3"/>
    <row r="655" s="59" customFormat="1" x14ac:dyDescent="0.3"/>
    <row r="656" s="59" customFormat="1" x14ac:dyDescent="0.3"/>
    <row r="657" s="59" customFormat="1" x14ac:dyDescent="0.3"/>
    <row r="658" s="59" customFormat="1" x14ac:dyDescent="0.3"/>
    <row r="659" s="59" customFormat="1" x14ac:dyDescent="0.3"/>
    <row r="660" s="59" customFormat="1" x14ac:dyDescent="0.3"/>
    <row r="661" s="59" customFormat="1" x14ac:dyDescent="0.3"/>
    <row r="662" s="59" customFormat="1" x14ac:dyDescent="0.3"/>
    <row r="663" s="59" customFormat="1" x14ac:dyDescent="0.3"/>
    <row r="664" s="59" customFormat="1" x14ac:dyDescent="0.3"/>
    <row r="665" s="59" customFormat="1" x14ac:dyDescent="0.3"/>
    <row r="666" s="59" customFormat="1" x14ac:dyDescent="0.3"/>
    <row r="667" s="59" customFormat="1" x14ac:dyDescent="0.3"/>
    <row r="668" s="59" customFormat="1" x14ac:dyDescent="0.3"/>
    <row r="669" s="59" customFormat="1" x14ac:dyDescent="0.3"/>
    <row r="670" s="59" customFormat="1" x14ac:dyDescent="0.3"/>
    <row r="671" s="59" customFormat="1" x14ac:dyDescent="0.3"/>
    <row r="672" s="59" customFormat="1" x14ac:dyDescent="0.3"/>
    <row r="673" s="59" customFormat="1" x14ac:dyDescent="0.3"/>
    <row r="674" s="59" customFormat="1" x14ac:dyDescent="0.3"/>
    <row r="675" s="59" customFormat="1" x14ac:dyDescent="0.3"/>
    <row r="676" s="59" customFormat="1" x14ac:dyDescent="0.3"/>
    <row r="677" s="59" customFormat="1" x14ac:dyDescent="0.3"/>
    <row r="678" s="59" customFormat="1" x14ac:dyDescent="0.3"/>
    <row r="679" s="59" customFormat="1" x14ac:dyDescent="0.3"/>
    <row r="680" s="59" customFormat="1" x14ac:dyDescent="0.3"/>
    <row r="681" s="59" customFormat="1" x14ac:dyDescent="0.3"/>
    <row r="682" s="59" customFormat="1" x14ac:dyDescent="0.3"/>
    <row r="683" s="59" customFormat="1" x14ac:dyDescent="0.3"/>
    <row r="684" s="59" customFormat="1" x14ac:dyDescent="0.3"/>
    <row r="685" s="59" customFormat="1" x14ac:dyDescent="0.3"/>
    <row r="686" s="59" customFormat="1" x14ac:dyDescent="0.3"/>
    <row r="687" s="59" customFormat="1" x14ac:dyDescent="0.3"/>
    <row r="688" s="59" customFormat="1" x14ac:dyDescent="0.3"/>
    <row r="689" s="59" customFormat="1" x14ac:dyDescent="0.3"/>
    <row r="690" s="59" customFormat="1" x14ac:dyDescent="0.3"/>
    <row r="691" s="59" customFormat="1" x14ac:dyDescent="0.3"/>
    <row r="692" s="59" customFormat="1" x14ac:dyDescent="0.3"/>
    <row r="693" s="59" customFormat="1" x14ac:dyDescent="0.3"/>
    <row r="694" s="59" customFormat="1" x14ac:dyDescent="0.3"/>
    <row r="695" s="59" customFormat="1" x14ac:dyDescent="0.3"/>
    <row r="696" s="59" customFormat="1" x14ac:dyDescent="0.3"/>
    <row r="697" s="59" customFormat="1" x14ac:dyDescent="0.3"/>
    <row r="698" s="59" customFormat="1" x14ac:dyDescent="0.3"/>
    <row r="699" s="59" customFormat="1" x14ac:dyDescent="0.3"/>
    <row r="700" s="59" customFormat="1" x14ac:dyDescent="0.3"/>
    <row r="701" s="59" customFormat="1" x14ac:dyDescent="0.3"/>
    <row r="702" s="59" customFormat="1" x14ac:dyDescent="0.3"/>
    <row r="703" s="59" customFormat="1" x14ac:dyDescent="0.3"/>
    <row r="704" s="59" customFormat="1" x14ac:dyDescent="0.3"/>
    <row r="705" s="59" customFormat="1" x14ac:dyDescent="0.3"/>
    <row r="706" s="59" customFormat="1" x14ac:dyDescent="0.3"/>
    <row r="707" s="59" customFormat="1" x14ac:dyDescent="0.3"/>
    <row r="708" s="59" customFormat="1" x14ac:dyDescent="0.3"/>
    <row r="709" s="59" customFormat="1" x14ac:dyDescent="0.3"/>
    <row r="710" s="59" customFormat="1" x14ac:dyDescent="0.3"/>
    <row r="711" s="59" customFormat="1" x14ac:dyDescent="0.3"/>
    <row r="712" s="59" customFormat="1" x14ac:dyDescent="0.3"/>
    <row r="713" s="59" customFormat="1" x14ac:dyDescent="0.3"/>
    <row r="714" s="59" customFormat="1" x14ac:dyDescent="0.3"/>
    <row r="715" s="59" customFormat="1" x14ac:dyDescent="0.3"/>
    <row r="716" s="59" customFormat="1" x14ac:dyDescent="0.3"/>
    <row r="717" s="59" customFormat="1" x14ac:dyDescent="0.3"/>
    <row r="718" s="59" customFormat="1" x14ac:dyDescent="0.3"/>
    <row r="719" s="59" customFormat="1" x14ac:dyDescent="0.3"/>
    <row r="720" s="59" customFormat="1" x14ac:dyDescent="0.3"/>
    <row r="721" s="59" customFormat="1" x14ac:dyDescent="0.3"/>
    <row r="722" s="59" customFormat="1" x14ac:dyDescent="0.3"/>
    <row r="723" s="59" customFormat="1" x14ac:dyDescent="0.3"/>
    <row r="724" s="59" customFormat="1" x14ac:dyDescent="0.3"/>
    <row r="725" s="59" customFormat="1" x14ac:dyDescent="0.3"/>
    <row r="726" s="59" customFormat="1" x14ac:dyDescent="0.3"/>
    <row r="727" s="59" customFormat="1" x14ac:dyDescent="0.3"/>
    <row r="728" s="59" customFormat="1" x14ac:dyDescent="0.3"/>
    <row r="729" s="59" customFormat="1" x14ac:dyDescent="0.3"/>
    <row r="730" s="59" customFormat="1" x14ac:dyDescent="0.3"/>
    <row r="731" s="59" customFormat="1" x14ac:dyDescent="0.3"/>
    <row r="732" s="59" customFormat="1" x14ac:dyDescent="0.3"/>
    <row r="733" s="59" customFormat="1" x14ac:dyDescent="0.3"/>
    <row r="734" s="59" customFormat="1" x14ac:dyDescent="0.3"/>
    <row r="735" s="59" customFormat="1" x14ac:dyDescent="0.3"/>
    <row r="736" s="59" customFormat="1" x14ac:dyDescent="0.3"/>
    <row r="737" s="59" customFormat="1" x14ac:dyDescent="0.3"/>
    <row r="738" s="59" customFormat="1" x14ac:dyDescent="0.3"/>
    <row r="739" s="59" customFormat="1" x14ac:dyDescent="0.3"/>
    <row r="740" s="59" customFormat="1" x14ac:dyDescent="0.3"/>
    <row r="741" s="59" customFormat="1" x14ac:dyDescent="0.3"/>
    <row r="742" s="59" customFormat="1" x14ac:dyDescent="0.3"/>
    <row r="743" s="59" customFormat="1" x14ac:dyDescent="0.3"/>
    <row r="744" s="59" customFormat="1" x14ac:dyDescent="0.3"/>
    <row r="745" s="59" customFormat="1" x14ac:dyDescent="0.3"/>
    <row r="746" s="59" customFormat="1" x14ac:dyDescent="0.3"/>
    <row r="747" s="59" customFormat="1" x14ac:dyDescent="0.3"/>
    <row r="748" s="59" customFormat="1" x14ac:dyDescent="0.3"/>
    <row r="749" s="59" customFormat="1" x14ac:dyDescent="0.3"/>
    <row r="750" s="59" customFormat="1" x14ac:dyDescent="0.3"/>
    <row r="751" s="59" customFormat="1" x14ac:dyDescent="0.3"/>
    <row r="752" s="59" customFormat="1" x14ac:dyDescent="0.3"/>
    <row r="753" s="59" customFormat="1" x14ac:dyDescent="0.3"/>
    <row r="754" s="59" customFormat="1" x14ac:dyDescent="0.3"/>
    <row r="755" s="59" customFormat="1" x14ac:dyDescent="0.3"/>
    <row r="756" s="59" customFormat="1" x14ac:dyDescent="0.3"/>
    <row r="757" s="59" customFormat="1" x14ac:dyDescent="0.3"/>
    <row r="758" s="59" customFormat="1" x14ac:dyDescent="0.3"/>
    <row r="759" s="59" customFormat="1" x14ac:dyDescent="0.3"/>
    <row r="760" s="59" customFormat="1" x14ac:dyDescent="0.3"/>
    <row r="761" s="59" customFormat="1" x14ac:dyDescent="0.3"/>
    <row r="762" s="59" customFormat="1" x14ac:dyDescent="0.3"/>
    <row r="763" s="59" customFormat="1" x14ac:dyDescent="0.3"/>
    <row r="764" s="59" customFormat="1" x14ac:dyDescent="0.3"/>
    <row r="765" s="59" customFormat="1" x14ac:dyDescent="0.3"/>
    <row r="766" s="59" customFormat="1" x14ac:dyDescent="0.3"/>
    <row r="767" s="59" customFormat="1" x14ac:dyDescent="0.3"/>
    <row r="768" s="59" customFormat="1" x14ac:dyDescent="0.3"/>
    <row r="769" s="59" customFormat="1" x14ac:dyDescent="0.3"/>
    <row r="770" s="59" customFormat="1" x14ac:dyDescent="0.3"/>
    <row r="771" s="59" customFormat="1" x14ac:dyDescent="0.3"/>
    <row r="772" s="59" customFormat="1" x14ac:dyDescent="0.3"/>
    <row r="773" s="59" customFormat="1" x14ac:dyDescent="0.3"/>
    <row r="774" s="59" customFormat="1" x14ac:dyDescent="0.3"/>
    <row r="775" s="59" customFormat="1" x14ac:dyDescent="0.3"/>
    <row r="776" s="59" customFormat="1" x14ac:dyDescent="0.3"/>
    <row r="777" s="59" customFormat="1" x14ac:dyDescent="0.3"/>
    <row r="778" s="59" customFormat="1" x14ac:dyDescent="0.3"/>
    <row r="779" s="59" customFormat="1" x14ac:dyDescent="0.3"/>
    <row r="780" s="59" customFormat="1" x14ac:dyDescent="0.3"/>
    <row r="781" s="59" customFormat="1" x14ac:dyDescent="0.3"/>
    <row r="782" s="59" customFormat="1" x14ac:dyDescent="0.3"/>
    <row r="783" s="59" customFormat="1" x14ac:dyDescent="0.3"/>
    <row r="784" s="59" customFormat="1" x14ac:dyDescent="0.3"/>
    <row r="785" s="59" customFormat="1" x14ac:dyDescent="0.3"/>
    <row r="786" s="59" customFormat="1" x14ac:dyDescent="0.3"/>
    <row r="787" s="59" customFormat="1" x14ac:dyDescent="0.3"/>
    <row r="788" s="59" customFormat="1" x14ac:dyDescent="0.3"/>
    <row r="789" s="59" customFormat="1" x14ac:dyDescent="0.3"/>
    <row r="790" s="59" customFormat="1" x14ac:dyDescent="0.3"/>
    <row r="791" s="59" customFormat="1" x14ac:dyDescent="0.3"/>
    <row r="792" s="59" customFormat="1" x14ac:dyDescent="0.3"/>
    <row r="793" s="59" customFormat="1" x14ac:dyDescent="0.3"/>
    <row r="794" s="59" customFormat="1" x14ac:dyDescent="0.3"/>
    <row r="795" s="59" customFormat="1" x14ac:dyDescent="0.3"/>
    <row r="796" s="59" customFormat="1" x14ac:dyDescent="0.3"/>
    <row r="797" s="59" customFormat="1" x14ac:dyDescent="0.3"/>
    <row r="798" s="59" customFormat="1" x14ac:dyDescent="0.3"/>
    <row r="799" s="59" customFormat="1" x14ac:dyDescent="0.3"/>
    <row r="800" s="59" customFormat="1" x14ac:dyDescent="0.3"/>
    <row r="801" s="59" customFormat="1" x14ac:dyDescent="0.3"/>
    <row r="802" s="59" customFormat="1" x14ac:dyDescent="0.3"/>
    <row r="803" s="59" customFormat="1" x14ac:dyDescent="0.3"/>
    <row r="804" s="59" customFormat="1" x14ac:dyDescent="0.3"/>
    <row r="805" s="59" customFormat="1" x14ac:dyDescent="0.3"/>
    <row r="806" s="59" customFormat="1" x14ac:dyDescent="0.3"/>
    <row r="807" s="59" customFormat="1" x14ac:dyDescent="0.3"/>
    <row r="808" s="59" customFormat="1" x14ac:dyDescent="0.3"/>
    <row r="809" s="59" customFormat="1" x14ac:dyDescent="0.3"/>
    <row r="810" s="59" customFormat="1" x14ac:dyDescent="0.3"/>
    <row r="811" s="59" customFormat="1" x14ac:dyDescent="0.3"/>
    <row r="812" s="59" customFormat="1" x14ac:dyDescent="0.3"/>
    <row r="813" s="59" customFormat="1" x14ac:dyDescent="0.3"/>
    <row r="814" s="59" customFormat="1" x14ac:dyDescent="0.3"/>
    <row r="815" s="59" customFormat="1" x14ac:dyDescent="0.3"/>
    <row r="816" s="59" customFormat="1" x14ac:dyDescent="0.3"/>
    <row r="817" s="59" customFormat="1" x14ac:dyDescent="0.3"/>
    <row r="818" s="59" customFormat="1" x14ac:dyDescent="0.3"/>
    <row r="819" s="59" customFormat="1" x14ac:dyDescent="0.3"/>
    <row r="820" s="59" customFormat="1" x14ac:dyDescent="0.3"/>
    <row r="821" s="59" customFormat="1" x14ac:dyDescent="0.3"/>
    <row r="822" s="59" customFormat="1" x14ac:dyDescent="0.3"/>
    <row r="823" s="59" customFormat="1" x14ac:dyDescent="0.3"/>
    <row r="824" s="59" customFormat="1" x14ac:dyDescent="0.3"/>
    <row r="825" s="59" customFormat="1" x14ac:dyDescent="0.3"/>
    <row r="826" s="59" customFormat="1" x14ac:dyDescent="0.3"/>
    <row r="827" s="59" customFormat="1" x14ac:dyDescent="0.3"/>
    <row r="828" s="59" customFormat="1" x14ac:dyDescent="0.3"/>
    <row r="829" s="59" customFormat="1" x14ac:dyDescent="0.3"/>
    <row r="830" s="59" customFormat="1" x14ac:dyDescent="0.3"/>
    <row r="831" s="59" customFormat="1" x14ac:dyDescent="0.3"/>
    <row r="832" s="59" customFormat="1" x14ac:dyDescent="0.3"/>
    <row r="833" s="59" customFormat="1" x14ac:dyDescent="0.3"/>
    <row r="834" s="59" customFormat="1" x14ac:dyDescent="0.3"/>
    <row r="835" s="59" customFormat="1" x14ac:dyDescent="0.3"/>
    <row r="836" s="59" customFormat="1" x14ac:dyDescent="0.3"/>
    <row r="837" s="59" customFormat="1" x14ac:dyDescent="0.3"/>
    <row r="838" s="59" customFormat="1" x14ac:dyDescent="0.3"/>
    <row r="839" s="59" customFormat="1" x14ac:dyDescent="0.3"/>
    <row r="840" s="59" customFormat="1" x14ac:dyDescent="0.3"/>
    <row r="841" s="59" customFormat="1" x14ac:dyDescent="0.3"/>
    <row r="842" s="59" customFormat="1" x14ac:dyDescent="0.3"/>
    <row r="843" s="59" customFormat="1" x14ac:dyDescent="0.3"/>
    <row r="844" s="59" customFormat="1" x14ac:dyDescent="0.3"/>
    <row r="845" s="59" customFormat="1" x14ac:dyDescent="0.3"/>
    <row r="846" s="59" customFormat="1" x14ac:dyDescent="0.3"/>
    <row r="847" s="59" customFormat="1" x14ac:dyDescent="0.3"/>
    <row r="848" s="59" customFormat="1" x14ac:dyDescent="0.3"/>
    <row r="849" s="59" customFormat="1" x14ac:dyDescent="0.3"/>
    <row r="850" s="59" customFormat="1" x14ac:dyDescent="0.3"/>
    <row r="851" s="59" customFormat="1" x14ac:dyDescent="0.3"/>
    <row r="852" s="59" customFormat="1" x14ac:dyDescent="0.3"/>
    <row r="853" s="59" customFormat="1" x14ac:dyDescent="0.3"/>
    <row r="854" s="59" customFormat="1" x14ac:dyDescent="0.3"/>
    <row r="855" s="59" customFormat="1" x14ac:dyDescent="0.3"/>
    <row r="856" s="59" customFormat="1" x14ac:dyDescent="0.3"/>
    <row r="857" s="59" customFormat="1" x14ac:dyDescent="0.3"/>
    <row r="858" s="59" customFormat="1" x14ac:dyDescent="0.3"/>
    <row r="859" s="59" customFormat="1" x14ac:dyDescent="0.3"/>
    <row r="860" s="59" customFormat="1" x14ac:dyDescent="0.3"/>
    <row r="861" s="59" customFormat="1" x14ac:dyDescent="0.3"/>
    <row r="862" s="59" customFormat="1" x14ac:dyDescent="0.3"/>
    <row r="863" s="59" customFormat="1" x14ac:dyDescent="0.3"/>
    <row r="864" s="59" customFormat="1" x14ac:dyDescent="0.3"/>
    <row r="865" s="59" customFormat="1" x14ac:dyDescent="0.3"/>
    <row r="866" s="59" customFormat="1" x14ac:dyDescent="0.3"/>
    <row r="867" s="59" customFormat="1" x14ac:dyDescent="0.3"/>
    <row r="868" s="59" customFormat="1" x14ac:dyDescent="0.3"/>
    <row r="869" s="59" customFormat="1" x14ac:dyDescent="0.3"/>
    <row r="870" s="59" customFormat="1" x14ac:dyDescent="0.3"/>
    <row r="871" s="59" customFormat="1" x14ac:dyDescent="0.3"/>
    <row r="872" s="59" customFormat="1" x14ac:dyDescent="0.3"/>
    <row r="873" s="59" customFormat="1" x14ac:dyDescent="0.3"/>
    <row r="874" s="59" customFormat="1" x14ac:dyDescent="0.3"/>
    <row r="875" s="59" customFormat="1" x14ac:dyDescent="0.3"/>
    <row r="876" s="59" customFormat="1" x14ac:dyDescent="0.3"/>
    <row r="877" s="59" customFormat="1" x14ac:dyDescent="0.3"/>
    <row r="878" s="59" customFormat="1" x14ac:dyDescent="0.3"/>
    <row r="879" s="59" customFormat="1" x14ac:dyDescent="0.3"/>
    <row r="880" s="59" customFormat="1" x14ac:dyDescent="0.3"/>
    <row r="881" s="59" customFormat="1" x14ac:dyDescent="0.3"/>
    <row r="882" s="59" customFormat="1" x14ac:dyDescent="0.3"/>
    <row r="883" s="59" customFormat="1" x14ac:dyDescent="0.3"/>
    <row r="884" s="59" customFormat="1" x14ac:dyDescent="0.3"/>
    <row r="885" s="59" customFormat="1" x14ac:dyDescent="0.3"/>
    <row r="886" s="59" customFormat="1" x14ac:dyDescent="0.3"/>
    <row r="887" s="59" customFormat="1" x14ac:dyDescent="0.3"/>
    <row r="888" s="59" customFormat="1" x14ac:dyDescent="0.3"/>
    <row r="889" s="59" customFormat="1" x14ac:dyDescent="0.3"/>
    <row r="890" s="59" customFormat="1" x14ac:dyDescent="0.3"/>
    <row r="891" s="59" customFormat="1" x14ac:dyDescent="0.3"/>
    <row r="892" s="59" customFormat="1" x14ac:dyDescent="0.3"/>
    <row r="893" s="59" customFormat="1" x14ac:dyDescent="0.3"/>
    <row r="894" s="59" customFormat="1" x14ac:dyDescent="0.3"/>
    <row r="895" s="59" customFormat="1" x14ac:dyDescent="0.3"/>
    <row r="896" s="59" customFormat="1" x14ac:dyDescent="0.3"/>
    <row r="897" s="59" customFormat="1" x14ac:dyDescent="0.3"/>
    <row r="898" s="59" customFormat="1" x14ac:dyDescent="0.3"/>
    <row r="899" s="59" customFormat="1" x14ac:dyDescent="0.3"/>
    <row r="900" s="59" customFormat="1" x14ac:dyDescent="0.3"/>
    <row r="901" s="59" customFormat="1" x14ac:dyDescent="0.3"/>
    <row r="902" s="59" customFormat="1" x14ac:dyDescent="0.3"/>
    <row r="903" s="59" customFormat="1" x14ac:dyDescent="0.3"/>
    <row r="904" s="59" customFormat="1" x14ac:dyDescent="0.3"/>
    <row r="905" s="59" customFormat="1" x14ac:dyDescent="0.3"/>
    <row r="906" s="59" customFormat="1" x14ac:dyDescent="0.3"/>
    <row r="907" s="59" customFormat="1" x14ac:dyDescent="0.3"/>
    <row r="908" s="59" customFormat="1" x14ac:dyDescent="0.3"/>
    <row r="909" s="59" customFormat="1" x14ac:dyDescent="0.3"/>
    <row r="910" s="59" customFormat="1" x14ac:dyDescent="0.3"/>
    <row r="911" s="59" customFormat="1" x14ac:dyDescent="0.3"/>
    <row r="912" s="59" customFormat="1" x14ac:dyDescent="0.3"/>
    <row r="913" s="59" customFormat="1" x14ac:dyDescent="0.3"/>
    <row r="914" s="59" customFormat="1" x14ac:dyDescent="0.3"/>
    <row r="915" s="59" customFormat="1" x14ac:dyDescent="0.3"/>
    <row r="916" s="59" customFormat="1" x14ac:dyDescent="0.3"/>
    <row r="917" s="59" customFormat="1" x14ac:dyDescent="0.3"/>
    <row r="918" s="59" customFormat="1" x14ac:dyDescent="0.3"/>
    <row r="919" s="59" customFormat="1" x14ac:dyDescent="0.3"/>
    <row r="920" s="59" customFormat="1" x14ac:dyDescent="0.3"/>
    <row r="921" s="59" customFormat="1" x14ac:dyDescent="0.3"/>
    <row r="922" s="59" customFormat="1" x14ac:dyDescent="0.3"/>
    <row r="923" s="59" customFormat="1" x14ac:dyDescent="0.3"/>
    <row r="924" s="59" customFormat="1" x14ac:dyDescent="0.3"/>
    <row r="925" s="59" customFormat="1" x14ac:dyDescent="0.3"/>
    <row r="926" s="59" customFormat="1" x14ac:dyDescent="0.3"/>
    <row r="927" s="59" customFormat="1" x14ac:dyDescent="0.3"/>
    <row r="928" s="59" customFormat="1" x14ac:dyDescent="0.3"/>
    <row r="929" s="59" customFormat="1" x14ac:dyDescent="0.3"/>
    <row r="930" s="59" customFormat="1" x14ac:dyDescent="0.3"/>
    <row r="931" s="59" customFormat="1" x14ac:dyDescent="0.3"/>
    <row r="932" s="59" customFormat="1" x14ac:dyDescent="0.3"/>
    <row r="933" s="59" customFormat="1" x14ac:dyDescent="0.3"/>
    <row r="934" s="59" customFormat="1" x14ac:dyDescent="0.3"/>
    <row r="935" s="59" customFormat="1" x14ac:dyDescent="0.3"/>
    <row r="936" s="59" customFormat="1" x14ac:dyDescent="0.3"/>
    <row r="937" s="59" customFormat="1" x14ac:dyDescent="0.3"/>
    <row r="938" s="59" customFormat="1" x14ac:dyDescent="0.3"/>
    <row r="939" s="59" customFormat="1" x14ac:dyDescent="0.3"/>
    <row r="940" s="59" customFormat="1" x14ac:dyDescent="0.3"/>
    <row r="941" s="59" customFormat="1" x14ac:dyDescent="0.3"/>
    <row r="942" s="59" customFormat="1" x14ac:dyDescent="0.3"/>
    <row r="943" s="59" customFormat="1" x14ac:dyDescent="0.3"/>
    <row r="944" s="59" customFormat="1" x14ac:dyDescent="0.3"/>
    <row r="945" s="59" customFormat="1" x14ac:dyDescent="0.3"/>
    <row r="946" s="59" customFormat="1" x14ac:dyDescent="0.3"/>
    <row r="947" s="59" customFormat="1" x14ac:dyDescent="0.3"/>
    <row r="948" s="59" customFormat="1" x14ac:dyDescent="0.3"/>
    <row r="949" s="59" customFormat="1" x14ac:dyDescent="0.3"/>
    <row r="950" s="59" customFormat="1" x14ac:dyDescent="0.3"/>
    <row r="951" s="59" customFormat="1" x14ac:dyDescent="0.3"/>
    <row r="952" s="59" customFormat="1" x14ac:dyDescent="0.3"/>
    <row r="953" s="59" customFormat="1" x14ac:dyDescent="0.3"/>
    <row r="954" s="59" customFormat="1" x14ac:dyDescent="0.3"/>
    <row r="955" s="59" customFormat="1" x14ac:dyDescent="0.3"/>
    <row r="956" s="59" customFormat="1" x14ac:dyDescent="0.3"/>
    <row r="957" s="59" customFormat="1" x14ac:dyDescent="0.3"/>
    <row r="958" s="59" customFormat="1" x14ac:dyDescent="0.3"/>
    <row r="959" s="59" customFormat="1" x14ac:dyDescent="0.3"/>
    <row r="960" s="59" customFormat="1" x14ac:dyDescent="0.3"/>
    <row r="961" s="59" customFormat="1" x14ac:dyDescent="0.3"/>
    <row r="962" s="59" customFormat="1" x14ac:dyDescent="0.3"/>
    <row r="963" s="59" customFormat="1" x14ac:dyDescent="0.3"/>
    <row r="964" s="59" customFormat="1" x14ac:dyDescent="0.3"/>
    <row r="965" s="59" customFormat="1" x14ac:dyDescent="0.3"/>
    <row r="966" s="59" customFormat="1" x14ac:dyDescent="0.3"/>
    <row r="967" s="59" customFormat="1" x14ac:dyDescent="0.3"/>
    <row r="968" s="59" customFormat="1" x14ac:dyDescent="0.3"/>
    <row r="969" s="59" customFormat="1" x14ac:dyDescent="0.3"/>
    <row r="970" s="59" customFormat="1" x14ac:dyDescent="0.3"/>
    <row r="971" s="59" customFormat="1" x14ac:dyDescent="0.3"/>
    <row r="972" s="59" customFormat="1" x14ac:dyDescent="0.3"/>
    <row r="973" s="59" customFormat="1" x14ac:dyDescent="0.3"/>
    <row r="974" s="59" customFormat="1" x14ac:dyDescent="0.3"/>
    <row r="975" s="59" customFormat="1" x14ac:dyDescent="0.3"/>
    <row r="976" s="59" customFormat="1" x14ac:dyDescent="0.3"/>
    <row r="977" s="59" customFormat="1" x14ac:dyDescent="0.3"/>
    <row r="978" s="59" customFormat="1" x14ac:dyDescent="0.3"/>
    <row r="979" s="59" customFormat="1" x14ac:dyDescent="0.3"/>
    <row r="980" s="59" customFormat="1" x14ac:dyDescent="0.3"/>
    <row r="981" s="59" customFormat="1" x14ac:dyDescent="0.3"/>
    <row r="982" s="59" customFormat="1" x14ac:dyDescent="0.3"/>
    <row r="983" s="59" customFormat="1" x14ac:dyDescent="0.3"/>
    <row r="984" s="59" customFormat="1" x14ac:dyDescent="0.3"/>
    <row r="985" s="59" customFormat="1" x14ac:dyDescent="0.3"/>
    <row r="986" s="59" customFormat="1" x14ac:dyDescent="0.3"/>
    <row r="987" s="59" customFormat="1" x14ac:dyDescent="0.3"/>
    <row r="988" s="59" customFormat="1" x14ac:dyDescent="0.3"/>
    <row r="989" s="59" customFormat="1" x14ac:dyDescent="0.3"/>
    <row r="990" s="59" customFormat="1" x14ac:dyDescent="0.3"/>
    <row r="991" s="59" customFormat="1" x14ac:dyDescent="0.3"/>
    <row r="992" s="59" customFormat="1" x14ac:dyDescent="0.3"/>
    <row r="993" s="59" customFormat="1" x14ac:dyDescent="0.3"/>
    <row r="994" s="59" customFormat="1" x14ac:dyDescent="0.3"/>
    <row r="995" s="59" customFormat="1" x14ac:dyDescent="0.3"/>
    <row r="996" s="59" customFormat="1" x14ac:dyDescent="0.3"/>
    <row r="997" s="59" customFormat="1" x14ac:dyDescent="0.3"/>
    <row r="998" s="59" customFormat="1" x14ac:dyDescent="0.3"/>
    <row r="999" s="59" customFormat="1" x14ac:dyDescent="0.3"/>
    <row r="1000" s="59" customFormat="1" x14ac:dyDescent="0.3"/>
    <row r="1001" s="59" customFormat="1" x14ac:dyDescent="0.3"/>
    <row r="1002" s="59" customFormat="1" x14ac:dyDescent="0.3"/>
    <row r="1003" s="59" customFormat="1" x14ac:dyDescent="0.3"/>
    <row r="1004" s="59" customFormat="1" x14ac:dyDescent="0.3"/>
    <row r="1005" s="59" customFormat="1" x14ac:dyDescent="0.3"/>
    <row r="1006" s="59" customFormat="1" x14ac:dyDescent="0.3"/>
    <row r="1007" s="59" customFormat="1" x14ac:dyDescent="0.3"/>
    <row r="1008" s="59" customFormat="1" x14ac:dyDescent="0.3"/>
    <row r="1009" s="59" customFormat="1" x14ac:dyDescent="0.3"/>
    <row r="1010" s="59" customFormat="1" x14ac:dyDescent="0.3"/>
    <row r="1011" s="59" customFormat="1" x14ac:dyDescent="0.3"/>
    <row r="1012" s="59" customFormat="1" x14ac:dyDescent="0.3"/>
    <row r="1013" s="59" customFormat="1" x14ac:dyDescent="0.3"/>
    <row r="1014" s="59" customFormat="1" x14ac:dyDescent="0.3"/>
    <row r="1015" s="59" customFormat="1" x14ac:dyDescent="0.3"/>
    <row r="1016" s="59" customFormat="1" x14ac:dyDescent="0.3"/>
    <row r="1017" s="59" customFormat="1" x14ac:dyDescent="0.3"/>
    <row r="1018" s="59" customFormat="1" x14ac:dyDescent="0.3"/>
    <row r="1019" s="59" customFormat="1" x14ac:dyDescent="0.3"/>
    <row r="1020" s="59" customFormat="1" x14ac:dyDescent="0.3"/>
    <row r="1021" s="59" customFormat="1" x14ac:dyDescent="0.3"/>
    <row r="1022" s="59" customFormat="1" x14ac:dyDescent="0.3"/>
    <row r="1023" s="59" customFormat="1" x14ac:dyDescent="0.3"/>
    <row r="1024" s="59" customFormat="1" x14ac:dyDescent="0.3"/>
    <row r="1025" s="59" customFormat="1" x14ac:dyDescent="0.3"/>
    <row r="1026" s="59" customFormat="1" x14ac:dyDescent="0.3"/>
    <row r="1027" s="59" customFormat="1" x14ac:dyDescent="0.3"/>
    <row r="1028" s="59" customFormat="1" x14ac:dyDescent="0.3"/>
    <row r="1029" s="59" customFormat="1" x14ac:dyDescent="0.3"/>
    <row r="1030" s="59" customFormat="1" x14ac:dyDescent="0.3"/>
    <row r="1031" s="59" customFormat="1" x14ac:dyDescent="0.3"/>
    <row r="1032" s="59" customFormat="1" x14ac:dyDescent="0.3"/>
    <row r="1033" s="59" customFormat="1" x14ac:dyDescent="0.3"/>
    <row r="1034" s="59" customFormat="1" x14ac:dyDescent="0.3"/>
    <row r="1035" s="59" customFormat="1" x14ac:dyDescent="0.3"/>
    <row r="1036" s="59" customFormat="1" x14ac:dyDescent="0.3"/>
    <row r="1037" s="59" customFormat="1" x14ac:dyDescent="0.3"/>
    <row r="1038" s="59" customFormat="1" x14ac:dyDescent="0.3"/>
    <row r="1039" s="59" customFormat="1" x14ac:dyDescent="0.3"/>
    <row r="1040" s="59" customFormat="1" x14ac:dyDescent="0.3"/>
    <row r="1041" s="59" customFormat="1" x14ac:dyDescent="0.3"/>
    <row r="1042" s="59" customFormat="1" x14ac:dyDescent="0.3"/>
    <row r="1043" s="59" customFormat="1" x14ac:dyDescent="0.3"/>
    <row r="1044" s="59" customFormat="1" x14ac:dyDescent="0.3"/>
    <row r="1045" s="59" customFormat="1" x14ac:dyDescent="0.3"/>
    <row r="1046" s="59" customFormat="1" x14ac:dyDescent="0.3"/>
    <row r="1047" s="59" customFormat="1" x14ac:dyDescent="0.3"/>
    <row r="1048" s="59" customFormat="1" x14ac:dyDescent="0.3"/>
    <row r="1049" s="59" customFormat="1" x14ac:dyDescent="0.3"/>
    <row r="1050" s="59" customFormat="1" x14ac:dyDescent="0.3"/>
    <row r="1051" s="59" customFormat="1" x14ac:dyDescent="0.3"/>
    <row r="1052" s="59" customFormat="1" x14ac:dyDescent="0.3"/>
    <row r="1053" s="59" customFormat="1" x14ac:dyDescent="0.3"/>
    <row r="1054" s="59" customFormat="1" x14ac:dyDescent="0.3"/>
    <row r="1055" s="59" customFormat="1" x14ac:dyDescent="0.3"/>
    <row r="1056" s="59" customFormat="1" x14ac:dyDescent="0.3"/>
    <row r="1057" s="59" customFormat="1" x14ac:dyDescent="0.3"/>
    <row r="1058" s="59" customFormat="1" x14ac:dyDescent="0.3"/>
    <row r="1059" s="59" customFormat="1" x14ac:dyDescent="0.3"/>
    <row r="1060" s="59" customFormat="1" x14ac:dyDescent="0.3"/>
    <row r="1061" s="59" customFormat="1" x14ac:dyDescent="0.3"/>
    <row r="1062" s="59" customFormat="1" x14ac:dyDescent="0.3"/>
    <row r="1063" s="59" customFormat="1" x14ac:dyDescent="0.3"/>
    <row r="1064" s="59" customFormat="1" x14ac:dyDescent="0.3"/>
    <row r="1065" s="59" customFormat="1" x14ac:dyDescent="0.3"/>
    <row r="1066" s="59" customFormat="1" x14ac:dyDescent="0.3"/>
    <row r="1067" s="59" customFormat="1" x14ac:dyDescent="0.3"/>
    <row r="1068" s="59" customFormat="1" x14ac:dyDescent="0.3"/>
    <row r="1069" s="59" customFormat="1" x14ac:dyDescent="0.3"/>
    <row r="1070" s="59" customFormat="1" x14ac:dyDescent="0.3"/>
    <row r="1071" s="59" customFormat="1" x14ac:dyDescent="0.3"/>
    <row r="1072" s="59" customFormat="1" x14ac:dyDescent="0.3"/>
    <row r="1073" s="59" customFormat="1" x14ac:dyDescent="0.3"/>
    <row r="1074" s="59" customFormat="1" x14ac:dyDescent="0.3"/>
    <row r="1075" s="59" customFormat="1" x14ac:dyDescent="0.3"/>
    <row r="1076" s="59" customFormat="1" x14ac:dyDescent="0.3"/>
    <row r="1077" s="59" customFormat="1" x14ac:dyDescent="0.3"/>
    <row r="1078" s="59" customFormat="1" x14ac:dyDescent="0.3"/>
    <row r="1079" s="59" customFormat="1" x14ac:dyDescent="0.3"/>
    <row r="1080" s="59" customFormat="1" x14ac:dyDescent="0.3"/>
    <row r="1081" s="59" customFormat="1" x14ac:dyDescent="0.3"/>
    <row r="1082" s="59" customFormat="1" x14ac:dyDescent="0.3"/>
    <row r="1083" s="59" customFormat="1" x14ac:dyDescent="0.3"/>
    <row r="1084" s="59" customFormat="1" x14ac:dyDescent="0.3"/>
    <row r="1085" s="59" customFormat="1" x14ac:dyDescent="0.3"/>
    <row r="1086" s="59" customFormat="1" x14ac:dyDescent="0.3"/>
    <row r="1087" s="59" customFormat="1" x14ac:dyDescent="0.3"/>
    <row r="1088" s="59" customFormat="1" x14ac:dyDescent="0.3"/>
    <row r="1089" s="59" customFormat="1" x14ac:dyDescent="0.3"/>
    <row r="1090" s="59" customFormat="1" x14ac:dyDescent="0.3"/>
    <row r="1091" s="59" customFormat="1" x14ac:dyDescent="0.3"/>
    <row r="1092" s="59" customFormat="1" x14ac:dyDescent="0.3"/>
    <row r="1093" s="59" customFormat="1" x14ac:dyDescent="0.3"/>
    <row r="1094" s="59" customFormat="1" x14ac:dyDescent="0.3"/>
    <row r="1095" s="59" customFormat="1" x14ac:dyDescent="0.3"/>
    <row r="1096" s="59" customFormat="1" x14ac:dyDescent="0.3"/>
    <row r="1097" s="59" customFormat="1" x14ac:dyDescent="0.3"/>
    <row r="1098" s="59" customFormat="1" x14ac:dyDescent="0.3"/>
    <row r="1099" s="59" customFormat="1" x14ac:dyDescent="0.3"/>
    <row r="1100" s="59" customFormat="1" x14ac:dyDescent="0.3"/>
    <row r="1101" s="59" customFormat="1" x14ac:dyDescent="0.3"/>
    <row r="1102" s="59" customFormat="1" x14ac:dyDescent="0.3"/>
    <row r="1103" s="59" customFormat="1" x14ac:dyDescent="0.3"/>
    <row r="1104" s="59" customFormat="1" x14ac:dyDescent="0.3"/>
    <row r="1105" s="59" customFormat="1" x14ac:dyDescent="0.3"/>
    <row r="1106" s="59" customFormat="1" x14ac:dyDescent="0.3"/>
    <row r="1107" s="59" customFormat="1" x14ac:dyDescent="0.3"/>
    <row r="1108" s="59" customFormat="1" x14ac:dyDescent="0.3"/>
    <row r="1109" s="59" customFormat="1" x14ac:dyDescent="0.3"/>
    <row r="1110" s="59" customFormat="1" x14ac:dyDescent="0.3"/>
    <row r="1111" s="59" customFormat="1" x14ac:dyDescent="0.3"/>
    <row r="1112" s="59" customFormat="1" x14ac:dyDescent="0.3"/>
    <row r="1113" s="59" customFormat="1" x14ac:dyDescent="0.3"/>
    <row r="1114" s="59" customFormat="1" x14ac:dyDescent="0.3"/>
    <row r="1115" s="59" customFormat="1" x14ac:dyDescent="0.3"/>
    <row r="1116" s="59" customFormat="1" x14ac:dyDescent="0.3"/>
    <row r="1117" s="59" customFormat="1" x14ac:dyDescent="0.3"/>
    <row r="1118" s="59" customFormat="1" x14ac:dyDescent="0.3"/>
    <row r="1119" s="59" customFormat="1" x14ac:dyDescent="0.3"/>
    <row r="1120" s="59" customFormat="1" x14ac:dyDescent="0.3"/>
    <row r="1121" s="59" customFormat="1" x14ac:dyDescent="0.3"/>
    <row r="1122" s="59" customFormat="1" x14ac:dyDescent="0.3"/>
    <row r="1123" s="59" customFormat="1" x14ac:dyDescent="0.3"/>
    <row r="1124" s="59" customFormat="1" x14ac:dyDescent="0.3"/>
    <row r="1125" s="59" customFormat="1" x14ac:dyDescent="0.3"/>
    <row r="1126" s="59" customFormat="1" x14ac:dyDescent="0.3"/>
    <row r="1127" s="59" customFormat="1" x14ac:dyDescent="0.3"/>
    <row r="1128" s="59" customFormat="1" x14ac:dyDescent="0.3"/>
    <row r="1129" s="59" customFormat="1" x14ac:dyDescent="0.3"/>
    <row r="1130" s="59" customFormat="1" x14ac:dyDescent="0.3"/>
    <row r="1131" s="59" customFormat="1" x14ac:dyDescent="0.3"/>
    <row r="1132" s="59" customFormat="1" x14ac:dyDescent="0.3"/>
    <row r="1133" s="59" customFormat="1" x14ac:dyDescent="0.3"/>
    <row r="1134" s="59" customFormat="1" x14ac:dyDescent="0.3"/>
    <row r="1135" s="59" customFormat="1" x14ac:dyDescent="0.3"/>
    <row r="1136" s="59" customFormat="1" x14ac:dyDescent="0.3"/>
    <row r="1137" s="59" customFormat="1" x14ac:dyDescent="0.3"/>
    <row r="1138" s="59" customFormat="1" x14ac:dyDescent="0.3"/>
    <row r="1139" s="59" customFormat="1" x14ac:dyDescent="0.3"/>
    <row r="1140" s="59" customFormat="1" x14ac:dyDescent="0.3"/>
    <row r="1141" s="59" customFormat="1" x14ac:dyDescent="0.3"/>
    <row r="1142" s="59" customFormat="1" x14ac:dyDescent="0.3"/>
    <row r="1143" s="59" customFormat="1" x14ac:dyDescent="0.3"/>
    <row r="1144" s="59" customFormat="1" x14ac:dyDescent="0.3"/>
    <row r="1145" s="59" customFormat="1" x14ac:dyDescent="0.3"/>
    <row r="1146" s="59" customFormat="1" x14ac:dyDescent="0.3"/>
    <row r="1147" s="59" customFormat="1" x14ac:dyDescent="0.3"/>
    <row r="1148" s="59" customFormat="1" x14ac:dyDescent="0.3"/>
    <row r="1149" s="59" customFormat="1" x14ac:dyDescent="0.3"/>
    <row r="1150" s="59" customFormat="1" x14ac:dyDescent="0.3"/>
    <row r="1151" s="59" customFormat="1" x14ac:dyDescent="0.3"/>
    <row r="1152" s="59" customFormat="1" x14ac:dyDescent="0.3"/>
    <row r="1153" s="59" customFormat="1" x14ac:dyDescent="0.3"/>
    <row r="1154" s="59" customFormat="1" x14ac:dyDescent="0.3"/>
    <row r="1155" s="59" customFormat="1" x14ac:dyDescent="0.3"/>
    <row r="1156" s="59" customFormat="1" x14ac:dyDescent="0.3"/>
    <row r="1157" s="59" customFormat="1" x14ac:dyDescent="0.3"/>
    <row r="1158" s="59" customFormat="1" x14ac:dyDescent="0.3"/>
    <row r="1159" s="59" customFormat="1" x14ac:dyDescent="0.3"/>
    <row r="1160" s="59" customFormat="1" x14ac:dyDescent="0.3"/>
    <row r="1161" s="59" customFormat="1" x14ac:dyDescent="0.3"/>
    <row r="1162" s="59" customFormat="1" x14ac:dyDescent="0.3"/>
    <row r="1163" s="59" customFormat="1" x14ac:dyDescent="0.3"/>
    <row r="1164" s="59" customFormat="1" x14ac:dyDescent="0.3"/>
    <row r="1165" s="59" customFormat="1" x14ac:dyDescent="0.3"/>
    <row r="1166" s="59" customFormat="1" x14ac:dyDescent="0.3"/>
    <row r="1167" s="59" customFormat="1" x14ac:dyDescent="0.3"/>
    <row r="1168" s="59" customFormat="1" x14ac:dyDescent="0.3"/>
    <row r="1169" s="59" customFormat="1" x14ac:dyDescent="0.3"/>
    <row r="1170" s="59" customFormat="1" x14ac:dyDescent="0.3"/>
    <row r="1171" s="59" customFormat="1" x14ac:dyDescent="0.3"/>
    <row r="1172" s="59" customFormat="1" x14ac:dyDescent="0.3"/>
    <row r="1173" s="59" customFormat="1" x14ac:dyDescent="0.3"/>
    <row r="1174" s="59" customFormat="1" x14ac:dyDescent="0.3"/>
    <row r="1175" s="59" customFormat="1" x14ac:dyDescent="0.3"/>
    <row r="1176" s="59" customFormat="1" x14ac:dyDescent="0.3"/>
    <row r="1177" s="59" customFormat="1" x14ac:dyDescent="0.3"/>
    <row r="1178" s="59" customFormat="1" x14ac:dyDescent="0.3"/>
    <row r="1179" s="59" customFormat="1" x14ac:dyDescent="0.3"/>
    <row r="1180" s="59" customFormat="1" x14ac:dyDescent="0.3"/>
    <row r="1181" s="59" customFormat="1" x14ac:dyDescent="0.3"/>
    <row r="1182" s="59" customFormat="1" x14ac:dyDescent="0.3"/>
    <row r="1183" s="59" customFormat="1" x14ac:dyDescent="0.3"/>
    <row r="1184" s="59" customFormat="1" x14ac:dyDescent="0.3"/>
    <row r="1185" s="59" customFormat="1" x14ac:dyDescent="0.3"/>
    <row r="1186" s="59" customFormat="1" x14ac:dyDescent="0.3"/>
    <row r="1187" s="59" customFormat="1" x14ac:dyDescent="0.3"/>
    <row r="1188" s="59" customFormat="1" x14ac:dyDescent="0.3"/>
    <row r="1189" s="59" customFormat="1" x14ac:dyDescent="0.3"/>
    <row r="1190" s="59" customFormat="1" x14ac:dyDescent="0.3"/>
    <row r="1191" s="59" customFormat="1" x14ac:dyDescent="0.3"/>
    <row r="1192" s="59" customFormat="1" x14ac:dyDescent="0.3"/>
    <row r="1193" s="59" customFormat="1" x14ac:dyDescent="0.3"/>
    <row r="1194" s="59" customFormat="1" x14ac:dyDescent="0.3"/>
    <row r="1195" s="59" customFormat="1" x14ac:dyDescent="0.3"/>
    <row r="1196" s="59" customFormat="1" x14ac:dyDescent="0.3"/>
    <row r="1197" s="59" customFormat="1" x14ac:dyDescent="0.3"/>
    <row r="1198" s="59" customFormat="1" x14ac:dyDescent="0.3"/>
    <row r="1199" s="59" customFormat="1" x14ac:dyDescent="0.3"/>
    <row r="1200" s="59" customFormat="1" x14ac:dyDescent="0.3"/>
    <row r="1201" s="59" customFormat="1" x14ac:dyDescent="0.3"/>
    <row r="1202" s="59" customFormat="1" x14ac:dyDescent="0.3"/>
    <row r="1203" s="59" customFormat="1" x14ac:dyDescent="0.3"/>
    <row r="1204" s="59" customFormat="1" x14ac:dyDescent="0.3"/>
    <row r="1205" s="59" customFormat="1" x14ac:dyDescent="0.3"/>
    <row r="1206" s="59" customFormat="1" x14ac:dyDescent="0.3"/>
    <row r="1207" s="59" customFormat="1" x14ac:dyDescent="0.3"/>
    <row r="1208" s="59" customFormat="1" x14ac:dyDescent="0.3"/>
    <row r="1209" s="59" customFormat="1" x14ac:dyDescent="0.3"/>
    <row r="1210" s="59" customFormat="1" x14ac:dyDescent="0.3"/>
    <row r="1211" s="59" customFormat="1" x14ac:dyDescent="0.3"/>
    <row r="1212" s="59" customFormat="1" x14ac:dyDescent="0.3"/>
    <row r="1213" s="59" customFormat="1" x14ac:dyDescent="0.3"/>
    <row r="1214" s="59" customFormat="1" x14ac:dyDescent="0.3"/>
    <row r="1215" s="59" customFormat="1" x14ac:dyDescent="0.3"/>
    <row r="1216" s="59" customFormat="1" x14ac:dyDescent="0.3"/>
    <row r="1217" s="59" customFormat="1" x14ac:dyDescent="0.3"/>
    <row r="1218" s="59" customFormat="1" x14ac:dyDescent="0.3"/>
    <row r="1219" s="59" customFormat="1" x14ac:dyDescent="0.3"/>
    <row r="1220" s="59" customFormat="1" x14ac:dyDescent="0.3"/>
    <row r="1221" s="59" customFormat="1" x14ac:dyDescent="0.3"/>
    <row r="1222" s="59" customFormat="1" x14ac:dyDescent="0.3"/>
    <row r="1223" s="59" customFormat="1" x14ac:dyDescent="0.3"/>
    <row r="1224" s="59" customFormat="1" x14ac:dyDescent="0.3"/>
    <row r="1225" s="59" customFormat="1" x14ac:dyDescent="0.3"/>
    <row r="1226" s="59" customFormat="1" x14ac:dyDescent="0.3"/>
    <row r="1227" s="59" customFormat="1" x14ac:dyDescent="0.3"/>
    <row r="1228" s="59" customFormat="1" x14ac:dyDescent="0.3"/>
    <row r="1229" s="59" customFormat="1" x14ac:dyDescent="0.3"/>
    <row r="1230" s="59" customFormat="1" x14ac:dyDescent="0.3"/>
    <row r="1231" s="59" customFormat="1" x14ac:dyDescent="0.3"/>
    <row r="1232" s="59" customFormat="1" x14ac:dyDescent="0.3"/>
    <row r="1233" s="59" customFormat="1" x14ac:dyDescent="0.3"/>
    <row r="1234" s="59" customFormat="1" x14ac:dyDescent="0.3"/>
    <row r="1235" s="59" customFormat="1" x14ac:dyDescent="0.3"/>
    <row r="1236" s="59" customFormat="1" x14ac:dyDescent="0.3"/>
    <row r="1237" s="59" customFormat="1" x14ac:dyDescent="0.3"/>
    <row r="1238" s="59" customFormat="1" x14ac:dyDescent="0.3"/>
    <row r="1239" s="59" customFormat="1" x14ac:dyDescent="0.3"/>
    <row r="1240" s="59" customFormat="1" x14ac:dyDescent="0.3"/>
    <row r="1241" s="59" customFormat="1" x14ac:dyDescent="0.3"/>
    <row r="1242" s="59" customFormat="1" x14ac:dyDescent="0.3"/>
    <row r="1243" s="59" customFormat="1" x14ac:dyDescent="0.3"/>
    <row r="1244" s="59" customFormat="1" x14ac:dyDescent="0.3"/>
    <row r="1245" s="59" customFormat="1" x14ac:dyDescent="0.3"/>
    <row r="1246" s="59" customFormat="1" x14ac:dyDescent="0.3"/>
    <row r="1247" s="59" customFormat="1" x14ac:dyDescent="0.3"/>
    <row r="1248" s="59" customFormat="1" x14ac:dyDescent="0.3"/>
    <row r="1249" s="59" customFormat="1" x14ac:dyDescent="0.3"/>
    <row r="1250" s="59" customFormat="1" x14ac:dyDescent="0.3"/>
    <row r="1251" s="59" customFormat="1" x14ac:dyDescent="0.3"/>
    <row r="1252" s="59" customFormat="1" x14ac:dyDescent="0.3"/>
    <row r="1253" s="59" customFormat="1" x14ac:dyDescent="0.3"/>
    <row r="1254" s="59" customFormat="1" x14ac:dyDescent="0.3"/>
    <row r="1255" s="59" customFormat="1" x14ac:dyDescent="0.3"/>
    <row r="1256" s="59" customFormat="1" x14ac:dyDescent="0.3"/>
    <row r="1257" s="59" customFormat="1" x14ac:dyDescent="0.3"/>
    <row r="1258" s="59" customFormat="1" x14ac:dyDescent="0.3"/>
    <row r="1259" s="59" customFormat="1" x14ac:dyDescent="0.3"/>
    <row r="1260" s="59" customFormat="1" x14ac:dyDescent="0.3"/>
    <row r="1261" s="59" customFormat="1" x14ac:dyDescent="0.3"/>
    <row r="1262" s="59" customFormat="1" x14ac:dyDescent="0.3"/>
    <row r="1263" s="59" customFormat="1" x14ac:dyDescent="0.3"/>
    <row r="1264" s="59" customFormat="1" x14ac:dyDescent="0.3"/>
    <row r="1265" s="59" customFormat="1" x14ac:dyDescent="0.3"/>
    <row r="1266" s="59" customFormat="1" x14ac:dyDescent="0.3"/>
    <row r="1267" s="59" customFormat="1" x14ac:dyDescent="0.3"/>
    <row r="1268" s="59" customFormat="1" x14ac:dyDescent="0.3"/>
    <row r="1269" s="59" customFormat="1" x14ac:dyDescent="0.3"/>
    <row r="1270" s="59" customFormat="1" x14ac:dyDescent="0.3"/>
    <row r="1271" s="59" customFormat="1" x14ac:dyDescent="0.3"/>
    <row r="1272" s="59" customFormat="1" x14ac:dyDescent="0.3"/>
    <row r="1273" s="59" customFormat="1" x14ac:dyDescent="0.3"/>
    <row r="1274" s="59" customFormat="1" x14ac:dyDescent="0.3"/>
    <row r="1275" s="59" customFormat="1" x14ac:dyDescent="0.3"/>
    <row r="1276" s="59" customFormat="1" x14ac:dyDescent="0.3"/>
    <row r="1277" s="59" customFormat="1" x14ac:dyDescent="0.3"/>
    <row r="1278" s="59" customFormat="1" x14ac:dyDescent="0.3"/>
    <row r="1279" s="59" customFormat="1" x14ac:dyDescent="0.3"/>
    <row r="1280" s="59" customFormat="1" x14ac:dyDescent="0.3"/>
    <row r="1281" s="59" customFormat="1" x14ac:dyDescent="0.3"/>
    <row r="1282" s="59" customFormat="1" x14ac:dyDescent="0.3"/>
    <row r="1283" s="59" customFormat="1" x14ac:dyDescent="0.3"/>
    <row r="1284" s="59" customFormat="1" x14ac:dyDescent="0.3"/>
    <row r="1285" s="59" customFormat="1" x14ac:dyDescent="0.3"/>
    <row r="1286" s="59" customFormat="1" x14ac:dyDescent="0.3"/>
    <row r="1287" s="59" customFormat="1" x14ac:dyDescent="0.3"/>
    <row r="1288" s="59" customFormat="1" x14ac:dyDescent="0.3"/>
    <row r="1289" s="59" customFormat="1" x14ac:dyDescent="0.3"/>
    <row r="1290" s="59" customFormat="1" x14ac:dyDescent="0.3"/>
    <row r="1291" s="59" customFormat="1" x14ac:dyDescent="0.3"/>
    <row r="1292" s="59" customFormat="1" x14ac:dyDescent="0.3"/>
    <row r="1293" s="59" customFormat="1" x14ac:dyDescent="0.3"/>
    <row r="1294" s="59" customFormat="1" x14ac:dyDescent="0.3"/>
    <row r="1295" s="59" customFormat="1" x14ac:dyDescent="0.3"/>
    <row r="1296" s="59" customFormat="1" x14ac:dyDescent="0.3"/>
    <row r="1297" s="59" customFormat="1" x14ac:dyDescent="0.3"/>
    <row r="1298" s="59" customFormat="1" x14ac:dyDescent="0.3"/>
    <row r="1299" s="59" customFormat="1" x14ac:dyDescent="0.3"/>
    <row r="1300" s="59" customFormat="1" x14ac:dyDescent="0.3"/>
    <row r="1301" s="59" customFormat="1" x14ac:dyDescent="0.3"/>
    <row r="1302" s="59" customFormat="1" x14ac:dyDescent="0.3"/>
    <row r="1303" s="59" customFormat="1" x14ac:dyDescent="0.3"/>
    <row r="1304" s="59" customFormat="1" x14ac:dyDescent="0.3"/>
    <row r="1305" s="59" customFormat="1" x14ac:dyDescent="0.3"/>
    <row r="1306" s="59" customFormat="1" x14ac:dyDescent="0.3"/>
    <row r="1307" s="59" customFormat="1" x14ac:dyDescent="0.3"/>
    <row r="1308" s="59" customFormat="1" x14ac:dyDescent="0.3"/>
    <row r="1309" s="59" customFormat="1" x14ac:dyDescent="0.3"/>
    <row r="1310" s="59" customFormat="1" x14ac:dyDescent="0.3"/>
    <row r="1311" s="59" customFormat="1" x14ac:dyDescent="0.3"/>
    <row r="1312" s="59" customFormat="1" x14ac:dyDescent="0.3"/>
    <row r="1313" s="59" customFormat="1" x14ac:dyDescent="0.3"/>
    <row r="1314" s="59" customFormat="1" x14ac:dyDescent="0.3"/>
    <row r="1315" s="59" customFormat="1" x14ac:dyDescent="0.3"/>
    <row r="1316" s="59" customFormat="1" x14ac:dyDescent="0.3"/>
    <row r="1317" s="59" customFormat="1" x14ac:dyDescent="0.3"/>
    <row r="1318" s="59" customFormat="1" x14ac:dyDescent="0.3"/>
    <row r="1319" s="59" customFormat="1" x14ac:dyDescent="0.3"/>
    <row r="1320" s="59" customFormat="1" x14ac:dyDescent="0.3"/>
    <row r="1321" s="59" customFormat="1" x14ac:dyDescent="0.3"/>
    <row r="1322" s="59" customFormat="1" x14ac:dyDescent="0.3"/>
    <row r="1323" s="59" customFormat="1" x14ac:dyDescent="0.3"/>
    <row r="1324" s="59" customFormat="1" x14ac:dyDescent="0.3"/>
    <row r="1325" s="59" customFormat="1" x14ac:dyDescent="0.3"/>
    <row r="1326" s="59" customFormat="1" x14ac:dyDescent="0.3"/>
    <row r="1327" s="59" customFormat="1" x14ac:dyDescent="0.3"/>
    <row r="1328" s="59" customFormat="1" x14ac:dyDescent="0.3"/>
    <row r="1329" s="59" customFormat="1" x14ac:dyDescent="0.3"/>
    <row r="1330" s="59" customFormat="1" x14ac:dyDescent="0.3"/>
    <row r="1331" s="59" customFormat="1" x14ac:dyDescent="0.3"/>
    <row r="1332" s="59" customFormat="1" x14ac:dyDescent="0.3"/>
    <row r="1333" s="59" customFormat="1" x14ac:dyDescent="0.3"/>
    <row r="1334" s="59" customFormat="1" x14ac:dyDescent="0.3"/>
    <row r="1335" s="59" customFormat="1" x14ac:dyDescent="0.3"/>
    <row r="1336" s="59" customFormat="1" x14ac:dyDescent="0.3"/>
    <row r="1337" s="59" customFormat="1" x14ac:dyDescent="0.3"/>
    <row r="1338" s="59" customFormat="1" x14ac:dyDescent="0.3"/>
    <row r="1339" s="59" customFormat="1" x14ac:dyDescent="0.3"/>
    <row r="1340" s="59" customFormat="1" x14ac:dyDescent="0.3"/>
    <row r="1341" s="59" customFormat="1" x14ac:dyDescent="0.3"/>
    <row r="1342" s="59" customFormat="1" x14ac:dyDescent="0.3"/>
    <row r="1343" s="59" customFormat="1" x14ac:dyDescent="0.3"/>
    <row r="1344" s="59" customFormat="1" x14ac:dyDescent="0.3"/>
    <row r="1345" s="59" customFormat="1" x14ac:dyDescent="0.3"/>
    <row r="1346" s="59" customFormat="1" x14ac:dyDescent="0.3"/>
    <row r="1347" s="59" customFormat="1" x14ac:dyDescent="0.3"/>
    <row r="1348" s="59" customFormat="1" x14ac:dyDescent="0.3"/>
    <row r="1349" s="59" customFormat="1" x14ac:dyDescent="0.3"/>
    <row r="1350" s="59" customFormat="1" x14ac:dyDescent="0.3"/>
    <row r="1351" s="59" customFormat="1" x14ac:dyDescent="0.3"/>
    <row r="1352" s="59" customFormat="1" x14ac:dyDescent="0.3"/>
    <row r="1353" s="59" customFormat="1" x14ac:dyDescent="0.3"/>
    <row r="1354" s="59" customFormat="1" x14ac:dyDescent="0.3"/>
    <row r="1355" s="59" customFormat="1" x14ac:dyDescent="0.3"/>
    <row r="1356" s="59" customFormat="1" x14ac:dyDescent="0.3"/>
    <row r="1357" s="59" customFormat="1" x14ac:dyDescent="0.3"/>
    <row r="1358" s="59" customFormat="1" x14ac:dyDescent="0.3"/>
    <row r="1359" s="59" customFormat="1" x14ac:dyDescent="0.3"/>
    <row r="1360" s="59" customFormat="1" x14ac:dyDescent="0.3"/>
    <row r="1361" s="59" customFormat="1" x14ac:dyDescent="0.3"/>
    <row r="1362" s="59" customFormat="1" x14ac:dyDescent="0.3"/>
    <row r="1363" s="59" customFormat="1" x14ac:dyDescent="0.3"/>
    <row r="1364" s="59" customFormat="1" x14ac:dyDescent="0.3"/>
    <row r="1365" s="59" customFormat="1" x14ac:dyDescent="0.3"/>
    <row r="1366" s="59" customFormat="1" x14ac:dyDescent="0.3"/>
    <row r="1367" s="59" customFormat="1" x14ac:dyDescent="0.3"/>
    <row r="1368" s="59" customFormat="1" x14ac:dyDescent="0.3"/>
    <row r="1369" s="59" customFormat="1" x14ac:dyDescent="0.3"/>
    <row r="1370" s="59" customFormat="1" x14ac:dyDescent="0.3"/>
    <row r="1371" s="59" customFormat="1" x14ac:dyDescent="0.3"/>
    <row r="1372" s="59" customFormat="1" x14ac:dyDescent="0.3"/>
    <row r="1373" s="59" customFormat="1" x14ac:dyDescent="0.3"/>
    <row r="1374" s="59" customFormat="1" x14ac:dyDescent="0.3"/>
    <row r="1375" s="59" customFormat="1" x14ac:dyDescent="0.3"/>
    <row r="1376" s="59" customFormat="1" x14ac:dyDescent="0.3"/>
    <row r="1377" s="59" customFormat="1" x14ac:dyDescent="0.3"/>
    <row r="1378" s="59" customFormat="1" x14ac:dyDescent="0.3"/>
    <row r="1379" s="59" customFormat="1" x14ac:dyDescent="0.3"/>
    <row r="1380" s="59" customFormat="1" x14ac:dyDescent="0.3"/>
    <row r="1381" s="59" customFormat="1" x14ac:dyDescent="0.3"/>
    <row r="1382" s="59" customFormat="1" x14ac:dyDescent="0.3"/>
    <row r="1383" s="59" customFormat="1" x14ac:dyDescent="0.3"/>
    <row r="1384" s="59" customFormat="1" x14ac:dyDescent="0.3"/>
    <row r="1385" s="59" customFormat="1" x14ac:dyDescent="0.3"/>
    <row r="1386" s="59" customFormat="1" x14ac:dyDescent="0.3"/>
    <row r="1387" s="59" customFormat="1" x14ac:dyDescent="0.3"/>
    <row r="1388" s="59" customFormat="1" x14ac:dyDescent="0.3"/>
    <row r="1389" s="59" customFormat="1" x14ac:dyDescent="0.3"/>
    <row r="1390" s="59" customFormat="1" x14ac:dyDescent="0.3"/>
    <row r="1391" s="59" customFormat="1" x14ac:dyDescent="0.3"/>
    <row r="1392" s="59" customFormat="1" x14ac:dyDescent="0.3"/>
    <row r="1393" s="59" customFormat="1" x14ac:dyDescent="0.3"/>
    <row r="1394" s="59" customFormat="1" x14ac:dyDescent="0.3"/>
    <row r="1395" s="59" customFormat="1" x14ac:dyDescent="0.3"/>
    <row r="1396" s="59" customFormat="1" x14ac:dyDescent="0.3"/>
    <row r="1397" s="59" customFormat="1" x14ac:dyDescent="0.3"/>
    <row r="1398" s="59" customFormat="1" x14ac:dyDescent="0.3"/>
    <row r="1399" s="59" customFormat="1" x14ac:dyDescent="0.3"/>
    <row r="1400" s="59" customFormat="1" x14ac:dyDescent="0.3"/>
    <row r="1401" s="59" customFormat="1" x14ac:dyDescent="0.3"/>
    <row r="1402" s="59" customFormat="1" x14ac:dyDescent="0.3"/>
    <row r="1403" s="59" customFormat="1" x14ac:dyDescent="0.3"/>
    <row r="1404" s="59" customFormat="1" x14ac:dyDescent="0.3"/>
    <row r="1405" s="59" customFormat="1" x14ac:dyDescent="0.3"/>
    <row r="1406" s="59" customFormat="1" x14ac:dyDescent="0.3"/>
    <row r="1407" s="59" customFormat="1" x14ac:dyDescent="0.3"/>
    <row r="1408" s="59" customFormat="1" x14ac:dyDescent="0.3"/>
    <row r="1409" s="59" customFormat="1" x14ac:dyDescent="0.3"/>
    <row r="1410" s="59" customFormat="1" x14ac:dyDescent="0.3"/>
    <row r="1411" s="59" customFormat="1" x14ac:dyDescent="0.3"/>
    <row r="1412" s="59" customFormat="1" x14ac:dyDescent="0.3"/>
    <row r="1413" s="59" customFormat="1" x14ac:dyDescent="0.3"/>
    <row r="1414" s="59" customFormat="1" x14ac:dyDescent="0.3"/>
    <row r="1415" s="59" customFormat="1" x14ac:dyDescent="0.3"/>
    <row r="1416" s="59" customFormat="1" x14ac:dyDescent="0.3"/>
    <row r="1417" s="59" customFormat="1" x14ac:dyDescent="0.3"/>
    <row r="1418" s="59" customFormat="1" x14ac:dyDescent="0.3"/>
    <row r="1419" s="59" customFormat="1" x14ac:dyDescent="0.3"/>
    <row r="1420" s="59" customFormat="1" x14ac:dyDescent="0.3"/>
    <row r="1421" s="59" customFormat="1" x14ac:dyDescent="0.3"/>
    <row r="1422" s="59" customFormat="1" x14ac:dyDescent="0.3"/>
    <row r="1423" s="59" customFormat="1" x14ac:dyDescent="0.3"/>
    <row r="1424" s="59" customFormat="1" x14ac:dyDescent="0.3"/>
    <row r="1425" s="59" customFormat="1" x14ac:dyDescent="0.3"/>
    <row r="1426" s="59" customFormat="1" x14ac:dyDescent="0.3"/>
    <row r="1427" s="59" customFormat="1" x14ac:dyDescent="0.3"/>
    <row r="1428" s="59" customFormat="1" x14ac:dyDescent="0.3"/>
    <row r="1429" s="59" customFormat="1" x14ac:dyDescent="0.3"/>
    <row r="1430" s="59" customFormat="1" x14ac:dyDescent="0.3"/>
    <row r="1431" s="59" customFormat="1" x14ac:dyDescent="0.3"/>
    <row r="1432" s="59" customFormat="1" x14ac:dyDescent="0.3"/>
    <row r="1433" s="59" customFormat="1" x14ac:dyDescent="0.3"/>
    <row r="1434" s="59" customFormat="1" x14ac:dyDescent="0.3"/>
    <row r="1435" s="59" customFormat="1" x14ac:dyDescent="0.3"/>
    <row r="1436" s="59" customFormat="1" x14ac:dyDescent="0.3"/>
    <row r="1437" s="59" customFormat="1" x14ac:dyDescent="0.3"/>
    <row r="1438" s="59" customFormat="1" x14ac:dyDescent="0.3"/>
    <row r="1439" s="59" customFormat="1" x14ac:dyDescent="0.3"/>
    <row r="1440" s="59" customFormat="1" x14ac:dyDescent="0.3"/>
    <row r="1441" s="59" customFormat="1" x14ac:dyDescent="0.3"/>
    <row r="1442" s="59" customFormat="1" x14ac:dyDescent="0.3"/>
    <row r="1443" s="59" customFormat="1" x14ac:dyDescent="0.3"/>
    <row r="1444" s="59" customFormat="1" x14ac:dyDescent="0.3"/>
    <row r="1445" s="59" customFormat="1" x14ac:dyDescent="0.3"/>
    <row r="1446" s="59" customFormat="1" x14ac:dyDescent="0.3"/>
    <row r="1447" s="59" customFormat="1" x14ac:dyDescent="0.3"/>
    <row r="1448" s="59" customFormat="1" x14ac:dyDescent="0.3"/>
    <row r="1449" s="59" customFormat="1" x14ac:dyDescent="0.3"/>
    <row r="1450" s="59" customFormat="1" x14ac:dyDescent="0.3"/>
    <row r="1451" s="59" customFormat="1" x14ac:dyDescent="0.3"/>
    <row r="1452" s="59" customFormat="1" x14ac:dyDescent="0.3"/>
    <row r="1453" s="59" customFormat="1" x14ac:dyDescent="0.3"/>
    <row r="1454" s="59" customFormat="1" x14ac:dyDescent="0.3"/>
    <row r="1455" s="59" customFormat="1" x14ac:dyDescent="0.3"/>
    <row r="1456" s="59" customFormat="1" x14ac:dyDescent="0.3"/>
    <row r="1457" s="59" customFormat="1" x14ac:dyDescent="0.3"/>
    <row r="1458" s="59" customFormat="1" x14ac:dyDescent="0.3"/>
    <row r="1459" s="59" customFormat="1" x14ac:dyDescent="0.3"/>
    <row r="1460" s="59" customFormat="1" x14ac:dyDescent="0.3"/>
    <row r="1461" s="59" customFormat="1" x14ac:dyDescent="0.3"/>
    <row r="1462" s="59" customFormat="1" x14ac:dyDescent="0.3"/>
    <row r="1463" s="59" customFormat="1" x14ac:dyDescent="0.3"/>
    <row r="1464" s="59" customFormat="1" x14ac:dyDescent="0.3"/>
    <row r="1465" s="59" customFormat="1" x14ac:dyDescent="0.3"/>
    <row r="1466" s="59" customFormat="1" x14ac:dyDescent="0.3"/>
    <row r="1467" s="59" customFormat="1" x14ac:dyDescent="0.3"/>
    <row r="1468" s="59" customFormat="1" x14ac:dyDescent="0.3"/>
    <row r="1469" s="59" customFormat="1" x14ac:dyDescent="0.3"/>
    <row r="1470" s="59" customFormat="1" x14ac:dyDescent="0.3"/>
    <row r="1471" s="59" customFormat="1" x14ac:dyDescent="0.3"/>
    <row r="1472" s="59" customFormat="1" x14ac:dyDescent="0.3"/>
    <row r="1473" s="59" customFormat="1" x14ac:dyDescent="0.3"/>
    <row r="1474" s="59" customFormat="1" x14ac:dyDescent="0.3"/>
    <row r="1475" s="59" customFormat="1" x14ac:dyDescent="0.3"/>
    <row r="1476" s="59" customFormat="1" x14ac:dyDescent="0.3"/>
    <row r="1477" s="59" customFormat="1" x14ac:dyDescent="0.3"/>
    <row r="1478" s="59" customFormat="1" x14ac:dyDescent="0.3"/>
    <row r="1479" s="59" customFormat="1" x14ac:dyDescent="0.3"/>
    <row r="1480" s="59" customFormat="1" x14ac:dyDescent="0.3"/>
    <row r="1481" s="59" customFormat="1" x14ac:dyDescent="0.3"/>
    <row r="1482" s="59" customFormat="1" x14ac:dyDescent="0.3"/>
    <row r="1483" s="59" customFormat="1" x14ac:dyDescent="0.3"/>
    <row r="1484" s="59" customFormat="1" x14ac:dyDescent="0.3"/>
    <row r="1485" s="59" customFormat="1" x14ac:dyDescent="0.3"/>
    <row r="1486" s="59" customFormat="1" x14ac:dyDescent="0.3"/>
    <row r="1487" s="59" customFormat="1" x14ac:dyDescent="0.3"/>
    <row r="1488" s="59" customFormat="1" x14ac:dyDescent="0.3"/>
    <row r="1489" s="59" customFormat="1" x14ac:dyDescent="0.3"/>
    <row r="1490" s="59" customFormat="1" x14ac:dyDescent="0.3"/>
    <row r="1491" s="59" customFormat="1" x14ac:dyDescent="0.3"/>
    <row r="1492" s="59" customFormat="1" x14ac:dyDescent="0.3"/>
    <row r="1493" s="59" customFormat="1" x14ac:dyDescent="0.3"/>
    <row r="1494" s="59" customFormat="1" x14ac:dyDescent="0.3"/>
    <row r="1495" s="59" customFormat="1" x14ac:dyDescent="0.3"/>
    <row r="1496" s="59" customFormat="1" x14ac:dyDescent="0.3"/>
    <row r="1497" s="59" customFormat="1" x14ac:dyDescent="0.3"/>
    <row r="1498" s="59" customFormat="1" x14ac:dyDescent="0.3"/>
    <row r="1499" s="59" customFormat="1" x14ac:dyDescent="0.3"/>
    <row r="1500" s="59" customFormat="1" x14ac:dyDescent="0.3"/>
    <row r="1501" s="59" customFormat="1" x14ac:dyDescent="0.3"/>
    <row r="1502" s="59" customFormat="1" x14ac:dyDescent="0.3"/>
    <row r="1503" s="59" customFormat="1" x14ac:dyDescent="0.3"/>
    <row r="1504" s="59" customFormat="1" x14ac:dyDescent="0.3"/>
    <row r="1505" s="59" customFormat="1" x14ac:dyDescent="0.3"/>
    <row r="1506" s="59" customFormat="1" x14ac:dyDescent="0.3"/>
    <row r="1507" s="59" customFormat="1" x14ac:dyDescent="0.3"/>
    <row r="1508" s="59" customFormat="1" x14ac:dyDescent="0.3"/>
    <row r="1509" s="59" customFormat="1" x14ac:dyDescent="0.3"/>
    <row r="1510" s="59" customFormat="1" x14ac:dyDescent="0.3"/>
    <row r="1511" s="59" customFormat="1" x14ac:dyDescent="0.3"/>
    <row r="1512" s="59" customFormat="1" x14ac:dyDescent="0.3"/>
    <row r="1513" s="59" customFormat="1" x14ac:dyDescent="0.3"/>
    <row r="1514" s="59" customFormat="1" x14ac:dyDescent="0.3"/>
    <row r="1515" s="59" customFormat="1" x14ac:dyDescent="0.3"/>
    <row r="1516" s="59" customFormat="1" x14ac:dyDescent="0.3"/>
    <row r="1517" s="59" customFormat="1" x14ac:dyDescent="0.3"/>
    <row r="1518" s="59" customFormat="1" x14ac:dyDescent="0.3"/>
    <row r="1519" s="59" customFormat="1" x14ac:dyDescent="0.3"/>
    <row r="1520" s="59" customFormat="1" x14ac:dyDescent="0.3"/>
    <row r="1521" s="59" customFormat="1" x14ac:dyDescent="0.3"/>
    <row r="1522" s="59" customFormat="1" x14ac:dyDescent="0.3"/>
    <row r="1523" s="59" customFormat="1" x14ac:dyDescent="0.3"/>
    <row r="1524" s="59" customFormat="1" x14ac:dyDescent="0.3"/>
    <row r="1525" s="59" customFormat="1" x14ac:dyDescent="0.3"/>
    <row r="1526" s="59" customFormat="1" x14ac:dyDescent="0.3"/>
    <row r="1527" s="59" customFormat="1" x14ac:dyDescent="0.3"/>
    <row r="1528" s="59" customFormat="1" x14ac:dyDescent="0.3"/>
    <row r="1529" s="59" customFormat="1" x14ac:dyDescent="0.3"/>
    <row r="1530" s="59" customFormat="1" x14ac:dyDescent="0.3"/>
    <row r="1531" s="59" customFormat="1" x14ac:dyDescent="0.3"/>
    <row r="1532" s="59" customFormat="1" x14ac:dyDescent="0.3"/>
    <row r="1533" s="59" customFormat="1" x14ac:dyDescent="0.3"/>
    <row r="1534" s="59" customFormat="1" x14ac:dyDescent="0.3"/>
    <row r="1535" s="59" customFormat="1" x14ac:dyDescent="0.3"/>
    <row r="1536" s="59" customFormat="1" x14ac:dyDescent="0.3"/>
    <row r="1537" s="59" customFormat="1" x14ac:dyDescent="0.3"/>
    <row r="1538" s="59" customFormat="1" x14ac:dyDescent="0.3"/>
    <row r="1539" s="59" customFormat="1" x14ac:dyDescent="0.3"/>
    <row r="1540" s="59" customFormat="1" x14ac:dyDescent="0.3"/>
    <row r="1541" s="59" customFormat="1" x14ac:dyDescent="0.3"/>
    <row r="1542" s="59" customFormat="1" x14ac:dyDescent="0.3"/>
    <row r="1543" s="59" customFormat="1" x14ac:dyDescent="0.3"/>
    <row r="1544" s="59" customFormat="1" x14ac:dyDescent="0.3"/>
    <row r="1545" s="59" customFormat="1" x14ac:dyDescent="0.3"/>
    <row r="1546" s="59" customFormat="1" x14ac:dyDescent="0.3"/>
    <row r="1547" s="59" customFormat="1" x14ac:dyDescent="0.3"/>
    <row r="1548" s="59" customFormat="1" x14ac:dyDescent="0.3"/>
    <row r="1549" s="59" customFormat="1" x14ac:dyDescent="0.3"/>
    <row r="1550" s="59" customFormat="1" x14ac:dyDescent="0.3"/>
    <row r="1551" s="59" customFormat="1" x14ac:dyDescent="0.3"/>
    <row r="1552" s="59" customFormat="1" x14ac:dyDescent="0.3"/>
    <row r="1553" s="59" customFormat="1" x14ac:dyDescent="0.3"/>
    <row r="1554" s="59" customFormat="1" x14ac:dyDescent="0.3"/>
    <row r="1555" s="59" customFormat="1" x14ac:dyDescent="0.3"/>
    <row r="1556" s="59" customFormat="1" x14ac:dyDescent="0.3"/>
    <row r="1557" s="59" customFormat="1" x14ac:dyDescent="0.3"/>
    <row r="1558" s="59" customFormat="1" x14ac:dyDescent="0.3"/>
    <row r="1559" s="59" customFormat="1" x14ac:dyDescent="0.3"/>
    <row r="1560" s="59" customFormat="1" x14ac:dyDescent="0.3"/>
    <row r="1561" s="59" customFormat="1" x14ac:dyDescent="0.3"/>
    <row r="1562" s="59" customFormat="1" x14ac:dyDescent="0.3"/>
    <row r="1563" s="59" customFormat="1" x14ac:dyDescent="0.3"/>
    <row r="1564" s="59" customFormat="1" x14ac:dyDescent="0.3"/>
    <row r="1565" s="59" customFormat="1" x14ac:dyDescent="0.3"/>
    <row r="1566" s="59" customFormat="1" x14ac:dyDescent="0.3"/>
    <row r="1567" s="59" customFormat="1" x14ac:dyDescent="0.3"/>
    <row r="1568" s="59" customFormat="1" x14ac:dyDescent="0.3"/>
    <row r="1569" s="59" customFormat="1" x14ac:dyDescent="0.3"/>
    <row r="1570" s="59" customFormat="1" x14ac:dyDescent="0.3"/>
    <row r="1571" s="59" customFormat="1" x14ac:dyDescent="0.3"/>
    <row r="1572" s="59" customFormat="1" x14ac:dyDescent="0.3"/>
    <row r="1573" s="59" customFormat="1" x14ac:dyDescent="0.3"/>
    <row r="1574" s="59" customFormat="1" x14ac:dyDescent="0.3"/>
    <row r="1575" s="59" customFormat="1" x14ac:dyDescent="0.3"/>
    <row r="1576" s="59" customFormat="1" x14ac:dyDescent="0.3"/>
    <row r="1577" s="59" customFormat="1" x14ac:dyDescent="0.3"/>
    <row r="1578" s="59" customFormat="1" x14ac:dyDescent="0.3"/>
    <row r="1579" s="59" customFormat="1" x14ac:dyDescent="0.3"/>
    <row r="1580" s="59" customFormat="1" x14ac:dyDescent="0.3"/>
    <row r="1581" s="59" customFormat="1" x14ac:dyDescent="0.3"/>
    <row r="1582" s="59" customFormat="1" x14ac:dyDescent="0.3"/>
    <row r="1583" s="59" customFormat="1" x14ac:dyDescent="0.3"/>
    <row r="1584" s="59" customFormat="1" x14ac:dyDescent="0.3"/>
    <row r="1585" s="59" customFormat="1" x14ac:dyDescent="0.3"/>
    <row r="1586" s="59" customFormat="1" x14ac:dyDescent="0.3"/>
    <row r="1587" s="59" customFormat="1" x14ac:dyDescent="0.3"/>
    <row r="1588" s="59" customFormat="1" x14ac:dyDescent="0.3"/>
    <row r="1589" s="59" customFormat="1" x14ac:dyDescent="0.3"/>
    <row r="1590" s="59" customFormat="1" x14ac:dyDescent="0.3"/>
    <row r="1591" s="59" customFormat="1" x14ac:dyDescent="0.3"/>
    <row r="1592" s="59" customFormat="1" x14ac:dyDescent="0.3"/>
    <row r="1593" s="59" customFormat="1" x14ac:dyDescent="0.3"/>
    <row r="1594" s="59" customFormat="1" x14ac:dyDescent="0.3"/>
    <row r="1595" s="59" customFormat="1" x14ac:dyDescent="0.3"/>
    <row r="1596" s="59" customFormat="1" x14ac:dyDescent="0.3"/>
    <row r="1597" s="59" customFormat="1" x14ac:dyDescent="0.3"/>
    <row r="1598" s="59" customFormat="1" x14ac:dyDescent="0.3"/>
    <row r="1599" s="59" customFormat="1" x14ac:dyDescent="0.3"/>
    <row r="1600" s="59" customFormat="1" x14ac:dyDescent="0.3"/>
    <row r="1601" s="59" customFormat="1" x14ac:dyDescent="0.3"/>
    <row r="1602" s="59" customFormat="1" x14ac:dyDescent="0.3"/>
    <row r="1603" s="59" customFormat="1" x14ac:dyDescent="0.3"/>
    <row r="1604" s="59" customFormat="1" x14ac:dyDescent="0.3"/>
    <row r="1605" s="59" customFormat="1" x14ac:dyDescent="0.3"/>
    <row r="1606" s="59" customFormat="1" x14ac:dyDescent="0.3"/>
    <row r="1607" s="59" customFormat="1" x14ac:dyDescent="0.3"/>
    <row r="1608" s="59" customFormat="1" x14ac:dyDescent="0.3"/>
    <row r="1609" s="59" customFormat="1" x14ac:dyDescent="0.3"/>
    <row r="1610" s="59" customFormat="1" x14ac:dyDescent="0.3"/>
    <row r="1611" s="59" customFormat="1" x14ac:dyDescent="0.3"/>
    <row r="1612" s="59" customFormat="1" x14ac:dyDescent="0.3"/>
    <row r="1613" s="59" customFormat="1" x14ac:dyDescent="0.3"/>
    <row r="1614" s="59" customFormat="1" x14ac:dyDescent="0.3"/>
    <row r="1615" s="59" customFormat="1" x14ac:dyDescent="0.3"/>
    <row r="1616" s="59" customFormat="1" x14ac:dyDescent="0.3"/>
    <row r="1617" s="59" customFormat="1" x14ac:dyDescent="0.3"/>
    <row r="1618" s="59" customFormat="1" x14ac:dyDescent="0.3"/>
    <row r="1619" s="59" customFormat="1" x14ac:dyDescent="0.3"/>
    <row r="1620" s="59" customFormat="1" x14ac:dyDescent="0.3"/>
    <row r="1621" s="59" customFormat="1" x14ac:dyDescent="0.3"/>
    <row r="1622" s="59" customFormat="1" x14ac:dyDescent="0.3"/>
    <row r="1623" s="59" customFormat="1" x14ac:dyDescent="0.3"/>
    <row r="1624" s="59" customFormat="1" x14ac:dyDescent="0.3"/>
    <row r="1625" s="59" customFormat="1" x14ac:dyDescent="0.3"/>
    <row r="1626" s="59" customFormat="1" x14ac:dyDescent="0.3"/>
    <row r="1627" s="59" customFormat="1" x14ac:dyDescent="0.3"/>
    <row r="1628" s="59" customFormat="1" x14ac:dyDescent="0.3"/>
    <row r="1629" s="59" customFormat="1" x14ac:dyDescent="0.3"/>
    <row r="1630" s="59" customFormat="1" x14ac:dyDescent="0.3"/>
    <row r="1631" s="59" customFormat="1" x14ac:dyDescent="0.3"/>
    <row r="1632" s="59" customFormat="1" x14ac:dyDescent="0.3"/>
    <row r="1633" s="59" customFormat="1" x14ac:dyDescent="0.3"/>
    <row r="1634" s="59" customFormat="1" x14ac:dyDescent="0.3"/>
    <row r="1635" s="59" customFormat="1" x14ac:dyDescent="0.3"/>
    <row r="1636" s="59" customFormat="1" x14ac:dyDescent="0.3"/>
    <row r="1637" s="59" customFormat="1" x14ac:dyDescent="0.3"/>
    <row r="1638" s="59" customFormat="1" x14ac:dyDescent="0.3"/>
    <row r="1639" s="59" customFormat="1" x14ac:dyDescent="0.3"/>
    <row r="1640" s="59" customFormat="1" x14ac:dyDescent="0.3"/>
    <row r="1641" s="59" customFormat="1" x14ac:dyDescent="0.3"/>
    <row r="1642" s="59" customFormat="1" x14ac:dyDescent="0.3"/>
    <row r="1643" s="59" customFormat="1" x14ac:dyDescent="0.3"/>
    <row r="1644" s="59" customFormat="1" x14ac:dyDescent="0.3"/>
    <row r="1645" s="59" customFormat="1" x14ac:dyDescent="0.3"/>
    <row r="1646" s="59" customFormat="1" x14ac:dyDescent="0.3"/>
    <row r="1647" s="59" customFormat="1" x14ac:dyDescent="0.3"/>
    <row r="1648" s="59" customFormat="1" x14ac:dyDescent="0.3"/>
    <row r="1649" s="59" customFormat="1" x14ac:dyDescent="0.3"/>
    <row r="1650" s="59" customFormat="1" x14ac:dyDescent="0.3"/>
    <row r="1651" s="59" customFormat="1" x14ac:dyDescent="0.3"/>
    <row r="1652" s="59" customFormat="1" x14ac:dyDescent="0.3"/>
    <row r="1653" s="59" customFormat="1" x14ac:dyDescent="0.3"/>
    <row r="1654" s="59" customFormat="1" x14ac:dyDescent="0.3"/>
    <row r="1655" s="59" customFormat="1" x14ac:dyDescent="0.3"/>
    <row r="1656" s="59" customFormat="1" x14ac:dyDescent="0.3"/>
    <row r="1657" s="59" customFormat="1" x14ac:dyDescent="0.3"/>
    <row r="1658" s="59" customFormat="1" x14ac:dyDescent="0.3"/>
    <row r="1659" s="59" customFormat="1" x14ac:dyDescent="0.3"/>
    <row r="1660" s="59" customFormat="1" x14ac:dyDescent="0.3"/>
    <row r="1661" s="59" customFormat="1" x14ac:dyDescent="0.3"/>
    <row r="1662" s="59" customFormat="1" x14ac:dyDescent="0.3"/>
    <row r="1663" s="59" customFormat="1" x14ac:dyDescent="0.3"/>
    <row r="1664" s="59" customFormat="1" x14ac:dyDescent="0.3"/>
    <row r="1665" s="59" customFormat="1" x14ac:dyDescent="0.3"/>
    <row r="1666" s="59" customFormat="1" x14ac:dyDescent="0.3"/>
    <row r="1667" s="59" customFormat="1" x14ac:dyDescent="0.3"/>
    <row r="1668" s="59" customFormat="1" x14ac:dyDescent="0.3"/>
    <row r="1669" s="59" customFormat="1" x14ac:dyDescent="0.3"/>
    <row r="1670" s="59" customFormat="1" x14ac:dyDescent="0.3"/>
    <row r="1671" s="59" customFormat="1" x14ac:dyDescent="0.3"/>
    <row r="1672" s="59" customFormat="1" x14ac:dyDescent="0.3"/>
    <row r="1673" s="59" customFormat="1" x14ac:dyDescent="0.3"/>
    <row r="1674" s="59" customFormat="1" x14ac:dyDescent="0.3"/>
    <row r="1675" s="59" customFormat="1" x14ac:dyDescent="0.3"/>
    <row r="1676" s="59" customFormat="1" x14ac:dyDescent="0.3"/>
    <row r="1677" s="59" customFormat="1" x14ac:dyDescent="0.3"/>
    <row r="1678" s="59" customFormat="1" x14ac:dyDescent="0.3"/>
    <row r="1679" s="59" customFormat="1" x14ac:dyDescent="0.3"/>
    <row r="1680" s="59" customFormat="1" x14ac:dyDescent="0.3"/>
    <row r="1681" s="59" customFormat="1" x14ac:dyDescent="0.3"/>
    <row r="1682" s="59" customFormat="1" x14ac:dyDescent="0.3"/>
    <row r="1683" s="59" customFormat="1" x14ac:dyDescent="0.3"/>
    <row r="1684" s="59" customFormat="1" x14ac:dyDescent="0.3"/>
    <row r="1685" s="59" customFormat="1" x14ac:dyDescent="0.3"/>
    <row r="1686" s="59" customFormat="1" x14ac:dyDescent="0.3"/>
    <row r="1687" s="59" customFormat="1" x14ac:dyDescent="0.3"/>
    <row r="1688" s="59" customFormat="1" x14ac:dyDescent="0.3"/>
    <row r="1689" s="59" customFormat="1" x14ac:dyDescent="0.3"/>
    <row r="1690" s="59" customFormat="1" x14ac:dyDescent="0.3"/>
    <row r="1691" s="59" customFormat="1" x14ac:dyDescent="0.3"/>
    <row r="1692" s="59" customFormat="1" x14ac:dyDescent="0.3"/>
    <row r="1693" s="59" customFormat="1" x14ac:dyDescent="0.3"/>
    <row r="1694" s="59" customFormat="1" x14ac:dyDescent="0.3"/>
    <row r="1695" s="59" customFormat="1" x14ac:dyDescent="0.3"/>
    <row r="1696" s="59" customFormat="1" x14ac:dyDescent="0.3"/>
    <row r="1697" s="59" customFormat="1" x14ac:dyDescent="0.3"/>
    <row r="1698" s="59" customFormat="1" x14ac:dyDescent="0.3"/>
    <row r="1699" s="59" customFormat="1" x14ac:dyDescent="0.3"/>
    <row r="1700" s="59" customFormat="1" x14ac:dyDescent="0.3"/>
    <row r="1701" s="59" customFormat="1" x14ac:dyDescent="0.3"/>
    <row r="1702" s="59" customFormat="1" x14ac:dyDescent="0.3"/>
    <row r="1703" s="59" customFormat="1" x14ac:dyDescent="0.3"/>
    <row r="1704" s="59" customFormat="1" x14ac:dyDescent="0.3"/>
    <row r="1705" s="59" customFormat="1" x14ac:dyDescent="0.3"/>
    <row r="1706" s="59" customFormat="1" x14ac:dyDescent="0.3"/>
    <row r="1707" s="59" customFormat="1" x14ac:dyDescent="0.3"/>
    <row r="1708" s="59" customFormat="1" x14ac:dyDescent="0.3"/>
    <row r="1709" s="59" customFormat="1" x14ac:dyDescent="0.3"/>
    <row r="1710" s="59" customFormat="1" x14ac:dyDescent="0.3"/>
    <row r="1711" s="59" customFormat="1" x14ac:dyDescent="0.3"/>
    <row r="1712" s="59" customFormat="1" x14ac:dyDescent="0.3"/>
    <row r="1713" s="59" customFormat="1" x14ac:dyDescent="0.3"/>
    <row r="1714" s="59" customFormat="1" x14ac:dyDescent="0.3"/>
    <row r="1715" s="59" customFormat="1" x14ac:dyDescent="0.3"/>
    <row r="1716" s="59" customFormat="1" x14ac:dyDescent="0.3"/>
    <row r="1717" s="59" customFormat="1" x14ac:dyDescent="0.3"/>
    <row r="1718" s="59" customFormat="1" x14ac:dyDescent="0.3"/>
    <row r="1719" s="59" customFormat="1" x14ac:dyDescent="0.3"/>
    <row r="1720" s="59" customFormat="1" x14ac:dyDescent="0.3"/>
    <row r="1721" s="59" customFormat="1" x14ac:dyDescent="0.3"/>
    <row r="1722" s="59" customFormat="1" x14ac:dyDescent="0.3"/>
    <row r="1723" s="59" customFormat="1" x14ac:dyDescent="0.3"/>
    <row r="1724" s="59" customFormat="1" x14ac:dyDescent="0.3"/>
    <row r="1725" s="59" customFormat="1" x14ac:dyDescent="0.3"/>
    <row r="1726" s="59" customFormat="1" x14ac:dyDescent="0.3"/>
    <row r="1727" s="59" customFormat="1" x14ac:dyDescent="0.3"/>
    <row r="1728" s="59" customFormat="1" x14ac:dyDescent="0.3"/>
    <row r="1729" s="59" customFormat="1" x14ac:dyDescent="0.3"/>
    <row r="1730" s="59" customFormat="1" x14ac:dyDescent="0.3"/>
    <row r="1731" s="59" customFormat="1" x14ac:dyDescent="0.3"/>
    <row r="1732" s="59" customFormat="1" x14ac:dyDescent="0.3"/>
    <row r="1733" s="59" customFormat="1" x14ac:dyDescent="0.3"/>
    <row r="1734" s="59" customFormat="1" x14ac:dyDescent="0.3"/>
    <row r="1735" s="59" customFormat="1" x14ac:dyDescent="0.3"/>
    <row r="1736" s="59" customFormat="1" x14ac:dyDescent="0.3"/>
    <row r="1737" s="59" customFormat="1" x14ac:dyDescent="0.3"/>
    <row r="1738" s="59" customFormat="1" x14ac:dyDescent="0.3"/>
    <row r="1739" s="59" customFormat="1" x14ac:dyDescent="0.3"/>
    <row r="1740" s="59" customFormat="1" x14ac:dyDescent="0.3"/>
    <row r="1741" s="59" customFormat="1" x14ac:dyDescent="0.3"/>
    <row r="1742" s="59" customFormat="1" x14ac:dyDescent="0.3"/>
    <row r="1743" s="59" customFormat="1" x14ac:dyDescent="0.3"/>
    <row r="1744" s="59" customFormat="1" x14ac:dyDescent="0.3"/>
    <row r="1745" s="59" customFormat="1" x14ac:dyDescent="0.3"/>
    <row r="1746" s="59" customFormat="1" x14ac:dyDescent="0.3"/>
    <row r="1747" s="59" customFormat="1" x14ac:dyDescent="0.3"/>
    <row r="1748" s="59" customFormat="1" x14ac:dyDescent="0.3"/>
    <row r="1749" s="59" customFormat="1" x14ac:dyDescent="0.3"/>
    <row r="1750" s="59" customFormat="1" x14ac:dyDescent="0.3"/>
    <row r="1751" s="59" customFormat="1" x14ac:dyDescent="0.3"/>
    <row r="1752" s="59" customFormat="1" x14ac:dyDescent="0.3"/>
    <row r="1753" s="59" customFormat="1" x14ac:dyDescent="0.3"/>
    <row r="1754" s="59" customFormat="1" x14ac:dyDescent="0.3"/>
    <row r="1755" s="59" customFormat="1" x14ac:dyDescent="0.3"/>
    <row r="1756" s="59" customFormat="1" x14ac:dyDescent="0.3"/>
    <row r="1757" s="59" customFormat="1" x14ac:dyDescent="0.3"/>
    <row r="1758" s="59" customFormat="1" x14ac:dyDescent="0.3"/>
    <row r="1759" s="59" customFormat="1" x14ac:dyDescent="0.3"/>
    <row r="1760" s="59" customFormat="1" x14ac:dyDescent="0.3"/>
    <row r="1761" s="59" customFormat="1" x14ac:dyDescent="0.3"/>
    <row r="1762" s="59" customFormat="1" x14ac:dyDescent="0.3"/>
    <row r="1763" s="59" customFormat="1" x14ac:dyDescent="0.3"/>
    <row r="1764" s="59" customFormat="1" x14ac:dyDescent="0.3"/>
    <row r="1765" s="59" customFormat="1" x14ac:dyDescent="0.3"/>
    <row r="1766" s="59" customFormat="1" x14ac:dyDescent="0.3"/>
    <row r="1767" s="59" customFormat="1" x14ac:dyDescent="0.3"/>
    <row r="1768" s="59" customFormat="1" x14ac:dyDescent="0.3"/>
    <row r="1769" s="59" customFormat="1" x14ac:dyDescent="0.3"/>
    <row r="1770" s="59" customFormat="1" x14ac:dyDescent="0.3"/>
    <row r="1771" s="59" customFormat="1" x14ac:dyDescent="0.3"/>
    <row r="1772" s="59" customFormat="1" x14ac:dyDescent="0.3"/>
    <row r="1773" s="59" customFormat="1" x14ac:dyDescent="0.3"/>
    <row r="1774" s="59" customFormat="1" x14ac:dyDescent="0.3"/>
    <row r="1775" s="59" customFormat="1" x14ac:dyDescent="0.3"/>
    <row r="1776" s="59" customFormat="1" x14ac:dyDescent="0.3"/>
    <row r="1777" s="59" customFormat="1" x14ac:dyDescent="0.3"/>
    <row r="1778" s="59" customFormat="1" x14ac:dyDescent="0.3"/>
    <row r="1779" s="59" customFormat="1" x14ac:dyDescent="0.3"/>
    <row r="1780" s="59" customFormat="1" x14ac:dyDescent="0.3"/>
    <row r="1781" s="59" customFormat="1" x14ac:dyDescent="0.3"/>
    <row r="1782" s="59" customFormat="1" x14ac:dyDescent="0.3"/>
    <row r="1783" s="59" customFormat="1" x14ac:dyDescent="0.3"/>
    <row r="1784" s="59" customFormat="1" x14ac:dyDescent="0.3"/>
    <row r="1785" s="59" customFormat="1" x14ac:dyDescent="0.3"/>
    <row r="1786" s="59" customFormat="1" x14ac:dyDescent="0.3"/>
    <row r="1787" s="59" customFormat="1" x14ac:dyDescent="0.3"/>
    <row r="1788" s="59" customFormat="1" x14ac:dyDescent="0.3"/>
    <row r="1789" s="59" customFormat="1" x14ac:dyDescent="0.3"/>
    <row r="1790" s="59" customFormat="1" x14ac:dyDescent="0.3"/>
    <row r="1791" s="59" customFormat="1" x14ac:dyDescent="0.3"/>
    <row r="1792" s="59" customFormat="1" x14ac:dyDescent="0.3"/>
    <row r="1793" s="59" customFormat="1" x14ac:dyDescent="0.3"/>
    <row r="1794" s="59" customFormat="1" x14ac:dyDescent="0.3"/>
    <row r="1795" s="59" customFormat="1" x14ac:dyDescent="0.3"/>
    <row r="1796" s="59" customFormat="1" x14ac:dyDescent="0.3"/>
    <row r="1797" s="59" customFormat="1" x14ac:dyDescent="0.3"/>
    <row r="1798" s="59" customFormat="1" x14ac:dyDescent="0.3"/>
    <row r="1799" s="59" customFormat="1" x14ac:dyDescent="0.3"/>
    <row r="1800" s="59" customFormat="1" x14ac:dyDescent="0.3"/>
    <row r="1801" s="59" customFormat="1" x14ac:dyDescent="0.3"/>
    <row r="1802" s="59" customFormat="1" x14ac:dyDescent="0.3"/>
    <row r="1803" s="59" customFormat="1" x14ac:dyDescent="0.3"/>
    <row r="1804" s="59" customFormat="1" x14ac:dyDescent="0.3"/>
    <row r="1805" s="59" customFormat="1" x14ac:dyDescent="0.3"/>
    <row r="1806" s="59" customFormat="1" x14ac:dyDescent="0.3"/>
    <row r="1807" s="59" customFormat="1" x14ac:dyDescent="0.3"/>
    <row r="1808" s="59" customFormat="1" x14ac:dyDescent="0.3"/>
    <row r="1809" s="59" customFormat="1" x14ac:dyDescent="0.3"/>
    <row r="1810" s="59" customFormat="1" x14ac:dyDescent="0.3"/>
    <row r="1811" s="59" customFormat="1" x14ac:dyDescent="0.3"/>
    <row r="1812" s="59" customFormat="1" x14ac:dyDescent="0.3"/>
    <row r="1813" s="59" customFormat="1" x14ac:dyDescent="0.3"/>
    <row r="1814" s="59" customFormat="1" x14ac:dyDescent="0.3"/>
    <row r="1815" s="59" customFormat="1" x14ac:dyDescent="0.3"/>
    <row r="1816" s="59" customFormat="1" x14ac:dyDescent="0.3"/>
    <row r="1817" s="59" customFormat="1" x14ac:dyDescent="0.3"/>
    <row r="1818" s="59" customFormat="1" x14ac:dyDescent="0.3"/>
    <row r="1819" s="59" customFormat="1" x14ac:dyDescent="0.3"/>
    <row r="1820" s="59" customFormat="1" x14ac:dyDescent="0.3"/>
    <row r="1821" s="59" customFormat="1" x14ac:dyDescent="0.3"/>
    <row r="1822" s="59" customFormat="1" x14ac:dyDescent="0.3"/>
    <row r="1823" s="59" customFormat="1" x14ac:dyDescent="0.3"/>
    <row r="1824" s="59" customFormat="1" x14ac:dyDescent="0.3"/>
    <row r="1825" s="59" customFormat="1" x14ac:dyDescent="0.3"/>
    <row r="1826" s="59" customFormat="1" x14ac:dyDescent="0.3"/>
    <row r="1827" s="59" customFormat="1" x14ac:dyDescent="0.3"/>
    <row r="1828" s="59" customFormat="1" x14ac:dyDescent="0.3"/>
    <row r="1829" s="59" customFormat="1" x14ac:dyDescent="0.3"/>
    <row r="1830" s="59" customFormat="1" x14ac:dyDescent="0.3"/>
    <row r="1831" s="59" customFormat="1" x14ac:dyDescent="0.3"/>
    <row r="1832" s="59" customFormat="1" x14ac:dyDescent="0.3"/>
    <row r="1833" s="59" customFormat="1" x14ac:dyDescent="0.3"/>
    <row r="1834" s="59" customFormat="1" x14ac:dyDescent="0.3"/>
    <row r="1835" s="59" customFormat="1" x14ac:dyDescent="0.3"/>
    <row r="1836" s="59" customFormat="1" x14ac:dyDescent="0.3"/>
    <row r="1837" s="59" customFormat="1" x14ac:dyDescent="0.3"/>
    <row r="1838" s="59" customFormat="1" x14ac:dyDescent="0.3"/>
    <row r="1839" s="59" customFormat="1" x14ac:dyDescent="0.3"/>
    <row r="1840" s="59" customFormat="1" x14ac:dyDescent="0.3"/>
    <row r="1841" s="59" customFormat="1" x14ac:dyDescent="0.3"/>
    <row r="1842" s="59" customFormat="1" x14ac:dyDescent="0.3"/>
    <row r="1843" s="59" customFormat="1" x14ac:dyDescent="0.3"/>
    <row r="1844" s="59" customFormat="1" x14ac:dyDescent="0.3"/>
    <row r="1845" s="59" customFormat="1" x14ac:dyDescent="0.3"/>
    <row r="1846" s="59" customFormat="1" x14ac:dyDescent="0.3"/>
    <row r="1847" s="59" customFormat="1" x14ac:dyDescent="0.3"/>
    <row r="1848" s="59" customFormat="1" x14ac:dyDescent="0.3"/>
    <row r="1849" s="59" customFormat="1" x14ac:dyDescent="0.3"/>
    <row r="1850" s="59" customFormat="1" x14ac:dyDescent="0.3"/>
    <row r="1851" s="59" customFormat="1" x14ac:dyDescent="0.3"/>
    <row r="1852" s="59" customFormat="1" x14ac:dyDescent="0.3"/>
    <row r="1853" s="59" customFormat="1" x14ac:dyDescent="0.3"/>
    <row r="1854" s="59" customFormat="1" x14ac:dyDescent="0.3"/>
    <row r="1855" s="59" customFormat="1" x14ac:dyDescent="0.3"/>
    <row r="1856" s="59" customFormat="1" x14ac:dyDescent="0.3"/>
    <row r="1857" s="59" customFormat="1" x14ac:dyDescent="0.3"/>
    <row r="1858" s="59" customFormat="1" x14ac:dyDescent="0.3"/>
    <row r="1859" s="59" customFormat="1" x14ac:dyDescent="0.3"/>
    <row r="1860" s="59" customFormat="1" x14ac:dyDescent="0.3"/>
    <row r="1861" s="59" customFormat="1" x14ac:dyDescent="0.3"/>
    <row r="1862" s="59" customFormat="1" x14ac:dyDescent="0.3"/>
    <row r="1863" s="59" customFormat="1" x14ac:dyDescent="0.3"/>
    <row r="1864" s="59" customFormat="1" x14ac:dyDescent="0.3"/>
    <row r="1865" s="59" customFormat="1" x14ac:dyDescent="0.3"/>
    <row r="1866" s="59" customFormat="1" x14ac:dyDescent="0.3"/>
    <row r="1867" s="59" customFormat="1" x14ac:dyDescent="0.3"/>
    <row r="1868" s="59" customFormat="1" x14ac:dyDescent="0.3"/>
    <row r="1869" s="59" customFormat="1" x14ac:dyDescent="0.3"/>
    <row r="1870" s="59" customFormat="1" x14ac:dyDescent="0.3"/>
    <row r="1871" s="59" customFormat="1" x14ac:dyDescent="0.3"/>
    <row r="1872" s="59" customFormat="1" x14ac:dyDescent="0.3"/>
    <row r="1873" s="59" customFormat="1" x14ac:dyDescent="0.3"/>
    <row r="1874" s="59" customFormat="1" x14ac:dyDescent="0.3"/>
    <row r="1875" s="59" customFormat="1" x14ac:dyDescent="0.3"/>
    <row r="1876" s="59" customFormat="1" x14ac:dyDescent="0.3"/>
    <row r="1877" s="59" customFormat="1" x14ac:dyDescent="0.3"/>
    <row r="1878" s="59" customFormat="1" x14ac:dyDescent="0.3"/>
    <row r="1879" s="59" customFormat="1" x14ac:dyDescent="0.3"/>
    <row r="1880" s="59" customFormat="1" x14ac:dyDescent="0.3"/>
    <row r="1881" s="59" customFormat="1" x14ac:dyDescent="0.3"/>
    <row r="1882" s="59" customFormat="1" x14ac:dyDescent="0.3"/>
    <row r="1883" s="59" customFormat="1" x14ac:dyDescent="0.3"/>
    <row r="1884" s="59" customFormat="1" x14ac:dyDescent="0.3"/>
    <row r="1885" s="59" customFormat="1" x14ac:dyDescent="0.3"/>
    <row r="1886" s="59" customFormat="1" x14ac:dyDescent="0.3"/>
    <row r="1887" s="59" customFormat="1" x14ac:dyDescent="0.3"/>
    <row r="1888" s="59" customFormat="1" x14ac:dyDescent="0.3"/>
    <row r="1889" s="59" customFormat="1" x14ac:dyDescent="0.3"/>
    <row r="1890" s="59" customFormat="1" x14ac:dyDescent="0.3"/>
    <row r="1891" s="59" customFormat="1" x14ac:dyDescent="0.3"/>
    <row r="1892" s="59" customFormat="1" x14ac:dyDescent="0.3"/>
    <row r="1893" s="59" customFormat="1" x14ac:dyDescent="0.3"/>
    <row r="1894" s="59" customFormat="1" x14ac:dyDescent="0.3"/>
    <row r="1895" s="59" customFormat="1" x14ac:dyDescent="0.3"/>
    <row r="1896" s="59" customFormat="1" x14ac:dyDescent="0.3"/>
    <row r="1897" s="59" customFormat="1" x14ac:dyDescent="0.3"/>
    <row r="1898" s="59" customFormat="1" x14ac:dyDescent="0.3"/>
    <row r="1899" s="59" customFormat="1" x14ac:dyDescent="0.3"/>
    <row r="1900" s="59" customFormat="1" x14ac:dyDescent="0.3"/>
    <row r="1901" s="59" customFormat="1" x14ac:dyDescent="0.3"/>
    <row r="1902" s="59" customFormat="1" x14ac:dyDescent="0.3"/>
    <row r="1903" s="59" customFormat="1" x14ac:dyDescent="0.3"/>
    <row r="1904" s="59" customFormat="1" x14ac:dyDescent="0.3"/>
    <row r="1905" s="59" customFormat="1" x14ac:dyDescent="0.3"/>
    <row r="1906" s="59" customFormat="1" x14ac:dyDescent="0.3"/>
    <row r="1907" s="59" customFormat="1" x14ac:dyDescent="0.3"/>
    <row r="1908" s="59" customFormat="1" x14ac:dyDescent="0.3"/>
    <row r="1909" s="59" customFormat="1" x14ac:dyDescent="0.3"/>
    <row r="1910" s="59" customFormat="1" x14ac:dyDescent="0.3"/>
    <row r="1911" s="59" customFormat="1" x14ac:dyDescent="0.3"/>
    <row r="1912" s="59" customFormat="1" x14ac:dyDescent="0.3"/>
    <row r="1913" s="59" customFormat="1" x14ac:dyDescent="0.3"/>
    <row r="1914" s="59" customFormat="1" x14ac:dyDescent="0.3"/>
    <row r="1915" s="59" customFormat="1" x14ac:dyDescent="0.3"/>
    <row r="1916" s="59" customFormat="1" x14ac:dyDescent="0.3"/>
    <row r="1917" s="59" customFormat="1" x14ac:dyDescent="0.3"/>
    <row r="1918" s="59" customFormat="1" x14ac:dyDescent="0.3"/>
    <row r="1919" s="59" customFormat="1" x14ac:dyDescent="0.3"/>
    <row r="1920" s="59" customFormat="1" x14ac:dyDescent="0.3"/>
    <row r="1921" s="59" customFormat="1" x14ac:dyDescent="0.3"/>
    <row r="1922" s="59" customFormat="1" x14ac:dyDescent="0.3"/>
    <row r="1923" s="59" customFormat="1" x14ac:dyDescent="0.3"/>
    <row r="1924" s="59" customFormat="1" x14ac:dyDescent="0.3"/>
    <row r="1925" s="59" customFormat="1" x14ac:dyDescent="0.3"/>
    <row r="1926" s="59" customFormat="1" x14ac:dyDescent="0.3"/>
    <row r="1927" s="59" customFormat="1" x14ac:dyDescent="0.3"/>
    <row r="1928" s="59" customFormat="1" x14ac:dyDescent="0.3"/>
    <row r="1929" s="59" customFormat="1" x14ac:dyDescent="0.3"/>
    <row r="1930" s="59" customFormat="1" x14ac:dyDescent="0.3"/>
    <row r="1931" s="59" customFormat="1" x14ac:dyDescent="0.3"/>
    <row r="1932" s="59" customFormat="1" x14ac:dyDescent="0.3"/>
    <row r="1933" s="59" customFormat="1" x14ac:dyDescent="0.3"/>
    <row r="1934" s="59" customFormat="1" x14ac:dyDescent="0.3"/>
    <row r="1935" s="59" customFormat="1" x14ac:dyDescent="0.3"/>
    <row r="1936" s="59" customFormat="1" x14ac:dyDescent="0.3"/>
    <row r="1937" s="59" customFormat="1" x14ac:dyDescent="0.3"/>
    <row r="1938" s="59" customFormat="1" x14ac:dyDescent="0.3"/>
    <row r="1939" s="59" customFormat="1" x14ac:dyDescent="0.3"/>
    <row r="1940" s="59" customFormat="1" x14ac:dyDescent="0.3"/>
    <row r="1941" s="59" customFormat="1" x14ac:dyDescent="0.3"/>
    <row r="1942" s="59" customFormat="1" x14ac:dyDescent="0.3"/>
    <row r="1943" s="59" customFormat="1" x14ac:dyDescent="0.3"/>
    <row r="1944" s="59" customFormat="1" x14ac:dyDescent="0.3"/>
    <row r="1945" s="59" customFormat="1" x14ac:dyDescent="0.3"/>
    <row r="1946" s="59" customFormat="1" x14ac:dyDescent="0.3"/>
    <row r="1947" s="59" customFormat="1" x14ac:dyDescent="0.3"/>
    <row r="1948" s="59" customFormat="1" x14ac:dyDescent="0.3"/>
    <row r="1949" s="59" customFormat="1" x14ac:dyDescent="0.3"/>
    <row r="1950" s="59" customFormat="1" x14ac:dyDescent="0.3"/>
    <row r="1951" s="59" customFormat="1" x14ac:dyDescent="0.3"/>
    <row r="1952" s="59" customFormat="1" x14ac:dyDescent="0.3"/>
    <row r="1953" s="59" customFormat="1" x14ac:dyDescent="0.3"/>
    <row r="1954" s="59" customFormat="1" x14ac:dyDescent="0.3"/>
    <row r="1955" s="59" customFormat="1" x14ac:dyDescent="0.3"/>
    <row r="1956" s="59" customFormat="1" x14ac:dyDescent="0.3"/>
    <row r="1957" s="59" customFormat="1" x14ac:dyDescent="0.3"/>
    <row r="1958" s="59" customFormat="1" x14ac:dyDescent="0.3"/>
    <row r="1959" s="59" customFormat="1" x14ac:dyDescent="0.3"/>
    <row r="1960" s="59" customFormat="1" x14ac:dyDescent="0.3"/>
    <row r="1961" s="59" customFormat="1" x14ac:dyDescent="0.3"/>
    <row r="1962" s="59" customFormat="1" x14ac:dyDescent="0.3"/>
    <row r="1963" s="59" customFormat="1" x14ac:dyDescent="0.3"/>
    <row r="1964" s="59" customFormat="1" x14ac:dyDescent="0.3"/>
    <row r="1965" s="59" customFormat="1" x14ac:dyDescent="0.3"/>
    <row r="1966" s="59" customFormat="1" x14ac:dyDescent="0.3"/>
    <row r="1967" s="59" customFormat="1" x14ac:dyDescent="0.3"/>
    <row r="1968" s="59" customFormat="1" x14ac:dyDescent="0.3"/>
    <row r="1969" s="59" customFormat="1" x14ac:dyDescent="0.3"/>
    <row r="1970" s="59" customFormat="1" x14ac:dyDescent="0.3"/>
    <row r="1971" s="59" customFormat="1" x14ac:dyDescent="0.3"/>
    <row r="1972" s="59" customFormat="1" x14ac:dyDescent="0.3"/>
    <row r="1973" s="59" customFormat="1" x14ac:dyDescent="0.3"/>
    <row r="1974" s="59" customFormat="1" x14ac:dyDescent="0.3"/>
    <row r="1975" s="59" customFormat="1" x14ac:dyDescent="0.3"/>
    <row r="1976" s="59" customFormat="1" x14ac:dyDescent="0.3"/>
    <row r="1977" s="59" customFormat="1" x14ac:dyDescent="0.3"/>
    <row r="1978" s="59" customFormat="1" x14ac:dyDescent="0.3"/>
    <row r="1979" s="59" customFormat="1" x14ac:dyDescent="0.3"/>
    <row r="1980" s="59" customFormat="1" x14ac:dyDescent="0.3"/>
    <row r="1981" s="59" customFormat="1" x14ac:dyDescent="0.3"/>
    <row r="1982" s="59" customFormat="1" x14ac:dyDescent="0.3"/>
    <row r="1983" s="59" customFormat="1" x14ac:dyDescent="0.3"/>
    <row r="1984" s="59" customFormat="1" x14ac:dyDescent="0.3"/>
    <row r="1985" s="59" customFormat="1" x14ac:dyDescent="0.3"/>
    <row r="1986" s="59" customFormat="1" x14ac:dyDescent="0.3"/>
    <row r="1987" s="59" customFormat="1" x14ac:dyDescent="0.3"/>
    <row r="1988" s="59" customFormat="1" x14ac:dyDescent="0.3"/>
    <row r="1989" s="59" customFormat="1" x14ac:dyDescent="0.3"/>
    <row r="1990" s="59" customFormat="1" x14ac:dyDescent="0.3"/>
    <row r="1991" s="59" customFormat="1" x14ac:dyDescent="0.3"/>
    <row r="1992" s="59" customFormat="1" x14ac:dyDescent="0.3"/>
    <row r="1993" s="59" customFormat="1" x14ac:dyDescent="0.3"/>
    <row r="1994" s="59" customFormat="1" x14ac:dyDescent="0.3"/>
    <row r="1995" s="59" customFormat="1" x14ac:dyDescent="0.3"/>
    <row r="1996" s="59" customFormat="1" x14ac:dyDescent="0.3"/>
    <row r="1997" s="59" customFormat="1" x14ac:dyDescent="0.3"/>
    <row r="1998" s="59" customFormat="1" x14ac:dyDescent="0.3"/>
    <row r="1999" s="59" customFormat="1" x14ac:dyDescent="0.3"/>
    <row r="2000" s="59" customFormat="1" x14ac:dyDescent="0.3"/>
    <row r="2001" s="59" customFormat="1" x14ac:dyDescent="0.3"/>
    <row r="2002" s="59" customFormat="1" x14ac:dyDescent="0.3"/>
    <row r="2003" s="59" customFormat="1" x14ac:dyDescent="0.3"/>
    <row r="2004" s="59" customFormat="1" x14ac:dyDescent="0.3"/>
    <row r="2005" s="59" customFormat="1" x14ac:dyDescent="0.3"/>
    <row r="2006" s="59" customFormat="1" x14ac:dyDescent="0.3"/>
    <row r="2007" s="59" customFormat="1" x14ac:dyDescent="0.3"/>
    <row r="2008" s="59" customFormat="1" x14ac:dyDescent="0.3"/>
    <row r="2009" s="59" customFormat="1" x14ac:dyDescent="0.3"/>
    <row r="2010" s="59" customFormat="1" x14ac:dyDescent="0.3"/>
    <row r="2011" s="59" customFormat="1" x14ac:dyDescent="0.3"/>
    <row r="2012" s="59" customFormat="1" x14ac:dyDescent="0.3"/>
    <row r="2013" s="59" customFormat="1" x14ac:dyDescent="0.3"/>
    <row r="2014" s="59" customFormat="1" x14ac:dyDescent="0.3"/>
    <row r="2015" s="59" customFormat="1" x14ac:dyDescent="0.3"/>
    <row r="2016" s="59" customFormat="1" x14ac:dyDescent="0.3"/>
    <row r="2017" s="59" customFormat="1" x14ac:dyDescent="0.3"/>
    <row r="2018" s="59" customFormat="1" x14ac:dyDescent="0.3"/>
    <row r="2019" s="59" customFormat="1" x14ac:dyDescent="0.3"/>
    <row r="2020" s="59" customFormat="1" x14ac:dyDescent="0.3"/>
    <row r="2021" s="59" customFormat="1" x14ac:dyDescent="0.3"/>
    <row r="2022" s="59" customFormat="1" x14ac:dyDescent="0.3"/>
    <row r="2023" s="59" customFormat="1" x14ac:dyDescent="0.3"/>
    <row r="2024" s="59" customFormat="1" x14ac:dyDescent="0.3"/>
    <row r="2025" s="59" customFormat="1" x14ac:dyDescent="0.3"/>
    <row r="2026" s="59" customFormat="1" x14ac:dyDescent="0.3"/>
    <row r="2027" s="59" customFormat="1" x14ac:dyDescent="0.3"/>
    <row r="2028" s="59" customFormat="1" x14ac:dyDescent="0.3"/>
    <row r="2029" s="59" customFormat="1" x14ac:dyDescent="0.3"/>
    <row r="2030" s="59" customFormat="1" x14ac:dyDescent="0.3"/>
    <row r="2031" s="59" customFormat="1" x14ac:dyDescent="0.3"/>
    <row r="2032" s="59" customFormat="1" x14ac:dyDescent="0.3"/>
    <row r="2033" s="59" customFormat="1" x14ac:dyDescent="0.3"/>
    <row r="2034" s="59" customFormat="1" x14ac:dyDescent="0.3"/>
    <row r="2035" s="59" customFormat="1" x14ac:dyDescent="0.3"/>
    <row r="2036" s="59" customFormat="1" x14ac:dyDescent="0.3"/>
    <row r="2037" s="59" customFormat="1" x14ac:dyDescent="0.3"/>
    <row r="2038" s="59" customFormat="1" x14ac:dyDescent="0.3"/>
    <row r="2039" s="59" customFormat="1" x14ac:dyDescent="0.3"/>
    <row r="2040" s="59" customFormat="1" x14ac:dyDescent="0.3"/>
    <row r="2041" s="59" customFormat="1" x14ac:dyDescent="0.3"/>
    <row r="2042" s="59" customFormat="1" x14ac:dyDescent="0.3"/>
    <row r="2043" s="59" customFormat="1" x14ac:dyDescent="0.3"/>
    <row r="2044" s="59" customFormat="1" x14ac:dyDescent="0.3"/>
    <row r="2045" s="59" customFormat="1" x14ac:dyDescent="0.3"/>
    <row r="2046" s="59" customFormat="1" x14ac:dyDescent="0.3"/>
    <row r="2047" s="59" customFormat="1" x14ac:dyDescent="0.3"/>
    <row r="2048" s="59" customFormat="1" x14ac:dyDescent="0.3"/>
    <row r="2049" s="59" customFormat="1" x14ac:dyDescent="0.3"/>
    <row r="2050" s="59" customFormat="1" x14ac:dyDescent="0.3"/>
    <row r="2051" s="59" customFormat="1" x14ac:dyDescent="0.3"/>
    <row r="2052" s="59" customFormat="1" x14ac:dyDescent="0.3"/>
    <row r="2053" s="59" customFormat="1" x14ac:dyDescent="0.3"/>
    <row r="2054" s="59" customFormat="1" x14ac:dyDescent="0.3"/>
    <row r="2055" s="59" customFormat="1" x14ac:dyDescent="0.3"/>
    <row r="2056" s="59" customFormat="1" x14ac:dyDescent="0.3"/>
    <row r="2057" s="59" customFormat="1" x14ac:dyDescent="0.3"/>
    <row r="2058" s="59" customFormat="1" x14ac:dyDescent="0.3"/>
    <row r="2059" s="59" customFormat="1" x14ac:dyDescent="0.3"/>
    <row r="2060" s="59" customFormat="1" x14ac:dyDescent="0.3"/>
    <row r="2061" s="59" customFormat="1" x14ac:dyDescent="0.3"/>
    <row r="2062" s="59" customFormat="1" x14ac:dyDescent="0.3"/>
    <row r="2063" s="59" customFormat="1" x14ac:dyDescent="0.3"/>
    <row r="2064" s="59" customFormat="1" x14ac:dyDescent="0.3"/>
    <row r="2065" s="59" customFormat="1" x14ac:dyDescent="0.3"/>
    <row r="2066" s="59" customFormat="1" x14ac:dyDescent="0.3"/>
    <row r="2067" s="59" customFormat="1" x14ac:dyDescent="0.3"/>
    <row r="2068" s="59" customFormat="1" x14ac:dyDescent="0.3"/>
    <row r="2069" s="59" customFormat="1" x14ac:dyDescent="0.3"/>
    <row r="2070" s="59" customFormat="1" x14ac:dyDescent="0.3"/>
    <row r="2071" s="59" customFormat="1" x14ac:dyDescent="0.3"/>
    <row r="2072" s="59" customFormat="1" x14ac:dyDescent="0.3"/>
    <row r="2073" s="59" customFormat="1" x14ac:dyDescent="0.3"/>
    <row r="2074" s="59" customFormat="1" x14ac:dyDescent="0.3"/>
    <row r="2075" s="59" customFormat="1" x14ac:dyDescent="0.3"/>
    <row r="2076" s="59" customFormat="1" x14ac:dyDescent="0.3"/>
    <row r="2077" s="59" customFormat="1" x14ac:dyDescent="0.3"/>
    <row r="2078" s="59" customFormat="1" x14ac:dyDescent="0.3"/>
    <row r="2079" s="59" customFormat="1" x14ac:dyDescent="0.3"/>
    <row r="2080" s="59" customFormat="1" x14ac:dyDescent="0.3"/>
    <row r="2081" s="59" customFormat="1" x14ac:dyDescent="0.3"/>
    <row r="2082" s="59" customFormat="1" x14ac:dyDescent="0.3"/>
    <row r="2083" s="59" customFormat="1" x14ac:dyDescent="0.3"/>
    <row r="2084" s="59" customFormat="1" x14ac:dyDescent="0.3"/>
    <row r="2085" s="59" customFormat="1" x14ac:dyDescent="0.3"/>
    <row r="2086" s="59" customFormat="1" x14ac:dyDescent="0.3"/>
    <row r="2087" s="59" customFormat="1" x14ac:dyDescent="0.3"/>
    <row r="2088" s="59" customFormat="1" x14ac:dyDescent="0.3"/>
    <row r="2089" s="59" customFormat="1" x14ac:dyDescent="0.3"/>
    <row r="2090" s="59" customFormat="1" x14ac:dyDescent="0.3"/>
    <row r="2091" s="59" customFormat="1" x14ac:dyDescent="0.3"/>
    <row r="2092" s="59" customFormat="1" x14ac:dyDescent="0.3"/>
    <row r="2093" s="59" customFormat="1" x14ac:dyDescent="0.3"/>
    <row r="2094" s="59" customFormat="1" x14ac:dyDescent="0.3"/>
    <row r="2095" s="59" customFormat="1" x14ac:dyDescent="0.3"/>
    <row r="2096" s="59" customFormat="1" x14ac:dyDescent="0.3"/>
    <row r="2097" s="59" customFormat="1" x14ac:dyDescent="0.3"/>
    <row r="2098" s="59" customFormat="1" x14ac:dyDescent="0.3"/>
    <row r="2099" s="59" customFormat="1" x14ac:dyDescent="0.3"/>
    <row r="2100" s="59" customFormat="1" x14ac:dyDescent="0.3"/>
    <row r="2101" s="59" customFormat="1" x14ac:dyDescent="0.3"/>
    <row r="2102" s="59" customFormat="1" x14ac:dyDescent="0.3"/>
    <row r="2103" s="59" customFormat="1" x14ac:dyDescent="0.3"/>
    <row r="2104" s="59" customFormat="1" x14ac:dyDescent="0.3"/>
    <row r="2105" s="59" customFormat="1" x14ac:dyDescent="0.3"/>
    <row r="2106" s="59" customFormat="1" x14ac:dyDescent="0.3"/>
    <row r="2107" s="59" customFormat="1" x14ac:dyDescent="0.3"/>
    <row r="2108" s="59" customFormat="1" x14ac:dyDescent="0.3"/>
    <row r="2109" s="59" customFormat="1" x14ac:dyDescent="0.3"/>
    <row r="2110" s="59" customFormat="1" x14ac:dyDescent="0.3"/>
    <row r="2111" s="59" customFormat="1" x14ac:dyDescent="0.3"/>
    <row r="2112" s="59" customFormat="1" x14ac:dyDescent="0.3"/>
    <row r="2113" s="59" customFormat="1" x14ac:dyDescent="0.3"/>
    <row r="2114" s="59" customFormat="1" x14ac:dyDescent="0.3"/>
    <row r="2115" s="59" customFormat="1" x14ac:dyDescent="0.3"/>
    <row r="2116" s="59" customFormat="1" x14ac:dyDescent="0.3"/>
    <row r="2117" s="59" customFormat="1" x14ac:dyDescent="0.3"/>
    <row r="2118" s="59" customFormat="1" x14ac:dyDescent="0.3"/>
    <row r="2119" s="59" customFormat="1" x14ac:dyDescent="0.3"/>
    <row r="2120" s="59" customFormat="1" x14ac:dyDescent="0.3"/>
    <row r="2121" s="59" customFormat="1" x14ac:dyDescent="0.3"/>
    <row r="2122" s="59" customFormat="1" x14ac:dyDescent="0.3"/>
    <row r="2123" s="59" customFormat="1" x14ac:dyDescent="0.3"/>
    <row r="2124" s="59" customFormat="1" x14ac:dyDescent="0.3"/>
    <row r="2125" s="59" customFormat="1" x14ac:dyDescent="0.3"/>
    <row r="2126" s="59" customFormat="1" x14ac:dyDescent="0.3"/>
    <row r="2127" s="59" customFormat="1" x14ac:dyDescent="0.3"/>
    <row r="2128" s="59" customFormat="1" x14ac:dyDescent="0.3"/>
    <row r="2129" s="59" customFormat="1" x14ac:dyDescent="0.3"/>
    <row r="2130" s="59" customFormat="1" x14ac:dyDescent="0.3"/>
    <row r="2131" s="59" customFormat="1" x14ac:dyDescent="0.3"/>
    <row r="2132" s="59" customFormat="1" x14ac:dyDescent="0.3"/>
    <row r="2133" s="59" customFormat="1" x14ac:dyDescent="0.3"/>
    <row r="2134" s="59" customFormat="1" x14ac:dyDescent="0.3"/>
    <row r="2135" s="59" customFormat="1" x14ac:dyDescent="0.3"/>
    <row r="2136" s="59" customFormat="1" x14ac:dyDescent="0.3"/>
    <row r="2137" s="59" customFormat="1" x14ac:dyDescent="0.3"/>
    <row r="2138" s="59" customFormat="1" x14ac:dyDescent="0.3"/>
    <row r="2139" s="59" customFormat="1" x14ac:dyDescent="0.3"/>
    <row r="2140" s="59" customFormat="1" x14ac:dyDescent="0.3"/>
    <row r="2141" s="59" customFormat="1" x14ac:dyDescent="0.3"/>
    <row r="2142" s="59" customFormat="1" x14ac:dyDescent="0.3"/>
    <row r="2143" s="59" customFormat="1" x14ac:dyDescent="0.3"/>
    <row r="2144" s="59" customFormat="1" x14ac:dyDescent="0.3"/>
    <row r="2145" s="59" customFormat="1" x14ac:dyDescent="0.3"/>
    <row r="2146" s="59" customFormat="1" x14ac:dyDescent="0.3"/>
    <row r="2147" s="59" customFormat="1" x14ac:dyDescent="0.3"/>
    <row r="2148" s="59" customFormat="1" x14ac:dyDescent="0.3"/>
    <row r="2149" s="59" customFormat="1" x14ac:dyDescent="0.3"/>
    <row r="2150" s="59" customFormat="1" x14ac:dyDescent="0.3"/>
    <row r="2151" s="59" customFormat="1" x14ac:dyDescent="0.3"/>
    <row r="2152" s="59" customFormat="1" x14ac:dyDescent="0.3"/>
    <row r="2153" s="59" customFormat="1" x14ac:dyDescent="0.3"/>
    <row r="2154" s="59" customFormat="1" x14ac:dyDescent="0.3"/>
    <row r="2155" s="59" customFormat="1" x14ac:dyDescent="0.3"/>
    <row r="2156" s="59" customFormat="1" x14ac:dyDescent="0.3"/>
    <row r="2157" s="59" customFormat="1" x14ac:dyDescent="0.3"/>
    <row r="2158" s="59" customFormat="1" x14ac:dyDescent="0.3"/>
    <row r="2159" s="59" customFormat="1" x14ac:dyDescent="0.3"/>
    <row r="2160" s="59" customFormat="1" x14ac:dyDescent="0.3"/>
    <row r="2161" s="59" customFormat="1" x14ac:dyDescent="0.3"/>
    <row r="2162" s="59" customFormat="1" x14ac:dyDescent="0.3"/>
    <row r="2163" s="59" customFormat="1" x14ac:dyDescent="0.3"/>
    <row r="2164" s="59" customFormat="1" x14ac:dyDescent="0.3"/>
    <row r="2165" s="59" customFormat="1" x14ac:dyDescent="0.3"/>
    <row r="2166" s="59" customFormat="1" x14ac:dyDescent="0.3"/>
    <row r="2167" s="59" customFormat="1" x14ac:dyDescent="0.3"/>
    <row r="2168" s="59" customFormat="1" x14ac:dyDescent="0.3"/>
    <row r="2169" s="59" customFormat="1" x14ac:dyDescent="0.3"/>
    <row r="2170" s="59" customFormat="1" x14ac:dyDescent="0.3"/>
    <row r="2171" s="59" customFormat="1" x14ac:dyDescent="0.3"/>
    <row r="2172" s="59" customFormat="1" x14ac:dyDescent="0.3"/>
    <row r="2173" s="59" customFormat="1" x14ac:dyDescent="0.3"/>
    <row r="2174" s="59" customFormat="1" x14ac:dyDescent="0.3"/>
    <row r="2175" s="59" customFormat="1" x14ac:dyDescent="0.3"/>
    <row r="2176" s="59" customFormat="1" x14ac:dyDescent="0.3"/>
    <row r="2177" s="59" customFormat="1" x14ac:dyDescent="0.3"/>
    <row r="2178" s="59" customFormat="1" x14ac:dyDescent="0.3"/>
    <row r="2179" s="59" customFormat="1" x14ac:dyDescent="0.3"/>
    <row r="2180" s="59" customFormat="1" x14ac:dyDescent="0.3"/>
    <row r="2181" s="59" customFormat="1" x14ac:dyDescent="0.3"/>
    <row r="2182" s="59" customFormat="1" x14ac:dyDescent="0.3"/>
    <row r="2183" s="59" customFormat="1" x14ac:dyDescent="0.3"/>
    <row r="2184" s="59" customFormat="1" x14ac:dyDescent="0.3"/>
    <row r="2185" s="59" customFormat="1" x14ac:dyDescent="0.3"/>
    <row r="2186" s="59" customFormat="1" x14ac:dyDescent="0.3"/>
    <row r="2187" s="59" customFormat="1" x14ac:dyDescent="0.3"/>
    <row r="2188" s="59" customFormat="1" x14ac:dyDescent="0.3"/>
    <row r="2189" s="59" customFormat="1" x14ac:dyDescent="0.3"/>
    <row r="2190" s="59" customFormat="1" x14ac:dyDescent="0.3"/>
    <row r="2191" s="59" customFormat="1" x14ac:dyDescent="0.3"/>
    <row r="2192" s="59" customFormat="1" x14ac:dyDescent="0.3"/>
    <row r="2193" s="59" customFormat="1" x14ac:dyDescent="0.3"/>
    <row r="2194" s="59" customFormat="1" x14ac:dyDescent="0.3"/>
    <row r="2195" s="59" customFormat="1" x14ac:dyDescent="0.3"/>
    <row r="2196" s="59" customFormat="1" x14ac:dyDescent="0.3"/>
    <row r="2197" s="59" customFormat="1" x14ac:dyDescent="0.3"/>
    <row r="2198" s="59" customFormat="1" x14ac:dyDescent="0.3"/>
    <row r="2199" s="59" customFormat="1" x14ac:dyDescent="0.3"/>
    <row r="2200" s="59" customFormat="1" x14ac:dyDescent="0.3"/>
    <row r="2201" s="59" customFormat="1" x14ac:dyDescent="0.3"/>
    <row r="2202" s="59" customFormat="1" x14ac:dyDescent="0.3"/>
    <row r="2203" s="59" customFormat="1" x14ac:dyDescent="0.3"/>
    <row r="2204" s="59" customFormat="1" x14ac:dyDescent="0.3"/>
    <row r="2205" s="59" customFormat="1" x14ac:dyDescent="0.3"/>
    <row r="2206" s="59" customFormat="1" x14ac:dyDescent="0.3"/>
    <row r="2207" s="59" customFormat="1" x14ac:dyDescent="0.3"/>
    <row r="2208" s="59" customFormat="1" x14ac:dyDescent="0.3"/>
    <row r="2209" s="59" customFormat="1" x14ac:dyDescent="0.3"/>
    <row r="2210" s="59" customFormat="1" x14ac:dyDescent="0.3"/>
    <row r="2211" s="59" customFormat="1" x14ac:dyDescent="0.3"/>
    <row r="2212" s="59" customFormat="1" x14ac:dyDescent="0.3"/>
    <row r="2213" s="59" customFormat="1" x14ac:dyDescent="0.3"/>
    <row r="2214" s="59" customFormat="1" x14ac:dyDescent="0.3"/>
    <row r="2215" s="59" customFormat="1" x14ac:dyDescent="0.3"/>
    <row r="2216" s="59" customFormat="1" x14ac:dyDescent="0.3"/>
    <row r="2217" s="59" customFormat="1" x14ac:dyDescent="0.3"/>
    <row r="2218" s="59" customFormat="1" x14ac:dyDescent="0.3"/>
    <row r="2219" s="59" customFormat="1" x14ac:dyDescent="0.3"/>
    <row r="2220" s="59" customFormat="1" x14ac:dyDescent="0.3"/>
    <row r="2221" s="59" customFormat="1" x14ac:dyDescent="0.3"/>
    <row r="2222" s="59" customFormat="1" x14ac:dyDescent="0.3"/>
    <row r="2223" s="59" customFormat="1" x14ac:dyDescent="0.3"/>
    <row r="2224" s="59" customFormat="1" x14ac:dyDescent="0.3"/>
    <row r="2225" s="59" customFormat="1" x14ac:dyDescent="0.3"/>
    <row r="2226" s="59" customFormat="1" x14ac:dyDescent="0.3"/>
    <row r="2227" s="59" customFormat="1" x14ac:dyDescent="0.3"/>
    <row r="2228" s="59" customFormat="1" x14ac:dyDescent="0.3"/>
    <row r="2229" s="59" customFormat="1" x14ac:dyDescent="0.3"/>
    <row r="2230" s="59" customFormat="1" x14ac:dyDescent="0.3"/>
    <row r="2231" s="59" customFormat="1" x14ac:dyDescent="0.3"/>
    <row r="2232" s="59" customFormat="1" x14ac:dyDescent="0.3"/>
    <row r="2233" s="59" customFormat="1" x14ac:dyDescent="0.3"/>
    <row r="2234" s="59" customFormat="1" x14ac:dyDescent="0.3"/>
    <row r="2235" s="59" customFormat="1" x14ac:dyDescent="0.3"/>
    <row r="2236" s="59" customFormat="1" x14ac:dyDescent="0.3"/>
    <row r="2237" s="59" customFormat="1" x14ac:dyDescent="0.3"/>
    <row r="2238" s="59" customFormat="1" x14ac:dyDescent="0.3"/>
    <row r="2239" s="59" customFormat="1" x14ac:dyDescent="0.3"/>
    <row r="2240" s="59" customFormat="1" x14ac:dyDescent="0.3"/>
    <row r="2241" s="59" customFormat="1" x14ac:dyDescent="0.3"/>
    <row r="2242" s="59" customFormat="1" x14ac:dyDescent="0.3"/>
    <row r="2243" s="59" customFormat="1" x14ac:dyDescent="0.3"/>
    <row r="2244" s="59" customFormat="1" x14ac:dyDescent="0.3"/>
    <row r="2245" s="59" customFormat="1" x14ac:dyDescent="0.3"/>
    <row r="2246" s="59" customFormat="1" x14ac:dyDescent="0.3"/>
    <row r="2247" s="59" customFormat="1" x14ac:dyDescent="0.3"/>
    <row r="2248" s="59" customFormat="1" x14ac:dyDescent="0.3"/>
    <row r="2249" s="59" customFormat="1" x14ac:dyDescent="0.3"/>
    <row r="2250" s="59" customFormat="1" x14ac:dyDescent="0.3"/>
    <row r="2251" s="59" customFormat="1" x14ac:dyDescent="0.3"/>
    <row r="2252" s="59" customFormat="1" x14ac:dyDescent="0.3"/>
    <row r="2253" s="59" customFormat="1" x14ac:dyDescent="0.3"/>
    <row r="2254" s="59" customFormat="1" x14ac:dyDescent="0.3"/>
    <row r="2255" s="59" customFormat="1" x14ac:dyDescent="0.3"/>
    <row r="2256" s="59" customFormat="1" x14ac:dyDescent="0.3"/>
    <row r="2257" s="59" customFormat="1" x14ac:dyDescent="0.3"/>
    <row r="2258" s="59" customFormat="1" x14ac:dyDescent="0.3"/>
    <row r="2259" s="59" customFormat="1" x14ac:dyDescent="0.3"/>
    <row r="2260" s="59" customFormat="1" x14ac:dyDescent="0.3"/>
    <row r="2261" s="59" customFormat="1" x14ac:dyDescent="0.3"/>
    <row r="2262" s="59" customFormat="1" x14ac:dyDescent="0.3"/>
    <row r="2263" s="59" customFormat="1" x14ac:dyDescent="0.3"/>
    <row r="2264" s="59" customFormat="1" x14ac:dyDescent="0.3"/>
    <row r="2265" s="59" customFormat="1" x14ac:dyDescent="0.3"/>
    <row r="2266" s="59" customFormat="1" x14ac:dyDescent="0.3"/>
    <row r="2267" s="59" customFormat="1" x14ac:dyDescent="0.3"/>
    <row r="2268" s="59" customFormat="1" x14ac:dyDescent="0.3"/>
    <row r="2269" s="59" customFormat="1" x14ac:dyDescent="0.3"/>
    <row r="2270" s="59" customFormat="1" x14ac:dyDescent="0.3"/>
    <row r="2271" s="59" customFormat="1" x14ac:dyDescent="0.3"/>
    <row r="2272" s="59" customFormat="1" x14ac:dyDescent="0.3"/>
    <row r="2273" s="59" customFormat="1" x14ac:dyDescent="0.3"/>
    <row r="2274" s="59" customFormat="1" x14ac:dyDescent="0.3"/>
    <row r="2275" s="59" customFormat="1" x14ac:dyDescent="0.3"/>
    <row r="2276" s="59" customFormat="1" x14ac:dyDescent="0.3"/>
    <row r="2277" s="59" customFormat="1" x14ac:dyDescent="0.3"/>
    <row r="2278" s="59" customFormat="1" x14ac:dyDescent="0.3"/>
    <row r="2279" s="59" customFormat="1" x14ac:dyDescent="0.3"/>
    <row r="2280" s="59" customFormat="1" x14ac:dyDescent="0.3"/>
    <row r="2281" s="59" customFormat="1" x14ac:dyDescent="0.3"/>
    <row r="2282" s="59" customFormat="1" x14ac:dyDescent="0.3"/>
    <row r="2283" s="59" customFormat="1" x14ac:dyDescent="0.3"/>
    <row r="2284" s="59" customFormat="1" x14ac:dyDescent="0.3"/>
    <row r="2285" s="59" customFormat="1" x14ac:dyDescent="0.3"/>
    <row r="2286" s="59" customFormat="1" x14ac:dyDescent="0.3"/>
    <row r="2287" s="59" customFormat="1" x14ac:dyDescent="0.3"/>
    <row r="2288" s="59" customFormat="1" x14ac:dyDescent="0.3"/>
    <row r="2289" s="59" customFormat="1" x14ac:dyDescent="0.3"/>
    <row r="2290" s="59" customFormat="1" x14ac:dyDescent="0.3"/>
    <row r="2291" s="59" customFormat="1" x14ac:dyDescent="0.3"/>
    <row r="2292" s="59" customFormat="1" x14ac:dyDescent="0.3"/>
    <row r="2293" s="59" customFormat="1" x14ac:dyDescent="0.3"/>
    <row r="2294" s="59" customFormat="1" x14ac:dyDescent="0.3"/>
    <row r="2295" s="59" customFormat="1" x14ac:dyDescent="0.3"/>
    <row r="2296" s="59" customFormat="1" x14ac:dyDescent="0.3"/>
    <row r="2297" s="59" customFormat="1" x14ac:dyDescent="0.3"/>
    <row r="2298" s="59" customFormat="1" x14ac:dyDescent="0.3"/>
    <row r="2299" s="59" customFormat="1" x14ac:dyDescent="0.3"/>
    <row r="2300" s="59" customFormat="1" x14ac:dyDescent="0.3"/>
    <row r="2301" s="59" customFormat="1" x14ac:dyDescent="0.3"/>
    <row r="2302" s="59" customFormat="1" x14ac:dyDescent="0.3"/>
    <row r="2303" s="59" customFormat="1" x14ac:dyDescent="0.3"/>
    <row r="2304" s="59" customFormat="1" x14ac:dyDescent="0.3"/>
    <row r="2305" s="59" customFormat="1" x14ac:dyDescent="0.3"/>
    <row r="2306" s="59" customFormat="1" x14ac:dyDescent="0.3"/>
    <row r="2307" s="59" customFormat="1" x14ac:dyDescent="0.3"/>
    <row r="2308" s="59" customFormat="1" x14ac:dyDescent="0.3"/>
    <row r="2309" s="59" customFormat="1" x14ac:dyDescent="0.3"/>
    <row r="2310" s="59" customFormat="1" x14ac:dyDescent="0.3"/>
    <row r="2311" s="59" customFormat="1" x14ac:dyDescent="0.3"/>
    <row r="2312" s="59" customFormat="1" x14ac:dyDescent="0.3"/>
    <row r="2313" s="59" customFormat="1" x14ac:dyDescent="0.3"/>
    <row r="2314" s="59" customFormat="1" x14ac:dyDescent="0.3"/>
    <row r="2315" s="59" customFormat="1" x14ac:dyDescent="0.3"/>
    <row r="2316" s="59" customFormat="1" x14ac:dyDescent="0.3"/>
    <row r="2317" s="59" customFormat="1" x14ac:dyDescent="0.3"/>
    <row r="2318" s="59" customFormat="1" x14ac:dyDescent="0.3"/>
    <row r="2319" s="59" customFormat="1" x14ac:dyDescent="0.3"/>
    <row r="2320" s="59" customFormat="1" x14ac:dyDescent="0.3"/>
    <row r="2321" s="59" customFormat="1" x14ac:dyDescent="0.3"/>
    <row r="2322" s="59" customFormat="1" x14ac:dyDescent="0.3"/>
    <row r="2323" s="59" customFormat="1" x14ac:dyDescent="0.3"/>
    <row r="2324" s="59" customFormat="1" x14ac:dyDescent="0.3"/>
    <row r="2325" s="59" customFormat="1" x14ac:dyDescent="0.3"/>
    <row r="2326" s="59" customFormat="1" x14ac:dyDescent="0.3"/>
    <row r="2327" s="59" customFormat="1" x14ac:dyDescent="0.3"/>
    <row r="2328" s="59" customFormat="1" x14ac:dyDescent="0.3"/>
    <row r="2329" s="59" customFormat="1" x14ac:dyDescent="0.3"/>
    <row r="2330" s="59" customFormat="1" x14ac:dyDescent="0.3"/>
    <row r="2331" s="59" customFormat="1" x14ac:dyDescent="0.3"/>
    <row r="2332" s="59" customFormat="1" x14ac:dyDescent="0.3"/>
    <row r="2333" s="59" customFormat="1" x14ac:dyDescent="0.3"/>
    <row r="2334" s="59" customFormat="1" x14ac:dyDescent="0.3"/>
    <row r="2335" s="59" customFormat="1" x14ac:dyDescent="0.3"/>
    <row r="2336" s="59" customFormat="1" x14ac:dyDescent="0.3"/>
    <row r="2337" s="59" customFormat="1" x14ac:dyDescent="0.3"/>
    <row r="2338" s="59" customFormat="1" x14ac:dyDescent="0.3"/>
    <row r="2339" s="59" customFormat="1" x14ac:dyDescent="0.3"/>
    <row r="2340" s="59" customFormat="1" x14ac:dyDescent="0.3"/>
    <row r="2341" s="59" customFormat="1" x14ac:dyDescent="0.3"/>
    <row r="2342" s="59" customFormat="1" x14ac:dyDescent="0.3"/>
    <row r="2343" s="59" customFormat="1" x14ac:dyDescent="0.3"/>
    <row r="2344" s="59" customFormat="1" x14ac:dyDescent="0.3"/>
    <row r="2345" s="59" customFormat="1" x14ac:dyDescent="0.3"/>
    <row r="2346" s="59" customFormat="1" x14ac:dyDescent="0.3"/>
    <row r="2347" s="59" customFormat="1" x14ac:dyDescent="0.3"/>
    <row r="2348" s="59" customFormat="1" x14ac:dyDescent="0.3"/>
    <row r="2349" s="59" customFormat="1" x14ac:dyDescent="0.3"/>
    <row r="2350" s="59" customFormat="1" x14ac:dyDescent="0.3"/>
    <row r="2351" s="59" customFormat="1" x14ac:dyDescent="0.3"/>
    <row r="2352" s="59" customFormat="1" x14ac:dyDescent="0.3"/>
    <row r="2353" s="59" customFormat="1" x14ac:dyDescent="0.3"/>
    <row r="2354" s="59" customFormat="1" x14ac:dyDescent="0.3"/>
    <row r="2355" s="59" customFormat="1" x14ac:dyDescent="0.3"/>
    <row r="2356" s="59" customFormat="1" x14ac:dyDescent="0.3"/>
    <row r="2357" s="59" customFormat="1" x14ac:dyDescent="0.3"/>
    <row r="2358" s="59" customFormat="1" x14ac:dyDescent="0.3"/>
    <row r="2359" s="59" customFormat="1" x14ac:dyDescent="0.3"/>
    <row r="2360" s="59" customFormat="1" x14ac:dyDescent="0.3"/>
    <row r="2361" s="59" customFormat="1" x14ac:dyDescent="0.3"/>
    <row r="2362" s="59" customFormat="1" x14ac:dyDescent="0.3"/>
    <row r="2363" s="59" customFormat="1" x14ac:dyDescent="0.3"/>
    <row r="2364" s="59" customFormat="1" x14ac:dyDescent="0.3"/>
    <row r="2365" s="59" customFormat="1" x14ac:dyDescent="0.3"/>
    <row r="2366" s="59" customFormat="1" x14ac:dyDescent="0.3"/>
    <row r="2367" s="59" customFormat="1" x14ac:dyDescent="0.3"/>
    <row r="2368" s="59" customFormat="1" x14ac:dyDescent="0.3"/>
    <row r="2369" s="59" customFormat="1" x14ac:dyDescent="0.3"/>
    <row r="2370" s="59" customFormat="1" x14ac:dyDescent="0.3"/>
    <row r="2371" s="59" customFormat="1" x14ac:dyDescent="0.3"/>
    <row r="2372" s="59" customFormat="1" x14ac:dyDescent="0.3"/>
    <row r="2373" s="59" customFormat="1" x14ac:dyDescent="0.3"/>
    <row r="2374" s="59" customFormat="1" x14ac:dyDescent="0.3"/>
    <row r="2375" s="59" customFormat="1" x14ac:dyDescent="0.3"/>
    <row r="2376" s="59" customFormat="1" x14ac:dyDescent="0.3"/>
    <row r="2377" s="59" customFormat="1" x14ac:dyDescent="0.3"/>
    <row r="2378" s="59" customFormat="1" x14ac:dyDescent="0.3"/>
    <row r="2379" s="59" customFormat="1" x14ac:dyDescent="0.3"/>
    <row r="2380" s="59" customFormat="1" x14ac:dyDescent="0.3"/>
    <row r="2381" s="59" customFormat="1" x14ac:dyDescent="0.3"/>
    <row r="2382" s="59" customFormat="1" x14ac:dyDescent="0.3"/>
    <row r="2383" s="59" customFormat="1" x14ac:dyDescent="0.3"/>
    <row r="2384" s="59" customFormat="1" x14ac:dyDescent="0.3"/>
    <row r="2385" s="59" customFormat="1" x14ac:dyDescent="0.3"/>
    <row r="2386" s="59" customFormat="1" x14ac:dyDescent="0.3"/>
    <row r="2387" s="59" customFormat="1" x14ac:dyDescent="0.3"/>
    <row r="2388" s="59" customFormat="1" x14ac:dyDescent="0.3"/>
    <row r="2389" s="59" customFormat="1" x14ac:dyDescent="0.3"/>
    <row r="2390" s="59" customFormat="1" x14ac:dyDescent="0.3"/>
    <row r="2391" s="59" customFormat="1" x14ac:dyDescent="0.3"/>
    <row r="2392" s="59" customFormat="1" x14ac:dyDescent="0.3"/>
    <row r="2393" s="59" customFormat="1" x14ac:dyDescent="0.3"/>
    <row r="2394" s="59" customFormat="1" x14ac:dyDescent="0.3"/>
    <row r="2395" s="59" customFormat="1" x14ac:dyDescent="0.3"/>
    <row r="2396" s="59" customFormat="1" x14ac:dyDescent="0.3"/>
    <row r="2397" s="59" customFormat="1" x14ac:dyDescent="0.3"/>
    <row r="2398" s="59" customFormat="1" x14ac:dyDescent="0.3"/>
    <row r="2399" s="59" customFormat="1" x14ac:dyDescent="0.3"/>
    <row r="2400" s="59" customFormat="1" x14ac:dyDescent="0.3"/>
    <row r="2401" s="59" customFormat="1" x14ac:dyDescent="0.3"/>
    <row r="2402" s="59" customFormat="1" x14ac:dyDescent="0.3"/>
    <row r="2403" s="59" customFormat="1" x14ac:dyDescent="0.3"/>
    <row r="2404" s="59" customFormat="1" x14ac:dyDescent="0.3"/>
    <row r="2405" s="59" customFormat="1" x14ac:dyDescent="0.3"/>
    <row r="2406" s="59" customFormat="1" x14ac:dyDescent="0.3"/>
    <row r="2407" s="59" customFormat="1" x14ac:dyDescent="0.3"/>
    <row r="2408" s="59" customFormat="1" x14ac:dyDescent="0.3"/>
    <row r="2409" s="59" customFormat="1" x14ac:dyDescent="0.3"/>
    <row r="2410" s="59" customFormat="1" x14ac:dyDescent="0.3"/>
    <row r="2411" s="59" customFormat="1" x14ac:dyDescent="0.3"/>
    <row r="2412" s="59" customFormat="1" x14ac:dyDescent="0.3"/>
    <row r="2413" s="59" customFormat="1" x14ac:dyDescent="0.3"/>
    <row r="2414" s="59" customFormat="1" x14ac:dyDescent="0.3"/>
    <row r="2415" s="59" customFormat="1" x14ac:dyDescent="0.3"/>
    <row r="2416" s="59" customFormat="1" x14ac:dyDescent="0.3"/>
    <row r="2417" s="59" customFormat="1" x14ac:dyDescent="0.3"/>
    <row r="2418" s="59" customFormat="1" x14ac:dyDescent="0.3"/>
    <row r="2419" s="59" customFormat="1" x14ac:dyDescent="0.3"/>
    <row r="2420" s="59" customFormat="1" x14ac:dyDescent="0.3"/>
    <row r="2421" s="59" customFormat="1" x14ac:dyDescent="0.3"/>
    <row r="2422" s="59" customFormat="1" x14ac:dyDescent="0.3"/>
    <row r="2423" s="59" customFormat="1" x14ac:dyDescent="0.3"/>
    <row r="2424" s="59" customFormat="1" x14ac:dyDescent="0.3"/>
    <row r="2425" s="59" customFormat="1" x14ac:dyDescent="0.3"/>
    <row r="2426" s="59" customFormat="1" x14ac:dyDescent="0.3"/>
    <row r="2427" s="59" customFormat="1" x14ac:dyDescent="0.3"/>
    <row r="2428" s="59" customFormat="1" x14ac:dyDescent="0.3"/>
    <row r="2429" s="59" customFormat="1" x14ac:dyDescent="0.3"/>
    <row r="2430" s="59" customFormat="1" x14ac:dyDescent="0.3"/>
    <row r="2431" s="59" customFormat="1" x14ac:dyDescent="0.3"/>
    <row r="2432" s="59" customFormat="1" x14ac:dyDescent="0.3"/>
    <row r="2433" s="59" customFormat="1" x14ac:dyDescent="0.3"/>
    <row r="2434" s="59" customFormat="1" x14ac:dyDescent="0.3"/>
    <row r="2435" s="59" customFormat="1" x14ac:dyDescent="0.3"/>
    <row r="2436" s="59" customFormat="1" x14ac:dyDescent="0.3"/>
    <row r="2437" s="59" customFormat="1" x14ac:dyDescent="0.3"/>
    <row r="2438" s="59" customFormat="1" x14ac:dyDescent="0.3"/>
    <row r="2439" s="59" customFormat="1" x14ac:dyDescent="0.3"/>
    <row r="2440" s="59" customFormat="1" x14ac:dyDescent="0.3"/>
    <row r="2441" s="59" customFormat="1" x14ac:dyDescent="0.3"/>
    <row r="2442" s="59" customFormat="1" x14ac:dyDescent="0.3"/>
    <row r="2443" s="59" customFormat="1" x14ac:dyDescent="0.3"/>
    <row r="2444" s="59" customFormat="1" x14ac:dyDescent="0.3"/>
    <row r="2445" s="59" customFormat="1" x14ac:dyDescent="0.3"/>
    <row r="2446" s="59" customFormat="1" x14ac:dyDescent="0.3"/>
    <row r="2447" s="59" customFormat="1" x14ac:dyDescent="0.3"/>
    <row r="2448" s="59" customFormat="1" x14ac:dyDescent="0.3"/>
    <row r="2449" s="59" customFormat="1" x14ac:dyDescent="0.3"/>
    <row r="2450" s="59" customFormat="1" x14ac:dyDescent="0.3"/>
    <row r="2451" s="59" customFormat="1" x14ac:dyDescent="0.3"/>
    <row r="2452" s="59" customFormat="1" x14ac:dyDescent="0.3"/>
    <row r="2453" s="59" customFormat="1" x14ac:dyDescent="0.3"/>
    <row r="2454" s="59" customFormat="1" x14ac:dyDescent="0.3"/>
    <row r="2455" s="59" customFormat="1" x14ac:dyDescent="0.3"/>
    <row r="2456" s="59" customFormat="1" x14ac:dyDescent="0.3"/>
    <row r="2457" s="59" customFormat="1" x14ac:dyDescent="0.3"/>
    <row r="2458" s="59" customFormat="1" x14ac:dyDescent="0.3"/>
    <row r="2459" s="59" customFormat="1" x14ac:dyDescent="0.3"/>
    <row r="2460" s="59" customFormat="1" x14ac:dyDescent="0.3"/>
    <row r="2461" s="59" customFormat="1" x14ac:dyDescent="0.3"/>
    <row r="2462" s="59" customFormat="1" x14ac:dyDescent="0.3"/>
    <row r="2463" s="59" customFormat="1" x14ac:dyDescent="0.3"/>
    <row r="2464" s="59" customFormat="1" x14ac:dyDescent="0.3"/>
    <row r="2465" s="59" customFormat="1" x14ac:dyDescent="0.3"/>
    <row r="2466" s="59" customFormat="1" x14ac:dyDescent="0.3"/>
    <row r="2467" s="59" customFormat="1" x14ac:dyDescent="0.3"/>
    <row r="2468" s="59" customFormat="1" x14ac:dyDescent="0.3"/>
    <row r="2469" s="59" customFormat="1" x14ac:dyDescent="0.3"/>
    <row r="2470" s="59" customFormat="1" x14ac:dyDescent="0.3"/>
    <row r="2471" s="59" customFormat="1" x14ac:dyDescent="0.3"/>
    <row r="2472" s="59" customFormat="1" x14ac:dyDescent="0.3"/>
    <row r="2473" s="59" customFormat="1" x14ac:dyDescent="0.3"/>
    <row r="2474" s="59" customFormat="1" x14ac:dyDescent="0.3"/>
    <row r="2475" s="59" customFormat="1" x14ac:dyDescent="0.3"/>
    <row r="2476" s="59" customFormat="1" x14ac:dyDescent="0.3"/>
    <row r="2477" s="59" customFormat="1" x14ac:dyDescent="0.3"/>
    <row r="2478" s="59" customFormat="1" x14ac:dyDescent="0.3"/>
    <row r="2479" s="59" customFormat="1" x14ac:dyDescent="0.3"/>
    <row r="2480" s="59" customFormat="1" x14ac:dyDescent="0.3"/>
    <row r="2481" s="59" customFormat="1" x14ac:dyDescent="0.3"/>
    <row r="2482" s="59" customFormat="1" x14ac:dyDescent="0.3"/>
    <row r="2483" s="59" customFormat="1" x14ac:dyDescent="0.3"/>
    <row r="2484" s="59" customFormat="1" x14ac:dyDescent="0.3"/>
    <row r="2485" s="59" customFormat="1" x14ac:dyDescent="0.3"/>
    <row r="2486" s="59" customFormat="1" x14ac:dyDescent="0.3"/>
    <row r="2487" s="59" customFormat="1" x14ac:dyDescent="0.3"/>
    <row r="2488" s="59" customFormat="1" x14ac:dyDescent="0.3"/>
    <row r="2489" s="59" customFormat="1" x14ac:dyDescent="0.3"/>
    <row r="2490" s="59" customFormat="1" x14ac:dyDescent="0.3"/>
    <row r="2491" s="59" customFormat="1" x14ac:dyDescent="0.3"/>
    <row r="2492" s="59" customFormat="1" x14ac:dyDescent="0.3"/>
    <row r="2493" s="59" customFormat="1" x14ac:dyDescent="0.3"/>
    <row r="2494" s="59" customFormat="1" x14ac:dyDescent="0.3"/>
    <row r="2495" s="59" customFormat="1" x14ac:dyDescent="0.3"/>
    <row r="2496" s="59" customFormat="1" x14ac:dyDescent="0.3"/>
    <row r="2497" s="59" customFormat="1" x14ac:dyDescent="0.3"/>
    <row r="2498" s="59" customFormat="1" x14ac:dyDescent="0.3"/>
    <row r="2499" s="59" customFormat="1" x14ac:dyDescent="0.3"/>
    <row r="2500" s="59" customFormat="1" x14ac:dyDescent="0.3"/>
    <row r="2501" s="59" customFormat="1" x14ac:dyDescent="0.3"/>
    <row r="2502" s="59" customFormat="1" x14ac:dyDescent="0.3"/>
    <row r="2503" s="59" customFormat="1" x14ac:dyDescent="0.3"/>
    <row r="2504" s="59" customFormat="1" x14ac:dyDescent="0.3"/>
    <row r="2505" s="59" customFormat="1" x14ac:dyDescent="0.3"/>
    <row r="2506" s="59" customFormat="1" x14ac:dyDescent="0.3"/>
    <row r="2507" s="59" customFormat="1" x14ac:dyDescent="0.3"/>
    <row r="2508" s="59" customFormat="1" x14ac:dyDescent="0.3"/>
    <row r="2509" s="59" customFormat="1" x14ac:dyDescent="0.3"/>
    <row r="2510" s="59" customFormat="1" x14ac:dyDescent="0.3"/>
    <row r="2511" s="59" customFormat="1" x14ac:dyDescent="0.3"/>
    <row r="2512" s="59" customFormat="1" x14ac:dyDescent="0.3"/>
    <row r="2513" s="59" customFormat="1" x14ac:dyDescent="0.3"/>
    <row r="2514" s="59" customFormat="1" x14ac:dyDescent="0.3"/>
    <row r="2515" s="59" customFormat="1" x14ac:dyDescent="0.3"/>
    <row r="2516" s="59" customFormat="1" x14ac:dyDescent="0.3"/>
    <row r="2517" s="59" customFormat="1" x14ac:dyDescent="0.3"/>
    <row r="2518" s="59" customFormat="1" x14ac:dyDescent="0.3"/>
    <row r="2519" s="59" customFormat="1" x14ac:dyDescent="0.3"/>
    <row r="2520" s="59" customFormat="1" x14ac:dyDescent="0.3"/>
    <row r="2521" s="59" customFormat="1" x14ac:dyDescent="0.3"/>
    <row r="2522" s="59" customFormat="1" x14ac:dyDescent="0.3"/>
    <row r="2523" s="59" customFormat="1" x14ac:dyDescent="0.3"/>
    <row r="2524" s="59" customFormat="1" x14ac:dyDescent="0.3"/>
    <row r="2525" s="59" customFormat="1" x14ac:dyDescent="0.3"/>
    <row r="2526" s="59" customFormat="1" x14ac:dyDescent="0.3"/>
    <row r="2527" s="59" customFormat="1" x14ac:dyDescent="0.3"/>
    <row r="2528" s="59" customFormat="1" x14ac:dyDescent="0.3"/>
    <row r="2529" s="59" customFormat="1" x14ac:dyDescent="0.3"/>
    <row r="2530" s="59" customFormat="1" x14ac:dyDescent="0.3"/>
    <row r="2531" s="59" customFormat="1" x14ac:dyDescent="0.3"/>
    <row r="2532" s="59" customFormat="1" x14ac:dyDescent="0.3"/>
    <row r="2533" s="59" customFormat="1" x14ac:dyDescent="0.3"/>
    <row r="2534" s="59" customFormat="1" x14ac:dyDescent="0.3"/>
    <row r="2535" s="59" customFormat="1" x14ac:dyDescent="0.3"/>
    <row r="2536" s="59" customFormat="1" x14ac:dyDescent="0.3"/>
    <row r="2537" s="59" customFormat="1" x14ac:dyDescent="0.3"/>
    <row r="2538" s="59" customFormat="1" x14ac:dyDescent="0.3"/>
    <row r="2539" s="59" customFormat="1" x14ac:dyDescent="0.3"/>
    <row r="2540" s="59" customFormat="1" x14ac:dyDescent="0.3"/>
    <row r="2541" s="59" customFormat="1" x14ac:dyDescent="0.3"/>
    <row r="2542" s="59" customFormat="1" x14ac:dyDescent="0.3"/>
    <row r="2543" s="59" customFormat="1" x14ac:dyDescent="0.3"/>
    <row r="2544" s="59" customFormat="1" x14ac:dyDescent="0.3"/>
    <row r="2545" s="59" customFormat="1" x14ac:dyDescent="0.3"/>
    <row r="2546" s="59" customFormat="1" x14ac:dyDescent="0.3"/>
    <row r="2547" s="59" customFormat="1" x14ac:dyDescent="0.3"/>
    <row r="2548" s="59" customFormat="1" x14ac:dyDescent="0.3"/>
    <row r="2549" s="59" customFormat="1" x14ac:dyDescent="0.3"/>
    <row r="2550" s="59" customFormat="1" x14ac:dyDescent="0.3"/>
    <row r="2551" s="59" customFormat="1" x14ac:dyDescent="0.3"/>
    <row r="2552" s="59" customFormat="1" x14ac:dyDescent="0.3"/>
    <row r="2553" s="59" customFormat="1" x14ac:dyDescent="0.3"/>
    <row r="2554" s="59" customFormat="1" x14ac:dyDescent="0.3"/>
    <row r="2555" s="59" customFormat="1" x14ac:dyDescent="0.3"/>
    <row r="2556" s="59" customFormat="1" x14ac:dyDescent="0.3"/>
    <row r="2557" s="59" customFormat="1" x14ac:dyDescent="0.3"/>
    <row r="2558" s="59" customFormat="1" x14ac:dyDescent="0.3"/>
    <row r="2559" s="59" customFormat="1" x14ac:dyDescent="0.3"/>
    <row r="2560" s="59" customFormat="1" x14ac:dyDescent="0.3"/>
    <row r="2561" s="59" customFormat="1" x14ac:dyDescent="0.3"/>
    <row r="2562" s="59" customFormat="1" x14ac:dyDescent="0.3"/>
    <row r="2563" s="59" customFormat="1" x14ac:dyDescent="0.3"/>
    <row r="2564" s="59" customFormat="1" x14ac:dyDescent="0.3"/>
    <row r="2565" s="59" customFormat="1" x14ac:dyDescent="0.3"/>
    <row r="2566" s="59" customFormat="1" x14ac:dyDescent="0.3"/>
    <row r="2567" s="59" customFormat="1" x14ac:dyDescent="0.3"/>
    <row r="2568" s="59" customFormat="1" x14ac:dyDescent="0.3"/>
    <row r="2569" s="59" customFormat="1" x14ac:dyDescent="0.3"/>
    <row r="2570" s="59" customFormat="1" x14ac:dyDescent="0.3"/>
    <row r="2571" s="59" customFormat="1" x14ac:dyDescent="0.3"/>
    <row r="2572" s="59" customFormat="1" x14ac:dyDescent="0.3"/>
    <row r="2573" s="59" customFormat="1" x14ac:dyDescent="0.3"/>
    <row r="2574" s="59" customFormat="1" x14ac:dyDescent="0.3"/>
    <row r="2575" s="59" customFormat="1" x14ac:dyDescent="0.3"/>
    <row r="2576" s="59" customFormat="1" x14ac:dyDescent="0.3"/>
    <row r="2577" s="59" customFormat="1" x14ac:dyDescent="0.3"/>
    <row r="2578" s="59" customFormat="1" x14ac:dyDescent="0.3"/>
    <row r="2579" s="59" customFormat="1" x14ac:dyDescent="0.3"/>
    <row r="2580" s="59" customFormat="1" x14ac:dyDescent="0.3"/>
    <row r="2581" s="59" customFormat="1" x14ac:dyDescent="0.3"/>
    <row r="2582" s="59" customFormat="1" x14ac:dyDescent="0.3"/>
    <row r="2583" s="59" customFormat="1" x14ac:dyDescent="0.3"/>
    <row r="2584" s="59" customFormat="1" x14ac:dyDescent="0.3"/>
    <row r="2585" s="59" customFormat="1" x14ac:dyDescent="0.3"/>
    <row r="2586" s="59" customFormat="1" x14ac:dyDescent="0.3"/>
    <row r="2587" s="59" customFormat="1" x14ac:dyDescent="0.3"/>
    <row r="2588" s="59" customFormat="1" x14ac:dyDescent="0.3"/>
    <row r="2589" s="59" customFormat="1" x14ac:dyDescent="0.3"/>
    <row r="2590" s="59" customFormat="1" x14ac:dyDescent="0.3"/>
    <row r="2591" s="59" customFormat="1" x14ac:dyDescent="0.3"/>
    <row r="2592" s="59" customFormat="1" x14ac:dyDescent="0.3"/>
    <row r="2593" s="59" customFormat="1" x14ac:dyDescent="0.3"/>
    <row r="2594" s="59" customFormat="1" x14ac:dyDescent="0.3"/>
    <row r="2595" s="59" customFormat="1" x14ac:dyDescent="0.3"/>
    <row r="2596" s="59" customFormat="1" x14ac:dyDescent="0.3"/>
    <row r="2597" s="59" customFormat="1" x14ac:dyDescent="0.3"/>
    <row r="2598" s="59" customFormat="1" x14ac:dyDescent="0.3"/>
    <row r="2599" s="59" customFormat="1" x14ac:dyDescent="0.3"/>
    <row r="2600" s="59" customFormat="1" x14ac:dyDescent="0.3"/>
    <row r="2601" s="59" customFormat="1" x14ac:dyDescent="0.3"/>
    <row r="2602" s="59" customFormat="1" x14ac:dyDescent="0.3"/>
    <row r="2603" s="59" customFormat="1" x14ac:dyDescent="0.3"/>
    <row r="2604" s="59" customFormat="1" x14ac:dyDescent="0.3"/>
    <row r="2605" s="59" customFormat="1" x14ac:dyDescent="0.3"/>
    <row r="2606" s="59" customFormat="1" x14ac:dyDescent="0.3"/>
    <row r="2607" s="59" customFormat="1" x14ac:dyDescent="0.3"/>
    <row r="2608" s="59" customFormat="1" x14ac:dyDescent="0.3"/>
    <row r="2609" s="59" customFormat="1" x14ac:dyDescent="0.3"/>
    <row r="2610" s="59" customFormat="1" x14ac:dyDescent="0.3"/>
    <row r="2611" s="59" customFormat="1" x14ac:dyDescent="0.3"/>
    <row r="2612" s="59" customFormat="1" x14ac:dyDescent="0.3"/>
    <row r="2613" s="59" customFormat="1" x14ac:dyDescent="0.3"/>
    <row r="2614" s="59" customFormat="1" x14ac:dyDescent="0.3"/>
    <row r="2615" s="59" customFormat="1" x14ac:dyDescent="0.3"/>
    <row r="2616" s="59" customFormat="1" x14ac:dyDescent="0.3"/>
    <row r="2617" s="59" customFormat="1" x14ac:dyDescent="0.3"/>
    <row r="2618" s="59" customFormat="1" x14ac:dyDescent="0.3"/>
    <row r="2619" s="59" customFormat="1" x14ac:dyDescent="0.3"/>
    <row r="2620" s="59" customFormat="1" x14ac:dyDescent="0.3"/>
    <row r="2621" s="59" customFormat="1" x14ac:dyDescent="0.3"/>
    <row r="2622" s="59" customFormat="1" x14ac:dyDescent="0.3"/>
    <row r="2623" s="59" customFormat="1" x14ac:dyDescent="0.3"/>
    <row r="2624" s="59" customFormat="1" x14ac:dyDescent="0.3"/>
    <row r="2625" s="59" customFormat="1" x14ac:dyDescent="0.3"/>
    <row r="2626" s="59" customFormat="1" x14ac:dyDescent="0.3"/>
    <row r="2627" s="59" customFormat="1" x14ac:dyDescent="0.3"/>
    <row r="2628" s="59" customFormat="1" x14ac:dyDescent="0.3"/>
    <row r="2629" s="59" customFormat="1" x14ac:dyDescent="0.3"/>
    <row r="2630" s="59" customFormat="1" x14ac:dyDescent="0.3"/>
    <row r="2631" s="59" customFormat="1" x14ac:dyDescent="0.3"/>
    <row r="2632" s="59" customFormat="1" x14ac:dyDescent="0.3"/>
    <row r="2633" s="59" customFormat="1" x14ac:dyDescent="0.3"/>
    <row r="2634" s="59" customFormat="1" x14ac:dyDescent="0.3"/>
    <row r="2635" s="59" customFormat="1" x14ac:dyDescent="0.3"/>
    <row r="2636" s="59" customFormat="1" x14ac:dyDescent="0.3"/>
    <row r="2637" s="59" customFormat="1" x14ac:dyDescent="0.3"/>
    <row r="2638" s="59" customFormat="1" x14ac:dyDescent="0.3"/>
    <row r="2639" s="59" customFormat="1" x14ac:dyDescent="0.3"/>
    <row r="2640" s="59" customFormat="1" x14ac:dyDescent="0.3"/>
    <row r="2641" s="59" customFormat="1" x14ac:dyDescent="0.3"/>
    <row r="2642" s="59" customFormat="1" x14ac:dyDescent="0.3"/>
    <row r="2643" s="59" customFormat="1" x14ac:dyDescent="0.3"/>
    <row r="2644" s="59" customFormat="1" x14ac:dyDescent="0.3"/>
    <row r="2645" s="59" customFormat="1" x14ac:dyDescent="0.3"/>
    <row r="2646" s="59" customFormat="1" x14ac:dyDescent="0.3"/>
    <row r="2647" s="59" customFormat="1" x14ac:dyDescent="0.3"/>
    <row r="2648" s="59" customFormat="1" x14ac:dyDescent="0.3"/>
    <row r="2649" s="59" customFormat="1" x14ac:dyDescent="0.3"/>
    <row r="2650" s="59" customFormat="1" x14ac:dyDescent="0.3"/>
    <row r="2651" s="59" customFormat="1" x14ac:dyDescent="0.3"/>
    <row r="2652" s="59" customFormat="1" x14ac:dyDescent="0.3"/>
    <row r="2653" s="59" customFormat="1" x14ac:dyDescent="0.3"/>
    <row r="2654" s="59" customFormat="1" x14ac:dyDescent="0.3"/>
    <row r="2655" s="59" customFormat="1" x14ac:dyDescent="0.3"/>
    <row r="2656" s="59" customFormat="1" x14ac:dyDescent="0.3"/>
    <row r="2657" s="59" customFormat="1" x14ac:dyDescent="0.3"/>
    <row r="2658" s="59" customFormat="1" x14ac:dyDescent="0.3"/>
    <row r="2659" s="59" customFormat="1" x14ac:dyDescent="0.3"/>
    <row r="2660" s="59" customFormat="1" x14ac:dyDescent="0.3"/>
    <row r="2661" s="59" customFormat="1" x14ac:dyDescent="0.3"/>
    <row r="2662" s="59" customFormat="1" x14ac:dyDescent="0.3"/>
    <row r="2663" s="59" customFormat="1" x14ac:dyDescent="0.3"/>
    <row r="2664" s="59" customFormat="1" x14ac:dyDescent="0.3"/>
    <row r="2665" s="59" customFormat="1" x14ac:dyDescent="0.3"/>
    <row r="2666" s="59" customFormat="1" x14ac:dyDescent="0.3"/>
    <row r="2667" s="59" customFormat="1" x14ac:dyDescent="0.3"/>
    <row r="2668" s="59" customFormat="1" x14ac:dyDescent="0.3"/>
    <row r="2669" s="59" customFormat="1" x14ac:dyDescent="0.3"/>
    <row r="2670" s="59" customFormat="1" x14ac:dyDescent="0.3"/>
    <row r="2671" s="59" customFormat="1" x14ac:dyDescent="0.3"/>
    <row r="2672" s="59" customFormat="1" x14ac:dyDescent="0.3"/>
    <row r="2673" s="59" customFormat="1" x14ac:dyDescent="0.3"/>
    <row r="2674" s="59" customFormat="1" x14ac:dyDescent="0.3"/>
    <row r="2675" s="59" customFormat="1" x14ac:dyDescent="0.3"/>
    <row r="2676" s="59" customFormat="1" x14ac:dyDescent="0.3"/>
    <row r="2677" s="59" customFormat="1" x14ac:dyDescent="0.3"/>
    <row r="2678" s="59" customFormat="1" x14ac:dyDescent="0.3"/>
    <row r="2679" s="59" customFormat="1" x14ac:dyDescent="0.3"/>
    <row r="2680" s="59" customFormat="1" x14ac:dyDescent="0.3"/>
    <row r="2681" s="59" customFormat="1" x14ac:dyDescent="0.3"/>
    <row r="2682" s="59" customFormat="1" x14ac:dyDescent="0.3"/>
    <row r="2683" s="59" customFormat="1" x14ac:dyDescent="0.3"/>
    <row r="2684" s="59" customFormat="1" x14ac:dyDescent="0.3"/>
    <row r="2685" s="59" customFormat="1" x14ac:dyDescent="0.3"/>
    <row r="2686" s="59" customFormat="1" x14ac:dyDescent="0.3"/>
    <row r="2687" s="59" customFormat="1" x14ac:dyDescent="0.3"/>
    <row r="2688" s="59" customFormat="1" x14ac:dyDescent="0.3"/>
    <row r="2689" s="59" customFormat="1" x14ac:dyDescent="0.3"/>
    <row r="2690" s="59" customFormat="1" x14ac:dyDescent="0.3"/>
    <row r="2691" s="59" customFormat="1" x14ac:dyDescent="0.3"/>
    <row r="2692" s="59" customFormat="1" x14ac:dyDescent="0.3"/>
    <row r="2693" s="59" customFormat="1" x14ac:dyDescent="0.3"/>
    <row r="2694" s="59" customFormat="1" x14ac:dyDescent="0.3"/>
    <row r="2695" s="59" customFormat="1" x14ac:dyDescent="0.3"/>
    <row r="2696" s="59" customFormat="1" x14ac:dyDescent="0.3"/>
    <row r="2697" s="59" customFormat="1" x14ac:dyDescent="0.3"/>
    <row r="2698" s="59" customFormat="1" x14ac:dyDescent="0.3"/>
    <row r="2699" s="59" customFormat="1" x14ac:dyDescent="0.3"/>
    <row r="2700" s="59" customFormat="1" x14ac:dyDescent="0.3"/>
    <row r="2701" s="59" customFormat="1" x14ac:dyDescent="0.3"/>
    <row r="2702" s="59" customFormat="1" x14ac:dyDescent="0.3"/>
    <row r="2703" s="59" customFormat="1" x14ac:dyDescent="0.3"/>
    <row r="2704" s="59" customFormat="1" x14ac:dyDescent="0.3"/>
    <row r="2705" s="59" customFormat="1" x14ac:dyDescent="0.3"/>
    <row r="2706" s="59" customFormat="1" x14ac:dyDescent="0.3"/>
    <row r="2707" s="59" customFormat="1" x14ac:dyDescent="0.3"/>
    <row r="2708" s="59" customFormat="1" x14ac:dyDescent="0.3"/>
    <row r="2709" s="59" customFormat="1" x14ac:dyDescent="0.3"/>
    <row r="2710" s="59" customFormat="1" x14ac:dyDescent="0.3"/>
    <row r="2711" s="59" customFormat="1" x14ac:dyDescent="0.3"/>
    <row r="2712" s="59" customFormat="1" x14ac:dyDescent="0.3"/>
    <row r="2713" s="59" customFormat="1" x14ac:dyDescent="0.3"/>
    <row r="2714" s="59" customFormat="1" x14ac:dyDescent="0.3"/>
    <row r="2715" s="59" customFormat="1" x14ac:dyDescent="0.3"/>
    <row r="2716" s="59" customFormat="1" x14ac:dyDescent="0.3"/>
    <row r="2717" s="59" customFormat="1" x14ac:dyDescent="0.3"/>
    <row r="2718" s="59" customFormat="1" x14ac:dyDescent="0.3"/>
    <row r="2719" s="59" customFormat="1" x14ac:dyDescent="0.3"/>
    <row r="2720" s="59" customFormat="1" x14ac:dyDescent="0.3"/>
    <row r="2721" s="59" customFormat="1" x14ac:dyDescent="0.3"/>
    <row r="2722" s="59" customFormat="1" x14ac:dyDescent="0.3"/>
    <row r="2723" s="59" customFormat="1" x14ac:dyDescent="0.3"/>
    <row r="2724" s="59" customFormat="1" x14ac:dyDescent="0.3"/>
    <row r="2725" s="59" customFormat="1" x14ac:dyDescent="0.3"/>
    <row r="2726" s="59" customFormat="1" x14ac:dyDescent="0.3"/>
    <row r="2727" s="59" customFormat="1" x14ac:dyDescent="0.3"/>
    <row r="2728" s="59" customFormat="1" x14ac:dyDescent="0.3"/>
    <row r="2729" s="59" customFormat="1" x14ac:dyDescent="0.3"/>
    <row r="2730" s="59" customFormat="1" x14ac:dyDescent="0.3"/>
    <row r="2731" s="59" customFormat="1" x14ac:dyDescent="0.3"/>
    <row r="2732" s="59" customFormat="1" x14ac:dyDescent="0.3"/>
    <row r="2733" s="59" customFormat="1" x14ac:dyDescent="0.3"/>
    <row r="2734" s="59" customFormat="1" x14ac:dyDescent="0.3"/>
    <row r="2735" s="59" customFormat="1" x14ac:dyDescent="0.3"/>
    <row r="2736" s="59" customFormat="1" x14ac:dyDescent="0.3"/>
    <row r="2737" s="59" customFormat="1" x14ac:dyDescent="0.3"/>
    <row r="2738" s="59" customFormat="1" x14ac:dyDescent="0.3"/>
    <row r="2739" s="59" customFormat="1" x14ac:dyDescent="0.3"/>
    <row r="2740" s="59" customFormat="1" x14ac:dyDescent="0.3"/>
    <row r="2741" s="59" customFormat="1" x14ac:dyDescent="0.3"/>
    <row r="2742" s="59" customFormat="1" x14ac:dyDescent="0.3"/>
    <row r="2743" s="59" customFormat="1" x14ac:dyDescent="0.3"/>
    <row r="2744" s="59" customFormat="1" x14ac:dyDescent="0.3"/>
    <row r="2745" s="59" customFormat="1" x14ac:dyDescent="0.3"/>
    <row r="2746" s="59" customFormat="1" x14ac:dyDescent="0.3"/>
    <row r="2747" s="59" customFormat="1" x14ac:dyDescent="0.3"/>
    <row r="2748" s="59" customFormat="1" x14ac:dyDescent="0.3"/>
    <row r="2749" s="59" customFormat="1" x14ac:dyDescent="0.3"/>
    <row r="2750" s="59" customFormat="1" x14ac:dyDescent="0.3"/>
    <row r="2751" s="59" customFormat="1" x14ac:dyDescent="0.3"/>
    <row r="2752" s="59" customFormat="1" x14ac:dyDescent="0.3"/>
    <row r="2753" s="59" customFormat="1" x14ac:dyDescent="0.3"/>
    <row r="2754" s="59" customFormat="1" x14ac:dyDescent="0.3"/>
    <row r="2755" s="59" customFormat="1" x14ac:dyDescent="0.3"/>
    <row r="2756" s="59" customFormat="1" x14ac:dyDescent="0.3"/>
    <row r="2757" s="59" customFormat="1" x14ac:dyDescent="0.3"/>
    <row r="2758" s="59" customFormat="1" x14ac:dyDescent="0.3"/>
    <row r="2759" s="59" customFormat="1" x14ac:dyDescent="0.3"/>
    <row r="2760" s="59" customFormat="1" x14ac:dyDescent="0.3"/>
    <row r="2761" s="59" customFormat="1" x14ac:dyDescent="0.3"/>
    <row r="2762" s="59" customFormat="1" x14ac:dyDescent="0.3"/>
    <row r="2763" s="59" customFormat="1" x14ac:dyDescent="0.3"/>
    <row r="2764" s="59" customFormat="1" x14ac:dyDescent="0.3"/>
    <row r="2765" s="59" customFormat="1" x14ac:dyDescent="0.3"/>
    <row r="2766" s="59" customFormat="1" x14ac:dyDescent="0.3"/>
    <row r="2767" s="59" customFormat="1" x14ac:dyDescent="0.3"/>
    <row r="2768" s="59" customFormat="1" x14ac:dyDescent="0.3"/>
    <row r="2769" s="59" customFormat="1" x14ac:dyDescent="0.3"/>
    <row r="2770" s="59" customFormat="1" x14ac:dyDescent="0.3"/>
    <row r="2771" s="59" customFormat="1" x14ac:dyDescent="0.3"/>
    <row r="2772" s="59" customFormat="1" x14ac:dyDescent="0.3"/>
    <row r="2773" s="59" customFormat="1" x14ac:dyDescent="0.3"/>
    <row r="2774" s="59" customFormat="1" x14ac:dyDescent="0.3"/>
    <row r="2775" s="59" customFormat="1" x14ac:dyDescent="0.3"/>
    <row r="2776" s="59" customFormat="1" x14ac:dyDescent="0.3"/>
    <row r="2777" s="59" customFormat="1" x14ac:dyDescent="0.3"/>
    <row r="2778" s="59" customFormat="1" x14ac:dyDescent="0.3"/>
    <row r="2779" s="59" customFormat="1" x14ac:dyDescent="0.3"/>
    <row r="2780" s="59" customFormat="1" x14ac:dyDescent="0.3"/>
    <row r="2781" s="59" customFormat="1" x14ac:dyDescent="0.3"/>
    <row r="2782" s="59" customFormat="1" x14ac:dyDescent="0.3"/>
    <row r="2783" s="59" customFormat="1" x14ac:dyDescent="0.3"/>
    <row r="2784" s="59" customFormat="1" x14ac:dyDescent="0.3"/>
    <row r="2785" s="59" customFormat="1" x14ac:dyDescent="0.3"/>
    <row r="2786" s="59" customFormat="1" x14ac:dyDescent="0.3"/>
    <row r="2787" s="59" customFormat="1" x14ac:dyDescent="0.3"/>
    <row r="2788" s="59" customFormat="1" x14ac:dyDescent="0.3"/>
    <row r="2789" s="59" customFormat="1" x14ac:dyDescent="0.3"/>
    <row r="2790" s="59" customFormat="1" x14ac:dyDescent="0.3"/>
    <row r="2791" s="59" customFormat="1" x14ac:dyDescent="0.3"/>
    <row r="2792" s="59" customFormat="1" x14ac:dyDescent="0.3"/>
    <row r="2793" s="59" customFormat="1" x14ac:dyDescent="0.3"/>
    <row r="2794" s="59" customFormat="1" x14ac:dyDescent="0.3"/>
    <row r="2795" s="59" customFormat="1" x14ac:dyDescent="0.3"/>
    <row r="2796" s="59" customFormat="1" x14ac:dyDescent="0.3"/>
    <row r="2797" s="59" customFormat="1" x14ac:dyDescent="0.3"/>
    <row r="2798" s="59" customFormat="1" x14ac:dyDescent="0.3"/>
    <row r="2799" s="59" customFormat="1" x14ac:dyDescent="0.3"/>
    <row r="2800" s="59" customFormat="1" x14ac:dyDescent="0.3"/>
    <row r="2801" s="59" customFormat="1" x14ac:dyDescent="0.3"/>
    <row r="2802" s="59" customFormat="1" x14ac:dyDescent="0.3"/>
    <row r="2803" s="59" customFormat="1" x14ac:dyDescent="0.3"/>
    <row r="2804" s="59" customFormat="1" x14ac:dyDescent="0.3"/>
    <row r="2805" s="59" customFormat="1" x14ac:dyDescent="0.3"/>
    <row r="2806" s="59" customFormat="1" x14ac:dyDescent="0.3"/>
    <row r="2807" s="59" customFormat="1" x14ac:dyDescent="0.3"/>
    <row r="2808" s="59" customFormat="1" x14ac:dyDescent="0.3"/>
    <row r="2809" s="59" customFormat="1" x14ac:dyDescent="0.3"/>
    <row r="2810" s="59" customFormat="1" x14ac:dyDescent="0.3"/>
    <row r="2811" s="59" customFormat="1" x14ac:dyDescent="0.3"/>
    <row r="2812" s="59" customFormat="1" x14ac:dyDescent="0.3"/>
    <row r="2813" s="59" customFormat="1" x14ac:dyDescent="0.3"/>
    <row r="2814" s="59" customFormat="1" x14ac:dyDescent="0.3"/>
    <row r="2815" s="59" customFormat="1" x14ac:dyDescent="0.3"/>
    <row r="2816" s="59" customFormat="1" x14ac:dyDescent="0.3"/>
    <row r="2817" s="59" customFormat="1" x14ac:dyDescent="0.3"/>
    <row r="2818" s="59" customFormat="1" x14ac:dyDescent="0.3"/>
    <row r="2819" s="59" customFormat="1" x14ac:dyDescent="0.3"/>
    <row r="2820" s="59" customFormat="1" x14ac:dyDescent="0.3"/>
    <row r="2821" s="59" customFormat="1" x14ac:dyDescent="0.3"/>
    <row r="2822" s="59" customFormat="1" x14ac:dyDescent="0.3"/>
    <row r="2823" s="59" customFormat="1" x14ac:dyDescent="0.3"/>
    <row r="2824" s="59" customFormat="1" x14ac:dyDescent="0.3"/>
    <row r="2825" s="59" customFormat="1" x14ac:dyDescent="0.3"/>
    <row r="2826" s="59" customFormat="1" x14ac:dyDescent="0.3"/>
    <row r="2827" s="59" customFormat="1" x14ac:dyDescent="0.3"/>
    <row r="2828" s="59" customFormat="1" x14ac:dyDescent="0.3"/>
    <row r="2829" s="59" customFormat="1" x14ac:dyDescent="0.3"/>
    <row r="2830" s="59" customFormat="1" x14ac:dyDescent="0.3"/>
    <row r="2831" s="59" customFormat="1" x14ac:dyDescent="0.3"/>
    <row r="2832" s="59" customFormat="1" x14ac:dyDescent="0.3"/>
    <row r="2833" s="59" customFormat="1" x14ac:dyDescent="0.3"/>
    <row r="2834" s="59" customFormat="1" x14ac:dyDescent="0.3"/>
    <row r="2835" s="59" customFormat="1" x14ac:dyDescent="0.3"/>
    <row r="2836" s="59" customFormat="1" x14ac:dyDescent="0.3"/>
    <row r="2837" s="59" customFormat="1" x14ac:dyDescent="0.3"/>
    <row r="2838" s="59" customFormat="1" x14ac:dyDescent="0.3"/>
    <row r="2839" s="59" customFormat="1" x14ac:dyDescent="0.3"/>
    <row r="2840" s="59" customFormat="1" x14ac:dyDescent="0.3"/>
    <row r="2841" s="59" customFormat="1" x14ac:dyDescent="0.3"/>
    <row r="2842" s="59" customFormat="1" x14ac:dyDescent="0.3"/>
    <row r="2843" s="59" customFormat="1" x14ac:dyDescent="0.3"/>
    <row r="2844" s="59" customFormat="1" x14ac:dyDescent="0.3"/>
    <row r="2845" s="59" customFormat="1" x14ac:dyDescent="0.3"/>
    <row r="2846" s="59" customFormat="1" x14ac:dyDescent="0.3"/>
    <row r="2847" s="59" customFormat="1" x14ac:dyDescent="0.3"/>
    <row r="2848" s="59" customFormat="1" x14ac:dyDescent="0.3"/>
    <row r="2849" s="59" customFormat="1" x14ac:dyDescent="0.3"/>
    <row r="2850" s="59" customFormat="1" x14ac:dyDescent="0.3"/>
    <row r="2851" s="59" customFormat="1" x14ac:dyDescent="0.3"/>
    <row r="2852" s="59" customFormat="1" x14ac:dyDescent="0.3"/>
    <row r="2853" s="59" customFormat="1" x14ac:dyDescent="0.3"/>
    <row r="2854" s="59" customFormat="1" x14ac:dyDescent="0.3"/>
    <row r="2855" s="59" customFormat="1" x14ac:dyDescent="0.3"/>
    <row r="2856" s="59" customFormat="1" x14ac:dyDescent="0.3"/>
    <row r="2857" s="59" customFormat="1" x14ac:dyDescent="0.3"/>
    <row r="2858" s="59" customFormat="1" x14ac:dyDescent="0.3"/>
    <row r="2859" s="59" customFormat="1" x14ac:dyDescent="0.3"/>
    <row r="2860" s="59" customFormat="1" x14ac:dyDescent="0.3"/>
    <row r="2861" s="59" customFormat="1" x14ac:dyDescent="0.3"/>
    <row r="2862" s="59" customFormat="1" x14ac:dyDescent="0.3"/>
    <row r="2863" s="59" customFormat="1" x14ac:dyDescent="0.3"/>
    <row r="2864" s="59" customFormat="1" x14ac:dyDescent="0.3"/>
    <row r="2865" s="59" customFormat="1" x14ac:dyDescent="0.3"/>
    <row r="2866" s="59" customFormat="1" x14ac:dyDescent="0.3"/>
    <row r="2867" s="59" customFormat="1" x14ac:dyDescent="0.3"/>
    <row r="2868" s="59" customFormat="1" x14ac:dyDescent="0.3"/>
    <row r="2869" s="59" customFormat="1" x14ac:dyDescent="0.3"/>
    <row r="2870" s="59" customFormat="1" x14ac:dyDescent="0.3"/>
    <row r="2871" s="59" customFormat="1" x14ac:dyDescent="0.3"/>
    <row r="2872" s="59" customFormat="1" x14ac:dyDescent="0.3"/>
    <row r="2873" s="59" customFormat="1" x14ac:dyDescent="0.3"/>
    <row r="2874" s="59" customFormat="1" x14ac:dyDescent="0.3"/>
    <row r="2875" s="59" customFormat="1" x14ac:dyDescent="0.3"/>
    <row r="2876" s="59" customFormat="1" x14ac:dyDescent="0.3"/>
    <row r="2877" s="59" customFormat="1" x14ac:dyDescent="0.3"/>
    <row r="2878" s="59" customFormat="1" x14ac:dyDescent="0.3"/>
    <row r="2879" s="59" customFormat="1" x14ac:dyDescent="0.3"/>
    <row r="2880" s="59" customFormat="1" x14ac:dyDescent="0.3"/>
    <row r="2881" s="59" customFormat="1" x14ac:dyDescent="0.3"/>
    <row r="2882" s="59" customFormat="1" x14ac:dyDescent="0.3"/>
    <row r="2883" s="59" customFormat="1" x14ac:dyDescent="0.3"/>
    <row r="2884" s="59" customFormat="1" x14ac:dyDescent="0.3"/>
    <row r="2885" s="59" customFormat="1" x14ac:dyDescent="0.3"/>
    <row r="2886" s="59" customFormat="1" x14ac:dyDescent="0.3"/>
    <row r="2887" s="59" customFormat="1" x14ac:dyDescent="0.3"/>
    <row r="2888" s="59" customFormat="1" x14ac:dyDescent="0.3"/>
    <row r="2889" s="59" customFormat="1" x14ac:dyDescent="0.3"/>
    <row r="2890" s="59" customFormat="1" x14ac:dyDescent="0.3"/>
    <row r="2891" s="59" customFormat="1" x14ac:dyDescent="0.3"/>
    <row r="2892" s="59" customFormat="1" x14ac:dyDescent="0.3"/>
    <row r="2893" s="59" customFormat="1" x14ac:dyDescent="0.3"/>
    <row r="2894" s="59" customFormat="1" x14ac:dyDescent="0.3"/>
    <row r="2895" s="59" customFormat="1" x14ac:dyDescent="0.3"/>
    <row r="2896" s="59" customFormat="1" x14ac:dyDescent="0.3"/>
    <row r="2897" s="59" customFormat="1" x14ac:dyDescent="0.3"/>
    <row r="2898" s="59" customFormat="1" x14ac:dyDescent="0.3"/>
    <row r="2899" s="59" customFormat="1" x14ac:dyDescent="0.3"/>
    <row r="2900" s="59" customFormat="1" x14ac:dyDescent="0.3"/>
    <row r="2901" s="59" customFormat="1" x14ac:dyDescent="0.3"/>
    <row r="2902" s="59" customFormat="1" x14ac:dyDescent="0.3"/>
    <row r="2903" s="59" customFormat="1" x14ac:dyDescent="0.3"/>
    <row r="2904" s="59" customFormat="1" x14ac:dyDescent="0.3"/>
    <row r="2905" s="59" customFormat="1" x14ac:dyDescent="0.3"/>
    <row r="2906" s="59" customFormat="1" x14ac:dyDescent="0.3"/>
    <row r="2907" s="59" customFormat="1" x14ac:dyDescent="0.3"/>
    <row r="2908" s="59" customFormat="1" x14ac:dyDescent="0.3"/>
    <row r="2909" s="59" customFormat="1" x14ac:dyDescent="0.3"/>
    <row r="2910" s="59" customFormat="1" x14ac:dyDescent="0.3"/>
    <row r="2911" s="59" customFormat="1" x14ac:dyDescent="0.3"/>
    <row r="2912" s="59" customFormat="1" x14ac:dyDescent="0.3"/>
    <row r="2913" s="59" customFormat="1" x14ac:dyDescent="0.3"/>
    <row r="2914" s="59" customFormat="1" x14ac:dyDescent="0.3"/>
    <row r="2915" s="59" customFormat="1" x14ac:dyDescent="0.3"/>
    <row r="2916" s="59" customFormat="1" x14ac:dyDescent="0.3"/>
    <row r="2917" s="59" customFormat="1" x14ac:dyDescent="0.3"/>
    <row r="2918" s="59" customFormat="1" x14ac:dyDescent="0.3"/>
    <row r="2919" s="59" customFormat="1" x14ac:dyDescent="0.3"/>
    <row r="2920" s="59" customFormat="1" x14ac:dyDescent="0.3"/>
    <row r="2921" s="59" customFormat="1" x14ac:dyDescent="0.3"/>
    <row r="2922" s="59" customFormat="1" x14ac:dyDescent="0.3"/>
    <row r="2923" s="59" customFormat="1" x14ac:dyDescent="0.3"/>
    <row r="2924" s="59" customFormat="1" x14ac:dyDescent="0.3"/>
    <row r="2925" s="59" customFormat="1" x14ac:dyDescent="0.3"/>
    <row r="2926" s="59" customFormat="1" x14ac:dyDescent="0.3"/>
    <row r="2927" s="59" customFormat="1" x14ac:dyDescent="0.3"/>
    <row r="2928" s="59" customFormat="1" x14ac:dyDescent="0.3"/>
    <row r="2929" s="59" customFormat="1" x14ac:dyDescent="0.3"/>
    <row r="2930" s="59" customFormat="1" x14ac:dyDescent="0.3"/>
    <row r="2931" s="59" customFormat="1" x14ac:dyDescent="0.3"/>
    <row r="2932" s="59" customFormat="1" x14ac:dyDescent="0.3"/>
    <row r="2933" s="59" customFormat="1" x14ac:dyDescent="0.3"/>
    <row r="2934" s="59" customFormat="1" x14ac:dyDescent="0.3"/>
    <row r="2935" s="59" customFormat="1" x14ac:dyDescent="0.3"/>
    <row r="2936" s="59" customFormat="1" x14ac:dyDescent="0.3"/>
    <row r="2937" s="59" customFormat="1" x14ac:dyDescent="0.3"/>
    <row r="2938" s="59" customFormat="1" x14ac:dyDescent="0.3"/>
    <row r="2939" s="59" customFormat="1" x14ac:dyDescent="0.3"/>
    <row r="2940" s="59" customFormat="1" x14ac:dyDescent="0.3"/>
    <row r="2941" s="59" customFormat="1" x14ac:dyDescent="0.3"/>
    <row r="2942" s="59" customFormat="1" x14ac:dyDescent="0.3"/>
    <row r="2943" s="59" customFormat="1" x14ac:dyDescent="0.3"/>
    <row r="2944" s="59" customFormat="1" x14ac:dyDescent="0.3"/>
    <row r="2945" s="59" customFormat="1" x14ac:dyDescent="0.3"/>
    <row r="2946" s="59" customFormat="1" x14ac:dyDescent="0.3"/>
    <row r="2947" s="59" customFormat="1" x14ac:dyDescent="0.3"/>
    <row r="2948" s="59" customFormat="1" x14ac:dyDescent="0.3"/>
    <row r="2949" s="59" customFormat="1" x14ac:dyDescent="0.3"/>
    <row r="2950" s="59" customFormat="1" x14ac:dyDescent="0.3"/>
    <row r="2951" s="59" customFormat="1" x14ac:dyDescent="0.3"/>
    <row r="2952" s="59" customFormat="1" x14ac:dyDescent="0.3"/>
    <row r="2953" s="59" customFormat="1" x14ac:dyDescent="0.3"/>
    <row r="2954" s="59" customFormat="1" x14ac:dyDescent="0.3"/>
    <row r="2955" s="59" customFormat="1" x14ac:dyDescent="0.3"/>
    <row r="2956" s="59" customFormat="1" x14ac:dyDescent="0.3"/>
    <row r="2957" s="59" customFormat="1" x14ac:dyDescent="0.3"/>
    <row r="2958" s="59" customFormat="1" x14ac:dyDescent="0.3"/>
    <row r="2959" s="59" customFormat="1" x14ac:dyDescent="0.3"/>
    <row r="2960" s="59" customFormat="1" x14ac:dyDescent="0.3"/>
    <row r="2961" s="59" customFormat="1" x14ac:dyDescent="0.3"/>
    <row r="2962" s="59" customFormat="1" x14ac:dyDescent="0.3"/>
    <row r="2963" s="59" customFormat="1" x14ac:dyDescent="0.3"/>
    <row r="2964" s="59" customFormat="1" x14ac:dyDescent="0.3"/>
    <row r="2965" s="59" customFormat="1" x14ac:dyDescent="0.3"/>
    <row r="2966" s="59" customFormat="1" x14ac:dyDescent="0.3"/>
    <row r="2967" s="59" customFormat="1" x14ac:dyDescent="0.3"/>
    <row r="2968" s="59" customFormat="1" x14ac:dyDescent="0.3"/>
    <row r="2969" s="59" customFormat="1" x14ac:dyDescent="0.3"/>
    <row r="2970" s="59" customFormat="1" x14ac:dyDescent="0.3"/>
    <row r="2971" s="59" customFormat="1" x14ac:dyDescent="0.3"/>
    <row r="2972" s="59" customFormat="1" x14ac:dyDescent="0.3"/>
    <row r="2973" s="59" customFormat="1" x14ac:dyDescent="0.3"/>
    <row r="2974" s="59" customFormat="1" x14ac:dyDescent="0.3"/>
    <row r="2975" s="59" customFormat="1" x14ac:dyDescent="0.3"/>
    <row r="2976" s="59" customFormat="1" x14ac:dyDescent="0.3"/>
    <row r="2977" s="59" customFormat="1" x14ac:dyDescent="0.3"/>
    <row r="2978" s="59" customFormat="1" x14ac:dyDescent="0.3"/>
    <row r="2979" s="59" customFormat="1" x14ac:dyDescent="0.3"/>
    <row r="2980" s="59" customFormat="1" x14ac:dyDescent="0.3"/>
    <row r="2981" s="59" customFormat="1" x14ac:dyDescent="0.3"/>
    <row r="2982" s="59" customFormat="1" x14ac:dyDescent="0.3"/>
    <row r="2983" s="59" customFormat="1" x14ac:dyDescent="0.3"/>
    <row r="2984" s="59" customFormat="1" x14ac:dyDescent="0.3"/>
    <row r="2985" s="59" customFormat="1" x14ac:dyDescent="0.3"/>
    <row r="2986" s="59" customFormat="1" x14ac:dyDescent="0.3"/>
    <row r="2987" s="59" customFormat="1" x14ac:dyDescent="0.3"/>
    <row r="2988" s="59" customFormat="1" x14ac:dyDescent="0.3"/>
    <row r="2989" s="59" customFormat="1" x14ac:dyDescent="0.3"/>
    <row r="2990" s="59" customFormat="1" x14ac:dyDescent="0.3"/>
    <row r="2991" s="59" customFormat="1" x14ac:dyDescent="0.3"/>
    <row r="2992" s="59" customFormat="1" x14ac:dyDescent="0.3"/>
    <row r="2993" s="59" customFormat="1" x14ac:dyDescent="0.3"/>
    <row r="2994" s="59" customFormat="1" x14ac:dyDescent="0.3"/>
    <row r="2995" s="59" customFormat="1" x14ac:dyDescent="0.3"/>
    <row r="2996" s="59" customFormat="1" x14ac:dyDescent="0.3"/>
    <row r="2997" s="59" customFormat="1" x14ac:dyDescent="0.3"/>
    <row r="2998" s="59" customFormat="1" x14ac:dyDescent="0.3"/>
    <row r="2999" s="59" customFormat="1" x14ac:dyDescent="0.3"/>
    <row r="3000" s="59" customFormat="1" x14ac:dyDescent="0.3"/>
    <row r="3001" s="59" customFormat="1" x14ac:dyDescent="0.3"/>
    <row r="3002" s="59" customFormat="1" x14ac:dyDescent="0.3"/>
    <row r="3003" s="59" customFormat="1" x14ac:dyDescent="0.3"/>
    <row r="3004" s="59" customFormat="1" x14ac:dyDescent="0.3"/>
    <row r="3005" s="59" customFormat="1" x14ac:dyDescent="0.3"/>
    <row r="3006" s="59" customFormat="1" x14ac:dyDescent="0.3"/>
    <row r="3007" s="59" customFormat="1" x14ac:dyDescent="0.3"/>
    <row r="3008" s="59" customFormat="1" x14ac:dyDescent="0.3"/>
    <row r="3009" s="59" customFormat="1" x14ac:dyDescent="0.3"/>
    <row r="3010" s="59" customFormat="1" x14ac:dyDescent="0.3"/>
    <row r="3011" s="59" customFormat="1" x14ac:dyDescent="0.3"/>
    <row r="3012" s="59" customFormat="1" x14ac:dyDescent="0.3"/>
    <row r="3013" s="59" customFormat="1" x14ac:dyDescent="0.3"/>
    <row r="3014" s="59" customFormat="1" x14ac:dyDescent="0.3"/>
    <row r="3015" s="59" customFormat="1" x14ac:dyDescent="0.3"/>
    <row r="3016" s="59" customFormat="1" x14ac:dyDescent="0.3"/>
    <row r="3017" s="59" customFormat="1" x14ac:dyDescent="0.3"/>
    <row r="3018" s="59" customFormat="1" x14ac:dyDescent="0.3"/>
    <row r="3019" s="59" customFormat="1" x14ac:dyDescent="0.3"/>
    <row r="3020" s="59" customFormat="1" x14ac:dyDescent="0.3"/>
    <row r="3021" s="59" customFormat="1" x14ac:dyDescent="0.3"/>
    <row r="3022" s="59" customFormat="1" x14ac:dyDescent="0.3"/>
    <row r="3023" s="59" customFormat="1" x14ac:dyDescent="0.3"/>
    <row r="3024" s="59" customFormat="1" x14ac:dyDescent="0.3"/>
    <row r="3025" s="59" customFormat="1" x14ac:dyDescent="0.3"/>
    <row r="3026" s="59" customFormat="1" x14ac:dyDescent="0.3"/>
    <row r="3027" s="59" customFormat="1" x14ac:dyDescent="0.3"/>
    <row r="3028" s="59" customFormat="1" x14ac:dyDescent="0.3"/>
    <row r="3029" s="59" customFormat="1" x14ac:dyDescent="0.3"/>
    <row r="3030" s="59" customFormat="1" x14ac:dyDescent="0.3"/>
    <row r="3031" s="59" customFormat="1" x14ac:dyDescent="0.3"/>
    <row r="3032" s="59" customFormat="1" x14ac:dyDescent="0.3"/>
    <row r="3033" s="59" customFormat="1" x14ac:dyDescent="0.3"/>
    <row r="3034" s="59" customFormat="1" x14ac:dyDescent="0.3"/>
    <row r="3035" s="59" customFormat="1" x14ac:dyDescent="0.3"/>
    <row r="3036" s="59" customFormat="1" x14ac:dyDescent="0.3"/>
    <row r="3037" s="59" customFormat="1" x14ac:dyDescent="0.3"/>
    <row r="3038" s="59" customFormat="1" x14ac:dyDescent="0.3"/>
    <row r="3039" s="59" customFormat="1" x14ac:dyDescent="0.3"/>
    <row r="3040" s="59" customFormat="1" x14ac:dyDescent="0.3"/>
    <row r="3041" s="59" customFormat="1" x14ac:dyDescent="0.3"/>
    <row r="3042" s="59" customFormat="1" x14ac:dyDescent="0.3"/>
    <row r="3043" s="59" customFormat="1" x14ac:dyDescent="0.3"/>
    <row r="3044" s="59" customFormat="1" x14ac:dyDescent="0.3"/>
    <row r="3045" s="59" customFormat="1" x14ac:dyDescent="0.3"/>
    <row r="3046" s="59" customFormat="1" x14ac:dyDescent="0.3"/>
    <row r="3047" s="59" customFormat="1" x14ac:dyDescent="0.3"/>
    <row r="3048" s="59" customFormat="1" x14ac:dyDescent="0.3"/>
    <row r="3049" s="59" customFormat="1" x14ac:dyDescent="0.3"/>
    <row r="3050" s="59" customFormat="1" x14ac:dyDescent="0.3"/>
    <row r="3051" s="59" customFormat="1" x14ac:dyDescent="0.3"/>
    <row r="3052" s="59" customFormat="1" x14ac:dyDescent="0.3"/>
    <row r="3053" s="59" customFormat="1" x14ac:dyDescent="0.3"/>
    <row r="3054" s="59" customFormat="1" x14ac:dyDescent="0.3"/>
    <row r="3055" s="59" customFormat="1" x14ac:dyDescent="0.3"/>
    <row r="3056" s="59" customFormat="1" x14ac:dyDescent="0.3"/>
    <row r="3057" s="59" customFormat="1" x14ac:dyDescent="0.3"/>
    <row r="3058" s="59" customFormat="1" x14ac:dyDescent="0.3"/>
    <row r="3059" s="59" customFormat="1" x14ac:dyDescent="0.3"/>
    <row r="3060" s="59" customFormat="1" x14ac:dyDescent="0.3"/>
    <row r="3061" s="59" customFormat="1" x14ac:dyDescent="0.3"/>
    <row r="3062" s="59" customFormat="1" x14ac:dyDescent="0.3"/>
    <row r="3063" s="59" customFormat="1" x14ac:dyDescent="0.3"/>
    <row r="3064" s="59" customFormat="1" x14ac:dyDescent="0.3"/>
    <row r="3065" s="59" customFormat="1" x14ac:dyDescent="0.3"/>
    <row r="3066" s="59" customFormat="1" x14ac:dyDescent="0.3"/>
    <row r="3067" s="59" customFormat="1" x14ac:dyDescent="0.3"/>
    <row r="3068" s="59" customFormat="1" x14ac:dyDescent="0.3"/>
    <row r="3069" s="59" customFormat="1" x14ac:dyDescent="0.3"/>
    <row r="3070" s="59" customFormat="1" x14ac:dyDescent="0.3"/>
    <row r="3071" s="59" customFormat="1" x14ac:dyDescent="0.3"/>
    <row r="3072" s="59" customFormat="1" x14ac:dyDescent="0.3"/>
    <row r="3073" s="59" customFormat="1" x14ac:dyDescent="0.3"/>
    <row r="3074" s="59" customFormat="1" x14ac:dyDescent="0.3"/>
    <row r="3075" s="59" customFormat="1" x14ac:dyDescent="0.3"/>
    <row r="3076" s="59" customFormat="1" x14ac:dyDescent="0.3"/>
    <row r="3077" s="59" customFormat="1" x14ac:dyDescent="0.3"/>
    <row r="3078" s="59" customFormat="1" x14ac:dyDescent="0.3"/>
    <row r="3079" s="59" customFormat="1" x14ac:dyDescent="0.3"/>
    <row r="3080" s="59" customFormat="1" x14ac:dyDescent="0.3"/>
    <row r="3081" s="59" customFormat="1" x14ac:dyDescent="0.3"/>
    <row r="3082" s="59" customFormat="1" x14ac:dyDescent="0.3"/>
    <row r="3083" s="59" customFormat="1" x14ac:dyDescent="0.3"/>
    <row r="3084" s="59" customFormat="1" x14ac:dyDescent="0.3"/>
    <row r="3085" s="59" customFormat="1" x14ac:dyDescent="0.3"/>
    <row r="3086" s="59" customFormat="1" x14ac:dyDescent="0.3"/>
    <row r="3087" s="59" customFormat="1" x14ac:dyDescent="0.3"/>
    <row r="3088" s="59" customFormat="1" x14ac:dyDescent="0.3"/>
    <row r="3089" s="59" customFormat="1" x14ac:dyDescent="0.3"/>
    <row r="3090" s="59" customFormat="1" x14ac:dyDescent="0.3"/>
    <row r="3091" s="59" customFormat="1" x14ac:dyDescent="0.3"/>
    <row r="3092" s="59" customFormat="1" x14ac:dyDescent="0.3"/>
    <row r="3093" s="59" customFormat="1" x14ac:dyDescent="0.3"/>
    <row r="3094" s="59" customFormat="1" x14ac:dyDescent="0.3"/>
    <row r="3095" s="59" customFormat="1" x14ac:dyDescent="0.3"/>
    <row r="3096" s="59" customFormat="1" x14ac:dyDescent="0.3"/>
    <row r="3097" s="59" customFormat="1" x14ac:dyDescent="0.3"/>
    <row r="3098" s="59" customFormat="1" x14ac:dyDescent="0.3"/>
    <row r="3099" s="59" customFormat="1" x14ac:dyDescent="0.3"/>
    <row r="3100" s="59" customFormat="1" x14ac:dyDescent="0.3"/>
    <row r="3101" s="59" customFormat="1" x14ac:dyDescent="0.3"/>
    <row r="3102" s="59" customFormat="1" x14ac:dyDescent="0.3"/>
    <row r="3103" s="59" customFormat="1" x14ac:dyDescent="0.3"/>
    <row r="3104" s="59" customFormat="1" x14ac:dyDescent="0.3"/>
    <row r="3105" s="59" customFormat="1" x14ac:dyDescent="0.3"/>
    <row r="3106" s="59" customFormat="1" x14ac:dyDescent="0.3"/>
    <row r="3107" s="59" customFormat="1" x14ac:dyDescent="0.3"/>
    <row r="3108" s="59" customFormat="1" x14ac:dyDescent="0.3"/>
    <row r="3109" s="59" customFormat="1" x14ac:dyDescent="0.3"/>
    <row r="3110" s="59" customFormat="1" x14ac:dyDescent="0.3"/>
    <row r="3111" s="59" customFormat="1" x14ac:dyDescent="0.3"/>
    <row r="3112" s="59" customFormat="1" x14ac:dyDescent="0.3"/>
    <row r="3113" s="59" customFormat="1" x14ac:dyDescent="0.3"/>
    <row r="3114" s="59" customFormat="1" x14ac:dyDescent="0.3"/>
    <row r="3115" s="59" customFormat="1" x14ac:dyDescent="0.3"/>
    <row r="3116" s="59" customFormat="1" x14ac:dyDescent="0.3"/>
    <row r="3117" s="59" customFormat="1" x14ac:dyDescent="0.3"/>
    <row r="3118" s="59" customFormat="1" x14ac:dyDescent="0.3"/>
    <row r="3119" s="59" customFormat="1" x14ac:dyDescent="0.3"/>
    <row r="3120" s="59" customFormat="1" x14ac:dyDescent="0.3"/>
    <row r="3121" s="59" customFormat="1" x14ac:dyDescent="0.3"/>
    <row r="3122" s="59" customFormat="1" x14ac:dyDescent="0.3"/>
    <row r="3123" s="59" customFormat="1" x14ac:dyDescent="0.3"/>
    <row r="3124" s="59" customFormat="1" x14ac:dyDescent="0.3"/>
    <row r="3125" s="59" customFormat="1" x14ac:dyDescent="0.3"/>
    <row r="3126" s="59" customFormat="1" x14ac:dyDescent="0.3"/>
    <row r="3127" s="59" customFormat="1" x14ac:dyDescent="0.3"/>
    <row r="3128" s="59" customFormat="1" x14ac:dyDescent="0.3"/>
    <row r="3129" s="59" customFormat="1" x14ac:dyDescent="0.3"/>
    <row r="3130" s="59" customFormat="1" x14ac:dyDescent="0.3"/>
    <row r="3131" s="59" customFormat="1" x14ac:dyDescent="0.3"/>
    <row r="3132" s="59" customFormat="1" x14ac:dyDescent="0.3"/>
    <row r="3133" s="59" customFormat="1" x14ac:dyDescent="0.3"/>
    <row r="3134" s="59" customFormat="1" x14ac:dyDescent="0.3"/>
    <row r="3135" s="59" customFormat="1" x14ac:dyDescent="0.3"/>
    <row r="3136" s="59" customFormat="1" x14ac:dyDescent="0.3"/>
    <row r="3137" s="59" customFormat="1" x14ac:dyDescent="0.3"/>
    <row r="3138" s="59" customFormat="1" x14ac:dyDescent="0.3"/>
    <row r="3139" s="59" customFormat="1" x14ac:dyDescent="0.3"/>
    <row r="3140" s="59" customFormat="1" x14ac:dyDescent="0.3"/>
    <row r="3141" s="59" customFormat="1" x14ac:dyDescent="0.3"/>
    <row r="3142" s="59" customFormat="1" x14ac:dyDescent="0.3"/>
    <row r="3143" s="59" customFormat="1" x14ac:dyDescent="0.3"/>
    <row r="3144" s="59" customFormat="1" x14ac:dyDescent="0.3"/>
    <row r="3145" s="59" customFormat="1" x14ac:dyDescent="0.3"/>
    <row r="3146" s="59" customFormat="1" x14ac:dyDescent="0.3"/>
    <row r="3147" s="59" customFormat="1" x14ac:dyDescent="0.3"/>
    <row r="3148" s="59" customFormat="1" x14ac:dyDescent="0.3"/>
    <row r="3149" s="59" customFormat="1" x14ac:dyDescent="0.3"/>
    <row r="3150" s="59" customFormat="1" x14ac:dyDescent="0.3"/>
    <row r="3151" s="59" customFormat="1" x14ac:dyDescent="0.3"/>
    <row r="3152" s="59" customFormat="1" x14ac:dyDescent="0.3"/>
    <row r="3153" s="59" customFormat="1" x14ac:dyDescent="0.3"/>
    <row r="3154" s="59" customFormat="1" x14ac:dyDescent="0.3"/>
    <row r="3155" s="59" customFormat="1" x14ac:dyDescent="0.3"/>
    <row r="3156" s="59" customFormat="1" x14ac:dyDescent="0.3"/>
    <row r="3157" s="59" customFormat="1" x14ac:dyDescent="0.3"/>
    <row r="3158" s="59" customFormat="1" x14ac:dyDescent="0.3"/>
    <row r="3159" s="59" customFormat="1" x14ac:dyDescent="0.3"/>
    <row r="3160" s="59" customFormat="1" x14ac:dyDescent="0.3"/>
    <row r="3161" s="59" customFormat="1" x14ac:dyDescent="0.3"/>
    <row r="3162" s="59" customFormat="1" x14ac:dyDescent="0.3"/>
    <row r="3163" s="59" customFormat="1" x14ac:dyDescent="0.3"/>
    <row r="3164" s="59" customFormat="1" x14ac:dyDescent="0.3"/>
    <row r="3165" s="59" customFormat="1" x14ac:dyDescent="0.3"/>
    <row r="3166" s="59" customFormat="1" x14ac:dyDescent="0.3"/>
    <row r="3167" s="59" customFormat="1" x14ac:dyDescent="0.3"/>
    <row r="3168" s="59" customFormat="1" x14ac:dyDescent="0.3"/>
    <row r="3169" s="59" customFormat="1" x14ac:dyDescent="0.3"/>
    <row r="3170" s="59" customFormat="1" x14ac:dyDescent="0.3"/>
    <row r="3171" s="59" customFormat="1" x14ac:dyDescent="0.3"/>
    <row r="3172" s="59" customFormat="1" x14ac:dyDescent="0.3"/>
    <row r="3173" s="59" customFormat="1" x14ac:dyDescent="0.3"/>
    <row r="3174" s="59" customFormat="1" x14ac:dyDescent="0.3"/>
    <row r="3175" s="59" customFormat="1" x14ac:dyDescent="0.3"/>
    <row r="3176" s="59" customFormat="1" x14ac:dyDescent="0.3"/>
    <row r="3177" s="59" customFormat="1" x14ac:dyDescent="0.3"/>
    <row r="3178" s="59" customFormat="1" x14ac:dyDescent="0.3"/>
    <row r="3179" s="59" customFormat="1" x14ac:dyDescent="0.3"/>
    <row r="3180" s="59" customFormat="1" x14ac:dyDescent="0.3"/>
    <row r="3181" s="59" customFormat="1" x14ac:dyDescent="0.3"/>
    <row r="3182" s="59" customFormat="1" x14ac:dyDescent="0.3"/>
    <row r="3183" s="59" customFormat="1" x14ac:dyDescent="0.3"/>
    <row r="3184" s="59" customFormat="1" x14ac:dyDescent="0.3"/>
    <row r="3185" s="59" customFormat="1" x14ac:dyDescent="0.3"/>
    <row r="3186" s="59" customFormat="1" x14ac:dyDescent="0.3"/>
    <row r="3187" s="59" customFormat="1" x14ac:dyDescent="0.3"/>
    <row r="3188" s="59" customFormat="1" x14ac:dyDescent="0.3"/>
    <row r="3189" s="59" customFormat="1" x14ac:dyDescent="0.3"/>
    <row r="3190" s="59" customFormat="1" x14ac:dyDescent="0.3"/>
    <row r="3191" s="59" customFormat="1" x14ac:dyDescent="0.3"/>
    <row r="3192" s="59" customFormat="1" x14ac:dyDescent="0.3"/>
    <row r="3193" s="59" customFormat="1" x14ac:dyDescent="0.3"/>
    <row r="3194" s="59" customFormat="1" x14ac:dyDescent="0.3"/>
    <row r="3195" s="59" customFormat="1" x14ac:dyDescent="0.3"/>
    <row r="3196" s="59" customFormat="1" x14ac:dyDescent="0.3"/>
    <row r="3197" s="59" customFormat="1" x14ac:dyDescent="0.3"/>
    <row r="3198" s="59" customFormat="1" x14ac:dyDescent="0.3"/>
    <row r="3199" s="59" customFormat="1" x14ac:dyDescent="0.3"/>
    <row r="3200" s="59" customFormat="1" x14ac:dyDescent="0.3"/>
    <row r="3201" spans="18:23" s="59" customFormat="1" x14ac:dyDescent="0.3"/>
    <row r="3202" spans="18:23" s="59" customFormat="1" x14ac:dyDescent="0.3"/>
    <row r="3203" spans="18:23" s="59" customFormat="1" x14ac:dyDescent="0.3"/>
    <row r="3204" spans="18:23" s="59" customFormat="1" x14ac:dyDescent="0.3"/>
    <row r="3205" spans="18:23" s="59" customFormat="1" x14ac:dyDescent="0.3"/>
    <row r="3206" spans="18:23" s="59" customFormat="1" x14ac:dyDescent="0.3"/>
    <row r="3207" spans="18:23" s="59" customFormat="1" x14ac:dyDescent="0.3"/>
    <row r="3208" spans="18:23" s="59" customFormat="1" x14ac:dyDescent="0.3"/>
    <row r="3209" spans="18:23" s="59" customFormat="1" x14ac:dyDescent="0.3"/>
    <row r="3210" spans="18:23" s="59" customFormat="1" x14ac:dyDescent="0.3"/>
    <row r="3211" spans="18:23" s="59" customFormat="1" x14ac:dyDescent="0.3"/>
    <row r="3212" spans="18:23" s="59" customFormat="1" x14ac:dyDescent="0.3"/>
    <row r="3213" spans="18:23" x14ac:dyDescent="0.2">
      <c r="R3213" s="59"/>
      <c r="S3213" s="59"/>
      <c r="T3213" s="59"/>
      <c r="U3213" s="59"/>
      <c r="V3213" s="59"/>
      <c r="W3213" s="59"/>
    </row>
  </sheetData>
  <hyperlinks>
    <hyperlink ref="K1" location="INFO!A1" display="POWRÓT" xr:uid="{DB8128C2-6371-44E1-9DE2-9ED789CCD90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D2D9-6E9D-48BC-A248-08F9E734A8A6}">
  <dimension ref="A1:P41"/>
  <sheetViews>
    <sheetView zoomScale="85" zoomScaleNormal="85" workbookViewId="0">
      <selection activeCell="J2" sqref="J2"/>
    </sheetView>
  </sheetViews>
  <sheetFormatPr defaultRowHeight="14.4" x14ac:dyDescent="0.3"/>
  <cols>
    <col min="1" max="1" width="9.44140625" customWidth="1"/>
    <col min="2" max="2" width="16.6640625" customWidth="1"/>
    <col min="3" max="3" width="71" customWidth="1"/>
    <col min="4" max="4" width="16.44140625" customWidth="1"/>
    <col min="5" max="5" width="19.88671875" customWidth="1"/>
    <col min="6" max="6" width="14.44140625" customWidth="1"/>
    <col min="7" max="7" width="15.88671875" customWidth="1"/>
    <col min="8" max="9" width="14.44140625" customWidth="1"/>
    <col min="10" max="10" width="14.77734375" customWidth="1"/>
  </cols>
  <sheetData>
    <row r="1" spans="1:16" ht="15.6" x14ac:dyDescent="0.3">
      <c r="A1" s="27" t="s">
        <v>1100</v>
      </c>
      <c r="J1" s="376" t="s">
        <v>651</v>
      </c>
    </row>
    <row r="2" spans="1:16" ht="15.6" x14ac:dyDescent="0.3">
      <c r="A2" s="371" t="s">
        <v>322</v>
      </c>
      <c r="J2" s="376" t="s">
        <v>1115</v>
      </c>
    </row>
    <row r="4" spans="1:16" s="372" customFormat="1" ht="27" customHeight="1" x14ac:dyDescent="0.3">
      <c r="A4" s="954" t="s">
        <v>1024</v>
      </c>
      <c r="B4" s="951" t="s">
        <v>194</v>
      </c>
      <c r="C4" s="955" t="s">
        <v>195</v>
      </c>
      <c r="D4" s="952" t="s">
        <v>3</v>
      </c>
      <c r="E4" s="952" t="s">
        <v>4</v>
      </c>
      <c r="F4" s="952" t="s">
        <v>5</v>
      </c>
      <c r="G4" s="952" t="s">
        <v>6</v>
      </c>
      <c r="H4" s="952" t="s">
        <v>7</v>
      </c>
      <c r="I4" s="952" t="s">
        <v>8</v>
      </c>
      <c r="J4" s="953" t="s">
        <v>9</v>
      </c>
    </row>
    <row r="5" spans="1:16" s="372" customFormat="1" ht="13.8" hidden="1" x14ac:dyDescent="0.3">
      <c r="A5" s="958" t="s">
        <v>571</v>
      </c>
      <c r="B5" s="958" t="s">
        <v>196</v>
      </c>
      <c r="C5" s="959" t="s">
        <v>1031</v>
      </c>
      <c r="D5" s="960" t="s">
        <v>1027</v>
      </c>
      <c r="E5" s="961">
        <v>34.766843289676501</v>
      </c>
      <c r="F5" s="961">
        <v>13.871497586427974</v>
      </c>
      <c r="G5" s="961">
        <v>19.797710913510624</v>
      </c>
      <c r="H5" s="961">
        <v>28.528431087142341</v>
      </c>
      <c r="I5" s="961">
        <v>39.174208128567962</v>
      </c>
      <c r="J5" s="961">
        <v>56.037459005008913</v>
      </c>
    </row>
    <row r="6" spans="1:16" s="372" customFormat="1" ht="13.8" hidden="1" x14ac:dyDescent="0.2">
      <c r="A6" s="958" t="s">
        <v>571</v>
      </c>
      <c r="B6" s="958" t="s">
        <v>196</v>
      </c>
      <c r="C6" s="962" t="s">
        <v>1031</v>
      </c>
      <c r="D6" s="963" t="s">
        <v>1028</v>
      </c>
      <c r="E6" s="956">
        <v>0.1251606358428354</v>
      </c>
      <c r="F6" s="956">
        <v>4.9937391311140708E-2</v>
      </c>
      <c r="G6" s="956">
        <v>7.1271759288638242E-2</v>
      </c>
      <c r="H6" s="956">
        <v>0.10270235191371242</v>
      </c>
      <c r="I6" s="956">
        <v>0.14102714926284465</v>
      </c>
      <c r="J6" s="956">
        <v>0.20173485241803207</v>
      </c>
      <c r="P6" s="129"/>
    </row>
    <row r="7" spans="1:16" s="372" customFormat="1" ht="13.8" hidden="1" x14ac:dyDescent="0.3">
      <c r="A7" s="958" t="s">
        <v>571</v>
      </c>
      <c r="B7" s="958" t="s">
        <v>196</v>
      </c>
      <c r="C7" s="959" t="s">
        <v>1032</v>
      </c>
      <c r="D7" s="960" t="s">
        <v>1027</v>
      </c>
      <c r="E7" s="964">
        <v>33.869918404243371</v>
      </c>
      <c r="F7" s="964">
        <v>13.799724580002682</v>
      </c>
      <c r="G7" s="964">
        <v>19.940729434283533</v>
      </c>
      <c r="H7" s="964">
        <v>27.79483585522599</v>
      </c>
      <c r="I7" s="964">
        <v>39.086885978803686</v>
      </c>
      <c r="J7" s="964">
        <v>55.547171604155075</v>
      </c>
    </row>
    <row r="8" spans="1:16" s="372" customFormat="1" ht="13.8" hidden="1" x14ac:dyDescent="0.3">
      <c r="A8" s="958" t="s">
        <v>571</v>
      </c>
      <c r="B8" s="958" t="s">
        <v>196</v>
      </c>
      <c r="C8" s="962" t="s">
        <v>1032</v>
      </c>
      <c r="D8" s="963" t="s">
        <v>1028</v>
      </c>
      <c r="E8" s="956">
        <v>0.12193170625527613</v>
      </c>
      <c r="F8" s="956">
        <v>4.967900848800965E-2</v>
      </c>
      <c r="G8" s="956">
        <v>7.1786625963420711E-2</v>
      </c>
      <c r="H8" s="956">
        <v>0.10006140907881356</v>
      </c>
      <c r="I8" s="956">
        <v>0.14071278952369326</v>
      </c>
      <c r="J8" s="956">
        <v>0.19996981777495826</v>
      </c>
    </row>
    <row r="9" spans="1:16" s="372" customFormat="1" ht="13.8" hidden="1" x14ac:dyDescent="0.3">
      <c r="A9" s="958" t="s">
        <v>571</v>
      </c>
      <c r="B9" s="958" t="s">
        <v>196</v>
      </c>
      <c r="C9" s="959" t="s">
        <v>1033</v>
      </c>
      <c r="D9" s="960" t="s">
        <v>1027</v>
      </c>
      <c r="E9" s="964">
        <v>33.081607955614174</v>
      </c>
      <c r="F9" s="964">
        <v>14.81931594205637</v>
      </c>
      <c r="G9" s="964">
        <v>19.786565271507218</v>
      </c>
      <c r="H9" s="964">
        <v>27.609941709698305</v>
      </c>
      <c r="I9" s="964">
        <v>39.204807112126666</v>
      </c>
      <c r="J9" s="964">
        <v>52.865819816778831</v>
      </c>
    </row>
    <row r="10" spans="1:16" s="372" customFormat="1" ht="13.8" hidden="1" x14ac:dyDescent="0.3">
      <c r="A10" s="958" t="s">
        <v>571</v>
      </c>
      <c r="B10" s="958" t="s">
        <v>196</v>
      </c>
      <c r="C10" s="962" t="s">
        <v>1033</v>
      </c>
      <c r="D10" s="963" t="s">
        <v>1028</v>
      </c>
      <c r="E10" s="957">
        <v>0.11909378864021103</v>
      </c>
      <c r="F10" s="957">
        <v>5.3349537391402933E-2</v>
      </c>
      <c r="G10" s="957">
        <v>7.1231634977425989E-2</v>
      </c>
      <c r="H10" s="957">
        <v>9.9395790154913899E-2</v>
      </c>
      <c r="I10" s="957">
        <v>0.141137305603656</v>
      </c>
      <c r="J10" s="957">
        <v>0.1903169513404038</v>
      </c>
    </row>
    <row r="11" spans="1:16" s="372" customFormat="1" ht="13.8" hidden="1" x14ac:dyDescent="0.3">
      <c r="A11" s="958" t="s">
        <v>571</v>
      </c>
      <c r="B11" s="958" t="s">
        <v>196</v>
      </c>
      <c r="C11" s="959" t="s">
        <v>1034</v>
      </c>
      <c r="D11" s="960" t="s">
        <v>1027</v>
      </c>
      <c r="E11" s="965">
        <v>71.488940924088837</v>
      </c>
      <c r="F11" s="965">
        <v>17.196886511511298</v>
      </c>
      <c r="G11" s="965">
        <v>25.132431261670661</v>
      </c>
      <c r="H11" s="965">
        <v>49.985874864921172</v>
      </c>
      <c r="I11" s="965">
        <v>79.413796049101578</v>
      </c>
      <c r="J11" s="965">
        <v>119.9584355555774</v>
      </c>
    </row>
    <row r="12" spans="1:16" s="372" customFormat="1" ht="13.8" hidden="1" x14ac:dyDescent="0.3">
      <c r="A12" s="958" t="s">
        <v>571</v>
      </c>
      <c r="B12" s="958" t="s">
        <v>196</v>
      </c>
      <c r="C12" s="962" t="s">
        <v>1034</v>
      </c>
      <c r="D12" s="963" t="s">
        <v>1028</v>
      </c>
      <c r="E12" s="957">
        <v>0.25736018732671978</v>
      </c>
      <c r="F12" s="957">
        <v>6.1908791441440673E-2</v>
      </c>
      <c r="G12" s="957">
        <v>9.0476752542014371E-2</v>
      </c>
      <c r="H12" s="957">
        <v>0.17994914951371621</v>
      </c>
      <c r="I12" s="957">
        <v>0.28588966577676567</v>
      </c>
      <c r="J12" s="957">
        <v>0.43185036800007859</v>
      </c>
    </row>
    <row r="13" spans="1:16" s="372" customFormat="1" ht="13.8" hidden="1" x14ac:dyDescent="0.3">
      <c r="A13" s="958" t="s">
        <v>571</v>
      </c>
      <c r="B13" s="958" t="s">
        <v>201</v>
      </c>
      <c r="C13" s="959" t="s">
        <v>1035</v>
      </c>
      <c r="D13" s="960" t="s">
        <v>1028</v>
      </c>
      <c r="E13" s="965">
        <v>0.81119202601927054</v>
      </c>
      <c r="F13" s="965">
        <v>0.20457270195605434</v>
      </c>
      <c r="G13" s="965">
        <v>0.40313299010038278</v>
      </c>
      <c r="H13" s="965">
        <v>0.62167289559082939</v>
      </c>
      <c r="I13" s="965">
        <v>1.0021830977119826</v>
      </c>
      <c r="J13" s="965">
        <v>1.8957894709568421</v>
      </c>
    </row>
    <row r="14" spans="1:16" s="372" customFormat="1" ht="13.8" hidden="1" x14ac:dyDescent="0.3">
      <c r="A14" s="958" t="s">
        <v>571</v>
      </c>
      <c r="B14" s="958" t="s">
        <v>201</v>
      </c>
      <c r="C14" s="959" t="s">
        <v>1036</v>
      </c>
      <c r="D14" s="960" t="s">
        <v>1028</v>
      </c>
      <c r="E14" s="965">
        <v>1.1431223583642831</v>
      </c>
      <c r="F14" s="965">
        <v>0.31874865740164199</v>
      </c>
      <c r="G14" s="965">
        <v>0.55674882038606888</v>
      </c>
      <c r="H14" s="965">
        <v>0.9499613874860644</v>
      </c>
      <c r="I14" s="965">
        <v>1.6662493116082977</v>
      </c>
      <c r="J14" s="965">
        <v>2.1279971970149889</v>
      </c>
    </row>
    <row r="15" spans="1:16" s="372" customFormat="1" ht="13.8" hidden="1" x14ac:dyDescent="0.3">
      <c r="A15" s="958" t="s">
        <v>571</v>
      </c>
      <c r="B15" s="958" t="s">
        <v>84</v>
      </c>
      <c r="C15" s="959" t="s">
        <v>1037</v>
      </c>
      <c r="D15" s="960" t="s">
        <v>1027</v>
      </c>
      <c r="E15" s="965">
        <v>97.787608129863173</v>
      </c>
      <c r="F15" s="965">
        <v>19.798111069562598</v>
      </c>
      <c r="G15" s="965">
        <v>43.364330354570718</v>
      </c>
      <c r="H15" s="965">
        <v>72.559982123340589</v>
      </c>
      <c r="I15" s="965">
        <v>132.06532575957712</v>
      </c>
      <c r="J15" s="965">
        <v>198.19870298086695</v>
      </c>
    </row>
    <row r="16" spans="1:16" s="372" customFormat="1" ht="13.8" hidden="1" x14ac:dyDescent="0.3">
      <c r="A16" s="958" t="s">
        <v>571</v>
      </c>
      <c r="B16" s="958" t="s">
        <v>84</v>
      </c>
      <c r="C16" s="962" t="s">
        <v>1037</v>
      </c>
      <c r="D16" s="963" t="s">
        <v>1028</v>
      </c>
      <c r="E16" s="957">
        <v>0.35203538926750744</v>
      </c>
      <c r="F16" s="957">
        <v>7.1273199850425351E-2</v>
      </c>
      <c r="G16" s="957">
        <v>0.15611158927645458</v>
      </c>
      <c r="H16" s="957">
        <v>0.26121593564402612</v>
      </c>
      <c r="I16" s="957">
        <v>0.47543517273447761</v>
      </c>
      <c r="J16" s="957">
        <v>0.71351533073112106</v>
      </c>
    </row>
    <row r="17" spans="1:10" s="372" customFormat="1" ht="13.8" hidden="1" x14ac:dyDescent="0.3">
      <c r="A17" s="958" t="s">
        <v>571</v>
      </c>
      <c r="B17" s="958" t="s">
        <v>84</v>
      </c>
      <c r="C17" s="959" t="s">
        <v>1038</v>
      </c>
      <c r="D17" s="960" t="s">
        <v>1027</v>
      </c>
      <c r="E17" s="965">
        <v>41.544917954095638</v>
      </c>
      <c r="F17" s="965">
        <v>7.5906055844283236</v>
      </c>
      <c r="G17" s="965">
        <v>13.910118879899871</v>
      </c>
      <c r="H17" s="965">
        <v>25.046885387395275</v>
      </c>
      <c r="I17" s="965">
        <v>54.236369905319307</v>
      </c>
      <c r="J17" s="965">
        <v>99.646529703130199</v>
      </c>
    </row>
    <row r="18" spans="1:10" s="372" customFormat="1" ht="13.8" hidden="1" x14ac:dyDescent="0.3">
      <c r="A18" s="958" t="s">
        <v>571</v>
      </c>
      <c r="B18" s="958" t="s">
        <v>84</v>
      </c>
      <c r="C18" s="962" t="s">
        <v>1038</v>
      </c>
      <c r="D18" s="963" t="s">
        <v>1028</v>
      </c>
      <c r="E18" s="957">
        <v>0.1495617046347443</v>
      </c>
      <c r="F18" s="957">
        <v>2.7326180103941965E-2</v>
      </c>
      <c r="G18" s="957">
        <v>5.0076427967639531E-2</v>
      </c>
      <c r="H18" s="957">
        <v>9.0168787394622987E-2</v>
      </c>
      <c r="I18" s="957">
        <v>0.1952509316591495</v>
      </c>
      <c r="J18" s="957">
        <v>0.3587275069312687</v>
      </c>
    </row>
    <row r="19" spans="1:10" s="372" customFormat="1" ht="13.8" hidden="1" x14ac:dyDescent="0.3">
      <c r="A19" s="958" t="s">
        <v>571</v>
      </c>
      <c r="B19" s="958" t="s">
        <v>84</v>
      </c>
      <c r="C19" s="959" t="s">
        <v>1039</v>
      </c>
      <c r="D19" s="960" t="s">
        <v>1027</v>
      </c>
      <c r="E19" s="965">
        <v>37.447516811743121</v>
      </c>
      <c r="F19" s="965">
        <v>5.1888985209595528</v>
      </c>
      <c r="G19" s="965">
        <v>11.123305849450485</v>
      </c>
      <c r="H19" s="965">
        <v>22.656610624360923</v>
      </c>
      <c r="I19" s="965">
        <v>43.942948125652514</v>
      </c>
      <c r="J19" s="965">
        <v>99.499677095249211</v>
      </c>
    </row>
    <row r="20" spans="1:10" s="372" customFormat="1" ht="13.8" hidden="1" x14ac:dyDescent="0.3">
      <c r="A20" s="958" t="s">
        <v>571</v>
      </c>
      <c r="B20" s="958" t="s">
        <v>84</v>
      </c>
      <c r="C20" s="962" t="s">
        <v>1039</v>
      </c>
      <c r="D20" s="963" t="s">
        <v>1028</v>
      </c>
      <c r="E20" s="957">
        <v>0.13481106052227523</v>
      </c>
      <c r="F20" s="957">
        <v>1.8680034675454388E-2</v>
      </c>
      <c r="G20" s="957">
        <v>4.0043901058021747E-2</v>
      </c>
      <c r="H20" s="957">
        <v>8.1563798247699326E-2</v>
      </c>
      <c r="I20" s="957">
        <v>0.15819461325234904</v>
      </c>
      <c r="J20" s="957">
        <v>0.35819883754289716</v>
      </c>
    </row>
    <row r="21" spans="1:10" s="372" customFormat="1" ht="13.8" hidden="1" x14ac:dyDescent="0.3">
      <c r="A21" s="958" t="s">
        <v>571</v>
      </c>
      <c r="B21" s="958" t="s">
        <v>207</v>
      </c>
      <c r="C21" s="959" t="s">
        <v>1040</v>
      </c>
      <c r="D21" s="960" t="s">
        <v>1029</v>
      </c>
      <c r="E21" s="965">
        <v>5.8734827298655521</v>
      </c>
      <c r="F21" s="965">
        <v>0.54301129771123513</v>
      </c>
      <c r="G21" s="965">
        <v>0.97005444869512847</v>
      </c>
      <c r="H21" s="965">
        <v>7.0510396322453639</v>
      </c>
      <c r="I21" s="965">
        <v>7.9226086170714796</v>
      </c>
      <c r="J21" s="965">
        <v>8.6081215470245827</v>
      </c>
    </row>
    <row r="22" spans="1:10" s="372" customFormat="1" ht="13.8" hidden="1" x14ac:dyDescent="0.3">
      <c r="A22" s="958" t="s">
        <v>571</v>
      </c>
      <c r="B22" s="958" t="s">
        <v>207</v>
      </c>
      <c r="C22" s="962" t="s">
        <v>1040</v>
      </c>
      <c r="D22" s="963" t="s">
        <v>1028</v>
      </c>
      <c r="E22" s="957">
        <v>0.27781573312264063</v>
      </c>
      <c r="F22" s="957">
        <v>2.5684434381741422E-2</v>
      </c>
      <c r="G22" s="957">
        <v>4.5883575423279581E-2</v>
      </c>
      <c r="H22" s="957">
        <v>0.33351417460520572</v>
      </c>
      <c r="I22" s="957">
        <v>0.37473938758748099</v>
      </c>
      <c r="J22" s="957">
        <v>0.4071641491742628</v>
      </c>
    </row>
    <row r="23" spans="1:10" s="372" customFormat="1" ht="13.8" hidden="1" x14ac:dyDescent="0.3">
      <c r="A23" s="958" t="s">
        <v>571</v>
      </c>
      <c r="B23" s="958" t="s">
        <v>207</v>
      </c>
      <c r="C23" s="959" t="s">
        <v>1041</v>
      </c>
      <c r="D23" s="960" t="s">
        <v>1029</v>
      </c>
      <c r="E23" s="965">
        <v>1.3587133882042473</v>
      </c>
      <c r="F23" s="965">
        <v>0.48313492688967935</v>
      </c>
      <c r="G23" s="965">
        <v>0.69711085847494592</v>
      </c>
      <c r="H23" s="965">
        <v>1.0457094170123042</v>
      </c>
      <c r="I23" s="965">
        <v>1.6293279045597748</v>
      </c>
      <c r="J23" s="965">
        <v>2.3018802359824364</v>
      </c>
    </row>
    <row r="24" spans="1:10" s="372" customFormat="1" ht="13.8" hidden="1" x14ac:dyDescent="0.3">
      <c r="A24" s="958" t="s">
        <v>571</v>
      </c>
      <c r="B24" s="958" t="s">
        <v>207</v>
      </c>
      <c r="C24" s="962" t="s">
        <v>1041</v>
      </c>
      <c r="D24" s="963" t="s">
        <v>1028</v>
      </c>
      <c r="E24" s="957">
        <v>6.42671432620609E-2</v>
      </c>
      <c r="F24" s="957">
        <v>2.2852282041881833E-2</v>
      </c>
      <c r="G24" s="957">
        <v>3.2973343605864944E-2</v>
      </c>
      <c r="H24" s="957">
        <v>4.9462055424681996E-2</v>
      </c>
      <c r="I24" s="957">
        <v>7.7067209885677349E-2</v>
      </c>
      <c r="J24" s="957">
        <v>0.10887893516196924</v>
      </c>
    </row>
    <row r="25" spans="1:10" s="372" customFormat="1" ht="13.8" hidden="1" x14ac:dyDescent="0.3">
      <c r="A25" s="958" t="s">
        <v>571</v>
      </c>
      <c r="B25" s="958" t="s">
        <v>210</v>
      </c>
      <c r="C25" s="959" t="s">
        <v>1042</v>
      </c>
      <c r="D25" s="960" t="s">
        <v>1030</v>
      </c>
      <c r="E25" s="965">
        <v>14.685028185082146</v>
      </c>
      <c r="F25" s="965">
        <v>5.2196627961272384</v>
      </c>
      <c r="G25" s="965">
        <v>9.7857393765083813</v>
      </c>
      <c r="H25" s="965">
        <v>13.186919573771881</v>
      </c>
      <c r="I25" s="965">
        <v>21.659053401259758</v>
      </c>
      <c r="J25" s="965">
        <v>23.293208404407608</v>
      </c>
    </row>
    <row r="26" spans="1:10" s="372" customFormat="1" ht="13.8" hidden="1" x14ac:dyDescent="0.3">
      <c r="A26" s="958" t="s">
        <v>571</v>
      </c>
      <c r="B26" s="958" t="s">
        <v>210</v>
      </c>
      <c r="C26" s="962" t="s">
        <v>1042</v>
      </c>
      <c r="D26" s="963" t="s">
        <v>1028</v>
      </c>
      <c r="E26" s="957">
        <v>0.52722628740927469</v>
      </c>
      <c r="F26" s="957">
        <v>0.18739789960539893</v>
      </c>
      <c r="G26" s="957">
        <v>0.35133055081721681</v>
      </c>
      <c r="H26" s="957">
        <v>0.47344074261343017</v>
      </c>
      <c r="I26" s="957">
        <v>0.77760983292804819</v>
      </c>
      <c r="J26" s="957">
        <v>0.83627975609756322</v>
      </c>
    </row>
    <row r="27" spans="1:10" s="372" customFormat="1" ht="13.8" hidden="1" x14ac:dyDescent="0.3">
      <c r="A27" s="958" t="s">
        <v>571</v>
      </c>
      <c r="B27" s="958" t="s">
        <v>212</v>
      </c>
      <c r="C27" s="959" t="s">
        <v>1043</v>
      </c>
      <c r="D27" s="960" t="s">
        <v>1029</v>
      </c>
      <c r="E27" s="965">
        <v>33.863622145445675</v>
      </c>
      <c r="F27" s="965">
        <v>8.8667475080112315</v>
      </c>
      <c r="G27" s="965">
        <v>18.146892077225282</v>
      </c>
      <c r="H27" s="965">
        <v>28.582164375007245</v>
      </c>
      <c r="I27" s="965">
        <v>41.351550092125585</v>
      </c>
      <c r="J27" s="965">
        <v>65.473416653362634</v>
      </c>
    </row>
    <row r="28" spans="1:10" s="372" customFormat="1" ht="13.8" hidden="1" x14ac:dyDescent="0.3">
      <c r="A28" s="958" t="s">
        <v>571</v>
      </c>
      <c r="B28" s="958" t="s">
        <v>212</v>
      </c>
      <c r="C28" s="962" t="s">
        <v>1043</v>
      </c>
      <c r="D28" s="963" t="s">
        <v>1028</v>
      </c>
      <c r="E28" s="957">
        <v>0.88045417578158747</v>
      </c>
      <c r="F28" s="957">
        <v>0.23053543520829201</v>
      </c>
      <c r="G28" s="957">
        <v>0.47181919400785732</v>
      </c>
      <c r="H28" s="957">
        <v>0.74313627375018831</v>
      </c>
      <c r="I28" s="957">
        <v>1.0751403023952653</v>
      </c>
      <c r="J28" s="957">
        <v>1.7023088329874283</v>
      </c>
    </row>
    <row r="29" spans="1:10" x14ac:dyDescent="0.3">
      <c r="A29" s="966" t="s">
        <v>593</v>
      </c>
      <c r="B29" s="966" t="s">
        <v>196</v>
      </c>
      <c r="C29" s="966" t="s">
        <v>1031</v>
      </c>
      <c r="D29" s="968" t="s">
        <v>1045</v>
      </c>
      <c r="E29" s="967">
        <v>24.493056417858352</v>
      </c>
      <c r="F29" s="967">
        <v>11.052287466462687</v>
      </c>
      <c r="G29" s="967">
        <v>15.476215645663936</v>
      </c>
      <c r="H29" s="967">
        <v>21.951907532330971</v>
      </c>
      <c r="I29" s="967">
        <v>29.290629103862855</v>
      </c>
      <c r="J29" s="967">
        <v>39.050927315852157</v>
      </c>
    </row>
    <row r="30" spans="1:10" x14ac:dyDescent="0.3">
      <c r="A30" s="966" t="s">
        <v>593</v>
      </c>
      <c r="B30" s="966" t="s">
        <v>196</v>
      </c>
      <c r="C30" s="966" t="s">
        <v>1032</v>
      </c>
      <c r="D30" s="968" t="s">
        <v>1045</v>
      </c>
      <c r="E30" s="967">
        <v>24.050511838502747</v>
      </c>
      <c r="F30" s="967">
        <v>11.017881186864019</v>
      </c>
      <c r="G30" s="967">
        <v>15.513947020088587</v>
      </c>
      <c r="H30" s="967">
        <v>21.582695156760643</v>
      </c>
      <c r="I30" s="967">
        <v>28.56920929098051</v>
      </c>
      <c r="J30" s="967">
        <v>38.027492313046366</v>
      </c>
    </row>
    <row r="31" spans="1:10" x14ac:dyDescent="0.3">
      <c r="A31" s="966" t="s">
        <v>593</v>
      </c>
      <c r="B31" s="966" t="s">
        <v>196</v>
      </c>
      <c r="C31" s="966" t="s">
        <v>1033</v>
      </c>
      <c r="D31" s="968" t="s">
        <v>1045</v>
      </c>
      <c r="E31" s="967">
        <v>24.307734321122393</v>
      </c>
      <c r="F31" s="967">
        <v>11.762520566313553</v>
      </c>
      <c r="G31" s="967">
        <v>15.958421803887994</v>
      </c>
      <c r="H31" s="967">
        <v>21.897238214112502</v>
      </c>
      <c r="I31" s="967">
        <v>28.449757152077606</v>
      </c>
      <c r="J31" s="967">
        <v>37.305084932153356</v>
      </c>
    </row>
    <row r="32" spans="1:10" x14ac:dyDescent="0.3">
      <c r="A32" s="966" t="s">
        <v>593</v>
      </c>
      <c r="B32" s="966" t="s">
        <v>196</v>
      </c>
      <c r="C32" s="966" t="s">
        <v>1034</v>
      </c>
      <c r="D32" s="968" t="s">
        <v>1045</v>
      </c>
      <c r="E32" s="967">
        <v>51.465128248712951</v>
      </c>
      <c r="F32" s="967">
        <v>14.685252731991412</v>
      </c>
      <c r="G32" s="967">
        <v>26.001873288919924</v>
      </c>
      <c r="H32" s="967">
        <v>43.747144916452193</v>
      </c>
      <c r="I32" s="967">
        <v>59.523692564846826</v>
      </c>
      <c r="J32" s="967">
        <v>80.132104811625553</v>
      </c>
    </row>
    <row r="33" spans="1:10" hidden="1" x14ac:dyDescent="0.3">
      <c r="A33" s="966" t="s">
        <v>593</v>
      </c>
      <c r="B33" s="966" t="s">
        <v>201</v>
      </c>
      <c r="C33" s="966" t="s">
        <v>1035</v>
      </c>
      <c r="D33" s="968" t="s">
        <v>1045</v>
      </c>
      <c r="E33" s="967">
        <v>33.619371491389153</v>
      </c>
      <c r="F33" s="967">
        <v>16.279426353527999</v>
      </c>
      <c r="G33" s="967">
        <v>24.731475464908048</v>
      </c>
      <c r="H33" s="967">
        <v>32.053467889157517</v>
      </c>
      <c r="I33" s="967">
        <v>40.716549142713006</v>
      </c>
      <c r="J33" s="967">
        <v>49.572373995284131</v>
      </c>
    </row>
    <row r="34" spans="1:10" hidden="1" x14ac:dyDescent="0.3">
      <c r="A34" s="966" t="s">
        <v>593</v>
      </c>
      <c r="B34" s="966" t="s">
        <v>201</v>
      </c>
      <c r="C34" s="966" t="s">
        <v>1036</v>
      </c>
      <c r="D34" s="968" t="s">
        <v>1045</v>
      </c>
      <c r="E34" s="967">
        <v>36.7656829356605</v>
      </c>
      <c r="F34" s="967">
        <v>21.251260314261533</v>
      </c>
      <c r="G34" s="967">
        <v>28.41210686812769</v>
      </c>
      <c r="H34" s="967">
        <v>34.53505767421759</v>
      </c>
      <c r="I34" s="967">
        <v>42.765276692942074</v>
      </c>
      <c r="J34" s="967">
        <v>55.376396040811883</v>
      </c>
    </row>
    <row r="35" spans="1:10" hidden="1" x14ac:dyDescent="0.3">
      <c r="A35" s="966" t="s">
        <v>593</v>
      </c>
      <c r="B35" s="966" t="s">
        <v>84</v>
      </c>
      <c r="C35" s="966" t="s">
        <v>1037</v>
      </c>
      <c r="D35" s="968" t="s">
        <v>1045</v>
      </c>
      <c r="E35" s="967">
        <v>30.826723354449086</v>
      </c>
      <c r="F35" s="967">
        <v>10.941394800360413</v>
      </c>
      <c r="G35" s="967">
        <v>17.778945897374253</v>
      </c>
      <c r="H35" s="967">
        <v>25.520198434246538</v>
      </c>
      <c r="I35" s="967">
        <v>38.231859352192735</v>
      </c>
      <c r="J35" s="967">
        <v>55.653898748572402</v>
      </c>
    </row>
    <row r="36" spans="1:10" hidden="1" x14ac:dyDescent="0.3">
      <c r="A36" s="966" t="s">
        <v>593</v>
      </c>
      <c r="B36" s="966" t="s">
        <v>84</v>
      </c>
      <c r="C36" s="966" t="s">
        <v>1038</v>
      </c>
      <c r="D36" s="968" t="s">
        <v>1045</v>
      </c>
      <c r="E36" s="967">
        <v>10.329952640558821</v>
      </c>
      <c r="F36" s="967">
        <v>2.9292541440444553</v>
      </c>
      <c r="G36" s="967">
        <v>4.5361571532796034</v>
      </c>
      <c r="H36" s="967">
        <v>7.6827977788945034</v>
      </c>
      <c r="I36" s="967">
        <v>12.549305752790788</v>
      </c>
      <c r="J36" s="967">
        <v>19.801731485586579</v>
      </c>
    </row>
    <row r="37" spans="1:10" hidden="1" x14ac:dyDescent="0.3">
      <c r="A37" s="966" t="s">
        <v>593</v>
      </c>
      <c r="B37" s="966" t="s">
        <v>84</v>
      </c>
      <c r="C37" s="966" t="s">
        <v>1039</v>
      </c>
      <c r="D37" s="968" t="s">
        <v>1045</v>
      </c>
      <c r="E37" s="967">
        <v>9.0233414066339854</v>
      </c>
      <c r="F37" s="967">
        <v>2.8104881679770828</v>
      </c>
      <c r="G37" s="967">
        <v>4.483451959851446</v>
      </c>
      <c r="H37" s="967">
        <v>7.0507247549750698</v>
      </c>
      <c r="I37" s="967">
        <v>11.910137906963682</v>
      </c>
      <c r="J37" s="967">
        <v>14.955267635919563</v>
      </c>
    </row>
    <row r="38" spans="1:10" hidden="1" x14ac:dyDescent="0.3">
      <c r="A38" s="966" t="s">
        <v>593</v>
      </c>
      <c r="B38" s="966" t="s">
        <v>207</v>
      </c>
      <c r="C38" s="966" t="s">
        <v>1040</v>
      </c>
      <c r="D38" s="968" t="s">
        <v>1045</v>
      </c>
      <c r="E38" s="967">
        <v>33.710736562639973</v>
      </c>
      <c r="F38" s="967">
        <v>2.6565141760910187</v>
      </c>
      <c r="G38" s="967">
        <v>8.5610441562094675</v>
      </c>
      <c r="H38" s="967">
        <v>34.082787036318564</v>
      </c>
      <c r="I38" s="967">
        <v>39.353155368430755</v>
      </c>
      <c r="J38" s="967">
        <v>59.68503692774722</v>
      </c>
    </row>
    <row r="39" spans="1:10" hidden="1" x14ac:dyDescent="0.3">
      <c r="A39" s="966" t="s">
        <v>593</v>
      </c>
      <c r="B39" s="966" t="s">
        <v>207</v>
      </c>
      <c r="C39" s="966" t="s">
        <v>1041</v>
      </c>
      <c r="D39" s="968" t="s">
        <v>1045</v>
      </c>
      <c r="E39" s="967">
        <v>7.4384542980413455</v>
      </c>
      <c r="F39" s="967">
        <v>2.6141276802086946</v>
      </c>
      <c r="G39" s="967">
        <v>3.8645260805353407</v>
      </c>
      <c r="H39" s="967">
        <v>6.095387953158415</v>
      </c>
      <c r="I39" s="967">
        <v>9.1121603416439587</v>
      </c>
      <c r="J39" s="967">
        <v>12.477267386665186</v>
      </c>
    </row>
    <row r="40" spans="1:10" hidden="1" x14ac:dyDescent="0.3">
      <c r="A40" s="966" t="s">
        <v>593</v>
      </c>
      <c r="B40" s="966" t="s">
        <v>210</v>
      </c>
      <c r="C40" s="966" t="s">
        <v>1042</v>
      </c>
      <c r="D40" s="968" t="s">
        <v>1045</v>
      </c>
      <c r="E40" s="967">
        <v>45.769870028369276</v>
      </c>
      <c r="F40" s="967">
        <v>19.756411083178978</v>
      </c>
      <c r="G40" s="967">
        <v>37.138666689374645</v>
      </c>
      <c r="H40" s="967">
        <v>38.99024008641284</v>
      </c>
      <c r="I40" s="967">
        <v>43.738571227177381</v>
      </c>
      <c r="J40" s="967">
        <v>71.86362999802158</v>
      </c>
    </row>
    <row r="41" spans="1:10" hidden="1" x14ac:dyDescent="0.3">
      <c r="A41" s="966" t="s">
        <v>593</v>
      </c>
      <c r="B41" s="966" t="s">
        <v>212</v>
      </c>
      <c r="C41" s="966" t="s">
        <v>1043</v>
      </c>
      <c r="D41" s="968" t="s">
        <v>1045</v>
      </c>
      <c r="E41" s="967">
        <v>34.955232012781643</v>
      </c>
      <c r="F41" s="967">
        <v>10.512654233719848</v>
      </c>
      <c r="G41" s="967">
        <v>17.370792971006402</v>
      </c>
      <c r="H41" s="967">
        <v>30.312983008815298</v>
      </c>
      <c r="I41" s="967">
        <v>44.652741457791159</v>
      </c>
      <c r="J41" s="967">
        <v>61.955137266907606</v>
      </c>
    </row>
  </sheetData>
  <hyperlinks>
    <hyperlink ref="J1" location="INFO!A1" display="POWRÓT" xr:uid="{2BE94CC2-05C8-4FD8-BA5F-83F587DB6F63}"/>
    <hyperlink ref="J2" location="dashboardy!A44" display="POWRÓT DO WYKRESU" xr:uid="{20CEF086-0122-495F-8D13-EBC281320272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D159-8E27-4561-8D45-D7102BCDA0D0}">
  <dimension ref="A1:L3251"/>
  <sheetViews>
    <sheetView zoomScale="70" zoomScaleNormal="70" workbookViewId="0">
      <selection activeCell="K2" sqref="K2"/>
    </sheetView>
  </sheetViews>
  <sheetFormatPr defaultColWidth="18.77734375" defaultRowHeight="11.4" x14ac:dyDescent="0.2"/>
  <cols>
    <col min="1" max="1" width="18.77734375" style="58"/>
    <col min="2" max="2" width="33.44140625" style="58" customWidth="1"/>
    <col min="3" max="3" width="17.44140625" style="58" customWidth="1"/>
    <col min="4" max="4" width="21.6640625" style="58" customWidth="1"/>
    <col min="5" max="5" width="15.5546875" style="58" customWidth="1"/>
    <col min="6" max="6" width="17.6640625" style="58" customWidth="1"/>
    <col min="7" max="7" width="10.44140625" style="58" customWidth="1"/>
    <col min="8" max="8" width="15" style="58" customWidth="1"/>
    <col min="9" max="9" width="16.5546875" style="58" customWidth="1"/>
    <col min="10" max="10" width="4" style="58" customWidth="1"/>
    <col min="11" max="11" width="5.77734375" style="58" customWidth="1"/>
    <col min="12" max="13" width="9.5546875" style="58" customWidth="1"/>
    <col min="14" max="18" width="9.44140625" style="58" customWidth="1"/>
    <col min="19" max="19" width="6.77734375" style="58" customWidth="1"/>
    <col min="20" max="26" width="8.5546875" style="58" customWidth="1"/>
    <col min="27" max="257" width="18.77734375" style="58"/>
    <col min="258" max="258" width="49.77734375" style="58" customWidth="1"/>
    <col min="259" max="259" width="14.77734375" style="58" customWidth="1"/>
    <col min="260" max="260" width="16.44140625" style="58" customWidth="1"/>
    <col min="261" max="261" width="15.21875" style="58" customWidth="1"/>
    <col min="262" max="262" width="14.21875" style="58" customWidth="1"/>
    <col min="263" max="263" width="15.5546875" style="58" customWidth="1"/>
    <col min="264" max="264" width="15.77734375" style="58" customWidth="1"/>
    <col min="265" max="265" width="18.77734375" style="58"/>
    <col min="266" max="266" width="4" style="58" customWidth="1"/>
    <col min="267" max="513" width="18.77734375" style="58"/>
    <col min="514" max="514" width="49.77734375" style="58" customWidth="1"/>
    <col min="515" max="515" width="14.77734375" style="58" customWidth="1"/>
    <col min="516" max="516" width="16.44140625" style="58" customWidth="1"/>
    <col min="517" max="517" width="15.21875" style="58" customWidth="1"/>
    <col min="518" max="518" width="14.21875" style="58" customWidth="1"/>
    <col min="519" max="519" width="15.5546875" style="58" customWidth="1"/>
    <col min="520" max="520" width="15.77734375" style="58" customWidth="1"/>
    <col min="521" max="521" width="18.77734375" style="58"/>
    <col min="522" max="522" width="4" style="58" customWidth="1"/>
    <col min="523" max="769" width="18.77734375" style="58"/>
    <col min="770" max="770" width="49.77734375" style="58" customWidth="1"/>
    <col min="771" max="771" width="14.77734375" style="58" customWidth="1"/>
    <col min="772" max="772" width="16.44140625" style="58" customWidth="1"/>
    <col min="773" max="773" width="15.21875" style="58" customWidth="1"/>
    <col min="774" max="774" width="14.21875" style="58" customWidth="1"/>
    <col min="775" max="775" width="15.5546875" style="58" customWidth="1"/>
    <col min="776" max="776" width="15.77734375" style="58" customWidth="1"/>
    <col min="777" max="777" width="18.77734375" style="58"/>
    <col min="778" max="778" width="4" style="58" customWidth="1"/>
    <col min="779" max="1025" width="18.77734375" style="58"/>
    <col min="1026" max="1026" width="49.77734375" style="58" customWidth="1"/>
    <col min="1027" max="1027" width="14.77734375" style="58" customWidth="1"/>
    <col min="1028" max="1028" width="16.44140625" style="58" customWidth="1"/>
    <col min="1029" max="1029" width="15.21875" style="58" customWidth="1"/>
    <col min="1030" max="1030" width="14.21875" style="58" customWidth="1"/>
    <col min="1031" max="1031" width="15.5546875" style="58" customWidth="1"/>
    <col min="1032" max="1032" width="15.77734375" style="58" customWidth="1"/>
    <col min="1033" max="1033" width="18.77734375" style="58"/>
    <col min="1034" max="1034" width="4" style="58" customWidth="1"/>
    <col min="1035" max="1281" width="18.77734375" style="58"/>
    <col min="1282" max="1282" width="49.77734375" style="58" customWidth="1"/>
    <col min="1283" max="1283" width="14.77734375" style="58" customWidth="1"/>
    <col min="1284" max="1284" width="16.44140625" style="58" customWidth="1"/>
    <col min="1285" max="1285" width="15.21875" style="58" customWidth="1"/>
    <col min="1286" max="1286" width="14.21875" style="58" customWidth="1"/>
    <col min="1287" max="1287" width="15.5546875" style="58" customWidth="1"/>
    <col min="1288" max="1288" width="15.77734375" style="58" customWidth="1"/>
    <col min="1289" max="1289" width="18.77734375" style="58"/>
    <col min="1290" max="1290" width="4" style="58" customWidth="1"/>
    <col min="1291" max="1537" width="18.77734375" style="58"/>
    <col min="1538" max="1538" width="49.77734375" style="58" customWidth="1"/>
    <col min="1539" max="1539" width="14.77734375" style="58" customWidth="1"/>
    <col min="1540" max="1540" width="16.44140625" style="58" customWidth="1"/>
    <col min="1541" max="1541" width="15.21875" style="58" customWidth="1"/>
    <col min="1542" max="1542" width="14.21875" style="58" customWidth="1"/>
    <col min="1543" max="1543" width="15.5546875" style="58" customWidth="1"/>
    <col min="1544" max="1544" width="15.77734375" style="58" customWidth="1"/>
    <col min="1545" max="1545" width="18.77734375" style="58"/>
    <col min="1546" max="1546" width="4" style="58" customWidth="1"/>
    <col min="1547" max="1793" width="18.77734375" style="58"/>
    <col min="1794" max="1794" width="49.77734375" style="58" customWidth="1"/>
    <col min="1795" max="1795" width="14.77734375" style="58" customWidth="1"/>
    <col min="1796" max="1796" width="16.44140625" style="58" customWidth="1"/>
    <col min="1797" max="1797" width="15.21875" style="58" customWidth="1"/>
    <col min="1798" max="1798" width="14.21875" style="58" customWidth="1"/>
    <col min="1799" max="1799" width="15.5546875" style="58" customWidth="1"/>
    <col min="1800" max="1800" width="15.77734375" style="58" customWidth="1"/>
    <col min="1801" max="1801" width="18.77734375" style="58"/>
    <col min="1802" max="1802" width="4" style="58" customWidth="1"/>
    <col min="1803" max="2049" width="18.77734375" style="58"/>
    <col min="2050" max="2050" width="49.77734375" style="58" customWidth="1"/>
    <col min="2051" max="2051" width="14.77734375" style="58" customWidth="1"/>
    <col min="2052" max="2052" width="16.44140625" style="58" customWidth="1"/>
    <col min="2053" max="2053" width="15.21875" style="58" customWidth="1"/>
    <col min="2054" max="2054" width="14.21875" style="58" customWidth="1"/>
    <col min="2055" max="2055" width="15.5546875" style="58" customWidth="1"/>
    <col min="2056" max="2056" width="15.77734375" style="58" customWidth="1"/>
    <col min="2057" max="2057" width="18.77734375" style="58"/>
    <col min="2058" max="2058" width="4" style="58" customWidth="1"/>
    <col min="2059" max="2305" width="18.77734375" style="58"/>
    <col min="2306" max="2306" width="49.77734375" style="58" customWidth="1"/>
    <col min="2307" max="2307" width="14.77734375" style="58" customWidth="1"/>
    <col min="2308" max="2308" width="16.44140625" style="58" customWidth="1"/>
    <col min="2309" max="2309" width="15.21875" style="58" customWidth="1"/>
    <col min="2310" max="2310" width="14.21875" style="58" customWidth="1"/>
    <col min="2311" max="2311" width="15.5546875" style="58" customWidth="1"/>
    <col min="2312" max="2312" width="15.77734375" style="58" customWidth="1"/>
    <col min="2313" max="2313" width="18.77734375" style="58"/>
    <col min="2314" max="2314" width="4" style="58" customWidth="1"/>
    <col min="2315" max="2561" width="18.77734375" style="58"/>
    <col min="2562" max="2562" width="49.77734375" style="58" customWidth="1"/>
    <col min="2563" max="2563" width="14.77734375" style="58" customWidth="1"/>
    <col min="2564" max="2564" width="16.44140625" style="58" customWidth="1"/>
    <col min="2565" max="2565" width="15.21875" style="58" customWidth="1"/>
    <col min="2566" max="2566" width="14.21875" style="58" customWidth="1"/>
    <col min="2567" max="2567" width="15.5546875" style="58" customWidth="1"/>
    <col min="2568" max="2568" width="15.77734375" style="58" customWidth="1"/>
    <col min="2569" max="2569" width="18.77734375" style="58"/>
    <col min="2570" max="2570" width="4" style="58" customWidth="1"/>
    <col min="2571" max="2817" width="18.77734375" style="58"/>
    <col min="2818" max="2818" width="49.77734375" style="58" customWidth="1"/>
    <col min="2819" max="2819" width="14.77734375" style="58" customWidth="1"/>
    <col min="2820" max="2820" width="16.44140625" style="58" customWidth="1"/>
    <col min="2821" max="2821" width="15.21875" style="58" customWidth="1"/>
    <col min="2822" max="2822" width="14.21875" style="58" customWidth="1"/>
    <col min="2823" max="2823" width="15.5546875" style="58" customWidth="1"/>
    <col min="2824" max="2824" width="15.77734375" style="58" customWidth="1"/>
    <col min="2825" max="2825" width="18.77734375" style="58"/>
    <col min="2826" max="2826" width="4" style="58" customWidth="1"/>
    <col min="2827" max="3073" width="18.77734375" style="58"/>
    <col min="3074" max="3074" width="49.77734375" style="58" customWidth="1"/>
    <col min="3075" max="3075" width="14.77734375" style="58" customWidth="1"/>
    <col min="3076" max="3076" width="16.44140625" style="58" customWidth="1"/>
    <col min="3077" max="3077" width="15.21875" style="58" customWidth="1"/>
    <col min="3078" max="3078" width="14.21875" style="58" customWidth="1"/>
    <col min="3079" max="3079" width="15.5546875" style="58" customWidth="1"/>
    <col min="3080" max="3080" width="15.77734375" style="58" customWidth="1"/>
    <col min="3081" max="3081" width="18.77734375" style="58"/>
    <col min="3082" max="3082" width="4" style="58" customWidth="1"/>
    <col min="3083" max="3329" width="18.77734375" style="58"/>
    <col min="3330" max="3330" width="49.77734375" style="58" customWidth="1"/>
    <col min="3331" max="3331" width="14.77734375" style="58" customWidth="1"/>
    <col min="3332" max="3332" width="16.44140625" style="58" customWidth="1"/>
    <col min="3333" max="3333" width="15.21875" style="58" customWidth="1"/>
    <col min="3334" max="3334" width="14.21875" style="58" customWidth="1"/>
    <col min="3335" max="3335" width="15.5546875" style="58" customWidth="1"/>
    <col min="3336" max="3336" width="15.77734375" style="58" customWidth="1"/>
    <col min="3337" max="3337" width="18.77734375" style="58"/>
    <col min="3338" max="3338" width="4" style="58" customWidth="1"/>
    <col min="3339" max="3585" width="18.77734375" style="58"/>
    <col min="3586" max="3586" width="49.77734375" style="58" customWidth="1"/>
    <col min="3587" max="3587" width="14.77734375" style="58" customWidth="1"/>
    <col min="3588" max="3588" width="16.44140625" style="58" customWidth="1"/>
    <col min="3589" max="3589" width="15.21875" style="58" customWidth="1"/>
    <col min="3590" max="3590" width="14.21875" style="58" customWidth="1"/>
    <col min="3591" max="3591" width="15.5546875" style="58" customWidth="1"/>
    <col min="3592" max="3592" width="15.77734375" style="58" customWidth="1"/>
    <col min="3593" max="3593" width="18.77734375" style="58"/>
    <col min="3594" max="3594" width="4" style="58" customWidth="1"/>
    <col min="3595" max="3841" width="18.77734375" style="58"/>
    <col min="3842" max="3842" width="49.77734375" style="58" customWidth="1"/>
    <col min="3843" max="3843" width="14.77734375" style="58" customWidth="1"/>
    <col min="3844" max="3844" width="16.44140625" style="58" customWidth="1"/>
    <col min="3845" max="3845" width="15.21875" style="58" customWidth="1"/>
    <col min="3846" max="3846" width="14.21875" style="58" customWidth="1"/>
    <col min="3847" max="3847" width="15.5546875" style="58" customWidth="1"/>
    <col min="3848" max="3848" width="15.77734375" style="58" customWidth="1"/>
    <col min="3849" max="3849" width="18.77734375" style="58"/>
    <col min="3850" max="3850" width="4" style="58" customWidth="1"/>
    <col min="3851" max="4097" width="18.77734375" style="58"/>
    <col min="4098" max="4098" width="49.77734375" style="58" customWidth="1"/>
    <col min="4099" max="4099" width="14.77734375" style="58" customWidth="1"/>
    <col min="4100" max="4100" width="16.44140625" style="58" customWidth="1"/>
    <col min="4101" max="4101" width="15.21875" style="58" customWidth="1"/>
    <col min="4102" max="4102" width="14.21875" style="58" customWidth="1"/>
    <col min="4103" max="4103" width="15.5546875" style="58" customWidth="1"/>
    <col min="4104" max="4104" width="15.77734375" style="58" customWidth="1"/>
    <col min="4105" max="4105" width="18.77734375" style="58"/>
    <col min="4106" max="4106" width="4" style="58" customWidth="1"/>
    <col min="4107" max="4353" width="18.77734375" style="58"/>
    <col min="4354" max="4354" width="49.77734375" style="58" customWidth="1"/>
    <col min="4355" max="4355" width="14.77734375" style="58" customWidth="1"/>
    <col min="4356" max="4356" width="16.44140625" style="58" customWidth="1"/>
    <col min="4357" max="4357" width="15.21875" style="58" customWidth="1"/>
    <col min="4358" max="4358" width="14.21875" style="58" customWidth="1"/>
    <col min="4359" max="4359" width="15.5546875" style="58" customWidth="1"/>
    <col min="4360" max="4360" width="15.77734375" style="58" customWidth="1"/>
    <col min="4361" max="4361" width="18.77734375" style="58"/>
    <col min="4362" max="4362" width="4" style="58" customWidth="1"/>
    <col min="4363" max="4609" width="18.77734375" style="58"/>
    <col min="4610" max="4610" width="49.77734375" style="58" customWidth="1"/>
    <col min="4611" max="4611" width="14.77734375" style="58" customWidth="1"/>
    <col min="4612" max="4612" width="16.44140625" style="58" customWidth="1"/>
    <col min="4613" max="4613" width="15.21875" style="58" customWidth="1"/>
    <col min="4614" max="4614" width="14.21875" style="58" customWidth="1"/>
    <col min="4615" max="4615" width="15.5546875" style="58" customWidth="1"/>
    <col min="4616" max="4616" width="15.77734375" style="58" customWidth="1"/>
    <col min="4617" max="4617" width="18.77734375" style="58"/>
    <col min="4618" max="4618" width="4" style="58" customWidth="1"/>
    <col min="4619" max="4865" width="18.77734375" style="58"/>
    <col min="4866" max="4866" width="49.77734375" style="58" customWidth="1"/>
    <col min="4867" max="4867" width="14.77734375" style="58" customWidth="1"/>
    <col min="4868" max="4868" width="16.44140625" style="58" customWidth="1"/>
    <col min="4869" max="4869" width="15.21875" style="58" customWidth="1"/>
    <col min="4870" max="4870" width="14.21875" style="58" customWidth="1"/>
    <col min="4871" max="4871" width="15.5546875" style="58" customWidth="1"/>
    <col min="4872" max="4872" width="15.77734375" style="58" customWidth="1"/>
    <col min="4873" max="4873" width="18.77734375" style="58"/>
    <col min="4874" max="4874" width="4" style="58" customWidth="1"/>
    <col min="4875" max="5121" width="18.77734375" style="58"/>
    <col min="5122" max="5122" width="49.77734375" style="58" customWidth="1"/>
    <col min="5123" max="5123" width="14.77734375" style="58" customWidth="1"/>
    <col min="5124" max="5124" width="16.44140625" style="58" customWidth="1"/>
    <col min="5125" max="5125" width="15.21875" style="58" customWidth="1"/>
    <col min="5126" max="5126" width="14.21875" style="58" customWidth="1"/>
    <col min="5127" max="5127" width="15.5546875" style="58" customWidth="1"/>
    <col min="5128" max="5128" width="15.77734375" style="58" customWidth="1"/>
    <col min="5129" max="5129" width="18.77734375" style="58"/>
    <col min="5130" max="5130" width="4" style="58" customWidth="1"/>
    <col min="5131" max="5377" width="18.77734375" style="58"/>
    <col min="5378" max="5378" width="49.77734375" style="58" customWidth="1"/>
    <col min="5379" max="5379" width="14.77734375" style="58" customWidth="1"/>
    <col min="5380" max="5380" width="16.44140625" style="58" customWidth="1"/>
    <col min="5381" max="5381" width="15.21875" style="58" customWidth="1"/>
    <col min="5382" max="5382" width="14.21875" style="58" customWidth="1"/>
    <col min="5383" max="5383" width="15.5546875" style="58" customWidth="1"/>
    <col min="5384" max="5384" width="15.77734375" style="58" customWidth="1"/>
    <col min="5385" max="5385" width="18.77734375" style="58"/>
    <col min="5386" max="5386" width="4" style="58" customWidth="1"/>
    <col min="5387" max="5633" width="18.77734375" style="58"/>
    <col min="5634" max="5634" width="49.77734375" style="58" customWidth="1"/>
    <col min="5635" max="5635" width="14.77734375" style="58" customWidth="1"/>
    <col min="5636" max="5636" width="16.44140625" style="58" customWidth="1"/>
    <col min="5637" max="5637" width="15.21875" style="58" customWidth="1"/>
    <col min="5638" max="5638" width="14.21875" style="58" customWidth="1"/>
    <col min="5639" max="5639" width="15.5546875" style="58" customWidth="1"/>
    <col min="5640" max="5640" width="15.77734375" style="58" customWidth="1"/>
    <col min="5641" max="5641" width="18.77734375" style="58"/>
    <col min="5642" max="5642" width="4" style="58" customWidth="1"/>
    <col min="5643" max="5889" width="18.77734375" style="58"/>
    <col min="5890" max="5890" width="49.77734375" style="58" customWidth="1"/>
    <col min="5891" max="5891" width="14.77734375" style="58" customWidth="1"/>
    <col min="5892" max="5892" width="16.44140625" style="58" customWidth="1"/>
    <col min="5893" max="5893" width="15.21875" style="58" customWidth="1"/>
    <col min="5894" max="5894" width="14.21875" style="58" customWidth="1"/>
    <col min="5895" max="5895" width="15.5546875" style="58" customWidth="1"/>
    <col min="5896" max="5896" width="15.77734375" style="58" customWidth="1"/>
    <col min="5897" max="5897" width="18.77734375" style="58"/>
    <col min="5898" max="5898" width="4" style="58" customWidth="1"/>
    <col min="5899" max="6145" width="18.77734375" style="58"/>
    <col min="6146" max="6146" width="49.77734375" style="58" customWidth="1"/>
    <col min="6147" max="6147" width="14.77734375" style="58" customWidth="1"/>
    <col min="6148" max="6148" width="16.44140625" style="58" customWidth="1"/>
    <col min="6149" max="6149" width="15.21875" style="58" customWidth="1"/>
    <col min="6150" max="6150" width="14.21875" style="58" customWidth="1"/>
    <col min="6151" max="6151" width="15.5546875" style="58" customWidth="1"/>
    <col min="6152" max="6152" width="15.77734375" style="58" customWidth="1"/>
    <col min="6153" max="6153" width="18.77734375" style="58"/>
    <col min="6154" max="6154" width="4" style="58" customWidth="1"/>
    <col min="6155" max="6401" width="18.77734375" style="58"/>
    <col min="6402" max="6402" width="49.77734375" style="58" customWidth="1"/>
    <col min="6403" max="6403" width="14.77734375" style="58" customWidth="1"/>
    <col min="6404" max="6404" width="16.44140625" style="58" customWidth="1"/>
    <col min="6405" max="6405" width="15.21875" style="58" customWidth="1"/>
    <col min="6406" max="6406" width="14.21875" style="58" customWidth="1"/>
    <col min="6407" max="6407" width="15.5546875" style="58" customWidth="1"/>
    <col min="6408" max="6408" width="15.77734375" style="58" customWidth="1"/>
    <col min="6409" max="6409" width="18.77734375" style="58"/>
    <col min="6410" max="6410" width="4" style="58" customWidth="1"/>
    <col min="6411" max="6657" width="18.77734375" style="58"/>
    <col min="6658" max="6658" width="49.77734375" style="58" customWidth="1"/>
    <col min="6659" max="6659" width="14.77734375" style="58" customWidth="1"/>
    <col min="6660" max="6660" width="16.44140625" style="58" customWidth="1"/>
    <col min="6661" max="6661" width="15.21875" style="58" customWidth="1"/>
    <col min="6662" max="6662" width="14.21875" style="58" customWidth="1"/>
    <col min="6663" max="6663" width="15.5546875" style="58" customWidth="1"/>
    <col min="6664" max="6664" width="15.77734375" style="58" customWidth="1"/>
    <col min="6665" max="6665" width="18.77734375" style="58"/>
    <col min="6666" max="6666" width="4" style="58" customWidth="1"/>
    <col min="6667" max="6913" width="18.77734375" style="58"/>
    <col min="6914" max="6914" width="49.77734375" style="58" customWidth="1"/>
    <col min="6915" max="6915" width="14.77734375" style="58" customWidth="1"/>
    <col min="6916" max="6916" width="16.44140625" style="58" customWidth="1"/>
    <col min="6917" max="6917" width="15.21875" style="58" customWidth="1"/>
    <col min="6918" max="6918" width="14.21875" style="58" customWidth="1"/>
    <col min="6919" max="6919" width="15.5546875" style="58" customWidth="1"/>
    <col min="6920" max="6920" width="15.77734375" style="58" customWidth="1"/>
    <col min="6921" max="6921" width="18.77734375" style="58"/>
    <col min="6922" max="6922" width="4" style="58" customWidth="1"/>
    <col min="6923" max="7169" width="18.77734375" style="58"/>
    <col min="7170" max="7170" width="49.77734375" style="58" customWidth="1"/>
    <col min="7171" max="7171" width="14.77734375" style="58" customWidth="1"/>
    <col min="7172" max="7172" width="16.44140625" style="58" customWidth="1"/>
    <col min="7173" max="7173" width="15.21875" style="58" customWidth="1"/>
    <col min="7174" max="7174" width="14.21875" style="58" customWidth="1"/>
    <col min="7175" max="7175" width="15.5546875" style="58" customWidth="1"/>
    <col min="7176" max="7176" width="15.77734375" style="58" customWidth="1"/>
    <col min="7177" max="7177" width="18.77734375" style="58"/>
    <col min="7178" max="7178" width="4" style="58" customWidth="1"/>
    <col min="7179" max="7425" width="18.77734375" style="58"/>
    <col min="7426" max="7426" width="49.77734375" style="58" customWidth="1"/>
    <col min="7427" max="7427" width="14.77734375" style="58" customWidth="1"/>
    <col min="7428" max="7428" width="16.44140625" style="58" customWidth="1"/>
    <col min="7429" max="7429" width="15.21875" style="58" customWidth="1"/>
    <col min="7430" max="7430" width="14.21875" style="58" customWidth="1"/>
    <col min="7431" max="7431" width="15.5546875" style="58" customWidth="1"/>
    <col min="7432" max="7432" width="15.77734375" style="58" customWidth="1"/>
    <col min="7433" max="7433" width="18.77734375" style="58"/>
    <col min="7434" max="7434" width="4" style="58" customWidth="1"/>
    <col min="7435" max="7681" width="18.77734375" style="58"/>
    <col min="7682" max="7682" width="49.77734375" style="58" customWidth="1"/>
    <col min="7683" max="7683" width="14.77734375" style="58" customWidth="1"/>
    <col min="7684" max="7684" width="16.44140625" style="58" customWidth="1"/>
    <col min="7685" max="7685" width="15.21875" style="58" customWidth="1"/>
    <col min="7686" max="7686" width="14.21875" style="58" customWidth="1"/>
    <col min="7687" max="7687" width="15.5546875" style="58" customWidth="1"/>
    <col min="7688" max="7688" width="15.77734375" style="58" customWidth="1"/>
    <col min="7689" max="7689" width="18.77734375" style="58"/>
    <col min="7690" max="7690" width="4" style="58" customWidth="1"/>
    <col min="7691" max="7937" width="18.77734375" style="58"/>
    <col min="7938" max="7938" width="49.77734375" style="58" customWidth="1"/>
    <col min="7939" max="7939" width="14.77734375" style="58" customWidth="1"/>
    <col min="7940" max="7940" width="16.44140625" style="58" customWidth="1"/>
    <col min="7941" max="7941" width="15.21875" style="58" customWidth="1"/>
    <col min="7942" max="7942" width="14.21875" style="58" customWidth="1"/>
    <col min="7943" max="7943" width="15.5546875" style="58" customWidth="1"/>
    <col min="7944" max="7944" width="15.77734375" style="58" customWidth="1"/>
    <col min="7945" max="7945" width="18.77734375" style="58"/>
    <col min="7946" max="7946" width="4" style="58" customWidth="1"/>
    <col min="7947" max="8193" width="18.77734375" style="58"/>
    <col min="8194" max="8194" width="49.77734375" style="58" customWidth="1"/>
    <col min="8195" max="8195" width="14.77734375" style="58" customWidth="1"/>
    <col min="8196" max="8196" width="16.44140625" style="58" customWidth="1"/>
    <col min="8197" max="8197" width="15.21875" style="58" customWidth="1"/>
    <col min="8198" max="8198" width="14.21875" style="58" customWidth="1"/>
    <col min="8199" max="8199" width="15.5546875" style="58" customWidth="1"/>
    <col min="8200" max="8200" width="15.77734375" style="58" customWidth="1"/>
    <col min="8201" max="8201" width="18.77734375" style="58"/>
    <col min="8202" max="8202" width="4" style="58" customWidth="1"/>
    <col min="8203" max="8449" width="18.77734375" style="58"/>
    <col min="8450" max="8450" width="49.77734375" style="58" customWidth="1"/>
    <col min="8451" max="8451" width="14.77734375" style="58" customWidth="1"/>
    <col min="8452" max="8452" width="16.44140625" style="58" customWidth="1"/>
    <col min="8453" max="8453" width="15.21875" style="58" customWidth="1"/>
    <col min="8454" max="8454" width="14.21875" style="58" customWidth="1"/>
    <col min="8455" max="8455" width="15.5546875" style="58" customWidth="1"/>
    <col min="8456" max="8456" width="15.77734375" style="58" customWidth="1"/>
    <col min="8457" max="8457" width="18.77734375" style="58"/>
    <col min="8458" max="8458" width="4" style="58" customWidth="1"/>
    <col min="8459" max="8705" width="18.77734375" style="58"/>
    <col min="8706" max="8706" width="49.77734375" style="58" customWidth="1"/>
    <col min="8707" max="8707" width="14.77734375" style="58" customWidth="1"/>
    <col min="8708" max="8708" width="16.44140625" style="58" customWidth="1"/>
    <col min="8709" max="8709" width="15.21875" style="58" customWidth="1"/>
    <col min="8710" max="8710" width="14.21875" style="58" customWidth="1"/>
    <col min="8711" max="8711" width="15.5546875" style="58" customWidth="1"/>
    <col min="8712" max="8712" width="15.77734375" style="58" customWidth="1"/>
    <col min="8713" max="8713" width="18.77734375" style="58"/>
    <col min="8714" max="8714" width="4" style="58" customWidth="1"/>
    <col min="8715" max="8961" width="18.77734375" style="58"/>
    <col min="8962" max="8962" width="49.77734375" style="58" customWidth="1"/>
    <col min="8963" max="8963" width="14.77734375" style="58" customWidth="1"/>
    <col min="8964" max="8964" width="16.44140625" style="58" customWidth="1"/>
    <col min="8965" max="8965" width="15.21875" style="58" customWidth="1"/>
    <col min="8966" max="8966" width="14.21875" style="58" customWidth="1"/>
    <col min="8967" max="8967" width="15.5546875" style="58" customWidth="1"/>
    <col min="8968" max="8968" width="15.77734375" style="58" customWidth="1"/>
    <col min="8969" max="8969" width="18.77734375" style="58"/>
    <col min="8970" max="8970" width="4" style="58" customWidth="1"/>
    <col min="8971" max="9217" width="18.77734375" style="58"/>
    <col min="9218" max="9218" width="49.77734375" style="58" customWidth="1"/>
    <col min="9219" max="9219" width="14.77734375" style="58" customWidth="1"/>
    <col min="9220" max="9220" width="16.44140625" style="58" customWidth="1"/>
    <col min="9221" max="9221" width="15.21875" style="58" customWidth="1"/>
    <col min="9222" max="9222" width="14.21875" style="58" customWidth="1"/>
    <col min="9223" max="9223" width="15.5546875" style="58" customWidth="1"/>
    <col min="9224" max="9224" width="15.77734375" style="58" customWidth="1"/>
    <col min="9225" max="9225" width="18.77734375" style="58"/>
    <col min="9226" max="9226" width="4" style="58" customWidth="1"/>
    <col min="9227" max="9473" width="18.77734375" style="58"/>
    <col min="9474" max="9474" width="49.77734375" style="58" customWidth="1"/>
    <col min="9475" max="9475" width="14.77734375" style="58" customWidth="1"/>
    <col min="9476" max="9476" width="16.44140625" style="58" customWidth="1"/>
    <col min="9477" max="9477" width="15.21875" style="58" customWidth="1"/>
    <col min="9478" max="9478" width="14.21875" style="58" customWidth="1"/>
    <col min="9479" max="9479" width="15.5546875" style="58" customWidth="1"/>
    <col min="9480" max="9480" width="15.77734375" style="58" customWidth="1"/>
    <col min="9481" max="9481" width="18.77734375" style="58"/>
    <col min="9482" max="9482" width="4" style="58" customWidth="1"/>
    <col min="9483" max="9729" width="18.77734375" style="58"/>
    <col min="9730" max="9730" width="49.77734375" style="58" customWidth="1"/>
    <col min="9731" max="9731" width="14.77734375" style="58" customWidth="1"/>
    <col min="9732" max="9732" width="16.44140625" style="58" customWidth="1"/>
    <col min="9733" max="9733" width="15.21875" style="58" customWidth="1"/>
    <col min="9734" max="9734" width="14.21875" style="58" customWidth="1"/>
    <col min="9735" max="9735" width="15.5546875" style="58" customWidth="1"/>
    <col min="9736" max="9736" width="15.77734375" style="58" customWidth="1"/>
    <col min="9737" max="9737" width="18.77734375" style="58"/>
    <col min="9738" max="9738" width="4" style="58" customWidth="1"/>
    <col min="9739" max="9985" width="18.77734375" style="58"/>
    <col min="9986" max="9986" width="49.77734375" style="58" customWidth="1"/>
    <col min="9987" max="9987" width="14.77734375" style="58" customWidth="1"/>
    <col min="9988" max="9988" width="16.44140625" style="58" customWidth="1"/>
    <col min="9989" max="9989" width="15.21875" style="58" customWidth="1"/>
    <col min="9990" max="9990" width="14.21875" style="58" customWidth="1"/>
    <col min="9991" max="9991" width="15.5546875" style="58" customWidth="1"/>
    <col min="9992" max="9992" width="15.77734375" style="58" customWidth="1"/>
    <col min="9993" max="9993" width="18.77734375" style="58"/>
    <col min="9994" max="9994" width="4" style="58" customWidth="1"/>
    <col min="9995" max="10241" width="18.77734375" style="58"/>
    <col min="10242" max="10242" width="49.77734375" style="58" customWidth="1"/>
    <col min="10243" max="10243" width="14.77734375" style="58" customWidth="1"/>
    <col min="10244" max="10244" width="16.44140625" style="58" customWidth="1"/>
    <col min="10245" max="10245" width="15.21875" style="58" customWidth="1"/>
    <col min="10246" max="10246" width="14.21875" style="58" customWidth="1"/>
    <col min="10247" max="10247" width="15.5546875" style="58" customWidth="1"/>
    <col min="10248" max="10248" width="15.77734375" style="58" customWidth="1"/>
    <col min="10249" max="10249" width="18.77734375" style="58"/>
    <col min="10250" max="10250" width="4" style="58" customWidth="1"/>
    <col min="10251" max="10497" width="18.77734375" style="58"/>
    <col min="10498" max="10498" width="49.77734375" style="58" customWidth="1"/>
    <col min="10499" max="10499" width="14.77734375" style="58" customWidth="1"/>
    <col min="10500" max="10500" width="16.44140625" style="58" customWidth="1"/>
    <col min="10501" max="10501" width="15.21875" style="58" customWidth="1"/>
    <col min="10502" max="10502" width="14.21875" style="58" customWidth="1"/>
    <col min="10503" max="10503" width="15.5546875" style="58" customWidth="1"/>
    <col min="10504" max="10504" width="15.77734375" style="58" customWidth="1"/>
    <col min="10505" max="10505" width="18.77734375" style="58"/>
    <col min="10506" max="10506" width="4" style="58" customWidth="1"/>
    <col min="10507" max="10753" width="18.77734375" style="58"/>
    <col min="10754" max="10754" width="49.77734375" style="58" customWidth="1"/>
    <col min="10755" max="10755" width="14.77734375" style="58" customWidth="1"/>
    <col min="10756" max="10756" width="16.44140625" style="58" customWidth="1"/>
    <col min="10757" max="10757" width="15.21875" style="58" customWidth="1"/>
    <col min="10758" max="10758" width="14.21875" style="58" customWidth="1"/>
    <col min="10759" max="10759" width="15.5546875" style="58" customWidth="1"/>
    <col min="10760" max="10760" width="15.77734375" style="58" customWidth="1"/>
    <col min="10761" max="10761" width="18.77734375" style="58"/>
    <col min="10762" max="10762" width="4" style="58" customWidth="1"/>
    <col min="10763" max="11009" width="18.77734375" style="58"/>
    <col min="11010" max="11010" width="49.77734375" style="58" customWidth="1"/>
    <col min="11011" max="11011" width="14.77734375" style="58" customWidth="1"/>
    <col min="11012" max="11012" width="16.44140625" style="58" customWidth="1"/>
    <col min="11013" max="11013" width="15.21875" style="58" customWidth="1"/>
    <col min="11014" max="11014" width="14.21875" style="58" customWidth="1"/>
    <col min="11015" max="11015" width="15.5546875" style="58" customWidth="1"/>
    <col min="11016" max="11016" width="15.77734375" style="58" customWidth="1"/>
    <col min="11017" max="11017" width="18.77734375" style="58"/>
    <col min="11018" max="11018" width="4" style="58" customWidth="1"/>
    <col min="11019" max="11265" width="18.77734375" style="58"/>
    <col min="11266" max="11266" width="49.77734375" style="58" customWidth="1"/>
    <col min="11267" max="11267" width="14.77734375" style="58" customWidth="1"/>
    <col min="11268" max="11268" width="16.44140625" style="58" customWidth="1"/>
    <col min="11269" max="11269" width="15.21875" style="58" customWidth="1"/>
    <col min="11270" max="11270" width="14.21875" style="58" customWidth="1"/>
    <col min="11271" max="11271" width="15.5546875" style="58" customWidth="1"/>
    <col min="11272" max="11272" width="15.77734375" style="58" customWidth="1"/>
    <col min="11273" max="11273" width="18.77734375" style="58"/>
    <col min="11274" max="11274" width="4" style="58" customWidth="1"/>
    <col min="11275" max="11521" width="18.77734375" style="58"/>
    <col min="11522" max="11522" width="49.77734375" style="58" customWidth="1"/>
    <col min="11523" max="11523" width="14.77734375" style="58" customWidth="1"/>
    <col min="11524" max="11524" width="16.44140625" style="58" customWidth="1"/>
    <col min="11525" max="11525" width="15.21875" style="58" customWidth="1"/>
    <col min="11526" max="11526" width="14.21875" style="58" customWidth="1"/>
    <col min="11527" max="11527" width="15.5546875" style="58" customWidth="1"/>
    <col min="11528" max="11528" width="15.77734375" style="58" customWidth="1"/>
    <col min="11529" max="11529" width="18.77734375" style="58"/>
    <col min="11530" max="11530" width="4" style="58" customWidth="1"/>
    <col min="11531" max="11777" width="18.77734375" style="58"/>
    <col min="11778" max="11778" width="49.77734375" style="58" customWidth="1"/>
    <col min="11779" max="11779" width="14.77734375" style="58" customWidth="1"/>
    <col min="11780" max="11780" width="16.44140625" style="58" customWidth="1"/>
    <col min="11781" max="11781" width="15.21875" style="58" customWidth="1"/>
    <col min="11782" max="11782" width="14.21875" style="58" customWidth="1"/>
    <col min="11783" max="11783" width="15.5546875" style="58" customWidth="1"/>
    <col min="11784" max="11784" width="15.77734375" style="58" customWidth="1"/>
    <col min="11785" max="11785" width="18.77734375" style="58"/>
    <col min="11786" max="11786" width="4" style="58" customWidth="1"/>
    <col min="11787" max="12033" width="18.77734375" style="58"/>
    <col min="12034" max="12034" width="49.77734375" style="58" customWidth="1"/>
    <col min="12035" max="12035" width="14.77734375" style="58" customWidth="1"/>
    <col min="12036" max="12036" width="16.44140625" style="58" customWidth="1"/>
    <col min="12037" max="12037" width="15.21875" style="58" customWidth="1"/>
    <col min="12038" max="12038" width="14.21875" style="58" customWidth="1"/>
    <col min="12039" max="12039" width="15.5546875" style="58" customWidth="1"/>
    <col min="12040" max="12040" width="15.77734375" style="58" customWidth="1"/>
    <col min="12041" max="12041" width="18.77734375" style="58"/>
    <col min="12042" max="12042" width="4" style="58" customWidth="1"/>
    <col min="12043" max="12289" width="18.77734375" style="58"/>
    <col min="12290" max="12290" width="49.77734375" style="58" customWidth="1"/>
    <col min="12291" max="12291" width="14.77734375" style="58" customWidth="1"/>
    <col min="12292" max="12292" width="16.44140625" style="58" customWidth="1"/>
    <col min="12293" max="12293" width="15.21875" style="58" customWidth="1"/>
    <col min="12294" max="12294" width="14.21875" style="58" customWidth="1"/>
    <col min="12295" max="12295" width="15.5546875" style="58" customWidth="1"/>
    <col min="12296" max="12296" width="15.77734375" style="58" customWidth="1"/>
    <col min="12297" max="12297" width="18.77734375" style="58"/>
    <col min="12298" max="12298" width="4" style="58" customWidth="1"/>
    <col min="12299" max="12545" width="18.77734375" style="58"/>
    <col min="12546" max="12546" width="49.77734375" style="58" customWidth="1"/>
    <col min="12547" max="12547" width="14.77734375" style="58" customWidth="1"/>
    <col min="12548" max="12548" width="16.44140625" style="58" customWidth="1"/>
    <col min="12549" max="12549" width="15.21875" style="58" customWidth="1"/>
    <col min="12550" max="12550" width="14.21875" style="58" customWidth="1"/>
    <col min="12551" max="12551" width="15.5546875" style="58" customWidth="1"/>
    <col min="12552" max="12552" width="15.77734375" style="58" customWidth="1"/>
    <col min="12553" max="12553" width="18.77734375" style="58"/>
    <col min="12554" max="12554" width="4" style="58" customWidth="1"/>
    <col min="12555" max="12801" width="18.77734375" style="58"/>
    <col min="12802" max="12802" width="49.77734375" style="58" customWidth="1"/>
    <col min="12803" max="12803" width="14.77734375" style="58" customWidth="1"/>
    <col min="12804" max="12804" width="16.44140625" style="58" customWidth="1"/>
    <col min="12805" max="12805" width="15.21875" style="58" customWidth="1"/>
    <col min="12806" max="12806" width="14.21875" style="58" customWidth="1"/>
    <col min="12807" max="12807" width="15.5546875" style="58" customWidth="1"/>
    <col min="12808" max="12808" width="15.77734375" style="58" customWidth="1"/>
    <col min="12809" max="12809" width="18.77734375" style="58"/>
    <col min="12810" max="12810" width="4" style="58" customWidth="1"/>
    <col min="12811" max="13057" width="18.77734375" style="58"/>
    <col min="13058" max="13058" width="49.77734375" style="58" customWidth="1"/>
    <col min="13059" max="13059" width="14.77734375" style="58" customWidth="1"/>
    <col min="13060" max="13060" width="16.44140625" style="58" customWidth="1"/>
    <col min="13061" max="13061" width="15.21875" style="58" customWidth="1"/>
    <col min="13062" max="13062" width="14.21875" style="58" customWidth="1"/>
    <col min="13063" max="13063" width="15.5546875" style="58" customWidth="1"/>
    <col min="13064" max="13064" width="15.77734375" style="58" customWidth="1"/>
    <col min="13065" max="13065" width="18.77734375" style="58"/>
    <col min="13066" max="13066" width="4" style="58" customWidth="1"/>
    <col min="13067" max="13313" width="18.77734375" style="58"/>
    <col min="13314" max="13314" width="49.77734375" style="58" customWidth="1"/>
    <col min="13315" max="13315" width="14.77734375" style="58" customWidth="1"/>
    <col min="13316" max="13316" width="16.44140625" style="58" customWidth="1"/>
    <col min="13317" max="13317" width="15.21875" style="58" customWidth="1"/>
    <col min="13318" max="13318" width="14.21875" style="58" customWidth="1"/>
    <col min="13319" max="13319" width="15.5546875" style="58" customWidth="1"/>
    <col min="13320" max="13320" width="15.77734375" style="58" customWidth="1"/>
    <col min="13321" max="13321" width="18.77734375" style="58"/>
    <col min="13322" max="13322" width="4" style="58" customWidth="1"/>
    <col min="13323" max="13569" width="18.77734375" style="58"/>
    <col min="13570" max="13570" width="49.77734375" style="58" customWidth="1"/>
    <col min="13571" max="13571" width="14.77734375" style="58" customWidth="1"/>
    <col min="13572" max="13572" width="16.44140625" style="58" customWidth="1"/>
    <col min="13573" max="13573" width="15.21875" style="58" customWidth="1"/>
    <col min="13574" max="13574" width="14.21875" style="58" customWidth="1"/>
    <col min="13575" max="13575" width="15.5546875" style="58" customWidth="1"/>
    <col min="13576" max="13576" width="15.77734375" style="58" customWidth="1"/>
    <col min="13577" max="13577" width="18.77734375" style="58"/>
    <col min="13578" max="13578" width="4" style="58" customWidth="1"/>
    <col min="13579" max="13825" width="18.77734375" style="58"/>
    <col min="13826" max="13826" width="49.77734375" style="58" customWidth="1"/>
    <col min="13827" max="13827" width="14.77734375" style="58" customWidth="1"/>
    <col min="13828" max="13828" width="16.44140625" style="58" customWidth="1"/>
    <col min="13829" max="13829" width="15.21875" style="58" customWidth="1"/>
    <col min="13830" max="13830" width="14.21875" style="58" customWidth="1"/>
    <col min="13831" max="13831" width="15.5546875" style="58" customWidth="1"/>
    <col min="13832" max="13832" width="15.77734375" style="58" customWidth="1"/>
    <col min="13833" max="13833" width="18.77734375" style="58"/>
    <col min="13834" max="13834" width="4" style="58" customWidth="1"/>
    <col min="13835" max="14081" width="18.77734375" style="58"/>
    <col min="14082" max="14082" width="49.77734375" style="58" customWidth="1"/>
    <col min="14083" max="14083" width="14.77734375" style="58" customWidth="1"/>
    <col min="14084" max="14084" width="16.44140625" style="58" customWidth="1"/>
    <col min="14085" max="14085" width="15.21875" style="58" customWidth="1"/>
    <col min="14086" max="14086" width="14.21875" style="58" customWidth="1"/>
    <col min="14087" max="14087" width="15.5546875" style="58" customWidth="1"/>
    <col min="14088" max="14088" width="15.77734375" style="58" customWidth="1"/>
    <col min="14089" max="14089" width="18.77734375" style="58"/>
    <col min="14090" max="14090" width="4" style="58" customWidth="1"/>
    <col min="14091" max="14337" width="18.77734375" style="58"/>
    <col min="14338" max="14338" width="49.77734375" style="58" customWidth="1"/>
    <col min="14339" max="14339" width="14.77734375" style="58" customWidth="1"/>
    <col min="14340" max="14340" width="16.44140625" style="58" customWidth="1"/>
    <col min="14341" max="14341" width="15.21875" style="58" customWidth="1"/>
    <col min="14342" max="14342" width="14.21875" style="58" customWidth="1"/>
    <col min="14343" max="14343" width="15.5546875" style="58" customWidth="1"/>
    <col min="14344" max="14344" width="15.77734375" style="58" customWidth="1"/>
    <col min="14345" max="14345" width="18.77734375" style="58"/>
    <col min="14346" max="14346" width="4" style="58" customWidth="1"/>
    <col min="14347" max="14593" width="18.77734375" style="58"/>
    <col min="14594" max="14594" width="49.77734375" style="58" customWidth="1"/>
    <col min="14595" max="14595" width="14.77734375" style="58" customWidth="1"/>
    <col min="14596" max="14596" width="16.44140625" style="58" customWidth="1"/>
    <col min="14597" max="14597" width="15.21875" style="58" customWidth="1"/>
    <col min="14598" max="14598" width="14.21875" style="58" customWidth="1"/>
    <col min="14599" max="14599" width="15.5546875" style="58" customWidth="1"/>
    <col min="14600" max="14600" width="15.77734375" style="58" customWidth="1"/>
    <col min="14601" max="14601" width="18.77734375" style="58"/>
    <col min="14602" max="14602" width="4" style="58" customWidth="1"/>
    <col min="14603" max="14849" width="18.77734375" style="58"/>
    <col min="14850" max="14850" width="49.77734375" style="58" customWidth="1"/>
    <col min="14851" max="14851" width="14.77734375" style="58" customWidth="1"/>
    <col min="14852" max="14852" width="16.44140625" style="58" customWidth="1"/>
    <col min="14853" max="14853" width="15.21875" style="58" customWidth="1"/>
    <col min="14854" max="14854" width="14.21875" style="58" customWidth="1"/>
    <col min="14855" max="14855" width="15.5546875" style="58" customWidth="1"/>
    <col min="14856" max="14856" width="15.77734375" style="58" customWidth="1"/>
    <col min="14857" max="14857" width="18.77734375" style="58"/>
    <col min="14858" max="14858" width="4" style="58" customWidth="1"/>
    <col min="14859" max="15105" width="18.77734375" style="58"/>
    <col min="15106" max="15106" width="49.77734375" style="58" customWidth="1"/>
    <col min="15107" max="15107" width="14.77734375" style="58" customWidth="1"/>
    <col min="15108" max="15108" width="16.44140625" style="58" customWidth="1"/>
    <col min="15109" max="15109" width="15.21875" style="58" customWidth="1"/>
    <col min="15110" max="15110" width="14.21875" style="58" customWidth="1"/>
    <col min="15111" max="15111" width="15.5546875" style="58" customWidth="1"/>
    <col min="15112" max="15112" width="15.77734375" style="58" customWidth="1"/>
    <col min="15113" max="15113" width="18.77734375" style="58"/>
    <col min="15114" max="15114" width="4" style="58" customWidth="1"/>
    <col min="15115" max="15361" width="18.77734375" style="58"/>
    <col min="15362" max="15362" width="49.77734375" style="58" customWidth="1"/>
    <col min="15363" max="15363" width="14.77734375" style="58" customWidth="1"/>
    <col min="15364" max="15364" width="16.44140625" style="58" customWidth="1"/>
    <col min="15365" max="15365" width="15.21875" style="58" customWidth="1"/>
    <col min="15366" max="15366" width="14.21875" style="58" customWidth="1"/>
    <col min="15367" max="15367" width="15.5546875" style="58" customWidth="1"/>
    <col min="15368" max="15368" width="15.77734375" style="58" customWidth="1"/>
    <col min="15369" max="15369" width="18.77734375" style="58"/>
    <col min="15370" max="15370" width="4" style="58" customWidth="1"/>
    <col min="15371" max="15617" width="18.77734375" style="58"/>
    <col min="15618" max="15618" width="49.77734375" style="58" customWidth="1"/>
    <col min="15619" max="15619" width="14.77734375" style="58" customWidth="1"/>
    <col min="15620" max="15620" width="16.44140625" style="58" customWidth="1"/>
    <col min="15621" max="15621" width="15.21875" style="58" customWidth="1"/>
    <col min="15622" max="15622" width="14.21875" style="58" customWidth="1"/>
    <col min="15623" max="15623" width="15.5546875" style="58" customWidth="1"/>
    <col min="15624" max="15624" width="15.77734375" style="58" customWidth="1"/>
    <col min="15625" max="15625" width="18.77734375" style="58"/>
    <col min="15626" max="15626" width="4" style="58" customWidth="1"/>
    <col min="15627" max="15873" width="18.77734375" style="58"/>
    <col min="15874" max="15874" width="49.77734375" style="58" customWidth="1"/>
    <col min="15875" max="15875" width="14.77734375" style="58" customWidth="1"/>
    <col min="15876" max="15876" width="16.44140625" style="58" customWidth="1"/>
    <col min="15877" max="15877" width="15.21875" style="58" customWidth="1"/>
    <col min="15878" max="15878" width="14.21875" style="58" customWidth="1"/>
    <col min="15879" max="15879" width="15.5546875" style="58" customWidth="1"/>
    <col min="15880" max="15880" width="15.77734375" style="58" customWidth="1"/>
    <col min="15881" max="15881" width="18.77734375" style="58"/>
    <col min="15882" max="15882" width="4" style="58" customWidth="1"/>
    <col min="15883" max="16129" width="18.77734375" style="58"/>
    <col min="16130" max="16130" width="49.77734375" style="58" customWidth="1"/>
    <col min="16131" max="16131" width="14.77734375" style="58" customWidth="1"/>
    <col min="16132" max="16132" width="16.44140625" style="58" customWidth="1"/>
    <col min="16133" max="16133" width="15.21875" style="58" customWidth="1"/>
    <col min="16134" max="16134" width="14.21875" style="58" customWidth="1"/>
    <col min="16135" max="16135" width="15.5546875" style="58" customWidth="1"/>
    <col min="16136" max="16136" width="15.77734375" style="58" customWidth="1"/>
    <col min="16137" max="16137" width="18.77734375" style="58"/>
    <col min="16138" max="16138" width="4" style="58" customWidth="1"/>
    <col min="16139" max="16384" width="18.77734375" style="58"/>
  </cols>
  <sheetData>
    <row r="1" spans="1:11" ht="15.6" x14ac:dyDescent="0.3">
      <c r="A1" s="27" t="s">
        <v>216</v>
      </c>
      <c r="C1" s="2"/>
      <c r="D1" s="2"/>
      <c r="E1" s="2"/>
      <c r="F1" s="2"/>
      <c r="G1" s="2"/>
      <c r="H1" s="2"/>
      <c r="I1" s="2"/>
      <c r="K1" s="376" t="s">
        <v>651</v>
      </c>
    </row>
    <row r="2" spans="1:11" ht="14.4" x14ac:dyDescent="0.3">
      <c r="B2" s="493"/>
      <c r="C2" s="2"/>
      <c r="D2" s="2"/>
      <c r="E2" s="2"/>
      <c r="F2" s="2"/>
      <c r="G2" s="2"/>
      <c r="H2" s="2"/>
      <c r="I2" s="490">
        <v>2022</v>
      </c>
      <c r="K2" s="376" t="s">
        <v>1115</v>
      </c>
    </row>
    <row r="3" spans="1:11" s="1049" customFormat="1" ht="38.4" customHeight="1" x14ac:dyDescent="0.3">
      <c r="A3" s="1049" t="s">
        <v>194</v>
      </c>
      <c r="B3" s="1053" t="s">
        <v>195</v>
      </c>
      <c r="C3" s="1054" t="s">
        <v>3</v>
      </c>
      <c r="D3" s="1054" t="s">
        <v>4</v>
      </c>
      <c r="E3" s="1054" t="s">
        <v>5</v>
      </c>
      <c r="F3" s="1054" t="s">
        <v>6</v>
      </c>
      <c r="G3" s="1054" t="s">
        <v>7</v>
      </c>
      <c r="H3" s="1054" t="s">
        <v>8</v>
      </c>
      <c r="I3" s="1053" t="s">
        <v>9</v>
      </c>
    </row>
    <row r="4" spans="1:11" s="59" customFormat="1" ht="35.4" hidden="1" customHeight="1" x14ac:dyDescent="0.3">
      <c r="A4" s="479" t="s">
        <v>196</v>
      </c>
      <c r="B4" s="479" t="s">
        <v>217</v>
      </c>
      <c r="C4" s="891" t="s">
        <v>218</v>
      </c>
      <c r="D4" s="1058">
        <v>1053.3455643105485</v>
      </c>
      <c r="E4" s="1059">
        <v>377.57660845303542</v>
      </c>
      <c r="F4" s="1059">
        <v>523.86888700772545</v>
      </c>
      <c r="G4" s="1059">
        <v>759.22688260306688</v>
      </c>
      <c r="H4" s="1059">
        <v>1147.0595831554785</v>
      </c>
      <c r="I4" s="1060">
        <v>1736.9365857011139</v>
      </c>
    </row>
    <row r="5" spans="1:11" s="59" customFormat="1" ht="13.2" x14ac:dyDescent="0.3">
      <c r="A5" s="1055" t="s">
        <v>196</v>
      </c>
      <c r="B5" s="1055" t="s">
        <v>217</v>
      </c>
      <c r="C5" s="891" t="s">
        <v>219</v>
      </c>
      <c r="D5" s="478">
        <f>D4*0.0036</f>
        <v>3.7920440315179746</v>
      </c>
      <c r="E5" s="491">
        <f t="shared" ref="E5:I5" si="0">E4*0.0036</f>
        <v>1.3592757904309274</v>
      </c>
      <c r="F5" s="491">
        <f t="shared" si="0"/>
        <v>1.8859279932278115</v>
      </c>
      <c r="G5" s="491">
        <f t="shared" si="0"/>
        <v>2.7332167773710405</v>
      </c>
      <c r="H5" s="491">
        <f t="shared" si="0"/>
        <v>4.129414499359723</v>
      </c>
      <c r="I5" s="492">
        <f t="shared" si="0"/>
        <v>6.2529717085240097</v>
      </c>
    </row>
    <row r="6" spans="1:11" s="59" customFormat="1" ht="26.4" hidden="1" x14ac:dyDescent="0.3">
      <c r="A6" s="479" t="s">
        <v>196</v>
      </c>
      <c r="B6" s="479" t="s">
        <v>198</v>
      </c>
      <c r="C6" s="891" t="s">
        <v>218</v>
      </c>
      <c r="D6" s="1058">
        <v>1019.7393009358494</v>
      </c>
      <c r="E6" s="1059">
        <v>378.18457855448565</v>
      </c>
      <c r="F6" s="1059">
        <v>519.98515141292967</v>
      </c>
      <c r="G6" s="1059">
        <v>764.56708997143232</v>
      </c>
      <c r="H6" s="1059">
        <v>1157.2341394593966</v>
      </c>
      <c r="I6" s="1060">
        <v>1671.565514652342</v>
      </c>
    </row>
    <row r="7" spans="1:11" s="59" customFormat="1" ht="26.4" x14ac:dyDescent="0.3">
      <c r="A7" s="1055" t="s">
        <v>196</v>
      </c>
      <c r="B7" s="1055" t="s">
        <v>198</v>
      </c>
      <c r="C7" s="891" t="s">
        <v>219</v>
      </c>
      <c r="D7" s="478">
        <f>D6*0.0036</f>
        <v>3.671061483369058</v>
      </c>
      <c r="E7" s="491">
        <f t="shared" ref="E7:I7" si="1">E6*0.0036</f>
        <v>1.3614644827961484</v>
      </c>
      <c r="F7" s="491">
        <f t="shared" si="1"/>
        <v>1.8719465450865467</v>
      </c>
      <c r="G7" s="491">
        <f t="shared" si="1"/>
        <v>2.7524415238971565</v>
      </c>
      <c r="H7" s="491">
        <f t="shared" si="1"/>
        <v>4.1660429020538272</v>
      </c>
      <c r="I7" s="492">
        <f t="shared" si="1"/>
        <v>6.0176358527484313</v>
      </c>
    </row>
    <row r="8" spans="1:11" s="59" customFormat="1" ht="26.4" hidden="1" x14ac:dyDescent="0.3">
      <c r="A8" s="479" t="s">
        <v>196</v>
      </c>
      <c r="B8" s="479" t="s">
        <v>220</v>
      </c>
      <c r="C8" s="891" t="s">
        <v>218</v>
      </c>
      <c r="D8" s="1058">
        <v>985.02181976885402</v>
      </c>
      <c r="E8" s="1059">
        <v>379.94281353930336</v>
      </c>
      <c r="F8" s="1059">
        <v>525.20918091413478</v>
      </c>
      <c r="G8" s="1059">
        <v>739.57046946753826</v>
      </c>
      <c r="H8" s="1059">
        <v>1166.4461863880738</v>
      </c>
      <c r="I8" s="1060">
        <v>1562.1062020030699</v>
      </c>
    </row>
    <row r="9" spans="1:11" s="59" customFormat="1" ht="26.4" x14ac:dyDescent="0.3">
      <c r="A9" s="1055" t="s">
        <v>196</v>
      </c>
      <c r="B9" s="1055" t="s">
        <v>220</v>
      </c>
      <c r="C9" s="891" t="s">
        <v>219</v>
      </c>
      <c r="D9" s="478">
        <f>D8*0.0036</f>
        <v>3.5460785511678745</v>
      </c>
      <c r="E9" s="491">
        <f t="shared" ref="E9:I9" si="2">E8*0.0036</f>
        <v>1.3677941287414921</v>
      </c>
      <c r="F9" s="491">
        <f t="shared" si="2"/>
        <v>1.8907530512908852</v>
      </c>
      <c r="G9" s="491">
        <f t="shared" si="2"/>
        <v>2.6624536900831375</v>
      </c>
      <c r="H9" s="491">
        <f t="shared" si="2"/>
        <v>4.1992062709970659</v>
      </c>
      <c r="I9" s="492">
        <f t="shared" si="2"/>
        <v>5.6235823272110519</v>
      </c>
    </row>
    <row r="10" spans="1:11" s="59" customFormat="1" ht="39.6" hidden="1" x14ac:dyDescent="0.3">
      <c r="A10" s="479" t="s">
        <v>196</v>
      </c>
      <c r="B10" s="479" t="s">
        <v>221</v>
      </c>
      <c r="C10" s="891" t="s">
        <v>218</v>
      </c>
      <c r="D10" s="1058">
        <v>2378.7347814955369</v>
      </c>
      <c r="E10" s="1059">
        <v>387.99198624725307</v>
      </c>
      <c r="F10" s="1059">
        <v>584.07534839421339</v>
      </c>
      <c r="G10" s="1059">
        <v>1190.3668287649732</v>
      </c>
      <c r="H10" s="1059">
        <v>2103.1902781866143</v>
      </c>
      <c r="I10" s="1060">
        <v>3827.2557351014561</v>
      </c>
    </row>
    <row r="11" spans="1:11" s="59" customFormat="1" ht="39.6" x14ac:dyDescent="0.3">
      <c r="A11" s="1055" t="s">
        <v>196</v>
      </c>
      <c r="B11" s="1055" t="s">
        <v>221</v>
      </c>
      <c r="C11" s="891" t="s">
        <v>219</v>
      </c>
      <c r="D11" s="478">
        <f>D10*0.0036</f>
        <v>8.5634452133839325</v>
      </c>
      <c r="E11" s="491">
        <f t="shared" ref="E11:I11" si="3">E10*0.0036</f>
        <v>1.396771150490111</v>
      </c>
      <c r="F11" s="491">
        <f t="shared" si="3"/>
        <v>2.1026712542191683</v>
      </c>
      <c r="G11" s="491">
        <f t="shared" si="3"/>
        <v>4.2853205835539034</v>
      </c>
      <c r="H11" s="491">
        <f t="shared" si="3"/>
        <v>7.5714850014718111</v>
      </c>
      <c r="I11" s="492">
        <f t="shared" si="3"/>
        <v>13.778120646365242</v>
      </c>
    </row>
    <row r="12" spans="1:11" s="59" customFormat="1" ht="39.6" hidden="1" x14ac:dyDescent="0.3">
      <c r="A12" s="1055" t="s">
        <v>201</v>
      </c>
      <c r="B12" s="1055" t="s">
        <v>222</v>
      </c>
      <c r="C12" s="891" t="s">
        <v>219</v>
      </c>
      <c r="D12" s="1056">
        <v>18.503179258307117</v>
      </c>
      <c r="E12" s="1056">
        <v>5.744556441127604</v>
      </c>
      <c r="F12" s="1056">
        <v>9.2199723322559652</v>
      </c>
      <c r="G12" s="1056">
        <v>13.311138557434905</v>
      </c>
      <c r="H12" s="1056">
        <v>21.617247502857182</v>
      </c>
      <c r="I12" s="1057">
        <v>32.502215447054994</v>
      </c>
    </row>
    <row r="13" spans="1:11" s="59" customFormat="1" ht="52.8" hidden="1" x14ac:dyDescent="0.3">
      <c r="A13" s="1055" t="s">
        <v>201</v>
      </c>
      <c r="B13" s="1055" t="s">
        <v>203</v>
      </c>
      <c r="C13" s="891" t="s">
        <v>219</v>
      </c>
      <c r="D13" s="1056">
        <v>20.588854999610945</v>
      </c>
      <c r="E13" s="1056">
        <v>6.1315766798858595</v>
      </c>
      <c r="F13" s="1056">
        <v>9.7115588118738696</v>
      </c>
      <c r="G13" s="1056">
        <v>15.302407262743184</v>
      </c>
      <c r="H13" s="1056">
        <v>23.986000544033551</v>
      </c>
      <c r="I13" s="1057">
        <v>37.34197955483252</v>
      </c>
    </row>
    <row r="14" spans="1:11" s="59" customFormat="1" ht="26.4" hidden="1" x14ac:dyDescent="0.3">
      <c r="A14" s="479" t="s">
        <v>109</v>
      </c>
      <c r="B14" s="479" t="s">
        <v>204</v>
      </c>
      <c r="C14" s="891" t="s">
        <v>218</v>
      </c>
      <c r="D14" s="1059">
        <v>4600.6284279746587</v>
      </c>
      <c r="E14" s="1059">
        <v>1596.3113299677525</v>
      </c>
      <c r="F14" s="1059">
        <v>2595.7797308674394</v>
      </c>
      <c r="G14" s="1059">
        <v>3358.4586072731895</v>
      </c>
      <c r="H14" s="1059">
        <v>5652.5846537837033</v>
      </c>
      <c r="I14" s="1060">
        <v>7780.3369673096167</v>
      </c>
      <c r="K14" s="375"/>
    </row>
    <row r="15" spans="1:11" s="59" customFormat="1" ht="26.4" hidden="1" x14ac:dyDescent="0.3">
      <c r="A15" s="1055" t="s">
        <v>109</v>
      </c>
      <c r="B15" s="1055" t="s">
        <v>204</v>
      </c>
      <c r="C15" s="891" t="s">
        <v>219</v>
      </c>
      <c r="D15" s="491">
        <f>D14*0.0036</f>
        <v>16.56226234070877</v>
      </c>
      <c r="E15" s="491">
        <f t="shared" ref="E15:I15" si="4">E14*0.0036</f>
        <v>5.7467207878839091</v>
      </c>
      <c r="F15" s="491">
        <f t="shared" si="4"/>
        <v>9.344807031122782</v>
      </c>
      <c r="G15" s="491">
        <f t="shared" si="4"/>
        <v>12.090450986183482</v>
      </c>
      <c r="H15" s="491">
        <f t="shared" si="4"/>
        <v>20.349304753621333</v>
      </c>
      <c r="I15" s="492">
        <f t="shared" si="4"/>
        <v>28.00921308231462</v>
      </c>
      <c r="K15" s="128"/>
    </row>
    <row r="16" spans="1:11" s="59" customFormat="1" ht="39.6" hidden="1" x14ac:dyDescent="0.2">
      <c r="A16" s="479" t="s">
        <v>109</v>
      </c>
      <c r="B16" s="479" t="s">
        <v>205</v>
      </c>
      <c r="C16" s="891" t="s">
        <v>218</v>
      </c>
      <c r="D16" s="1059">
        <v>1004.9319206788807</v>
      </c>
      <c r="E16" s="1059">
        <v>243.94730673530361</v>
      </c>
      <c r="F16" s="1059">
        <v>382.55707902014126</v>
      </c>
      <c r="G16" s="1059">
        <v>765.63797748586967</v>
      </c>
      <c r="H16" s="1059">
        <v>1108.781874251981</v>
      </c>
      <c r="I16" s="1060">
        <v>1995.7010701926986</v>
      </c>
      <c r="K16" s="129"/>
    </row>
    <row r="17" spans="1:12" s="59" customFormat="1" ht="39.6" hidden="1" x14ac:dyDescent="0.3">
      <c r="A17" s="1055" t="s">
        <v>109</v>
      </c>
      <c r="B17" s="1055" t="s">
        <v>205</v>
      </c>
      <c r="C17" s="891" t="s">
        <v>219</v>
      </c>
      <c r="D17" s="491">
        <f>D16*0.0036</f>
        <v>3.6177549144439705</v>
      </c>
      <c r="E17" s="491">
        <f t="shared" ref="E17:I17" si="5">E16*0.0036</f>
        <v>0.87821030424709301</v>
      </c>
      <c r="F17" s="491">
        <f t="shared" si="5"/>
        <v>1.3772054844725086</v>
      </c>
      <c r="G17" s="491">
        <f t="shared" si="5"/>
        <v>2.7562967189491308</v>
      </c>
      <c r="H17" s="491">
        <f t="shared" si="5"/>
        <v>3.9916147473071315</v>
      </c>
      <c r="I17" s="492">
        <f t="shared" si="5"/>
        <v>7.1845238526937143</v>
      </c>
      <c r="K17" s="128"/>
    </row>
    <row r="18" spans="1:12" s="59" customFormat="1" ht="26.4" hidden="1" x14ac:dyDescent="0.3">
      <c r="A18" s="479" t="s">
        <v>109</v>
      </c>
      <c r="B18" s="479" t="s">
        <v>223</v>
      </c>
      <c r="C18" s="891" t="s">
        <v>218</v>
      </c>
      <c r="D18" s="1059">
        <v>876.29448179354256</v>
      </c>
      <c r="E18" s="1059">
        <v>229.63203547211629</v>
      </c>
      <c r="F18" s="1059">
        <v>363.99482507099702</v>
      </c>
      <c r="G18" s="1059">
        <v>645.29219981850042</v>
      </c>
      <c r="H18" s="1059">
        <v>946.99751634697043</v>
      </c>
      <c r="I18" s="1060">
        <v>1792.7582732706005</v>
      </c>
    </row>
    <row r="19" spans="1:12" s="59" customFormat="1" ht="26.4" hidden="1" x14ac:dyDescent="0.3">
      <c r="A19" s="1055" t="s">
        <v>109</v>
      </c>
      <c r="B19" s="1055" t="s">
        <v>223</v>
      </c>
      <c r="C19" s="891" t="s">
        <v>219</v>
      </c>
      <c r="D19" s="491">
        <f>D18*0.0036</f>
        <v>3.1546601344567531</v>
      </c>
      <c r="E19" s="491">
        <f t="shared" ref="E19:I19" si="6">E18*0.0036</f>
        <v>0.8266753276996186</v>
      </c>
      <c r="F19" s="491">
        <f t="shared" si="6"/>
        <v>1.3103813702555893</v>
      </c>
      <c r="G19" s="491">
        <f t="shared" si="6"/>
        <v>2.3230519193466015</v>
      </c>
      <c r="H19" s="491">
        <f t="shared" si="6"/>
        <v>3.4091910588490935</v>
      </c>
      <c r="I19" s="492">
        <f t="shared" si="6"/>
        <v>6.4539297837741616</v>
      </c>
      <c r="K19" s="128"/>
    </row>
    <row r="20" spans="1:12" s="59" customFormat="1" ht="26.4" hidden="1" x14ac:dyDescent="0.25">
      <c r="A20" s="479" t="s">
        <v>207</v>
      </c>
      <c r="B20" s="479" t="s">
        <v>208</v>
      </c>
      <c r="C20" s="891" t="s">
        <v>224</v>
      </c>
      <c r="D20" s="1059">
        <v>220.65351842598997</v>
      </c>
      <c r="E20" s="1059">
        <v>29.669060658114798</v>
      </c>
      <c r="F20" s="1059">
        <v>78.377563023125731</v>
      </c>
      <c r="G20" s="1059">
        <v>155.83189774165044</v>
      </c>
      <c r="H20" s="1059">
        <v>164.21728607565569</v>
      </c>
      <c r="I20" s="1060">
        <v>323.78595104711485</v>
      </c>
      <c r="L20" s="74"/>
    </row>
    <row r="21" spans="1:12" s="59" customFormat="1" ht="26.4" hidden="1" x14ac:dyDescent="0.3">
      <c r="A21" s="1055" t="s">
        <v>207</v>
      </c>
      <c r="B21" s="1055" t="s">
        <v>208</v>
      </c>
      <c r="C21" s="891" t="s">
        <v>219</v>
      </c>
      <c r="D21" s="491">
        <f>D20*0.0473</f>
        <v>10.436911421549325</v>
      </c>
      <c r="E21" s="491">
        <f t="shared" ref="E21:I21" si="7">E20*0.0473</f>
        <v>1.40334656912883</v>
      </c>
      <c r="F21" s="491">
        <f t="shared" si="7"/>
        <v>3.7072587309938472</v>
      </c>
      <c r="G21" s="491">
        <f t="shared" si="7"/>
        <v>7.3708487631800663</v>
      </c>
      <c r="H21" s="491">
        <f t="shared" si="7"/>
        <v>7.7674776313785143</v>
      </c>
      <c r="I21" s="492">
        <f t="shared" si="7"/>
        <v>15.315075484528533</v>
      </c>
      <c r="L21" s="155"/>
    </row>
    <row r="22" spans="1:12" s="59" customFormat="1" ht="26.4" hidden="1" x14ac:dyDescent="0.3">
      <c r="A22" s="479" t="s">
        <v>207</v>
      </c>
      <c r="B22" s="479" t="s">
        <v>225</v>
      </c>
      <c r="C22" s="891" t="s">
        <v>224</v>
      </c>
      <c r="D22" s="1059">
        <v>36.537566616477079</v>
      </c>
      <c r="E22" s="1059">
        <v>12.233278230199813</v>
      </c>
      <c r="F22" s="1059">
        <v>18.15908474776214</v>
      </c>
      <c r="G22" s="1059">
        <v>27.934926041516338</v>
      </c>
      <c r="H22" s="1059">
        <v>38.942927660304413</v>
      </c>
      <c r="I22" s="1060">
        <v>62.624669915211676</v>
      </c>
    </row>
    <row r="23" spans="1:12" s="59" customFormat="1" ht="26.4" hidden="1" x14ac:dyDescent="0.3">
      <c r="A23" s="1055" t="s">
        <v>207</v>
      </c>
      <c r="B23" s="1055" t="s">
        <v>225</v>
      </c>
      <c r="C23" s="891" t="s">
        <v>219</v>
      </c>
      <c r="D23" s="491">
        <f>D22*0.0473</f>
        <v>1.7282269009593658</v>
      </c>
      <c r="E23" s="491">
        <f t="shared" ref="E23:I23" si="8">E22*0.0473</f>
        <v>0.57863406028845121</v>
      </c>
      <c r="F23" s="491">
        <f t="shared" si="8"/>
        <v>0.85892470856914926</v>
      </c>
      <c r="G23" s="491">
        <f t="shared" si="8"/>
        <v>1.3213220017637228</v>
      </c>
      <c r="H23" s="491">
        <f t="shared" si="8"/>
        <v>1.8420004783323989</v>
      </c>
      <c r="I23" s="492">
        <f t="shared" si="8"/>
        <v>2.9621468869895122</v>
      </c>
    </row>
    <row r="24" spans="1:12" s="59" customFormat="1" ht="26.4" hidden="1" x14ac:dyDescent="0.25">
      <c r="A24" s="479" t="s">
        <v>210</v>
      </c>
      <c r="B24" s="479" t="s">
        <v>211</v>
      </c>
      <c r="C24" s="891" t="s">
        <v>226</v>
      </c>
      <c r="D24" s="1059">
        <v>834.46032226110481</v>
      </c>
      <c r="E24" s="1059">
        <v>125.95729063900163</v>
      </c>
      <c r="F24" s="1059">
        <v>249.73869031355619</v>
      </c>
      <c r="G24" s="1059">
        <v>563.02705985414502</v>
      </c>
      <c r="H24" s="1059">
        <v>902.60242899195771</v>
      </c>
      <c r="I24" s="1060">
        <v>1810.18901461061</v>
      </c>
      <c r="K24" s="74"/>
      <c r="L24" s="129"/>
    </row>
    <row r="25" spans="1:12" s="59" customFormat="1" ht="26.4" hidden="1" x14ac:dyDescent="0.2">
      <c r="A25" s="1055" t="s">
        <v>210</v>
      </c>
      <c r="B25" s="1055" t="s">
        <v>211</v>
      </c>
      <c r="C25" s="891" t="s">
        <v>219</v>
      </c>
      <c r="D25" s="491">
        <f>D24*(0.0431*0.833)</f>
        <v>29.959044827914862</v>
      </c>
      <c r="E25" s="491">
        <f t="shared" ref="E25:I25" si="9">E24*(0.0431*0.833)</f>
        <v>4.5221564357086281</v>
      </c>
      <c r="F25" s="491">
        <f t="shared" si="9"/>
        <v>8.9661933812443877</v>
      </c>
      <c r="G25" s="491">
        <f t="shared" si="9"/>
        <v>20.213966411001469</v>
      </c>
      <c r="H25" s="491">
        <f t="shared" si="9"/>
        <v>32.405503186397965</v>
      </c>
      <c r="I25" s="492">
        <f t="shared" si="9"/>
        <v>64.989949059254499</v>
      </c>
      <c r="K25" s="129"/>
      <c r="L25" s="155"/>
    </row>
    <row r="26" spans="1:12" s="59" customFormat="1" ht="39.6" hidden="1" x14ac:dyDescent="0.3">
      <c r="A26" s="479" t="s">
        <v>212</v>
      </c>
      <c r="B26" s="479" t="s">
        <v>227</v>
      </c>
      <c r="C26" s="891" t="s">
        <v>224</v>
      </c>
      <c r="D26" s="1059">
        <v>1114.2445092672181</v>
      </c>
      <c r="E26" s="1059">
        <v>201.42438490264897</v>
      </c>
      <c r="F26" s="1059">
        <v>397.74661119188926</v>
      </c>
      <c r="G26" s="1059">
        <v>789.14058697747373</v>
      </c>
      <c r="H26" s="1059">
        <v>1220.613796292198</v>
      </c>
      <c r="I26" s="1060">
        <v>1789.2477733513369</v>
      </c>
    </row>
    <row r="27" spans="1:12" s="59" customFormat="1" ht="39.6" hidden="1" x14ac:dyDescent="0.3">
      <c r="A27" s="1055" t="s">
        <v>212</v>
      </c>
      <c r="B27" s="1055" t="s">
        <v>227</v>
      </c>
      <c r="C27" s="891" t="s">
        <v>219</v>
      </c>
      <c r="D27" s="491">
        <f>D26*0.026</f>
        <v>28.970357240947667</v>
      </c>
      <c r="E27" s="491">
        <f t="shared" ref="E27:I27" si="10">E26*0.026</f>
        <v>5.237034007468873</v>
      </c>
      <c r="F27" s="491">
        <f t="shared" si="10"/>
        <v>10.34141189098912</v>
      </c>
      <c r="G27" s="491">
        <f t="shared" si="10"/>
        <v>20.517655261414316</v>
      </c>
      <c r="H27" s="491">
        <f t="shared" si="10"/>
        <v>31.735958703597145</v>
      </c>
      <c r="I27" s="492">
        <f t="shared" si="10"/>
        <v>46.520442107134755</v>
      </c>
    </row>
    <row r="28" spans="1:12" s="59" customFormat="1" ht="13.2" x14ac:dyDescent="0.3">
      <c r="A28" s="479"/>
      <c r="B28" s="494"/>
      <c r="C28" s="494"/>
      <c r="D28" s="494"/>
      <c r="E28" s="494"/>
      <c r="F28" s="494"/>
      <c r="G28" s="494"/>
      <c r="H28" s="494"/>
      <c r="I28" s="494"/>
    </row>
    <row r="29" spans="1:12" s="59" customFormat="1" ht="13.2" x14ac:dyDescent="0.3">
      <c r="A29" s="479"/>
    </row>
    <row r="30" spans="1:12" s="59" customFormat="1" ht="13.2" x14ac:dyDescent="0.3">
      <c r="A30" s="479"/>
    </row>
    <row r="31" spans="1:12" s="59" customFormat="1" x14ac:dyDescent="0.3"/>
    <row r="32" spans="1:12" s="59" customFormat="1" x14ac:dyDescent="0.3"/>
    <row r="33" s="59" customFormat="1" x14ac:dyDescent="0.3"/>
    <row r="34" s="59" customFormat="1" x14ac:dyDescent="0.3"/>
    <row r="35" s="59" customFormat="1" x14ac:dyDescent="0.3"/>
    <row r="36" s="59" customFormat="1" x14ac:dyDescent="0.3"/>
    <row r="37" s="59" customFormat="1" x14ac:dyDescent="0.3"/>
    <row r="38" s="59" customFormat="1" x14ac:dyDescent="0.3"/>
    <row r="39" s="59" customFormat="1" x14ac:dyDescent="0.3"/>
    <row r="40" s="59" customFormat="1" x14ac:dyDescent="0.3"/>
    <row r="41" s="59" customFormat="1" x14ac:dyDescent="0.3"/>
    <row r="42" s="59" customFormat="1" x14ac:dyDescent="0.3"/>
    <row r="43" s="59" customFormat="1" x14ac:dyDescent="0.3"/>
    <row r="44" s="59" customFormat="1" x14ac:dyDescent="0.3"/>
    <row r="45" s="59" customFormat="1" x14ac:dyDescent="0.3"/>
    <row r="46" s="59" customFormat="1" x14ac:dyDescent="0.3"/>
    <row r="47" s="59" customFormat="1" x14ac:dyDescent="0.3"/>
    <row r="48" s="59" customFormat="1" x14ac:dyDescent="0.3"/>
    <row r="49" s="59" customFormat="1" x14ac:dyDescent="0.3"/>
    <row r="50" s="59" customFormat="1" x14ac:dyDescent="0.3"/>
    <row r="51" s="59" customFormat="1" x14ac:dyDescent="0.3"/>
    <row r="52" s="59" customFormat="1" x14ac:dyDescent="0.3"/>
    <row r="53" s="59" customFormat="1" x14ac:dyDescent="0.3"/>
    <row r="54" s="59" customFormat="1" x14ac:dyDescent="0.3"/>
    <row r="55" s="59" customFormat="1" x14ac:dyDescent="0.3"/>
    <row r="56" s="59" customFormat="1" x14ac:dyDescent="0.3"/>
    <row r="57" s="59" customFormat="1" x14ac:dyDescent="0.3"/>
    <row r="58" s="59" customFormat="1" x14ac:dyDescent="0.3"/>
    <row r="59" s="59" customFormat="1" x14ac:dyDescent="0.3"/>
    <row r="60" s="59" customFormat="1" x14ac:dyDescent="0.3"/>
    <row r="61" s="59" customFormat="1" x14ac:dyDescent="0.3"/>
    <row r="62" s="59" customFormat="1" x14ac:dyDescent="0.3"/>
    <row r="63" s="59" customFormat="1" x14ac:dyDescent="0.3"/>
    <row r="64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  <row r="85" s="59" customFormat="1" x14ac:dyDescent="0.3"/>
    <row r="86" s="59" customFormat="1" x14ac:dyDescent="0.3"/>
    <row r="87" s="59" customFormat="1" x14ac:dyDescent="0.3"/>
    <row r="88" s="59" customFormat="1" x14ac:dyDescent="0.3"/>
    <row r="89" s="59" customFormat="1" x14ac:dyDescent="0.3"/>
    <row r="90" s="59" customFormat="1" x14ac:dyDescent="0.3"/>
    <row r="91" s="59" customFormat="1" x14ac:dyDescent="0.3"/>
    <row r="92" s="59" customFormat="1" x14ac:dyDescent="0.3"/>
    <row r="93" s="59" customFormat="1" x14ac:dyDescent="0.3"/>
    <row r="94" s="59" customFormat="1" x14ac:dyDescent="0.3"/>
    <row r="95" s="59" customFormat="1" x14ac:dyDescent="0.3"/>
    <row r="96" s="59" customFormat="1" x14ac:dyDescent="0.3"/>
    <row r="97" s="59" customFormat="1" x14ac:dyDescent="0.3"/>
    <row r="98" s="59" customFormat="1" x14ac:dyDescent="0.3"/>
    <row r="99" s="59" customFormat="1" x14ac:dyDescent="0.3"/>
    <row r="100" s="59" customFormat="1" x14ac:dyDescent="0.3"/>
    <row r="101" s="59" customFormat="1" x14ac:dyDescent="0.3"/>
    <row r="102" s="59" customFormat="1" x14ac:dyDescent="0.3"/>
    <row r="103" s="59" customFormat="1" x14ac:dyDescent="0.3"/>
    <row r="104" s="59" customFormat="1" x14ac:dyDescent="0.3"/>
    <row r="105" s="59" customFormat="1" x14ac:dyDescent="0.3"/>
    <row r="106" s="59" customFormat="1" x14ac:dyDescent="0.3"/>
    <row r="107" s="59" customFormat="1" x14ac:dyDescent="0.3"/>
    <row r="108" s="59" customFormat="1" x14ac:dyDescent="0.3"/>
    <row r="109" s="59" customFormat="1" x14ac:dyDescent="0.3"/>
    <row r="110" s="59" customFormat="1" x14ac:dyDescent="0.3"/>
    <row r="111" s="59" customFormat="1" x14ac:dyDescent="0.3"/>
    <row r="112" s="59" customFormat="1" x14ac:dyDescent="0.3"/>
    <row r="113" s="59" customFormat="1" x14ac:dyDescent="0.3"/>
    <row r="114" s="59" customFormat="1" x14ac:dyDescent="0.3"/>
    <row r="115" s="59" customFormat="1" x14ac:dyDescent="0.3"/>
    <row r="116" s="59" customFormat="1" x14ac:dyDescent="0.3"/>
    <row r="117" s="59" customFormat="1" x14ac:dyDescent="0.3"/>
    <row r="118" s="59" customFormat="1" x14ac:dyDescent="0.3"/>
    <row r="119" s="59" customFormat="1" x14ac:dyDescent="0.3"/>
    <row r="120" s="59" customFormat="1" x14ac:dyDescent="0.3"/>
    <row r="121" s="59" customFormat="1" x14ac:dyDescent="0.3"/>
    <row r="122" s="59" customFormat="1" x14ac:dyDescent="0.3"/>
    <row r="123" s="59" customFormat="1" x14ac:dyDescent="0.3"/>
    <row r="124" s="59" customFormat="1" x14ac:dyDescent="0.3"/>
    <row r="125" s="59" customFormat="1" x14ac:dyDescent="0.3"/>
    <row r="126" s="59" customFormat="1" x14ac:dyDescent="0.3"/>
    <row r="127" s="59" customFormat="1" x14ac:dyDescent="0.3"/>
    <row r="128" s="59" customFormat="1" x14ac:dyDescent="0.3"/>
    <row r="129" s="59" customFormat="1" x14ac:dyDescent="0.3"/>
    <row r="130" s="59" customFormat="1" x14ac:dyDescent="0.3"/>
    <row r="131" s="59" customFormat="1" x14ac:dyDescent="0.3"/>
    <row r="132" s="59" customFormat="1" x14ac:dyDescent="0.3"/>
    <row r="133" s="59" customFormat="1" x14ac:dyDescent="0.3"/>
    <row r="134" s="59" customFormat="1" x14ac:dyDescent="0.3"/>
    <row r="135" s="59" customFormat="1" x14ac:dyDescent="0.3"/>
    <row r="136" s="59" customFormat="1" x14ac:dyDescent="0.3"/>
    <row r="137" s="59" customFormat="1" x14ac:dyDescent="0.3"/>
    <row r="138" s="59" customFormat="1" x14ac:dyDescent="0.3"/>
    <row r="139" s="59" customFormat="1" x14ac:dyDescent="0.3"/>
    <row r="140" s="59" customFormat="1" x14ac:dyDescent="0.3"/>
    <row r="141" s="59" customFormat="1" x14ac:dyDescent="0.3"/>
    <row r="142" s="59" customFormat="1" x14ac:dyDescent="0.3"/>
    <row r="143" s="59" customFormat="1" x14ac:dyDescent="0.3"/>
    <row r="144" s="59" customFormat="1" x14ac:dyDescent="0.3"/>
    <row r="145" s="59" customFormat="1" x14ac:dyDescent="0.3"/>
    <row r="146" s="59" customFormat="1" x14ac:dyDescent="0.3"/>
    <row r="147" s="59" customFormat="1" x14ac:dyDescent="0.3"/>
    <row r="148" s="59" customFormat="1" x14ac:dyDescent="0.3"/>
    <row r="149" s="59" customFormat="1" x14ac:dyDescent="0.3"/>
    <row r="150" s="59" customFormat="1" x14ac:dyDescent="0.3"/>
    <row r="151" s="59" customFormat="1" x14ac:dyDescent="0.3"/>
    <row r="152" s="59" customFormat="1" x14ac:dyDescent="0.3"/>
    <row r="153" s="59" customFormat="1" x14ac:dyDescent="0.3"/>
    <row r="154" s="59" customFormat="1" x14ac:dyDescent="0.3"/>
    <row r="155" s="59" customFormat="1" x14ac:dyDescent="0.3"/>
    <row r="156" s="59" customFormat="1" x14ac:dyDescent="0.3"/>
    <row r="157" s="59" customFormat="1" x14ac:dyDescent="0.3"/>
    <row r="158" s="59" customFormat="1" x14ac:dyDescent="0.3"/>
    <row r="159" s="59" customFormat="1" x14ac:dyDescent="0.3"/>
    <row r="160" s="59" customFormat="1" x14ac:dyDescent="0.3"/>
    <row r="161" s="59" customFormat="1" x14ac:dyDescent="0.3"/>
    <row r="162" s="59" customFormat="1" x14ac:dyDescent="0.3"/>
    <row r="163" s="59" customFormat="1" x14ac:dyDescent="0.3"/>
    <row r="164" s="59" customFormat="1" x14ac:dyDescent="0.3"/>
    <row r="165" s="59" customFormat="1" x14ac:dyDescent="0.3"/>
    <row r="166" s="59" customFormat="1" x14ac:dyDescent="0.3"/>
    <row r="167" s="59" customFormat="1" x14ac:dyDescent="0.3"/>
    <row r="168" s="59" customFormat="1" x14ac:dyDescent="0.3"/>
    <row r="169" s="59" customFormat="1" x14ac:dyDescent="0.3"/>
    <row r="170" s="59" customFormat="1" x14ac:dyDescent="0.3"/>
    <row r="171" s="59" customFormat="1" x14ac:dyDescent="0.3"/>
    <row r="172" s="59" customFormat="1" x14ac:dyDescent="0.3"/>
    <row r="173" s="59" customFormat="1" x14ac:dyDescent="0.3"/>
    <row r="174" s="59" customFormat="1" x14ac:dyDescent="0.3"/>
    <row r="175" s="59" customFormat="1" x14ac:dyDescent="0.3"/>
    <row r="176" s="59" customFormat="1" x14ac:dyDescent="0.3"/>
    <row r="177" s="59" customFormat="1" x14ac:dyDescent="0.3"/>
    <row r="178" s="59" customFormat="1" x14ac:dyDescent="0.3"/>
    <row r="179" s="59" customFormat="1" x14ac:dyDescent="0.3"/>
    <row r="180" s="59" customFormat="1" x14ac:dyDescent="0.3"/>
    <row r="181" s="59" customFormat="1" x14ac:dyDescent="0.3"/>
    <row r="182" s="59" customFormat="1" x14ac:dyDescent="0.3"/>
    <row r="183" s="59" customFormat="1" x14ac:dyDescent="0.3"/>
    <row r="184" s="59" customFormat="1" x14ac:dyDescent="0.3"/>
    <row r="185" s="59" customFormat="1" x14ac:dyDescent="0.3"/>
    <row r="186" s="59" customFormat="1" x14ac:dyDescent="0.3"/>
    <row r="187" s="59" customFormat="1" x14ac:dyDescent="0.3"/>
    <row r="188" s="59" customFormat="1" x14ac:dyDescent="0.3"/>
    <row r="189" s="59" customFormat="1" x14ac:dyDescent="0.3"/>
    <row r="190" s="59" customFormat="1" x14ac:dyDescent="0.3"/>
    <row r="191" s="59" customFormat="1" x14ac:dyDescent="0.3"/>
    <row r="192" s="59" customFormat="1" x14ac:dyDescent="0.3"/>
    <row r="193" s="59" customFormat="1" x14ac:dyDescent="0.3"/>
    <row r="194" s="59" customFormat="1" x14ac:dyDescent="0.3"/>
    <row r="195" s="59" customFormat="1" x14ac:dyDescent="0.3"/>
    <row r="196" s="59" customFormat="1" x14ac:dyDescent="0.3"/>
    <row r="197" s="59" customFormat="1" x14ac:dyDescent="0.3"/>
    <row r="198" s="59" customFormat="1" x14ac:dyDescent="0.3"/>
    <row r="199" s="59" customFormat="1" x14ac:dyDescent="0.3"/>
    <row r="200" s="59" customFormat="1" x14ac:dyDescent="0.3"/>
    <row r="201" s="59" customFormat="1" x14ac:dyDescent="0.3"/>
    <row r="202" s="59" customFormat="1" x14ac:dyDescent="0.3"/>
    <row r="203" s="59" customFormat="1" x14ac:dyDescent="0.3"/>
    <row r="204" s="59" customFormat="1" x14ac:dyDescent="0.3"/>
    <row r="205" s="59" customFormat="1" x14ac:dyDescent="0.3"/>
    <row r="206" s="59" customFormat="1" x14ac:dyDescent="0.3"/>
    <row r="207" s="59" customFormat="1" x14ac:dyDescent="0.3"/>
    <row r="208" s="59" customFormat="1" x14ac:dyDescent="0.3"/>
    <row r="209" s="59" customFormat="1" x14ac:dyDescent="0.3"/>
    <row r="210" s="59" customFormat="1" x14ac:dyDescent="0.3"/>
    <row r="211" s="59" customFormat="1" x14ac:dyDescent="0.3"/>
    <row r="212" s="59" customFormat="1" x14ac:dyDescent="0.3"/>
    <row r="213" s="59" customFormat="1" x14ac:dyDescent="0.3"/>
    <row r="214" s="59" customFormat="1" x14ac:dyDescent="0.3"/>
    <row r="215" s="59" customFormat="1" x14ac:dyDescent="0.3"/>
    <row r="216" s="59" customFormat="1" x14ac:dyDescent="0.3"/>
    <row r="217" s="59" customFormat="1" x14ac:dyDescent="0.3"/>
    <row r="218" s="59" customFormat="1" x14ac:dyDescent="0.3"/>
    <row r="219" s="59" customFormat="1" x14ac:dyDescent="0.3"/>
    <row r="220" s="59" customFormat="1" x14ac:dyDescent="0.3"/>
    <row r="221" s="59" customFormat="1" x14ac:dyDescent="0.3"/>
    <row r="222" s="59" customFormat="1" x14ac:dyDescent="0.3"/>
    <row r="223" s="59" customFormat="1" x14ac:dyDescent="0.3"/>
    <row r="224" s="59" customFormat="1" x14ac:dyDescent="0.3"/>
    <row r="225" s="59" customFormat="1" x14ac:dyDescent="0.3"/>
    <row r="226" s="59" customFormat="1" x14ac:dyDescent="0.3"/>
    <row r="227" s="59" customFormat="1" x14ac:dyDescent="0.3"/>
    <row r="228" s="59" customFormat="1" x14ac:dyDescent="0.3"/>
    <row r="229" s="59" customFormat="1" x14ac:dyDescent="0.3"/>
    <row r="230" s="59" customFormat="1" x14ac:dyDescent="0.3"/>
    <row r="231" s="59" customFormat="1" x14ac:dyDescent="0.3"/>
    <row r="232" s="59" customFormat="1" x14ac:dyDescent="0.3"/>
    <row r="233" s="59" customFormat="1" x14ac:dyDescent="0.3"/>
    <row r="234" s="59" customFormat="1" x14ac:dyDescent="0.3"/>
    <row r="235" s="59" customFormat="1" x14ac:dyDescent="0.3"/>
    <row r="236" s="59" customFormat="1" x14ac:dyDescent="0.3"/>
    <row r="237" s="59" customFormat="1" x14ac:dyDescent="0.3"/>
    <row r="238" s="59" customFormat="1" x14ac:dyDescent="0.3"/>
    <row r="239" s="59" customFormat="1" x14ac:dyDescent="0.3"/>
    <row r="240" s="59" customFormat="1" x14ac:dyDescent="0.3"/>
    <row r="241" s="59" customFormat="1" x14ac:dyDescent="0.3"/>
    <row r="242" s="59" customFormat="1" x14ac:dyDescent="0.3"/>
    <row r="243" s="59" customFormat="1" x14ac:dyDescent="0.3"/>
    <row r="244" s="59" customFormat="1" x14ac:dyDescent="0.3"/>
    <row r="245" s="59" customFormat="1" x14ac:dyDescent="0.3"/>
    <row r="246" s="59" customFormat="1" x14ac:dyDescent="0.3"/>
    <row r="247" s="59" customFormat="1" x14ac:dyDescent="0.3"/>
    <row r="248" s="59" customFormat="1" x14ac:dyDescent="0.3"/>
    <row r="249" s="59" customFormat="1" x14ac:dyDescent="0.3"/>
    <row r="250" s="59" customFormat="1" x14ac:dyDescent="0.3"/>
    <row r="251" s="59" customFormat="1" x14ac:dyDescent="0.3"/>
    <row r="252" s="59" customFormat="1" x14ac:dyDescent="0.3"/>
    <row r="253" s="59" customFormat="1" x14ac:dyDescent="0.3"/>
    <row r="254" s="59" customFormat="1" x14ac:dyDescent="0.3"/>
    <row r="255" s="59" customFormat="1" x14ac:dyDescent="0.3"/>
    <row r="256" s="59" customFormat="1" x14ac:dyDescent="0.3"/>
    <row r="257" s="59" customFormat="1" x14ac:dyDescent="0.3"/>
    <row r="258" s="59" customFormat="1" x14ac:dyDescent="0.3"/>
    <row r="259" s="59" customFormat="1" x14ac:dyDescent="0.3"/>
    <row r="260" s="59" customFormat="1" x14ac:dyDescent="0.3"/>
    <row r="261" s="59" customFormat="1" x14ac:dyDescent="0.3"/>
    <row r="262" s="59" customFormat="1" x14ac:dyDescent="0.3"/>
    <row r="263" s="59" customFormat="1" x14ac:dyDescent="0.3"/>
    <row r="264" s="59" customFormat="1" x14ac:dyDescent="0.3"/>
    <row r="265" s="59" customFormat="1" x14ac:dyDescent="0.3"/>
    <row r="266" s="59" customFormat="1" x14ac:dyDescent="0.3"/>
    <row r="267" s="59" customFormat="1" x14ac:dyDescent="0.3"/>
    <row r="268" s="59" customFormat="1" x14ac:dyDescent="0.3"/>
    <row r="269" s="59" customFormat="1" x14ac:dyDescent="0.3"/>
    <row r="270" s="59" customFormat="1" x14ac:dyDescent="0.3"/>
    <row r="271" s="59" customFormat="1" x14ac:dyDescent="0.3"/>
    <row r="272" s="59" customFormat="1" x14ac:dyDescent="0.3"/>
    <row r="273" s="59" customFormat="1" x14ac:dyDescent="0.3"/>
    <row r="274" s="59" customFormat="1" x14ac:dyDescent="0.3"/>
    <row r="275" s="59" customFormat="1" x14ac:dyDescent="0.3"/>
    <row r="276" s="59" customFormat="1" x14ac:dyDescent="0.3"/>
    <row r="277" s="59" customFormat="1" x14ac:dyDescent="0.3"/>
    <row r="278" s="59" customFormat="1" x14ac:dyDescent="0.3"/>
    <row r="279" s="59" customFormat="1" x14ac:dyDescent="0.3"/>
    <row r="280" s="59" customFormat="1" x14ac:dyDescent="0.3"/>
    <row r="281" s="59" customFormat="1" x14ac:dyDescent="0.3"/>
    <row r="282" s="59" customFormat="1" x14ac:dyDescent="0.3"/>
    <row r="283" s="59" customFormat="1" x14ac:dyDescent="0.3"/>
    <row r="284" s="59" customFormat="1" x14ac:dyDescent="0.3"/>
    <row r="285" s="59" customFormat="1" x14ac:dyDescent="0.3"/>
    <row r="286" s="59" customFormat="1" x14ac:dyDescent="0.3"/>
    <row r="287" s="59" customFormat="1" x14ac:dyDescent="0.3"/>
    <row r="288" s="59" customFormat="1" x14ac:dyDescent="0.3"/>
    <row r="289" s="59" customFormat="1" x14ac:dyDescent="0.3"/>
    <row r="290" s="59" customFormat="1" x14ac:dyDescent="0.3"/>
    <row r="291" s="59" customFormat="1" x14ac:dyDescent="0.3"/>
    <row r="292" s="59" customFormat="1" x14ac:dyDescent="0.3"/>
    <row r="293" s="59" customFormat="1" x14ac:dyDescent="0.3"/>
    <row r="294" s="59" customFormat="1" x14ac:dyDescent="0.3"/>
    <row r="295" s="59" customFormat="1" x14ac:dyDescent="0.3"/>
    <row r="296" s="59" customFormat="1" x14ac:dyDescent="0.3"/>
    <row r="297" s="59" customFormat="1" x14ac:dyDescent="0.3"/>
    <row r="298" s="59" customFormat="1" x14ac:dyDescent="0.3"/>
    <row r="299" s="59" customFormat="1" x14ac:dyDescent="0.3"/>
    <row r="300" s="59" customFormat="1" x14ac:dyDescent="0.3"/>
    <row r="301" s="59" customFormat="1" x14ac:dyDescent="0.3"/>
    <row r="302" s="59" customFormat="1" x14ac:dyDescent="0.3"/>
    <row r="303" s="59" customFormat="1" x14ac:dyDescent="0.3"/>
    <row r="304" s="59" customFormat="1" x14ac:dyDescent="0.3"/>
    <row r="305" s="59" customFormat="1" x14ac:dyDescent="0.3"/>
    <row r="306" s="59" customFormat="1" x14ac:dyDescent="0.3"/>
    <row r="307" s="59" customFormat="1" x14ac:dyDescent="0.3"/>
    <row r="308" s="59" customFormat="1" x14ac:dyDescent="0.3"/>
    <row r="309" s="59" customFormat="1" x14ac:dyDescent="0.3"/>
    <row r="310" s="59" customFormat="1" x14ac:dyDescent="0.3"/>
    <row r="311" s="59" customFormat="1" x14ac:dyDescent="0.3"/>
    <row r="312" s="59" customFormat="1" x14ac:dyDescent="0.3"/>
    <row r="313" s="59" customFormat="1" x14ac:dyDescent="0.3"/>
    <row r="314" s="59" customFormat="1" x14ac:dyDescent="0.3"/>
    <row r="315" s="59" customFormat="1" x14ac:dyDescent="0.3"/>
    <row r="316" s="59" customFormat="1" x14ac:dyDescent="0.3"/>
    <row r="317" s="59" customFormat="1" x14ac:dyDescent="0.3"/>
    <row r="318" s="59" customFormat="1" x14ac:dyDescent="0.3"/>
    <row r="319" s="59" customFormat="1" x14ac:dyDescent="0.3"/>
    <row r="320" s="59" customFormat="1" x14ac:dyDescent="0.3"/>
    <row r="321" s="59" customFormat="1" x14ac:dyDescent="0.3"/>
    <row r="322" s="59" customFormat="1" x14ac:dyDescent="0.3"/>
    <row r="323" s="59" customFormat="1" x14ac:dyDescent="0.3"/>
    <row r="324" s="59" customFormat="1" x14ac:dyDescent="0.3"/>
    <row r="325" s="59" customFormat="1" x14ac:dyDescent="0.3"/>
    <row r="326" s="59" customFormat="1" x14ac:dyDescent="0.3"/>
    <row r="327" s="59" customFormat="1" x14ac:dyDescent="0.3"/>
    <row r="328" s="59" customFormat="1" x14ac:dyDescent="0.3"/>
    <row r="329" s="59" customFormat="1" x14ac:dyDescent="0.3"/>
    <row r="330" s="59" customFormat="1" x14ac:dyDescent="0.3"/>
    <row r="331" s="59" customFormat="1" x14ac:dyDescent="0.3"/>
    <row r="332" s="59" customFormat="1" x14ac:dyDescent="0.3"/>
    <row r="333" s="59" customFormat="1" x14ac:dyDescent="0.3"/>
    <row r="334" s="59" customFormat="1" x14ac:dyDescent="0.3"/>
    <row r="335" s="59" customFormat="1" x14ac:dyDescent="0.3"/>
    <row r="336" s="59" customFormat="1" x14ac:dyDescent="0.3"/>
    <row r="337" s="59" customFormat="1" x14ac:dyDescent="0.3"/>
    <row r="338" s="59" customFormat="1" x14ac:dyDescent="0.3"/>
    <row r="339" s="59" customFormat="1" x14ac:dyDescent="0.3"/>
    <row r="340" s="59" customFormat="1" x14ac:dyDescent="0.3"/>
    <row r="341" s="59" customFormat="1" x14ac:dyDescent="0.3"/>
    <row r="342" s="59" customFormat="1" x14ac:dyDescent="0.3"/>
    <row r="343" s="59" customFormat="1" x14ac:dyDescent="0.3"/>
    <row r="344" s="59" customFormat="1" x14ac:dyDescent="0.3"/>
    <row r="345" s="59" customFormat="1" x14ac:dyDescent="0.3"/>
    <row r="346" s="59" customFormat="1" x14ac:dyDescent="0.3"/>
    <row r="347" s="59" customFormat="1" x14ac:dyDescent="0.3"/>
    <row r="348" s="59" customFormat="1" x14ac:dyDescent="0.3"/>
    <row r="349" s="59" customFormat="1" x14ac:dyDescent="0.3"/>
    <row r="350" s="59" customFormat="1" x14ac:dyDescent="0.3"/>
    <row r="351" s="59" customFormat="1" x14ac:dyDescent="0.3"/>
    <row r="352" s="59" customFormat="1" x14ac:dyDescent="0.3"/>
    <row r="353" s="59" customFormat="1" x14ac:dyDescent="0.3"/>
    <row r="354" s="59" customFormat="1" x14ac:dyDescent="0.3"/>
    <row r="355" s="59" customFormat="1" x14ac:dyDescent="0.3"/>
    <row r="356" s="59" customFormat="1" x14ac:dyDescent="0.3"/>
    <row r="357" s="59" customFormat="1" x14ac:dyDescent="0.3"/>
    <row r="358" s="59" customFormat="1" x14ac:dyDescent="0.3"/>
    <row r="359" s="59" customFormat="1" x14ac:dyDescent="0.3"/>
    <row r="360" s="59" customFormat="1" x14ac:dyDescent="0.3"/>
    <row r="361" s="59" customFormat="1" x14ac:dyDescent="0.3"/>
    <row r="362" s="59" customFormat="1" x14ac:dyDescent="0.3"/>
    <row r="363" s="59" customFormat="1" x14ac:dyDescent="0.3"/>
    <row r="364" s="59" customFormat="1" x14ac:dyDescent="0.3"/>
    <row r="365" s="59" customFormat="1" x14ac:dyDescent="0.3"/>
    <row r="366" s="59" customFormat="1" x14ac:dyDescent="0.3"/>
    <row r="367" s="59" customFormat="1" x14ac:dyDescent="0.3"/>
    <row r="368" s="59" customFormat="1" x14ac:dyDescent="0.3"/>
    <row r="369" s="59" customFormat="1" x14ac:dyDescent="0.3"/>
    <row r="370" s="59" customFormat="1" x14ac:dyDescent="0.3"/>
    <row r="371" s="59" customFormat="1" x14ac:dyDescent="0.3"/>
    <row r="372" s="59" customFormat="1" x14ac:dyDescent="0.3"/>
    <row r="373" s="59" customFormat="1" x14ac:dyDescent="0.3"/>
    <row r="374" s="59" customFormat="1" x14ac:dyDescent="0.3"/>
    <row r="375" s="59" customFormat="1" x14ac:dyDescent="0.3"/>
    <row r="376" s="59" customFormat="1" x14ac:dyDescent="0.3"/>
    <row r="377" s="59" customFormat="1" x14ac:dyDescent="0.3"/>
    <row r="378" s="59" customFormat="1" x14ac:dyDescent="0.3"/>
    <row r="379" s="59" customFormat="1" x14ac:dyDescent="0.3"/>
    <row r="380" s="59" customFormat="1" x14ac:dyDescent="0.3"/>
    <row r="381" s="59" customFormat="1" x14ac:dyDescent="0.3"/>
    <row r="382" s="59" customFormat="1" x14ac:dyDescent="0.3"/>
    <row r="383" s="59" customFormat="1" x14ac:dyDescent="0.3"/>
    <row r="384" s="59" customFormat="1" x14ac:dyDescent="0.3"/>
    <row r="385" s="59" customFormat="1" x14ac:dyDescent="0.3"/>
    <row r="386" s="59" customFormat="1" x14ac:dyDescent="0.3"/>
    <row r="387" s="59" customFormat="1" x14ac:dyDescent="0.3"/>
    <row r="388" s="59" customFormat="1" x14ac:dyDescent="0.3"/>
    <row r="389" s="59" customFormat="1" x14ac:dyDescent="0.3"/>
    <row r="390" s="59" customFormat="1" x14ac:dyDescent="0.3"/>
    <row r="391" s="59" customFormat="1" x14ac:dyDescent="0.3"/>
    <row r="392" s="59" customFormat="1" x14ac:dyDescent="0.3"/>
    <row r="393" s="59" customFormat="1" x14ac:dyDescent="0.3"/>
    <row r="394" s="59" customFormat="1" x14ac:dyDescent="0.3"/>
    <row r="395" s="59" customFormat="1" x14ac:dyDescent="0.3"/>
    <row r="396" s="59" customFormat="1" x14ac:dyDescent="0.3"/>
    <row r="397" s="59" customFormat="1" x14ac:dyDescent="0.3"/>
    <row r="398" s="59" customFormat="1" x14ac:dyDescent="0.3"/>
    <row r="399" s="59" customFormat="1" x14ac:dyDescent="0.3"/>
    <row r="400" s="59" customFormat="1" x14ac:dyDescent="0.3"/>
    <row r="401" s="59" customFormat="1" x14ac:dyDescent="0.3"/>
    <row r="402" s="59" customFormat="1" x14ac:dyDescent="0.3"/>
    <row r="403" s="59" customFormat="1" x14ac:dyDescent="0.3"/>
    <row r="404" s="59" customFormat="1" x14ac:dyDescent="0.3"/>
    <row r="405" s="59" customFormat="1" x14ac:dyDescent="0.3"/>
    <row r="406" s="59" customFormat="1" x14ac:dyDescent="0.3"/>
    <row r="407" s="59" customFormat="1" x14ac:dyDescent="0.3"/>
    <row r="408" s="59" customFormat="1" x14ac:dyDescent="0.3"/>
    <row r="409" s="59" customFormat="1" x14ac:dyDescent="0.3"/>
    <row r="410" s="59" customFormat="1" x14ac:dyDescent="0.3"/>
    <row r="411" s="59" customFormat="1" x14ac:dyDescent="0.3"/>
    <row r="412" s="59" customFormat="1" x14ac:dyDescent="0.3"/>
    <row r="413" s="59" customFormat="1" x14ac:dyDescent="0.3"/>
    <row r="414" s="59" customFormat="1" x14ac:dyDescent="0.3"/>
    <row r="415" s="59" customFormat="1" x14ac:dyDescent="0.3"/>
    <row r="416" s="59" customFormat="1" x14ac:dyDescent="0.3"/>
    <row r="417" s="59" customFormat="1" x14ac:dyDescent="0.3"/>
    <row r="418" s="59" customFormat="1" x14ac:dyDescent="0.3"/>
    <row r="419" s="59" customFormat="1" x14ac:dyDescent="0.3"/>
    <row r="420" s="59" customFormat="1" x14ac:dyDescent="0.3"/>
    <row r="421" s="59" customFormat="1" x14ac:dyDescent="0.3"/>
    <row r="422" s="59" customFormat="1" x14ac:dyDescent="0.3"/>
    <row r="423" s="59" customFormat="1" x14ac:dyDescent="0.3"/>
    <row r="424" s="59" customFormat="1" x14ac:dyDescent="0.3"/>
    <row r="425" s="59" customFormat="1" x14ac:dyDescent="0.3"/>
    <row r="426" s="59" customFormat="1" x14ac:dyDescent="0.3"/>
    <row r="427" s="59" customFormat="1" x14ac:dyDescent="0.3"/>
    <row r="428" s="59" customFormat="1" x14ac:dyDescent="0.3"/>
    <row r="429" s="59" customFormat="1" x14ac:dyDescent="0.3"/>
    <row r="430" s="59" customFormat="1" x14ac:dyDescent="0.3"/>
    <row r="431" s="59" customFormat="1" x14ac:dyDescent="0.3"/>
    <row r="432" s="59" customFormat="1" x14ac:dyDescent="0.3"/>
    <row r="433" s="59" customFormat="1" x14ac:dyDescent="0.3"/>
    <row r="434" s="59" customFormat="1" x14ac:dyDescent="0.3"/>
    <row r="435" s="59" customFormat="1" x14ac:dyDescent="0.3"/>
    <row r="436" s="59" customFormat="1" x14ac:dyDescent="0.3"/>
    <row r="437" s="59" customFormat="1" x14ac:dyDescent="0.3"/>
    <row r="438" s="59" customFormat="1" x14ac:dyDescent="0.3"/>
    <row r="439" s="59" customFormat="1" x14ac:dyDescent="0.3"/>
    <row r="440" s="59" customFormat="1" x14ac:dyDescent="0.3"/>
    <row r="441" s="59" customFormat="1" x14ac:dyDescent="0.3"/>
    <row r="442" s="59" customFormat="1" x14ac:dyDescent="0.3"/>
    <row r="443" s="59" customFormat="1" x14ac:dyDescent="0.3"/>
    <row r="444" s="59" customFormat="1" x14ac:dyDescent="0.3"/>
    <row r="445" s="59" customFormat="1" x14ac:dyDescent="0.3"/>
    <row r="446" s="59" customFormat="1" x14ac:dyDescent="0.3"/>
    <row r="447" s="59" customFormat="1" x14ac:dyDescent="0.3"/>
    <row r="448" s="59" customFormat="1" x14ac:dyDescent="0.3"/>
    <row r="449" s="59" customFormat="1" x14ac:dyDescent="0.3"/>
    <row r="450" s="59" customFormat="1" x14ac:dyDescent="0.3"/>
    <row r="451" s="59" customFormat="1" x14ac:dyDescent="0.3"/>
    <row r="452" s="59" customFormat="1" x14ac:dyDescent="0.3"/>
    <row r="453" s="59" customFormat="1" x14ac:dyDescent="0.3"/>
    <row r="454" s="59" customFormat="1" x14ac:dyDescent="0.3"/>
    <row r="455" s="59" customFormat="1" x14ac:dyDescent="0.3"/>
    <row r="456" s="59" customFormat="1" x14ac:dyDescent="0.3"/>
    <row r="457" s="59" customFormat="1" x14ac:dyDescent="0.3"/>
    <row r="458" s="59" customFormat="1" x14ac:dyDescent="0.3"/>
    <row r="459" s="59" customFormat="1" x14ac:dyDescent="0.3"/>
    <row r="460" s="59" customFormat="1" x14ac:dyDescent="0.3"/>
    <row r="461" s="59" customFormat="1" x14ac:dyDescent="0.3"/>
    <row r="462" s="59" customFormat="1" x14ac:dyDescent="0.3"/>
    <row r="463" s="59" customFormat="1" x14ac:dyDescent="0.3"/>
    <row r="464" s="59" customFormat="1" x14ac:dyDescent="0.3"/>
    <row r="465" s="59" customFormat="1" x14ac:dyDescent="0.3"/>
    <row r="466" s="59" customFormat="1" x14ac:dyDescent="0.3"/>
    <row r="467" s="59" customFormat="1" x14ac:dyDescent="0.3"/>
    <row r="468" s="59" customFormat="1" x14ac:dyDescent="0.3"/>
    <row r="469" s="59" customFormat="1" x14ac:dyDescent="0.3"/>
    <row r="470" s="59" customFormat="1" x14ac:dyDescent="0.3"/>
    <row r="471" s="59" customFormat="1" x14ac:dyDescent="0.3"/>
    <row r="472" s="59" customFormat="1" x14ac:dyDescent="0.3"/>
    <row r="473" s="59" customFormat="1" x14ac:dyDescent="0.3"/>
    <row r="474" s="59" customFormat="1" x14ac:dyDescent="0.3"/>
    <row r="475" s="59" customFormat="1" x14ac:dyDescent="0.3"/>
    <row r="476" s="59" customFormat="1" x14ac:dyDescent="0.3"/>
    <row r="477" s="59" customFormat="1" x14ac:dyDescent="0.3"/>
    <row r="478" s="59" customFormat="1" x14ac:dyDescent="0.3"/>
    <row r="479" s="59" customFormat="1" x14ac:dyDescent="0.3"/>
    <row r="480" s="59" customFormat="1" x14ac:dyDescent="0.3"/>
    <row r="481" s="59" customFormat="1" x14ac:dyDescent="0.3"/>
    <row r="482" s="59" customFormat="1" x14ac:dyDescent="0.3"/>
    <row r="483" s="59" customFormat="1" x14ac:dyDescent="0.3"/>
    <row r="484" s="59" customFormat="1" x14ac:dyDescent="0.3"/>
    <row r="485" s="59" customFormat="1" x14ac:dyDescent="0.3"/>
    <row r="486" s="59" customFormat="1" x14ac:dyDescent="0.3"/>
    <row r="487" s="59" customFormat="1" x14ac:dyDescent="0.3"/>
    <row r="488" s="59" customFormat="1" x14ac:dyDescent="0.3"/>
    <row r="489" s="59" customFormat="1" x14ac:dyDescent="0.3"/>
    <row r="490" s="59" customFormat="1" x14ac:dyDescent="0.3"/>
    <row r="491" s="59" customFormat="1" x14ac:dyDescent="0.3"/>
    <row r="492" s="59" customFormat="1" x14ac:dyDescent="0.3"/>
    <row r="493" s="59" customFormat="1" x14ac:dyDescent="0.3"/>
    <row r="494" s="59" customFormat="1" x14ac:dyDescent="0.3"/>
    <row r="495" s="59" customFormat="1" x14ac:dyDescent="0.3"/>
    <row r="496" s="59" customFormat="1" x14ac:dyDescent="0.3"/>
    <row r="497" s="59" customFormat="1" x14ac:dyDescent="0.3"/>
    <row r="498" s="59" customFormat="1" x14ac:dyDescent="0.3"/>
    <row r="499" s="59" customFormat="1" x14ac:dyDescent="0.3"/>
    <row r="500" s="59" customFormat="1" x14ac:dyDescent="0.3"/>
    <row r="501" s="59" customFormat="1" x14ac:dyDescent="0.3"/>
    <row r="502" s="59" customFormat="1" x14ac:dyDescent="0.3"/>
    <row r="503" s="59" customFormat="1" x14ac:dyDescent="0.3"/>
    <row r="504" s="59" customFormat="1" x14ac:dyDescent="0.3"/>
    <row r="505" s="59" customFormat="1" x14ac:dyDescent="0.3"/>
    <row r="506" s="59" customFormat="1" x14ac:dyDescent="0.3"/>
    <row r="507" s="59" customFormat="1" x14ac:dyDescent="0.3"/>
    <row r="508" s="59" customFormat="1" x14ac:dyDescent="0.3"/>
    <row r="509" s="59" customFormat="1" x14ac:dyDescent="0.3"/>
    <row r="510" s="59" customFormat="1" x14ac:dyDescent="0.3"/>
    <row r="511" s="59" customFormat="1" x14ac:dyDescent="0.3"/>
    <row r="512" s="59" customFormat="1" x14ac:dyDescent="0.3"/>
    <row r="513" s="59" customFormat="1" x14ac:dyDescent="0.3"/>
    <row r="514" s="59" customFormat="1" x14ac:dyDescent="0.3"/>
    <row r="515" s="59" customFormat="1" x14ac:dyDescent="0.3"/>
    <row r="516" s="59" customFormat="1" x14ac:dyDescent="0.3"/>
    <row r="517" s="59" customFormat="1" x14ac:dyDescent="0.3"/>
    <row r="518" s="59" customFormat="1" x14ac:dyDescent="0.3"/>
    <row r="519" s="59" customFormat="1" x14ac:dyDescent="0.3"/>
    <row r="520" s="59" customFormat="1" x14ac:dyDescent="0.3"/>
    <row r="521" s="59" customFormat="1" x14ac:dyDescent="0.3"/>
    <row r="522" s="59" customFormat="1" x14ac:dyDescent="0.3"/>
    <row r="523" s="59" customFormat="1" x14ac:dyDescent="0.3"/>
    <row r="524" s="59" customFormat="1" x14ac:dyDescent="0.3"/>
    <row r="525" s="59" customFormat="1" x14ac:dyDescent="0.3"/>
    <row r="526" s="59" customFormat="1" x14ac:dyDescent="0.3"/>
    <row r="527" s="59" customFormat="1" x14ac:dyDescent="0.3"/>
    <row r="528" s="59" customFormat="1" x14ac:dyDescent="0.3"/>
    <row r="529" s="59" customFormat="1" x14ac:dyDescent="0.3"/>
    <row r="530" s="59" customFormat="1" x14ac:dyDescent="0.3"/>
    <row r="531" s="59" customFormat="1" x14ac:dyDescent="0.3"/>
    <row r="532" s="59" customFormat="1" x14ac:dyDescent="0.3"/>
    <row r="533" s="59" customFormat="1" x14ac:dyDescent="0.3"/>
    <row r="534" s="59" customFormat="1" x14ac:dyDescent="0.3"/>
    <row r="535" s="59" customFormat="1" x14ac:dyDescent="0.3"/>
    <row r="536" s="59" customFormat="1" x14ac:dyDescent="0.3"/>
    <row r="537" s="59" customFormat="1" x14ac:dyDescent="0.3"/>
    <row r="538" s="59" customFormat="1" x14ac:dyDescent="0.3"/>
    <row r="539" s="59" customFormat="1" x14ac:dyDescent="0.3"/>
    <row r="540" s="59" customFormat="1" x14ac:dyDescent="0.3"/>
    <row r="541" s="59" customFormat="1" x14ac:dyDescent="0.3"/>
    <row r="542" s="59" customFormat="1" x14ac:dyDescent="0.3"/>
    <row r="543" s="59" customFormat="1" x14ac:dyDescent="0.3"/>
    <row r="544" s="59" customFormat="1" x14ac:dyDescent="0.3"/>
    <row r="545" s="59" customFormat="1" x14ac:dyDescent="0.3"/>
    <row r="546" s="59" customFormat="1" x14ac:dyDescent="0.3"/>
    <row r="547" s="59" customFormat="1" x14ac:dyDescent="0.3"/>
    <row r="548" s="59" customFormat="1" x14ac:dyDescent="0.3"/>
    <row r="549" s="59" customFormat="1" x14ac:dyDescent="0.3"/>
    <row r="550" s="59" customFormat="1" x14ac:dyDescent="0.3"/>
    <row r="551" s="59" customFormat="1" x14ac:dyDescent="0.3"/>
    <row r="552" s="59" customFormat="1" x14ac:dyDescent="0.3"/>
    <row r="553" s="59" customFormat="1" x14ac:dyDescent="0.3"/>
    <row r="554" s="59" customFormat="1" x14ac:dyDescent="0.3"/>
    <row r="555" s="59" customFormat="1" x14ac:dyDescent="0.3"/>
    <row r="556" s="59" customFormat="1" x14ac:dyDescent="0.3"/>
    <row r="557" s="59" customFormat="1" x14ac:dyDescent="0.3"/>
    <row r="558" s="59" customFormat="1" x14ac:dyDescent="0.3"/>
    <row r="559" s="59" customFormat="1" x14ac:dyDescent="0.3"/>
    <row r="560" s="59" customFormat="1" x14ac:dyDescent="0.3"/>
    <row r="561" s="59" customFormat="1" x14ac:dyDescent="0.3"/>
    <row r="562" s="59" customFormat="1" x14ac:dyDescent="0.3"/>
    <row r="563" s="59" customFormat="1" x14ac:dyDescent="0.3"/>
    <row r="564" s="59" customFormat="1" x14ac:dyDescent="0.3"/>
    <row r="565" s="59" customFormat="1" x14ac:dyDescent="0.3"/>
    <row r="566" s="59" customFormat="1" x14ac:dyDescent="0.3"/>
    <row r="567" s="59" customFormat="1" x14ac:dyDescent="0.3"/>
    <row r="568" s="59" customFormat="1" x14ac:dyDescent="0.3"/>
    <row r="569" s="59" customFormat="1" x14ac:dyDescent="0.3"/>
    <row r="570" s="59" customFormat="1" x14ac:dyDescent="0.3"/>
    <row r="571" s="59" customFormat="1" x14ac:dyDescent="0.3"/>
    <row r="572" s="59" customFormat="1" x14ac:dyDescent="0.3"/>
    <row r="573" s="59" customFormat="1" x14ac:dyDescent="0.3"/>
    <row r="574" s="59" customFormat="1" x14ac:dyDescent="0.3"/>
    <row r="575" s="59" customFormat="1" x14ac:dyDescent="0.3"/>
    <row r="576" s="59" customFormat="1" x14ac:dyDescent="0.3"/>
    <row r="577" s="59" customFormat="1" x14ac:dyDescent="0.3"/>
    <row r="578" s="59" customFormat="1" x14ac:dyDescent="0.3"/>
    <row r="579" s="59" customFormat="1" x14ac:dyDescent="0.3"/>
    <row r="580" s="59" customFormat="1" x14ac:dyDescent="0.3"/>
    <row r="581" s="59" customFormat="1" x14ac:dyDescent="0.3"/>
    <row r="582" s="59" customFormat="1" x14ac:dyDescent="0.3"/>
    <row r="583" s="59" customFormat="1" x14ac:dyDescent="0.3"/>
    <row r="584" s="59" customFormat="1" x14ac:dyDescent="0.3"/>
    <row r="585" s="59" customFormat="1" x14ac:dyDescent="0.3"/>
    <row r="586" s="59" customFormat="1" x14ac:dyDescent="0.3"/>
    <row r="587" s="59" customFormat="1" x14ac:dyDescent="0.3"/>
    <row r="588" s="59" customFormat="1" x14ac:dyDescent="0.3"/>
    <row r="589" s="59" customFormat="1" x14ac:dyDescent="0.3"/>
    <row r="590" s="59" customFormat="1" x14ac:dyDescent="0.3"/>
    <row r="591" s="59" customFormat="1" x14ac:dyDescent="0.3"/>
    <row r="592" s="59" customFormat="1" x14ac:dyDescent="0.3"/>
    <row r="593" s="59" customFormat="1" x14ac:dyDescent="0.3"/>
    <row r="594" s="59" customFormat="1" x14ac:dyDescent="0.3"/>
    <row r="595" s="59" customFormat="1" x14ac:dyDescent="0.3"/>
    <row r="596" s="59" customFormat="1" x14ac:dyDescent="0.3"/>
    <row r="597" s="59" customFormat="1" x14ac:dyDescent="0.3"/>
    <row r="598" s="59" customFormat="1" x14ac:dyDescent="0.3"/>
    <row r="599" s="59" customFormat="1" x14ac:dyDescent="0.3"/>
    <row r="600" s="59" customFormat="1" x14ac:dyDescent="0.3"/>
    <row r="601" s="59" customFormat="1" x14ac:dyDescent="0.3"/>
    <row r="602" s="59" customFormat="1" x14ac:dyDescent="0.3"/>
    <row r="603" s="59" customFormat="1" x14ac:dyDescent="0.3"/>
    <row r="604" s="59" customFormat="1" x14ac:dyDescent="0.3"/>
    <row r="605" s="59" customFormat="1" x14ac:dyDescent="0.3"/>
    <row r="606" s="59" customFormat="1" x14ac:dyDescent="0.3"/>
    <row r="607" s="59" customFormat="1" x14ac:dyDescent="0.3"/>
    <row r="608" s="59" customFormat="1" x14ac:dyDescent="0.3"/>
    <row r="609" s="59" customFormat="1" x14ac:dyDescent="0.3"/>
    <row r="610" s="59" customFormat="1" x14ac:dyDescent="0.3"/>
    <row r="611" s="59" customFormat="1" x14ac:dyDescent="0.3"/>
    <row r="612" s="59" customFormat="1" x14ac:dyDescent="0.3"/>
    <row r="613" s="59" customFormat="1" x14ac:dyDescent="0.3"/>
    <row r="614" s="59" customFormat="1" x14ac:dyDescent="0.3"/>
    <row r="615" s="59" customFormat="1" x14ac:dyDescent="0.3"/>
    <row r="616" s="59" customFormat="1" x14ac:dyDescent="0.3"/>
    <row r="617" s="59" customFormat="1" x14ac:dyDescent="0.3"/>
    <row r="618" s="59" customFormat="1" x14ac:dyDescent="0.3"/>
    <row r="619" s="59" customFormat="1" x14ac:dyDescent="0.3"/>
    <row r="620" s="59" customFormat="1" x14ac:dyDescent="0.3"/>
    <row r="621" s="59" customFormat="1" x14ac:dyDescent="0.3"/>
    <row r="622" s="59" customFormat="1" x14ac:dyDescent="0.3"/>
    <row r="623" s="59" customFormat="1" x14ac:dyDescent="0.3"/>
    <row r="624" s="59" customFormat="1" x14ac:dyDescent="0.3"/>
    <row r="625" s="59" customFormat="1" x14ac:dyDescent="0.3"/>
    <row r="626" s="59" customFormat="1" x14ac:dyDescent="0.3"/>
    <row r="627" s="59" customFormat="1" x14ac:dyDescent="0.3"/>
    <row r="628" s="59" customFormat="1" x14ac:dyDescent="0.3"/>
    <row r="629" s="59" customFormat="1" x14ac:dyDescent="0.3"/>
    <row r="630" s="59" customFormat="1" x14ac:dyDescent="0.3"/>
    <row r="631" s="59" customFormat="1" x14ac:dyDescent="0.3"/>
    <row r="632" s="59" customFormat="1" x14ac:dyDescent="0.3"/>
    <row r="633" s="59" customFormat="1" x14ac:dyDescent="0.3"/>
    <row r="634" s="59" customFormat="1" x14ac:dyDescent="0.3"/>
    <row r="635" s="59" customFormat="1" x14ac:dyDescent="0.3"/>
    <row r="636" s="59" customFormat="1" x14ac:dyDescent="0.3"/>
    <row r="637" s="59" customFormat="1" x14ac:dyDescent="0.3"/>
    <row r="638" s="59" customFormat="1" x14ac:dyDescent="0.3"/>
    <row r="639" s="59" customFormat="1" x14ac:dyDescent="0.3"/>
    <row r="640" s="59" customFormat="1" x14ac:dyDescent="0.3"/>
    <row r="641" s="59" customFormat="1" x14ac:dyDescent="0.3"/>
    <row r="642" s="59" customFormat="1" x14ac:dyDescent="0.3"/>
    <row r="643" s="59" customFormat="1" x14ac:dyDescent="0.3"/>
    <row r="644" s="59" customFormat="1" x14ac:dyDescent="0.3"/>
    <row r="645" s="59" customFormat="1" x14ac:dyDescent="0.3"/>
    <row r="646" s="59" customFormat="1" x14ac:dyDescent="0.3"/>
    <row r="647" s="59" customFormat="1" x14ac:dyDescent="0.3"/>
    <row r="648" s="59" customFormat="1" x14ac:dyDescent="0.3"/>
    <row r="649" s="59" customFormat="1" x14ac:dyDescent="0.3"/>
    <row r="650" s="59" customFormat="1" x14ac:dyDescent="0.3"/>
    <row r="651" s="59" customFormat="1" x14ac:dyDescent="0.3"/>
    <row r="652" s="59" customFormat="1" x14ac:dyDescent="0.3"/>
    <row r="653" s="59" customFormat="1" x14ac:dyDescent="0.3"/>
    <row r="654" s="59" customFormat="1" x14ac:dyDescent="0.3"/>
    <row r="655" s="59" customFormat="1" x14ac:dyDescent="0.3"/>
    <row r="656" s="59" customFormat="1" x14ac:dyDescent="0.3"/>
    <row r="657" s="59" customFormat="1" x14ac:dyDescent="0.3"/>
    <row r="658" s="59" customFormat="1" x14ac:dyDescent="0.3"/>
    <row r="659" s="59" customFormat="1" x14ac:dyDescent="0.3"/>
    <row r="660" s="59" customFormat="1" x14ac:dyDescent="0.3"/>
    <row r="661" s="59" customFormat="1" x14ac:dyDescent="0.3"/>
    <row r="662" s="59" customFormat="1" x14ac:dyDescent="0.3"/>
    <row r="663" s="59" customFormat="1" x14ac:dyDescent="0.3"/>
    <row r="664" s="59" customFormat="1" x14ac:dyDescent="0.3"/>
    <row r="665" s="59" customFormat="1" x14ac:dyDescent="0.3"/>
    <row r="666" s="59" customFormat="1" x14ac:dyDescent="0.3"/>
    <row r="667" s="59" customFormat="1" x14ac:dyDescent="0.3"/>
    <row r="668" s="59" customFormat="1" x14ac:dyDescent="0.3"/>
    <row r="669" s="59" customFormat="1" x14ac:dyDescent="0.3"/>
    <row r="670" s="59" customFormat="1" x14ac:dyDescent="0.3"/>
    <row r="671" s="59" customFormat="1" x14ac:dyDescent="0.3"/>
    <row r="672" s="59" customFormat="1" x14ac:dyDescent="0.3"/>
    <row r="673" s="59" customFormat="1" x14ac:dyDescent="0.3"/>
    <row r="674" s="59" customFormat="1" x14ac:dyDescent="0.3"/>
    <row r="675" s="59" customFormat="1" x14ac:dyDescent="0.3"/>
    <row r="676" s="59" customFormat="1" x14ac:dyDescent="0.3"/>
    <row r="677" s="59" customFormat="1" x14ac:dyDescent="0.3"/>
    <row r="678" s="59" customFormat="1" x14ac:dyDescent="0.3"/>
    <row r="679" s="59" customFormat="1" x14ac:dyDescent="0.3"/>
    <row r="680" s="59" customFormat="1" x14ac:dyDescent="0.3"/>
    <row r="681" s="59" customFormat="1" x14ac:dyDescent="0.3"/>
    <row r="682" s="59" customFormat="1" x14ac:dyDescent="0.3"/>
    <row r="683" s="59" customFormat="1" x14ac:dyDescent="0.3"/>
    <row r="684" s="59" customFormat="1" x14ac:dyDescent="0.3"/>
    <row r="685" s="59" customFormat="1" x14ac:dyDescent="0.3"/>
    <row r="686" s="59" customFormat="1" x14ac:dyDescent="0.3"/>
    <row r="687" s="59" customFormat="1" x14ac:dyDescent="0.3"/>
    <row r="688" s="59" customFormat="1" x14ac:dyDescent="0.3"/>
    <row r="689" s="59" customFormat="1" x14ac:dyDescent="0.3"/>
    <row r="690" s="59" customFormat="1" x14ac:dyDescent="0.3"/>
    <row r="691" s="59" customFormat="1" x14ac:dyDescent="0.3"/>
    <row r="692" s="59" customFormat="1" x14ac:dyDescent="0.3"/>
    <row r="693" s="59" customFormat="1" x14ac:dyDescent="0.3"/>
    <row r="694" s="59" customFormat="1" x14ac:dyDescent="0.3"/>
    <row r="695" s="59" customFormat="1" x14ac:dyDescent="0.3"/>
    <row r="696" s="59" customFormat="1" x14ac:dyDescent="0.3"/>
    <row r="697" s="59" customFormat="1" x14ac:dyDescent="0.3"/>
    <row r="698" s="59" customFormat="1" x14ac:dyDescent="0.3"/>
    <row r="699" s="59" customFormat="1" x14ac:dyDescent="0.3"/>
    <row r="700" s="59" customFormat="1" x14ac:dyDescent="0.3"/>
    <row r="701" s="59" customFormat="1" x14ac:dyDescent="0.3"/>
    <row r="702" s="59" customFormat="1" x14ac:dyDescent="0.3"/>
    <row r="703" s="59" customFormat="1" x14ac:dyDescent="0.3"/>
    <row r="704" s="59" customFormat="1" x14ac:dyDescent="0.3"/>
    <row r="705" s="59" customFormat="1" x14ac:dyDescent="0.3"/>
    <row r="706" s="59" customFormat="1" x14ac:dyDescent="0.3"/>
    <row r="707" s="59" customFormat="1" x14ac:dyDescent="0.3"/>
    <row r="708" s="59" customFormat="1" x14ac:dyDescent="0.3"/>
    <row r="709" s="59" customFormat="1" x14ac:dyDescent="0.3"/>
    <row r="710" s="59" customFormat="1" x14ac:dyDescent="0.3"/>
    <row r="711" s="59" customFormat="1" x14ac:dyDescent="0.3"/>
    <row r="712" s="59" customFormat="1" x14ac:dyDescent="0.3"/>
    <row r="713" s="59" customFormat="1" x14ac:dyDescent="0.3"/>
    <row r="714" s="59" customFormat="1" x14ac:dyDescent="0.3"/>
    <row r="715" s="59" customFormat="1" x14ac:dyDescent="0.3"/>
    <row r="716" s="59" customFormat="1" x14ac:dyDescent="0.3"/>
    <row r="717" s="59" customFormat="1" x14ac:dyDescent="0.3"/>
    <row r="718" s="59" customFormat="1" x14ac:dyDescent="0.3"/>
    <row r="719" s="59" customFormat="1" x14ac:dyDescent="0.3"/>
    <row r="720" s="59" customFormat="1" x14ac:dyDescent="0.3"/>
    <row r="721" s="59" customFormat="1" x14ac:dyDescent="0.3"/>
    <row r="722" s="59" customFormat="1" x14ac:dyDescent="0.3"/>
    <row r="723" s="59" customFormat="1" x14ac:dyDescent="0.3"/>
    <row r="724" s="59" customFormat="1" x14ac:dyDescent="0.3"/>
    <row r="725" s="59" customFormat="1" x14ac:dyDescent="0.3"/>
    <row r="726" s="59" customFormat="1" x14ac:dyDescent="0.3"/>
    <row r="727" s="59" customFormat="1" x14ac:dyDescent="0.3"/>
    <row r="728" s="59" customFormat="1" x14ac:dyDescent="0.3"/>
    <row r="729" s="59" customFormat="1" x14ac:dyDescent="0.3"/>
    <row r="730" s="59" customFormat="1" x14ac:dyDescent="0.3"/>
    <row r="731" s="59" customFormat="1" x14ac:dyDescent="0.3"/>
    <row r="732" s="59" customFormat="1" x14ac:dyDescent="0.3"/>
    <row r="733" s="59" customFormat="1" x14ac:dyDescent="0.3"/>
    <row r="734" s="59" customFormat="1" x14ac:dyDescent="0.3"/>
    <row r="735" s="59" customFormat="1" x14ac:dyDescent="0.3"/>
    <row r="736" s="59" customFormat="1" x14ac:dyDescent="0.3"/>
    <row r="737" s="59" customFormat="1" x14ac:dyDescent="0.3"/>
    <row r="738" s="59" customFormat="1" x14ac:dyDescent="0.3"/>
    <row r="739" s="59" customFormat="1" x14ac:dyDescent="0.3"/>
    <row r="740" s="59" customFormat="1" x14ac:dyDescent="0.3"/>
    <row r="741" s="59" customFormat="1" x14ac:dyDescent="0.3"/>
    <row r="742" s="59" customFormat="1" x14ac:dyDescent="0.3"/>
    <row r="743" s="59" customFormat="1" x14ac:dyDescent="0.3"/>
    <row r="744" s="59" customFormat="1" x14ac:dyDescent="0.3"/>
    <row r="745" s="59" customFormat="1" x14ac:dyDescent="0.3"/>
    <row r="746" s="59" customFormat="1" x14ac:dyDescent="0.3"/>
    <row r="747" s="59" customFormat="1" x14ac:dyDescent="0.3"/>
    <row r="748" s="59" customFormat="1" x14ac:dyDescent="0.3"/>
    <row r="749" s="59" customFormat="1" x14ac:dyDescent="0.3"/>
    <row r="750" s="59" customFormat="1" x14ac:dyDescent="0.3"/>
    <row r="751" s="59" customFormat="1" x14ac:dyDescent="0.3"/>
    <row r="752" s="59" customFormat="1" x14ac:dyDescent="0.3"/>
    <row r="753" s="59" customFormat="1" x14ac:dyDescent="0.3"/>
    <row r="754" s="59" customFormat="1" x14ac:dyDescent="0.3"/>
    <row r="755" s="59" customFormat="1" x14ac:dyDescent="0.3"/>
    <row r="756" s="59" customFormat="1" x14ac:dyDescent="0.3"/>
    <row r="757" s="59" customFormat="1" x14ac:dyDescent="0.3"/>
    <row r="758" s="59" customFormat="1" x14ac:dyDescent="0.3"/>
    <row r="759" s="59" customFormat="1" x14ac:dyDescent="0.3"/>
    <row r="760" s="59" customFormat="1" x14ac:dyDescent="0.3"/>
    <row r="761" s="59" customFormat="1" x14ac:dyDescent="0.3"/>
    <row r="762" s="59" customFormat="1" x14ac:dyDescent="0.3"/>
    <row r="763" s="59" customFormat="1" x14ac:dyDescent="0.3"/>
    <row r="764" s="59" customFormat="1" x14ac:dyDescent="0.3"/>
    <row r="765" s="59" customFormat="1" x14ac:dyDescent="0.3"/>
    <row r="766" s="59" customFormat="1" x14ac:dyDescent="0.3"/>
    <row r="767" s="59" customFormat="1" x14ac:dyDescent="0.3"/>
    <row r="768" s="59" customFormat="1" x14ac:dyDescent="0.3"/>
    <row r="769" s="59" customFormat="1" x14ac:dyDescent="0.3"/>
    <row r="770" s="59" customFormat="1" x14ac:dyDescent="0.3"/>
    <row r="771" s="59" customFormat="1" x14ac:dyDescent="0.3"/>
    <row r="772" s="59" customFormat="1" x14ac:dyDescent="0.3"/>
    <row r="773" s="59" customFormat="1" x14ac:dyDescent="0.3"/>
    <row r="774" s="59" customFormat="1" x14ac:dyDescent="0.3"/>
    <row r="775" s="59" customFormat="1" x14ac:dyDescent="0.3"/>
    <row r="776" s="59" customFormat="1" x14ac:dyDescent="0.3"/>
    <row r="777" s="59" customFormat="1" x14ac:dyDescent="0.3"/>
    <row r="778" s="59" customFormat="1" x14ac:dyDescent="0.3"/>
    <row r="779" s="59" customFormat="1" x14ac:dyDescent="0.3"/>
    <row r="780" s="59" customFormat="1" x14ac:dyDescent="0.3"/>
    <row r="781" s="59" customFormat="1" x14ac:dyDescent="0.3"/>
    <row r="782" s="59" customFormat="1" x14ac:dyDescent="0.3"/>
    <row r="783" s="59" customFormat="1" x14ac:dyDescent="0.3"/>
    <row r="784" s="59" customFormat="1" x14ac:dyDescent="0.3"/>
    <row r="785" s="59" customFormat="1" x14ac:dyDescent="0.3"/>
    <row r="786" s="59" customFormat="1" x14ac:dyDescent="0.3"/>
    <row r="787" s="59" customFormat="1" x14ac:dyDescent="0.3"/>
    <row r="788" s="59" customFormat="1" x14ac:dyDescent="0.3"/>
    <row r="789" s="59" customFormat="1" x14ac:dyDescent="0.3"/>
    <row r="790" s="59" customFormat="1" x14ac:dyDescent="0.3"/>
    <row r="791" s="59" customFormat="1" x14ac:dyDescent="0.3"/>
    <row r="792" s="59" customFormat="1" x14ac:dyDescent="0.3"/>
    <row r="793" s="59" customFormat="1" x14ac:dyDescent="0.3"/>
    <row r="794" s="59" customFormat="1" x14ac:dyDescent="0.3"/>
    <row r="795" s="59" customFormat="1" x14ac:dyDescent="0.3"/>
    <row r="796" s="59" customFormat="1" x14ac:dyDescent="0.3"/>
    <row r="797" s="59" customFormat="1" x14ac:dyDescent="0.3"/>
    <row r="798" s="59" customFormat="1" x14ac:dyDescent="0.3"/>
    <row r="799" s="59" customFormat="1" x14ac:dyDescent="0.3"/>
    <row r="800" s="59" customFormat="1" x14ac:dyDescent="0.3"/>
    <row r="801" s="59" customFormat="1" x14ac:dyDescent="0.3"/>
    <row r="802" s="59" customFormat="1" x14ac:dyDescent="0.3"/>
    <row r="803" s="59" customFormat="1" x14ac:dyDescent="0.3"/>
    <row r="804" s="59" customFormat="1" x14ac:dyDescent="0.3"/>
    <row r="805" s="59" customFormat="1" x14ac:dyDescent="0.3"/>
    <row r="806" s="59" customFormat="1" x14ac:dyDescent="0.3"/>
    <row r="807" s="59" customFormat="1" x14ac:dyDescent="0.3"/>
    <row r="808" s="59" customFormat="1" x14ac:dyDescent="0.3"/>
    <row r="809" s="59" customFormat="1" x14ac:dyDescent="0.3"/>
    <row r="810" s="59" customFormat="1" x14ac:dyDescent="0.3"/>
    <row r="811" s="59" customFormat="1" x14ac:dyDescent="0.3"/>
    <row r="812" s="59" customFormat="1" x14ac:dyDescent="0.3"/>
    <row r="813" s="59" customFormat="1" x14ac:dyDescent="0.3"/>
    <row r="814" s="59" customFormat="1" x14ac:dyDescent="0.3"/>
    <row r="815" s="59" customFormat="1" x14ac:dyDescent="0.3"/>
    <row r="816" s="59" customFormat="1" x14ac:dyDescent="0.3"/>
    <row r="817" s="59" customFormat="1" x14ac:dyDescent="0.3"/>
    <row r="818" s="59" customFormat="1" x14ac:dyDescent="0.3"/>
    <row r="819" s="59" customFormat="1" x14ac:dyDescent="0.3"/>
    <row r="820" s="59" customFormat="1" x14ac:dyDescent="0.3"/>
    <row r="821" s="59" customFormat="1" x14ac:dyDescent="0.3"/>
    <row r="822" s="59" customFormat="1" x14ac:dyDescent="0.3"/>
    <row r="823" s="59" customFormat="1" x14ac:dyDescent="0.3"/>
    <row r="824" s="59" customFormat="1" x14ac:dyDescent="0.3"/>
    <row r="825" s="59" customFormat="1" x14ac:dyDescent="0.3"/>
    <row r="826" s="59" customFormat="1" x14ac:dyDescent="0.3"/>
    <row r="827" s="59" customFormat="1" x14ac:dyDescent="0.3"/>
    <row r="828" s="59" customFormat="1" x14ac:dyDescent="0.3"/>
    <row r="829" s="59" customFormat="1" x14ac:dyDescent="0.3"/>
    <row r="830" s="59" customFormat="1" x14ac:dyDescent="0.3"/>
    <row r="831" s="59" customFormat="1" x14ac:dyDescent="0.3"/>
    <row r="832" s="59" customFormat="1" x14ac:dyDescent="0.3"/>
    <row r="833" s="59" customFormat="1" x14ac:dyDescent="0.3"/>
    <row r="834" s="59" customFormat="1" x14ac:dyDescent="0.3"/>
    <row r="835" s="59" customFormat="1" x14ac:dyDescent="0.3"/>
    <row r="836" s="59" customFormat="1" x14ac:dyDescent="0.3"/>
    <row r="837" s="59" customFormat="1" x14ac:dyDescent="0.3"/>
    <row r="838" s="59" customFormat="1" x14ac:dyDescent="0.3"/>
    <row r="839" s="59" customFormat="1" x14ac:dyDescent="0.3"/>
    <row r="840" s="59" customFormat="1" x14ac:dyDescent="0.3"/>
    <row r="841" s="59" customFormat="1" x14ac:dyDescent="0.3"/>
    <row r="842" s="59" customFormat="1" x14ac:dyDescent="0.3"/>
    <row r="843" s="59" customFormat="1" x14ac:dyDescent="0.3"/>
    <row r="844" s="59" customFormat="1" x14ac:dyDescent="0.3"/>
    <row r="845" s="59" customFormat="1" x14ac:dyDescent="0.3"/>
    <row r="846" s="59" customFormat="1" x14ac:dyDescent="0.3"/>
    <row r="847" s="59" customFormat="1" x14ac:dyDescent="0.3"/>
    <row r="848" s="59" customFormat="1" x14ac:dyDescent="0.3"/>
    <row r="849" s="59" customFormat="1" x14ac:dyDescent="0.3"/>
    <row r="850" s="59" customFormat="1" x14ac:dyDescent="0.3"/>
    <row r="851" s="59" customFormat="1" x14ac:dyDescent="0.3"/>
    <row r="852" s="59" customFormat="1" x14ac:dyDescent="0.3"/>
    <row r="853" s="59" customFormat="1" x14ac:dyDescent="0.3"/>
    <row r="854" s="59" customFormat="1" x14ac:dyDescent="0.3"/>
    <row r="855" s="59" customFormat="1" x14ac:dyDescent="0.3"/>
    <row r="856" s="59" customFormat="1" x14ac:dyDescent="0.3"/>
    <row r="857" s="59" customFormat="1" x14ac:dyDescent="0.3"/>
    <row r="858" s="59" customFormat="1" x14ac:dyDescent="0.3"/>
    <row r="859" s="59" customFormat="1" x14ac:dyDescent="0.3"/>
    <row r="860" s="59" customFormat="1" x14ac:dyDescent="0.3"/>
    <row r="861" s="59" customFormat="1" x14ac:dyDescent="0.3"/>
    <row r="862" s="59" customFormat="1" x14ac:dyDescent="0.3"/>
    <row r="863" s="59" customFormat="1" x14ac:dyDescent="0.3"/>
    <row r="864" s="59" customFormat="1" x14ac:dyDescent="0.3"/>
    <row r="865" s="59" customFormat="1" x14ac:dyDescent="0.3"/>
    <row r="866" s="59" customFormat="1" x14ac:dyDescent="0.3"/>
    <row r="867" s="59" customFormat="1" x14ac:dyDescent="0.3"/>
    <row r="868" s="59" customFormat="1" x14ac:dyDescent="0.3"/>
    <row r="869" s="59" customFormat="1" x14ac:dyDescent="0.3"/>
    <row r="870" s="59" customFormat="1" x14ac:dyDescent="0.3"/>
    <row r="871" s="59" customFormat="1" x14ac:dyDescent="0.3"/>
    <row r="872" s="59" customFormat="1" x14ac:dyDescent="0.3"/>
    <row r="873" s="59" customFormat="1" x14ac:dyDescent="0.3"/>
    <row r="874" s="59" customFormat="1" x14ac:dyDescent="0.3"/>
    <row r="875" s="59" customFormat="1" x14ac:dyDescent="0.3"/>
    <row r="876" s="59" customFormat="1" x14ac:dyDescent="0.3"/>
    <row r="877" s="59" customFormat="1" x14ac:dyDescent="0.3"/>
    <row r="878" s="59" customFormat="1" x14ac:dyDescent="0.3"/>
    <row r="879" s="59" customFormat="1" x14ac:dyDescent="0.3"/>
    <row r="880" s="59" customFormat="1" x14ac:dyDescent="0.3"/>
    <row r="881" s="59" customFormat="1" x14ac:dyDescent="0.3"/>
    <row r="882" s="59" customFormat="1" x14ac:dyDescent="0.3"/>
    <row r="883" s="59" customFormat="1" x14ac:dyDescent="0.3"/>
    <row r="884" s="59" customFormat="1" x14ac:dyDescent="0.3"/>
    <row r="885" s="59" customFormat="1" x14ac:dyDescent="0.3"/>
    <row r="886" s="59" customFormat="1" x14ac:dyDescent="0.3"/>
    <row r="887" s="59" customFormat="1" x14ac:dyDescent="0.3"/>
    <row r="888" s="59" customFormat="1" x14ac:dyDescent="0.3"/>
    <row r="889" s="59" customFormat="1" x14ac:dyDescent="0.3"/>
    <row r="890" s="59" customFormat="1" x14ac:dyDescent="0.3"/>
    <row r="891" s="59" customFormat="1" x14ac:dyDescent="0.3"/>
    <row r="892" s="59" customFormat="1" x14ac:dyDescent="0.3"/>
    <row r="893" s="59" customFormat="1" x14ac:dyDescent="0.3"/>
    <row r="894" s="59" customFormat="1" x14ac:dyDescent="0.3"/>
    <row r="895" s="59" customFormat="1" x14ac:dyDescent="0.3"/>
    <row r="896" s="59" customFormat="1" x14ac:dyDescent="0.3"/>
    <row r="897" s="59" customFormat="1" x14ac:dyDescent="0.3"/>
    <row r="898" s="59" customFormat="1" x14ac:dyDescent="0.3"/>
    <row r="899" s="59" customFormat="1" x14ac:dyDescent="0.3"/>
    <row r="900" s="59" customFormat="1" x14ac:dyDescent="0.3"/>
    <row r="901" s="59" customFormat="1" x14ac:dyDescent="0.3"/>
    <row r="902" s="59" customFormat="1" x14ac:dyDescent="0.3"/>
    <row r="903" s="59" customFormat="1" x14ac:dyDescent="0.3"/>
    <row r="904" s="59" customFormat="1" x14ac:dyDescent="0.3"/>
    <row r="905" s="59" customFormat="1" x14ac:dyDescent="0.3"/>
    <row r="906" s="59" customFormat="1" x14ac:dyDescent="0.3"/>
    <row r="907" s="59" customFormat="1" x14ac:dyDescent="0.3"/>
    <row r="908" s="59" customFormat="1" x14ac:dyDescent="0.3"/>
    <row r="909" s="59" customFormat="1" x14ac:dyDescent="0.3"/>
    <row r="910" s="59" customFormat="1" x14ac:dyDescent="0.3"/>
    <row r="911" s="59" customFormat="1" x14ac:dyDescent="0.3"/>
    <row r="912" s="59" customFormat="1" x14ac:dyDescent="0.3"/>
    <row r="913" s="59" customFormat="1" x14ac:dyDescent="0.3"/>
    <row r="914" s="59" customFormat="1" x14ac:dyDescent="0.3"/>
    <row r="915" s="59" customFormat="1" x14ac:dyDescent="0.3"/>
    <row r="916" s="59" customFormat="1" x14ac:dyDescent="0.3"/>
    <row r="917" s="59" customFormat="1" x14ac:dyDescent="0.3"/>
    <row r="918" s="59" customFormat="1" x14ac:dyDescent="0.3"/>
    <row r="919" s="59" customFormat="1" x14ac:dyDescent="0.3"/>
    <row r="920" s="59" customFormat="1" x14ac:dyDescent="0.3"/>
    <row r="921" s="59" customFormat="1" x14ac:dyDescent="0.3"/>
    <row r="922" s="59" customFormat="1" x14ac:dyDescent="0.3"/>
    <row r="923" s="59" customFormat="1" x14ac:dyDescent="0.3"/>
    <row r="924" s="59" customFormat="1" x14ac:dyDescent="0.3"/>
    <row r="925" s="59" customFormat="1" x14ac:dyDescent="0.3"/>
    <row r="926" s="59" customFormat="1" x14ac:dyDescent="0.3"/>
    <row r="927" s="59" customFormat="1" x14ac:dyDescent="0.3"/>
    <row r="928" s="59" customFormat="1" x14ac:dyDescent="0.3"/>
    <row r="929" s="59" customFormat="1" x14ac:dyDescent="0.3"/>
    <row r="930" s="59" customFormat="1" x14ac:dyDescent="0.3"/>
    <row r="931" s="59" customFormat="1" x14ac:dyDescent="0.3"/>
    <row r="932" s="59" customFormat="1" x14ac:dyDescent="0.3"/>
    <row r="933" s="59" customFormat="1" x14ac:dyDescent="0.3"/>
    <row r="934" s="59" customFormat="1" x14ac:dyDescent="0.3"/>
    <row r="935" s="59" customFormat="1" x14ac:dyDescent="0.3"/>
    <row r="936" s="59" customFormat="1" x14ac:dyDescent="0.3"/>
    <row r="937" s="59" customFormat="1" x14ac:dyDescent="0.3"/>
    <row r="938" s="59" customFormat="1" x14ac:dyDescent="0.3"/>
    <row r="939" s="59" customFormat="1" x14ac:dyDescent="0.3"/>
    <row r="940" s="59" customFormat="1" x14ac:dyDescent="0.3"/>
    <row r="941" s="59" customFormat="1" x14ac:dyDescent="0.3"/>
    <row r="942" s="59" customFormat="1" x14ac:dyDescent="0.3"/>
    <row r="943" s="59" customFormat="1" x14ac:dyDescent="0.3"/>
    <row r="944" s="59" customFormat="1" x14ac:dyDescent="0.3"/>
    <row r="945" s="59" customFormat="1" x14ac:dyDescent="0.3"/>
    <row r="946" s="59" customFormat="1" x14ac:dyDescent="0.3"/>
    <row r="947" s="59" customFormat="1" x14ac:dyDescent="0.3"/>
    <row r="948" s="59" customFormat="1" x14ac:dyDescent="0.3"/>
    <row r="949" s="59" customFormat="1" x14ac:dyDescent="0.3"/>
    <row r="950" s="59" customFormat="1" x14ac:dyDescent="0.3"/>
    <row r="951" s="59" customFormat="1" x14ac:dyDescent="0.3"/>
    <row r="952" s="59" customFormat="1" x14ac:dyDescent="0.3"/>
    <row r="953" s="59" customFormat="1" x14ac:dyDescent="0.3"/>
    <row r="954" s="59" customFormat="1" x14ac:dyDescent="0.3"/>
    <row r="955" s="59" customFormat="1" x14ac:dyDescent="0.3"/>
    <row r="956" s="59" customFormat="1" x14ac:dyDescent="0.3"/>
    <row r="957" s="59" customFormat="1" x14ac:dyDescent="0.3"/>
    <row r="958" s="59" customFormat="1" x14ac:dyDescent="0.3"/>
    <row r="959" s="59" customFormat="1" x14ac:dyDescent="0.3"/>
    <row r="960" s="59" customFormat="1" x14ac:dyDescent="0.3"/>
    <row r="961" s="59" customFormat="1" x14ac:dyDescent="0.3"/>
    <row r="962" s="59" customFormat="1" x14ac:dyDescent="0.3"/>
    <row r="963" s="59" customFormat="1" x14ac:dyDescent="0.3"/>
    <row r="964" s="59" customFormat="1" x14ac:dyDescent="0.3"/>
    <row r="965" s="59" customFormat="1" x14ac:dyDescent="0.3"/>
    <row r="966" s="59" customFormat="1" x14ac:dyDescent="0.3"/>
    <row r="967" s="59" customFormat="1" x14ac:dyDescent="0.3"/>
    <row r="968" s="59" customFormat="1" x14ac:dyDescent="0.3"/>
    <row r="969" s="59" customFormat="1" x14ac:dyDescent="0.3"/>
    <row r="970" s="59" customFormat="1" x14ac:dyDescent="0.3"/>
    <row r="971" s="59" customFormat="1" x14ac:dyDescent="0.3"/>
    <row r="972" s="59" customFormat="1" x14ac:dyDescent="0.3"/>
    <row r="973" s="59" customFormat="1" x14ac:dyDescent="0.3"/>
    <row r="974" s="59" customFormat="1" x14ac:dyDescent="0.3"/>
    <row r="975" s="59" customFormat="1" x14ac:dyDescent="0.3"/>
    <row r="976" s="59" customFormat="1" x14ac:dyDescent="0.3"/>
    <row r="977" s="59" customFormat="1" x14ac:dyDescent="0.3"/>
    <row r="978" s="59" customFormat="1" x14ac:dyDescent="0.3"/>
    <row r="979" s="59" customFormat="1" x14ac:dyDescent="0.3"/>
    <row r="980" s="59" customFormat="1" x14ac:dyDescent="0.3"/>
    <row r="981" s="59" customFormat="1" x14ac:dyDescent="0.3"/>
    <row r="982" s="59" customFormat="1" x14ac:dyDescent="0.3"/>
    <row r="983" s="59" customFormat="1" x14ac:dyDescent="0.3"/>
    <row r="984" s="59" customFormat="1" x14ac:dyDescent="0.3"/>
    <row r="985" s="59" customFormat="1" x14ac:dyDescent="0.3"/>
    <row r="986" s="59" customFormat="1" x14ac:dyDescent="0.3"/>
    <row r="987" s="59" customFormat="1" x14ac:dyDescent="0.3"/>
    <row r="988" s="59" customFormat="1" x14ac:dyDescent="0.3"/>
    <row r="989" s="59" customFormat="1" x14ac:dyDescent="0.3"/>
    <row r="990" s="59" customFormat="1" x14ac:dyDescent="0.3"/>
    <row r="991" s="59" customFormat="1" x14ac:dyDescent="0.3"/>
    <row r="992" s="59" customFormat="1" x14ac:dyDescent="0.3"/>
    <row r="993" s="59" customFormat="1" x14ac:dyDescent="0.3"/>
    <row r="994" s="59" customFormat="1" x14ac:dyDescent="0.3"/>
    <row r="995" s="59" customFormat="1" x14ac:dyDescent="0.3"/>
    <row r="996" s="59" customFormat="1" x14ac:dyDescent="0.3"/>
    <row r="997" s="59" customFormat="1" x14ac:dyDescent="0.3"/>
    <row r="998" s="59" customFormat="1" x14ac:dyDescent="0.3"/>
    <row r="999" s="59" customFormat="1" x14ac:dyDescent="0.3"/>
    <row r="1000" s="59" customFormat="1" x14ac:dyDescent="0.3"/>
    <row r="1001" s="59" customFormat="1" x14ac:dyDescent="0.3"/>
    <row r="1002" s="59" customFormat="1" x14ac:dyDescent="0.3"/>
    <row r="1003" s="59" customFormat="1" x14ac:dyDescent="0.3"/>
    <row r="1004" s="59" customFormat="1" x14ac:dyDescent="0.3"/>
    <row r="1005" s="59" customFormat="1" x14ac:dyDescent="0.3"/>
    <row r="1006" s="59" customFormat="1" x14ac:dyDescent="0.3"/>
    <row r="1007" s="59" customFormat="1" x14ac:dyDescent="0.3"/>
    <row r="1008" s="59" customFormat="1" x14ac:dyDescent="0.3"/>
    <row r="1009" s="59" customFormat="1" x14ac:dyDescent="0.3"/>
    <row r="1010" s="59" customFormat="1" x14ac:dyDescent="0.3"/>
    <row r="1011" s="59" customFormat="1" x14ac:dyDescent="0.3"/>
    <row r="1012" s="59" customFormat="1" x14ac:dyDescent="0.3"/>
    <row r="1013" s="59" customFormat="1" x14ac:dyDescent="0.3"/>
    <row r="1014" s="59" customFormat="1" x14ac:dyDescent="0.3"/>
    <row r="1015" s="59" customFormat="1" x14ac:dyDescent="0.3"/>
    <row r="1016" s="59" customFormat="1" x14ac:dyDescent="0.3"/>
    <row r="1017" s="59" customFormat="1" x14ac:dyDescent="0.3"/>
    <row r="1018" s="59" customFormat="1" x14ac:dyDescent="0.3"/>
    <row r="1019" s="59" customFormat="1" x14ac:dyDescent="0.3"/>
    <row r="1020" s="59" customFormat="1" x14ac:dyDescent="0.3"/>
    <row r="1021" s="59" customFormat="1" x14ac:dyDescent="0.3"/>
    <row r="1022" s="59" customFormat="1" x14ac:dyDescent="0.3"/>
    <row r="1023" s="59" customFormat="1" x14ac:dyDescent="0.3"/>
    <row r="1024" s="59" customFormat="1" x14ac:dyDescent="0.3"/>
    <row r="1025" s="59" customFormat="1" x14ac:dyDescent="0.3"/>
    <row r="1026" s="59" customFormat="1" x14ac:dyDescent="0.3"/>
    <row r="1027" s="59" customFormat="1" x14ac:dyDescent="0.3"/>
    <row r="1028" s="59" customFormat="1" x14ac:dyDescent="0.3"/>
    <row r="1029" s="59" customFormat="1" x14ac:dyDescent="0.3"/>
    <row r="1030" s="59" customFormat="1" x14ac:dyDescent="0.3"/>
    <row r="1031" s="59" customFormat="1" x14ac:dyDescent="0.3"/>
    <row r="1032" s="59" customFormat="1" x14ac:dyDescent="0.3"/>
    <row r="1033" s="59" customFormat="1" x14ac:dyDescent="0.3"/>
    <row r="1034" s="59" customFormat="1" x14ac:dyDescent="0.3"/>
    <row r="1035" s="59" customFormat="1" x14ac:dyDescent="0.3"/>
    <row r="1036" s="59" customFormat="1" x14ac:dyDescent="0.3"/>
    <row r="1037" s="59" customFormat="1" x14ac:dyDescent="0.3"/>
    <row r="1038" s="59" customFormat="1" x14ac:dyDescent="0.3"/>
    <row r="1039" s="59" customFormat="1" x14ac:dyDescent="0.3"/>
    <row r="1040" s="59" customFormat="1" x14ac:dyDescent="0.3"/>
    <row r="1041" s="59" customFormat="1" x14ac:dyDescent="0.3"/>
    <row r="1042" s="59" customFormat="1" x14ac:dyDescent="0.3"/>
    <row r="1043" s="59" customFormat="1" x14ac:dyDescent="0.3"/>
    <row r="1044" s="59" customFormat="1" x14ac:dyDescent="0.3"/>
    <row r="1045" s="59" customFormat="1" x14ac:dyDescent="0.3"/>
    <row r="1046" s="59" customFormat="1" x14ac:dyDescent="0.3"/>
    <row r="1047" s="59" customFormat="1" x14ac:dyDescent="0.3"/>
    <row r="1048" s="59" customFormat="1" x14ac:dyDescent="0.3"/>
    <row r="1049" s="59" customFormat="1" x14ac:dyDescent="0.3"/>
    <row r="1050" s="59" customFormat="1" x14ac:dyDescent="0.3"/>
    <row r="1051" s="59" customFormat="1" x14ac:dyDescent="0.3"/>
    <row r="1052" s="59" customFormat="1" x14ac:dyDescent="0.3"/>
    <row r="1053" s="59" customFormat="1" x14ac:dyDescent="0.3"/>
    <row r="1054" s="59" customFormat="1" x14ac:dyDescent="0.3"/>
    <row r="1055" s="59" customFormat="1" x14ac:dyDescent="0.3"/>
    <row r="1056" s="59" customFormat="1" x14ac:dyDescent="0.3"/>
    <row r="1057" s="59" customFormat="1" x14ac:dyDescent="0.3"/>
    <row r="1058" s="59" customFormat="1" x14ac:dyDescent="0.3"/>
    <row r="1059" s="59" customFormat="1" x14ac:dyDescent="0.3"/>
    <row r="1060" s="59" customFormat="1" x14ac:dyDescent="0.3"/>
    <row r="1061" s="59" customFormat="1" x14ac:dyDescent="0.3"/>
    <row r="1062" s="59" customFormat="1" x14ac:dyDescent="0.3"/>
    <row r="1063" s="59" customFormat="1" x14ac:dyDescent="0.3"/>
    <row r="1064" s="59" customFormat="1" x14ac:dyDescent="0.3"/>
    <row r="1065" s="59" customFormat="1" x14ac:dyDescent="0.3"/>
    <row r="1066" s="59" customFormat="1" x14ac:dyDescent="0.3"/>
    <row r="1067" s="59" customFormat="1" x14ac:dyDescent="0.3"/>
    <row r="1068" s="59" customFormat="1" x14ac:dyDescent="0.3"/>
    <row r="1069" s="59" customFormat="1" x14ac:dyDescent="0.3"/>
    <row r="1070" s="59" customFormat="1" x14ac:dyDescent="0.3"/>
    <row r="1071" s="59" customFormat="1" x14ac:dyDescent="0.3"/>
    <row r="1072" s="59" customFormat="1" x14ac:dyDescent="0.3"/>
    <row r="1073" s="59" customFormat="1" x14ac:dyDescent="0.3"/>
    <row r="1074" s="59" customFormat="1" x14ac:dyDescent="0.3"/>
    <row r="1075" s="59" customFormat="1" x14ac:dyDescent="0.3"/>
    <row r="1076" s="59" customFormat="1" x14ac:dyDescent="0.3"/>
    <row r="1077" s="59" customFormat="1" x14ac:dyDescent="0.3"/>
    <row r="1078" s="59" customFormat="1" x14ac:dyDescent="0.3"/>
    <row r="1079" s="59" customFormat="1" x14ac:dyDescent="0.3"/>
    <row r="1080" s="59" customFormat="1" x14ac:dyDescent="0.3"/>
    <row r="1081" s="59" customFormat="1" x14ac:dyDescent="0.3"/>
    <row r="1082" s="59" customFormat="1" x14ac:dyDescent="0.3"/>
    <row r="1083" s="59" customFormat="1" x14ac:dyDescent="0.3"/>
    <row r="1084" s="59" customFormat="1" x14ac:dyDescent="0.3"/>
    <row r="1085" s="59" customFormat="1" x14ac:dyDescent="0.3"/>
    <row r="1086" s="59" customFormat="1" x14ac:dyDescent="0.3"/>
    <row r="1087" s="59" customFormat="1" x14ac:dyDescent="0.3"/>
    <row r="1088" s="59" customFormat="1" x14ac:dyDescent="0.3"/>
    <row r="1089" s="59" customFormat="1" x14ac:dyDescent="0.3"/>
    <row r="1090" s="59" customFormat="1" x14ac:dyDescent="0.3"/>
    <row r="1091" s="59" customFormat="1" x14ac:dyDescent="0.3"/>
    <row r="1092" s="59" customFormat="1" x14ac:dyDescent="0.3"/>
    <row r="1093" s="59" customFormat="1" x14ac:dyDescent="0.3"/>
    <row r="1094" s="59" customFormat="1" x14ac:dyDescent="0.3"/>
    <row r="1095" s="59" customFormat="1" x14ac:dyDescent="0.3"/>
    <row r="1096" s="59" customFormat="1" x14ac:dyDescent="0.3"/>
    <row r="1097" s="59" customFormat="1" x14ac:dyDescent="0.3"/>
    <row r="1098" s="59" customFormat="1" x14ac:dyDescent="0.3"/>
    <row r="1099" s="59" customFormat="1" x14ac:dyDescent="0.3"/>
    <row r="1100" s="59" customFormat="1" x14ac:dyDescent="0.3"/>
    <row r="1101" s="59" customFormat="1" x14ac:dyDescent="0.3"/>
    <row r="1102" s="59" customFormat="1" x14ac:dyDescent="0.3"/>
    <row r="1103" s="59" customFormat="1" x14ac:dyDescent="0.3"/>
    <row r="1104" s="59" customFormat="1" x14ac:dyDescent="0.3"/>
    <row r="1105" s="59" customFormat="1" x14ac:dyDescent="0.3"/>
    <row r="1106" s="59" customFormat="1" x14ac:dyDescent="0.3"/>
    <row r="1107" s="59" customFormat="1" x14ac:dyDescent="0.3"/>
    <row r="1108" s="59" customFormat="1" x14ac:dyDescent="0.3"/>
    <row r="1109" s="59" customFormat="1" x14ac:dyDescent="0.3"/>
    <row r="1110" s="59" customFormat="1" x14ac:dyDescent="0.3"/>
    <row r="1111" s="59" customFormat="1" x14ac:dyDescent="0.3"/>
    <row r="1112" s="59" customFormat="1" x14ac:dyDescent="0.3"/>
    <row r="1113" s="59" customFormat="1" x14ac:dyDescent="0.3"/>
    <row r="1114" s="59" customFormat="1" x14ac:dyDescent="0.3"/>
    <row r="1115" s="59" customFormat="1" x14ac:dyDescent="0.3"/>
    <row r="1116" s="59" customFormat="1" x14ac:dyDescent="0.3"/>
    <row r="1117" s="59" customFormat="1" x14ac:dyDescent="0.3"/>
    <row r="1118" s="59" customFormat="1" x14ac:dyDescent="0.3"/>
    <row r="1119" s="59" customFormat="1" x14ac:dyDescent="0.3"/>
    <row r="1120" s="59" customFormat="1" x14ac:dyDescent="0.3"/>
    <row r="1121" s="59" customFormat="1" x14ac:dyDescent="0.3"/>
    <row r="1122" s="59" customFormat="1" x14ac:dyDescent="0.3"/>
    <row r="1123" s="59" customFormat="1" x14ac:dyDescent="0.3"/>
    <row r="1124" s="59" customFormat="1" x14ac:dyDescent="0.3"/>
    <row r="1125" s="59" customFormat="1" x14ac:dyDescent="0.3"/>
    <row r="1126" s="59" customFormat="1" x14ac:dyDescent="0.3"/>
    <row r="1127" s="59" customFormat="1" x14ac:dyDescent="0.3"/>
    <row r="1128" s="59" customFormat="1" x14ac:dyDescent="0.3"/>
    <row r="1129" s="59" customFormat="1" x14ac:dyDescent="0.3"/>
    <row r="1130" s="59" customFormat="1" x14ac:dyDescent="0.3"/>
    <row r="1131" s="59" customFormat="1" x14ac:dyDescent="0.3"/>
    <row r="1132" s="59" customFormat="1" x14ac:dyDescent="0.3"/>
    <row r="1133" s="59" customFormat="1" x14ac:dyDescent="0.3"/>
    <row r="1134" s="59" customFormat="1" x14ac:dyDescent="0.3"/>
    <row r="1135" s="59" customFormat="1" x14ac:dyDescent="0.3"/>
    <row r="1136" s="59" customFormat="1" x14ac:dyDescent="0.3"/>
    <row r="1137" s="59" customFormat="1" x14ac:dyDescent="0.3"/>
    <row r="1138" s="59" customFormat="1" x14ac:dyDescent="0.3"/>
    <row r="1139" s="59" customFormat="1" x14ac:dyDescent="0.3"/>
    <row r="1140" s="59" customFormat="1" x14ac:dyDescent="0.3"/>
    <row r="1141" s="59" customFormat="1" x14ac:dyDescent="0.3"/>
    <row r="1142" s="59" customFormat="1" x14ac:dyDescent="0.3"/>
    <row r="1143" s="59" customFormat="1" x14ac:dyDescent="0.3"/>
    <row r="1144" s="59" customFormat="1" x14ac:dyDescent="0.3"/>
    <row r="1145" s="59" customFormat="1" x14ac:dyDescent="0.3"/>
    <row r="1146" s="59" customFormat="1" x14ac:dyDescent="0.3"/>
    <row r="1147" s="59" customFormat="1" x14ac:dyDescent="0.3"/>
    <row r="1148" s="59" customFormat="1" x14ac:dyDescent="0.3"/>
    <row r="1149" s="59" customFormat="1" x14ac:dyDescent="0.3"/>
    <row r="1150" s="59" customFormat="1" x14ac:dyDescent="0.3"/>
    <row r="1151" s="59" customFormat="1" x14ac:dyDescent="0.3"/>
    <row r="1152" s="59" customFormat="1" x14ac:dyDescent="0.3"/>
    <row r="1153" s="59" customFormat="1" x14ac:dyDescent="0.3"/>
    <row r="1154" s="59" customFormat="1" x14ac:dyDescent="0.3"/>
    <row r="1155" s="59" customFormat="1" x14ac:dyDescent="0.3"/>
    <row r="1156" s="59" customFormat="1" x14ac:dyDescent="0.3"/>
    <row r="1157" s="59" customFormat="1" x14ac:dyDescent="0.3"/>
    <row r="1158" s="59" customFormat="1" x14ac:dyDescent="0.3"/>
    <row r="1159" s="59" customFormat="1" x14ac:dyDescent="0.3"/>
    <row r="1160" s="59" customFormat="1" x14ac:dyDescent="0.3"/>
    <row r="1161" s="59" customFormat="1" x14ac:dyDescent="0.3"/>
    <row r="1162" s="59" customFormat="1" x14ac:dyDescent="0.3"/>
    <row r="1163" s="59" customFormat="1" x14ac:dyDescent="0.3"/>
    <row r="1164" s="59" customFormat="1" x14ac:dyDescent="0.3"/>
    <row r="1165" s="59" customFormat="1" x14ac:dyDescent="0.3"/>
    <row r="1166" s="59" customFormat="1" x14ac:dyDescent="0.3"/>
    <row r="1167" s="59" customFormat="1" x14ac:dyDescent="0.3"/>
    <row r="1168" s="59" customFormat="1" x14ac:dyDescent="0.3"/>
    <row r="1169" s="59" customFormat="1" x14ac:dyDescent="0.3"/>
    <row r="1170" s="59" customFormat="1" x14ac:dyDescent="0.3"/>
    <row r="1171" s="59" customFormat="1" x14ac:dyDescent="0.3"/>
    <row r="1172" s="59" customFormat="1" x14ac:dyDescent="0.3"/>
    <row r="1173" s="59" customFormat="1" x14ac:dyDescent="0.3"/>
    <row r="1174" s="59" customFormat="1" x14ac:dyDescent="0.3"/>
    <row r="1175" s="59" customFormat="1" x14ac:dyDescent="0.3"/>
    <row r="1176" s="59" customFormat="1" x14ac:dyDescent="0.3"/>
    <row r="1177" s="59" customFormat="1" x14ac:dyDescent="0.3"/>
    <row r="1178" s="59" customFormat="1" x14ac:dyDescent="0.3"/>
    <row r="1179" s="59" customFormat="1" x14ac:dyDescent="0.3"/>
    <row r="1180" s="59" customFormat="1" x14ac:dyDescent="0.3"/>
    <row r="1181" s="59" customFormat="1" x14ac:dyDescent="0.3"/>
    <row r="1182" s="59" customFormat="1" x14ac:dyDescent="0.3"/>
    <row r="1183" s="59" customFormat="1" x14ac:dyDescent="0.3"/>
    <row r="1184" s="59" customFormat="1" x14ac:dyDescent="0.3"/>
    <row r="1185" s="59" customFormat="1" x14ac:dyDescent="0.3"/>
    <row r="1186" s="59" customFormat="1" x14ac:dyDescent="0.3"/>
    <row r="1187" s="59" customFormat="1" x14ac:dyDescent="0.3"/>
    <row r="1188" s="59" customFormat="1" x14ac:dyDescent="0.3"/>
    <row r="1189" s="59" customFormat="1" x14ac:dyDescent="0.3"/>
    <row r="1190" s="59" customFormat="1" x14ac:dyDescent="0.3"/>
    <row r="1191" s="59" customFormat="1" x14ac:dyDescent="0.3"/>
    <row r="1192" s="59" customFormat="1" x14ac:dyDescent="0.3"/>
    <row r="1193" s="59" customFormat="1" x14ac:dyDescent="0.3"/>
    <row r="1194" s="59" customFormat="1" x14ac:dyDescent="0.3"/>
    <row r="1195" s="59" customFormat="1" x14ac:dyDescent="0.3"/>
    <row r="1196" s="59" customFormat="1" x14ac:dyDescent="0.3"/>
    <row r="1197" s="59" customFormat="1" x14ac:dyDescent="0.3"/>
    <row r="1198" s="59" customFormat="1" x14ac:dyDescent="0.3"/>
    <row r="1199" s="59" customFormat="1" x14ac:dyDescent="0.3"/>
    <row r="1200" s="59" customFormat="1" x14ac:dyDescent="0.3"/>
    <row r="1201" s="59" customFormat="1" x14ac:dyDescent="0.3"/>
    <row r="1202" s="59" customFormat="1" x14ac:dyDescent="0.3"/>
    <row r="1203" s="59" customFormat="1" x14ac:dyDescent="0.3"/>
    <row r="1204" s="59" customFormat="1" x14ac:dyDescent="0.3"/>
    <row r="1205" s="59" customFormat="1" x14ac:dyDescent="0.3"/>
    <row r="1206" s="59" customFormat="1" x14ac:dyDescent="0.3"/>
    <row r="1207" s="59" customFormat="1" x14ac:dyDescent="0.3"/>
    <row r="1208" s="59" customFormat="1" x14ac:dyDescent="0.3"/>
    <row r="1209" s="59" customFormat="1" x14ac:dyDescent="0.3"/>
    <row r="1210" s="59" customFormat="1" x14ac:dyDescent="0.3"/>
    <row r="1211" s="59" customFormat="1" x14ac:dyDescent="0.3"/>
    <row r="1212" s="59" customFormat="1" x14ac:dyDescent="0.3"/>
    <row r="1213" s="59" customFormat="1" x14ac:dyDescent="0.3"/>
    <row r="1214" s="59" customFormat="1" x14ac:dyDescent="0.3"/>
    <row r="1215" s="59" customFormat="1" x14ac:dyDescent="0.3"/>
    <row r="1216" s="59" customFormat="1" x14ac:dyDescent="0.3"/>
    <row r="1217" s="59" customFormat="1" x14ac:dyDescent="0.3"/>
    <row r="1218" s="59" customFormat="1" x14ac:dyDescent="0.3"/>
    <row r="1219" s="59" customFormat="1" x14ac:dyDescent="0.3"/>
    <row r="1220" s="59" customFormat="1" x14ac:dyDescent="0.3"/>
    <row r="1221" s="59" customFormat="1" x14ac:dyDescent="0.3"/>
    <row r="1222" s="59" customFormat="1" x14ac:dyDescent="0.3"/>
    <row r="1223" s="59" customFormat="1" x14ac:dyDescent="0.3"/>
    <row r="1224" s="59" customFormat="1" x14ac:dyDescent="0.3"/>
    <row r="1225" s="59" customFormat="1" x14ac:dyDescent="0.3"/>
    <row r="1226" s="59" customFormat="1" x14ac:dyDescent="0.3"/>
    <row r="1227" s="59" customFormat="1" x14ac:dyDescent="0.3"/>
    <row r="1228" s="59" customFormat="1" x14ac:dyDescent="0.3"/>
    <row r="1229" s="59" customFormat="1" x14ac:dyDescent="0.3"/>
    <row r="1230" s="59" customFormat="1" x14ac:dyDescent="0.3"/>
    <row r="1231" s="59" customFormat="1" x14ac:dyDescent="0.3"/>
    <row r="1232" s="59" customFormat="1" x14ac:dyDescent="0.3"/>
    <row r="1233" s="59" customFormat="1" x14ac:dyDescent="0.3"/>
    <row r="1234" s="59" customFormat="1" x14ac:dyDescent="0.3"/>
    <row r="1235" s="59" customFormat="1" x14ac:dyDescent="0.3"/>
    <row r="1236" s="59" customFormat="1" x14ac:dyDescent="0.3"/>
    <row r="1237" s="59" customFormat="1" x14ac:dyDescent="0.3"/>
    <row r="1238" s="59" customFormat="1" x14ac:dyDescent="0.3"/>
    <row r="1239" s="59" customFormat="1" x14ac:dyDescent="0.3"/>
    <row r="1240" s="59" customFormat="1" x14ac:dyDescent="0.3"/>
    <row r="1241" s="59" customFormat="1" x14ac:dyDescent="0.3"/>
    <row r="1242" s="59" customFormat="1" x14ac:dyDescent="0.3"/>
    <row r="1243" s="59" customFormat="1" x14ac:dyDescent="0.3"/>
    <row r="1244" s="59" customFormat="1" x14ac:dyDescent="0.3"/>
    <row r="1245" s="59" customFormat="1" x14ac:dyDescent="0.3"/>
    <row r="1246" s="59" customFormat="1" x14ac:dyDescent="0.3"/>
    <row r="1247" s="59" customFormat="1" x14ac:dyDescent="0.3"/>
    <row r="1248" s="59" customFormat="1" x14ac:dyDescent="0.3"/>
    <row r="1249" s="59" customFormat="1" x14ac:dyDescent="0.3"/>
    <row r="1250" s="59" customFormat="1" x14ac:dyDescent="0.3"/>
    <row r="1251" s="59" customFormat="1" x14ac:dyDescent="0.3"/>
    <row r="1252" s="59" customFormat="1" x14ac:dyDescent="0.3"/>
    <row r="1253" s="59" customFormat="1" x14ac:dyDescent="0.3"/>
    <row r="1254" s="59" customFormat="1" x14ac:dyDescent="0.3"/>
    <row r="1255" s="59" customFormat="1" x14ac:dyDescent="0.3"/>
    <row r="1256" s="59" customFormat="1" x14ac:dyDescent="0.3"/>
    <row r="1257" s="59" customFormat="1" x14ac:dyDescent="0.3"/>
    <row r="1258" s="59" customFormat="1" x14ac:dyDescent="0.3"/>
    <row r="1259" s="59" customFormat="1" x14ac:dyDescent="0.3"/>
    <row r="1260" s="59" customFormat="1" x14ac:dyDescent="0.3"/>
    <row r="1261" s="59" customFormat="1" x14ac:dyDescent="0.3"/>
    <row r="1262" s="59" customFormat="1" x14ac:dyDescent="0.3"/>
    <row r="1263" s="59" customFormat="1" x14ac:dyDescent="0.3"/>
    <row r="1264" s="59" customFormat="1" x14ac:dyDescent="0.3"/>
    <row r="1265" s="59" customFormat="1" x14ac:dyDescent="0.3"/>
    <row r="1266" s="59" customFormat="1" x14ac:dyDescent="0.3"/>
    <row r="1267" s="59" customFormat="1" x14ac:dyDescent="0.3"/>
    <row r="1268" s="59" customFormat="1" x14ac:dyDescent="0.3"/>
    <row r="1269" s="59" customFormat="1" x14ac:dyDescent="0.3"/>
    <row r="1270" s="59" customFormat="1" x14ac:dyDescent="0.3"/>
    <row r="1271" s="59" customFormat="1" x14ac:dyDescent="0.3"/>
    <row r="1272" s="59" customFormat="1" x14ac:dyDescent="0.3"/>
    <row r="1273" s="59" customFormat="1" x14ac:dyDescent="0.3"/>
    <row r="1274" s="59" customFormat="1" x14ac:dyDescent="0.3"/>
    <row r="1275" s="59" customFormat="1" x14ac:dyDescent="0.3"/>
    <row r="1276" s="59" customFormat="1" x14ac:dyDescent="0.3"/>
    <row r="1277" s="59" customFormat="1" x14ac:dyDescent="0.3"/>
    <row r="1278" s="59" customFormat="1" x14ac:dyDescent="0.3"/>
    <row r="1279" s="59" customFormat="1" x14ac:dyDescent="0.3"/>
    <row r="1280" s="59" customFormat="1" x14ac:dyDescent="0.3"/>
    <row r="1281" s="59" customFormat="1" x14ac:dyDescent="0.3"/>
    <row r="1282" s="59" customFormat="1" x14ac:dyDescent="0.3"/>
    <row r="1283" s="59" customFormat="1" x14ac:dyDescent="0.3"/>
    <row r="1284" s="59" customFormat="1" x14ac:dyDescent="0.3"/>
    <row r="1285" s="59" customFormat="1" x14ac:dyDescent="0.3"/>
    <row r="1286" s="59" customFormat="1" x14ac:dyDescent="0.3"/>
    <row r="1287" s="59" customFormat="1" x14ac:dyDescent="0.3"/>
    <row r="1288" s="59" customFormat="1" x14ac:dyDescent="0.3"/>
    <row r="1289" s="59" customFormat="1" x14ac:dyDescent="0.3"/>
    <row r="1290" s="59" customFormat="1" x14ac:dyDescent="0.3"/>
    <row r="1291" s="59" customFormat="1" x14ac:dyDescent="0.3"/>
    <row r="1292" s="59" customFormat="1" x14ac:dyDescent="0.3"/>
    <row r="1293" s="59" customFormat="1" x14ac:dyDescent="0.3"/>
    <row r="1294" s="59" customFormat="1" x14ac:dyDescent="0.3"/>
    <row r="1295" s="59" customFormat="1" x14ac:dyDescent="0.3"/>
    <row r="1296" s="59" customFormat="1" x14ac:dyDescent="0.3"/>
    <row r="1297" s="59" customFormat="1" x14ac:dyDescent="0.3"/>
    <row r="1298" s="59" customFormat="1" x14ac:dyDescent="0.3"/>
    <row r="1299" s="59" customFormat="1" x14ac:dyDescent="0.3"/>
    <row r="1300" s="59" customFormat="1" x14ac:dyDescent="0.3"/>
    <row r="1301" s="59" customFormat="1" x14ac:dyDescent="0.3"/>
    <row r="1302" s="59" customFormat="1" x14ac:dyDescent="0.3"/>
    <row r="1303" s="59" customFormat="1" x14ac:dyDescent="0.3"/>
    <row r="1304" s="59" customFormat="1" x14ac:dyDescent="0.3"/>
    <row r="1305" s="59" customFormat="1" x14ac:dyDescent="0.3"/>
    <row r="1306" s="59" customFormat="1" x14ac:dyDescent="0.3"/>
    <row r="1307" s="59" customFormat="1" x14ac:dyDescent="0.3"/>
    <row r="1308" s="59" customFormat="1" x14ac:dyDescent="0.3"/>
    <row r="1309" s="59" customFormat="1" x14ac:dyDescent="0.3"/>
    <row r="1310" s="59" customFormat="1" x14ac:dyDescent="0.3"/>
    <row r="1311" s="59" customFormat="1" x14ac:dyDescent="0.3"/>
    <row r="1312" s="59" customFormat="1" x14ac:dyDescent="0.3"/>
    <row r="1313" s="59" customFormat="1" x14ac:dyDescent="0.3"/>
    <row r="1314" s="59" customFormat="1" x14ac:dyDescent="0.3"/>
    <row r="1315" s="59" customFormat="1" x14ac:dyDescent="0.3"/>
    <row r="1316" s="59" customFormat="1" x14ac:dyDescent="0.3"/>
    <row r="1317" s="59" customFormat="1" x14ac:dyDescent="0.3"/>
    <row r="1318" s="59" customFormat="1" x14ac:dyDescent="0.3"/>
    <row r="1319" s="59" customFormat="1" x14ac:dyDescent="0.3"/>
    <row r="1320" s="59" customFormat="1" x14ac:dyDescent="0.3"/>
    <row r="1321" s="59" customFormat="1" x14ac:dyDescent="0.3"/>
    <row r="1322" s="59" customFormat="1" x14ac:dyDescent="0.3"/>
    <row r="1323" s="59" customFormat="1" x14ac:dyDescent="0.3"/>
    <row r="1324" s="59" customFormat="1" x14ac:dyDescent="0.3"/>
    <row r="1325" s="59" customFormat="1" x14ac:dyDescent="0.3"/>
    <row r="1326" s="59" customFormat="1" x14ac:dyDescent="0.3"/>
    <row r="1327" s="59" customFormat="1" x14ac:dyDescent="0.3"/>
    <row r="1328" s="59" customFormat="1" x14ac:dyDescent="0.3"/>
    <row r="1329" s="59" customFormat="1" x14ac:dyDescent="0.3"/>
    <row r="1330" s="59" customFormat="1" x14ac:dyDescent="0.3"/>
    <row r="1331" s="59" customFormat="1" x14ac:dyDescent="0.3"/>
    <row r="1332" s="59" customFormat="1" x14ac:dyDescent="0.3"/>
    <row r="1333" s="59" customFormat="1" x14ac:dyDescent="0.3"/>
    <row r="1334" s="59" customFormat="1" x14ac:dyDescent="0.3"/>
    <row r="1335" s="59" customFormat="1" x14ac:dyDescent="0.3"/>
    <row r="1336" s="59" customFormat="1" x14ac:dyDescent="0.3"/>
    <row r="1337" s="59" customFormat="1" x14ac:dyDescent="0.3"/>
    <row r="1338" s="59" customFormat="1" x14ac:dyDescent="0.3"/>
    <row r="1339" s="59" customFormat="1" x14ac:dyDescent="0.3"/>
    <row r="1340" s="59" customFormat="1" x14ac:dyDescent="0.3"/>
    <row r="1341" s="59" customFormat="1" x14ac:dyDescent="0.3"/>
    <row r="1342" s="59" customFormat="1" x14ac:dyDescent="0.3"/>
    <row r="1343" s="59" customFormat="1" x14ac:dyDescent="0.3"/>
    <row r="1344" s="59" customFormat="1" x14ac:dyDescent="0.3"/>
    <row r="1345" s="59" customFormat="1" x14ac:dyDescent="0.3"/>
    <row r="1346" s="59" customFormat="1" x14ac:dyDescent="0.3"/>
    <row r="1347" s="59" customFormat="1" x14ac:dyDescent="0.3"/>
    <row r="1348" s="59" customFormat="1" x14ac:dyDescent="0.3"/>
    <row r="1349" s="59" customFormat="1" x14ac:dyDescent="0.3"/>
    <row r="1350" s="59" customFormat="1" x14ac:dyDescent="0.3"/>
    <row r="1351" s="59" customFormat="1" x14ac:dyDescent="0.3"/>
    <row r="1352" s="59" customFormat="1" x14ac:dyDescent="0.3"/>
    <row r="1353" s="59" customFormat="1" x14ac:dyDescent="0.3"/>
    <row r="1354" s="59" customFormat="1" x14ac:dyDescent="0.3"/>
    <row r="1355" s="59" customFormat="1" x14ac:dyDescent="0.3"/>
    <row r="1356" s="59" customFormat="1" x14ac:dyDescent="0.3"/>
    <row r="1357" s="59" customFormat="1" x14ac:dyDescent="0.3"/>
    <row r="1358" s="59" customFormat="1" x14ac:dyDescent="0.3"/>
    <row r="1359" s="59" customFormat="1" x14ac:dyDescent="0.3"/>
    <row r="1360" s="59" customFormat="1" x14ac:dyDescent="0.3"/>
    <row r="1361" s="59" customFormat="1" x14ac:dyDescent="0.3"/>
    <row r="1362" s="59" customFormat="1" x14ac:dyDescent="0.3"/>
    <row r="1363" s="59" customFormat="1" x14ac:dyDescent="0.3"/>
    <row r="1364" s="59" customFormat="1" x14ac:dyDescent="0.3"/>
    <row r="1365" s="59" customFormat="1" x14ac:dyDescent="0.3"/>
    <row r="1366" s="59" customFormat="1" x14ac:dyDescent="0.3"/>
    <row r="1367" s="59" customFormat="1" x14ac:dyDescent="0.3"/>
    <row r="1368" s="59" customFormat="1" x14ac:dyDescent="0.3"/>
    <row r="1369" s="59" customFormat="1" x14ac:dyDescent="0.3"/>
    <row r="1370" s="59" customFormat="1" x14ac:dyDescent="0.3"/>
    <row r="1371" s="59" customFormat="1" x14ac:dyDescent="0.3"/>
    <row r="1372" s="59" customFormat="1" x14ac:dyDescent="0.3"/>
    <row r="1373" s="59" customFormat="1" x14ac:dyDescent="0.3"/>
    <row r="1374" s="59" customFormat="1" x14ac:dyDescent="0.3"/>
    <row r="1375" s="59" customFormat="1" x14ac:dyDescent="0.3"/>
    <row r="1376" s="59" customFormat="1" x14ac:dyDescent="0.3"/>
    <row r="1377" s="59" customFormat="1" x14ac:dyDescent="0.3"/>
    <row r="1378" s="59" customFormat="1" x14ac:dyDescent="0.3"/>
    <row r="1379" s="59" customFormat="1" x14ac:dyDescent="0.3"/>
    <row r="1380" s="59" customFormat="1" x14ac:dyDescent="0.3"/>
    <row r="1381" s="59" customFormat="1" x14ac:dyDescent="0.3"/>
    <row r="1382" s="59" customFormat="1" x14ac:dyDescent="0.3"/>
    <row r="1383" s="59" customFormat="1" x14ac:dyDescent="0.3"/>
    <row r="1384" s="59" customFormat="1" x14ac:dyDescent="0.3"/>
    <row r="1385" s="59" customFormat="1" x14ac:dyDescent="0.3"/>
    <row r="1386" s="59" customFormat="1" x14ac:dyDescent="0.3"/>
    <row r="1387" s="59" customFormat="1" x14ac:dyDescent="0.3"/>
    <row r="1388" s="59" customFormat="1" x14ac:dyDescent="0.3"/>
    <row r="1389" s="59" customFormat="1" x14ac:dyDescent="0.3"/>
    <row r="1390" s="59" customFormat="1" x14ac:dyDescent="0.3"/>
    <row r="1391" s="59" customFormat="1" x14ac:dyDescent="0.3"/>
    <row r="1392" s="59" customFormat="1" x14ac:dyDescent="0.3"/>
    <row r="1393" s="59" customFormat="1" x14ac:dyDescent="0.3"/>
    <row r="1394" s="59" customFormat="1" x14ac:dyDescent="0.3"/>
    <row r="1395" s="59" customFormat="1" x14ac:dyDescent="0.3"/>
    <row r="1396" s="59" customFormat="1" x14ac:dyDescent="0.3"/>
    <row r="1397" s="59" customFormat="1" x14ac:dyDescent="0.3"/>
    <row r="1398" s="59" customFormat="1" x14ac:dyDescent="0.3"/>
    <row r="1399" s="59" customFormat="1" x14ac:dyDescent="0.3"/>
    <row r="1400" s="59" customFormat="1" x14ac:dyDescent="0.3"/>
    <row r="1401" s="59" customFormat="1" x14ac:dyDescent="0.3"/>
    <row r="1402" s="59" customFormat="1" x14ac:dyDescent="0.3"/>
    <row r="1403" s="59" customFormat="1" x14ac:dyDescent="0.3"/>
    <row r="1404" s="59" customFormat="1" x14ac:dyDescent="0.3"/>
    <row r="1405" s="59" customFormat="1" x14ac:dyDescent="0.3"/>
    <row r="1406" s="59" customFormat="1" x14ac:dyDescent="0.3"/>
    <row r="1407" s="59" customFormat="1" x14ac:dyDescent="0.3"/>
    <row r="1408" s="59" customFormat="1" x14ac:dyDescent="0.3"/>
    <row r="1409" s="59" customFormat="1" x14ac:dyDescent="0.3"/>
    <row r="1410" s="59" customFormat="1" x14ac:dyDescent="0.3"/>
    <row r="1411" s="59" customFormat="1" x14ac:dyDescent="0.3"/>
    <row r="1412" s="59" customFormat="1" x14ac:dyDescent="0.3"/>
    <row r="1413" s="59" customFormat="1" x14ac:dyDescent="0.3"/>
    <row r="1414" s="59" customFormat="1" x14ac:dyDescent="0.3"/>
    <row r="1415" s="59" customFormat="1" x14ac:dyDescent="0.3"/>
    <row r="1416" s="59" customFormat="1" x14ac:dyDescent="0.3"/>
    <row r="1417" s="59" customFormat="1" x14ac:dyDescent="0.3"/>
    <row r="1418" s="59" customFormat="1" x14ac:dyDescent="0.3"/>
    <row r="1419" s="59" customFormat="1" x14ac:dyDescent="0.3"/>
    <row r="1420" s="59" customFormat="1" x14ac:dyDescent="0.3"/>
    <row r="1421" s="59" customFormat="1" x14ac:dyDescent="0.3"/>
    <row r="1422" s="59" customFormat="1" x14ac:dyDescent="0.3"/>
    <row r="1423" s="59" customFormat="1" x14ac:dyDescent="0.3"/>
    <row r="1424" s="59" customFormat="1" x14ac:dyDescent="0.3"/>
    <row r="1425" s="59" customFormat="1" x14ac:dyDescent="0.3"/>
    <row r="1426" s="59" customFormat="1" x14ac:dyDescent="0.3"/>
    <row r="1427" s="59" customFormat="1" x14ac:dyDescent="0.3"/>
    <row r="1428" s="59" customFormat="1" x14ac:dyDescent="0.3"/>
    <row r="1429" s="59" customFormat="1" x14ac:dyDescent="0.3"/>
    <row r="1430" s="59" customFormat="1" x14ac:dyDescent="0.3"/>
    <row r="1431" s="59" customFormat="1" x14ac:dyDescent="0.3"/>
    <row r="1432" s="59" customFormat="1" x14ac:dyDescent="0.3"/>
    <row r="1433" s="59" customFormat="1" x14ac:dyDescent="0.3"/>
    <row r="1434" s="59" customFormat="1" x14ac:dyDescent="0.3"/>
    <row r="1435" s="59" customFormat="1" x14ac:dyDescent="0.3"/>
    <row r="1436" s="59" customFormat="1" x14ac:dyDescent="0.3"/>
    <row r="1437" s="59" customFormat="1" x14ac:dyDescent="0.3"/>
    <row r="1438" s="59" customFormat="1" x14ac:dyDescent="0.3"/>
    <row r="1439" s="59" customFormat="1" x14ac:dyDescent="0.3"/>
    <row r="1440" s="59" customFormat="1" x14ac:dyDescent="0.3"/>
    <row r="1441" s="59" customFormat="1" x14ac:dyDescent="0.3"/>
    <row r="1442" s="59" customFormat="1" x14ac:dyDescent="0.3"/>
    <row r="1443" s="59" customFormat="1" x14ac:dyDescent="0.3"/>
    <row r="1444" s="59" customFormat="1" x14ac:dyDescent="0.3"/>
    <row r="1445" s="59" customFormat="1" x14ac:dyDescent="0.3"/>
    <row r="1446" s="59" customFormat="1" x14ac:dyDescent="0.3"/>
    <row r="1447" s="59" customFormat="1" x14ac:dyDescent="0.3"/>
    <row r="1448" s="59" customFormat="1" x14ac:dyDescent="0.3"/>
    <row r="1449" s="59" customFormat="1" x14ac:dyDescent="0.3"/>
    <row r="1450" s="59" customFormat="1" x14ac:dyDescent="0.3"/>
    <row r="1451" s="59" customFormat="1" x14ac:dyDescent="0.3"/>
    <row r="1452" s="59" customFormat="1" x14ac:dyDescent="0.3"/>
    <row r="1453" s="59" customFormat="1" x14ac:dyDescent="0.3"/>
    <row r="1454" s="59" customFormat="1" x14ac:dyDescent="0.3"/>
    <row r="1455" s="59" customFormat="1" x14ac:dyDescent="0.3"/>
    <row r="1456" s="59" customFormat="1" x14ac:dyDescent="0.3"/>
    <row r="1457" s="59" customFormat="1" x14ac:dyDescent="0.3"/>
    <row r="1458" s="59" customFormat="1" x14ac:dyDescent="0.3"/>
    <row r="1459" s="59" customFormat="1" x14ac:dyDescent="0.3"/>
    <row r="1460" s="59" customFormat="1" x14ac:dyDescent="0.3"/>
    <row r="1461" s="59" customFormat="1" x14ac:dyDescent="0.3"/>
    <row r="1462" s="59" customFormat="1" x14ac:dyDescent="0.3"/>
    <row r="1463" s="59" customFormat="1" x14ac:dyDescent="0.3"/>
    <row r="1464" s="59" customFormat="1" x14ac:dyDescent="0.3"/>
    <row r="1465" s="59" customFormat="1" x14ac:dyDescent="0.3"/>
    <row r="1466" s="59" customFormat="1" x14ac:dyDescent="0.3"/>
    <row r="1467" s="59" customFormat="1" x14ac:dyDescent="0.3"/>
    <row r="1468" s="59" customFormat="1" x14ac:dyDescent="0.3"/>
    <row r="1469" s="59" customFormat="1" x14ac:dyDescent="0.3"/>
    <row r="1470" s="59" customFormat="1" x14ac:dyDescent="0.3"/>
    <row r="1471" s="59" customFormat="1" x14ac:dyDescent="0.3"/>
    <row r="1472" s="59" customFormat="1" x14ac:dyDescent="0.3"/>
    <row r="1473" s="59" customFormat="1" x14ac:dyDescent="0.3"/>
    <row r="1474" s="59" customFormat="1" x14ac:dyDescent="0.3"/>
    <row r="1475" s="59" customFormat="1" x14ac:dyDescent="0.3"/>
    <row r="1476" s="59" customFormat="1" x14ac:dyDescent="0.3"/>
    <row r="1477" s="59" customFormat="1" x14ac:dyDescent="0.3"/>
    <row r="1478" s="59" customFormat="1" x14ac:dyDescent="0.3"/>
    <row r="1479" s="59" customFormat="1" x14ac:dyDescent="0.3"/>
    <row r="1480" s="59" customFormat="1" x14ac:dyDescent="0.3"/>
    <row r="1481" s="59" customFormat="1" x14ac:dyDescent="0.3"/>
    <row r="1482" s="59" customFormat="1" x14ac:dyDescent="0.3"/>
    <row r="1483" s="59" customFormat="1" x14ac:dyDescent="0.3"/>
    <row r="1484" s="59" customFormat="1" x14ac:dyDescent="0.3"/>
    <row r="1485" s="59" customFormat="1" x14ac:dyDescent="0.3"/>
    <row r="1486" s="59" customFormat="1" x14ac:dyDescent="0.3"/>
    <row r="1487" s="59" customFormat="1" x14ac:dyDescent="0.3"/>
    <row r="1488" s="59" customFormat="1" x14ac:dyDescent="0.3"/>
    <row r="1489" s="59" customFormat="1" x14ac:dyDescent="0.3"/>
    <row r="1490" s="59" customFormat="1" x14ac:dyDescent="0.3"/>
    <row r="1491" s="59" customFormat="1" x14ac:dyDescent="0.3"/>
    <row r="1492" s="59" customFormat="1" x14ac:dyDescent="0.3"/>
    <row r="1493" s="59" customFormat="1" x14ac:dyDescent="0.3"/>
    <row r="1494" s="59" customFormat="1" x14ac:dyDescent="0.3"/>
    <row r="1495" s="59" customFormat="1" x14ac:dyDescent="0.3"/>
    <row r="1496" s="59" customFormat="1" x14ac:dyDescent="0.3"/>
    <row r="1497" s="59" customFormat="1" x14ac:dyDescent="0.3"/>
    <row r="1498" s="59" customFormat="1" x14ac:dyDescent="0.3"/>
    <row r="1499" s="59" customFormat="1" x14ac:dyDescent="0.3"/>
    <row r="1500" s="59" customFormat="1" x14ac:dyDescent="0.3"/>
    <row r="1501" s="59" customFormat="1" x14ac:dyDescent="0.3"/>
    <row r="1502" s="59" customFormat="1" x14ac:dyDescent="0.3"/>
    <row r="1503" s="59" customFormat="1" x14ac:dyDescent="0.3"/>
    <row r="1504" s="59" customFormat="1" x14ac:dyDescent="0.3"/>
    <row r="1505" s="59" customFormat="1" x14ac:dyDescent="0.3"/>
    <row r="1506" s="59" customFormat="1" x14ac:dyDescent="0.3"/>
    <row r="1507" s="59" customFormat="1" x14ac:dyDescent="0.3"/>
    <row r="1508" s="59" customFormat="1" x14ac:dyDescent="0.3"/>
    <row r="1509" s="59" customFormat="1" x14ac:dyDescent="0.3"/>
    <row r="1510" s="59" customFormat="1" x14ac:dyDescent="0.3"/>
    <row r="1511" s="59" customFormat="1" x14ac:dyDescent="0.3"/>
    <row r="1512" s="59" customFormat="1" x14ac:dyDescent="0.3"/>
    <row r="1513" s="59" customFormat="1" x14ac:dyDescent="0.3"/>
    <row r="1514" s="59" customFormat="1" x14ac:dyDescent="0.3"/>
    <row r="1515" s="59" customFormat="1" x14ac:dyDescent="0.3"/>
    <row r="1516" s="59" customFormat="1" x14ac:dyDescent="0.3"/>
    <row r="1517" s="59" customFormat="1" x14ac:dyDescent="0.3"/>
    <row r="1518" s="59" customFormat="1" x14ac:dyDescent="0.3"/>
    <row r="1519" s="59" customFormat="1" x14ac:dyDescent="0.3"/>
    <row r="1520" s="59" customFormat="1" x14ac:dyDescent="0.3"/>
    <row r="1521" s="59" customFormat="1" x14ac:dyDescent="0.3"/>
    <row r="1522" s="59" customFormat="1" x14ac:dyDescent="0.3"/>
    <row r="1523" s="59" customFormat="1" x14ac:dyDescent="0.3"/>
    <row r="1524" s="59" customFormat="1" x14ac:dyDescent="0.3"/>
    <row r="1525" s="59" customFormat="1" x14ac:dyDescent="0.3"/>
    <row r="1526" s="59" customFormat="1" x14ac:dyDescent="0.3"/>
    <row r="1527" s="59" customFormat="1" x14ac:dyDescent="0.3"/>
    <row r="1528" s="59" customFormat="1" x14ac:dyDescent="0.3"/>
    <row r="1529" s="59" customFormat="1" x14ac:dyDescent="0.3"/>
    <row r="1530" s="59" customFormat="1" x14ac:dyDescent="0.3"/>
    <row r="1531" s="59" customFormat="1" x14ac:dyDescent="0.3"/>
    <row r="1532" s="59" customFormat="1" x14ac:dyDescent="0.3"/>
    <row r="1533" s="59" customFormat="1" x14ac:dyDescent="0.3"/>
    <row r="1534" s="59" customFormat="1" x14ac:dyDescent="0.3"/>
    <row r="1535" s="59" customFormat="1" x14ac:dyDescent="0.3"/>
    <row r="1536" s="59" customFormat="1" x14ac:dyDescent="0.3"/>
    <row r="1537" s="59" customFormat="1" x14ac:dyDescent="0.3"/>
    <row r="1538" s="59" customFormat="1" x14ac:dyDescent="0.3"/>
    <row r="1539" s="59" customFormat="1" x14ac:dyDescent="0.3"/>
    <row r="1540" s="59" customFormat="1" x14ac:dyDescent="0.3"/>
    <row r="1541" s="59" customFormat="1" x14ac:dyDescent="0.3"/>
    <row r="1542" s="59" customFormat="1" x14ac:dyDescent="0.3"/>
    <row r="1543" s="59" customFormat="1" x14ac:dyDescent="0.3"/>
    <row r="1544" s="59" customFormat="1" x14ac:dyDescent="0.3"/>
    <row r="1545" s="59" customFormat="1" x14ac:dyDescent="0.3"/>
    <row r="1546" s="59" customFormat="1" x14ac:dyDescent="0.3"/>
    <row r="1547" s="59" customFormat="1" x14ac:dyDescent="0.3"/>
    <row r="1548" s="59" customFormat="1" x14ac:dyDescent="0.3"/>
    <row r="1549" s="59" customFormat="1" x14ac:dyDescent="0.3"/>
    <row r="1550" s="59" customFormat="1" x14ac:dyDescent="0.3"/>
    <row r="1551" s="59" customFormat="1" x14ac:dyDescent="0.3"/>
    <row r="1552" s="59" customFormat="1" x14ac:dyDescent="0.3"/>
    <row r="1553" s="59" customFormat="1" x14ac:dyDescent="0.3"/>
    <row r="1554" s="59" customFormat="1" x14ac:dyDescent="0.3"/>
    <row r="1555" s="59" customFormat="1" x14ac:dyDescent="0.3"/>
    <row r="1556" s="59" customFormat="1" x14ac:dyDescent="0.3"/>
    <row r="1557" s="59" customFormat="1" x14ac:dyDescent="0.3"/>
    <row r="1558" s="59" customFormat="1" x14ac:dyDescent="0.3"/>
    <row r="1559" s="59" customFormat="1" x14ac:dyDescent="0.3"/>
    <row r="1560" s="59" customFormat="1" x14ac:dyDescent="0.3"/>
    <row r="1561" s="59" customFormat="1" x14ac:dyDescent="0.3"/>
    <row r="1562" s="59" customFormat="1" x14ac:dyDescent="0.3"/>
    <row r="1563" s="59" customFormat="1" x14ac:dyDescent="0.3"/>
    <row r="1564" s="59" customFormat="1" x14ac:dyDescent="0.3"/>
    <row r="1565" s="59" customFormat="1" x14ac:dyDescent="0.3"/>
    <row r="1566" s="59" customFormat="1" x14ac:dyDescent="0.3"/>
    <row r="1567" s="59" customFormat="1" x14ac:dyDescent="0.3"/>
    <row r="1568" s="59" customFormat="1" x14ac:dyDescent="0.3"/>
    <row r="1569" s="59" customFormat="1" x14ac:dyDescent="0.3"/>
    <row r="1570" s="59" customFormat="1" x14ac:dyDescent="0.3"/>
    <row r="1571" s="59" customFormat="1" x14ac:dyDescent="0.3"/>
    <row r="1572" s="59" customFormat="1" x14ac:dyDescent="0.3"/>
    <row r="1573" s="59" customFormat="1" x14ac:dyDescent="0.3"/>
    <row r="1574" s="59" customFormat="1" x14ac:dyDescent="0.3"/>
    <row r="1575" s="59" customFormat="1" x14ac:dyDescent="0.3"/>
    <row r="1576" s="59" customFormat="1" x14ac:dyDescent="0.3"/>
    <row r="1577" s="59" customFormat="1" x14ac:dyDescent="0.3"/>
    <row r="1578" s="59" customFormat="1" x14ac:dyDescent="0.3"/>
    <row r="1579" s="59" customFormat="1" x14ac:dyDescent="0.3"/>
    <row r="1580" s="59" customFormat="1" x14ac:dyDescent="0.3"/>
    <row r="1581" s="59" customFormat="1" x14ac:dyDescent="0.3"/>
    <row r="1582" s="59" customFormat="1" x14ac:dyDescent="0.3"/>
    <row r="1583" s="59" customFormat="1" x14ac:dyDescent="0.3"/>
    <row r="1584" s="59" customFormat="1" x14ac:dyDescent="0.3"/>
    <row r="1585" s="59" customFormat="1" x14ac:dyDescent="0.3"/>
    <row r="1586" s="59" customFormat="1" x14ac:dyDescent="0.3"/>
    <row r="1587" s="59" customFormat="1" x14ac:dyDescent="0.3"/>
    <row r="1588" s="59" customFormat="1" x14ac:dyDescent="0.3"/>
    <row r="1589" s="59" customFormat="1" x14ac:dyDescent="0.3"/>
    <row r="1590" s="59" customFormat="1" x14ac:dyDescent="0.3"/>
    <row r="1591" s="59" customFormat="1" x14ac:dyDescent="0.3"/>
    <row r="1592" s="59" customFormat="1" x14ac:dyDescent="0.3"/>
    <row r="1593" s="59" customFormat="1" x14ac:dyDescent="0.3"/>
    <row r="1594" s="59" customFormat="1" x14ac:dyDescent="0.3"/>
    <row r="1595" s="59" customFormat="1" x14ac:dyDescent="0.3"/>
    <row r="1596" s="59" customFormat="1" x14ac:dyDescent="0.3"/>
    <row r="1597" s="59" customFormat="1" x14ac:dyDescent="0.3"/>
    <row r="1598" s="59" customFormat="1" x14ac:dyDescent="0.3"/>
    <row r="1599" s="59" customFormat="1" x14ac:dyDescent="0.3"/>
    <row r="1600" s="59" customFormat="1" x14ac:dyDescent="0.3"/>
    <row r="1601" s="59" customFormat="1" x14ac:dyDescent="0.3"/>
    <row r="1602" s="59" customFormat="1" x14ac:dyDescent="0.3"/>
    <row r="1603" s="59" customFormat="1" x14ac:dyDescent="0.3"/>
    <row r="1604" s="59" customFormat="1" x14ac:dyDescent="0.3"/>
    <row r="1605" s="59" customFormat="1" x14ac:dyDescent="0.3"/>
    <row r="1606" s="59" customFormat="1" x14ac:dyDescent="0.3"/>
    <row r="1607" s="59" customFormat="1" x14ac:dyDescent="0.3"/>
    <row r="1608" s="59" customFormat="1" x14ac:dyDescent="0.3"/>
    <row r="1609" s="59" customFormat="1" x14ac:dyDescent="0.3"/>
    <row r="1610" s="59" customFormat="1" x14ac:dyDescent="0.3"/>
    <row r="1611" s="59" customFormat="1" x14ac:dyDescent="0.3"/>
    <row r="1612" s="59" customFormat="1" x14ac:dyDescent="0.3"/>
    <row r="1613" s="59" customFormat="1" x14ac:dyDescent="0.3"/>
    <row r="1614" s="59" customFormat="1" x14ac:dyDescent="0.3"/>
    <row r="1615" s="59" customFormat="1" x14ac:dyDescent="0.3"/>
    <row r="1616" s="59" customFormat="1" x14ac:dyDescent="0.3"/>
    <row r="1617" s="59" customFormat="1" x14ac:dyDescent="0.3"/>
    <row r="1618" s="59" customFormat="1" x14ac:dyDescent="0.3"/>
    <row r="1619" s="59" customFormat="1" x14ac:dyDescent="0.3"/>
    <row r="1620" s="59" customFormat="1" x14ac:dyDescent="0.3"/>
    <row r="1621" s="59" customFormat="1" x14ac:dyDescent="0.3"/>
    <row r="1622" s="59" customFormat="1" x14ac:dyDescent="0.3"/>
    <row r="1623" s="59" customFormat="1" x14ac:dyDescent="0.3"/>
    <row r="1624" s="59" customFormat="1" x14ac:dyDescent="0.3"/>
    <row r="1625" s="59" customFormat="1" x14ac:dyDescent="0.3"/>
    <row r="1626" s="59" customFormat="1" x14ac:dyDescent="0.3"/>
    <row r="1627" s="59" customFormat="1" x14ac:dyDescent="0.3"/>
    <row r="1628" s="59" customFormat="1" x14ac:dyDescent="0.3"/>
    <row r="1629" s="59" customFormat="1" x14ac:dyDescent="0.3"/>
    <row r="1630" s="59" customFormat="1" x14ac:dyDescent="0.3"/>
    <row r="1631" s="59" customFormat="1" x14ac:dyDescent="0.3"/>
    <row r="1632" s="59" customFormat="1" x14ac:dyDescent="0.3"/>
    <row r="1633" s="59" customFormat="1" x14ac:dyDescent="0.3"/>
    <row r="1634" s="59" customFormat="1" x14ac:dyDescent="0.3"/>
    <row r="1635" s="59" customFormat="1" x14ac:dyDescent="0.3"/>
    <row r="1636" s="59" customFormat="1" x14ac:dyDescent="0.3"/>
    <row r="1637" s="59" customFormat="1" x14ac:dyDescent="0.3"/>
    <row r="1638" s="59" customFormat="1" x14ac:dyDescent="0.3"/>
    <row r="1639" s="59" customFormat="1" x14ac:dyDescent="0.3"/>
    <row r="1640" s="59" customFormat="1" x14ac:dyDescent="0.3"/>
    <row r="1641" s="59" customFormat="1" x14ac:dyDescent="0.3"/>
    <row r="1642" s="59" customFormat="1" x14ac:dyDescent="0.3"/>
    <row r="1643" s="59" customFormat="1" x14ac:dyDescent="0.3"/>
    <row r="1644" s="59" customFormat="1" x14ac:dyDescent="0.3"/>
    <row r="1645" s="59" customFormat="1" x14ac:dyDescent="0.3"/>
    <row r="1646" s="59" customFormat="1" x14ac:dyDescent="0.3"/>
    <row r="1647" s="59" customFormat="1" x14ac:dyDescent="0.3"/>
    <row r="1648" s="59" customFormat="1" x14ac:dyDescent="0.3"/>
    <row r="1649" s="59" customFormat="1" x14ac:dyDescent="0.3"/>
    <row r="1650" s="59" customFormat="1" x14ac:dyDescent="0.3"/>
    <row r="1651" s="59" customFormat="1" x14ac:dyDescent="0.3"/>
    <row r="1652" s="59" customFormat="1" x14ac:dyDescent="0.3"/>
    <row r="1653" s="59" customFormat="1" x14ac:dyDescent="0.3"/>
    <row r="1654" s="59" customFormat="1" x14ac:dyDescent="0.3"/>
    <row r="1655" s="59" customFormat="1" x14ac:dyDescent="0.3"/>
    <row r="1656" s="59" customFormat="1" x14ac:dyDescent="0.3"/>
    <row r="1657" s="59" customFormat="1" x14ac:dyDescent="0.3"/>
    <row r="1658" s="59" customFormat="1" x14ac:dyDescent="0.3"/>
    <row r="1659" s="59" customFormat="1" x14ac:dyDescent="0.3"/>
    <row r="1660" s="59" customFormat="1" x14ac:dyDescent="0.3"/>
    <row r="1661" s="59" customFormat="1" x14ac:dyDescent="0.3"/>
    <row r="1662" s="59" customFormat="1" x14ac:dyDescent="0.3"/>
    <row r="1663" s="59" customFormat="1" x14ac:dyDescent="0.3"/>
    <row r="1664" s="59" customFormat="1" x14ac:dyDescent="0.3"/>
    <row r="1665" s="59" customFormat="1" x14ac:dyDescent="0.3"/>
    <row r="1666" s="59" customFormat="1" x14ac:dyDescent="0.3"/>
    <row r="1667" s="59" customFormat="1" x14ac:dyDescent="0.3"/>
    <row r="1668" s="59" customFormat="1" x14ac:dyDescent="0.3"/>
    <row r="1669" s="59" customFormat="1" x14ac:dyDescent="0.3"/>
    <row r="1670" s="59" customFormat="1" x14ac:dyDescent="0.3"/>
    <row r="1671" s="59" customFormat="1" x14ac:dyDescent="0.3"/>
    <row r="1672" s="59" customFormat="1" x14ac:dyDescent="0.3"/>
    <row r="1673" s="59" customFormat="1" x14ac:dyDescent="0.3"/>
    <row r="1674" s="59" customFormat="1" x14ac:dyDescent="0.3"/>
    <row r="1675" s="59" customFormat="1" x14ac:dyDescent="0.3"/>
    <row r="1676" s="59" customFormat="1" x14ac:dyDescent="0.3"/>
    <row r="1677" s="59" customFormat="1" x14ac:dyDescent="0.3"/>
    <row r="1678" s="59" customFormat="1" x14ac:dyDescent="0.3"/>
    <row r="1679" s="59" customFormat="1" x14ac:dyDescent="0.3"/>
    <row r="1680" s="59" customFormat="1" x14ac:dyDescent="0.3"/>
    <row r="1681" s="59" customFormat="1" x14ac:dyDescent="0.3"/>
    <row r="1682" s="59" customFormat="1" x14ac:dyDescent="0.3"/>
    <row r="1683" s="59" customFormat="1" x14ac:dyDescent="0.3"/>
    <row r="1684" s="59" customFormat="1" x14ac:dyDescent="0.3"/>
    <row r="1685" s="59" customFormat="1" x14ac:dyDescent="0.3"/>
    <row r="1686" s="59" customFormat="1" x14ac:dyDescent="0.3"/>
    <row r="1687" s="59" customFormat="1" x14ac:dyDescent="0.3"/>
    <row r="1688" s="59" customFormat="1" x14ac:dyDescent="0.3"/>
    <row r="1689" s="59" customFormat="1" x14ac:dyDescent="0.3"/>
    <row r="1690" s="59" customFormat="1" x14ac:dyDescent="0.3"/>
    <row r="1691" s="59" customFormat="1" x14ac:dyDescent="0.3"/>
    <row r="1692" s="59" customFormat="1" x14ac:dyDescent="0.3"/>
    <row r="1693" s="59" customFormat="1" x14ac:dyDescent="0.3"/>
    <row r="1694" s="59" customFormat="1" x14ac:dyDescent="0.3"/>
    <row r="1695" s="59" customFormat="1" x14ac:dyDescent="0.3"/>
    <row r="1696" s="59" customFormat="1" x14ac:dyDescent="0.3"/>
    <row r="1697" s="59" customFormat="1" x14ac:dyDescent="0.3"/>
    <row r="1698" s="59" customFormat="1" x14ac:dyDescent="0.3"/>
    <row r="1699" s="59" customFormat="1" x14ac:dyDescent="0.3"/>
    <row r="1700" s="59" customFormat="1" x14ac:dyDescent="0.3"/>
    <row r="1701" s="59" customFormat="1" x14ac:dyDescent="0.3"/>
    <row r="1702" s="59" customFormat="1" x14ac:dyDescent="0.3"/>
    <row r="1703" s="59" customFormat="1" x14ac:dyDescent="0.3"/>
    <row r="1704" s="59" customFormat="1" x14ac:dyDescent="0.3"/>
    <row r="1705" s="59" customFormat="1" x14ac:dyDescent="0.3"/>
    <row r="1706" s="59" customFormat="1" x14ac:dyDescent="0.3"/>
    <row r="1707" s="59" customFormat="1" x14ac:dyDescent="0.3"/>
    <row r="1708" s="59" customFormat="1" x14ac:dyDescent="0.3"/>
    <row r="1709" s="59" customFormat="1" x14ac:dyDescent="0.3"/>
    <row r="1710" s="59" customFormat="1" x14ac:dyDescent="0.3"/>
    <row r="1711" s="59" customFormat="1" x14ac:dyDescent="0.3"/>
    <row r="1712" s="59" customFormat="1" x14ac:dyDescent="0.3"/>
    <row r="1713" s="59" customFormat="1" x14ac:dyDescent="0.3"/>
    <row r="1714" s="59" customFormat="1" x14ac:dyDescent="0.3"/>
    <row r="1715" s="59" customFormat="1" x14ac:dyDescent="0.3"/>
    <row r="1716" s="59" customFormat="1" x14ac:dyDescent="0.3"/>
    <row r="1717" s="59" customFormat="1" x14ac:dyDescent="0.3"/>
    <row r="1718" s="59" customFormat="1" x14ac:dyDescent="0.3"/>
    <row r="1719" s="59" customFormat="1" x14ac:dyDescent="0.3"/>
    <row r="1720" s="59" customFormat="1" x14ac:dyDescent="0.3"/>
    <row r="1721" s="59" customFormat="1" x14ac:dyDescent="0.3"/>
    <row r="1722" s="59" customFormat="1" x14ac:dyDescent="0.3"/>
    <row r="1723" s="59" customFormat="1" x14ac:dyDescent="0.3"/>
    <row r="1724" s="59" customFormat="1" x14ac:dyDescent="0.3"/>
    <row r="1725" s="59" customFormat="1" x14ac:dyDescent="0.3"/>
    <row r="1726" s="59" customFormat="1" x14ac:dyDescent="0.3"/>
    <row r="1727" s="59" customFormat="1" x14ac:dyDescent="0.3"/>
    <row r="1728" s="59" customFormat="1" x14ac:dyDescent="0.3"/>
    <row r="1729" s="59" customFormat="1" x14ac:dyDescent="0.3"/>
    <row r="1730" s="59" customFormat="1" x14ac:dyDescent="0.3"/>
    <row r="1731" s="59" customFormat="1" x14ac:dyDescent="0.3"/>
    <row r="1732" s="59" customFormat="1" x14ac:dyDescent="0.3"/>
    <row r="1733" s="59" customFormat="1" x14ac:dyDescent="0.3"/>
    <row r="1734" s="59" customFormat="1" x14ac:dyDescent="0.3"/>
    <row r="1735" s="59" customFormat="1" x14ac:dyDescent="0.3"/>
    <row r="1736" s="59" customFormat="1" x14ac:dyDescent="0.3"/>
    <row r="1737" s="59" customFormat="1" x14ac:dyDescent="0.3"/>
    <row r="1738" s="59" customFormat="1" x14ac:dyDescent="0.3"/>
    <row r="1739" s="59" customFormat="1" x14ac:dyDescent="0.3"/>
    <row r="1740" s="59" customFormat="1" x14ac:dyDescent="0.3"/>
    <row r="1741" s="59" customFormat="1" x14ac:dyDescent="0.3"/>
    <row r="1742" s="59" customFormat="1" x14ac:dyDescent="0.3"/>
    <row r="1743" s="59" customFormat="1" x14ac:dyDescent="0.3"/>
    <row r="1744" s="59" customFormat="1" x14ac:dyDescent="0.3"/>
    <row r="1745" s="59" customFormat="1" x14ac:dyDescent="0.3"/>
    <row r="1746" s="59" customFormat="1" x14ac:dyDescent="0.3"/>
    <row r="1747" s="59" customFormat="1" x14ac:dyDescent="0.3"/>
    <row r="1748" s="59" customFormat="1" x14ac:dyDescent="0.3"/>
    <row r="1749" s="59" customFormat="1" x14ac:dyDescent="0.3"/>
    <row r="1750" s="59" customFormat="1" x14ac:dyDescent="0.3"/>
    <row r="1751" s="59" customFormat="1" x14ac:dyDescent="0.3"/>
    <row r="1752" s="59" customFormat="1" x14ac:dyDescent="0.3"/>
    <row r="1753" s="59" customFormat="1" x14ac:dyDescent="0.3"/>
    <row r="1754" s="59" customFormat="1" x14ac:dyDescent="0.3"/>
    <row r="1755" s="59" customFormat="1" x14ac:dyDescent="0.3"/>
    <row r="1756" s="59" customFormat="1" x14ac:dyDescent="0.3"/>
    <row r="1757" s="59" customFormat="1" x14ac:dyDescent="0.3"/>
    <row r="1758" s="59" customFormat="1" x14ac:dyDescent="0.3"/>
    <row r="1759" s="59" customFormat="1" x14ac:dyDescent="0.3"/>
    <row r="1760" s="59" customFormat="1" x14ac:dyDescent="0.3"/>
    <row r="1761" s="59" customFormat="1" x14ac:dyDescent="0.3"/>
    <row r="1762" s="59" customFormat="1" x14ac:dyDescent="0.3"/>
    <row r="1763" s="59" customFormat="1" x14ac:dyDescent="0.3"/>
    <row r="1764" s="59" customFormat="1" x14ac:dyDescent="0.3"/>
    <row r="1765" s="59" customFormat="1" x14ac:dyDescent="0.3"/>
    <row r="1766" s="59" customFormat="1" x14ac:dyDescent="0.3"/>
    <row r="1767" s="59" customFormat="1" x14ac:dyDescent="0.3"/>
    <row r="1768" s="59" customFormat="1" x14ac:dyDescent="0.3"/>
    <row r="1769" s="59" customFormat="1" x14ac:dyDescent="0.3"/>
    <row r="1770" s="59" customFormat="1" x14ac:dyDescent="0.3"/>
    <row r="1771" s="59" customFormat="1" x14ac:dyDescent="0.3"/>
    <row r="1772" s="59" customFormat="1" x14ac:dyDescent="0.3"/>
    <row r="1773" s="59" customFormat="1" x14ac:dyDescent="0.3"/>
    <row r="1774" s="59" customFormat="1" x14ac:dyDescent="0.3"/>
    <row r="1775" s="59" customFormat="1" x14ac:dyDescent="0.3"/>
    <row r="1776" s="59" customFormat="1" x14ac:dyDescent="0.3"/>
    <row r="1777" s="59" customFormat="1" x14ac:dyDescent="0.3"/>
    <row r="1778" s="59" customFormat="1" x14ac:dyDescent="0.3"/>
    <row r="1779" s="59" customFormat="1" x14ac:dyDescent="0.3"/>
    <row r="1780" s="59" customFormat="1" x14ac:dyDescent="0.3"/>
    <row r="1781" s="59" customFormat="1" x14ac:dyDescent="0.3"/>
    <row r="1782" s="59" customFormat="1" x14ac:dyDescent="0.3"/>
    <row r="1783" s="59" customFormat="1" x14ac:dyDescent="0.3"/>
    <row r="1784" s="59" customFormat="1" x14ac:dyDescent="0.3"/>
    <row r="1785" s="59" customFormat="1" x14ac:dyDescent="0.3"/>
    <row r="1786" s="59" customFormat="1" x14ac:dyDescent="0.3"/>
    <row r="1787" s="59" customFormat="1" x14ac:dyDescent="0.3"/>
    <row r="1788" s="59" customFormat="1" x14ac:dyDescent="0.3"/>
    <row r="1789" s="59" customFormat="1" x14ac:dyDescent="0.3"/>
    <row r="1790" s="59" customFormat="1" x14ac:dyDescent="0.3"/>
    <row r="1791" s="59" customFormat="1" x14ac:dyDescent="0.3"/>
    <row r="1792" s="59" customFormat="1" x14ac:dyDescent="0.3"/>
    <row r="1793" s="59" customFormat="1" x14ac:dyDescent="0.3"/>
    <row r="1794" s="59" customFormat="1" x14ac:dyDescent="0.3"/>
    <row r="1795" s="59" customFormat="1" x14ac:dyDescent="0.3"/>
    <row r="1796" s="59" customFormat="1" x14ac:dyDescent="0.3"/>
    <row r="1797" s="59" customFormat="1" x14ac:dyDescent="0.3"/>
    <row r="1798" s="59" customFormat="1" x14ac:dyDescent="0.3"/>
    <row r="1799" s="59" customFormat="1" x14ac:dyDescent="0.3"/>
    <row r="1800" s="59" customFormat="1" x14ac:dyDescent="0.3"/>
    <row r="1801" s="59" customFormat="1" x14ac:dyDescent="0.3"/>
    <row r="1802" s="59" customFormat="1" x14ac:dyDescent="0.3"/>
    <row r="1803" s="59" customFormat="1" x14ac:dyDescent="0.3"/>
    <row r="1804" s="59" customFormat="1" x14ac:dyDescent="0.3"/>
    <row r="1805" s="59" customFormat="1" x14ac:dyDescent="0.3"/>
    <row r="1806" s="59" customFormat="1" x14ac:dyDescent="0.3"/>
    <row r="1807" s="59" customFormat="1" x14ac:dyDescent="0.3"/>
    <row r="1808" s="59" customFormat="1" x14ac:dyDescent="0.3"/>
    <row r="1809" s="59" customFormat="1" x14ac:dyDescent="0.3"/>
    <row r="1810" s="59" customFormat="1" x14ac:dyDescent="0.3"/>
    <row r="1811" s="59" customFormat="1" x14ac:dyDescent="0.3"/>
    <row r="1812" s="59" customFormat="1" x14ac:dyDescent="0.3"/>
    <row r="1813" s="59" customFormat="1" x14ac:dyDescent="0.3"/>
    <row r="1814" s="59" customFormat="1" x14ac:dyDescent="0.3"/>
    <row r="1815" s="59" customFormat="1" x14ac:dyDescent="0.3"/>
    <row r="1816" s="59" customFormat="1" x14ac:dyDescent="0.3"/>
    <row r="1817" s="59" customFormat="1" x14ac:dyDescent="0.3"/>
    <row r="1818" s="59" customFormat="1" x14ac:dyDescent="0.3"/>
    <row r="1819" s="59" customFormat="1" x14ac:dyDescent="0.3"/>
    <row r="1820" s="59" customFormat="1" x14ac:dyDescent="0.3"/>
    <row r="1821" s="59" customFormat="1" x14ac:dyDescent="0.3"/>
    <row r="1822" s="59" customFormat="1" x14ac:dyDescent="0.3"/>
    <row r="1823" s="59" customFormat="1" x14ac:dyDescent="0.3"/>
    <row r="1824" s="59" customFormat="1" x14ac:dyDescent="0.3"/>
    <row r="1825" s="59" customFormat="1" x14ac:dyDescent="0.3"/>
    <row r="1826" s="59" customFormat="1" x14ac:dyDescent="0.3"/>
    <row r="1827" s="59" customFormat="1" x14ac:dyDescent="0.3"/>
    <row r="1828" s="59" customFormat="1" x14ac:dyDescent="0.3"/>
    <row r="1829" s="59" customFormat="1" x14ac:dyDescent="0.3"/>
    <row r="1830" s="59" customFormat="1" x14ac:dyDescent="0.3"/>
    <row r="1831" s="59" customFormat="1" x14ac:dyDescent="0.3"/>
    <row r="1832" s="59" customFormat="1" x14ac:dyDescent="0.3"/>
    <row r="1833" s="59" customFormat="1" x14ac:dyDescent="0.3"/>
    <row r="1834" s="59" customFormat="1" x14ac:dyDescent="0.3"/>
    <row r="1835" s="59" customFormat="1" x14ac:dyDescent="0.3"/>
    <row r="1836" s="59" customFormat="1" x14ac:dyDescent="0.3"/>
    <row r="1837" s="59" customFormat="1" x14ac:dyDescent="0.3"/>
    <row r="1838" s="59" customFormat="1" x14ac:dyDescent="0.3"/>
    <row r="1839" s="59" customFormat="1" x14ac:dyDescent="0.3"/>
    <row r="1840" s="59" customFormat="1" x14ac:dyDescent="0.3"/>
    <row r="1841" s="59" customFormat="1" x14ac:dyDescent="0.3"/>
    <row r="1842" s="59" customFormat="1" x14ac:dyDescent="0.3"/>
    <row r="1843" s="59" customFormat="1" x14ac:dyDescent="0.3"/>
    <row r="1844" s="59" customFormat="1" x14ac:dyDescent="0.3"/>
    <row r="1845" s="59" customFormat="1" x14ac:dyDescent="0.3"/>
    <row r="1846" s="59" customFormat="1" x14ac:dyDescent="0.3"/>
    <row r="1847" s="59" customFormat="1" x14ac:dyDescent="0.3"/>
    <row r="1848" s="59" customFormat="1" x14ac:dyDescent="0.3"/>
    <row r="1849" s="59" customFormat="1" x14ac:dyDescent="0.3"/>
    <row r="1850" s="59" customFormat="1" x14ac:dyDescent="0.3"/>
    <row r="1851" s="59" customFormat="1" x14ac:dyDescent="0.3"/>
    <row r="1852" s="59" customFormat="1" x14ac:dyDescent="0.3"/>
    <row r="1853" s="59" customFormat="1" x14ac:dyDescent="0.3"/>
    <row r="1854" s="59" customFormat="1" x14ac:dyDescent="0.3"/>
    <row r="1855" s="59" customFormat="1" x14ac:dyDescent="0.3"/>
    <row r="1856" s="59" customFormat="1" x14ac:dyDescent="0.3"/>
    <row r="1857" s="59" customFormat="1" x14ac:dyDescent="0.3"/>
    <row r="1858" s="59" customFormat="1" x14ac:dyDescent="0.3"/>
    <row r="1859" s="59" customFormat="1" x14ac:dyDescent="0.3"/>
    <row r="1860" s="59" customFormat="1" x14ac:dyDescent="0.3"/>
    <row r="1861" s="59" customFormat="1" x14ac:dyDescent="0.3"/>
    <row r="1862" s="59" customFormat="1" x14ac:dyDescent="0.3"/>
    <row r="1863" s="59" customFormat="1" x14ac:dyDescent="0.3"/>
    <row r="1864" s="59" customFormat="1" x14ac:dyDescent="0.3"/>
    <row r="1865" s="59" customFormat="1" x14ac:dyDescent="0.3"/>
    <row r="1866" s="59" customFormat="1" x14ac:dyDescent="0.3"/>
    <row r="1867" s="59" customFormat="1" x14ac:dyDescent="0.3"/>
    <row r="1868" s="59" customFormat="1" x14ac:dyDescent="0.3"/>
    <row r="1869" s="59" customFormat="1" x14ac:dyDescent="0.3"/>
    <row r="1870" s="59" customFormat="1" x14ac:dyDescent="0.3"/>
    <row r="1871" s="59" customFormat="1" x14ac:dyDescent="0.3"/>
    <row r="1872" s="59" customFormat="1" x14ac:dyDescent="0.3"/>
    <row r="1873" s="59" customFormat="1" x14ac:dyDescent="0.3"/>
    <row r="1874" s="59" customFormat="1" x14ac:dyDescent="0.3"/>
    <row r="1875" s="59" customFormat="1" x14ac:dyDescent="0.3"/>
    <row r="1876" s="59" customFormat="1" x14ac:dyDescent="0.3"/>
    <row r="1877" s="59" customFormat="1" x14ac:dyDescent="0.3"/>
    <row r="1878" s="59" customFormat="1" x14ac:dyDescent="0.3"/>
    <row r="1879" s="59" customFormat="1" x14ac:dyDescent="0.3"/>
    <row r="1880" s="59" customFormat="1" x14ac:dyDescent="0.3"/>
    <row r="1881" s="59" customFormat="1" x14ac:dyDescent="0.3"/>
    <row r="1882" s="59" customFormat="1" x14ac:dyDescent="0.3"/>
    <row r="1883" s="59" customFormat="1" x14ac:dyDescent="0.3"/>
    <row r="1884" s="59" customFormat="1" x14ac:dyDescent="0.3"/>
    <row r="1885" s="59" customFormat="1" x14ac:dyDescent="0.3"/>
    <row r="1886" s="59" customFormat="1" x14ac:dyDescent="0.3"/>
    <row r="1887" s="59" customFormat="1" x14ac:dyDescent="0.3"/>
    <row r="1888" s="59" customFormat="1" x14ac:dyDescent="0.3"/>
    <row r="1889" s="59" customFormat="1" x14ac:dyDescent="0.3"/>
    <row r="1890" s="59" customFormat="1" x14ac:dyDescent="0.3"/>
    <row r="1891" s="59" customFormat="1" x14ac:dyDescent="0.3"/>
    <row r="1892" s="59" customFormat="1" x14ac:dyDescent="0.3"/>
    <row r="1893" s="59" customFormat="1" x14ac:dyDescent="0.3"/>
    <row r="1894" s="59" customFormat="1" x14ac:dyDescent="0.3"/>
    <row r="1895" s="59" customFormat="1" x14ac:dyDescent="0.3"/>
    <row r="1896" s="59" customFormat="1" x14ac:dyDescent="0.3"/>
    <row r="1897" s="59" customFormat="1" x14ac:dyDescent="0.3"/>
    <row r="1898" s="59" customFormat="1" x14ac:dyDescent="0.3"/>
    <row r="1899" s="59" customFormat="1" x14ac:dyDescent="0.3"/>
    <row r="1900" s="59" customFormat="1" x14ac:dyDescent="0.3"/>
    <row r="1901" s="59" customFormat="1" x14ac:dyDescent="0.3"/>
    <row r="1902" s="59" customFormat="1" x14ac:dyDescent="0.3"/>
    <row r="1903" s="59" customFormat="1" x14ac:dyDescent="0.3"/>
    <row r="1904" s="59" customFormat="1" x14ac:dyDescent="0.3"/>
    <row r="1905" s="59" customFormat="1" x14ac:dyDescent="0.3"/>
    <row r="1906" s="59" customFormat="1" x14ac:dyDescent="0.3"/>
    <row r="1907" s="59" customFormat="1" x14ac:dyDescent="0.3"/>
    <row r="1908" s="59" customFormat="1" x14ac:dyDescent="0.3"/>
    <row r="1909" s="59" customFormat="1" x14ac:dyDescent="0.3"/>
    <row r="1910" s="59" customFormat="1" x14ac:dyDescent="0.3"/>
    <row r="1911" s="59" customFormat="1" x14ac:dyDescent="0.3"/>
    <row r="1912" s="59" customFormat="1" x14ac:dyDescent="0.3"/>
    <row r="1913" s="59" customFormat="1" x14ac:dyDescent="0.3"/>
    <row r="1914" s="59" customFormat="1" x14ac:dyDescent="0.3"/>
    <row r="1915" s="59" customFormat="1" x14ac:dyDescent="0.3"/>
    <row r="1916" s="59" customFormat="1" x14ac:dyDescent="0.3"/>
    <row r="1917" s="59" customFormat="1" x14ac:dyDescent="0.3"/>
    <row r="1918" s="59" customFormat="1" x14ac:dyDescent="0.3"/>
    <row r="1919" s="59" customFormat="1" x14ac:dyDescent="0.3"/>
    <row r="1920" s="59" customFormat="1" x14ac:dyDescent="0.3"/>
    <row r="1921" s="59" customFormat="1" x14ac:dyDescent="0.3"/>
    <row r="1922" s="59" customFormat="1" x14ac:dyDescent="0.3"/>
    <row r="1923" s="59" customFormat="1" x14ac:dyDescent="0.3"/>
    <row r="1924" s="59" customFormat="1" x14ac:dyDescent="0.3"/>
    <row r="1925" s="59" customFormat="1" x14ac:dyDescent="0.3"/>
    <row r="1926" s="59" customFormat="1" x14ac:dyDescent="0.3"/>
    <row r="1927" s="59" customFormat="1" x14ac:dyDescent="0.3"/>
    <row r="1928" s="59" customFormat="1" x14ac:dyDescent="0.3"/>
    <row r="1929" s="59" customFormat="1" x14ac:dyDescent="0.3"/>
    <row r="1930" s="59" customFormat="1" x14ac:dyDescent="0.3"/>
    <row r="1931" s="59" customFormat="1" x14ac:dyDescent="0.3"/>
    <row r="1932" s="59" customFormat="1" x14ac:dyDescent="0.3"/>
    <row r="1933" s="59" customFormat="1" x14ac:dyDescent="0.3"/>
    <row r="1934" s="59" customFormat="1" x14ac:dyDescent="0.3"/>
    <row r="1935" s="59" customFormat="1" x14ac:dyDescent="0.3"/>
    <row r="1936" s="59" customFormat="1" x14ac:dyDescent="0.3"/>
    <row r="1937" s="59" customFormat="1" x14ac:dyDescent="0.3"/>
    <row r="1938" s="59" customFormat="1" x14ac:dyDescent="0.3"/>
    <row r="1939" s="59" customFormat="1" x14ac:dyDescent="0.3"/>
    <row r="1940" s="59" customFormat="1" x14ac:dyDescent="0.3"/>
    <row r="1941" s="59" customFormat="1" x14ac:dyDescent="0.3"/>
    <row r="1942" s="59" customFormat="1" x14ac:dyDescent="0.3"/>
    <row r="1943" s="59" customFormat="1" x14ac:dyDescent="0.3"/>
    <row r="1944" s="59" customFormat="1" x14ac:dyDescent="0.3"/>
    <row r="1945" s="59" customFormat="1" x14ac:dyDescent="0.3"/>
    <row r="1946" s="59" customFormat="1" x14ac:dyDescent="0.3"/>
    <row r="1947" s="59" customFormat="1" x14ac:dyDescent="0.3"/>
    <row r="1948" s="59" customFormat="1" x14ac:dyDescent="0.3"/>
    <row r="1949" s="59" customFormat="1" x14ac:dyDescent="0.3"/>
    <row r="1950" s="59" customFormat="1" x14ac:dyDescent="0.3"/>
    <row r="1951" s="59" customFormat="1" x14ac:dyDescent="0.3"/>
    <row r="1952" s="59" customFormat="1" x14ac:dyDescent="0.3"/>
    <row r="1953" s="59" customFormat="1" x14ac:dyDescent="0.3"/>
    <row r="1954" s="59" customFormat="1" x14ac:dyDescent="0.3"/>
    <row r="1955" s="59" customFormat="1" x14ac:dyDescent="0.3"/>
    <row r="1956" s="59" customFormat="1" x14ac:dyDescent="0.3"/>
    <row r="1957" s="59" customFormat="1" x14ac:dyDescent="0.3"/>
    <row r="1958" s="59" customFormat="1" x14ac:dyDescent="0.3"/>
    <row r="1959" s="59" customFormat="1" x14ac:dyDescent="0.3"/>
    <row r="1960" s="59" customFormat="1" x14ac:dyDescent="0.3"/>
    <row r="1961" s="59" customFormat="1" x14ac:dyDescent="0.3"/>
    <row r="1962" s="59" customFormat="1" x14ac:dyDescent="0.3"/>
    <row r="1963" s="59" customFormat="1" x14ac:dyDescent="0.3"/>
    <row r="1964" s="59" customFormat="1" x14ac:dyDescent="0.3"/>
    <row r="1965" s="59" customFormat="1" x14ac:dyDescent="0.3"/>
    <row r="1966" s="59" customFormat="1" x14ac:dyDescent="0.3"/>
    <row r="1967" s="59" customFormat="1" x14ac:dyDescent="0.3"/>
    <row r="1968" s="59" customFormat="1" x14ac:dyDescent="0.3"/>
    <row r="1969" s="59" customFormat="1" x14ac:dyDescent="0.3"/>
    <row r="1970" s="59" customFormat="1" x14ac:dyDescent="0.3"/>
    <row r="1971" s="59" customFormat="1" x14ac:dyDescent="0.3"/>
    <row r="1972" s="59" customFormat="1" x14ac:dyDescent="0.3"/>
    <row r="1973" s="59" customFormat="1" x14ac:dyDescent="0.3"/>
    <row r="1974" s="59" customFormat="1" x14ac:dyDescent="0.3"/>
    <row r="1975" s="59" customFormat="1" x14ac:dyDescent="0.3"/>
    <row r="1976" s="59" customFormat="1" x14ac:dyDescent="0.3"/>
    <row r="1977" s="59" customFormat="1" x14ac:dyDescent="0.3"/>
    <row r="1978" s="59" customFormat="1" x14ac:dyDescent="0.3"/>
    <row r="1979" s="59" customFormat="1" x14ac:dyDescent="0.3"/>
    <row r="1980" s="59" customFormat="1" x14ac:dyDescent="0.3"/>
    <row r="1981" s="59" customFormat="1" x14ac:dyDescent="0.3"/>
    <row r="1982" s="59" customFormat="1" x14ac:dyDescent="0.3"/>
    <row r="1983" s="59" customFormat="1" x14ac:dyDescent="0.3"/>
    <row r="1984" s="59" customFormat="1" x14ac:dyDescent="0.3"/>
    <row r="1985" s="59" customFormat="1" x14ac:dyDescent="0.3"/>
    <row r="1986" s="59" customFormat="1" x14ac:dyDescent="0.3"/>
    <row r="1987" s="59" customFormat="1" x14ac:dyDescent="0.3"/>
    <row r="1988" s="59" customFormat="1" x14ac:dyDescent="0.3"/>
    <row r="1989" s="59" customFormat="1" x14ac:dyDescent="0.3"/>
    <row r="1990" s="59" customFormat="1" x14ac:dyDescent="0.3"/>
    <row r="1991" s="59" customFormat="1" x14ac:dyDescent="0.3"/>
    <row r="1992" s="59" customFormat="1" x14ac:dyDescent="0.3"/>
    <row r="1993" s="59" customFormat="1" x14ac:dyDescent="0.3"/>
    <row r="1994" s="59" customFormat="1" x14ac:dyDescent="0.3"/>
    <row r="1995" s="59" customFormat="1" x14ac:dyDescent="0.3"/>
    <row r="1996" s="59" customFormat="1" x14ac:dyDescent="0.3"/>
    <row r="1997" s="59" customFormat="1" x14ac:dyDescent="0.3"/>
    <row r="1998" s="59" customFormat="1" x14ac:dyDescent="0.3"/>
    <row r="1999" s="59" customFormat="1" x14ac:dyDescent="0.3"/>
    <row r="2000" s="59" customFormat="1" x14ac:dyDescent="0.3"/>
    <row r="2001" s="59" customFormat="1" x14ac:dyDescent="0.3"/>
    <row r="2002" s="59" customFormat="1" x14ac:dyDescent="0.3"/>
    <row r="2003" s="59" customFormat="1" x14ac:dyDescent="0.3"/>
    <row r="2004" s="59" customFormat="1" x14ac:dyDescent="0.3"/>
    <row r="2005" s="59" customFormat="1" x14ac:dyDescent="0.3"/>
    <row r="2006" s="59" customFormat="1" x14ac:dyDescent="0.3"/>
    <row r="2007" s="59" customFormat="1" x14ac:dyDescent="0.3"/>
    <row r="2008" s="59" customFormat="1" x14ac:dyDescent="0.3"/>
    <row r="2009" s="59" customFormat="1" x14ac:dyDescent="0.3"/>
    <row r="2010" s="59" customFormat="1" x14ac:dyDescent="0.3"/>
    <row r="2011" s="59" customFormat="1" x14ac:dyDescent="0.3"/>
    <row r="2012" s="59" customFormat="1" x14ac:dyDescent="0.3"/>
    <row r="2013" s="59" customFormat="1" x14ac:dyDescent="0.3"/>
    <row r="2014" s="59" customFormat="1" x14ac:dyDescent="0.3"/>
    <row r="2015" s="59" customFormat="1" x14ac:dyDescent="0.3"/>
    <row r="2016" s="59" customFormat="1" x14ac:dyDescent="0.3"/>
    <row r="2017" s="59" customFormat="1" x14ac:dyDescent="0.3"/>
    <row r="2018" s="59" customFormat="1" x14ac:dyDescent="0.3"/>
    <row r="2019" s="59" customFormat="1" x14ac:dyDescent="0.3"/>
    <row r="2020" s="59" customFormat="1" x14ac:dyDescent="0.3"/>
    <row r="2021" s="59" customFormat="1" x14ac:dyDescent="0.3"/>
    <row r="2022" s="59" customFormat="1" x14ac:dyDescent="0.3"/>
    <row r="2023" s="59" customFormat="1" x14ac:dyDescent="0.3"/>
    <row r="2024" s="59" customFormat="1" x14ac:dyDescent="0.3"/>
    <row r="2025" s="59" customFormat="1" x14ac:dyDescent="0.3"/>
    <row r="2026" s="59" customFormat="1" x14ac:dyDescent="0.3"/>
    <row r="2027" s="59" customFormat="1" x14ac:dyDescent="0.3"/>
    <row r="2028" s="59" customFormat="1" x14ac:dyDescent="0.3"/>
    <row r="2029" s="59" customFormat="1" x14ac:dyDescent="0.3"/>
    <row r="2030" s="59" customFormat="1" x14ac:dyDescent="0.3"/>
    <row r="2031" s="59" customFormat="1" x14ac:dyDescent="0.3"/>
    <row r="2032" s="59" customFormat="1" x14ac:dyDescent="0.3"/>
    <row r="2033" s="59" customFormat="1" x14ac:dyDescent="0.3"/>
    <row r="2034" s="59" customFormat="1" x14ac:dyDescent="0.3"/>
    <row r="2035" s="59" customFormat="1" x14ac:dyDescent="0.3"/>
    <row r="2036" s="59" customFormat="1" x14ac:dyDescent="0.3"/>
    <row r="2037" s="59" customFormat="1" x14ac:dyDescent="0.3"/>
    <row r="2038" s="59" customFormat="1" x14ac:dyDescent="0.3"/>
    <row r="2039" s="59" customFormat="1" x14ac:dyDescent="0.3"/>
    <row r="2040" s="59" customFormat="1" x14ac:dyDescent="0.3"/>
    <row r="2041" s="59" customFormat="1" x14ac:dyDescent="0.3"/>
    <row r="2042" s="59" customFormat="1" x14ac:dyDescent="0.3"/>
    <row r="2043" s="59" customFormat="1" x14ac:dyDescent="0.3"/>
    <row r="2044" s="59" customFormat="1" x14ac:dyDescent="0.3"/>
    <row r="2045" s="59" customFormat="1" x14ac:dyDescent="0.3"/>
    <row r="2046" s="59" customFormat="1" x14ac:dyDescent="0.3"/>
    <row r="2047" s="59" customFormat="1" x14ac:dyDescent="0.3"/>
    <row r="2048" s="59" customFormat="1" x14ac:dyDescent="0.3"/>
    <row r="2049" s="59" customFormat="1" x14ac:dyDescent="0.3"/>
    <row r="2050" s="59" customFormat="1" x14ac:dyDescent="0.3"/>
    <row r="2051" s="59" customFormat="1" x14ac:dyDescent="0.3"/>
    <row r="2052" s="59" customFormat="1" x14ac:dyDescent="0.3"/>
    <row r="2053" s="59" customFormat="1" x14ac:dyDescent="0.3"/>
    <row r="2054" s="59" customFormat="1" x14ac:dyDescent="0.3"/>
    <row r="2055" s="59" customFormat="1" x14ac:dyDescent="0.3"/>
    <row r="2056" s="59" customFormat="1" x14ac:dyDescent="0.3"/>
    <row r="2057" s="59" customFormat="1" x14ac:dyDescent="0.3"/>
    <row r="2058" s="59" customFormat="1" x14ac:dyDescent="0.3"/>
    <row r="2059" s="59" customFormat="1" x14ac:dyDescent="0.3"/>
    <row r="2060" s="59" customFormat="1" x14ac:dyDescent="0.3"/>
    <row r="2061" s="59" customFormat="1" x14ac:dyDescent="0.3"/>
    <row r="2062" s="59" customFormat="1" x14ac:dyDescent="0.3"/>
    <row r="2063" s="59" customFormat="1" x14ac:dyDescent="0.3"/>
    <row r="2064" s="59" customFormat="1" x14ac:dyDescent="0.3"/>
    <row r="2065" s="59" customFormat="1" x14ac:dyDescent="0.3"/>
    <row r="2066" s="59" customFormat="1" x14ac:dyDescent="0.3"/>
    <row r="2067" s="59" customFormat="1" x14ac:dyDescent="0.3"/>
    <row r="2068" s="59" customFormat="1" x14ac:dyDescent="0.3"/>
    <row r="2069" s="59" customFormat="1" x14ac:dyDescent="0.3"/>
    <row r="2070" s="59" customFormat="1" x14ac:dyDescent="0.3"/>
    <row r="2071" s="59" customFormat="1" x14ac:dyDescent="0.3"/>
    <row r="2072" s="59" customFormat="1" x14ac:dyDescent="0.3"/>
    <row r="2073" s="59" customFormat="1" x14ac:dyDescent="0.3"/>
    <row r="2074" s="59" customFormat="1" x14ac:dyDescent="0.3"/>
    <row r="2075" s="59" customFormat="1" x14ac:dyDescent="0.3"/>
    <row r="2076" s="59" customFormat="1" x14ac:dyDescent="0.3"/>
    <row r="2077" s="59" customFormat="1" x14ac:dyDescent="0.3"/>
    <row r="2078" s="59" customFormat="1" x14ac:dyDescent="0.3"/>
    <row r="2079" s="59" customFormat="1" x14ac:dyDescent="0.3"/>
    <row r="2080" s="59" customFormat="1" x14ac:dyDescent="0.3"/>
    <row r="2081" s="59" customFormat="1" x14ac:dyDescent="0.3"/>
    <row r="2082" s="59" customFormat="1" x14ac:dyDescent="0.3"/>
    <row r="2083" s="59" customFormat="1" x14ac:dyDescent="0.3"/>
    <row r="2084" s="59" customFormat="1" x14ac:dyDescent="0.3"/>
    <row r="2085" s="59" customFormat="1" x14ac:dyDescent="0.3"/>
    <row r="2086" s="59" customFormat="1" x14ac:dyDescent="0.3"/>
    <row r="2087" s="59" customFormat="1" x14ac:dyDescent="0.3"/>
    <row r="2088" s="59" customFormat="1" x14ac:dyDescent="0.3"/>
    <row r="2089" s="59" customFormat="1" x14ac:dyDescent="0.3"/>
    <row r="2090" s="59" customFormat="1" x14ac:dyDescent="0.3"/>
    <row r="2091" s="59" customFormat="1" x14ac:dyDescent="0.3"/>
    <row r="2092" s="59" customFormat="1" x14ac:dyDescent="0.3"/>
    <row r="2093" s="59" customFormat="1" x14ac:dyDescent="0.3"/>
    <row r="2094" s="59" customFormat="1" x14ac:dyDescent="0.3"/>
    <row r="2095" s="59" customFormat="1" x14ac:dyDescent="0.3"/>
    <row r="2096" s="59" customFormat="1" x14ac:dyDescent="0.3"/>
    <row r="2097" s="59" customFormat="1" x14ac:dyDescent="0.3"/>
    <row r="2098" s="59" customFormat="1" x14ac:dyDescent="0.3"/>
    <row r="2099" s="59" customFormat="1" x14ac:dyDescent="0.3"/>
    <row r="2100" s="59" customFormat="1" x14ac:dyDescent="0.3"/>
    <row r="2101" s="59" customFormat="1" x14ac:dyDescent="0.3"/>
    <row r="2102" s="59" customFormat="1" x14ac:dyDescent="0.3"/>
    <row r="2103" s="59" customFormat="1" x14ac:dyDescent="0.3"/>
    <row r="2104" s="59" customFormat="1" x14ac:dyDescent="0.3"/>
    <row r="2105" s="59" customFormat="1" x14ac:dyDescent="0.3"/>
    <row r="2106" s="59" customFormat="1" x14ac:dyDescent="0.3"/>
    <row r="2107" s="59" customFormat="1" x14ac:dyDescent="0.3"/>
    <row r="2108" s="59" customFormat="1" x14ac:dyDescent="0.3"/>
    <row r="2109" s="59" customFormat="1" x14ac:dyDescent="0.3"/>
    <row r="2110" s="59" customFormat="1" x14ac:dyDescent="0.3"/>
    <row r="2111" s="59" customFormat="1" x14ac:dyDescent="0.3"/>
    <row r="2112" s="59" customFormat="1" x14ac:dyDescent="0.3"/>
    <row r="2113" s="59" customFormat="1" x14ac:dyDescent="0.3"/>
    <row r="2114" s="59" customFormat="1" x14ac:dyDescent="0.3"/>
    <row r="2115" s="59" customFormat="1" x14ac:dyDescent="0.3"/>
    <row r="2116" s="59" customFormat="1" x14ac:dyDescent="0.3"/>
    <row r="2117" s="59" customFormat="1" x14ac:dyDescent="0.3"/>
    <row r="2118" s="59" customFormat="1" x14ac:dyDescent="0.3"/>
    <row r="2119" s="59" customFormat="1" x14ac:dyDescent="0.3"/>
    <row r="2120" s="59" customFormat="1" x14ac:dyDescent="0.3"/>
    <row r="2121" s="59" customFormat="1" x14ac:dyDescent="0.3"/>
    <row r="2122" s="59" customFormat="1" x14ac:dyDescent="0.3"/>
    <row r="2123" s="59" customFormat="1" x14ac:dyDescent="0.3"/>
    <row r="2124" s="59" customFormat="1" x14ac:dyDescent="0.3"/>
    <row r="2125" s="59" customFormat="1" x14ac:dyDescent="0.3"/>
    <row r="2126" s="59" customFormat="1" x14ac:dyDescent="0.3"/>
    <row r="2127" s="59" customFormat="1" x14ac:dyDescent="0.3"/>
    <row r="2128" s="59" customFormat="1" x14ac:dyDescent="0.3"/>
    <row r="2129" s="59" customFormat="1" x14ac:dyDescent="0.3"/>
    <row r="2130" s="59" customFormat="1" x14ac:dyDescent="0.3"/>
    <row r="2131" s="59" customFormat="1" x14ac:dyDescent="0.3"/>
    <row r="2132" s="59" customFormat="1" x14ac:dyDescent="0.3"/>
    <row r="2133" s="59" customFormat="1" x14ac:dyDescent="0.3"/>
    <row r="2134" s="59" customFormat="1" x14ac:dyDescent="0.3"/>
    <row r="2135" s="59" customFormat="1" x14ac:dyDescent="0.3"/>
    <row r="2136" s="59" customFormat="1" x14ac:dyDescent="0.3"/>
    <row r="2137" s="59" customFormat="1" x14ac:dyDescent="0.3"/>
    <row r="2138" s="59" customFormat="1" x14ac:dyDescent="0.3"/>
    <row r="2139" s="59" customFormat="1" x14ac:dyDescent="0.3"/>
    <row r="2140" s="59" customFormat="1" x14ac:dyDescent="0.3"/>
    <row r="2141" s="59" customFormat="1" x14ac:dyDescent="0.3"/>
    <row r="2142" s="59" customFormat="1" x14ac:dyDescent="0.3"/>
    <row r="2143" s="59" customFormat="1" x14ac:dyDescent="0.3"/>
    <row r="2144" s="59" customFormat="1" x14ac:dyDescent="0.3"/>
    <row r="2145" s="59" customFormat="1" x14ac:dyDescent="0.3"/>
    <row r="2146" s="59" customFormat="1" x14ac:dyDescent="0.3"/>
    <row r="2147" s="59" customFormat="1" x14ac:dyDescent="0.3"/>
    <row r="2148" s="59" customFormat="1" x14ac:dyDescent="0.3"/>
    <row r="2149" s="59" customFormat="1" x14ac:dyDescent="0.3"/>
    <row r="2150" s="59" customFormat="1" x14ac:dyDescent="0.3"/>
    <row r="2151" s="59" customFormat="1" x14ac:dyDescent="0.3"/>
    <row r="2152" s="59" customFormat="1" x14ac:dyDescent="0.3"/>
    <row r="2153" s="59" customFormat="1" x14ac:dyDescent="0.3"/>
    <row r="2154" s="59" customFormat="1" x14ac:dyDescent="0.3"/>
    <row r="2155" s="59" customFormat="1" x14ac:dyDescent="0.3"/>
    <row r="2156" s="59" customFormat="1" x14ac:dyDescent="0.3"/>
    <row r="2157" s="59" customFormat="1" x14ac:dyDescent="0.3"/>
    <row r="2158" s="59" customFormat="1" x14ac:dyDescent="0.3"/>
    <row r="2159" s="59" customFormat="1" x14ac:dyDescent="0.3"/>
    <row r="2160" s="59" customFormat="1" x14ac:dyDescent="0.3"/>
    <row r="2161" s="59" customFormat="1" x14ac:dyDescent="0.3"/>
    <row r="2162" s="59" customFormat="1" x14ac:dyDescent="0.3"/>
    <row r="2163" s="59" customFormat="1" x14ac:dyDescent="0.3"/>
    <row r="2164" s="59" customFormat="1" x14ac:dyDescent="0.3"/>
    <row r="2165" s="59" customFormat="1" x14ac:dyDescent="0.3"/>
    <row r="2166" s="59" customFormat="1" x14ac:dyDescent="0.3"/>
    <row r="2167" s="59" customFormat="1" x14ac:dyDescent="0.3"/>
    <row r="2168" s="59" customFormat="1" x14ac:dyDescent="0.3"/>
    <row r="2169" s="59" customFormat="1" x14ac:dyDescent="0.3"/>
    <row r="2170" s="59" customFormat="1" x14ac:dyDescent="0.3"/>
    <row r="2171" s="59" customFormat="1" x14ac:dyDescent="0.3"/>
    <row r="2172" s="59" customFormat="1" x14ac:dyDescent="0.3"/>
    <row r="2173" s="59" customFormat="1" x14ac:dyDescent="0.3"/>
    <row r="2174" s="59" customFormat="1" x14ac:dyDescent="0.3"/>
    <row r="2175" s="59" customFormat="1" x14ac:dyDescent="0.3"/>
    <row r="2176" s="59" customFormat="1" x14ac:dyDescent="0.3"/>
    <row r="2177" s="59" customFormat="1" x14ac:dyDescent="0.3"/>
    <row r="2178" s="59" customFormat="1" x14ac:dyDescent="0.3"/>
    <row r="2179" s="59" customFormat="1" x14ac:dyDescent="0.3"/>
    <row r="2180" s="59" customFormat="1" x14ac:dyDescent="0.3"/>
    <row r="2181" s="59" customFormat="1" x14ac:dyDescent="0.3"/>
    <row r="2182" s="59" customFormat="1" x14ac:dyDescent="0.3"/>
    <row r="2183" s="59" customFormat="1" x14ac:dyDescent="0.3"/>
    <row r="2184" s="59" customFormat="1" x14ac:dyDescent="0.3"/>
    <row r="2185" s="59" customFormat="1" x14ac:dyDescent="0.3"/>
    <row r="2186" s="59" customFormat="1" x14ac:dyDescent="0.3"/>
    <row r="2187" s="59" customFormat="1" x14ac:dyDescent="0.3"/>
    <row r="2188" s="59" customFormat="1" x14ac:dyDescent="0.3"/>
    <row r="2189" s="59" customFormat="1" x14ac:dyDescent="0.3"/>
    <row r="2190" s="59" customFormat="1" x14ac:dyDescent="0.3"/>
    <row r="2191" s="59" customFormat="1" x14ac:dyDescent="0.3"/>
    <row r="2192" s="59" customFormat="1" x14ac:dyDescent="0.3"/>
    <row r="2193" s="59" customFormat="1" x14ac:dyDescent="0.3"/>
    <row r="2194" s="59" customFormat="1" x14ac:dyDescent="0.3"/>
    <row r="2195" s="59" customFormat="1" x14ac:dyDescent="0.3"/>
    <row r="2196" s="59" customFormat="1" x14ac:dyDescent="0.3"/>
    <row r="2197" s="59" customFormat="1" x14ac:dyDescent="0.3"/>
    <row r="2198" s="59" customFormat="1" x14ac:dyDescent="0.3"/>
    <row r="2199" s="59" customFormat="1" x14ac:dyDescent="0.3"/>
    <row r="2200" s="59" customFormat="1" x14ac:dyDescent="0.3"/>
    <row r="2201" s="59" customFormat="1" x14ac:dyDescent="0.3"/>
    <row r="2202" s="59" customFormat="1" x14ac:dyDescent="0.3"/>
    <row r="2203" s="59" customFormat="1" x14ac:dyDescent="0.3"/>
    <row r="2204" s="59" customFormat="1" x14ac:dyDescent="0.3"/>
    <row r="2205" s="59" customFormat="1" x14ac:dyDescent="0.3"/>
    <row r="2206" s="59" customFormat="1" x14ac:dyDescent="0.3"/>
    <row r="2207" s="59" customFormat="1" x14ac:dyDescent="0.3"/>
    <row r="2208" s="59" customFormat="1" x14ac:dyDescent="0.3"/>
    <row r="2209" s="59" customFormat="1" x14ac:dyDescent="0.3"/>
    <row r="2210" s="59" customFormat="1" x14ac:dyDescent="0.3"/>
    <row r="2211" s="59" customFormat="1" x14ac:dyDescent="0.3"/>
    <row r="2212" s="59" customFormat="1" x14ac:dyDescent="0.3"/>
    <row r="2213" s="59" customFormat="1" x14ac:dyDescent="0.3"/>
    <row r="2214" s="59" customFormat="1" x14ac:dyDescent="0.3"/>
    <row r="2215" s="59" customFormat="1" x14ac:dyDescent="0.3"/>
    <row r="2216" s="59" customFormat="1" x14ac:dyDescent="0.3"/>
    <row r="2217" s="59" customFormat="1" x14ac:dyDescent="0.3"/>
    <row r="2218" s="59" customFormat="1" x14ac:dyDescent="0.3"/>
    <row r="2219" s="59" customFormat="1" x14ac:dyDescent="0.3"/>
    <row r="2220" s="59" customFormat="1" x14ac:dyDescent="0.3"/>
    <row r="2221" s="59" customFormat="1" x14ac:dyDescent="0.3"/>
    <row r="2222" s="59" customFormat="1" x14ac:dyDescent="0.3"/>
    <row r="2223" s="59" customFormat="1" x14ac:dyDescent="0.3"/>
    <row r="2224" s="59" customFormat="1" x14ac:dyDescent="0.3"/>
    <row r="2225" s="59" customFormat="1" x14ac:dyDescent="0.3"/>
    <row r="2226" s="59" customFormat="1" x14ac:dyDescent="0.3"/>
    <row r="2227" s="59" customFormat="1" x14ac:dyDescent="0.3"/>
    <row r="2228" s="59" customFormat="1" x14ac:dyDescent="0.3"/>
    <row r="2229" s="59" customFormat="1" x14ac:dyDescent="0.3"/>
    <row r="2230" s="59" customFormat="1" x14ac:dyDescent="0.3"/>
    <row r="2231" s="59" customFormat="1" x14ac:dyDescent="0.3"/>
    <row r="2232" s="59" customFormat="1" x14ac:dyDescent="0.3"/>
    <row r="2233" s="59" customFormat="1" x14ac:dyDescent="0.3"/>
    <row r="2234" s="59" customFormat="1" x14ac:dyDescent="0.3"/>
    <row r="2235" s="59" customFormat="1" x14ac:dyDescent="0.3"/>
    <row r="2236" s="59" customFormat="1" x14ac:dyDescent="0.3"/>
    <row r="2237" s="59" customFormat="1" x14ac:dyDescent="0.3"/>
    <row r="2238" s="59" customFormat="1" x14ac:dyDescent="0.3"/>
    <row r="2239" s="59" customFormat="1" x14ac:dyDescent="0.3"/>
    <row r="2240" s="59" customFormat="1" x14ac:dyDescent="0.3"/>
    <row r="2241" s="59" customFormat="1" x14ac:dyDescent="0.3"/>
    <row r="2242" s="59" customFormat="1" x14ac:dyDescent="0.3"/>
    <row r="2243" s="59" customFormat="1" x14ac:dyDescent="0.3"/>
    <row r="2244" s="59" customFormat="1" x14ac:dyDescent="0.3"/>
    <row r="2245" s="59" customFormat="1" x14ac:dyDescent="0.3"/>
    <row r="2246" s="59" customFormat="1" x14ac:dyDescent="0.3"/>
    <row r="2247" s="59" customFormat="1" x14ac:dyDescent="0.3"/>
    <row r="2248" s="59" customFormat="1" x14ac:dyDescent="0.3"/>
    <row r="2249" s="59" customFormat="1" x14ac:dyDescent="0.3"/>
    <row r="2250" s="59" customFormat="1" x14ac:dyDescent="0.3"/>
    <row r="2251" s="59" customFormat="1" x14ac:dyDescent="0.3"/>
    <row r="2252" s="59" customFormat="1" x14ac:dyDescent="0.3"/>
    <row r="2253" s="59" customFormat="1" x14ac:dyDescent="0.3"/>
    <row r="2254" s="59" customFormat="1" x14ac:dyDescent="0.3"/>
    <row r="2255" s="59" customFormat="1" x14ac:dyDescent="0.3"/>
    <row r="2256" s="59" customFormat="1" x14ac:dyDescent="0.3"/>
    <row r="2257" s="59" customFormat="1" x14ac:dyDescent="0.3"/>
    <row r="2258" s="59" customFormat="1" x14ac:dyDescent="0.3"/>
    <row r="2259" s="59" customFormat="1" x14ac:dyDescent="0.3"/>
    <row r="2260" s="59" customFormat="1" x14ac:dyDescent="0.3"/>
    <row r="2261" s="59" customFormat="1" x14ac:dyDescent="0.3"/>
    <row r="2262" s="59" customFormat="1" x14ac:dyDescent="0.3"/>
    <row r="2263" s="59" customFormat="1" x14ac:dyDescent="0.3"/>
    <row r="2264" s="59" customFormat="1" x14ac:dyDescent="0.3"/>
    <row r="2265" s="59" customFormat="1" x14ac:dyDescent="0.3"/>
    <row r="2266" s="59" customFormat="1" x14ac:dyDescent="0.3"/>
    <row r="2267" s="59" customFormat="1" x14ac:dyDescent="0.3"/>
    <row r="2268" s="59" customFormat="1" x14ac:dyDescent="0.3"/>
    <row r="2269" s="59" customFormat="1" x14ac:dyDescent="0.3"/>
    <row r="2270" s="59" customFormat="1" x14ac:dyDescent="0.3"/>
    <row r="2271" s="59" customFormat="1" x14ac:dyDescent="0.3"/>
    <row r="2272" s="59" customFormat="1" x14ac:dyDescent="0.3"/>
    <row r="2273" s="59" customFormat="1" x14ac:dyDescent="0.3"/>
    <row r="2274" s="59" customFormat="1" x14ac:dyDescent="0.3"/>
    <row r="2275" s="59" customFormat="1" x14ac:dyDescent="0.3"/>
    <row r="2276" s="59" customFormat="1" x14ac:dyDescent="0.3"/>
    <row r="2277" s="59" customFormat="1" x14ac:dyDescent="0.3"/>
    <row r="2278" s="59" customFormat="1" x14ac:dyDescent="0.3"/>
    <row r="2279" s="59" customFormat="1" x14ac:dyDescent="0.3"/>
    <row r="2280" s="59" customFormat="1" x14ac:dyDescent="0.3"/>
    <row r="2281" s="59" customFormat="1" x14ac:dyDescent="0.3"/>
    <row r="2282" s="59" customFormat="1" x14ac:dyDescent="0.3"/>
    <row r="2283" s="59" customFormat="1" x14ac:dyDescent="0.3"/>
    <row r="2284" s="59" customFormat="1" x14ac:dyDescent="0.3"/>
    <row r="2285" s="59" customFormat="1" x14ac:dyDescent="0.3"/>
    <row r="2286" s="59" customFormat="1" x14ac:dyDescent="0.3"/>
    <row r="2287" s="59" customFormat="1" x14ac:dyDescent="0.3"/>
    <row r="2288" s="59" customFormat="1" x14ac:dyDescent="0.3"/>
    <row r="2289" s="59" customFormat="1" x14ac:dyDescent="0.3"/>
    <row r="2290" s="59" customFormat="1" x14ac:dyDescent="0.3"/>
    <row r="2291" s="59" customFormat="1" x14ac:dyDescent="0.3"/>
    <row r="2292" s="59" customFormat="1" x14ac:dyDescent="0.3"/>
    <row r="2293" s="59" customFormat="1" x14ac:dyDescent="0.3"/>
    <row r="2294" s="59" customFormat="1" x14ac:dyDescent="0.3"/>
    <row r="2295" s="59" customFormat="1" x14ac:dyDescent="0.3"/>
    <row r="2296" s="59" customFormat="1" x14ac:dyDescent="0.3"/>
    <row r="2297" s="59" customFormat="1" x14ac:dyDescent="0.3"/>
    <row r="2298" s="59" customFormat="1" x14ac:dyDescent="0.3"/>
    <row r="2299" s="59" customFormat="1" x14ac:dyDescent="0.3"/>
    <row r="2300" s="59" customFormat="1" x14ac:dyDescent="0.3"/>
    <row r="2301" s="59" customFormat="1" x14ac:dyDescent="0.3"/>
    <row r="2302" s="59" customFormat="1" x14ac:dyDescent="0.3"/>
    <row r="2303" s="59" customFormat="1" x14ac:dyDescent="0.3"/>
    <row r="2304" s="59" customFormat="1" x14ac:dyDescent="0.3"/>
    <row r="2305" s="59" customFormat="1" x14ac:dyDescent="0.3"/>
    <row r="2306" s="59" customFormat="1" x14ac:dyDescent="0.3"/>
    <row r="2307" s="59" customFormat="1" x14ac:dyDescent="0.3"/>
    <row r="2308" s="59" customFormat="1" x14ac:dyDescent="0.3"/>
    <row r="2309" s="59" customFormat="1" x14ac:dyDescent="0.3"/>
    <row r="2310" s="59" customFormat="1" x14ac:dyDescent="0.3"/>
    <row r="2311" s="59" customFormat="1" x14ac:dyDescent="0.3"/>
    <row r="2312" s="59" customFormat="1" x14ac:dyDescent="0.3"/>
    <row r="2313" s="59" customFormat="1" x14ac:dyDescent="0.3"/>
    <row r="2314" s="59" customFormat="1" x14ac:dyDescent="0.3"/>
    <row r="2315" s="59" customFormat="1" x14ac:dyDescent="0.3"/>
    <row r="2316" s="59" customFormat="1" x14ac:dyDescent="0.3"/>
    <row r="2317" s="59" customFormat="1" x14ac:dyDescent="0.3"/>
    <row r="2318" s="59" customFormat="1" x14ac:dyDescent="0.3"/>
    <row r="2319" s="59" customFormat="1" x14ac:dyDescent="0.3"/>
    <row r="2320" s="59" customFormat="1" x14ac:dyDescent="0.3"/>
    <row r="2321" s="59" customFormat="1" x14ac:dyDescent="0.3"/>
    <row r="2322" s="59" customFormat="1" x14ac:dyDescent="0.3"/>
    <row r="2323" s="59" customFormat="1" x14ac:dyDescent="0.3"/>
    <row r="2324" s="59" customFormat="1" x14ac:dyDescent="0.3"/>
    <row r="2325" s="59" customFormat="1" x14ac:dyDescent="0.3"/>
    <row r="2326" s="59" customFormat="1" x14ac:dyDescent="0.3"/>
    <row r="2327" s="59" customFormat="1" x14ac:dyDescent="0.3"/>
    <row r="2328" s="59" customFormat="1" x14ac:dyDescent="0.3"/>
    <row r="2329" s="59" customFormat="1" x14ac:dyDescent="0.3"/>
    <row r="2330" s="59" customFormat="1" x14ac:dyDescent="0.3"/>
    <row r="2331" s="59" customFormat="1" x14ac:dyDescent="0.3"/>
    <row r="2332" s="59" customFormat="1" x14ac:dyDescent="0.3"/>
    <row r="2333" s="59" customFormat="1" x14ac:dyDescent="0.3"/>
    <row r="2334" s="59" customFormat="1" x14ac:dyDescent="0.3"/>
    <row r="2335" s="59" customFormat="1" x14ac:dyDescent="0.3"/>
    <row r="2336" s="59" customFormat="1" x14ac:dyDescent="0.3"/>
    <row r="2337" s="59" customFormat="1" x14ac:dyDescent="0.3"/>
    <row r="2338" s="59" customFormat="1" x14ac:dyDescent="0.3"/>
    <row r="2339" s="59" customFormat="1" x14ac:dyDescent="0.3"/>
    <row r="2340" s="59" customFormat="1" x14ac:dyDescent="0.3"/>
    <row r="2341" s="59" customFormat="1" x14ac:dyDescent="0.3"/>
    <row r="2342" s="59" customFormat="1" x14ac:dyDescent="0.3"/>
    <row r="2343" s="59" customFormat="1" x14ac:dyDescent="0.3"/>
    <row r="2344" s="59" customFormat="1" x14ac:dyDescent="0.3"/>
    <row r="2345" s="59" customFormat="1" x14ac:dyDescent="0.3"/>
    <row r="2346" s="59" customFormat="1" x14ac:dyDescent="0.3"/>
    <row r="2347" s="59" customFormat="1" x14ac:dyDescent="0.3"/>
    <row r="2348" s="59" customFormat="1" x14ac:dyDescent="0.3"/>
    <row r="2349" s="59" customFormat="1" x14ac:dyDescent="0.3"/>
    <row r="2350" s="59" customFormat="1" x14ac:dyDescent="0.3"/>
    <row r="2351" s="59" customFormat="1" x14ac:dyDescent="0.3"/>
    <row r="2352" s="59" customFormat="1" x14ac:dyDescent="0.3"/>
    <row r="2353" s="59" customFormat="1" x14ac:dyDescent="0.3"/>
    <row r="2354" s="59" customFormat="1" x14ac:dyDescent="0.3"/>
    <row r="2355" s="59" customFormat="1" x14ac:dyDescent="0.3"/>
    <row r="2356" s="59" customFormat="1" x14ac:dyDescent="0.3"/>
    <row r="2357" s="59" customFormat="1" x14ac:dyDescent="0.3"/>
    <row r="2358" s="59" customFormat="1" x14ac:dyDescent="0.3"/>
    <row r="2359" s="59" customFormat="1" x14ac:dyDescent="0.3"/>
    <row r="2360" s="59" customFormat="1" x14ac:dyDescent="0.3"/>
    <row r="2361" s="59" customFormat="1" x14ac:dyDescent="0.3"/>
    <row r="2362" s="59" customFormat="1" x14ac:dyDescent="0.3"/>
    <row r="2363" s="59" customFormat="1" x14ac:dyDescent="0.3"/>
    <row r="2364" s="59" customFormat="1" x14ac:dyDescent="0.3"/>
    <row r="2365" s="59" customFormat="1" x14ac:dyDescent="0.3"/>
    <row r="2366" s="59" customFormat="1" x14ac:dyDescent="0.3"/>
    <row r="2367" s="59" customFormat="1" x14ac:dyDescent="0.3"/>
    <row r="2368" s="59" customFormat="1" x14ac:dyDescent="0.3"/>
    <row r="2369" s="59" customFormat="1" x14ac:dyDescent="0.3"/>
    <row r="2370" s="59" customFormat="1" x14ac:dyDescent="0.3"/>
    <row r="2371" s="59" customFormat="1" x14ac:dyDescent="0.3"/>
    <row r="2372" s="59" customFormat="1" x14ac:dyDescent="0.3"/>
    <row r="2373" s="59" customFormat="1" x14ac:dyDescent="0.3"/>
    <row r="2374" s="59" customFormat="1" x14ac:dyDescent="0.3"/>
    <row r="2375" s="59" customFormat="1" x14ac:dyDescent="0.3"/>
    <row r="2376" s="59" customFormat="1" x14ac:dyDescent="0.3"/>
    <row r="2377" s="59" customFormat="1" x14ac:dyDescent="0.3"/>
    <row r="2378" s="59" customFormat="1" x14ac:dyDescent="0.3"/>
    <row r="2379" s="59" customFormat="1" x14ac:dyDescent="0.3"/>
    <row r="2380" s="59" customFormat="1" x14ac:dyDescent="0.3"/>
    <row r="2381" s="59" customFormat="1" x14ac:dyDescent="0.3"/>
    <row r="2382" s="59" customFormat="1" x14ac:dyDescent="0.3"/>
    <row r="2383" s="59" customFormat="1" x14ac:dyDescent="0.3"/>
    <row r="2384" s="59" customFormat="1" x14ac:dyDescent="0.3"/>
    <row r="2385" s="59" customFormat="1" x14ac:dyDescent="0.3"/>
    <row r="2386" s="59" customFormat="1" x14ac:dyDescent="0.3"/>
    <row r="2387" s="59" customFormat="1" x14ac:dyDescent="0.3"/>
    <row r="2388" s="59" customFormat="1" x14ac:dyDescent="0.3"/>
    <row r="2389" s="59" customFormat="1" x14ac:dyDescent="0.3"/>
    <row r="2390" s="59" customFormat="1" x14ac:dyDescent="0.3"/>
    <row r="2391" s="59" customFormat="1" x14ac:dyDescent="0.3"/>
    <row r="2392" s="59" customFormat="1" x14ac:dyDescent="0.3"/>
    <row r="2393" s="59" customFormat="1" x14ac:dyDescent="0.3"/>
    <row r="2394" s="59" customFormat="1" x14ac:dyDescent="0.3"/>
    <row r="2395" s="59" customFormat="1" x14ac:dyDescent="0.3"/>
    <row r="2396" s="59" customFormat="1" x14ac:dyDescent="0.3"/>
    <row r="2397" s="59" customFormat="1" x14ac:dyDescent="0.3"/>
    <row r="2398" s="59" customFormat="1" x14ac:dyDescent="0.3"/>
    <row r="2399" s="59" customFormat="1" x14ac:dyDescent="0.3"/>
    <row r="2400" s="59" customFormat="1" x14ac:dyDescent="0.3"/>
    <row r="2401" s="59" customFormat="1" x14ac:dyDescent="0.3"/>
    <row r="2402" s="59" customFormat="1" x14ac:dyDescent="0.3"/>
    <row r="2403" s="59" customFormat="1" x14ac:dyDescent="0.3"/>
    <row r="2404" s="59" customFormat="1" x14ac:dyDescent="0.3"/>
    <row r="2405" s="59" customFormat="1" x14ac:dyDescent="0.3"/>
    <row r="2406" s="59" customFormat="1" x14ac:dyDescent="0.3"/>
    <row r="2407" s="59" customFormat="1" x14ac:dyDescent="0.3"/>
    <row r="2408" s="59" customFormat="1" x14ac:dyDescent="0.3"/>
    <row r="2409" s="59" customFormat="1" x14ac:dyDescent="0.3"/>
    <row r="2410" s="59" customFormat="1" x14ac:dyDescent="0.3"/>
    <row r="2411" s="59" customFormat="1" x14ac:dyDescent="0.3"/>
    <row r="2412" s="59" customFormat="1" x14ac:dyDescent="0.3"/>
    <row r="2413" s="59" customFormat="1" x14ac:dyDescent="0.3"/>
    <row r="2414" s="59" customFormat="1" x14ac:dyDescent="0.3"/>
    <row r="2415" s="59" customFormat="1" x14ac:dyDescent="0.3"/>
    <row r="2416" s="59" customFormat="1" x14ac:dyDescent="0.3"/>
    <row r="2417" s="59" customFormat="1" x14ac:dyDescent="0.3"/>
    <row r="2418" s="59" customFormat="1" x14ac:dyDescent="0.3"/>
    <row r="2419" s="59" customFormat="1" x14ac:dyDescent="0.3"/>
    <row r="2420" s="59" customFormat="1" x14ac:dyDescent="0.3"/>
    <row r="2421" s="59" customFormat="1" x14ac:dyDescent="0.3"/>
    <row r="2422" s="59" customFormat="1" x14ac:dyDescent="0.3"/>
    <row r="2423" s="59" customFormat="1" x14ac:dyDescent="0.3"/>
    <row r="2424" s="59" customFormat="1" x14ac:dyDescent="0.3"/>
    <row r="2425" s="59" customFormat="1" x14ac:dyDescent="0.3"/>
    <row r="2426" s="59" customFormat="1" x14ac:dyDescent="0.3"/>
    <row r="2427" s="59" customFormat="1" x14ac:dyDescent="0.3"/>
    <row r="2428" s="59" customFormat="1" x14ac:dyDescent="0.3"/>
    <row r="2429" s="59" customFormat="1" x14ac:dyDescent="0.3"/>
    <row r="2430" s="59" customFormat="1" x14ac:dyDescent="0.3"/>
    <row r="2431" s="59" customFormat="1" x14ac:dyDescent="0.3"/>
    <row r="2432" s="59" customFormat="1" x14ac:dyDescent="0.3"/>
    <row r="2433" s="59" customFormat="1" x14ac:dyDescent="0.3"/>
    <row r="2434" s="59" customFormat="1" x14ac:dyDescent="0.3"/>
    <row r="2435" s="59" customFormat="1" x14ac:dyDescent="0.3"/>
    <row r="2436" s="59" customFormat="1" x14ac:dyDescent="0.3"/>
    <row r="2437" s="59" customFormat="1" x14ac:dyDescent="0.3"/>
    <row r="2438" s="59" customFormat="1" x14ac:dyDescent="0.3"/>
    <row r="2439" s="59" customFormat="1" x14ac:dyDescent="0.3"/>
    <row r="2440" s="59" customFormat="1" x14ac:dyDescent="0.3"/>
    <row r="2441" s="59" customFormat="1" x14ac:dyDescent="0.3"/>
    <row r="2442" s="59" customFormat="1" x14ac:dyDescent="0.3"/>
    <row r="2443" s="59" customFormat="1" x14ac:dyDescent="0.3"/>
    <row r="2444" s="59" customFormat="1" x14ac:dyDescent="0.3"/>
    <row r="2445" s="59" customFormat="1" x14ac:dyDescent="0.3"/>
    <row r="2446" s="59" customFormat="1" x14ac:dyDescent="0.3"/>
    <row r="2447" s="59" customFormat="1" x14ac:dyDescent="0.3"/>
    <row r="2448" s="59" customFormat="1" x14ac:dyDescent="0.3"/>
    <row r="2449" s="59" customFormat="1" x14ac:dyDescent="0.3"/>
    <row r="2450" s="59" customFormat="1" x14ac:dyDescent="0.3"/>
    <row r="2451" s="59" customFormat="1" x14ac:dyDescent="0.3"/>
    <row r="2452" s="59" customFormat="1" x14ac:dyDescent="0.3"/>
    <row r="2453" s="59" customFormat="1" x14ac:dyDescent="0.3"/>
    <row r="2454" s="59" customFormat="1" x14ac:dyDescent="0.3"/>
    <row r="2455" s="59" customFormat="1" x14ac:dyDescent="0.3"/>
    <row r="2456" s="59" customFormat="1" x14ac:dyDescent="0.3"/>
    <row r="2457" s="59" customFormat="1" x14ac:dyDescent="0.3"/>
    <row r="2458" s="59" customFormat="1" x14ac:dyDescent="0.3"/>
    <row r="2459" s="59" customFormat="1" x14ac:dyDescent="0.3"/>
    <row r="2460" s="59" customFormat="1" x14ac:dyDescent="0.3"/>
    <row r="2461" s="59" customFormat="1" x14ac:dyDescent="0.3"/>
    <row r="2462" s="59" customFormat="1" x14ac:dyDescent="0.3"/>
    <row r="2463" s="59" customFormat="1" x14ac:dyDescent="0.3"/>
    <row r="2464" s="59" customFormat="1" x14ac:dyDescent="0.3"/>
    <row r="2465" s="59" customFormat="1" x14ac:dyDescent="0.3"/>
    <row r="2466" s="59" customFormat="1" x14ac:dyDescent="0.3"/>
    <row r="2467" s="59" customFormat="1" x14ac:dyDescent="0.3"/>
    <row r="2468" s="59" customFormat="1" x14ac:dyDescent="0.3"/>
    <row r="2469" s="59" customFormat="1" x14ac:dyDescent="0.3"/>
    <row r="2470" s="59" customFormat="1" x14ac:dyDescent="0.3"/>
    <row r="2471" s="59" customFormat="1" x14ac:dyDescent="0.3"/>
    <row r="2472" s="59" customFormat="1" x14ac:dyDescent="0.3"/>
    <row r="2473" s="59" customFormat="1" x14ac:dyDescent="0.3"/>
    <row r="2474" s="59" customFormat="1" x14ac:dyDescent="0.3"/>
    <row r="2475" s="59" customFormat="1" x14ac:dyDescent="0.3"/>
    <row r="2476" s="59" customFormat="1" x14ac:dyDescent="0.3"/>
    <row r="2477" s="59" customFormat="1" x14ac:dyDescent="0.3"/>
    <row r="2478" s="59" customFormat="1" x14ac:dyDescent="0.3"/>
    <row r="2479" s="59" customFormat="1" x14ac:dyDescent="0.3"/>
    <row r="2480" s="59" customFormat="1" x14ac:dyDescent="0.3"/>
    <row r="2481" s="59" customFormat="1" x14ac:dyDescent="0.3"/>
    <row r="2482" s="59" customFormat="1" x14ac:dyDescent="0.3"/>
    <row r="2483" s="59" customFormat="1" x14ac:dyDescent="0.3"/>
    <row r="2484" s="59" customFormat="1" x14ac:dyDescent="0.3"/>
    <row r="2485" s="59" customFormat="1" x14ac:dyDescent="0.3"/>
    <row r="2486" s="59" customFormat="1" x14ac:dyDescent="0.3"/>
    <row r="2487" s="59" customFormat="1" x14ac:dyDescent="0.3"/>
    <row r="2488" s="59" customFormat="1" x14ac:dyDescent="0.3"/>
    <row r="2489" s="59" customFormat="1" x14ac:dyDescent="0.3"/>
    <row r="2490" s="59" customFormat="1" x14ac:dyDescent="0.3"/>
    <row r="2491" s="59" customFormat="1" x14ac:dyDescent="0.3"/>
    <row r="2492" s="59" customFormat="1" x14ac:dyDescent="0.3"/>
    <row r="2493" s="59" customFormat="1" x14ac:dyDescent="0.3"/>
    <row r="2494" s="59" customFormat="1" x14ac:dyDescent="0.3"/>
    <row r="2495" s="59" customFormat="1" x14ac:dyDescent="0.3"/>
    <row r="2496" s="59" customFormat="1" x14ac:dyDescent="0.3"/>
    <row r="2497" s="59" customFormat="1" x14ac:dyDescent="0.3"/>
    <row r="2498" s="59" customFormat="1" x14ac:dyDescent="0.3"/>
    <row r="2499" s="59" customFormat="1" x14ac:dyDescent="0.3"/>
    <row r="2500" s="59" customFormat="1" x14ac:dyDescent="0.3"/>
    <row r="2501" s="59" customFormat="1" x14ac:dyDescent="0.3"/>
    <row r="2502" s="59" customFormat="1" x14ac:dyDescent="0.3"/>
    <row r="2503" s="59" customFormat="1" x14ac:dyDescent="0.3"/>
    <row r="2504" s="59" customFormat="1" x14ac:dyDescent="0.3"/>
    <row r="2505" s="59" customFormat="1" x14ac:dyDescent="0.3"/>
    <row r="2506" s="59" customFormat="1" x14ac:dyDescent="0.3"/>
    <row r="2507" s="59" customFormat="1" x14ac:dyDescent="0.3"/>
    <row r="2508" s="59" customFormat="1" x14ac:dyDescent="0.3"/>
    <row r="2509" s="59" customFormat="1" x14ac:dyDescent="0.3"/>
    <row r="2510" s="59" customFormat="1" x14ac:dyDescent="0.3"/>
    <row r="2511" s="59" customFormat="1" x14ac:dyDescent="0.3"/>
    <row r="2512" s="59" customFormat="1" x14ac:dyDescent="0.3"/>
    <row r="2513" s="59" customFormat="1" x14ac:dyDescent="0.3"/>
    <row r="2514" s="59" customFormat="1" x14ac:dyDescent="0.3"/>
    <row r="2515" s="59" customFormat="1" x14ac:dyDescent="0.3"/>
    <row r="2516" s="59" customFormat="1" x14ac:dyDescent="0.3"/>
    <row r="2517" s="59" customFormat="1" x14ac:dyDescent="0.3"/>
    <row r="2518" s="59" customFormat="1" x14ac:dyDescent="0.3"/>
    <row r="2519" s="59" customFormat="1" x14ac:dyDescent="0.3"/>
    <row r="2520" s="59" customFormat="1" x14ac:dyDescent="0.3"/>
    <row r="2521" s="59" customFormat="1" x14ac:dyDescent="0.3"/>
    <row r="2522" s="59" customFormat="1" x14ac:dyDescent="0.3"/>
    <row r="2523" s="59" customFormat="1" x14ac:dyDescent="0.3"/>
    <row r="2524" s="59" customFormat="1" x14ac:dyDescent="0.3"/>
    <row r="2525" s="59" customFormat="1" x14ac:dyDescent="0.3"/>
    <row r="2526" s="59" customFormat="1" x14ac:dyDescent="0.3"/>
    <row r="2527" s="59" customFormat="1" x14ac:dyDescent="0.3"/>
    <row r="2528" s="59" customFormat="1" x14ac:dyDescent="0.3"/>
    <row r="2529" s="59" customFormat="1" x14ac:dyDescent="0.3"/>
    <row r="2530" s="59" customFormat="1" x14ac:dyDescent="0.3"/>
    <row r="2531" s="59" customFormat="1" x14ac:dyDescent="0.3"/>
    <row r="2532" s="59" customFormat="1" x14ac:dyDescent="0.3"/>
    <row r="2533" s="59" customFormat="1" x14ac:dyDescent="0.3"/>
    <row r="2534" s="59" customFormat="1" x14ac:dyDescent="0.3"/>
    <row r="2535" s="59" customFormat="1" x14ac:dyDescent="0.3"/>
    <row r="2536" s="59" customFormat="1" x14ac:dyDescent="0.3"/>
    <row r="2537" s="59" customFormat="1" x14ac:dyDescent="0.3"/>
    <row r="2538" s="59" customFormat="1" x14ac:dyDescent="0.3"/>
    <row r="2539" s="59" customFormat="1" x14ac:dyDescent="0.3"/>
    <row r="2540" s="59" customFormat="1" x14ac:dyDescent="0.3"/>
    <row r="2541" s="59" customFormat="1" x14ac:dyDescent="0.3"/>
    <row r="2542" s="59" customFormat="1" x14ac:dyDescent="0.3"/>
    <row r="2543" s="59" customFormat="1" x14ac:dyDescent="0.3"/>
    <row r="2544" s="59" customFormat="1" x14ac:dyDescent="0.3"/>
    <row r="2545" s="59" customFormat="1" x14ac:dyDescent="0.3"/>
    <row r="2546" s="59" customFormat="1" x14ac:dyDescent="0.3"/>
    <row r="2547" s="59" customFormat="1" x14ac:dyDescent="0.3"/>
    <row r="2548" s="59" customFormat="1" x14ac:dyDescent="0.3"/>
    <row r="2549" s="59" customFormat="1" x14ac:dyDescent="0.3"/>
    <row r="2550" s="59" customFormat="1" x14ac:dyDescent="0.3"/>
    <row r="2551" s="59" customFormat="1" x14ac:dyDescent="0.3"/>
    <row r="2552" s="59" customFormat="1" x14ac:dyDescent="0.3"/>
    <row r="2553" s="59" customFormat="1" x14ac:dyDescent="0.3"/>
    <row r="2554" s="59" customFormat="1" x14ac:dyDescent="0.3"/>
    <row r="2555" s="59" customFormat="1" x14ac:dyDescent="0.3"/>
    <row r="2556" s="59" customFormat="1" x14ac:dyDescent="0.3"/>
    <row r="2557" s="59" customFormat="1" x14ac:dyDescent="0.3"/>
    <row r="2558" s="59" customFormat="1" x14ac:dyDescent="0.3"/>
    <row r="2559" s="59" customFormat="1" x14ac:dyDescent="0.3"/>
    <row r="2560" s="59" customFormat="1" x14ac:dyDescent="0.3"/>
    <row r="2561" s="59" customFormat="1" x14ac:dyDescent="0.3"/>
    <row r="2562" s="59" customFormat="1" x14ac:dyDescent="0.3"/>
    <row r="2563" s="59" customFormat="1" x14ac:dyDescent="0.3"/>
    <row r="2564" s="59" customFormat="1" x14ac:dyDescent="0.3"/>
    <row r="2565" s="59" customFormat="1" x14ac:dyDescent="0.3"/>
    <row r="2566" s="59" customFormat="1" x14ac:dyDescent="0.3"/>
    <row r="2567" s="59" customFormat="1" x14ac:dyDescent="0.3"/>
    <row r="2568" s="59" customFormat="1" x14ac:dyDescent="0.3"/>
    <row r="2569" s="59" customFormat="1" x14ac:dyDescent="0.3"/>
    <row r="2570" s="59" customFormat="1" x14ac:dyDescent="0.3"/>
    <row r="2571" s="59" customFormat="1" x14ac:dyDescent="0.3"/>
    <row r="2572" s="59" customFormat="1" x14ac:dyDescent="0.3"/>
    <row r="2573" s="59" customFormat="1" x14ac:dyDescent="0.3"/>
    <row r="2574" s="59" customFormat="1" x14ac:dyDescent="0.3"/>
    <row r="2575" s="59" customFormat="1" x14ac:dyDescent="0.3"/>
    <row r="2576" s="59" customFormat="1" x14ac:dyDescent="0.3"/>
    <row r="2577" s="59" customFormat="1" x14ac:dyDescent="0.3"/>
    <row r="2578" s="59" customFormat="1" x14ac:dyDescent="0.3"/>
    <row r="2579" s="59" customFormat="1" x14ac:dyDescent="0.3"/>
    <row r="2580" s="59" customFormat="1" x14ac:dyDescent="0.3"/>
    <row r="2581" s="59" customFormat="1" x14ac:dyDescent="0.3"/>
    <row r="2582" s="59" customFormat="1" x14ac:dyDescent="0.3"/>
    <row r="2583" s="59" customFormat="1" x14ac:dyDescent="0.3"/>
    <row r="2584" s="59" customFormat="1" x14ac:dyDescent="0.3"/>
    <row r="2585" s="59" customFormat="1" x14ac:dyDescent="0.3"/>
    <row r="2586" s="59" customFormat="1" x14ac:dyDescent="0.3"/>
    <row r="2587" s="59" customFormat="1" x14ac:dyDescent="0.3"/>
    <row r="2588" s="59" customFormat="1" x14ac:dyDescent="0.3"/>
    <row r="2589" s="59" customFormat="1" x14ac:dyDescent="0.3"/>
    <row r="2590" s="59" customFormat="1" x14ac:dyDescent="0.3"/>
    <row r="2591" s="59" customFormat="1" x14ac:dyDescent="0.3"/>
    <row r="2592" s="59" customFormat="1" x14ac:dyDescent="0.3"/>
    <row r="2593" s="59" customFormat="1" x14ac:dyDescent="0.3"/>
    <row r="2594" s="59" customFormat="1" x14ac:dyDescent="0.3"/>
    <row r="2595" s="59" customFormat="1" x14ac:dyDescent="0.3"/>
    <row r="2596" s="59" customFormat="1" x14ac:dyDescent="0.3"/>
    <row r="2597" s="59" customFormat="1" x14ac:dyDescent="0.3"/>
    <row r="2598" s="59" customFormat="1" x14ac:dyDescent="0.3"/>
    <row r="2599" s="59" customFormat="1" x14ac:dyDescent="0.3"/>
    <row r="2600" s="59" customFormat="1" x14ac:dyDescent="0.3"/>
    <row r="2601" s="59" customFormat="1" x14ac:dyDescent="0.3"/>
    <row r="2602" s="59" customFormat="1" x14ac:dyDescent="0.3"/>
    <row r="2603" s="59" customFormat="1" x14ac:dyDescent="0.3"/>
    <row r="2604" s="59" customFormat="1" x14ac:dyDescent="0.3"/>
    <row r="2605" s="59" customFormat="1" x14ac:dyDescent="0.3"/>
    <row r="2606" s="59" customFormat="1" x14ac:dyDescent="0.3"/>
    <row r="2607" s="59" customFormat="1" x14ac:dyDescent="0.3"/>
    <row r="2608" s="59" customFormat="1" x14ac:dyDescent="0.3"/>
    <row r="2609" s="59" customFormat="1" x14ac:dyDescent="0.3"/>
    <row r="2610" s="59" customFormat="1" x14ac:dyDescent="0.3"/>
    <row r="2611" s="59" customFormat="1" x14ac:dyDescent="0.3"/>
    <row r="2612" s="59" customFormat="1" x14ac:dyDescent="0.3"/>
    <row r="2613" s="59" customFormat="1" x14ac:dyDescent="0.3"/>
    <row r="2614" s="59" customFormat="1" x14ac:dyDescent="0.3"/>
    <row r="2615" s="59" customFormat="1" x14ac:dyDescent="0.3"/>
    <row r="2616" s="59" customFormat="1" x14ac:dyDescent="0.3"/>
    <row r="2617" s="59" customFormat="1" x14ac:dyDescent="0.3"/>
    <row r="2618" s="59" customFormat="1" x14ac:dyDescent="0.3"/>
    <row r="2619" s="59" customFormat="1" x14ac:dyDescent="0.3"/>
    <row r="2620" s="59" customFormat="1" x14ac:dyDescent="0.3"/>
    <row r="2621" s="59" customFormat="1" x14ac:dyDescent="0.3"/>
    <row r="2622" s="59" customFormat="1" x14ac:dyDescent="0.3"/>
    <row r="2623" s="59" customFormat="1" x14ac:dyDescent="0.3"/>
    <row r="2624" s="59" customFormat="1" x14ac:dyDescent="0.3"/>
    <row r="2625" s="59" customFormat="1" x14ac:dyDescent="0.3"/>
    <row r="2626" s="59" customFormat="1" x14ac:dyDescent="0.3"/>
    <row r="2627" s="59" customFormat="1" x14ac:dyDescent="0.3"/>
    <row r="2628" s="59" customFormat="1" x14ac:dyDescent="0.3"/>
    <row r="2629" s="59" customFormat="1" x14ac:dyDescent="0.3"/>
    <row r="2630" s="59" customFormat="1" x14ac:dyDescent="0.3"/>
    <row r="2631" s="59" customFormat="1" x14ac:dyDescent="0.3"/>
    <row r="2632" s="59" customFormat="1" x14ac:dyDescent="0.3"/>
    <row r="2633" s="59" customFormat="1" x14ac:dyDescent="0.3"/>
    <row r="2634" s="59" customFormat="1" x14ac:dyDescent="0.3"/>
    <row r="2635" s="59" customFormat="1" x14ac:dyDescent="0.3"/>
    <row r="2636" s="59" customFormat="1" x14ac:dyDescent="0.3"/>
    <row r="2637" s="59" customFormat="1" x14ac:dyDescent="0.3"/>
    <row r="2638" s="59" customFormat="1" x14ac:dyDescent="0.3"/>
    <row r="2639" s="59" customFormat="1" x14ac:dyDescent="0.3"/>
    <row r="2640" s="59" customFormat="1" x14ac:dyDescent="0.3"/>
    <row r="2641" s="59" customFormat="1" x14ac:dyDescent="0.3"/>
    <row r="2642" s="59" customFormat="1" x14ac:dyDescent="0.3"/>
    <row r="2643" s="59" customFormat="1" x14ac:dyDescent="0.3"/>
    <row r="2644" s="59" customFormat="1" x14ac:dyDescent="0.3"/>
    <row r="2645" s="59" customFormat="1" x14ac:dyDescent="0.3"/>
    <row r="2646" s="59" customFormat="1" x14ac:dyDescent="0.3"/>
    <row r="2647" s="59" customFormat="1" x14ac:dyDescent="0.3"/>
    <row r="2648" s="59" customFormat="1" x14ac:dyDescent="0.3"/>
    <row r="2649" s="59" customFormat="1" x14ac:dyDescent="0.3"/>
    <row r="2650" s="59" customFormat="1" x14ac:dyDescent="0.3"/>
    <row r="2651" s="59" customFormat="1" x14ac:dyDescent="0.3"/>
    <row r="2652" s="59" customFormat="1" x14ac:dyDescent="0.3"/>
    <row r="2653" s="59" customFormat="1" x14ac:dyDescent="0.3"/>
    <row r="2654" s="59" customFormat="1" x14ac:dyDescent="0.3"/>
    <row r="2655" s="59" customFormat="1" x14ac:dyDescent="0.3"/>
    <row r="2656" s="59" customFormat="1" x14ac:dyDescent="0.3"/>
    <row r="2657" s="59" customFormat="1" x14ac:dyDescent="0.3"/>
    <row r="2658" s="59" customFormat="1" x14ac:dyDescent="0.3"/>
    <row r="2659" s="59" customFormat="1" x14ac:dyDescent="0.3"/>
    <row r="2660" s="59" customFormat="1" x14ac:dyDescent="0.3"/>
    <row r="2661" s="59" customFormat="1" x14ac:dyDescent="0.3"/>
    <row r="2662" s="59" customFormat="1" x14ac:dyDescent="0.3"/>
    <row r="2663" s="59" customFormat="1" x14ac:dyDescent="0.3"/>
    <row r="2664" s="59" customFormat="1" x14ac:dyDescent="0.3"/>
    <row r="2665" s="59" customFormat="1" x14ac:dyDescent="0.3"/>
    <row r="2666" s="59" customFormat="1" x14ac:dyDescent="0.3"/>
    <row r="2667" s="59" customFormat="1" x14ac:dyDescent="0.3"/>
    <row r="2668" s="59" customFormat="1" x14ac:dyDescent="0.3"/>
    <row r="2669" s="59" customFormat="1" x14ac:dyDescent="0.3"/>
    <row r="2670" s="59" customFormat="1" x14ac:dyDescent="0.3"/>
    <row r="2671" s="59" customFormat="1" x14ac:dyDescent="0.3"/>
    <row r="2672" s="59" customFormat="1" x14ac:dyDescent="0.3"/>
    <row r="2673" s="59" customFormat="1" x14ac:dyDescent="0.3"/>
    <row r="2674" s="59" customFormat="1" x14ac:dyDescent="0.3"/>
    <row r="2675" s="59" customFormat="1" x14ac:dyDescent="0.3"/>
    <row r="2676" s="59" customFormat="1" x14ac:dyDescent="0.3"/>
    <row r="2677" s="59" customFormat="1" x14ac:dyDescent="0.3"/>
    <row r="2678" s="59" customFormat="1" x14ac:dyDescent="0.3"/>
    <row r="2679" s="59" customFormat="1" x14ac:dyDescent="0.3"/>
    <row r="2680" s="59" customFormat="1" x14ac:dyDescent="0.3"/>
    <row r="2681" s="59" customFormat="1" x14ac:dyDescent="0.3"/>
    <row r="2682" s="59" customFormat="1" x14ac:dyDescent="0.3"/>
    <row r="2683" s="59" customFormat="1" x14ac:dyDescent="0.3"/>
    <row r="2684" s="59" customFormat="1" x14ac:dyDescent="0.3"/>
    <row r="2685" s="59" customFormat="1" x14ac:dyDescent="0.3"/>
    <row r="2686" s="59" customFormat="1" x14ac:dyDescent="0.3"/>
    <row r="2687" s="59" customFormat="1" x14ac:dyDescent="0.3"/>
    <row r="2688" s="59" customFormat="1" x14ac:dyDescent="0.3"/>
    <row r="2689" s="59" customFormat="1" x14ac:dyDescent="0.3"/>
    <row r="2690" s="59" customFormat="1" x14ac:dyDescent="0.3"/>
    <row r="2691" s="59" customFormat="1" x14ac:dyDescent="0.3"/>
    <row r="2692" s="59" customFormat="1" x14ac:dyDescent="0.3"/>
    <row r="2693" s="59" customFormat="1" x14ac:dyDescent="0.3"/>
    <row r="2694" s="59" customFormat="1" x14ac:dyDescent="0.3"/>
    <row r="2695" s="59" customFormat="1" x14ac:dyDescent="0.3"/>
    <row r="2696" s="59" customFormat="1" x14ac:dyDescent="0.3"/>
    <row r="2697" s="59" customFormat="1" x14ac:dyDescent="0.3"/>
    <row r="2698" s="59" customFormat="1" x14ac:dyDescent="0.3"/>
    <row r="2699" s="59" customFormat="1" x14ac:dyDescent="0.3"/>
    <row r="2700" s="59" customFormat="1" x14ac:dyDescent="0.3"/>
    <row r="2701" s="59" customFormat="1" x14ac:dyDescent="0.3"/>
    <row r="2702" s="59" customFormat="1" x14ac:dyDescent="0.3"/>
    <row r="2703" s="59" customFormat="1" x14ac:dyDescent="0.3"/>
    <row r="2704" s="59" customFormat="1" x14ac:dyDescent="0.3"/>
    <row r="2705" s="59" customFormat="1" x14ac:dyDescent="0.3"/>
    <row r="2706" s="59" customFormat="1" x14ac:dyDescent="0.3"/>
    <row r="2707" s="59" customFormat="1" x14ac:dyDescent="0.3"/>
    <row r="2708" s="59" customFormat="1" x14ac:dyDescent="0.3"/>
    <row r="2709" s="59" customFormat="1" x14ac:dyDescent="0.3"/>
    <row r="2710" s="59" customFormat="1" x14ac:dyDescent="0.3"/>
    <row r="2711" s="59" customFormat="1" x14ac:dyDescent="0.3"/>
    <row r="2712" s="59" customFormat="1" x14ac:dyDescent="0.3"/>
    <row r="2713" s="59" customFormat="1" x14ac:dyDescent="0.3"/>
    <row r="2714" s="59" customFormat="1" x14ac:dyDescent="0.3"/>
    <row r="2715" s="59" customFormat="1" x14ac:dyDescent="0.3"/>
    <row r="2716" s="59" customFormat="1" x14ac:dyDescent="0.3"/>
    <row r="2717" s="59" customFormat="1" x14ac:dyDescent="0.3"/>
    <row r="2718" s="59" customFormat="1" x14ac:dyDescent="0.3"/>
    <row r="2719" s="59" customFormat="1" x14ac:dyDescent="0.3"/>
    <row r="2720" s="59" customFormat="1" x14ac:dyDescent="0.3"/>
    <row r="2721" s="59" customFormat="1" x14ac:dyDescent="0.3"/>
    <row r="2722" s="59" customFormat="1" x14ac:dyDescent="0.3"/>
    <row r="2723" s="59" customFormat="1" x14ac:dyDescent="0.3"/>
    <row r="2724" s="59" customFormat="1" x14ac:dyDescent="0.3"/>
    <row r="2725" s="59" customFormat="1" x14ac:dyDescent="0.3"/>
    <row r="2726" s="59" customFormat="1" x14ac:dyDescent="0.3"/>
    <row r="2727" s="59" customFormat="1" x14ac:dyDescent="0.3"/>
    <row r="2728" s="59" customFormat="1" x14ac:dyDescent="0.3"/>
    <row r="2729" s="59" customFormat="1" x14ac:dyDescent="0.3"/>
    <row r="2730" s="59" customFormat="1" x14ac:dyDescent="0.3"/>
    <row r="2731" s="59" customFormat="1" x14ac:dyDescent="0.3"/>
    <row r="2732" s="59" customFormat="1" x14ac:dyDescent="0.3"/>
    <row r="2733" s="59" customFormat="1" x14ac:dyDescent="0.3"/>
    <row r="2734" s="59" customFormat="1" x14ac:dyDescent="0.3"/>
    <row r="2735" s="59" customFormat="1" x14ac:dyDescent="0.3"/>
    <row r="2736" s="59" customFormat="1" x14ac:dyDescent="0.3"/>
    <row r="2737" s="59" customFormat="1" x14ac:dyDescent="0.3"/>
    <row r="2738" s="59" customFormat="1" x14ac:dyDescent="0.3"/>
    <row r="2739" s="59" customFormat="1" x14ac:dyDescent="0.3"/>
    <row r="2740" s="59" customFormat="1" x14ac:dyDescent="0.3"/>
    <row r="2741" s="59" customFormat="1" x14ac:dyDescent="0.3"/>
    <row r="2742" s="59" customFormat="1" x14ac:dyDescent="0.3"/>
    <row r="2743" s="59" customFormat="1" x14ac:dyDescent="0.3"/>
    <row r="2744" s="59" customFormat="1" x14ac:dyDescent="0.3"/>
    <row r="2745" s="59" customFormat="1" x14ac:dyDescent="0.3"/>
    <row r="2746" s="59" customFormat="1" x14ac:dyDescent="0.3"/>
    <row r="2747" s="59" customFormat="1" x14ac:dyDescent="0.3"/>
    <row r="2748" s="59" customFormat="1" x14ac:dyDescent="0.3"/>
    <row r="2749" s="59" customFormat="1" x14ac:dyDescent="0.3"/>
    <row r="2750" s="59" customFormat="1" x14ac:dyDescent="0.3"/>
    <row r="2751" s="59" customFormat="1" x14ac:dyDescent="0.3"/>
    <row r="2752" s="59" customFormat="1" x14ac:dyDescent="0.3"/>
    <row r="2753" s="59" customFormat="1" x14ac:dyDescent="0.3"/>
    <row r="2754" s="59" customFormat="1" x14ac:dyDescent="0.3"/>
    <row r="2755" s="59" customFormat="1" x14ac:dyDescent="0.3"/>
    <row r="2756" s="59" customFormat="1" x14ac:dyDescent="0.3"/>
    <row r="2757" s="59" customFormat="1" x14ac:dyDescent="0.3"/>
    <row r="2758" s="59" customFormat="1" x14ac:dyDescent="0.3"/>
    <row r="2759" s="59" customFormat="1" x14ac:dyDescent="0.3"/>
    <row r="2760" s="59" customFormat="1" x14ac:dyDescent="0.3"/>
    <row r="2761" s="59" customFormat="1" x14ac:dyDescent="0.3"/>
    <row r="2762" s="59" customFormat="1" x14ac:dyDescent="0.3"/>
    <row r="2763" s="59" customFormat="1" x14ac:dyDescent="0.3"/>
    <row r="2764" s="59" customFormat="1" x14ac:dyDescent="0.3"/>
    <row r="2765" s="59" customFormat="1" x14ac:dyDescent="0.3"/>
    <row r="2766" s="59" customFormat="1" x14ac:dyDescent="0.3"/>
    <row r="2767" s="59" customFormat="1" x14ac:dyDescent="0.3"/>
    <row r="2768" s="59" customFormat="1" x14ac:dyDescent="0.3"/>
    <row r="2769" s="59" customFormat="1" x14ac:dyDescent="0.3"/>
    <row r="2770" s="59" customFormat="1" x14ac:dyDescent="0.3"/>
    <row r="2771" s="59" customFormat="1" x14ac:dyDescent="0.3"/>
    <row r="2772" s="59" customFormat="1" x14ac:dyDescent="0.3"/>
    <row r="2773" s="59" customFormat="1" x14ac:dyDescent="0.3"/>
    <row r="2774" s="59" customFormat="1" x14ac:dyDescent="0.3"/>
    <row r="2775" s="59" customFormat="1" x14ac:dyDescent="0.3"/>
    <row r="2776" s="59" customFormat="1" x14ac:dyDescent="0.3"/>
    <row r="2777" s="59" customFormat="1" x14ac:dyDescent="0.3"/>
    <row r="2778" s="59" customFormat="1" x14ac:dyDescent="0.3"/>
    <row r="2779" s="59" customFormat="1" x14ac:dyDescent="0.3"/>
    <row r="2780" s="59" customFormat="1" x14ac:dyDescent="0.3"/>
    <row r="2781" s="59" customFormat="1" x14ac:dyDescent="0.3"/>
    <row r="2782" s="59" customFormat="1" x14ac:dyDescent="0.3"/>
    <row r="2783" s="59" customFormat="1" x14ac:dyDescent="0.3"/>
    <row r="2784" s="59" customFormat="1" x14ac:dyDescent="0.3"/>
    <row r="2785" s="59" customFormat="1" x14ac:dyDescent="0.3"/>
    <row r="2786" s="59" customFormat="1" x14ac:dyDescent="0.3"/>
    <row r="2787" s="59" customFormat="1" x14ac:dyDescent="0.3"/>
    <row r="2788" s="59" customFormat="1" x14ac:dyDescent="0.3"/>
    <row r="2789" s="59" customFormat="1" x14ac:dyDescent="0.3"/>
    <row r="2790" s="59" customFormat="1" x14ac:dyDescent="0.3"/>
    <row r="2791" s="59" customFormat="1" x14ac:dyDescent="0.3"/>
    <row r="2792" s="59" customFormat="1" x14ac:dyDescent="0.3"/>
    <row r="2793" s="59" customFormat="1" x14ac:dyDescent="0.3"/>
    <row r="2794" s="59" customFormat="1" x14ac:dyDescent="0.3"/>
    <row r="2795" s="59" customFormat="1" x14ac:dyDescent="0.3"/>
    <row r="2796" s="59" customFormat="1" x14ac:dyDescent="0.3"/>
    <row r="2797" s="59" customFormat="1" x14ac:dyDescent="0.3"/>
    <row r="2798" s="59" customFormat="1" x14ac:dyDescent="0.3"/>
    <row r="2799" s="59" customFormat="1" x14ac:dyDescent="0.3"/>
    <row r="2800" s="59" customFormat="1" x14ac:dyDescent="0.3"/>
    <row r="2801" s="59" customFormat="1" x14ac:dyDescent="0.3"/>
    <row r="2802" s="59" customFormat="1" x14ac:dyDescent="0.3"/>
    <row r="2803" s="59" customFormat="1" x14ac:dyDescent="0.3"/>
    <row r="2804" s="59" customFormat="1" x14ac:dyDescent="0.3"/>
    <row r="2805" s="59" customFormat="1" x14ac:dyDescent="0.3"/>
    <row r="2806" s="59" customFormat="1" x14ac:dyDescent="0.3"/>
    <row r="2807" s="59" customFormat="1" x14ac:dyDescent="0.3"/>
    <row r="2808" s="59" customFormat="1" x14ac:dyDescent="0.3"/>
    <row r="2809" s="59" customFormat="1" x14ac:dyDescent="0.3"/>
    <row r="2810" s="59" customFormat="1" x14ac:dyDescent="0.3"/>
    <row r="2811" s="59" customFormat="1" x14ac:dyDescent="0.3"/>
    <row r="2812" s="59" customFormat="1" x14ac:dyDescent="0.3"/>
    <row r="2813" s="59" customFormat="1" x14ac:dyDescent="0.3"/>
    <row r="2814" s="59" customFormat="1" x14ac:dyDescent="0.3"/>
    <row r="2815" s="59" customFormat="1" x14ac:dyDescent="0.3"/>
    <row r="2816" s="59" customFormat="1" x14ac:dyDescent="0.3"/>
    <row r="2817" s="59" customFormat="1" x14ac:dyDescent="0.3"/>
    <row r="2818" s="59" customFormat="1" x14ac:dyDescent="0.3"/>
    <row r="2819" s="59" customFormat="1" x14ac:dyDescent="0.3"/>
    <row r="2820" s="59" customFormat="1" x14ac:dyDescent="0.3"/>
    <row r="2821" s="59" customFormat="1" x14ac:dyDescent="0.3"/>
    <row r="2822" s="59" customFormat="1" x14ac:dyDescent="0.3"/>
    <row r="2823" s="59" customFormat="1" x14ac:dyDescent="0.3"/>
    <row r="2824" s="59" customFormat="1" x14ac:dyDescent="0.3"/>
    <row r="2825" s="59" customFormat="1" x14ac:dyDescent="0.3"/>
    <row r="2826" s="59" customFormat="1" x14ac:dyDescent="0.3"/>
    <row r="2827" s="59" customFormat="1" x14ac:dyDescent="0.3"/>
    <row r="2828" s="59" customFormat="1" x14ac:dyDescent="0.3"/>
    <row r="2829" s="59" customFormat="1" x14ac:dyDescent="0.3"/>
    <row r="2830" s="59" customFormat="1" x14ac:dyDescent="0.3"/>
    <row r="2831" s="59" customFormat="1" x14ac:dyDescent="0.3"/>
    <row r="2832" s="59" customFormat="1" x14ac:dyDescent="0.3"/>
    <row r="2833" s="59" customFormat="1" x14ac:dyDescent="0.3"/>
    <row r="2834" s="59" customFormat="1" x14ac:dyDescent="0.3"/>
    <row r="2835" s="59" customFormat="1" x14ac:dyDescent="0.3"/>
    <row r="2836" s="59" customFormat="1" x14ac:dyDescent="0.3"/>
    <row r="2837" s="59" customFormat="1" x14ac:dyDescent="0.3"/>
    <row r="2838" s="59" customFormat="1" x14ac:dyDescent="0.3"/>
    <row r="2839" s="59" customFormat="1" x14ac:dyDescent="0.3"/>
    <row r="2840" s="59" customFormat="1" x14ac:dyDescent="0.3"/>
    <row r="2841" s="59" customFormat="1" x14ac:dyDescent="0.3"/>
    <row r="2842" s="59" customFormat="1" x14ac:dyDescent="0.3"/>
    <row r="2843" s="59" customFormat="1" x14ac:dyDescent="0.3"/>
    <row r="2844" s="59" customFormat="1" x14ac:dyDescent="0.3"/>
    <row r="2845" s="59" customFormat="1" x14ac:dyDescent="0.3"/>
    <row r="2846" s="59" customFormat="1" x14ac:dyDescent="0.3"/>
    <row r="2847" s="59" customFormat="1" x14ac:dyDescent="0.3"/>
    <row r="2848" s="59" customFormat="1" x14ac:dyDescent="0.3"/>
    <row r="2849" s="59" customFormat="1" x14ac:dyDescent="0.3"/>
    <row r="2850" s="59" customFormat="1" x14ac:dyDescent="0.3"/>
    <row r="2851" s="59" customFormat="1" x14ac:dyDescent="0.3"/>
    <row r="2852" s="59" customFormat="1" x14ac:dyDescent="0.3"/>
    <row r="2853" s="59" customFormat="1" x14ac:dyDescent="0.3"/>
    <row r="2854" s="59" customFormat="1" x14ac:dyDescent="0.3"/>
    <row r="2855" s="59" customFormat="1" x14ac:dyDescent="0.3"/>
    <row r="2856" s="59" customFormat="1" x14ac:dyDescent="0.3"/>
    <row r="2857" s="59" customFormat="1" x14ac:dyDescent="0.3"/>
    <row r="2858" s="59" customFormat="1" x14ac:dyDescent="0.3"/>
    <row r="2859" s="59" customFormat="1" x14ac:dyDescent="0.3"/>
    <row r="2860" s="59" customFormat="1" x14ac:dyDescent="0.3"/>
    <row r="2861" s="59" customFormat="1" x14ac:dyDescent="0.3"/>
    <row r="2862" s="59" customFormat="1" x14ac:dyDescent="0.3"/>
    <row r="2863" s="59" customFormat="1" x14ac:dyDescent="0.3"/>
    <row r="2864" s="59" customFormat="1" x14ac:dyDescent="0.3"/>
    <row r="2865" s="59" customFormat="1" x14ac:dyDescent="0.3"/>
    <row r="2866" s="59" customFormat="1" x14ac:dyDescent="0.3"/>
    <row r="2867" s="59" customFormat="1" x14ac:dyDescent="0.3"/>
    <row r="2868" s="59" customFormat="1" x14ac:dyDescent="0.3"/>
    <row r="2869" s="59" customFormat="1" x14ac:dyDescent="0.3"/>
    <row r="2870" s="59" customFormat="1" x14ac:dyDescent="0.3"/>
    <row r="2871" s="59" customFormat="1" x14ac:dyDescent="0.3"/>
    <row r="2872" s="59" customFormat="1" x14ac:dyDescent="0.3"/>
    <row r="2873" s="59" customFormat="1" x14ac:dyDescent="0.3"/>
    <row r="2874" s="59" customFormat="1" x14ac:dyDescent="0.3"/>
    <row r="2875" s="59" customFormat="1" x14ac:dyDescent="0.3"/>
    <row r="2876" s="59" customFormat="1" x14ac:dyDescent="0.3"/>
    <row r="2877" s="59" customFormat="1" x14ac:dyDescent="0.3"/>
    <row r="2878" s="59" customFormat="1" x14ac:dyDescent="0.3"/>
    <row r="2879" s="59" customFormat="1" x14ac:dyDescent="0.3"/>
    <row r="2880" s="59" customFormat="1" x14ac:dyDescent="0.3"/>
    <row r="2881" s="59" customFormat="1" x14ac:dyDescent="0.3"/>
    <row r="2882" s="59" customFormat="1" x14ac:dyDescent="0.3"/>
    <row r="2883" s="59" customFormat="1" x14ac:dyDescent="0.3"/>
    <row r="2884" s="59" customFormat="1" x14ac:dyDescent="0.3"/>
    <row r="2885" s="59" customFormat="1" x14ac:dyDescent="0.3"/>
    <row r="2886" s="59" customFormat="1" x14ac:dyDescent="0.3"/>
    <row r="2887" s="59" customFormat="1" x14ac:dyDescent="0.3"/>
    <row r="2888" s="59" customFormat="1" x14ac:dyDescent="0.3"/>
    <row r="2889" s="59" customFormat="1" x14ac:dyDescent="0.3"/>
    <row r="2890" s="59" customFormat="1" x14ac:dyDescent="0.3"/>
    <row r="2891" s="59" customFormat="1" x14ac:dyDescent="0.3"/>
    <row r="2892" s="59" customFormat="1" x14ac:dyDescent="0.3"/>
    <row r="2893" s="59" customFormat="1" x14ac:dyDescent="0.3"/>
    <row r="2894" s="59" customFormat="1" x14ac:dyDescent="0.3"/>
    <row r="2895" s="59" customFormat="1" x14ac:dyDescent="0.3"/>
    <row r="2896" s="59" customFormat="1" x14ac:dyDescent="0.3"/>
    <row r="2897" s="59" customFormat="1" x14ac:dyDescent="0.3"/>
    <row r="2898" s="59" customFormat="1" x14ac:dyDescent="0.3"/>
    <row r="2899" s="59" customFormat="1" x14ac:dyDescent="0.3"/>
    <row r="2900" s="59" customFormat="1" x14ac:dyDescent="0.3"/>
    <row r="2901" s="59" customFormat="1" x14ac:dyDescent="0.3"/>
    <row r="2902" s="59" customFormat="1" x14ac:dyDescent="0.3"/>
    <row r="2903" s="59" customFormat="1" x14ac:dyDescent="0.3"/>
    <row r="2904" s="59" customFormat="1" x14ac:dyDescent="0.3"/>
    <row r="2905" s="59" customFormat="1" x14ac:dyDescent="0.3"/>
    <row r="2906" s="59" customFormat="1" x14ac:dyDescent="0.3"/>
    <row r="2907" s="59" customFormat="1" x14ac:dyDescent="0.3"/>
    <row r="2908" s="59" customFormat="1" x14ac:dyDescent="0.3"/>
    <row r="2909" s="59" customFormat="1" x14ac:dyDescent="0.3"/>
    <row r="2910" s="59" customFormat="1" x14ac:dyDescent="0.3"/>
    <row r="2911" s="59" customFormat="1" x14ac:dyDescent="0.3"/>
    <row r="2912" s="59" customFormat="1" x14ac:dyDescent="0.3"/>
    <row r="2913" s="59" customFormat="1" x14ac:dyDescent="0.3"/>
    <row r="2914" s="59" customFormat="1" x14ac:dyDescent="0.3"/>
    <row r="2915" s="59" customFormat="1" x14ac:dyDescent="0.3"/>
    <row r="2916" s="59" customFormat="1" x14ac:dyDescent="0.3"/>
    <row r="2917" s="59" customFormat="1" x14ac:dyDescent="0.3"/>
    <row r="2918" s="59" customFormat="1" x14ac:dyDescent="0.3"/>
    <row r="2919" s="59" customFormat="1" x14ac:dyDescent="0.3"/>
    <row r="2920" s="59" customFormat="1" x14ac:dyDescent="0.3"/>
    <row r="2921" s="59" customFormat="1" x14ac:dyDescent="0.3"/>
    <row r="2922" s="59" customFormat="1" x14ac:dyDescent="0.3"/>
    <row r="2923" s="59" customFormat="1" x14ac:dyDescent="0.3"/>
    <row r="2924" s="59" customFormat="1" x14ac:dyDescent="0.3"/>
    <row r="2925" s="59" customFormat="1" x14ac:dyDescent="0.3"/>
    <row r="2926" s="59" customFormat="1" x14ac:dyDescent="0.3"/>
    <row r="2927" s="59" customFormat="1" x14ac:dyDescent="0.3"/>
    <row r="2928" s="59" customFormat="1" x14ac:dyDescent="0.3"/>
    <row r="2929" s="59" customFormat="1" x14ac:dyDescent="0.3"/>
    <row r="2930" s="59" customFormat="1" x14ac:dyDescent="0.3"/>
    <row r="2931" s="59" customFormat="1" x14ac:dyDescent="0.3"/>
    <row r="2932" s="59" customFormat="1" x14ac:dyDescent="0.3"/>
    <row r="2933" s="59" customFormat="1" x14ac:dyDescent="0.3"/>
    <row r="2934" s="59" customFormat="1" x14ac:dyDescent="0.3"/>
    <row r="2935" s="59" customFormat="1" x14ac:dyDescent="0.3"/>
    <row r="2936" s="59" customFormat="1" x14ac:dyDescent="0.3"/>
    <row r="2937" s="59" customFormat="1" x14ac:dyDescent="0.3"/>
    <row r="2938" s="59" customFormat="1" x14ac:dyDescent="0.3"/>
    <row r="2939" s="59" customFormat="1" x14ac:dyDescent="0.3"/>
    <row r="2940" s="59" customFormat="1" x14ac:dyDescent="0.3"/>
    <row r="2941" s="59" customFormat="1" x14ac:dyDescent="0.3"/>
    <row r="2942" s="59" customFormat="1" x14ac:dyDescent="0.3"/>
    <row r="2943" s="59" customFormat="1" x14ac:dyDescent="0.3"/>
    <row r="2944" s="59" customFormat="1" x14ac:dyDescent="0.3"/>
    <row r="2945" s="59" customFormat="1" x14ac:dyDescent="0.3"/>
    <row r="2946" s="59" customFormat="1" x14ac:dyDescent="0.3"/>
    <row r="2947" s="59" customFormat="1" x14ac:dyDescent="0.3"/>
    <row r="2948" s="59" customFormat="1" x14ac:dyDescent="0.3"/>
    <row r="2949" s="59" customFormat="1" x14ac:dyDescent="0.3"/>
    <row r="2950" s="59" customFormat="1" x14ac:dyDescent="0.3"/>
    <row r="2951" s="59" customFormat="1" x14ac:dyDescent="0.3"/>
    <row r="2952" s="59" customFormat="1" x14ac:dyDescent="0.3"/>
    <row r="2953" s="59" customFormat="1" x14ac:dyDescent="0.3"/>
    <row r="2954" s="59" customFormat="1" x14ac:dyDescent="0.3"/>
    <row r="2955" s="59" customFormat="1" x14ac:dyDescent="0.3"/>
    <row r="2956" s="59" customFormat="1" x14ac:dyDescent="0.3"/>
    <row r="2957" s="59" customFormat="1" x14ac:dyDescent="0.3"/>
    <row r="2958" s="59" customFormat="1" x14ac:dyDescent="0.3"/>
    <row r="2959" s="59" customFormat="1" x14ac:dyDescent="0.3"/>
    <row r="2960" s="59" customFormat="1" x14ac:dyDescent="0.3"/>
    <row r="2961" s="59" customFormat="1" x14ac:dyDescent="0.3"/>
    <row r="2962" s="59" customFormat="1" x14ac:dyDescent="0.3"/>
    <row r="2963" s="59" customFormat="1" x14ac:dyDescent="0.3"/>
    <row r="2964" s="59" customFormat="1" x14ac:dyDescent="0.3"/>
    <row r="2965" s="59" customFormat="1" x14ac:dyDescent="0.3"/>
    <row r="2966" s="59" customFormat="1" x14ac:dyDescent="0.3"/>
    <row r="2967" s="59" customFormat="1" x14ac:dyDescent="0.3"/>
    <row r="2968" s="59" customFormat="1" x14ac:dyDescent="0.3"/>
    <row r="2969" s="59" customFormat="1" x14ac:dyDescent="0.3"/>
    <row r="2970" s="59" customFormat="1" x14ac:dyDescent="0.3"/>
    <row r="2971" s="59" customFormat="1" x14ac:dyDescent="0.3"/>
    <row r="2972" s="59" customFormat="1" x14ac:dyDescent="0.3"/>
    <row r="2973" s="59" customFormat="1" x14ac:dyDescent="0.3"/>
    <row r="2974" s="59" customFormat="1" x14ac:dyDescent="0.3"/>
    <row r="2975" s="59" customFormat="1" x14ac:dyDescent="0.3"/>
    <row r="2976" s="59" customFormat="1" x14ac:dyDescent="0.3"/>
    <row r="2977" s="59" customFormat="1" x14ac:dyDescent="0.3"/>
    <row r="2978" s="59" customFormat="1" x14ac:dyDescent="0.3"/>
    <row r="2979" s="59" customFormat="1" x14ac:dyDescent="0.3"/>
    <row r="2980" s="59" customFormat="1" x14ac:dyDescent="0.3"/>
    <row r="2981" s="59" customFormat="1" x14ac:dyDescent="0.3"/>
    <row r="2982" s="59" customFormat="1" x14ac:dyDescent="0.3"/>
    <row r="2983" s="59" customFormat="1" x14ac:dyDescent="0.3"/>
    <row r="2984" s="59" customFormat="1" x14ac:dyDescent="0.3"/>
    <row r="2985" s="59" customFormat="1" x14ac:dyDescent="0.3"/>
    <row r="2986" s="59" customFormat="1" x14ac:dyDescent="0.3"/>
    <row r="2987" s="59" customFormat="1" x14ac:dyDescent="0.3"/>
    <row r="2988" s="59" customFormat="1" x14ac:dyDescent="0.3"/>
    <row r="2989" s="59" customFormat="1" x14ac:dyDescent="0.3"/>
    <row r="2990" s="59" customFormat="1" x14ac:dyDescent="0.3"/>
    <row r="2991" s="59" customFormat="1" x14ac:dyDescent="0.3"/>
    <row r="2992" s="59" customFormat="1" x14ac:dyDescent="0.3"/>
    <row r="2993" s="59" customFormat="1" x14ac:dyDescent="0.3"/>
    <row r="2994" s="59" customFormat="1" x14ac:dyDescent="0.3"/>
    <row r="2995" s="59" customFormat="1" x14ac:dyDescent="0.3"/>
    <row r="2996" s="59" customFormat="1" x14ac:dyDescent="0.3"/>
    <row r="2997" s="59" customFormat="1" x14ac:dyDescent="0.3"/>
    <row r="2998" s="59" customFormat="1" x14ac:dyDescent="0.3"/>
    <row r="2999" s="59" customFormat="1" x14ac:dyDescent="0.3"/>
    <row r="3000" s="59" customFormat="1" x14ac:dyDescent="0.3"/>
    <row r="3001" s="59" customFormat="1" x14ac:dyDescent="0.3"/>
    <row r="3002" s="59" customFormat="1" x14ac:dyDescent="0.3"/>
    <row r="3003" s="59" customFormat="1" x14ac:dyDescent="0.3"/>
    <row r="3004" s="59" customFormat="1" x14ac:dyDescent="0.3"/>
    <row r="3005" s="59" customFormat="1" x14ac:dyDescent="0.3"/>
    <row r="3006" s="59" customFormat="1" x14ac:dyDescent="0.3"/>
    <row r="3007" s="59" customFormat="1" x14ac:dyDescent="0.3"/>
    <row r="3008" s="59" customFormat="1" x14ac:dyDescent="0.3"/>
    <row r="3009" s="59" customFormat="1" x14ac:dyDescent="0.3"/>
    <row r="3010" s="59" customFormat="1" x14ac:dyDescent="0.3"/>
    <row r="3011" s="59" customFormat="1" x14ac:dyDescent="0.3"/>
    <row r="3012" s="59" customFormat="1" x14ac:dyDescent="0.3"/>
    <row r="3013" s="59" customFormat="1" x14ac:dyDescent="0.3"/>
    <row r="3014" s="59" customFormat="1" x14ac:dyDescent="0.3"/>
    <row r="3015" s="59" customFormat="1" x14ac:dyDescent="0.3"/>
    <row r="3016" s="59" customFormat="1" x14ac:dyDescent="0.3"/>
    <row r="3017" s="59" customFormat="1" x14ac:dyDescent="0.3"/>
    <row r="3018" s="59" customFormat="1" x14ac:dyDescent="0.3"/>
    <row r="3019" s="59" customFormat="1" x14ac:dyDescent="0.3"/>
    <row r="3020" s="59" customFormat="1" x14ac:dyDescent="0.3"/>
    <row r="3021" s="59" customFormat="1" x14ac:dyDescent="0.3"/>
    <row r="3022" s="59" customFormat="1" x14ac:dyDescent="0.3"/>
    <row r="3023" s="59" customFormat="1" x14ac:dyDescent="0.3"/>
    <row r="3024" s="59" customFormat="1" x14ac:dyDescent="0.3"/>
    <row r="3025" s="59" customFormat="1" x14ac:dyDescent="0.3"/>
    <row r="3026" s="59" customFormat="1" x14ac:dyDescent="0.3"/>
    <row r="3027" s="59" customFormat="1" x14ac:dyDescent="0.3"/>
    <row r="3028" s="59" customFormat="1" x14ac:dyDescent="0.3"/>
    <row r="3029" s="59" customFormat="1" x14ac:dyDescent="0.3"/>
    <row r="3030" s="59" customFormat="1" x14ac:dyDescent="0.3"/>
    <row r="3031" s="59" customFormat="1" x14ac:dyDescent="0.3"/>
    <row r="3032" s="59" customFormat="1" x14ac:dyDescent="0.3"/>
    <row r="3033" s="59" customFormat="1" x14ac:dyDescent="0.3"/>
    <row r="3034" s="59" customFormat="1" x14ac:dyDescent="0.3"/>
    <row r="3035" s="59" customFormat="1" x14ac:dyDescent="0.3"/>
    <row r="3036" s="59" customFormat="1" x14ac:dyDescent="0.3"/>
    <row r="3037" s="59" customFormat="1" x14ac:dyDescent="0.3"/>
    <row r="3038" s="59" customFormat="1" x14ac:dyDescent="0.3"/>
    <row r="3039" s="59" customFormat="1" x14ac:dyDescent="0.3"/>
    <row r="3040" s="59" customFormat="1" x14ac:dyDescent="0.3"/>
    <row r="3041" s="59" customFormat="1" x14ac:dyDescent="0.3"/>
    <row r="3042" s="59" customFormat="1" x14ac:dyDescent="0.3"/>
    <row r="3043" s="59" customFormat="1" x14ac:dyDescent="0.3"/>
    <row r="3044" s="59" customFormat="1" x14ac:dyDescent="0.3"/>
    <row r="3045" s="59" customFormat="1" x14ac:dyDescent="0.3"/>
    <row r="3046" s="59" customFormat="1" x14ac:dyDescent="0.3"/>
    <row r="3047" s="59" customFormat="1" x14ac:dyDescent="0.3"/>
    <row r="3048" s="59" customFormat="1" x14ac:dyDescent="0.3"/>
    <row r="3049" s="59" customFormat="1" x14ac:dyDescent="0.3"/>
    <row r="3050" s="59" customFormat="1" x14ac:dyDescent="0.3"/>
    <row r="3051" s="59" customFormat="1" x14ac:dyDescent="0.3"/>
    <row r="3052" s="59" customFormat="1" x14ac:dyDescent="0.3"/>
    <row r="3053" s="59" customFormat="1" x14ac:dyDescent="0.3"/>
    <row r="3054" s="59" customFormat="1" x14ac:dyDescent="0.3"/>
    <row r="3055" s="59" customFormat="1" x14ac:dyDescent="0.3"/>
    <row r="3056" s="59" customFormat="1" x14ac:dyDescent="0.3"/>
    <row r="3057" s="59" customFormat="1" x14ac:dyDescent="0.3"/>
    <row r="3058" s="59" customFormat="1" x14ac:dyDescent="0.3"/>
    <row r="3059" s="59" customFormat="1" x14ac:dyDescent="0.3"/>
    <row r="3060" s="59" customFormat="1" x14ac:dyDescent="0.3"/>
    <row r="3061" s="59" customFormat="1" x14ac:dyDescent="0.3"/>
    <row r="3062" s="59" customFormat="1" x14ac:dyDescent="0.3"/>
    <row r="3063" s="59" customFormat="1" x14ac:dyDescent="0.3"/>
    <row r="3064" s="59" customFormat="1" x14ac:dyDescent="0.3"/>
    <row r="3065" s="59" customFormat="1" x14ac:dyDescent="0.3"/>
    <row r="3066" s="59" customFormat="1" x14ac:dyDescent="0.3"/>
    <row r="3067" s="59" customFormat="1" x14ac:dyDescent="0.3"/>
    <row r="3068" s="59" customFormat="1" x14ac:dyDescent="0.3"/>
    <row r="3069" s="59" customFormat="1" x14ac:dyDescent="0.3"/>
    <row r="3070" s="59" customFormat="1" x14ac:dyDescent="0.3"/>
    <row r="3071" s="59" customFormat="1" x14ac:dyDescent="0.3"/>
    <row r="3072" s="59" customFormat="1" x14ac:dyDescent="0.3"/>
    <row r="3073" s="59" customFormat="1" x14ac:dyDescent="0.3"/>
    <row r="3074" s="59" customFormat="1" x14ac:dyDescent="0.3"/>
    <row r="3075" s="59" customFormat="1" x14ac:dyDescent="0.3"/>
    <row r="3076" s="59" customFormat="1" x14ac:dyDescent="0.3"/>
    <row r="3077" s="59" customFormat="1" x14ac:dyDescent="0.3"/>
    <row r="3078" s="59" customFormat="1" x14ac:dyDescent="0.3"/>
    <row r="3079" s="59" customFormat="1" x14ac:dyDescent="0.3"/>
    <row r="3080" s="59" customFormat="1" x14ac:dyDescent="0.3"/>
    <row r="3081" s="59" customFormat="1" x14ac:dyDescent="0.3"/>
    <row r="3082" s="59" customFormat="1" x14ac:dyDescent="0.3"/>
    <row r="3083" s="59" customFormat="1" x14ac:dyDescent="0.3"/>
    <row r="3084" s="59" customFormat="1" x14ac:dyDescent="0.3"/>
    <row r="3085" s="59" customFormat="1" x14ac:dyDescent="0.3"/>
    <row r="3086" s="59" customFormat="1" x14ac:dyDescent="0.3"/>
    <row r="3087" s="59" customFormat="1" x14ac:dyDescent="0.3"/>
    <row r="3088" s="59" customFormat="1" x14ac:dyDescent="0.3"/>
    <row r="3089" s="59" customFormat="1" x14ac:dyDescent="0.3"/>
    <row r="3090" s="59" customFormat="1" x14ac:dyDescent="0.3"/>
    <row r="3091" s="59" customFormat="1" x14ac:dyDescent="0.3"/>
    <row r="3092" s="59" customFormat="1" x14ac:dyDescent="0.3"/>
    <row r="3093" s="59" customFormat="1" x14ac:dyDescent="0.3"/>
    <row r="3094" s="59" customFormat="1" x14ac:dyDescent="0.3"/>
    <row r="3095" s="59" customFormat="1" x14ac:dyDescent="0.3"/>
    <row r="3096" s="59" customFormat="1" x14ac:dyDescent="0.3"/>
    <row r="3097" s="59" customFormat="1" x14ac:dyDescent="0.3"/>
    <row r="3098" s="59" customFormat="1" x14ac:dyDescent="0.3"/>
    <row r="3099" s="59" customFormat="1" x14ac:dyDescent="0.3"/>
    <row r="3100" s="59" customFormat="1" x14ac:dyDescent="0.3"/>
    <row r="3101" s="59" customFormat="1" x14ac:dyDescent="0.3"/>
    <row r="3102" s="59" customFormat="1" x14ac:dyDescent="0.3"/>
    <row r="3103" s="59" customFormat="1" x14ac:dyDescent="0.3"/>
    <row r="3104" s="59" customFormat="1" x14ac:dyDescent="0.3"/>
    <row r="3105" s="59" customFormat="1" x14ac:dyDescent="0.3"/>
    <row r="3106" s="59" customFormat="1" x14ac:dyDescent="0.3"/>
    <row r="3107" s="59" customFormat="1" x14ac:dyDescent="0.3"/>
    <row r="3108" s="59" customFormat="1" x14ac:dyDescent="0.3"/>
    <row r="3109" s="59" customFormat="1" x14ac:dyDescent="0.3"/>
    <row r="3110" s="59" customFormat="1" x14ac:dyDescent="0.3"/>
    <row r="3111" s="59" customFormat="1" x14ac:dyDescent="0.3"/>
    <row r="3112" s="59" customFormat="1" x14ac:dyDescent="0.3"/>
    <row r="3113" s="59" customFormat="1" x14ac:dyDescent="0.3"/>
    <row r="3114" s="59" customFormat="1" x14ac:dyDescent="0.3"/>
    <row r="3115" s="59" customFormat="1" x14ac:dyDescent="0.3"/>
    <row r="3116" s="59" customFormat="1" x14ac:dyDescent="0.3"/>
    <row r="3117" s="59" customFormat="1" x14ac:dyDescent="0.3"/>
    <row r="3118" s="59" customFormat="1" x14ac:dyDescent="0.3"/>
    <row r="3119" s="59" customFormat="1" x14ac:dyDescent="0.3"/>
    <row r="3120" s="59" customFormat="1" x14ac:dyDescent="0.3"/>
    <row r="3121" s="59" customFormat="1" x14ac:dyDescent="0.3"/>
    <row r="3122" s="59" customFormat="1" x14ac:dyDescent="0.3"/>
    <row r="3123" s="59" customFormat="1" x14ac:dyDescent="0.3"/>
    <row r="3124" s="59" customFormat="1" x14ac:dyDescent="0.3"/>
    <row r="3125" s="59" customFormat="1" x14ac:dyDescent="0.3"/>
    <row r="3126" s="59" customFormat="1" x14ac:dyDescent="0.3"/>
    <row r="3127" s="59" customFormat="1" x14ac:dyDescent="0.3"/>
    <row r="3128" s="59" customFormat="1" x14ac:dyDescent="0.3"/>
    <row r="3129" s="59" customFormat="1" x14ac:dyDescent="0.3"/>
    <row r="3130" s="59" customFormat="1" x14ac:dyDescent="0.3"/>
    <row r="3131" s="59" customFormat="1" x14ac:dyDescent="0.3"/>
    <row r="3132" s="59" customFormat="1" x14ac:dyDescent="0.3"/>
    <row r="3133" s="59" customFormat="1" x14ac:dyDescent="0.3"/>
    <row r="3134" s="59" customFormat="1" x14ac:dyDescent="0.3"/>
    <row r="3135" s="59" customFormat="1" x14ac:dyDescent="0.3"/>
    <row r="3136" s="59" customFormat="1" x14ac:dyDescent="0.3"/>
    <row r="3137" s="59" customFormat="1" x14ac:dyDescent="0.3"/>
    <row r="3138" s="59" customFormat="1" x14ac:dyDescent="0.3"/>
    <row r="3139" s="59" customFormat="1" x14ac:dyDescent="0.3"/>
    <row r="3140" s="59" customFormat="1" x14ac:dyDescent="0.3"/>
    <row r="3141" s="59" customFormat="1" x14ac:dyDescent="0.3"/>
    <row r="3142" s="59" customFormat="1" x14ac:dyDescent="0.3"/>
    <row r="3143" s="59" customFormat="1" x14ac:dyDescent="0.3"/>
    <row r="3144" s="59" customFormat="1" x14ac:dyDescent="0.3"/>
    <row r="3145" s="59" customFormat="1" x14ac:dyDescent="0.3"/>
    <row r="3146" s="59" customFormat="1" x14ac:dyDescent="0.3"/>
    <row r="3147" s="59" customFormat="1" x14ac:dyDescent="0.3"/>
    <row r="3148" s="59" customFormat="1" x14ac:dyDescent="0.3"/>
    <row r="3149" s="59" customFormat="1" x14ac:dyDescent="0.3"/>
    <row r="3150" s="59" customFormat="1" x14ac:dyDescent="0.3"/>
    <row r="3151" s="59" customFormat="1" x14ac:dyDescent="0.3"/>
    <row r="3152" s="59" customFormat="1" x14ac:dyDescent="0.3"/>
    <row r="3153" s="59" customFormat="1" x14ac:dyDescent="0.3"/>
    <row r="3154" s="59" customFormat="1" x14ac:dyDescent="0.3"/>
    <row r="3155" s="59" customFormat="1" x14ac:dyDescent="0.3"/>
    <row r="3156" s="59" customFormat="1" x14ac:dyDescent="0.3"/>
    <row r="3157" s="59" customFormat="1" x14ac:dyDescent="0.3"/>
    <row r="3158" s="59" customFormat="1" x14ac:dyDescent="0.3"/>
    <row r="3159" s="59" customFormat="1" x14ac:dyDescent="0.3"/>
    <row r="3160" s="59" customFormat="1" x14ac:dyDescent="0.3"/>
    <row r="3161" s="59" customFormat="1" x14ac:dyDescent="0.3"/>
    <row r="3162" s="59" customFormat="1" x14ac:dyDescent="0.3"/>
    <row r="3163" s="59" customFormat="1" x14ac:dyDescent="0.3"/>
    <row r="3164" s="59" customFormat="1" x14ac:dyDescent="0.3"/>
    <row r="3165" s="59" customFormat="1" x14ac:dyDescent="0.3"/>
    <row r="3166" s="59" customFormat="1" x14ac:dyDescent="0.3"/>
    <row r="3167" s="59" customFormat="1" x14ac:dyDescent="0.3"/>
    <row r="3168" s="59" customFormat="1" x14ac:dyDescent="0.3"/>
    <row r="3169" s="59" customFormat="1" x14ac:dyDescent="0.3"/>
    <row r="3170" s="59" customFormat="1" x14ac:dyDescent="0.3"/>
    <row r="3171" s="59" customFormat="1" x14ac:dyDescent="0.3"/>
    <row r="3172" s="59" customFormat="1" x14ac:dyDescent="0.3"/>
    <row r="3173" s="59" customFormat="1" x14ac:dyDescent="0.3"/>
    <row r="3174" s="59" customFormat="1" x14ac:dyDescent="0.3"/>
    <row r="3175" s="59" customFormat="1" x14ac:dyDescent="0.3"/>
    <row r="3176" s="59" customFormat="1" x14ac:dyDescent="0.3"/>
    <row r="3177" s="59" customFormat="1" x14ac:dyDescent="0.3"/>
    <row r="3178" s="59" customFormat="1" x14ac:dyDescent="0.3"/>
    <row r="3179" s="59" customFormat="1" x14ac:dyDescent="0.3"/>
    <row r="3180" s="59" customFormat="1" x14ac:dyDescent="0.3"/>
    <row r="3181" s="59" customFormat="1" x14ac:dyDescent="0.3"/>
    <row r="3182" s="59" customFormat="1" x14ac:dyDescent="0.3"/>
    <row r="3183" s="59" customFormat="1" x14ac:dyDescent="0.3"/>
    <row r="3184" s="59" customFormat="1" x14ac:dyDescent="0.3"/>
    <row r="3185" s="59" customFormat="1" x14ac:dyDescent="0.3"/>
    <row r="3186" s="59" customFormat="1" x14ac:dyDescent="0.3"/>
    <row r="3187" s="59" customFormat="1" x14ac:dyDescent="0.3"/>
    <row r="3188" s="59" customFormat="1" x14ac:dyDescent="0.3"/>
    <row r="3189" s="59" customFormat="1" x14ac:dyDescent="0.3"/>
    <row r="3190" s="59" customFormat="1" x14ac:dyDescent="0.3"/>
    <row r="3191" s="59" customFormat="1" x14ac:dyDescent="0.3"/>
    <row r="3192" s="59" customFormat="1" x14ac:dyDescent="0.3"/>
    <row r="3193" s="59" customFormat="1" x14ac:dyDescent="0.3"/>
    <row r="3194" s="59" customFormat="1" x14ac:dyDescent="0.3"/>
    <row r="3195" s="59" customFormat="1" x14ac:dyDescent="0.3"/>
    <row r="3196" s="59" customFormat="1" x14ac:dyDescent="0.3"/>
    <row r="3197" s="59" customFormat="1" x14ac:dyDescent="0.3"/>
    <row r="3198" s="59" customFormat="1" x14ac:dyDescent="0.3"/>
    <row r="3199" s="59" customFormat="1" x14ac:dyDescent="0.3"/>
    <row r="3200" s="59" customFormat="1" x14ac:dyDescent="0.3"/>
    <row r="3201" s="59" customFormat="1" x14ac:dyDescent="0.3"/>
    <row r="3202" s="59" customFormat="1" x14ac:dyDescent="0.3"/>
    <row r="3203" s="59" customFormat="1" x14ac:dyDescent="0.3"/>
    <row r="3204" s="59" customFormat="1" x14ac:dyDescent="0.3"/>
    <row r="3205" s="59" customFormat="1" x14ac:dyDescent="0.3"/>
    <row r="3206" s="59" customFormat="1" x14ac:dyDescent="0.3"/>
    <row r="3207" s="59" customFormat="1" x14ac:dyDescent="0.3"/>
    <row r="3208" s="59" customFormat="1" x14ac:dyDescent="0.3"/>
    <row r="3209" s="59" customFormat="1" x14ac:dyDescent="0.3"/>
    <row r="3210" s="59" customFormat="1" x14ac:dyDescent="0.3"/>
    <row r="3211" s="59" customFormat="1" x14ac:dyDescent="0.3"/>
    <row r="3212" s="59" customFormat="1" x14ac:dyDescent="0.3"/>
    <row r="3213" s="59" customFormat="1" x14ac:dyDescent="0.3"/>
    <row r="3214" s="59" customFormat="1" x14ac:dyDescent="0.3"/>
    <row r="3215" s="59" customFormat="1" x14ac:dyDescent="0.3"/>
    <row r="3216" s="59" customFormat="1" x14ac:dyDescent="0.3"/>
    <row r="3217" s="59" customFormat="1" x14ac:dyDescent="0.3"/>
    <row r="3218" s="59" customFormat="1" x14ac:dyDescent="0.3"/>
    <row r="3219" s="59" customFormat="1" x14ac:dyDescent="0.3"/>
    <row r="3220" s="59" customFormat="1" x14ac:dyDescent="0.3"/>
    <row r="3221" s="59" customFormat="1" x14ac:dyDescent="0.3"/>
    <row r="3222" s="59" customFormat="1" x14ac:dyDescent="0.3"/>
    <row r="3223" s="59" customFormat="1" x14ac:dyDescent="0.3"/>
    <row r="3224" s="59" customFormat="1" x14ac:dyDescent="0.3"/>
    <row r="3225" s="59" customFormat="1" x14ac:dyDescent="0.3"/>
    <row r="3226" s="59" customFormat="1" x14ac:dyDescent="0.3"/>
    <row r="3227" s="59" customFormat="1" x14ac:dyDescent="0.3"/>
    <row r="3228" s="59" customFormat="1" x14ac:dyDescent="0.3"/>
    <row r="3229" s="59" customFormat="1" x14ac:dyDescent="0.3"/>
    <row r="3230" s="59" customFormat="1" x14ac:dyDescent="0.3"/>
    <row r="3231" s="59" customFormat="1" x14ac:dyDescent="0.3"/>
    <row r="3232" s="59" customFormat="1" x14ac:dyDescent="0.3"/>
    <row r="3233" s="59" customFormat="1" x14ac:dyDescent="0.3"/>
    <row r="3234" s="59" customFormat="1" x14ac:dyDescent="0.3"/>
    <row r="3235" s="59" customFormat="1" x14ac:dyDescent="0.3"/>
    <row r="3236" s="59" customFormat="1" x14ac:dyDescent="0.3"/>
    <row r="3237" s="59" customFormat="1" x14ac:dyDescent="0.3"/>
    <row r="3238" s="59" customFormat="1" x14ac:dyDescent="0.3"/>
    <row r="3239" s="59" customFormat="1" x14ac:dyDescent="0.3"/>
    <row r="3240" s="59" customFormat="1" x14ac:dyDescent="0.3"/>
    <row r="3241" s="59" customFormat="1" x14ac:dyDescent="0.3"/>
    <row r="3242" s="59" customFormat="1" x14ac:dyDescent="0.3"/>
    <row r="3243" s="59" customFormat="1" x14ac:dyDescent="0.3"/>
    <row r="3244" s="59" customFormat="1" x14ac:dyDescent="0.3"/>
    <row r="3245" s="59" customFormat="1" x14ac:dyDescent="0.3"/>
    <row r="3246" s="59" customFormat="1" x14ac:dyDescent="0.3"/>
    <row r="3247" s="59" customFormat="1" x14ac:dyDescent="0.3"/>
    <row r="3248" s="59" customFormat="1" x14ac:dyDescent="0.3"/>
    <row r="3249" s="59" customFormat="1" x14ac:dyDescent="0.3"/>
    <row r="3250" s="59" customFormat="1" x14ac:dyDescent="0.3"/>
    <row r="3251" s="59" customFormat="1" x14ac:dyDescent="0.3"/>
  </sheetData>
  <hyperlinks>
    <hyperlink ref="K1" location="INFO!A1" display="POWRÓT" xr:uid="{015CE538-5B11-424D-9AF5-7A54AA582391}"/>
    <hyperlink ref="K2" location="dashboardy!A77" display="POWRÓT DO WYKRESU" xr:uid="{9527E972-94D8-4F22-BAD6-63CE4FEB64A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J3257"/>
  <sheetViews>
    <sheetView zoomScale="85" zoomScaleNormal="85" workbookViewId="0">
      <selection activeCell="G24" activeCellId="5" sqref="G7:G10 G12:G13 G15:G17 G19:G20 G22 G24"/>
    </sheetView>
  </sheetViews>
  <sheetFormatPr defaultColWidth="18.77734375" defaultRowHeight="11.4" x14ac:dyDescent="0.2"/>
  <cols>
    <col min="1" max="1" width="37.77734375" style="58" customWidth="1"/>
    <col min="2" max="2" width="11" style="58" customWidth="1"/>
    <col min="3" max="8" width="8.77734375" style="58" customWidth="1"/>
    <col min="9" max="9" width="6.5546875" style="58" customWidth="1"/>
    <col min="10" max="11" width="9.44140625" style="58" customWidth="1"/>
    <col min="12" max="15" width="9.21875" style="58" customWidth="1"/>
    <col min="16" max="16" width="6.77734375" style="58" customWidth="1"/>
    <col min="17" max="22" width="9.44140625" style="58" customWidth="1"/>
    <col min="23" max="256" width="18.77734375" style="58"/>
    <col min="257" max="257" width="37.77734375" style="58" customWidth="1"/>
    <col min="258" max="258" width="15.77734375" style="58" customWidth="1"/>
    <col min="259" max="259" width="16.44140625" style="58" customWidth="1"/>
    <col min="260" max="260" width="15.21875" style="58" customWidth="1"/>
    <col min="261" max="261" width="14.21875" style="58" customWidth="1"/>
    <col min="262" max="262" width="15.5546875" style="58" customWidth="1"/>
    <col min="263" max="263" width="15.77734375" style="58" customWidth="1"/>
    <col min="264" max="264" width="4" style="58" customWidth="1"/>
    <col min="265" max="512" width="18.77734375" style="58"/>
    <col min="513" max="513" width="37.77734375" style="58" customWidth="1"/>
    <col min="514" max="514" width="15.77734375" style="58" customWidth="1"/>
    <col min="515" max="515" width="16.44140625" style="58" customWidth="1"/>
    <col min="516" max="516" width="15.21875" style="58" customWidth="1"/>
    <col min="517" max="517" width="14.21875" style="58" customWidth="1"/>
    <col min="518" max="518" width="15.5546875" style="58" customWidth="1"/>
    <col min="519" max="519" width="15.77734375" style="58" customWidth="1"/>
    <col min="520" max="520" width="4" style="58" customWidth="1"/>
    <col min="521" max="768" width="18.77734375" style="58"/>
    <col min="769" max="769" width="37.77734375" style="58" customWidth="1"/>
    <col min="770" max="770" width="15.77734375" style="58" customWidth="1"/>
    <col min="771" max="771" width="16.44140625" style="58" customWidth="1"/>
    <col min="772" max="772" width="15.21875" style="58" customWidth="1"/>
    <col min="773" max="773" width="14.21875" style="58" customWidth="1"/>
    <col min="774" max="774" width="15.5546875" style="58" customWidth="1"/>
    <col min="775" max="775" width="15.77734375" style="58" customWidth="1"/>
    <col min="776" max="776" width="4" style="58" customWidth="1"/>
    <col min="777" max="1024" width="18.77734375" style="58"/>
    <col min="1025" max="1025" width="37.77734375" style="58" customWidth="1"/>
    <col min="1026" max="1026" width="15.77734375" style="58" customWidth="1"/>
    <col min="1027" max="1027" width="16.44140625" style="58" customWidth="1"/>
    <col min="1028" max="1028" width="15.21875" style="58" customWidth="1"/>
    <col min="1029" max="1029" width="14.21875" style="58" customWidth="1"/>
    <col min="1030" max="1030" width="15.5546875" style="58" customWidth="1"/>
    <col min="1031" max="1031" width="15.77734375" style="58" customWidth="1"/>
    <col min="1032" max="1032" width="4" style="58" customWidth="1"/>
    <col min="1033" max="1280" width="18.77734375" style="58"/>
    <col min="1281" max="1281" width="37.77734375" style="58" customWidth="1"/>
    <col min="1282" max="1282" width="15.77734375" style="58" customWidth="1"/>
    <col min="1283" max="1283" width="16.44140625" style="58" customWidth="1"/>
    <col min="1284" max="1284" width="15.21875" style="58" customWidth="1"/>
    <col min="1285" max="1285" width="14.21875" style="58" customWidth="1"/>
    <col min="1286" max="1286" width="15.5546875" style="58" customWidth="1"/>
    <col min="1287" max="1287" width="15.77734375" style="58" customWidth="1"/>
    <col min="1288" max="1288" width="4" style="58" customWidth="1"/>
    <col min="1289" max="1536" width="18.77734375" style="58"/>
    <col min="1537" max="1537" width="37.77734375" style="58" customWidth="1"/>
    <col min="1538" max="1538" width="15.77734375" style="58" customWidth="1"/>
    <col min="1539" max="1539" width="16.44140625" style="58" customWidth="1"/>
    <col min="1540" max="1540" width="15.21875" style="58" customWidth="1"/>
    <col min="1541" max="1541" width="14.21875" style="58" customWidth="1"/>
    <col min="1542" max="1542" width="15.5546875" style="58" customWidth="1"/>
    <col min="1543" max="1543" width="15.77734375" style="58" customWidth="1"/>
    <col min="1544" max="1544" width="4" style="58" customWidth="1"/>
    <col min="1545" max="1792" width="18.77734375" style="58"/>
    <col min="1793" max="1793" width="37.77734375" style="58" customWidth="1"/>
    <col min="1794" max="1794" width="15.77734375" style="58" customWidth="1"/>
    <col min="1795" max="1795" width="16.44140625" style="58" customWidth="1"/>
    <col min="1796" max="1796" width="15.21875" style="58" customWidth="1"/>
    <col min="1797" max="1797" width="14.21875" style="58" customWidth="1"/>
    <col min="1798" max="1798" width="15.5546875" style="58" customWidth="1"/>
    <col min="1799" max="1799" width="15.77734375" style="58" customWidth="1"/>
    <col min="1800" max="1800" width="4" style="58" customWidth="1"/>
    <col min="1801" max="2048" width="18.77734375" style="58"/>
    <col min="2049" max="2049" width="37.77734375" style="58" customWidth="1"/>
    <col min="2050" max="2050" width="15.77734375" style="58" customWidth="1"/>
    <col min="2051" max="2051" width="16.44140625" style="58" customWidth="1"/>
    <col min="2052" max="2052" width="15.21875" style="58" customWidth="1"/>
    <col min="2053" max="2053" width="14.21875" style="58" customWidth="1"/>
    <col min="2054" max="2054" width="15.5546875" style="58" customWidth="1"/>
    <col min="2055" max="2055" width="15.77734375" style="58" customWidth="1"/>
    <col min="2056" max="2056" width="4" style="58" customWidth="1"/>
    <col min="2057" max="2304" width="18.77734375" style="58"/>
    <col min="2305" max="2305" width="37.77734375" style="58" customWidth="1"/>
    <col min="2306" max="2306" width="15.77734375" style="58" customWidth="1"/>
    <col min="2307" max="2307" width="16.44140625" style="58" customWidth="1"/>
    <col min="2308" max="2308" width="15.21875" style="58" customWidth="1"/>
    <col min="2309" max="2309" width="14.21875" style="58" customWidth="1"/>
    <col min="2310" max="2310" width="15.5546875" style="58" customWidth="1"/>
    <col min="2311" max="2311" width="15.77734375" style="58" customWidth="1"/>
    <col min="2312" max="2312" width="4" style="58" customWidth="1"/>
    <col min="2313" max="2560" width="18.77734375" style="58"/>
    <col min="2561" max="2561" width="37.77734375" style="58" customWidth="1"/>
    <col min="2562" max="2562" width="15.77734375" style="58" customWidth="1"/>
    <col min="2563" max="2563" width="16.44140625" style="58" customWidth="1"/>
    <col min="2564" max="2564" width="15.21875" style="58" customWidth="1"/>
    <col min="2565" max="2565" width="14.21875" style="58" customWidth="1"/>
    <col min="2566" max="2566" width="15.5546875" style="58" customWidth="1"/>
    <col min="2567" max="2567" width="15.77734375" style="58" customWidth="1"/>
    <col min="2568" max="2568" width="4" style="58" customWidth="1"/>
    <col min="2569" max="2816" width="18.77734375" style="58"/>
    <col min="2817" max="2817" width="37.77734375" style="58" customWidth="1"/>
    <col min="2818" max="2818" width="15.77734375" style="58" customWidth="1"/>
    <col min="2819" max="2819" width="16.44140625" style="58" customWidth="1"/>
    <col min="2820" max="2820" width="15.21875" style="58" customWidth="1"/>
    <col min="2821" max="2821" width="14.21875" style="58" customWidth="1"/>
    <col min="2822" max="2822" width="15.5546875" style="58" customWidth="1"/>
    <col min="2823" max="2823" width="15.77734375" style="58" customWidth="1"/>
    <col min="2824" max="2824" width="4" style="58" customWidth="1"/>
    <col min="2825" max="3072" width="18.77734375" style="58"/>
    <col min="3073" max="3073" width="37.77734375" style="58" customWidth="1"/>
    <col min="3074" max="3074" width="15.77734375" style="58" customWidth="1"/>
    <col min="3075" max="3075" width="16.44140625" style="58" customWidth="1"/>
    <col min="3076" max="3076" width="15.21875" style="58" customWidth="1"/>
    <col min="3077" max="3077" width="14.21875" style="58" customWidth="1"/>
    <col min="3078" max="3078" width="15.5546875" style="58" customWidth="1"/>
    <col min="3079" max="3079" width="15.77734375" style="58" customWidth="1"/>
    <col min="3080" max="3080" width="4" style="58" customWidth="1"/>
    <col min="3081" max="3328" width="18.77734375" style="58"/>
    <col min="3329" max="3329" width="37.77734375" style="58" customWidth="1"/>
    <col min="3330" max="3330" width="15.77734375" style="58" customWidth="1"/>
    <col min="3331" max="3331" width="16.44140625" style="58" customWidth="1"/>
    <col min="3332" max="3332" width="15.21875" style="58" customWidth="1"/>
    <col min="3333" max="3333" width="14.21875" style="58" customWidth="1"/>
    <col min="3334" max="3334" width="15.5546875" style="58" customWidth="1"/>
    <col min="3335" max="3335" width="15.77734375" style="58" customWidth="1"/>
    <col min="3336" max="3336" width="4" style="58" customWidth="1"/>
    <col min="3337" max="3584" width="18.77734375" style="58"/>
    <col min="3585" max="3585" width="37.77734375" style="58" customWidth="1"/>
    <col min="3586" max="3586" width="15.77734375" style="58" customWidth="1"/>
    <col min="3587" max="3587" width="16.44140625" style="58" customWidth="1"/>
    <col min="3588" max="3588" width="15.21875" style="58" customWidth="1"/>
    <col min="3589" max="3589" width="14.21875" style="58" customWidth="1"/>
    <col min="3590" max="3590" width="15.5546875" style="58" customWidth="1"/>
    <col min="3591" max="3591" width="15.77734375" style="58" customWidth="1"/>
    <col min="3592" max="3592" width="4" style="58" customWidth="1"/>
    <col min="3593" max="3840" width="18.77734375" style="58"/>
    <col min="3841" max="3841" width="37.77734375" style="58" customWidth="1"/>
    <col min="3842" max="3842" width="15.77734375" style="58" customWidth="1"/>
    <col min="3843" max="3843" width="16.44140625" style="58" customWidth="1"/>
    <col min="3844" max="3844" width="15.21875" style="58" customWidth="1"/>
    <col min="3845" max="3845" width="14.21875" style="58" customWidth="1"/>
    <col min="3846" max="3846" width="15.5546875" style="58" customWidth="1"/>
    <col min="3847" max="3847" width="15.77734375" style="58" customWidth="1"/>
    <col min="3848" max="3848" width="4" style="58" customWidth="1"/>
    <col min="3849" max="4096" width="18.77734375" style="58"/>
    <col min="4097" max="4097" width="37.77734375" style="58" customWidth="1"/>
    <col min="4098" max="4098" width="15.77734375" style="58" customWidth="1"/>
    <col min="4099" max="4099" width="16.44140625" style="58" customWidth="1"/>
    <col min="4100" max="4100" width="15.21875" style="58" customWidth="1"/>
    <col min="4101" max="4101" width="14.21875" style="58" customWidth="1"/>
    <col min="4102" max="4102" width="15.5546875" style="58" customWidth="1"/>
    <col min="4103" max="4103" width="15.77734375" style="58" customWidth="1"/>
    <col min="4104" max="4104" width="4" style="58" customWidth="1"/>
    <col min="4105" max="4352" width="18.77734375" style="58"/>
    <col min="4353" max="4353" width="37.77734375" style="58" customWidth="1"/>
    <col min="4354" max="4354" width="15.77734375" style="58" customWidth="1"/>
    <col min="4355" max="4355" width="16.44140625" style="58" customWidth="1"/>
    <col min="4356" max="4356" width="15.21875" style="58" customWidth="1"/>
    <col min="4357" max="4357" width="14.21875" style="58" customWidth="1"/>
    <col min="4358" max="4358" width="15.5546875" style="58" customWidth="1"/>
    <col min="4359" max="4359" width="15.77734375" style="58" customWidth="1"/>
    <col min="4360" max="4360" width="4" style="58" customWidth="1"/>
    <col min="4361" max="4608" width="18.77734375" style="58"/>
    <col min="4609" max="4609" width="37.77734375" style="58" customWidth="1"/>
    <col min="4610" max="4610" width="15.77734375" style="58" customWidth="1"/>
    <col min="4611" max="4611" width="16.44140625" style="58" customWidth="1"/>
    <col min="4612" max="4612" width="15.21875" style="58" customWidth="1"/>
    <col min="4613" max="4613" width="14.21875" style="58" customWidth="1"/>
    <col min="4614" max="4614" width="15.5546875" style="58" customWidth="1"/>
    <col min="4615" max="4615" width="15.77734375" style="58" customWidth="1"/>
    <col min="4616" max="4616" width="4" style="58" customWidth="1"/>
    <col min="4617" max="4864" width="18.77734375" style="58"/>
    <col min="4865" max="4865" width="37.77734375" style="58" customWidth="1"/>
    <col min="4866" max="4866" width="15.77734375" style="58" customWidth="1"/>
    <col min="4867" max="4867" width="16.44140625" style="58" customWidth="1"/>
    <col min="4868" max="4868" width="15.21875" style="58" customWidth="1"/>
    <col min="4869" max="4869" width="14.21875" style="58" customWidth="1"/>
    <col min="4870" max="4870" width="15.5546875" style="58" customWidth="1"/>
    <col min="4871" max="4871" width="15.77734375" style="58" customWidth="1"/>
    <col min="4872" max="4872" width="4" style="58" customWidth="1"/>
    <col min="4873" max="5120" width="18.77734375" style="58"/>
    <col min="5121" max="5121" width="37.77734375" style="58" customWidth="1"/>
    <col min="5122" max="5122" width="15.77734375" style="58" customWidth="1"/>
    <col min="5123" max="5123" width="16.44140625" style="58" customWidth="1"/>
    <col min="5124" max="5124" width="15.21875" style="58" customWidth="1"/>
    <col min="5125" max="5125" width="14.21875" style="58" customWidth="1"/>
    <col min="5126" max="5126" width="15.5546875" style="58" customWidth="1"/>
    <col min="5127" max="5127" width="15.77734375" style="58" customWidth="1"/>
    <col min="5128" max="5128" width="4" style="58" customWidth="1"/>
    <col min="5129" max="5376" width="18.77734375" style="58"/>
    <col min="5377" max="5377" width="37.77734375" style="58" customWidth="1"/>
    <col min="5378" max="5378" width="15.77734375" style="58" customWidth="1"/>
    <col min="5379" max="5379" width="16.44140625" style="58" customWidth="1"/>
    <col min="5380" max="5380" width="15.21875" style="58" customWidth="1"/>
    <col min="5381" max="5381" width="14.21875" style="58" customWidth="1"/>
    <col min="5382" max="5382" width="15.5546875" style="58" customWidth="1"/>
    <col min="5383" max="5383" width="15.77734375" style="58" customWidth="1"/>
    <col min="5384" max="5384" width="4" style="58" customWidth="1"/>
    <col min="5385" max="5632" width="18.77734375" style="58"/>
    <col min="5633" max="5633" width="37.77734375" style="58" customWidth="1"/>
    <col min="5634" max="5634" width="15.77734375" style="58" customWidth="1"/>
    <col min="5635" max="5635" width="16.44140625" style="58" customWidth="1"/>
    <col min="5636" max="5636" width="15.21875" style="58" customWidth="1"/>
    <col min="5637" max="5637" width="14.21875" style="58" customWidth="1"/>
    <col min="5638" max="5638" width="15.5546875" style="58" customWidth="1"/>
    <col min="5639" max="5639" width="15.77734375" style="58" customWidth="1"/>
    <col min="5640" max="5640" width="4" style="58" customWidth="1"/>
    <col min="5641" max="5888" width="18.77734375" style="58"/>
    <col min="5889" max="5889" width="37.77734375" style="58" customWidth="1"/>
    <col min="5890" max="5890" width="15.77734375" style="58" customWidth="1"/>
    <col min="5891" max="5891" width="16.44140625" style="58" customWidth="1"/>
    <col min="5892" max="5892" width="15.21875" style="58" customWidth="1"/>
    <col min="5893" max="5893" width="14.21875" style="58" customWidth="1"/>
    <col min="5894" max="5894" width="15.5546875" style="58" customWidth="1"/>
    <col min="5895" max="5895" width="15.77734375" style="58" customWidth="1"/>
    <col min="5896" max="5896" width="4" style="58" customWidth="1"/>
    <col min="5897" max="6144" width="18.77734375" style="58"/>
    <col min="6145" max="6145" width="37.77734375" style="58" customWidth="1"/>
    <col min="6146" max="6146" width="15.77734375" style="58" customWidth="1"/>
    <col min="6147" max="6147" width="16.44140625" style="58" customWidth="1"/>
    <col min="6148" max="6148" width="15.21875" style="58" customWidth="1"/>
    <col min="6149" max="6149" width="14.21875" style="58" customWidth="1"/>
    <col min="6150" max="6150" width="15.5546875" style="58" customWidth="1"/>
    <col min="6151" max="6151" width="15.77734375" style="58" customWidth="1"/>
    <col min="6152" max="6152" width="4" style="58" customWidth="1"/>
    <col min="6153" max="6400" width="18.77734375" style="58"/>
    <col min="6401" max="6401" width="37.77734375" style="58" customWidth="1"/>
    <col min="6402" max="6402" width="15.77734375" style="58" customWidth="1"/>
    <col min="6403" max="6403" width="16.44140625" style="58" customWidth="1"/>
    <col min="6404" max="6404" width="15.21875" style="58" customWidth="1"/>
    <col min="6405" max="6405" width="14.21875" style="58" customWidth="1"/>
    <col min="6406" max="6406" width="15.5546875" style="58" customWidth="1"/>
    <col min="6407" max="6407" width="15.77734375" style="58" customWidth="1"/>
    <col min="6408" max="6408" width="4" style="58" customWidth="1"/>
    <col min="6409" max="6656" width="18.77734375" style="58"/>
    <col min="6657" max="6657" width="37.77734375" style="58" customWidth="1"/>
    <col min="6658" max="6658" width="15.77734375" style="58" customWidth="1"/>
    <col min="6659" max="6659" width="16.44140625" style="58" customWidth="1"/>
    <col min="6660" max="6660" width="15.21875" style="58" customWidth="1"/>
    <col min="6661" max="6661" width="14.21875" style="58" customWidth="1"/>
    <col min="6662" max="6662" width="15.5546875" style="58" customWidth="1"/>
    <col min="6663" max="6663" width="15.77734375" style="58" customWidth="1"/>
    <col min="6664" max="6664" width="4" style="58" customWidth="1"/>
    <col min="6665" max="6912" width="18.77734375" style="58"/>
    <col min="6913" max="6913" width="37.77734375" style="58" customWidth="1"/>
    <col min="6914" max="6914" width="15.77734375" style="58" customWidth="1"/>
    <col min="6915" max="6915" width="16.44140625" style="58" customWidth="1"/>
    <col min="6916" max="6916" width="15.21875" style="58" customWidth="1"/>
    <col min="6917" max="6917" width="14.21875" style="58" customWidth="1"/>
    <col min="6918" max="6918" width="15.5546875" style="58" customWidth="1"/>
    <col min="6919" max="6919" width="15.77734375" style="58" customWidth="1"/>
    <col min="6920" max="6920" width="4" style="58" customWidth="1"/>
    <col min="6921" max="7168" width="18.77734375" style="58"/>
    <col min="7169" max="7169" width="37.77734375" style="58" customWidth="1"/>
    <col min="7170" max="7170" width="15.77734375" style="58" customWidth="1"/>
    <col min="7171" max="7171" width="16.44140625" style="58" customWidth="1"/>
    <col min="7172" max="7172" width="15.21875" style="58" customWidth="1"/>
    <col min="7173" max="7173" width="14.21875" style="58" customWidth="1"/>
    <col min="7174" max="7174" width="15.5546875" style="58" customWidth="1"/>
    <col min="7175" max="7175" width="15.77734375" style="58" customWidth="1"/>
    <col min="7176" max="7176" width="4" style="58" customWidth="1"/>
    <col min="7177" max="7424" width="18.77734375" style="58"/>
    <col min="7425" max="7425" width="37.77734375" style="58" customWidth="1"/>
    <col min="7426" max="7426" width="15.77734375" style="58" customWidth="1"/>
    <col min="7427" max="7427" width="16.44140625" style="58" customWidth="1"/>
    <col min="7428" max="7428" width="15.21875" style="58" customWidth="1"/>
    <col min="7429" max="7429" width="14.21875" style="58" customWidth="1"/>
    <col min="7430" max="7430" width="15.5546875" style="58" customWidth="1"/>
    <col min="7431" max="7431" width="15.77734375" style="58" customWidth="1"/>
    <col min="7432" max="7432" width="4" style="58" customWidth="1"/>
    <col min="7433" max="7680" width="18.77734375" style="58"/>
    <col min="7681" max="7681" width="37.77734375" style="58" customWidth="1"/>
    <col min="7682" max="7682" width="15.77734375" style="58" customWidth="1"/>
    <col min="7683" max="7683" width="16.44140625" style="58" customWidth="1"/>
    <col min="7684" max="7684" width="15.21875" style="58" customWidth="1"/>
    <col min="7685" max="7685" width="14.21875" style="58" customWidth="1"/>
    <col min="7686" max="7686" width="15.5546875" style="58" customWidth="1"/>
    <col min="7687" max="7687" width="15.77734375" style="58" customWidth="1"/>
    <col min="7688" max="7688" width="4" style="58" customWidth="1"/>
    <col min="7689" max="7936" width="18.77734375" style="58"/>
    <col min="7937" max="7937" width="37.77734375" style="58" customWidth="1"/>
    <col min="7938" max="7938" width="15.77734375" style="58" customWidth="1"/>
    <col min="7939" max="7939" width="16.44140625" style="58" customWidth="1"/>
    <col min="7940" max="7940" width="15.21875" style="58" customWidth="1"/>
    <col min="7941" max="7941" width="14.21875" style="58" customWidth="1"/>
    <col min="7942" max="7942" width="15.5546875" style="58" customWidth="1"/>
    <col min="7943" max="7943" width="15.77734375" style="58" customWidth="1"/>
    <col min="7944" max="7944" width="4" style="58" customWidth="1"/>
    <col min="7945" max="8192" width="18.77734375" style="58"/>
    <col min="8193" max="8193" width="37.77734375" style="58" customWidth="1"/>
    <col min="8194" max="8194" width="15.77734375" style="58" customWidth="1"/>
    <col min="8195" max="8195" width="16.44140625" style="58" customWidth="1"/>
    <col min="8196" max="8196" width="15.21875" style="58" customWidth="1"/>
    <col min="8197" max="8197" width="14.21875" style="58" customWidth="1"/>
    <col min="8198" max="8198" width="15.5546875" style="58" customWidth="1"/>
    <col min="8199" max="8199" width="15.77734375" style="58" customWidth="1"/>
    <col min="8200" max="8200" width="4" style="58" customWidth="1"/>
    <col min="8201" max="8448" width="18.77734375" style="58"/>
    <col min="8449" max="8449" width="37.77734375" style="58" customWidth="1"/>
    <col min="8450" max="8450" width="15.77734375" style="58" customWidth="1"/>
    <col min="8451" max="8451" width="16.44140625" style="58" customWidth="1"/>
    <col min="8452" max="8452" width="15.21875" style="58" customWidth="1"/>
    <col min="8453" max="8453" width="14.21875" style="58" customWidth="1"/>
    <col min="8454" max="8454" width="15.5546875" style="58" customWidth="1"/>
    <col min="8455" max="8455" width="15.77734375" style="58" customWidth="1"/>
    <col min="8456" max="8456" width="4" style="58" customWidth="1"/>
    <col min="8457" max="8704" width="18.77734375" style="58"/>
    <col min="8705" max="8705" width="37.77734375" style="58" customWidth="1"/>
    <col min="8706" max="8706" width="15.77734375" style="58" customWidth="1"/>
    <col min="8707" max="8707" width="16.44140625" style="58" customWidth="1"/>
    <col min="8708" max="8708" width="15.21875" style="58" customWidth="1"/>
    <col min="8709" max="8709" width="14.21875" style="58" customWidth="1"/>
    <col min="8710" max="8710" width="15.5546875" style="58" customWidth="1"/>
    <col min="8711" max="8711" width="15.77734375" style="58" customWidth="1"/>
    <col min="8712" max="8712" width="4" style="58" customWidth="1"/>
    <col min="8713" max="8960" width="18.77734375" style="58"/>
    <col min="8961" max="8961" width="37.77734375" style="58" customWidth="1"/>
    <col min="8962" max="8962" width="15.77734375" style="58" customWidth="1"/>
    <col min="8963" max="8963" width="16.44140625" style="58" customWidth="1"/>
    <col min="8964" max="8964" width="15.21875" style="58" customWidth="1"/>
    <col min="8965" max="8965" width="14.21875" style="58" customWidth="1"/>
    <col min="8966" max="8966" width="15.5546875" style="58" customWidth="1"/>
    <col min="8967" max="8967" width="15.77734375" style="58" customWidth="1"/>
    <col min="8968" max="8968" width="4" style="58" customWidth="1"/>
    <col min="8969" max="9216" width="18.77734375" style="58"/>
    <col min="9217" max="9217" width="37.77734375" style="58" customWidth="1"/>
    <col min="9218" max="9218" width="15.77734375" style="58" customWidth="1"/>
    <col min="9219" max="9219" width="16.44140625" style="58" customWidth="1"/>
    <col min="9220" max="9220" width="15.21875" style="58" customWidth="1"/>
    <col min="9221" max="9221" width="14.21875" style="58" customWidth="1"/>
    <col min="9222" max="9222" width="15.5546875" style="58" customWidth="1"/>
    <col min="9223" max="9223" width="15.77734375" style="58" customWidth="1"/>
    <col min="9224" max="9224" width="4" style="58" customWidth="1"/>
    <col min="9225" max="9472" width="18.77734375" style="58"/>
    <col min="9473" max="9473" width="37.77734375" style="58" customWidth="1"/>
    <col min="9474" max="9474" width="15.77734375" style="58" customWidth="1"/>
    <col min="9475" max="9475" width="16.44140625" style="58" customWidth="1"/>
    <col min="9476" max="9476" width="15.21875" style="58" customWidth="1"/>
    <col min="9477" max="9477" width="14.21875" style="58" customWidth="1"/>
    <col min="9478" max="9478" width="15.5546875" style="58" customWidth="1"/>
    <col min="9479" max="9479" width="15.77734375" style="58" customWidth="1"/>
    <col min="9480" max="9480" width="4" style="58" customWidth="1"/>
    <col min="9481" max="9728" width="18.77734375" style="58"/>
    <col min="9729" max="9729" width="37.77734375" style="58" customWidth="1"/>
    <col min="9730" max="9730" width="15.77734375" style="58" customWidth="1"/>
    <col min="9731" max="9731" width="16.44140625" style="58" customWidth="1"/>
    <col min="9732" max="9732" width="15.21875" style="58" customWidth="1"/>
    <col min="9733" max="9733" width="14.21875" style="58" customWidth="1"/>
    <col min="9734" max="9734" width="15.5546875" style="58" customWidth="1"/>
    <col min="9735" max="9735" width="15.77734375" style="58" customWidth="1"/>
    <col min="9736" max="9736" width="4" style="58" customWidth="1"/>
    <col min="9737" max="9984" width="18.77734375" style="58"/>
    <col min="9985" max="9985" width="37.77734375" style="58" customWidth="1"/>
    <col min="9986" max="9986" width="15.77734375" style="58" customWidth="1"/>
    <col min="9987" max="9987" width="16.44140625" style="58" customWidth="1"/>
    <col min="9988" max="9988" width="15.21875" style="58" customWidth="1"/>
    <col min="9989" max="9989" width="14.21875" style="58" customWidth="1"/>
    <col min="9990" max="9990" width="15.5546875" style="58" customWidth="1"/>
    <col min="9991" max="9991" width="15.77734375" style="58" customWidth="1"/>
    <col min="9992" max="9992" width="4" style="58" customWidth="1"/>
    <col min="9993" max="10240" width="18.77734375" style="58"/>
    <col min="10241" max="10241" width="37.77734375" style="58" customWidth="1"/>
    <col min="10242" max="10242" width="15.77734375" style="58" customWidth="1"/>
    <col min="10243" max="10243" width="16.44140625" style="58" customWidth="1"/>
    <col min="10244" max="10244" width="15.21875" style="58" customWidth="1"/>
    <col min="10245" max="10245" width="14.21875" style="58" customWidth="1"/>
    <col min="10246" max="10246" width="15.5546875" style="58" customWidth="1"/>
    <col min="10247" max="10247" width="15.77734375" style="58" customWidth="1"/>
    <col min="10248" max="10248" width="4" style="58" customWidth="1"/>
    <col min="10249" max="10496" width="18.77734375" style="58"/>
    <col min="10497" max="10497" width="37.77734375" style="58" customWidth="1"/>
    <col min="10498" max="10498" width="15.77734375" style="58" customWidth="1"/>
    <col min="10499" max="10499" width="16.44140625" style="58" customWidth="1"/>
    <col min="10500" max="10500" width="15.21875" style="58" customWidth="1"/>
    <col min="10501" max="10501" width="14.21875" style="58" customWidth="1"/>
    <col min="10502" max="10502" width="15.5546875" style="58" customWidth="1"/>
    <col min="10503" max="10503" width="15.77734375" style="58" customWidth="1"/>
    <col min="10504" max="10504" width="4" style="58" customWidth="1"/>
    <col min="10505" max="10752" width="18.77734375" style="58"/>
    <col min="10753" max="10753" width="37.77734375" style="58" customWidth="1"/>
    <col min="10754" max="10754" width="15.77734375" style="58" customWidth="1"/>
    <col min="10755" max="10755" width="16.44140625" style="58" customWidth="1"/>
    <col min="10756" max="10756" width="15.21875" style="58" customWidth="1"/>
    <col min="10757" max="10757" width="14.21875" style="58" customWidth="1"/>
    <col min="10758" max="10758" width="15.5546875" style="58" customWidth="1"/>
    <col min="10759" max="10759" width="15.77734375" style="58" customWidth="1"/>
    <col min="10760" max="10760" width="4" style="58" customWidth="1"/>
    <col min="10761" max="11008" width="18.77734375" style="58"/>
    <col min="11009" max="11009" width="37.77734375" style="58" customWidth="1"/>
    <col min="11010" max="11010" width="15.77734375" style="58" customWidth="1"/>
    <col min="11011" max="11011" width="16.44140625" style="58" customWidth="1"/>
    <col min="11012" max="11012" width="15.21875" style="58" customWidth="1"/>
    <col min="11013" max="11013" width="14.21875" style="58" customWidth="1"/>
    <col min="11014" max="11014" width="15.5546875" style="58" customWidth="1"/>
    <col min="11015" max="11015" width="15.77734375" style="58" customWidth="1"/>
    <col min="11016" max="11016" width="4" style="58" customWidth="1"/>
    <col min="11017" max="11264" width="18.77734375" style="58"/>
    <col min="11265" max="11265" width="37.77734375" style="58" customWidth="1"/>
    <col min="11266" max="11266" width="15.77734375" style="58" customWidth="1"/>
    <col min="11267" max="11267" width="16.44140625" style="58" customWidth="1"/>
    <col min="11268" max="11268" width="15.21875" style="58" customWidth="1"/>
    <col min="11269" max="11269" width="14.21875" style="58" customWidth="1"/>
    <col min="11270" max="11270" width="15.5546875" style="58" customWidth="1"/>
    <col min="11271" max="11271" width="15.77734375" style="58" customWidth="1"/>
    <col min="11272" max="11272" width="4" style="58" customWidth="1"/>
    <col min="11273" max="11520" width="18.77734375" style="58"/>
    <col min="11521" max="11521" width="37.77734375" style="58" customWidth="1"/>
    <col min="11522" max="11522" width="15.77734375" style="58" customWidth="1"/>
    <col min="11523" max="11523" width="16.44140625" style="58" customWidth="1"/>
    <col min="11524" max="11524" width="15.21875" style="58" customWidth="1"/>
    <col min="11525" max="11525" width="14.21875" style="58" customWidth="1"/>
    <col min="11526" max="11526" width="15.5546875" style="58" customWidth="1"/>
    <col min="11527" max="11527" width="15.77734375" style="58" customWidth="1"/>
    <col min="11528" max="11528" width="4" style="58" customWidth="1"/>
    <col min="11529" max="11776" width="18.77734375" style="58"/>
    <col min="11777" max="11777" width="37.77734375" style="58" customWidth="1"/>
    <col min="11778" max="11778" width="15.77734375" style="58" customWidth="1"/>
    <col min="11779" max="11779" width="16.44140625" style="58" customWidth="1"/>
    <col min="11780" max="11780" width="15.21875" style="58" customWidth="1"/>
    <col min="11781" max="11781" width="14.21875" style="58" customWidth="1"/>
    <col min="11782" max="11782" width="15.5546875" style="58" customWidth="1"/>
    <col min="11783" max="11783" width="15.77734375" style="58" customWidth="1"/>
    <col min="11784" max="11784" width="4" style="58" customWidth="1"/>
    <col min="11785" max="12032" width="18.77734375" style="58"/>
    <col min="12033" max="12033" width="37.77734375" style="58" customWidth="1"/>
    <col min="12034" max="12034" width="15.77734375" style="58" customWidth="1"/>
    <col min="12035" max="12035" width="16.44140625" style="58" customWidth="1"/>
    <col min="12036" max="12036" width="15.21875" style="58" customWidth="1"/>
    <col min="12037" max="12037" width="14.21875" style="58" customWidth="1"/>
    <col min="12038" max="12038" width="15.5546875" style="58" customWidth="1"/>
    <col min="12039" max="12039" width="15.77734375" style="58" customWidth="1"/>
    <col min="12040" max="12040" width="4" style="58" customWidth="1"/>
    <col min="12041" max="12288" width="18.77734375" style="58"/>
    <col min="12289" max="12289" width="37.77734375" style="58" customWidth="1"/>
    <col min="12290" max="12290" width="15.77734375" style="58" customWidth="1"/>
    <col min="12291" max="12291" width="16.44140625" style="58" customWidth="1"/>
    <col min="12292" max="12292" width="15.21875" style="58" customWidth="1"/>
    <col min="12293" max="12293" width="14.21875" style="58" customWidth="1"/>
    <col min="12294" max="12294" width="15.5546875" style="58" customWidth="1"/>
    <col min="12295" max="12295" width="15.77734375" style="58" customWidth="1"/>
    <col min="12296" max="12296" width="4" style="58" customWidth="1"/>
    <col min="12297" max="12544" width="18.77734375" style="58"/>
    <col min="12545" max="12545" width="37.77734375" style="58" customWidth="1"/>
    <col min="12546" max="12546" width="15.77734375" style="58" customWidth="1"/>
    <col min="12547" max="12547" width="16.44140625" style="58" customWidth="1"/>
    <col min="12548" max="12548" width="15.21875" style="58" customWidth="1"/>
    <col min="12549" max="12549" width="14.21875" style="58" customWidth="1"/>
    <col min="12550" max="12550" width="15.5546875" style="58" customWidth="1"/>
    <col min="12551" max="12551" width="15.77734375" style="58" customWidth="1"/>
    <col min="12552" max="12552" width="4" style="58" customWidth="1"/>
    <col min="12553" max="12800" width="18.77734375" style="58"/>
    <col min="12801" max="12801" width="37.77734375" style="58" customWidth="1"/>
    <col min="12802" max="12802" width="15.77734375" style="58" customWidth="1"/>
    <col min="12803" max="12803" width="16.44140625" style="58" customWidth="1"/>
    <col min="12804" max="12804" width="15.21875" style="58" customWidth="1"/>
    <col min="12805" max="12805" width="14.21875" style="58" customWidth="1"/>
    <col min="12806" max="12806" width="15.5546875" style="58" customWidth="1"/>
    <col min="12807" max="12807" width="15.77734375" style="58" customWidth="1"/>
    <col min="12808" max="12808" width="4" style="58" customWidth="1"/>
    <col min="12809" max="13056" width="18.77734375" style="58"/>
    <col min="13057" max="13057" width="37.77734375" style="58" customWidth="1"/>
    <col min="13058" max="13058" width="15.77734375" style="58" customWidth="1"/>
    <col min="13059" max="13059" width="16.44140625" style="58" customWidth="1"/>
    <col min="13060" max="13060" width="15.21875" style="58" customWidth="1"/>
    <col min="13061" max="13061" width="14.21875" style="58" customWidth="1"/>
    <col min="13062" max="13062" width="15.5546875" style="58" customWidth="1"/>
    <col min="13063" max="13063" width="15.77734375" style="58" customWidth="1"/>
    <col min="13064" max="13064" width="4" style="58" customWidth="1"/>
    <col min="13065" max="13312" width="18.77734375" style="58"/>
    <col min="13313" max="13313" width="37.77734375" style="58" customWidth="1"/>
    <col min="13314" max="13314" width="15.77734375" style="58" customWidth="1"/>
    <col min="13315" max="13315" width="16.44140625" style="58" customWidth="1"/>
    <col min="13316" max="13316" width="15.21875" style="58" customWidth="1"/>
    <col min="13317" max="13317" width="14.21875" style="58" customWidth="1"/>
    <col min="13318" max="13318" width="15.5546875" style="58" customWidth="1"/>
    <col min="13319" max="13319" width="15.77734375" style="58" customWidth="1"/>
    <col min="13320" max="13320" width="4" style="58" customWidth="1"/>
    <col min="13321" max="13568" width="18.77734375" style="58"/>
    <col min="13569" max="13569" width="37.77734375" style="58" customWidth="1"/>
    <col min="13570" max="13570" width="15.77734375" style="58" customWidth="1"/>
    <col min="13571" max="13571" width="16.44140625" style="58" customWidth="1"/>
    <col min="13572" max="13572" width="15.21875" style="58" customWidth="1"/>
    <col min="13573" max="13573" width="14.21875" style="58" customWidth="1"/>
    <col min="13574" max="13574" width="15.5546875" style="58" customWidth="1"/>
    <col min="13575" max="13575" width="15.77734375" style="58" customWidth="1"/>
    <col min="13576" max="13576" width="4" style="58" customWidth="1"/>
    <col min="13577" max="13824" width="18.77734375" style="58"/>
    <col min="13825" max="13825" width="37.77734375" style="58" customWidth="1"/>
    <col min="13826" max="13826" width="15.77734375" style="58" customWidth="1"/>
    <col min="13827" max="13827" width="16.44140625" style="58" customWidth="1"/>
    <col min="13828" max="13828" width="15.21875" style="58" customWidth="1"/>
    <col min="13829" max="13829" width="14.21875" style="58" customWidth="1"/>
    <col min="13830" max="13830" width="15.5546875" style="58" customWidth="1"/>
    <col min="13831" max="13831" width="15.77734375" style="58" customWidth="1"/>
    <col min="13832" max="13832" width="4" style="58" customWidth="1"/>
    <col min="13833" max="14080" width="18.77734375" style="58"/>
    <col min="14081" max="14081" width="37.77734375" style="58" customWidth="1"/>
    <col min="14082" max="14082" width="15.77734375" style="58" customWidth="1"/>
    <col min="14083" max="14083" width="16.44140625" style="58" customWidth="1"/>
    <col min="14084" max="14084" width="15.21875" style="58" customWidth="1"/>
    <col min="14085" max="14085" width="14.21875" style="58" customWidth="1"/>
    <col min="14086" max="14086" width="15.5546875" style="58" customWidth="1"/>
    <col min="14087" max="14087" width="15.77734375" style="58" customWidth="1"/>
    <col min="14088" max="14088" width="4" style="58" customWidth="1"/>
    <col min="14089" max="14336" width="18.77734375" style="58"/>
    <col min="14337" max="14337" width="37.77734375" style="58" customWidth="1"/>
    <col min="14338" max="14338" width="15.77734375" style="58" customWidth="1"/>
    <col min="14339" max="14339" width="16.44140625" style="58" customWidth="1"/>
    <col min="14340" max="14340" width="15.21875" style="58" customWidth="1"/>
    <col min="14341" max="14341" width="14.21875" style="58" customWidth="1"/>
    <col min="14342" max="14342" width="15.5546875" style="58" customWidth="1"/>
    <col min="14343" max="14343" width="15.77734375" style="58" customWidth="1"/>
    <col min="14344" max="14344" width="4" style="58" customWidth="1"/>
    <col min="14345" max="14592" width="18.77734375" style="58"/>
    <col min="14593" max="14593" width="37.77734375" style="58" customWidth="1"/>
    <col min="14594" max="14594" width="15.77734375" style="58" customWidth="1"/>
    <col min="14595" max="14595" width="16.44140625" style="58" customWidth="1"/>
    <col min="14596" max="14596" width="15.21875" style="58" customWidth="1"/>
    <col min="14597" max="14597" width="14.21875" style="58" customWidth="1"/>
    <col min="14598" max="14598" width="15.5546875" style="58" customWidth="1"/>
    <col min="14599" max="14599" width="15.77734375" style="58" customWidth="1"/>
    <col min="14600" max="14600" width="4" style="58" customWidth="1"/>
    <col min="14601" max="14848" width="18.77734375" style="58"/>
    <col min="14849" max="14849" width="37.77734375" style="58" customWidth="1"/>
    <col min="14850" max="14850" width="15.77734375" style="58" customWidth="1"/>
    <col min="14851" max="14851" width="16.44140625" style="58" customWidth="1"/>
    <col min="14852" max="14852" width="15.21875" style="58" customWidth="1"/>
    <col min="14853" max="14853" width="14.21875" style="58" customWidth="1"/>
    <col min="14854" max="14854" width="15.5546875" style="58" customWidth="1"/>
    <col min="14855" max="14855" width="15.77734375" style="58" customWidth="1"/>
    <col min="14856" max="14856" width="4" style="58" customWidth="1"/>
    <col min="14857" max="15104" width="18.77734375" style="58"/>
    <col min="15105" max="15105" width="37.77734375" style="58" customWidth="1"/>
    <col min="15106" max="15106" width="15.77734375" style="58" customWidth="1"/>
    <col min="15107" max="15107" width="16.44140625" style="58" customWidth="1"/>
    <col min="15108" max="15108" width="15.21875" style="58" customWidth="1"/>
    <col min="15109" max="15109" width="14.21875" style="58" customWidth="1"/>
    <col min="15110" max="15110" width="15.5546875" style="58" customWidth="1"/>
    <col min="15111" max="15111" width="15.77734375" style="58" customWidth="1"/>
    <col min="15112" max="15112" width="4" style="58" customWidth="1"/>
    <col min="15113" max="15360" width="18.77734375" style="58"/>
    <col min="15361" max="15361" width="37.77734375" style="58" customWidth="1"/>
    <col min="15362" max="15362" width="15.77734375" style="58" customWidth="1"/>
    <col min="15363" max="15363" width="16.44140625" style="58" customWidth="1"/>
    <col min="15364" max="15364" width="15.21875" style="58" customWidth="1"/>
    <col min="15365" max="15365" width="14.21875" style="58" customWidth="1"/>
    <col min="15366" max="15366" width="15.5546875" style="58" customWidth="1"/>
    <col min="15367" max="15367" width="15.77734375" style="58" customWidth="1"/>
    <col min="15368" max="15368" width="4" style="58" customWidth="1"/>
    <col min="15369" max="15616" width="18.77734375" style="58"/>
    <col min="15617" max="15617" width="37.77734375" style="58" customWidth="1"/>
    <col min="15618" max="15618" width="15.77734375" style="58" customWidth="1"/>
    <col min="15619" max="15619" width="16.44140625" style="58" customWidth="1"/>
    <col min="15620" max="15620" width="15.21875" style="58" customWidth="1"/>
    <col min="15621" max="15621" width="14.21875" style="58" customWidth="1"/>
    <col min="15622" max="15622" width="15.5546875" style="58" customWidth="1"/>
    <col min="15623" max="15623" width="15.77734375" style="58" customWidth="1"/>
    <col min="15624" max="15624" width="4" style="58" customWidth="1"/>
    <col min="15625" max="15872" width="18.77734375" style="58"/>
    <col min="15873" max="15873" width="37.77734375" style="58" customWidth="1"/>
    <col min="15874" max="15874" width="15.77734375" style="58" customWidth="1"/>
    <col min="15875" max="15875" width="16.44140625" style="58" customWidth="1"/>
    <col min="15876" max="15876" width="15.21875" style="58" customWidth="1"/>
    <col min="15877" max="15877" width="14.21875" style="58" customWidth="1"/>
    <col min="15878" max="15878" width="15.5546875" style="58" customWidth="1"/>
    <col min="15879" max="15879" width="15.77734375" style="58" customWidth="1"/>
    <col min="15880" max="15880" width="4" style="58" customWidth="1"/>
    <col min="15881" max="16128" width="18.77734375" style="58"/>
    <col min="16129" max="16129" width="37.77734375" style="58" customWidth="1"/>
    <col min="16130" max="16130" width="15.77734375" style="58" customWidth="1"/>
    <col min="16131" max="16131" width="16.44140625" style="58" customWidth="1"/>
    <col min="16132" max="16132" width="15.21875" style="58" customWidth="1"/>
    <col min="16133" max="16133" width="14.21875" style="58" customWidth="1"/>
    <col min="16134" max="16134" width="15.5546875" style="58" customWidth="1"/>
    <col min="16135" max="16135" width="15.77734375" style="58" customWidth="1"/>
    <col min="16136" max="16136" width="4" style="58" customWidth="1"/>
    <col min="16137" max="16384" width="18.77734375" style="58"/>
  </cols>
  <sheetData>
    <row r="1" spans="1:9" ht="15.6" x14ac:dyDescent="0.3">
      <c r="A1" s="1150" t="s">
        <v>496</v>
      </c>
      <c r="B1" s="1181"/>
      <c r="C1" s="1181"/>
      <c r="D1" s="1181"/>
      <c r="E1" s="1181"/>
      <c r="F1" s="1181"/>
      <c r="G1" s="1181"/>
      <c r="I1" s="376" t="s">
        <v>651</v>
      </c>
    </row>
    <row r="2" spans="1:9" s="59" customFormat="1" ht="14.4" x14ac:dyDescent="0.3">
      <c r="A2" s="60"/>
      <c r="B2" s="6"/>
      <c r="C2" s="6"/>
      <c r="D2" s="6"/>
      <c r="E2" s="6"/>
      <c r="F2" s="6"/>
      <c r="G2" s="64">
        <v>2022</v>
      </c>
    </row>
    <row r="3" spans="1:9" s="59" customFormat="1" ht="13.2" customHeight="1" x14ac:dyDescent="0.3">
      <c r="A3" s="45" t="s">
        <v>194</v>
      </c>
      <c r="B3" s="1184" t="s">
        <v>4</v>
      </c>
      <c r="C3" s="1184" t="s">
        <v>5</v>
      </c>
      <c r="D3" s="1184" t="s">
        <v>6</v>
      </c>
      <c r="E3" s="1184" t="s">
        <v>7</v>
      </c>
      <c r="F3" s="1184" t="s">
        <v>8</v>
      </c>
      <c r="G3" s="1186" t="s">
        <v>9</v>
      </c>
    </row>
    <row r="4" spans="1:9" s="59" customFormat="1" ht="11.4" customHeight="1" x14ac:dyDescent="0.3">
      <c r="A4" s="1182" t="s">
        <v>195</v>
      </c>
      <c r="B4" s="1185"/>
      <c r="C4" s="1185"/>
      <c r="D4" s="1185"/>
      <c r="E4" s="1185"/>
      <c r="F4" s="1185"/>
      <c r="G4" s="1187"/>
    </row>
    <row r="5" spans="1:9" s="59" customFormat="1" ht="13.2" x14ac:dyDescent="0.3">
      <c r="A5" s="1183"/>
      <c r="B5" s="1113" t="s">
        <v>228</v>
      </c>
      <c r="C5" s="1109"/>
      <c r="D5" s="1109"/>
      <c r="E5" s="1109"/>
      <c r="F5" s="1109"/>
      <c r="G5" s="1109"/>
    </row>
    <row r="6" spans="1:9" s="59" customFormat="1" ht="13.8" x14ac:dyDescent="0.25">
      <c r="A6" s="198" t="s">
        <v>196</v>
      </c>
      <c r="B6" s="84"/>
      <c r="C6" s="84"/>
      <c r="D6" s="84"/>
      <c r="E6" s="84"/>
      <c r="F6" s="84"/>
      <c r="G6" s="85"/>
    </row>
    <row r="7" spans="1:9" s="59" customFormat="1" ht="13.8" x14ac:dyDescent="0.25">
      <c r="A7" s="75" t="s">
        <v>197</v>
      </c>
      <c r="B7" s="93">
        <v>719.40773669837517</v>
      </c>
      <c r="C7" s="93">
        <v>284.58230253515904</v>
      </c>
      <c r="D7" s="93">
        <v>390.74977366337328</v>
      </c>
      <c r="E7" s="93">
        <v>579.16890902194905</v>
      </c>
      <c r="F7" s="93">
        <v>833.1707110303189</v>
      </c>
      <c r="G7" s="194">
        <v>1171.2639381321915</v>
      </c>
    </row>
    <row r="8" spans="1:9" s="59" customFormat="1" ht="26.4" x14ac:dyDescent="0.25">
      <c r="A8" s="75" t="s">
        <v>229</v>
      </c>
      <c r="B8" s="93">
        <v>704.56785982033261</v>
      </c>
      <c r="C8" s="93">
        <v>289.93566984938718</v>
      </c>
      <c r="D8" s="93">
        <v>392.11521759193681</v>
      </c>
      <c r="E8" s="93">
        <v>571.14247792929871</v>
      </c>
      <c r="F8" s="93">
        <v>828.10223141552069</v>
      </c>
      <c r="G8" s="194">
        <v>1194.1862515833318</v>
      </c>
    </row>
    <row r="9" spans="1:9" s="59" customFormat="1" ht="26.4" x14ac:dyDescent="0.25">
      <c r="A9" s="75" t="s">
        <v>220</v>
      </c>
      <c r="B9" s="93">
        <v>702.70209467498421</v>
      </c>
      <c r="C9" s="93">
        <v>293.43867739797247</v>
      </c>
      <c r="D9" s="93">
        <v>393.35039795194132</v>
      </c>
      <c r="E9" s="93">
        <v>555.2555200724853</v>
      </c>
      <c r="F9" s="93">
        <v>798.98620788650896</v>
      </c>
      <c r="G9" s="194">
        <v>1211.1146854621156</v>
      </c>
    </row>
    <row r="10" spans="1:9" s="59" customFormat="1" ht="39.6" x14ac:dyDescent="0.25">
      <c r="A10" s="75" t="s">
        <v>230</v>
      </c>
      <c r="B10" s="93">
        <v>1980.8097623635028</v>
      </c>
      <c r="C10" s="93">
        <v>428.1937963351034</v>
      </c>
      <c r="D10" s="93">
        <v>615.80604087840868</v>
      </c>
      <c r="E10" s="93">
        <v>903.58097139600466</v>
      </c>
      <c r="F10" s="93">
        <v>1876.7710114858442</v>
      </c>
      <c r="G10" s="194">
        <v>5831.2757963519934</v>
      </c>
    </row>
    <row r="11" spans="1:9" s="59" customFormat="1" ht="13.8" x14ac:dyDescent="0.25">
      <c r="A11" s="198" t="s">
        <v>201</v>
      </c>
      <c r="B11" s="93"/>
      <c r="C11" s="93"/>
      <c r="D11" s="93"/>
      <c r="E11" s="93"/>
      <c r="F11" s="93"/>
      <c r="G11" s="194"/>
    </row>
    <row r="12" spans="1:9" s="59" customFormat="1" ht="26.4" x14ac:dyDescent="0.25">
      <c r="A12" s="75" t="s">
        <v>222</v>
      </c>
      <c r="B12" s="93">
        <v>964.03141898620675</v>
      </c>
      <c r="C12" s="93">
        <v>292.87494951034847</v>
      </c>
      <c r="D12" s="93">
        <v>425.07975235657881</v>
      </c>
      <c r="E12" s="93">
        <v>724.26183560767686</v>
      </c>
      <c r="F12" s="93">
        <v>1152.2690783401531</v>
      </c>
      <c r="G12" s="194">
        <v>1640.8619649116367</v>
      </c>
    </row>
    <row r="13" spans="1:9" s="59" customFormat="1" ht="39.6" x14ac:dyDescent="0.25">
      <c r="A13" s="75" t="s">
        <v>231</v>
      </c>
      <c r="B13" s="93">
        <v>1104.3783125536042</v>
      </c>
      <c r="C13" s="93">
        <v>390.01662010951253</v>
      </c>
      <c r="D13" s="93">
        <v>566.59597760512167</v>
      </c>
      <c r="E13" s="93">
        <v>907.74825759279577</v>
      </c>
      <c r="F13" s="93">
        <v>1248.4469969627419</v>
      </c>
      <c r="G13" s="194">
        <v>1759.2691086536138</v>
      </c>
    </row>
    <row r="14" spans="1:9" s="59" customFormat="1" ht="13.8" x14ac:dyDescent="0.25">
      <c r="A14" s="198" t="s">
        <v>109</v>
      </c>
      <c r="B14" s="93"/>
      <c r="C14" s="93"/>
      <c r="D14" s="93"/>
      <c r="E14" s="93"/>
      <c r="F14" s="93"/>
      <c r="G14" s="194"/>
    </row>
    <row r="15" spans="1:9" s="59" customFormat="1" ht="26.4" x14ac:dyDescent="0.25">
      <c r="A15" s="75" t="s">
        <v>232</v>
      </c>
      <c r="B15" s="93">
        <v>1377.3748202659631</v>
      </c>
      <c r="C15" s="93">
        <v>348.84803941144986</v>
      </c>
      <c r="D15" s="93">
        <v>564.1972252662996</v>
      </c>
      <c r="E15" s="93">
        <v>937.47192362041142</v>
      </c>
      <c r="F15" s="93">
        <v>1523.661858065454</v>
      </c>
      <c r="G15" s="194">
        <v>2729.0176829556144</v>
      </c>
    </row>
    <row r="16" spans="1:9" s="59" customFormat="1" ht="26.4" x14ac:dyDescent="0.25">
      <c r="A16" s="75" t="s">
        <v>233</v>
      </c>
      <c r="B16" s="93">
        <v>276.18911679757952</v>
      </c>
      <c r="C16" s="93">
        <v>66.539431991939523</v>
      </c>
      <c r="D16" s="93">
        <v>102.25898447634792</v>
      </c>
      <c r="E16" s="93">
        <v>183.49910941020207</v>
      </c>
      <c r="F16" s="93">
        <v>327.93316225567406</v>
      </c>
      <c r="G16" s="194">
        <v>529.55354847805154</v>
      </c>
    </row>
    <row r="17" spans="1:10" s="59" customFormat="1" ht="26.4" x14ac:dyDescent="0.25">
      <c r="A17" s="75" t="s">
        <v>223</v>
      </c>
      <c r="B17" s="93">
        <v>256.75209057221451</v>
      </c>
      <c r="C17" s="93">
        <v>68.826216614313367</v>
      </c>
      <c r="D17" s="93">
        <v>116.11550220727511</v>
      </c>
      <c r="E17" s="93">
        <v>178.46738474418191</v>
      </c>
      <c r="F17" s="93">
        <v>307.60018251432155</v>
      </c>
      <c r="G17" s="194">
        <v>474.42370701449664</v>
      </c>
      <c r="I17" s="83"/>
    </row>
    <row r="18" spans="1:10" s="59" customFormat="1" ht="13.8" x14ac:dyDescent="0.25">
      <c r="A18" s="198" t="s">
        <v>207</v>
      </c>
      <c r="B18" s="93"/>
      <c r="C18" s="93"/>
      <c r="D18" s="93"/>
      <c r="E18" s="93"/>
      <c r="F18" s="93"/>
      <c r="G18" s="194"/>
    </row>
    <row r="19" spans="1:10" s="59" customFormat="1" ht="26.4" x14ac:dyDescent="0.25">
      <c r="A19" s="75" t="s">
        <v>234</v>
      </c>
      <c r="B19" s="93">
        <v>1478.9017648908525</v>
      </c>
      <c r="C19" s="93">
        <v>162.38638824277805</v>
      </c>
      <c r="D19" s="93">
        <v>527.51390005097232</v>
      </c>
      <c r="E19" s="93">
        <v>646.69404843957932</v>
      </c>
      <c r="F19" s="93">
        <v>1834.4592216624114</v>
      </c>
      <c r="G19" s="194">
        <v>2616.1993852617702</v>
      </c>
    </row>
    <row r="20" spans="1:10" s="59" customFormat="1" ht="26.4" x14ac:dyDescent="0.25">
      <c r="A20" s="75" t="s">
        <v>225</v>
      </c>
      <c r="B20" s="93">
        <v>199.36667771080181</v>
      </c>
      <c r="C20" s="93">
        <v>67.897278279844357</v>
      </c>
      <c r="D20" s="93">
        <v>104.16456493351208</v>
      </c>
      <c r="E20" s="93">
        <v>153.9839752066288</v>
      </c>
      <c r="F20" s="93">
        <v>224.74272810894701</v>
      </c>
      <c r="G20" s="194">
        <v>362.63998550697517</v>
      </c>
    </row>
    <row r="21" spans="1:10" s="59" customFormat="1" ht="13.8" x14ac:dyDescent="0.25">
      <c r="A21" s="198" t="s">
        <v>210</v>
      </c>
      <c r="B21" s="93"/>
      <c r="C21" s="93"/>
      <c r="D21" s="93"/>
      <c r="E21" s="93"/>
      <c r="F21" s="93"/>
      <c r="G21" s="194"/>
    </row>
    <row r="22" spans="1:10" s="59" customFormat="1" ht="26.4" x14ac:dyDescent="0.25">
      <c r="A22" s="75" t="s">
        <v>211</v>
      </c>
      <c r="B22" s="93">
        <v>2801.3794899231611</v>
      </c>
      <c r="C22" s="93">
        <v>587.81543198892109</v>
      </c>
      <c r="D22" s="93">
        <v>785.73494248218412</v>
      </c>
      <c r="E22" s="93">
        <v>1433.8620071684595</v>
      </c>
      <c r="F22" s="93">
        <v>2372.3196381407515</v>
      </c>
      <c r="G22" s="194">
        <v>6006.2203565837144</v>
      </c>
      <c r="I22" s="74"/>
      <c r="J22" s="74"/>
    </row>
    <row r="23" spans="1:10" s="59" customFormat="1" ht="13.8" x14ac:dyDescent="0.25">
      <c r="A23" s="198" t="s">
        <v>212</v>
      </c>
      <c r="B23" s="93"/>
      <c r="C23" s="93"/>
      <c r="D23" s="93"/>
      <c r="E23" s="93"/>
      <c r="F23" s="93"/>
      <c r="G23" s="194"/>
      <c r="I23" s="129"/>
      <c r="J23" s="136"/>
    </row>
    <row r="24" spans="1:10" s="59" customFormat="1" ht="26.4" x14ac:dyDescent="0.25">
      <c r="A24" s="75" t="s">
        <v>213</v>
      </c>
      <c r="B24" s="93">
        <v>1178.9004971333065</v>
      </c>
      <c r="C24" s="93">
        <v>252.48603331149548</v>
      </c>
      <c r="D24" s="93">
        <v>462.89466976975473</v>
      </c>
      <c r="E24" s="93">
        <v>771.24265589942729</v>
      </c>
      <c r="F24" s="93">
        <v>1306.484906091305</v>
      </c>
      <c r="G24" s="194">
        <v>2210.8635545047996</v>
      </c>
    </row>
    <row r="25" spans="1:10" s="59" customFormat="1" x14ac:dyDescent="0.3"/>
    <row r="26" spans="1:10" s="59" customFormat="1" x14ac:dyDescent="0.3"/>
    <row r="27" spans="1:10" s="59" customFormat="1" x14ac:dyDescent="0.3"/>
    <row r="28" spans="1:10" s="59" customFormat="1" x14ac:dyDescent="0.3"/>
    <row r="29" spans="1:10" s="59" customFormat="1" x14ac:dyDescent="0.3"/>
    <row r="30" spans="1:10" s="59" customFormat="1" x14ac:dyDescent="0.3"/>
    <row r="31" spans="1:10" s="59" customFormat="1" x14ac:dyDescent="0.3"/>
    <row r="32" spans="1:10" s="59" customFormat="1" x14ac:dyDescent="0.3"/>
    <row r="33" s="59" customFormat="1" x14ac:dyDescent="0.3"/>
    <row r="34" s="59" customFormat="1" x14ac:dyDescent="0.3"/>
    <row r="35" s="59" customFormat="1" x14ac:dyDescent="0.3"/>
    <row r="36" s="59" customFormat="1" x14ac:dyDescent="0.3"/>
    <row r="37" s="59" customFormat="1" x14ac:dyDescent="0.3"/>
    <row r="38" s="59" customFormat="1" x14ac:dyDescent="0.3"/>
    <row r="39" s="59" customFormat="1" x14ac:dyDescent="0.3"/>
    <row r="40" s="59" customFormat="1" x14ac:dyDescent="0.3"/>
    <row r="41" s="59" customFormat="1" x14ac:dyDescent="0.3"/>
    <row r="42" s="59" customFormat="1" x14ac:dyDescent="0.3"/>
    <row r="43" s="59" customFormat="1" x14ac:dyDescent="0.3"/>
    <row r="44" s="59" customFormat="1" x14ac:dyDescent="0.3"/>
    <row r="45" s="59" customFormat="1" x14ac:dyDescent="0.3"/>
    <row r="46" s="59" customFormat="1" x14ac:dyDescent="0.3"/>
    <row r="47" s="59" customFormat="1" x14ac:dyDescent="0.3"/>
    <row r="48" s="59" customFormat="1" x14ac:dyDescent="0.3"/>
    <row r="49" s="59" customFormat="1" x14ac:dyDescent="0.3"/>
    <row r="50" s="59" customFormat="1" x14ac:dyDescent="0.3"/>
    <row r="51" s="59" customFormat="1" x14ac:dyDescent="0.3"/>
    <row r="52" s="59" customFormat="1" x14ac:dyDescent="0.3"/>
    <row r="53" s="59" customFormat="1" x14ac:dyDescent="0.3"/>
    <row r="54" s="59" customFormat="1" x14ac:dyDescent="0.3"/>
    <row r="55" s="59" customFormat="1" x14ac:dyDescent="0.3"/>
    <row r="56" s="59" customFormat="1" x14ac:dyDescent="0.3"/>
    <row r="57" s="59" customFormat="1" x14ac:dyDescent="0.3"/>
    <row r="58" s="59" customFormat="1" x14ac:dyDescent="0.3"/>
    <row r="59" s="59" customFormat="1" x14ac:dyDescent="0.3"/>
    <row r="60" s="59" customFormat="1" x14ac:dyDescent="0.3"/>
    <row r="61" s="59" customFormat="1" x14ac:dyDescent="0.3"/>
    <row r="62" s="59" customFormat="1" x14ac:dyDescent="0.3"/>
    <row r="63" s="59" customFormat="1" x14ac:dyDescent="0.3"/>
    <row r="64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  <row r="85" s="59" customFormat="1" x14ac:dyDescent="0.3"/>
    <row r="86" s="59" customFormat="1" x14ac:dyDescent="0.3"/>
    <row r="87" s="59" customFormat="1" x14ac:dyDescent="0.3"/>
    <row r="88" s="59" customFormat="1" x14ac:dyDescent="0.3"/>
    <row r="89" s="59" customFormat="1" x14ac:dyDescent="0.3"/>
    <row r="90" s="59" customFormat="1" x14ac:dyDescent="0.3"/>
    <row r="91" s="59" customFormat="1" x14ac:dyDescent="0.3"/>
    <row r="92" s="59" customFormat="1" x14ac:dyDescent="0.3"/>
    <row r="93" s="59" customFormat="1" x14ac:dyDescent="0.3"/>
    <row r="94" s="59" customFormat="1" x14ac:dyDescent="0.3"/>
    <row r="95" s="59" customFormat="1" x14ac:dyDescent="0.3"/>
    <row r="96" s="59" customFormat="1" x14ac:dyDescent="0.3"/>
    <row r="97" s="59" customFormat="1" x14ac:dyDescent="0.3"/>
    <row r="98" s="59" customFormat="1" x14ac:dyDescent="0.3"/>
    <row r="99" s="59" customFormat="1" x14ac:dyDescent="0.3"/>
    <row r="100" s="59" customFormat="1" x14ac:dyDescent="0.3"/>
    <row r="101" s="59" customFormat="1" x14ac:dyDescent="0.3"/>
    <row r="102" s="59" customFormat="1" x14ac:dyDescent="0.3"/>
    <row r="103" s="59" customFormat="1" x14ac:dyDescent="0.3"/>
    <row r="104" s="59" customFormat="1" x14ac:dyDescent="0.3"/>
    <row r="105" s="59" customFormat="1" x14ac:dyDescent="0.3"/>
    <row r="106" s="59" customFormat="1" x14ac:dyDescent="0.3"/>
    <row r="107" s="59" customFormat="1" x14ac:dyDescent="0.3"/>
    <row r="108" s="59" customFormat="1" x14ac:dyDescent="0.3"/>
    <row r="109" s="59" customFormat="1" x14ac:dyDescent="0.3"/>
    <row r="110" s="59" customFormat="1" x14ac:dyDescent="0.3"/>
    <row r="111" s="59" customFormat="1" x14ac:dyDescent="0.3"/>
    <row r="112" s="59" customFormat="1" x14ac:dyDescent="0.3"/>
    <row r="113" s="59" customFormat="1" x14ac:dyDescent="0.3"/>
    <row r="114" s="59" customFormat="1" x14ac:dyDescent="0.3"/>
    <row r="115" s="59" customFormat="1" x14ac:dyDescent="0.3"/>
    <row r="116" s="59" customFormat="1" x14ac:dyDescent="0.3"/>
    <row r="117" s="59" customFormat="1" x14ac:dyDescent="0.3"/>
    <row r="118" s="59" customFormat="1" x14ac:dyDescent="0.3"/>
    <row r="119" s="59" customFormat="1" x14ac:dyDescent="0.3"/>
    <row r="120" s="59" customFormat="1" x14ac:dyDescent="0.3"/>
    <row r="121" s="59" customFormat="1" x14ac:dyDescent="0.3"/>
    <row r="122" s="59" customFormat="1" x14ac:dyDescent="0.3"/>
    <row r="123" s="59" customFormat="1" x14ac:dyDescent="0.3"/>
    <row r="124" s="59" customFormat="1" x14ac:dyDescent="0.3"/>
    <row r="125" s="59" customFormat="1" x14ac:dyDescent="0.3"/>
    <row r="126" s="59" customFormat="1" x14ac:dyDescent="0.3"/>
    <row r="127" s="59" customFormat="1" x14ac:dyDescent="0.3"/>
    <row r="128" s="59" customFormat="1" x14ac:dyDescent="0.3"/>
    <row r="129" s="59" customFormat="1" x14ac:dyDescent="0.3"/>
    <row r="130" s="59" customFormat="1" x14ac:dyDescent="0.3"/>
    <row r="131" s="59" customFormat="1" x14ac:dyDescent="0.3"/>
    <row r="132" s="59" customFormat="1" x14ac:dyDescent="0.3"/>
    <row r="133" s="59" customFormat="1" x14ac:dyDescent="0.3"/>
    <row r="134" s="59" customFormat="1" x14ac:dyDescent="0.3"/>
    <row r="135" s="59" customFormat="1" x14ac:dyDescent="0.3"/>
    <row r="136" s="59" customFormat="1" x14ac:dyDescent="0.3"/>
    <row r="137" s="59" customFormat="1" x14ac:dyDescent="0.3"/>
    <row r="138" s="59" customFormat="1" x14ac:dyDescent="0.3"/>
    <row r="139" s="59" customFormat="1" x14ac:dyDescent="0.3"/>
    <row r="140" s="59" customFormat="1" x14ac:dyDescent="0.3"/>
    <row r="141" s="59" customFormat="1" x14ac:dyDescent="0.3"/>
    <row r="142" s="59" customFormat="1" x14ac:dyDescent="0.3"/>
    <row r="143" s="59" customFormat="1" x14ac:dyDescent="0.3"/>
    <row r="144" s="59" customFormat="1" x14ac:dyDescent="0.3"/>
    <row r="145" s="59" customFormat="1" x14ac:dyDescent="0.3"/>
    <row r="146" s="59" customFormat="1" x14ac:dyDescent="0.3"/>
    <row r="147" s="59" customFormat="1" x14ac:dyDescent="0.3"/>
    <row r="148" s="59" customFormat="1" x14ac:dyDescent="0.3"/>
    <row r="149" s="59" customFormat="1" x14ac:dyDescent="0.3"/>
    <row r="150" s="59" customFormat="1" x14ac:dyDescent="0.3"/>
    <row r="151" s="59" customFormat="1" x14ac:dyDescent="0.3"/>
    <row r="152" s="59" customFormat="1" x14ac:dyDescent="0.3"/>
    <row r="153" s="59" customFormat="1" x14ac:dyDescent="0.3"/>
    <row r="154" s="59" customFormat="1" x14ac:dyDescent="0.3"/>
    <row r="155" s="59" customFormat="1" x14ac:dyDescent="0.3"/>
    <row r="156" s="59" customFormat="1" x14ac:dyDescent="0.3"/>
    <row r="157" s="59" customFormat="1" x14ac:dyDescent="0.3"/>
    <row r="158" s="59" customFormat="1" x14ac:dyDescent="0.3"/>
    <row r="159" s="59" customFormat="1" x14ac:dyDescent="0.3"/>
    <row r="160" s="59" customFormat="1" x14ac:dyDescent="0.3"/>
    <row r="161" s="59" customFormat="1" x14ac:dyDescent="0.3"/>
    <row r="162" s="59" customFormat="1" x14ac:dyDescent="0.3"/>
    <row r="163" s="59" customFormat="1" x14ac:dyDescent="0.3"/>
    <row r="164" s="59" customFormat="1" x14ac:dyDescent="0.3"/>
    <row r="165" s="59" customFormat="1" x14ac:dyDescent="0.3"/>
    <row r="166" s="59" customFormat="1" x14ac:dyDescent="0.3"/>
    <row r="167" s="59" customFormat="1" x14ac:dyDescent="0.3"/>
    <row r="168" s="59" customFormat="1" x14ac:dyDescent="0.3"/>
    <row r="169" s="59" customFormat="1" x14ac:dyDescent="0.3"/>
    <row r="170" s="59" customFormat="1" x14ac:dyDescent="0.3"/>
    <row r="171" s="59" customFormat="1" x14ac:dyDescent="0.3"/>
    <row r="172" s="59" customFormat="1" x14ac:dyDescent="0.3"/>
    <row r="173" s="59" customFormat="1" x14ac:dyDescent="0.3"/>
    <row r="174" s="59" customFormat="1" x14ac:dyDescent="0.3"/>
    <row r="175" s="59" customFormat="1" x14ac:dyDescent="0.3"/>
    <row r="176" s="59" customFormat="1" x14ac:dyDescent="0.3"/>
    <row r="177" s="59" customFormat="1" x14ac:dyDescent="0.3"/>
    <row r="178" s="59" customFormat="1" x14ac:dyDescent="0.3"/>
    <row r="179" s="59" customFormat="1" x14ac:dyDescent="0.3"/>
    <row r="180" s="59" customFormat="1" x14ac:dyDescent="0.3"/>
    <row r="181" s="59" customFormat="1" x14ac:dyDescent="0.3"/>
    <row r="182" s="59" customFormat="1" x14ac:dyDescent="0.3"/>
    <row r="183" s="59" customFormat="1" x14ac:dyDescent="0.3"/>
    <row r="184" s="59" customFormat="1" x14ac:dyDescent="0.3"/>
    <row r="185" s="59" customFormat="1" x14ac:dyDescent="0.3"/>
    <row r="186" s="59" customFormat="1" x14ac:dyDescent="0.3"/>
    <row r="187" s="59" customFormat="1" x14ac:dyDescent="0.3"/>
    <row r="188" s="59" customFormat="1" x14ac:dyDescent="0.3"/>
    <row r="189" s="59" customFormat="1" x14ac:dyDescent="0.3"/>
    <row r="190" s="59" customFormat="1" x14ac:dyDescent="0.3"/>
    <row r="191" s="59" customFormat="1" x14ac:dyDescent="0.3"/>
    <row r="192" s="59" customFormat="1" x14ac:dyDescent="0.3"/>
    <row r="193" s="59" customFormat="1" x14ac:dyDescent="0.3"/>
    <row r="194" s="59" customFormat="1" x14ac:dyDescent="0.3"/>
    <row r="195" s="59" customFormat="1" x14ac:dyDescent="0.3"/>
    <row r="196" s="59" customFormat="1" x14ac:dyDescent="0.3"/>
    <row r="197" s="59" customFormat="1" x14ac:dyDescent="0.3"/>
    <row r="198" s="59" customFormat="1" x14ac:dyDescent="0.3"/>
    <row r="199" s="59" customFormat="1" x14ac:dyDescent="0.3"/>
    <row r="200" s="59" customFormat="1" x14ac:dyDescent="0.3"/>
    <row r="201" s="59" customFormat="1" x14ac:dyDescent="0.3"/>
    <row r="202" s="59" customFormat="1" x14ac:dyDescent="0.3"/>
    <row r="203" s="59" customFormat="1" x14ac:dyDescent="0.3"/>
    <row r="204" s="59" customFormat="1" x14ac:dyDescent="0.3"/>
    <row r="205" s="59" customFormat="1" x14ac:dyDescent="0.3"/>
    <row r="206" s="59" customFormat="1" x14ac:dyDescent="0.3"/>
    <row r="207" s="59" customFormat="1" x14ac:dyDescent="0.3"/>
    <row r="208" s="59" customFormat="1" x14ac:dyDescent="0.3"/>
    <row r="209" s="59" customFormat="1" x14ac:dyDescent="0.3"/>
    <row r="210" s="59" customFormat="1" x14ac:dyDescent="0.3"/>
    <row r="211" s="59" customFormat="1" x14ac:dyDescent="0.3"/>
    <row r="212" s="59" customFormat="1" x14ac:dyDescent="0.3"/>
    <row r="213" s="59" customFormat="1" x14ac:dyDescent="0.3"/>
    <row r="214" s="59" customFormat="1" x14ac:dyDescent="0.3"/>
    <row r="215" s="59" customFormat="1" x14ac:dyDescent="0.3"/>
    <row r="216" s="59" customFormat="1" x14ac:dyDescent="0.3"/>
    <row r="217" s="59" customFormat="1" x14ac:dyDescent="0.3"/>
    <row r="218" s="59" customFormat="1" x14ac:dyDescent="0.3"/>
    <row r="219" s="59" customFormat="1" x14ac:dyDescent="0.3"/>
    <row r="220" s="59" customFormat="1" x14ac:dyDescent="0.3"/>
    <row r="221" s="59" customFormat="1" x14ac:dyDescent="0.3"/>
    <row r="222" s="59" customFormat="1" x14ac:dyDescent="0.3"/>
    <row r="223" s="59" customFormat="1" x14ac:dyDescent="0.3"/>
    <row r="224" s="59" customFormat="1" x14ac:dyDescent="0.3"/>
    <row r="225" s="59" customFormat="1" x14ac:dyDescent="0.3"/>
    <row r="226" s="59" customFormat="1" x14ac:dyDescent="0.3"/>
    <row r="227" s="59" customFormat="1" x14ac:dyDescent="0.3"/>
    <row r="228" s="59" customFormat="1" x14ac:dyDescent="0.3"/>
    <row r="229" s="59" customFormat="1" x14ac:dyDescent="0.3"/>
    <row r="230" s="59" customFormat="1" x14ac:dyDescent="0.3"/>
    <row r="231" s="59" customFormat="1" x14ac:dyDescent="0.3"/>
    <row r="232" s="59" customFormat="1" x14ac:dyDescent="0.3"/>
    <row r="233" s="59" customFormat="1" x14ac:dyDescent="0.3"/>
    <row r="234" s="59" customFormat="1" x14ac:dyDescent="0.3"/>
    <row r="235" s="59" customFormat="1" x14ac:dyDescent="0.3"/>
    <row r="236" s="59" customFormat="1" x14ac:dyDescent="0.3"/>
    <row r="237" s="59" customFormat="1" x14ac:dyDescent="0.3"/>
    <row r="238" s="59" customFormat="1" x14ac:dyDescent="0.3"/>
    <row r="239" s="59" customFormat="1" x14ac:dyDescent="0.3"/>
    <row r="240" s="59" customFormat="1" x14ac:dyDescent="0.3"/>
    <row r="241" s="59" customFormat="1" x14ac:dyDescent="0.3"/>
    <row r="242" s="59" customFormat="1" x14ac:dyDescent="0.3"/>
    <row r="243" s="59" customFormat="1" x14ac:dyDescent="0.3"/>
    <row r="244" s="59" customFormat="1" x14ac:dyDescent="0.3"/>
    <row r="245" s="59" customFormat="1" x14ac:dyDescent="0.3"/>
    <row r="246" s="59" customFormat="1" x14ac:dyDescent="0.3"/>
    <row r="247" s="59" customFormat="1" x14ac:dyDescent="0.3"/>
    <row r="248" s="59" customFormat="1" x14ac:dyDescent="0.3"/>
    <row r="249" s="59" customFormat="1" x14ac:dyDescent="0.3"/>
    <row r="250" s="59" customFormat="1" x14ac:dyDescent="0.3"/>
    <row r="251" s="59" customFormat="1" x14ac:dyDescent="0.3"/>
    <row r="252" s="59" customFormat="1" x14ac:dyDescent="0.3"/>
    <row r="253" s="59" customFormat="1" x14ac:dyDescent="0.3"/>
    <row r="254" s="59" customFormat="1" x14ac:dyDescent="0.3"/>
    <row r="255" s="59" customFormat="1" x14ac:dyDescent="0.3"/>
    <row r="256" s="59" customFormat="1" x14ac:dyDescent="0.3"/>
    <row r="257" s="59" customFormat="1" x14ac:dyDescent="0.3"/>
    <row r="258" s="59" customFormat="1" x14ac:dyDescent="0.3"/>
    <row r="259" s="59" customFormat="1" x14ac:dyDescent="0.3"/>
    <row r="260" s="59" customFormat="1" x14ac:dyDescent="0.3"/>
    <row r="261" s="59" customFormat="1" x14ac:dyDescent="0.3"/>
    <row r="262" s="59" customFormat="1" x14ac:dyDescent="0.3"/>
    <row r="263" s="59" customFormat="1" x14ac:dyDescent="0.3"/>
    <row r="264" s="59" customFormat="1" x14ac:dyDescent="0.3"/>
    <row r="265" s="59" customFormat="1" x14ac:dyDescent="0.3"/>
    <row r="266" s="59" customFormat="1" x14ac:dyDescent="0.3"/>
    <row r="267" s="59" customFormat="1" x14ac:dyDescent="0.3"/>
    <row r="268" s="59" customFormat="1" x14ac:dyDescent="0.3"/>
    <row r="269" s="59" customFormat="1" x14ac:dyDescent="0.3"/>
    <row r="270" s="59" customFormat="1" x14ac:dyDescent="0.3"/>
    <row r="271" s="59" customFormat="1" x14ac:dyDescent="0.3"/>
    <row r="272" s="59" customFormat="1" x14ac:dyDescent="0.3"/>
    <row r="273" s="59" customFormat="1" x14ac:dyDescent="0.3"/>
    <row r="274" s="59" customFormat="1" x14ac:dyDescent="0.3"/>
    <row r="275" s="59" customFormat="1" x14ac:dyDescent="0.3"/>
    <row r="276" s="59" customFormat="1" x14ac:dyDescent="0.3"/>
    <row r="277" s="59" customFormat="1" x14ac:dyDescent="0.3"/>
    <row r="278" s="59" customFormat="1" x14ac:dyDescent="0.3"/>
    <row r="279" s="59" customFormat="1" x14ac:dyDescent="0.3"/>
    <row r="280" s="59" customFormat="1" x14ac:dyDescent="0.3"/>
    <row r="281" s="59" customFormat="1" x14ac:dyDescent="0.3"/>
    <row r="282" s="59" customFormat="1" x14ac:dyDescent="0.3"/>
    <row r="283" s="59" customFormat="1" x14ac:dyDescent="0.3"/>
    <row r="284" s="59" customFormat="1" x14ac:dyDescent="0.3"/>
    <row r="285" s="59" customFormat="1" x14ac:dyDescent="0.3"/>
    <row r="286" s="59" customFormat="1" x14ac:dyDescent="0.3"/>
    <row r="287" s="59" customFormat="1" x14ac:dyDescent="0.3"/>
    <row r="288" s="59" customFormat="1" x14ac:dyDescent="0.3"/>
    <row r="289" s="59" customFormat="1" x14ac:dyDescent="0.3"/>
    <row r="290" s="59" customFormat="1" x14ac:dyDescent="0.3"/>
    <row r="291" s="59" customFormat="1" x14ac:dyDescent="0.3"/>
    <row r="292" s="59" customFormat="1" x14ac:dyDescent="0.3"/>
    <row r="293" s="59" customFormat="1" x14ac:dyDescent="0.3"/>
    <row r="294" s="59" customFormat="1" x14ac:dyDescent="0.3"/>
    <row r="295" s="59" customFormat="1" x14ac:dyDescent="0.3"/>
    <row r="296" s="59" customFormat="1" x14ac:dyDescent="0.3"/>
    <row r="297" s="59" customFormat="1" x14ac:dyDescent="0.3"/>
    <row r="298" s="59" customFormat="1" x14ac:dyDescent="0.3"/>
    <row r="299" s="59" customFormat="1" x14ac:dyDescent="0.3"/>
    <row r="300" s="59" customFormat="1" x14ac:dyDescent="0.3"/>
    <row r="301" s="59" customFormat="1" x14ac:dyDescent="0.3"/>
    <row r="302" s="59" customFormat="1" x14ac:dyDescent="0.3"/>
    <row r="303" s="59" customFormat="1" x14ac:dyDescent="0.3"/>
    <row r="304" s="59" customFormat="1" x14ac:dyDescent="0.3"/>
    <row r="305" s="59" customFormat="1" x14ac:dyDescent="0.3"/>
    <row r="306" s="59" customFormat="1" x14ac:dyDescent="0.3"/>
    <row r="307" s="59" customFormat="1" x14ac:dyDescent="0.3"/>
    <row r="308" s="59" customFormat="1" x14ac:dyDescent="0.3"/>
    <row r="309" s="59" customFormat="1" x14ac:dyDescent="0.3"/>
    <row r="310" s="59" customFormat="1" x14ac:dyDescent="0.3"/>
    <row r="311" s="59" customFormat="1" x14ac:dyDescent="0.3"/>
    <row r="312" s="59" customFormat="1" x14ac:dyDescent="0.3"/>
    <row r="313" s="59" customFormat="1" x14ac:dyDescent="0.3"/>
    <row r="314" s="59" customFormat="1" x14ac:dyDescent="0.3"/>
    <row r="315" s="59" customFormat="1" x14ac:dyDescent="0.3"/>
    <row r="316" s="59" customFormat="1" x14ac:dyDescent="0.3"/>
    <row r="317" s="59" customFormat="1" x14ac:dyDescent="0.3"/>
    <row r="318" s="59" customFormat="1" x14ac:dyDescent="0.3"/>
    <row r="319" s="59" customFormat="1" x14ac:dyDescent="0.3"/>
    <row r="320" s="59" customFormat="1" x14ac:dyDescent="0.3"/>
    <row r="321" s="59" customFormat="1" x14ac:dyDescent="0.3"/>
    <row r="322" s="59" customFormat="1" x14ac:dyDescent="0.3"/>
    <row r="323" s="59" customFormat="1" x14ac:dyDescent="0.3"/>
    <row r="324" s="59" customFormat="1" x14ac:dyDescent="0.3"/>
    <row r="325" s="59" customFormat="1" x14ac:dyDescent="0.3"/>
    <row r="326" s="59" customFormat="1" x14ac:dyDescent="0.3"/>
    <row r="327" s="59" customFormat="1" x14ac:dyDescent="0.3"/>
    <row r="328" s="59" customFormat="1" x14ac:dyDescent="0.3"/>
    <row r="329" s="59" customFormat="1" x14ac:dyDescent="0.3"/>
    <row r="330" s="59" customFormat="1" x14ac:dyDescent="0.3"/>
    <row r="331" s="59" customFormat="1" x14ac:dyDescent="0.3"/>
    <row r="332" s="59" customFormat="1" x14ac:dyDescent="0.3"/>
    <row r="333" s="59" customFormat="1" x14ac:dyDescent="0.3"/>
    <row r="334" s="59" customFormat="1" x14ac:dyDescent="0.3"/>
    <row r="335" s="59" customFormat="1" x14ac:dyDescent="0.3"/>
    <row r="336" s="59" customFormat="1" x14ac:dyDescent="0.3"/>
    <row r="337" s="59" customFormat="1" x14ac:dyDescent="0.3"/>
    <row r="338" s="59" customFormat="1" x14ac:dyDescent="0.3"/>
    <row r="339" s="59" customFormat="1" x14ac:dyDescent="0.3"/>
    <row r="340" s="59" customFormat="1" x14ac:dyDescent="0.3"/>
    <row r="341" s="59" customFormat="1" x14ac:dyDescent="0.3"/>
    <row r="342" s="59" customFormat="1" x14ac:dyDescent="0.3"/>
    <row r="343" s="59" customFormat="1" x14ac:dyDescent="0.3"/>
    <row r="344" s="59" customFormat="1" x14ac:dyDescent="0.3"/>
    <row r="345" s="59" customFormat="1" x14ac:dyDescent="0.3"/>
    <row r="346" s="59" customFormat="1" x14ac:dyDescent="0.3"/>
    <row r="347" s="59" customFormat="1" x14ac:dyDescent="0.3"/>
    <row r="348" s="59" customFormat="1" x14ac:dyDescent="0.3"/>
    <row r="349" s="59" customFormat="1" x14ac:dyDescent="0.3"/>
    <row r="350" s="59" customFormat="1" x14ac:dyDescent="0.3"/>
    <row r="351" s="59" customFormat="1" x14ac:dyDescent="0.3"/>
    <row r="352" s="59" customFormat="1" x14ac:dyDescent="0.3"/>
    <row r="353" s="59" customFormat="1" x14ac:dyDescent="0.3"/>
    <row r="354" s="59" customFormat="1" x14ac:dyDescent="0.3"/>
    <row r="355" s="59" customFormat="1" x14ac:dyDescent="0.3"/>
    <row r="356" s="59" customFormat="1" x14ac:dyDescent="0.3"/>
    <row r="357" s="59" customFormat="1" x14ac:dyDescent="0.3"/>
    <row r="358" s="59" customFormat="1" x14ac:dyDescent="0.3"/>
    <row r="359" s="59" customFormat="1" x14ac:dyDescent="0.3"/>
    <row r="360" s="59" customFormat="1" x14ac:dyDescent="0.3"/>
    <row r="361" s="59" customFormat="1" x14ac:dyDescent="0.3"/>
    <row r="362" s="59" customFormat="1" x14ac:dyDescent="0.3"/>
    <row r="363" s="59" customFormat="1" x14ac:dyDescent="0.3"/>
    <row r="364" s="59" customFormat="1" x14ac:dyDescent="0.3"/>
    <row r="365" s="59" customFormat="1" x14ac:dyDescent="0.3"/>
    <row r="366" s="59" customFormat="1" x14ac:dyDescent="0.3"/>
    <row r="367" s="59" customFormat="1" x14ac:dyDescent="0.3"/>
    <row r="368" s="59" customFormat="1" x14ac:dyDescent="0.3"/>
    <row r="369" s="59" customFormat="1" x14ac:dyDescent="0.3"/>
    <row r="370" s="59" customFormat="1" x14ac:dyDescent="0.3"/>
    <row r="371" s="59" customFormat="1" x14ac:dyDescent="0.3"/>
    <row r="372" s="59" customFormat="1" x14ac:dyDescent="0.3"/>
    <row r="373" s="59" customFormat="1" x14ac:dyDescent="0.3"/>
    <row r="374" s="59" customFormat="1" x14ac:dyDescent="0.3"/>
    <row r="375" s="59" customFormat="1" x14ac:dyDescent="0.3"/>
    <row r="376" s="59" customFormat="1" x14ac:dyDescent="0.3"/>
    <row r="377" s="59" customFormat="1" x14ac:dyDescent="0.3"/>
    <row r="378" s="59" customFormat="1" x14ac:dyDescent="0.3"/>
    <row r="379" s="59" customFormat="1" x14ac:dyDescent="0.3"/>
    <row r="380" s="59" customFormat="1" x14ac:dyDescent="0.3"/>
    <row r="381" s="59" customFormat="1" x14ac:dyDescent="0.3"/>
    <row r="382" s="59" customFormat="1" x14ac:dyDescent="0.3"/>
    <row r="383" s="59" customFormat="1" x14ac:dyDescent="0.3"/>
    <row r="384" s="59" customFormat="1" x14ac:dyDescent="0.3"/>
    <row r="385" s="59" customFormat="1" x14ac:dyDescent="0.3"/>
    <row r="386" s="59" customFormat="1" x14ac:dyDescent="0.3"/>
    <row r="387" s="59" customFormat="1" x14ac:dyDescent="0.3"/>
    <row r="388" s="59" customFormat="1" x14ac:dyDescent="0.3"/>
    <row r="389" s="59" customFormat="1" x14ac:dyDescent="0.3"/>
    <row r="390" s="59" customFormat="1" x14ac:dyDescent="0.3"/>
    <row r="391" s="59" customFormat="1" x14ac:dyDescent="0.3"/>
    <row r="392" s="59" customFormat="1" x14ac:dyDescent="0.3"/>
    <row r="393" s="59" customFormat="1" x14ac:dyDescent="0.3"/>
    <row r="394" s="59" customFormat="1" x14ac:dyDescent="0.3"/>
    <row r="395" s="59" customFormat="1" x14ac:dyDescent="0.3"/>
    <row r="396" s="59" customFormat="1" x14ac:dyDescent="0.3"/>
    <row r="397" s="59" customFormat="1" x14ac:dyDescent="0.3"/>
    <row r="398" s="59" customFormat="1" x14ac:dyDescent="0.3"/>
    <row r="399" s="59" customFormat="1" x14ac:dyDescent="0.3"/>
    <row r="400" s="59" customFormat="1" x14ac:dyDescent="0.3"/>
    <row r="401" s="59" customFormat="1" x14ac:dyDescent="0.3"/>
    <row r="402" s="59" customFormat="1" x14ac:dyDescent="0.3"/>
    <row r="403" s="59" customFormat="1" x14ac:dyDescent="0.3"/>
    <row r="404" s="59" customFormat="1" x14ac:dyDescent="0.3"/>
    <row r="405" s="59" customFormat="1" x14ac:dyDescent="0.3"/>
    <row r="406" s="59" customFormat="1" x14ac:dyDescent="0.3"/>
    <row r="407" s="59" customFormat="1" x14ac:dyDescent="0.3"/>
    <row r="408" s="59" customFormat="1" x14ac:dyDescent="0.3"/>
    <row r="409" s="59" customFormat="1" x14ac:dyDescent="0.3"/>
    <row r="410" s="59" customFormat="1" x14ac:dyDescent="0.3"/>
    <row r="411" s="59" customFormat="1" x14ac:dyDescent="0.3"/>
    <row r="412" s="59" customFormat="1" x14ac:dyDescent="0.3"/>
    <row r="413" s="59" customFormat="1" x14ac:dyDescent="0.3"/>
    <row r="414" s="59" customFormat="1" x14ac:dyDescent="0.3"/>
    <row r="415" s="59" customFormat="1" x14ac:dyDescent="0.3"/>
    <row r="416" s="59" customFormat="1" x14ac:dyDescent="0.3"/>
    <row r="417" s="59" customFormat="1" x14ac:dyDescent="0.3"/>
    <row r="418" s="59" customFormat="1" x14ac:dyDescent="0.3"/>
    <row r="419" s="59" customFormat="1" x14ac:dyDescent="0.3"/>
    <row r="420" s="59" customFormat="1" x14ac:dyDescent="0.3"/>
    <row r="421" s="59" customFormat="1" x14ac:dyDescent="0.3"/>
    <row r="422" s="59" customFormat="1" x14ac:dyDescent="0.3"/>
    <row r="423" s="59" customFormat="1" x14ac:dyDescent="0.3"/>
    <row r="424" s="59" customFormat="1" x14ac:dyDescent="0.3"/>
    <row r="425" s="59" customFormat="1" x14ac:dyDescent="0.3"/>
    <row r="426" s="59" customFormat="1" x14ac:dyDescent="0.3"/>
    <row r="427" s="59" customFormat="1" x14ac:dyDescent="0.3"/>
    <row r="428" s="59" customFormat="1" x14ac:dyDescent="0.3"/>
    <row r="429" s="59" customFormat="1" x14ac:dyDescent="0.3"/>
    <row r="430" s="59" customFormat="1" x14ac:dyDescent="0.3"/>
    <row r="431" s="59" customFormat="1" x14ac:dyDescent="0.3"/>
    <row r="432" s="59" customFormat="1" x14ac:dyDescent="0.3"/>
    <row r="433" s="59" customFormat="1" x14ac:dyDescent="0.3"/>
    <row r="434" s="59" customFormat="1" x14ac:dyDescent="0.3"/>
    <row r="435" s="59" customFormat="1" x14ac:dyDescent="0.3"/>
    <row r="436" s="59" customFormat="1" x14ac:dyDescent="0.3"/>
    <row r="437" s="59" customFormat="1" x14ac:dyDescent="0.3"/>
    <row r="438" s="59" customFormat="1" x14ac:dyDescent="0.3"/>
    <row r="439" s="59" customFormat="1" x14ac:dyDescent="0.3"/>
    <row r="440" s="59" customFormat="1" x14ac:dyDescent="0.3"/>
    <row r="441" s="59" customFormat="1" x14ac:dyDescent="0.3"/>
    <row r="442" s="59" customFormat="1" x14ac:dyDescent="0.3"/>
    <row r="443" s="59" customFormat="1" x14ac:dyDescent="0.3"/>
    <row r="444" s="59" customFormat="1" x14ac:dyDescent="0.3"/>
    <row r="445" s="59" customFormat="1" x14ac:dyDescent="0.3"/>
    <row r="446" s="59" customFormat="1" x14ac:dyDescent="0.3"/>
    <row r="447" s="59" customFormat="1" x14ac:dyDescent="0.3"/>
    <row r="448" s="59" customFormat="1" x14ac:dyDescent="0.3"/>
    <row r="449" s="59" customFormat="1" x14ac:dyDescent="0.3"/>
    <row r="450" s="59" customFormat="1" x14ac:dyDescent="0.3"/>
    <row r="451" s="59" customFormat="1" x14ac:dyDescent="0.3"/>
    <row r="452" s="59" customFormat="1" x14ac:dyDescent="0.3"/>
    <row r="453" s="59" customFormat="1" x14ac:dyDescent="0.3"/>
    <row r="454" s="59" customFormat="1" x14ac:dyDescent="0.3"/>
    <row r="455" s="59" customFormat="1" x14ac:dyDescent="0.3"/>
    <row r="456" s="59" customFormat="1" x14ac:dyDescent="0.3"/>
    <row r="457" s="59" customFormat="1" x14ac:dyDescent="0.3"/>
    <row r="458" s="59" customFormat="1" x14ac:dyDescent="0.3"/>
    <row r="459" s="59" customFormat="1" x14ac:dyDescent="0.3"/>
    <row r="460" s="59" customFormat="1" x14ac:dyDescent="0.3"/>
    <row r="461" s="59" customFormat="1" x14ac:dyDescent="0.3"/>
    <row r="462" s="59" customFormat="1" x14ac:dyDescent="0.3"/>
    <row r="463" s="59" customFormat="1" x14ac:dyDescent="0.3"/>
    <row r="464" s="59" customFormat="1" x14ac:dyDescent="0.3"/>
    <row r="465" s="59" customFormat="1" x14ac:dyDescent="0.3"/>
    <row r="466" s="59" customFormat="1" x14ac:dyDescent="0.3"/>
    <row r="467" s="59" customFormat="1" x14ac:dyDescent="0.3"/>
    <row r="468" s="59" customFormat="1" x14ac:dyDescent="0.3"/>
    <row r="469" s="59" customFormat="1" x14ac:dyDescent="0.3"/>
    <row r="470" s="59" customFormat="1" x14ac:dyDescent="0.3"/>
    <row r="471" s="59" customFormat="1" x14ac:dyDescent="0.3"/>
    <row r="472" s="59" customFormat="1" x14ac:dyDescent="0.3"/>
    <row r="473" s="59" customFormat="1" x14ac:dyDescent="0.3"/>
    <row r="474" s="59" customFormat="1" x14ac:dyDescent="0.3"/>
    <row r="475" s="59" customFormat="1" x14ac:dyDescent="0.3"/>
    <row r="476" s="59" customFormat="1" x14ac:dyDescent="0.3"/>
    <row r="477" s="59" customFormat="1" x14ac:dyDescent="0.3"/>
    <row r="478" s="59" customFormat="1" x14ac:dyDescent="0.3"/>
    <row r="479" s="59" customFormat="1" x14ac:dyDescent="0.3"/>
    <row r="480" s="59" customFormat="1" x14ac:dyDescent="0.3"/>
    <row r="481" s="59" customFormat="1" x14ac:dyDescent="0.3"/>
    <row r="482" s="59" customFormat="1" x14ac:dyDescent="0.3"/>
    <row r="483" s="59" customFormat="1" x14ac:dyDescent="0.3"/>
    <row r="484" s="59" customFormat="1" x14ac:dyDescent="0.3"/>
    <row r="485" s="59" customFormat="1" x14ac:dyDescent="0.3"/>
    <row r="486" s="59" customFormat="1" x14ac:dyDescent="0.3"/>
    <row r="487" s="59" customFormat="1" x14ac:dyDescent="0.3"/>
    <row r="488" s="59" customFormat="1" x14ac:dyDescent="0.3"/>
    <row r="489" s="59" customFormat="1" x14ac:dyDescent="0.3"/>
    <row r="490" s="59" customFormat="1" x14ac:dyDescent="0.3"/>
    <row r="491" s="59" customFormat="1" x14ac:dyDescent="0.3"/>
    <row r="492" s="59" customFormat="1" x14ac:dyDescent="0.3"/>
    <row r="493" s="59" customFormat="1" x14ac:dyDescent="0.3"/>
    <row r="494" s="59" customFormat="1" x14ac:dyDescent="0.3"/>
    <row r="495" s="59" customFormat="1" x14ac:dyDescent="0.3"/>
    <row r="496" s="59" customFormat="1" x14ac:dyDescent="0.3"/>
    <row r="497" s="59" customFormat="1" x14ac:dyDescent="0.3"/>
    <row r="498" s="59" customFormat="1" x14ac:dyDescent="0.3"/>
    <row r="499" s="59" customFormat="1" x14ac:dyDescent="0.3"/>
    <row r="500" s="59" customFormat="1" x14ac:dyDescent="0.3"/>
    <row r="501" s="59" customFormat="1" x14ac:dyDescent="0.3"/>
    <row r="502" s="59" customFormat="1" x14ac:dyDescent="0.3"/>
    <row r="503" s="59" customFormat="1" x14ac:dyDescent="0.3"/>
    <row r="504" s="59" customFormat="1" x14ac:dyDescent="0.3"/>
    <row r="505" s="59" customFormat="1" x14ac:dyDescent="0.3"/>
    <row r="506" s="59" customFormat="1" x14ac:dyDescent="0.3"/>
    <row r="507" s="59" customFormat="1" x14ac:dyDescent="0.3"/>
    <row r="508" s="59" customFormat="1" x14ac:dyDescent="0.3"/>
    <row r="509" s="59" customFormat="1" x14ac:dyDescent="0.3"/>
    <row r="510" s="59" customFormat="1" x14ac:dyDescent="0.3"/>
    <row r="511" s="59" customFormat="1" x14ac:dyDescent="0.3"/>
    <row r="512" s="59" customFormat="1" x14ac:dyDescent="0.3"/>
    <row r="513" s="59" customFormat="1" x14ac:dyDescent="0.3"/>
    <row r="514" s="59" customFormat="1" x14ac:dyDescent="0.3"/>
    <row r="515" s="59" customFormat="1" x14ac:dyDescent="0.3"/>
    <row r="516" s="59" customFormat="1" x14ac:dyDescent="0.3"/>
    <row r="517" s="59" customFormat="1" x14ac:dyDescent="0.3"/>
    <row r="518" s="59" customFormat="1" x14ac:dyDescent="0.3"/>
    <row r="519" s="59" customFormat="1" x14ac:dyDescent="0.3"/>
    <row r="520" s="59" customFormat="1" x14ac:dyDescent="0.3"/>
    <row r="521" s="59" customFormat="1" x14ac:dyDescent="0.3"/>
    <row r="522" s="59" customFormat="1" x14ac:dyDescent="0.3"/>
    <row r="523" s="59" customFormat="1" x14ac:dyDescent="0.3"/>
    <row r="524" s="59" customFormat="1" x14ac:dyDescent="0.3"/>
    <row r="525" s="59" customFormat="1" x14ac:dyDescent="0.3"/>
    <row r="526" s="59" customFormat="1" x14ac:dyDescent="0.3"/>
    <row r="527" s="59" customFormat="1" x14ac:dyDescent="0.3"/>
    <row r="528" s="59" customFormat="1" x14ac:dyDescent="0.3"/>
    <row r="529" s="59" customFormat="1" x14ac:dyDescent="0.3"/>
    <row r="530" s="59" customFormat="1" x14ac:dyDescent="0.3"/>
    <row r="531" s="59" customFormat="1" x14ac:dyDescent="0.3"/>
    <row r="532" s="59" customFormat="1" x14ac:dyDescent="0.3"/>
    <row r="533" s="59" customFormat="1" x14ac:dyDescent="0.3"/>
    <row r="534" s="59" customFormat="1" x14ac:dyDescent="0.3"/>
    <row r="535" s="59" customFormat="1" x14ac:dyDescent="0.3"/>
    <row r="536" s="59" customFormat="1" x14ac:dyDescent="0.3"/>
    <row r="537" s="59" customFormat="1" x14ac:dyDescent="0.3"/>
    <row r="538" s="59" customFormat="1" x14ac:dyDescent="0.3"/>
    <row r="539" s="59" customFormat="1" x14ac:dyDescent="0.3"/>
    <row r="540" s="59" customFormat="1" x14ac:dyDescent="0.3"/>
    <row r="541" s="59" customFormat="1" x14ac:dyDescent="0.3"/>
    <row r="542" s="59" customFormat="1" x14ac:dyDescent="0.3"/>
    <row r="543" s="59" customFormat="1" x14ac:dyDescent="0.3"/>
    <row r="544" s="59" customFormat="1" x14ac:dyDescent="0.3"/>
    <row r="545" s="59" customFormat="1" x14ac:dyDescent="0.3"/>
    <row r="546" s="59" customFormat="1" x14ac:dyDescent="0.3"/>
    <row r="547" s="59" customFormat="1" x14ac:dyDescent="0.3"/>
    <row r="548" s="59" customFormat="1" x14ac:dyDescent="0.3"/>
    <row r="549" s="59" customFormat="1" x14ac:dyDescent="0.3"/>
    <row r="550" s="59" customFormat="1" x14ac:dyDescent="0.3"/>
    <row r="551" s="59" customFormat="1" x14ac:dyDescent="0.3"/>
    <row r="552" s="59" customFormat="1" x14ac:dyDescent="0.3"/>
    <row r="553" s="59" customFormat="1" x14ac:dyDescent="0.3"/>
    <row r="554" s="59" customFormat="1" x14ac:dyDescent="0.3"/>
    <row r="555" s="59" customFormat="1" x14ac:dyDescent="0.3"/>
    <row r="556" s="59" customFormat="1" x14ac:dyDescent="0.3"/>
    <row r="557" s="59" customFormat="1" x14ac:dyDescent="0.3"/>
    <row r="558" s="59" customFormat="1" x14ac:dyDescent="0.3"/>
    <row r="559" s="59" customFormat="1" x14ac:dyDescent="0.3"/>
    <row r="560" s="59" customFormat="1" x14ac:dyDescent="0.3"/>
    <row r="561" s="59" customFormat="1" x14ac:dyDescent="0.3"/>
    <row r="562" s="59" customFormat="1" x14ac:dyDescent="0.3"/>
    <row r="563" s="59" customFormat="1" x14ac:dyDescent="0.3"/>
    <row r="564" s="59" customFormat="1" x14ac:dyDescent="0.3"/>
    <row r="565" s="59" customFormat="1" x14ac:dyDescent="0.3"/>
    <row r="566" s="59" customFormat="1" x14ac:dyDescent="0.3"/>
    <row r="567" s="59" customFormat="1" x14ac:dyDescent="0.3"/>
    <row r="568" s="59" customFormat="1" x14ac:dyDescent="0.3"/>
    <row r="569" s="59" customFormat="1" x14ac:dyDescent="0.3"/>
    <row r="570" s="59" customFormat="1" x14ac:dyDescent="0.3"/>
    <row r="571" s="59" customFormat="1" x14ac:dyDescent="0.3"/>
    <row r="572" s="59" customFormat="1" x14ac:dyDescent="0.3"/>
    <row r="573" s="59" customFormat="1" x14ac:dyDescent="0.3"/>
    <row r="574" s="59" customFormat="1" x14ac:dyDescent="0.3"/>
    <row r="575" s="59" customFormat="1" x14ac:dyDescent="0.3"/>
    <row r="576" s="59" customFormat="1" x14ac:dyDescent="0.3"/>
    <row r="577" s="59" customFormat="1" x14ac:dyDescent="0.3"/>
    <row r="578" s="59" customFormat="1" x14ac:dyDescent="0.3"/>
    <row r="579" s="59" customFormat="1" x14ac:dyDescent="0.3"/>
    <row r="580" s="59" customFormat="1" x14ac:dyDescent="0.3"/>
    <row r="581" s="59" customFormat="1" x14ac:dyDescent="0.3"/>
    <row r="582" s="59" customFormat="1" x14ac:dyDescent="0.3"/>
    <row r="583" s="59" customFormat="1" x14ac:dyDescent="0.3"/>
    <row r="584" s="59" customFormat="1" x14ac:dyDescent="0.3"/>
    <row r="585" s="59" customFormat="1" x14ac:dyDescent="0.3"/>
    <row r="586" s="59" customFormat="1" x14ac:dyDescent="0.3"/>
    <row r="587" s="59" customFormat="1" x14ac:dyDescent="0.3"/>
    <row r="588" s="59" customFormat="1" x14ac:dyDescent="0.3"/>
    <row r="589" s="59" customFormat="1" x14ac:dyDescent="0.3"/>
    <row r="590" s="59" customFormat="1" x14ac:dyDescent="0.3"/>
    <row r="591" s="59" customFormat="1" x14ac:dyDescent="0.3"/>
    <row r="592" s="59" customFormat="1" x14ac:dyDescent="0.3"/>
    <row r="593" s="59" customFormat="1" x14ac:dyDescent="0.3"/>
    <row r="594" s="59" customFormat="1" x14ac:dyDescent="0.3"/>
    <row r="595" s="59" customFormat="1" x14ac:dyDescent="0.3"/>
    <row r="596" s="59" customFormat="1" x14ac:dyDescent="0.3"/>
    <row r="597" s="59" customFormat="1" x14ac:dyDescent="0.3"/>
    <row r="598" s="59" customFormat="1" x14ac:dyDescent="0.3"/>
    <row r="599" s="59" customFormat="1" x14ac:dyDescent="0.3"/>
    <row r="600" s="59" customFormat="1" x14ac:dyDescent="0.3"/>
    <row r="601" s="59" customFormat="1" x14ac:dyDescent="0.3"/>
    <row r="602" s="59" customFormat="1" x14ac:dyDescent="0.3"/>
    <row r="603" s="59" customFormat="1" x14ac:dyDescent="0.3"/>
    <row r="604" s="59" customFormat="1" x14ac:dyDescent="0.3"/>
    <row r="605" s="59" customFormat="1" x14ac:dyDescent="0.3"/>
    <row r="606" s="59" customFormat="1" x14ac:dyDescent="0.3"/>
    <row r="607" s="59" customFormat="1" x14ac:dyDescent="0.3"/>
    <row r="608" s="59" customFormat="1" x14ac:dyDescent="0.3"/>
    <row r="609" s="59" customFormat="1" x14ac:dyDescent="0.3"/>
    <row r="610" s="59" customFormat="1" x14ac:dyDescent="0.3"/>
    <row r="611" s="59" customFormat="1" x14ac:dyDescent="0.3"/>
    <row r="612" s="59" customFormat="1" x14ac:dyDescent="0.3"/>
    <row r="613" s="59" customFormat="1" x14ac:dyDescent="0.3"/>
    <row r="614" s="59" customFormat="1" x14ac:dyDescent="0.3"/>
    <row r="615" s="59" customFormat="1" x14ac:dyDescent="0.3"/>
    <row r="616" s="59" customFormat="1" x14ac:dyDescent="0.3"/>
    <row r="617" s="59" customFormat="1" x14ac:dyDescent="0.3"/>
    <row r="618" s="59" customFormat="1" x14ac:dyDescent="0.3"/>
    <row r="619" s="59" customFormat="1" x14ac:dyDescent="0.3"/>
    <row r="620" s="59" customFormat="1" x14ac:dyDescent="0.3"/>
    <row r="621" s="59" customFormat="1" x14ac:dyDescent="0.3"/>
    <row r="622" s="59" customFormat="1" x14ac:dyDescent="0.3"/>
    <row r="623" s="59" customFormat="1" x14ac:dyDescent="0.3"/>
    <row r="624" s="59" customFormat="1" x14ac:dyDescent="0.3"/>
    <row r="625" s="59" customFormat="1" x14ac:dyDescent="0.3"/>
    <row r="626" s="59" customFormat="1" x14ac:dyDescent="0.3"/>
    <row r="627" s="59" customFormat="1" x14ac:dyDescent="0.3"/>
    <row r="628" s="59" customFormat="1" x14ac:dyDescent="0.3"/>
    <row r="629" s="59" customFormat="1" x14ac:dyDescent="0.3"/>
    <row r="630" s="59" customFormat="1" x14ac:dyDescent="0.3"/>
    <row r="631" s="59" customFormat="1" x14ac:dyDescent="0.3"/>
    <row r="632" s="59" customFormat="1" x14ac:dyDescent="0.3"/>
    <row r="633" s="59" customFormat="1" x14ac:dyDescent="0.3"/>
    <row r="634" s="59" customFormat="1" x14ac:dyDescent="0.3"/>
    <row r="635" s="59" customFormat="1" x14ac:dyDescent="0.3"/>
    <row r="636" s="59" customFormat="1" x14ac:dyDescent="0.3"/>
    <row r="637" s="59" customFormat="1" x14ac:dyDescent="0.3"/>
    <row r="638" s="59" customFormat="1" x14ac:dyDescent="0.3"/>
    <row r="639" s="59" customFormat="1" x14ac:dyDescent="0.3"/>
    <row r="640" s="59" customFormat="1" x14ac:dyDescent="0.3"/>
    <row r="641" s="59" customFormat="1" x14ac:dyDescent="0.3"/>
    <row r="642" s="59" customFormat="1" x14ac:dyDescent="0.3"/>
    <row r="643" s="59" customFormat="1" x14ac:dyDescent="0.3"/>
    <row r="644" s="59" customFormat="1" x14ac:dyDescent="0.3"/>
    <row r="645" s="59" customFormat="1" x14ac:dyDescent="0.3"/>
    <row r="646" s="59" customFormat="1" x14ac:dyDescent="0.3"/>
    <row r="647" s="59" customFormat="1" x14ac:dyDescent="0.3"/>
    <row r="648" s="59" customFormat="1" x14ac:dyDescent="0.3"/>
    <row r="649" s="59" customFormat="1" x14ac:dyDescent="0.3"/>
    <row r="650" s="59" customFormat="1" x14ac:dyDescent="0.3"/>
    <row r="651" s="59" customFormat="1" x14ac:dyDescent="0.3"/>
    <row r="652" s="59" customFormat="1" x14ac:dyDescent="0.3"/>
    <row r="653" s="59" customFormat="1" x14ac:dyDescent="0.3"/>
    <row r="654" s="59" customFormat="1" x14ac:dyDescent="0.3"/>
    <row r="655" s="59" customFormat="1" x14ac:dyDescent="0.3"/>
    <row r="656" s="59" customFormat="1" x14ac:dyDescent="0.3"/>
    <row r="657" s="59" customFormat="1" x14ac:dyDescent="0.3"/>
    <row r="658" s="59" customFormat="1" x14ac:dyDescent="0.3"/>
    <row r="659" s="59" customFormat="1" x14ac:dyDescent="0.3"/>
    <row r="660" s="59" customFormat="1" x14ac:dyDescent="0.3"/>
    <row r="661" s="59" customFormat="1" x14ac:dyDescent="0.3"/>
    <row r="662" s="59" customFormat="1" x14ac:dyDescent="0.3"/>
    <row r="663" s="59" customFormat="1" x14ac:dyDescent="0.3"/>
    <row r="664" s="59" customFormat="1" x14ac:dyDescent="0.3"/>
    <row r="665" s="59" customFormat="1" x14ac:dyDescent="0.3"/>
    <row r="666" s="59" customFormat="1" x14ac:dyDescent="0.3"/>
    <row r="667" s="59" customFormat="1" x14ac:dyDescent="0.3"/>
    <row r="668" s="59" customFormat="1" x14ac:dyDescent="0.3"/>
    <row r="669" s="59" customFormat="1" x14ac:dyDescent="0.3"/>
    <row r="670" s="59" customFormat="1" x14ac:dyDescent="0.3"/>
    <row r="671" s="59" customFormat="1" x14ac:dyDescent="0.3"/>
    <row r="672" s="59" customFormat="1" x14ac:dyDescent="0.3"/>
    <row r="673" s="59" customFormat="1" x14ac:dyDescent="0.3"/>
    <row r="674" s="59" customFormat="1" x14ac:dyDescent="0.3"/>
    <row r="675" s="59" customFormat="1" x14ac:dyDescent="0.3"/>
    <row r="676" s="59" customFormat="1" x14ac:dyDescent="0.3"/>
    <row r="677" s="59" customFormat="1" x14ac:dyDescent="0.3"/>
    <row r="678" s="59" customFormat="1" x14ac:dyDescent="0.3"/>
    <row r="679" s="59" customFormat="1" x14ac:dyDescent="0.3"/>
    <row r="680" s="59" customFormat="1" x14ac:dyDescent="0.3"/>
    <row r="681" s="59" customFormat="1" x14ac:dyDescent="0.3"/>
    <row r="682" s="59" customFormat="1" x14ac:dyDescent="0.3"/>
    <row r="683" s="59" customFormat="1" x14ac:dyDescent="0.3"/>
    <row r="684" s="59" customFormat="1" x14ac:dyDescent="0.3"/>
    <row r="685" s="59" customFormat="1" x14ac:dyDescent="0.3"/>
    <row r="686" s="59" customFormat="1" x14ac:dyDescent="0.3"/>
    <row r="687" s="59" customFormat="1" x14ac:dyDescent="0.3"/>
    <row r="688" s="59" customFormat="1" x14ac:dyDescent="0.3"/>
    <row r="689" s="59" customFormat="1" x14ac:dyDescent="0.3"/>
    <row r="690" s="59" customFormat="1" x14ac:dyDescent="0.3"/>
    <row r="691" s="59" customFormat="1" x14ac:dyDescent="0.3"/>
    <row r="692" s="59" customFormat="1" x14ac:dyDescent="0.3"/>
    <row r="693" s="59" customFormat="1" x14ac:dyDescent="0.3"/>
    <row r="694" s="59" customFormat="1" x14ac:dyDescent="0.3"/>
    <row r="695" s="59" customFormat="1" x14ac:dyDescent="0.3"/>
    <row r="696" s="59" customFormat="1" x14ac:dyDescent="0.3"/>
    <row r="697" s="59" customFormat="1" x14ac:dyDescent="0.3"/>
    <row r="698" s="59" customFormat="1" x14ac:dyDescent="0.3"/>
    <row r="699" s="59" customFormat="1" x14ac:dyDescent="0.3"/>
    <row r="700" s="59" customFormat="1" x14ac:dyDescent="0.3"/>
    <row r="701" s="59" customFormat="1" x14ac:dyDescent="0.3"/>
    <row r="702" s="59" customFormat="1" x14ac:dyDescent="0.3"/>
    <row r="703" s="59" customFormat="1" x14ac:dyDescent="0.3"/>
    <row r="704" s="59" customFormat="1" x14ac:dyDescent="0.3"/>
    <row r="705" s="59" customFormat="1" x14ac:dyDescent="0.3"/>
    <row r="706" s="59" customFormat="1" x14ac:dyDescent="0.3"/>
    <row r="707" s="59" customFormat="1" x14ac:dyDescent="0.3"/>
    <row r="708" s="59" customFormat="1" x14ac:dyDescent="0.3"/>
    <row r="709" s="59" customFormat="1" x14ac:dyDescent="0.3"/>
    <row r="710" s="59" customFormat="1" x14ac:dyDescent="0.3"/>
    <row r="711" s="59" customFormat="1" x14ac:dyDescent="0.3"/>
    <row r="712" s="59" customFormat="1" x14ac:dyDescent="0.3"/>
    <row r="713" s="59" customFormat="1" x14ac:dyDescent="0.3"/>
    <row r="714" s="59" customFormat="1" x14ac:dyDescent="0.3"/>
    <row r="715" s="59" customFormat="1" x14ac:dyDescent="0.3"/>
    <row r="716" s="59" customFormat="1" x14ac:dyDescent="0.3"/>
    <row r="717" s="59" customFormat="1" x14ac:dyDescent="0.3"/>
    <row r="718" s="59" customFormat="1" x14ac:dyDescent="0.3"/>
    <row r="719" s="59" customFormat="1" x14ac:dyDescent="0.3"/>
    <row r="720" s="59" customFormat="1" x14ac:dyDescent="0.3"/>
    <row r="721" s="59" customFormat="1" x14ac:dyDescent="0.3"/>
    <row r="722" s="59" customFormat="1" x14ac:dyDescent="0.3"/>
    <row r="723" s="59" customFormat="1" x14ac:dyDescent="0.3"/>
    <row r="724" s="59" customFormat="1" x14ac:dyDescent="0.3"/>
    <row r="725" s="59" customFormat="1" x14ac:dyDescent="0.3"/>
    <row r="726" s="59" customFormat="1" x14ac:dyDescent="0.3"/>
    <row r="727" s="59" customFormat="1" x14ac:dyDescent="0.3"/>
    <row r="728" s="59" customFormat="1" x14ac:dyDescent="0.3"/>
    <row r="729" s="59" customFormat="1" x14ac:dyDescent="0.3"/>
    <row r="730" s="59" customFormat="1" x14ac:dyDescent="0.3"/>
    <row r="731" s="59" customFormat="1" x14ac:dyDescent="0.3"/>
    <row r="732" s="59" customFormat="1" x14ac:dyDescent="0.3"/>
    <row r="733" s="59" customFormat="1" x14ac:dyDescent="0.3"/>
    <row r="734" s="59" customFormat="1" x14ac:dyDescent="0.3"/>
    <row r="735" s="59" customFormat="1" x14ac:dyDescent="0.3"/>
    <row r="736" s="59" customFormat="1" x14ac:dyDescent="0.3"/>
    <row r="737" s="59" customFormat="1" x14ac:dyDescent="0.3"/>
    <row r="738" s="59" customFormat="1" x14ac:dyDescent="0.3"/>
    <row r="739" s="59" customFormat="1" x14ac:dyDescent="0.3"/>
    <row r="740" s="59" customFormat="1" x14ac:dyDescent="0.3"/>
    <row r="741" s="59" customFormat="1" x14ac:dyDescent="0.3"/>
    <row r="742" s="59" customFormat="1" x14ac:dyDescent="0.3"/>
    <row r="743" s="59" customFormat="1" x14ac:dyDescent="0.3"/>
    <row r="744" s="59" customFormat="1" x14ac:dyDescent="0.3"/>
    <row r="745" s="59" customFormat="1" x14ac:dyDescent="0.3"/>
    <row r="746" s="59" customFormat="1" x14ac:dyDescent="0.3"/>
    <row r="747" s="59" customFormat="1" x14ac:dyDescent="0.3"/>
    <row r="748" s="59" customFormat="1" x14ac:dyDescent="0.3"/>
    <row r="749" s="59" customFormat="1" x14ac:dyDescent="0.3"/>
    <row r="750" s="59" customFormat="1" x14ac:dyDescent="0.3"/>
    <row r="751" s="59" customFormat="1" x14ac:dyDescent="0.3"/>
    <row r="752" s="59" customFormat="1" x14ac:dyDescent="0.3"/>
    <row r="753" s="59" customFormat="1" x14ac:dyDescent="0.3"/>
    <row r="754" s="59" customFormat="1" x14ac:dyDescent="0.3"/>
    <row r="755" s="59" customFormat="1" x14ac:dyDescent="0.3"/>
    <row r="756" s="59" customFormat="1" x14ac:dyDescent="0.3"/>
    <row r="757" s="59" customFormat="1" x14ac:dyDescent="0.3"/>
    <row r="758" s="59" customFormat="1" x14ac:dyDescent="0.3"/>
    <row r="759" s="59" customFormat="1" x14ac:dyDescent="0.3"/>
    <row r="760" s="59" customFormat="1" x14ac:dyDescent="0.3"/>
    <row r="761" s="59" customFormat="1" x14ac:dyDescent="0.3"/>
    <row r="762" s="59" customFormat="1" x14ac:dyDescent="0.3"/>
    <row r="763" s="59" customFormat="1" x14ac:dyDescent="0.3"/>
    <row r="764" s="59" customFormat="1" x14ac:dyDescent="0.3"/>
    <row r="765" s="59" customFormat="1" x14ac:dyDescent="0.3"/>
    <row r="766" s="59" customFormat="1" x14ac:dyDescent="0.3"/>
    <row r="767" s="59" customFormat="1" x14ac:dyDescent="0.3"/>
    <row r="768" s="59" customFormat="1" x14ac:dyDescent="0.3"/>
    <row r="769" s="59" customFormat="1" x14ac:dyDescent="0.3"/>
    <row r="770" s="59" customFormat="1" x14ac:dyDescent="0.3"/>
    <row r="771" s="59" customFormat="1" x14ac:dyDescent="0.3"/>
    <row r="772" s="59" customFormat="1" x14ac:dyDescent="0.3"/>
    <row r="773" s="59" customFormat="1" x14ac:dyDescent="0.3"/>
    <row r="774" s="59" customFormat="1" x14ac:dyDescent="0.3"/>
    <row r="775" s="59" customFormat="1" x14ac:dyDescent="0.3"/>
    <row r="776" s="59" customFormat="1" x14ac:dyDescent="0.3"/>
    <row r="777" s="59" customFormat="1" x14ac:dyDescent="0.3"/>
    <row r="778" s="59" customFormat="1" x14ac:dyDescent="0.3"/>
    <row r="779" s="59" customFormat="1" x14ac:dyDescent="0.3"/>
    <row r="780" s="59" customFormat="1" x14ac:dyDescent="0.3"/>
    <row r="781" s="59" customFormat="1" x14ac:dyDescent="0.3"/>
    <row r="782" s="59" customFormat="1" x14ac:dyDescent="0.3"/>
    <row r="783" s="59" customFormat="1" x14ac:dyDescent="0.3"/>
    <row r="784" s="59" customFormat="1" x14ac:dyDescent="0.3"/>
    <row r="785" s="59" customFormat="1" x14ac:dyDescent="0.3"/>
    <row r="786" s="59" customFormat="1" x14ac:dyDescent="0.3"/>
    <row r="787" s="59" customFormat="1" x14ac:dyDescent="0.3"/>
    <row r="788" s="59" customFormat="1" x14ac:dyDescent="0.3"/>
    <row r="789" s="59" customFormat="1" x14ac:dyDescent="0.3"/>
    <row r="790" s="59" customFormat="1" x14ac:dyDescent="0.3"/>
    <row r="791" s="59" customFormat="1" x14ac:dyDescent="0.3"/>
    <row r="792" s="59" customFormat="1" x14ac:dyDescent="0.3"/>
    <row r="793" s="59" customFormat="1" x14ac:dyDescent="0.3"/>
    <row r="794" s="59" customFormat="1" x14ac:dyDescent="0.3"/>
    <row r="795" s="59" customFormat="1" x14ac:dyDescent="0.3"/>
    <row r="796" s="59" customFormat="1" x14ac:dyDescent="0.3"/>
    <row r="797" s="59" customFormat="1" x14ac:dyDescent="0.3"/>
    <row r="798" s="59" customFormat="1" x14ac:dyDescent="0.3"/>
    <row r="799" s="59" customFormat="1" x14ac:dyDescent="0.3"/>
    <row r="800" s="59" customFormat="1" x14ac:dyDescent="0.3"/>
    <row r="801" s="59" customFormat="1" x14ac:dyDescent="0.3"/>
    <row r="802" s="59" customFormat="1" x14ac:dyDescent="0.3"/>
    <row r="803" s="59" customFormat="1" x14ac:dyDescent="0.3"/>
    <row r="804" s="59" customFormat="1" x14ac:dyDescent="0.3"/>
    <row r="805" s="59" customFormat="1" x14ac:dyDescent="0.3"/>
    <row r="806" s="59" customFormat="1" x14ac:dyDescent="0.3"/>
    <row r="807" s="59" customFormat="1" x14ac:dyDescent="0.3"/>
    <row r="808" s="59" customFormat="1" x14ac:dyDescent="0.3"/>
    <row r="809" s="59" customFormat="1" x14ac:dyDescent="0.3"/>
    <row r="810" s="59" customFormat="1" x14ac:dyDescent="0.3"/>
    <row r="811" s="59" customFormat="1" x14ac:dyDescent="0.3"/>
    <row r="812" s="59" customFormat="1" x14ac:dyDescent="0.3"/>
    <row r="813" s="59" customFormat="1" x14ac:dyDescent="0.3"/>
    <row r="814" s="59" customFormat="1" x14ac:dyDescent="0.3"/>
    <row r="815" s="59" customFormat="1" x14ac:dyDescent="0.3"/>
    <row r="816" s="59" customFormat="1" x14ac:dyDescent="0.3"/>
    <row r="817" s="59" customFormat="1" x14ac:dyDescent="0.3"/>
    <row r="818" s="59" customFormat="1" x14ac:dyDescent="0.3"/>
    <row r="819" s="59" customFormat="1" x14ac:dyDescent="0.3"/>
    <row r="820" s="59" customFormat="1" x14ac:dyDescent="0.3"/>
    <row r="821" s="59" customFormat="1" x14ac:dyDescent="0.3"/>
    <row r="822" s="59" customFormat="1" x14ac:dyDescent="0.3"/>
    <row r="823" s="59" customFormat="1" x14ac:dyDescent="0.3"/>
    <row r="824" s="59" customFormat="1" x14ac:dyDescent="0.3"/>
    <row r="825" s="59" customFormat="1" x14ac:dyDescent="0.3"/>
    <row r="826" s="59" customFormat="1" x14ac:dyDescent="0.3"/>
    <row r="827" s="59" customFormat="1" x14ac:dyDescent="0.3"/>
    <row r="828" s="59" customFormat="1" x14ac:dyDescent="0.3"/>
    <row r="829" s="59" customFormat="1" x14ac:dyDescent="0.3"/>
    <row r="830" s="59" customFormat="1" x14ac:dyDescent="0.3"/>
    <row r="831" s="59" customFormat="1" x14ac:dyDescent="0.3"/>
    <row r="832" s="59" customFormat="1" x14ac:dyDescent="0.3"/>
    <row r="833" s="59" customFormat="1" x14ac:dyDescent="0.3"/>
    <row r="834" s="59" customFormat="1" x14ac:dyDescent="0.3"/>
    <row r="835" s="59" customFormat="1" x14ac:dyDescent="0.3"/>
    <row r="836" s="59" customFormat="1" x14ac:dyDescent="0.3"/>
    <row r="837" s="59" customFormat="1" x14ac:dyDescent="0.3"/>
    <row r="838" s="59" customFormat="1" x14ac:dyDescent="0.3"/>
    <row r="839" s="59" customFormat="1" x14ac:dyDescent="0.3"/>
    <row r="840" s="59" customFormat="1" x14ac:dyDescent="0.3"/>
    <row r="841" s="59" customFormat="1" x14ac:dyDescent="0.3"/>
    <row r="842" s="59" customFormat="1" x14ac:dyDescent="0.3"/>
    <row r="843" s="59" customFormat="1" x14ac:dyDescent="0.3"/>
    <row r="844" s="59" customFormat="1" x14ac:dyDescent="0.3"/>
    <row r="845" s="59" customFormat="1" x14ac:dyDescent="0.3"/>
    <row r="846" s="59" customFormat="1" x14ac:dyDescent="0.3"/>
    <row r="847" s="59" customFormat="1" x14ac:dyDescent="0.3"/>
    <row r="848" s="59" customFormat="1" x14ac:dyDescent="0.3"/>
    <row r="849" s="59" customFormat="1" x14ac:dyDescent="0.3"/>
    <row r="850" s="59" customFormat="1" x14ac:dyDescent="0.3"/>
    <row r="851" s="59" customFormat="1" x14ac:dyDescent="0.3"/>
    <row r="852" s="59" customFormat="1" x14ac:dyDescent="0.3"/>
    <row r="853" s="59" customFormat="1" x14ac:dyDescent="0.3"/>
    <row r="854" s="59" customFormat="1" x14ac:dyDescent="0.3"/>
    <row r="855" s="59" customFormat="1" x14ac:dyDescent="0.3"/>
    <row r="856" s="59" customFormat="1" x14ac:dyDescent="0.3"/>
    <row r="857" s="59" customFormat="1" x14ac:dyDescent="0.3"/>
    <row r="858" s="59" customFormat="1" x14ac:dyDescent="0.3"/>
    <row r="859" s="59" customFormat="1" x14ac:dyDescent="0.3"/>
    <row r="860" s="59" customFormat="1" x14ac:dyDescent="0.3"/>
    <row r="861" s="59" customFormat="1" x14ac:dyDescent="0.3"/>
    <row r="862" s="59" customFormat="1" x14ac:dyDescent="0.3"/>
    <row r="863" s="59" customFormat="1" x14ac:dyDescent="0.3"/>
    <row r="864" s="59" customFormat="1" x14ac:dyDescent="0.3"/>
    <row r="865" s="59" customFormat="1" x14ac:dyDescent="0.3"/>
    <row r="866" s="59" customFormat="1" x14ac:dyDescent="0.3"/>
    <row r="867" s="59" customFormat="1" x14ac:dyDescent="0.3"/>
    <row r="868" s="59" customFormat="1" x14ac:dyDescent="0.3"/>
    <row r="869" s="59" customFormat="1" x14ac:dyDescent="0.3"/>
    <row r="870" s="59" customFormat="1" x14ac:dyDescent="0.3"/>
    <row r="871" s="59" customFormat="1" x14ac:dyDescent="0.3"/>
    <row r="872" s="59" customFormat="1" x14ac:dyDescent="0.3"/>
    <row r="873" s="59" customFormat="1" x14ac:dyDescent="0.3"/>
    <row r="874" s="59" customFormat="1" x14ac:dyDescent="0.3"/>
    <row r="875" s="59" customFormat="1" x14ac:dyDescent="0.3"/>
    <row r="876" s="59" customFormat="1" x14ac:dyDescent="0.3"/>
    <row r="877" s="59" customFormat="1" x14ac:dyDescent="0.3"/>
    <row r="878" s="59" customFormat="1" x14ac:dyDescent="0.3"/>
    <row r="879" s="59" customFormat="1" x14ac:dyDescent="0.3"/>
    <row r="880" s="59" customFormat="1" x14ac:dyDescent="0.3"/>
    <row r="881" s="59" customFormat="1" x14ac:dyDescent="0.3"/>
    <row r="882" s="59" customFormat="1" x14ac:dyDescent="0.3"/>
    <row r="883" s="59" customFormat="1" x14ac:dyDescent="0.3"/>
    <row r="884" s="59" customFormat="1" x14ac:dyDescent="0.3"/>
    <row r="885" s="59" customFormat="1" x14ac:dyDescent="0.3"/>
    <row r="886" s="59" customFormat="1" x14ac:dyDescent="0.3"/>
    <row r="887" s="59" customFormat="1" x14ac:dyDescent="0.3"/>
    <row r="888" s="59" customFormat="1" x14ac:dyDescent="0.3"/>
    <row r="889" s="59" customFormat="1" x14ac:dyDescent="0.3"/>
    <row r="890" s="59" customFormat="1" x14ac:dyDescent="0.3"/>
    <row r="891" s="59" customFormat="1" x14ac:dyDescent="0.3"/>
    <row r="892" s="59" customFormat="1" x14ac:dyDescent="0.3"/>
    <row r="893" s="59" customFormat="1" x14ac:dyDescent="0.3"/>
    <row r="894" s="59" customFormat="1" x14ac:dyDescent="0.3"/>
    <row r="895" s="59" customFormat="1" x14ac:dyDescent="0.3"/>
    <row r="896" s="59" customFormat="1" x14ac:dyDescent="0.3"/>
    <row r="897" s="59" customFormat="1" x14ac:dyDescent="0.3"/>
    <row r="898" s="59" customFormat="1" x14ac:dyDescent="0.3"/>
    <row r="899" s="59" customFormat="1" x14ac:dyDescent="0.3"/>
    <row r="900" s="59" customFormat="1" x14ac:dyDescent="0.3"/>
    <row r="901" s="59" customFormat="1" x14ac:dyDescent="0.3"/>
    <row r="902" s="59" customFormat="1" x14ac:dyDescent="0.3"/>
    <row r="903" s="59" customFormat="1" x14ac:dyDescent="0.3"/>
    <row r="904" s="59" customFormat="1" x14ac:dyDescent="0.3"/>
    <row r="905" s="59" customFormat="1" x14ac:dyDescent="0.3"/>
    <row r="906" s="59" customFormat="1" x14ac:dyDescent="0.3"/>
    <row r="907" s="59" customFormat="1" x14ac:dyDescent="0.3"/>
    <row r="908" s="59" customFormat="1" x14ac:dyDescent="0.3"/>
    <row r="909" s="59" customFormat="1" x14ac:dyDescent="0.3"/>
    <row r="910" s="59" customFormat="1" x14ac:dyDescent="0.3"/>
    <row r="911" s="59" customFormat="1" x14ac:dyDescent="0.3"/>
    <row r="912" s="59" customFormat="1" x14ac:dyDescent="0.3"/>
    <row r="913" s="59" customFormat="1" x14ac:dyDescent="0.3"/>
    <row r="914" s="59" customFormat="1" x14ac:dyDescent="0.3"/>
    <row r="915" s="59" customFormat="1" x14ac:dyDescent="0.3"/>
    <row r="916" s="59" customFormat="1" x14ac:dyDescent="0.3"/>
    <row r="917" s="59" customFormat="1" x14ac:dyDescent="0.3"/>
    <row r="918" s="59" customFormat="1" x14ac:dyDescent="0.3"/>
    <row r="919" s="59" customFormat="1" x14ac:dyDescent="0.3"/>
    <row r="920" s="59" customFormat="1" x14ac:dyDescent="0.3"/>
    <row r="921" s="59" customFormat="1" x14ac:dyDescent="0.3"/>
    <row r="922" s="59" customFormat="1" x14ac:dyDescent="0.3"/>
    <row r="923" s="59" customFormat="1" x14ac:dyDescent="0.3"/>
    <row r="924" s="59" customFormat="1" x14ac:dyDescent="0.3"/>
    <row r="925" s="59" customFormat="1" x14ac:dyDescent="0.3"/>
    <row r="926" s="59" customFormat="1" x14ac:dyDescent="0.3"/>
    <row r="927" s="59" customFormat="1" x14ac:dyDescent="0.3"/>
    <row r="928" s="59" customFormat="1" x14ac:dyDescent="0.3"/>
    <row r="929" s="59" customFormat="1" x14ac:dyDescent="0.3"/>
    <row r="930" s="59" customFormat="1" x14ac:dyDescent="0.3"/>
    <row r="931" s="59" customFormat="1" x14ac:dyDescent="0.3"/>
    <row r="932" s="59" customFormat="1" x14ac:dyDescent="0.3"/>
    <row r="933" s="59" customFormat="1" x14ac:dyDescent="0.3"/>
    <row r="934" s="59" customFormat="1" x14ac:dyDescent="0.3"/>
    <row r="935" s="59" customFormat="1" x14ac:dyDescent="0.3"/>
    <row r="936" s="59" customFormat="1" x14ac:dyDescent="0.3"/>
    <row r="937" s="59" customFormat="1" x14ac:dyDescent="0.3"/>
    <row r="938" s="59" customFormat="1" x14ac:dyDescent="0.3"/>
    <row r="939" s="59" customFormat="1" x14ac:dyDescent="0.3"/>
    <row r="940" s="59" customFormat="1" x14ac:dyDescent="0.3"/>
    <row r="941" s="59" customFormat="1" x14ac:dyDescent="0.3"/>
    <row r="942" s="59" customFormat="1" x14ac:dyDescent="0.3"/>
    <row r="943" s="59" customFormat="1" x14ac:dyDescent="0.3"/>
    <row r="944" s="59" customFormat="1" x14ac:dyDescent="0.3"/>
    <row r="945" s="59" customFormat="1" x14ac:dyDescent="0.3"/>
    <row r="946" s="59" customFormat="1" x14ac:dyDescent="0.3"/>
    <row r="947" s="59" customFormat="1" x14ac:dyDescent="0.3"/>
    <row r="948" s="59" customFormat="1" x14ac:dyDescent="0.3"/>
    <row r="949" s="59" customFormat="1" x14ac:dyDescent="0.3"/>
    <row r="950" s="59" customFormat="1" x14ac:dyDescent="0.3"/>
    <row r="951" s="59" customFormat="1" x14ac:dyDescent="0.3"/>
    <row r="952" s="59" customFormat="1" x14ac:dyDescent="0.3"/>
    <row r="953" s="59" customFormat="1" x14ac:dyDescent="0.3"/>
    <row r="954" s="59" customFormat="1" x14ac:dyDescent="0.3"/>
    <row r="955" s="59" customFormat="1" x14ac:dyDescent="0.3"/>
    <row r="956" s="59" customFormat="1" x14ac:dyDescent="0.3"/>
    <row r="957" s="59" customFormat="1" x14ac:dyDescent="0.3"/>
    <row r="958" s="59" customFormat="1" x14ac:dyDescent="0.3"/>
    <row r="959" s="59" customFormat="1" x14ac:dyDescent="0.3"/>
    <row r="960" s="59" customFormat="1" x14ac:dyDescent="0.3"/>
    <row r="961" s="59" customFormat="1" x14ac:dyDescent="0.3"/>
    <row r="962" s="59" customFormat="1" x14ac:dyDescent="0.3"/>
    <row r="963" s="59" customFormat="1" x14ac:dyDescent="0.3"/>
    <row r="964" s="59" customFormat="1" x14ac:dyDescent="0.3"/>
    <row r="965" s="59" customFormat="1" x14ac:dyDescent="0.3"/>
    <row r="966" s="59" customFormat="1" x14ac:dyDescent="0.3"/>
    <row r="967" s="59" customFormat="1" x14ac:dyDescent="0.3"/>
    <row r="968" s="59" customFormat="1" x14ac:dyDescent="0.3"/>
    <row r="969" s="59" customFormat="1" x14ac:dyDescent="0.3"/>
    <row r="970" s="59" customFormat="1" x14ac:dyDescent="0.3"/>
    <row r="971" s="59" customFormat="1" x14ac:dyDescent="0.3"/>
    <row r="972" s="59" customFormat="1" x14ac:dyDescent="0.3"/>
    <row r="973" s="59" customFormat="1" x14ac:dyDescent="0.3"/>
    <row r="974" s="59" customFormat="1" x14ac:dyDescent="0.3"/>
    <row r="975" s="59" customFormat="1" x14ac:dyDescent="0.3"/>
    <row r="976" s="59" customFormat="1" x14ac:dyDescent="0.3"/>
    <row r="977" s="59" customFormat="1" x14ac:dyDescent="0.3"/>
    <row r="978" s="59" customFormat="1" x14ac:dyDescent="0.3"/>
    <row r="979" s="59" customFormat="1" x14ac:dyDescent="0.3"/>
    <row r="980" s="59" customFormat="1" x14ac:dyDescent="0.3"/>
    <row r="981" s="59" customFormat="1" x14ac:dyDescent="0.3"/>
    <row r="982" s="59" customFormat="1" x14ac:dyDescent="0.3"/>
    <row r="983" s="59" customFormat="1" x14ac:dyDescent="0.3"/>
    <row r="984" s="59" customFormat="1" x14ac:dyDescent="0.3"/>
    <row r="985" s="59" customFormat="1" x14ac:dyDescent="0.3"/>
    <row r="986" s="59" customFormat="1" x14ac:dyDescent="0.3"/>
    <row r="987" s="59" customFormat="1" x14ac:dyDescent="0.3"/>
    <row r="988" s="59" customFormat="1" x14ac:dyDescent="0.3"/>
    <row r="989" s="59" customFormat="1" x14ac:dyDescent="0.3"/>
    <row r="990" s="59" customFormat="1" x14ac:dyDescent="0.3"/>
    <row r="991" s="59" customFormat="1" x14ac:dyDescent="0.3"/>
    <row r="992" s="59" customFormat="1" x14ac:dyDescent="0.3"/>
    <row r="993" s="59" customFormat="1" x14ac:dyDescent="0.3"/>
    <row r="994" s="59" customFormat="1" x14ac:dyDescent="0.3"/>
    <row r="995" s="59" customFormat="1" x14ac:dyDescent="0.3"/>
    <row r="996" s="59" customFormat="1" x14ac:dyDescent="0.3"/>
    <row r="997" s="59" customFormat="1" x14ac:dyDescent="0.3"/>
    <row r="998" s="59" customFormat="1" x14ac:dyDescent="0.3"/>
    <row r="999" s="59" customFormat="1" x14ac:dyDescent="0.3"/>
    <row r="1000" s="59" customFormat="1" x14ac:dyDescent="0.3"/>
    <row r="1001" s="59" customFormat="1" x14ac:dyDescent="0.3"/>
    <row r="1002" s="59" customFormat="1" x14ac:dyDescent="0.3"/>
    <row r="1003" s="59" customFormat="1" x14ac:dyDescent="0.3"/>
    <row r="1004" s="59" customFormat="1" x14ac:dyDescent="0.3"/>
    <row r="1005" s="59" customFormat="1" x14ac:dyDescent="0.3"/>
    <row r="1006" s="59" customFormat="1" x14ac:dyDescent="0.3"/>
    <row r="1007" s="59" customFormat="1" x14ac:dyDescent="0.3"/>
    <row r="1008" s="59" customFormat="1" x14ac:dyDescent="0.3"/>
    <row r="1009" s="59" customFormat="1" x14ac:dyDescent="0.3"/>
    <row r="1010" s="59" customFormat="1" x14ac:dyDescent="0.3"/>
    <row r="1011" s="59" customFormat="1" x14ac:dyDescent="0.3"/>
    <row r="1012" s="59" customFormat="1" x14ac:dyDescent="0.3"/>
    <row r="1013" s="59" customFormat="1" x14ac:dyDescent="0.3"/>
    <row r="1014" s="59" customFormat="1" x14ac:dyDescent="0.3"/>
    <row r="1015" s="59" customFormat="1" x14ac:dyDescent="0.3"/>
    <row r="1016" s="59" customFormat="1" x14ac:dyDescent="0.3"/>
    <row r="1017" s="59" customFormat="1" x14ac:dyDescent="0.3"/>
    <row r="1018" s="59" customFormat="1" x14ac:dyDescent="0.3"/>
    <row r="1019" s="59" customFormat="1" x14ac:dyDescent="0.3"/>
    <row r="1020" s="59" customFormat="1" x14ac:dyDescent="0.3"/>
    <row r="1021" s="59" customFormat="1" x14ac:dyDescent="0.3"/>
    <row r="1022" s="59" customFormat="1" x14ac:dyDescent="0.3"/>
    <row r="1023" s="59" customFormat="1" x14ac:dyDescent="0.3"/>
    <row r="1024" s="59" customFormat="1" x14ac:dyDescent="0.3"/>
    <row r="1025" s="59" customFormat="1" x14ac:dyDescent="0.3"/>
    <row r="1026" s="59" customFormat="1" x14ac:dyDescent="0.3"/>
    <row r="1027" s="59" customFormat="1" x14ac:dyDescent="0.3"/>
    <row r="1028" s="59" customFormat="1" x14ac:dyDescent="0.3"/>
    <row r="1029" s="59" customFormat="1" x14ac:dyDescent="0.3"/>
    <row r="1030" s="59" customFormat="1" x14ac:dyDescent="0.3"/>
    <row r="1031" s="59" customFormat="1" x14ac:dyDescent="0.3"/>
    <row r="1032" s="59" customFormat="1" x14ac:dyDescent="0.3"/>
    <row r="1033" s="59" customFormat="1" x14ac:dyDescent="0.3"/>
    <row r="1034" s="59" customFormat="1" x14ac:dyDescent="0.3"/>
    <row r="1035" s="59" customFormat="1" x14ac:dyDescent="0.3"/>
    <row r="1036" s="59" customFormat="1" x14ac:dyDescent="0.3"/>
    <row r="1037" s="59" customFormat="1" x14ac:dyDescent="0.3"/>
    <row r="1038" s="59" customFormat="1" x14ac:dyDescent="0.3"/>
    <row r="1039" s="59" customFormat="1" x14ac:dyDescent="0.3"/>
    <row r="1040" s="59" customFormat="1" x14ac:dyDescent="0.3"/>
    <row r="1041" s="59" customFormat="1" x14ac:dyDescent="0.3"/>
    <row r="1042" s="59" customFormat="1" x14ac:dyDescent="0.3"/>
    <row r="1043" s="59" customFormat="1" x14ac:dyDescent="0.3"/>
    <row r="1044" s="59" customFormat="1" x14ac:dyDescent="0.3"/>
    <row r="1045" s="59" customFormat="1" x14ac:dyDescent="0.3"/>
    <row r="1046" s="59" customFormat="1" x14ac:dyDescent="0.3"/>
    <row r="1047" s="59" customFormat="1" x14ac:dyDescent="0.3"/>
    <row r="1048" s="59" customFormat="1" x14ac:dyDescent="0.3"/>
    <row r="1049" s="59" customFormat="1" x14ac:dyDescent="0.3"/>
    <row r="1050" s="59" customFormat="1" x14ac:dyDescent="0.3"/>
    <row r="1051" s="59" customFormat="1" x14ac:dyDescent="0.3"/>
    <row r="1052" s="59" customFormat="1" x14ac:dyDescent="0.3"/>
    <row r="1053" s="59" customFormat="1" x14ac:dyDescent="0.3"/>
    <row r="1054" s="59" customFormat="1" x14ac:dyDescent="0.3"/>
    <row r="1055" s="59" customFormat="1" x14ac:dyDescent="0.3"/>
    <row r="1056" s="59" customFormat="1" x14ac:dyDescent="0.3"/>
    <row r="1057" s="59" customFormat="1" x14ac:dyDescent="0.3"/>
    <row r="1058" s="59" customFormat="1" x14ac:dyDescent="0.3"/>
    <row r="1059" s="59" customFormat="1" x14ac:dyDescent="0.3"/>
    <row r="1060" s="59" customFormat="1" x14ac:dyDescent="0.3"/>
    <row r="1061" s="59" customFormat="1" x14ac:dyDescent="0.3"/>
    <row r="1062" s="59" customFormat="1" x14ac:dyDescent="0.3"/>
    <row r="1063" s="59" customFormat="1" x14ac:dyDescent="0.3"/>
    <row r="1064" s="59" customFormat="1" x14ac:dyDescent="0.3"/>
    <row r="1065" s="59" customFormat="1" x14ac:dyDescent="0.3"/>
    <row r="1066" s="59" customFormat="1" x14ac:dyDescent="0.3"/>
    <row r="1067" s="59" customFormat="1" x14ac:dyDescent="0.3"/>
    <row r="1068" s="59" customFormat="1" x14ac:dyDescent="0.3"/>
    <row r="1069" s="59" customFormat="1" x14ac:dyDescent="0.3"/>
    <row r="1070" s="59" customFormat="1" x14ac:dyDescent="0.3"/>
    <row r="1071" s="59" customFormat="1" x14ac:dyDescent="0.3"/>
    <row r="1072" s="59" customFormat="1" x14ac:dyDescent="0.3"/>
    <row r="1073" s="59" customFormat="1" x14ac:dyDescent="0.3"/>
    <row r="1074" s="59" customFormat="1" x14ac:dyDescent="0.3"/>
    <row r="1075" s="59" customFormat="1" x14ac:dyDescent="0.3"/>
    <row r="1076" s="59" customFormat="1" x14ac:dyDescent="0.3"/>
    <row r="1077" s="59" customFormat="1" x14ac:dyDescent="0.3"/>
    <row r="1078" s="59" customFormat="1" x14ac:dyDescent="0.3"/>
    <row r="1079" s="59" customFormat="1" x14ac:dyDescent="0.3"/>
    <row r="1080" s="59" customFormat="1" x14ac:dyDescent="0.3"/>
    <row r="1081" s="59" customFormat="1" x14ac:dyDescent="0.3"/>
    <row r="1082" s="59" customFormat="1" x14ac:dyDescent="0.3"/>
    <row r="1083" s="59" customFormat="1" x14ac:dyDescent="0.3"/>
    <row r="1084" s="59" customFormat="1" x14ac:dyDescent="0.3"/>
    <row r="1085" s="59" customFormat="1" x14ac:dyDescent="0.3"/>
    <row r="1086" s="59" customFormat="1" x14ac:dyDescent="0.3"/>
    <row r="1087" s="59" customFormat="1" x14ac:dyDescent="0.3"/>
    <row r="1088" s="59" customFormat="1" x14ac:dyDescent="0.3"/>
    <row r="1089" s="59" customFormat="1" x14ac:dyDescent="0.3"/>
    <row r="1090" s="59" customFormat="1" x14ac:dyDescent="0.3"/>
    <row r="1091" s="59" customFormat="1" x14ac:dyDescent="0.3"/>
    <row r="1092" s="59" customFormat="1" x14ac:dyDescent="0.3"/>
    <row r="1093" s="59" customFormat="1" x14ac:dyDescent="0.3"/>
    <row r="1094" s="59" customFormat="1" x14ac:dyDescent="0.3"/>
    <row r="1095" s="59" customFormat="1" x14ac:dyDescent="0.3"/>
    <row r="1096" s="59" customFormat="1" x14ac:dyDescent="0.3"/>
    <row r="1097" s="59" customFormat="1" x14ac:dyDescent="0.3"/>
    <row r="1098" s="59" customFormat="1" x14ac:dyDescent="0.3"/>
    <row r="1099" s="59" customFormat="1" x14ac:dyDescent="0.3"/>
    <row r="1100" s="59" customFormat="1" x14ac:dyDescent="0.3"/>
    <row r="1101" s="59" customFormat="1" x14ac:dyDescent="0.3"/>
    <row r="1102" s="59" customFormat="1" x14ac:dyDescent="0.3"/>
    <row r="1103" s="59" customFormat="1" x14ac:dyDescent="0.3"/>
    <row r="1104" s="59" customFormat="1" x14ac:dyDescent="0.3"/>
    <row r="1105" s="59" customFormat="1" x14ac:dyDescent="0.3"/>
    <row r="1106" s="59" customFormat="1" x14ac:dyDescent="0.3"/>
    <row r="1107" s="59" customFormat="1" x14ac:dyDescent="0.3"/>
    <row r="1108" s="59" customFormat="1" x14ac:dyDescent="0.3"/>
    <row r="1109" s="59" customFormat="1" x14ac:dyDescent="0.3"/>
    <row r="1110" s="59" customFormat="1" x14ac:dyDescent="0.3"/>
    <row r="1111" s="59" customFormat="1" x14ac:dyDescent="0.3"/>
    <row r="1112" s="59" customFormat="1" x14ac:dyDescent="0.3"/>
    <row r="1113" s="59" customFormat="1" x14ac:dyDescent="0.3"/>
    <row r="1114" s="59" customFormat="1" x14ac:dyDescent="0.3"/>
    <row r="1115" s="59" customFormat="1" x14ac:dyDescent="0.3"/>
    <row r="1116" s="59" customFormat="1" x14ac:dyDescent="0.3"/>
    <row r="1117" s="59" customFormat="1" x14ac:dyDescent="0.3"/>
    <row r="1118" s="59" customFormat="1" x14ac:dyDescent="0.3"/>
    <row r="1119" s="59" customFormat="1" x14ac:dyDescent="0.3"/>
    <row r="1120" s="59" customFormat="1" x14ac:dyDescent="0.3"/>
    <row r="1121" s="59" customFormat="1" x14ac:dyDescent="0.3"/>
    <row r="1122" s="59" customFormat="1" x14ac:dyDescent="0.3"/>
    <row r="1123" s="59" customFormat="1" x14ac:dyDescent="0.3"/>
    <row r="1124" s="59" customFormat="1" x14ac:dyDescent="0.3"/>
    <row r="1125" s="59" customFormat="1" x14ac:dyDescent="0.3"/>
    <row r="1126" s="59" customFormat="1" x14ac:dyDescent="0.3"/>
    <row r="1127" s="59" customFormat="1" x14ac:dyDescent="0.3"/>
    <row r="1128" s="59" customFormat="1" x14ac:dyDescent="0.3"/>
    <row r="1129" s="59" customFormat="1" x14ac:dyDescent="0.3"/>
    <row r="1130" s="59" customFormat="1" x14ac:dyDescent="0.3"/>
    <row r="1131" s="59" customFormat="1" x14ac:dyDescent="0.3"/>
    <row r="1132" s="59" customFormat="1" x14ac:dyDescent="0.3"/>
    <row r="1133" s="59" customFormat="1" x14ac:dyDescent="0.3"/>
    <row r="1134" s="59" customFormat="1" x14ac:dyDescent="0.3"/>
    <row r="1135" s="59" customFormat="1" x14ac:dyDescent="0.3"/>
    <row r="1136" s="59" customFormat="1" x14ac:dyDescent="0.3"/>
    <row r="1137" s="59" customFormat="1" x14ac:dyDescent="0.3"/>
    <row r="1138" s="59" customFormat="1" x14ac:dyDescent="0.3"/>
    <row r="1139" s="59" customFormat="1" x14ac:dyDescent="0.3"/>
    <row r="1140" s="59" customFormat="1" x14ac:dyDescent="0.3"/>
    <row r="1141" s="59" customFormat="1" x14ac:dyDescent="0.3"/>
    <row r="1142" s="59" customFormat="1" x14ac:dyDescent="0.3"/>
    <row r="1143" s="59" customFormat="1" x14ac:dyDescent="0.3"/>
    <row r="1144" s="59" customFormat="1" x14ac:dyDescent="0.3"/>
    <row r="1145" s="59" customFormat="1" x14ac:dyDescent="0.3"/>
    <row r="1146" s="59" customFormat="1" x14ac:dyDescent="0.3"/>
    <row r="1147" s="59" customFormat="1" x14ac:dyDescent="0.3"/>
    <row r="1148" s="59" customFormat="1" x14ac:dyDescent="0.3"/>
    <row r="1149" s="59" customFormat="1" x14ac:dyDescent="0.3"/>
    <row r="1150" s="59" customFormat="1" x14ac:dyDescent="0.3"/>
    <row r="1151" s="59" customFormat="1" x14ac:dyDescent="0.3"/>
    <row r="1152" s="59" customFormat="1" x14ac:dyDescent="0.3"/>
    <row r="1153" s="59" customFormat="1" x14ac:dyDescent="0.3"/>
    <row r="1154" s="59" customFormat="1" x14ac:dyDescent="0.3"/>
    <row r="1155" s="59" customFormat="1" x14ac:dyDescent="0.3"/>
    <row r="1156" s="59" customFormat="1" x14ac:dyDescent="0.3"/>
    <row r="1157" s="59" customFormat="1" x14ac:dyDescent="0.3"/>
    <row r="1158" s="59" customFormat="1" x14ac:dyDescent="0.3"/>
    <row r="1159" s="59" customFormat="1" x14ac:dyDescent="0.3"/>
    <row r="1160" s="59" customFormat="1" x14ac:dyDescent="0.3"/>
    <row r="1161" s="59" customFormat="1" x14ac:dyDescent="0.3"/>
    <row r="1162" s="59" customFormat="1" x14ac:dyDescent="0.3"/>
    <row r="1163" s="59" customFormat="1" x14ac:dyDescent="0.3"/>
    <row r="1164" s="59" customFormat="1" x14ac:dyDescent="0.3"/>
    <row r="1165" s="59" customFormat="1" x14ac:dyDescent="0.3"/>
    <row r="1166" s="59" customFormat="1" x14ac:dyDescent="0.3"/>
    <row r="1167" s="59" customFormat="1" x14ac:dyDescent="0.3"/>
    <row r="1168" s="59" customFormat="1" x14ac:dyDescent="0.3"/>
    <row r="1169" s="59" customFormat="1" x14ac:dyDescent="0.3"/>
    <row r="1170" s="59" customFormat="1" x14ac:dyDescent="0.3"/>
    <row r="1171" s="59" customFormat="1" x14ac:dyDescent="0.3"/>
    <row r="1172" s="59" customFormat="1" x14ac:dyDescent="0.3"/>
    <row r="1173" s="59" customFormat="1" x14ac:dyDescent="0.3"/>
    <row r="1174" s="59" customFormat="1" x14ac:dyDescent="0.3"/>
    <row r="1175" s="59" customFormat="1" x14ac:dyDescent="0.3"/>
    <row r="1176" s="59" customFormat="1" x14ac:dyDescent="0.3"/>
    <row r="1177" s="59" customFormat="1" x14ac:dyDescent="0.3"/>
    <row r="1178" s="59" customFormat="1" x14ac:dyDescent="0.3"/>
    <row r="1179" s="59" customFormat="1" x14ac:dyDescent="0.3"/>
    <row r="1180" s="59" customFormat="1" x14ac:dyDescent="0.3"/>
    <row r="1181" s="59" customFormat="1" x14ac:dyDescent="0.3"/>
    <row r="1182" s="59" customFormat="1" x14ac:dyDescent="0.3"/>
    <row r="1183" s="59" customFormat="1" x14ac:dyDescent="0.3"/>
    <row r="1184" s="59" customFormat="1" x14ac:dyDescent="0.3"/>
    <row r="1185" s="59" customFormat="1" x14ac:dyDescent="0.3"/>
    <row r="1186" s="59" customFormat="1" x14ac:dyDescent="0.3"/>
    <row r="1187" s="59" customFormat="1" x14ac:dyDescent="0.3"/>
    <row r="1188" s="59" customFormat="1" x14ac:dyDescent="0.3"/>
    <row r="1189" s="59" customFormat="1" x14ac:dyDescent="0.3"/>
    <row r="1190" s="59" customFormat="1" x14ac:dyDescent="0.3"/>
    <row r="1191" s="59" customFormat="1" x14ac:dyDescent="0.3"/>
    <row r="1192" s="59" customFormat="1" x14ac:dyDescent="0.3"/>
    <row r="1193" s="59" customFormat="1" x14ac:dyDescent="0.3"/>
    <row r="1194" s="59" customFormat="1" x14ac:dyDescent="0.3"/>
    <row r="1195" s="59" customFormat="1" x14ac:dyDescent="0.3"/>
    <row r="1196" s="59" customFormat="1" x14ac:dyDescent="0.3"/>
    <row r="1197" s="59" customFormat="1" x14ac:dyDescent="0.3"/>
    <row r="1198" s="59" customFormat="1" x14ac:dyDescent="0.3"/>
    <row r="1199" s="59" customFormat="1" x14ac:dyDescent="0.3"/>
    <row r="1200" s="59" customFormat="1" x14ac:dyDescent="0.3"/>
    <row r="1201" s="59" customFormat="1" x14ac:dyDescent="0.3"/>
    <row r="1202" s="59" customFormat="1" x14ac:dyDescent="0.3"/>
    <row r="1203" s="59" customFormat="1" x14ac:dyDescent="0.3"/>
    <row r="1204" s="59" customFormat="1" x14ac:dyDescent="0.3"/>
    <row r="1205" s="59" customFormat="1" x14ac:dyDescent="0.3"/>
    <row r="1206" s="59" customFormat="1" x14ac:dyDescent="0.3"/>
    <row r="1207" s="59" customFormat="1" x14ac:dyDescent="0.3"/>
    <row r="1208" s="59" customFormat="1" x14ac:dyDescent="0.3"/>
    <row r="1209" s="59" customFormat="1" x14ac:dyDescent="0.3"/>
    <row r="1210" s="59" customFormat="1" x14ac:dyDescent="0.3"/>
    <row r="1211" s="59" customFormat="1" x14ac:dyDescent="0.3"/>
    <row r="1212" s="59" customFormat="1" x14ac:dyDescent="0.3"/>
    <row r="1213" s="59" customFormat="1" x14ac:dyDescent="0.3"/>
    <row r="1214" s="59" customFormat="1" x14ac:dyDescent="0.3"/>
    <row r="1215" s="59" customFormat="1" x14ac:dyDescent="0.3"/>
    <row r="1216" s="59" customFormat="1" x14ac:dyDescent="0.3"/>
    <row r="1217" s="59" customFormat="1" x14ac:dyDescent="0.3"/>
    <row r="1218" s="59" customFormat="1" x14ac:dyDescent="0.3"/>
    <row r="1219" s="59" customFormat="1" x14ac:dyDescent="0.3"/>
    <row r="1220" s="59" customFormat="1" x14ac:dyDescent="0.3"/>
    <row r="1221" s="59" customFormat="1" x14ac:dyDescent="0.3"/>
    <row r="1222" s="59" customFormat="1" x14ac:dyDescent="0.3"/>
    <row r="1223" s="59" customFormat="1" x14ac:dyDescent="0.3"/>
    <row r="1224" s="59" customFormat="1" x14ac:dyDescent="0.3"/>
    <row r="1225" s="59" customFormat="1" x14ac:dyDescent="0.3"/>
    <row r="1226" s="59" customFormat="1" x14ac:dyDescent="0.3"/>
    <row r="1227" s="59" customFormat="1" x14ac:dyDescent="0.3"/>
    <row r="1228" s="59" customFormat="1" x14ac:dyDescent="0.3"/>
    <row r="1229" s="59" customFormat="1" x14ac:dyDescent="0.3"/>
    <row r="1230" s="59" customFormat="1" x14ac:dyDescent="0.3"/>
    <row r="1231" s="59" customFormat="1" x14ac:dyDescent="0.3"/>
    <row r="1232" s="59" customFormat="1" x14ac:dyDescent="0.3"/>
    <row r="1233" s="59" customFormat="1" x14ac:dyDescent="0.3"/>
    <row r="1234" s="59" customFormat="1" x14ac:dyDescent="0.3"/>
    <row r="1235" s="59" customFormat="1" x14ac:dyDescent="0.3"/>
    <row r="1236" s="59" customFormat="1" x14ac:dyDescent="0.3"/>
    <row r="1237" s="59" customFormat="1" x14ac:dyDescent="0.3"/>
    <row r="1238" s="59" customFormat="1" x14ac:dyDescent="0.3"/>
    <row r="1239" s="59" customFormat="1" x14ac:dyDescent="0.3"/>
    <row r="1240" s="59" customFormat="1" x14ac:dyDescent="0.3"/>
    <row r="1241" s="59" customFormat="1" x14ac:dyDescent="0.3"/>
    <row r="1242" s="59" customFormat="1" x14ac:dyDescent="0.3"/>
    <row r="1243" s="59" customFormat="1" x14ac:dyDescent="0.3"/>
    <row r="1244" s="59" customFormat="1" x14ac:dyDescent="0.3"/>
    <row r="1245" s="59" customFormat="1" x14ac:dyDescent="0.3"/>
    <row r="1246" s="59" customFormat="1" x14ac:dyDescent="0.3"/>
    <row r="1247" s="59" customFormat="1" x14ac:dyDescent="0.3"/>
    <row r="1248" s="59" customFormat="1" x14ac:dyDescent="0.3"/>
    <row r="1249" s="59" customFormat="1" x14ac:dyDescent="0.3"/>
    <row r="1250" s="59" customFormat="1" x14ac:dyDescent="0.3"/>
    <row r="1251" s="59" customFormat="1" x14ac:dyDescent="0.3"/>
    <row r="1252" s="59" customFormat="1" x14ac:dyDescent="0.3"/>
    <row r="1253" s="59" customFormat="1" x14ac:dyDescent="0.3"/>
    <row r="1254" s="59" customFormat="1" x14ac:dyDescent="0.3"/>
    <row r="1255" s="59" customFormat="1" x14ac:dyDescent="0.3"/>
    <row r="1256" s="59" customFormat="1" x14ac:dyDescent="0.3"/>
    <row r="1257" s="59" customFormat="1" x14ac:dyDescent="0.3"/>
    <row r="1258" s="59" customFormat="1" x14ac:dyDescent="0.3"/>
    <row r="1259" s="59" customFormat="1" x14ac:dyDescent="0.3"/>
    <row r="1260" s="59" customFormat="1" x14ac:dyDescent="0.3"/>
    <row r="1261" s="59" customFormat="1" x14ac:dyDescent="0.3"/>
    <row r="1262" s="59" customFormat="1" x14ac:dyDescent="0.3"/>
    <row r="1263" s="59" customFormat="1" x14ac:dyDescent="0.3"/>
    <row r="1264" s="59" customFormat="1" x14ac:dyDescent="0.3"/>
    <row r="1265" s="59" customFormat="1" x14ac:dyDescent="0.3"/>
    <row r="1266" s="59" customFormat="1" x14ac:dyDescent="0.3"/>
    <row r="1267" s="59" customFormat="1" x14ac:dyDescent="0.3"/>
    <row r="1268" s="59" customFormat="1" x14ac:dyDescent="0.3"/>
    <row r="1269" s="59" customFormat="1" x14ac:dyDescent="0.3"/>
    <row r="1270" s="59" customFormat="1" x14ac:dyDescent="0.3"/>
    <row r="1271" s="59" customFormat="1" x14ac:dyDescent="0.3"/>
    <row r="1272" s="59" customFormat="1" x14ac:dyDescent="0.3"/>
    <row r="1273" s="59" customFormat="1" x14ac:dyDescent="0.3"/>
    <row r="1274" s="59" customFormat="1" x14ac:dyDescent="0.3"/>
    <row r="1275" s="59" customFormat="1" x14ac:dyDescent="0.3"/>
    <row r="1276" s="59" customFormat="1" x14ac:dyDescent="0.3"/>
    <row r="1277" s="59" customFormat="1" x14ac:dyDescent="0.3"/>
    <row r="1278" s="59" customFormat="1" x14ac:dyDescent="0.3"/>
    <row r="1279" s="59" customFormat="1" x14ac:dyDescent="0.3"/>
    <row r="1280" s="59" customFormat="1" x14ac:dyDescent="0.3"/>
    <row r="1281" s="59" customFormat="1" x14ac:dyDescent="0.3"/>
    <row r="1282" s="59" customFormat="1" x14ac:dyDescent="0.3"/>
    <row r="1283" s="59" customFormat="1" x14ac:dyDescent="0.3"/>
    <row r="1284" s="59" customFormat="1" x14ac:dyDescent="0.3"/>
    <row r="1285" s="59" customFormat="1" x14ac:dyDescent="0.3"/>
    <row r="1286" s="59" customFormat="1" x14ac:dyDescent="0.3"/>
    <row r="1287" s="59" customFormat="1" x14ac:dyDescent="0.3"/>
    <row r="1288" s="59" customFormat="1" x14ac:dyDescent="0.3"/>
    <row r="1289" s="59" customFormat="1" x14ac:dyDescent="0.3"/>
    <row r="1290" s="59" customFormat="1" x14ac:dyDescent="0.3"/>
    <row r="1291" s="59" customFormat="1" x14ac:dyDescent="0.3"/>
    <row r="1292" s="59" customFormat="1" x14ac:dyDescent="0.3"/>
    <row r="1293" s="59" customFormat="1" x14ac:dyDescent="0.3"/>
    <row r="1294" s="59" customFormat="1" x14ac:dyDescent="0.3"/>
    <row r="1295" s="59" customFormat="1" x14ac:dyDescent="0.3"/>
    <row r="1296" s="59" customFormat="1" x14ac:dyDescent="0.3"/>
    <row r="1297" s="59" customFormat="1" x14ac:dyDescent="0.3"/>
    <row r="1298" s="59" customFormat="1" x14ac:dyDescent="0.3"/>
    <row r="1299" s="59" customFormat="1" x14ac:dyDescent="0.3"/>
    <row r="1300" s="59" customFormat="1" x14ac:dyDescent="0.3"/>
    <row r="1301" s="59" customFormat="1" x14ac:dyDescent="0.3"/>
    <row r="1302" s="59" customFormat="1" x14ac:dyDescent="0.3"/>
    <row r="1303" s="59" customFormat="1" x14ac:dyDescent="0.3"/>
    <row r="1304" s="59" customFormat="1" x14ac:dyDescent="0.3"/>
    <row r="1305" s="59" customFormat="1" x14ac:dyDescent="0.3"/>
    <row r="1306" s="59" customFormat="1" x14ac:dyDescent="0.3"/>
    <row r="1307" s="59" customFormat="1" x14ac:dyDescent="0.3"/>
    <row r="1308" s="59" customFormat="1" x14ac:dyDescent="0.3"/>
    <row r="1309" s="59" customFormat="1" x14ac:dyDescent="0.3"/>
    <row r="1310" s="59" customFormat="1" x14ac:dyDescent="0.3"/>
    <row r="1311" s="59" customFormat="1" x14ac:dyDescent="0.3"/>
    <row r="1312" s="59" customFormat="1" x14ac:dyDescent="0.3"/>
    <row r="1313" s="59" customFormat="1" x14ac:dyDescent="0.3"/>
    <row r="1314" s="59" customFormat="1" x14ac:dyDescent="0.3"/>
    <row r="1315" s="59" customFormat="1" x14ac:dyDescent="0.3"/>
    <row r="1316" s="59" customFormat="1" x14ac:dyDescent="0.3"/>
    <row r="1317" s="59" customFormat="1" x14ac:dyDescent="0.3"/>
    <row r="1318" s="59" customFormat="1" x14ac:dyDescent="0.3"/>
    <row r="1319" s="59" customFormat="1" x14ac:dyDescent="0.3"/>
    <row r="1320" s="59" customFormat="1" x14ac:dyDescent="0.3"/>
    <row r="1321" s="59" customFormat="1" x14ac:dyDescent="0.3"/>
    <row r="1322" s="59" customFormat="1" x14ac:dyDescent="0.3"/>
    <row r="1323" s="59" customFormat="1" x14ac:dyDescent="0.3"/>
    <row r="1324" s="59" customFormat="1" x14ac:dyDescent="0.3"/>
    <row r="1325" s="59" customFormat="1" x14ac:dyDescent="0.3"/>
    <row r="1326" s="59" customFormat="1" x14ac:dyDescent="0.3"/>
    <row r="1327" s="59" customFormat="1" x14ac:dyDescent="0.3"/>
    <row r="1328" s="59" customFormat="1" x14ac:dyDescent="0.3"/>
    <row r="1329" s="59" customFormat="1" x14ac:dyDescent="0.3"/>
    <row r="1330" s="59" customFormat="1" x14ac:dyDescent="0.3"/>
    <row r="1331" s="59" customFormat="1" x14ac:dyDescent="0.3"/>
    <row r="1332" s="59" customFormat="1" x14ac:dyDescent="0.3"/>
    <row r="1333" s="59" customFormat="1" x14ac:dyDescent="0.3"/>
    <row r="1334" s="59" customFormat="1" x14ac:dyDescent="0.3"/>
    <row r="1335" s="59" customFormat="1" x14ac:dyDescent="0.3"/>
    <row r="1336" s="59" customFormat="1" x14ac:dyDescent="0.3"/>
    <row r="1337" s="59" customFormat="1" x14ac:dyDescent="0.3"/>
    <row r="1338" s="59" customFormat="1" x14ac:dyDescent="0.3"/>
    <row r="1339" s="59" customFormat="1" x14ac:dyDescent="0.3"/>
    <row r="1340" s="59" customFormat="1" x14ac:dyDescent="0.3"/>
    <row r="1341" s="59" customFormat="1" x14ac:dyDescent="0.3"/>
    <row r="1342" s="59" customFormat="1" x14ac:dyDescent="0.3"/>
    <row r="1343" s="59" customFormat="1" x14ac:dyDescent="0.3"/>
    <row r="1344" s="59" customFormat="1" x14ac:dyDescent="0.3"/>
    <row r="1345" s="59" customFormat="1" x14ac:dyDescent="0.3"/>
    <row r="1346" s="59" customFormat="1" x14ac:dyDescent="0.3"/>
    <row r="1347" s="59" customFormat="1" x14ac:dyDescent="0.3"/>
    <row r="1348" s="59" customFormat="1" x14ac:dyDescent="0.3"/>
    <row r="1349" s="59" customFormat="1" x14ac:dyDescent="0.3"/>
    <row r="1350" s="59" customFormat="1" x14ac:dyDescent="0.3"/>
    <row r="1351" s="59" customFormat="1" x14ac:dyDescent="0.3"/>
    <row r="1352" s="59" customFormat="1" x14ac:dyDescent="0.3"/>
    <row r="1353" s="59" customFormat="1" x14ac:dyDescent="0.3"/>
    <row r="1354" s="59" customFormat="1" x14ac:dyDescent="0.3"/>
    <row r="1355" s="59" customFormat="1" x14ac:dyDescent="0.3"/>
    <row r="1356" s="59" customFormat="1" x14ac:dyDescent="0.3"/>
    <row r="1357" s="59" customFormat="1" x14ac:dyDescent="0.3"/>
    <row r="1358" s="59" customFormat="1" x14ac:dyDescent="0.3"/>
    <row r="1359" s="59" customFormat="1" x14ac:dyDescent="0.3"/>
    <row r="1360" s="59" customFormat="1" x14ac:dyDescent="0.3"/>
    <row r="1361" s="59" customFormat="1" x14ac:dyDescent="0.3"/>
    <row r="1362" s="59" customFormat="1" x14ac:dyDescent="0.3"/>
    <row r="1363" s="59" customFormat="1" x14ac:dyDescent="0.3"/>
    <row r="1364" s="59" customFormat="1" x14ac:dyDescent="0.3"/>
    <row r="1365" s="59" customFormat="1" x14ac:dyDescent="0.3"/>
    <row r="1366" s="59" customFormat="1" x14ac:dyDescent="0.3"/>
    <row r="1367" s="59" customFormat="1" x14ac:dyDescent="0.3"/>
    <row r="1368" s="59" customFormat="1" x14ac:dyDescent="0.3"/>
    <row r="1369" s="59" customFormat="1" x14ac:dyDescent="0.3"/>
    <row r="1370" s="59" customFormat="1" x14ac:dyDescent="0.3"/>
    <row r="1371" s="59" customFormat="1" x14ac:dyDescent="0.3"/>
    <row r="1372" s="59" customFormat="1" x14ac:dyDescent="0.3"/>
    <row r="1373" s="59" customFormat="1" x14ac:dyDescent="0.3"/>
    <row r="1374" s="59" customFormat="1" x14ac:dyDescent="0.3"/>
    <row r="1375" s="59" customFormat="1" x14ac:dyDescent="0.3"/>
    <row r="1376" s="59" customFormat="1" x14ac:dyDescent="0.3"/>
    <row r="1377" s="59" customFormat="1" x14ac:dyDescent="0.3"/>
    <row r="1378" s="59" customFormat="1" x14ac:dyDescent="0.3"/>
    <row r="1379" s="59" customFormat="1" x14ac:dyDescent="0.3"/>
    <row r="1380" s="59" customFormat="1" x14ac:dyDescent="0.3"/>
    <row r="1381" s="59" customFormat="1" x14ac:dyDescent="0.3"/>
    <row r="1382" s="59" customFormat="1" x14ac:dyDescent="0.3"/>
    <row r="1383" s="59" customFormat="1" x14ac:dyDescent="0.3"/>
    <row r="1384" s="59" customFormat="1" x14ac:dyDescent="0.3"/>
    <row r="1385" s="59" customFormat="1" x14ac:dyDescent="0.3"/>
    <row r="1386" s="59" customFormat="1" x14ac:dyDescent="0.3"/>
    <row r="1387" s="59" customFormat="1" x14ac:dyDescent="0.3"/>
    <row r="1388" s="59" customFormat="1" x14ac:dyDescent="0.3"/>
    <row r="1389" s="59" customFormat="1" x14ac:dyDescent="0.3"/>
    <row r="1390" s="59" customFormat="1" x14ac:dyDescent="0.3"/>
    <row r="1391" s="59" customFormat="1" x14ac:dyDescent="0.3"/>
    <row r="1392" s="59" customFormat="1" x14ac:dyDescent="0.3"/>
    <row r="1393" s="59" customFormat="1" x14ac:dyDescent="0.3"/>
    <row r="1394" s="59" customFormat="1" x14ac:dyDescent="0.3"/>
    <row r="1395" s="59" customFormat="1" x14ac:dyDescent="0.3"/>
    <row r="1396" s="59" customFormat="1" x14ac:dyDescent="0.3"/>
    <row r="1397" s="59" customFormat="1" x14ac:dyDescent="0.3"/>
    <row r="1398" s="59" customFormat="1" x14ac:dyDescent="0.3"/>
    <row r="1399" s="59" customFormat="1" x14ac:dyDescent="0.3"/>
    <row r="1400" s="59" customFormat="1" x14ac:dyDescent="0.3"/>
    <row r="1401" s="59" customFormat="1" x14ac:dyDescent="0.3"/>
    <row r="1402" s="59" customFormat="1" x14ac:dyDescent="0.3"/>
    <row r="1403" s="59" customFormat="1" x14ac:dyDescent="0.3"/>
    <row r="1404" s="59" customFormat="1" x14ac:dyDescent="0.3"/>
    <row r="1405" s="59" customFormat="1" x14ac:dyDescent="0.3"/>
    <row r="1406" s="59" customFormat="1" x14ac:dyDescent="0.3"/>
    <row r="1407" s="59" customFormat="1" x14ac:dyDescent="0.3"/>
    <row r="1408" s="59" customFormat="1" x14ac:dyDescent="0.3"/>
    <row r="1409" s="59" customFormat="1" x14ac:dyDescent="0.3"/>
    <row r="1410" s="59" customFormat="1" x14ac:dyDescent="0.3"/>
    <row r="1411" s="59" customFormat="1" x14ac:dyDescent="0.3"/>
    <row r="1412" s="59" customFormat="1" x14ac:dyDescent="0.3"/>
    <row r="1413" s="59" customFormat="1" x14ac:dyDescent="0.3"/>
    <row r="1414" s="59" customFormat="1" x14ac:dyDescent="0.3"/>
    <row r="1415" s="59" customFormat="1" x14ac:dyDescent="0.3"/>
    <row r="1416" s="59" customFormat="1" x14ac:dyDescent="0.3"/>
    <row r="1417" s="59" customFormat="1" x14ac:dyDescent="0.3"/>
    <row r="1418" s="59" customFormat="1" x14ac:dyDescent="0.3"/>
    <row r="1419" s="59" customFormat="1" x14ac:dyDescent="0.3"/>
    <row r="1420" s="59" customFormat="1" x14ac:dyDescent="0.3"/>
    <row r="1421" s="59" customFormat="1" x14ac:dyDescent="0.3"/>
    <row r="1422" s="59" customFormat="1" x14ac:dyDescent="0.3"/>
    <row r="1423" s="59" customFormat="1" x14ac:dyDescent="0.3"/>
    <row r="1424" s="59" customFormat="1" x14ac:dyDescent="0.3"/>
    <row r="1425" s="59" customFormat="1" x14ac:dyDescent="0.3"/>
    <row r="1426" s="59" customFormat="1" x14ac:dyDescent="0.3"/>
    <row r="1427" s="59" customFormat="1" x14ac:dyDescent="0.3"/>
    <row r="1428" s="59" customFormat="1" x14ac:dyDescent="0.3"/>
    <row r="1429" s="59" customFormat="1" x14ac:dyDescent="0.3"/>
    <row r="1430" s="59" customFormat="1" x14ac:dyDescent="0.3"/>
    <row r="1431" s="59" customFormat="1" x14ac:dyDescent="0.3"/>
    <row r="1432" s="59" customFormat="1" x14ac:dyDescent="0.3"/>
    <row r="1433" s="59" customFormat="1" x14ac:dyDescent="0.3"/>
    <row r="1434" s="59" customFormat="1" x14ac:dyDescent="0.3"/>
    <row r="1435" s="59" customFormat="1" x14ac:dyDescent="0.3"/>
    <row r="1436" s="59" customFormat="1" x14ac:dyDescent="0.3"/>
    <row r="1437" s="59" customFormat="1" x14ac:dyDescent="0.3"/>
    <row r="1438" s="59" customFormat="1" x14ac:dyDescent="0.3"/>
    <row r="1439" s="59" customFormat="1" x14ac:dyDescent="0.3"/>
    <row r="1440" s="59" customFormat="1" x14ac:dyDescent="0.3"/>
    <row r="1441" s="59" customFormat="1" x14ac:dyDescent="0.3"/>
    <row r="1442" s="59" customFormat="1" x14ac:dyDescent="0.3"/>
    <row r="1443" s="59" customFormat="1" x14ac:dyDescent="0.3"/>
    <row r="1444" s="59" customFormat="1" x14ac:dyDescent="0.3"/>
    <row r="1445" s="59" customFormat="1" x14ac:dyDescent="0.3"/>
    <row r="1446" s="59" customFormat="1" x14ac:dyDescent="0.3"/>
    <row r="1447" s="59" customFormat="1" x14ac:dyDescent="0.3"/>
    <row r="1448" s="59" customFormat="1" x14ac:dyDescent="0.3"/>
    <row r="1449" s="59" customFormat="1" x14ac:dyDescent="0.3"/>
    <row r="1450" s="59" customFormat="1" x14ac:dyDescent="0.3"/>
    <row r="1451" s="59" customFormat="1" x14ac:dyDescent="0.3"/>
    <row r="1452" s="59" customFormat="1" x14ac:dyDescent="0.3"/>
    <row r="1453" s="59" customFormat="1" x14ac:dyDescent="0.3"/>
    <row r="1454" s="59" customFormat="1" x14ac:dyDescent="0.3"/>
    <row r="1455" s="59" customFormat="1" x14ac:dyDescent="0.3"/>
    <row r="1456" s="59" customFormat="1" x14ac:dyDescent="0.3"/>
    <row r="1457" s="59" customFormat="1" x14ac:dyDescent="0.3"/>
    <row r="1458" s="59" customFormat="1" x14ac:dyDescent="0.3"/>
    <row r="1459" s="59" customFormat="1" x14ac:dyDescent="0.3"/>
    <row r="1460" s="59" customFormat="1" x14ac:dyDescent="0.3"/>
    <row r="1461" s="59" customFormat="1" x14ac:dyDescent="0.3"/>
    <row r="1462" s="59" customFormat="1" x14ac:dyDescent="0.3"/>
    <row r="1463" s="59" customFormat="1" x14ac:dyDescent="0.3"/>
    <row r="1464" s="59" customFormat="1" x14ac:dyDescent="0.3"/>
    <row r="1465" s="59" customFormat="1" x14ac:dyDescent="0.3"/>
    <row r="1466" s="59" customFormat="1" x14ac:dyDescent="0.3"/>
    <row r="1467" s="59" customFormat="1" x14ac:dyDescent="0.3"/>
    <row r="1468" s="59" customFormat="1" x14ac:dyDescent="0.3"/>
    <row r="1469" s="59" customFormat="1" x14ac:dyDescent="0.3"/>
    <row r="1470" s="59" customFormat="1" x14ac:dyDescent="0.3"/>
    <row r="1471" s="59" customFormat="1" x14ac:dyDescent="0.3"/>
    <row r="1472" s="59" customFormat="1" x14ac:dyDescent="0.3"/>
    <row r="1473" s="59" customFormat="1" x14ac:dyDescent="0.3"/>
    <row r="1474" s="59" customFormat="1" x14ac:dyDescent="0.3"/>
    <row r="1475" s="59" customFormat="1" x14ac:dyDescent="0.3"/>
    <row r="1476" s="59" customFormat="1" x14ac:dyDescent="0.3"/>
    <row r="1477" s="59" customFormat="1" x14ac:dyDescent="0.3"/>
    <row r="1478" s="59" customFormat="1" x14ac:dyDescent="0.3"/>
    <row r="1479" s="59" customFormat="1" x14ac:dyDescent="0.3"/>
    <row r="1480" s="59" customFormat="1" x14ac:dyDescent="0.3"/>
    <row r="1481" s="59" customFormat="1" x14ac:dyDescent="0.3"/>
    <row r="1482" s="59" customFormat="1" x14ac:dyDescent="0.3"/>
    <row r="1483" s="59" customFormat="1" x14ac:dyDescent="0.3"/>
    <row r="1484" s="59" customFormat="1" x14ac:dyDescent="0.3"/>
    <row r="1485" s="59" customFormat="1" x14ac:dyDescent="0.3"/>
    <row r="1486" s="59" customFormat="1" x14ac:dyDescent="0.3"/>
    <row r="1487" s="59" customFormat="1" x14ac:dyDescent="0.3"/>
    <row r="1488" s="59" customFormat="1" x14ac:dyDescent="0.3"/>
    <row r="1489" s="59" customFormat="1" x14ac:dyDescent="0.3"/>
    <row r="1490" s="59" customFormat="1" x14ac:dyDescent="0.3"/>
    <row r="1491" s="59" customFormat="1" x14ac:dyDescent="0.3"/>
    <row r="1492" s="59" customFormat="1" x14ac:dyDescent="0.3"/>
    <row r="1493" s="59" customFormat="1" x14ac:dyDescent="0.3"/>
    <row r="1494" s="59" customFormat="1" x14ac:dyDescent="0.3"/>
    <row r="1495" s="59" customFormat="1" x14ac:dyDescent="0.3"/>
    <row r="1496" s="59" customFormat="1" x14ac:dyDescent="0.3"/>
    <row r="1497" s="59" customFormat="1" x14ac:dyDescent="0.3"/>
    <row r="1498" s="59" customFormat="1" x14ac:dyDescent="0.3"/>
    <row r="1499" s="59" customFormat="1" x14ac:dyDescent="0.3"/>
    <row r="1500" s="59" customFormat="1" x14ac:dyDescent="0.3"/>
    <row r="1501" s="59" customFormat="1" x14ac:dyDescent="0.3"/>
    <row r="1502" s="59" customFormat="1" x14ac:dyDescent="0.3"/>
    <row r="1503" s="59" customFormat="1" x14ac:dyDescent="0.3"/>
    <row r="1504" s="59" customFormat="1" x14ac:dyDescent="0.3"/>
    <row r="1505" s="59" customFormat="1" x14ac:dyDescent="0.3"/>
    <row r="1506" s="59" customFormat="1" x14ac:dyDescent="0.3"/>
    <row r="1507" s="59" customFormat="1" x14ac:dyDescent="0.3"/>
    <row r="1508" s="59" customFormat="1" x14ac:dyDescent="0.3"/>
    <row r="1509" s="59" customFormat="1" x14ac:dyDescent="0.3"/>
    <row r="1510" s="59" customFormat="1" x14ac:dyDescent="0.3"/>
    <row r="1511" s="59" customFormat="1" x14ac:dyDescent="0.3"/>
    <row r="1512" s="59" customFormat="1" x14ac:dyDescent="0.3"/>
    <row r="1513" s="59" customFormat="1" x14ac:dyDescent="0.3"/>
    <row r="1514" s="59" customFormat="1" x14ac:dyDescent="0.3"/>
    <row r="1515" s="59" customFormat="1" x14ac:dyDescent="0.3"/>
    <row r="1516" s="59" customFormat="1" x14ac:dyDescent="0.3"/>
    <row r="1517" s="59" customFormat="1" x14ac:dyDescent="0.3"/>
    <row r="1518" s="59" customFormat="1" x14ac:dyDescent="0.3"/>
    <row r="1519" s="59" customFormat="1" x14ac:dyDescent="0.3"/>
    <row r="1520" s="59" customFormat="1" x14ac:dyDescent="0.3"/>
    <row r="1521" s="59" customFormat="1" x14ac:dyDescent="0.3"/>
    <row r="1522" s="59" customFormat="1" x14ac:dyDescent="0.3"/>
    <row r="1523" s="59" customFormat="1" x14ac:dyDescent="0.3"/>
    <row r="1524" s="59" customFormat="1" x14ac:dyDescent="0.3"/>
    <row r="1525" s="59" customFormat="1" x14ac:dyDescent="0.3"/>
    <row r="1526" s="59" customFormat="1" x14ac:dyDescent="0.3"/>
    <row r="1527" s="59" customFormat="1" x14ac:dyDescent="0.3"/>
    <row r="1528" s="59" customFormat="1" x14ac:dyDescent="0.3"/>
    <row r="1529" s="59" customFormat="1" x14ac:dyDescent="0.3"/>
    <row r="1530" s="59" customFormat="1" x14ac:dyDescent="0.3"/>
    <row r="1531" s="59" customFormat="1" x14ac:dyDescent="0.3"/>
    <row r="1532" s="59" customFormat="1" x14ac:dyDescent="0.3"/>
    <row r="1533" s="59" customFormat="1" x14ac:dyDescent="0.3"/>
    <row r="1534" s="59" customFormat="1" x14ac:dyDescent="0.3"/>
    <row r="1535" s="59" customFormat="1" x14ac:dyDescent="0.3"/>
    <row r="1536" s="59" customFormat="1" x14ac:dyDescent="0.3"/>
    <row r="1537" s="59" customFormat="1" x14ac:dyDescent="0.3"/>
    <row r="1538" s="59" customFormat="1" x14ac:dyDescent="0.3"/>
    <row r="1539" s="59" customFormat="1" x14ac:dyDescent="0.3"/>
    <row r="1540" s="59" customFormat="1" x14ac:dyDescent="0.3"/>
    <row r="1541" s="59" customFormat="1" x14ac:dyDescent="0.3"/>
    <row r="1542" s="59" customFormat="1" x14ac:dyDescent="0.3"/>
    <row r="1543" s="59" customFormat="1" x14ac:dyDescent="0.3"/>
    <row r="1544" s="59" customFormat="1" x14ac:dyDescent="0.3"/>
    <row r="1545" s="59" customFormat="1" x14ac:dyDescent="0.3"/>
    <row r="1546" s="59" customFormat="1" x14ac:dyDescent="0.3"/>
    <row r="1547" s="59" customFormat="1" x14ac:dyDescent="0.3"/>
    <row r="1548" s="59" customFormat="1" x14ac:dyDescent="0.3"/>
    <row r="1549" s="59" customFormat="1" x14ac:dyDescent="0.3"/>
    <row r="1550" s="59" customFormat="1" x14ac:dyDescent="0.3"/>
    <row r="1551" s="59" customFormat="1" x14ac:dyDescent="0.3"/>
    <row r="1552" s="59" customFormat="1" x14ac:dyDescent="0.3"/>
    <row r="1553" s="59" customFormat="1" x14ac:dyDescent="0.3"/>
    <row r="1554" s="59" customFormat="1" x14ac:dyDescent="0.3"/>
    <row r="1555" s="59" customFormat="1" x14ac:dyDescent="0.3"/>
    <row r="1556" s="59" customFormat="1" x14ac:dyDescent="0.3"/>
    <row r="1557" s="59" customFormat="1" x14ac:dyDescent="0.3"/>
    <row r="1558" s="59" customFormat="1" x14ac:dyDescent="0.3"/>
    <row r="1559" s="59" customFormat="1" x14ac:dyDescent="0.3"/>
    <row r="1560" s="59" customFormat="1" x14ac:dyDescent="0.3"/>
    <row r="1561" s="59" customFormat="1" x14ac:dyDescent="0.3"/>
    <row r="1562" s="59" customFormat="1" x14ac:dyDescent="0.3"/>
    <row r="1563" s="59" customFormat="1" x14ac:dyDescent="0.3"/>
    <row r="1564" s="59" customFormat="1" x14ac:dyDescent="0.3"/>
    <row r="1565" s="59" customFormat="1" x14ac:dyDescent="0.3"/>
    <row r="1566" s="59" customFormat="1" x14ac:dyDescent="0.3"/>
    <row r="1567" s="59" customFormat="1" x14ac:dyDescent="0.3"/>
    <row r="1568" s="59" customFormat="1" x14ac:dyDescent="0.3"/>
    <row r="1569" s="59" customFormat="1" x14ac:dyDescent="0.3"/>
    <row r="1570" s="59" customFormat="1" x14ac:dyDescent="0.3"/>
    <row r="1571" s="59" customFormat="1" x14ac:dyDescent="0.3"/>
    <row r="1572" s="59" customFormat="1" x14ac:dyDescent="0.3"/>
    <row r="1573" s="59" customFormat="1" x14ac:dyDescent="0.3"/>
    <row r="1574" s="59" customFormat="1" x14ac:dyDescent="0.3"/>
    <row r="1575" s="59" customFormat="1" x14ac:dyDescent="0.3"/>
    <row r="1576" s="59" customFormat="1" x14ac:dyDescent="0.3"/>
    <row r="1577" s="59" customFormat="1" x14ac:dyDescent="0.3"/>
    <row r="1578" s="59" customFormat="1" x14ac:dyDescent="0.3"/>
    <row r="1579" s="59" customFormat="1" x14ac:dyDescent="0.3"/>
    <row r="1580" s="59" customFormat="1" x14ac:dyDescent="0.3"/>
    <row r="1581" s="59" customFormat="1" x14ac:dyDescent="0.3"/>
    <row r="1582" s="59" customFormat="1" x14ac:dyDescent="0.3"/>
    <row r="1583" s="59" customFormat="1" x14ac:dyDescent="0.3"/>
    <row r="1584" s="59" customFormat="1" x14ac:dyDescent="0.3"/>
    <row r="1585" s="59" customFormat="1" x14ac:dyDescent="0.3"/>
    <row r="1586" s="59" customFormat="1" x14ac:dyDescent="0.3"/>
    <row r="1587" s="59" customFormat="1" x14ac:dyDescent="0.3"/>
    <row r="1588" s="59" customFormat="1" x14ac:dyDescent="0.3"/>
    <row r="1589" s="59" customFormat="1" x14ac:dyDescent="0.3"/>
    <row r="1590" s="59" customFormat="1" x14ac:dyDescent="0.3"/>
    <row r="1591" s="59" customFormat="1" x14ac:dyDescent="0.3"/>
    <row r="1592" s="59" customFormat="1" x14ac:dyDescent="0.3"/>
    <row r="1593" s="59" customFormat="1" x14ac:dyDescent="0.3"/>
    <row r="1594" s="59" customFormat="1" x14ac:dyDescent="0.3"/>
    <row r="1595" s="59" customFormat="1" x14ac:dyDescent="0.3"/>
    <row r="1596" s="59" customFormat="1" x14ac:dyDescent="0.3"/>
    <row r="1597" s="59" customFormat="1" x14ac:dyDescent="0.3"/>
    <row r="1598" s="59" customFormat="1" x14ac:dyDescent="0.3"/>
    <row r="1599" s="59" customFormat="1" x14ac:dyDescent="0.3"/>
    <row r="1600" s="59" customFormat="1" x14ac:dyDescent="0.3"/>
    <row r="1601" s="59" customFormat="1" x14ac:dyDescent="0.3"/>
    <row r="1602" s="59" customFormat="1" x14ac:dyDescent="0.3"/>
    <row r="1603" s="59" customFormat="1" x14ac:dyDescent="0.3"/>
    <row r="1604" s="59" customFormat="1" x14ac:dyDescent="0.3"/>
    <row r="1605" s="59" customFormat="1" x14ac:dyDescent="0.3"/>
    <row r="1606" s="59" customFormat="1" x14ac:dyDescent="0.3"/>
    <row r="1607" s="59" customFormat="1" x14ac:dyDescent="0.3"/>
    <row r="1608" s="59" customFormat="1" x14ac:dyDescent="0.3"/>
    <row r="1609" s="59" customFormat="1" x14ac:dyDescent="0.3"/>
    <row r="1610" s="59" customFormat="1" x14ac:dyDescent="0.3"/>
    <row r="1611" s="59" customFormat="1" x14ac:dyDescent="0.3"/>
    <row r="1612" s="59" customFormat="1" x14ac:dyDescent="0.3"/>
    <row r="1613" s="59" customFormat="1" x14ac:dyDescent="0.3"/>
    <row r="1614" s="59" customFormat="1" x14ac:dyDescent="0.3"/>
    <row r="1615" s="59" customFormat="1" x14ac:dyDescent="0.3"/>
    <row r="1616" s="59" customFormat="1" x14ac:dyDescent="0.3"/>
    <row r="1617" s="59" customFormat="1" x14ac:dyDescent="0.3"/>
    <row r="1618" s="59" customFormat="1" x14ac:dyDescent="0.3"/>
    <row r="1619" s="59" customFormat="1" x14ac:dyDescent="0.3"/>
    <row r="1620" s="59" customFormat="1" x14ac:dyDescent="0.3"/>
    <row r="1621" s="59" customFormat="1" x14ac:dyDescent="0.3"/>
    <row r="1622" s="59" customFormat="1" x14ac:dyDescent="0.3"/>
    <row r="1623" s="59" customFormat="1" x14ac:dyDescent="0.3"/>
    <row r="1624" s="59" customFormat="1" x14ac:dyDescent="0.3"/>
    <row r="1625" s="59" customFormat="1" x14ac:dyDescent="0.3"/>
    <row r="1626" s="59" customFormat="1" x14ac:dyDescent="0.3"/>
    <row r="1627" s="59" customFormat="1" x14ac:dyDescent="0.3"/>
    <row r="1628" s="59" customFormat="1" x14ac:dyDescent="0.3"/>
    <row r="1629" s="59" customFormat="1" x14ac:dyDescent="0.3"/>
    <row r="1630" s="59" customFormat="1" x14ac:dyDescent="0.3"/>
    <row r="1631" s="59" customFormat="1" x14ac:dyDescent="0.3"/>
    <row r="1632" s="59" customFormat="1" x14ac:dyDescent="0.3"/>
    <row r="1633" s="59" customFormat="1" x14ac:dyDescent="0.3"/>
    <row r="1634" s="59" customFormat="1" x14ac:dyDescent="0.3"/>
    <row r="1635" s="59" customFormat="1" x14ac:dyDescent="0.3"/>
    <row r="1636" s="59" customFormat="1" x14ac:dyDescent="0.3"/>
    <row r="1637" s="59" customFormat="1" x14ac:dyDescent="0.3"/>
    <row r="1638" s="59" customFormat="1" x14ac:dyDescent="0.3"/>
    <row r="1639" s="59" customFormat="1" x14ac:dyDescent="0.3"/>
    <row r="1640" s="59" customFormat="1" x14ac:dyDescent="0.3"/>
    <row r="1641" s="59" customFormat="1" x14ac:dyDescent="0.3"/>
    <row r="1642" s="59" customFormat="1" x14ac:dyDescent="0.3"/>
    <row r="1643" s="59" customFormat="1" x14ac:dyDescent="0.3"/>
    <row r="1644" s="59" customFormat="1" x14ac:dyDescent="0.3"/>
    <row r="1645" s="59" customFormat="1" x14ac:dyDescent="0.3"/>
    <row r="1646" s="59" customFormat="1" x14ac:dyDescent="0.3"/>
    <row r="1647" s="59" customFormat="1" x14ac:dyDescent="0.3"/>
    <row r="1648" s="59" customFormat="1" x14ac:dyDescent="0.3"/>
    <row r="1649" s="59" customFormat="1" x14ac:dyDescent="0.3"/>
    <row r="1650" s="59" customFormat="1" x14ac:dyDescent="0.3"/>
    <row r="1651" s="59" customFormat="1" x14ac:dyDescent="0.3"/>
    <row r="1652" s="59" customFormat="1" x14ac:dyDescent="0.3"/>
    <row r="1653" s="59" customFormat="1" x14ac:dyDescent="0.3"/>
    <row r="1654" s="59" customFormat="1" x14ac:dyDescent="0.3"/>
    <row r="1655" s="59" customFormat="1" x14ac:dyDescent="0.3"/>
    <row r="1656" s="59" customFormat="1" x14ac:dyDescent="0.3"/>
    <row r="1657" s="59" customFormat="1" x14ac:dyDescent="0.3"/>
    <row r="1658" s="59" customFormat="1" x14ac:dyDescent="0.3"/>
    <row r="1659" s="59" customFormat="1" x14ac:dyDescent="0.3"/>
    <row r="1660" s="59" customFormat="1" x14ac:dyDescent="0.3"/>
    <row r="1661" s="59" customFormat="1" x14ac:dyDescent="0.3"/>
    <row r="1662" s="59" customFormat="1" x14ac:dyDescent="0.3"/>
    <row r="1663" s="59" customFormat="1" x14ac:dyDescent="0.3"/>
    <row r="1664" s="59" customFormat="1" x14ac:dyDescent="0.3"/>
    <row r="1665" s="59" customFormat="1" x14ac:dyDescent="0.3"/>
    <row r="1666" s="59" customFormat="1" x14ac:dyDescent="0.3"/>
    <row r="1667" s="59" customFormat="1" x14ac:dyDescent="0.3"/>
    <row r="1668" s="59" customFormat="1" x14ac:dyDescent="0.3"/>
    <row r="1669" s="59" customFormat="1" x14ac:dyDescent="0.3"/>
    <row r="1670" s="59" customFormat="1" x14ac:dyDescent="0.3"/>
    <row r="1671" s="59" customFormat="1" x14ac:dyDescent="0.3"/>
    <row r="1672" s="59" customFormat="1" x14ac:dyDescent="0.3"/>
    <row r="1673" s="59" customFormat="1" x14ac:dyDescent="0.3"/>
    <row r="1674" s="59" customFormat="1" x14ac:dyDescent="0.3"/>
    <row r="1675" s="59" customFormat="1" x14ac:dyDescent="0.3"/>
    <row r="1676" s="59" customFormat="1" x14ac:dyDescent="0.3"/>
    <row r="1677" s="59" customFormat="1" x14ac:dyDescent="0.3"/>
    <row r="1678" s="59" customFormat="1" x14ac:dyDescent="0.3"/>
    <row r="1679" s="59" customFormat="1" x14ac:dyDescent="0.3"/>
    <row r="1680" s="59" customFormat="1" x14ac:dyDescent="0.3"/>
    <row r="1681" s="59" customFormat="1" x14ac:dyDescent="0.3"/>
    <row r="1682" s="59" customFormat="1" x14ac:dyDescent="0.3"/>
    <row r="1683" s="59" customFormat="1" x14ac:dyDescent="0.3"/>
    <row r="1684" s="59" customFormat="1" x14ac:dyDescent="0.3"/>
    <row r="1685" s="59" customFormat="1" x14ac:dyDescent="0.3"/>
    <row r="1686" s="59" customFormat="1" x14ac:dyDescent="0.3"/>
    <row r="1687" s="59" customFormat="1" x14ac:dyDescent="0.3"/>
    <row r="1688" s="59" customFormat="1" x14ac:dyDescent="0.3"/>
    <row r="1689" s="59" customFormat="1" x14ac:dyDescent="0.3"/>
    <row r="1690" s="59" customFormat="1" x14ac:dyDescent="0.3"/>
    <row r="1691" s="59" customFormat="1" x14ac:dyDescent="0.3"/>
    <row r="1692" s="59" customFormat="1" x14ac:dyDescent="0.3"/>
    <row r="1693" s="59" customFormat="1" x14ac:dyDescent="0.3"/>
    <row r="1694" s="59" customFormat="1" x14ac:dyDescent="0.3"/>
    <row r="1695" s="59" customFormat="1" x14ac:dyDescent="0.3"/>
    <row r="1696" s="59" customFormat="1" x14ac:dyDescent="0.3"/>
    <row r="1697" s="59" customFormat="1" x14ac:dyDescent="0.3"/>
    <row r="1698" s="59" customFormat="1" x14ac:dyDescent="0.3"/>
    <row r="1699" s="59" customFormat="1" x14ac:dyDescent="0.3"/>
    <row r="1700" s="59" customFormat="1" x14ac:dyDescent="0.3"/>
    <row r="1701" s="59" customFormat="1" x14ac:dyDescent="0.3"/>
    <row r="1702" s="59" customFormat="1" x14ac:dyDescent="0.3"/>
    <row r="1703" s="59" customFormat="1" x14ac:dyDescent="0.3"/>
    <row r="1704" s="59" customFormat="1" x14ac:dyDescent="0.3"/>
    <row r="1705" s="59" customFormat="1" x14ac:dyDescent="0.3"/>
    <row r="1706" s="59" customFormat="1" x14ac:dyDescent="0.3"/>
    <row r="1707" s="59" customFormat="1" x14ac:dyDescent="0.3"/>
    <row r="1708" s="59" customFormat="1" x14ac:dyDescent="0.3"/>
    <row r="1709" s="59" customFormat="1" x14ac:dyDescent="0.3"/>
    <row r="1710" s="59" customFormat="1" x14ac:dyDescent="0.3"/>
    <row r="1711" s="59" customFormat="1" x14ac:dyDescent="0.3"/>
    <row r="1712" s="59" customFormat="1" x14ac:dyDescent="0.3"/>
    <row r="1713" s="59" customFormat="1" x14ac:dyDescent="0.3"/>
    <row r="1714" s="59" customFormat="1" x14ac:dyDescent="0.3"/>
    <row r="1715" s="59" customFormat="1" x14ac:dyDescent="0.3"/>
    <row r="1716" s="59" customFormat="1" x14ac:dyDescent="0.3"/>
    <row r="1717" s="59" customFormat="1" x14ac:dyDescent="0.3"/>
    <row r="1718" s="59" customFormat="1" x14ac:dyDescent="0.3"/>
    <row r="1719" s="59" customFormat="1" x14ac:dyDescent="0.3"/>
    <row r="1720" s="59" customFormat="1" x14ac:dyDescent="0.3"/>
    <row r="1721" s="59" customFormat="1" x14ac:dyDescent="0.3"/>
    <row r="1722" s="59" customFormat="1" x14ac:dyDescent="0.3"/>
    <row r="1723" s="59" customFormat="1" x14ac:dyDescent="0.3"/>
    <row r="1724" s="59" customFormat="1" x14ac:dyDescent="0.3"/>
    <row r="1725" s="59" customFormat="1" x14ac:dyDescent="0.3"/>
    <row r="1726" s="59" customFormat="1" x14ac:dyDescent="0.3"/>
    <row r="1727" s="59" customFormat="1" x14ac:dyDescent="0.3"/>
    <row r="1728" s="59" customFormat="1" x14ac:dyDescent="0.3"/>
    <row r="1729" s="59" customFormat="1" x14ac:dyDescent="0.3"/>
    <row r="1730" s="59" customFormat="1" x14ac:dyDescent="0.3"/>
    <row r="1731" s="59" customFormat="1" x14ac:dyDescent="0.3"/>
    <row r="1732" s="59" customFormat="1" x14ac:dyDescent="0.3"/>
    <row r="1733" s="59" customFormat="1" x14ac:dyDescent="0.3"/>
    <row r="1734" s="59" customFormat="1" x14ac:dyDescent="0.3"/>
    <row r="1735" s="59" customFormat="1" x14ac:dyDescent="0.3"/>
    <row r="1736" s="59" customFormat="1" x14ac:dyDescent="0.3"/>
    <row r="1737" s="59" customFormat="1" x14ac:dyDescent="0.3"/>
    <row r="1738" s="59" customFormat="1" x14ac:dyDescent="0.3"/>
    <row r="1739" s="59" customFormat="1" x14ac:dyDescent="0.3"/>
    <row r="1740" s="59" customFormat="1" x14ac:dyDescent="0.3"/>
    <row r="1741" s="59" customFormat="1" x14ac:dyDescent="0.3"/>
    <row r="1742" s="59" customFormat="1" x14ac:dyDescent="0.3"/>
    <row r="1743" s="59" customFormat="1" x14ac:dyDescent="0.3"/>
    <row r="1744" s="59" customFormat="1" x14ac:dyDescent="0.3"/>
    <row r="1745" s="59" customFormat="1" x14ac:dyDescent="0.3"/>
    <row r="1746" s="59" customFormat="1" x14ac:dyDescent="0.3"/>
    <row r="1747" s="59" customFormat="1" x14ac:dyDescent="0.3"/>
    <row r="1748" s="59" customFormat="1" x14ac:dyDescent="0.3"/>
    <row r="1749" s="59" customFormat="1" x14ac:dyDescent="0.3"/>
    <row r="1750" s="59" customFormat="1" x14ac:dyDescent="0.3"/>
    <row r="1751" s="59" customFormat="1" x14ac:dyDescent="0.3"/>
    <row r="1752" s="59" customFormat="1" x14ac:dyDescent="0.3"/>
    <row r="1753" s="59" customFormat="1" x14ac:dyDescent="0.3"/>
    <row r="1754" s="59" customFormat="1" x14ac:dyDescent="0.3"/>
    <row r="1755" s="59" customFormat="1" x14ac:dyDescent="0.3"/>
    <row r="1756" s="59" customFormat="1" x14ac:dyDescent="0.3"/>
    <row r="1757" s="59" customFormat="1" x14ac:dyDescent="0.3"/>
    <row r="1758" s="59" customFormat="1" x14ac:dyDescent="0.3"/>
    <row r="1759" s="59" customFormat="1" x14ac:dyDescent="0.3"/>
    <row r="1760" s="59" customFormat="1" x14ac:dyDescent="0.3"/>
    <row r="1761" s="59" customFormat="1" x14ac:dyDescent="0.3"/>
    <row r="1762" s="59" customFormat="1" x14ac:dyDescent="0.3"/>
    <row r="1763" s="59" customFormat="1" x14ac:dyDescent="0.3"/>
    <row r="1764" s="59" customFormat="1" x14ac:dyDescent="0.3"/>
    <row r="1765" s="59" customFormat="1" x14ac:dyDescent="0.3"/>
    <row r="1766" s="59" customFormat="1" x14ac:dyDescent="0.3"/>
    <row r="1767" s="59" customFormat="1" x14ac:dyDescent="0.3"/>
    <row r="1768" s="59" customFormat="1" x14ac:dyDescent="0.3"/>
    <row r="1769" s="59" customFormat="1" x14ac:dyDescent="0.3"/>
    <row r="1770" s="59" customFormat="1" x14ac:dyDescent="0.3"/>
    <row r="1771" s="59" customFormat="1" x14ac:dyDescent="0.3"/>
    <row r="1772" s="59" customFormat="1" x14ac:dyDescent="0.3"/>
    <row r="1773" s="59" customFormat="1" x14ac:dyDescent="0.3"/>
    <row r="1774" s="59" customFormat="1" x14ac:dyDescent="0.3"/>
    <row r="1775" s="59" customFormat="1" x14ac:dyDescent="0.3"/>
    <row r="1776" s="59" customFormat="1" x14ac:dyDescent="0.3"/>
    <row r="1777" s="59" customFormat="1" x14ac:dyDescent="0.3"/>
    <row r="1778" s="59" customFormat="1" x14ac:dyDescent="0.3"/>
    <row r="1779" s="59" customFormat="1" x14ac:dyDescent="0.3"/>
    <row r="1780" s="59" customFormat="1" x14ac:dyDescent="0.3"/>
    <row r="1781" s="59" customFormat="1" x14ac:dyDescent="0.3"/>
    <row r="1782" s="59" customFormat="1" x14ac:dyDescent="0.3"/>
    <row r="1783" s="59" customFormat="1" x14ac:dyDescent="0.3"/>
    <row r="1784" s="59" customFormat="1" x14ac:dyDescent="0.3"/>
    <row r="1785" s="59" customFormat="1" x14ac:dyDescent="0.3"/>
    <row r="1786" s="59" customFormat="1" x14ac:dyDescent="0.3"/>
    <row r="1787" s="59" customFormat="1" x14ac:dyDescent="0.3"/>
    <row r="1788" s="59" customFormat="1" x14ac:dyDescent="0.3"/>
    <row r="1789" s="59" customFormat="1" x14ac:dyDescent="0.3"/>
    <row r="1790" s="59" customFormat="1" x14ac:dyDescent="0.3"/>
    <row r="1791" s="59" customFormat="1" x14ac:dyDescent="0.3"/>
    <row r="1792" s="59" customFormat="1" x14ac:dyDescent="0.3"/>
    <row r="1793" s="59" customFormat="1" x14ac:dyDescent="0.3"/>
    <row r="1794" s="59" customFormat="1" x14ac:dyDescent="0.3"/>
    <row r="1795" s="59" customFormat="1" x14ac:dyDescent="0.3"/>
    <row r="1796" s="59" customFormat="1" x14ac:dyDescent="0.3"/>
    <row r="1797" s="59" customFormat="1" x14ac:dyDescent="0.3"/>
    <row r="1798" s="59" customFormat="1" x14ac:dyDescent="0.3"/>
    <row r="1799" s="59" customFormat="1" x14ac:dyDescent="0.3"/>
    <row r="1800" s="59" customFormat="1" x14ac:dyDescent="0.3"/>
    <row r="1801" s="59" customFormat="1" x14ac:dyDescent="0.3"/>
    <row r="1802" s="59" customFormat="1" x14ac:dyDescent="0.3"/>
    <row r="1803" s="59" customFormat="1" x14ac:dyDescent="0.3"/>
    <row r="1804" s="59" customFormat="1" x14ac:dyDescent="0.3"/>
    <row r="1805" s="59" customFormat="1" x14ac:dyDescent="0.3"/>
    <row r="1806" s="59" customFormat="1" x14ac:dyDescent="0.3"/>
    <row r="1807" s="59" customFormat="1" x14ac:dyDescent="0.3"/>
    <row r="1808" s="59" customFormat="1" x14ac:dyDescent="0.3"/>
    <row r="1809" s="59" customFormat="1" x14ac:dyDescent="0.3"/>
    <row r="1810" s="59" customFormat="1" x14ac:dyDescent="0.3"/>
    <row r="1811" s="59" customFormat="1" x14ac:dyDescent="0.3"/>
    <row r="1812" s="59" customFormat="1" x14ac:dyDescent="0.3"/>
    <row r="1813" s="59" customFormat="1" x14ac:dyDescent="0.3"/>
    <row r="1814" s="59" customFormat="1" x14ac:dyDescent="0.3"/>
    <row r="1815" s="59" customFormat="1" x14ac:dyDescent="0.3"/>
    <row r="1816" s="59" customFormat="1" x14ac:dyDescent="0.3"/>
    <row r="1817" s="59" customFormat="1" x14ac:dyDescent="0.3"/>
    <row r="1818" s="59" customFormat="1" x14ac:dyDescent="0.3"/>
    <row r="1819" s="59" customFormat="1" x14ac:dyDescent="0.3"/>
    <row r="1820" s="59" customFormat="1" x14ac:dyDescent="0.3"/>
    <row r="1821" s="59" customFormat="1" x14ac:dyDescent="0.3"/>
    <row r="1822" s="59" customFormat="1" x14ac:dyDescent="0.3"/>
    <row r="1823" s="59" customFormat="1" x14ac:dyDescent="0.3"/>
    <row r="1824" s="59" customFormat="1" x14ac:dyDescent="0.3"/>
    <row r="1825" s="59" customFormat="1" x14ac:dyDescent="0.3"/>
    <row r="1826" s="59" customFormat="1" x14ac:dyDescent="0.3"/>
    <row r="1827" s="59" customFormat="1" x14ac:dyDescent="0.3"/>
    <row r="1828" s="59" customFormat="1" x14ac:dyDescent="0.3"/>
    <row r="1829" s="59" customFormat="1" x14ac:dyDescent="0.3"/>
    <row r="1830" s="59" customFormat="1" x14ac:dyDescent="0.3"/>
    <row r="1831" s="59" customFormat="1" x14ac:dyDescent="0.3"/>
    <row r="1832" s="59" customFormat="1" x14ac:dyDescent="0.3"/>
    <row r="1833" s="59" customFormat="1" x14ac:dyDescent="0.3"/>
    <row r="1834" s="59" customFormat="1" x14ac:dyDescent="0.3"/>
    <row r="1835" s="59" customFormat="1" x14ac:dyDescent="0.3"/>
    <row r="1836" s="59" customFormat="1" x14ac:dyDescent="0.3"/>
    <row r="1837" s="59" customFormat="1" x14ac:dyDescent="0.3"/>
    <row r="1838" s="59" customFormat="1" x14ac:dyDescent="0.3"/>
    <row r="1839" s="59" customFormat="1" x14ac:dyDescent="0.3"/>
    <row r="1840" s="59" customFormat="1" x14ac:dyDescent="0.3"/>
    <row r="1841" s="59" customFormat="1" x14ac:dyDescent="0.3"/>
    <row r="1842" s="59" customFormat="1" x14ac:dyDescent="0.3"/>
    <row r="1843" s="59" customFormat="1" x14ac:dyDescent="0.3"/>
    <row r="1844" s="59" customFormat="1" x14ac:dyDescent="0.3"/>
    <row r="1845" s="59" customFormat="1" x14ac:dyDescent="0.3"/>
    <row r="1846" s="59" customFormat="1" x14ac:dyDescent="0.3"/>
    <row r="1847" s="59" customFormat="1" x14ac:dyDescent="0.3"/>
    <row r="1848" s="59" customFormat="1" x14ac:dyDescent="0.3"/>
    <row r="1849" s="59" customFormat="1" x14ac:dyDescent="0.3"/>
    <row r="1850" s="59" customFormat="1" x14ac:dyDescent="0.3"/>
    <row r="1851" s="59" customFormat="1" x14ac:dyDescent="0.3"/>
    <row r="1852" s="59" customFormat="1" x14ac:dyDescent="0.3"/>
    <row r="1853" s="59" customFormat="1" x14ac:dyDescent="0.3"/>
    <row r="1854" s="59" customFormat="1" x14ac:dyDescent="0.3"/>
    <row r="1855" s="59" customFormat="1" x14ac:dyDescent="0.3"/>
    <row r="1856" s="59" customFormat="1" x14ac:dyDescent="0.3"/>
    <row r="1857" s="59" customFormat="1" x14ac:dyDescent="0.3"/>
    <row r="1858" s="59" customFormat="1" x14ac:dyDescent="0.3"/>
    <row r="1859" s="59" customFormat="1" x14ac:dyDescent="0.3"/>
    <row r="1860" s="59" customFormat="1" x14ac:dyDescent="0.3"/>
    <row r="1861" s="59" customFormat="1" x14ac:dyDescent="0.3"/>
    <row r="1862" s="59" customFormat="1" x14ac:dyDescent="0.3"/>
    <row r="1863" s="59" customFormat="1" x14ac:dyDescent="0.3"/>
    <row r="1864" s="59" customFormat="1" x14ac:dyDescent="0.3"/>
    <row r="1865" s="59" customFormat="1" x14ac:dyDescent="0.3"/>
    <row r="1866" s="59" customFormat="1" x14ac:dyDescent="0.3"/>
    <row r="1867" s="59" customFormat="1" x14ac:dyDescent="0.3"/>
    <row r="1868" s="59" customFormat="1" x14ac:dyDescent="0.3"/>
    <row r="1869" s="59" customFormat="1" x14ac:dyDescent="0.3"/>
    <row r="1870" s="59" customFormat="1" x14ac:dyDescent="0.3"/>
    <row r="1871" s="59" customFormat="1" x14ac:dyDescent="0.3"/>
    <row r="1872" s="59" customFormat="1" x14ac:dyDescent="0.3"/>
    <row r="1873" s="59" customFormat="1" x14ac:dyDescent="0.3"/>
    <row r="1874" s="59" customFormat="1" x14ac:dyDescent="0.3"/>
    <row r="1875" s="59" customFormat="1" x14ac:dyDescent="0.3"/>
    <row r="1876" s="59" customFormat="1" x14ac:dyDescent="0.3"/>
    <row r="1877" s="59" customFormat="1" x14ac:dyDescent="0.3"/>
    <row r="1878" s="59" customFormat="1" x14ac:dyDescent="0.3"/>
    <row r="1879" s="59" customFormat="1" x14ac:dyDescent="0.3"/>
    <row r="1880" s="59" customFormat="1" x14ac:dyDescent="0.3"/>
    <row r="1881" s="59" customFormat="1" x14ac:dyDescent="0.3"/>
    <row r="1882" s="59" customFormat="1" x14ac:dyDescent="0.3"/>
    <row r="1883" s="59" customFormat="1" x14ac:dyDescent="0.3"/>
    <row r="1884" s="59" customFormat="1" x14ac:dyDescent="0.3"/>
    <row r="1885" s="59" customFormat="1" x14ac:dyDescent="0.3"/>
    <row r="1886" s="59" customFormat="1" x14ac:dyDescent="0.3"/>
    <row r="1887" s="59" customFormat="1" x14ac:dyDescent="0.3"/>
    <row r="1888" s="59" customFormat="1" x14ac:dyDescent="0.3"/>
    <row r="1889" s="59" customFormat="1" x14ac:dyDescent="0.3"/>
    <row r="1890" s="59" customFormat="1" x14ac:dyDescent="0.3"/>
    <row r="1891" s="59" customFormat="1" x14ac:dyDescent="0.3"/>
    <row r="1892" s="59" customFormat="1" x14ac:dyDescent="0.3"/>
    <row r="1893" s="59" customFormat="1" x14ac:dyDescent="0.3"/>
    <row r="1894" s="59" customFormat="1" x14ac:dyDescent="0.3"/>
    <row r="1895" s="59" customFormat="1" x14ac:dyDescent="0.3"/>
    <row r="1896" s="59" customFormat="1" x14ac:dyDescent="0.3"/>
    <row r="1897" s="59" customFormat="1" x14ac:dyDescent="0.3"/>
    <row r="1898" s="59" customFormat="1" x14ac:dyDescent="0.3"/>
    <row r="1899" s="59" customFormat="1" x14ac:dyDescent="0.3"/>
    <row r="1900" s="59" customFormat="1" x14ac:dyDescent="0.3"/>
    <row r="1901" s="59" customFormat="1" x14ac:dyDescent="0.3"/>
    <row r="1902" s="59" customFormat="1" x14ac:dyDescent="0.3"/>
    <row r="1903" s="59" customFormat="1" x14ac:dyDescent="0.3"/>
    <row r="1904" s="59" customFormat="1" x14ac:dyDescent="0.3"/>
    <row r="1905" s="59" customFormat="1" x14ac:dyDescent="0.3"/>
    <row r="1906" s="59" customFormat="1" x14ac:dyDescent="0.3"/>
    <row r="1907" s="59" customFormat="1" x14ac:dyDescent="0.3"/>
    <row r="1908" s="59" customFormat="1" x14ac:dyDescent="0.3"/>
    <row r="1909" s="59" customFormat="1" x14ac:dyDescent="0.3"/>
    <row r="1910" s="59" customFormat="1" x14ac:dyDescent="0.3"/>
    <row r="1911" s="59" customFormat="1" x14ac:dyDescent="0.3"/>
    <row r="1912" s="59" customFormat="1" x14ac:dyDescent="0.3"/>
    <row r="1913" s="59" customFormat="1" x14ac:dyDescent="0.3"/>
    <row r="1914" s="59" customFormat="1" x14ac:dyDescent="0.3"/>
    <row r="1915" s="59" customFormat="1" x14ac:dyDescent="0.3"/>
    <row r="1916" s="59" customFormat="1" x14ac:dyDescent="0.3"/>
    <row r="1917" s="59" customFormat="1" x14ac:dyDescent="0.3"/>
    <row r="1918" s="59" customFormat="1" x14ac:dyDescent="0.3"/>
    <row r="1919" s="59" customFormat="1" x14ac:dyDescent="0.3"/>
    <row r="1920" s="59" customFormat="1" x14ac:dyDescent="0.3"/>
    <row r="1921" s="59" customFormat="1" x14ac:dyDescent="0.3"/>
    <row r="1922" s="59" customFormat="1" x14ac:dyDescent="0.3"/>
    <row r="1923" s="59" customFormat="1" x14ac:dyDescent="0.3"/>
    <row r="1924" s="59" customFormat="1" x14ac:dyDescent="0.3"/>
    <row r="1925" s="59" customFormat="1" x14ac:dyDescent="0.3"/>
    <row r="1926" s="59" customFormat="1" x14ac:dyDescent="0.3"/>
    <row r="1927" s="59" customFormat="1" x14ac:dyDescent="0.3"/>
    <row r="1928" s="59" customFormat="1" x14ac:dyDescent="0.3"/>
    <row r="1929" s="59" customFormat="1" x14ac:dyDescent="0.3"/>
    <row r="1930" s="59" customFormat="1" x14ac:dyDescent="0.3"/>
    <row r="1931" s="59" customFormat="1" x14ac:dyDescent="0.3"/>
    <row r="1932" s="59" customFormat="1" x14ac:dyDescent="0.3"/>
    <row r="1933" s="59" customFormat="1" x14ac:dyDescent="0.3"/>
    <row r="1934" s="59" customFormat="1" x14ac:dyDescent="0.3"/>
    <row r="1935" s="59" customFormat="1" x14ac:dyDescent="0.3"/>
    <row r="1936" s="59" customFormat="1" x14ac:dyDescent="0.3"/>
    <row r="1937" s="59" customFormat="1" x14ac:dyDescent="0.3"/>
    <row r="1938" s="59" customFormat="1" x14ac:dyDescent="0.3"/>
    <row r="1939" s="59" customFormat="1" x14ac:dyDescent="0.3"/>
    <row r="1940" s="59" customFormat="1" x14ac:dyDescent="0.3"/>
    <row r="1941" s="59" customFormat="1" x14ac:dyDescent="0.3"/>
    <row r="1942" s="59" customFormat="1" x14ac:dyDescent="0.3"/>
    <row r="1943" s="59" customFormat="1" x14ac:dyDescent="0.3"/>
    <row r="1944" s="59" customFormat="1" x14ac:dyDescent="0.3"/>
    <row r="1945" s="59" customFormat="1" x14ac:dyDescent="0.3"/>
    <row r="1946" s="59" customFormat="1" x14ac:dyDescent="0.3"/>
    <row r="1947" s="59" customFormat="1" x14ac:dyDescent="0.3"/>
    <row r="1948" s="59" customFormat="1" x14ac:dyDescent="0.3"/>
    <row r="1949" s="59" customFormat="1" x14ac:dyDescent="0.3"/>
    <row r="1950" s="59" customFormat="1" x14ac:dyDescent="0.3"/>
    <row r="1951" s="59" customFormat="1" x14ac:dyDescent="0.3"/>
    <row r="1952" s="59" customFormat="1" x14ac:dyDescent="0.3"/>
    <row r="1953" s="59" customFormat="1" x14ac:dyDescent="0.3"/>
    <row r="1954" s="59" customFormat="1" x14ac:dyDescent="0.3"/>
    <row r="1955" s="59" customFormat="1" x14ac:dyDescent="0.3"/>
    <row r="1956" s="59" customFormat="1" x14ac:dyDescent="0.3"/>
    <row r="1957" s="59" customFormat="1" x14ac:dyDescent="0.3"/>
    <row r="1958" s="59" customFormat="1" x14ac:dyDescent="0.3"/>
    <row r="1959" s="59" customFormat="1" x14ac:dyDescent="0.3"/>
    <row r="1960" s="59" customFormat="1" x14ac:dyDescent="0.3"/>
    <row r="1961" s="59" customFormat="1" x14ac:dyDescent="0.3"/>
    <row r="1962" s="59" customFormat="1" x14ac:dyDescent="0.3"/>
    <row r="1963" s="59" customFormat="1" x14ac:dyDescent="0.3"/>
    <row r="1964" s="59" customFormat="1" x14ac:dyDescent="0.3"/>
    <row r="1965" s="59" customFormat="1" x14ac:dyDescent="0.3"/>
    <row r="1966" s="59" customFormat="1" x14ac:dyDescent="0.3"/>
    <row r="1967" s="59" customFormat="1" x14ac:dyDescent="0.3"/>
    <row r="1968" s="59" customFormat="1" x14ac:dyDescent="0.3"/>
    <row r="1969" s="59" customFormat="1" x14ac:dyDescent="0.3"/>
    <row r="1970" s="59" customFormat="1" x14ac:dyDescent="0.3"/>
    <row r="1971" s="59" customFormat="1" x14ac:dyDescent="0.3"/>
    <row r="1972" s="59" customFormat="1" x14ac:dyDescent="0.3"/>
    <row r="1973" s="59" customFormat="1" x14ac:dyDescent="0.3"/>
    <row r="1974" s="59" customFormat="1" x14ac:dyDescent="0.3"/>
    <row r="1975" s="59" customFormat="1" x14ac:dyDescent="0.3"/>
    <row r="1976" s="59" customFormat="1" x14ac:dyDescent="0.3"/>
    <row r="1977" s="59" customFormat="1" x14ac:dyDescent="0.3"/>
    <row r="1978" s="59" customFormat="1" x14ac:dyDescent="0.3"/>
    <row r="1979" s="59" customFormat="1" x14ac:dyDescent="0.3"/>
    <row r="1980" s="59" customFormat="1" x14ac:dyDescent="0.3"/>
    <row r="1981" s="59" customFormat="1" x14ac:dyDescent="0.3"/>
    <row r="1982" s="59" customFormat="1" x14ac:dyDescent="0.3"/>
    <row r="1983" s="59" customFormat="1" x14ac:dyDescent="0.3"/>
    <row r="1984" s="59" customFormat="1" x14ac:dyDescent="0.3"/>
    <row r="1985" s="59" customFormat="1" x14ac:dyDescent="0.3"/>
    <row r="1986" s="59" customFormat="1" x14ac:dyDescent="0.3"/>
    <row r="1987" s="59" customFormat="1" x14ac:dyDescent="0.3"/>
    <row r="1988" s="59" customFormat="1" x14ac:dyDescent="0.3"/>
    <row r="1989" s="59" customFormat="1" x14ac:dyDescent="0.3"/>
    <row r="1990" s="59" customFormat="1" x14ac:dyDescent="0.3"/>
    <row r="1991" s="59" customFormat="1" x14ac:dyDescent="0.3"/>
    <row r="1992" s="59" customFormat="1" x14ac:dyDescent="0.3"/>
    <row r="1993" s="59" customFormat="1" x14ac:dyDescent="0.3"/>
    <row r="1994" s="59" customFormat="1" x14ac:dyDescent="0.3"/>
    <row r="1995" s="59" customFormat="1" x14ac:dyDescent="0.3"/>
    <row r="1996" s="59" customFormat="1" x14ac:dyDescent="0.3"/>
    <row r="1997" s="59" customFormat="1" x14ac:dyDescent="0.3"/>
    <row r="1998" s="59" customFormat="1" x14ac:dyDescent="0.3"/>
    <row r="1999" s="59" customFormat="1" x14ac:dyDescent="0.3"/>
    <row r="2000" s="59" customFormat="1" x14ac:dyDescent="0.3"/>
    <row r="2001" s="59" customFormat="1" x14ac:dyDescent="0.3"/>
    <row r="2002" s="59" customFormat="1" x14ac:dyDescent="0.3"/>
    <row r="2003" s="59" customFormat="1" x14ac:dyDescent="0.3"/>
    <row r="2004" s="59" customFormat="1" x14ac:dyDescent="0.3"/>
    <row r="2005" s="59" customFormat="1" x14ac:dyDescent="0.3"/>
    <row r="2006" s="59" customFormat="1" x14ac:dyDescent="0.3"/>
    <row r="2007" s="59" customFormat="1" x14ac:dyDescent="0.3"/>
    <row r="2008" s="59" customFormat="1" x14ac:dyDescent="0.3"/>
    <row r="2009" s="59" customFormat="1" x14ac:dyDescent="0.3"/>
    <row r="2010" s="59" customFormat="1" x14ac:dyDescent="0.3"/>
    <row r="2011" s="59" customFormat="1" x14ac:dyDescent="0.3"/>
    <row r="2012" s="59" customFormat="1" x14ac:dyDescent="0.3"/>
    <row r="2013" s="59" customFormat="1" x14ac:dyDescent="0.3"/>
    <row r="2014" s="59" customFormat="1" x14ac:dyDescent="0.3"/>
    <row r="2015" s="59" customFormat="1" x14ac:dyDescent="0.3"/>
    <row r="2016" s="59" customFormat="1" x14ac:dyDescent="0.3"/>
    <row r="2017" s="59" customFormat="1" x14ac:dyDescent="0.3"/>
    <row r="2018" s="59" customFormat="1" x14ac:dyDescent="0.3"/>
    <row r="2019" s="59" customFormat="1" x14ac:dyDescent="0.3"/>
    <row r="2020" s="59" customFormat="1" x14ac:dyDescent="0.3"/>
    <row r="2021" s="59" customFormat="1" x14ac:dyDescent="0.3"/>
    <row r="2022" s="59" customFormat="1" x14ac:dyDescent="0.3"/>
    <row r="2023" s="59" customFormat="1" x14ac:dyDescent="0.3"/>
    <row r="2024" s="59" customFormat="1" x14ac:dyDescent="0.3"/>
    <row r="2025" s="59" customFormat="1" x14ac:dyDescent="0.3"/>
    <row r="2026" s="59" customFormat="1" x14ac:dyDescent="0.3"/>
    <row r="2027" s="59" customFormat="1" x14ac:dyDescent="0.3"/>
    <row r="2028" s="59" customFormat="1" x14ac:dyDescent="0.3"/>
    <row r="2029" s="59" customFormat="1" x14ac:dyDescent="0.3"/>
    <row r="2030" s="59" customFormat="1" x14ac:dyDescent="0.3"/>
    <row r="2031" s="59" customFormat="1" x14ac:dyDescent="0.3"/>
    <row r="2032" s="59" customFormat="1" x14ac:dyDescent="0.3"/>
    <row r="2033" s="59" customFormat="1" x14ac:dyDescent="0.3"/>
    <row r="2034" s="59" customFormat="1" x14ac:dyDescent="0.3"/>
    <row r="2035" s="59" customFormat="1" x14ac:dyDescent="0.3"/>
    <row r="2036" s="59" customFormat="1" x14ac:dyDescent="0.3"/>
    <row r="2037" s="59" customFormat="1" x14ac:dyDescent="0.3"/>
    <row r="2038" s="59" customFormat="1" x14ac:dyDescent="0.3"/>
    <row r="2039" s="59" customFormat="1" x14ac:dyDescent="0.3"/>
    <row r="2040" s="59" customFormat="1" x14ac:dyDescent="0.3"/>
    <row r="2041" s="59" customFormat="1" x14ac:dyDescent="0.3"/>
    <row r="2042" s="59" customFormat="1" x14ac:dyDescent="0.3"/>
    <row r="2043" s="59" customFormat="1" x14ac:dyDescent="0.3"/>
    <row r="2044" s="59" customFormat="1" x14ac:dyDescent="0.3"/>
    <row r="2045" s="59" customFormat="1" x14ac:dyDescent="0.3"/>
    <row r="2046" s="59" customFormat="1" x14ac:dyDescent="0.3"/>
    <row r="2047" s="59" customFormat="1" x14ac:dyDescent="0.3"/>
    <row r="2048" s="59" customFormat="1" x14ac:dyDescent="0.3"/>
    <row r="2049" s="59" customFormat="1" x14ac:dyDescent="0.3"/>
    <row r="2050" s="59" customFormat="1" x14ac:dyDescent="0.3"/>
    <row r="2051" s="59" customFormat="1" x14ac:dyDescent="0.3"/>
    <row r="2052" s="59" customFormat="1" x14ac:dyDescent="0.3"/>
    <row r="2053" s="59" customFormat="1" x14ac:dyDescent="0.3"/>
    <row r="2054" s="59" customFormat="1" x14ac:dyDescent="0.3"/>
    <row r="2055" s="59" customFormat="1" x14ac:dyDescent="0.3"/>
    <row r="2056" s="59" customFormat="1" x14ac:dyDescent="0.3"/>
    <row r="2057" s="59" customFormat="1" x14ac:dyDescent="0.3"/>
    <row r="2058" s="59" customFormat="1" x14ac:dyDescent="0.3"/>
    <row r="2059" s="59" customFormat="1" x14ac:dyDescent="0.3"/>
    <row r="2060" s="59" customFormat="1" x14ac:dyDescent="0.3"/>
    <row r="2061" s="59" customFormat="1" x14ac:dyDescent="0.3"/>
    <row r="2062" s="59" customFormat="1" x14ac:dyDescent="0.3"/>
    <row r="2063" s="59" customFormat="1" x14ac:dyDescent="0.3"/>
    <row r="2064" s="59" customFormat="1" x14ac:dyDescent="0.3"/>
    <row r="2065" s="59" customFormat="1" x14ac:dyDescent="0.3"/>
    <row r="2066" s="59" customFormat="1" x14ac:dyDescent="0.3"/>
    <row r="2067" s="59" customFormat="1" x14ac:dyDescent="0.3"/>
    <row r="2068" s="59" customFormat="1" x14ac:dyDescent="0.3"/>
    <row r="2069" s="59" customFormat="1" x14ac:dyDescent="0.3"/>
    <row r="2070" s="59" customFormat="1" x14ac:dyDescent="0.3"/>
    <row r="2071" s="59" customFormat="1" x14ac:dyDescent="0.3"/>
    <row r="2072" s="59" customFormat="1" x14ac:dyDescent="0.3"/>
    <row r="2073" s="59" customFormat="1" x14ac:dyDescent="0.3"/>
    <row r="2074" s="59" customFormat="1" x14ac:dyDescent="0.3"/>
    <row r="2075" s="59" customFormat="1" x14ac:dyDescent="0.3"/>
    <row r="2076" s="59" customFormat="1" x14ac:dyDescent="0.3"/>
    <row r="2077" s="59" customFormat="1" x14ac:dyDescent="0.3"/>
    <row r="2078" s="59" customFormat="1" x14ac:dyDescent="0.3"/>
    <row r="2079" s="59" customFormat="1" x14ac:dyDescent="0.3"/>
    <row r="2080" s="59" customFormat="1" x14ac:dyDescent="0.3"/>
    <row r="2081" s="59" customFormat="1" x14ac:dyDescent="0.3"/>
    <row r="2082" s="59" customFormat="1" x14ac:dyDescent="0.3"/>
    <row r="2083" s="59" customFormat="1" x14ac:dyDescent="0.3"/>
    <row r="2084" s="59" customFormat="1" x14ac:dyDescent="0.3"/>
    <row r="2085" s="59" customFormat="1" x14ac:dyDescent="0.3"/>
    <row r="2086" s="59" customFormat="1" x14ac:dyDescent="0.3"/>
    <row r="2087" s="59" customFormat="1" x14ac:dyDescent="0.3"/>
    <row r="2088" s="59" customFormat="1" x14ac:dyDescent="0.3"/>
    <row r="2089" s="59" customFormat="1" x14ac:dyDescent="0.3"/>
    <row r="2090" s="59" customFormat="1" x14ac:dyDescent="0.3"/>
    <row r="2091" s="59" customFormat="1" x14ac:dyDescent="0.3"/>
    <row r="2092" s="59" customFormat="1" x14ac:dyDescent="0.3"/>
    <row r="2093" s="59" customFormat="1" x14ac:dyDescent="0.3"/>
    <row r="2094" s="59" customFormat="1" x14ac:dyDescent="0.3"/>
    <row r="2095" s="59" customFormat="1" x14ac:dyDescent="0.3"/>
    <row r="2096" s="59" customFormat="1" x14ac:dyDescent="0.3"/>
    <row r="2097" s="59" customFormat="1" x14ac:dyDescent="0.3"/>
    <row r="2098" s="59" customFormat="1" x14ac:dyDescent="0.3"/>
    <row r="2099" s="59" customFormat="1" x14ac:dyDescent="0.3"/>
    <row r="2100" s="59" customFormat="1" x14ac:dyDescent="0.3"/>
    <row r="2101" s="59" customFormat="1" x14ac:dyDescent="0.3"/>
    <row r="2102" s="59" customFormat="1" x14ac:dyDescent="0.3"/>
    <row r="2103" s="59" customFormat="1" x14ac:dyDescent="0.3"/>
    <row r="2104" s="59" customFormat="1" x14ac:dyDescent="0.3"/>
    <row r="2105" s="59" customFormat="1" x14ac:dyDescent="0.3"/>
    <row r="2106" s="59" customFormat="1" x14ac:dyDescent="0.3"/>
    <row r="2107" s="59" customFormat="1" x14ac:dyDescent="0.3"/>
    <row r="2108" s="59" customFormat="1" x14ac:dyDescent="0.3"/>
    <row r="2109" s="59" customFormat="1" x14ac:dyDescent="0.3"/>
    <row r="2110" s="59" customFormat="1" x14ac:dyDescent="0.3"/>
    <row r="2111" s="59" customFormat="1" x14ac:dyDescent="0.3"/>
    <row r="2112" s="59" customFormat="1" x14ac:dyDescent="0.3"/>
    <row r="2113" s="59" customFormat="1" x14ac:dyDescent="0.3"/>
    <row r="2114" s="59" customFormat="1" x14ac:dyDescent="0.3"/>
    <row r="2115" s="59" customFormat="1" x14ac:dyDescent="0.3"/>
    <row r="2116" s="59" customFormat="1" x14ac:dyDescent="0.3"/>
    <row r="2117" s="59" customFormat="1" x14ac:dyDescent="0.3"/>
    <row r="2118" s="59" customFormat="1" x14ac:dyDescent="0.3"/>
    <row r="2119" s="59" customFormat="1" x14ac:dyDescent="0.3"/>
    <row r="2120" s="59" customFormat="1" x14ac:dyDescent="0.3"/>
    <row r="2121" s="59" customFormat="1" x14ac:dyDescent="0.3"/>
    <row r="2122" s="59" customFormat="1" x14ac:dyDescent="0.3"/>
    <row r="2123" s="59" customFormat="1" x14ac:dyDescent="0.3"/>
    <row r="2124" s="59" customFormat="1" x14ac:dyDescent="0.3"/>
    <row r="2125" s="59" customFormat="1" x14ac:dyDescent="0.3"/>
    <row r="2126" s="59" customFormat="1" x14ac:dyDescent="0.3"/>
    <row r="2127" s="59" customFormat="1" x14ac:dyDescent="0.3"/>
    <row r="2128" s="59" customFormat="1" x14ac:dyDescent="0.3"/>
    <row r="2129" s="59" customFormat="1" x14ac:dyDescent="0.3"/>
    <row r="2130" s="59" customFormat="1" x14ac:dyDescent="0.3"/>
    <row r="2131" s="59" customFormat="1" x14ac:dyDescent="0.3"/>
    <row r="2132" s="59" customFormat="1" x14ac:dyDescent="0.3"/>
    <row r="2133" s="59" customFormat="1" x14ac:dyDescent="0.3"/>
    <row r="2134" s="59" customFormat="1" x14ac:dyDescent="0.3"/>
    <row r="2135" s="59" customFormat="1" x14ac:dyDescent="0.3"/>
    <row r="2136" s="59" customFormat="1" x14ac:dyDescent="0.3"/>
    <row r="2137" s="59" customFormat="1" x14ac:dyDescent="0.3"/>
    <row r="2138" s="59" customFormat="1" x14ac:dyDescent="0.3"/>
    <row r="2139" s="59" customFormat="1" x14ac:dyDescent="0.3"/>
    <row r="2140" s="59" customFormat="1" x14ac:dyDescent="0.3"/>
    <row r="2141" s="59" customFormat="1" x14ac:dyDescent="0.3"/>
    <row r="2142" s="59" customFormat="1" x14ac:dyDescent="0.3"/>
    <row r="2143" s="59" customFormat="1" x14ac:dyDescent="0.3"/>
    <row r="2144" s="59" customFormat="1" x14ac:dyDescent="0.3"/>
    <row r="2145" s="59" customFormat="1" x14ac:dyDescent="0.3"/>
    <row r="2146" s="59" customFormat="1" x14ac:dyDescent="0.3"/>
    <row r="2147" s="59" customFormat="1" x14ac:dyDescent="0.3"/>
    <row r="2148" s="59" customFormat="1" x14ac:dyDescent="0.3"/>
    <row r="2149" s="59" customFormat="1" x14ac:dyDescent="0.3"/>
    <row r="2150" s="59" customFormat="1" x14ac:dyDescent="0.3"/>
    <row r="2151" s="59" customFormat="1" x14ac:dyDescent="0.3"/>
    <row r="2152" s="59" customFormat="1" x14ac:dyDescent="0.3"/>
    <row r="2153" s="59" customFormat="1" x14ac:dyDescent="0.3"/>
    <row r="2154" s="59" customFormat="1" x14ac:dyDescent="0.3"/>
    <row r="2155" s="59" customFormat="1" x14ac:dyDescent="0.3"/>
    <row r="2156" s="59" customFormat="1" x14ac:dyDescent="0.3"/>
    <row r="2157" s="59" customFormat="1" x14ac:dyDescent="0.3"/>
    <row r="2158" s="59" customFormat="1" x14ac:dyDescent="0.3"/>
    <row r="2159" s="59" customFormat="1" x14ac:dyDescent="0.3"/>
    <row r="2160" s="59" customFormat="1" x14ac:dyDescent="0.3"/>
    <row r="2161" s="59" customFormat="1" x14ac:dyDescent="0.3"/>
    <row r="2162" s="59" customFormat="1" x14ac:dyDescent="0.3"/>
    <row r="2163" s="59" customFormat="1" x14ac:dyDescent="0.3"/>
    <row r="2164" s="59" customFormat="1" x14ac:dyDescent="0.3"/>
    <row r="2165" s="59" customFormat="1" x14ac:dyDescent="0.3"/>
    <row r="2166" s="59" customFormat="1" x14ac:dyDescent="0.3"/>
    <row r="2167" s="59" customFormat="1" x14ac:dyDescent="0.3"/>
    <row r="2168" s="59" customFormat="1" x14ac:dyDescent="0.3"/>
    <row r="2169" s="59" customFormat="1" x14ac:dyDescent="0.3"/>
    <row r="2170" s="59" customFormat="1" x14ac:dyDescent="0.3"/>
    <row r="2171" s="59" customFormat="1" x14ac:dyDescent="0.3"/>
    <row r="2172" s="59" customFormat="1" x14ac:dyDescent="0.3"/>
    <row r="2173" s="59" customFormat="1" x14ac:dyDescent="0.3"/>
    <row r="2174" s="59" customFormat="1" x14ac:dyDescent="0.3"/>
    <row r="2175" s="59" customFormat="1" x14ac:dyDescent="0.3"/>
    <row r="2176" s="59" customFormat="1" x14ac:dyDescent="0.3"/>
    <row r="2177" s="59" customFormat="1" x14ac:dyDescent="0.3"/>
    <row r="2178" s="59" customFormat="1" x14ac:dyDescent="0.3"/>
    <row r="2179" s="59" customFormat="1" x14ac:dyDescent="0.3"/>
    <row r="2180" s="59" customFormat="1" x14ac:dyDescent="0.3"/>
    <row r="2181" s="59" customFormat="1" x14ac:dyDescent="0.3"/>
    <row r="2182" s="59" customFormat="1" x14ac:dyDescent="0.3"/>
    <row r="2183" s="59" customFormat="1" x14ac:dyDescent="0.3"/>
    <row r="2184" s="59" customFormat="1" x14ac:dyDescent="0.3"/>
    <row r="2185" s="59" customFormat="1" x14ac:dyDescent="0.3"/>
    <row r="2186" s="59" customFormat="1" x14ac:dyDescent="0.3"/>
    <row r="2187" s="59" customFormat="1" x14ac:dyDescent="0.3"/>
    <row r="2188" s="59" customFormat="1" x14ac:dyDescent="0.3"/>
    <row r="2189" s="59" customFormat="1" x14ac:dyDescent="0.3"/>
    <row r="2190" s="59" customFormat="1" x14ac:dyDescent="0.3"/>
    <row r="2191" s="59" customFormat="1" x14ac:dyDescent="0.3"/>
    <row r="2192" s="59" customFormat="1" x14ac:dyDescent="0.3"/>
    <row r="2193" s="59" customFormat="1" x14ac:dyDescent="0.3"/>
    <row r="2194" s="59" customFormat="1" x14ac:dyDescent="0.3"/>
    <row r="2195" s="59" customFormat="1" x14ac:dyDescent="0.3"/>
    <row r="2196" s="59" customFormat="1" x14ac:dyDescent="0.3"/>
    <row r="2197" s="59" customFormat="1" x14ac:dyDescent="0.3"/>
    <row r="2198" s="59" customFormat="1" x14ac:dyDescent="0.3"/>
    <row r="2199" s="59" customFormat="1" x14ac:dyDescent="0.3"/>
    <row r="2200" s="59" customFormat="1" x14ac:dyDescent="0.3"/>
    <row r="2201" s="59" customFormat="1" x14ac:dyDescent="0.3"/>
    <row r="2202" s="59" customFormat="1" x14ac:dyDescent="0.3"/>
    <row r="2203" s="59" customFormat="1" x14ac:dyDescent="0.3"/>
    <row r="2204" s="59" customFormat="1" x14ac:dyDescent="0.3"/>
    <row r="2205" s="59" customFormat="1" x14ac:dyDescent="0.3"/>
    <row r="2206" s="59" customFormat="1" x14ac:dyDescent="0.3"/>
    <row r="2207" s="59" customFormat="1" x14ac:dyDescent="0.3"/>
    <row r="2208" s="59" customFormat="1" x14ac:dyDescent="0.3"/>
    <row r="2209" s="59" customFormat="1" x14ac:dyDescent="0.3"/>
    <row r="2210" s="59" customFormat="1" x14ac:dyDescent="0.3"/>
    <row r="2211" s="59" customFormat="1" x14ac:dyDescent="0.3"/>
    <row r="2212" s="59" customFormat="1" x14ac:dyDescent="0.3"/>
    <row r="2213" s="59" customFormat="1" x14ac:dyDescent="0.3"/>
    <row r="2214" s="59" customFormat="1" x14ac:dyDescent="0.3"/>
    <row r="2215" s="59" customFormat="1" x14ac:dyDescent="0.3"/>
    <row r="2216" s="59" customFormat="1" x14ac:dyDescent="0.3"/>
    <row r="2217" s="59" customFormat="1" x14ac:dyDescent="0.3"/>
    <row r="2218" s="59" customFormat="1" x14ac:dyDescent="0.3"/>
    <row r="2219" s="59" customFormat="1" x14ac:dyDescent="0.3"/>
    <row r="2220" s="59" customFormat="1" x14ac:dyDescent="0.3"/>
    <row r="2221" s="59" customFormat="1" x14ac:dyDescent="0.3"/>
    <row r="2222" s="59" customFormat="1" x14ac:dyDescent="0.3"/>
    <row r="2223" s="59" customFormat="1" x14ac:dyDescent="0.3"/>
    <row r="2224" s="59" customFormat="1" x14ac:dyDescent="0.3"/>
    <row r="2225" s="59" customFormat="1" x14ac:dyDescent="0.3"/>
    <row r="2226" s="59" customFormat="1" x14ac:dyDescent="0.3"/>
    <row r="2227" s="59" customFormat="1" x14ac:dyDescent="0.3"/>
    <row r="2228" s="59" customFormat="1" x14ac:dyDescent="0.3"/>
    <row r="2229" s="59" customFormat="1" x14ac:dyDescent="0.3"/>
    <row r="2230" s="59" customFormat="1" x14ac:dyDescent="0.3"/>
    <row r="2231" s="59" customFormat="1" x14ac:dyDescent="0.3"/>
    <row r="2232" s="59" customFormat="1" x14ac:dyDescent="0.3"/>
    <row r="2233" s="59" customFormat="1" x14ac:dyDescent="0.3"/>
    <row r="2234" s="59" customFormat="1" x14ac:dyDescent="0.3"/>
    <row r="2235" s="59" customFormat="1" x14ac:dyDescent="0.3"/>
    <row r="2236" s="59" customFormat="1" x14ac:dyDescent="0.3"/>
    <row r="2237" s="59" customFormat="1" x14ac:dyDescent="0.3"/>
    <row r="2238" s="59" customFormat="1" x14ac:dyDescent="0.3"/>
    <row r="2239" s="59" customFormat="1" x14ac:dyDescent="0.3"/>
    <row r="2240" s="59" customFormat="1" x14ac:dyDescent="0.3"/>
    <row r="2241" s="59" customFormat="1" x14ac:dyDescent="0.3"/>
    <row r="2242" s="59" customFormat="1" x14ac:dyDescent="0.3"/>
    <row r="2243" s="59" customFormat="1" x14ac:dyDescent="0.3"/>
    <row r="2244" s="59" customFormat="1" x14ac:dyDescent="0.3"/>
    <row r="2245" s="59" customFormat="1" x14ac:dyDescent="0.3"/>
    <row r="2246" s="59" customFormat="1" x14ac:dyDescent="0.3"/>
    <row r="2247" s="59" customFormat="1" x14ac:dyDescent="0.3"/>
    <row r="2248" s="59" customFormat="1" x14ac:dyDescent="0.3"/>
    <row r="2249" s="59" customFormat="1" x14ac:dyDescent="0.3"/>
    <row r="2250" s="59" customFormat="1" x14ac:dyDescent="0.3"/>
    <row r="2251" s="59" customFormat="1" x14ac:dyDescent="0.3"/>
    <row r="2252" s="59" customFormat="1" x14ac:dyDescent="0.3"/>
    <row r="2253" s="59" customFormat="1" x14ac:dyDescent="0.3"/>
    <row r="2254" s="59" customFormat="1" x14ac:dyDescent="0.3"/>
    <row r="2255" s="59" customFormat="1" x14ac:dyDescent="0.3"/>
    <row r="2256" s="59" customFormat="1" x14ac:dyDescent="0.3"/>
    <row r="2257" s="59" customFormat="1" x14ac:dyDescent="0.3"/>
    <row r="2258" s="59" customFormat="1" x14ac:dyDescent="0.3"/>
    <row r="2259" s="59" customFormat="1" x14ac:dyDescent="0.3"/>
    <row r="2260" s="59" customFormat="1" x14ac:dyDescent="0.3"/>
    <row r="2261" s="59" customFormat="1" x14ac:dyDescent="0.3"/>
    <row r="2262" s="59" customFormat="1" x14ac:dyDescent="0.3"/>
    <row r="2263" s="59" customFormat="1" x14ac:dyDescent="0.3"/>
    <row r="2264" s="59" customFormat="1" x14ac:dyDescent="0.3"/>
    <row r="2265" s="59" customFormat="1" x14ac:dyDescent="0.3"/>
    <row r="2266" s="59" customFormat="1" x14ac:dyDescent="0.3"/>
    <row r="2267" s="59" customFormat="1" x14ac:dyDescent="0.3"/>
    <row r="2268" s="59" customFormat="1" x14ac:dyDescent="0.3"/>
    <row r="2269" s="59" customFormat="1" x14ac:dyDescent="0.3"/>
    <row r="2270" s="59" customFormat="1" x14ac:dyDescent="0.3"/>
    <row r="2271" s="59" customFormat="1" x14ac:dyDescent="0.3"/>
    <row r="2272" s="59" customFormat="1" x14ac:dyDescent="0.3"/>
    <row r="2273" s="59" customFormat="1" x14ac:dyDescent="0.3"/>
    <row r="2274" s="59" customFormat="1" x14ac:dyDescent="0.3"/>
    <row r="2275" s="59" customFormat="1" x14ac:dyDescent="0.3"/>
    <row r="2276" s="59" customFormat="1" x14ac:dyDescent="0.3"/>
    <row r="2277" s="59" customFormat="1" x14ac:dyDescent="0.3"/>
    <row r="2278" s="59" customFormat="1" x14ac:dyDescent="0.3"/>
    <row r="2279" s="59" customFormat="1" x14ac:dyDescent="0.3"/>
    <row r="2280" s="59" customFormat="1" x14ac:dyDescent="0.3"/>
    <row r="2281" s="59" customFormat="1" x14ac:dyDescent="0.3"/>
    <row r="2282" s="59" customFormat="1" x14ac:dyDescent="0.3"/>
    <row r="2283" s="59" customFormat="1" x14ac:dyDescent="0.3"/>
    <row r="2284" s="59" customFormat="1" x14ac:dyDescent="0.3"/>
    <row r="2285" s="59" customFormat="1" x14ac:dyDescent="0.3"/>
    <row r="2286" s="59" customFormat="1" x14ac:dyDescent="0.3"/>
    <row r="2287" s="59" customFormat="1" x14ac:dyDescent="0.3"/>
    <row r="2288" s="59" customFormat="1" x14ac:dyDescent="0.3"/>
    <row r="2289" s="59" customFormat="1" x14ac:dyDescent="0.3"/>
    <row r="2290" s="59" customFormat="1" x14ac:dyDescent="0.3"/>
    <row r="2291" s="59" customFormat="1" x14ac:dyDescent="0.3"/>
    <row r="2292" s="59" customFormat="1" x14ac:dyDescent="0.3"/>
    <row r="2293" s="59" customFormat="1" x14ac:dyDescent="0.3"/>
    <row r="2294" s="59" customFormat="1" x14ac:dyDescent="0.3"/>
    <row r="2295" s="59" customFormat="1" x14ac:dyDescent="0.3"/>
    <row r="2296" s="59" customFormat="1" x14ac:dyDescent="0.3"/>
    <row r="2297" s="59" customFormat="1" x14ac:dyDescent="0.3"/>
    <row r="2298" s="59" customFormat="1" x14ac:dyDescent="0.3"/>
    <row r="2299" s="59" customFormat="1" x14ac:dyDescent="0.3"/>
    <row r="2300" s="59" customFormat="1" x14ac:dyDescent="0.3"/>
    <row r="2301" s="59" customFormat="1" x14ac:dyDescent="0.3"/>
    <row r="2302" s="59" customFormat="1" x14ac:dyDescent="0.3"/>
    <row r="2303" s="59" customFormat="1" x14ac:dyDescent="0.3"/>
    <row r="2304" s="59" customFormat="1" x14ac:dyDescent="0.3"/>
    <row r="2305" s="59" customFormat="1" x14ac:dyDescent="0.3"/>
    <row r="2306" s="59" customFormat="1" x14ac:dyDescent="0.3"/>
    <row r="2307" s="59" customFormat="1" x14ac:dyDescent="0.3"/>
    <row r="2308" s="59" customFormat="1" x14ac:dyDescent="0.3"/>
    <row r="2309" s="59" customFormat="1" x14ac:dyDescent="0.3"/>
    <row r="2310" s="59" customFormat="1" x14ac:dyDescent="0.3"/>
    <row r="2311" s="59" customFormat="1" x14ac:dyDescent="0.3"/>
    <row r="2312" s="59" customFormat="1" x14ac:dyDescent="0.3"/>
    <row r="2313" s="59" customFormat="1" x14ac:dyDescent="0.3"/>
    <row r="2314" s="59" customFormat="1" x14ac:dyDescent="0.3"/>
    <row r="2315" s="59" customFormat="1" x14ac:dyDescent="0.3"/>
    <row r="2316" s="59" customFormat="1" x14ac:dyDescent="0.3"/>
    <row r="2317" s="59" customFormat="1" x14ac:dyDescent="0.3"/>
    <row r="2318" s="59" customFormat="1" x14ac:dyDescent="0.3"/>
    <row r="2319" s="59" customFormat="1" x14ac:dyDescent="0.3"/>
    <row r="2320" s="59" customFormat="1" x14ac:dyDescent="0.3"/>
    <row r="2321" s="59" customFormat="1" x14ac:dyDescent="0.3"/>
    <row r="2322" s="59" customFormat="1" x14ac:dyDescent="0.3"/>
    <row r="2323" s="59" customFormat="1" x14ac:dyDescent="0.3"/>
    <row r="2324" s="59" customFormat="1" x14ac:dyDescent="0.3"/>
    <row r="2325" s="59" customFormat="1" x14ac:dyDescent="0.3"/>
    <row r="2326" s="59" customFormat="1" x14ac:dyDescent="0.3"/>
    <row r="2327" s="59" customFormat="1" x14ac:dyDescent="0.3"/>
    <row r="2328" s="59" customFormat="1" x14ac:dyDescent="0.3"/>
    <row r="2329" s="59" customFormat="1" x14ac:dyDescent="0.3"/>
    <row r="2330" s="59" customFormat="1" x14ac:dyDescent="0.3"/>
    <row r="2331" s="59" customFormat="1" x14ac:dyDescent="0.3"/>
    <row r="2332" s="59" customFormat="1" x14ac:dyDescent="0.3"/>
    <row r="2333" s="59" customFormat="1" x14ac:dyDescent="0.3"/>
    <row r="2334" s="59" customFormat="1" x14ac:dyDescent="0.3"/>
    <row r="2335" s="59" customFormat="1" x14ac:dyDescent="0.3"/>
    <row r="2336" s="59" customFormat="1" x14ac:dyDescent="0.3"/>
    <row r="2337" s="59" customFormat="1" x14ac:dyDescent="0.3"/>
    <row r="2338" s="59" customFormat="1" x14ac:dyDescent="0.3"/>
    <row r="2339" s="59" customFormat="1" x14ac:dyDescent="0.3"/>
    <row r="2340" s="59" customFormat="1" x14ac:dyDescent="0.3"/>
    <row r="2341" s="59" customFormat="1" x14ac:dyDescent="0.3"/>
    <row r="2342" s="59" customFormat="1" x14ac:dyDescent="0.3"/>
    <row r="2343" s="59" customFormat="1" x14ac:dyDescent="0.3"/>
    <row r="2344" s="59" customFormat="1" x14ac:dyDescent="0.3"/>
    <row r="2345" s="59" customFormat="1" x14ac:dyDescent="0.3"/>
    <row r="2346" s="59" customFormat="1" x14ac:dyDescent="0.3"/>
    <row r="2347" s="59" customFormat="1" x14ac:dyDescent="0.3"/>
    <row r="2348" s="59" customFormat="1" x14ac:dyDescent="0.3"/>
    <row r="2349" s="59" customFormat="1" x14ac:dyDescent="0.3"/>
    <row r="2350" s="59" customFormat="1" x14ac:dyDescent="0.3"/>
    <row r="2351" s="59" customFormat="1" x14ac:dyDescent="0.3"/>
    <row r="2352" s="59" customFormat="1" x14ac:dyDescent="0.3"/>
    <row r="2353" s="59" customFormat="1" x14ac:dyDescent="0.3"/>
    <row r="2354" s="59" customFormat="1" x14ac:dyDescent="0.3"/>
    <row r="2355" s="59" customFormat="1" x14ac:dyDescent="0.3"/>
    <row r="2356" s="59" customFormat="1" x14ac:dyDescent="0.3"/>
    <row r="2357" s="59" customFormat="1" x14ac:dyDescent="0.3"/>
    <row r="2358" s="59" customFormat="1" x14ac:dyDescent="0.3"/>
    <row r="2359" s="59" customFormat="1" x14ac:dyDescent="0.3"/>
    <row r="2360" s="59" customFormat="1" x14ac:dyDescent="0.3"/>
    <row r="2361" s="59" customFormat="1" x14ac:dyDescent="0.3"/>
    <row r="2362" s="59" customFormat="1" x14ac:dyDescent="0.3"/>
    <row r="2363" s="59" customFormat="1" x14ac:dyDescent="0.3"/>
    <row r="2364" s="59" customFormat="1" x14ac:dyDescent="0.3"/>
    <row r="2365" s="59" customFormat="1" x14ac:dyDescent="0.3"/>
    <row r="2366" s="59" customFormat="1" x14ac:dyDescent="0.3"/>
    <row r="2367" s="59" customFormat="1" x14ac:dyDescent="0.3"/>
    <row r="2368" s="59" customFormat="1" x14ac:dyDescent="0.3"/>
    <row r="2369" s="59" customFormat="1" x14ac:dyDescent="0.3"/>
    <row r="2370" s="59" customFormat="1" x14ac:dyDescent="0.3"/>
    <row r="2371" s="59" customFormat="1" x14ac:dyDescent="0.3"/>
    <row r="2372" s="59" customFormat="1" x14ac:dyDescent="0.3"/>
    <row r="2373" s="59" customFormat="1" x14ac:dyDescent="0.3"/>
    <row r="2374" s="59" customFormat="1" x14ac:dyDescent="0.3"/>
    <row r="2375" s="59" customFormat="1" x14ac:dyDescent="0.3"/>
    <row r="2376" s="59" customFormat="1" x14ac:dyDescent="0.3"/>
    <row r="2377" s="59" customFormat="1" x14ac:dyDescent="0.3"/>
    <row r="2378" s="59" customFormat="1" x14ac:dyDescent="0.3"/>
    <row r="2379" s="59" customFormat="1" x14ac:dyDescent="0.3"/>
    <row r="2380" s="59" customFormat="1" x14ac:dyDescent="0.3"/>
    <row r="2381" s="59" customFormat="1" x14ac:dyDescent="0.3"/>
    <row r="2382" s="59" customFormat="1" x14ac:dyDescent="0.3"/>
    <row r="2383" s="59" customFormat="1" x14ac:dyDescent="0.3"/>
    <row r="2384" s="59" customFormat="1" x14ac:dyDescent="0.3"/>
    <row r="2385" s="59" customFormat="1" x14ac:dyDescent="0.3"/>
    <row r="2386" s="59" customFormat="1" x14ac:dyDescent="0.3"/>
    <row r="2387" s="59" customFormat="1" x14ac:dyDescent="0.3"/>
    <row r="2388" s="59" customFormat="1" x14ac:dyDescent="0.3"/>
    <row r="2389" s="59" customFormat="1" x14ac:dyDescent="0.3"/>
    <row r="2390" s="59" customFormat="1" x14ac:dyDescent="0.3"/>
    <row r="2391" s="59" customFormat="1" x14ac:dyDescent="0.3"/>
    <row r="2392" s="59" customFormat="1" x14ac:dyDescent="0.3"/>
    <row r="2393" s="59" customFormat="1" x14ac:dyDescent="0.3"/>
    <row r="2394" s="59" customFormat="1" x14ac:dyDescent="0.3"/>
    <row r="2395" s="59" customFormat="1" x14ac:dyDescent="0.3"/>
    <row r="2396" s="59" customFormat="1" x14ac:dyDescent="0.3"/>
    <row r="2397" s="59" customFormat="1" x14ac:dyDescent="0.3"/>
    <row r="2398" s="59" customFormat="1" x14ac:dyDescent="0.3"/>
    <row r="2399" s="59" customFormat="1" x14ac:dyDescent="0.3"/>
    <row r="2400" s="59" customFormat="1" x14ac:dyDescent="0.3"/>
    <row r="2401" s="59" customFormat="1" x14ac:dyDescent="0.3"/>
    <row r="2402" s="59" customFormat="1" x14ac:dyDescent="0.3"/>
    <row r="2403" s="59" customFormat="1" x14ac:dyDescent="0.3"/>
    <row r="2404" s="59" customFormat="1" x14ac:dyDescent="0.3"/>
    <row r="2405" s="59" customFormat="1" x14ac:dyDescent="0.3"/>
    <row r="2406" s="59" customFormat="1" x14ac:dyDescent="0.3"/>
    <row r="2407" s="59" customFormat="1" x14ac:dyDescent="0.3"/>
    <row r="2408" s="59" customFormat="1" x14ac:dyDescent="0.3"/>
    <row r="2409" s="59" customFormat="1" x14ac:dyDescent="0.3"/>
    <row r="2410" s="59" customFormat="1" x14ac:dyDescent="0.3"/>
    <row r="2411" s="59" customFormat="1" x14ac:dyDescent="0.3"/>
    <row r="2412" s="59" customFormat="1" x14ac:dyDescent="0.3"/>
    <row r="2413" s="59" customFormat="1" x14ac:dyDescent="0.3"/>
    <row r="2414" s="59" customFormat="1" x14ac:dyDescent="0.3"/>
    <row r="2415" s="59" customFormat="1" x14ac:dyDescent="0.3"/>
    <row r="2416" s="59" customFormat="1" x14ac:dyDescent="0.3"/>
    <row r="2417" s="59" customFormat="1" x14ac:dyDescent="0.3"/>
    <row r="2418" s="59" customFormat="1" x14ac:dyDescent="0.3"/>
    <row r="2419" s="59" customFormat="1" x14ac:dyDescent="0.3"/>
    <row r="2420" s="59" customFormat="1" x14ac:dyDescent="0.3"/>
    <row r="2421" s="59" customFormat="1" x14ac:dyDescent="0.3"/>
    <row r="2422" s="59" customFormat="1" x14ac:dyDescent="0.3"/>
    <row r="2423" s="59" customFormat="1" x14ac:dyDescent="0.3"/>
    <row r="2424" s="59" customFormat="1" x14ac:dyDescent="0.3"/>
    <row r="2425" s="59" customFormat="1" x14ac:dyDescent="0.3"/>
    <row r="2426" s="59" customFormat="1" x14ac:dyDescent="0.3"/>
    <row r="2427" s="59" customFormat="1" x14ac:dyDescent="0.3"/>
    <row r="2428" s="59" customFormat="1" x14ac:dyDescent="0.3"/>
    <row r="2429" s="59" customFormat="1" x14ac:dyDescent="0.3"/>
    <row r="2430" s="59" customFormat="1" x14ac:dyDescent="0.3"/>
    <row r="2431" s="59" customFormat="1" x14ac:dyDescent="0.3"/>
    <row r="2432" s="59" customFormat="1" x14ac:dyDescent="0.3"/>
    <row r="2433" s="59" customFormat="1" x14ac:dyDescent="0.3"/>
    <row r="2434" s="59" customFormat="1" x14ac:dyDescent="0.3"/>
    <row r="2435" s="59" customFormat="1" x14ac:dyDescent="0.3"/>
    <row r="2436" s="59" customFormat="1" x14ac:dyDescent="0.3"/>
    <row r="2437" s="59" customFormat="1" x14ac:dyDescent="0.3"/>
    <row r="2438" s="59" customFormat="1" x14ac:dyDescent="0.3"/>
    <row r="2439" s="59" customFormat="1" x14ac:dyDescent="0.3"/>
    <row r="2440" s="59" customFormat="1" x14ac:dyDescent="0.3"/>
    <row r="2441" s="59" customFormat="1" x14ac:dyDescent="0.3"/>
    <row r="2442" s="59" customFormat="1" x14ac:dyDescent="0.3"/>
    <row r="2443" s="59" customFormat="1" x14ac:dyDescent="0.3"/>
    <row r="2444" s="59" customFormat="1" x14ac:dyDescent="0.3"/>
    <row r="2445" s="59" customFormat="1" x14ac:dyDescent="0.3"/>
    <row r="2446" s="59" customFormat="1" x14ac:dyDescent="0.3"/>
    <row r="2447" s="59" customFormat="1" x14ac:dyDescent="0.3"/>
    <row r="2448" s="59" customFormat="1" x14ac:dyDescent="0.3"/>
    <row r="2449" s="59" customFormat="1" x14ac:dyDescent="0.3"/>
    <row r="2450" s="59" customFormat="1" x14ac:dyDescent="0.3"/>
    <row r="2451" s="59" customFormat="1" x14ac:dyDescent="0.3"/>
    <row r="2452" s="59" customFormat="1" x14ac:dyDescent="0.3"/>
    <row r="2453" s="59" customFormat="1" x14ac:dyDescent="0.3"/>
    <row r="2454" s="59" customFormat="1" x14ac:dyDescent="0.3"/>
    <row r="2455" s="59" customFormat="1" x14ac:dyDescent="0.3"/>
    <row r="2456" s="59" customFormat="1" x14ac:dyDescent="0.3"/>
    <row r="2457" s="59" customFormat="1" x14ac:dyDescent="0.3"/>
    <row r="2458" s="59" customFormat="1" x14ac:dyDescent="0.3"/>
    <row r="2459" s="59" customFormat="1" x14ac:dyDescent="0.3"/>
    <row r="2460" s="59" customFormat="1" x14ac:dyDescent="0.3"/>
    <row r="2461" s="59" customFormat="1" x14ac:dyDescent="0.3"/>
    <row r="2462" s="59" customFormat="1" x14ac:dyDescent="0.3"/>
    <row r="2463" s="59" customFormat="1" x14ac:dyDescent="0.3"/>
    <row r="2464" s="59" customFormat="1" x14ac:dyDescent="0.3"/>
    <row r="2465" s="59" customFormat="1" x14ac:dyDescent="0.3"/>
    <row r="2466" s="59" customFormat="1" x14ac:dyDescent="0.3"/>
    <row r="2467" s="59" customFormat="1" x14ac:dyDescent="0.3"/>
    <row r="2468" s="59" customFormat="1" x14ac:dyDescent="0.3"/>
    <row r="2469" s="59" customFormat="1" x14ac:dyDescent="0.3"/>
    <row r="2470" s="59" customFormat="1" x14ac:dyDescent="0.3"/>
    <row r="2471" s="59" customFormat="1" x14ac:dyDescent="0.3"/>
    <row r="2472" s="59" customFormat="1" x14ac:dyDescent="0.3"/>
    <row r="2473" s="59" customFormat="1" x14ac:dyDescent="0.3"/>
    <row r="2474" s="59" customFormat="1" x14ac:dyDescent="0.3"/>
    <row r="2475" s="59" customFormat="1" x14ac:dyDescent="0.3"/>
    <row r="2476" s="59" customFormat="1" x14ac:dyDescent="0.3"/>
    <row r="2477" s="59" customFormat="1" x14ac:dyDescent="0.3"/>
    <row r="2478" s="59" customFormat="1" x14ac:dyDescent="0.3"/>
    <row r="2479" s="59" customFormat="1" x14ac:dyDescent="0.3"/>
    <row r="2480" s="59" customFormat="1" x14ac:dyDescent="0.3"/>
    <row r="2481" s="59" customFormat="1" x14ac:dyDescent="0.3"/>
    <row r="2482" s="59" customFormat="1" x14ac:dyDescent="0.3"/>
    <row r="2483" s="59" customFormat="1" x14ac:dyDescent="0.3"/>
    <row r="2484" s="59" customFormat="1" x14ac:dyDescent="0.3"/>
    <row r="2485" s="59" customFormat="1" x14ac:dyDescent="0.3"/>
    <row r="2486" s="59" customFormat="1" x14ac:dyDescent="0.3"/>
    <row r="2487" s="59" customFormat="1" x14ac:dyDescent="0.3"/>
    <row r="2488" s="59" customFormat="1" x14ac:dyDescent="0.3"/>
    <row r="2489" s="59" customFormat="1" x14ac:dyDescent="0.3"/>
    <row r="2490" s="59" customFormat="1" x14ac:dyDescent="0.3"/>
    <row r="2491" s="59" customFormat="1" x14ac:dyDescent="0.3"/>
    <row r="2492" s="59" customFormat="1" x14ac:dyDescent="0.3"/>
    <row r="2493" s="59" customFormat="1" x14ac:dyDescent="0.3"/>
    <row r="2494" s="59" customFormat="1" x14ac:dyDescent="0.3"/>
    <row r="2495" s="59" customFormat="1" x14ac:dyDescent="0.3"/>
    <row r="2496" s="59" customFormat="1" x14ac:dyDescent="0.3"/>
    <row r="2497" s="59" customFormat="1" x14ac:dyDescent="0.3"/>
    <row r="2498" s="59" customFormat="1" x14ac:dyDescent="0.3"/>
    <row r="2499" s="59" customFormat="1" x14ac:dyDescent="0.3"/>
    <row r="2500" s="59" customFormat="1" x14ac:dyDescent="0.3"/>
    <row r="2501" s="59" customFormat="1" x14ac:dyDescent="0.3"/>
    <row r="2502" s="59" customFormat="1" x14ac:dyDescent="0.3"/>
    <row r="2503" s="59" customFormat="1" x14ac:dyDescent="0.3"/>
    <row r="2504" s="59" customFormat="1" x14ac:dyDescent="0.3"/>
    <row r="2505" s="59" customFormat="1" x14ac:dyDescent="0.3"/>
    <row r="2506" s="59" customFormat="1" x14ac:dyDescent="0.3"/>
    <row r="2507" s="59" customFormat="1" x14ac:dyDescent="0.3"/>
    <row r="2508" s="59" customFormat="1" x14ac:dyDescent="0.3"/>
    <row r="2509" s="59" customFormat="1" x14ac:dyDescent="0.3"/>
    <row r="2510" s="59" customFormat="1" x14ac:dyDescent="0.3"/>
    <row r="2511" s="59" customFormat="1" x14ac:dyDescent="0.3"/>
    <row r="2512" s="59" customFormat="1" x14ac:dyDescent="0.3"/>
    <row r="2513" s="59" customFormat="1" x14ac:dyDescent="0.3"/>
    <row r="2514" s="59" customFormat="1" x14ac:dyDescent="0.3"/>
    <row r="2515" s="59" customFormat="1" x14ac:dyDescent="0.3"/>
    <row r="2516" s="59" customFormat="1" x14ac:dyDescent="0.3"/>
    <row r="2517" s="59" customFormat="1" x14ac:dyDescent="0.3"/>
    <row r="2518" s="59" customFormat="1" x14ac:dyDescent="0.3"/>
    <row r="2519" s="59" customFormat="1" x14ac:dyDescent="0.3"/>
    <row r="2520" s="59" customFormat="1" x14ac:dyDescent="0.3"/>
    <row r="2521" s="59" customFormat="1" x14ac:dyDescent="0.3"/>
    <row r="2522" s="59" customFormat="1" x14ac:dyDescent="0.3"/>
    <row r="2523" s="59" customFormat="1" x14ac:dyDescent="0.3"/>
    <row r="2524" s="59" customFormat="1" x14ac:dyDescent="0.3"/>
    <row r="2525" s="59" customFormat="1" x14ac:dyDescent="0.3"/>
    <row r="2526" s="59" customFormat="1" x14ac:dyDescent="0.3"/>
    <row r="2527" s="59" customFormat="1" x14ac:dyDescent="0.3"/>
    <row r="2528" s="59" customFormat="1" x14ac:dyDescent="0.3"/>
    <row r="2529" s="59" customFormat="1" x14ac:dyDescent="0.3"/>
    <row r="2530" s="59" customFormat="1" x14ac:dyDescent="0.3"/>
    <row r="2531" s="59" customFormat="1" x14ac:dyDescent="0.3"/>
    <row r="2532" s="59" customFormat="1" x14ac:dyDescent="0.3"/>
    <row r="2533" s="59" customFormat="1" x14ac:dyDescent="0.3"/>
    <row r="2534" s="59" customFormat="1" x14ac:dyDescent="0.3"/>
    <row r="2535" s="59" customFormat="1" x14ac:dyDescent="0.3"/>
    <row r="2536" s="59" customFormat="1" x14ac:dyDescent="0.3"/>
    <row r="2537" s="59" customFormat="1" x14ac:dyDescent="0.3"/>
    <row r="2538" s="59" customFormat="1" x14ac:dyDescent="0.3"/>
    <row r="2539" s="59" customFormat="1" x14ac:dyDescent="0.3"/>
    <row r="2540" s="59" customFormat="1" x14ac:dyDescent="0.3"/>
    <row r="2541" s="59" customFormat="1" x14ac:dyDescent="0.3"/>
    <row r="2542" s="59" customFormat="1" x14ac:dyDescent="0.3"/>
    <row r="2543" s="59" customFormat="1" x14ac:dyDescent="0.3"/>
    <row r="2544" s="59" customFormat="1" x14ac:dyDescent="0.3"/>
    <row r="2545" s="59" customFormat="1" x14ac:dyDescent="0.3"/>
    <row r="2546" s="59" customFormat="1" x14ac:dyDescent="0.3"/>
    <row r="2547" s="59" customFormat="1" x14ac:dyDescent="0.3"/>
    <row r="2548" s="59" customFormat="1" x14ac:dyDescent="0.3"/>
    <row r="2549" s="59" customFormat="1" x14ac:dyDescent="0.3"/>
    <row r="2550" s="59" customFormat="1" x14ac:dyDescent="0.3"/>
    <row r="2551" s="59" customFormat="1" x14ac:dyDescent="0.3"/>
    <row r="2552" s="59" customFormat="1" x14ac:dyDescent="0.3"/>
    <row r="2553" s="59" customFormat="1" x14ac:dyDescent="0.3"/>
    <row r="2554" s="59" customFormat="1" x14ac:dyDescent="0.3"/>
    <row r="2555" s="59" customFormat="1" x14ac:dyDescent="0.3"/>
    <row r="2556" s="59" customFormat="1" x14ac:dyDescent="0.3"/>
    <row r="2557" s="59" customFormat="1" x14ac:dyDescent="0.3"/>
    <row r="2558" s="59" customFormat="1" x14ac:dyDescent="0.3"/>
    <row r="2559" s="59" customFormat="1" x14ac:dyDescent="0.3"/>
    <row r="2560" s="59" customFormat="1" x14ac:dyDescent="0.3"/>
    <row r="2561" s="59" customFormat="1" x14ac:dyDescent="0.3"/>
    <row r="2562" s="59" customFormat="1" x14ac:dyDescent="0.3"/>
    <row r="2563" s="59" customFormat="1" x14ac:dyDescent="0.3"/>
    <row r="2564" s="59" customFormat="1" x14ac:dyDescent="0.3"/>
    <row r="2565" s="59" customFormat="1" x14ac:dyDescent="0.3"/>
    <row r="2566" s="59" customFormat="1" x14ac:dyDescent="0.3"/>
    <row r="2567" s="59" customFormat="1" x14ac:dyDescent="0.3"/>
    <row r="2568" s="59" customFormat="1" x14ac:dyDescent="0.3"/>
    <row r="2569" s="59" customFormat="1" x14ac:dyDescent="0.3"/>
    <row r="2570" s="59" customFormat="1" x14ac:dyDescent="0.3"/>
    <row r="2571" s="59" customFormat="1" x14ac:dyDescent="0.3"/>
    <row r="2572" s="59" customFormat="1" x14ac:dyDescent="0.3"/>
    <row r="2573" s="59" customFormat="1" x14ac:dyDescent="0.3"/>
    <row r="2574" s="59" customFormat="1" x14ac:dyDescent="0.3"/>
    <row r="2575" s="59" customFormat="1" x14ac:dyDescent="0.3"/>
    <row r="2576" s="59" customFormat="1" x14ac:dyDescent="0.3"/>
    <row r="2577" s="59" customFormat="1" x14ac:dyDescent="0.3"/>
    <row r="2578" s="59" customFormat="1" x14ac:dyDescent="0.3"/>
    <row r="2579" s="59" customFormat="1" x14ac:dyDescent="0.3"/>
    <row r="2580" s="59" customFormat="1" x14ac:dyDescent="0.3"/>
    <row r="2581" s="59" customFormat="1" x14ac:dyDescent="0.3"/>
    <row r="2582" s="59" customFormat="1" x14ac:dyDescent="0.3"/>
    <row r="2583" s="59" customFormat="1" x14ac:dyDescent="0.3"/>
    <row r="2584" s="59" customFormat="1" x14ac:dyDescent="0.3"/>
    <row r="2585" s="59" customFormat="1" x14ac:dyDescent="0.3"/>
    <row r="2586" s="59" customFormat="1" x14ac:dyDescent="0.3"/>
    <row r="2587" s="59" customFormat="1" x14ac:dyDescent="0.3"/>
    <row r="2588" s="59" customFormat="1" x14ac:dyDescent="0.3"/>
    <row r="2589" s="59" customFormat="1" x14ac:dyDescent="0.3"/>
    <row r="2590" s="59" customFormat="1" x14ac:dyDescent="0.3"/>
    <row r="2591" s="59" customFormat="1" x14ac:dyDescent="0.3"/>
    <row r="2592" s="59" customFormat="1" x14ac:dyDescent="0.3"/>
    <row r="2593" s="59" customFormat="1" x14ac:dyDescent="0.3"/>
    <row r="2594" s="59" customFormat="1" x14ac:dyDescent="0.3"/>
    <row r="2595" s="59" customFormat="1" x14ac:dyDescent="0.3"/>
    <row r="2596" s="59" customFormat="1" x14ac:dyDescent="0.3"/>
    <row r="2597" s="59" customFormat="1" x14ac:dyDescent="0.3"/>
    <row r="2598" s="59" customFormat="1" x14ac:dyDescent="0.3"/>
    <row r="2599" s="59" customFormat="1" x14ac:dyDescent="0.3"/>
    <row r="2600" s="59" customFormat="1" x14ac:dyDescent="0.3"/>
    <row r="2601" s="59" customFormat="1" x14ac:dyDescent="0.3"/>
    <row r="2602" s="59" customFormat="1" x14ac:dyDescent="0.3"/>
    <row r="2603" s="59" customFormat="1" x14ac:dyDescent="0.3"/>
    <row r="2604" s="59" customFormat="1" x14ac:dyDescent="0.3"/>
    <row r="2605" s="59" customFormat="1" x14ac:dyDescent="0.3"/>
    <row r="2606" s="59" customFormat="1" x14ac:dyDescent="0.3"/>
    <row r="2607" s="59" customFormat="1" x14ac:dyDescent="0.3"/>
    <row r="2608" s="59" customFormat="1" x14ac:dyDescent="0.3"/>
    <row r="2609" s="59" customFormat="1" x14ac:dyDescent="0.3"/>
    <row r="2610" s="59" customFormat="1" x14ac:dyDescent="0.3"/>
    <row r="2611" s="59" customFormat="1" x14ac:dyDescent="0.3"/>
    <row r="2612" s="59" customFormat="1" x14ac:dyDescent="0.3"/>
    <row r="2613" s="59" customFormat="1" x14ac:dyDescent="0.3"/>
    <row r="2614" s="59" customFormat="1" x14ac:dyDescent="0.3"/>
    <row r="2615" s="59" customFormat="1" x14ac:dyDescent="0.3"/>
    <row r="2616" s="59" customFormat="1" x14ac:dyDescent="0.3"/>
    <row r="2617" s="59" customFormat="1" x14ac:dyDescent="0.3"/>
    <row r="2618" s="59" customFormat="1" x14ac:dyDescent="0.3"/>
    <row r="2619" s="59" customFormat="1" x14ac:dyDescent="0.3"/>
    <row r="2620" s="59" customFormat="1" x14ac:dyDescent="0.3"/>
    <row r="2621" s="59" customFormat="1" x14ac:dyDescent="0.3"/>
    <row r="2622" s="59" customFormat="1" x14ac:dyDescent="0.3"/>
    <row r="2623" s="59" customFormat="1" x14ac:dyDescent="0.3"/>
    <row r="2624" s="59" customFormat="1" x14ac:dyDescent="0.3"/>
    <row r="2625" s="59" customFormat="1" x14ac:dyDescent="0.3"/>
    <row r="2626" s="59" customFormat="1" x14ac:dyDescent="0.3"/>
    <row r="2627" s="59" customFormat="1" x14ac:dyDescent="0.3"/>
    <row r="2628" s="59" customFormat="1" x14ac:dyDescent="0.3"/>
    <row r="2629" s="59" customFormat="1" x14ac:dyDescent="0.3"/>
    <row r="2630" s="59" customFormat="1" x14ac:dyDescent="0.3"/>
    <row r="2631" s="59" customFormat="1" x14ac:dyDescent="0.3"/>
    <row r="2632" s="59" customFormat="1" x14ac:dyDescent="0.3"/>
    <row r="2633" s="59" customFormat="1" x14ac:dyDescent="0.3"/>
    <row r="2634" s="59" customFormat="1" x14ac:dyDescent="0.3"/>
    <row r="2635" s="59" customFormat="1" x14ac:dyDescent="0.3"/>
    <row r="2636" s="59" customFormat="1" x14ac:dyDescent="0.3"/>
    <row r="2637" s="59" customFormat="1" x14ac:dyDescent="0.3"/>
    <row r="2638" s="59" customFormat="1" x14ac:dyDescent="0.3"/>
    <row r="2639" s="59" customFormat="1" x14ac:dyDescent="0.3"/>
    <row r="2640" s="59" customFormat="1" x14ac:dyDescent="0.3"/>
    <row r="2641" s="59" customFormat="1" x14ac:dyDescent="0.3"/>
    <row r="2642" s="59" customFormat="1" x14ac:dyDescent="0.3"/>
    <row r="2643" s="59" customFormat="1" x14ac:dyDescent="0.3"/>
    <row r="2644" s="59" customFormat="1" x14ac:dyDescent="0.3"/>
    <row r="2645" s="59" customFormat="1" x14ac:dyDescent="0.3"/>
    <row r="2646" s="59" customFormat="1" x14ac:dyDescent="0.3"/>
    <row r="2647" s="59" customFormat="1" x14ac:dyDescent="0.3"/>
    <row r="2648" s="59" customFormat="1" x14ac:dyDescent="0.3"/>
    <row r="2649" s="59" customFormat="1" x14ac:dyDescent="0.3"/>
    <row r="2650" s="59" customFormat="1" x14ac:dyDescent="0.3"/>
    <row r="2651" s="59" customFormat="1" x14ac:dyDescent="0.3"/>
    <row r="2652" s="59" customFormat="1" x14ac:dyDescent="0.3"/>
    <row r="2653" s="59" customFormat="1" x14ac:dyDescent="0.3"/>
    <row r="2654" s="59" customFormat="1" x14ac:dyDescent="0.3"/>
    <row r="2655" s="59" customFormat="1" x14ac:dyDescent="0.3"/>
    <row r="2656" s="59" customFormat="1" x14ac:dyDescent="0.3"/>
    <row r="2657" s="59" customFormat="1" x14ac:dyDescent="0.3"/>
    <row r="2658" s="59" customFormat="1" x14ac:dyDescent="0.3"/>
    <row r="2659" s="59" customFormat="1" x14ac:dyDescent="0.3"/>
    <row r="2660" s="59" customFormat="1" x14ac:dyDescent="0.3"/>
    <row r="2661" s="59" customFormat="1" x14ac:dyDescent="0.3"/>
    <row r="2662" s="59" customFormat="1" x14ac:dyDescent="0.3"/>
    <row r="2663" s="59" customFormat="1" x14ac:dyDescent="0.3"/>
    <row r="2664" s="59" customFormat="1" x14ac:dyDescent="0.3"/>
    <row r="2665" s="59" customFormat="1" x14ac:dyDescent="0.3"/>
    <row r="2666" s="59" customFormat="1" x14ac:dyDescent="0.3"/>
    <row r="2667" s="59" customFormat="1" x14ac:dyDescent="0.3"/>
    <row r="2668" s="59" customFormat="1" x14ac:dyDescent="0.3"/>
    <row r="2669" s="59" customFormat="1" x14ac:dyDescent="0.3"/>
    <row r="2670" s="59" customFormat="1" x14ac:dyDescent="0.3"/>
    <row r="2671" s="59" customFormat="1" x14ac:dyDescent="0.3"/>
    <row r="2672" s="59" customFormat="1" x14ac:dyDescent="0.3"/>
    <row r="2673" s="59" customFormat="1" x14ac:dyDescent="0.3"/>
    <row r="2674" s="59" customFormat="1" x14ac:dyDescent="0.3"/>
    <row r="2675" s="59" customFormat="1" x14ac:dyDescent="0.3"/>
    <row r="2676" s="59" customFormat="1" x14ac:dyDescent="0.3"/>
    <row r="2677" s="59" customFormat="1" x14ac:dyDescent="0.3"/>
    <row r="2678" s="59" customFormat="1" x14ac:dyDescent="0.3"/>
    <row r="2679" s="59" customFormat="1" x14ac:dyDescent="0.3"/>
    <row r="2680" s="59" customFormat="1" x14ac:dyDescent="0.3"/>
    <row r="2681" s="59" customFormat="1" x14ac:dyDescent="0.3"/>
    <row r="2682" s="59" customFormat="1" x14ac:dyDescent="0.3"/>
    <row r="2683" s="59" customFormat="1" x14ac:dyDescent="0.3"/>
    <row r="2684" s="59" customFormat="1" x14ac:dyDescent="0.3"/>
    <row r="2685" s="59" customFormat="1" x14ac:dyDescent="0.3"/>
    <row r="2686" s="59" customFormat="1" x14ac:dyDescent="0.3"/>
    <row r="2687" s="59" customFormat="1" x14ac:dyDescent="0.3"/>
    <row r="2688" s="59" customFormat="1" x14ac:dyDescent="0.3"/>
    <row r="2689" s="59" customFormat="1" x14ac:dyDescent="0.3"/>
    <row r="2690" s="59" customFormat="1" x14ac:dyDescent="0.3"/>
    <row r="2691" s="59" customFormat="1" x14ac:dyDescent="0.3"/>
    <row r="2692" s="59" customFormat="1" x14ac:dyDescent="0.3"/>
    <row r="2693" s="59" customFormat="1" x14ac:dyDescent="0.3"/>
    <row r="2694" s="59" customFormat="1" x14ac:dyDescent="0.3"/>
    <row r="2695" s="59" customFormat="1" x14ac:dyDescent="0.3"/>
    <row r="2696" s="59" customFormat="1" x14ac:dyDescent="0.3"/>
    <row r="2697" s="59" customFormat="1" x14ac:dyDescent="0.3"/>
    <row r="2698" s="59" customFormat="1" x14ac:dyDescent="0.3"/>
    <row r="2699" s="59" customFormat="1" x14ac:dyDescent="0.3"/>
    <row r="2700" s="59" customFormat="1" x14ac:dyDescent="0.3"/>
    <row r="2701" s="59" customFormat="1" x14ac:dyDescent="0.3"/>
    <row r="2702" s="59" customFormat="1" x14ac:dyDescent="0.3"/>
    <row r="2703" s="59" customFormat="1" x14ac:dyDescent="0.3"/>
    <row r="2704" s="59" customFormat="1" x14ac:dyDescent="0.3"/>
    <row r="2705" s="59" customFormat="1" x14ac:dyDescent="0.3"/>
    <row r="2706" s="59" customFormat="1" x14ac:dyDescent="0.3"/>
    <row r="2707" s="59" customFormat="1" x14ac:dyDescent="0.3"/>
    <row r="2708" s="59" customFormat="1" x14ac:dyDescent="0.3"/>
    <row r="2709" s="59" customFormat="1" x14ac:dyDescent="0.3"/>
    <row r="2710" s="59" customFormat="1" x14ac:dyDescent="0.3"/>
    <row r="2711" s="59" customFormat="1" x14ac:dyDescent="0.3"/>
    <row r="2712" s="59" customFormat="1" x14ac:dyDescent="0.3"/>
    <row r="2713" s="59" customFormat="1" x14ac:dyDescent="0.3"/>
    <row r="2714" s="59" customFormat="1" x14ac:dyDescent="0.3"/>
    <row r="2715" s="59" customFormat="1" x14ac:dyDescent="0.3"/>
    <row r="2716" s="59" customFormat="1" x14ac:dyDescent="0.3"/>
    <row r="2717" s="59" customFormat="1" x14ac:dyDescent="0.3"/>
    <row r="2718" s="59" customFormat="1" x14ac:dyDescent="0.3"/>
    <row r="2719" s="59" customFormat="1" x14ac:dyDescent="0.3"/>
    <row r="2720" s="59" customFormat="1" x14ac:dyDescent="0.3"/>
    <row r="2721" s="59" customFormat="1" x14ac:dyDescent="0.3"/>
    <row r="2722" s="59" customFormat="1" x14ac:dyDescent="0.3"/>
    <row r="2723" s="59" customFormat="1" x14ac:dyDescent="0.3"/>
    <row r="2724" s="59" customFormat="1" x14ac:dyDescent="0.3"/>
    <row r="2725" s="59" customFormat="1" x14ac:dyDescent="0.3"/>
    <row r="2726" s="59" customFormat="1" x14ac:dyDescent="0.3"/>
    <row r="2727" s="59" customFormat="1" x14ac:dyDescent="0.3"/>
    <row r="2728" s="59" customFormat="1" x14ac:dyDescent="0.3"/>
    <row r="2729" s="59" customFormat="1" x14ac:dyDescent="0.3"/>
    <row r="2730" s="59" customFormat="1" x14ac:dyDescent="0.3"/>
    <row r="2731" s="59" customFormat="1" x14ac:dyDescent="0.3"/>
    <row r="2732" s="59" customFormat="1" x14ac:dyDescent="0.3"/>
    <row r="2733" s="59" customFormat="1" x14ac:dyDescent="0.3"/>
    <row r="2734" s="59" customFormat="1" x14ac:dyDescent="0.3"/>
    <row r="2735" s="59" customFormat="1" x14ac:dyDescent="0.3"/>
    <row r="2736" s="59" customFormat="1" x14ac:dyDescent="0.3"/>
    <row r="2737" s="59" customFormat="1" x14ac:dyDescent="0.3"/>
    <row r="2738" s="59" customFormat="1" x14ac:dyDescent="0.3"/>
    <row r="2739" s="59" customFormat="1" x14ac:dyDescent="0.3"/>
    <row r="2740" s="59" customFormat="1" x14ac:dyDescent="0.3"/>
    <row r="2741" s="59" customFormat="1" x14ac:dyDescent="0.3"/>
    <row r="2742" s="59" customFormat="1" x14ac:dyDescent="0.3"/>
    <row r="2743" s="59" customFormat="1" x14ac:dyDescent="0.3"/>
    <row r="2744" s="59" customFormat="1" x14ac:dyDescent="0.3"/>
    <row r="2745" s="59" customFormat="1" x14ac:dyDescent="0.3"/>
    <row r="2746" s="59" customFormat="1" x14ac:dyDescent="0.3"/>
    <row r="2747" s="59" customFormat="1" x14ac:dyDescent="0.3"/>
    <row r="2748" s="59" customFormat="1" x14ac:dyDescent="0.3"/>
    <row r="2749" s="59" customFormat="1" x14ac:dyDescent="0.3"/>
    <row r="2750" s="59" customFormat="1" x14ac:dyDescent="0.3"/>
    <row r="2751" s="59" customFormat="1" x14ac:dyDescent="0.3"/>
    <row r="2752" s="59" customFormat="1" x14ac:dyDescent="0.3"/>
    <row r="2753" s="59" customFormat="1" x14ac:dyDescent="0.3"/>
    <row r="2754" s="59" customFormat="1" x14ac:dyDescent="0.3"/>
    <row r="2755" s="59" customFormat="1" x14ac:dyDescent="0.3"/>
    <row r="2756" s="59" customFormat="1" x14ac:dyDescent="0.3"/>
    <row r="2757" s="59" customFormat="1" x14ac:dyDescent="0.3"/>
    <row r="2758" s="59" customFormat="1" x14ac:dyDescent="0.3"/>
    <row r="2759" s="59" customFormat="1" x14ac:dyDescent="0.3"/>
    <row r="2760" s="59" customFormat="1" x14ac:dyDescent="0.3"/>
    <row r="2761" s="59" customFormat="1" x14ac:dyDescent="0.3"/>
    <row r="2762" s="59" customFormat="1" x14ac:dyDescent="0.3"/>
    <row r="2763" s="59" customFormat="1" x14ac:dyDescent="0.3"/>
    <row r="2764" s="59" customFormat="1" x14ac:dyDescent="0.3"/>
    <row r="2765" s="59" customFormat="1" x14ac:dyDescent="0.3"/>
    <row r="2766" s="59" customFormat="1" x14ac:dyDescent="0.3"/>
    <row r="2767" s="59" customFormat="1" x14ac:dyDescent="0.3"/>
    <row r="2768" s="59" customFormat="1" x14ac:dyDescent="0.3"/>
    <row r="2769" s="59" customFormat="1" x14ac:dyDescent="0.3"/>
    <row r="2770" s="59" customFormat="1" x14ac:dyDescent="0.3"/>
    <row r="2771" s="59" customFormat="1" x14ac:dyDescent="0.3"/>
    <row r="2772" s="59" customFormat="1" x14ac:dyDescent="0.3"/>
    <row r="2773" s="59" customFormat="1" x14ac:dyDescent="0.3"/>
    <row r="2774" s="59" customFormat="1" x14ac:dyDescent="0.3"/>
    <row r="2775" s="59" customFormat="1" x14ac:dyDescent="0.3"/>
    <row r="2776" s="59" customFormat="1" x14ac:dyDescent="0.3"/>
    <row r="2777" s="59" customFormat="1" x14ac:dyDescent="0.3"/>
    <row r="2778" s="59" customFormat="1" x14ac:dyDescent="0.3"/>
    <row r="2779" s="59" customFormat="1" x14ac:dyDescent="0.3"/>
    <row r="2780" s="59" customFormat="1" x14ac:dyDescent="0.3"/>
    <row r="2781" s="59" customFormat="1" x14ac:dyDescent="0.3"/>
    <row r="2782" s="59" customFormat="1" x14ac:dyDescent="0.3"/>
    <row r="2783" s="59" customFormat="1" x14ac:dyDescent="0.3"/>
    <row r="2784" s="59" customFormat="1" x14ac:dyDescent="0.3"/>
    <row r="2785" s="59" customFormat="1" x14ac:dyDescent="0.3"/>
    <row r="2786" s="59" customFormat="1" x14ac:dyDescent="0.3"/>
    <row r="2787" s="59" customFormat="1" x14ac:dyDescent="0.3"/>
    <row r="2788" s="59" customFormat="1" x14ac:dyDescent="0.3"/>
    <row r="2789" s="59" customFormat="1" x14ac:dyDescent="0.3"/>
    <row r="2790" s="59" customFormat="1" x14ac:dyDescent="0.3"/>
    <row r="2791" s="59" customFormat="1" x14ac:dyDescent="0.3"/>
    <row r="2792" s="59" customFormat="1" x14ac:dyDescent="0.3"/>
    <row r="2793" s="59" customFormat="1" x14ac:dyDescent="0.3"/>
    <row r="2794" s="59" customFormat="1" x14ac:dyDescent="0.3"/>
    <row r="2795" s="59" customFormat="1" x14ac:dyDescent="0.3"/>
    <row r="2796" s="59" customFormat="1" x14ac:dyDescent="0.3"/>
    <row r="2797" s="59" customFormat="1" x14ac:dyDescent="0.3"/>
    <row r="2798" s="59" customFormat="1" x14ac:dyDescent="0.3"/>
    <row r="2799" s="59" customFormat="1" x14ac:dyDescent="0.3"/>
    <row r="2800" s="59" customFormat="1" x14ac:dyDescent="0.3"/>
    <row r="2801" s="59" customFormat="1" x14ac:dyDescent="0.3"/>
    <row r="2802" s="59" customFormat="1" x14ac:dyDescent="0.3"/>
    <row r="2803" s="59" customFormat="1" x14ac:dyDescent="0.3"/>
    <row r="2804" s="59" customFormat="1" x14ac:dyDescent="0.3"/>
    <row r="2805" s="59" customFormat="1" x14ac:dyDescent="0.3"/>
    <row r="2806" s="59" customFormat="1" x14ac:dyDescent="0.3"/>
    <row r="2807" s="59" customFormat="1" x14ac:dyDescent="0.3"/>
    <row r="2808" s="59" customFormat="1" x14ac:dyDescent="0.3"/>
    <row r="2809" s="59" customFormat="1" x14ac:dyDescent="0.3"/>
    <row r="2810" s="59" customFormat="1" x14ac:dyDescent="0.3"/>
    <row r="2811" s="59" customFormat="1" x14ac:dyDescent="0.3"/>
    <row r="2812" s="59" customFormat="1" x14ac:dyDescent="0.3"/>
    <row r="2813" s="59" customFormat="1" x14ac:dyDescent="0.3"/>
    <row r="2814" s="59" customFormat="1" x14ac:dyDescent="0.3"/>
    <row r="2815" s="59" customFormat="1" x14ac:dyDescent="0.3"/>
    <row r="2816" s="59" customFormat="1" x14ac:dyDescent="0.3"/>
    <row r="2817" s="59" customFormat="1" x14ac:dyDescent="0.3"/>
    <row r="2818" s="59" customFormat="1" x14ac:dyDescent="0.3"/>
    <row r="2819" s="59" customFormat="1" x14ac:dyDescent="0.3"/>
    <row r="2820" s="59" customFormat="1" x14ac:dyDescent="0.3"/>
    <row r="2821" s="59" customFormat="1" x14ac:dyDescent="0.3"/>
    <row r="2822" s="59" customFormat="1" x14ac:dyDescent="0.3"/>
    <row r="2823" s="59" customFormat="1" x14ac:dyDescent="0.3"/>
    <row r="2824" s="59" customFormat="1" x14ac:dyDescent="0.3"/>
    <row r="2825" s="59" customFormat="1" x14ac:dyDescent="0.3"/>
    <row r="2826" s="59" customFormat="1" x14ac:dyDescent="0.3"/>
    <row r="2827" s="59" customFormat="1" x14ac:dyDescent="0.3"/>
    <row r="2828" s="59" customFormat="1" x14ac:dyDescent="0.3"/>
    <row r="2829" s="59" customFormat="1" x14ac:dyDescent="0.3"/>
    <row r="2830" s="59" customFormat="1" x14ac:dyDescent="0.3"/>
    <row r="2831" s="59" customFormat="1" x14ac:dyDescent="0.3"/>
    <row r="2832" s="59" customFormat="1" x14ac:dyDescent="0.3"/>
    <row r="2833" s="59" customFormat="1" x14ac:dyDescent="0.3"/>
    <row r="2834" s="59" customFormat="1" x14ac:dyDescent="0.3"/>
    <row r="2835" s="59" customFormat="1" x14ac:dyDescent="0.3"/>
    <row r="2836" s="59" customFormat="1" x14ac:dyDescent="0.3"/>
    <row r="2837" s="59" customFormat="1" x14ac:dyDescent="0.3"/>
    <row r="2838" s="59" customFormat="1" x14ac:dyDescent="0.3"/>
    <row r="2839" s="59" customFormat="1" x14ac:dyDescent="0.3"/>
    <row r="2840" s="59" customFormat="1" x14ac:dyDescent="0.3"/>
    <row r="2841" s="59" customFormat="1" x14ac:dyDescent="0.3"/>
    <row r="2842" s="59" customFormat="1" x14ac:dyDescent="0.3"/>
    <row r="2843" s="59" customFormat="1" x14ac:dyDescent="0.3"/>
    <row r="2844" s="59" customFormat="1" x14ac:dyDescent="0.3"/>
    <row r="2845" s="59" customFormat="1" x14ac:dyDescent="0.3"/>
    <row r="2846" s="59" customFormat="1" x14ac:dyDescent="0.3"/>
    <row r="2847" s="59" customFormat="1" x14ac:dyDescent="0.3"/>
    <row r="2848" s="59" customFormat="1" x14ac:dyDescent="0.3"/>
    <row r="2849" s="59" customFormat="1" x14ac:dyDescent="0.3"/>
    <row r="2850" s="59" customFormat="1" x14ac:dyDescent="0.3"/>
    <row r="2851" s="59" customFormat="1" x14ac:dyDescent="0.3"/>
    <row r="2852" s="59" customFormat="1" x14ac:dyDescent="0.3"/>
    <row r="2853" s="59" customFormat="1" x14ac:dyDescent="0.3"/>
    <row r="2854" s="59" customFormat="1" x14ac:dyDescent="0.3"/>
    <row r="2855" s="59" customFormat="1" x14ac:dyDescent="0.3"/>
    <row r="2856" s="59" customFormat="1" x14ac:dyDescent="0.3"/>
    <row r="2857" s="59" customFormat="1" x14ac:dyDescent="0.3"/>
    <row r="2858" s="59" customFormat="1" x14ac:dyDescent="0.3"/>
    <row r="2859" s="59" customFormat="1" x14ac:dyDescent="0.3"/>
    <row r="2860" s="59" customFormat="1" x14ac:dyDescent="0.3"/>
    <row r="2861" s="59" customFormat="1" x14ac:dyDescent="0.3"/>
    <row r="2862" s="59" customFormat="1" x14ac:dyDescent="0.3"/>
    <row r="2863" s="59" customFormat="1" x14ac:dyDescent="0.3"/>
    <row r="2864" s="59" customFormat="1" x14ac:dyDescent="0.3"/>
    <row r="2865" s="59" customFormat="1" x14ac:dyDescent="0.3"/>
    <row r="2866" s="59" customFormat="1" x14ac:dyDescent="0.3"/>
    <row r="2867" s="59" customFormat="1" x14ac:dyDescent="0.3"/>
    <row r="2868" s="59" customFormat="1" x14ac:dyDescent="0.3"/>
    <row r="2869" s="59" customFormat="1" x14ac:dyDescent="0.3"/>
    <row r="2870" s="59" customFormat="1" x14ac:dyDescent="0.3"/>
    <row r="2871" s="59" customFormat="1" x14ac:dyDescent="0.3"/>
    <row r="2872" s="59" customFormat="1" x14ac:dyDescent="0.3"/>
    <row r="2873" s="59" customFormat="1" x14ac:dyDescent="0.3"/>
    <row r="2874" s="59" customFormat="1" x14ac:dyDescent="0.3"/>
    <row r="2875" s="59" customFormat="1" x14ac:dyDescent="0.3"/>
    <row r="2876" s="59" customFormat="1" x14ac:dyDescent="0.3"/>
    <row r="2877" s="59" customFormat="1" x14ac:dyDescent="0.3"/>
    <row r="2878" s="59" customFormat="1" x14ac:dyDescent="0.3"/>
    <row r="2879" s="59" customFormat="1" x14ac:dyDescent="0.3"/>
    <row r="2880" s="59" customFormat="1" x14ac:dyDescent="0.3"/>
    <row r="2881" s="59" customFormat="1" x14ac:dyDescent="0.3"/>
    <row r="2882" s="59" customFormat="1" x14ac:dyDescent="0.3"/>
    <row r="2883" s="59" customFormat="1" x14ac:dyDescent="0.3"/>
    <row r="2884" s="59" customFormat="1" x14ac:dyDescent="0.3"/>
    <row r="2885" s="59" customFormat="1" x14ac:dyDescent="0.3"/>
    <row r="2886" s="59" customFormat="1" x14ac:dyDescent="0.3"/>
    <row r="2887" s="59" customFormat="1" x14ac:dyDescent="0.3"/>
    <row r="2888" s="59" customFormat="1" x14ac:dyDescent="0.3"/>
    <row r="2889" s="59" customFormat="1" x14ac:dyDescent="0.3"/>
    <row r="2890" s="59" customFormat="1" x14ac:dyDescent="0.3"/>
    <row r="2891" s="59" customFormat="1" x14ac:dyDescent="0.3"/>
    <row r="2892" s="59" customFormat="1" x14ac:dyDescent="0.3"/>
    <row r="2893" s="59" customFormat="1" x14ac:dyDescent="0.3"/>
    <row r="2894" s="59" customFormat="1" x14ac:dyDescent="0.3"/>
    <row r="2895" s="59" customFormat="1" x14ac:dyDescent="0.3"/>
    <row r="2896" s="59" customFormat="1" x14ac:dyDescent="0.3"/>
    <row r="2897" s="59" customFormat="1" x14ac:dyDescent="0.3"/>
    <row r="2898" s="59" customFormat="1" x14ac:dyDescent="0.3"/>
    <row r="2899" s="59" customFormat="1" x14ac:dyDescent="0.3"/>
    <row r="2900" s="59" customFormat="1" x14ac:dyDescent="0.3"/>
    <row r="2901" s="59" customFormat="1" x14ac:dyDescent="0.3"/>
    <row r="2902" s="59" customFormat="1" x14ac:dyDescent="0.3"/>
    <row r="2903" s="59" customFormat="1" x14ac:dyDescent="0.3"/>
    <row r="2904" s="59" customFormat="1" x14ac:dyDescent="0.3"/>
    <row r="2905" s="59" customFormat="1" x14ac:dyDescent="0.3"/>
    <row r="2906" s="59" customFormat="1" x14ac:dyDescent="0.3"/>
    <row r="2907" s="59" customFormat="1" x14ac:dyDescent="0.3"/>
    <row r="2908" s="59" customFormat="1" x14ac:dyDescent="0.3"/>
    <row r="2909" s="59" customFormat="1" x14ac:dyDescent="0.3"/>
    <row r="2910" s="59" customFormat="1" x14ac:dyDescent="0.3"/>
    <row r="2911" s="59" customFormat="1" x14ac:dyDescent="0.3"/>
    <row r="2912" s="59" customFormat="1" x14ac:dyDescent="0.3"/>
    <row r="2913" s="59" customFormat="1" x14ac:dyDescent="0.3"/>
    <row r="2914" s="59" customFormat="1" x14ac:dyDescent="0.3"/>
    <row r="2915" s="59" customFormat="1" x14ac:dyDescent="0.3"/>
    <row r="2916" s="59" customFormat="1" x14ac:dyDescent="0.3"/>
    <row r="2917" s="59" customFormat="1" x14ac:dyDescent="0.3"/>
    <row r="2918" s="59" customFormat="1" x14ac:dyDescent="0.3"/>
    <row r="2919" s="59" customFormat="1" x14ac:dyDescent="0.3"/>
    <row r="2920" s="59" customFormat="1" x14ac:dyDescent="0.3"/>
    <row r="2921" s="59" customFormat="1" x14ac:dyDescent="0.3"/>
    <row r="2922" s="59" customFormat="1" x14ac:dyDescent="0.3"/>
    <row r="2923" s="59" customFormat="1" x14ac:dyDescent="0.3"/>
    <row r="2924" s="59" customFormat="1" x14ac:dyDescent="0.3"/>
    <row r="2925" s="59" customFormat="1" x14ac:dyDescent="0.3"/>
    <row r="2926" s="59" customFormat="1" x14ac:dyDescent="0.3"/>
    <row r="2927" s="59" customFormat="1" x14ac:dyDescent="0.3"/>
    <row r="2928" s="59" customFormat="1" x14ac:dyDescent="0.3"/>
    <row r="2929" s="59" customFormat="1" x14ac:dyDescent="0.3"/>
    <row r="2930" s="59" customFormat="1" x14ac:dyDescent="0.3"/>
    <row r="2931" s="59" customFormat="1" x14ac:dyDescent="0.3"/>
    <row r="2932" s="59" customFormat="1" x14ac:dyDescent="0.3"/>
    <row r="2933" s="59" customFormat="1" x14ac:dyDescent="0.3"/>
    <row r="2934" s="59" customFormat="1" x14ac:dyDescent="0.3"/>
    <row r="2935" s="59" customFormat="1" x14ac:dyDescent="0.3"/>
    <row r="2936" s="59" customFormat="1" x14ac:dyDescent="0.3"/>
    <row r="2937" s="59" customFormat="1" x14ac:dyDescent="0.3"/>
    <row r="2938" s="59" customFormat="1" x14ac:dyDescent="0.3"/>
    <row r="2939" s="59" customFormat="1" x14ac:dyDescent="0.3"/>
    <row r="2940" s="59" customFormat="1" x14ac:dyDescent="0.3"/>
    <row r="2941" s="59" customFormat="1" x14ac:dyDescent="0.3"/>
    <row r="2942" s="59" customFormat="1" x14ac:dyDescent="0.3"/>
    <row r="2943" s="59" customFormat="1" x14ac:dyDescent="0.3"/>
    <row r="2944" s="59" customFormat="1" x14ac:dyDescent="0.3"/>
    <row r="2945" s="59" customFormat="1" x14ac:dyDescent="0.3"/>
    <row r="2946" s="59" customFormat="1" x14ac:dyDescent="0.3"/>
    <row r="2947" s="59" customFormat="1" x14ac:dyDescent="0.3"/>
    <row r="2948" s="59" customFormat="1" x14ac:dyDescent="0.3"/>
    <row r="2949" s="59" customFormat="1" x14ac:dyDescent="0.3"/>
    <row r="2950" s="59" customFormat="1" x14ac:dyDescent="0.3"/>
    <row r="2951" s="59" customFormat="1" x14ac:dyDescent="0.3"/>
    <row r="2952" s="59" customFormat="1" x14ac:dyDescent="0.3"/>
    <row r="2953" s="59" customFormat="1" x14ac:dyDescent="0.3"/>
    <row r="2954" s="59" customFormat="1" x14ac:dyDescent="0.3"/>
    <row r="2955" s="59" customFormat="1" x14ac:dyDescent="0.3"/>
    <row r="2956" s="59" customFormat="1" x14ac:dyDescent="0.3"/>
    <row r="2957" s="59" customFormat="1" x14ac:dyDescent="0.3"/>
    <row r="2958" s="59" customFormat="1" x14ac:dyDescent="0.3"/>
    <row r="2959" s="59" customFormat="1" x14ac:dyDescent="0.3"/>
    <row r="2960" s="59" customFormat="1" x14ac:dyDescent="0.3"/>
    <row r="2961" s="59" customFormat="1" x14ac:dyDescent="0.3"/>
    <row r="2962" s="59" customFormat="1" x14ac:dyDescent="0.3"/>
    <row r="2963" s="59" customFormat="1" x14ac:dyDescent="0.3"/>
    <row r="2964" s="59" customFormat="1" x14ac:dyDescent="0.3"/>
    <row r="2965" s="59" customFormat="1" x14ac:dyDescent="0.3"/>
    <row r="2966" s="59" customFormat="1" x14ac:dyDescent="0.3"/>
    <row r="2967" s="59" customFormat="1" x14ac:dyDescent="0.3"/>
    <row r="2968" s="59" customFormat="1" x14ac:dyDescent="0.3"/>
    <row r="2969" s="59" customFormat="1" x14ac:dyDescent="0.3"/>
    <row r="2970" s="59" customFormat="1" x14ac:dyDescent="0.3"/>
    <row r="2971" s="59" customFormat="1" x14ac:dyDescent="0.3"/>
    <row r="2972" s="59" customFormat="1" x14ac:dyDescent="0.3"/>
    <row r="2973" s="59" customFormat="1" x14ac:dyDescent="0.3"/>
    <row r="2974" s="59" customFormat="1" x14ac:dyDescent="0.3"/>
    <row r="2975" s="59" customFormat="1" x14ac:dyDescent="0.3"/>
    <row r="2976" s="59" customFormat="1" x14ac:dyDescent="0.3"/>
    <row r="2977" s="59" customFormat="1" x14ac:dyDescent="0.3"/>
    <row r="2978" s="59" customFormat="1" x14ac:dyDescent="0.3"/>
    <row r="2979" s="59" customFormat="1" x14ac:dyDescent="0.3"/>
    <row r="2980" s="59" customFormat="1" x14ac:dyDescent="0.3"/>
    <row r="2981" s="59" customFormat="1" x14ac:dyDescent="0.3"/>
    <row r="2982" s="59" customFormat="1" x14ac:dyDescent="0.3"/>
    <row r="2983" s="59" customFormat="1" x14ac:dyDescent="0.3"/>
    <row r="2984" s="59" customFormat="1" x14ac:dyDescent="0.3"/>
    <row r="2985" s="59" customFormat="1" x14ac:dyDescent="0.3"/>
    <row r="2986" s="59" customFormat="1" x14ac:dyDescent="0.3"/>
    <row r="2987" s="59" customFormat="1" x14ac:dyDescent="0.3"/>
    <row r="2988" s="59" customFormat="1" x14ac:dyDescent="0.3"/>
    <row r="2989" s="59" customFormat="1" x14ac:dyDescent="0.3"/>
    <row r="2990" s="59" customFormat="1" x14ac:dyDescent="0.3"/>
    <row r="2991" s="59" customFormat="1" x14ac:dyDescent="0.3"/>
    <row r="2992" s="59" customFormat="1" x14ac:dyDescent="0.3"/>
    <row r="2993" s="59" customFormat="1" x14ac:dyDescent="0.3"/>
    <row r="2994" s="59" customFormat="1" x14ac:dyDescent="0.3"/>
    <row r="2995" s="59" customFormat="1" x14ac:dyDescent="0.3"/>
    <row r="2996" s="59" customFormat="1" x14ac:dyDescent="0.3"/>
    <row r="2997" s="59" customFormat="1" x14ac:dyDescent="0.3"/>
    <row r="2998" s="59" customFormat="1" x14ac:dyDescent="0.3"/>
    <row r="2999" s="59" customFormat="1" x14ac:dyDescent="0.3"/>
    <row r="3000" s="59" customFormat="1" x14ac:dyDescent="0.3"/>
    <row r="3001" s="59" customFormat="1" x14ac:dyDescent="0.3"/>
    <row r="3002" s="59" customFormat="1" x14ac:dyDescent="0.3"/>
    <row r="3003" s="59" customFormat="1" x14ac:dyDescent="0.3"/>
    <row r="3004" s="59" customFormat="1" x14ac:dyDescent="0.3"/>
    <row r="3005" s="59" customFormat="1" x14ac:dyDescent="0.3"/>
    <row r="3006" s="59" customFormat="1" x14ac:dyDescent="0.3"/>
    <row r="3007" s="59" customFormat="1" x14ac:dyDescent="0.3"/>
    <row r="3008" s="59" customFormat="1" x14ac:dyDescent="0.3"/>
    <row r="3009" s="59" customFormat="1" x14ac:dyDescent="0.3"/>
    <row r="3010" s="59" customFormat="1" x14ac:dyDescent="0.3"/>
    <row r="3011" s="59" customFormat="1" x14ac:dyDescent="0.3"/>
    <row r="3012" s="59" customFormat="1" x14ac:dyDescent="0.3"/>
    <row r="3013" s="59" customFormat="1" x14ac:dyDescent="0.3"/>
    <row r="3014" s="59" customFormat="1" x14ac:dyDescent="0.3"/>
    <row r="3015" s="59" customFormat="1" x14ac:dyDescent="0.3"/>
    <row r="3016" s="59" customFormat="1" x14ac:dyDescent="0.3"/>
    <row r="3017" s="59" customFormat="1" x14ac:dyDescent="0.3"/>
    <row r="3018" s="59" customFormat="1" x14ac:dyDescent="0.3"/>
    <row r="3019" s="59" customFormat="1" x14ac:dyDescent="0.3"/>
    <row r="3020" s="59" customFormat="1" x14ac:dyDescent="0.3"/>
    <row r="3021" s="59" customFormat="1" x14ac:dyDescent="0.3"/>
    <row r="3022" s="59" customFormat="1" x14ac:dyDescent="0.3"/>
    <row r="3023" s="59" customFormat="1" x14ac:dyDescent="0.3"/>
    <row r="3024" s="59" customFormat="1" x14ac:dyDescent="0.3"/>
    <row r="3025" s="59" customFormat="1" x14ac:dyDescent="0.3"/>
    <row r="3026" s="59" customFormat="1" x14ac:dyDescent="0.3"/>
    <row r="3027" s="59" customFormat="1" x14ac:dyDescent="0.3"/>
    <row r="3028" s="59" customFormat="1" x14ac:dyDescent="0.3"/>
    <row r="3029" s="59" customFormat="1" x14ac:dyDescent="0.3"/>
    <row r="3030" s="59" customFormat="1" x14ac:dyDescent="0.3"/>
    <row r="3031" s="59" customFormat="1" x14ac:dyDescent="0.3"/>
    <row r="3032" s="59" customFormat="1" x14ac:dyDescent="0.3"/>
    <row r="3033" s="59" customFormat="1" x14ac:dyDescent="0.3"/>
    <row r="3034" s="59" customFormat="1" x14ac:dyDescent="0.3"/>
    <row r="3035" s="59" customFormat="1" x14ac:dyDescent="0.3"/>
    <row r="3036" s="59" customFormat="1" x14ac:dyDescent="0.3"/>
    <row r="3037" s="59" customFormat="1" x14ac:dyDescent="0.3"/>
    <row r="3038" s="59" customFormat="1" x14ac:dyDescent="0.3"/>
    <row r="3039" s="59" customFormat="1" x14ac:dyDescent="0.3"/>
    <row r="3040" s="59" customFormat="1" x14ac:dyDescent="0.3"/>
    <row r="3041" s="59" customFormat="1" x14ac:dyDescent="0.3"/>
    <row r="3042" s="59" customFormat="1" x14ac:dyDescent="0.3"/>
    <row r="3043" s="59" customFormat="1" x14ac:dyDescent="0.3"/>
    <row r="3044" s="59" customFormat="1" x14ac:dyDescent="0.3"/>
    <row r="3045" s="59" customFormat="1" x14ac:dyDescent="0.3"/>
    <row r="3046" s="59" customFormat="1" x14ac:dyDescent="0.3"/>
    <row r="3047" s="59" customFormat="1" x14ac:dyDescent="0.3"/>
    <row r="3048" s="59" customFormat="1" x14ac:dyDescent="0.3"/>
    <row r="3049" s="59" customFormat="1" x14ac:dyDescent="0.3"/>
    <row r="3050" s="59" customFormat="1" x14ac:dyDescent="0.3"/>
    <row r="3051" s="59" customFormat="1" x14ac:dyDescent="0.3"/>
    <row r="3052" s="59" customFormat="1" x14ac:dyDescent="0.3"/>
    <row r="3053" s="59" customFormat="1" x14ac:dyDescent="0.3"/>
    <row r="3054" s="59" customFormat="1" x14ac:dyDescent="0.3"/>
    <row r="3055" s="59" customFormat="1" x14ac:dyDescent="0.3"/>
    <row r="3056" s="59" customFormat="1" x14ac:dyDescent="0.3"/>
    <row r="3057" s="59" customFormat="1" x14ac:dyDescent="0.3"/>
    <row r="3058" s="59" customFormat="1" x14ac:dyDescent="0.3"/>
    <row r="3059" s="59" customFormat="1" x14ac:dyDescent="0.3"/>
    <row r="3060" s="59" customFormat="1" x14ac:dyDescent="0.3"/>
    <row r="3061" s="59" customFormat="1" x14ac:dyDescent="0.3"/>
    <row r="3062" s="59" customFormat="1" x14ac:dyDescent="0.3"/>
    <row r="3063" s="59" customFormat="1" x14ac:dyDescent="0.3"/>
    <row r="3064" s="59" customFormat="1" x14ac:dyDescent="0.3"/>
    <row r="3065" s="59" customFormat="1" x14ac:dyDescent="0.3"/>
    <row r="3066" s="59" customFormat="1" x14ac:dyDescent="0.3"/>
    <row r="3067" s="59" customFormat="1" x14ac:dyDescent="0.3"/>
    <row r="3068" s="59" customFormat="1" x14ac:dyDescent="0.3"/>
    <row r="3069" s="59" customFormat="1" x14ac:dyDescent="0.3"/>
    <row r="3070" s="59" customFormat="1" x14ac:dyDescent="0.3"/>
    <row r="3071" s="59" customFormat="1" x14ac:dyDescent="0.3"/>
    <row r="3072" s="59" customFormat="1" x14ac:dyDescent="0.3"/>
    <row r="3073" s="59" customFormat="1" x14ac:dyDescent="0.3"/>
    <row r="3074" s="59" customFormat="1" x14ac:dyDescent="0.3"/>
    <row r="3075" s="59" customFormat="1" x14ac:dyDescent="0.3"/>
    <row r="3076" s="59" customFormat="1" x14ac:dyDescent="0.3"/>
    <row r="3077" s="59" customFormat="1" x14ac:dyDescent="0.3"/>
    <row r="3078" s="59" customFormat="1" x14ac:dyDescent="0.3"/>
    <row r="3079" s="59" customFormat="1" x14ac:dyDescent="0.3"/>
    <row r="3080" s="59" customFormat="1" x14ac:dyDescent="0.3"/>
    <row r="3081" s="59" customFormat="1" x14ac:dyDescent="0.3"/>
    <row r="3082" s="59" customFormat="1" x14ac:dyDescent="0.3"/>
    <row r="3083" s="59" customFormat="1" x14ac:dyDescent="0.3"/>
    <row r="3084" s="59" customFormat="1" x14ac:dyDescent="0.3"/>
    <row r="3085" s="59" customFormat="1" x14ac:dyDescent="0.3"/>
    <row r="3086" s="59" customFormat="1" x14ac:dyDescent="0.3"/>
    <row r="3087" s="59" customFormat="1" x14ac:dyDescent="0.3"/>
    <row r="3088" s="59" customFormat="1" x14ac:dyDescent="0.3"/>
    <row r="3089" s="59" customFormat="1" x14ac:dyDescent="0.3"/>
    <row r="3090" s="59" customFormat="1" x14ac:dyDescent="0.3"/>
    <row r="3091" s="59" customFormat="1" x14ac:dyDescent="0.3"/>
    <row r="3092" s="59" customFormat="1" x14ac:dyDescent="0.3"/>
    <row r="3093" s="59" customFormat="1" x14ac:dyDescent="0.3"/>
    <row r="3094" s="59" customFormat="1" x14ac:dyDescent="0.3"/>
    <row r="3095" s="59" customFormat="1" x14ac:dyDescent="0.3"/>
    <row r="3096" s="59" customFormat="1" x14ac:dyDescent="0.3"/>
    <row r="3097" s="59" customFormat="1" x14ac:dyDescent="0.3"/>
    <row r="3098" s="59" customFormat="1" x14ac:dyDescent="0.3"/>
    <row r="3099" s="59" customFormat="1" x14ac:dyDescent="0.3"/>
    <row r="3100" s="59" customFormat="1" x14ac:dyDescent="0.3"/>
    <row r="3101" s="59" customFormat="1" x14ac:dyDescent="0.3"/>
    <row r="3102" s="59" customFormat="1" x14ac:dyDescent="0.3"/>
    <row r="3103" s="59" customFormat="1" x14ac:dyDescent="0.3"/>
    <row r="3104" s="59" customFormat="1" x14ac:dyDescent="0.3"/>
    <row r="3105" s="59" customFormat="1" x14ac:dyDescent="0.3"/>
    <row r="3106" s="59" customFormat="1" x14ac:dyDescent="0.3"/>
    <row r="3107" s="59" customFormat="1" x14ac:dyDescent="0.3"/>
    <row r="3108" s="59" customFormat="1" x14ac:dyDescent="0.3"/>
    <row r="3109" s="59" customFormat="1" x14ac:dyDescent="0.3"/>
    <row r="3110" s="59" customFormat="1" x14ac:dyDescent="0.3"/>
    <row r="3111" s="59" customFormat="1" x14ac:dyDescent="0.3"/>
    <row r="3112" s="59" customFormat="1" x14ac:dyDescent="0.3"/>
    <row r="3113" s="59" customFormat="1" x14ac:dyDescent="0.3"/>
    <row r="3114" s="59" customFormat="1" x14ac:dyDescent="0.3"/>
    <row r="3115" s="59" customFormat="1" x14ac:dyDescent="0.3"/>
    <row r="3116" s="59" customFormat="1" x14ac:dyDescent="0.3"/>
    <row r="3117" s="59" customFormat="1" x14ac:dyDescent="0.3"/>
    <row r="3118" s="59" customFormat="1" x14ac:dyDescent="0.3"/>
    <row r="3119" s="59" customFormat="1" x14ac:dyDescent="0.3"/>
    <row r="3120" s="59" customFormat="1" x14ac:dyDescent="0.3"/>
    <row r="3121" s="59" customFormat="1" x14ac:dyDescent="0.3"/>
    <row r="3122" s="59" customFormat="1" x14ac:dyDescent="0.3"/>
    <row r="3123" s="59" customFormat="1" x14ac:dyDescent="0.3"/>
    <row r="3124" s="59" customFormat="1" x14ac:dyDescent="0.3"/>
    <row r="3125" s="59" customFormat="1" x14ac:dyDescent="0.3"/>
    <row r="3126" s="59" customFormat="1" x14ac:dyDescent="0.3"/>
    <row r="3127" s="59" customFormat="1" x14ac:dyDescent="0.3"/>
    <row r="3128" s="59" customFormat="1" x14ac:dyDescent="0.3"/>
    <row r="3129" s="59" customFormat="1" x14ac:dyDescent="0.3"/>
    <row r="3130" s="59" customFormat="1" x14ac:dyDescent="0.3"/>
    <row r="3131" s="59" customFormat="1" x14ac:dyDescent="0.3"/>
    <row r="3132" s="59" customFormat="1" x14ac:dyDescent="0.3"/>
    <row r="3133" s="59" customFormat="1" x14ac:dyDescent="0.3"/>
    <row r="3134" s="59" customFormat="1" x14ac:dyDescent="0.3"/>
    <row r="3135" s="59" customFormat="1" x14ac:dyDescent="0.3"/>
    <row r="3136" s="59" customFormat="1" x14ac:dyDescent="0.3"/>
    <row r="3137" s="59" customFormat="1" x14ac:dyDescent="0.3"/>
    <row r="3138" s="59" customFormat="1" x14ac:dyDescent="0.3"/>
    <row r="3139" s="59" customFormat="1" x14ac:dyDescent="0.3"/>
    <row r="3140" s="59" customFormat="1" x14ac:dyDescent="0.3"/>
    <row r="3141" s="59" customFormat="1" x14ac:dyDescent="0.3"/>
    <row r="3142" s="59" customFormat="1" x14ac:dyDescent="0.3"/>
    <row r="3143" s="59" customFormat="1" x14ac:dyDescent="0.3"/>
    <row r="3144" s="59" customFormat="1" x14ac:dyDescent="0.3"/>
    <row r="3145" s="59" customFormat="1" x14ac:dyDescent="0.3"/>
    <row r="3146" s="59" customFormat="1" x14ac:dyDescent="0.3"/>
    <row r="3147" s="59" customFormat="1" x14ac:dyDescent="0.3"/>
    <row r="3148" s="59" customFormat="1" x14ac:dyDescent="0.3"/>
    <row r="3149" s="59" customFormat="1" x14ac:dyDescent="0.3"/>
    <row r="3150" s="59" customFormat="1" x14ac:dyDescent="0.3"/>
    <row r="3151" s="59" customFormat="1" x14ac:dyDescent="0.3"/>
    <row r="3152" s="59" customFormat="1" x14ac:dyDescent="0.3"/>
    <row r="3153" s="59" customFormat="1" x14ac:dyDescent="0.3"/>
    <row r="3154" s="59" customFormat="1" x14ac:dyDescent="0.3"/>
    <row r="3155" s="59" customFormat="1" x14ac:dyDescent="0.3"/>
    <row r="3156" s="59" customFormat="1" x14ac:dyDescent="0.3"/>
    <row r="3157" s="59" customFormat="1" x14ac:dyDescent="0.3"/>
    <row r="3158" s="59" customFormat="1" x14ac:dyDescent="0.3"/>
    <row r="3159" s="59" customFormat="1" x14ac:dyDescent="0.3"/>
    <row r="3160" s="59" customFormat="1" x14ac:dyDescent="0.3"/>
    <row r="3161" s="59" customFormat="1" x14ac:dyDescent="0.3"/>
    <row r="3162" s="59" customFormat="1" x14ac:dyDescent="0.3"/>
    <row r="3163" s="59" customFormat="1" x14ac:dyDescent="0.3"/>
    <row r="3164" s="59" customFormat="1" x14ac:dyDescent="0.3"/>
    <row r="3165" s="59" customFormat="1" x14ac:dyDescent="0.3"/>
    <row r="3166" s="59" customFormat="1" x14ac:dyDescent="0.3"/>
    <row r="3167" s="59" customFormat="1" x14ac:dyDescent="0.3"/>
    <row r="3168" s="59" customFormat="1" x14ac:dyDescent="0.3"/>
    <row r="3169" s="59" customFormat="1" x14ac:dyDescent="0.3"/>
    <row r="3170" s="59" customFormat="1" x14ac:dyDescent="0.3"/>
    <row r="3171" s="59" customFormat="1" x14ac:dyDescent="0.3"/>
    <row r="3172" s="59" customFormat="1" x14ac:dyDescent="0.3"/>
    <row r="3173" s="59" customFormat="1" x14ac:dyDescent="0.3"/>
    <row r="3174" s="59" customFormat="1" x14ac:dyDescent="0.3"/>
    <row r="3175" s="59" customFormat="1" x14ac:dyDescent="0.3"/>
    <row r="3176" s="59" customFormat="1" x14ac:dyDescent="0.3"/>
    <row r="3177" s="59" customFormat="1" x14ac:dyDescent="0.3"/>
    <row r="3178" s="59" customFormat="1" x14ac:dyDescent="0.3"/>
    <row r="3179" s="59" customFormat="1" x14ac:dyDescent="0.3"/>
    <row r="3180" s="59" customFormat="1" x14ac:dyDescent="0.3"/>
    <row r="3181" s="59" customFormat="1" x14ac:dyDescent="0.3"/>
    <row r="3182" s="59" customFormat="1" x14ac:dyDescent="0.3"/>
    <row r="3183" s="59" customFormat="1" x14ac:dyDescent="0.3"/>
    <row r="3184" s="59" customFormat="1" x14ac:dyDescent="0.3"/>
    <row r="3185" s="59" customFormat="1" x14ac:dyDescent="0.3"/>
    <row r="3186" s="59" customFormat="1" x14ac:dyDescent="0.3"/>
    <row r="3187" s="59" customFormat="1" x14ac:dyDescent="0.3"/>
    <row r="3188" s="59" customFormat="1" x14ac:dyDescent="0.3"/>
    <row r="3189" s="59" customFormat="1" x14ac:dyDescent="0.3"/>
    <row r="3190" s="59" customFormat="1" x14ac:dyDescent="0.3"/>
    <row r="3191" s="59" customFormat="1" x14ac:dyDescent="0.3"/>
    <row r="3192" s="59" customFormat="1" x14ac:dyDescent="0.3"/>
    <row r="3193" s="59" customFormat="1" x14ac:dyDescent="0.3"/>
    <row r="3194" s="59" customFormat="1" x14ac:dyDescent="0.3"/>
    <row r="3195" s="59" customFormat="1" x14ac:dyDescent="0.3"/>
    <row r="3196" s="59" customFormat="1" x14ac:dyDescent="0.3"/>
    <row r="3197" s="59" customFormat="1" x14ac:dyDescent="0.3"/>
    <row r="3198" s="59" customFormat="1" x14ac:dyDescent="0.3"/>
    <row r="3199" s="59" customFormat="1" x14ac:dyDescent="0.3"/>
    <row r="3200" s="59" customFormat="1" x14ac:dyDescent="0.3"/>
    <row r="3201" s="59" customFormat="1" x14ac:dyDescent="0.3"/>
    <row r="3202" s="59" customFormat="1" x14ac:dyDescent="0.3"/>
    <row r="3203" s="59" customFormat="1" x14ac:dyDescent="0.3"/>
    <row r="3204" s="59" customFormat="1" x14ac:dyDescent="0.3"/>
    <row r="3205" s="59" customFormat="1" x14ac:dyDescent="0.3"/>
    <row r="3206" s="59" customFormat="1" x14ac:dyDescent="0.3"/>
    <row r="3207" s="59" customFormat="1" x14ac:dyDescent="0.3"/>
    <row r="3208" s="59" customFormat="1" x14ac:dyDescent="0.3"/>
    <row r="3209" s="59" customFormat="1" x14ac:dyDescent="0.3"/>
    <row r="3210" s="59" customFormat="1" x14ac:dyDescent="0.3"/>
    <row r="3211" s="59" customFormat="1" x14ac:dyDescent="0.3"/>
    <row r="3212" s="59" customFormat="1" x14ac:dyDescent="0.3"/>
    <row r="3213" s="59" customFormat="1" x14ac:dyDescent="0.3"/>
    <row r="3214" s="59" customFormat="1" x14ac:dyDescent="0.3"/>
    <row r="3215" s="59" customFormat="1" x14ac:dyDescent="0.3"/>
    <row r="3216" s="59" customFormat="1" x14ac:dyDescent="0.3"/>
    <row r="3217" s="59" customFormat="1" x14ac:dyDescent="0.3"/>
    <row r="3218" s="59" customFormat="1" x14ac:dyDescent="0.3"/>
    <row r="3219" s="59" customFormat="1" x14ac:dyDescent="0.3"/>
    <row r="3220" s="59" customFormat="1" x14ac:dyDescent="0.3"/>
    <row r="3221" s="59" customFormat="1" x14ac:dyDescent="0.3"/>
    <row r="3222" s="59" customFormat="1" x14ac:dyDescent="0.3"/>
    <row r="3223" s="59" customFormat="1" x14ac:dyDescent="0.3"/>
    <row r="3224" s="59" customFormat="1" x14ac:dyDescent="0.3"/>
    <row r="3225" s="59" customFormat="1" x14ac:dyDescent="0.3"/>
    <row r="3226" s="59" customFormat="1" x14ac:dyDescent="0.3"/>
    <row r="3227" s="59" customFormat="1" x14ac:dyDescent="0.3"/>
    <row r="3228" s="59" customFormat="1" x14ac:dyDescent="0.3"/>
    <row r="3229" s="59" customFormat="1" x14ac:dyDescent="0.3"/>
    <row r="3230" s="59" customFormat="1" x14ac:dyDescent="0.3"/>
    <row r="3231" s="59" customFormat="1" x14ac:dyDescent="0.3"/>
    <row r="3232" s="59" customFormat="1" x14ac:dyDescent="0.3"/>
    <row r="3233" s="59" customFormat="1" x14ac:dyDescent="0.3"/>
    <row r="3234" s="59" customFormat="1" x14ac:dyDescent="0.3"/>
    <row r="3235" s="59" customFormat="1" x14ac:dyDescent="0.3"/>
    <row r="3236" s="59" customFormat="1" x14ac:dyDescent="0.3"/>
    <row r="3237" s="59" customFormat="1" x14ac:dyDescent="0.3"/>
    <row r="3238" s="59" customFormat="1" x14ac:dyDescent="0.3"/>
    <row r="3239" s="59" customFormat="1" x14ac:dyDescent="0.3"/>
    <row r="3240" s="59" customFormat="1" x14ac:dyDescent="0.3"/>
    <row r="3241" s="59" customFormat="1" x14ac:dyDescent="0.3"/>
    <row r="3242" s="59" customFormat="1" x14ac:dyDescent="0.3"/>
    <row r="3243" s="59" customFormat="1" x14ac:dyDescent="0.3"/>
    <row r="3244" s="59" customFormat="1" x14ac:dyDescent="0.3"/>
    <row r="3245" s="59" customFormat="1" x14ac:dyDescent="0.3"/>
    <row r="3246" s="59" customFormat="1" x14ac:dyDescent="0.3"/>
    <row r="3247" s="59" customFormat="1" x14ac:dyDescent="0.3"/>
    <row r="3248" s="59" customFormat="1" x14ac:dyDescent="0.3"/>
    <row r="3249" s="59" customFormat="1" x14ac:dyDescent="0.3"/>
    <row r="3250" s="59" customFormat="1" x14ac:dyDescent="0.3"/>
    <row r="3251" s="59" customFormat="1" x14ac:dyDescent="0.3"/>
    <row r="3252" s="59" customFormat="1" x14ac:dyDescent="0.3"/>
    <row r="3253" s="59" customFormat="1" x14ac:dyDescent="0.3"/>
    <row r="3254" s="59" customFormat="1" x14ac:dyDescent="0.3"/>
    <row r="3255" s="59" customFormat="1" x14ac:dyDescent="0.3"/>
    <row r="3256" s="59" customFormat="1" x14ac:dyDescent="0.3"/>
    <row r="3257" s="59" customFormat="1" x14ac:dyDescent="0.3"/>
  </sheetData>
  <mergeCells count="9">
    <mergeCell ref="A1:G1"/>
    <mergeCell ref="A4:A5"/>
    <mergeCell ref="B5:G5"/>
    <mergeCell ref="B3:B4"/>
    <mergeCell ref="C3:C4"/>
    <mergeCell ref="D3:D4"/>
    <mergeCell ref="E3:E4"/>
    <mergeCell ref="F3:F4"/>
    <mergeCell ref="G3:G4"/>
  </mergeCells>
  <hyperlinks>
    <hyperlink ref="I1" location="INFO!A1" display="POWRÓT" xr:uid="{00000000-0004-0000-1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G3252"/>
  <sheetViews>
    <sheetView zoomScale="85" zoomScaleNormal="85" workbookViewId="0">
      <selection activeCell="A6" sqref="A6:E15"/>
    </sheetView>
  </sheetViews>
  <sheetFormatPr defaultColWidth="18.77734375" defaultRowHeight="11.4" x14ac:dyDescent="0.2"/>
  <cols>
    <col min="1" max="1" width="40.44140625" style="58" customWidth="1"/>
    <col min="2" max="4" width="10.77734375" style="58" customWidth="1"/>
    <col min="5" max="5" width="12.77734375" style="58" customWidth="1"/>
    <col min="6" max="6" width="13.5546875" style="58" customWidth="1"/>
    <col min="7" max="7" width="9.77734375" style="58" customWidth="1"/>
    <col min="8" max="8" width="13.5546875" style="58" customWidth="1"/>
    <col min="9" max="9" width="10.21875" style="58" customWidth="1"/>
    <col min="10" max="10" width="12.21875" style="58" customWidth="1"/>
    <col min="11" max="11" width="10.21875" style="58" customWidth="1"/>
    <col min="12" max="12" width="12.77734375" style="58" customWidth="1"/>
    <col min="13" max="13" width="11.21875" style="58" customWidth="1"/>
    <col min="14" max="14" width="12.5546875" style="58" customWidth="1"/>
    <col min="15" max="15" width="11.77734375" style="58" customWidth="1"/>
    <col min="16" max="256" width="18.77734375" style="58"/>
    <col min="257" max="257" width="41" style="58" customWidth="1"/>
    <col min="258" max="258" width="15.77734375" style="58" customWidth="1"/>
    <col min="259" max="259" width="16.44140625" style="58" customWidth="1"/>
    <col min="260" max="260" width="15.21875" style="58" customWidth="1"/>
    <col min="261" max="261" width="14.21875" style="58" customWidth="1"/>
    <col min="262" max="262" width="15.5546875" style="58" customWidth="1"/>
    <col min="263" max="263" width="15.77734375" style="58" customWidth="1"/>
    <col min="264" max="264" width="18.77734375" style="58"/>
    <col min="265" max="265" width="4" style="58" customWidth="1"/>
    <col min="266" max="512" width="18.77734375" style="58"/>
    <col min="513" max="513" width="41" style="58" customWidth="1"/>
    <col min="514" max="514" width="15.77734375" style="58" customWidth="1"/>
    <col min="515" max="515" width="16.44140625" style="58" customWidth="1"/>
    <col min="516" max="516" width="15.21875" style="58" customWidth="1"/>
    <col min="517" max="517" width="14.21875" style="58" customWidth="1"/>
    <col min="518" max="518" width="15.5546875" style="58" customWidth="1"/>
    <col min="519" max="519" width="15.77734375" style="58" customWidth="1"/>
    <col min="520" max="520" width="18.77734375" style="58"/>
    <col min="521" max="521" width="4" style="58" customWidth="1"/>
    <col min="522" max="768" width="18.77734375" style="58"/>
    <col min="769" max="769" width="41" style="58" customWidth="1"/>
    <col min="770" max="770" width="15.77734375" style="58" customWidth="1"/>
    <col min="771" max="771" width="16.44140625" style="58" customWidth="1"/>
    <col min="772" max="772" width="15.21875" style="58" customWidth="1"/>
    <col min="773" max="773" width="14.21875" style="58" customWidth="1"/>
    <col min="774" max="774" width="15.5546875" style="58" customWidth="1"/>
    <col min="775" max="775" width="15.77734375" style="58" customWidth="1"/>
    <col min="776" max="776" width="18.77734375" style="58"/>
    <col min="777" max="777" width="4" style="58" customWidth="1"/>
    <col min="778" max="1024" width="18.77734375" style="58"/>
    <col min="1025" max="1025" width="41" style="58" customWidth="1"/>
    <col min="1026" max="1026" width="15.77734375" style="58" customWidth="1"/>
    <col min="1027" max="1027" width="16.44140625" style="58" customWidth="1"/>
    <col min="1028" max="1028" width="15.21875" style="58" customWidth="1"/>
    <col min="1029" max="1029" width="14.21875" style="58" customWidth="1"/>
    <col min="1030" max="1030" width="15.5546875" style="58" customWidth="1"/>
    <col min="1031" max="1031" width="15.77734375" style="58" customWidth="1"/>
    <col min="1032" max="1032" width="18.77734375" style="58"/>
    <col min="1033" max="1033" width="4" style="58" customWidth="1"/>
    <col min="1034" max="1280" width="18.77734375" style="58"/>
    <col min="1281" max="1281" width="41" style="58" customWidth="1"/>
    <col min="1282" max="1282" width="15.77734375" style="58" customWidth="1"/>
    <col min="1283" max="1283" width="16.44140625" style="58" customWidth="1"/>
    <col min="1284" max="1284" width="15.21875" style="58" customWidth="1"/>
    <col min="1285" max="1285" width="14.21875" style="58" customWidth="1"/>
    <col min="1286" max="1286" width="15.5546875" style="58" customWidth="1"/>
    <col min="1287" max="1287" width="15.77734375" style="58" customWidth="1"/>
    <col min="1288" max="1288" width="18.77734375" style="58"/>
    <col min="1289" max="1289" width="4" style="58" customWidth="1"/>
    <col min="1290" max="1536" width="18.77734375" style="58"/>
    <col min="1537" max="1537" width="41" style="58" customWidth="1"/>
    <col min="1538" max="1538" width="15.77734375" style="58" customWidth="1"/>
    <col min="1539" max="1539" width="16.44140625" style="58" customWidth="1"/>
    <col min="1540" max="1540" width="15.21875" style="58" customWidth="1"/>
    <col min="1541" max="1541" width="14.21875" style="58" customWidth="1"/>
    <col min="1542" max="1542" width="15.5546875" style="58" customWidth="1"/>
    <col min="1543" max="1543" width="15.77734375" style="58" customWidth="1"/>
    <col min="1544" max="1544" width="18.77734375" style="58"/>
    <col min="1545" max="1545" width="4" style="58" customWidth="1"/>
    <col min="1546" max="1792" width="18.77734375" style="58"/>
    <col min="1793" max="1793" width="41" style="58" customWidth="1"/>
    <col min="1794" max="1794" width="15.77734375" style="58" customWidth="1"/>
    <col min="1795" max="1795" width="16.44140625" style="58" customWidth="1"/>
    <col min="1796" max="1796" width="15.21875" style="58" customWidth="1"/>
    <col min="1797" max="1797" width="14.21875" style="58" customWidth="1"/>
    <col min="1798" max="1798" width="15.5546875" style="58" customWidth="1"/>
    <col min="1799" max="1799" width="15.77734375" style="58" customWidth="1"/>
    <col min="1800" max="1800" width="18.77734375" style="58"/>
    <col min="1801" max="1801" width="4" style="58" customWidth="1"/>
    <col min="1802" max="2048" width="18.77734375" style="58"/>
    <col min="2049" max="2049" width="41" style="58" customWidth="1"/>
    <col min="2050" max="2050" width="15.77734375" style="58" customWidth="1"/>
    <col min="2051" max="2051" width="16.44140625" style="58" customWidth="1"/>
    <col min="2052" max="2052" width="15.21875" style="58" customWidth="1"/>
    <col min="2053" max="2053" width="14.21875" style="58" customWidth="1"/>
    <col min="2054" max="2054" width="15.5546875" style="58" customWidth="1"/>
    <col min="2055" max="2055" width="15.77734375" style="58" customWidth="1"/>
    <col min="2056" max="2056" width="18.77734375" style="58"/>
    <col min="2057" max="2057" width="4" style="58" customWidth="1"/>
    <col min="2058" max="2304" width="18.77734375" style="58"/>
    <col min="2305" max="2305" width="41" style="58" customWidth="1"/>
    <col min="2306" max="2306" width="15.77734375" style="58" customWidth="1"/>
    <col min="2307" max="2307" width="16.44140625" style="58" customWidth="1"/>
    <col min="2308" max="2308" width="15.21875" style="58" customWidth="1"/>
    <col min="2309" max="2309" width="14.21875" style="58" customWidth="1"/>
    <col min="2310" max="2310" width="15.5546875" style="58" customWidth="1"/>
    <col min="2311" max="2311" width="15.77734375" style="58" customWidth="1"/>
    <col min="2312" max="2312" width="18.77734375" style="58"/>
    <col min="2313" max="2313" width="4" style="58" customWidth="1"/>
    <col min="2314" max="2560" width="18.77734375" style="58"/>
    <col min="2561" max="2561" width="41" style="58" customWidth="1"/>
    <col min="2562" max="2562" width="15.77734375" style="58" customWidth="1"/>
    <col min="2563" max="2563" width="16.44140625" style="58" customWidth="1"/>
    <col min="2564" max="2564" width="15.21875" style="58" customWidth="1"/>
    <col min="2565" max="2565" width="14.21875" style="58" customWidth="1"/>
    <col min="2566" max="2566" width="15.5546875" style="58" customWidth="1"/>
    <col min="2567" max="2567" width="15.77734375" style="58" customWidth="1"/>
    <col min="2568" max="2568" width="18.77734375" style="58"/>
    <col min="2569" max="2569" width="4" style="58" customWidth="1"/>
    <col min="2570" max="2816" width="18.77734375" style="58"/>
    <col min="2817" max="2817" width="41" style="58" customWidth="1"/>
    <col min="2818" max="2818" width="15.77734375" style="58" customWidth="1"/>
    <col min="2819" max="2819" width="16.44140625" style="58" customWidth="1"/>
    <col min="2820" max="2820" width="15.21875" style="58" customWidth="1"/>
    <col min="2821" max="2821" width="14.21875" style="58" customWidth="1"/>
    <col min="2822" max="2822" width="15.5546875" style="58" customWidth="1"/>
    <col min="2823" max="2823" width="15.77734375" style="58" customWidth="1"/>
    <col min="2824" max="2824" width="18.77734375" style="58"/>
    <col min="2825" max="2825" width="4" style="58" customWidth="1"/>
    <col min="2826" max="3072" width="18.77734375" style="58"/>
    <col min="3073" max="3073" width="41" style="58" customWidth="1"/>
    <col min="3074" max="3074" width="15.77734375" style="58" customWidth="1"/>
    <col min="3075" max="3075" width="16.44140625" style="58" customWidth="1"/>
    <col min="3076" max="3076" width="15.21875" style="58" customWidth="1"/>
    <col min="3077" max="3077" width="14.21875" style="58" customWidth="1"/>
    <col min="3078" max="3078" width="15.5546875" style="58" customWidth="1"/>
    <col min="3079" max="3079" width="15.77734375" style="58" customWidth="1"/>
    <col min="3080" max="3080" width="18.77734375" style="58"/>
    <col min="3081" max="3081" width="4" style="58" customWidth="1"/>
    <col min="3082" max="3328" width="18.77734375" style="58"/>
    <col min="3329" max="3329" width="41" style="58" customWidth="1"/>
    <col min="3330" max="3330" width="15.77734375" style="58" customWidth="1"/>
    <col min="3331" max="3331" width="16.44140625" style="58" customWidth="1"/>
    <col min="3332" max="3332" width="15.21875" style="58" customWidth="1"/>
    <col min="3333" max="3333" width="14.21875" style="58" customWidth="1"/>
    <col min="3334" max="3334" width="15.5546875" style="58" customWidth="1"/>
    <col min="3335" max="3335" width="15.77734375" style="58" customWidth="1"/>
    <col min="3336" max="3336" width="18.77734375" style="58"/>
    <col min="3337" max="3337" width="4" style="58" customWidth="1"/>
    <col min="3338" max="3584" width="18.77734375" style="58"/>
    <col min="3585" max="3585" width="41" style="58" customWidth="1"/>
    <col min="3586" max="3586" width="15.77734375" style="58" customWidth="1"/>
    <col min="3587" max="3587" width="16.44140625" style="58" customWidth="1"/>
    <col min="3588" max="3588" width="15.21875" style="58" customWidth="1"/>
    <col min="3589" max="3589" width="14.21875" style="58" customWidth="1"/>
    <col min="3590" max="3590" width="15.5546875" style="58" customWidth="1"/>
    <col min="3591" max="3591" width="15.77734375" style="58" customWidth="1"/>
    <col min="3592" max="3592" width="18.77734375" style="58"/>
    <col min="3593" max="3593" width="4" style="58" customWidth="1"/>
    <col min="3594" max="3840" width="18.77734375" style="58"/>
    <col min="3841" max="3841" width="41" style="58" customWidth="1"/>
    <col min="3842" max="3842" width="15.77734375" style="58" customWidth="1"/>
    <col min="3843" max="3843" width="16.44140625" style="58" customWidth="1"/>
    <col min="3844" max="3844" width="15.21875" style="58" customWidth="1"/>
    <col min="3845" max="3845" width="14.21875" style="58" customWidth="1"/>
    <col min="3846" max="3846" width="15.5546875" style="58" customWidth="1"/>
    <col min="3847" max="3847" width="15.77734375" style="58" customWidth="1"/>
    <col min="3848" max="3848" width="18.77734375" style="58"/>
    <col min="3849" max="3849" width="4" style="58" customWidth="1"/>
    <col min="3850" max="4096" width="18.77734375" style="58"/>
    <col min="4097" max="4097" width="41" style="58" customWidth="1"/>
    <col min="4098" max="4098" width="15.77734375" style="58" customWidth="1"/>
    <col min="4099" max="4099" width="16.44140625" style="58" customWidth="1"/>
    <col min="4100" max="4100" width="15.21875" style="58" customWidth="1"/>
    <col min="4101" max="4101" width="14.21875" style="58" customWidth="1"/>
    <col min="4102" max="4102" width="15.5546875" style="58" customWidth="1"/>
    <col min="4103" max="4103" width="15.77734375" style="58" customWidth="1"/>
    <col min="4104" max="4104" width="18.77734375" style="58"/>
    <col min="4105" max="4105" width="4" style="58" customWidth="1"/>
    <col min="4106" max="4352" width="18.77734375" style="58"/>
    <col min="4353" max="4353" width="41" style="58" customWidth="1"/>
    <col min="4354" max="4354" width="15.77734375" style="58" customWidth="1"/>
    <col min="4355" max="4355" width="16.44140625" style="58" customWidth="1"/>
    <col min="4356" max="4356" width="15.21875" style="58" customWidth="1"/>
    <col min="4357" max="4357" width="14.21875" style="58" customWidth="1"/>
    <col min="4358" max="4358" width="15.5546875" style="58" customWidth="1"/>
    <col min="4359" max="4359" width="15.77734375" style="58" customWidth="1"/>
    <col min="4360" max="4360" width="18.77734375" style="58"/>
    <col min="4361" max="4361" width="4" style="58" customWidth="1"/>
    <col min="4362" max="4608" width="18.77734375" style="58"/>
    <col min="4609" max="4609" width="41" style="58" customWidth="1"/>
    <col min="4610" max="4610" width="15.77734375" style="58" customWidth="1"/>
    <col min="4611" max="4611" width="16.44140625" style="58" customWidth="1"/>
    <col min="4612" max="4612" width="15.21875" style="58" customWidth="1"/>
    <col min="4613" max="4613" width="14.21875" style="58" customWidth="1"/>
    <col min="4614" max="4614" width="15.5546875" style="58" customWidth="1"/>
    <col min="4615" max="4615" width="15.77734375" style="58" customWidth="1"/>
    <col min="4616" max="4616" width="18.77734375" style="58"/>
    <col min="4617" max="4617" width="4" style="58" customWidth="1"/>
    <col min="4618" max="4864" width="18.77734375" style="58"/>
    <col min="4865" max="4865" width="41" style="58" customWidth="1"/>
    <col min="4866" max="4866" width="15.77734375" style="58" customWidth="1"/>
    <col min="4867" max="4867" width="16.44140625" style="58" customWidth="1"/>
    <col min="4868" max="4868" width="15.21875" style="58" customWidth="1"/>
    <col min="4869" max="4869" width="14.21875" style="58" customWidth="1"/>
    <col min="4870" max="4870" width="15.5546875" style="58" customWidth="1"/>
    <col min="4871" max="4871" width="15.77734375" style="58" customWidth="1"/>
    <col min="4872" max="4872" width="18.77734375" style="58"/>
    <col min="4873" max="4873" width="4" style="58" customWidth="1"/>
    <col min="4874" max="5120" width="18.77734375" style="58"/>
    <col min="5121" max="5121" width="41" style="58" customWidth="1"/>
    <col min="5122" max="5122" width="15.77734375" style="58" customWidth="1"/>
    <col min="5123" max="5123" width="16.44140625" style="58" customWidth="1"/>
    <col min="5124" max="5124" width="15.21875" style="58" customWidth="1"/>
    <col min="5125" max="5125" width="14.21875" style="58" customWidth="1"/>
    <col min="5126" max="5126" width="15.5546875" style="58" customWidth="1"/>
    <col min="5127" max="5127" width="15.77734375" style="58" customWidth="1"/>
    <col min="5128" max="5128" width="18.77734375" style="58"/>
    <col min="5129" max="5129" width="4" style="58" customWidth="1"/>
    <col min="5130" max="5376" width="18.77734375" style="58"/>
    <col min="5377" max="5377" width="41" style="58" customWidth="1"/>
    <col min="5378" max="5378" width="15.77734375" style="58" customWidth="1"/>
    <col min="5379" max="5379" width="16.44140625" style="58" customWidth="1"/>
    <col min="5380" max="5380" width="15.21875" style="58" customWidth="1"/>
    <col min="5381" max="5381" width="14.21875" style="58" customWidth="1"/>
    <col min="5382" max="5382" width="15.5546875" style="58" customWidth="1"/>
    <col min="5383" max="5383" width="15.77734375" style="58" customWidth="1"/>
    <col min="5384" max="5384" width="18.77734375" style="58"/>
    <col min="5385" max="5385" width="4" style="58" customWidth="1"/>
    <col min="5386" max="5632" width="18.77734375" style="58"/>
    <col min="5633" max="5633" width="41" style="58" customWidth="1"/>
    <col min="5634" max="5634" width="15.77734375" style="58" customWidth="1"/>
    <col min="5635" max="5635" width="16.44140625" style="58" customWidth="1"/>
    <col min="5636" max="5636" width="15.21875" style="58" customWidth="1"/>
    <col min="5637" max="5637" width="14.21875" style="58" customWidth="1"/>
    <col min="5638" max="5638" width="15.5546875" style="58" customWidth="1"/>
    <col min="5639" max="5639" width="15.77734375" style="58" customWidth="1"/>
    <col min="5640" max="5640" width="18.77734375" style="58"/>
    <col min="5641" max="5641" width="4" style="58" customWidth="1"/>
    <col min="5642" max="5888" width="18.77734375" style="58"/>
    <col min="5889" max="5889" width="41" style="58" customWidth="1"/>
    <col min="5890" max="5890" width="15.77734375" style="58" customWidth="1"/>
    <col min="5891" max="5891" width="16.44140625" style="58" customWidth="1"/>
    <col min="5892" max="5892" width="15.21875" style="58" customWidth="1"/>
    <col min="5893" max="5893" width="14.21875" style="58" customWidth="1"/>
    <col min="5894" max="5894" width="15.5546875" style="58" customWidth="1"/>
    <col min="5895" max="5895" width="15.77734375" style="58" customWidth="1"/>
    <col min="5896" max="5896" width="18.77734375" style="58"/>
    <col min="5897" max="5897" width="4" style="58" customWidth="1"/>
    <col min="5898" max="6144" width="18.77734375" style="58"/>
    <col min="6145" max="6145" width="41" style="58" customWidth="1"/>
    <col min="6146" max="6146" width="15.77734375" style="58" customWidth="1"/>
    <col min="6147" max="6147" width="16.44140625" style="58" customWidth="1"/>
    <col min="6148" max="6148" width="15.21875" style="58" customWidth="1"/>
    <col min="6149" max="6149" width="14.21875" style="58" customWidth="1"/>
    <col min="6150" max="6150" width="15.5546875" style="58" customWidth="1"/>
    <col min="6151" max="6151" width="15.77734375" style="58" customWidth="1"/>
    <col min="6152" max="6152" width="18.77734375" style="58"/>
    <col min="6153" max="6153" width="4" style="58" customWidth="1"/>
    <col min="6154" max="6400" width="18.77734375" style="58"/>
    <col min="6401" max="6401" width="41" style="58" customWidth="1"/>
    <col min="6402" max="6402" width="15.77734375" style="58" customWidth="1"/>
    <col min="6403" max="6403" width="16.44140625" style="58" customWidth="1"/>
    <col min="6404" max="6404" width="15.21875" style="58" customWidth="1"/>
    <col min="6405" max="6405" width="14.21875" style="58" customWidth="1"/>
    <col min="6406" max="6406" width="15.5546875" style="58" customWidth="1"/>
    <col min="6407" max="6407" width="15.77734375" style="58" customWidth="1"/>
    <col min="6408" max="6408" width="18.77734375" style="58"/>
    <col min="6409" max="6409" width="4" style="58" customWidth="1"/>
    <col min="6410" max="6656" width="18.77734375" style="58"/>
    <col min="6657" max="6657" width="41" style="58" customWidth="1"/>
    <col min="6658" max="6658" width="15.77734375" style="58" customWidth="1"/>
    <col min="6659" max="6659" width="16.44140625" style="58" customWidth="1"/>
    <col min="6660" max="6660" width="15.21875" style="58" customWidth="1"/>
    <col min="6661" max="6661" width="14.21875" style="58" customWidth="1"/>
    <col min="6662" max="6662" width="15.5546875" style="58" customWidth="1"/>
    <col min="6663" max="6663" width="15.77734375" style="58" customWidth="1"/>
    <col min="6664" max="6664" width="18.77734375" style="58"/>
    <col min="6665" max="6665" width="4" style="58" customWidth="1"/>
    <col min="6666" max="6912" width="18.77734375" style="58"/>
    <col min="6913" max="6913" width="41" style="58" customWidth="1"/>
    <col min="6914" max="6914" width="15.77734375" style="58" customWidth="1"/>
    <col min="6915" max="6915" width="16.44140625" style="58" customWidth="1"/>
    <col min="6916" max="6916" width="15.21875" style="58" customWidth="1"/>
    <col min="6917" max="6917" width="14.21875" style="58" customWidth="1"/>
    <col min="6918" max="6918" width="15.5546875" style="58" customWidth="1"/>
    <col min="6919" max="6919" width="15.77734375" style="58" customWidth="1"/>
    <col min="6920" max="6920" width="18.77734375" style="58"/>
    <col min="6921" max="6921" width="4" style="58" customWidth="1"/>
    <col min="6922" max="7168" width="18.77734375" style="58"/>
    <col min="7169" max="7169" width="41" style="58" customWidth="1"/>
    <col min="7170" max="7170" width="15.77734375" style="58" customWidth="1"/>
    <col min="7171" max="7171" width="16.44140625" style="58" customWidth="1"/>
    <col min="7172" max="7172" width="15.21875" style="58" customWidth="1"/>
    <col min="7173" max="7173" width="14.21875" style="58" customWidth="1"/>
    <col min="7174" max="7174" width="15.5546875" style="58" customWidth="1"/>
    <col min="7175" max="7175" width="15.77734375" style="58" customWidth="1"/>
    <col min="7176" max="7176" width="18.77734375" style="58"/>
    <col min="7177" max="7177" width="4" style="58" customWidth="1"/>
    <col min="7178" max="7424" width="18.77734375" style="58"/>
    <col min="7425" max="7425" width="41" style="58" customWidth="1"/>
    <col min="7426" max="7426" width="15.77734375" style="58" customWidth="1"/>
    <col min="7427" max="7427" width="16.44140625" style="58" customWidth="1"/>
    <col min="7428" max="7428" width="15.21875" style="58" customWidth="1"/>
    <col min="7429" max="7429" width="14.21875" style="58" customWidth="1"/>
    <col min="7430" max="7430" width="15.5546875" style="58" customWidth="1"/>
    <col min="7431" max="7431" width="15.77734375" style="58" customWidth="1"/>
    <col min="7432" max="7432" width="18.77734375" style="58"/>
    <col min="7433" max="7433" width="4" style="58" customWidth="1"/>
    <col min="7434" max="7680" width="18.77734375" style="58"/>
    <col min="7681" max="7681" width="41" style="58" customWidth="1"/>
    <col min="7682" max="7682" width="15.77734375" style="58" customWidth="1"/>
    <col min="7683" max="7683" width="16.44140625" style="58" customWidth="1"/>
    <col min="7684" max="7684" width="15.21875" style="58" customWidth="1"/>
    <col min="7685" max="7685" width="14.21875" style="58" customWidth="1"/>
    <col min="7686" max="7686" width="15.5546875" style="58" customWidth="1"/>
    <col min="7687" max="7687" width="15.77734375" style="58" customWidth="1"/>
    <col min="7688" max="7688" width="18.77734375" style="58"/>
    <col min="7689" max="7689" width="4" style="58" customWidth="1"/>
    <col min="7690" max="7936" width="18.77734375" style="58"/>
    <col min="7937" max="7937" width="41" style="58" customWidth="1"/>
    <col min="7938" max="7938" width="15.77734375" style="58" customWidth="1"/>
    <col min="7939" max="7939" width="16.44140625" style="58" customWidth="1"/>
    <col min="7940" max="7940" width="15.21875" style="58" customWidth="1"/>
    <col min="7941" max="7941" width="14.21875" style="58" customWidth="1"/>
    <col min="7942" max="7942" width="15.5546875" style="58" customWidth="1"/>
    <col min="7943" max="7943" width="15.77734375" style="58" customWidth="1"/>
    <col min="7944" max="7944" width="18.77734375" style="58"/>
    <col min="7945" max="7945" width="4" style="58" customWidth="1"/>
    <col min="7946" max="8192" width="18.77734375" style="58"/>
    <col min="8193" max="8193" width="41" style="58" customWidth="1"/>
    <col min="8194" max="8194" width="15.77734375" style="58" customWidth="1"/>
    <col min="8195" max="8195" width="16.44140625" style="58" customWidth="1"/>
    <col min="8196" max="8196" width="15.21875" style="58" customWidth="1"/>
    <col min="8197" max="8197" width="14.21875" style="58" customWidth="1"/>
    <col min="8198" max="8198" width="15.5546875" style="58" customWidth="1"/>
    <col min="8199" max="8199" width="15.77734375" style="58" customWidth="1"/>
    <col min="8200" max="8200" width="18.77734375" style="58"/>
    <col min="8201" max="8201" width="4" style="58" customWidth="1"/>
    <col min="8202" max="8448" width="18.77734375" style="58"/>
    <col min="8449" max="8449" width="41" style="58" customWidth="1"/>
    <col min="8450" max="8450" width="15.77734375" style="58" customWidth="1"/>
    <col min="8451" max="8451" width="16.44140625" style="58" customWidth="1"/>
    <col min="8452" max="8452" width="15.21875" style="58" customWidth="1"/>
    <col min="8453" max="8453" width="14.21875" style="58" customWidth="1"/>
    <col min="8454" max="8454" width="15.5546875" style="58" customWidth="1"/>
    <col min="8455" max="8455" width="15.77734375" style="58" customWidth="1"/>
    <col min="8456" max="8456" width="18.77734375" style="58"/>
    <col min="8457" max="8457" width="4" style="58" customWidth="1"/>
    <col min="8458" max="8704" width="18.77734375" style="58"/>
    <col min="8705" max="8705" width="41" style="58" customWidth="1"/>
    <col min="8706" max="8706" width="15.77734375" style="58" customWidth="1"/>
    <col min="8707" max="8707" width="16.44140625" style="58" customWidth="1"/>
    <col min="8708" max="8708" width="15.21875" style="58" customWidth="1"/>
    <col min="8709" max="8709" width="14.21875" style="58" customWidth="1"/>
    <col min="8710" max="8710" width="15.5546875" style="58" customWidth="1"/>
    <col min="8711" max="8711" width="15.77734375" style="58" customWidth="1"/>
    <col min="8712" max="8712" width="18.77734375" style="58"/>
    <col min="8713" max="8713" width="4" style="58" customWidth="1"/>
    <col min="8714" max="8960" width="18.77734375" style="58"/>
    <col min="8961" max="8961" width="41" style="58" customWidth="1"/>
    <col min="8962" max="8962" width="15.77734375" style="58" customWidth="1"/>
    <col min="8963" max="8963" width="16.44140625" style="58" customWidth="1"/>
    <col min="8964" max="8964" width="15.21875" style="58" customWidth="1"/>
    <col min="8965" max="8965" width="14.21875" style="58" customWidth="1"/>
    <col min="8966" max="8966" width="15.5546875" style="58" customWidth="1"/>
    <col min="8967" max="8967" width="15.77734375" style="58" customWidth="1"/>
    <col min="8968" max="8968" width="18.77734375" style="58"/>
    <col min="8969" max="8969" width="4" style="58" customWidth="1"/>
    <col min="8970" max="9216" width="18.77734375" style="58"/>
    <col min="9217" max="9217" width="41" style="58" customWidth="1"/>
    <col min="9218" max="9218" width="15.77734375" style="58" customWidth="1"/>
    <col min="9219" max="9219" width="16.44140625" style="58" customWidth="1"/>
    <col min="9220" max="9220" width="15.21875" style="58" customWidth="1"/>
    <col min="9221" max="9221" width="14.21875" style="58" customWidth="1"/>
    <col min="9222" max="9222" width="15.5546875" style="58" customWidth="1"/>
    <col min="9223" max="9223" width="15.77734375" style="58" customWidth="1"/>
    <col min="9224" max="9224" width="18.77734375" style="58"/>
    <col min="9225" max="9225" width="4" style="58" customWidth="1"/>
    <col min="9226" max="9472" width="18.77734375" style="58"/>
    <col min="9473" max="9473" width="41" style="58" customWidth="1"/>
    <col min="9474" max="9474" width="15.77734375" style="58" customWidth="1"/>
    <col min="9475" max="9475" width="16.44140625" style="58" customWidth="1"/>
    <col min="9476" max="9476" width="15.21875" style="58" customWidth="1"/>
    <col min="9477" max="9477" width="14.21875" style="58" customWidth="1"/>
    <col min="9478" max="9478" width="15.5546875" style="58" customWidth="1"/>
    <col min="9479" max="9479" width="15.77734375" style="58" customWidth="1"/>
    <col min="9480" max="9480" width="18.77734375" style="58"/>
    <col min="9481" max="9481" width="4" style="58" customWidth="1"/>
    <col min="9482" max="9728" width="18.77734375" style="58"/>
    <col min="9729" max="9729" width="41" style="58" customWidth="1"/>
    <col min="9730" max="9730" width="15.77734375" style="58" customWidth="1"/>
    <col min="9731" max="9731" width="16.44140625" style="58" customWidth="1"/>
    <col min="9732" max="9732" width="15.21875" style="58" customWidth="1"/>
    <col min="9733" max="9733" width="14.21875" style="58" customWidth="1"/>
    <col min="9734" max="9734" width="15.5546875" style="58" customWidth="1"/>
    <col min="9735" max="9735" width="15.77734375" style="58" customWidth="1"/>
    <col min="9736" max="9736" width="18.77734375" style="58"/>
    <col min="9737" max="9737" width="4" style="58" customWidth="1"/>
    <col min="9738" max="9984" width="18.77734375" style="58"/>
    <col min="9985" max="9985" width="41" style="58" customWidth="1"/>
    <col min="9986" max="9986" width="15.77734375" style="58" customWidth="1"/>
    <col min="9987" max="9987" width="16.44140625" style="58" customWidth="1"/>
    <col min="9988" max="9988" width="15.21875" style="58" customWidth="1"/>
    <col min="9989" max="9989" width="14.21875" style="58" customWidth="1"/>
    <col min="9990" max="9990" width="15.5546875" style="58" customWidth="1"/>
    <col min="9991" max="9991" width="15.77734375" style="58" customWidth="1"/>
    <col min="9992" max="9992" width="18.77734375" style="58"/>
    <col min="9993" max="9993" width="4" style="58" customWidth="1"/>
    <col min="9994" max="10240" width="18.77734375" style="58"/>
    <col min="10241" max="10241" width="41" style="58" customWidth="1"/>
    <col min="10242" max="10242" width="15.77734375" style="58" customWidth="1"/>
    <col min="10243" max="10243" width="16.44140625" style="58" customWidth="1"/>
    <col min="10244" max="10244" width="15.21875" style="58" customWidth="1"/>
    <col min="10245" max="10245" width="14.21875" style="58" customWidth="1"/>
    <col min="10246" max="10246" width="15.5546875" style="58" customWidth="1"/>
    <col min="10247" max="10247" width="15.77734375" style="58" customWidth="1"/>
    <col min="10248" max="10248" width="18.77734375" style="58"/>
    <col min="10249" max="10249" width="4" style="58" customWidth="1"/>
    <col min="10250" max="10496" width="18.77734375" style="58"/>
    <col min="10497" max="10497" width="41" style="58" customWidth="1"/>
    <col min="10498" max="10498" width="15.77734375" style="58" customWidth="1"/>
    <col min="10499" max="10499" width="16.44140625" style="58" customWidth="1"/>
    <col min="10500" max="10500" width="15.21875" style="58" customWidth="1"/>
    <col min="10501" max="10501" width="14.21875" style="58" customWidth="1"/>
    <col min="10502" max="10502" width="15.5546875" style="58" customWidth="1"/>
    <col min="10503" max="10503" width="15.77734375" style="58" customWidth="1"/>
    <col min="10504" max="10504" width="18.77734375" style="58"/>
    <col min="10505" max="10505" width="4" style="58" customWidth="1"/>
    <col min="10506" max="10752" width="18.77734375" style="58"/>
    <col min="10753" max="10753" width="41" style="58" customWidth="1"/>
    <col min="10754" max="10754" width="15.77734375" style="58" customWidth="1"/>
    <col min="10755" max="10755" width="16.44140625" style="58" customWidth="1"/>
    <col min="10756" max="10756" width="15.21875" style="58" customWidth="1"/>
    <col min="10757" max="10757" width="14.21875" style="58" customWidth="1"/>
    <col min="10758" max="10758" width="15.5546875" style="58" customWidth="1"/>
    <col min="10759" max="10759" width="15.77734375" style="58" customWidth="1"/>
    <col min="10760" max="10760" width="18.77734375" style="58"/>
    <col min="10761" max="10761" width="4" style="58" customWidth="1"/>
    <col min="10762" max="11008" width="18.77734375" style="58"/>
    <col min="11009" max="11009" width="41" style="58" customWidth="1"/>
    <col min="11010" max="11010" width="15.77734375" style="58" customWidth="1"/>
    <col min="11011" max="11011" width="16.44140625" style="58" customWidth="1"/>
    <col min="11012" max="11012" width="15.21875" style="58" customWidth="1"/>
    <col min="11013" max="11013" width="14.21875" style="58" customWidth="1"/>
    <col min="11014" max="11014" width="15.5546875" style="58" customWidth="1"/>
    <col min="11015" max="11015" width="15.77734375" style="58" customWidth="1"/>
    <col min="11016" max="11016" width="18.77734375" style="58"/>
    <col min="11017" max="11017" width="4" style="58" customWidth="1"/>
    <col min="11018" max="11264" width="18.77734375" style="58"/>
    <col min="11265" max="11265" width="41" style="58" customWidth="1"/>
    <col min="11266" max="11266" width="15.77734375" style="58" customWidth="1"/>
    <col min="11267" max="11267" width="16.44140625" style="58" customWidth="1"/>
    <col min="11268" max="11268" width="15.21875" style="58" customWidth="1"/>
    <col min="11269" max="11269" width="14.21875" style="58" customWidth="1"/>
    <col min="11270" max="11270" width="15.5546875" style="58" customWidth="1"/>
    <col min="11271" max="11271" width="15.77734375" style="58" customWidth="1"/>
    <col min="11272" max="11272" width="18.77734375" style="58"/>
    <col min="11273" max="11273" width="4" style="58" customWidth="1"/>
    <col min="11274" max="11520" width="18.77734375" style="58"/>
    <col min="11521" max="11521" width="41" style="58" customWidth="1"/>
    <col min="11522" max="11522" width="15.77734375" style="58" customWidth="1"/>
    <col min="11523" max="11523" width="16.44140625" style="58" customWidth="1"/>
    <col min="11524" max="11524" width="15.21875" style="58" customWidth="1"/>
    <col min="11525" max="11525" width="14.21875" style="58" customWidth="1"/>
    <col min="11526" max="11526" width="15.5546875" style="58" customWidth="1"/>
    <col min="11527" max="11527" width="15.77734375" style="58" customWidth="1"/>
    <col min="11528" max="11528" width="18.77734375" style="58"/>
    <col min="11529" max="11529" width="4" style="58" customWidth="1"/>
    <col min="11530" max="11776" width="18.77734375" style="58"/>
    <col min="11777" max="11777" width="41" style="58" customWidth="1"/>
    <col min="11778" max="11778" width="15.77734375" style="58" customWidth="1"/>
    <col min="11779" max="11779" width="16.44140625" style="58" customWidth="1"/>
    <col min="11780" max="11780" width="15.21875" style="58" customWidth="1"/>
    <col min="11781" max="11781" width="14.21875" style="58" customWidth="1"/>
    <col min="11782" max="11782" width="15.5546875" style="58" customWidth="1"/>
    <col min="11783" max="11783" width="15.77734375" style="58" customWidth="1"/>
    <col min="11784" max="11784" width="18.77734375" style="58"/>
    <col min="11785" max="11785" width="4" style="58" customWidth="1"/>
    <col min="11786" max="12032" width="18.77734375" style="58"/>
    <col min="12033" max="12033" width="41" style="58" customWidth="1"/>
    <col min="12034" max="12034" width="15.77734375" style="58" customWidth="1"/>
    <col min="12035" max="12035" width="16.44140625" style="58" customWidth="1"/>
    <col min="12036" max="12036" width="15.21875" style="58" customWidth="1"/>
    <col min="12037" max="12037" width="14.21875" style="58" customWidth="1"/>
    <col min="12038" max="12038" width="15.5546875" style="58" customWidth="1"/>
    <col min="12039" max="12039" width="15.77734375" style="58" customWidth="1"/>
    <col min="12040" max="12040" width="18.77734375" style="58"/>
    <col min="12041" max="12041" width="4" style="58" customWidth="1"/>
    <col min="12042" max="12288" width="18.77734375" style="58"/>
    <col min="12289" max="12289" width="41" style="58" customWidth="1"/>
    <col min="12290" max="12290" width="15.77734375" style="58" customWidth="1"/>
    <col min="12291" max="12291" width="16.44140625" style="58" customWidth="1"/>
    <col min="12292" max="12292" width="15.21875" style="58" customWidth="1"/>
    <col min="12293" max="12293" width="14.21875" style="58" customWidth="1"/>
    <col min="12294" max="12294" width="15.5546875" style="58" customWidth="1"/>
    <col min="12295" max="12295" width="15.77734375" style="58" customWidth="1"/>
    <col min="12296" max="12296" width="18.77734375" style="58"/>
    <col min="12297" max="12297" width="4" style="58" customWidth="1"/>
    <col min="12298" max="12544" width="18.77734375" style="58"/>
    <col min="12545" max="12545" width="41" style="58" customWidth="1"/>
    <col min="12546" max="12546" width="15.77734375" style="58" customWidth="1"/>
    <col min="12547" max="12547" width="16.44140625" style="58" customWidth="1"/>
    <col min="12548" max="12548" width="15.21875" style="58" customWidth="1"/>
    <col min="12549" max="12549" width="14.21875" style="58" customWidth="1"/>
    <col min="12550" max="12550" width="15.5546875" style="58" customWidth="1"/>
    <col min="12551" max="12551" width="15.77734375" style="58" customWidth="1"/>
    <col min="12552" max="12552" width="18.77734375" style="58"/>
    <col min="12553" max="12553" width="4" style="58" customWidth="1"/>
    <col min="12554" max="12800" width="18.77734375" style="58"/>
    <col min="12801" max="12801" width="41" style="58" customWidth="1"/>
    <col min="12802" max="12802" width="15.77734375" style="58" customWidth="1"/>
    <col min="12803" max="12803" width="16.44140625" style="58" customWidth="1"/>
    <col min="12804" max="12804" width="15.21875" style="58" customWidth="1"/>
    <col min="12805" max="12805" width="14.21875" style="58" customWidth="1"/>
    <col min="12806" max="12806" width="15.5546875" style="58" customWidth="1"/>
    <col min="12807" max="12807" width="15.77734375" style="58" customWidth="1"/>
    <col min="12808" max="12808" width="18.77734375" style="58"/>
    <col min="12809" max="12809" width="4" style="58" customWidth="1"/>
    <col min="12810" max="13056" width="18.77734375" style="58"/>
    <col min="13057" max="13057" width="41" style="58" customWidth="1"/>
    <col min="13058" max="13058" width="15.77734375" style="58" customWidth="1"/>
    <col min="13059" max="13059" width="16.44140625" style="58" customWidth="1"/>
    <col min="13060" max="13060" width="15.21875" style="58" customWidth="1"/>
    <col min="13061" max="13061" width="14.21875" style="58" customWidth="1"/>
    <col min="13062" max="13062" width="15.5546875" style="58" customWidth="1"/>
    <col min="13063" max="13063" width="15.77734375" style="58" customWidth="1"/>
    <col min="13064" max="13064" width="18.77734375" style="58"/>
    <col min="13065" max="13065" width="4" style="58" customWidth="1"/>
    <col min="13066" max="13312" width="18.77734375" style="58"/>
    <col min="13313" max="13313" width="41" style="58" customWidth="1"/>
    <col min="13314" max="13314" width="15.77734375" style="58" customWidth="1"/>
    <col min="13315" max="13315" width="16.44140625" style="58" customWidth="1"/>
    <col min="13316" max="13316" width="15.21875" style="58" customWidth="1"/>
    <col min="13317" max="13317" width="14.21875" style="58" customWidth="1"/>
    <col min="13318" max="13318" width="15.5546875" style="58" customWidth="1"/>
    <col min="13319" max="13319" width="15.77734375" style="58" customWidth="1"/>
    <col min="13320" max="13320" width="18.77734375" style="58"/>
    <col min="13321" max="13321" width="4" style="58" customWidth="1"/>
    <col min="13322" max="13568" width="18.77734375" style="58"/>
    <col min="13569" max="13569" width="41" style="58" customWidth="1"/>
    <col min="13570" max="13570" width="15.77734375" style="58" customWidth="1"/>
    <col min="13571" max="13571" width="16.44140625" style="58" customWidth="1"/>
    <col min="13572" max="13572" width="15.21875" style="58" customWidth="1"/>
    <col min="13573" max="13573" width="14.21875" style="58" customWidth="1"/>
    <col min="13574" max="13574" width="15.5546875" style="58" customWidth="1"/>
    <col min="13575" max="13575" width="15.77734375" style="58" customWidth="1"/>
    <col min="13576" max="13576" width="18.77734375" style="58"/>
    <col min="13577" max="13577" width="4" style="58" customWidth="1"/>
    <col min="13578" max="13824" width="18.77734375" style="58"/>
    <col min="13825" max="13825" width="41" style="58" customWidth="1"/>
    <col min="13826" max="13826" width="15.77734375" style="58" customWidth="1"/>
    <col min="13827" max="13827" width="16.44140625" style="58" customWidth="1"/>
    <col min="13828" max="13828" width="15.21875" style="58" customWidth="1"/>
    <col min="13829" max="13829" width="14.21875" style="58" customWidth="1"/>
    <col min="13830" max="13830" width="15.5546875" style="58" customWidth="1"/>
    <col min="13831" max="13831" width="15.77734375" style="58" customWidth="1"/>
    <col min="13832" max="13832" width="18.77734375" style="58"/>
    <col min="13833" max="13833" width="4" style="58" customWidth="1"/>
    <col min="13834" max="14080" width="18.77734375" style="58"/>
    <col min="14081" max="14081" width="41" style="58" customWidth="1"/>
    <col min="14082" max="14082" width="15.77734375" style="58" customWidth="1"/>
    <col min="14083" max="14083" width="16.44140625" style="58" customWidth="1"/>
    <col min="14084" max="14084" width="15.21875" style="58" customWidth="1"/>
    <col min="14085" max="14085" width="14.21875" style="58" customWidth="1"/>
    <col min="14086" max="14086" width="15.5546875" style="58" customWidth="1"/>
    <col min="14087" max="14087" width="15.77734375" style="58" customWidth="1"/>
    <col min="14088" max="14088" width="18.77734375" style="58"/>
    <col min="14089" max="14089" width="4" style="58" customWidth="1"/>
    <col min="14090" max="14336" width="18.77734375" style="58"/>
    <col min="14337" max="14337" width="41" style="58" customWidth="1"/>
    <col min="14338" max="14338" width="15.77734375" style="58" customWidth="1"/>
    <col min="14339" max="14339" width="16.44140625" style="58" customWidth="1"/>
    <col min="14340" max="14340" width="15.21875" style="58" customWidth="1"/>
    <col min="14341" max="14341" width="14.21875" style="58" customWidth="1"/>
    <col min="14342" max="14342" width="15.5546875" style="58" customWidth="1"/>
    <col min="14343" max="14343" width="15.77734375" style="58" customWidth="1"/>
    <col min="14344" max="14344" width="18.77734375" style="58"/>
    <col min="14345" max="14345" width="4" style="58" customWidth="1"/>
    <col min="14346" max="14592" width="18.77734375" style="58"/>
    <col min="14593" max="14593" width="41" style="58" customWidth="1"/>
    <col min="14594" max="14594" width="15.77734375" style="58" customWidth="1"/>
    <col min="14595" max="14595" width="16.44140625" style="58" customWidth="1"/>
    <col min="14596" max="14596" width="15.21875" style="58" customWidth="1"/>
    <col min="14597" max="14597" width="14.21875" style="58" customWidth="1"/>
    <col min="14598" max="14598" width="15.5546875" style="58" customWidth="1"/>
    <col min="14599" max="14599" width="15.77734375" style="58" customWidth="1"/>
    <col min="14600" max="14600" width="18.77734375" style="58"/>
    <col min="14601" max="14601" width="4" style="58" customWidth="1"/>
    <col min="14602" max="14848" width="18.77734375" style="58"/>
    <col min="14849" max="14849" width="41" style="58" customWidth="1"/>
    <col min="14850" max="14850" width="15.77734375" style="58" customWidth="1"/>
    <col min="14851" max="14851" width="16.44140625" style="58" customWidth="1"/>
    <col min="14852" max="14852" width="15.21875" style="58" customWidth="1"/>
    <col min="14853" max="14853" width="14.21875" style="58" customWidth="1"/>
    <col min="14854" max="14854" width="15.5546875" style="58" customWidth="1"/>
    <col min="14855" max="14855" width="15.77734375" style="58" customWidth="1"/>
    <col min="14856" max="14856" width="18.77734375" style="58"/>
    <col min="14857" max="14857" width="4" style="58" customWidth="1"/>
    <col min="14858" max="15104" width="18.77734375" style="58"/>
    <col min="15105" max="15105" width="41" style="58" customWidth="1"/>
    <col min="15106" max="15106" width="15.77734375" style="58" customWidth="1"/>
    <col min="15107" max="15107" width="16.44140625" style="58" customWidth="1"/>
    <col min="15108" max="15108" width="15.21875" style="58" customWidth="1"/>
    <col min="15109" max="15109" width="14.21875" style="58" customWidth="1"/>
    <col min="15110" max="15110" width="15.5546875" style="58" customWidth="1"/>
    <col min="15111" max="15111" width="15.77734375" style="58" customWidth="1"/>
    <col min="15112" max="15112" width="18.77734375" style="58"/>
    <col min="15113" max="15113" width="4" style="58" customWidth="1"/>
    <col min="15114" max="15360" width="18.77734375" style="58"/>
    <col min="15361" max="15361" width="41" style="58" customWidth="1"/>
    <col min="15362" max="15362" width="15.77734375" style="58" customWidth="1"/>
    <col min="15363" max="15363" width="16.44140625" style="58" customWidth="1"/>
    <col min="15364" max="15364" width="15.21875" style="58" customWidth="1"/>
    <col min="15365" max="15365" width="14.21875" style="58" customWidth="1"/>
    <col min="15366" max="15366" width="15.5546875" style="58" customWidth="1"/>
    <col min="15367" max="15367" width="15.77734375" style="58" customWidth="1"/>
    <col min="15368" max="15368" width="18.77734375" style="58"/>
    <col min="15369" max="15369" width="4" style="58" customWidth="1"/>
    <col min="15370" max="15616" width="18.77734375" style="58"/>
    <col min="15617" max="15617" width="41" style="58" customWidth="1"/>
    <col min="15618" max="15618" width="15.77734375" style="58" customWidth="1"/>
    <col min="15619" max="15619" width="16.44140625" style="58" customWidth="1"/>
    <col min="15620" max="15620" width="15.21875" style="58" customWidth="1"/>
    <col min="15621" max="15621" width="14.21875" style="58" customWidth="1"/>
    <col min="15622" max="15622" width="15.5546875" style="58" customWidth="1"/>
    <col min="15623" max="15623" width="15.77734375" style="58" customWidth="1"/>
    <col min="15624" max="15624" width="18.77734375" style="58"/>
    <col min="15625" max="15625" width="4" style="58" customWidth="1"/>
    <col min="15626" max="15872" width="18.77734375" style="58"/>
    <col min="15873" max="15873" width="41" style="58" customWidth="1"/>
    <col min="15874" max="15874" width="15.77734375" style="58" customWidth="1"/>
    <col min="15875" max="15875" width="16.44140625" style="58" customWidth="1"/>
    <col min="15876" max="15876" width="15.21875" style="58" customWidth="1"/>
    <col min="15877" max="15877" width="14.21875" style="58" customWidth="1"/>
    <col min="15878" max="15878" width="15.5546875" style="58" customWidth="1"/>
    <col min="15879" max="15879" width="15.77734375" style="58" customWidth="1"/>
    <col min="15880" max="15880" width="18.77734375" style="58"/>
    <col min="15881" max="15881" width="4" style="58" customWidth="1"/>
    <col min="15882" max="16128" width="18.77734375" style="58"/>
    <col min="16129" max="16129" width="41" style="58" customWidth="1"/>
    <col min="16130" max="16130" width="15.77734375" style="58" customWidth="1"/>
    <col min="16131" max="16131" width="16.44140625" style="58" customWidth="1"/>
    <col min="16132" max="16132" width="15.21875" style="58" customWidth="1"/>
    <col min="16133" max="16133" width="14.21875" style="58" customWidth="1"/>
    <col min="16134" max="16134" width="15.5546875" style="58" customWidth="1"/>
    <col min="16135" max="16135" width="15.77734375" style="58" customWidth="1"/>
    <col min="16136" max="16136" width="18.77734375" style="58"/>
    <col min="16137" max="16137" width="4" style="58" customWidth="1"/>
    <col min="16138" max="16384" width="18.77734375" style="58"/>
  </cols>
  <sheetData>
    <row r="1" spans="1:7" ht="15.6" x14ac:dyDescent="0.3">
      <c r="A1" s="27" t="s">
        <v>462</v>
      </c>
      <c r="B1" s="2"/>
      <c r="C1" s="2"/>
      <c r="D1" s="2"/>
      <c r="E1" s="2"/>
      <c r="F1" s="2"/>
      <c r="G1" s="376" t="s">
        <v>651</v>
      </c>
    </row>
    <row r="2" spans="1:7" ht="15.6" x14ac:dyDescent="0.3">
      <c r="A2" s="34" t="s">
        <v>463</v>
      </c>
      <c r="B2" s="2"/>
      <c r="C2" s="2"/>
      <c r="D2" s="2"/>
      <c r="E2" s="2"/>
      <c r="F2" s="2"/>
    </row>
    <row r="3" spans="1:7" s="59" customFormat="1" ht="14.4" x14ac:dyDescent="0.3">
      <c r="A3" s="60"/>
      <c r="B3" s="6"/>
      <c r="C3" s="6"/>
      <c r="D3" s="6"/>
      <c r="E3" s="64">
        <v>2022</v>
      </c>
      <c r="F3" s="6"/>
    </row>
    <row r="4" spans="1:7" s="59" customFormat="1" ht="55.2" x14ac:dyDescent="0.3">
      <c r="A4" s="390" t="s">
        <v>235</v>
      </c>
      <c r="B4" s="172" t="s">
        <v>236</v>
      </c>
      <c r="C4" s="172" t="s">
        <v>237</v>
      </c>
      <c r="D4" s="172" t="s">
        <v>238</v>
      </c>
      <c r="E4" s="173" t="s">
        <v>239</v>
      </c>
      <c r="F4" s="6"/>
    </row>
    <row r="5" spans="1:7" s="59" customFormat="1" ht="13.8" x14ac:dyDescent="0.3">
      <c r="A5" s="208"/>
      <c r="B5" s="1145" t="s">
        <v>31</v>
      </c>
      <c r="C5" s="1188"/>
      <c r="D5" s="1188"/>
      <c r="E5" s="1188"/>
      <c r="F5" s="152"/>
    </row>
    <row r="6" spans="1:7" s="59" customFormat="1" ht="13.8" x14ac:dyDescent="0.25">
      <c r="A6" s="92" t="s">
        <v>240</v>
      </c>
      <c r="B6" s="207">
        <v>7.9057885859900621</v>
      </c>
      <c r="C6" s="207">
        <v>6.7230660867072958</v>
      </c>
      <c r="D6" s="207">
        <v>0.4894201539647014</v>
      </c>
      <c r="E6" s="179">
        <v>0.69330234531806501</v>
      </c>
      <c r="F6" s="151"/>
    </row>
    <row r="7" spans="1:7" s="59" customFormat="1" ht="13.8" x14ac:dyDescent="0.25">
      <c r="A7" s="92" t="s">
        <v>241</v>
      </c>
      <c r="B7" s="178">
        <v>5.2083722140091391</v>
      </c>
      <c r="C7" s="178">
        <v>1.9110928575709734</v>
      </c>
      <c r="D7" s="178">
        <v>2.1707397128901462</v>
      </c>
      <c r="E7" s="179">
        <v>1.1265396435480191</v>
      </c>
      <c r="F7" s="151"/>
    </row>
    <row r="8" spans="1:7" s="59" customFormat="1" ht="27.6" x14ac:dyDescent="0.25">
      <c r="A8" s="92" t="s">
        <v>696</v>
      </c>
      <c r="B8" s="178">
        <v>1.6961216886020241</v>
      </c>
      <c r="C8" s="178">
        <v>0.1927491405473423</v>
      </c>
      <c r="D8" s="178">
        <v>0.95789200258086493</v>
      </c>
      <c r="E8" s="179">
        <v>0.54548054547381686</v>
      </c>
      <c r="F8" s="151"/>
    </row>
    <row r="9" spans="1:7" s="59" customFormat="1" ht="27.6" x14ac:dyDescent="0.25">
      <c r="A9" s="92" t="s">
        <v>242</v>
      </c>
      <c r="B9" s="178">
        <v>5.4820659661716089</v>
      </c>
      <c r="C9" s="178">
        <v>5.4820659661716089</v>
      </c>
      <c r="D9" s="76" t="s">
        <v>281</v>
      </c>
      <c r="E9" s="206" t="s">
        <v>281</v>
      </c>
      <c r="F9" s="151"/>
    </row>
    <row r="10" spans="1:7" s="59" customFormat="1" ht="13.8" x14ac:dyDescent="0.25">
      <c r="A10" s="92" t="s">
        <v>369</v>
      </c>
      <c r="B10" s="178">
        <v>2.6117595833005214</v>
      </c>
      <c r="C10" s="178">
        <v>2.6061192373698345</v>
      </c>
      <c r="D10" s="178">
        <v>0</v>
      </c>
      <c r="E10" s="179">
        <v>5.6403459306867817E-3</v>
      </c>
      <c r="F10" s="151"/>
    </row>
    <row r="11" spans="1:7" s="59" customFormat="1" ht="27.6" x14ac:dyDescent="0.25">
      <c r="A11" s="92" t="s">
        <v>370</v>
      </c>
      <c r="B11" s="178">
        <v>1.1556483833970147E-2</v>
      </c>
      <c r="C11" s="178">
        <v>6.9278801324982407E-3</v>
      </c>
      <c r="D11" s="178">
        <v>4.6286037014719077E-3</v>
      </c>
      <c r="E11" s="179">
        <v>0</v>
      </c>
      <c r="F11" s="151"/>
    </row>
    <row r="12" spans="1:7" s="59" customFormat="1" ht="27.6" x14ac:dyDescent="0.25">
      <c r="A12" s="92" t="s">
        <v>243</v>
      </c>
      <c r="B12" s="178">
        <v>0.15616840797948994</v>
      </c>
      <c r="C12" s="178">
        <v>0</v>
      </c>
      <c r="D12" s="178">
        <v>8.4125307365792448E-2</v>
      </c>
      <c r="E12" s="179">
        <v>7.2043100613697494E-2</v>
      </c>
      <c r="F12" s="151"/>
    </row>
    <row r="13" spans="1:7" s="59" customFormat="1" ht="13.8" x14ac:dyDescent="0.25">
      <c r="A13" s="92" t="s">
        <v>244</v>
      </c>
      <c r="B13" s="76" t="s">
        <v>281</v>
      </c>
      <c r="C13" s="76" t="s">
        <v>281</v>
      </c>
      <c r="D13" s="76" t="s">
        <v>281</v>
      </c>
      <c r="E13" s="206" t="s">
        <v>281</v>
      </c>
      <c r="F13" s="151"/>
    </row>
    <row r="14" spans="1:7" s="59" customFormat="1" ht="13.8" x14ac:dyDescent="0.25">
      <c r="A14" s="92" t="s">
        <v>245</v>
      </c>
      <c r="B14" s="76" t="s">
        <v>330</v>
      </c>
      <c r="C14" s="76" t="s">
        <v>330</v>
      </c>
      <c r="D14" s="76" t="s">
        <v>330</v>
      </c>
      <c r="E14" s="206" t="s">
        <v>330</v>
      </c>
      <c r="F14" s="151"/>
    </row>
    <row r="15" spans="1:7" s="59" customFormat="1" ht="27.6" x14ac:dyDescent="0.25">
      <c r="A15" s="92" t="s">
        <v>246</v>
      </c>
      <c r="B15" s="178">
        <v>0.20368680926963512</v>
      </c>
      <c r="C15" s="178">
        <v>0.19853910709648889</v>
      </c>
      <c r="D15" s="178">
        <v>5.1477021731462253E-3</v>
      </c>
      <c r="E15" s="206" t="s">
        <v>281</v>
      </c>
      <c r="F15" s="151"/>
    </row>
    <row r="16" spans="1:7" s="59" customFormat="1" x14ac:dyDescent="0.3"/>
    <row r="17" spans="4:5" s="59" customFormat="1" x14ac:dyDescent="0.3">
      <c r="D17" s="101"/>
    </row>
    <row r="18" spans="4:5" s="59" customFormat="1" x14ac:dyDescent="0.3">
      <c r="E18" s="101"/>
    </row>
    <row r="19" spans="4:5" s="59" customFormat="1" x14ac:dyDescent="0.3"/>
    <row r="20" spans="4:5" s="59" customFormat="1" x14ac:dyDescent="0.3"/>
    <row r="21" spans="4:5" s="59" customFormat="1" x14ac:dyDescent="0.3"/>
    <row r="22" spans="4:5" s="59" customFormat="1" x14ac:dyDescent="0.3"/>
    <row r="23" spans="4:5" s="59" customFormat="1" x14ac:dyDescent="0.3"/>
    <row r="24" spans="4:5" s="59" customFormat="1" x14ac:dyDescent="0.3"/>
    <row r="25" spans="4:5" s="59" customFormat="1" x14ac:dyDescent="0.3"/>
    <row r="26" spans="4:5" s="59" customFormat="1" x14ac:dyDescent="0.3"/>
    <row r="27" spans="4:5" s="59" customFormat="1" x14ac:dyDescent="0.3"/>
    <row r="28" spans="4:5" s="59" customFormat="1" x14ac:dyDescent="0.3"/>
    <row r="29" spans="4:5" s="59" customFormat="1" x14ac:dyDescent="0.3"/>
    <row r="30" spans="4:5" s="59" customFormat="1" x14ac:dyDescent="0.3"/>
    <row r="31" spans="4:5" s="59" customFormat="1" x14ac:dyDescent="0.3"/>
    <row r="32" spans="4:5" s="59" customFormat="1" x14ac:dyDescent="0.3"/>
    <row r="33" s="59" customFormat="1" x14ac:dyDescent="0.3"/>
    <row r="34" s="59" customFormat="1" x14ac:dyDescent="0.3"/>
    <row r="35" s="59" customFormat="1" x14ac:dyDescent="0.3"/>
    <row r="36" s="59" customFormat="1" x14ac:dyDescent="0.3"/>
    <row r="37" s="59" customFormat="1" x14ac:dyDescent="0.3"/>
    <row r="38" s="59" customFormat="1" x14ac:dyDescent="0.3"/>
    <row r="39" s="59" customFormat="1" x14ac:dyDescent="0.3"/>
    <row r="40" s="59" customFormat="1" x14ac:dyDescent="0.3"/>
    <row r="41" s="59" customFormat="1" x14ac:dyDescent="0.3"/>
    <row r="42" s="59" customFormat="1" x14ac:dyDescent="0.3"/>
    <row r="43" s="59" customFormat="1" x14ac:dyDescent="0.3"/>
    <row r="44" s="59" customFormat="1" x14ac:dyDescent="0.3"/>
    <row r="45" s="59" customFormat="1" x14ac:dyDescent="0.3"/>
    <row r="46" s="59" customFormat="1" x14ac:dyDescent="0.3"/>
    <row r="47" s="59" customFormat="1" x14ac:dyDescent="0.3"/>
    <row r="48" s="59" customFormat="1" x14ac:dyDescent="0.3"/>
    <row r="49" s="59" customFormat="1" x14ac:dyDescent="0.3"/>
    <row r="50" s="59" customFormat="1" x14ac:dyDescent="0.3"/>
    <row r="51" s="59" customFormat="1" x14ac:dyDescent="0.3"/>
    <row r="52" s="59" customFormat="1" x14ac:dyDescent="0.3"/>
    <row r="53" s="59" customFormat="1" x14ac:dyDescent="0.3"/>
    <row r="54" s="59" customFormat="1" x14ac:dyDescent="0.3"/>
    <row r="55" s="59" customFormat="1" x14ac:dyDescent="0.3"/>
    <row r="56" s="59" customFormat="1" x14ac:dyDescent="0.3"/>
    <row r="57" s="59" customFormat="1" x14ac:dyDescent="0.3"/>
    <row r="58" s="59" customFormat="1" x14ac:dyDescent="0.3"/>
    <row r="59" s="59" customFormat="1" x14ac:dyDescent="0.3"/>
    <row r="60" s="59" customFormat="1" x14ac:dyDescent="0.3"/>
    <row r="61" s="59" customFormat="1" x14ac:dyDescent="0.3"/>
    <row r="62" s="59" customFormat="1" x14ac:dyDescent="0.3"/>
    <row r="63" s="59" customFormat="1" x14ac:dyDescent="0.3"/>
    <row r="64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  <row r="85" s="59" customFormat="1" x14ac:dyDescent="0.3"/>
    <row r="86" s="59" customFormat="1" x14ac:dyDescent="0.3"/>
    <row r="87" s="59" customFormat="1" x14ac:dyDescent="0.3"/>
    <row r="88" s="59" customFormat="1" x14ac:dyDescent="0.3"/>
    <row r="89" s="59" customFormat="1" x14ac:dyDescent="0.3"/>
    <row r="90" s="59" customFormat="1" x14ac:dyDescent="0.3"/>
    <row r="91" s="59" customFormat="1" x14ac:dyDescent="0.3"/>
    <row r="92" s="59" customFormat="1" x14ac:dyDescent="0.3"/>
    <row r="93" s="59" customFormat="1" x14ac:dyDescent="0.3"/>
    <row r="94" s="59" customFormat="1" x14ac:dyDescent="0.3"/>
    <row r="95" s="59" customFormat="1" x14ac:dyDescent="0.3"/>
    <row r="96" s="59" customFormat="1" x14ac:dyDescent="0.3"/>
    <row r="97" s="59" customFormat="1" x14ac:dyDescent="0.3"/>
    <row r="98" s="59" customFormat="1" x14ac:dyDescent="0.3"/>
    <row r="99" s="59" customFormat="1" x14ac:dyDescent="0.3"/>
    <row r="100" s="59" customFormat="1" x14ac:dyDescent="0.3"/>
    <row r="101" s="59" customFormat="1" x14ac:dyDescent="0.3"/>
    <row r="102" s="59" customFormat="1" x14ac:dyDescent="0.3"/>
    <row r="103" s="59" customFormat="1" x14ac:dyDescent="0.3"/>
    <row r="104" s="59" customFormat="1" x14ac:dyDescent="0.3"/>
    <row r="105" s="59" customFormat="1" x14ac:dyDescent="0.3"/>
    <row r="106" s="59" customFormat="1" x14ac:dyDescent="0.3"/>
    <row r="107" s="59" customFormat="1" x14ac:dyDescent="0.3"/>
    <row r="108" s="59" customFormat="1" x14ac:dyDescent="0.3"/>
    <row r="109" s="59" customFormat="1" x14ac:dyDescent="0.3"/>
    <row r="110" s="59" customFormat="1" x14ac:dyDescent="0.3"/>
    <row r="111" s="59" customFormat="1" x14ac:dyDescent="0.3"/>
    <row r="112" s="59" customFormat="1" x14ac:dyDescent="0.3"/>
    <row r="113" s="59" customFormat="1" x14ac:dyDescent="0.3"/>
    <row r="114" s="59" customFormat="1" x14ac:dyDescent="0.3"/>
    <row r="115" s="59" customFormat="1" x14ac:dyDescent="0.3"/>
    <row r="116" s="59" customFormat="1" x14ac:dyDescent="0.3"/>
    <row r="117" s="59" customFormat="1" x14ac:dyDescent="0.3"/>
    <row r="118" s="59" customFormat="1" x14ac:dyDescent="0.3"/>
    <row r="119" s="59" customFormat="1" x14ac:dyDescent="0.3"/>
    <row r="120" s="59" customFormat="1" x14ac:dyDescent="0.3"/>
    <row r="121" s="59" customFormat="1" x14ac:dyDescent="0.3"/>
    <row r="122" s="59" customFormat="1" x14ac:dyDescent="0.3"/>
    <row r="123" s="59" customFormat="1" x14ac:dyDescent="0.3"/>
    <row r="124" s="59" customFormat="1" x14ac:dyDescent="0.3"/>
    <row r="125" s="59" customFormat="1" x14ac:dyDescent="0.3"/>
    <row r="126" s="59" customFormat="1" x14ac:dyDescent="0.3"/>
    <row r="127" s="59" customFormat="1" x14ac:dyDescent="0.3"/>
    <row r="128" s="59" customFormat="1" x14ac:dyDescent="0.3"/>
    <row r="129" s="59" customFormat="1" x14ac:dyDescent="0.3"/>
    <row r="130" s="59" customFormat="1" x14ac:dyDescent="0.3"/>
    <row r="131" s="59" customFormat="1" x14ac:dyDescent="0.3"/>
    <row r="132" s="59" customFormat="1" x14ac:dyDescent="0.3"/>
    <row r="133" s="59" customFormat="1" x14ac:dyDescent="0.3"/>
    <row r="134" s="59" customFormat="1" x14ac:dyDescent="0.3"/>
    <row r="135" s="59" customFormat="1" x14ac:dyDescent="0.3"/>
    <row r="136" s="59" customFormat="1" x14ac:dyDescent="0.3"/>
    <row r="137" s="59" customFormat="1" x14ac:dyDescent="0.3"/>
    <row r="138" s="59" customFormat="1" x14ac:dyDescent="0.3"/>
    <row r="139" s="59" customFormat="1" x14ac:dyDescent="0.3"/>
    <row r="140" s="59" customFormat="1" x14ac:dyDescent="0.3"/>
    <row r="141" s="59" customFormat="1" x14ac:dyDescent="0.3"/>
    <row r="142" s="59" customFormat="1" x14ac:dyDescent="0.3"/>
    <row r="143" s="59" customFormat="1" x14ac:dyDescent="0.3"/>
    <row r="144" s="59" customFormat="1" x14ac:dyDescent="0.3"/>
    <row r="145" s="59" customFormat="1" x14ac:dyDescent="0.3"/>
    <row r="146" s="59" customFormat="1" x14ac:dyDescent="0.3"/>
    <row r="147" s="59" customFormat="1" x14ac:dyDescent="0.3"/>
    <row r="148" s="59" customFormat="1" x14ac:dyDescent="0.3"/>
    <row r="149" s="59" customFormat="1" x14ac:dyDescent="0.3"/>
    <row r="150" s="59" customFormat="1" x14ac:dyDescent="0.3"/>
    <row r="151" s="59" customFormat="1" x14ac:dyDescent="0.3"/>
    <row r="152" s="59" customFormat="1" x14ac:dyDescent="0.3"/>
    <row r="153" s="59" customFormat="1" x14ac:dyDescent="0.3"/>
    <row r="154" s="59" customFormat="1" x14ac:dyDescent="0.3"/>
    <row r="155" s="59" customFormat="1" x14ac:dyDescent="0.3"/>
    <row r="156" s="59" customFormat="1" x14ac:dyDescent="0.3"/>
    <row r="157" s="59" customFormat="1" x14ac:dyDescent="0.3"/>
    <row r="158" s="59" customFormat="1" x14ac:dyDescent="0.3"/>
    <row r="159" s="59" customFormat="1" x14ac:dyDescent="0.3"/>
    <row r="160" s="59" customFormat="1" x14ac:dyDescent="0.3"/>
    <row r="161" s="59" customFormat="1" x14ac:dyDescent="0.3"/>
    <row r="162" s="59" customFormat="1" x14ac:dyDescent="0.3"/>
    <row r="163" s="59" customFormat="1" x14ac:dyDescent="0.3"/>
    <row r="164" s="59" customFormat="1" x14ac:dyDescent="0.3"/>
    <row r="165" s="59" customFormat="1" x14ac:dyDescent="0.3"/>
    <row r="166" s="59" customFormat="1" x14ac:dyDescent="0.3"/>
    <row r="167" s="59" customFormat="1" x14ac:dyDescent="0.3"/>
    <row r="168" s="59" customFormat="1" x14ac:dyDescent="0.3"/>
    <row r="169" s="59" customFormat="1" x14ac:dyDescent="0.3"/>
    <row r="170" s="59" customFormat="1" x14ac:dyDescent="0.3"/>
    <row r="171" s="59" customFormat="1" x14ac:dyDescent="0.3"/>
    <row r="172" s="59" customFormat="1" x14ac:dyDescent="0.3"/>
    <row r="173" s="59" customFormat="1" x14ac:dyDescent="0.3"/>
    <row r="174" s="59" customFormat="1" x14ac:dyDescent="0.3"/>
    <row r="175" s="59" customFormat="1" x14ac:dyDescent="0.3"/>
    <row r="176" s="59" customFormat="1" x14ac:dyDescent="0.3"/>
    <row r="177" s="59" customFormat="1" x14ac:dyDescent="0.3"/>
    <row r="178" s="59" customFormat="1" x14ac:dyDescent="0.3"/>
    <row r="179" s="59" customFormat="1" x14ac:dyDescent="0.3"/>
    <row r="180" s="59" customFormat="1" x14ac:dyDescent="0.3"/>
    <row r="181" s="59" customFormat="1" x14ac:dyDescent="0.3"/>
    <row r="182" s="59" customFormat="1" x14ac:dyDescent="0.3"/>
    <row r="183" s="59" customFormat="1" x14ac:dyDescent="0.3"/>
    <row r="184" s="59" customFormat="1" x14ac:dyDescent="0.3"/>
    <row r="185" s="59" customFormat="1" x14ac:dyDescent="0.3"/>
    <row r="186" s="59" customFormat="1" x14ac:dyDescent="0.3"/>
    <row r="187" s="59" customFormat="1" x14ac:dyDescent="0.3"/>
    <row r="188" s="59" customFormat="1" x14ac:dyDescent="0.3"/>
    <row r="189" s="59" customFormat="1" x14ac:dyDescent="0.3"/>
    <row r="190" s="59" customFormat="1" x14ac:dyDescent="0.3"/>
    <row r="191" s="59" customFormat="1" x14ac:dyDescent="0.3"/>
    <row r="192" s="59" customFormat="1" x14ac:dyDescent="0.3"/>
    <row r="193" s="59" customFormat="1" x14ac:dyDescent="0.3"/>
    <row r="194" s="59" customFormat="1" x14ac:dyDescent="0.3"/>
    <row r="195" s="59" customFormat="1" x14ac:dyDescent="0.3"/>
    <row r="196" s="59" customFormat="1" x14ac:dyDescent="0.3"/>
    <row r="197" s="59" customFormat="1" x14ac:dyDescent="0.3"/>
    <row r="198" s="59" customFormat="1" x14ac:dyDescent="0.3"/>
    <row r="199" s="59" customFormat="1" x14ac:dyDescent="0.3"/>
    <row r="200" s="59" customFormat="1" x14ac:dyDescent="0.3"/>
    <row r="201" s="59" customFormat="1" x14ac:dyDescent="0.3"/>
    <row r="202" s="59" customFormat="1" x14ac:dyDescent="0.3"/>
    <row r="203" s="59" customFormat="1" x14ac:dyDescent="0.3"/>
    <row r="204" s="59" customFormat="1" x14ac:dyDescent="0.3"/>
    <row r="205" s="59" customFormat="1" x14ac:dyDescent="0.3"/>
    <row r="206" s="59" customFormat="1" x14ac:dyDescent="0.3"/>
    <row r="207" s="59" customFormat="1" x14ac:dyDescent="0.3"/>
    <row r="208" s="59" customFormat="1" x14ac:dyDescent="0.3"/>
    <row r="209" s="59" customFormat="1" x14ac:dyDescent="0.3"/>
    <row r="210" s="59" customFormat="1" x14ac:dyDescent="0.3"/>
    <row r="211" s="59" customFormat="1" x14ac:dyDescent="0.3"/>
    <row r="212" s="59" customFormat="1" x14ac:dyDescent="0.3"/>
    <row r="213" s="59" customFormat="1" x14ac:dyDescent="0.3"/>
    <row r="214" s="59" customFormat="1" x14ac:dyDescent="0.3"/>
    <row r="215" s="59" customFormat="1" x14ac:dyDescent="0.3"/>
    <row r="216" s="59" customFormat="1" x14ac:dyDescent="0.3"/>
    <row r="217" s="59" customFormat="1" x14ac:dyDescent="0.3"/>
    <row r="218" s="59" customFormat="1" x14ac:dyDescent="0.3"/>
    <row r="219" s="59" customFormat="1" x14ac:dyDescent="0.3"/>
    <row r="220" s="59" customFormat="1" x14ac:dyDescent="0.3"/>
    <row r="221" s="59" customFormat="1" x14ac:dyDescent="0.3"/>
    <row r="222" s="59" customFormat="1" x14ac:dyDescent="0.3"/>
    <row r="223" s="59" customFormat="1" x14ac:dyDescent="0.3"/>
    <row r="224" s="59" customFormat="1" x14ac:dyDescent="0.3"/>
    <row r="225" s="59" customFormat="1" x14ac:dyDescent="0.3"/>
    <row r="226" s="59" customFormat="1" x14ac:dyDescent="0.3"/>
    <row r="227" s="59" customFormat="1" x14ac:dyDescent="0.3"/>
    <row r="228" s="59" customFormat="1" x14ac:dyDescent="0.3"/>
    <row r="229" s="59" customFormat="1" x14ac:dyDescent="0.3"/>
    <row r="230" s="59" customFormat="1" x14ac:dyDescent="0.3"/>
    <row r="231" s="59" customFormat="1" x14ac:dyDescent="0.3"/>
    <row r="232" s="59" customFormat="1" x14ac:dyDescent="0.3"/>
    <row r="233" s="59" customFormat="1" x14ac:dyDescent="0.3"/>
    <row r="234" s="59" customFormat="1" x14ac:dyDescent="0.3"/>
    <row r="235" s="59" customFormat="1" x14ac:dyDescent="0.3"/>
    <row r="236" s="59" customFormat="1" x14ac:dyDescent="0.3"/>
    <row r="237" s="59" customFormat="1" x14ac:dyDescent="0.3"/>
    <row r="238" s="59" customFormat="1" x14ac:dyDescent="0.3"/>
    <row r="239" s="59" customFormat="1" x14ac:dyDescent="0.3"/>
    <row r="240" s="59" customFormat="1" x14ac:dyDescent="0.3"/>
    <row r="241" s="59" customFormat="1" x14ac:dyDescent="0.3"/>
    <row r="242" s="59" customFormat="1" x14ac:dyDescent="0.3"/>
    <row r="243" s="59" customFormat="1" x14ac:dyDescent="0.3"/>
    <row r="244" s="59" customFormat="1" x14ac:dyDescent="0.3"/>
    <row r="245" s="59" customFormat="1" x14ac:dyDescent="0.3"/>
    <row r="246" s="59" customFormat="1" x14ac:dyDescent="0.3"/>
    <row r="247" s="59" customFormat="1" x14ac:dyDescent="0.3"/>
    <row r="248" s="59" customFormat="1" x14ac:dyDescent="0.3"/>
    <row r="249" s="59" customFormat="1" x14ac:dyDescent="0.3"/>
    <row r="250" s="59" customFormat="1" x14ac:dyDescent="0.3"/>
    <row r="251" s="59" customFormat="1" x14ac:dyDescent="0.3"/>
    <row r="252" s="59" customFormat="1" x14ac:dyDescent="0.3"/>
    <row r="253" s="59" customFormat="1" x14ac:dyDescent="0.3"/>
    <row r="254" s="59" customFormat="1" x14ac:dyDescent="0.3"/>
    <row r="255" s="59" customFormat="1" x14ac:dyDescent="0.3"/>
    <row r="256" s="59" customFormat="1" x14ac:dyDescent="0.3"/>
    <row r="257" s="59" customFormat="1" x14ac:dyDescent="0.3"/>
    <row r="258" s="59" customFormat="1" x14ac:dyDescent="0.3"/>
    <row r="259" s="59" customFormat="1" x14ac:dyDescent="0.3"/>
    <row r="260" s="59" customFormat="1" x14ac:dyDescent="0.3"/>
    <row r="261" s="59" customFormat="1" x14ac:dyDescent="0.3"/>
    <row r="262" s="59" customFormat="1" x14ac:dyDescent="0.3"/>
    <row r="263" s="59" customFormat="1" x14ac:dyDescent="0.3"/>
    <row r="264" s="59" customFormat="1" x14ac:dyDescent="0.3"/>
    <row r="265" s="59" customFormat="1" x14ac:dyDescent="0.3"/>
    <row r="266" s="59" customFormat="1" x14ac:dyDescent="0.3"/>
    <row r="267" s="59" customFormat="1" x14ac:dyDescent="0.3"/>
    <row r="268" s="59" customFormat="1" x14ac:dyDescent="0.3"/>
    <row r="269" s="59" customFormat="1" x14ac:dyDescent="0.3"/>
    <row r="270" s="59" customFormat="1" x14ac:dyDescent="0.3"/>
    <row r="271" s="59" customFormat="1" x14ac:dyDescent="0.3"/>
    <row r="272" s="59" customFormat="1" x14ac:dyDescent="0.3"/>
    <row r="273" s="59" customFormat="1" x14ac:dyDescent="0.3"/>
    <row r="274" s="59" customFormat="1" x14ac:dyDescent="0.3"/>
    <row r="275" s="59" customFormat="1" x14ac:dyDescent="0.3"/>
    <row r="276" s="59" customFormat="1" x14ac:dyDescent="0.3"/>
    <row r="277" s="59" customFormat="1" x14ac:dyDescent="0.3"/>
    <row r="278" s="59" customFormat="1" x14ac:dyDescent="0.3"/>
    <row r="279" s="59" customFormat="1" x14ac:dyDescent="0.3"/>
    <row r="280" s="59" customFormat="1" x14ac:dyDescent="0.3"/>
    <row r="281" s="59" customFormat="1" x14ac:dyDescent="0.3"/>
    <row r="282" s="59" customFormat="1" x14ac:dyDescent="0.3"/>
    <row r="283" s="59" customFormat="1" x14ac:dyDescent="0.3"/>
    <row r="284" s="59" customFormat="1" x14ac:dyDescent="0.3"/>
    <row r="285" s="59" customFormat="1" x14ac:dyDescent="0.3"/>
    <row r="286" s="59" customFormat="1" x14ac:dyDescent="0.3"/>
    <row r="287" s="59" customFormat="1" x14ac:dyDescent="0.3"/>
    <row r="288" s="59" customFormat="1" x14ac:dyDescent="0.3"/>
    <row r="289" s="59" customFormat="1" x14ac:dyDescent="0.3"/>
    <row r="290" s="59" customFormat="1" x14ac:dyDescent="0.3"/>
    <row r="291" s="59" customFormat="1" x14ac:dyDescent="0.3"/>
    <row r="292" s="59" customFormat="1" x14ac:dyDescent="0.3"/>
    <row r="293" s="59" customFormat="1" x14ac:dyDescent="0.3"/>
    <row r="294" s="59" customFormat="1" x14ac:dyDescent="0.3"/>
    <row r="295" s="59" customFormat="1" x14ac:dyDescent="0.3"/>
    <row r="296" s="59" customFormat="1" x14ac:dyDescent="0.3"/>
    <row r="297" s="59" customFormat="1" x14ac:dyDescent="0.3"/>
    <row r="298" s="59" customFormat="1" x14ac:dyDescent="0.3"/>
    <row r="299" s="59" customFormat="1" x14ac:dyDescent="0.3"/>
    <row r="300" s="59" customFormat="1" x14ac:dyDescent="0.3"/>
    <row r="301" s="59" customFormat="1" x14ac:dyDescent="0.3"/>
    <row r="302" s="59" customFormat="1" x14ac:dyDescent="0.3"/>
    <row r="303" s="59" customFormat="1" x14ac:dyDescent="0.3"/>
    <row r="304" s="59" customFormat="1" x14ac:dyDescent="0.3"/>
    <row r="305" s="59" customFormat="1" x14ac:dyDescent="0.3"/>
    <row r="306" s="59" customFormat="1" x14ac:dyDescent="0.3"/>
    <row r="307" s="59" customFormat="1" x14ac:dyDescent="0.3"/>
    <row r="308" s="59" customFormat="1" x14ac:dyDescent="0.3"/>
    <row r="309" s="59" customFormat="1" x14ac:dyDescent="0.3"/>
    <row r="310" s="59" customFormat="1" x14ac:dyDescent="0.3"/>
    <row r="311" s="59" customFormat="1" x14ac:dyDescent="0.3"/>
    <row r="312" s="59" customFormat="1" x14ac:dyDescent="0.3"/>
    <row r="313" s="59" customFormat="1" x14ac:dyDescent="0.3"/>
    <row r="314" s="59" customFormat="1" x14ac:dyDescent="0.3"/>
    <row r="315" s="59" customFormat="1" x14ac:dyDescent="0.3"/>
    <row r="316" s="59" customFormat="1" x14ac:dyDescent="0.3"/>
    <row r="317" s="59" customFormat="1" x14ac:dyDescent="0.3"/>
    <row r="318" s="59" customFormat="1" x14ac:dyDescent="0.3"/>
    <row r="319" s="59" customFormat="1" x14ac:dyDescent="0.3"/>
    <row r="320" s="59" customFormat="1" x14ac:dyDescent="0.3"/>
    <row r="321" s="59" customFormat="1" x14ac:dyDescent="0.3"/>
    <row r="322" s="59" customFormat="1" x14ac:dyDescent="0.3"/>
    <row r="323" s="59" customFormat="1" x14ac:dyDescent="0.3"/>
    <row r="324" s="59" customFormat="1" x14ac:dyDescent="0.3"/>
    <row r="325" s="59" customFormat="1" x14ac:dyDescent="0.3"/>
    <row r="326" s="59" customFormat="1" x14ac:dyDescent="0.3"/>
    <row r="327" s="59" customFormat="1" x14ac:dyDescent="0.3"/>
    <row r="328" s="59" customFormat="1" x14ac:dyDescent="0.3"/>
    <row r="329" s="59" customFormat="1" x14ac:dyDescent="0.3"/>
    <row r="330" s="59" customFormat="1" x14ac:dyDescent="0.3"/>
    <row r="331" s="59" customFormat="1" x14ac:dyDescent="0.3"/>
    <row r="332" s="59" customFormat="1" x14ac:dyDescent="0.3"/>
    <row r="333" s="59" customFormat="1" x14ac:dyDescent="0.3"/>
    <row r="334" s="59" customFormat="1" x14ac:dyDescent="0.3"/>
    <row r="335" s="59" customFormat="1" x14ac:dyDescent="0.3"/>
    <row r="336" s="59" customFormat="1" x14ac:dyDescent="0.3"/>
    <row r="337" s="59" customFormat="1" x14ac:dyDescent="0.3"/>
    <row r="338" s="59" customFormat="1" x14ac:dyDescent="0.3"/>
    <row r="339" s="59" customFormat="1" x14ac:dyDescent="0.3"/>
    <row r="340" s="59" customFormat="1" x14ac:dyDescent="0.3"/>
    <row r="341" s="59" customFormat="1" x14ac:dyDescent="0.3"/>
    <row r="342" s="59" customFormat="1" x14ac:dyDescent="0.3"/>
    <row r="343" s="59" customFormat="1" x14ac:dyDescent="0.3"/>
    <row r="344" s="59" customFormat="1" x14ac:dyDescent="0.3"/>
    <row r="345" s="59" customFormat="1" x14ac:dyDescent="0.3"/>
    <row r="346" s="59" customFormat="1" x14ac:dyDescent="0.3"/>
    <row r="347" s="59" customFormat="1" x14ac:dyDescent="0.3"/>
    <row r="348" s="59" customFormat="1" x14ac:dyDescent="0.3"/>
    <row r="349" s="59" customFormat="1" x14ac:dyDescent="0.3"/>
    <row r="350" s="59" customFormat="1" x14ac:dyDescent="0.3"/>
    <row r="351" s="59" customFormat="1" x14ac:dyDescent="0.3"/>
    <row r="352" s="59" customFormat="1" x14ac:dyDescent="0.3"/>
    <row r="353" s="59" customFormat="1" x14ac:dyDescent="0.3"/>
    <row r="354" s="59" customFormat="1" x14ac:dyDescent="0.3"/>
    <row r="355" s="59" customFormat="1" x14ac:dyDescent="0.3"/>
    <row r="356" s="59" customFormat="1" x14ac:dyDescent="0.3"/>
    <row r="357" s="59" customFormat="1" x14ac:dyDescent="0.3"/>
    <row r="358" s="59" customFormat="1" x14ac:dyDescent="0.3"/>
    <row r="359" s="59" customFormat="1" x14ac:dyDescent="0.3"/>
    <row r="360" s="59" customFormat="1" x14ac:dyDescent="0.3"/>
    <row r="361" s="59" customFormat="1" x14ac:dyDescent="0.3"/>
    <row r="362" s="59" customFormat="1" x14ac:dyDescent="0.3"/>
    <row r="363" s="59" customFormat="1" x14ac:dyDescent="0.3"/>
    <row r="364" s="59" customFormat="1" x14ac:dyDescent="0.3"/>
    <row r="365" s="59" customFormat="1" x14ac:dyDescent="0.3"/>
    <row r="366" s="59" customFormat="1" x14ac:dyDescent="0.3"/>
    <row r="367" s="59" customFormat="1" x14ac:dyDescent="0.3"/>
    <row r="368" s="59" customFormat="1" x14ac:dyDescent="0.3"/>
    <row r="369" s="59" customFormat="1" x14ac:dyDescent="0.3"/>
    <row r="370" s="59" customFormat="1" x14ac:dyDescent="0.3"/>
    <row r="371" s="59" customFormat="1" x14ac:dyDescent="0.3"/>
    <row r="372" s="59" customFormat="1" x14ac:dyDescent="0.3"/>
    <row r="373" s="59" customFormat="1" x14ac:dyDescent="0.3"/>
    <row r="374" s="59" customFormat="1" x14ac:dyDescent="0.3"/>
    <row r="375" s="59" customFormat="1" x14ac:dyDescent="0.3"/>
    <row r="376" s="59" customFormat="1" x14ac:dyDescent="0.3"/>
    <row r="377" s="59" customFormat="1" x14ac:dyDescent="0.3"/>
    <row r="378" s="59" customFormat="1" x14ac:dyDescent="0.3"/>
    <row r="379" s="59" customFormat="1" x14ac:dyDescent="0.3"/>
    <row r="380" s="59" customFormat="1" x14ac:dyDescent="0.3"/>
    <row r="381" s="59" customFormat="1" x14ac:dyDescent="0.3"/>
    <row r="382" s="59" customFormat="1" x14ac:dyDescent="0.3"/>
    <row r="383" s="59" customFormat="1" x14ac:dyDescent="0.3"/>
    <row r="384" s="59" customFormat="1" x14ac:dyDescent="0.3"/>
    <row r="385" s="59" customFormat="1" x14ac:dyDescent="0.3"/>
    <row r="386" s="59" customFormat="1" x14ac:dyDescent="0.3"/>
    <row r="387" s="59" customFormat="1" x14ac:dyDescent="0.3"/>
    <row r="388" s="59" customFormat="1" x14ac:dyDescent="0.3"/>
    <row r="389" s="59" customFormat="1" x14ac:dyDescent="0.3"/>
    <row r="390" s="59" customFormat="1" x14ac:dyDescent="0.3"/>
    <row r="391" s="59" customFormat="1" x14ac:dyDescent="0.3"/>
    <row r="392" s="59" customFormat="1" x14ac:dyDescent="0.3"/>
    <row r="393" s="59" customFormat="1" x14ac:dyDescent="0.3"/>
    <row r="394" s="59" customFormat="1" x14ac:dyDescent="0.3"/>
    <row r="395" s="59" customFormat="1" x14ac:dyDescent="0.3"/>
    <row r="396" s="59" customFormat="1" x14ac:dyDescent="0.3"/>
    <row r="397" s="59" customFormat="1" x14ac:dyDescent="0.3"/>
    <row r="398" s="59" customFormat="1" x14ac:dyDescent="0.3"/>
    <row r="399" s="59" customFormat="1" x14ac:dyDescent="0.3"/>
    <row r="400" s="59" customFormat="1" x14ac:dyDescent="0.3"/>
    <row r="401" s="59" customFormat="1" x14ac:dyDescent="0.3"/>
    <row r="402" s="59" customFormat="1" x14ac:dyDescent="0.3"/>
    <row r="403" s="59" customFormat="1" x14ac:dyDescent="0.3"/>
    <row r="404" s="59" customFormat="1" x14ac:dyDescent="0.3"/>
    <row r="405" s="59" customFormat="1" x14ac:dyDescent="0.3"/>
    <row r="406" s="59" customFormat="1" x14ac:dyDescent="0.3"/>
    <row r="407" s="59" customFormat="1" x14ac:dyDescent="0.3"/>
    <row r="408" s="59" customFormat="1" x14ac:dyDescent="0.3"/>
    <row r="409" s="59" customFormat="1" x14ac:dyDescent="0.3"/>
    <row r="410" s="59" customFormat="1" x14ac:dyDescent="0.3"/>
    <row r="411" s="59" customFormat="1" x14ac:dyDescent="0.3"/>
    <row r="412" s="59" customFormat="1" x14ac:dyDescent="0.3"/>
    <row r="413" s="59" customFormat="1" x14ac:dyDescent="0.3"/>
    <row r="414" s="59" customFormat="1" x14ac:dyDescent="0.3"/>
    <row r="415" s="59" customFormat="1" x14ac:dyDescent="0.3"/>
    <row r="416" s="59" customFormat="1" x14ac:dyDescent="0.3"/>
    <row r="417" s="59" customFormat="1" x14ac:dyDescent="0.3"/>
    <row r="418" s="59" customFormat="1" x14ac:dyDescent="0.3"/>
    <row r="419" s="59" customFormat="1" x14ac:dyDescent="0.3"/>
    <row r="420" s="59" customFormat="1" x14ac:dyDescent="0.3"/>
    <row r="421" s="59" customFormat="1" x14ac:dyDescent="0.3"/>
    <row r="422" s="59" customFormat="1" x14ac:dyDescent="0.3"/>
    <row r="423" s="59" customFormat="1" x14ac:dyDescent="0.3"/>
    <row r="424" s="59" customFormat="1" x14ac:dyDescent="0.3"/>
    <row r="425" s="59" customFormat="1" x14ac:dyDescent="0.3"/>
    <row r="426" s="59" customFormat="1" x14ac:dyDescent="0.3"/>
    <row r="427" s="59" customFormat="1" x14ac:dyDescent="0.3"/>
    <row r="428" s="59" customFormat="1" x14ac:dyDescent="0.3"/>
    <row r="429" s="59" customFormat="1" x14ac:dyDescent="0.3"/>
    <row r="430" s="59" customFormat="1" x14ac:dyDescent="0.3"/>
    <row r="431" s="59" customFormat="1" x14ac:dyDescent="0.3"/>
    <row r="432" s="59" customFormat="1" x14ac:dyDescent="0.3"/>
    <row r="433" s="59" customFormat="1" x14ac:dyDescent="0.3"/>
    <row r="434" s="59" customFormat="1" x14ac:dyDescent="0.3"/>
    <row r="435" s="59" customFormat="1" x14ac:dyDescent="0.3"/>
    <row r="436" s="59" customFormat="1" x14ac:dyDescent="0.3"/>
    <row r="437" s="59" customFormat="1" x14ac:dyDescent="0.3"/>
    <row r="438" s="59" customFormat="1" x14ac:dyDescent="0.3"/>
    <row r="439" s="59" customFormat="1" x14ac:dyDescent="0.3"/>
    <row r="440" s="59" customFormat="1" x14ac:dyDescent="0.3"/>
    <row r="441" s="59" customFormat="1" x14ac:dyDescent="0.3"/>
    <row r="442" s="59" customFormat="1" x14ac:dyDescent="0.3"/>
    <row r="443" s="59" customFormat="1" x14ac:dyDescent="0.3"/>
    <row r="444" s="59" customFormat="1" x14ac:dyDescent="0.3"/>
    <row r="445" s="59" customFormat="1" x14ac:dyDescent="0.3"/>
    <row r="446" s="59" customFormat="1" x14ac:dyDescent="0.3"/>
    <row r="447" s="59" customFormat="1" x14ac:dyDescent="0.3"/>
    <row r="448" s="59" customFormat="1" x14ac:dyDescent="0.3"/>
    <row r="449" s="59" customFormat="1" x14ac:dyDescent="0.3"/>
    <row r="450" s="59" customFormat="1" x14ac:dyDescent="0.3"/>
    <row r="451" s="59" customFormat="1" x14ac:dyDescent="0.3"/>
    <row r="452" s="59" customFormat="1" x14ac:dyDescent="0.3"/>
    <row r="453" s="59" customFormat="1" x14ac:dyDescent="0.3"/>
    <row r="454" s="59" customFormat="1" x14ac:dyDescent="0.3"/>
    <row r="455" s="59" customFormat="1" x14ac:dyDescent="0.3"/>
    <row r="456" s="59" customFormat="1" x14ac:dyDescent="0.3"/>
    <row r="457" s="59" customFormat="1" x14ac:dyDescent="0.3"/>
    <row r="458" s="59" customFormat="1" x14ac:dyDescent="0.3"/>
    <row r="459" s="59" customFormat="1" x14ac:dyDescent="0.3"/>
    <row r="460" s="59" customFormat="1" x14ac:dyDescent="0.3"/>
    <row r="461" s="59" customFormat="1" x14ac:dyDescent="0.3"/>
    <row r="462" s="59" customFormat="1" x14ac:dyDescent="0.3"/>
    <row r="463" s="59" customFormat="1" x14ac:dyDescent="0.3"/>
    <row r="464" s="59" customFormat="1" x14ac:dyDescent="0.3"/>
    <row r="465" s="59" customFormat="1" x14ac:dyDescent="0.3"/>
    <row r="466" s="59" customFormat="1" x14ac:dyDescent="0.3"/>
    <row r="467" s="59" customFormat="1" x14ac:dyDescent="0.3"/>
    <row r="468" s="59" customFormat="1" x14ac:dyDescent="0.3"/>
    <row r="469" s="59" customFormat="1" x14ac:dyDescent="0.3"/>
    <row r="470" s="59" customFormat="1" x14ac:dyDescent="0.3"/>
    <row r="471" s="59" customFormat="1" x14ac:dyDescent="0.3"/>
    <row r="472" s="59" customFormat="1" x14ac:dyDescent="0.3"/>
    <row r="473" s="59" customFormat="1" x14ac:dyDescent="0.3"/>
    <row r="474" s="59" customFormat="1" x14ac:dyDescent="0.3"/>
    <row r="475" s="59" customFormat="1" x14ac:dyDescent="0.3"/>
    <row r="476" s="59" customFormat="1" x14ac:dyDescent="0.3"/>
    <row r="477" s="59" customFormat="1" x14ac:dyDescent="0.3"/>
    <row r="478" s="59" customFormat="1" x14ac:dyDescent="0.3"/>
    <row r="479" s="59" customFormat="1" x14ac:dyDescent="0.3"/>
    <row r="480" s="59" customFormat="1" x14ac:dyDescent="0.3"/>
    <row r="481" s="59" customFormat="1" x14ac:dyDescent="0.3"/>
    <row r="482" s="59" customFormat="1" x14ac:dyDescent="0.3"/>
    <row r="483" s="59" customFormat="1" x14ac:dyDescent="0.3"/>
    <row r="484" s="59" customFormat="1" x14ac:dyDescent="0.3"/>
    <row r="485" s="59" customFormat="1" x14ac:dyDescent="0.3"/>
    <row r="486" s="59" customFormat="1" x14ac:dyDescent="0.3"/>
    <row r="487" s="59" customFormat="1" x14ac:dyDescent="0.3"/>
    <row r="488" s="59" customFormat="1" x14ac:dyDescent="0.3"/>
    <row r="489" s="59" customFormat="1" x14ac:dyDescent="0.3"/>
    <row r="490" s="59" customFormat="1" x14ac:dyDescent="0.3"/>
    <row r="491" s="59" customFormat="1" x14ac:dyDescent="0.3"/>
    <row r="492" s="59" customFormat="1" x14ac:dyDescent="0.3"/>
    <row r="493" s="59" customFormat="1" x14ac:dyDescent="0.3"/>
    <row r="494" s="59" customFormat="1" x14ac:dyDescent="0.3"/>
    <row r="495" s="59" customFormat="1" x14ac:dyDescent="0.3"/>
    <row r="496" s="59" customFormat="1" x14ac:dyDescent="0.3"/>
    <row r="497" s="59" customFormat="1" x14ac:dyDescent="0.3"/>
    <row r="498" s="59" customFormat="1" x14ac:dyDescent="0.3"/>
    <row r="499" s="59" customFormat="1" x14ac:dyDescent="0.3"/>
    <row r="500" s="59" customFormat="1" x14ac:dyDescent="0.3"/>
    <row r="501" s="59" customFormat="1" x14ac:dyDescent="0.3"/>
    <row r="502" s="59" customFormat="1" x14ac:dyDescent="0.3"/>
    <row r="503" s="59" customFormat="1" x14ac:dyDescent="0.3"/>
    <row r="504" s="59" customFormat="1" x14ac:dyDescent="0.3"/>
    <row r="505" s="59" customFormat="1" x14ac:dyDescent="0.3"/>
    <row r="506" s="59" customFormat="1" x14ac:dyDescent="0.3"/>
    <row r="507" s="59" customFormat="1" x14ac:dyDescent="0.3"/>
    <row r="508" s="59" customFormat="1" x14ac:dyDescent="0.3"/>
    <row r="509" s="59" customFormat="1" x14ac:dyDescent="0.3"/>
    <row r="510" s="59" customFormat="1" x14ac:dyDescent="0.3"/>
    <row r="511" s="59" customFormat="1" x14ac:dyDescent="0.3"/>
    <row r="512" s="59" customFormat="1" x14ac:dyDescent="0.3"/>
    <row r="513" s="59" customFormat="1" x14ac:dyDescent="0.3"/>
    <row r="514" s="59" customFormat="1" x14ac:dyDescent="0.3"/>
    <row r="515" s="59" customFormat="1" x14ac:dyDescent="0.3"/>
    <row r="516" s="59" customFormat="1" x14ac:dyDescent="0.3"/>
    <row r="517" s="59" customFormat="1" x14ac:dyDescent="0.3"/>
    <row r="518" s="59" customFormat="1" x14ac:dyDescent="0.3"/>
    <row r="519" s="59" customFormat="1" x14ac:dyDescent="0.3"/>
    <row r="520" s="59" customFormat="1" x14ac:dyDescent="0.3"/>
    <row r="521" s="59" customFormat="1" x14ac:dyDescent="0.3"/>
    <row r="522" s="59" customFormat="1" x14ac:dyDescent="0.3"/>
    <row r="523" s="59" customFormat="1" x14ac:dyDescent="0.3"/>
    <row r="524" s="59" customFormat="1" x14ac:dyDescent="0.3"/>
    <row r="525" s="59" customFormat="1" x14ac:dyDescent="0.3"/>
    <row r="526" s="59" customFormat="1" x14ac:dyDescent="0.3"/>
    <row r="527" s="59" customFormat="1" x14ac:dyDescent="0.3"/>
    <row r="528" s="59" customFormat="1" x14ac:dyDescent="0.3"/>
    <row r="529" s="59" customFormat="1" x14ac:dyDescent="0.3"/>
    <row r="530" s="59" customFormat="1" x14ac:dyDescent="0.3"/>
    <row r="531" s="59" customFormat="1" x14ac:dyDescent="0.3"/>
    <row r="532" s="59" customFormat="1" x14ac:dyDescent="0.3"/>
    <row r="533" s="59" customFormat="1" x14ac:dyDescent="0.3"/>
    <row r="534" s="59" customFormat="1" x14ac:dyDescent="0.3"/>
    <row r="535" s="59" customFormat="1" x14ac:dyDescent="0.3"/>
    <row r="536" s="59" customFormat="1" x14ac:dyDescent="0.3"/>
    <row r="537" s="59" customFormat="1" x14ac:dyDescent="0.3"/>
    <row r="538" s="59" customFormat="1" x14ac:dyDescent="0.3"/>
    <row r="539" s="59" customFormat="1" x14ac:dyDescent="0.3"/>
    <row r="540" s="59" customFormat="1" x14ac:dyDescent="0.3"/>
    <row r="541" s="59" customFormat="1" x14ac:dyDescent="0.3"/>
    <row r="542" s="59" customFormat="1" x14ac:dyDescent="0.3"/>
    <row r="543" s="59" customFormat="1" x14ac:dyDescent="0.3"/>
    <row r="544" s="59" customFormat="1" x14ac:dyDescent="0.3"/>
    <row r="545" s="59" customFormat="1" x14ac:dyDescent="0.3"/>
    <row r="546" s="59" customFormat="1" x14ac:dyDescent="0.3"/>
    <row r="547" s="59" customFormat="1" x14ac:dyDescent="0.3"/>
    <row r="548" s="59" customFormat="1" x14ac:dyDescent="0.3"/>
    <row r="549" s="59" customFormat="1" x14ac:dyDescent="0.3"/>
    <row r="550" s="59" customFormat="1" x14ac:dyDescent="0.3"/>
    <row r="551" s="59" customFormat="1" x14ac:dyDescent="0.3"/>
    <row r="552" s="59" customFormat="1" x14ac:dyDescent="0.3"/>
    <row r="553" s="59" customFormat="1" x14ac:dyDescent="0.3"/>
    <row r="554" s="59" customFormat="1" x14ac:dyDescent="0.3"/>
    <row r="555" s="59" customFormat="1" x14ac:dyDescent="0.3"/>
    <row r="556" s="59" customFormat="1" x14ac:dyDescent="0.3"/>
    <row r="557" s="59" customFormat="1" x14ac:dyDescent="0.3"/>
    <row r="558" s="59" customFormat="1" x14ac:dyDescent="0.3"/>
    <row r="559" s="59" customFormat="1" x14ac:dyDescent="0.3"/>
    <row r="560" s="59" customFormat="1" x14ac:dyDescent="0.3"/>
    <row r="561" s="59" customFormat="1" x14ac:dyDescent="0.3"/>
    <row r="562" s="59" customFormat="1" x14ac:dyDescent="0.3"/>
    <row r="563" s="59" customFormat="1" x14ac:dyDescent="0.3"/>
    <row r="564" s="59" customFormat="1" x14ac:dyDescent="0.3"/>
    <row r="565" s="59" customFormat="1" x14ac:dyDescent="0.3"/>
    <row r="566" s="59" customFormat="1" x14ac:dyDescent="0.3"/>
    <row r="567" s="59" customFormat="1" x14ac:dyDescent="0.3"/>
    <row r="568" s="59" customFormat="1" x14ac:dyDescent="0.3"/>
    <row r="569" s="59" customFormat="1" x14ac:dyDescent="0.3"/>
    <row r="570" s="59" customFormat="1" x14ac:dyDescent="0.3"/>
    <row r="571" s="59" customFormat="1" x14ac:dyDescent="0.3"/>
    <row r="572" s="59" customFormat="1" x14ac:dyDescent="0.3"/>
    <row r="573" s="59" customFormat="1" x14ac:dyDescent="0.3"/>
    <row r="574" s="59" customFormat="1" x14ac:dyDescent="0.3"/>
    <row r="575" s="59" customFormat="1" x14ac:dyDescent="0.3"/>
    <row r="576" s="59" customFormat="1" x14ac:dyDescent="0.3"/>
    <row r="577" s="59" customFormat="1" x14ac:dyDescent="0.3"/>
    <row r="578" s="59" customFormat="1" x14ac:dyDescent="0.3"/>
    <row r="579" s="59" customFormat="1" x14ac:dyDescent="0.3"/>
    <row r="580" s="59" customFormat="1" x14ac:dyDescent="0.3"/>
    <row r="581" s="59" customFormat="1" x14ac:dyDescent="0.3"/>
    <row r="582" s="59" customFormat="1" x14ac:dyDescent="0.3"/>
    <row r="583" s="59" customFormat="1" x14ac:dyDescent="0.3"/>
    <row r="584" s="59" customFormat="1" x14ac:dyDescent="0.3"/>
    <row r="585" s="59" customFormat="1" x14ac:dyDescent="0.3"/>
    <row r="586" s="59" customFormat="1" x14ac:dyDescent="0.3"/>
    <row r="587" s="59" customFormat="1" x14ac:dyDescent="0.3"/>
    <row r="588" s="59" customFormat="1" x14ac:dyDescent="0.3"/>
    <row r="589" s="59" customFormat="1" x14ac:dyDescent="0.3"/>
    <row r="590" s="59" customFormat="1" x14ac:dyDescent="0.3"/>
    <row r="591" s="59" customFormat="1" x14ac:dyDescent="0.3"/>
    <row r="592" s="59" customFormat="1" x14ac:dyDescent="0.3"/>
    <row r="593" s="59" customFormat="1" x14ac:dyDescent="0.3"/>
    <row r="594" s="59" customFormat="1" x14ac:dyDescent="0.3"/>
    <row r="595" s="59" customFormat="1" x14ac:dyDescent="0.3"/>
    <row r="596" s="59" customFormat="1" x14ac:dyDescent="0.3"/>
    <row r="597" s="59" customFormat="1" x14ac:dyDescent="0.3"/>
    <row r="598" s="59" customFormat="1" x14ac:dyDescent="0.3"/>
    <row r="599" s="59" customFormat="1" x14ac:dyDescent="0.3"/>
    <row r="600" s="59" customFormat="1" x14ac:dyDescent="0.3"/>
    <row r="601" s="59" customFormat="1" x14ac:dyDescent="0.3"/>
    <row r="602" s="59" customFormat="1" x14ac:dyDescent="0.3"/>
    <row r="603" s="59" customFormat="1" x14ac:dyDescent="0.3"/>
    <row r="604" s="59" customFormat="1" x14ac:dyDescent="0.3"/>
    <row r="605" s="59" customFormat="1" x14ac:dyDescent="0.3"/>
    <row r="606" s="59" customFormat="1" x14ac:dyDescent="0.3"/>
    <row r="607" s="59" customFormat="1" x14ac:dyDescent="0.3"/>
    <row r="608" s="59" customFormat="1" x14ac:dyDescent="0.3"/>
    <row r="609" s="59" customFormat="1" x14ac:dyDescent="0.3"/>
    <row r="610" s="59" customFormat="1" x14ac:dyDescent="0.3"/>
    <row r="611" s="59" customFormat="1" x14ac:dyDescent="0.3"/>
    <row r="612" s="59" customFormat="1" x14ac:dyDescent="0.3"/>
    <row r="613" s="59" customFormat="1" x14ac:dyDescent="0.3"/>
    <row r="614" s="59" customFormat="1" x14ac:dyDescent="0.3"/>
    <row r="615" s="59" customFormat="1" x14ac:dyDescent="0.3"/>
    <row r="616" s="59" customFormat="1" x14ac:dyDescent="0.3"/>
    <row r="617" s="59" customFormat="1" x14ac:dyDescent="0.3"/>
    <row r="618" s="59" customFormat="1" x14ac:dyDescent="0.3"/>
    <row r="619" s="59" customFormat="1" x14ac:dyDescent="0.3"/>
    <row r="620" s="59" customFormat="1" x14ac:dyDescent="0.3"/>
    <row r="621" s="59" customFormat="1" x14ac:dyDescent="0.3"/>
    <row r="622" s="59" customFormat="1" x14ac:dyDescent="0.3"/>
    <row r="623" s="59" customFormat="1" x14ac:dyDescent="0.3"/>
    <row r="624" s="59" customFormat="1" x14ac:dyDescent="0.3"/>
    <row r="625" s="59" customFormat="1" x14ac:dyDescent="0.3"/>
    <row r="626" s="59" customFormat="1" x14ac:dyDescent="0.3"/>
    <row r="627" s="59" customFormat="1" x14ac:dyDescent="0.3"/>
    <row r="628" s="59" customFormat="1" x14ac:dyDescent="0.3"/>
    <row r="629" s="59" customFormat="1" x14ac:dyDescent="0.3"/>
    <row r="630" s="59" customFormat="1" x14ac:dyDescent="0.3"/>
    <row r="631" s="59" customFormat="1" x14ac:dyDescent="0.3"/>
    <row r="632" s="59" customFormat="1" x14ac:dyDescent="0.3"/>
    <row r="633" s="59" customFormat="1" x14ac:dyDescent="0.3"/>
    <row r="634" s="59" customFormat="1" x14ac:dyDescent="0.3"/>
    <row r="635" s="59" customFormat="1" x14ac:dyDescent="0.3"/>
    <row r="636" s="59" customFormat="1" x14ac:dyDescent="0.3"/>
    <row r="637" s="59" customFormat="1" x14ac:dyDescent="0.3"/>
    <row r="638" s="59" customFormat="1" x14ac:dyDescent="0.3"/>
    <row r="639" s="59" customFormat="1" x14ac:dyDescent="0.3"/>
    <row r="640" s="59" customFormat="1" x14ac:dyDescent="0.3"/>
    <row r="641" s="59" customFormat="1" x14ac:dyDescent="0.3"/>
    <row r="642" s="59" customFormat="1" x14ac:dyDescent="0.3"/>
    <row r="643" s="59" customFormat="1" x14ac:dyDescent="0.3"/>
    <row r="644" s="59" customFormat="1" x14ac:dyDescent="0.3"/>
    <row r="645" s="59" customFormat="1" x14ac:dyDescent="0.3"/>
    <row r="646" s="59" customFormat="1" x14ac:dyDescent="0.3"/>
    <row r="647" s="59" customFormat="1" x14ac:dyDescent="0.3"/>
    <row r="648" s="59" customFormat="1" x14ac:dyDescent="0.3"/>
    <row r="649" s="59" customFormat="1" x14ac:dyDescent="0.3"/>
    <row r="650" s="59" customFormat="1" x14ac:dyDescent="0.3"/>
    <row r="651" s="59" customFormat="1" x14ac:dyDescent="0.3"/>
    <row r="652" s="59" customFormat="1" x14ac:dyDescent="0.3"/>
    <row r="653" s="59" customFormat="1" x14ac:dyDescent="0.3"/>
    <row r="654" s="59" customFormat="1" x14ac:dyDescent="0.3"/>
    <row r="655" s="59" customFormat="1" x14ac:dyDescent="0.3"/>
    <row r="656" s="59" customFormat="1" x14ac:dyDescent="0.3"/>
    <row r="657" s="59" customFormat="1" x14ac:dyDescent="0.3"/>
    <row r="658" s="59" customFormat="1" x14ac:dyDescent="0.3"/>
    <row r="659" s="59" customFormat="1" x14ac:dyDescent="0.3"/>
    <row r="660" s="59" customFormat="1" x14ac:dyDescent="0.3"/>
    <row r="661" s="59" customFormat="1" x14ac:dyDescent="0.3"/>
    <row r="662" s="59" customFormat="1" x14ac:dyDescent="0.3"/>
    <row r="663" s="59" customFormat="1" x14ac:dyDescent="0.3"/>
    <row r="664" s="59" customFormat="1" x14ac:dyDescent="0.3"/>
    <row r="665" s="59" customFormat="1" x14ac:dyDescent="0.3"/>
    <row r="666" s="59" customFormat="1" x14ac:dyDescent="0.3"/>
    <row r="667" s="59" customFormat="1" x14ac:dyDescent="0.3"/>
    <row r="668" s="59" customFormat="1" x14ac:dyDescent="0.3"/>
    <row r="669" s="59" customFormat="1" x14ac:dyDescent="0.3"/>
    <row r="670" s="59" customFormat="1" x14ac:dyDescent="0.3"/>
    <row r="671" s="59" customFormat="1" x14ac:dyDescent="0.3"/>
    <row r="672" s="59" customFormat="1" x14ac:dyDescent="0.3"/>
    <row r="673" s="59" customFormat="1" x14ac:dyDescent="0.3"/>
    <row r="674" s="59" customFormat="1" x14ac:dyDescent="0.3"/>
    <row r="675" s="59" customFormat="1" x14ac:dyDescent="0.3"/>
    <row r="676" s="59" customFormat="1" x14ac:dyDescent="0.3"/>
    <row r="677" s="59" customFormat="1" x14ac:dyDescent="0.3"/>
    <row r="678" s="59" customFormat="1" x14ac:dyDescent="0.3"/>
    <row r="679" s="59" customFormat="1" x14ac:dyDescent="0.3"/>
    <row r="680" s="59" customFormat="1" x14ac:dyDescent="0.3"/>
    <row r="681" s="59" customFormat="1" x14ac:dyDescent="0.3"/>
    <row r="682" s="59" customFormat="1" x14ac:dyDescent="0.3"/>
    <row r="683" s="59" customFormat="1" x14ac:dyDescent="0.3"/>
    <row r="684" s="59" customFormat="1" x14ac:dyDescent="0.3"/>
    <row r="685" s="59" customFormat="1" x14ac:dyDescent="0.3"/>
    <row r="686" s="59" customFormat="1" x14ac:dyDescent="0.3"/>
    <row r="687" s="59" customFormat="1" x14ac:dyDescent="0.3"/>
    <row r="688" s="59" customFormat="1" x14ac:dyDescent="0.3"/>
    <row r="689" s="59" customFormat="1" x14ac:dyDescent="0.3"/>
    <row r="690" s="59" customFormat="1" x14ac:dyDescent="0.3"/>
    <row r="691" s="59" customFormat="1" x14ac:dyDescent="0.3"/>
    <row r="692" s="59" customFormat="1" x14ac:dyDescent="0.3"/>
    <row r="693" s="59" customFormat="1" x14ac:dyDescent="0.3"/>
    <row r="694" s="59" customFormat="1" x14ac:dyDescent="0.3"/>
    <row r="695" s="59" customFormat="1" x14ac:dyDescent="0.3"/>
    <row r="696" s="59" customFormat="1" x14ac:dyDescent="0.3"/>
    <row r="697" s="59" customFormat="1" x14ac:dyDescent="0.3"/>
    <row r="698" s="59" customFormat="1" x14ac:dyDescent="0.3"/>
    <row r="699" s="59" customFormat="1" x14ac:dyDescent="0.3"/>
    <row r="700" s="59" customFormat="1" x14ac:dyDescent="0.3"/>
    <row r="701" s="59" customFormat="1" x14ac:dyDescent="0.3"/>
    <row r="702" s="59" customFormat="1" x14ac:dyDescent="0.3"/>
    <row r="703" s="59" customFormat="1" x14ac:dyDescent="0.3"/>
    <row r="704" s="59" customFormat="1" x14ac:dyDescent="0.3"/>
    <row r="705" s="59" customFormat="1" x14ac:dyDescent="0.3"/>
    <row r="706" s="59" customFormat="1" x14ac:dyDescent="0.3"/>
    <row r="707" s="59" customFormat="1" x14ac:dyDescent="0.3"/>
    <row r="708" s="59" customFormat="1" x14ac:dyDescent="0.3"/>
    <row r="709" s="59" customFormat="1" x14ac:dyDescent="0.3"/>
    <row r="710" s="59" customFormat="1" x14ac:dyDescent="0.3"/>
    <row r="711" s="59" customFormat="1" x14ac:dyDescent="0.3"/>
    <row r="712" s="59" customFormat="1" x14ac:dyDescent="0.3"/>
    <row r="713" s="59" customFormat="1" x14ac:dyDescent="0.3"/>
    <row r="714" s="59" customFormat="1" x14ac:dyDescent="0.3"/>
    <row r="715" s="59" customFormat="1" x14ac:dyDescent="0.3"/>
    <row r="716" s="59" customFormat="1" x14ac:dyDescent="0.3"/>
    <row r="717" s="59" customFormat="1" x14ac:dyDescent="0.3"/>
    <row r="718" s="59" customFormat="1" x14ac:dyDescent="0.3"/>
    <row r="719" s="59" customFormat="1" x14ac:dyDescent="0.3"/>
    <row r="720" s="59" customFormat="1" x14ac:dyDescent="0.3"/>
    <row r="721" s="59" customFormat="1" x14ac:dyDescent="0.3"/>
    <row r="722" s="59" customFormat="1" x14ac:dyDescent="0.3"/>
    <row r="723" s="59" customFormat="1" x14ac:dyDescent="0.3"/>
    <row r="724" s="59" customFormat="1" x14ac:dyDescent="0.3"/>
    <row r="725" s="59" customFormat="1" x14ac:dyDescent="0.3"/>
    <row r="726" s="59" customFormat="1" x14ac:dyDescent="0.3"/>
    <row r="727" s="59" customFormat="1" x14ac:dyDescent="0.3"/>
    <row r="728" s="59" customFormat="1" x14ac:dyDescent="0.3"/>
    <row r="729" s="59" customFormat="1" x14ac:dyDescent="0.3"/>
    <row r="730" s="59" customFormat="1" x14ac:dyDescent="0.3"/>
    <row r="731" s="59" customFormat="1" x14ac:dyDescent="0.3"/>
    <row r="732" s="59" customFormat="1" x14ac:dyDescent="0.3"/>
    <row r="733" s="59" customFormat="1" x14ac:dyDescent="0.3"/>
    <row r="734" s="59" customFormat="1" x14ac:dyDescent="0.3"/>
    <row r="735" s="59" customFormat="1" x14ac:dyDescent="0.3"/>
    <row r="736" s="59" customFormat="1" x14ac:dyDescent="0.3"/>
    <row r="737" s="59" customFormat="1" x14ac:dyDescent="0.3"/>
    <row r="738" s="59" customFormat="1" x14ac:dyDescent="0.3"/>
    <row r="739" s="59" customFormat="1" x14ac:dyDescent="0.3"/>
    <row r="740" s="59" customFormat="1" x14ac:dyDescent="0.3"/>
    <row r="741" s="59" customFormat="1" x14ac:dyDescent="0.3"/>
    <row r="742" s="59" customFormat="1" x14ac:dyDescent="0.3"/>
    <row r="743" s="59" customFormat="1" x14ac:dyDescent="0.3"/>
    <row r="744" s="59" customFormat="1" x14ac:dyDescent="0.3"/>
    <row r="745" s="59" customFormat="1" x14ac:dyDescent="0.3"/>
    <row r="746" s="59" customFormat="1" x14ac:dyDescent="0.3"/>
    <row r="747" s="59" customFormat="1" x14ac:dyDescent="0.3"/>
    <row r="748" s="59" customFormat="1" x14ac:dyDescent="0.3"/>
    <row r="749" s="59" customFormat="1" x14ac:dyDescent="0.3"/>
    <row r="750" s="59" customFormat="1" x14ac:dyDescent="0.3"/>
    <row r="751" s="59" customFormat="1" x14ac:dyDescent="0.3"/>
    <row r="752" s="59" customFormat="1" x14ac:dyDescent="0.3"/>
    <row r="753" s="59" customFormat="1" x14ac:dyDescent="0.3"/>
    <row r="754" s="59" customFormat="1" x14ac:dyDescent="0.3"/>
    <row r="755" s="59" customFormat="1" x14ac:dyDescent="0.3"/>
    <row r="756" s="59" customFormat="1" x14ac:dyDescent="0.3"/>
    <row r="757" s="59" customFormat="1" x14ac:dyDescent="0.3"/>
    <row r="758" s="59" customFormat="1" x14ac:dyDescent="0.3"/>
    <row r="759" s="59" customFormat="1" x14ac:dyDescent="0.3"/>
    <row r="760" s="59" customFormat="1" x14ac:dyDescent="0.3"/>
    <row r="761" s="59" customFormat="1" x14ac:dyDescent="0.3"/>
    <row r="762" s="59" customFormat="1" x14ac:dyDescent="0.3"/>
    <row r="763" s="59" customFormat="1" x14ac:dyDescent="0.3"/>
    <row r="764" s="59" customFormat="1" x14ac:dyDescent="0.3"/>
    <row r="765" s="59" customFormat="1" x14ac:dyDescent="0.3"/>
    <row r="766" s="59" customFormat="1" x14ac:dyDescent="0.3"/>
    <row r="767" s="59" customFormat="1" x14ac:dyDescent="0.3"/>
    <row r="768" s="59" customFormat="1" x14ac:dyDescent="0.3"/>
    <row r="769" s="59" customFormat="1" x14ac:dyDescent="0.3"/>
    <row r="770" s="59" customFormat="1" x14ac:dyDescent="0.3"/>
    <row r="771" s="59" customFormat="1" x14ac:dyDescent="0.3"/>
    <row r="772" s="59" customFormat="1" x14ac:dyDescent="0.3"/>
    <row r="773" s="59" customFormat="1" x14ac:dyDescent="0.3"/>
    <row r="774" s="59" customFormat="1" x14ac:dyDescent="0.3"/>
    <row r="775" s="59" customFormat="1" x14ac:dyDescent="0.3"/>
    <row r="776" s="59" customFormat="1" x14ac:dyDescent="0.3"/>
    <row r="777" s="59" customFormat="1" x14ac:dyDescent="0.3"/>
    <row r="778" s="59" customFormat="1" x14ac:dyDescent="0.3"/>
    <row r="779" s="59" customFormat="1" x14ac:dyDescent="0.3"/>
    <row r="780" s="59" customFormat="1" x14ac:dyDescent="0.3"/>
    <row r="781" s="59" customFormat="1" x14ac:dyDescent="0.3"/>
    <row r="782" s="59" customFormat="1" x14ac:dyDescent="0.3"/>
    <row r="783" s="59" customFormat="1" x14ac:dyDescent="0.3"/>
    <row r="784" s="59" customFormat="1" x14ac:dyDescent="0.3"/>
    <row r="785" s="59" customFormat="1" x14ac:dyDescent="0.3"/>
    <row r="786" s="59" customFormat="1" x14ac:dyDescent="0.3"/>
    <row r="787" s="59" customFormat="1" x14ac:dyDescent="0.3"/>
    <row r="788" s="59" customFormat="1" x14ac:dyDescent="0.3"/>
    <row r="789" s="59" customFormat="1" x14ac:dyDescent="0.3"/>
    <row r="790" s="59" customFormat="1" x14ac:dyDescent="0.3"/>
    <row r="791" s="59" customFormat="1" x14ac:dyDescent="0.3"/>
    <row r="792" s="59" customFormat="1" x14ac:dyDescent="0.3"/>
    <row r="793" s="59" customFormat="1" x14ac:dyDescent="0.3"/>
    <row r="794" s="59" customFormat="1" x14ac:dyDescent="0.3"/>
    <row r="795" s="59" customFormat="1" x14ac:dyDescent="0.3"/>
    <row r="796" s="59" customFormat="1" x14ac:dyDescent="0.3"/>
    <row r="797" s="59" customFormat="1" x14ac:dyDescent="0.3"/>
    <row r="798" s="59" customFormat="1" x14ac:dyDescent="0.3"/>
    <row r="799" s="59" customFormat="1" x14ac:dyDescent="0.3"/>
    <row r="800" s="59" customFormat="1" x14ac:dyDescent="0.3"/>
    <row r="801" s="59" customFormat="1" x14ac:dyDescent="0.3"/>
    <row r="802" s="59" customFormat="1" x14ac:dyDescent="0.3"/>
    <row r="803" s="59" customFormat="1" x14ac:dyDescent="0.3"/>
    <row r="804" s="59" customFormat="1" x14ac:dyDescent="0.3"/>
    <row r="805" s="59" customFormat="1" x14ac:dyDescent="0.3"/>
    <row r="806" s="59" customFormat="1" x14ac:dyDescent="0.3"/>
    <row r="807" s="59" customFormat="1" x14ac:dyDescent="0.3"/>
    <row r="808" s="59" customFormat="1" x14ac:dyDescent="0.3"/>
    <row r="809" s="59" customFormat="1" x14ac:dyDescent="0.3"/>
    <row r="810" s="59" customFormat="1" x14ac:dyDescent="0.3"/>
    <row r="811" s="59" customFormat="1" x14ac:dyDescent="0.3"/>
    <row r="812" s="59" customFormat="1" x14ac:dyDescent="0.3"/>
    <row r="813" s="59" customFormat="1" x14ac:dyDescent="0.3"/>
    <row r="814" s="59" customFormat="1" x14ac:dyDescent="0.3"/>
    <row r="815" s="59" customFormat="1" x14ac:dyDescent="0.3"/>
    <row r="816" s="59" customFormat="1" x14ac:dyDescent="0.3"/>
    <row r="817" s="59" customFormat="1" x14ac:dyDescent="0.3"/>
    <row r="818" s="59" customFormat="1" x14ac:dyDescent="0.3"/>
    <row r="819" s="59" customFormat="1" x14ac:dyDescent="0.3"/>
    <row r="820" s="59" customFormat="1" x14ac:dyDescent="0.3"/>
    <row r="821" s="59" customFormat="1" x14ac:dyDescent="0.3"/>
    <row r="822" s="59" customFormat="1" x14ac:dyDescent="0.3"/>
    <row r="823" s="59" customFormat="1" x14ac:dyDescent="0.3"/>
    <row r="824" s="59" customFormat="1" x14ac:dyDescent="0.3"/>
    <row r="825" s="59" customFormat="1" x14ac:dyDescent="0.3"/>
    <row r="826" s="59" customFormat="1" x14ac:dyDescent="0.3"/>
    <row r="827" s="59" customFormat="1" x14ac:dyDescent="0.3"/>
    <row r="828" s="59" customFormat="1" x14ac:dyDescent="0.3"/>
    <row r="829" s="59" customFormat="1" x14ac:dyDescent="0.3"/>
    <row r="830" s="59" customFormat="1" x14ac:dyDescent="0.3"/>
    <row r="831" s="59" customFormat="1" x14ac:dyDescent="0.3"/>
    <row r="832" s="59" customFormat="1" x14ac:dyDescent="0.3"/>
    <row r="833" s="59" customFormat="1" x14ac:dyDescent="0.3"/>
    <row r="834" s="59" customFormat="1" x14ac:dyDescent="0.3"/>
    <row r="835" s="59" customFormat="1" x14ac:dyDescent="0.3"/>
    <row r="836" s="59" customFormat="1" x14ac:dyDescent="0.3"/>
    <row r="837" s="59" customFormat="1" x14ac:dyDescent="0.3"/>
    <row r="838" s="59" customFormat="1" x14ac:dyDescent="0.3"/>
    <row r="839" s="59" customFormat="1" x14ac:dyDescent="0.3"/>
    <row r="840" s="59" customFormat="1" x14ac:dyDescent="0.3"/>
    <row r="841" s="59" customFormat="1" x14ac:dyDescent="0.3"/>
    <row r="842" s="59" customFormat="1" x14ac:dyDescent="0.3"/>
    <row r="843" s="59" customFormat="1" x14ac:dyDescent="0.3"/>
    <row r="844" s="59" customFormat="1" x14ac:dyDescent="0.3"/>
    <row r="845" s="59" customFormat="1" x14ac:dyDescent="0.3"/>
    <row r="846" s="59" customFormat="1" x14ac:dyDescent="0.3"/>
    <row r="847" s="59" customFormat="1" x14ac:dyDescent="0.3"/>
    <row r="848" s="59" customFormat="1" x14ac:dyDescent="0.3"/>
    <row r="849" s="59" customFormat="1" x14ac:dyDescent="0.3"/>
    <row r="850" s="59" customFormat="1" x14ac:dyDescent="0.3"/>
    <row r="851" s="59" customFormat="1" x14ac:dyDescent="0.3"/>
    <row r="852" s="59" customFormat="1" x14ac:dyDescent="0.3"/>
    <row r="853" s="59" customFormat="1" x14ac:dyDescent="0.3"/>
    <row r="854" s="59" customFormat="1" x14ac:dyDescent="0.3"/>
    <row r="855" s="59" customFormat="1" x14ac:dyDescent="0.3"/>
    <row r="856" s="59" customFormat="1" x14ac:dyDescent="0.3"/>
    <row r="857" s="59" customFormat="1" x14ac:dyDescent="0.3"/>
    <row r="858" s="59" customFormat="1" x14ac:dyDescent="0.3"/>
    <row r="859" s="59" customFormat="1" x14ac:dyDescent="0.3"/>
    <row r="860" s="59" customFormat="1" x14ac:dyDescent="0.3"/>
    <row r="861" s="59" customFormat="1" x14ac:dyDescent="0.3"/>
    <row r="862" s="59" customFormat="1" x14ac:dyDescent="0.3"/>
    <row r="863" s="59" customFormat="1" x14ac:dyDescent="0.3"/>
    <row r="864" s="59" customFormat="1" x14ac:dyDescent="0.3"/>
    <row r="865" s="59" customFormat="1" x14ac:dyDescent="0.3"/>
    <row r="866" s="59" customFormat="1" x14ac:dyDescent="0.3"/>
    <row r="867" s="59" customFormat="1" x14ac:dyDescent="0.3"/>
    <row r="868" s="59" customFormat="1" x14ac:dyDescent="0.3"/>
    <row r="869" s="59" customFormat="1" x14ac:dyDescent="0.3"/>
    <row r="870" s="59" customFormat="1" x14ac:dyDescent="0.3"/>
    <row r="871" s="59" customFormat="1" x14ac:dyDescent="0.3"/>
    <row r="872" s="59" customFormat="1" x14ac:dyDescent="0.3"/>
    <row r="873" s="59" customFormat="1" x14ac:dyDescent="0.3"/>
    <row r="874" s="59" customFormat="1" x14ac:dyDescent="0.3"/>
    <row r="875" s="59" customFormat="1" x14ac:dyDescent="0.3"/>
    <row r="876" s="59" customFormat="1" x14ac:dyDescent="0.3"/>
    <row r="877" s="59" customFormat="1" x14ac:dyDescent="0.3"/>
    <row r="878" s="59" customFormat="1" x14ac:dyDescent="0.3"/>
    <row r="879" s="59" customFormat="1" x14ac:dyDescent="0.3"/>
    <row r="880" s="59" customFormat="1" x14ac:dyDescent="0.3"/>
    <row r="881" s="59" customFormat="1" x14ac:dyDescent="0.3"/>
    <row r="882" s="59" customFormat="1" x14ac:dyDescent="0.3"/>
    <row r="883" s="59" customFormat="1" x14ac:dyDescent="0.3"/>
    <row r="884" s="59" customFormat="1" x14ac:dyDescent="0.3"/>
    <row r="885" s="59" customFormat="1" x14ac:dyDescent="0.3"/>
    <row r="886" s="59" customFormat="1" x14ac:dyDescent="0.3"/>
    <row r="887" s="59" customFormat="1" x14ac:dyDescent="0.3"/>
    <row r="888" s="59" customFormat="1" x14ac:dyDescent="0.3"/>
    <row r="889" s="59" customFormat="1" x14ac:dyDescent="0.3"/>
    <row r="890" s="59" customFormat="1" x14ac:dyDescent="0.3"/>
    <row r="891" s="59" customFormat="1" x14ac:dyDescent="0.3"/>
    <row r="892" s="59" customFormat="1" x14ac:dyDescent="0.3"/>
    <row r="893" s="59" customFormat="1" x14ac:dyDescent="0.3"/>
    <row r="894" s="59" customFormat="1" x14ac:dyDescent="0.3"/>
    <row r="895" s="59" customFormat="1" x14ac:dyDescent="0.3"/>
    <row r="896" s="59" customFormat="1" x14ac:dyDescent="0.3"/>
    <row r="897" s="59" customFormat="1" x14ac:dyDescent="0.3"/>
    <row r="898" s="59" customFormat="1" x14ac:dyDescent="0.3"/>
    <row r="899" s="59" customFormat="1" x14ac:dyDescent="0.3"/>
    <row r="900" s="59" customFormat="1" x14ac:dyDescent="0.3"/>
    <row r="901" s="59" customFormat="1" x14ac:dyDescent="0.3"/>
    <row r="902" s="59" customFormat="1" x14ac:dyDescent="0.3"/>
    <row r="903" s="59" customFormat="1" x14ac:dyDescent="0.3"/>
    <row r="904" s="59" customFormat="1" x14ac:dyDescent="0.3"/>
    <row r="905" s="59" customFormat="1" x14ac:dyDescent="0.3"/>
    <row r="906" s="59" customFormat="1" x14ac:dyDescent="0.3"/>
    <row r="907" s="59" customFormat="1" x14ac:dyDescent="0.3"/>
    <row r="908" s="59" customFormat="1" x14ac:dyDescent="0.3"/>
    <row r="909" s="59" customFormat="1" x14ac:dyDescent="0.3"/>
    <row r="910" s="59" customFormat="1" x14ac:dyDescent="0.3"/>
    <row r="911" s="59" customFormat="1" x14ac:dyDescent="0.3"/>
    <row r="912" s="59" customFormat="1" x14ac:dyDescent="0.3"/>
    <row r="913" s="59" customFormat="1" x14ac:dyDescent="0.3"/>
    <row r="914" s="59" customFormat="1" x14ac:dyDescent="0.3"/>
    <row r="915" s="59" customFormat="1" x14ac:dyDescent="0.3"/>
    <row r="916" s="59" customFormat="1" x14ac:dyDescent="0.3"/>
    <row r="917" s="59" customFormat="1" x14ac:dyDescent="0.3"/>
    <row r="918" s="59" customFormat="1" x14ac:dyDescent="0.3"/>
    <row r="919" s="59" customFormat="1" x14ac:dyDescent="0.3"/>
    <row r="920" s="59" customFormat="1" x14ac:dyDescent="0.3"/>
    <row r="921" s="59" customFormat="1" x14ac:dyDescent="0.3"/>
    <row r="922" s="59" customFormat="1" x14ac:dyDescent="0.3"/>
    <row r="923" s="59" customFormat="1" x14ac:dyDescent="0.3"/>
    <row r="924" s="59" customFormat="1" x14ac:dyDescent="0.3"/>
    <row r="925" s="59" customFormat="1" x14ac:dyDescent="0.3"/>
    <row r="926" s="59" customFormat="1" x14ac:dyDescent="0.3"/>
    <row r="927" s="59" customFormat="1" x14ac:dyDescent="0.3"/>
    <row r="928" s="59" customFormat="1" x14ac:dyDescent="0.3"/>
    <row r="929" s="59" customFormat="1" x14ac:dyDescent="0.3"/>
    <row r="930" s="59" customFormat="1" x14ac:dyDescent="0.3"/>
    <row r="931" s="59" customFormat="1" x14ac:dyDescent="0.3"/>
    <row r="932" s="59" customFormat="1" x14ac:dyDescent="0.3"/>
    <row r="933" s="59" customFormat="1" x14ac:dyDescent="0.3"/>
    <row r="934" s="59" customFormat="1" x14ac:dyDescent="0.3"/>
    <row r="935" s="59" customFormat="1" x14ac:dyDescent="0.3"/>
    <row r="936" s="59" customFormat="1" x14ac:dyDescent="0.3"/>
    <row r="937" s="59" customFormat="1" x14ac:dyDescent="0.3"/>
    <row r="938" s="59" customFormat="1" x14ac:dyDescent="0.3"/>
    <row r="939" s="59" customFormat="1" x14ac:dyDescent="0.3"/>
    <row r="940" s="59" customFormat="1" x14ac:dyDescent="0.3"/>
    <row r="941" s="59" customFormat="1" x14ac:dyDescent="0.3"/>
    <row r="942" s="59" customFormat="1" x14ac:dyDescent="0.3"/>
    <row r="943" s="59" customFormat="1" x14ac:dyDescent="0.3"/>
    <row r="944" s="59" customFormat="1" x14ac:dyDescent="0.3"/>
    <row r="945" s="59" customFormat="1" x14ac:dyDescent="0.3"/>
    <row r="946" s="59" customFormat="1" x14ac:dyDescent="0.3"/>
    <row r="947" s="59" customFormat="1" x14ac:dyDescent="0.3"/>
    <row r="948" s="59" customFormat="1" x14ac:dyDescent="0.3"/>
    <row r="949" s="59" customFormat="1" x14ac:dyDescent="0.3"/>
    <row r="950" s="59" customFormat="1" x14ac:dyDescent="0.3"/>
    <row r="951" s="59" customFormat="1" x14ac:dyDescent="0.3"/>
    <row r="952" s="59" customFormat="1" x14ac:dyDescent="0.3"/>
    <row r="953" s="59" customFormat="1" x14ac:dyDescent="0.3"/>
    <row r="954" s="59" customFormat="1" x14ac:dyDescent="0.3"/>
    <row r="955" s="59" customFormat="1" x14ac:dyDescent="0.3"/>
    <row r="956" s="59" customFormat="1" x14ac:dyDescent="0.3"/>
    <row r="957" s="59" customFormat="1" x14ac:dyDescent="0.3"/>
    <row r="958" s="59" customFormat="1" x14ac:dyDescent="0.3"/>
    <row r="959" s="59" customFormat="1" x14ac:dyDescent="0.3"/>
    <row r="960" s="59" customFormat="1" x14ac:dyDescent="0.3"/>
    <row r="961" s="59" customFormat="1" x14ac:dyDescent="0.3"/>
    <row r="962" s="59" customFormat="1" x14ac:dyDescent="0.3"/>
    <row r="963" s="59" customFormat="1" x14ac:dyDescent="0.3"/>
    <row r="964" s="59" customFormat="1" x14ac:dyDescent="0.3"/>
    <row r="965" s="59" customFormat="1" x14ac:dyDescent="0.3"/>
    <row r="966" s="59" customFormat="1" x14ac:dyDescent="0.3"/>
    <row r="967" s="59" customFormat="1" x14ac:dyDescent="0.3"/>
    <row r="968" s="59" customFormat="1" x14ac:dyDescent="0.3"/>
    <row r="969" s="59" customFormat="1" x14ac:dyDescent="0.3"/>
    <row r="970" s="59" customFormat="1" x14ac:dyDescent="0.3"/>
    <row r="971" s="59" customFormat="1" x14ac:dyDescent="0.3"/>
    <row r="972" s="59" customFormat="1" x14ac:dyDescent="0.3"/>
    <row r="973" s="59" customFormat="1" x14ac:dyDescent="0.3"/>
    <row r="974" s="59" customFormat="1" x14ac:dyDescent="0.3"/>
    <row r="975" s="59" customFormat="1" x14ac:dyDescent="0.3"/>
    <row r="976" s="59" customFormat="1" x14ac:dyDescent="0.3"/>
    <row r="977" s="59" customFormat="1" x14ac:dyDescent="0.3"/>
    <row r="978" s="59" customFormat="1" x14ac:dyDescent="0.3"/>
    <row r="979" s="59" customFormat="1" x14ac:dyDescent="0.3"/>
    <row r="980" s="59" customFormat="1" x14ac:dyDescent="0.3"/>
    <row r="981" s="59" customFormat="1" x14ac:dyDescent="0.3"/>
    <row r="982" s="59" customFormat="1" x14ac:dyDescent="0.3"/>
    <row r="983" s="59" customFormat="1" x14ac:dyDescent="0.3"/>
    <row r="984" s="59" customFormat="1" x14ac:dyDescent="0.3"/>
    <row r="985" s="59" customFormat="1" x14ac:dyDescent="0.3"/>
    <row r="986" s="59" customFormat="1" x14ac:dyDescent="0.3"/>
    <row r="987" s="59" customFormat="1" x14ac:dyDescent="0.3"/>
    <row r="988" s="59" customFormat="1" x14ac:dyDescent="0.3"/>
    <row r="989" s="59" customFormat="1" x14ac:dyDescent="0.3"/>
    <row r="990" s="59" customFormat="1" x14ac:dyDescent="0.3"/>
    <row r="991" s="59" customFormat="1" x14ac:dyDescent="0.3"/>
    <row r="992" s="59" customFormat="1" x14ac:dyDescent="0.3"/>
    <row r="993" s="59" customFormat="1" x14ac:dyDescent="0.3"/>
    <row r="994" s="59" customFormat="1" x14ac:dyDescent="0.3"/>
    <row r="995" s="59" customFormat="1" x14ac:dyDescent="0.3"/>
    <row r="996" s="59" customFormat="1" x14ac:dyDescent="0.3"/>
    <row r="997" s="59" customFormat="1" x14ac:dyDescent="0.3"/>
    <row r="998" s="59" customFormat="1" x14ac:dyDescent="0.3"/>
    <row r="999" s="59" customFormat="1" x14ac:dyDescent="0.3"/>
    <row r="1000" s="59" customFormat="1" x14ac:dyDescent="0.3"/>
    <row r="1001" s="59" customFormat="1" x14ac:dyDescent="0.3"/>
    <row r="1002" s="59" customFormat="1" x14ac:dyDescent="0.3"/>
    <row r="1003" s="59" customFormat="1" x14ac:dyDescent="0.3"/>
    <row r="1004" s="59" customFormat="1" x14ac:dyDescent="0.3"/>
    <row r="1005" s="59" customFormat="1" x14ac:dyDescent="0.3"/>
    <row r="1006" s="59" customFormat="1" x14ac:dyDescent="0.3"/>
    <row r="1007" s="59" customFormat="1" x14ac:dyDescent="0.3"/>
    <row r="1008" s="59" customFormat="1" x14ac:dyDescent="0.3"/>
    <row r="1009" s="59" customFormat="1" x14ac:dyDescent="0.3"/>
    <row r="1010" s="59" customFormat="1" x14ac:dyDescent="0.3"/>
    <row r="1011" s="59" customFormat="1" x14ac:dyDescent="0.3"/>
    <row r="1012" s="59" customFormat="1" x14ac:dyDescent="0.3"/>
    <row r="1013" s="59" customFormat="1" x14ac:dyDescent="0.3"/>
    <row r="1014" s="59" customFormat="1" x14ac:dyDescent="0.3"/>
    <row r="1015" s="59" customFormat="1" x14ac:dyDescent="0.3"/>
    <row r="1016" s="59" customFormat="1" x14ac:dyDescent="0.3"/>
    <row r="1017" s="59" customFormat="1" x14ac:dyDescent="0.3"/>
    <row r="1018" s="59" customFormat="1" x14ac:dyDescent="0.3"/>
    <row r="1019" s="59" customFormat="1" x14ac:dyDescent="0.3"/>
    <row r="1020" s="59" customFormat="1" x14ac:dyDescent="0.3"/>
    <row r="1021" s="59" customFormat="1" x14ac:dyDescent="0.3"/>
    <row r="1022" s="59" customFormat="1" x14ac:dyDescent="0.3"/>
    <row r="1023" s="59" customFormat="1" x14ac:dyDescent="0.3"/>
    <row r="1024" s="59" customFormat="1" x14ac:dyDescent="0.3"/>
    <row r="1025" s="59" customFormat="1" x14ac:dyDescent="0.3"/>
    <row r="1026" s="59" customFormat="1" x14ac:dyDescent="0.3"/>
    <row r="1027" s="59" customFormat="1" x14ac:dyDescent="0.3"/>
    <row r="1028" s="59" customFormat="1" x14ac:dyDescent="0.3"/>
    <row r="1029" s="59" customFormat="1" x14ac:dyDescent="0.3"/>
    <row r="1030" s="59" customFormat="1" x14ac:dyDescent="0.3"/>
    <row r="1031" s="59" customFormat="1" x14ac:dyDescent="0.3"/>
    <row r="1032" s="59" customFormat="1" x14ac:dyDescent="0.3"/>
    <row r="1033" s="59" customFormat="1" x14ac:dyDescent="0.3"/>
    <row r="1034" s="59" customFormat="1" x14ac:dyDescent="0.3"/>
    <row r="1035" s="59" customFormat="1" x14ac:dyDescent="0.3"/>
    <row r="1036" s="59" customFormat="1" x14ac:dyDescent="0.3"/>
    <row r="1037" s="59" customFormat="1" x14ac:dyDescent="0.3"/>
    <row r="1038" s="59" customFormat="1" x14ac:dyDescent="0.3"/>
    <row r="1039" s="59" customFormat="1" x14ac:dyDescent="0.3"/>
    <row r="1040" s="59" customFormat="1" x14ac:dyDescent="0.3"/>
    <row r="1041" s="59" customFormat="1" x14ac:dyDescent="0.3"/>
    <row r="1042" s="59" customFormat="1" x14ac:dyDescent="0.3"/>
    <row r="1043" s="59" customFormat="1" x14ac:dyDescent="0.3"/>
    <row r="1044" s="59" customFormat="1" x14ac:dyDescent="0.3"/>
    <row r="1045" s="59" customFormat="1" x14ac:dyDescent="0.3"/>
    <row r="1046" s="59" customFormat="1" x14ac:dyDescent="0.3"/>
    <row r="1047" s="59" customFormat="1" x14ac:dyDescent="0.3"/>
    <row r="1048" s="59" customFormat="1" x14ac:dyDescent="0.3"/>
    <row r="1049" s="59" customFormat="1" x14ac:dyDescent="0.3"/>
    <row r="1050" s="59" customFormat="1" x14ac:dyDescent="0.3"/>
    <row r="1051" s="59" customFormat="1" x14ac:dyDescent="0.3"/>
    <row r="1052" s="59" customFormat="1" x14ac:dyDescent="0.3"/>
    <row r="1053" s="59" customFormat="1" x14ac:dyDescent="0.3"/>
    <row r="1054" s="59" customFormat="1" x14ac:dyDescent="0.3"/>
    <row r="1055" s="59" customFormat="1" x14ac:dyDescent="0.3"/>
    <row r="1056" s="59" customFormat="1" x14ac:dyDescent="0.3"/>
    <row r="1057" s="59" customFormat="1" x14ac:dyDescent="0.3"/>
    <row r="1058" s="59" customFormat="1" x14ac:dyDescent="0.3"/>
    <row r="1059" s="59" customFormat="1" x14ac:dyDescent="0.3"/>
    <row r="1060" s="59" customFormat="1" x14ac:dyDescent="0.3"/>
    <row r="1061" s="59" customFormat="1" x14ac:dyDescent="0.3"/>
    <row r="1062" s="59" customFormat="1" x14ac:dyDescent="0.3"/>
    <row r="1063" s="59" customFormat="1" x14ac:dyDescent="0.3"/>
    <row r="1064" s="59" customFormat="1" x14ac:dyDescent="0.3"/>
    <row r="1065" s="59" customFormat="1" x14ac:dyDescent="0.3"/>
    <row r="1066" s="59" customFormat="1" x14ac:dyDescent="0.3"/>
    <row r="1067" s="59" customFormat="1" x14ac:dyDescent="0.3"/>
    <row r="1068" s="59" customFormat="1" x14ac:dyDescent="0.3"/>
    <row r="1069" s="59" customFormat="1" x14ac:dyDescent="0.3"/>
    <row r="1070" s="59" customFormat="1" x14ac:dyDescent="0.3"/>
    <row r="1071" s="59" customFormat="1" x14ac:dyDescent="0.3"/>
    <row r="1072" s="59" customFormat="1" x14ac:dyDescent="0.3"/>
    <row r="1073" s="59" customFormat="1" x14ac:dyDescent="0.3"/>
    <row r="1074" s="59" customFormat="1" x14ac:dyDescent="0.3"/>
    <row r="1075" s="59" customFormat="1" x14ac:dyDescent="0.3"/>
    <row r="1076" s="59" customFormat="1" x14ac:dyDescent="0.3"/>
    <row r="1077" s="59" customFormat="1" x14ac:dyDescent="0.3"/>
    <row r="1078" s="59" customFormat="1" x14ac:dyDescent="0.3"/>
    <row r="1079" s="59" customFormat="1" x14ac:dyDescent="0.3"/>
    <row r="1080" s="59" customFormat="1" x14ac:dyDescent="0.3"/>
    <row r="1081" s="59" customFormat="1" x14ac:dyDescent="0.3"/>
    <row r="1082" s="59" customFormat="1" x14ac:dyDescent="0.3"/>
    <row r="1083" s="59" customFormat="1" x14ac:dyDescent="0.3"/>
    <row r="1084" s="59" customFormat="1" x14ac:dyDescent="0.3"/>
    <row r="1085" s="59" customFormat="1" x14ac:dyDescent="0.3"/>
    <row r="1086" s="59" customFormat="1" x14ac:dyDescent="0.3"/>
    <row r="1087" s="59" customFormat="1" x14ac:dyDescent="0.3"/>
    <row r="1088" s="59" customFormat="1" x14ac:dyDescent="0.3"/>
    <row r="1089" s="59" customFormat="1" x14ac:dyDescent="0.3"/>
    <row r="1090" s="59" customFormat="1" x14ac:dyDescent="0.3"/>
    <row r="1091" s="59" customFormat="1" x14ac:dyDescent="0.3"/>
    <row r="1092" s="59" customFormat="1" x14ac:dyDescent="0.3"/>
    <row r="1093" s="59" customFormat="1" x14ac:dyDescent="0.3"/>
    <row r="1094" s="59" customFormat="1" x14ac:dyDescent="0.3"/>
    <row r="1095" s="59" customFormat="1" x14ac:dyDescent="0.3"/>
    <row r="1096" s="59" customFormat="1" x14ac:dyDescent="0.3"/>
    <row r="1097" s="59" customFormat="1" x14ac:dyDescent="0.3"/>
    <row r="1098" s="59" customFormat="1" x14ac:dyDescent="0.3"/>
    <row r="1099" s="59" customFormat="1" x14ac:dyDescent="0.3"/>
    <row r="1100" s="59" customFormat="1" x14ac:dyDescent="0.3"/>
    <row r="1101" s="59" customFormat="1" x14ac:dyDescent="0.3"/>
    <row r="1102" s="59" customFormat="1" x14ac:dyDescent="0.3"/>
    <row r="1103" s="59" customFormat="1" x14ac:dyDescent="0.3"/>
    <row r="1104" s="59" customFormat="1" x14ac:dyDescent="0.3"/>
    <row r="1105" s="59" customFormat="1" x14ac:dyDescent="0.3"/>
    <row r="1106" s="59" customFormat="1" x14ac:dyDescent="0.3"/>
    <row r="1107" s="59" customFormat="1" x14ac:dyDescent="0.3"/>
    <row r="1108" s="59" customFormat="1" x14ac:dyDescent="0.3"/>
    <row r="1109" s="59" customFormat="1" x14ac:dyDescent="0.3"/>
    <row r="1110" s="59" customFormat="1" x14ac:dyDescent="0.3"/>
    <row r="1111" s="59" customFormat="1" x14ac:dyDescent="0.3"/>
    <row r="1112" s="59" customFormat="1" x14ac:dyDescent="0.3"/>
    <row r="1113" s="59" customFormat="1" x14ac:dyDescent="0.3"/>
    <row r="1114" s="59" customFormat="1" x14ac:dyDescent="0.3"/>
    <row r="1115" s="59" customFormat="1" x14ac:dyDescent="0.3"/>
    <row r="1116" s="59" customFormat="1" x14ac:dyDescent="0.3"/>
    <row r="1117" s="59" customFormat="1" x14ac:dyDescent="0.3"/>
    <row r="1118" s="59" customFormat="1" x14ac:dyDescent="0.3"/>
    <row r="1119" s="59" customFormat="1" x14ac:dyDescent="0.3"/>
    <row r="1120" s="59" customFormat="1" x14ac:dyDescent="0.3"/>
    <row r="1121" s="59" customFormat="1" x14ac:dyDescent="0.3"/>
    <row r="1122" s="59" customFormat="1" x14ac:dyDescent="0.3"/>
    <row r="1123" s="59" customFormat="1" x14ac:dyDescent="0.3"/>
    <row r="1124" s="59" customFormat="1" x14ac:dyDescent="0.3"/>
    <row r="1125" s="59" customFormat="1" x14ac:dyDescent="0.3"/>
    <row r="1126" s="59" customFormat="1" x14ac:dyDescent="0.3"/>
    <row r="1127" s="59" customFormat="1" x14ac:dyDescent="0.3"/>
    <row r="1128" s="59" customFormat="1" x14ac:dyDescent="0.3"/>
    <row r="1129" s="59" customFormat="1" x14ac:dyDescent="0.3"/>
    <row r="1130" s="59" customFormat="1" x14ac:dyDescent="0.3"/>
    <row r="1131" s="59" customFormat="1" x14ac:dyDescent="0.3"/>
    <row r="1132" s="59" customFormat="1" x14ac:dyDescent="0.3"/>
    <row r="1133" s="59" customFormat="1" x14ac:dyDescent="0.3"/>
    <row r="1134" s="59" customFormat="1" x14ac:dyDescent="0.3"/>
    <row r="1135" s="59" customFormat="1" x14ac:dyDescent="0.3"/>
    <row r="1136" s="59" customFormat="1" x14ac:dyDescent="0.3"/>
    <row r="1137" s="59" customFormat="1" x14ac:dyDescent="0.3"/>
    <row r="1138" s="59" customFormat="1" x14ac:dyDescent="0.3"/>
    <row r="1139" s="59" customFormat="1" x14ac:dyDescent="0.3"/>
    <row r="1140" s="59" customFormat="1" x14ac:dyDescent="0.3"/>
    <row r="1141" s="59" customFormat="1" x14ac:dyDescent="0.3"/>
    <row r="1142" s="59" customFormat="1" x14ac:dyDescent="0.3"/>
    <row r="1143" s="59" customFormat="1" x14ac:dyDescent="0.3"/>
    <row r="1144" s="59" customFormat="1" x14ac:dyDescent="0.3"/>
    <row r="1145" s="59" customFormat="1" x14ac:dyDescent="0.3"/>
    <row r="1146" s="59" customFormat="1" x14ac:dyDescent="0.3"/>
    <row r="1147" s="59" customFormat="1" x14ac:dyDescent="0.3"/>
    <row r="1148" s="59" customFormat="1" x14ac:dyDescent="0.3"/>
    <row r="1149" s="59" customFormat="1" x14ac:dyDescent="0.3"/>
    <row r="1150" s="59" customFormat="1" x14ac:dyDescent="0.3"/>
    <row r="1151" s="59" customFormat="1" x14ac:dyDescent="0.3"/>
    <row r="1152" s="59" customFormat="1" x14ac:dyDescent="0.3"/>
    <row r="1153" s="59" customFormat="1" x14ac:dyDescent="0.3"/>
    <row r="1154" s="59" customFormat="1" x14ac:dyDescent="0.3"/>
    <row r="1155" s="59" customFormat="1" x14ac:dyDescent="0.3"/>
    <row r="1156" s="59" customFormat="1" x14ac:dyDescent="0.3"/>
    <row r="1157" s="59" customFormat="1" x14ac:dyDescent="0.3"/>
    <row r="1158" s="59" customFormat="1" x14ac:dyDescent="0.3"/>
    <row r="1159" s="59" customFormat="1" x14ac:dyDescent="0.3"/>
    <row r="1160" s="59" customFormat="1" x14ac:dyDescent="0.3"/>
    <row r="1161" s="59" customFormat="1" x14ac:dyDescent="0.3"/>
    <row r="1162" s="59" customFormat="1" x14ac:dyDescent="0.3"/>
    <row r="1163" s="59" customFormat="1" x14ac:dyDescent="0.3"/>
    <row r="1164" s="59" customFormat="1" x14ac:dyDescent="0.3"/>
    <row r="1165" s="59" customFormat="1" x14ac:dyDescent="0.3"/>
    <row r="1166" s="59" customFormat="1" x14ac:dyDescent="0.3"/>
    <row r="1167" s="59" customFormat="1" x14ac:dyDescent="0.3"/>
    <row r="1168" s="59" customFormat="1" x14ac:dyDescent="0.3"/>
    <row r="1169" s="59" customFormat="1" x14ac:dyDescent="0.3"/>
    <row r="1170" s="59" customFormat="1" x14ac:dyDescent="0.3"/>
    <row r="1171" s="59" customFormat="1" x14ac:dyDescent="0.3"/>
    <row r="1172" s="59" customFormat="1" x14ac:dyDescent="0.3"/>
    <row r="1173" s="59" customFormat="1" x14ac:dyDescent="0.3"/>
    <row r="1174" s="59" customFormat="1" x14ac:dyDescent="0.3"/>
    <row r="1175" s="59" customFormat="1" x14ac:dyDescent="0.3"/>
    <row r="1176" s="59" customFormat="1" x14ac:dyDescent="0.3"/>
    <row r="1177" s="59" customFormat="1" x14ac:dyDescent="0.3"/>
    <row r="1178" s="59" customFormat="1" x14ac:dyDescent="0.3"/>
    <row r="1179" s="59" customFormat="1" x14ac:dyDescent="0.3"/>
    <row r="1180" s="59" customFormat="1" x14ac:dyDescent="0.3"/>
    <row r="1181" s="59" customFormat="1" x14ac:dyDescent="0.3"/>
    <row r="1182" s="59" customFormat="1" x14ac:dyDescent="0.3"/>
    <row r="1183" s="59" customFormat="1" x14ac:dyDescent="0.3"/>
    <row r="1184" s="59" customFormat="1" x14ac:dyDescent="0.3"/>
    <row r="1185" s="59" customFormat="1" x14ac:dyDescent="0.3"/>
    <row r="1186" s="59" customFormat="1" x14ac:dyDescent="0.3"/>
    <row r="1187" s="59" customFormat="1" x14ac:dyDescent="0.3"/>
    <row r="1188" s="59" customFormat="1" x14ac:dyDescent="0.3"/>
    <row r="1189" s="59" customFormat="1" x14ac:dyDescent="0.3"/>
    <row r="1190" s="59" customFormat="1" x14ac:dyDescent="0.3"/>
    <row r="1191" s="59" customFormat="1" x14ac:dyDescent="0.3"/>
    <row r="1192" s="59" customFormat="1" x14ac:dyDescent="0.3"/>
    <row r="1193" s="59" customFormat="1" x14ac:dyDescent="0.3"/>
    <row r="1194" s="59" customFormat="1" x14ac:dyDescent="0.3"/>
    <row r="1195" s="59" customFormat="1" x14ac:dyDescent="0.3"/>
    <row r="1196" s="59" customFormat="1" x14ac:dyDescent="0.3"/>
    <row r="1197" s="59" customFormat="1" x14ac:dyDescent="0.3"/>
    <row r="1198" s="59" customFormat="1" x14ac:dyDescent="0.3"/>
    <row r="1199" s="59" customFormat="1" x14ac:dyDescent="0.3"/>
    <row r="1200" s="59" customFormat="1" x14ac:dyDescent="0.3"/>
    <row r="1201" s="59" customFormat="1" x14ac:dyDescent="0.3"/>
    <row r="1202" s="59" customFormat="1" x14ac:dyDescent="0.3"/>
    <row r="1203" s="59" customFormat="1" x14ac:dyDescent="0.3"/>
    <row r="1204" s="59" customFormat="1" x14ac:dyDescent="0.3"/>
    <row r="1205" s="59" customFormat="1" x14ac:dyDescent="0.3"/>
    <row r="1206" s="59" customFormat="1" x14ac:dyDescent="0.3"/>
    <row r="1207" s="59" customFormat="1" x14ac:dyDescent="0.3"/>
    <row r="1208" s="59" customFormat="1" x14ac:dyDescent="0.3"/>
    <row r="1209" s="59" customFormat="1" x14ac:dyDescent="0.3"/>
    <row r="1210" s="59" customFormat="1" x14ac:dyDescent="0.3"/>
    <row r="1211" s="59" customFormat="1" x14ac:dyDescent="0.3"/>
    <row r="1212" s="59" customFormat="1" x14ac:dyDescent="0.3"/>
    <row r="1213" s="59" customFormat="1" x14ac:dyDescent="0.3"/>
    <row r="1214" s="59" customFormat="1" x14ac:dyDescent="0.3"/>
    <row r="1215" s="59" customFormat="1" x14ac:dyDescent="0.3"/>
    <row r="1216" s="59" customFormat="1" x14ac:dyDescent="0.3"/>
    <row r="1217" s="59" customFormat="1" x14ac:dyDescent="0.3"/>
    <row r="1218" s="59" customFormat="1" x14ac:dyDescent="0.3"/>
    <row r="1219" s="59" customFormat="1" x14ac:dyDescent="0.3"/>
    <row r="1220" s="59" customFormat="1" x14ac:dyDescent="0.3"/>
    <row r="1221" s="59" customFormat="1" x14ac:dyDescent="0.3"/>
    <row r="1222" s="59" customFormat="1" x14ac:dyDescent="0.3"/>
    <row r="1223" s="59" customFormat="1" x14ac:dyDescent="0.3"/>
    <row r="1224" s="59" customFormat="1" x14ac:dyDescent="0.3"/>
    <row r="1225" s="59" customFormat="1" x14ac:dyDescent="0.3"/>
    <row r="1226" s="59" customFormat="1" x14ac:dyDescent="0.3"/>
    <row r="1227" s="59" customFormat="1" x14ac:dyDescent="0.3"/>
    <row r="1228" s="59" customFormat="1" x14ac:dyDescent="0.3"/>
    <row r="1229" s="59" customFormat="1" x14ac:dyDescent="0.3"/>
    <row r="1230" s="59" customFormat="1" x14ac:dyDescent="0.3"/>
    <row r="1231" s="59" customFormat="1" x14ac:dyDescent="0.3"/>
    <row r="1232" s="59" customFormat="1" x14ac:dyDescent="0.3"/>
    <row r="1233" s="59" customFormat="1" x14ac:dyDescent="0.3"/>
    <row r="1234" s="59" customFormat="1" x14ac:dyDescent="0.3"/>
    <row r="1235" s="59" customFormat="1" x14ac:dyDescent="0.3"/>
    <row r="1236" s="59" customFormat="1" x14ac:dyDescent="0.3"/>
    <row r="1237" s="59" customFormat="1" x14ac:dyDescent="0.3"/>
    <row r="1238" s="59" customFormat="1" x14ac:dyDescent="0.3"/>
    <row r="1239" s="59" customFormat="1" x14ac:dyDescent="0.3"/>
    <row r="1240" s="59" customFormat="1" x14ac:dyDescent="0.3"/>
    <row r="1241" s="59" customFormat="1" x14ac:dyDescent="0.3"/>
    <row r="1242" s="59" customFormat="1" x14ac:dyDescent="0.3"/>
    <row r="1243" s="59" customFormat="1" x14ac:dyDescent="0.3"/>
    <row r="1244" s="59" customFormat="1" x14ac:dyDescent="0.3"/>
    <row r="1245" s="59" customFormat="1" x14ac:dyDescent="0.3"/>
    <row r="1246" s="59" customFormat="1" x14ac:dyDescent="0.3"/>
    <row r="1247" s="59" customFormat="1" x14ac:dyDescent="0.3"/>
    <row r="1248" s="59" customFormat="1" x14ac:dyDescent="0.3"/>
    <row r="1249" s="59" customFormat="1" x14ac:dyDescent="0.3"/>
    <row r="1250" s="59" customFormat="1" x14ac:dyDescent="0.3"/>
    <row r="1251" s="59" customFormat="1" x14ac:dyDescent="0.3"/>
    <row r="1252" s="59" customFormat="1" x14ac:dyDescent="0.3"/>
    <row r="1253" s="59" customFormat="1" x14ac:dyDescent="0.3"/>
    <row r="1254" s="59" customFormat="1" x14ac:dyDescent="0.3"/>
    <row r="1255" s="59" customFormat="1" x14ac:dyDescent="0.3"/>
    <row r="1256" s="59" customFormat="1" x14ac:dyDescent="0.3"/>
    <row r="1257" s="59" customFormat="1" x14ac:dyDescent="0.3"/>
    <row r="1258" s="59" customFormat="1" x14ac:dyDescent="0.3"/>
    <row r="1259" s="59" customFormat="1" x14ac:dyDescent="0.3"/>
    <row r="1260" s="59" customFormat="1" x14ac:dyDescent="0.3"/>
    <row r="1261" s="59" customFormat="1" x14ac:dyDescent="0.3"/>
    <row r="1262" s="59" customFormat="1" x14ac:dyDescent="0.3"/>
    <row r="1263" s="59" customFormat="1" x14ac:dyDescent="0.3"/>
    <row r="1264" s="59" customFormat="1" x14ac:dyDescent="0.3"/>
    <row r="1265" s="59" customFormat="1" x14ac:dyDescent="0.3"/>
    <row r="1266" s="59" customFormat="1" x14ac:dyDescent="0.3"/>
    <row r="1267" s="59" customFormat="1" x14ac:dyDescent="0.3"/>
    <row r="1268" s="59" customFormat="1" x14ac:dyDescent="0.3"/>
    <row r="1269" s="59" customFormat="1" x14ac:dyDescent="0.3"/>
    <row r="1270" s="59" customFormat="1" x14ac:dyDescent="0.3"/>
    <row r="1271" s="59" customFormat="1" x14ac:dyDescent="0.3"/>
    <row r="1272" s="59" customFormat="1" x14ac:dyDescent="0.3"/>
    <row r="1273" s="59" customFormat="1" x14ac:dyDescent="0.3"/>
    <row r="1274" s="59" customFormat="1" x14ac:dyDescent="0.3"/>
    <row r="1275" s="59" customFormat="1" x14ac:dyDescent="0.3"/>
    <row r="1276" s="59" customFormat="1" x14ac:dyDescent="0.3"/>
    <row r="1277" s="59" customFormat="1" x14ac:dyDescent="0.3"/>
    <row r="1278" s="59" customFormat="1" x14ac:dyDescent="0.3"/>
    <row r="1279" s="59" customFormat="1" x14ac:dyDescent="0.3"/>
    <row r="1280" s="59" customFormat="1" x14ac:dyDescent="0.3"/>
    <row r="1281" s="59" customFormat="1" x14ac:dyDescent="0.3"/>
    <row r="1282" s="59" customFormat="1" x14ac:dyDescent="0.3"/>
    <row r="1283" s="59" customFormat="1" x14ac:dyDescent="0.3"/>
    <row r="1284" s="59" customFormat="1" x14ac:dyDescent="0.3"/>
    <row r="1285" s="59" customFormat="1" x14ac:dyDescent="0.3"/>
    <row r="1286" s="59" customFormat="1" x14ac:dyDescent="0.3"/>
    <row r="1287" s="59" customFormat="1" x14ac:dyDescent="0.3"/>
    <row r="1288" s="59" customFormat="1" x14ac:dyDescent="0.3"/>
    <row r="1289" s="59" customFormat="1" x14ac:dyDescent="0.3"/>
    <row r="1290" s="59" customFormat="1" x14ac:dyDescent="0.3"/>
    <row r="1291" s="59" customFormat="1" x14ac:dyDescent="0.3"/>
    <row r="1292" s="59" customFormat="1" x14ac:dyDescent="0.3"/>
    <row r="1293" s="59" customFormat="1" x14ac:dyDescent="0.3"/>
    <row r="1294" s="59" customFormat="1" x14ac:dyDescent="0.3"/>
    <row r="1295" s="59" customFormat="1" x14ac:dyDescent="0.3"/>
    <row r="1296" s="59" customFormat="1" x14ac:dyDescent="0.3"/>
    <row r="1297" s="59" customFormat="1" x14ac:dyDescent="0.3"/>
    <row r="1298" s="59" customFormat="1" x14ac:dyDescent="0.3"/>
    <row r="1299" s="59" customFormat="1" x14ac:dyDescent="0.3"/>
    <row r="1300" s="59" customFormat="1" x14ac:dyDescent="0.3"/>
    <row r="1301" s="59" customFormat="1" x14ac:dyDescent="0.3"/>
    <row r="1302" s="59" customFormat="1" x14ac:dyDescent="0.3"/>
    <row r="1303" s="59" customFormat="1" x14ac:dyDescent="0.3"/>
    <row r="1304" s="59" customFormat="1" x14ac:dyDescent="0.3"/>
    <row r="1305" s="59" customFormat="1" x14ac:dyDescent="0.3"/>
    <row r="1306" s="59" customFormat="1" x14ac:dyDescent="0.3"/>
    <row r="1307" s="59" customFormat="1" x14ac:dyDescent="0.3"/>
    <row r="1308" s="59" customFormat="1" x14ac:dyDescent="0.3"/>
    <row r="1309" s="59" customFormat="1" x14ac:dyDescent="0.3"/>
    <row r="1310" s="59" customFormat="1" x14ac:dyDescent="0.3"/>
    <row r="1311" s="59" customFormat="1" x14ac:dyDescent="0.3"/>
    <row r="1312" s="59" customFormat="1" x14ac:dyDescent="0.3"/>
    <row r="1313" s="59" customFormat="1" x14ac:dyDescent="0.3"/>
    <row r="1314" s="59" customFormat="1" x14ac:dyDescent="0.3"/>
    <row r="1315" s="59" customFormat="1" x14ac:dyDescent="0.3"/>
    <row r="1316" s="59" customFormat="1" x14ac:dyDescent="0.3"/>
    <row r="1317" s="59" customFormat="1" x14ac:dyDescent="0.3"/>
    <row r="1318" s="59" customFormat="1" x14ac:dyDescent="0.3"/>
    <row r="1319" s="59" customFormat="1" x14ac:dyDescent="0.3"/>
    <row r="1320" s="59" customFormat="1" x14ac:dyDescent="0.3"/>
    <row r="1321" s="59" customFormat="1" x14ac:dyDescent="0.3"/>
    <row r="1322" s="59" customFormat="1" x14ac:dyDescent="0.3"/>
    <row r="1323" s="59" customFormat="1" x14ac:dyDescent="0.3"/>
    <row r="1324" s="59" customFormat="1" x14ac:dyDescent="0.3"/>
    <row r="1325" s="59" customFormat="1" x14ac:dyDescent="0.3"/>
    <row r="1326" s="59" customFormat="1" x14ac:dyDescent="0.3"/>
    <row r="1327" s="59" customFormat="1" x14ac:dyDescent="0.3"/>
    <row r="1328" s="59" customFormat="1" x14ac:dyDescent="0.3"/>
    <row r="1329" s="59" customFormat="1" x14ac:dyDescent="0.3"/>
    <row r="1330" s="59" customFormat="1" x14ac:dyDescent="0.3"/>
    <row r="1331" s="59" customFormat="1" x14ac:dyDescent="0.3"/>
    <row r="1332" s="59" customFormat="1" x14ac:dyDescent="0.3"/>
    <row r="1333" s="59" customFormat="1" x14ac:dyDescent="0.3"/>
    <row r="1334" s="59" customFormat="1" x14ac:dyDescent="0.3"/>
    <row r="1335" s="59" customFormat="1" x14ac:dyDescent="0.3"/>
    <row r="1336" s="59" customFormat="1" x14ac:dyDescent="0.3"/>
    <row r="1337" s="59" customFormat="1" x14ac:dyDescent="0.3"/>
    <row r="1338" s="59" customFormat="1" x14ac:dyDescent="0.3"/>
    <row r="1339" s="59" customFormat="1" x14ac:dyDescent="0.3"/>
    <row r="1340" s="59" customFormat="1" x14ac:dyDescent="0.3"/>
    <row r="1341" s="59" customFormat="1" x14ac:dyDescent="0.3"/>
    <row r="1342" s="59" customFormat="1" x14ac:dyDescent="0.3"/>
    <row r="1343" s="59" customFormat="1" x14ac:dyDescent="0.3"/>
    <row r="1344" s="59" customFormat="1" x14ac:dyDescent="0.3"/>
    <row r="1345" s="59" customFormat="1" x14ac:dyDescent="0.3"/>
    <row r="1346" s="59" customFormat="1" x14ac:dyDescent="0.3"/>
    <row r="1347" s="59" customFormat="1" x14ac:dyDescent="0.3"/>
    <row r="1348" s="59" customFormat="1" x14ac:dyDescent="0.3"/>
    <row r="1349" s="59" customFormat="1" x14ac:dyDescent="0.3"/>
    <row r="1350" s="59" customFormat="1" x14ac:dyDescent="0.3"/>
    <row r="1351" s="59" customFormat="1" x14ac:dyDescent="0.3"/>
    <row r="1352" s="59" customFormat="1" x14ac:dyDescent="0.3"/>
    <row r="1353" s="59" customFormat="1" x14ac:dyDescent="0.3"/>
    <row r="1354" s="59" customFormat="1" x14ac:dyDescent="0.3"/>
    <row r="1355" s="59" customFormat="1" x14ac:dyDescent="0.3"/>
    <row r="1356" s="59" customFormat="1" x14ac:dyDescent="0.3"/>
    <row r="1357" s="59" customFormat="1" x14ac:dyDescent="0.3"/>
    <row r="1358" s="59" customFormat="1" x14ac:dyDescent="0.3"/>
    <row r="1359" s="59" customFormat="1" x14ac:dyDescent="0.3"/>
    <row r="1360" s="59" customFormat="1" x14ac:dyDescent="0.3"/>
    <row r="1361" s="59" customFormat="1" x14ac:dyDescent="0.3"/>
    <row r="1362" s="59" customFormat="1" x14ac:dyDescent="0.3"/>
    <row r="1363" s="59" customFormat="1" x14ac:dyDescent="0.3"/>
    <row r="1364" s="59" customFormat="1" x14ac:dyDescent="0.3"/>
    <row r="1365" s="59" customFormat="1" x14ac:dyDescent="0.3"/>
    <row r="1366" s="59" customFormat="1" x14ac:dyDescent="0.3"/>
    <row r="1367" s="59" customFormat="1" x14ac:dyDescent="0.3"/>
    <row r="1368" s="59" customFormat="1" x14ac:dyDescent="0.3"/>
    <row r="1369" s="59" customFormat="1" x14ac:dyDescent="0.3"/>
    <row r="1370" s="59" customFormat="1" x14ac:dyDescent="0.3"/>
    <row r="1371" s="59" customFormat="1" x14ac:dyDescent="0.3"/>
    <row r="1372" s="59" customFormat="1" x14ac:dyDescent="0.3"/>
    <row r="1373" s="59" customFormat="1" x14ac:dyDescent="0.3"/>
    <row r="1374" s="59" customFormat="1" x14ac:dyDescent="0.3"/>
    <row r="1375" s="59" customFormat="1" x14ac:dyDescent="0.3"/>
    <row r="1376" s="59" customFormat="1" x14ac:dyDescent="0.3"/>
    <row r="1377" s="59" customFormat="1" x14ac:dyDescent="0.3"/>
    <row r="1378" s="59" customFormat="1" x14ac:dyDescent="0.3"/>
    <row r="1379" s="59" customFormat="1" x14ac:dyDescent="0.3"/>
    <row r="1380" s="59" customFormat="1" x14ac:dyDescent="0.3"/>
    <row r="1381" s="59" customFormat="1" x14ac:dyDescent="0.3"/>
    <row r="1382" s="59" customFormat="1" x14ac:dyDescent="0.3"/>
    <row r="1383" s="59" customFormat="1" x14ac:dyDescent="0.3"/>
    <row r="1384" s="59" customFormat="1" x14ac:dyDescent="0.3"/>
    <row r="1385" s="59" customFormat="1" x14ac:dyDescent="0.3"/>
    <row r="1386" s="59" customFormat="1" x14ac:dyDescent="0.3"/>
    <row r="1387" s="59" customFormat="1" x14ac:dyDescent="0.3"/>
    <row r="1388" s="59" customFormat="1" x14ac:dyDescent="0.3"/>
    <row r="1389" s="59" customFormat="1" x14ac:dyDescent="0.3"/>
    <row r="1390" s="59" customFormat="1" x14ac:dyDescent="0.3"/>
    <row r="1391" s="59" customFormat="1" x14ac:dyDescent="0.3"/>
    <row r="1392" s="59" customFormat="1" x14ac:dyDescent="0.3"/>
    <row r="1393" s="59" customFormat="1" x14ac:dyDescent="0.3"/>
    <row r="1394" s="59" customFormat="1" x14ac:dyDescent="0.3"/>
    <row r="1395" s="59" customFormat="1" x14ac:dyDescent="0.3"/>
    <row r="1396" s="59" customFormat="1" x14ac:dyDescent="0.3"/>
    <row r="1397" s="59" customFormat="1" x14ac:dyDescent="0.3"/>
    <row r="1398" s="59" customFormat="1" x14ac:dyDescent="0.3"/>
    <row r="1399" s="59" customFormat="1" x14ac:dyDescent="0.3"/>
    <row r="1400" s="59" customFormat="1" x14ac:dyDescent="0.3"/>
    <row r="1401" s="59" customFormat="1" x14ac:dyDescent="0.3"/>
    <row r="1402" s="59" customFormat="1" x14ac:dyDescent="0.3"/>
    <row r="1403" s="59" customFormat="1" x14ac:dyDescent="0.3"/>
    <row r="1404" s="59" customFormat="1" x14ac:dyDescent="0.3"/>
    <row r="1405" s="59" customFormat="1" x14ac:dyDescent="0.3"/>
    <row r="1406" s="59" customFormat="1" x14ac:dyDescent="0.3"/>
    <row r="1407" s="59" customFormat="1" x14ac:dyDescent="0.3"/>
    <row r="1408" s="59" customFormat="1" x14ac:dyDescent="0.3"/>
    <row r="1409" s="59" customFormat="1" x14ac:dyDescent="0.3"/>
    <row r="1410" s="59" customFormat="1" x14ac:dyDescent="0.3"/>
    <row r="1411" s="59" customFormat="1" x14ac:dyDescent="0.3"/>
    <row r="1412" s="59" customFormat="1" x14ac:dyDescent="0.3"/>
    <row r="1413" s="59" customFormat="1" x14ac:dyDescent="0.3"/>
    <row r="1414" s="59" customFormat="1" x14ac:dyDescent="0.3"/>
    <row r="1415" s="59" customFormat="1" x14ac:dyDescent="0.3"/>
    <row r="1416" s="59" customFormat="1" x14ac:dyDescent="0.3"/>
    <row r="1417" s="59" customFormat="1" x14ac:dyDescent="0.3"/>
    <row r="1418" s="59" customFormat="1" x14ac:dyDescent="0.3"/>
    <row r="1419" s="59" customFormat="1" x14ac:dyDescent="0.3"/>
    <row r="1420" s="59" customFormat="1" x14ac:dyDescent="0.3"/>
    <row r="1421" s="59" customFormat="1" x14ac:dyDescent="0.3"/>
    <row r="1422" s="59" customFormat="1" x14ac:dyDescent="0.3"/>
    <row r="1423" s="59" customFormat="1" x14ac:dyDescent="0.3"/>
    <row r="1424" s="59" customFormat="1" x14ac:dyDescent="0.3"/>
    <row r="1425" s="59" customFormat="1" x14ac:dyDescent="0.3"/>
    <row r="1426" s="59" customFormat="1" x14ac:dyDescent="0.3"/>
    <row r="1427" s="59" customFormat="1" x14ac:dyDescent="0.3"/>
    <row r="1428" s="59" customFormat="1" x14ac:dyDescent="0.3"/>
    <row r="1429" s="59" customFormat="1" x14ac:dyDescent="0.3"/>
    <row r="1430" s="59" customFormat="1" x14ac:dyDescent="0.3"/>
    <row r="1431" s="59" customFormat="1" x14ac:dyDescent="0.3"/>
    <row r="1432" s="59" customFormat="1" x14ac:dyDescent="0.3"/>
    <row r="1433" s="59" customFormat="1" x14ac:dyDescent="0.3"/>
    <row r="1434" s="59" customFormat="1" x14ac:dyDescent="0.3"/>
    <row r="1435" s="59" customFormat="1" x14ac:dyDescent="0.3"/>
    <row r="1436" s="59" customFormat="1" x14ac:dyDescent="0.3"/>
    <row r="1437" s="59" customFormat="1" x14ac:dyDescent="0.3"/>
    <row r="1438" s="59" customFormat="1" x14ac:dyDescent="0.3"/>
    <row r="1439" s="59" customFormat="1" x14ac:dyDescent="0.3"/>
    <row r="1440" s="59" customFormat="1" x14ac:dyDescent="0.3"/>
    <row r="1441" s="59" customFormat="1" x14ac:dyDescent="0.3"/>
    <row r="1442" s="59" customFormat="1" x14ac:dyDescent="0.3"/>
    <row r="1443" s="59" customFormat="1" x14ac:dyDescent="0.3"/>
    <row r="1444" s="59" customFormat="1" x14ac:dyDescent="0.3"/>
    <row r="1445" s="59" customFormat="1" x14ac:dyDescent="0.3"/>
    <row r="1446" s="59" customFormat="1" x14ac:dyDescent="0.3"/>
    <row r="1447" s="59" customFormat="1" x14ac:dyDescent="0.3"/>
    <row r="1448" s="59" customFormat="1" x14ac:dyDescent="0.3"/>
    <row r="1449" s="59" customFormat="1" x14ac:dyDescent="0.3"/>
    <row r="1450" s="59" customFormat="1" x14ac:dyDescent="0.3"/>
    <row r="1451" s="59" customFormat="1" x14ac:dyDescent="0.3"/>
    <row r="1452" s="59" customFormat="1" x14ac:dyDescent="0.3"/>
    <row r="1453" s="59" customFormat="1" x14ac:dyDescent="0.3"/>
    <row r="1454" s="59" customFormat="1" x14ac:dyDescent="0.3"/>
    <row r="1455" s="59" customFormat="1" x14ac:dyDescent="0.3"/>
    <row r="1456" s="59" customFormat="1" x14ac:dyDescent="0.3"/>
    <row r="1457" s="59" customFormat="1" x14ac:dyDescent="0.3"/>
    <row r="1458" s="59" customFormat="1" x14ac:dyDescent="0.3"/>
    <row r="1459" s="59" customFormat="1" x14ac:dyDescent="0.3"/>
    <row r="1460" s="59" customFormat="1" x14ac:dyDescent="0.3"/>
    <row r="1461" s="59" customFormat="1" x14ac:dyDescent="0.3"/>
    <row r="1462" s="59" customFormat="1" x14ac:dyDescent="0.3"/>
    <row r="1463" s="59" customFormat="1" x14ac:dyDescent="0.3"/>
    <row r="1464" s="59" customFormat="1" x14ac:dyDescent="0.3"/>
    <row r="1465" s="59" customFormat="1" x14ac:dyDescent="0.3"/>
    <row r="1466" s="59" customFormat="1" x14ac:dyDescent="0.3"/>
    <row r="1467" s="59" customFormat="1" x14ac:dyDescent="0.3"/>
    <row r="1468" s="59" customFormat="1" x14ac:dyDescent="0.3"/>
    <row r="1469" s="59" customFormat="1" x14ac:dyDescent="0.3"/>
    <row r="1470" s="59" customFormat="1" x14ac:dyDescent="0.3"/>
    <row r="1471" s="59" customFormat="1" x14ac:dyDescent="0.3"/>
    <row r="1472" s="59" customFormat="1" x14ac:dyDescent="0.3"/>
    <row r="1473" s="59" customFormat="1" x14ac:dyDescent="0.3"/>
    <row r="1474" s="59" customFormat="1" x14ac:dyDescent="0.3"/>
    <row r="1475" s="59" customFormat="1" x14ac:dyDescent="0.3"/>
    <row r="1476" s="59" customFormat="1" x14ac:dyDescent="0.3"/>
    <row r="1477" s="59" customFormat="1" x14ac:dyDescent="0.3"/>
    <row r="1478" s="59" customFormat="1" x14ac:dyDescent="0.3"/>
    <row r="1479" s="59" customFormat="1" x14ac:dyDescent="0.3"/>
    <row r="1480" s="59" customFormat="1" x14ac:dyDescent="0.3"/>
    <row r="1481" s="59" customFormat="1" x14ac:dyDescent="0.3"/>
    <row r="1482" s="59" customFormat="1" x14ac:dyDescent="0.3"/>
    <row r="1483" s="59" customFormat="1" x14ac:dyDescent="0.3"/>
    <row r="1484" s="59" customFormat="1" x14ac:dyDescent="0.3"/>
    <row r="1485" s="59" customFormat="1" x14ac:dyDescent="0.3"/>
    <row r="1486" s="59" customFormat="1" x14ac:dyDescent="0.3"/>
    <row r="1487" s="59" customFormat="1" x14ac:dyDescent="0.3"/>
    <row r="1488" s="59" customFormat="1" x14ac:dyDescent="0.3"/>
    <row r="1489" s="59" customFormat="1" x14ac:dyDescent="0.3"/>
    <row r="1490" s="59" customFormat="1" x14ac:dyDescent="0.3"/>
    <row r="1491" s="59" customFormat="1" x14ac:dyDescent="0.3"/>
    <row r="1492" s="59" customFormat="1" x14ac:dyDescent="0.3"/>
    <row r="1493" s="59" customFormat="1" x14ac:dyDescent="0.3"/>
    <row r="1494" s="59" customFormat="1" x14ac:dyDescent="0.3"/>
    <row r="1495" s="59" customFormat="1" x14ac:dyDescent="0.3"/>
    <row r="1496" s="59" customFormat="1" x14ac:dyDescent="0.3"/>
    <row r="1497" s="59" customFormat="1" x14ac:dyDescent="0.3"/>
    <row r="1498" s="59" customFormat="1" x14ac:dyDescent="0.3"/>
    <row r="1499" s="59" customFormat="1" x14ac:dyDescent="0.3"/>
    <row r="1500" s="59" customFormat="1" x14ac:dyDescent="0.3"/>
    <row r="1501" s="59" customFormat="1" x14ac:dyDescent="0.3"/>
    <row r="1502" s="59" customFormat="1" x14ac:dyDescent="0.3"/>
    <row r="1503" s="59" customFormat="1" x14ac:dyDescent="0.3"/>
    <row r="1504" s="59" customFormat="1" x14ac:dyDescent="0.3"/>
    <row r="1505" s="59" customFormat="1" x14ac:dyDescent="0.3"/>
    <row r="1506" s="59" customFormat="1" x14ac:dyDescent="0.3"/>
    <row r="1507" s="59" customFormat="1" x14ac:dyDescent="0.3"/>
    <row r="1508" s="59" customFormat="1" x14ac:dyDescent="0.3"/>
    <row r="1509" s="59" customFormat="1" x14ac:dyDescent="0.3"/>
    <row r="1510" s="59" customFormat="1" x14ac:dyDescent="0.3"/>
    <row r="1511" s="59" customFormat="1" x14ac:dyDescent="0.3"/>
    <row r="1512" s="59" customFormat="1" x14ac:dyDescent="0.3"/>
    <row r="1513" s="59" customFormat="1" x14ac:dyDescent="0.3"/>
    <row r="1514" s="59" customFormat="1" x14ac:dyDescent="0.3"/>
    <row r="1515" s="59" customFormat="1" x14ac:dyDescent="0.3"/>
    <row r="1516" s="59" customFormat="1" x14ac:dyDescent="0.3"/>
    <row r="1517" s="59" customFormat="1" x14ac:dyDescent="0.3"/>
    <row r="1518" s="59" customFormat="1" x14ac:dyDescent="0.3"/>
    <row r="1519" s="59" customFormat="1" x14ac:dyDescent="0.3"/>
    <row r="1520" s="59" customFormat="1" x14ac:dyDescent="0.3"/>
    <row r="1521" s="59" customFormat="1" x14ac:dyDescent="0.3"/>
    <row r="1522" s="59" customFormat="1" x14ac:dyDescent="0.3"/>
    <row r="1523" s="59" customFormat="1" x14ac:dyDescent="0.3"/>
    <row r="1524" s="59" customFormat="1" x14ac:dyDescent="0.3"/>
    <row r="1525" s="59" customFormat="1" x14ac:dyDescent="0.3"/>
    <row r="1526" s="59" customFormat="1" x14ac:dyDescent="0.3"/>
    <row r="1527" s="59" customFormat="1" x14ac:dyDescent="0.3"/>
    <row r="1528" s="59" customFormat="1" x14ac:dyDescent="0.3"/>
    <row r="1529" s="59" customFormat="1" x14ac:dyDescent="0.3"/>
    <row r="1530" s="59" customFormat="1" x14ac:dyDescent="0.3"/>
    <row r="1531" s="59" customFormat="1" x14ac:dyDescent="0.3"/>
    <row r="1532" s="59" customFormat="1" x14ac:dyDescent="0.3"/>
    <row r="1533" s="59" customFormat="1" x14ac:dyDescent="0.3"/>
    <row r="1534" s="59" customFormat="1" x14ac:dyDescent="0.3"/>
    <row r="1535" s="59" customFormat="1" x14ac:dyDescent="0.3"/>
    <row r="1536" s="59" customFormat="1" x14ac:dyDescent="0.3"/>
    <row r="1537" s="59" customFormat="1" x14ac:dyDescent="0.3"/>
    <row r="1538" s="59" customFormat="1" x14ac:dyDescent="0.3"/>
    <row r="1539" s="59" customFormat="1" x14ac:dyDescent="0.3"/>
    <row r="1540" s="59" customFormat="1" x14ac:dyDescent="0.3"/>
    <row r="1541" s="59" customFormat="1" x14ac:dyDescent="0.3"/>
    <row r="1542" s="59" customFormat="1" x14ac:dyDescent="0.3"/>
    <row r="1543" s="59" customFormat="1" x14ac:dyDescent="0.3"/>
    <row r="1544" s="59" customFormat="1" x14ac:dyDescent="0.3"/>
    <row r="1545" s="59" customFormat="1" x14ac:dyDescent="0.3"/>
    <row r="1546" s="59" customFormat="1" x14ac:dyDescent="0.3"/>
    <row r="1547" s="59" customFormat="1" x14ac:dyDescent="0.3"/>
    <row r="1548" s="59" customFormat="1" x14ac:dyDescent="0.3"/>
    <row r="1549" s="59" customFormat="1" x14ac:dyDescent="0.3"/>
    <row r="1550" s="59" customFormat="1" x14ac:dyDescent="0.3"/>
    <row r="1551" s="59" customFormat="1" x14ac:dyDescent="0.3"/>
    <row r="1552" s="59" customFormat="1" x14ac:dyDescent="0.3"/>
    <row r="1553" s="59" customFormat="1" x14ac:dyDescent="0.3"/>
    <row r="1554" s="59" customFormat="1" x14ac:dyDescent="0.3"/>
    <row r="1555" s="59" customFormat="1" x14ac:dyDescent="0.3"/>
    <row r="1556" s="59" customFormat="1" x14ac:dyDescent="0.3"/>
    <row r="1557" s="59" customFormat="1" x14ac:dyDescent="0.3"/>
    <row r="1558" s="59" customFormat="1" x14ac:dyDescent="0.3"/>
    <row r="1559" s="59" customFormat="1" x14ac:dyDescent="0.3"/>
    <row r="1560" s="59" customFormat="1" x14ac:dyDescent="0.3"/>
    <row r="1561" s="59" customFormat="1" x14ac:dyDescent="0.3"/>
    <row r="1562" s="59" customFormat="1" x14ac:dyDescent="0.3"/>
    <row r="1563" s="59" customFormat="1" x14ac:dyDescent="0.3"/>
    <row r="1564" s="59" customFormat="1" x14ac:dyDescent="0.3"/>
    <row r="1565" s="59" customFormat="1" x14ac:dyDescent="0.3"/>
    <row r="1566" s="59" customFormat="1" x14ac:dyDescent="0.3"/>
    <row r="1567" s="59" customFormat="1" x14ac:dyDescent="0.3"/>
    <row r="1568" s="59" customFormat="1" x14ac:dyDescent="0.3"/>
    <row r="1569" s="59" customFormat="1" x14ac:dyDescent="0.3"/>
    <row r="1570" s="59" customFormat="1" x14ac:dyDescent="0.3"/>
    <row r="1571" s="59" customFormat="1" x14ac:dyDescent="0.3"/>
    <row r="1572" s="59" customFormat="1" x14ac:dyDescent="0.3"/>
    <row r="1573" s="59" customFormat="1" x14ac:dyDescent="0.3"/>
    <row r="1574" s="59" customFormat="1" x14ac:dyDescent="0.3"/>
    <row r="1575" s="59" customFormat="1" x14ac:dyDescent="0.3"/>
    <row r="1576" s="59" customFormat="1" x14ac:dyDescent="0.3"/>
    <row r="1577" s="59" customFormat="1" x14ac:dyDescent="0.3"/>
    <row r="1578" s="59" customFormat="1" x14ac:dyDescent="0.3"/>
    <row r="1579" s="59" customFormat="1" x14ac:dyDescent="0.3"/>
    <row r="1580" s="59" customFormat="1" x14ac:dyDescent="0.3"/>
    <row r="1581" s="59" customFormat="1" x14ac:dyDescent="0.3"/>
    <row r="1582" s="59" customFormat="1" x14ac:dyDescent="0.3"/>
    <row r="1583" s="59" customFormat="1" x14ac:dyDescent="0.3"/>
    <row r="1584" s="59" customFormat="1" x14ac:dyDescent="0.3"/>
    <row r="1585" s="59" customFormat="1" x14ac:dyDescent="0.3"/>
    <row r="1586" s="59" customFormat="1" x14ac:dyDescent="0.3"/>
    <row r="1587" s="59" customFormat="1" x14ac:dyDescent="0.3"/>
    <row r="1588" s="59" customFormat="1" x14ac:dyDescent="0.3"/>
    <row r="1589" s="59" customFormat="1" x14ac:dyDescent="0.3"/>
    <row r="1590" s="59" customFormat="1" x14ac:dyDescent="0.3"/>
    <row r="1591" s="59" customFormat="1" x14ac:dyDescent="0.3"/>
    <row r="1592" s="59" customFormat="1" x14ac:dyDescent="0.3"/>
    <row r="1593" s="59" customFormat="1" x14ac:dyDescent="0.3"/>
    <row r="1594" s="59" customFormat="1" x14ac:dyDescent="0.3"/>
    <row r="1595" s="59" customFormat="1" x14ac:dyDescent="0.3"/>
    <row r="1596" s="59" customFormat="1" x14ac:dyDescent="0.3"/>
    <row r="1597" s="59" customFormat="1" x14ac:dyDescent="0.3"/>
    <row r="1598" s="59" customFormat="1" x14ac:dyDescent="0.3"/>
    <row r="1599" s="59" customFormat="1" x14ac:dyDescent="0.3"/>
    <row r="1600" s="59" customFormat="1" x14ac:dyDescent="0.3"/>
    <row r="1601" s="59" customFormat="1" x14ac:dyDescent="0.3"/>
    <row r="1602" s="59" customFormat="1" x14ac:dyDescent="0.3"/>
    <row r="1603" s="59" customFormat="1" x14ac:dyDescent="0.3"/>
    <row r="1604" s="59" customFormat="1" x14ac:dyDescent="0.3"/>
    <row r="1605" s="59" customFormat="1" x14ac:dyDescent="0.3"/>
    <row r="1606" s="59" customFormat="1" x14ac:dyDescent="0.3"/>
    <row r="1607" s="59" customFormat="1" x14ac:dyDescent="0.3"/>
    <row r="1608" s="59" customFormat="1" x14ac:dyDescent="0.3"/>
    <row r="1609" s="59" customFormat="1" x14ac:dyDescent="0.3"/>
    <row r="1610" s="59" customFormat="1" x14ac:dyDescent="0.3"/>
    <row r="1611" s="59" customFormat="1" x14ac:dyDescent="0.3"/>
    <row r="1612" s="59" customFormat="1" x14ac:dyDescent="0.3"/>
    <row r="1613" s="59" customFormat="1" x14ac:dyDescent="0.3"/>
    <row r="1614" s="59" customFormat="1" x14ac:dyDescent="0.3"/>
    <row r="1615" s="59" customFormat="1" x14ac:dyDescent="0.3"/>
    <row r="1616" s="59" customFormat="1" x14ac:dyDescent="0.3"/>
    <row r="1617" s="59" customFormat="1" x14ac:dyDescent="0.3"/>
    <row r="1618" s="59" customFormat="1" x14ac:dyDescent="0.3"/>
    <row r="1619" s="59" customFormat="1" x14ac:dyDescent="0.3"/>
    <row r="1620" s="59" customFormat="1" x14ac:dyDescent="0.3"/>
    <row r="1621" s="59" customFormat="1" x14ac:dyDescent="0.3"/>
    <row r="1622" s="59" customFormat="1" x14ac:dyDescent="0.3"/>
    <row r="1623" s="59" customFormat="1" x14ac:dyDescent="0.3"/>
    <row r="1624" s="59" customFormat="1" x14ac:dyDescent="0.3"/>
    <row r="1625" s="59" customFormat="1" x14ac:dyDescent="0.3"/>
    <row r="1626" s="59" customFormat="1" x14ac:dyDescent="0.3"/>
    <row r="1627" s="59" customFormat="1" x14ac:dyDescent="0.3"/>
    <row r="1628" s="59" customFormat="1" x14ac:dyDescent="0.3"/>
    <row r="1629" s="59" customFormat="1" x14ac:dyDescent="0.3"/>
    <row r="1630" s="59" customFormat="1" x14ac:dyDescent="0.3"/>
    <row r="1631" s="59" customFormat="1" x14ac:dyDescent="0.3"/>
    <row r="1632" s="59" customFormat="1" x14ac:dyDescent="0.3"/>
    <row r="1633" s="59" customFormat="1" x14ac:dyDescent="0.3"/>
    <row r="1634" s="59" customFormat="1" x14ac:dyDescent="0.3"/>
    <row r="1635" s="59" customFormat="1" x14ac:dyDescent="0.3"/>
    <row r="1636" s="59" customFormat="1" x14ac:dyDescent="0.3"/>
    <row r="1637" s="59" customFormat="1" x14ac:dyDescent="0.3"/>
    <row r="1638" s="59" customFormat="1" x14ac:dyDescent="0.3"/>
    <row r="1639" s="59" customFormat="1" x14ac:dyDescent="0.3"/>
    <row r="1640" s="59" customFormat="1" x14ac:dyDescent="0.3"/>
    <row r="1641" s="59" customFormat="1" x14ac:dyDescent="0.3"/>
    <row r="1642" s="59" customFormat="1" x14ac:dyDescent="0.3"/>
    <row r="1643" s="59" customFormat="1" x14ac:dyDescent="0.3"/>
    <row r="1644" s="59" customFormat="1" x14ac:dyDescent="0.3"/>
    <row r="1645" s="59" customFormat="1" x14ac:dyDescent="0.3"/>
    <row r="1646" s="59" customFormat="1" x14ac:dyDescent="0.3"/>
    <row r="1647" s="59" customFormat="1" x14ac:dyDescent="0.3"/>
    <row r="1648" s="59" customFormat="1" x14ac:dyDescent="0.3"/>
    <row r="1649" s="59" customFormat="1" x14ac:dyDescent="0.3"/>
    <row r="1650" s="59" customFormat="1" x14ac:dyDescent="0.3"/>
    <row r="1651" s="59" customFormat="1" x14ac:dyDescent="0.3"/>
    <row r="1652" s="59" customFormat="1" x14ac:dyDescent="0.3"/>
    <row r="1653" s="59" customFormat="1" x14ac:dyDescent="0.3"/>
    <row r="1654" s="59" customFormat="1" x14ac:dyDescent="0.3"/>
    <row r="1655" s="59" customFormat="1" x14ac:dyDescent="0.3"/>
    <row r="1656" s="59" customFormat="1" x14ac:dyDescent="0.3"/>
    <row r="1657" s="59" customFormat="1" x14ac:dyDescent="0.3"/>
    <row r="1658" s="59" customFormat="1" x14ac:dyDescent="0.3"/>
    <row r="1659" s="59" customFormat="1" x14ac:dyDescent="0.3"/>
    <row r="1660" s="59" customFormat="1" x14ac:dyDescent="0.3"/>
    <row r="1661" s="59" customFormat="1" x14ac:dyDescent="0.3"/>
    <row r="1662" s="59" customFormat="1" x14ac:dyDescent="0.3"/>
    <row r="1663" s="59" customFormat="1" x14ac:dyDescent="0.3"/>
    <row r="1664" s="59" customFormat="1" x14ac:dyDescent="0.3"/>
    <row r="1665" s="59" customFormat="1" x14ac:dyDescent="0.3"/>
    <row r="1666" s="59" customFormat="1" x14ac:dyDescent="0.3"/>
    <row r="1667" s="59" customFormat="1" x14ac:dyDescent="0.3"/>
    <row r="1668" s="59" customFormat="1" x14ac:dyDescent="0.3"/>
    <row r="1669" s="59" customFormat="1" x14ac:dyDescent="0.3"/>
    <row r="1670" s="59" customFormat="1" x14ac:dyDescent="0.3"/>
    <row r="1671" s="59" customFormat="1" x14ac:dyDescent="0.3"/>
    <row r="1672" s="59" customFormat="1" x14ac:dyDescent="0.3"/>
    <row r="1673" s="59" customFormat="1" x14ac:dyDescent="0.3"/>
    <row r="1674" s="59" customFormat="1" x14ac:dyDescent="0.3"/>
    <row r="1675" s="59" customFormat="1" x14ac:dyDescent="0.3"/>
    <row r="1676" s="59" customFormat="1" x14ac:dyDescent="0.3"/>
    <row r="1677" s="59" customFormat="1" x14ac:dyDescent="0.3"/>
    <row r="1678" s="59" customFormat="1" x14ac:dyDescent="0.3"/>
    <row r="1679" s="59" customFormat="1" x14ac:dyDescent="0.3"/>
    <row r="1680" s="59" customFormat="1" x14ac:dyDescent="0.3"/>
    <row r="1681" s="59" customFormat="1" x14ac:dyDescent="0.3"/>
    <row r="1682" s="59" customFormat="1" x14ac:dyDescent="0.3"/>
    <row r="1683" s="59" customFormat="1" x14ac:dyDescent="0.3"/>
    <row r="1684" s="59" customFormat="1" x14ac:dyDescent="0.3"/>
    <row r="1685" s="59" customFormat="1" x14ac:dyDescent="0.3"/>
    <row r="1686" s="59" customFormat="1" x14ac:dyDescent="0.3"/>
    <row r="1687" s="59" customFormat="1" x14ac:dyDescent="0.3"/>
    <row r="1688" s="59" customFormat="1" x14ac:dyDescent="0.3"/>
    <row r="1689" s="59" customFormat="1" x14ac:dyDescent="0.3"/>
    <row r="1690" s="59" customFormat="1" x14ac:dyDescent="0.3"/>
    <row r="1691" s="59" customFormat="1" x14ac:dyDescent="0.3"/>
    <row r="1692" s="59" customFormat="1" x14ac:dyDescent="0.3"/>
    <row r="1693" s="59" customFormat="1" x14ac:dyDescent="0.3"/>
    <row r="1694" s="59" customFormat="1" x14ac:dyDescent="0.3"/>
    <row r="1695" s="59" customFormat="1" x14ac:dyDescent="0.3"/>
    <row r="1696" s="59" customFormat="1" x14ac:dyDescent="0.3"/>
    <row r="1697" s="59" customFormat="1" x14ac:dyDescent="0.3"/>
    <row r="1698" s="59" customFormat="1" x14ac:dyDescent="0.3"/>
    <row r="1699" s="59" customFormat="1" x14ac:dyDescent="0.3"/>
    <row r="1700" s="59" customFormat="1" x14ac:dyDescent="0.3"/>
    <row r="1701" s="59" customFormat="1" x14ac:dyDescent="0.3"/>
    <row r="1702" s="59" customFormat="1" x14ac:dyDescent="0.3"/>
    <row r="1703" s="59" customFormat="1" x14ac:dyDescent="0.3"/>
    <row r="1704" s="59" customFormat="1" x14ac:dyDescent="0.3"/>
    <row r="1705" s="59" customFormat="1" x14ac:dyDescent="0.3"/>
    <row r="1706" s="59" customFormat="1" x14ac:dyDescent="0.3"/>
    <row r="1707" s="59" customFormat="1" x14ac:dyDescent="0.3"/>
    <row r="1708" s="59" customFormat="1" x14ac:dyDescent="0.3"/>
    <row r="1709" s="59" customFormat="1" x14ac:dyDescent="0.3"/>
    <row r="1710" s="59" customFormat="1" x14ac:dyDescent="0.3"/>
    <row r="1711" s="59" customFormat="1" x14ac:dyDescent="0.3"/>
    <row r="1712" s="59" customFormat="1" x14ac:dyDescent="0.3"/>
    <row r="1713" s="59" customFormat="1" x14ac:dyDescent="0.3"/>
    <row r="1714" s="59" customFormat="1" x14ac:dyDescent="0.3"/>
    <row r="1715" s="59" customFormat="1" x14ac:dyDescent="0.3"/>
    <row r="1716" s="59" customFormat="1" x14ac:dyDescent="0.3"/>
    <row r="1717" s="59" customFormat="1" x14ac:dyDescent="0.3"/>
    <row r="1718" s="59" customFormat="1" x14ac:dyDescent="0.3"/>
    <row r="1719" s="59" customFormat="1" x14ac:dyDescent="0.3"/>
    <row r="1720" s="59" customFormat="1" x14ac:dyDescent="0.3"/>
    <row r="1721" s="59" customFormat="1" x14ac:dyDescent="0.3"/>
    <row r="1722" s="59" customFormat="1" x14ac:dyDescent="0.3"/>
    <row r="1723" s="59" customFormat="1" x14ac:dyDescent="0.3"/>
    <row r="1724" s="59" customFormat="1" x14ac:dyDescent="0.3"/>
    <row r="1725" s="59" customFormat="1" x14ac:dyDescent="0.3"/>
    <row r="1726" s="59" customFormat="1" x14ac:dyDescent="0.3"/>
    <row r="1727" s="59" customFormat="1" x14ac:dyDescent="0.3"/>
    <row r="1728" s="59" customFormat="1" x14ac:dyDescent="0.3"/>
    <row r="1729" s="59" customFormat="1" x14ac:dyDescent="0.3"/>
    <row r="1730" s="59" customFormat="1" x14ac:dyDescent="0.3"/>
    <row r="1731" s="59" customFormat="1" x14ac:dyDescent="0.3"/>
    <row r="1732" s="59" customFormat="1" x14ac:dyDescent="0.3"/>
    <row r="1733" s="59" customFormat="1" x14ac:dyDescent="0.3"/>
    <row r="1734" s="59" customFormat="1" x14ac:dyDescent="0.3"/>
    <row r="1735" s="59" customFormat="1" x14ac:dyDescent="0.3"/>
    <row r="1736" s="59" customFormat="1" x14ac:dyDescent="0.3"/>
    <row r="1737" s="59" customFormat="1" x14ac:dyDescent="0.3"/>
    <row r="1738" s="59" customFormat="1" x14ac:dyDescent="0.3"/>
    <row r="1739" s="59" customFormat="1" x14ac:dyDescent="0.3"/>
    <row r="1740" s="59" customFormat="1" x14ac:dyDescent="0.3"/>
    <row r="1741" s="59" customFormat="1" x14ac:dyDescent="0.3"/>
    <row r="1742" s="59" customFormat="1" x14ac:dyDescent="0.3"/>
    <row r="1743" s="59" customFormat="1" x14ac:dyDescent="0.3"/>
    <row r="1744" s="59" customFormat="1" x14ac:dyDescent="0.3"/>
    <row r="1745" s="59" customFormat="1" x14ac:dyDescent="0.3"/>
    <row r="1746" s="59" customFormat="1" x14ac:dyDescent="0.3"/>
    <row r="1747" s="59" customFormat="1" x14ac:dyDescent="0.3"/>
    <row r="1748" s="59" customFormat="1" x14ac:dyDescent="0.3"/>
    <row r="1749" s="59" customFormat="1" x14ac:dyDescent="0.3"/>
    <row r="1750" s="59" customFormat="1" x14ac:dyDescent="0.3"/>
    <row r="1751" s="59" customFormat="1" x14ac:dyDescent="0.3"/>
    <row r="1752" s="59" customFormat="1" x14ac:dyDescent="0.3"/>
    <row r="1753" s="59" customFormat="1" x14ac:dyDescent="0.3"/>
    <row r="1754" s="59" customFormat="1" x14ac:dyDescent="0.3"/>
    <row r="1755" s="59" customFormat="1" x14ac:dyDescent="0.3"/>
    <row r="1756" s="59" customFormat="1" x14ac:dyDescent="0.3"/>
    <row r="1757" s="59" customFormat="1" x14ac:dyDescent="0.3"/>
    <row r="1758" s="59" customFormat="1" x14ac:dyDescent="0.3"/>
    <row r="1759" s="59" customFormat="1" x14ac:dyDescent="0.3"/>
    <row r="1760" s="59" customFormat="1" x14ac:dyDescent="0.3"/>
    <row r="1761" s="59" customFormat="1" x14ac:dyDescent="0.3"/>
    <row r="1762" s="59" customFormat="1" x14ac:dyDescent="0.3"/>
    <row r="1763" s="59" customFormat="1" x14ac:dyDescent="0.3"/>
    <row r="1764" s="59" customFormat="1" x14ac:dyDescent="0.3"/>
    <row r="1765" s="59" customFormat="1" x14ac:dyDescent="0.3"/>
    <row r="1766" s="59" customFormat="1" x14ac:dyDescent="0.3"/>
    <row r="1767" s="59" customFormat="1" x14ac:dyDescent="0.3"/>
    <row r="1768" s="59" customFormat="1" x14ac:dyDescent="0.3"/>
    <row r="1769" s="59" customFormat="1" x14ac:dyDescent="0.3"/>
    <row r="1770" s="59" customFormat="1" x14ac:dyDescent="0.3"/>
    <row r="1771" s="59" customFormat="1" x14ac:dyDescent="0.3"/>
    <row r="1772" s="59" customFormat="1" x14ac:dyDescent="0.3"/>
    <row r="1773" s="59" customFormat="1" x14ac:dyDescent="0.3"/>
    <row r="1774" s="59" customFormat="1" x14ac:dyDescent="0.3"/>
    <row r="1775" s="59" customFormat="1" x14ac:dyDescent="0.3"/>
    <row r="1776" s="59" customFormat="1" x14ac:dyDescent="0.3"/>
    <row r="1777" s="59" customFormat="1" x14ac:dyDescent="0.3"/>
    <row r="1778" s="59" customFormat="1" x14ac:dyDescent="0.3"/>
    <row r="1779" s="59" customFormat="1" x14ac:dyDescent="0.3"/>
    <row r="1780" s="59" customFormat="1" x14ac:dyDescent="0.3"/>
    <row r="1781" s="59" customFormat="1" x14ac:dyDescent="0.3"/>
    <row r="1782" s="59" customFormat="1" x14ac:dyDescent="0.3"/>
    <row r="1783" s="59" customFormat="1" x14ac:dyDescent="0.3"/>
    <row r="1784" s="59" customFormat="1" x14ac:dyDescent="0.3"/>
    <row r="1785" s="59" customFormat="1" x14ac:dyDescent="0.3"/>
    <row r="1786" s="59" customFormat="1" x14ac:dyDescent="0.3"/>
    <row r="1787" s="59" customFormat="1" x14ac:dyDescent="0.3"/>
    <row r="1788" s="59" customFormat="1" x14ac:dyDescent="0.3"/>
    <row r="1789" s="59" customFormat="1" x14ac:dyDescent="0.3"/>
    <row r="1790" s="59" customFormat="1" x14ac:dyDescent="0.3"/>
    <row r="1791" s="59" customFormat="1" x14ac:dyDescent="0.3"/>
    <row r="1792" s="59" customFormat="1" x14ac:dyDescent="0.3"/>
    <row r="1793" s="59" customFormat="1" x14ac:dyDescent="0.3"/>
    <row r="1794" s="59" customFormat="1" x14ac:dyDescent="0.3"/>
    <row r="1795" s="59" customFormat="1" x14ac:dyDescent="0.3"/>
    <row r="1796" s="59" customFormat="1" x14ac:dyDescent="0.3"/>
    <row r="1797" s="59" customFormat="1" x14ac:dyDescent="0.3"/>
    <row r="1798" s="59" customFormat="1" x14ac:dyDescent="0.3"/>
    <row r="1799" s="59" customFormat="1" x14ac:dyDescent="0.3"/>
    <row r="1800" s="59" customFormat="1" x14ac:dyDescent="0.3"/>
    <row r="1801" s="59" customFormat="1" x14ac:dyDescent="0.3"/>
    <row r="1802" s="59" customFormat="1" x14ac:dyDescent="0.3"/>
    <row r="1803" s="59" customFormat="1" x14ac:dyDescent="0.3"/>
    <row r="1804" s="59" customFormat="1" x14ac:dyDescent="0.3"/>
    <row r="1805" s="59" customFormat="1" x14ac:dyDescent="0.3"/>
    <row r="1806" s="59" customFormat="1" x14ac:dyDescent="0.3"/>
    <row r="1807" s="59" customFormat="1" x14ac:dyDescent="0.3"/>
    <row r="1808" s="59" customFormat="1" x14ac:dyDescent="0.3"/>
    <row r="1809" s="59" customFormat="1" x14ac:dyDescent="0.3"/>
    <row r="1810" s="59" customFormat="1" x14ac:dyDescent="0.3"/>
    <row r="1811" s="59" customFormat="1" x14ac:dyDescent="0.3"/>
    <row r="1812" s="59" customFormat="1" x14ac:dyDescent="0.3"/>
    <row r="1813" s="59" customFormat="1" x14ac:dyDescent="0.3"/>
    <row r="1814" s="59" customFormat="1" x14ac:dyDescent="0.3"/>
    <row r="1815" s="59" customFormat="1" x14ac:dyDescent="0.3"/>
    <row r="1816" s="59" customFormat="1" x14ac:dyDescent="0.3"/>
    <row r="1817" s="59" customFormat="1" x14ac:dyDescent="0.3"/>
    <row r="1818" s="59" customFormat="1" x14ac:dyDescent="0.3"/>
    <row r="1819" s="59" customFormat="1" x14ac:dyDescent="0.3"/>
    <row r="1820" s="59" customFormat="1" x14ac:dyDescent="0.3"/>
    <row r="1821" s="59" customFormat="1" x14ac:dyDescent="0.3"/>
    <row r="1822" s="59" customFormat="1" x14ac:dyDescent="0.3"/>
    <row r="1823" s="59" customFormat="1" x14ac:dyDescent="0.3"/>
    <row r="1824" s="59" customFormat="1" x14ac:dyDescent="0.3"/>
    <row r="1825" s="59" customFormat="1" x14ac:dyDescent="0.3"/>
    <row r="1826" s="59" customFormat="1" x14ac:dyDescent="0.3"/>
    <row r="1827" s="59" customFormat="1" x14ac:dyDescent="0.3"/>
    <row r="1828" s="59" customFormat="1" x14ac:dyDescent="0.3"/>
    <row r="1829" s="59" customFormat="1" x14ac:dyDescent="0.3"/>
    <row r="1830" s="59" customFormat="1" x14ac:dyDescent="0.3"/>
    <row r="1831" s="59" customFormat="1" x14ac:dyDescent="0.3"/>
    <row r="1832" s="59" customFormat="1" x14ac:dyDescent="0.3"/>
    <row r="1833" s="59" customFormat="1" x14ac:dyDescent="0.3"/>
    <row r="1834" s="59" customFormat="1" x14ac:dyDescent="0.3"/>
    <row r="1835" s="59" customFormat="1" x14ac:dyDescent="0.3"/>
    <row r="1836" s="59" customFormat="1" x14ac:dyDescent="0.3"/>
    <row r="1837" s="59" customFormat="1" x14ac:dyDescent="0.3"/>
    <row r="1838" s="59" customFormat="1" x14ac:dyDescent="0.3"/>
    <row r="1839" s="59" customFormat="1" x14ac:dyDescent="0.3"/>
    <row r="1840" s="59" customFormat="1" x14ac:dyDescent="0.3"/>
    <row r="1841" s="59" customFormat="1" x14ac:dyDescent="0.3"/>
    <row r="1842" s="59" customFormat="1" x14ac:dyDescent="0.3"/>
    <row r="1843" s="59" customFormat="1" x14ac:dyDescent="0.3"/>
    <row r="1844" s="59" customFormat="1" x14ac:dyDescent="0.3"/>
    <row r="1845" s="59" customFormat="1" x14ac:dyDescent="0.3"/>
    <row r="1846" s="59" customFormat="1" x14ac:dyDescent="0.3"/>
    <row r="1847" s="59" customFormat="1" x14ac:dyDescent="0.3"/>
    <row r="1848" s="59" customFormat="1" x14ac:dyDescent="0.3"/>
    <row r="1849" s="59" customFormat="1" x14ac:dyDescent="0.3"/>
    <row r="1850" s="59" customFormat="1" x14ac:dyDescent="0.3"/>
    <row r="1851" s="59" customFormat="1" x14ac:dyDescent="0.3"/>
    <row r="1852" s="59" customFormat="1" x14ac:dyDescent="0.3"/>
    <row r="1853" s="59" customFormat="1" x14ac:dyDescent="0.3"/>
    <row r="1854" s="59" customFormat="1" x14ac:dyDescent="0.3"/>
    <row r="1855" s="59" customFormat="1" x14ac:dyDescent="0.3"/>
    <row r="1856" s="59" customFormat="1" x14ac:dyDescent="0.3"/>
    <row r="1857" s="59" customFormat="1" x14ac:dyDescent="0.3"/>
    <row r="1858" s="59" customFormat="1" x14ac:dyDescent="0.3"/>
    <row r="1859" s="59" customFormat="1" x14ac:dyDescent="0.3"/>
    <row r="1860" s="59" customFormat="1" x14ac:dyDescent="0.3"/>
    <row r="1861" s="59" customFormat="1" x14ac:dyDescent="0.3"/>
    <row r="1862" s="59" customFormat="1" x14ac:dyDescent="0.3"/>
    <row r="1863" s="59" customFormat="1" x14ac:dyDescent="0.3"/>
    <row r="1864" s="59" customFormat="1" x14ac:dyDescent="0.3"/>
    <row r="1865" s="59" customFormat="1" x14ac:dyDescent="0.3"/>
    <row r="1866" s="59" customFormat="1" x14ac:dyDescent="0.3"/>
    <row r="1867" s="59" customFormat="1" x14ac:dyDescent="0.3"/>
    <row r="1868" s="59" customFormat="1" x14ac:dyDescent="0.3"/>
    <row r="1869" s="59" customFormat="1" x14ac:dyDescent="0.3"/>
    <row r="1870" s="59" customFormat="1" x14ac:dyDescent="0.3"/>
    <row r="1871" s="59" customFormat="1" x14ac:dyDescent="0.3"/>
    <row r="1872" s="59" customFormat="1" x14ac:dyDescent="0.3"/>
    <row r="1873" s="59" customFormat="1" x14ac:dyDescent="0.3"/>
    <row r="1874" s="59" customFormat="1" x14ac:dyDescent="0.3"/>
    <row r="1875" s="59" customFormat="1" x14ac:dyDescent="0.3"/>
    <row r="1876" s="59" customFormat="1" x14ac:dyDescent="0.3"/>
    <row r="1877" s="59" customFormat="1" x14ac:dyDescent="0.3"/>
    <row r="1878" s="59" customFormat="1" x14ac:dyDescent="0.3"/>
    <row r="1879" s="59" customFormat="1" x14ac:dyDescent="0.3"/>
    <row r="1880" s="59" customFormat="1" x14ac:dyDescent="0.3"/>
    <row r="1881" s="59" customFormat="1" x14ac:dyDescent="0.3"/>
    <row r="1882" s="59" customFormat="1" x14ac:dyDescent="0.3"/>
    <row r="1883" s="59" customFormat="1" x14ac:dyDescent="0.3"/>
    <row r="1884" s="59" customFormat="1" x14ac:dyDescent="0.3"/>
    <row r="1885" s="59" customFormat="1" x14ac:dyDescent="0.3"/>
    <row r="1886" s="59" customFormat="1" x14ac:dyDescent="0.3"/>
    <row r="1887" s="59" customFormat="1" x14ac:dyDescent="0.3"/>
    <row r="1888" s="59" customFormat="1" x14ac:dyDescent="0.3"/>
    <row r="1889" s="59" customFormat="1" x14ac:dyDescent="0.3"/>
    <row r="1890" s="59" customFormat="1" x14ac:dyDescent="0.3"/>
    <row r="1891" s="59" customFormat="1" x14ac:dyDescent="0.3"/>
    <row r="1892" s="59" customFormat="1" x14ac:dyDescent="0.3"/>
    <row r="1893" s="59" customFormat="1" x14ac:dyDescent="0.3"/>
    <row r="1894" s="59" customFormat="1" x14ac:dyDescent="0.3"/>
    <row r="1895" s="59" customFormat="1" x14ac:dyDescent="0.3"/>
    <row r="1896" s="59" customFormat="1" x14ac:dyDescent="0.3"/>
    <row r="1897" s="59" customFormat="1" x14ac:dyDescent="0.3"/>
    <row r="1898" s="59" customFormat="1" x14ac:dyDescent="0.3"/>
    <row r="1899" s="59" customFormat="1" x14ac:dyDescent="0.3"/>
    <row r="1900" s="59" customFormat="1" x14ac:dyDescent="0.3"/>
    <row r="1901" s="59" customFormat="1" x14ac:dyDescent="0.3"/>
    <row r="1902" s="59" customFormat="1" x14ac:dyDescent="0.3"/>
    <row r="1903" s="59" customFormat="1" x14ac:dyDescent="0.3"/>
    <row r="1904" s="59" customFormat="1" x14ac:dyDescent="0.3"/>
    <row r="1905" s="59" customFormat="1" x14ac:dyDescent="0.3"/>
    <row r="1906" s="59" customFormat="1" x14ac:dyDescent="0.3"/>
    <row r="1907" s="59" customFormat="1" x14ac:dyDescent="0.3"/>
    <row r="1908" s="59" customFormat="1" x14ac:dyDescent="0.3"/>
    <row r="1909" s="59" customFormat="1" x14ac:dyDescent="0.3"/>
    <row r="1910" s="59" customFormat="1" x14ac:dyDescent="0.3"/>
    <row r="1911" s="59" customFormat="1" x14ac:dyDescent="0.3"/>
    <row r="1912" s="59" customFormat="1" x14ac:dyDescent="0.3"/>
    <row r="1913" s="59" customFormat="1" x14ac:dyDescent="0.3"/>
    <row r="1914" s="59" customFormat="1" x14ac:dyDescent="0.3"/>
    <row r="1915" s="59" customFormat="1" x14ac:dyDescent="0.3"/>
    <row r="1916" s="59" customFormat="1" x14ac:dyDescent="0.3"/>
    <row r="1917" s="59" customFormat="1" x14ac:dyDescent="0.3"/>
    <row r="1918" s="59" customFormat="1" x14ac:dyDescent="0.3"/>
    <row r="1919" s="59" customFormat="1" x14ac:dyDescent="0.3"/>
    <row r="1920" s="59" customFormat="1" x14ac:dyDescent="0.3"/>
    <row r="1921" s="59" customFormat="1" x14ac:dyDescent="0.3"/>
    <row r="1922" s="59" customFormat="1" x14ac:dyDescent="0.3"/>
    <row r="1923" s="59" customFormat="1" x14ac:dyDescent="0.3"/>
    <row r="1924" s="59" customFormat="1" x14ac:dyDescent="0.3"/>
    <row r="1925" s="59" customFormat="1" x14ac:dyDescent="0.3"/>
    <row r="1926" s="59" customFormat="1" x14ac:dyDescent="0.3"/>
    <row r="1927" s="59" customFormat="1" x14ac:dyDescent="0.3"/>
    <row r="1928" s="59" customFormat="1" x14ac:dyDescent="0.3"/>
    <row r="1929" s="59" customFormat="1" x14ac:dyDescent="0.3"/>
    <row r="1930" s="59" customFormat="1" x14ac:dyDescent="0.3"/>
    <row r="1931" s="59" customFormat="1" x14ac:dyDescent="0.3"/>
    <row r="1932" s="59" customFormat="1" x14ac:dyDescent="0.3"/>
    <row r="1933" s="59" customFormat="1" x14ac:dyDescent="0.3"/>
    <row r="1934" s="59" customFormat="1" x14ac:dyDescent="0.3"/>
    <row r="1935" s="59" customFormat="1" x14ac:dyDescent="0.3"/>
    <row r="1936" s="59" customFormat="1" x14ac:dyDescent="0.3"/>
    <row r="1937" s="59" customFormat="1" x14ac:dyDescent="0.3"/>
    <row r="1938" s="59" customFormat="1" x14ac:dyDescent="0.3"/>
    <row r="1939" s="59" customFormat="1" x14ac:dyDescent="0.3"/>
    <row r="1940" s="59" customFormat="1" x14ac:dyDescent="0.3"/>
    <row r="1941" s="59" customFormat="1" x14ac:dyDescent="0.3"/>
    <row r="1942" s="59" customFormat="1" x14ac:dyDescent="0.3"/>
    <row r="1943" s="59" customFormat="1" x14ac:dyDescent="0.3"/>
    <row r="1944" s="59" customFormat="1" x14ac:dyDescent="0.3"/>
    <row r="1945" s="59" customFormat="1" x14ac:dyDescent="0.3"/>
    <row r="1946" s="59" customFormat="1" x14ac:dyDescent="0.3"/>
    <row r="1947" s="59" customFormat="1" x14ac:dyDescent="0.3"/>
    <row r="1948" s="59" customFormat="1" x14ac:dyDescent="0.3"/>
    <row r="1949" s="59" customFormat="1" x14ac:dyDescent="0.3"/>
    <row r="1950" s="59" customFormat="1" x14ac:dyDescent="0.3"/>
    <row r="1951" s="59" customFormat="1" x14ac:dyDescent="0.3"/>
    <row r="1952" s="59" customFormat="1" x14ac:dyDescent="0.3"/>
    <row r="1953" s="59" customFormat="1" x14ac:dyDescent="0.3"/>
    <row r="1954" s="59" customFormat="1" x14ac:dyDescent="0.3"/>
    <row r="1955" s="59" customFormat="1" x14ac:dyDescent="0.3"/>
    <row r="1956" s="59" customFormat="1" x14ac:dyDescent="0.3"/>
    <row r="1957" s="59" customFormat="1" x14ac:dyDescent="0.3"/>
    <row r="1958" s="59" customFormat="1" x14ac:dyDescent="0.3"/>
    <row r="1959" s="59" customFormat="1" x14ac:dyDescent="0.3"/>
    <row r="1960" s="59" customFormat="1" x14ac:dyDescent="0.3"/>
    <row r="1961" s="59" customFormat="1" x14ac:dyDescent="0.3"/>
    <row r="1962" s="59" customFormat="1" x14ac:dyDescent="0.3"/>
    <row r="1963" s="59" customFormat="1" x14ac:dyDescent="0.3"/>
    <row r="1964" s="59" customFormat="1" x14ac:dyDescent="0.3"/>
    <row r="1965" s="59" customFormat="1" x14ac:dyDescent="0.3"/>
    <row r="1966" s="59" customFormat="1" x14ac:dyDescent="0.3"/>
    <row r="1967" s="59" customFormat="1" x14ac:dyDescent="0.3"/>
    <row r="1968" s="59" customFormat="1" x14ac:dyDescent="0.3"/>
    <row r="1969" s="59" customFormat="1" x14ac:dyDescent="0.3"/>
    <row r="1970" s="59" customFormat="1" x14ac:dyDescent="0.3"/>
    <row r="1971" s="59" customFormat="1" x14ac:dyDescent="0.3"/>
    <row r="1972" s="59" customFormat="1" x14ac:dyDescent="0.3"/>
    <row r="1973" s="59" customFormat="1" x14ac:dyDescent="0.3"/>
    <row r="1974" s="59" customFormat="1" x14ac:dyDescent="0.3"/>
    <row r="1975" s="59" customFormat="1" x14ac:dyDescent="0.3"/>
    <row r="1976" s="59" customFormat="1" x14ac:dyDescent="0.3"/>
    <row r="1977" s="59" customFormat="1" x14ac:dyDescent="0.3"/>
    <row r="1978" s="59" customFormat="1" x14ac:dyDescent="0.3"/>
    <row r="1979" s="59" customFormat="1" x14ac:dyDescent="0.3"/>
    <row r="1980" s="59" customFormat="1" x14ac:dyDescent="0.3"/>
    <row r="1981" s="59" customFormat="1" x14ac:dyDescent="0.3"/>
    <row r="1982" s="59" customFormat="1" x14ac:dyDescent="0.3"/>
    <row r="1983" s="59" customFormat="1" x14ac:dyDescent="0.3"/>
    <row r="1984" s="59" customFormat="1" x14ac:dyDescent="0.3"/>
    <row r="1985" s="59" customFormat="1" x14ac:dyDescent="0.3"/>
    <row r="1986" s="59" customFormat="1" x14ac:dyDescent="0.3"/>
    <row r="1987" s="59" customFormat="1" x14ac:dyDescent="0.3"/>
    <row r="1988" s="59" customFormat="1" x14ac:dyDescent="0.3"/>
    <row r="1989" s="59" customFormat="1" x14ac:dyDescent="0.3"/>
    <row r="1990" s="59" customFormat="1" x14ac:dyDescent="0.3"/>
    <row r="1991" s="59" customFormat="1" x14ac:dyDescent="0.3"/>
    <row r="1992" s="59" customFormat="1" x14ac:dyDescent="0.3"/>
    <row r="1993" s="59" customFormat="1" x14ac:dyDescent="0.3"/>
    <row r="1994" s="59" customFormat="1" x14ac:dyDescent="0.3"/>
    <row r="1995" s="59" customFormat="1" x14ac:dyDescent="0.3"/>
    <row r="1996" s="59" customFormat="1" x14ac:dyDescent="0.3"/>
    <row r="1997" s="59" customFormat="1" x14ac:dyDescent="0.3"/>
    <row r="1998" s="59" customFormat="1" x14ac:dyDescent="0.3"/>
    <row r="1999" s="59" customFormat="1" x14ac:dyDescent="0.3"/>
    <row r="2000" s="59" customFormat="1" x14ac:dyDescent="0.3"/>
    <row r="2001" s="59" customFormat="1" x14ac:dyDescent="0.3"/>
    <row r="2002" s="59" customFormat="1" x14ac:dyDescent="0.3"/>
    <row r="2003" s="59" customFormat="1" x14ac:dyDescent="0.3"/>
    <row r="2004" s="59" customFormat="1" x14ac:dyDescent="0.3"/>
    <row r="2005" s="59" customFormat="1" x14ac:dyDescent="0.3"/>
    <row r="2006" s="59" customFormat="1" x14ac:dyDescent="0.3"/>
    <row r="2007" s="59" customFormat="1" x14ac:dyDescent="0.3"/>
    <row r="2008" s="59" customFormat="1" x14ac:dyDescent="0.3"/>
    <row r="2009" s="59" customFormat="1" x14ac:dyDescent="0.3"/>
    <row r="2010" s="59" customFormat="1" x14ac:dyDescent="0.3"/>
    <row r="2011" s="59" customFormat="1" x14ac:dyDescent="0.3"/>
    <row r="2012" s="59" customFormat="1" x14ac:dyDescent="0.3"/>
    <row r="2013" s="59" customFormat="1" x14ac:dyDescent="0.3"/>
    <row r="2014" s="59" customFormat="1" x14ac:dyDescent="0.3"/>
    <row r="2015" s="59" customFormat="1" x14ac:dyDescent="0.3"/>
    <row r="2016" s="59" customFormat="1" x14ac:dyDescent="0.3"/>
    <row r="2017" s="59" customFormat="1" x14ac:dyDescent="0.3"/>
    <row r="2018" s="59" customFormat="1" x14ac:dyDescent="0.3"/>
    <row r="2019" s="59" customFormat="1" x14ac:dyDescent="0.3"/>
    <row r="2020" s="59" customFormat="1" x14ac:dyDescent="0.3"/>
    <row r="2021" s="59" customFormat="1" x14ac:dyDescent="0.3"/>
    <row r="2022" s="59" customFormat="1" x14ac:dyDescent="0.3"/>
    <row r="2023" s="59" customFormat="1" x14ac:dyDescent="0.3"/>
    <row r="2024" s="59" customFormat="1" x14ac:dyDescent="0.3"/>
    <row r="2025" s="59" customFormat="1" x14ac:dyDescent="0.3"/>
    <row r="2026" s="59" customFormat="1" x14ac:dyDescent="0.3"/>
    <row r="2027" s="59" customFormat="1" x14ac:dyDescent="0.3"/>
    <row r="2028" s="59" customFormat="1" x14ac:dyDescent="0.3"/>
    <row r="2029" s="59" customFormat="1" x14ac:dyDescent="0.3"/>
    <row r="2030" s="59" customFormat="1" x14ac:dyDescent="0.3"/>
    <row r="2031" s="59" customFormat="1" x14ac:dyDescent="0.3"/>
    <row r="2032" s="59" customFormat="1" x14ac:dyDescent="0.3"/>
    <row r="2033" s="59" customFormat="1" x14ac:dyDescent="0.3"/>
    <row r="2034" s="59" customFormat="1" x14ac:dyDescent="0.3"/>
    <row r="2035" s="59" customFormat="1" x14ac:dyDescent="0.3"/>
    <row r="2036" s="59" customFormat="1" x14ac:dyDescent="0.3"/>
    <row r="2037" s="59" customFormat="1" x14ac:dyDescent="0.3"/>
    <row r="2038" s="59" customFormat="1" x14ac:dyDescent="0.3"/>
    <row r="2039" s="59" customFormat="1" x14ac:dyDescent="0.3"/>
    <row r="2040" s="59" customFormat="1" x14ac:dyDescent="0.3"/>
    <row r="2041" s="59" customFormat="1" x14ac:dyDescent="0.3"/>
    <row r="2042" s="59" customFormat="1" x14ac:dyDescent="0.3"/>
    <row r="2043" s="59" customFormat="1" x14ac:dyDescent="0.3"/>
    <row r="2044" s="59" customFormat="1" x14ac:dyDescent="0.3"/>
    <row r="2045" s="59" customFormat="1" x14ac:dyDescent="0.3"/>
    <row r="2046" s="59" customFormat="1" x14ac:dyDescent="0.3"/>
    <row r="2047" s="59" customFormat="1" x14ac:dyDescent="0.3"/>
    <row r="2048" s="59" customFormat="1" x14ac:dyDescent="0.3"/>
    <row r="2049" s="59" customFormat="1" x14ac:dyDescent="0.3"/>
    <row r="2050" s="59" customFormat="1" x14ac:dyDescent="0.3"/>
    <row r="2051" s="59" customFormat="1" x14ac:dyDescent="0.3"/>
    <row r="2052" s="59" customFormat="1" x14ac:dyDescent="0.3"/>
    <row r="2053" s="59" customFormat="1" x14ac:dyDescent="0.3"/>
    <row r="2054" s="59" customFormat="1" x14ac:dyDescent="0.3"/>
    <row r="2055" s="59" customFormat="1" x14ac:dyDescent="0.3"/>
    <row r="2056" s="59" customFormat="1" x14ac:dyDescent="0.3"/>
    <row r="2057" s="59" customFormat="1" x14ac:dyDescent="0.3"/>
    <row r="2058" s="59" customFormat="1" x14ac:dyDescent="0.3"/>
    <row r="2059" s="59" customFormat="1" x14ac:dyDescent="0.3"/>
    <row r="2060" s="59" customFormat="1" x14ac:dyDescent="0.3"/>
    <row r="2061" s="59" customFormat="1" x14ac:dyDescent="0.3"/>
    <row r="2062" s="59" customFormat="1" x14ac:dyDescent="0.3"/>
    <row r="2063" s="59" customFormat="1" x14ac:dyDescent="0.3"/>
    <row r="2064" s="59" customFormat="1" x14ac:dyDescent="0.3"/>
    <row r="2065" s="59" customFormat="1" x14ac:dyDescent="0.3"/>
    <row r="2066" s="59" customFormat="1" x14ac:dyDescent="0.3"/>
    <row r="2067" s="59" customFormat="1" x14ac:dyDescent="0.3"/>
    <row r="2068" s="59" customFormat="1" x14ac:dyDescent="0.3"/>
    <row r="2069" s="59" customFormat="1" x14ac:dyDescent="0.3"/>
    <row r="2070" s="59" customFormat="1" x14ac:dyDescent="0.3"/>
    <row r="2071" s="59" customFormat="1" x14ac:dyDescent="0.3"/>
    <row r="2072" s="59" customFormat="1" x14ac:dyDescent="0.3"/>
    <row r="2073" s="59" customFormat="1" x14ac:dyDescent="0.3"/>
    <row r="2074" s="59" customFormat="1" x14ac:dyDescent="0.3"/>
    <row r="2075" s="59" customFormat="1" x14ac:dyDescent="0.3"/>
    <row r="2076" s="59" customFormat="1" x14ac:dyDescent="0.3"/>
    <row r="2077" s="59" customFormat="1" x14ac:dyDescent="0.3"/>
    <row r="2078" s="59" customFormat="1" x14ac:dyDescent="0.3"/>
    <row r="2079" s="59" customFormat="1" x14ac:dyDescent="0.3"/>
    <row r="2080" s="59" customFormat="1" x14ac:dyDescent="0.3"/>
    <row r="2081" s="59" customFormat="1" x14ac:dyDescent="0.3"/>
    <row r="2082" s="59" customFormat="1" x14ac:dyDescent="0.3"/>
    <row r="2083" s="59" customFormat="1" x14ac:dyDescent="0.3"/>
    <row r="2084" s="59" customFormat="1" x14ac:dyDescent="0.3"/>
    <row r="2085" s="59" customFormat="1" x14ac:dyDescent="0.3"/>
    <row r="2086" s="59" customFormat="1" x14ac:dyDescent="0.3"/>
    <row r="2087" s="59" customFormat="1" x14ac:dyDescent="0.3"/>
    <row r="2088" s="59" customFormat="1" x14ac:dyDescent="0.3"/>
    <row r="2089" s="59" customFormat="1" x14ac:dyDescent="0.3"/>
    <row r="2090" s="59" customFormat="1" x14ac:dyDescent="0.3"/>
    <row r="2091" s="59" customFormat="1" x14ac:dyDescent="0.3"/>
    <row r="2092" s="59" customFormat="1" x14ac:dyDescent="0.3"/>
    <row r="2093" s="59" customFormat="1" x14ac:dyDescent="0.3"/>
    <row r="2094" s="59" customFormat="1" x14ac:dyDescent="0.3"/>
    <row r="2095" s="59" customFormat="1" x14ac:dyDescent="0.3"/>
    <row r="2096" s="59" customFormat="1" x14ac:dyDescent="0.3"/>
    <row r="2097" s="59" customFormat="1" x14ac:dyDescent="0.3"/>
    <row r="2098" s="59" customFormat="1" x14ac:dyDescent="0.3"/>
    <row r="2099" s="59" customFormat="1" x14ac:dyDescent="0.3"/>
    <row r="2100" s="59" customFormat="1" x14ac:dyDescent="0.3"/>
    <row r="2101" s="59" customFormat="1" x14ac:dyDescent="0.3"/>
    <row r="2102" s="59" customFormat="1" x14ac:dyDescent="0.3"/>
    <row r="2103" s="59" customFormat="1" x14ac:dyDescent="0.3"/>
    <row r="2104" s="59" customFormat="1" x14ac:dyDescent="0.3"/>
    <row r="2105" s="59" customFormat="1" x14ac:dyDescent="0.3"/>
    <row r="2106" s="59" customFormat="1" x14ac:dyDescent="0.3"/>
    <row r="2107" s="59" customFormat="1" x14ac:dyDescent="0.3"/>
    <row r="2108" s="59" customFormat="1" x14ac:dyDescent="0.3"/>
    <row r="2109" s="59" customFormat="1" x14ac:dyDescent="0.3"/>
    <row r="2110" s="59" customFormat="1" x14ac:dyDescent="0.3"/>
    <row r="2111" s="59" customFormat="1" x14ac:dyDescent="0.3"/>
    <row r="2112" s="59" customFormat="1" x14ac:dyDescent="0.3"/>
    <row r="2113" s="59" customFormat="1" x14ac:dyDescent="0.3"/>
    <row r="2114" s="59" customFormat="1" x14ac:dyDescent="0.3"/>
    <row r="2115" s="59" customFormat="1" x14ac:dyDescent="0.3"/>
    <row r="2116" s="59" customFormat="1" x14ac:dyDescent="0.3"/>
    <row r="2117" s="59" customFormat="1" x14ac:dyDescent="0.3"/>
    <row r="2118" s="59" customFormat="1" x14ac:dyDescent="0.3"/>
    <row r="2119" s="59" customFormat="1" x14ac:dyDescent="0.3"/>
    <row r="2120" s="59" customFormat="1" x14ac:dyDescent="0.3"/>
    <row r="2121" s="59" customFormat="1" x14ac:dyDescent="0.3"/>
    <row r="2122" s="59" customFormat="1" x14ac:dyDescent="0.3"/>
    <row r="2123" s="59" customFormat="1" x14ac:dyDescent="0.3"/>
    <row r="2124" s="59" customFormat="1" x14ac:dyDescent="0.3"/>
    <row r="2125" s="59" customFormat="1" x14ac:dyDescent="0.3"/>
    <row r="2126" s="59" customFormat="1" x14ac:dyDescent="0.3"/>
    <row r="2127" s="59" customFormat="1" x14ac:dyDescent="0.3"/>
    <row r="2128" s="59" customFormat="1" x14ac:dyDescent="0.3"/>
    <row r="2129" s="59" customFormat="1" x14ac:dyDescent="0.3"/>
    <row r="2130" s="59" customFormat="1" x14ac:dyDescent="0.3"/>
    <row r="2131" s="59" customFormat="1" x14ac:dyDescent="0.3"/>
    <row r="2132" s="59" customFormat="1" x14ac:dyDescent="0.3"/>
    <row r="2133" s="59" customFormat="1" x14ac:dyDescent="0.3"/>
    <row r="2134" s="59" customFormat="1" x14ac:dyDescent="0.3"/>
    <row r="2135" s="59" customFormat="1" x14ac:dyDescent="0.3"/>
    <row r="2136" s="59" customFormat="1" x14ac:dyDescent="0.3"/>
    <row r="2137" s="59" customFormat="1" x14ac:dyDescent="0.3"/>
    <row r="2138" s="59" customFormat="1" x14ac:dyDescent="0.3"/>
    <row r="2139" s="59" customFormat="1" x14ac:dyDescent="0.3"/>
    <row r="2140" s="59" customFormat="1" x14ac:dyDescent="0.3"/>
    <row r="2141" s="59" customFormat="1" x14ac:dyDescent="0.3"/>
    <row r="2142" s="59" customFormat="1" x14ac:dyDescent="0.3"/>
    <row r="2143" s="59" customFormat="1" x14ac:dyDescent="0.3"/>
    <row r="2144" s="59" customFormat="1" x14ac:dyDescent="0.3"/>
    <row r="2145" s="59" customFormat="1" x14ac:dyDescent="0.3"/>
    <row r="2146" s="59" customFormat="1" x14ac:dyDescent="0.3"/>
    <row r="2147" s="59" customFormat="1" x14ac:dyDescent="0.3"/>
    <row r="2148" s="59" customFormat="1" x14ac:dyDescent="0.3"/>
    <row r="2149" s="59" customFormat="1" x14ac:dyDescent="0.3"/>
    <row r="2150" s="59" customFormat="1" x14ac:dyDescent="0.3"/>
    <row r="2151" s="59" customFormat="1" x14ac:dyDescent="0.3"/>
    <row r="2152" s="59" customFormat="1" x14ac:dyDescent="0.3"/>
    <row r="2153" s="59" customFormat="1" x14ac:dyDescent="0.3"/>
    <row r="2154" s="59" customFormat="1" x14ac:dyDescent="0.3"/>
    <row r="2155" s="59" customFormat="1" x14ac:dyDescent="0.3"/>
    <row r="2156" s="59" customFormat="1" x14ac:dyDescent="0.3"/>
    <row r="2157" s="59" customFormat="1" x14ac:dyDescent="0.3"/>
    <row r="2158" s="59" customFormat="1" x14ac:dyDescent="0.3"/>
    <row r="2159" s="59" customFormat="1" x14ac:dyDescent="0.3"/>
    <row r="2160" s="59" customFormat="1" x14ac:dyDescent="0.3"/>
    <row r="2161" s="59" customFormat="1" x14ac:dyDescent="0.3"/>
    <row r="2162" s="59" customFormat="1" x14ac:dyDescent="0.3"/>
    <row r="2163" s="59" customFormat="1" x14ac:dyDescent="0.3"/>
    <row r="2164" s="59" customFormat="1" x14ac:dyDescent="0.3"/>
    <row r="2165" s="59" customFormat="1" x14ac:dyDescent="0.3"/>
    <row r="2166" s="59" customFormat="1" x14ac:dyDescent="0.3"/>
    <row r="2167" s="59" customFormat="1" x14ac:dyDescent="0.3"/>
    <row r="2168" s="59" customFormat="1" x14ac:dyDescent="0.3"/>
    <row r="2169" s="59" customFormat="1" x14ac:dyDescent="0.3"/>
    <row r="2170" s="59" customFormat="1" x14ac:dyDescent="0.3"/>
    <row r="2171" s="59" customFormat="1" x14ac:dyDescent="0.3"/>
    <row r="2172" s="59" customFormat="1" x14ac:dyDescent="0.3"/>
    <row r="2173" s="59" customFormat="1" x14ac:dyDescent="0.3"/>
    <row r="2174" s="59" customFormat="1" x14ac:dyDescent="0.3"/>
    <row r="2175" s="59" customFormat="1" x14ac:dyDescent="0.3"/>
    <row r="2176" s="59" customFormat="1" x14ac:dyDescent="0.3"/>
    <row r="2177" s="59" customFormat="1" x14ac:dyDescent="0.3"/>
    <row r="2178" s="59" customFormat="1" x14ac:dyDescent="0.3"/>
    <row r="2179" s="59" customFormat="1" x14ac:dyDescent="0.3"/>
    <row r="2180" s="59" customFormat="1" x14ac:dyDescent="0.3"/>
    <row r="2181" s="59" customFormat="1" x14ac:dyDescent="0.3"/>
    <row r="2182" s="59" customFormat="1" x14ac:dyDescent="0.3"/>
    <row r="2183" s="59" customFormat="1" x14ac:dyDescent="0.3"/>
    <row r="2184" s="59" customFormat="1" x14ac:dyDescent="0.3"/>
    <row r="2185" s="59" customFormat="1" x14ac:dyDescent="0.3"/>
    <row r="2186" s="59" customFormat="1" x14ac:dyDescent="0.3"/>
    <row r="2187" s="59" customFormat="1" x14ac:dyDescent="0.3"/>
    <row r="2188" s="59" customFormat="1" x14ac:dyDescent="0.3"/>
    <row r="2189" s="59" customFormat="1" x14ac:dyDescent="0.3"/>
    <row r="2190" s="59" customFormat="1" x14ac:dyDescent="0.3"/>
    <row r="2191" s="59" customFormat="1" x14ac:dyDescent="0.3"/>
    <row r="2192" s="59" customFormat="1" x14ac:dyDescent="0.3"/>
    <row r="2193" s="59" customFormat="1" x14ac:dyDescent="0.3"/>
    <row r="2194" s="59" customFormat="1" x14ac:dyDescent="0.3"/>
    <row r="2195" s="59" customFormat="1" x14ac:dyDescent="0.3"/>
    <row r="2196" s="59" customFormat="1" x14ac:dyDescent="0.3"/>
    <row r="2197" s="59" customFormat="1" x14ac:dyDescent="0.3"/>
    <row r="2198" s="59" customFormat="1" x14ac:dyDescent="0.3"/>
    <row r="2199" s="59" customFormat="1" x14ac:dyDescent="0.3"/>
    <row r="2200" s="59" customFormat="1" x14ac:dyDescent="0.3"/>
    <row r="2201" s="59" customFormat="1" x14ac:dyDescent="0.3"/>
    <row r="2202" s="59" customFormat="1" x14ac:dyDescent="0.3"/>
    <row r="2203" s="59" customFormat="1" x14ac:dyDescent="0.3"/>
    <row r="2204" s="59" customFormat="1" x14ac:dyDescent="0.3"/>
    <row r="2205" s="59" customFormat="1" x14ac:dyDescent="0.3"/>
    <row r="2206" s="59" customFormat="1" x14ac:dyDescent="0.3"/>
    <row r="2207" s="59" customFormat="1" x14ac:dyDescent="0.3"/>
    <row r="2208" s="59" customFormat="1" x14ac:dyDescent="0.3"/>
    <row r="2209" s="59" customFormat="1" x14ac:dyDescent="0.3"/>
    <row r="2210" s="59" customFormat="1" x14ac:dyDescent="0.3"/>
    <row r="2211" s="59" customFormat="1" x14ac:dyDescent="0.3"/>
    <row r="2212" s="59" customFormat="1" x14ac:dyDescent="0.3"/>
    <row r="2213" s="59" customFormat="1" x14ac:dyDescent="0.3"/>
    <row r="2214" s="59" customFormat="1" x14ac:dyDescent="0.3"/>
    <row r="2215" s="59" customFormat="1" x14ac:dyDescent="0.3"/>
    <row r="2216" s="59" customFormat="1" x14ac:dyDescent="0.3"/>
    <row r="2217" s="59" customFormat="1" x14ac:dyDescent="0.3"/>
    <row r="2218" s="59" customFormat="1" x14ac:dyDescent="0.3"/>
    <row r="2219" s="59" customFormat="1" x14ac:dyDescent="0.3"/>
    <row r="2220" s="59" customFormat="1" x14ac:dyDescent="0.3"/>
    <row r="2221" s="59" customFormat="1" x14ac:dyDescent="0.3"/>
    <row r="2222" s="59" customFormat="1" x14ac:dyDescent="0.3"/>
    <row r="2223" s="59" customFormat="1" x14ac:dyDescent="0.3"/>
    <row r="2224" s="59" customFormat="1" x14ac:dyDescent="0.3"/>
    <row r="2225" s="59" customFormat="1" x14ac:dyDescent="0.3"/>
    <row r="2226" s="59" customFormat="1" x14ac:dyDescent="0.3"/>
    <row r="2227" s="59" customFormat="1" x14ac:dyDescent="0.3"/>
    <row r="2228" s="59" customFormat="1" x14ac:dyDescent="0.3"/>
    <row r="2229" s="59" customFormat="1" x14ac:dyDescent="0.3"/>
    <row r="2230" s="59" customFormat="1" x14ac:dyDescent="0.3"/>
    <row r="2231" s="59" customFormat="1" x14ac:dyDescent="0.3"/>
    <row r="2232" s="59" customFormat="1" x14ac:dyDescent="0.3"/>
    <row r="2233" s="59" customFormat="1" x14ac:dyDescent="0.3"/>
    <row r="2234" s="59" customFormat="1" x14ac:dyDescent="0.3"/>
    <row r="2235" s="59" customFormat="1" x14ac:dyDescent="0.3"/>
    <row r="2236" s="59" customFormat="1" x14ac:dyDescent="0.3"/>
    <row r="2237" s="59" customFormat="1" x14ac:dyDescent="0.3"/>
    <row r="2238" s="59" customFormat="1" x14ac:dyDescent="0.3"/>
    <row r="2239" s="59" customFormat="1" x14ac:dyDescent="0.3"/>
    <row r="2240" s="59" customFormat="1" x14ac:dyDescent="0.3"/>
    <row r="2241" s="59" customFormat="1" x14ac:dyDescent="0.3"/>
    <row r="2242" s="59" customFormat="1" x14ac:dyDescent="0.3"/>
    <row r="2243" s="59" customFormat="1" x14ac:dyDescent="0.3"/>
    <row r="2244" s="59" customFormat="1" x14ac:dyDescent="0.3"/>
    <row r="2245" s="59" customFormat="1" x14ac:dyDescent="0.3"/>
    <row r="2246" s="59" customFormat="1" x14ac:dyDescent="0.3"/>
    <row r="2247" s="59" customFormat="1" x14ac:dyDescent="0.3"/>
    <row r="2248" s="59" customFormat="1" x14ac:dyDescent="0.3"/>
    <row r="2249" s="59" customFormat="1" x14ac:dyDescent="0.3"/>
    <row r="2250" s="59" customFormat="1" x14ac:dyDescent="0.3"/>
    <row r="2251" s="59" customFormat="1" x14ac:dyDescent="0.3"/>
    <row r="2252" s="59" customFormat="1" x14ac:dyDescent="0.3"/>
    <row r="2253" s="59" customFormat="1" x14ac:dyDescent="0.3"/>
    <row r="2254" s="59" customFormat="1" x14ac:dyDescent="0.3"/>
    <row r="2255" s="59" customFormat="1" x14ac:dyDescent="0.3"/>
    <row r="2256" s="59" customFormat="1" x14ac:dyDescent="0.3"/>
    <row r="2257" s="59" customFormat="1" x14ac:dyDescent="0.3"/>
    <row r="2258" s="59" customFormat="1" x14ac:dyDescent="0.3"/>
    <row r="2259" s="59" customFormat="1" x14ac:dyDescent="0.3"/>
    <row r="2260" s="59" customFormat="1" x14ac:dyDescent="0.3"/>
    <row r="2261" s="59" customFormat="1" x14ac:dyDescent="0.3"/>
    <row r="2262" s="59" customFormat="1" x14ac:dyDescent="0.3"/>
    <row r="2263" s="59" customFormat="1" x14ac:dyDescent="0.3"/>
    <row r="2264" s="59" customFormat="1" x14ac:dyDescent="0.3"/>
    <row r="2265" s="59" customFormat="1" x14ac:dyDescent="0.3"/>
    <row r="2266" s="59" customFormat="1" x14ac:dyDescent="0.3"/>
    <row r="2267" s="59" customFormat="1" x14ac:dyDescent="0.3"/>
    <row r="2268" s="59" customFormat="1" x14ac:dyDescent="0.3"/>
    <row r="2269" s="59" customFormat="1" x14ac:dyDescent="0.3"/>
    <row r="2270" s="59" customFormat="1" x14ac:dyDescent="0.3"/>
    <row r="2271" s="59" customFormat="1" x14ac:dyDescent="0.3"/>
    <row r="2272" s="59" customFormat="1" x14ac:dyDescent="0.3"/>
    <row r="2273" s="59" customFormat="1" x14ac:dyDescent="0.3"/>
    <row r="2274" s="59" customFormat="1" x14ac:dyDescent="0.3"/>
    <row r="2275" s="59" customFormat="1" x14ac:dyDescent="0.3"/>
    <row r="2276" s="59" customFormat="1" x14ac:dyDescent="0.3"/>
    <row r="2277" s="59" customFormat="1" x14ac:dyDescent="0.3"/>
    <row r="2278" s="59" customFormat="1" x14ac:dyDescent="0.3"/>
    <row r="2279" s="59" customFormat="1" x14ac:dyDescent="0.3"/>
    <row r="2280" s="59" customFormat="1" x14ac:dyDescent="0.3"/>
    <row r="2281" s="59" customFormat="1" x14ac:dyDescent="0.3"/>
    <row r="2282" s="59" customFormat="1" x14ac:dyDescent="0.3"/>
    <row r="2283" s="59" customFormat="1" x14ac:dyDescent="0.3"/>
    <row r="2284" s="59" customFormat="1" x14ac:dyDescent="0.3"/>
    <row r="2285" s="59" customFormat="1" x14ac:dyDescent="0.3"/>
    <row r="2286" s="59" customFormat="1" x14ac:dyDescent="0.3"/>
    <row r="2287" s="59" customFormat="1" x14ac:dyDescent="0.3"/>
    <row r="2288" s="59" customFormat="1" x14ac:dyDescent="0.3"/>
    <row r="2289" s="59" customFormat="1" x14ac:dyDescent="0.3"/>
    <row r="2290" s="59" customFormat="1" x14ac:dyDescent="0.3"/>
    <row r="2291" s="59" customFormat="1" x14ac:dyDescent="0.3"/>
    <row r="2292" s="59" customFormat="1" x14ac:dyDescent="0.3"/>
    <row r="2293" s="59" customFormat="1" x14ac:dyDescent="0.3"/>
    <row r="2294" s="59" customFormat="1" x14ac:dyDescent="0.3"/>
    <row r="2295" s="59" customFormat="1" x14ac:dyDescent="0.3"/>
    <row r="2296" s="59" customFormat="1" x14ac:dyDescent="0.3"/>
    <row r="2297" s="59" customFormat="1" x14ac:dyDescent="0.3"/>
    <row r="2298" s="59" customFormat="1" x14ac:dyDescent="0.3"/>
    <row r="2299" s="59" customFormat="1" x14ac:dyDescent="0.3"/>
    <row r="2300" s="59" customFormat="1" x14ac:dyDescent="0.3"/>
    <row r="2301" s="59" customFormat="1" x14ac:dyDescent="0.3"/>
    <row r="2302" s="59" customFormat="1" x14ac:dyDescent="0.3"/>
    <row r="2303" s="59" customFormat="1" x14ac:dyDescent="0.3"/>
    <row r="2304" s="59" customFormat="1" x14ac:dyDescent="0.3"/>
    <row r="2305" s="59" customFormat="1" x14ac:dyDescent="0.3"/>
    <row r="2306" s="59" customFormat="1" x14ac:dyDescent="0.3"/>
    <row r="2307" s="59" customFormat="1" x14ac:dyDescent="0.3"/>
    <row r="2308" s="59" customFormat="1" x14ac:dyDescent="0.3"/>
    <row r="2309" s="59" customFormat="1" x14ac:dyDescent="0.3"/>
    <row r="2310" s="59" customFormat="1" x14ac:dyDescent="0.3"/>
    <row r="2311" s="59" customFormat="1" x14ac:dyDescent="0.3"/>
    <row r="2312" s="59" customFormat="1" x14ac:dyDescent="0.3"/>
    <row r="2313" s="59" customFormat="1" x14ac:dyDescent="0.3"/>
    <row r="2314" s="59" customFormat="1" x14ac:dyDescent="0.3"/>
    <row r="2315" s="59" customFormat="1" x14ac:dyDescent="0.3"/>
    <row r="2316" s="59" customFormat="1" x14ac:dyDescent="0.3"/>
    <row r="2317" s="59" customFormat="1" x14ac:dyDescent="0.3"/>
    <row r="2318" s="59" customFormat="1" x14ac:dyDescent="0.3"/>
    <row r="2319" s="59" customFormat="1" x14ac:dyDescent="0.3"/>
    <row r="2320" s="59" customFormat="1" x14ac:dyDescent="0.3"/>
    <row r="2321" s="59" customFormat="1" x14ac:dyDescent="0.3"/>
    <row r="2322" s="59" customFormat="1" x14ac:dyDescent="0.3"/>
    <row r="2323" s="59" customFormat="1" x14ac:dyDescent="0.3"/>
    <row r="2324" s="59" customFormat="1" x14ac:dyDescent="0.3"/>
    <row r="2325" s="59" customFormat="1" x14ac:dyDescent="0.3"/>
    <row r="2326" s="59" customFormat="1" x14ac:dyDescent="0.3"/>
    <row r="2327" s="59" customFormat="1" x14ac:dyDescent="0.3"/>
    <row r="2328" s="59" customFormat="1" x14ac:dyDescent="0.3"/>
    <row r="2329" s="59" customFormat="1" x14ac:dyDescent="0.3"/>
    <row r="2330" s="59" customFormat="1" x14ac:dyDescent="0.3"/>
    <row r="2331" s="59" customFormat="1" x14ac:dyDescent="0.3"/>
    <row r="2332" s="59" customFormat="1" x14ac:dyDescent="0.3"/>
    <row r="2333" s="59" customFormat="1" x14ac:dyDescent="0.3"/>
    <row r="2334" s="59" customFormat="1" x14ac:dyDescent="0.3"/>
    <row r="2335" s="59" customFormat="1" x14ac:dyDescent="0.3"/>
    <row r="2336" s="59" customFormat="1" x14ac:dyDescent="0.3"/>
    <row r="2337" s="59" customFormat="1" x14ac:dyDescent="0.3"/>
    <row r="2338" s="59" customFormat="1" x14ac:dyDescent="0.3"/>
    <row r="2339" s="59" customFormat="1" x14ac:dyDescent="0.3"/>
    <row r="2340" s="59" customFormat="1" x14ac:dyDescent="0.3"/>
    <row r="2341" s="59" customFormat="1" x14ac:dyDescent="0.3"/>
    <row r="2342" s="59" customFormat="1" x14ac:dyDescent="0.3"/>
    <row r="2343" s="59" customFormat="1" x14ac:dyDescent="0.3"/>
    <row r="2344" s="59" customFormat="1" x14ac:dyDescent="0.3"/>
    <row r="2345" s="59" customFormat="1" x14ac:dyDescent="0.3"/>
    <row r="2346" s="59" customFormat="1" x14ac:dyDescent="0.3"/>
    <row r="2347" s="59" customFormat="1" x14ac:dyDescent="0.3"/>
    <row r="2348" s="59" customFormat="1" x14ac:dyDescent="0.3"/>
    <row r="2349" s="59" customFormat="1" x14ac:dyDescent="0.3"/>
    <row r="2350" s="59" customFormat="1" x14ac:dyDescent="0.3"/>
    <row r="2351" s="59" customFormat="1" x14ac:dyDescent="0.3"/>
    <row r="2352" s="59" customFormat="1" x14ac:dyDescent="0.3"/>
    <row r="2353" s="59" customFormat="1" x14ac:dyDescent="0.3"/>
    <row r="2354" s="59" customFormat="1" x14ac:dyDescent="0.3"/>
    <row r="2355" s="59" customFormat="1" x14ac:dyDescent="0.3"/>
    <row r="2356" s="59" customFormat="1" x14ac:dyDescent="0.3"/>
    <row r="2357" s="59" customFormat="1" x14ac:dyDescent="0.3"/>
    <row r="2358" s="59" customFormat="1" x14ac:dyDescent="0.3"/>
    <row r="2359" s="59" customFormat="1" x14ac:dyDescent="0.3"/>
    <row r="2360" s="59" customFormat="1" x14ac:dyDescent="0.3"/>
    <row r="2361" s="59" customFormat="1" x14ac:dyDescent="0.3"/>
    <row r="2362" s="59" customFormat="1" x14ac:dyDescent="0.3"/>
    <row r="2363" s="59" customFormat="1" x14ac:dyDescent="0.3"/>
    <row r="2364" s="59" customFormat="1" x14ac:dyDescent="0.3"/>
    <row r="2365" s="59" customFormat="1" x14ac:dyDescent="0.3"/>
    <row r="2366" s="59" customFormat="1" x14ac:dyDescent="0.3"/>
    <row r="2367" s="59" customFormat="1" x14ac:dyDescent="0.3"/>
    <row r="2368" s="59" customFormat="1" x14ac:dyDescent="0.3"/>
    <row r="2369" s="59" customFormat="1" x14ac:dyDescent="0.3"/>
    <row r="2370" s="59" customFormat="1" x14ac:dyDescent="0.3"/>
    <row r="2371" s="59" customFormat="1" x14ac:dyDescent="0.3"/>
    <row r="2372" s="59" customFormat="1" x14ac:dyDescent="0.3"/>
    <row r="2373" s="59" customFormat="1" x14ac:dyDescent="0.3"/>
    <row r="2374" s="59" customFormat="1" x14ac:dyDescent="0.3"/>
    <row r="2375" s="59" customFormat="1" x14ac:dyDescent="0.3"/>
    <row r="2376" s="59" customFormat="1" x14ac:dyDescent="0.3"/>
    <row r="2377" s="59" customFormat="1" x14ac:dyDescent="0.3"/>
    <row r="2378" s="59" customFormat="1" x14ac:dyDescent="0.3"/>
    <row r="2379" s="59" customFormat="1" x14ac:dyDescent="0.3"/>
    <row r="2380" s="59" customFormat="1" x14ac:dyDescent="0.3"/>
    <row r="2381" s="59" customFormat="1" x14ac:dyDescent="0.3"/>
    <row r="2382" s="59" customFormat="1" x14ac:dyDescent="0.3"/>
    <row r="2383" s="59" customFormat="1" x14ac:dyDescent="0.3"/>
    <row r="2384" s="59" customFormat="1" x14ac:dyDescent="0.3"/>
    <row r="2385" s="59" customFormat="1" x14ac:dyDescent="0.3"/>
    <row r="2386" s="59" customFormat="1" x14ac:dyDescent="0.3"/>
    <row r="2387" s="59" customFormat="1" x14ac:dyDescent="0.3"/>
    <row r="2388" s="59" customFormat="1" x14ac:dyDescent="0.3"/>
    <row r="2389" s="59" customFormat="1" x14ac:dyDescent="0.3"/>
    <row r="2390" s="59" customFormat="1" x14ac:dyDescent="0.3"/>
    <row r="2391" s="59" customFormat="1" x14ac:dyDescent="0.3"/>
    <row r="2392" s="59" customFormat="1" x14ac:dyDescent="0.3"/>
    <row r="2393" s="59" customFormat="1" x14ac:dyDescent="0.3"/>
    <row r="2394" s="59" customFormat="1" x14ac:dyDescent="0.3"/>
    <row r="2395" s="59" customFormat="1" x14ac:dyDescent="0.3"/>
    <row r="2396" s="59" customFormat="1" x14ac:dyDescent="0.3"/>
    <row r="2397" s="59" customFormat="1" x14ac:dyDescent="0.3"/>
    <row r="2398" s="59" customFormat="1" x14ac:dyDescent="0.3"/>
    <row r="2399" s="59" customFormat="1" x14ac:dyDescent="0.3"/>
    <row r="2400" s="59" customFormat="1" x14ac:dyDescent="0.3"/>
    <row r="2401" s="59" customFormat="1" x14ac:dyDescent="0.3"/>
    <row r="2402" s="59" customFormat="1" x14ac:dyDescent="0.3"/>
    <row r="2403" s="59" customFormat="1" x14ac:dyDescent="0.3"/>
    <row r="2404" s="59" customFormat="1" x14ac:dyDescent="0.3"/>
    <row r="2405" s="59" customFormat="1" x14ac:dyDescent="0.3"/>
    <row r="2406" s="59" customFormat="1" x14ac:dyDescent="0.3"/>
    <row r="2407" s="59" customFormat="1" x14ac:dyDescent="0.3"/>
    <row r="2408" s="59" customFormat="1" x14ac:dyDescent="0.3"/>
    <row r="2409" s="59" customFormat="1" x14ac:dyDescent="0.3"/>
    <row r="2410" s="59" customFormat="1" x14ac:dyDescent="0.3"/>
    <row r="2411" s="59" customFormat="1" x14ac:dyDescent="0.3"/>
    <row r="2412" s="59" customFormat="1" x14ac:dyDescent="0.3"/>
    <row r="2413" s="59" customFormat="1" x14ac:dyDescent="0.3"/>
    <row r="2414" s="59" customFormat="1" x14ac:dyDescent="0.3"/>
    <row r="2415" s="59" customFormat="1" x14ac:dyDescent="0.3"/>
    <row r="2416" s="59" customFormat="1" x14ac:dyDescent="0.3"/>
    <row r="2417" s="59" customFormat="1" x14ac:dyDescent="0.3"/>
    <row r="2418" s="59" customFormat="1" x14ac:dyDescent="0.3"/>
    <row r="2419" s="59" customFormat="1" x14ac:dyDescent="0.3"/>
    <row r="2420" s="59" customFormat="1" x14ac:dyDescent="0.3"/>
    <row r="2421" s="59" customFormat="1" x14ac:dyDescent="0.3"/>
    <row r="2422" s="59" customFormat="1" x14ac:dyDescent="0.3"/>
    <row r="2423" s="59" customFormat="1" x14ac:dyDescent="0.3"/>
    <row r="2424" s="59" customFormat="1" x14ac:dyDescent="0.3"/>
    <row r="2425" s="59" customFormat="1" x14ac:dyDescent="0.3"/>
    <row r="2426" s="59" customFormat="1" x14ac:dyDescent="0.3"/>
    <row r="2427" s="59" customFormat="1" x14ac:dyDescent="0.3"/>
    <row r="2428" s="59" customFormat="1" x14ac:dyDescent="0.3"/>
    <row r="2429" s="59" customFormat="1" x14ac:dyDescent="0.3"/>
    <row r="2430" s="59" customFormat="1" x14ac:dyDescent="0.3"/>
    <row r="2431" s="59" customFormat="1" x14ac:dyDescent="0.3"/>
    <row r="2432" s="59" customFormat="1" x14ac:dyDescent="0.3"/>
    <row r="2433" s="59" customFormat="1" x14ac:dyDescent="0.3"/>
    <row r="2434" s="59" customFormat="1" x14ac:dyDescent="0.3"/>
    <row r="2435" s="59" customFormat="1" x14ac:dyDescent="0.3"/>
    <row r="2436" s="59" customFormat="1" x14ac:dyDescent="0.3"/>
    <row r="2437" s="59" customFormat="1" x14ac:dyDescent="0.3"/>
    <row r="2438" s="59" customFormat="1" x14ac:dyDescent="0.3"/>
    <row r="2439" s="59" customFormat="1" x14ac:dyDescent="0.3"/>
    <row r="2440" s="59" customFormat="1" x14ac:dyDescent="0.3"/>
    <row r="2441" s="59" customFormat="1" x14ac:dyDescent="0.3"/>
    <row r="2442" s="59" customFormat="1" x14ac:dyDescent="0.3"/>
    <row r="2443" s="59" customFormat="1" x14ac:dyDescent="0.3"/>
    <row r="2444" s="59" customFormat="1" x14ac:dyDescent="0.3"/>
    <row r="2445" s="59" customFormat="1" x14ac:dyDescent="0.3"/>
    <row r="2446" s="59" customFormat="1" x14ac:dyDescent="0.3"/>
    <row r="2447" s="59" customFormat="1" x14ac:dyDescent="0.3"/>
    <row r="2448" s="59" customFormat="1" x14ac:dyDescent="0.3"/>
    <row r="2449" s="59" customFormat="1" x14ac:dyDescent="0.3"/>
    <row r="2450" s="59" customFormat="1" x14ac:dyDescent="0.3"/>
    <row r="2451" s="59" customFormat="1" x14ac:dyDescent="0.3"/>
    <row r="2452" s="59" customFormat="1" x14ac:dyDescent="0.3"/>
    <row r="2453" s="59" customFormat="1" x14ac:dyDescent="0.3"/>
    <row r="2454" s="59" customFormat="1" x14ac:dyDescent="0.3"/>
    <row r="2455" s="59" customFormat="1" x14ac:dyDescent="0.3"/>
    <row r="2456" s="59" customFormat="1" x14ac:dyDescent="0.3"/>
    <row r="2457" s="59" customFormat="1" x14ac:dyDescent="0.3"/>
    <row r="2458" s="59" customFormat="1" x14ac:dyDescent="0.3"/>
    <row r="2459" s="59" customFormat="1" x14ac:dyDescent="0.3"/>
    <row r="2460" s="59" customFormat="1" x14ac:dyDescent="0.3"/>
    <row r="2461" s="59" customFormat="1" x14ac:dyDescent="0.3"/>
    <row r="2462" s="59" customFormat="1" x14ac:dyDescent="0.3"/>
    <row r="2463" s="59" customFormat="1" x14ac:dyDescent="0.3"/>
    <row r="2464" s="59" customFormat="1" x14ac:dyDescent="0.3"/>
    <row r="2465" s="59" customFormat="1" x14ac:dyDescent="0.3"/>
    <row r="2466" s="59" customFormat="1" x14ac:dyDescent="0.3"/>
    <row r="2467" s="59" customFormat="1" x14ac:dyDescent="0.3"/>
    <row r="2468" s="59" customFormat="1" x14ac:dyDescent="0.3"/>
    <row r="2469" s="59" customFormat="1" x14ac:dyDescent="0.3"/>
    <row r="2470" s="59" customFormat="1" x14ac:dyDescent="0.3"/>
    <row r="2471" s="59" customFormat="1" x14ac:dyDescent="0.3"/>
    <row r="2472" s="59" customFormat="1" x14ac:dyDescent="0.3"/>
    <row r="2473" s="59" customFormat="1" x14ac:dyDescent="0.3"/>
    <row r="2474" s="59" customFormat="1" x14ac:dyDescent="0.3"/>
    <row r="2475" s="59" customFormat="1" x14ac:dyDescent="0.3"/>
    <row r="2476" s="59" customFormat="1" x14ac:dyDescent="0.3"/>
    <row r="2477" s="59" customFormat="1" x14ac:dyDescent="0.3"/>
    <row r="2478" s="59" customFormat="1" x14ac:dyDescent="0.3"/>
    <row r="2479" s="59" customFormat="1" x14ac:dyDescent="0.3"/>
    <row r="2480" s="59" customFormat="1" x14ac:dyDescent="0.3"/>
    <row r="2481" s="59" customFormat="1" x14ac:dyDescent="0.3"/>
    <row r="2482" s="59" customFormat="1" x14ac:dyDescent="0.3"/>
    <row r="2483" s="59" customFormat="1" x14ac:dyDescent="0.3"/>
    <row r="2484" s="59" customFormat="1" x14ac:dyDescent="0.3"/>
    <row r="2485" s="59" customFormat="1" x14ac:dyDescent="0.3"/>
    <row r="2486" s="59" customFormat="1" x14ac:dyDescent="0.3"/>
    <row r="2487" s="59" customFormat="1" x14ac:dyDescent="0.3"/>
    <row r="2488" s="59" customFormat="1" x14ac:dyDescent="0.3"/>
    <row r="2489" s="59" customFormat="1" x14ac:dyDescent="0.3"/>
    <row r="2490" s="59" customFormat="1" x14ac:dyDescent="0.3"/>
    <row r="2491" s="59" customFormat="1" x14ac:dyDescent="0.3"/>
    <row r="2492" s="59" customFormat="1" x14ac:dyDescent="0.3"/>
    <row r="2493" s="59" customFormat="1" x14ac:dyDescent="0.3"/>
    <row r="2494" s="59" customFormat="1" x14ac:dyDescent="0.3"/>
    <row r="2495" s="59" customFormat="1" x14ac:dyDescent="0.3"/>
    <row r="2496" s="59" customFormat="1" x14ac:dyDescent="0.3"/>
    <row r="2497" s="59" customFormat="1" x14ac:dyDescent="0.3"/>
    <row r="2498" s="59" customFormat="1" x14ac:dyDescent="0.3"/>
    <row r="2499" s="59" customFormat="1" x14ac:dyDescent="0.3"/>
    <row r="2500" s="59" customFormat="1" x14ac:dyDescent="0.3"/>
    <row r="2501" s="59" customFormat="1" x14ac:dyDescent="0.3"/>
    <row r="2502" s="59" customFormat="1" x14ac:dyDescent="0.3"/>
    <row r="2503" s="59" customFormat="1" x14ac:dyDescent="0.3"/>
    <row r="2504" s="59" customFormat="1" x14ac:dyDescent="0.3"/>
    <row r="2505" s="59" customFormat="1" x14ac:dyDescent="0.3"/>
    <row r="2506" s="59" customFormat="1" x14ac:dyDescent="0.3"/>
    <row r="2507" s="59" customFormat="1" x14ac:dyDescent="0.3"/>
    <row r="2508" s="59" customFormat="1" x14ac:dyDescent="0.3"/>
    <row r="2509" s="59" customFormat="1" x14ac:dyDescent="0.3"/>
    <row r="2510" s="59" customFormat="1" x14ac:dyDescent="0.3"/>
    <row r="2511" s="59" customFormat="1" x14ac:dyDescent="0.3"/>
    <row r="2512" s="59" customFormat="1" x14ac:dyDescent="0.3"/>
    <row r="2513" s="59" customFormat="1" x14ac:dyDescent="0.3"/>
    <row r="2514" s="59" customFormat="1" x14ac:dyDescent="0.3"/>
    <row r="2515" s="59" customFormat="1" x14ac:dyDescent="0.3"/>
    <row r="2516" s="59" customFormat="1" x14ac:dyDescent="0.3"/>
    <row r="2517" s="59" customFormat="1" x14ac:dyDescent="0.3"/>
    <row r="2518" s="59" customFormat="1" x14ac:dyDescent="0.3"/>
    <row r="2519" s="59" customFormat="1" x14ac:dyDescent="0.3"/>
    <row r="2520" s="59" customFormat="1" x14ac:dyDescent="0.3"/>
    <row r="2521" s="59" customFormat="1" x14ac:dyDescent="0.3"/>
    <row r="2522" s="59" customFormat="1" x14ac:dyDescent="0.3"/>
    <row r="2523" s="59" customFormat="1" x14ac:dyDescent="0.3"/>
    <row r="2524" s="59" customFormat="1" x14ac:dyDescent="0.3"/>
    <row r="2525" s="59" customFormat="1" x14ac:dyDescent="0.3"/>
    <row r="2526" s="59" customFormat="1" x14ac:dyDescent="0.3"/>
    <row r="2527" s="59" customFormat="1" x14ac:dyDescent="0.3"/>
    <row r="2528" s="59" customFormat="1" x14ac:dyDescent="0.3"/>
    <row r="2529" s="59" customFormat="1" x14ac:dyDescent="0.3"/>
    <row r="2530" s="59" customFormat="1" x14ac:dyDescent="0.3"/>
    <row r="2531" s="59" customFormat="1" x14ac:dyDescent="0.3"/>
    <row r="2532" s="59" customFormat="1" x14ac:dyDescent="0.3"/>
    <row r="2533" s="59" customFormat="1" x14ac:dyDescent="0.3"/>
    <row r="2534" s="59" customFormat="1" x14ac:dyDescent="0.3"/>
    <row r="2535" s="59" customFormat="1" x14ac:dyDescent="0.3"/>
    <row r="2536" s="59" customFormat="1" x14ac:dyDescent="0.3"/>
    <row r="2537" s="59" customFormat="1" x14ac:dyDescent="0.3"/>
    <row r="2538" s="59" customFormat="1" x14ac:dyDescent="0.3"/>
    <row r="2539" s="59" customFormat="1" x14ac:dyDescent="0.3"/>
    <row r="2540" s="59" customFormat="1" x14ac:dyDescent="0.3"/>
    <row r="2541" s="59" customFormat="1" x14ac:dyDescent="0.3"/>
    <row r="2542" s="59" customFormat="1" x14ac:dyDescent="0.3"/>
    <row r="2543" s="59" customFormat="1" x14ac:dyDescent="0.3"/>
    <row r="2544" s="59" customFormat="1" x14ac:dyDescent="0.3"/>
    <row r="2545" s="59" customFormat="1" x14ac:dyDescent="0.3"/>
    <row r="2546" s="59" customFormat="1" x14ac:dyDescent="0.3"/>
    <row r="2547" s="59" customFormat="1" x14ac:dyDescent="0.3"/>
    <row r="2548" s="59" customFormat="1" x14ac:dyDescent="0.3"/>
    <row r="2549" s="59" customFormat="1" x14ac:dyDescent="0.3"/>
    <row r="2550" s="59" customFormat="1" x14ac:dyDescent="0.3"/>
    <row r="2551" s="59" customFormat="1" x14ac:dyDescent="0.3"/>
    <row r="2552" s="59" customFormat="1" x14ac:dyDescent="0.3"/>
    <row r="2553" s="59" customFormat="1" x14ac:dyDescent="0.3"/>
    <row r="2554" s="59" customFormat="1" x14ac:dyDescent="0.3"/>
    <row r="2555" s="59" customFormat="1" x14ac:dyDescent="0.3"/>
    <row r="2556" s="59" customFormat="1" x14ac:dyDescent="0.3"/>
    <row r="2557" s="59" customFormat="1" x14ac:dyDescent="0.3"/>
    <row r="2558" s="59" customFormat="1" x14ac:dyDescent="0.3"/>
    <row r="2559" s="59" customFormat="1" x14ac:dyDescent="0.3"/>
    <row r="2560" s="59" customFormat="1" x14ac:dyDescent="0.3"/>
    <row r="2561" s="59" customFormat="1" x14ac:dyDescent="0.3"/>
    <row r="2562" s="59" customFormat="1" x14ac:dyDescent="0.3"/>
    <row r="2563" s="59" customFormat="1" x14ac:dyDescent="0.3"/>
    <row r="2564" s="59" customFormat="1" x14ac:dyDescent="0.3"/>
    <row r="2565" s="59" customFormat="1" x14ac:dyDescent="0.3"/>
    <row r="2566" s="59" customFormat="1" x14ac:dyDescent="0.3"/>
    <row r="2567" s="59" customFormat="1" x14ac:dyDescent="0.3"/>
    <row r="2568" s="59" customFormat="1" x14ac:dyDescent="0.3"/>
    <row r="2569" s="59" customFormat="1" x14ac:dyDescent="0.3"/>
    <row r="2570" s="59" customFormat="1" x14ac:dyDescent="0.3"/>
    <row r="2571" s="59" customFormat="1" x14ac:dyDescent="0.3"/>
    <row r="2572" s="59" customFormat="1" x14ac:dyDescent="0.3"/>
    <row r="2573" s="59" customFormat="1" x14ac:dyDescent="0.3"/>
    <row r="2574" s="59" customFormat="1" x14ac:dyDescent="0.3"/>
    <row r="2575" s="59" customFormat="1" x14ac:dyDescent="0.3"/>
    <row r="2576" s="59" customFormat="1" x14ac:dyDescent="0.3"/>
    <row r="2577" s="59" customFormat="1" x14ac:dyDescent="0.3"/>
    <row r="2578" s="59" customFormat="1" x14ac:dyDescent="0.3"/>
    <row r="2579" s="59" customFormat="1" x14ac:dyDescent="0.3"/>
    <row r="2580" s="59" customFormat="1" x14ac:dyDescent="0.3"/>
    <row r="2581" s="59" customFormat="1" x14ac:dyDescent="0.3"/>
    <row r="2582" s="59" customFormat="1" x14ac:dyDescent="0.3"/>
    <row r="2583" s="59" customFormat="1" x14ac:dyDescent="0.3"/>
    <row r="2584" s="59" customFormat="1" x14ac:dyDescent="0.3"/>
    <row r="2585" s="59" customFormat="1" x14ac:dyDescent="0.3"/>
    <row r="2586" s="59" customFormat="1" x14ac:dyDescent="0.3"/>
    <row r="2587" s="59" customFormat="1" x14ac:dyDescent="0.3"/>
    <row r="2588" s="59" customFormat="1" x14ac:dyDescent="0.3"/>
    <row r="2589" s="59" customFormat="1" x14ac:dyDescent="0.3"/>
    <row r="2590" s="59" customFormat="1" x14ac:dyDescent="0.3"/>
    <row r="2591" s="59" customFormat="1" x14ac:dyDescent="0.3"/>
    <row r="2592" s="59" customFormat="1" x14ac:dyDescent="0.3"/>
    <row r="2593" s="59" customFormat="1" x14ac:dyDescent="0.3"/>
    <row r="2594" s="59" customFormat="1" x14ac:dyDescent="0.3"/>
    <row r="2595" s="59" customFormat="1" x14ac:dyDescent="0.3"/>
    <row r="2596" s="59" customFormat="1" x14ac:dyDescent="0.3"/>
    <row r="2597" s="59" customFormat="1" x14ac:dyDescent="0.3"/>
    <row r="2598" s="59" customFormat="1" x14ac:dyDescent="0.3"/>
    <row r="2599" s="59" customFormat="1" x14ac:dyDescent="0.3"/>
    <row r="2600" s="59" customFormat="1" x14ac:dyDescent="0.3"/>
    <row r="2601" s="59" customFormat="1" x14ac:dyDescent="0.3"/>
    <row r="2602" s="59" customFormat="1" x14ac:dyDescent="0.3"/>
    <row r="2603" s="59" customFormat="1" x14ac:dyDescent="0.3"/>
    <row r="2604" s="59" customFormat="1" x14ac:dyDescent="0.3"/>
    <row r="2605" s="59" customFormat="1" x14ac:dyDescent="0.3"/>
    <row r="2606" s="59" customFormat="1" x14ac:dyDescent="0.3"/>
    <row r="2607" s="59" customFormat="1" x14ac:dyDescent="0.3"/>
    <row r="2608" s="59" customFormat="1" x14ac:dyDescent="0.3"/>
    <row r="2609" s="59" customFormat="1" x14ac:dyDescent="0.3"/>
    <row r="2610" s="59" customFormat="1" x14ac:dyDescent="0.3"/>
    <row r="2611" s="59" customFormat="1" x14ac:dyDescent="0.3"/>
    <row r="2612" s="59" customFormat="1" x14ac:dyDescent="0.3"/>
    <row r="2613" s="59" customFormat="1" x14ac:dyDescent="0.3"/>
    <row r="2614" s="59" customFormat="1" x14ac:dyDescent="0.3"/>
    <row r="2615" s="59" customFormat="1" x14ac:dyDescent="0.3"/>
    <row r="2616" s="59" customFormat="1" x14ac:dyDescent="0.3"/>
    <row r="2617" s="59" customFormat="1" x14ac:dyDescent="0.3"/>
    <row r="2618" s="59" customFormat="1" x14ac:dyDescent="0.3"/>
    <row r="2619" s="59" customFormat="1" x14ac:dyDescent="0.3"/>
    <row r="2620" s="59" customFormat="1" x14ac:dyDescent="0.3"/>
    <row r="2621" s="59" customFormat="1" x14ac:dyDescent="0.3"/>
    <row r="2622" s="59" customFormat="1" x14ac:dyDescent="0.3"/>
    <row r="2623" s="59" customFormat="1" x14ac:dyDescent="0.3"/>
    <row r="2624" s="59" customFormat="1" x14ac:dyDescent="0.3"/>
    <row r="2625" s="59" customFormat="1" x14ac:dyDescent="0.3"/>
    <row r="2626" s="59" customFormat="1" x14ac:dyDescent="0.3"/>
    <row r="2627" s="59" customFormat="1" x14ac:dyDescent="0.3"/>
    <row r="2628" s="59" customFormat="1" x14ac:dyDescent="0.3"/>
    <row r="2629" s="59" customFormat="1" x14ac:dyDescent="0.3"/>
    <row r="2630" s="59" customFormat="1" x14ac:dyDescent="0.3"/>
    <row r="2631" s="59" customFormat="1" x14ac:dyDescent="0.3"/>
    <row r="2632" s="59" customFormat="1" x14ac:dyDescent="0.3"/>
    <row r="2633" s="59" customFormat="1" x14ac:dyDescent="0.3"/>
    <row r="2634" s="59" customFormat="1" x14ac:dyDescent="0.3"/>
    <row r="2635" s="59" customFormat="1" x14ac:dyDescent="0.3"/>
    <row r="2636" s="59" customFormat="1" x14ac:dyDescent="0.3"/>
    <row r="2637" s="59" customFormat="1" x14ac:dyDescent="0.3"/>
    <row r="2638" s="59" customFormat="1" x14ac:dyDescent="0.3"/>
    <row r="2639" s="59" customFormat="1" x14ac:dyDescent="0.3"/>
    <row r="2640" s="59" customFormat="1" x14ac:dyDescent="0.3"/>
    <row r="2641" s="59" customFormat="1" x14ac:dyDescent="0.3"/>
    <row r="2642" s="59" customFormat="1" x14ac:dyDescent="0.3"/>
    <row r="2643" s="59" customFormat="1" x14ac:dyDescent="0.3"/>
    <row r="2644" s="59" customFormat="1" x14ac:dyDescent="0.3"/>
    <row r="2645" s="59" customFormat="1" x14ac:dyDescent="0.3"/>
    <row r="2646" s="59" customFormat="1" x14ac:dyDescent="0.3"/>
    <row r="2647" s="59" customFormat="1" x14ac:dyDescent="0.3"/>
    <row r="2648" s="59" customFormat="1" x14ac:dyDescent="0.3"/>
    <row r="2649" s="59" customFormat="1" x14ac:dyDescent="0.3"/>
    <row r="2650" s="59" customFormat="1" x14ac:dyDescent="0.3"/>
    <row r="2651" s="59" customFormat="1" x14ac:dyDescent="0.3"/>
    <row r="2652" s="59" customFormat="1" x14ac:dyDescent="0.3"/>
    <row r="2653" s="59" customFormat="1" x14ac:dyDescent="0.3"/>
    <row r="2654" s="59" customFormat="1" x14ac:dyDescent="0.3"/>
    <row r="2655" s="59" customFormat="1" x14ac:dyDescent="0.3"/>
    <row r="2656" s="59" customFormat="1" x14ac:dyDescent="0.3"/>
    <row r="2657" s="59" customFormat="1" x14ac:dyDescent="0.3"/>
    <row r="2658" s="59" customFormat="1" x14ac:dyDescent="0.3"/>
    <row r="2659" s="59" customFormat="1" x14ac:dyDescent="0.3"/>
    <row r="2660" s="59" customFormat="1" x14ac:dyDescent="0.3"/>
    <row r="2661" s="59" customFormat="1" x14ac:dyDescent="0.3"/>
    <row r="2662" s="59" customFormat="1" x14ac:dyDescent="0.3"/>
    <row r="2663" s="59" customFormat="1" x14ac:dyDescent="0.3"/>
    <row r="2664" s="59" customFormat="1" x14ac:dyDescent="0.3"/>
    <row r="2665" s="59" customFormat="1" x14ac:dyDescent="0.3"/>
    <row r="2666" s="59" customFormat="1" x14ac:dyDescent="0.3"/>
    <row r="2667" s="59" customFormat="1" x14ac:dyDescent="0.3"/>
    <row r="2668" s="59" customFormat="1" x14ac:dyDescent="0.3"/>
    <row r="2669" s="59" customFormat="1" x14ac:dyDescent="0.3"/>
    <row r="2670" s="59" customFormat="1" x14ac:dyDescent="0.3"/>
    <row r="2671" s="59" customFormat="1" x14ac:dyDescent="0.3"/>
    <row r="2672" s="59" customFormat="1" x14ac:dyDescent="0.3"/>
    <row r="2673" s="59" customFormat="1" x14ac:dyDescent="0.3"/>
    <row r="2674" s="59" customFormat="1" x14ac:dyDescent="0.3"/>
    <row r="2675" s="59" customFormat="1" x14ac:dyDescent="0.3"/>
    <row r="2676" s="59" customFormat="1" x14ac:dyDescent="0.3"/>
    <row r="2677" s="59" customFormat="1" x14ac:dyDescent="0.3"/>
    <row r="2678" s="59" customFormat="1" x14ac:dyDescent="0.3"/>
    <row r="2679" s="59" customFormat="1" x14ac:dyDescent="0.3"/>
    <row r="2680" s="59" customFormat="1" x14ac:dyDescent="0.3"/>
    <row r="2681" s="59" customFormat="1" x14ac:dyDescent="0.3"/>
    <row r="2682" s="59" customFormat="1" x14ac:dyDescent="0.3"/>
    <row r="2683" s="59" customFormat="1" x14ac:dyDescent="0.3"/>
    <row r="2684" s="59" customFormat="1" x14ac:dyDescent="0.3"/>
    <row r="2685" s="59" customFormat="1" x14ac:dyDescent="0.3"/>
    <row r="2686" s="59" customFormat="1" x14ac:dyDescent="0.3"/>
    <row r="2687" s="59" customFormat="1" x14ac:dyDescent="0.3"/>
    <row r="2688" s="59" customFormat="1" x14ac:dyDescent="0.3"/>
    <row r="2689" s="59" customFormat="1" x14ac:dyDescent="0.3"/>
    <row r="2690" s="59" customFormat="1" x14ac:dyDescent="0.3"/>
    <row r="2691" s="59" customFormat="1" x14ac:dyDescent="0.3"/>
    <row r="2692" s="59" customFormat="1" x14ac:dyDescent="0.3"/>
    <row r="2693" s="59" customFormat="1" x14ac:dyDescent="0.3"/>
    <row r="2694" s="59" customFormat="1" x14ac:dyDescent="0.3"/>
    <row r="2695" s="59" customFormat="1" x14ac:dyDescent="0.3"/>
    <row r="2696" s="59" customFormat="1" x14ac:dyDescent="0.3"/>
    <row r="2697" s="59" customFormat="1" x14ac:dyDescent="0.3"/>
    <row r="2698" s="59" customFormat="1" x14ac:dyDescent="0.3"/>
    <row r="2699" s="59" customFormat="1" x14ac:dyDescent="0.3"/>
    <row r="2700" s="59" customFormat="1" x14ac:dyDescent="0.3"/>
    <row r="2701" s="59" customFormat="1" x14ac:dyDescent="0.3"/>
    <row r="2702" s="59" customFormat="1" x14ac:dyDescent="0.3"/>
    <row r="2703" s="59" customFormat="1" x14ac:dyDescent="0.3"/>
    <row r="2704" s="59" customFormat="1" x14ac:dyDescent="0.3"/>
    <row r="2705" s="59" customFormat="1" x14ac:dyDescent="0.3"/>
    <row r="2706" s="59" customFormat="1" x14ac:dyDescent="0.3"/>
    <row r="2707" s="59" customFormat="1" x14ac:dyDescent="0.3"/>
    <row r="2708" s="59" customFormat="1" x14ac:dyDescent="0.3"/>
    <row r="2709" s="59" customFormat="1" x14ac:dyDescent="0.3"/>
    <row r="2710" s="59" customFormat="1" x14ac:dyDescent="0.3"/>
    <row r="2711" s="59" customFormat="1" x14ac:dyDescent="0.3"/>
    <row r="2712" s="59" customFormat="1" x14ac:dyDescent="0.3"/>
    <row r="2713" s="59" customFormat="1" x14ac:dyDescent="0.3"/>
    <row r="2714" s="59" customFormat="1" x14ac:dyDescent="0.3"/>
    <row r="2715" s="59" customFormat="1" x14ac:dyDescent="0.3"/>
    <row r="2716" s="59" customFormat="1" x14ac:dyDescent="0.3"/>
    <row r="2717" s="59" customFormat="1" x14ac:dyDescent="0.3"/>
    <row r="2718" s="59" customFormat="1" x14ac:dyDescent="0.3"/>
    <row r="2719" s="59" customFormat="1" x14ac:dyDescent="0.3"/>
    <row r="2720" s="59" customFormat="1" x14ac:dyDescent="0.3"/>
    <row r="2721" s="59" customFormat="1" x14ac:dyDescent="0.3"/>
    <row r="2722" s="59" customFormat="1" x14ac:dyDescent="0.3"/>
    <row r="2723" s="59" customFormat="1" x14ac:dyDescent="0.3"/>
    <row r="2724" s="59" customFormat="1" x14ac:dyDescent="0.3"/>
    <row r="2725" s="59" customFormat="1" x14ac:dyDescent="0.3"/>
    <row r="2726" s="59" customFormat="1" x14ac:dyDescent="0.3"/>
    <row r="2727" s="59" customFormat="1" x14ac:dyDescent="0.3"/>
    <row r="2728" s="59" customFormat="1" x14ac:dyDescent="0.3"/>
    <row r="2729" s="59" customFormat="1" x14ac:dyDescent="0.3"/>
    <row r="2730" s="59" customFormat="1" x14ac:dyDescent="0.3"/>
    <row r="2731" s="59" customFormat="1" x14ac:dyDescent="0.3"/>
    <row r="2732" s="59" customFormat="1" x14ac:dyDescent="0.3"/>
    <row r="2733" s="59" customFormat="1" x14ac:dyDescent="0.3"/>
    <row r="2734" s="59" customFormat="1" x14ac:dyDescent="0.3"/>
    <row r="2735" s="59" customFormat="1" x14ac:dyDescent="0.3"/>
    <row r="2736" s="59" customFormat="1" x14ac:dyDescent="0.3"/>
    <row r="2737" s="59" customFormat="1" x14ac:dyDescent="0.3"/>
    <row r="2738" s="59" customFormat="1" x14ac:dyDescent="0.3"/>
    <row r="2739" s="59" customFormat="1" x14ac:dyDescent="0.3"/>
    <row r="2740" s="59" customFormat="1" x14ac:dyDescent="0.3"/>
    <row r="2741" s="59" customFormat="1" x14ac:dyDescent="0.3"/>
    <row r="2742" s="59" customFormat="1" x14ac:dyDescent="0.3"/>
    <row r="2743" s="59" customFormat="1" x14ac:dyDescent="0.3"/>
    <row r="2744" s="59" customFormat="1" x14ac:dyDescent="0.3"/>
    <row r="2745" s="59" customFormat="1" x14ac:dyDescent="0.3"/>
    <row r="2746" s="59" customFormat="1" x14ac:dyDescent="0.3"/>
    <row r="2747" s="59" customFormat="1" x14ac:dyDescent="0.3"/>
    <row r="2748" s="59" customFormat="1" x14ac:dyDescent="0.3"/>
    <row r="2749" s="59" customFormat="1" x14ac:dyDescent="0.3"/>
    <row r="2750" s="59" customFormat="1" x14ac:dyDescent="0.3"/>
    <row r="2751" s="59" customFormat="1" x14ac:dyDescent="0.3"/>
    <row r="2752" s="59" customFormat="1" x14ac:dyDescent="0.3"/>
    <row r="2753" s="59" customFormat="1" x14ac:dyDescent="0.3"/>
    <row r="2754" s="59" customFormat="1" x14ac:dyDescent="0.3"/>
    <row r="2755" s="59" customFormat="1" x14ac:dyDescent="0.3"/>
    <row r="2756" s="59" customFormat="1" x14ac:dyDescent="0.3"/>
    <row r="2757" s="59" customFormat="1" x14ac:dyDescent="0.3"/>
    <row r="2758" s="59" customFormat="1" x14ac:dyDescent="0.3"/>
    <row r="2759" s="59" customFormat="1" x14ac:dyDescent="0.3"/>
    <row r="2760" s="59" customFormat="1" x14ac:dyDescent="0.3"/>
    <row r="2761" s="59" customFormat="1" x14ac:dyDescent="0.3"/>
    <row r="2762" s="59" customFormat="1" x14ac:dyDescent="0.3"/>
    <row r="2763" s="59" customFormat="1" x14ac:dyDescent="0.3"/>
    <row r="2764" s="59" customFormat="1" x14ac:dyDescent="0.3"/>
    <row r="2765" s="59" customFormat="1" x14ac:dyDescent="0.3"/>
    <row r="2766" s="59" customFormat="1" x14ac:dyDescent="0.3"/>
    <row r="2767" s="59" customFormat="1" x14ac:dyDescent="0.3"/>
    <row r="2768" s="59" customFormat="1" x14ac:dyDescent="0.3"/>
    <row r="2769" s="59" customFormat="1" x14ac:dyDescent="0.3"/>
    <row r="2770" s="59" customFormat="1" x14ac:dyDescent="0.3"/>
    <row r="2771" s="59" customFormat="1" x14ac:dyDescent="0.3"/>
    <row r="2772" s="59" customFormat="1" x14ac:dyDescent="0.3"/>
    <row r="2773" s="59" customFormat="1" x14ac:dyDescent="0.3"/>
    <row r="2774" s="59" customFormat="1" x14ac:dyDescent="0.3"/>
    <row r="2775" s="59" customFormat="1" x14ac:dyDescent="0.3"/>
    <row r="2776" s="59" customFormat="1" x14ac:dyDescent="0.3"/>
    <row r="2777" s="59" customFormat="1" x14ac:dyDescent="0.3"/>
    <row r="2778" s="59" customFormat="1" x14ac:dyDescent="0.3"/>
    <row r="2779" s="59" customFormat="1" x14ac:dyDescent="0.3"/>
    <row r="2780" s="59" customFormat="1" x14ac:dyDescent="0.3"/>
    <row r="2781" s="59" customFormat="1" x14ac:dyDescent="0.3"/>
    <row r="2782" s="59" customFormat="1" x14ac:dyDescent="0.3"/>
    <row r="2783" s="59" customFormat="1" x14ac:dyDescent="0.3"/>
    <row r="2784" s="59" customFormat="1" x14ac:dyDescent="0.3"/>
    <row r="2785" s="59" customFormat="1" x14ac:dyDescent="0.3"/>
    <row r="2786" s="59" customFormat="1" x14ac:dyDescent="0.3"/>
    <row r="2787" s="59" customFormat="1" x14ac:dyDescent="0.3"/>
    <row r="2788" s="59" customFormat="1" x14ac:dyDescent="0.3"/>
    <row r="2789" s="59" customFormat="1" x14ac:dyDescent="0.3"/>
    <row r="2790" s="59" customFormat="1" x14ac:dyDescent="0.3"/>
    <row r="2791" s="59" customFormat="1" x14ac:dyDescent="0.3"/>
    <row r="2792" s="59" customFormat="1" x14ac:dyDescent="0.3"/>
    <row r="2793" s="59" customFormat="1" x14ac:dyDescent="0.3"/>
    <row r="2794" s="59" customFormat="1" x14ac:dyDescent="0.3"/>
    <row r="2795" s="59" customFormat="1" x14ac:dyDescent="0.3"/>
    <row r="2796" s="59" customFormat="1" x14ac:dyDescent="0.3"/>
    <row r="2797" s="59" customFormat="1" x14ac:dyDescent="0.3"/>
    <row r="2798" s="59" customFormat="1" x14ac:dyDescent="0.3"/>
    <row r="2799" s="59" customFormat="1" x14ac:dyDescent="0.3"/>
    <row r="2800" s="59" customFormat="1" x14ac:dyDescent="0.3"/>
    <row r="2801" s="59" customFormat="1" x14ac:dyDescent="0.3"/>
    <row r="2802" s="59" customFormat="1" x14ac:dyDescent="0.3"/>
    <row r="2803" s="59" customFormat="1" x14ac:dyDescent="0.3"/>
    <row r="2804" s="59" customFormat="1" x14ac:dyDescent="0.3"/>
    <row r="2805" s="59" customFormat="1" x14ac:dyDescent="0.3"/>
    <row r="2806" s="59" customFormat="1" x14ac:dyDescent="0.3"/>
    <row r="2807" s="59" customFormat="1" x14ac:dyDescent="0.3"/>
    <row r="2808" s="59" customFormat="1" x14ac:dyDescent="0.3"/>
    <row r="2809" s="59" customFormat="1" x14ac:dyDescent="0.3"/>
    <row r="2810" s="59" customFormat="1" x14ac:dyDescent="0.3"/>
    <row r="2811" s="59" customFormat="1" x14ac:dyDescent="0.3"/>
    <row r="2812" s="59" customFormat="1" x14ac:dyDescent="0.3"/>
    <row r="2813" s="59" customFormat="1" x14ac:dyDescent="0.3"/>
    <row r="2814" s="59" customFormat="1" x14ac:dyDescent="0.3"/>
    <row r="2815" s="59" customFormat="1" x14ac:dyDescent="0.3"/>
    <row r="2816" s="59" customFormat="1" x14ac:dyDescent="0.3"/>
    <row r="2817" s="59" customFormat="1" x14ac:dyDescent="0.3"/>
    <row r="2818" s="59" customFormat="1" x14ac:dyDescent="0.3"/>
    <row r="2819" s="59" customFormat="1" x14ac:dyDescent="0.3"/>
    <row r="2820" s="59" customFormat="1" x14ac:dyDescent="0.3"/>
    <row r="2821" s="59" customFormat="1" x14ac:dyDescent="0.3"/>
    <row r="2822" s="59" customFormat="1" x14ac:dyDescent="0.3"/>
    <row r="2823" s="59" customFormat="1" x14ac:dyDescent="0.3"/>
    <row r="2824" s="59" customFormat="1" x14ac:dyDescent="0.3"/>
    <row r="2825" s="59" customFormat="1" x14ac:dyDescent="0.3"/>
    <row r="2826" s="59" customFormat="1" x14ac:dyDescent="0.3"/>
    <row r="2827" s="59" customFormat="1" x14ac:dyDescent="0.3"/>
    <row r="2828" s="59" customFormat="1" x14ac:dyDescent="0.3"/>
    <row r="2829" s="59" customFormat="1" x14ac:dyDescent="0.3"/>
    <row r="2830" s="59" customFormat="1" x14ac:dyDescent="0.3"/>
    <row r="2831" s="59" customFormat="1" x14ac:dyDescent="0.3"/>
    <row r="2832" s="59" customFormat="1" x14ac:dyDescent="0.3"/>
    <row r="2833" s="59" customFormat="1" x14ac:dyDescent="0.3"/>
    <row r="2834" s="59" customFormat="1" x14ac:dyDescent="0.3"/>
    <row r="2835" s="59" customFormat="1" x14ac:dyDescent="0.3"/>
    <row r="2836" s="59" customFormat="1" x14ac:dyDescent="0.3"/>
    <row r="2837" s="59" customFormat="1" x14ac:dyDescent="0.3"/>
    <row r="2838" s="59" customFormat="1" x14ac:dyDescent="0.3"/>
    <row r="2839" s="59" customFormat="1" x14ac:dyDescent="0.3"/>
    <row r="2840" s="59" customFormat="1" x14ac:dyDescent="0.3"/>
    <row r="2841" s="59" customFormat="1" x14ac:dyDescent="0.3"/>
    <row r="2842" s="59" customFormat="1" x14ac:dyDescent="0.3"/>
    <row r="2843" s="59" customFormat="1" x14ac:dyDescent="0.3"/>
    <row r="2844" s="59" customFormat="1" x14ac:dyDescent="0.3"/>
    <row r="2845" s="59" customFormat="1" x14ac:dyDescent="0.3"/>
    <row r="2846" s="59" customFormat="1" x14ac:dyDescent="0.3"/>
    <row r="2847" s="59" customFormat="1" x14ac:dyDescent="0.3"/>
    <row r="2848" s="59" customFormat="1" x14ac:dyDescent="0.3"/>
    <row r="2849" s="59" customFormat="1" x14ac:dyDescent="0.3"/>
    <row r="2850" s="59" customFormat="1" x14ac:dyDescent="0.3"/>
    <row r="2851" s="59" customFormat="1" x14ac:dyDescent="0.3"/>
    <row r="2852" s="59" customFormat="1" x14ac:dyDescent="0.3"/>
    <row r="2853" s="59" customFormat="1" x14ac:dyDescent="0.3"/>
    <row r="2854" s="59" customFormat="1" x14ac:dyDescent="0.3"/>
    <row r="2855" s="59" customFormat="1" x14ac:dyDescent="0.3"/>
    <row r="2856" s="59" customFormat="1" x14ac:dyDescent="0.3"/>
    <row r="2857" s="59" customFormat="1" x14ac:dyDescent="0.3"/>
    <row r="2858" s="59" customFormat="1" x14ac:dyDescent="0.3"/>
    <row r="2859" s="59" customFormat="1" x14ac:dyDescent="0.3"/>
    <row r="2860" s="59" customFormat="1" x14ac:dyDescent="0.3"/>
    <row r="2861" s="59" customFormat="1" x14ac:dyDescent="0.3"/>
    <row r="2862" s="59" customFormat="1" x14ac:dyDescent="0.3"/>
    <row r="2863" s="59" customFormat="1" x14ac:dyDescent="0.3"/>
    <row r="2864" s="59" customFormat="1" x14ac:dyDescent="0.3"/>
    <row r="2865" s="59" customFormat="1" x14ac:dyDescent="0.3"/>
    <row r="2866" s="59" customFormat="1" x14ac:dyDescent="0.3"/>
    <row r="2867" s="59" customFormat="1" x14ac:dyDescent="0.3"/>
    <row r="2868" s="59" customFormat="1" x14ac:dyDescent="0.3"/>
    <row r="2869" s="59" customFormat="1" x14ac:dyDescent="0.3"/>
    <row r="2870" s="59" customFormat="1" x14ac:dyDescent="0.3"/>
    <row r="2871" s="59" customFormat="1" x14ac:dyDescent="0.3"/>
    <row r="2872" s="59" customFormat="1" x14ac:dyDescent="0.3"/>
    <row r="2873" s="59" customFormat="1" x14ac:dyDescent="0.3"/>
    <row r="2874" s="59" customFormat="1" x14ac:dyDescent="0.3"/>
    <row r="2875" s="59" customFormat="1" x14ac:dyDescent="0.3"/>
    <row r="2876" s="59" customFormat="1" x14ac:dyDescent="0.3"/>
    <row r="2877" s="59" customFormat="1" x14ac:dyDescent="0.3"/>
    <row r="2878" s="59" customFormat="1" x14ac:dyDescent="0.3"/>
    <row r="2879" s="59" customFormat="1" x14ac:dyDescent="0.3"/>
    <row r="2880" s="59" customFormat="1" x14ac:dyDescent="0.3"/>
    <row r="2881" s="59" customFormat="1" x14ac:dyDescent="0.3"/>
    <row r="2882" s="59" customFormat="1" x14ac:dyDescent="0.3"/>
    <row r="2883" s="59" customFormat="1" x14ac:dyDescent="0.3"/>
    <row r="2884" s="59" customFormat="1" x14ac:dyDescent="0.3"/>
    <row r="2885" s="59" customFormat="1" x14ac:dyDescent="0.3"/>
    <row r="2886" s="59" customFormat="1" x14ac:dyDescent="0.3"/>
    <row r="2887" s="59" customFormat="1" x14ac:dyDescent="0.3"/>
    <row r="2888" s="59" customFormat="1" x14ac:dyDescent="0.3"/>
    <row r="2889" s="59" customFormat="1" x14ac:dyDescent="0.3"/>
    <row r="2890" s="59" customFormat="1" x14ac:dyDescent="0.3"/>
    <row r="2891" s="59" customFormat="1" x14ac:dyDescent="0.3"/>
    <row r="2892" s="59" customFormat="1" x14ac:dyDescent="0.3"/>
    <row r="2893" s="59" customFormat="1" x14ac:dyDescent="0.3"/>
    <row r="2894" s="59" customFormat="1" x14ac:dyDescent="0.3"/>
    <row r="2895" s="59" customFormat="1" x14ac:dyDescent="0.3"/>
    <row r="2896" s="59" customFormat="1" x14ac:dyDescent="0.3"/>
    <row r="2897" s="59" customFormat="1" x14ac:dyDescent="0.3"/>
    <row r="2898" s="59" customFormat="1" x14ac:dyDescent="0.3"/>
    <row r="2899" s="59" customFormat="1" x14ac:dyDescent="0.3"/>
    <row r="2900" s="59" customFormat="1" x14ac:dyDescent="0.3"/>
    <row r="2901" s="59" customFormat="1" x14ac:dyDescent="0.3"/>
    <row r="2902" s="59" customFormat="1" x14ac:dyDescent="0.3"/>
    <row r="2903" s="59" customFormat="1" x14ac:dyDescent="0.3"/>
    <row r="2904" s="59" customFormat="1" x14ac:dyDescent="0.3"/>
    <row r="2905" s="59" customFormat="1" x14ac:dyDescent="0.3"/>
    <row r="2906" s="59" customFormat="1" x14ac:dyDescent="0.3"/>
    <row r="2907" s="59" customFormat="1" x14ac:dyDescent="0.3"/>
    <row r="2908" s="59" customFormat="1" x14ac:dyDescent="0.3"/>
    <row r="2909" s="59" customFormat="1" x14ac:dyDescent="0.3"/>
    <row r="2910" s="59" customFormat="1" x14ac:dyDescent="0.3"/>
    <row r="2911" s="59" customFormat="1" x14ac:dyDescent="0.3"/>
    <row r="2912" s="59" customFormat="1" x14ac:dyDescent="0.3"/>
    <row r="2913" s="59" customFormat="1" x14ac:dyDescent="0.3"/>
    <row r="2914" s="59" customFormat="1" x14ac:dyDescent="0.3"/>
    <row r="2915" s="59" customFormat="1" x14ac:dyDescent="0.3"/>
    <row r="2916" s="59" customFormat="1" x14ac:dyDescent="0.3"/>
    <row r="2917" s="59" customFormat="1" x14ac:dyDescent="0.3"/>
    <row r="2918" s="59" customFormat="1" x14ac:dyDescent="0.3"/>
    <row r="2919" s="59" customFormat="1" x14ac:dyDescent="0.3"/>
    <row r="2920" s="59" customFormat="1" x14ac:dyDescent="0.3"/>
    <row r="2921" s="59" customFormat="1" x14ac:dyDescent="0.3"/>
    <row r="2922" s="59" customFormat="1" x14ac:dyDescent="0.3"/>
    <row r="2923" s="59" customFormat="1" x14ac:dyDescent="0.3"/>
    <row r="2924" s="59" customFormat="1" x14ac:dyDescent="0.3"/>
    <row r="2925" s="59" customFormat="1" x14ac:dyDescent="0.3"/>
    <row r="2926" s="59" customFormat="1" x14ac:dyDescent="0.3"/>
    <row r="2927" s="59" customFormat="1" x14ac:dyDescent="0.3"/>
    <row r="2928" s="59" customFormat="1" x14ac:dyDescent="0.3"/>
    <row r="2929" s="59" customFormat="1" x14ac:dyDescent="0.3"/>
    <row r="2930" s="59" customFormat="1" x14ac:dyDescent="0.3"/>
    <row r="2931" s="59" customFormat="1" x14ac:dyDescent="0.3"/>
    <row r="2932" s="59" customFormat="1" x14ac:dyDescent="0.3"/>
    <row r="2933" s="59" customFormat="1" x14ac:dyDescent="0.3"/>
    <row r="2934" s="59" customFormat="1" x14ac:dyDescent="0.3"/>
    <row r="2935" s="59" customFormat="1" x14ac:dyDescent="0.3"/>
    <row r="2936" s="59" customFormat="1" x14ac:dyDescent="0.3"/>
    <row r="2937" s="59" customFormat="1" x14ac:dyDescent="0.3"/>
    <row r="2938" s="59" customFormat="1" x14ac:dyDescent="0.3"/>
    <row r="2939" s="59" customFormat="1" x14ac:dyDescent="0.3"/>
    <row r="2940" s="59" customFormat="1" x14ac:dyDescent="0.3"/>
    <row r="2941" s="59" customFormat="1" x14ac:dyDescent="0.3"/>
    <row r="2942" s="59" customFormat="1" x14ac:dyDescent="0.3"/>
    <row r="2943" s="59" customFormat="1" x14ac:dyDescent="0.3"/>
    <row r="2944" s="59" customFormat="1" x14ac:dyDescent="0.3"/>
    <row r="2945" s="59" customFormat="1" x14ac:dyDescent="0.3"/>
    <row r="2946" s="59" customFormat="1" x14ac:dyDescent="0.3"/>
    <row r="2947" s="59" customFormat="1" x14ac:dyDescent="0.3"/>
    <row r="2948" s="59" customFormat="1" x14ac:dyDescent="0.3"/>
    <row r="2949" s="59" customFormat="1" x14ac:dyDescent="0.3"/>
    <row r="2950" s="59" customFormat="1" x14ac:dyDescent="0.3"/>
    <row r="2951" s="59" customFormat="1" x14ac:dyDescent="0.3"/>
    <row r="2952" s="59" customFormat="1" x14ac:dyDescent="0.3"/>
    <row r="2953" s="59" customFormat="1" x14ac:dyDescent="0.3"/>
    <row r="2954" s="59" customFormat="1" x14ac:dyDescent="0.3"/>
    <row r="2955" s="59" customFormat="1" x14ac:dyDescent="0.3"/>
    <row r="2956" s="59" customFormat="1" x14ac:dyDescent="0.3"/>
    <row r="2957" s="59" customFormat="1" x14ac:dyDescent="0.3"/>
    <row r="2958" s="59" customFormat="1" x14ac:dyDescent="0.3"/>
    <row r="2959" s="59" customFormat="1" x14ac:dyDescent="0.3"/>
    <row r="2960" s="59" customFormat="1" x14ac:dyDescent="0.3"/>
    <row r="2961" s="59" customFormat="1" x14ac:dyDescent="0.3"/>
    <row r="2962" s="59" customFormat="1" x14ac:dyDescent="0.3"/>
    <row r="2963" s="59" customFormat="1" x14ac:dyDescent="0.3"/>
    <row r="2964" s="59" customFormat="1" x14ac:dyDescent="0.3"/>
    <row r="2965" s="59" customFormat="1" x14ac:dyDescent="0.3"/>
    <row r="2966" s="59" customFormat="1" x14ac:dyDescent="0.3"/>
    <row r="2967" s="59" customFormat="1" x14ac:dyDescent="0.3"/>
    <row r="2968" s="59" customFormat="1" x14ac:dyDescent="0.3"/>
    <row r="2969" s="59" customFormat="1" x14ac:dyDescent="0.3"/>
    <row r="2970" s="59" customFormat="1" x14ac:dyDescent="0.3"/>
    <row r="2971" s="59" customFormat="1" x14ac:dyDescent="0.3"/>
    <row r="2972" s="59" customFormat="1" x14ac:dyDescent="0.3"/>
    <row r="2973" s="59" customFormat="1" x14ac:dyDescent="0.3"/>
    <row r="2974" s="59" customFormat="1" x14ac:dyDescent="0.3"/>
    <row r="2975" s="59" customFormat="1" x14ac:dyDescent="0.3"/>
    <row r="2976" s="59" customFormat="1" x14ac:dyDescent="0.3"/>
    <row r="2977" s="59" customFormat="1" x14ac:dyDescent="0.3"/>
    <row r="2978" s="59" customFormat="1" x14ac:dyDescent="0.3"/>
    <row r="2979" s="59" customFormat="1" x14ac:dyDescent="0.3"/>
    <row r="2980" s="59" customFormat="1" x14ac:dyDescent="0.3"/>
    <row r="2981" s="59" customFormat="1" x14ac:dyDescent="0.3"/>
    <row r="2982" s="59" customFormat="1" x14ac:dyDescent="0.3"/>
    <row r="2983" s="59" customFormat="1" x14ac:dyDescent="0.3"/>
    <row r="2984" s="59" customFormat="1" x14ac:dyDescent="0.3"/>
    <row r="2985" s="59" customFormat="1" x14ac:dyDescent="0.3"/>
    <row r="2986" s="59" customFormat="1" x14ac:dyDescent="0.3"/>
    <row r="2987" s="59" customFormat="1" x14ac:dyDescent="0.3"/>
    <row r="2988" s="59" customFormat="1" x14ac:dyDescent="0.3"/>
    <row r="2989" s="59" customFormat="1" x14ac:dyDescent="0.3"/>
    <row r="2990" s="59" customFormat="1" x14ac:dyDescent="0.3"/>
    <row r="2991" s="59" customFormat="1" x14ac:dyDescent="0.3"/>
    <row r="2992" s="59" customFormat="1" x14ac:dyDescent="0.3"/>
    <row r="2993" s="59" customFormat="1" x14ac:dyDescent="0.3"/>
    <row r="2994" s="59" customFormat="1" x14ac:dyDescent="0.3"/>
    <row r="2995" s="59" customFormat="1" x14ac:dyDescent="0.3"/>
    <row r="2996" s="59" customFormat="1" x14ac:dyDescent="0.3"/>
    <row r="2997" s="59" customFormat="1" x14ac:dyDescent="0.3"/>
    <row r="2998" s="59" customFormat="1" x14ac:dyDescent="0.3"/>
    <row r="2999" s="59" customFormat="1" x14ac:dyDescent="0.3"/>
    <row r="3000" s="59" customFormat="1" x14ac:dyDescent="0.3"/>
    <row r="3001" s="59" customFormat="1" x14ac:dyDescent="0.3"/>
    <row r="3002" s="59" customFormat="1" x14ac:dyDescent="0.3"/>
    <row r="3003" s="59" customFormat="1" x14ac:dyDescent="0.3"/>
    <row r="3004" s="59" customFormat="1" x14ac:dyDescent="0.3"/>
    <row r="3005" s="59" customFormat="1" x14ac:dyDescent="0.3"/>
    <row r="3006" s="59" customFormat="1" x14ac:dyDescent="0.3"/>
    <row r="3007" s="59" customFormat="1" x14ac:dyDescent="0.3"/>
    <row r="3008" s="59" customFormat="1" x14ac:dyDescent="0.3"/>
    <row r="3009" s="59" customFormat="1" x14ac:dyDescent="0.3"/>
    <row r="3010" s="59" customFormat="1" x14ac:dyDescent="0.3"/>
    <row r="3011" s="59" customFormat="1" x14ac:dyDescent="0.3"/>
    <row r="3012" s="59" customFormat="1" x14ac:dyDescent="0.3"/>
    <row r="3013" s="59" customFormat="1" x14ac:dyDescent="0.3"/>
    <row r="3014" s="59" customFormat="1" x14ac:dyDescent="0.3"/>
    <row r="3015" s="59" customFormat="1" x14ac:dyDescent="0.3"/>
    <row r="3016" s="59" customFormat="1" x14ac:dyDescent="0.3"/>
    <row r="3017" s="59" customFormat="1" x14ac:dyDescent="0.3"/>
    <row r="3018" s="59" customFormat="1" x14ac:dyDescent="0.3"/>
    <row r="3019" s="59" customFormat="1" x14ac:dyDescent="0.3"/>
    <row r="3020" s="59" customFormat="1" x14ac:dyDescent="0.3"/>
    <row r="3021" s="59" customFormat="1" x14ac:dyDescent="0.3"/>
    <row r="3022" s="59" customFormat="1" x14ac:dyDescent="0.3"/>
    <row r="3023" s="59" customFormat="1" x14ac:dyDescent="0.3"/>
    <row r="3024" s="59" customFormat="1" x14ac:dyDescent="0.3"/>
    <row r="3025" s="59" customFormat="1" x14ac:dyDescent="0.3"/>
    <row r="3026" s="59" customFormat="1" x14ac:dyDescent="0.3"/>
    <row r="3027" s="59" customFormat="1" x14ac:dyDescent="0.3"/>
    <row r="3028" s="59" customFormat="1" x14ac:dyDescent="0.3"/>
    <row r="3029" s="59" customFormat="1" x14ac:dyDescent="0.3"/>
    <row r="3030" s="59" customFormat="1" x14ac:dyDescent="0.3"/>
    <row r="3031" s="59" customFormat="1" x14ac:dyDescent="0.3"/>
    <row r="3032" s="59" customFormat="1" x14ac:dyDescent="0.3"/>
    <row r="3033" s="59" customFormat="1" x14ac:dyDescent="0.3"/>
    <row r="3034" s="59" customFormat="1" x14ac:dyDescent="0.3"/>
    <row r="3035" s="59" customFormat="1" x14ac:dyDescent="0.3"/>
    <row r="3036" s="59" customFormat="1" x14ac:dyDescent="0.3"/>
    <row r="3037" s="59" customFormat="1" x14ac:dyDescent="0.3"/>
    <row r="3038" s="59" customFormat="1" x14ac:dyDescent="0.3"/>
    <row r="3039" s="59" customFormat="1" x14ac:dyDescent="0.3"/>
    <row r="3040" s="59" customFormat="1" x14ac:dyDescent="0.3"/>
    <row r="3041" s="59" customFormat="1" x14ac:dyDescent="0.3"/>
    <row r="3042" s="59" customFormat="1" x14ac:dyDescent="0.3"/>
    <row r="3043" s="59" customFormat="1" x14ac:dyDescent="0.3"/>
    <row r="3044" s="59" customFormat="1" x14ac:dyDescent="0.3"/>
    <row r="3045" s="59" customFormat="1" x14ac:dyDescent="0.3"/>
    <row r="3046" s="59" customFormat="1" x14ac:dyDescent="0.3"/>
    <row r="3047" s="59" customFormat="1" x14ac:dyDescent="0.3"/>
    <row r="3048" s="59" customFormat="1" x14ac:dyDescent="0.3"/>
    <row r="3049" s="59" customFormat="1" x14ac:dyDescent="0.3"/>
    <row r="3050" s="59" customFormat="1" x14ac:dyDescent="0.3"/>
    <row r="3051" s="59" customFormat="1" x14ac:dyDescent="0.3"/>
    <row r="3052" s="59" customFormat="1" x14ac:dyDescent="0.3"/>
    <row r="3053" s="59" customFormat="1" x14ac:dyDescent="0.3"/>
    <row r="3054" s="59" customFormat="1" x14ac:dyDescent="0.3"/>
    <row r="3055" s="59" customFormat="1" x14ac:dyDescent="0.3"/>
    <row r="3056" s="59" customFormat="1" x14ac:dyDescent="0.3"/>
    <row r="3057" s="59" customFormat="1" x14ac:dyDescent="0.3"/>
    <row r="3058" s="59" customFormat="1" x14ac:dyDescent="0.3"/>
    <row r="3059" s="59" customFormat="1" x14ac:dyDescent="0.3"/>
    <row r="3060" s="59" customFormat="1" x14ac:dyDescent="0.3"/>
    <row r="3061" s="59" customFormat="1" x14ac:dyDescent="0.3"/>
    <row r="3062" s="59" customFormat="1" x14ac:dyDescent="0.3"/>
    <row r="3063" s="59" customFormat="1" x14ac:dyDescent="0.3"/>
    <row r="3064" s="59" customFormat="1" x14ac:dyDescent="0.3"/>
    <row r="3065" s="59" customFormat="1" x14ac:dyDescent="0.3"/>
    <row r="3066" s="59" customFormat="1" x14ac:dyDescent="0.3"/>
    <row r="3067" s="59" customFormat="1" x14ac:dyDescent="0.3"/>
    <row r="3068" s="59" customFormat="1" x14ac:dyDescent="0.3"/>
    <row r="3069" s="59" customFormat="1" x14ac:dyDescent="0.3"/>
    <row r="3070" s="59" customFormat="1" x14ac:dyDescent="0.3"/>
    <row r="3071" s="59" customFormat="1" x14ac:dyDescent="0.3"/>
    <row r="3072" s="59" customFormat="1" x14ac:dyDescent="0.3"/>
    <row r="3073" s="59" customFormat="1" x14ac:dyDescent="0.3"/>
    <row r="3074" s="59" customFormat="1" x14ac:dyDescent="0.3"/>
    <row r="3075" s="59" customFormat="1" x14ac:dyDescent="0.3"/>
    <row r="3076" s="59" customFormat="1" x14ac:dyDescent="0.3"/>
    <row r="3077" s="59" customFormat="1" x14ac:dyDescent="0.3"/>
    <row r="3078" s="59" customFormat="1" x14ac:dyDescent="0.3"/>
    <row r="3079" s="59" customFormat="1" x14ac:dyDescent="0.3"/>
    <row r="3080" s="59" customFormat="1" x14ac:dyDescent="0.3"/>
    <row r="3081" s="59" customFormat="1" x14ac:dyDescent="0.3"/>
    <row r="3082" s="59" customFormat="1" x14ac:dyDescent="0.3"/>
    <row r="3083" s="59" customFormat="1" x14ac:dyDescent="0.3"/>
    <row r="3084" s="59" customFormat="1" x14ac:dyDescent="0.3"/>
    <row r="3085" s="59" customFormat="1" x14ac:dyDescent="0.3"/>
    <row r="3086" s="59" customFormat="1" x14ac:dyDescent="0.3"/>
    <row r="3087" s="59" customFormat="1" x14ac:dyDescent="0.3"/>
    <row r="3088" s="59" customFormat="1" x14ac:dyDescent="0.3"/>
    <row r="3089" s="59" customFormat="1" x14ac:dyDescent="0.3"/>
    <row r="3090" s="59" customFormat="1" x14ac:dyDescent="0.3"/>
    <row r="3091" s="59" customFormat="1" x14ac:dyDescent="0.3"/>
    <row r="3092" s="59" customFormat="1" x14ac:dyDescent="0.3"/>
    <row r="3093" s="59" customFormat="1" x14ac:dyDescent="0.3"/>
    <row r="3094" s="59" customFormat="1" x14ac:dyDescent="0.3"/>
    <row r="3095" s="59" customFormat="1" x14ac:dyDescent="0.3"/>
    <row r="3096" s="59" customFormat="1" x14ac:dyDescent="0.3"/>
    <row r="3097" s="59" customFormat="1" x14ac:dyDescent="0.3"/>
    <row r="3098" s="59" customFormat="1" x14ac:dyDescent="0.3"/>
    <row r="3099" s="59" customFormat="1" x14ac:dyDescent="0.3"/>
    <row r="3100" s="59" customFormat="1" x14ac:dyDescent="0.3"/>
    <row r="3101" s="59" customFormat="1" x14ac:dyDescent="0.3"/>
    <row r="3102" s="59" customFormat="1" x14ac:dyDescent="0.3"/>
    <row r="3103" s="59" customFormat="1" x14ac:dyDescent="0.3"/>
    <row r="3104" s="59" customFormat="1" x14ac:dyDescent="0.3"/>
    <row r="3105" s="59" customFormat="1" x14ac:dyDescent="0.3"/>
    <row r="3106" s="59" customFormat="1" x14ac:dyDescent="0.3"/>
    <row r="3107" s="59" customFormat="1" x14ac:dyDescent="0.3"/>
    <row r="3108" s="59" customFormat="1" x14ac:dyDescent="0.3"/>
    <row r="3109" s="59" customFormat="1" x14ac:dyDescent="0.3"/>
    <row r="3110" s="59" customFormat="1" x14ac:dyDescent="0.3"/>
    <row r="3111" s="59" customFormat="1" x14ac:dyDescent="0.3"/>
    <row r="3112" s="59" customFormat="1" x14ac:dyDescent="0.3"/>
    <row r="3113" s="59" customFormat="1" x14ac:dyDescent="0.3"/>
    <row r="3114" s="59" customFormat="1" x14ac:dyDescent="0.3"/>
    <row r="3115" s="59" customFormat="1" x14ac:dyDescent="0.3"/>
    <row r="3116" s="59" customFormat="1" x14ac:dyDescent="0.3"/>
    <row r="3117" s="59" customFormat="1" x14ac:dyDescent="0.3"/>
    <row r="3118" s="59" customFormat="1" x14ac:dyDescent="0.3"/>
    <row r="3119" s="59" customFormat="1" x14ac:dyDescent="0.3"/>
    <row r="3120" s="59" customFormat="1" x14ac:dyDescent="0.3"/>
    <row r="3121" s="59" customFormat="1" x14ac:dyDescent="0.3"/>
    <row r="3122" s="59" customFormat="1" x14ac:dyDescent="0.3"/>
    <row r="3123" s="59" customFormat="1" x14ac:dyDescent="0.3"/>
    <row r="3124" s="59" customFormat="1" x14ac:dyDescent="0.3"/>
    <row r="3125" s="59" customFormat="1" x14ac:dyDescent="0.3"/>
    <row r="3126" s="59" customFormat="1" x14ac:dyDescent="0.3"/>
    <row r="3127" s="59" customFormat="1" x14ac:dyDescent="0.3"/>
    <row r="3128" s="59" customFormat="1" x14ac:dyDescent="0.3"/>
    <row r="3129" s="59" customFormat="1" x14ac:dyDescent="0.3"/>
    <row r="3130" s="59" customFormat="1" x14ac:dyDescent="0.3"/>
    <row r="3131" s="59" customFormat="1" x14ac:dyDescent="0.3"/>
    <row r="3132" s="59" customFormat="1" x14ac:dyDescent="0.3"/>
    <row r="3133" s="59" customFormat="1" x14ac:dyDescent="0.3"/>
    <row r="3134" s="59" customFormat="1" x14ac:dyDescent="0.3"/>
    <row r="3135" s="59" customFormat="1" x14ac:dyDescent="0.3"/>
    <row r="3136" s="59" customFormat="1" x14ac:dyDescent="0.3"/>
    <row r="3137" s="59" customFormat="1" x14ac:dyDescent="0.3"/>
    <row r="3138" s="59" customFormat="1" x14ac:dyDescent="0.3"/>
    <row r="3139" s="59" customFormat="1" x14ac:dyDescent="0.3"/>
    <row r="3140" s="59" customFormat="1" x14ac:dyDescent="0.3"/>
    <row r="3141" s="59" customFormat="1" x14ac:dyDescent="0.3"/>
    <row r="3142" s="59" customFormat="1" x14ac:dyDescent="0.3"/>
    <row r="3143" s="59" customFormat="1" x14ac:dyDescent="0.3"/>
    <row r="3144" s="59" customFormat="1" x14ac:dyDescent="0.3"/>
    <row r="3145" s="59" customFormat="1" x14ac:dyDescent="0.3"/>
    <row r="3146" s="59" customFormat="1" x14ac:dyDescent="0.3"/>
    <row r="3147" s="59" customFormat="1" x14ac:dyDescent="0.3"/>
    <row r="3148" s="59" customFormat="1" x14ac:dyDescent="0.3"/>
    <row r="3149" s="59" customFormat="1" x14ac:dyDescent="0.3"/>
    <row r="3150" s="59" customFormat="1" x14ac:dyDescent="0.3"/>
    <row r="3151" s="59" customFormat="1" x14ac:dyDescent="0.3"/>
    <row r="3152" s="59" customFormat="1" x14ac:dyDescent="0.3"/>
    <row r="3153" s="59" customFormat="1" x14ac:dyDescent="0.3"/>
    <row r="3154" s="59" customFormat="1" x14ac:dyDescent="0.3"/>
    <row r="3155" s="59" customFormat="1" x14ac:dyDescent="0.3"/>
    <row r="3156" s="59" customFormat="1" x14ac:dyDescent="0.3"/>
    <row r="3157" s="59" customFormat="1" x14ac:dyDescent="0.3"/>
    <row r="3158" s="59" customFormat="1" x14ac:dyDescent="0.3"/>
    <row r="3159" s="59" customFormat="1" x14ac:dyDescent="0.3"/>
    <row r="3160" s="59" customFormat="1" x14ac:dyDescent="0.3"/>
    <row r="3161" s="59" customFormat="1" x14ac:dyDescent="0.3"/>
    <row r="3162" s="59" customFormat="1" x14ac:dyDescent="0.3"/>
    <row r="3163" s="59" customFormat="1" x14ac:dyDescent="0.3"/>
    <row r="3164" s="59" customFormat="1" x14ac:dyDescent="0.3"/>
    <row r="3165" s="59" customFormat="1" x14ac:dyDescent="0.3"/>
    <row r="3166" s="59" customFormat="1" x14ac:dyDescent="0.3"/>
    <row r="3167" s="59" customFormat="1" x14ac:dyDescent="0.3"/>
    <row r="3168" s="59" customFormat="1" x14ac:dyDescent="0.3"/>
    <row r="3169" s="59" customFormat="1" x14ac:dyDescent="0.3"/>
    <row r="3170" s="59" customFormat="1" x14ac:dyDescent="0.3"/>
    <row r="3171" s="59" customFormat="1" x14ac:dyDescent="0.3"/>
    <row r="3172" s="59" customFormat="1" x14ac:dyDescent="0.3"/>
    <row r="3173" s="59" customFormat="1" x14ac:dyDescent="0.3"/>
    <row r="3174" s="59" customFormat="1" x14ac:dyDescent="0.3"/>
    <row r="3175" s="59" customFormat="1" x14ac:dyDescent="0.3"/>
    <row r="3176" s="59" customFormat="1" x14ac:dyDescent="0.3"/>
    <row r="3177" s="59" customFormat="1" x14ac:dyDescent="0.3"/>
    <row r="3178" s="59" customFormat="1" x14ac:dyDescent="0.3"/>
    <row r="3179" s="59" customFormat="1" x14ac:dyDescent="0.3"/>
    <row r="3180" s="59" customFormat="1" x14ac:dyDescent="0.3"/>
    <row r="3181" s="59" customFormat="1" x14ac:dyDescent="0.3"/>
    <row r="3182" s="59" customFormat="1" x14ac:dyDescent="0.3"/>
    <row r="3183" s="59" customFormat="1" x14ac:dyDescent="0.3"/>
    <row r="3184" s="59" customFormat="1" x14ac:dyDescent="0.3"/>
    <row r="3185" s="59" customFormat="1" x14ac:dyDescent="0.3"/>
    <row r="3186" s="59" customFormat="1" x14ac:dyDescent="0.3"/>
    <row r="3187" s="59" customFormat="1" x14ac:dyDescent="0.3"/>
    <row r="3188" s="59" customFormat="1" x14ac:dyDescent="0.3"/>
    <row r="3189" s="59" customFormat="1" x14ac:dyDescent="0.3"/>
    <row r="3190" s="59" customFormat="1" x14ac:dyDescent="0.3"/>
    <row r="3191" s="59" customFormat="1" x14ac:dyDescent="0.3"/>
    <row r="3192" s="59" customFormat="1" x14ac:dyDescent="0.3"/>
    <row r="3193" s="59" customFormat="1" x14ac:dyDescent="0.3"/>
    <row r="3194" s="59" customFormat="1" x14ac:dyDescent="0.3"/>
    <row r="3195" s="59" customFormat="1" x14ac:dyDescent="0.3"/>
    <row r="3196" s="59" customFormat="1" x14ac:dyDescent="0.3"/>
    <row r="3197" s="59" customFormat="1" x14ac:dyDescent="0.3"/>
    <row r="3198" s="59" customFormat="1" x14ac:dyDescent="0.3"/>
    <row r="3199" s="59" customFormat="1" x14ac:dyDescent="0.3"/>
    <row r="3200" s="59" customFormat="1" x14ac:dyDescent="0.3"/>
    <row r="3201" s="59" customFormat="1" x14ac:dyDescent="0.3"/>
    <row r="3202" s="59" customFormat="1" x14ac:dyDescent="0.3"/>
    <row r="3203" s="59" customFormat="1" x14ac:dyDescent="0.3"/>
    <row r="3204" s="59" customFormat="1" x14ac:dyDescent="0.3"/>
    <row r="3205" s="59" customFormat="1" x14ac:dyDescent="0.3"/>
    <row r="3206" s="59" customFormat="1" x14ac:dyDescent="0.3"/>
    <row r="3207" s="59" customFormat="1" x14ac:dyDescent="0.3"/>
    <row r="3208" s="59" customFormat="1" x14ac:dyDescent="0.3"/>
    <row r="3209" s="59" customFormat="1" x14ac:dyDescent="0.3"/>
    <row r="3210" s="59" customFormat="1" x14ac:dyDescent="0.3"/>
    <row r="3211" s="59" customFormat="1" x14ac:dyDescent="0.3"/>
    <row r="3212" s="59" customFormat="1" x14ac:dyDescent="0.3"/>
    <row r="3213" s="59" customFormat="1" x14ac:dyDescent="0.3"/>
    <row r="3214" s="59" customFormat="1" x14ac:dyDescent="0.3"/>
    <row r="3215" s="59" customFormat="1" x14ac:dyDescent="0.3"/>
    <row r="3216" s="59" customFormat="1" x14ac:dyDescent="0.3"/>
    <row r="3217" s="59" customFormat="1" x14ac:dyDescent="0.3"/>
    <row r="3218" s="59" customFormat="1" x14ac:dyDescent="0.3"/>
    <row r="3219" s="59" customFormat="1" x14ac:dyDescent="0.3"/>
    <row r="3220" s="59" customFormat="1" x14ac:dyDescent="0.3"/>
    <row r="3221" s="59" customFormat="1" x14ac:dyDescent="0.3"/>
    <row r="3222" s="59" customFormat="1" x14ac:dyDescent="0.3"/>
    <row r="3223" s="59" customFormat="1" x14ac:dyDescent="0.3"/>
    <row r="3224" s="59" customFormat="1" x14ac:dyDescent="0.3"/>
    <row r="3225" s="59" customFormat="1" x14ac:dyDescent="0.3"/>
    <row r="3226" s="59" customFormat="1" x14ac:dyDescent="0.3"/>
    <row r="3227" s="59" customFormat="1" x14ac:dyDescent="0.3"/>
    <row r="3228" s="59" customFormat="1" x14ac:dyDescent="0.3"/>
    <row r="3229" s="59" customFormat="1" x14ac:dyDescent="0.3"/>
    <row r="3230" s="59" customFormat="1" x14ac:dyDescent="0.3"/>
    <row r="3231" s="59" customFormat="1" x14ac:dyDescent="0.3"/>
    <row r="3232" s="59" customFormat="1" x14ac:dyDescent="0.3"/>
    <row r="3233" s="59" customFormat="1" x14ac:dyDescent="0.3"/>
    <row r="3234" s="59" customFormat="1" x14ac:dyDescent="0.3"/>
    <row r="3235" s="59" customFormat="1" x14ac:dyDescent="0.3"/>
    <row r="3236" s="59" customFormat="1" x14ac:dyDescent="0.3"/>
    <row r="3237" s="59" customFormat="1" x14ac:dyDescent="0.3"/>
    <row r="3238" s="59" customFormat="1" x14ac:dyDescent="0.3"/>
    <row r="3239" s="59" customFormat="1" x14ac:dyDescent="0.3"/>
    <row r="3240" s="59" customFormat="1" x14ac:dyDescent="0.3"/>
    <row r="3241" s="59" customFormat="1" x14ac:dyDescent="0.3"/>
    <row r="3242" s="59" customFormat="1" x14ac:dyDescent="0.3"/>
    <row r="3243" s="59" customFormat="1" x14ac:dyDescent="0.3"/>
    <row r="3244" s="59" customFormat="1" x14ac:dyDescent="0.3"/>
    <row r="3245" s="59" customFormat="1" x14ac:dyDescent="0.3"/>
    <row r="3246" s="59" customFormat="1" x14ac:dyDescent="0.3"/>
    <row r="3247" s="59" customFormat="1" x14ac:dyDescent="0.3"/>
    <row r="3248" s="59" customFormat="1" x14ac:dyDescent="0.3"/>
    <row r="3249" s="59" customFormat="1" x14ac:dyDescent="0.3"/>
    <row r="3250" s="59" customFormat="1" x14ac:dyDescent="0.3"/>
    <row r="3251" s="59" customFormat="1" x14ac:dyDescent="0.3"/>
    <row r="3252" s="59" customFormat="1" x14ac:dyDescent="0.3"/>
  </sheetData>
  <mergeCells count="1">
    <mergeCell ref="B5:E5"/>
  </mergeCells>
  <hyperlinks>
    <hyperlink ref="G1" location="INFO!A1" display="POWRÓT" xr:uid="{00000000-0004-0000-1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H3252"/>
  <sheetViews>
    <sheetView zoomScale="85" zoomScaleNormal="85" workbookViewId="0">
      <selection activeCell="B23" sqref="B23:C23"/>
    </sheetView>
  </sheetViews>
  <sheetFormatPr defaultColWidth="18.77734375" defaultRowHeight="11.4" x14ac:dyDescent="0.2"/>
  <cols>
    <col min="1" max="1" width="27.77734375" style="58" customWidth="1"/>
    <col min="2" max="2" width="14.5546875" style="58" customWidth="1"/>
    <col min="3" max="3" width="14.44140625" style="58" customWidth="1"/>
    <col min="4" max="4" width="14" style="58" customWidth="1"/>
    <col min="5" max="5" width="12.44140625" style="58" customWidth="1"/>
    <col min="6" max="6" width="10.77734375" style="58" customWidth="1"/>
    <col min="7" max="7" width="11.77734375" style="58" customWidth="1"/>
    <col min="8" max="8" width="10" style="58" customWidth="1"/>
    <col min="9" max="9" width="14.44140625" style="58" customWidth="1"/>
    <col min="10" max="256" width="18.77734375" style="58"/>
    <col min="257" max="257" width="36.5546875" style="58" customWidth="1"/>
    <col min="258" max="258" width="15.77734375" style="58" customWidth="1"/>
    <col min="259" max="259" width="16.44140625" style="58" customWidth="1"/>
    <col min="260" max="260" width="15.21875" style="58" customWidth="1"/>
    <col min="261" max="261" width="14.21875" style="58" customWidth="1"/>
    <col min="262" max="262" width="15.5546875" style="58" customWidth="1"/>
    <col min="263" max="263" width="15.77734375" style="58" customWidth="1"/>
    <col min="264" max="264" width="18.77734375" style="58"/>
    <col min="265" max="265" width="4" style="58" customWidth="1"/>
    <col min="266" max="512" width="18.77734375" style="58"/>
    <col min="513" max="513" width="36.5546875" style="58" customWidth="1"/>
    <col min="514" max="514" width="15.77734375" style="58" customWidth="1"/>
    <col min="515" max="515" width="16.44140625" style="58" customWidth="1"/>
    <col min="516" max="516" width="15.21875" style="58" customWidth="1"/>
    <col min="517" max="517" width="14.21875" style="58" customWidth="1"/>
    <col min="518" max="518" width="15.5546875" style="58" customWidth="1"/>
    <col min="519" max="519" width="15.77734375" style="58" customWidth="1"/>
    <col min="520" max="520" width="18.77734375" style="58"/>
    <col min="521" max="521" width="4" style="58" customWidth="1"/>
    <col min="522" max="768" width="18.77734375" style="58"/>
    <col min="769" max="769" width="36.5546875" style="58" customWidth="1"/>
    <col min="770" max="770" width="15.77734375" style="58" customWidth="1"/>
    <col min="771" max="771" width="16.44140625" style="58" customWidth="1"/>
    <col min="772" max="772" width="15.21875" style="58" customWidth="1"/>
    <col min="773" max="773" width="14.21875" style="58" customWidth="1"/>
    <col min="774" max="774" width="15.5546875" style="58" customWidth="1"/>
    <col min="775" max="775" width="15.77734375" style="58" customWidth="1"/>
    <col min="776" max="776" width="18.77734375" style="58"/>
    <col min="777" max="777" width="4" style="58" customWidth="1"/>
    <col min="778" max="1024" width="18.77734375" style="58"/>
    <col min="1025" max="1025" width="36.5546875" style="58" customWidth="1"/>
    <col min="1026" max="1026" width="15.77734375" style="58" customWidth="1"/>
    <col min="1027" max="1027" width="16.44140625" style="58" customWidth="1"/>
    <col min="1028" max="1028" width="15.21875" style="58" customWidth="1"/>
    <col min="1029" max="1029" width="14.21875" style="58" customWidth="1"/>
    <col min="1030" max="1030" width="15.5546875" style="58" customWidth="1"/>
    <col min="1031" max="1031" width="15.77734375" style="58" customWidth="1"/>
    <col min="1032" max="1032" width="18.77734375" style="58"/>
    <col min="1033" max="1033" width="4" style="58" customWidth="1"/>
    <col min="1034" max="1280" width="18.77734375" style="58"/>
    <col min="1281" max="1281" width="36.5546875" style="58" customWidth="1"/>
    <col min="1282" max="1282" width="15.77734375" style="58" customWidth="1"/>
    <col min="1283" max="1283" width="16.44140625" style="58" customWidth="1"/>
    <col min="1284" max="1284" width="15.21875" style="58" customWidth="1"/>
    <col min="1285" max="1285" width="14.21875" style="58" customWidth="1"/>
    <col min="1286" max="1286" width="15.5546875" style="58" customWidth="1"/>
    <col min="1287" max="1287" width="15.77734375" style="58" customWidth="1"/>
    <col min="1288" max="1288" width="18.77734375" style="58"/>
    <col min="1289" max="1289" width="4" style="58" customWidth="1"/>
    <col min="1290" max="1536" width="18.77734375" style="58"/>
    <col min="1537" max="1537" width="36.5546875" style="58" customWidth="1"/>
    <col min="1538" max="1538" width="15.77734375" style="58" customWidth="1"/>
    <col min="1539" max="1539" width="16.44140625" style="58" customWidth="1"/>
    <col min="1540" max="1540" width="15.21875" style="58" customWidth="1"/>
    <col min="1541" max="1541" width="14.21875" style="58" customWidth="1"/>
    <col min="1542" max="1542" width="15.5546875" style="58" customWidth="1"/>
    <col min="1543" max="1543" width="15.77734375" style="58" customWidth="1"/>
    <col min="1544" max="1544" width="18.77734375" style="58"/>
    <col min="1545" max="1545" width="4" style="58" customWidth="1"/>
    <col min="1546" max="1792" width="18.77734375" style="58"/>
    <col min="1793" max="1793" width="36.5546875" style="58" customWidth="1"/>
    <col min="1794" max="1794" width="15.77734375" style="58" customWidth="1"/>
    <col min="1795" max="1795" width="16.44140625" style="58" customWidth="1"/>
    <col min="1796" max="1796" width="15.21875" style="58" customWidth="1"/>
    <col min="1797" max="1797" width="14.21875" style="58" customWidth="1"/>
    <col min="1798" max="1798" width="15.5546875" style="58" customWidth="1"/>
    <col min="1799" max="1799" width="15.77734375" style="58" customWidth="1"/>
    <col min="1800" max="1800" width="18.77734375" style="58"/>
    <col min="1801" max="1801" width="4" style="58" customWidth="1"/>
    <col min="1802" max="2048" width="18.77734375" style="58"/>
    <col min="2049" max="2049" width="36.5546875" style="58" customWidth="1"/>
    <col min="2050" max="2050" width="15.77734375" style="58" customWidth="1"/>
    <col min="2051" max="2051" width="16.44140625" style="58" customWidth="1"/>
    <col min="2052" max="2052" width="15.21875" style="58" customWidth="1"/>
    <col min="2053" max="2053" width="14.21875" style="58" customWidth="1"/>
    <col min="2054" max="2054" width="15.5546875" style="58" customWidth="1"/>
    <col min="2055" max="2055" width="15.77734375" style="58" customWidth="1"/>
    <col min="2056" max="2056" width="18.77734375" style="58"/>
    <col min="2057" max="2057" width="4" style="58" customWidth="1"/>
    <col min="2058" max="2304" width="18.77734375" style="58"/>
    <col min="2305" max="2305" width="36.5546875" style="58" customWidth="1"/>
    <col min="2306" max="2306" width="15.77734375" style="58" customWidth="1"/>
    <col min="2307" max="2307" width="16.44140625" style="58" customWidth="1"/>
    <col min="2308" max="2308" width="15.21875" style="58" customWidth="1"/>
    <col min="2309" max="2309" width="14.21875" style="58" customWidth="1"/>
    <col min="2310" max="2310" width="15.5546875" style="58" customWidth="1"/>
    <col min="2311" max="2311" width="15.77734375" style="58" customWidth="1"/>
    <col min="2312" max="2312" width="18.77734375" style="58"/>
    <col min="2313" max="2313" width="4" style="58" customWidth="1"/>
    <col min="2314" max="2560" width="18.77734375" style="58"/>
    <col min="2561" max="2561" width="36.5546875" style="58" customWidth="1"/>
    <col min="2562" max="2562" width="15.77734375" style="58" customWidth="1"/>
    <col min="2563" max="2563" width="16.44140625" style="58" customWidth="1"/>
    <col min="2564" max="2564" width="15.21875" style="58" customWidth="1"/>
    <col min="2565" max="2565" width="14.21875" style="58" customWidth="1"/>
    <col min="2566" max="2566" width="15.5546875" style="58" customWidth="1"/>
    <col min="2567" max="2567" width="15.77734375" style="58" customWidth="1"/>
    <col min="2568" max="2568" width="18.77734375" style="58"/>
    <col min="2569" max="2569" width="4" style="58" customWidth="1"/>
    <col min="2570" max="2816" width="18.77734375" style="58"/>
    <col min="2817" max="2817" width="36.5546875" style="58" customWidth="1"/>
    <col min="2818" max="2818" width="15.77734375" style="58" customWidth="1"/>
    <col min="2819" max="2819" width="16.44140625" style="58" customWidth="1"/>
    <col min="2820" max="2820" width="15.21875" style="58" customWidth="1"/>
    <col min="2821" max="2821" width="14.21875" style="58" customWidth="1"/>
    <col min="2822" max="2822" width="15.5546875" style="58" customWidth="1"/>
    <col min="2823" max="2823" width="15.77734375" style="58" customWidth="1"/>
    <col min="2824" max="2824" width="18.77734375" style="58"/>
    <col min="2825" max="2825" width="4" style="58" customWidth="1"/>
    <col min="2826" max="3072" width="18.77734375" style="58"/>
    <col min="3073" max="3073" width="36.5546875" style="58" customWidth="1"/>
    <col min="3074" max="3074" width="15.77734375" style="58" customWidth="1"/>
    <col min="3075" max="3075" width="16.44140625" style="58" customWidth="1"/>
    <col min="3076" max="3076" width="15.21875" style="58" customWidth="1"/>
    <col min="3077" max="3077" width="14.21875" style="58" customWidth="1"/>
    <col min="3078" max="3078" width="15.5546875" style="58" customWidth="1"/>
    <col min="3079" max="3079" width="15.77734375" style="58" customWidth="1"/>
    <col min="3080" max="3080" width="18.77734375" style="58"/>
    <col min="3081" max="3081" width="4" style="58" customWidth="1"/>
    <col min="3082" max="3328" width="18.77734375" style="58"/>
    <col min="3329" max="3329" width="36.5546875" style="58" customWidth="1"/>
    <col min="3330" max="3330" width="15.77734375" style="58" customWidth="1"/>
    <col min="3331" max="3331" width="16.44140625" style="58" customWidth="1"/>
    <col min="3332" max="3332" width="15.21875" style="58" customWidth="1"/>
    <col min="3333" max="3333" width="14.21875" style="58" customWidth="1"/>
    <col min="3334" max="3334" width="15.5546875" style="58" customWidth="1"/>
    <col min="3335" max="3335" width="15.77734375" style="58" customWidth="1"/>
    <col min="3336" max="3336" width="18.77734375" style="58"/>
    <col min="3337" max="3337" width="4" style="58" customWidth="1"/>
    <col min="3338" max="3584" width="18.77734375" style="58"/>
    <col min="3585" max="3585" width="36.5546875" style="58" customWidth="1"/>
    <col min="3586" max="3586" width="15.77734375" style="58" customWidth="1"/>
    <col min="3587" max="3587" width="16.44140625" style="58" customWidth="1"/>
    <col min="3588" max="3588" width="15.21875" style="58" customWidth="1"/>
    <col min="3589" max="3589" width="14.21875" style="58" customWidth="1"/>
    <col min="3590" max="3590" width="15.5546875" style="58" customWidth="1"/>
    <col min="3591" max="3591" width="15.77734375" style="58" customWidth="1"/>
    <col min="3592" max="3592" width="18.77734375" style="58"/>
    <col min="3593" max="3593" width="4" style="58" customWidth="1"/>
    <col min="3594" max="3840" width="18.77734375" style="58"/>
    <col min="3841" max="3841" width="36.5546875" style="58" customWidth="1"/>
    <col min="3842" max="3842" width="15.77734375" style="58" customWidth="1"/>
    <col min="3843" max="3843" width="16.44140625" style="58" customWidth="1"/>
    <col min="3844" max="3844" width="15.21875" style="58" customWidth="1"/>
    <col min="3845" max="3845" width="14.21875" style="58" customWidth="1"/>
    <col min="3846" max="3846" width="15.5546875" style="58" customWidth="1"/>
    <col min="3847" max="3847" width="15.77734375" style="58" customWidth="1"/>
    <col min="3848" max="3848" width="18.77734375" style="58"/>
    <col min="3849" max="3849" width="4" style="58" customWidth="1"/>
    <col min="3850" max="4096" width="18.77734375" style="58"/>
    <col min="4097" max="4097" width="36.5546875" style="58" customWidth="1"/>
    <col min="4098" max="4098" width="15.77734375" style="58" customWidth="1"/>
    <col min="4099" max="4099" width="16.44140625" style="58" customWidth="1"/>
    <col min="4100" max="4100" width="15.21875" style="58" customWidth="1"/>
    <col min="4101" max="4101" width="14.21875" style="58" customWidth="1"/>
    <col min="4102" max="4102" width="15.5546875" style="58" customWidth="1"/>
    <col min="4103" max="4103" width="15.77734375" style="58" customWidth="1"/>
    <col min="4104" max="4104" width="18.77734375" style="58"/>
    <col min="4105" max="4105" width="4" style="58" customWidth="1"/>
    <col min="4106" max="4352" width="18.77734375" style="58"/>
    <col min="4353" max="4353" width="36.5546875" style="58" customWidth="1"/>
    <col min="4354" max="4354" width="15.77734375" style="58" customWidth="1"/>
    <col min="4355" max="4355" width="16.44140625" style="58" customWidth="1"/>
    <col min="4356" max="4356" width="15.21875" style="58" customWidth="1"/>
    <col min="4357" max="4357" width="14.21875" style="58" customWidth="1"/>
    <col min="4358" max="4358" width="15.5546875" style="58" customWidth="1"/>
    <col min="4359" max="4359" width="15.77734375" style="58" customWidth="1"/>
    <col min="4360" max="4360" width="18.77734375" style="58"/>
    <col min="4361" max="4361" width="4" style="58" customWidth="1"/>
    <col min="4362" max="4608" width="18.77734375" style="58"/>
    <col min="4609" max="4609" width="36.5546875" style="58" customWidth="1"/>
    <col min="4610" max="4610" width="15.77734375" style="58" customWidth="1"/>
    <col min="4611" max="4611" width="16.44140625" style="58" customWidth="1"/>
    <col min="4612" max="4612" width="15.21875" style="58" customWidth="1"/>
    <col min="4613" max="4613" width="14.21875" style="58" customWidth="1"/>
    <col min="4614" max="4614" width="15.5546875" style="58" customWidth="1"/>
    <col min="4615" max="4615" width="15.77734375" style="58" customWidth="1"/>
    <col min="4616" max="4616" width="18.77734375" style="58"/>
    <col min="4617" max="4617" width="4" style="58" customWidth="1"/>
    <col min="4618" max="4864" width="18.77734375" style="58"/>
    <col min="4865" max="4865" width="36.5546875" style="58" customWidth="1"/>
    <col min="4866" max="4866" width="15.77734375" style="58" customWidth="1"/>
    <col min="4867" max="4867" width="16.44140625" style="58" customWidth="1"/>
    <col min="4868" max="4868" width="15.21875" style="58" customWidth="1"/>
    <col min="4869" max="4869" width="14.21875" style="58" customWidth="1"/>
    <col min="4870" max="4870" width="15.5546875" style="58" customWidth="1"/>
    <col min="4871" max="4871" width="15.77734375" style="58" customWidth="1"/>
    <col min="4872" max="4872" width="18.77734375" style="58"/>
    <col min="4873" max="4873" width="4" style="58" customWidth="1"/>
    <col min="4874" max="5120" width="18.77734375" style="58"/>
    <col min="5121" max="5121" width="36.5546875" style="58" customWidth="1"/>
    <col min="5122" max="5122" width="15.77734375" style="58" customWidth="1"/>
    <col min="5123" max="5123" width="16.44140625" style="58" customWidth="1"/>
    <col min="5124" max="5124" width="15.21875" style="58" customWidth="1"/>
    <col min="5125" max="5125" width="14.21875" style="58" customWidth="1"/>
    <col min="5126" max="5126" width="15.5546875" style="58" customWidth="1"/>
    <col min="5127" max="5127" width="15.77734375" style="58" customWidth="1"/>
    <col min="5128" max="5128" width="18.77734375" style="58"/>
    <col min="5129" max="5129" width="4" style="58" customWidth="1"/>
    <col min="5130" max="5376" width="18.77734375" style="58"/>
    <col min="5377" max="5377" width="36.5546875" style="58" customWidth="1"/>
    <col min="5378" max="5378" width="15.77734375" style="58" customWidth="1"/>
    <col min="5379" max="5379" width="16.44140625" style="58" customWidth="1"/>
    <col min="5380" max="5380" width="15.21875" style="58" customWidth="1"/>
    <col min="5381" max="5381" width="14.21875" style="58" customWidth="1"/>
    <col min="5382" max="5382" width="15.5546875" style="58" customWidth="1"/>
    <col min="5383" max="5383" width="15.77734375" style="58" customWidth="1"/>
    <col min="5384" max="5384" width="18.77734375" style="58"/>
    <col min="5385" max="5385" width="4" style="58" customWidth="1"/>
    <col min="5386" max="5632" width="18.77734375" style="58"/>
    <col min="5633" max="5633" width="36.5546875" style="58" customWidth="1"/>
    <col min="5634" max="5634" width="15.77734375" style="58" customWidth="1"/>
    <col min="5635" max="5635" width="16.44140625" style="58" customWidth="1"/>
    <col min="5636" max="5636" width="15.21875" style="58" customWidth="1"/>
    <col min="5637" max="5637" width="14.21875" style="58" customWidth="1"/>
    <col min="5638" max="5638" width="15.5546875" style="58" customWidth="1"/>
    <col min="5639" max="5639" width="15.77734375" style="58" customWidth="1"/>
    <col min="5640" max="5640" width="18.77734375" style="58"/>
    <col min="5641" max="5641" width="4" style="58" customWidth="1"/>
    <col min="5642" max="5888" width="18.77734375" style="58"/>
    <col min="5889" max="5889" width="36.5546875" style="58" customWidth="1"/>
    <col min="5890" max="5890" width="15.77734375" style="58" customWidth="1"/>
    <col min="5891" max="5891" width="16.44140625" style="58" customWidth="1"/>
    <col min="5892" max="5892" width="15.21875" style="58" customWidth="1"/>
    <col min="5893" max="5893" width="14.21875" style="58" customWidth="1"/>
    <col min="5894" max="5894" width="15.5546875" style="58" customWidth="1"/>
    <col min="5895" max="5895" width="15.77734375" style="58" customWidth="1"/>
    <col min="5896" max="5896" width="18.77734375" style="58"/>
    <col min="5897" max="5897" width="4" style="58" customWidth="1"/>
    <col min="5898" max="6144" width="18.77734375" style="58"/>
    <col min="6145" max="6145" width="36.5546875" style="58" customWidth="1"/>
    <col min="6146" max="6146" width="15.77734375" style="58" customWidth="1"/>
    <col min="6147" max="6147" width="16.44140625" style="58" customWidth="1"/>
    <col min="6148" max="6148" width="15.21875" style="58" customWidth="1"/>
    <col min="6149" max="6149" width="14.21875" style="58" customWidth="1"/>
    <col min="6150" max="6150" width="15.5546875" style="58" customWidth="1"/>
    <col min="6151" max="6151" width="15.77734375" style="58" customWidth="1"/>
    <col min="6152" max="6152" width="18.77734375" style="58"/>
    <col min="6153" max="6153" width="4" style="58" customWidth="1"/>
    <col min="6154" max="6400" width="18.77734375" style="58"/>
    <col min="6401" max="6401" width="36.5546875" style="58" customWidth="1"/>
    <col min="6402" max="6402" width="15.77734375" style="58" customWidth="1"/>
    <col min="6403" max="6403" width="16.44140625" style="58" customWidth="1"/>
    <col min="6404" max="6404" width="15.21875" style="58" customWidth="1"/>
    <col min="6405" max="6405" width="14.21875" style="58" customWidth="1"/>
    <col min="6406" max="6406" width="15.5546875" style="58" customWidth="1"/>
    <col min="6407" max="6407" width="15.77734375" style="58" customWidth="1"/>
    <col min="6408" max="6408" width="18.77734375" style="58"/>
    <col min="6409" max="6409" width="4" style="58" customWidth="1"/>
    <col min="6410" max="6656" width="18.77734375" style="58"/>
    <col min="6657" max="6657" width="36.5546875" style="58" customWidth="1"/>
    <col min="6658" max="6658" width="15.77734375" style="58" customWidth="1"/>
    <col min="6659" max="6659" width="16.44140625" style="58" customWidth="1"/>
    <col min="6660" max="6660" width="15.21875" style="58" customWidth="1"/>
    <col min="6661" max="6661" width="14.21875" style="58" customWidth="1"/>
    <col min="6662" max="6662" width="15.5546875" style="58" customWidth="1"/>
    <col min="6663" max="6663" width="15.77734375" style="58" customWidth="1"/>
    <col min="6664" max="6664" width="18.77734375" style="58"/>
    <col min="6665" max="6665" width="4" style="58" customWidth="1"/>
    <col min="6666" max="6912" width="18.77734375" style="58"/>
    <col min="6913" max="6913" width="36.5546875" style="58" customWidth="1"/>
    <col min="6914" max="6914" width="15.77734375" style="58" customWidth="1"/>
    <col min="6915" max="6915" width="16.44140625" style="58" customWidth="1"/>
    <col min="6916" max="6916" width="15.21875" style="58" customWidth="1"/>
    <col min="6917" max="6917" width="14.21875" style="58" customWidth="1"/>
    <col min="6918" max="6918" width="15.5546875" style="58" customWidth="1"/>
    <col min="6919" max="6919" width="15.77734375" style="58" customWidth="1"/>
    <col min="6920" max="6920" width="18.77734375" style="58"/>
    <col min="6921" max="6921" width="4" style="58" customWidth="1"/>
    <col min="6922" max="7168" width="18.77734375" style="58"/>
    <col min="7169" max="7169" width="36.5546875" style="58" customWidth="1"/>
    <col min="7170" max="7170" width="15.77734375" style="58" customWidth="1"/>
    <col min="7171" max="7171" width="16.44140625" style="58" customWidth="1"/>
    <col min="7172" max="7172" width="15.21875" style="58" customWidth="1"/>
    <col min="7173" max="7173" width="14.21875" style="58" customWidth="1"/>
    <col min="7174" max="7174" width="15.5546875" style="58" customWidth="1"/>
    <col min="7175" max="7175" width="15.77734375" style="58" customWidth="1"/>
    <col min="7176" max="7176" width="18.77734375" style="58"/>
    <col min="7177" max="7177" width="4" style="58" customWidth="1"/>
    <col min="7178" max="7424" width="18.77734375" style="58"/>
    <col min="7425" max="7425" width="36.5546875" style="58" customWidth="1"/>
    <col min="7426" max="7426" width="15.77734375" style="58" customWidth="1"/>
    <col min="7427" max="7427" width="16.44140625" style="58" customWidth="1"/>
    <col min="7428" max="7428" width="15.21875" style="58" customWidth="1"/>
    <col min="7429" max="7429" width="14.21875" style="58" customWidth="1"/>
    <col min="7430" max="7430" width="15.5546875" style="58" customWidth="1"/>
    <col min="7431" max="7431" width="15.77734375" style="58" customWidth="1"/>
    <col min="7432" max="7432" width="18.77734375" style="58"/>
    <col min="7433" max="7433" width="4" style="58" customWidth="1"/>
    <col min="7434" max="7680" width="18.77734375" style="58"/>
    <col min="7681" max="7681" width="36.5546875" style="58" customWidth="1"/>
    <col min="7682" max="7682" width="15.77734375" style="58" customWidth="1"/>
    <col min="7683" max="7683" width="16.44140625" style="58" customWidth="1"/>
    <col min="7684" max="7684" width="15.21875" style="58" customWidth="1"/>
    <col min="7685" max="7685" width="14.21875" style="58" customWidth="1"/>
    <col min="7686" max="7686" width="15.5546875" style="58" customWidth="1"/>
    <col min="7687" max="7687" width="15.77734375" style="58" customWidth="1"/>
    <col min="7688" max="7688" width="18.77734375" style="58"/>
    <col min="7689" max="7689" width="4" style="58" customWidth="1"/>
    <col min="7690" max="7936" width="18.77734375" style="58"/>
    <col min="7937" max="7937" width="36.5546875" style="58" customWidth="1"/>
    <col min="7938" max="7938" width="15.77734375" style="58" customWidth="1"/>
    <col min="7939" max="7939" width="16.44140625" style="58" customWidth="1"/>
    <col min="7940" max="7940" width="15.21875" style="58" customWidth="1"/>
    <col min="7941" max="7941" width="14.21875" style="58" customWidth="1"/>
    <col min="7942" max="7942" width="15.5546875" style="58" customWidth="1"/>
    <col min="7943" max="7943" width="15.77734375" style="58" customWidth="1"/>
    <col min="7944" max="7944" width="18.77734375" style="58"/>
    <col min="7945" max="7945" width="4" style="58" customWidth="1"/>
    <col min="7946" max="8192" width="18.77734375" style="58"/>
    <col min="8193" max="8193" width="36.5546875" style="58" customWidth="1"/>
    <col min="8194" max="8194" width="15.77734375" style="58" customWidth="1"/>
    <col min="8195" max="8195" width="16.44140625" style="58" customWidth="1"/>
    <col min="8196" max="8196" width="15.21875" style="58" customWidth="1"/>
    <col min="8197" max="8197" width="14.21875" style="58" customWidth="1"/>
    <col min="8198" max="8198" width="15.5546875" style="58" customWidth="1"/>
    <col min="8199" max="8199" width="15.77734375" style="58" customWidth="1"/>
    <col min="8200" max="8200" width="18.77734375" style="58"/>
    <col min="8201" max="8201" width="4" style="58" customWidth="1"/>
    <col min="8202" max="8448" width="18.77734375" style="58"/>
    <col min="8449" max="8449" width="36.5546875" style="58" customWidth="1"/>
    <col min="8450" max="8450" width="15.77734375" style="58" customWidth="1"/>
    <col min="8451" max="8451" width="16.44140625" style="58" customWidth="1"/>
    <col min="8452" max="8452" width="15.21875" style="58" customWidth="1"/>
    <col min="8453" max="8453" width="14.21875" style="58" customWidth="1"/>
    <col min="8454" max="8454" width="15.5546875" style="58" customWidth="1"/>
    <col min="8455" max="8455" width="15.77734375" style="58" customWidth="1"/>
    <col min="8456" max="8456" width="18.77734375" style="58"/>
    <col min="8457" max="8457" width="4" style="58" customWidth="1"/>
    <col min="8458" max="8704" width="18.77734375" style="58"/>
    <col min="8705" max="8705" width="36.5546875" style="58" customWidth="1"/>
    <col min="8706" max="8706" width="15.77734375" style="58" customWidth="1"/>
    <col min="8707" max="8707" width="16.44140625" style="58" customWidth="1"/>
    <col min="8708" max="8708" width="15.21875" style="58" customWidth="1"/>
    <col min="8709" max="8709" width="14.21875" style="58" customWidth="1"/>
    <col min="8710" max="8710" width="15.5546875" style="58" customWidth="1"/>
    <col min="8711" max="8711" width="15.77734375" style="58" customWidth="1"/>
    <col min="8712" max="8712" width="18.77734375" style="58"/>
    <col min="8713" max="8713" width="4" style="58" customWidth="1"/>
    <col min="8714" max="8960" width="18.77734375" style="58"/>
    <col min="8961" max="8961" width="36.5546875" style="58" customWidth="1"/>
    <col min="8962" max="8962" width="15.77734375" style="58" customWidth="1"/>
    <col min="8963" max="8963" width="16.44140625" style="58" customWidth="1"/>
    <col min="8964" max="8964" width="15.21875" style="58" customWidth="1"/>
    <col min="8965" max="8965" width="14.21875" style="58" customWidth="1"/>
    <col min="8966" max="8966" width="15.5546875" style="58" customWidth="1"/>
    <col min="8967" max="8967" width="15.77734375" style="58" customWidth="1"/>
    <col min="8968" max="8968" width="18.77734375" style="58"/>
    <col min="8969" max="8969" width="4" style="58" customWidth="1"/>
    <col min="8970" max="9216" width="18.77734375" style="58"/>
    <col min="9217" max="9217" width="36.5546875" style="58" customWidth="1"/>
    <col min="9218" max="9218" width="15.77734375" style="58" customWidth="1"/>
    <col min="9219" max="9219" width="16.44140625" style="58" customWidth="1"/>
    <col min="9220" max="9220" width="15.21875" style="58" customWidth="1"/>
    <col min="9221" max="9221" width="14.21875" style="58" customWidth="1"/>
    <col min="9222" max="9222" width="15.5546875" style="58" customWidth="1"/>
    <col min="9223" max="9223" width="15.77734375" style="58" customWidth="1"/>
    <col min="9224" max="9224" width="18.77734375" style="58"/>
    <col min="9225" max="9225" width="4" style="58" customWidth="1"/>
    <col min="9226" max="9472" width="18.77734375" style="58"/>
    <col min="9473" max="9473" width="36.5546875" style="58" customWidth="1"/>
    <col min="9474" max="9474" width="15.77734375" style="58" customWidth="1"/>
    <col min="9475" max="9475" width="16.44140625" style="58" customWidth="1"/>
    <col min="9476" max="9476" width="15.21875" style="58" customWidth="1"/>
    <col min="9477" max="9477" width="14.21875" style="58" customWidth="1"/>
    <col min="9478" max="9478" width="15.5546875" style="58" customWidth="1"/>
    <col min="9479" max="9479" width="15.77734375" style="58" customWidth="1"/>
    <col min="9480" max="9480" width="18.77734375" style="58"/>
    <col min="9481" max="9481" width="4" style="58" customWidth="1"/>
    <col min="9482" max="9728" width="18.77734375" style="58"/>
    <col min="9729" max="9729" width="36.5546875" style="58" customWidth="1"/>
    <col min="9730" max="9730" width="15.77734375" style="58" customWidth="1"/>
    <col min="9731" max="9731" width="16.44140625" style="58" customWidth="1"/>
    <col min="9732" max="9732" width="15.21875" style="58" customWidth="1"/>
    <col min="9733" max="9733" width="14.21875" style="58" customWidth="1"/>
    <col min="9734" max="9734" width="15.5546875" style="58" customWidth="1"/>
    <col min="9735" max="9735" width="15.77734375" style="58" customWidth="1"/>
    <col min="9736" max="9736" width="18.77734375" style="58"/>
    <col min="9737" max="9737" width="4" style="58" customWidth="1"/>
    <col min="9738" max="9984" width="18.77734375" style="58"/>
    <col min="9985" max="9985" width="36.5546875" style="58" customWidth="1"/>
    <col min="9986" max="9986" width="15.77734375" style="58" customWidth="1"/>
    <col min="9987" max="9987" width="16.44140625" style="58" customWidth="1"/>
    <col min="9988" max="9988" width="15.21875" style="58" customWidth="1"/>
    <col min="9989" max="9989" width="14.21875" style="58" customWidth="1"/>
    <col min="9990" max="9990" width="15.5546875" style="58" customWidth="1"/>
    <col min="9991" max="9991" width="15.77734375" style="58" customWidth="1"/>
    <col min="9992" max="9992" width="18.77734375" style="58"/>
    <col min="9993" max="9993" width="4" style="58" customWidth="1"/>
    <col min="9994" max="10240" width="18.77734375" style="58"/>
    <col min="10241" max="10241" width="36.5546875" style="58" customWidth="1"/>
    <col min="10242" max="10242" width="15.77734375" style="58" customWidth="1"/>
    <col min="10243" max="10243" width="16.44140625" style="58" customWidth="1"/>
    <col min="10244" max="10244" width="15.21875" style="58" customWidth="1"/>
    <col min="10245" max="10245" width="14.21875" style="58" customWidth="1"/>
    <col min="10246" max="10246" width="15.5546875" style="58" customWidth="1"/>
    <col min="10247" max="10247" width="15.77734375" style="58" customWidth="1"/>
    <col min="10248" max="10248" width="18.77734375" style="58"/>
    <col min="10249" max="10249" width="4" style="58" customWidth="1"/>
    <col min="10250" max="10496" width="18.77734375" style="58"/>
    <col min="10497" max="10497" width="36.5546875" style="58" customWidth="1"/>
    <col min="10498" max="10498" width="15.77734375" style="58" customWidth="1"/>
    <col min="10499" max="10499" width="16.44140625" style="58" customWidth="1"/>
    <col min="10500" max="10500" width="15.21875" style="58" customWidth="1"/>
    <col min="10501" max="10501" width="14.21875" style="58" customWidth="1"/>
    <col min="10502" max="10502" width="15.5546875" style="58" customWidth="1"/>
    <col min="10503" max="10503" width="15.77734375" style="58" customWidth="1"/>
    <col min="10504" max="10504" width="18.77734375" style="58"/>
    <col min="10505" max="10505" width="4" style="58" customWidth="1"/>
    <col min="10506" max="10752" width="18.77734375" style="58"/>
    <col min="10753" max="10753" width="36.5546875" style="58" customWidth="1"/>
    <col min="10754" max="10754" width="15.77734375" style="58" customWidth="1"/>
    <col min="10755" max="10755" width="16.44140625" style="58" customWidth="1"/>
    <col min="10756" max="10756" width="15.21875" style="58" customWidth="1"/>
    <col min="10757" max="10757" width="14.21875" style="58" customWidth="1"/>
    <col min="10758" max="10758" width="15.5546875" style="58" customWidth="1"/>
    <col min="10759" max="10759" width="15.77734375" style="58" customWidth="1"/>
    <col min="10760" max="10760" width="18.77734375" style="58"/>
    <col min="10761" max="10761" width="4" style="58" customWidth="1"/>
    <col min="10762" max="11008" width="18.77734375" style="58"/>
    <col min="11009" max="11009" width="36.5546875" style="58" customWidth="1"/>
    <col min="11010" max="11010" width="15.77734375" style="58" customWidth="1"/>
    <col min="11011" max="11011" width="16.44140625" style="58" customWidth="1"/>
    <col min="11012" max="11012" width="15.21875" style="58" customWidth="1"/>
    <col min="11013" max="11013" width="14.21875" style="58" customWidth="1"/>
    <col min="11014" max="11014" width="15.5546875" style="58" customWidth="1"/>
    <col min="11015" max="11015" width="15.77734375" style="58" customWidth="1"/>
    <col min="11016" max="11016" width="18.77734375" style="58"/>
    <col min="11017" max="11017" width="4" style="58" customWidth="1"/>
    <col min="11018" max="11264" width="18.77734375" style="58"/>
    <col min="11265" max="11265" width="36.5546875" style="58" customWidth="1"/>
    <col min="11266" max="11266" width="15.77734375" style="58" customWidth="1"/>
    <col min="11267" max="11267" width="16.44140625" style="58" customWidth="1"/>
    <col min="11268" max="11268" width="15.21875" style="58" customWidth="1"/>
    <col min="11269" max="11269" width="14.21875" style="58" customWidth="1"/>
    <col min="11270" max="11270" width="15.5546875" style="58" customWidth="1"/>
    <col min="11271" max="11271" width="15.77734375" style="58" customWidth="1"/>
    <col min="11272" max="11272" width="18.77734375" style="58"/>
    <col min="11273" max="11273" width="4" style="58" customWidth="1"/>
    <col min="11274" max="11520" width="18.77734375" style="58"/>
    <col min="11521" max="11521" width="36.5546875" style="58" customWidth="1"/>
    <col min="11522" max="11522" width="15.77734375" style="58" customWidth="1"/>
    <col min="11523" max="11523" width="16.44140625" style="58" customWidth="1"/>
    <col min="11524" max="11524" width="15.21875" style="58" customWidth="1"/>
    <col min="11525" max="11525" width="14.21875" style="58" customWidth="1"/>
    <col min="11526" max="11526" width="15.5546875" style="58" customWidth="1"/>
    <col min="11527" max="11527" width="15.77734375" style="58" customWidth="1"/>
    <col min="11528" max="11528" width="18.77734375" style="58"/>
    <col min="11529" max="11529" width="4" style="58" customWidth="1"/>
    <col min="11530" max="11776" width="18.77734375" style="58"/>
    <col min="11777" max="11777" width="36.5546875" style="58" customWidth="1"/>
    <col min="11778" max="11778" width="15.77734375" style="58" customWidth="1"/>
    <col min="11779" max="11779" width="16.44140625" style="58" customWidth="1"/>
    <col min="11780" max="11780" width="15.21875" style="58" customWidth="1"/>
    <col min="11781" max="11781" width="14.21875" style="58" customWidth="1"/>
    <col min="11782" max="11782" width="15.5546875" style="58" customWidth="1"/>
    <col min="11783" max="11783" width="15.77734375" style="58" customWidth="1"/>
    <col min="11784" max="11784" width="18.77734375" style="58"/>
    <col min="11785" max="11785" width="4" style="58" customWidth="1"/>
    <col min="11786" max="12032" width="18.77734375" style="58"/>
    <col min="12033" max="12033" width="36.5546875" style="58" customWidth="1"/>
    <col min="12034" max="12034" width="15.77734375" style="58" customWidth="1"/>
    <col min="12035" max="12035" width="16.44140625" style="58" customWidth="1"/>
    <col min="12036" max="12036" width="15.21875" style="58" customWidth="1"/>
    <col min="12037" max="12037" width="14.21875" style="58" customWidth="1"/>
    <col min="12038" max="12038" width="15.5546875" style="58" customWidth="1"/>
    <col min="12039" max="12039" width="15.77734375" style="58" customWidth="1"/>
    <col min="12040" max="12040" width="18.77734375" style="58"/>
    <col min="12041" max="12041" width="4" style="58" customWidth="1"/>
    <col min="12042" max="12288" width="18.77734375" style="58"/>
    <col min="12289" max="12289" width="36.5546875" style="58" customWidth="1"/>
    <col min="12290" max="12290" width="15.77734375" style="58" customWidth="1"/>
    <col min="12291" max="12291" width="16.44140625" style="58" customWidth="1"/>
    <col min="12292" max="12292" width="15.21875" style="58" customWidth="1"/>
    <col min="12293" max="12293" width="14.21875" style="58" customWidth="1"/>
    <col min="12294" max="12294" width="15.5546875" style="58" customWidth="1"/>
    <col min="12295" max="12295" width="15.77734375" style="58" customWidth="1"/>
    <col min="12296" max="12296" width="18.77734375" style="58"/>
    <col min="12297" max="12297" width="4" style="58" customWidth="1"/>
    <col min="12298" max="12544" width="18.77734375" style="58"/>
    <col min="12545" max="12545" width="36.5546875" style="58" customWidth="1"/>
    <col min="12546" max="12546" width="15.77734375" style="58" customWidth="1"/>
    <col min="12547" max="12547" width="16.44140625" style="58" customWidth="1"/>
    <col min="12548" max="12548" width="15.21875" style="58" customWidth="1"/>
    <col min="12549" max="12549" width="14.21875" style="58" customWidth="1"/>
    <col min="12550" max="12550" width="15.5546875" style="58" customWidth="1"/>
    <col min="12551" max="12551" width="15.77734375" style="58" customWidth="1"/>
    <col min="12552" max="12552" width="18.77734375" style="58"/>
    <col min="12553" max="12553" width="4" style="58" customWidth="1"/>
    <col min="12554" max="12800" width="18.77734375" style="58"/>
    <col min="12801" max="12801" width="36.5546875" style="58" customWidth="1"/>
    <col min="12802" max="12802" width="15.77734375" style="58" customWidth="1"/>
    <col min="12803" max="12803" width="16.44140625" style="58" customWidth="1"/>
    <col min="12804" max="12804" width="15.21875" style="58" customWidth="1"/>
    <col min="12805" max="12805" width="14.21875" style="58" customWidth="1"/>
    <col min="12806" max="12806" width="15.5546875" style="58" customWidth="1"/>
    <col min="12807" max="12807" width="15.77734375" style="58" customWidth="1"/>
    <col min="12808" max="12808" width="18.77734375" style="58"/>
    <col min="12809" max="12809" width="4" style="58" customWidth="1"/>
    <col min="12810" max="13056" width="18.77734375" style="58"/>
    <col min="13057" max="13057" width="36.5546875" style="58" customWidth="1"/>
    <col min="13058" max="13058" width="15.77734375" style="58" customWidth="1"/>
    <col min="13059" max="13059" width="16.44140625" style="58" customWidth="1"/>
    <col min="13060" max="13060" width="15.21875" style="58" customWidth="1"/>
    <col min="13061" max="13061" width="14.21875" style="58" customWidth="1"/>
    <col min="13062" max="13062" width="15.5546875" style="58" customWidth="1"/>
    <col min="13063" max="13063" width="15.77734375" style="58" customWidth="1"/>
    <col min="13064" max="13064" width="18.77734375" style="58"/>
    <col min="13065" max="13065" width="4" style="58" customWidth="1"/>
    <col min="13066" max="13312" width="18.77734375" style="58"/>
    <col min="13313" max="13313" width="36.5546875" style="58" customWidth="1"/>
    <col min="13314" max="13314" width="15.77734375" style="58" customWidth="1"/>
    <col min="13315" max="13315" width="16.44140625" style="58" customWidth="1"/>
    <col min="13316" max="13316" width="15.21875" style="58" customWidth="1"/>
    <col min="13317" max="13317" width="14.21875" style="58" customWidth="1"/>
    <col min="13318" max="13318" width="15.5546875" style="58" customWidth="1"/>
    <col min="13319" max="13319" width="15.77734375" style="58" customWidth="1"/>
    <col min="13320" max="13320" width="18.77734375" style="58"/>
    <col min="13321" max="13321" width="4" style="58" customWidth="1"/>
    <col min="13322" max="13568" width="18.77734375" style="58"/>
    <col min="13569" max="13569" width="36.5546875" style="58" customWidth="1"/>
    <col min="13570" max="13570" width="15.77734375" style="58" customWidth="1"/>
    <col min="13571" max="13571" width="16.44140625" style="58" customWidth="1"/>
    <col min="13572" max="13572" width="15.21875" style="58" customWidth="1"/>
    <col min="13573" max="13573" width="14.21875" style="58" customWidth="1"/>
    <col min="13574" max="13574" width="15.5546875" style="58" customWidth="1"/>
    <col min="13575" max="13575" width="15.77734375" style="58" customWidth="1"/>
    <col min="13576" max="13576" width="18.77734375" style="58"/>
    <col min="13577" max="13577" width="4" style="58" customWidth="1"/>
    <col min="13578" max="13824" width="18.77734375" style="58"/>
    <col min="13825" max="13825" width="36.5546875" style="58" customWidth="1"/>
    <col min="13826" max="13826" width="15.77734375" style="58" customWidth="1"/>
    <col min="13827" max="13827" width="16.44140625" style="58" customWidth="1"/>
    <col min="13828" max="13828" width="15.21875" style="58" customWidth="1"/>
    <col min="13829" max="13829" width="14.21875" style="58" customWidth="1"/>
    <col min="13830" max="13830" width="15.5546875" style="58" customWidth="1"/>
    <col min="13831" max="13831" width="15.77734375" style="58" customWidth="1"/>
    <col min="13832" max="13832" width="18.77734375" style="58"/>
    <col min="13833" max="13833" width="4" style="58" customWidth="1"/>
    <col min="13834" max="14080" width="18.77734375" style="58"/>
    <col min="14081" max="14081" width="36.5546875" style="58" customWidth="1"/>
    <col min="14082" max="14082" width="15.77734375" style="58" customWidth="1"/>
    <col min="14083" max="14083" width="16.44140625" style="58" customWidth="1"/>
    <col min="14084" max="14084" width="15.21875" style="58" customWidth="1"/>
    <col min="14085" max="14085" width="14.21875" style="58" customWidth="1"/>
    <col min="14086" max="14086" width="15.5546875" style="58" customWidth="1"/>
    <col min="14087" max="14087" width="15.77734375" style="58" customWidth="1"/>
    <col min="14088" max="14088" width="18.77734375" style="58"/>
    <col min="14089" max="14089" width="4" style="58" customWidth="1"/>
    <col min="14090" max="14336" width="18.77734375" style="58"/>
    <col min="14337" max="14337" width="36.5546875" style="58" customWidth="1"/>
    <col min="14338" max="14338" width="15.77734375" style="58" customWidth="1"/>
    <col min="14339" max="14339" width="16.44140625" style="58" customWidth="1"/>
    <col min="14340" max="14340" width="15.21875" style="58" customWidth="1"/>
    <col min="14341" max="14341" width="14.21875" style="58" customWidth="1"/>
    <col min="14342" max="14342" width="15.5546875" style="58" customWidth="1"/>
    <col min="14343" max="14343" width="15.77734375" style="58" customWidth="1"/>
    <col min="14344" max="14344" width="18.77734375" style="58"/>
    <col min="14345" max="14345" width="4" style="58" customWidth="1"/>
    <col min="14346" max="14592" width="18.77734375" style="58"/>
    <col min="14593" max="14593" width="36.5546875" style="58" customWidth="1"/>
    <col min="14594" max="14594" width="15.77734375" style="58" customWidth="1"/>
    <col min="14595" max="14595" width="16.44140625" style="58" customWidth="1"/>
    <col min="14596" max="14596" width="15.21875" style="58" customWidth="1"/>
    <col min="14597" max="14597" width="14.21875" style="58" customWidth="1"/>
    <col min="14598" max="14598" width="15.5546875" style="58" customWidth="1"/>
    <col min="14599" max="14599" width="15.77734375" style="58" customWidth="1"/>
    <col min="14600" max="14600" width="18.77734375" style="58"/>
    <col min="14601" max="14601" width="4" style="58" customWidth="1"/>
    <col min="14602" max="14848" width="18.77734375" style="58"/>
    <col min="14849" max="14849" width="36.5546875" style="58" customWidth="1"/>
    <col min="14850" max="14850" width="15.77734375" style="58" customWidth="1"/>
    <col min="14851" max="14851" width="16.44140625" style="58" customWidth="1"/>
    <col min="14852" max="14852" width="15.21875" style="58" customWidth="1"/>
    <col min="14853" max="14853" width="14.21875" style="58" customWidth="1"/>
    <col min="14854" max="14854" width="15.5546875" style="58" customWidth="1"/>
    <col min="14855" max="14855" width="15.77734375" style="58" customWidth="1"/>
    <col min="14856" max="14856" width="18.77734375" style="58"/>
    <col min="14857" max="14857" width="4" style="58" customWidth="1"/>
    <col min="14858" max="15104" width="18.77734375" style="58"/>
    <col min="15105" max="15105" width="36.5546875" style="58" customWidth="1"/>
    <col min="15106" max="15106" width="15.77734375" style="58" customWidth="1"/>
    <col min="15107" max="15107" width="16.44140625" style="58" customWidth="1"/>
    <col min="15108" max="15108" width="15.21875" style="58" customWidth="1"/>
    <col min="15109" max="15109" width="14.21875" style="58" customWidth="1"/>
    <col min="15110" max="15110" width="15.5546875" style="58" customWidth="1"/>
    <col min="15111" max="15111" width="15.77734375" style="58" customWidth="1"/>
    <col min="15112" max="15112" width="18.77734375" style="58"/>
    <col min="15113" max="15113" width="4" style="58" customWidth="1"/>
    <col min="15114" max="15360" width="18.77734375" style="58"/>
    <col min="15361" max="15361" width="36.5546875" style="58" customWidth="1"/>
    <col min="15362" max="15362" width="15.77734375" style="58" customWidth="1"/>
    <col min="15363" max="15363" width="16.44140625" style="58" customWidth="1"/>
    <col min="15364" max="15364" width="15.21875" style="58" customWidth="1"/>
    <col min="15365" max="15365" width="14.21875" style="58" customWidth="1"/>
    <col min="15366" max="15366" width="15.5546875" style="58" customWidth="1"/>
    <col min="15367" max="15367" width="15.77734375" style="58" customWidth="1"/>
    <col min="15368" max="15368" width="18.77734375" style="58"/>
    <col min="15369" max="15369" width="4" style="58" customWidth="1"/>
    <col min="15370" max="15616" width="18.77734375" style="58"/>
    <col min="15617" max="15617" width="36.5546875" style="58" customWidth="1"/>
    <col min="15618" max="15618" width="15.77734375" style="58" customWidth="1"/>
    <col min="15619" max="15619" width="16.44140625" style="58" customWidth="1"/>
    <col min="15620" max="15620" width="15.21875" style="58" customWidth="1"/>
    <col min="15621" max="15621" width="14.21875" style="58" customWidth="1"/>
    <col min="15622" max="15622" width="15.5546875" style="58" customWidth="1"/>
    <col min="15623" max="15623" width="15.77734375" style="58" customWidth="1"/>
    <col min="15624" max="15624" width="18.77734375" style="58"/>
    <col min="15625" max="15625" width="4" style="58" customWidth="1"/>
    <col min="15626" max="15872" width="18.77734375" style="58"/>
    <col min="15873" max="15873" width="36.5546875" style="58" customWidth="1"/>
    <col min="15874" max="15874" width="15.77734375" style="58" customWidth="1"/>
    <col min="15875" max="15875" width="16.44140625" style="58" customWidth="1"/>
    <col min="15876" max="15876" width="15.21875" style="58" customWidth="1"/>
    <col min="15877" max="15877" width="14.21875" style="58" customWidth="1"/>
    <col min="15878" max="15878" width="15.5546875" style="58" customWidth="1"/>
    <col min="15879" max="15879" width="15.77734375" style="58" customWidth="1"/>
    <col min="15880" max="15880" width="18.77734375" style="58"/>
    <col min="15881" max="15881" width="4" style="58" customWidth="1"/>
    <col min="15882" max="16128" width="18.77734375" style="58"/>
    <col min="16129" max="16129" width="36.5546875" style="58" customWidth="1"/>
    <col min="16130" max="16130" width="15.77734375" style="58" customWidth="1"/>
    <col min="16131" max="16131" width="16.44140625" style="58" customWidth="1"/>
    <col min="16132" max="16132" width="15.21875" style="58" customWidth="1"/>
    <col min="16133" max="16133" width="14.21875" style="58" customWidth="1"/>
    <col min="16134" max="16134" width="15.5546875" style="58" customWidth="1"/>
    <col min="16135" max="16135" width="15.77734375" style="58" customWidth="1"/>
    <col min="16136" max="16136" width="18.77734375" style="58"/>
    <col min="16137" max="16137" width="4" style="58" customWidth="1"/>
    <col min="16138" max="16384" width="18.77734375" style="58"/>
  </cols>
  <sheetData>
    <row r="1" spans="1:8" ht="15.6" x14ac:dyDescent="0.3">
      <c r="A1" s="27" t="s">
        <v>247</v>
      </c>
      <c r="B1" s="2"/>
      <c r="C1" s="2"/>
      <c r="D1" s="2"/>
      <c r="E1" s="2"/>
      <c r="F1" s="2"/>
      <c r="G1" s="2"/>
      <c r="H1" s="376" t="s">
        <v>651</v>
      </c>
    </row>
    <row r="2" spans="1:8" s="59" customFormat="1" ht="15.6" x14ac:dyDescent="0.3">
      <c r="A2" s="10"/>
      <c r="B2" s="6"/>
      <c r="D2" s="64">
        <v>2022</v>
      </c>
      <c r="E2" s="6"/>
      <c r="F2" s="6"/>
      <c r="G2" s="6"/>
    </row>
    <row r="3" spans="1:8" s="59" customFormat="1" ht="13.8" x14ac:dyDescent="0.3">
      <c r="A3" s="86" t="s">
        <v>248</v>
      </c>
      <c r="B3" s="79"/>
      <c r="C3" s="79"/>
      <c r="E3" s="6"/>
      <c r="F3" s="6"/>
      <c r="G3" s="6"/>
    </row>
    <row r="4" spans="1:8" s="59" customFormat="1" ht="13.8" x14ac:dyDescent="0.3">
      <c r="A4" s="1115" t="s">
        <v>17</v>
      </c>
      <c r="B4" s="369" t="s">
        <v>249</v>
      </c>
      <c r="C4" s="369" t="s">
        <v>250</v>
      </c>
      <c r="D4" s="6"/>
      <c r="E4" s="6"/>
      <c r="F4" s="6"/>
      <c r="G4" s="6"/>
    </row>
    <row r="5" spans="1:8" s="59" customFormat="1" ht="13.2" x14ac:dyDescent="0.3">
      <c r="A5" s="1175"/>
      <c r="B5" s="1113" t="s">
        <v>31</v>
      </c>
      <c r="C5" s="1109"/>
      <c r="D5" s="6"/>
      <c r="E5" s="6"/>
      <c r="F5" s="6"/>
      <c r="G5" s="6"/>
    </row>
    <row r="6" spans="1:8" s="211" customFormat="1" ht="13.8" x14ac:dyDescent="0.25">
      <c r="A6" s="203" t="s">
        <v>338</v>
      </c>
      <c r="B6" s="147">
        <f>'[3]Tabl. 5'!B18</f>
        <v>2.9306161820085497</v>
      </c>
      <c r="C6" s="506">
        <f>100-B6</f>
        <v>97.069383817991451</v>
      </c>
      <c r="D6" s="210"/>
      <c r="E6" s="210"/>
      <c r="F6" s="210"/>
      <c r="G6" s="210"/>
    </row>
    <row r="7" spans="1:8" s="59" customFormat="1" ht="13.8" x14ac:dyDescent="0.3">
      <c r="A7" s="7"/>
      <c r="B7" s="507"/>
      <c r="C7" s="6"/>
      <c r="D7" s="6"/>
      <c r="E7" s="6"/>
      <c r="F7" s="6"/>
      <c r="G7" s="6"/>
    </row>
    <row r="8" spans="1:8" s="59" customFormat="1" ht="13.8" x14ac:dyDescent="0.3">
      <c r="A8" s="86" t="s">
        <v>251</v>
      </c>
      <c r="B8" s="86"/>
      <c r="C8" s="86"/>
      <c r="D8" s="86"/>
      <c r="E8" s="86"/>
      <c r="F8" s="86"/>
      <c r="G8" s="6"/>
    </row>
    <row r="9" spans="1:8" s="209" customFormat="1" ht="27.6" x14ac:dyDescent="0.3">
      <c r="A9" s="1115" t="s">
        <v>17</v>
      </c>
      <c r="B9" s="389" t="s">
        <v>252</v>
      </c>
      <c r="C9" s="389" t="s">
        <v>253</v>
      </c>
      <c r="D9" s="508" t="s">
        <v>254</v>
      </c>
      <c r="E9" s="508" t="s">
        <v>255</v>
      </c>
      <c r="F9" s="389" t="s">
        <v>256</v>
      </c>
      <c r="G9" s="204"/>
    </row>
    <row r="10" spans="1:8" s="59" customFormat="1" ht="13.2" x14ac:dyDescent="0.3">
      <c r="A10" s="1175"/>
      <c r="B10" s="1189" t="s">
        <v>31</v>
      </c>
      <c r="C10" s="1175"/>
      <c r="D10" s="1175"/>
      <c r="E10" s="1175"/>
      <c r="F10" s="1175"/>
      <c r="G10" s="6"/>
    </row>
    <row r="11" spans="1:8" s="211" customFormat="1" ht="13.8" x14ac:dyDescent="0.25">
      <c r="A11" s="203" t="s">
        <v>338</v>
      </c>
      <c r="B11" s="147">
        <v>63.561059893183234</v>
      </c>
      <c r="C11" s="506">
        <v>7.5898146006023648</v>
      </c>
      <c r="D11" s="506">
        <v>0</v>
      </c>
      <c r="E11" s="506">
        <v>2.513123232272183</v>
      </c>
      <c r="F11" s="506">
        <v>26.336002273942228</v>
      </c>
      <c r="G11" s="213"/>
    </row>
    <row r="12" spans="1:8" s="59" customFormat="1" ht="13.2" x14ac:dyDescent="0.3">
      <c r="A12" s="7"/>
      <c r="B12" s="6"/>
      <c r="C12" s="6"/>
      <c r="D12" s="6"/>
      <c r="E12" s="6"/>
      <c r="F12" s="6"/>
      <c r="G12" s="6"/>
    </row>
    <row r="13" spans="1:8" s="59" customFormat="1" ht="13.8" x14ac:dyDescent="0.3">
      <c r="A13" s="86" t="s">
        <v>257</v>
      </c>
      <c r="B13" s="86"/>
      <c r="C13" s="86"/>
      <c r="D13" s="86"/>
      <c r="E13" s="86"/>
      <c r="F13" s="86"/>
      <c r="G13" s="86"/>
    </row>
    <row r="14" spans="1:8" s="209" customFormat="1" ht="27.6" x14ac:dyDescent="0.3">
      <c r="A14" s="1115" t="s">
        <v>17</v>
      </c>
      <c r="B14" s="389" t="s">
        <v>4</v>
      </c>
      <c r="C14" s="389" t="s">
        <v>5</v>
      </c>
      <c r="D14" s="389" t="s">
        <v>6</v>
      </c>
      <c r="E14" s="389" t="s">
        <v>7</v>
      </c>
      <c r="F14" s="389" t="s">
        <v>8</v>
      </c>
      <c r="G14" s="389" t="s">
        <v>9</v>
      </c>
    </row>
    <row r="15" spans="1:8" s="59" customFormat="1" ht="13.2" customHeight="1" x14ac:dyDescent="0.3">
      <c r="A15" s="1175"/>
      <c r="B15" s="1189" t="s">
        <v>258</v>
      </c>
      <c r="C15" s="1175"/>
      <c r="D15" s="1175"/>
      <c r="E15" s="1175"/>
      <c r="F15" s="1175"/>
      <c r="G15" s="1175"/>
    </row>
    <row r="16" spans="1:8" s="211" customFormat="1" ht="27.6" x14ac:dyDescent="0.25">
      <c r="A16" s="203" t="s">
        <v>259</v>
      </c>
      <c r="B16" s="168">
        <v>17.324966379347423</v>
      </c>
      <c r="C16" s="509">
        <v>1.7471609294725978</v>
      </c>
      <c r="D16" s="509">
        <v>2.5778693465405955</v>
      </c>
      <c r="E16" s="509">
        <v>5.6775406350100202</v>
      </c>
      <c r="F16" s="509">
        <v>20.410490287650415</v>
      </c>
      <c r="G16" s="509">
        <v>27.296561095540245</v>
      </c>
    </row>
    <row r="17" spans="1:7" s="59" customFormat="1" ht="19.2" customHeight="1" x14ac:dyDescent="0.3"/>
    <row r="18" spans="1:7" s="59" customFormat="1" ht="13.8" x14ac:dyDescent="0.3">
      <c r="A18" s="103" t="s">
        <v>260</v>
      </c>
      <c r="B18" s="127"/>
      <c r="C18" s="127"/>
    </row>
    <row r="19" spans="1:7" s="59" customFormat="1" ht="14.4" x14ac:dyDescent="0.3">
      <c r="A19" s="103"/>
      <c r="B19" s="127"/>
      <c r="C19" s="64">
        <v>2022</v>
      </c>
    </row>
    <row r="20" spans="1:7" s="209" customFormat="1" ht="14.4" x14ac:dyDescent="0.3">
      <c r="A20" s="510" t="s">
        <v>697</v>
      </c>
      <c r="B20" s="127"/>
      <c r="C20" s="64"/>
      <c r="D20" s="59"/>
      <c r="E20" s="59"/>
      <c r="F20" s="59"/>
      <c r="G20" s="59"/>
    </row>
    <row r="21" spans="1:7" s="59" customFormat="1" ht="27.6" x14ac:dyDescent="0.3">
      <c r="A21" s="1171" t="s">
        <v>17</v>
      </c>
      <c r="B21" s="391" t="s">
        <v>261</v>
      </c>
      <c r="C21" s="391" t="s">
        <v>262</v>
      </c>
      <c r="D21" s="209"/>
      <c r="E21" s="209"/>
      <c r="F21" s="209"/>
      <c r="G21" s="209"/>
    </row>
    <row r="22" spans="1:7" s="211" customFormat="1" ht="13.8" x14ac:dyDescent="0.25">
      <c r="A22" s="1172"/>
      <c r="B22" s="1169" t="s">
        <v>31</v>
      </c>
      <c r="C22" s="1170"/>
      <c r="D22" s="59"/>
      <c r="E22" s="136"/>
      <c r="F22" s="59"/>
      <c r="G22" s="59"/>
    </row>
    <row r="23" spans="1:7" s="59" customFormat="1" ht="13.8" x14ac:dyDescent="0.25">
      <c r="A23" s="158" t="s">
        <v>338</v>
      </c>
      <c r="B23" s="511">
        <f>'[3]Tabl. 5'!B19</f>
        <v>1.519674187953902</v>
      </c>
      <c r="C23" s="512">
        <f>100-B23</f>
        <v>98.480325812046104</v>
      </c>
      <c r="D23" s="211"/>
      <c r="E23" s="212"/>
      <c r="F23" s="211"/>
      <c r="G23" s="211"/>
    </row>
    <row r="24" spans="1:7" s="59" customFormat="1" x14ac:dyDescent="0.3"/>
    <row r="25" spans="1:7" s="59" customFormat="1" x14ac:dyDescent="0.3"/>
    <row r="26" spans="1:7" s="59" customFormat="1" x14ac:dyDescent="0.3"/>
    <row r="27" spans="1:7" s="59" customFormat="1" x14ac:dyDescent="0.3"/>
    <row r="28" spans="1:7" s="59" customFormat="1" x14ac:dyDescent="0.3"/>
    <row r="29" spans="1:7" s="59" customFormat="1" x14ac:dyDescent="0.3"/>
    <row r="30" spans="1:7" s="59" customFormat="1" x14ac:dyDescent="0.3"/>
    <row r="31" spans="1:7" s="59" customFormat="1" x14ac:dyDescent="0.3"/>
    <row r="32" spans="1:7" s="59" customFormat="1" x14ac:dyDescent="0.3"/>
    <row r="33" s="59" customFormat="1" x14ac:dyDescent="0.3"/>
    <row r="34" s="59" customFormat="1" x14ac:dyDescent="0.3"/>
    <row r="35" s="59" customFormat="1" x14ac:dyDescent="0.3"/>
    <row r="36" s="59" customFormat="1" x14ac:dyDescent="0.3"/>
    <row r="37" s="59" customFormat="1" x14ac:dyDescent="0.3"/>
    <row r="38" s="59" customFormat="1" x14ac:dyDescent="0.3"/>
    <row r="39" s="59" customFormat="1" x14ac:dyDescent="0.3"/>
    <row r="40" s="59" customFormat="1" x14ac:dyDescent="0.3"/>
    <row r="41" s="59" customFormat="1" x14ac:dyDescent="0.3"/>
    <row r="42" s="59" customFormat="1" x14ac:dyDescent="0.3"/>
    <row r="43" s="59" customFormat="1" x14ac:dyDescent="0.3"/>
    <row r="44" s="59" customFormat="1" x14ac:dyDescent="0.3"/>
    <row r="45" s="59" customFormat="1" x14ac:dyDescent="0.3"/>
    <row r="46" s="59" customFormat="1" x14ac:dyDescent="0.3"/>
    <row r="47" s="59" customFormat="1" x14ac:dyDescent="0.3"/>
    <row r="48" s="59" customFormat="1" x14ac:dyDescent="0.3"/>
    <row r="49" s="59" customFormat="1" x14ac:dyDescent="0.3"/>
    <row r="50" s="59" customFormat="1" x14ac:dyDescent="0.3"/>
    <row r="51" s="59" customFormat="1" x14ac:dyDescent="0.3"/>
    <row r="52" s="59" customFormat="1" x14ac:dyDescent="0.3"/>
    <row r="53" s="59" customFormat="1" x14ac:dyDescent="0.3"/>
    <row r="54" s="59" customFormat="1" x14ac:dyDescent="0.3"/>
    <row r="55" s="59" customFormat="1" x14ac:dyDescent="0.3"/>
    <row r="56" s="59" customFormat="1" x14ac:dyDescent="0.3"/>
    <row r="57" s="59" customFormat="1" x14ac:dyDescent="0.3"/>
    <row r="58" s="59" customFormat="1" x14ac:dyDescent="0.3"/>
    <row r="59" s="59" customFormat="1" x14ac:dyDescent="0.3"/>
    <row r="60" s="59" customFormat="1" x14ac:dyDescent="0.3"/>
    <row r="61" s="59" customFormat="1" x14ac:dyDescent="0.3"/>
    <row r="62" s="59" customFormat="1" x14ac:dyDescent="0.3"/>
    <row r="63" s="59" customFormat="1" x14ac:dyDescent="0.3"/>
    <row r="64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  <row r="85" s="59" customFormat="1" x14ac:dyDescent="0.3"/>
    <row r="86" s="59" customFormat="1" x14ac:dyDescent="0.3"/>
    <row r="87" s="59" customFormat="1" x14ac:dyDescent="0.3"/>
    <row r="88" s="59" customFormat="1" x14ac:dyDescent="0.3"/>
    <row r="89" s="59" customFormat="1" x14ac:dyDescent="0.3"/>
    <row r="90" s="59" customFormat="1" x14ac:dyDescent="0.3"/>
    <row r="91" s="59" customFormat="1" x14ac:dyDescent="0.3"/>
    <row r="92" s="59" customFormat="1" x14ac:dyDescent="0.3"/>
    <row r="93" s="59" customFormat="1" x14ac:dyDescent="0.3"/>
    <row r="94" s="59" customFormat="1" x14ac:dyDescent="0.3"/>
    <row r="95" s="59" customFormat="1" x14ac:dyDescent="0.3"/>
    <row r="96" s="59" customFormat="1" x14ac:dyDescent="0.3"/>
    <row r="97" s="59" customFormat="1" x14ac:dyDescent="0.3"/>
    <row r="98" s="59" customFormat="1" x14ac:dyDescent="0.3"/>
    <row r="99" s="59" customFormat="1" x14ac:dyDescent="0.3"/>
    <row r="100" s="59" customFormat="1" x14ac:dyDescent="0.3"/>
    <row r="101" s="59" customFormat="1" x14ac:dyDescent="0.3"/>
    <row r="102" s="59" customFormat="1" x14ac:dyDescent="0.3"/>
    <row r="103" s="59" customFormat="1" x14ac:dyDescent="0.3"/>
    <row r="104" s="59" customFormat="1" x14ac:dyDescent="0.3"/>
    <row r="105" s="59" customFormat="1" x14ac:dyDescent="0.3"/>
    <row r="106" s="59" customFormat="1" x14ac:dyDescent="0.3"/>
    <row r="107" s="59" customFormat="1" x14ac:dyDescent="0.3"/>
    <row r="108" s="59" customFormat="1" x14ac:dyDescent="0.3"/>
    <row r="109" s="59" customFormat="1" x14ac:dyDescent="0.3"/>
    <row r="110" s="59" customFormat="1" x14ac:dyDescent="0.3"/>
    <row r="111" s="59" customFormat="1" x14ac:dyDescent="0.3"/>
    <row r="112" s="59" customFormat="1" x14ac:dyDescent="0.3"/>
    <row r="113" s="59" customFormat="1" x14ac:dyDescent="0.3"/>
    <row r="114" s="59" customFormat="1" x14ac:dyDescent="0.3"/>
    <row r="115" s="59" customFormat="1" x14ac:dyDescent="0.3"/>
    <row r="116" s="59" customFormat="1" x14ac:dyDescent="0.3"/>
    <row r="117" s="59" customFormat="1" x14ac:dyDescent="0.3"/>
    <row r="118" s="59" customFormat="1" x14ac:dyDescent="0.3"/>
    <row r="119" s="59" customFormat="1" x14ac:dyDescent="0.3"/>
    <row r="120" s="59" customFormat="1" x14ac:dyDescent="0.3"/>
    <row r="121" s="59" customFormat="1" x14ac:dyDescent="0.3"/>
    <row r="122" s="59" customFormat="1" x14ac:dyDescent="0.3"/>
    <row r="123" s="59" customFormat="1" x14ac:dyDescent="0.3"/>
    <row r="124" s="59" customFormat="1" x14ac:dyDescent="0.3"/>
    <row r="125" s="59" customFormat="1" x14ac:dyDescent="0.3"/>
    <row r="126" s="59" customFormat="1" x14ac:dyDescent="0.3"/>
    <row r="127" s="59" customFormat="1" x14ac:dyDescent="0.3"/>
    <row r="128" s="59" customFormat="1" x14ac:dyDescent="0.3"/>
    <row r="129" s="59" customFormat="1" x14ac:dyDescent="0.3"/>
    <row r="130" s="59" customFormat="1" x14ac:dyDescent="0.3"/>
    <row r="131" s="59" customFormat="1" x14ac:dyDescent="0.3"/>
    <row r="132" s="59" customFormat="1" x14ac:dyDescent="0.3"/>
    <row r="133" s="59" customFormat="1" x14ac:dyDescent="0.3"/>
    <row r="134" s="59" customFormat="1" x14ac:dyDescent="0.3"/>
    <row r="135" s="59" customFormat="1" x14ac:dyDescent="0.3"/>
    <row r="136" s="59" customFormat="1" x14ac:dyDescent="0.3"/>
    <row r="137" s="59" customFormat="1" x14ac:dyDescent="0.3"/>
    <row r="138" s="59" customFormat="1" x14ac:dyDescent="0.3"/>
    <row r="139" s="59" customFormat="1" x14ac:dyDescent="0.3"/>
    <row r="140" s="59" customFormat="1" x14ac:dyDescent="0.3"/>
    <row r="141" s="59" customFormat="1" x14ac:dyDescent="0.3"/>
    <row r="142" s="59" customFormat="1" x14ac:dyDescent="0.3"/>
    <row r="143" s="59" customFormat="1" x14ac:dyDescent="0.3"/>
    <row r="144" s="59" customFormat="1" x14ac:dyDescent="0.3"/>
    <row r="145" s="59" customFormat="1" x14ac:dyDescent="0.3"/>
    <row r="146" s="59" customFormat="1" x14ac:dyDescent="0.3"/>
    <row r="147" s="59" customFormat="1" x14ac:dyDescent="0.3"/>
    <row r="148" s="59" customFormat="1" x14ac:dyDescent="0.3"/>
    <row r="149" s="59" customFormat="1" x14ac:dyDescent="0.3"/>
    <row r="150" s="59" customFormat="1" x14ac:dyDescent="0.3"/>
    <row r="151" s="59" customFormat="1" x14ac:dyDescent="0.3"/>
    <row r="152" s="59" customFormat="1" x14ac:dyDescent="0.3"/>
    <row r="153" s="59" customFormat="1" x14ac:dyDescent="0.3"/>
    <row r="154" s="59" customFormat="1" x14ac:dyDescent="0.3"/>
    <row r="155" s="59" customFormat="1" x14ac:dyDescent="0.3"/>
    <row r="156" s="59" customFormat="1" x14ac:dyDescent="0.3"/>
    <row r="157" s="59" customFormat="1" x14ac:dyDescent="0.3"/>
    <row r="158" s="59" customFormat="1" x14ac:dyDescent="0.3"/>
    <row r="159" s="59" customFormat="1" x14ac:dyDescent="0.3"/>
    <row r="160" s="59" customFormat="1" x14ac:dyDescent="0.3"/>
    <row r="161" s="59" customFormat="1" x14ac:dyDescent="0.3"/>
    <row r="162" s="59" customFormat="1" x14ac:dyDescent="0.3"/>
    <row r="163" s="59" customFormat="1" x14ac:dyDescent="0.3"/>
    <row r="164" s="59" customFormat="1" x14ac:dyDescent="0.3"/>
    <row r="165" s="59" customFormat="1" x14ac:dyDescent="0.3"/>
    <row r="166" s="59" customFormat="1" x14ac:dyDescent="0.3"/>
    <row r="167" s="59" customFormat="1" x14ac:dyDescent="0.3"/>
    <row r="168" s="59" customFormat="1" x14ac:dyDescent="0.3"/>
    <row r="169" s="59" customFormat="1" x14ac:dyDescent="0.3"/>
    <row r="170" s="59" customFormat="1" x14ac:dyDescent="0.3"/>
    <row r="171" s="59" customFormat="1" x14ac:dyDescent="0.3"/>
    <row r="172" s="59" customFormat="1" x14ac:dyDescent="0.3"/>
    <row r="173" s="59" customFormat="1" x14ac:dyDescent="0.3"/>
    <row r="174" s="59" customFormat="1" x14ac:dyDescent="0.3"/>
    <row r="175" s="59" customFormat="1" x14ac:dyDescent="0.3"/>
    <row r="176" s="59" customFormat="1" x14ac:dyDescent="0.3"/>
    <row r="177" s="59" customFormat="1" x14ac:dyDescent="0.3"/>
    <row r="178" s="59" customFormat="1" x14ac:dyDescent="0.3"/>
    <row r="179" s="59" customFormat="1" x14ac:dyDescent="0.3"/>
    <row r="180" s="59" customFormat="1" x14ac:dyDescent="0.3"/>
    <row r="181" s="59" customFormat="1" x14ac:dyDescent="0.3"/>
    <row r="182" s="59" customFormat="1" x14ac:dyDescent="0.3"/>
    <row r="183" s="59" customFormat="1" x14ac:dyDescent="0.3"/>
    <row r="184" s="59" customFormat="1" x14ac:dyDescent="0.3"/>
    <row r="185" s="59" customFormat="1" x14ac:dyDescent="0.3"/>
    <row r="186" s="59" customFormat="1" x14ac:dyDescent="0.3"/>
    <row r="187" s="59" customFormat="1" x14ac:dyDescent="0.3"/>
    <row r="188" s="59" customFormat="1" x14ac:dyDescent="0.3"/>
    <row r="189" s="59" customFormat="1" x14ac:dyDescent="0.3"/>
    <row r="190" s="59" customFormat="1" x14ac:dyDescent="0.3"/>
    <row r="191" s="59" customFormat="1" x14ac:dyDescent="0.3"/>
    <row r="192" s="59" customFormat="1" x14ac:dyDescent="0.3"/>
    <row r="193" s="59" customFormat="1" x14ac:dyDescent="0.3"/>
    <row r="194" s="59" customFormat="1" x14ac:dyDescent="0.3"/>
    <row r="195" s="59" customFormat="1" x14ac:dyDescent="0.3"/>
    <row r="196" s="59" customFormat="1" x14ac:dyDescent="0.3"/>
    <row r="197" s="59" customFormat="1" x14ac:dyDescent="0.3"/>
    <row r="198" s="59" customFormat="1" x14ac:dyDescent="0.3"/>
    <row r="199" s="59" customFormat="1" x14ac:dyDescent="0.3"/>
    <row r="200" s="59" customFormat="1" x14ac:dyDescent="0.3"/>
    <row r="201" s="59" customFormat="1" x14ac:dyDescent="0.3"/>
    <row r="202" s="59" customFormat="1" x14ac:dyDescent="0.3"/>
    <row r="203" s="59" customFormat="1" x14ac:dyDescent="0.3"/>
    <row r="204" s="59" customFormat="1" x14ac:dyDescent="0.3"/>
    <row r="205" s="59" customFormat="1" x14ac:dyDescent="0.3"/>
    <row r="206" s="59" customFormat="1" x14ac:dyDescent="0.3"/>
    <row r="207" s="59" customFormat="1" x14ac:dyDescent="0.3"/>
    <row r="208" s="59" customFormat="1" x14ac:dyDescent="0.3"/>
    <row r="209" s="59" customFormat="1" x14ac:dyDescent="0.3"/>
    <row r="210" s="59" customFormat="1" x14ac:dyDescent="0.3"/>
    <row r="211" s="59" customFormat="1" x14ac:dyDescent="0.3"/>
    <row r="212" s="59" customFormat="1" x14ac:dyDescent="0.3"/>
    <row r="213" s="59" customFormat="1" x14ac:dyDescent="0.3"/>
    <row r="214" s="59" customFormat="1" x14ac:dyDescent="0.3"/>
    <row r="215" s="59" customFormat="1" x14ac:dyDescent="0.3"/>
    <row r="216" s="59" customFormat="1" x14ac:dyDescent="0.3"/>
    <row r="217" s="59" customFormat="1" x14ac:dyDescent="0.3"/>
    <row r="218" s="59" customFormat="1" x14ac:dyDescent="0.3"/>
    <row r="219" s="59" customFormat="1" x14ac:dyDescent="0.3"/>
    <row r="220" s="59" customFormat="1" x14ac:dyDescent="0.3"/>
    <row r="221" s="59" customFormat="1" x14ac:dyDescent="0.3"/>
    <row r="222" s="59" customFormat="1" x14ac:dyDescent="0.3"/>
    <row r="223" s="59" customFormat="1" x14ac:dyDescent="0.3"/>
    <row r="224" s="59" customFormat="1" x14ac:dyDescent="0.3"/>
    <row r="225" s="59" customFormat="1" x14ac:dyDescent="0.3"/>
    <row r="226" s="59" customFormat="1" x14ac:dyDescent="0.3"/>
    <row r="227" s="59" customFormat="1" x14ac:dyDescent="0.3"/>
    <row r="228" s="59" customFormat="1" x14ac:dyDescent="0.3"/>
    <row r="229" s="59" customFormat="1" x14ac:dyDescent="0.3"/>
    <row r="230" s="59" customFormat="1" x14ac:dyDescent="0.3"/>
    <row r="231" s="59" customFormat="1" x14ac:dyDescent="0.3"/>
    <row r="232" s="59" customFormat="1" x14ac:dyDescent="0.3"/>
    <row r="233" s="59" customFormat="1" x14ac:dyDescent="0.3"/>
    <row r="234" s="59" customFormat="1" x14ac:dyDescent="0.3"/>
    <row r="235" s="59" customFormat="1" x14ac:dyDescent="0.3"/>
    <row r="236" s="59" customFormat="1" x14ac:dyDescent="0.3"/>
    <row r="237" s="59" customFormat="1" x14ac:dyDescent="0.3"/>
    <row r="238" s="59" customFormat="1" x14ac:dyDescent="0.3"/>
    <row r="239" s="59" customFormat="1" x14ac:dyDescent="0.3"/>
    <row r="240" s="59" customFormat="1" x14ac:dyDescent="0.3"/>
    <row r="241" s="59" customFormat="1" x14ac:dyDescent="0.3"/>
    <row r="242" s="59" customFormat="1" x14ac:dyDescent="0.3"/>
    <row r="243" s="59" customFormat="1" x14ac:dyDescent="0.3"/>
    <row r="244" s="59" customFormat="1" x14ac:dyDescent="0.3"/>
    <row r="245" s="59" customFormat="1" x14ac:dyDescent="0.3"/>
    <row r="246" s="59" customFormat="1" x14ac:dyDescent="0.3"/>
    <row r="247" s="59" customFormat="1" x14ac:dyDescent="0.3"/>
    <row r="248" s="59" customFormat="1" x14ac:dyDescent="0.3"/>
    <row r="249" s="59" customFormat="1" x14ac:dyDescent="0.3"/>
    <row r="250" s="59" customFormat="1" x14ac:dyDescent="0.3"/>
    <row r="251" s="59" customFormat="1" x14ac:dyDescent="0.3"/>
    <row r="252" s="59" customFormat="1" x14ac:dyDescent="0.3"/>
    <row r="253" s="59" customFormat="1" x14ac:dyDescent="0.3"/>
    <row r="254" s="59" customFormat="1" x14ac:dyDescent="0.3"/>
    <row r="255" s="59" customFormat="1" x14ac:dyDescent="0.3"/>
    <row r="256" s="59" customFormat="1" x14ac:dyDescent="0.3"/>
    <row r="257" s="59" customFormat="1" x14ac:dyDescent="0.3"/>
    <row r="258" s="59" customFormat="1" x14ac:dyDescent="0.3"/>
    <row r="259" s="59" customFormat="1" x14ac:dyDescent="0.3"/>
    <row r="260" s="59" customFormat="1" x14ac:dyDescent="0.3"/>
    <row r="261" s="59" customFormat="1" x14ac:dyDescent="0.3"/>
    <row r="262" s="59" customFormat="1" x14ac:dyDescent="0.3"/>
    <row r="263" s="59" customFormat="1" x14ac:dyDescent="0.3"/>
    <row r="264" s="59" customFormat="1" x14ac:dyDescent="0.3"/>
    <row r="265" s="59" customFormat="1" x14ac:dyDescent="0.3"/>
    <row r="266" s="59" customFormat="1" x14ac:dyDescent="0.3"/>
    <row r="267" s="59" customFormat="1" x14ac:dyDescent="0.3"/>
    <row r="268" s="59" customFormat="1" x14ac:dyDescent="0.3"/>
    <row r="269" s="59" customFormat="1" x14ac:dyDescent="0.3"/>
    <row r="270" s="59" customFormat="1" x14ac:dyDescent="0.3"/>
    <row r="271" s="59" customFormat="1" x14ac:dyDescent="0.3"/>
    <row r="272" s="59" customFormat="1" x14ac:dyDescent="0.3"/>
    <row r="273" s="59" customFormat="1" x14ac:dyDescent="0.3"/>
    <row r="274" s="59" customFormat="1" x14ac:dyDescent="0.3"/>
    <row r="275" s="59" customFormat="1" x14ac:dyDescent="0.3"/>
    <row r="276" s="59" customFormat="1" x14ac:dyDescent="0.3"/>
    <row r="277" s="59" customFormat="1" x14ac:dyDescent="0.3"/>
    <row r="278" s="59" customFormat="1" x14ac:dyDescent="0.3"/>
    <row r="279" s="59" customFormat="1" x14ac:dyDescent="0.3"/>
    <row r="280" s="59" customFormat="1" x14ac:dyDescent="0.3"/>
    <row r="281" s="59" customFormat="1" x14ac:dyDescent="0.3"/>
    <row r="282" s="59" customFormat="1" x14ac:dyDescent="0.3"/>
    <row r="283" s="59" customFormat="1" x14ac:dyDescent="0.3"/>
    <row r="284" s="59" customFormat="1" x14ac:dyDescent="0.3"/>
    <row r="285" s="59" customFormat="1" x14ac:dyDescent="0.3"/>
    <row r="286" s="59" customFormat="1" x14ac:dyDescent="0.3"/>
    <row r="287" s="59" customFormat="1" x14ac:dyDescent="0.3"/>
    <row r="288" s="59" customFormat="1" x14ac:dyDescent="0.3"/>
    <row r="289" s="59" customFormat="1" x14ac:dyDescent="0.3"/>
    <row r="290" s="59" customFormat="1" x14ac:dyDescent="0.3"/>
    <row r="291" s="59" customFormat="1" x14ac:dyDescent="0.3"/>
    <row r="292" s="59" customFormat="1" x14ac:dyDescent="0.3"/>
    <row r="293" s="59" customFormat="1" x14ac:dyDescent="0.3"/>
    <row r="294" s="59" customFormat="1" x14ac:dyDescent="0.3"/>
    <row r="295" s="59" customFormat="1" x14ac:dyDescent="0.3"/>
    <row r="296" s="59" customFormat="1" x14ac:dyDescent="0.3"/>
    <row r="297" s="59" customFormat="1" x14ac:dyDescent="0.3"/>
    <row r="298" s="59" customFormat="1" x14ac:dyDescent="0.3"/>
    <row r="299" s="59" customFormat="1" x14ac:dyDescent="0.3"/>
    <row r="300" s="59" customFormat="1" x14ac:dyDescent="0.3"/>
    <row r="301" s="59" customFormat="1" x14ac:dyDescent="0.3"/>
    <row r="302" s="59" customFormat="1" x14ac:dyDescent="0.3"/>
    <row r="303" s="59" customFormat="1" x14ac:dyDescent="0.3"/>
    <row r="304" s="59" customFormat="1" x14ac:dyDescent="0.3"/>
    <row r="305" s="59" customFormat="1" x14ac:dyDescent="0.3"/>
    <row r="306" s="59" customFormat="1" x14ac:dyDescent="0.3"/>
    <row r="307" s="59" customFormat="1" x14ac:dyDescent="0.3"/>
    <row r="308" s="59" customFormat="1" x14ac:dyDescent="0.3"/>
    <row r="309" s="59" customFormat="1" x14ac:dyDescent="0.3"/>
    <row r="310" s="59" customFormat="1" x14ac:dyDescent="0.3"/>
    <row r="311" s="59" customFormat="1" x14ac:dyDescent="0.3"/>
    <row r="312" s="59" customFormat="1" x14ac:dyDescent="0.3"/>
    <row r="313" s="59" customFormat="1" x14ac:dyDescent="0.3"/>
    <row r="314" s="59" customFormat="1" x14ac:dyDescent="0.3"/>
    <row r="315" s="59" customFormat="1" x14ac:dyDescent="0.3"/>
    <row r="316" s="59" customFormat="1" x14ac:dyDescent="0.3"/>
    <row r="317" s="59" customFormat="1" x14ac:dyDescent="0.3"/>
    <row r="318" s="59" customFormat="1" x14ac:dyDescent="0.3"/>
    <row r="319" s="59" customFormat="1" x14ac:dyDescent="0.3"/>
    <row r="320" s="59" customFormat="1" x14ac:dyDescent="0.3"/>
    <row r="321" s="59" customFormat="1" x14ac:dyDescent="0.3"/>
    <row r="322" s="59" customFormat="1" x14ac:dyDescent="0.3"/>
    <row r="323" s="59" customFormat="1" x14ac:dyDescent="0.3"/>
    <row r="324" s="59" customFormat="1" x14ac:dyDescent="0.3"/>
    <row r="325" s="59" customFormat="1" x14ac:dyDescent="0.3"/>
    <row r="326" s="59" customFormat="1" x14ac:dyDescent="0.3"/>
    <row r="327" s="59" customFormat="1" x14ac:dyDescent="0.3"/>
    <row r="328" s="59" customFormat="1" x14ac:dyDescent="0.3"/>
    <row r="329" s="59" customFormat="1" x14ac:dyDescent="0.3"/>
    <row r="330" s="59" customFormat="1" x14ac:dyDescent="0.3"/>
    <row r="331" s="59" customFormat="1" x14ac:dyDescent="0.3"/>
    <row r="332" s="59" customFormat="1" x14ac:dyDescent="0.3"/>
    <row r="333" s="59" customFormat="1" x14ac:dyDescent="0.3"/>
    <row r="334" s="59" customFormat="1" x14ac:dyDescent="0.3"/>
    <row r="335" s="59" customFormat="1" x14ac:dyDescent="0.3"/>
    <row r="336" s="59" customFormat="1" x14ac:dyDescent="0.3"/>
    <row r="337" s="59" customFormat="1" x14ac:dyDescent="0.3"/>
    <row r="338" s="59" customFormat="1" x14ac:dyDescent="0.3"/>
    <row r="339" s="59" customFormat="1" x14ac:dyDescent="0.3"/>
    <row r="340" s="59" customFormat="1" x14ac:dyDescent="0.3"/>
    <row r="341" s="59" customFormat="1" x14ac:dyDescent="0.3"/>
    <row r="342" s="59" customFormat="1" x14ac:dyDescent="0.3"/>
    <row r="343" s="59" customFormat="1" x14ac:dyDescent="0.3"/>
    <row r="344" s="59" customFormat="1" x14ac:dyDescent="0.3"/>
    <row r="345" s="59" customFormat="1" x14ac:dyDescent="0.3"/>
    <row r="346" s="59" customFormat="1" x14ac:dyDescent="0.3"/>
    <row r="347" s="59" customFormat="1" x14ac:dyDescent="0.3"/>
    <row r="348" s="59" customFormat="1" x14ac:dyDescent="0.3"/>
    <row r="349" s="59" customFormat="1" x14ac:dyDescent="0.3"/>
    <row r="350" s="59" customFormat="1" x14ac:dyDescent="0.3"/>
    <row r="351" s="59" customFormat="1" x14ac:dyDescent="0.3"/>
    <row r="352" s="59" customFormat="1" x14ac:dyDescent="0.3"/>
    <row r="353" s="59" customFormat="1" x14ac:dyDescent="0.3"/>
    <row r="354" s="59" customFormat="1" x14ac:dyDescent="0.3"/>
    <row r="355" s="59" customFormat="1" x14ac:dyDescent="0.3"/>
    <row r="356" s="59" customFormat="1" x14ac:dyDescent="0.3"/>
    <row r="357" s="59" customFormat="1" x14ac:dyDescent="0.3"/>
    <row r="358" s="59" customFormat="1" x14ac:dyDescent="0.3"/>
    <row r="359" s="59" customFormat="1" x14ac:dyDescent="0.3"/>
    <row r="360" s="59" customFormat="1" x14ac:dyDescent="0.3"/>
    <row r="361" s="59" customFormat="1" x14ac:dyDescent="0.3"/>
    <row r="362" s="59" customFormat="1" x14ac:dyDescent="0.3"/>
    <row r="363" s="59" customFormat="1" x14ac:dyDescent="0.3"/>
    <row r="364" s="59" customFormat="1" x14ac:dyDescent="0.3"/>
    <row r="365" s="59" customFormat="1" x14ac:dyDescent="0.3"/>
    <row r="366" s="59" customFormat="1" x14ac:dyDescent="0.3"/>
    <row r="367" s="59" customFormat="1" x14ac:dyDescent="0.3"/>
    <row r="368" s="59" customFormat="1" x14ac:dyDescent="0.3"/>
    <row r="369" s="59" customFormat="1" x14ac:dyDescent="0.3"/>
    <row r="370" s="59" customFormat="1" x14ac:dyDescent="0.3"/>
    <row r="371" s="59" customFormat="1" x14ac:dyDescent="0.3"/>
    <row r="372" s="59" customFormat="1" x14ac:dyDescent="0.3"/>
    <row r="373" s="59" customFormat="1" x14ac:dyDescent="0.3"/>
    <row r="374" s="59" customFormat="1" x14ac:dyDescent="0.3"/>
    <row r="375" s="59" customFormat="1" x14ac:dyDescent="0.3"/>
    <row r="376" s="59" customFormat="1" x14ac:dyDescent="0.3"/>
    <row r="377" s="59" customFormat="1" x14ac:dyDescent="0.3"/>
    <row r="378" s="59" customFormat="1" x14ac:dyDescent="0.3"/>
    <row r="379" s="59" customFormat="1" x14ac:dyDescent="0.3"/>
    <row r="380" s="59" customFormat="1" x14ac:dyDescent="0.3"/>
    <row r="381" s="59" customFormat="1" x14ac:dyDescent="0.3"/>
    <row r="382" s="59" customFormat="1" x14ac:dyDescent="0.3"/>
    <row r="383" s="59" customFormat="1" x14ac:dyDescent="0.3"/>
    <row r="384" s="59" customFormat="1" x14ac:dyDescent="0.3"/>
    <row r="385" s="59" customFormat="1" x14ac:dyDescent="0.3"/>
    <row r="386" s="59" customFormat="1" x14ac:dyDescent="0.3"/>
    <row r="387" s="59" customFormat="1" x14ac:dyDescent="0.3"/>
    <row r="388" s="59" customFormat="1" x14ac:dyDescent="0.3"/>
    <row r="389" s="59" customFormat="1" x14ac:dyDescent="0.3"/>
    <row r="390" s="59" customFormat="1" x14ac:dyDescent="0.3"/>
    <row r="391" s="59" customFormat="1" x14ac:dyDescent="0.3"/>
    <row r="392" s="59" customFormat="1" x14ac:dyDescent="0.3"/>
    <row r="393" s="59" customFormat="1" x14ac:dyDescent="0.3"/>
    <row r="394" s="59" customFormat="1" x14ac:dyDescent="0.3"/>
    <row r="395" s="59" customFormat="1" x14ac:dyDescent="0.3"/>
    <row r="396" s="59" customFormat="1" x14ac:dyDescent="0.3"/>
    <row r="397" s="59" customFormat="1" x14ac:dyDescent="0.3"/>
    <row r="398" s="59" customFormat="1" x14ac:dyDescent="0.3"/>
    <row r="399" s="59" customFormat="1" x14ac:dyDescent="0.3"/>
    <row r="400" s="59" customFormat="1" x14ac:dyDescent="0.3"/>
    <row r="401" s="59" customFormat="1" x14ac:dyDescent="0.3"/>
    <row r="402" s="59" customFormat="1" x14ac:dyDescent="0.3"/>
    <row r="403" s="59" customFormat="1" x14ac:dyDescent="0.3"/>
    <row r="404" s="59" customFormat="1" x14ac:dyDescent="0.3"/>
    <row r="405" s="59" customFormat="1" x14ac:dyDescent="0.3"/>
    <row r="406" s="59" customFormat="1" x14ac:dyDescent="0.3"/>
    <row r="407" s="59" customFormat="1" x14ac:dyDescent="0.3"/>
    <row r="408" s="59" customFormat="1" x14ac:dyDescent="0.3"/>
    <row r="409" s="59" customFormat="1" x14ac:dyDescent="0.3"/>
    <row r="410" s="59" customFormat="1" x14ac:dyDescent="0.3"/>
    <row r="411" s="59" customFormat="1" x14ac:dyDescent="0.3"/>
    <row r="412" s="59" customFormat="1" x14ac:dyDescent="0.3"/>
    <row r="413" s="59" customFormat="1" x14ac:dyDescent="0.3"/>
    <row r="414" s="59" customFormat="1" x14ac:dyDescent="0.3"/>
    <row r="415" s="59" customFormat="1" x14ac:dyDescent="0.3"/>
    <row r="416" s="59" customFormat="1" x14ac:dyDescent="0.3"/>
    <row r="417" s="59" customFormat="1" x14ac:dyDescent="0.3"/>
    <row r="418" s="59" customFormat="1" x14ac:dyDescent="0.3"/>
    <row r="419" s="59" customFormat="1" x14ac:dyDescent="0.3"/>
    <row r="420" s="59" customFormat="1" x14ac:dyDescent="0.3"/>
    <row r="421" s="59" customFormat="1" x14ac:dyDescent="0.3"/>
    <row r="422" s="59" customFormat="1" x14ac:dyDescent="0.3"/>
    <row r="423" s="59" customFormat="1" x14ac:dyDescent="0.3"/>
    <row r="424" s="59" customFormat="1" x14ac:dyDescent="0.3"/>
    <row r="425" s="59" customFormat="1" x14ac:dyDescent="0.3"/>
    <row r="426" s="59" customFormat="1" x14ac:dyDescent="0.3"/>
    <row r="427" s="59" customFormat="1" x14ac:dyDescent="0.3"/>
    <row r="428" s="59" customFormat="1" x14ac:dyDescent="0.3"/>
    <row r="429" s="59" customFormat="1" x14ac:dyDescent="0.3"/>
    <row r="430" s="59" customFormat="1" x14ac:dyDescent="0.3"/>
    <row r="431" s="59" customFormat="1" x14ac:dyDescent="0.3"/>
    <row r="432" s="59" customFormat="1" x14ac:dyDescent="0.3"/>
    <row r="433" s="59" customFormat="1" x14ac:dyDescent="0.3"/>
    <row r="434" s="59" customFormat="1" x14ac:dyDescent="0.3"/>
    <row r="435" s="59" customFormat="1" x14ac:dyDescent="0.3"/>
    <row r="436" s="59" customFormat="1" x14ac:dyDescent="0.3"/>
    <row r="437" s="59" customFormat="1" x14ac:dyDescent="0.3"/>
    <row r="438" s="59" customFormat="1" x14ac:dyDescent="0.3"/>
    <row r="439" s="59" customFormat="1" x14ac:dyDescent="0.3"/>
    <row r="440" s="59" customFormat="1" x14ac:dyDescent="0.3"/>
    <row r="441" s="59" customFormat="1" x14ac:dyDescent="0.3"/>
    <row r="442" s="59" customFormat="1" x14ac:dyDescent="0.3"/>
    <row r="443" s="59" customFormat="1" x14ac:dyDescent="0.3"/>
    <row r="444" s="59" customFormat="1" x14ac:dyDescent="0.3"/>
    <row r="445" s="59" customFormat="1" x14ac:dyDescent="0.3"/>
    <row r="446" s="59" customFormat="1" x14ac:dyDescent="0.3"/>
    <row r="447" s="59" customFormat="1" x14ac:dyDescent="0.3"/>
    <row r="448" s="59" customFormat="1" x14ac:dyDescent="0.3"/>
    <row r="449" s="59" customFormat="1" x14ac:dyDescent="0.3"/>
    <row r="450" s="59" customFormat="1" x14ac:dyDescent="0.3"/>
    <row r="451" s="59" customFormat="1" x14ac:dyDescent="0.3"/>
    <row r="452" s="59" customFormat="1" x14ac:dyDescent="0.3"/>
    <row r="453" s="59" customFormat="1" x14ac:dyDescent="0.3"/>
    <row r="454" s="59" customFormat="1" x14ac:dyDescent="0.3"/>
    <row r="455" s="59" customFormat="1" x14ac:dyDescent="0.3"/>
    <row r="456" s="59" customFormat="1" x14ac:dyDescent="0.3"/>
    <row r="457" s="59" customFormat="1" x14ac:dyDescent="0.3"/>
    <row r="458" s="59" customFormat="1" x14ac:dyDescent="0.3"/>
    <row r="459" s="59" customFormat="1" x14ac:dyDescent="0.3"/>
    <row r="460" s="59" customFormat="1" x14ac:dyDescent="0.3"/>
    <row r="461" s="59" customFormat="1" x14ac:dyDescent="0.3"/>
    <row r="462" s="59" customFormat="1" x14ac:dyDescent="0.3"/>
    <row r="463" s="59" customFormat="1" x14ac:dyDescent="0.3"/>
    <row r="464" s="59" customFormat="1" x14ac:dyDescent="0.3"/>
    <row r="465" s="59" customFormat="1" x14ac:dyDescent="0.3"/>
    <row r="466" s="59" customFormat="1" x14ac:dyDescent="0.3"/>
    <row r="467" s="59" customFormat="1" x14ac:dyDescent="0.3"/>
    <row r="468" s="59" customFormat="1" x14ac:dyDescent="0.3"/>
    <row r="469" s="59" customFormat="1" x14ac:dyDescent="0.3"/>
    <row r="470" s="59" customFormat="1" x14ac:dyDescent="0.3"/>
    <row r="471" s="59" customFormat="1" x14ac:dyDescent="0.3"/>
    <row r="472" s="59" customFormat="1" x14ac:dyDescent="0.3"/>
    <row r="473" s="59" customFormat="1" x14ac:dyDescent="0.3"/>
    <row r="474" s="59" customFormat="1" x14ac:dyDescent="0.3"/>
    <row r="475" s="59" customFormat="1" x14ac:dyDescent="0.3"/>
    <row r="476" s="59" customFormat="1" x14ac:dyDescent="0.3"/>
    <row r="477" s="59" customFormat="1" x14ac:dyDescent="0.3"/>
    <row r="478" s="59" customFormat="1" x14ac:dyDescent="0.3"/>
    <row r="479" s="59" customFormat="1" x14ac:dyDescent="0.3"/>
    <row r="480" s="59" customFormat="1" x14ac:dyDescent="0.3"/>
    <row r="481" s="59" customFormat="1" x14ac:dyDescent="0.3"/>
    <row r="482" s="59" customFormat="1" x14ac:dyDescent="0.3"/>
    <row r="483" s="59" customFormat="1" x14ac:dyDescent="0.3"/>
    <row r="484" s="59" customFormat="1" x14ac:dyDescent="0.3"/>
    <row r="485" s="59" customFormat="1" x14ac:dyDescent="0.3"/>
    <row r="486" s="59" customFormat="1" x14ac:dyDescent="0.3"/>
    <row r="487" s="59" customFormat="1" x14ac:dyDescent="0.3"/>
    <row r="488" s="59" customFormat="1" x14ac:dyDescent="0.3"/>
    <row r="489" s="59" customFormat="1" x14ac:dyDescent="0.3"/>
    <row r="490" s="59" customFormat="1" x14ac:dyDescent="0.3"/>
    <row r="491" s="59" customFormat="1" x14ac:dyDescent="0.3"/>
    <row r="492" s="59" customFormat="1" x14ac:dyDescent="0.3"/>
    <row r="493" s="59" customFormat="1" x14ac:dyDescent="0.3"/>
    <row r="494" s="59" customFormat="1" x14ac:dyDescent="0.3"/>
    <row r="495" s="59" customFormat="1" x14ac:dyDescent="0.3"/>
    <row r="496" s="59" customFormat="1" x14ac:dyDescent="0.3"/>
    <row r="497" s="59" customFormat="1" x14ac:dyDescent="0.3"/>
    <row r="498" s="59" customFormat="1" x14ac:dyDescent="0.3"/>
    <row r="499" s="59" customFormat="1" x14ac:dyDescent="0.3"/>
    <row r="500" s="59" customFormat="1" x14ac:dyDescent="0.3"/>
    <row r="501" s="59" customFormat="1" x14ac:dyDescent="0.3"/>
    <row r="502" s="59" customFormat="1" x14ac:dyDescent="0.3"/>
    <row r="503" s="59" customFormat="1" x14ac:dyDescent="0.3"/>
    <row r="504" s="59" customFormat="1" x14ac:dyDescent="0.3"/>
    <row r="505" s="59" customFormat="1" x14ac:dyDescent="0.3"/>
    <row r="506" s="59" customFormat="1" x14ac:dyDescent="0.3"/>
    <row r="507" s="59" customFormat="1" x14ac:dyDescent="0.3"/>
    <row r="508" s="59" customFormat="1" x14ac:dyDescent="0.3"/>
    <row r="509" s="59" customFormat="1" x14ac:dyDescent="0.3"/>
    <row r="510" s="59" customFormat="1" x14ac:dyDescent="0.3"/>
    <row r="511" s="59" customFormat="1" x14ac:dyDescent="0.3"/>
    <row r="512" s="59" customFormat="1" x14ac:dyDescent="0.3"/>
    <row r="513" s="59" customFormat="1" x14ac:dyDescent="0.3"/>
    <row r="514" s="59" customFormat="1" x14ac:dyDescent="0.3"/>
    <row r="515" s="59" customFormat="1" x14ac:dyDescent="0.3"/>
    <row r="516" s="59" customFormat="1" x14ac:dyDescent="0.3"/>
    <row r="517" s="59" customFormat="1" x14ac:dyDescent="0.3"/>
    <row r="518" s="59" customFormat="1" x14ac:dyDescent="0.3"/>
    <row r="519" s="59" customFormat="1" x14ac:dyDescent="0.3"/>
    <row r="520" s="59" customFormat="1" x14ac:dyDescent="0.3"/>
    <row r="521" s="59" customFormat="1" x14ac:dyDescent="0.3"/>
    <row r="522" s="59" customFormat="1" x14ac:dyDescent="0.3"/>
    <row r="523" s="59" customFormat="1" x14ac:dyDescent="0.3"/>
    <row r="524" s="59" customFormat="1" x14ac:dyDescent="0.3"/>
    <row r="525" s="59" customFormat="1" x14ac:dyDescent="0.3"/>
    <row r="526" s="59" customFormat="1" x14ac:dyDescent="0.3"/>
    <row r="527" s="59" customFormat="1" x14ac:dyDescent="0.3"/>
    <row r="528" s="59" customFormat="1" x14ac:dyDescent="0.3"/>
    <row r="529" s="59" customFormat="1" x14ac:dyDescent="0.3"/>
    <row r="530" s="59" customFormat="1" x14ac:dyDescent="0.3"/>
    <row r="531" s="59" customFormat="1" x14ac:dyDescent="0.3"/>
    <row r="532" s="59" customFormat="1" x14ac:dyDescent="0.3"/>
    <row r="533" s="59" customFormat="1" x14ac:dyDescent="0.3"/>
    <row r="534" s="59" customFormat="1" x14ac:dyDescent="0.3"/>
    <row r="535" s="59" customFormat="1" x14ac:dyDescent="0.3"/>
    <row r="536" s="59" customFormat="1" x14ac:dyDescent="0.3"/>
    <row r="537" s="59" customFormat="1" x14ac:dyDescent="0.3"/>
    <row r="538" s="59" customFormat="1" x14ac:dyDescent="0.3"/>
    <row r="539" s="59" customFormat="1" x14ac:dyDescent="0.3"/>
    <row r="540" s="59" customFormat="1" x14ac:dyDescent="0.3"/>
    <row r="541" s="59" customFormat="1" x14ac:dyDescent="0.3"/>
    <row r="542" s="59" customFormat="1" x14ac:dyDescent="0.3"/>
    <row r="543" s="59" customFormat="1" x14ac:dyDescent="0.3"/>
    <row r="544" s="59" customFormat="1" x14ac:dyDescent="0.3"/>
    <row r="545" s="59" customFormat="1" x14ac:dyDescent="0.3"/>
    <row r="546" s="59" customFormat="1" x14ac:dyDescent="0.3"/>
    <row r="547" s="59" customFormat="1" x14ac:dyDescent="0.3"/>
    <row r="548" s="59" customFormat="1" x14ac:dyDescent="0.3"/>
    <row r="549" s="59" customFormat="1" x14ac:dyDescent="0.3"/>
    <row r="550" s="59" customFormat="1" x14ac:dyDescent="0.3"/>
    <row r="551" s="59" customFormat="1" x14ac:dyDescent="0.3"/>
    <row r="552" s="59" customFormat="1" x14ac:dyDescent="0.3"/>
    <row r="553" s="59" customFormat="1" x14ac:dyDescent="0.3"/>
    <row r="554" s="59" customFormat="1" x14ac:dyDescent="0.3"/>
    <row r="555" s="59" customFormat="1" x14ac:dyDescent="0.3"/>
    <row r="556" s="59" customFormat="1" x14ac:dyDescent="0.3"/>
    <row r="557" s="59" customFormat="1" x14ac:dyDescent="0.3"/>
    <row r="558" s="59" customFormat="1" x14ac:dyDescent="0.3"/>
    <row r="559" s="59" customFormat="1" x14ac:dyDescent="0.3"/>
    <row r="560" s="59" customFormat="1" x14ac:dyDescent="0.3"/>
    <row r="561" s="59" customFormat="1" x14ac:dyDescent="0.3"/>
    <row r="562" s="59" customFormat="1" x14ac:dyDescent="0.3"/>
    <row r="563" s="59" customFormat="1" x14ac:dyDescent="0.3"/>
    <row r="564" s="59" customFormat="1" x14ac:dyDescent="0.3"/>
    <row r="565" s="59" customFormat="1" x14ac:dyDescent="0.3"/>
    <row r="566" s="59" customFormat="1" x14ac:dyDescent="0.3"/>
    <row r="567" s="59" customFormat="1" x14ac:dyDescent="0.3"/>
    <row r="568" s="59" customFormat="1" x14ac:dyDescent="0.3"/>
    <row r="569" s="59" customFormat="1" x14ac:dyDescent="0.3"/>
    <row r="570" s="59" customFormat="1" x14ac:dyDescent="0.3"/>
    <row r="571" s="59" customFormat="1" x14ac:dyDescent="0.3"/>
    <row r="572" s="59" customFormat="1" x14ac:dyDescent="0.3"/>
    <row r="573" s="59" customFormat="1" x14ac:dyDescent="0.3"/>
    <row r="574" s="59" customFormat="1" x14ac:dyDescent="0.3"/>
    <row r="575" s="59" customFormat="1" x14ac:dyDescent="0.3"/>
    <row r="576" s="59" customFormat="1" x14ac:dyDescent="0.3"/>
    <row r="577" s="59" customFormat="1" x14ac:dyDescent="0.3"/>
    <row r="578" s="59" customFormat="1" x14ac:dyDescent="0.3"/>
    <row r="579" s="59" customFormat="1" x14ac:dyDescent="0.3"/>
    <row r="580" s="59" customFormat="1" x14ac:dyDescent="0.3"/>
    <row r="581" s="59" customFormat="1" x14ac:dyDescent="0.3"/>
    <row r="582" s="59" customFormat="1" x14ac:dyDescent="0.3"/>
    <row r="583" s="59" customFormat="1" x14ac:dyDescent="0.3"/>
    <row r="584" s="59" customFormat="1" x14ac:dyDescent="0.3"/>
    <row r="585" s="59" customFormat="1" x14ac:dyDescent="0.3"/>
    <row r="586" s="59" customFormat="1" x14ac:dyDescent="0.3"/>
    <row r="587" s="59" customFormat="1" x14ac:dyDescent="0.3"/>
    <row r="588" s="59" customFormat="1" x14ac:dyDescent="0.3"/>
    <row r="589" s="59" customFormat="1" x14ac:dyDescent="0.3"/>
    <row r="590" s="59" customFormat="1" x14ac:dyDescent="0.3"/>
    <row r="591" s="59" customFormat="1" x14ac:dyDescent="0.3"/>
    <row r="592" s="59" customFormat="1" x14ac:dyDescent="0.3"/>
    <row r="593" s="59" customFormat="1" x14ac:dyDescent="0.3"/>
    <row r="594" s="59" customFormat="1" x14ac:dyDescent="0.3"/>
    <row r="595" s="59" customFormat="1" x14ac:dyDescent="0.3"/>
    <row r="596" s="59" customFormat="1" x14ac:dyDescent="0.3"/>
    <row r="597" s="59" customFormat="1" x14ac:dyDescent="0.3"/>
    <row r="598" s="59" customFormat="1" x14ac:dyDescent="0.3"/>
    <row r="599" s="59" customFormat="1" x14ac:dyDescent="0.3"/>
    <row r="600" s="59" customFormat="1" x14ac:dyDescent="0.3"/>
    <row r="601" s="59" customFormat="1" x14ac:dyDescent="0.3"/>
    <row r="602" s="59" customFormat="1" x14ac:dyDescent="0.3"/>
    <row r="603" s="59" customFormat="1" x14ac:dyDescent="0.3"/>
    <row r="604" s="59" customFormat="1" x14ac:dyDescent="0.3"/>
    <row r="605" s="59" customFormat="1" x14ac:dyDescent="0.3"/>
    <row r="606" s="59" customFormat="1" x14ac:dyDescent="0.3"/>
    <row r="607" s="59" customFormat="1" x14ac:dyDescent="0.3"/>
    <row r="608" s="59" customFormat="1" x14ac:dyDescent="0.3"/>
    <row r="609" s="59" customFormat="1" x14ac:dyDescent="0.3"/>
    <row r="610" s="59" customFormat="1" x14ac:dyDescent="0.3"/>
    <row r="611" s="59" customFormat="1" x14ac:dyDescent="0.3"/>
    <row r="612" s="59" customFormat="1" x14ac:dyDescent="0.3"/>
    <row r="613" s="59" customFormat="1" x14ac:dyDescent="0.3"/>
    <row r="614" s="59" customFormat="1" x14ac:dyDescent="0.3"/>
    <row r="615" s="59" customFormat="1" x14ac:dyDescent="0.3"/>
    <row r="616" s="59" customFormat="1" x14ac:dyDescent="0.3"/>
    <row r="617" s="59" customFormat="1" x14ac:dyDescent="0.3"/>
    <row r="618" s="59" customFormat="1" x14ac:dyDescent="0.3"/>
    <row r="619" s="59" customFormat="1" x14ac:dyDescent="0.3"/>
    <row r="620" s="59" customFormat="1" x14ac:dyDescent="0.3"/>
    <row r="621" s="59" customFormat="1" x14ac:dyDescent="0.3"/>
    <row r="622" s="59" customFormat="1" x14ac:dyDescent="0.3"/>
    <row r="623" s="59" customFormat="1" x14ac:dyDescent="0.3"/>
    <row r="624" s="59" customFormat="1" x14ac:dyDescent="0.3"/>
    <row r="625" s="59" customFormat="1" x14ac:dyDescent="0.3"/>
    <row r="626" s="59" customFormat="1" x14ac:dyDescent="0.3"/>
    <row r="627" s="59" customFormat="1" x14ac:dyDescent="0.3"/>
    <row r="628" s="59" customFormat="1" x14ac:dyDescent="0.3"/>
    <row r="629" s="59" customFormat="1" x14ac:dyDescent="0.3"/>
    <row r="630" s="59" customFormat="1" x14ac:dyDescent="0.3"/>
    <row r="631" s="59" customFormat="1" x14ac:dyDescent="0.3"/>
    <row r="632" s="59" customFormat="1" x14ac:dyDescent="0.3"/>
    <row r="633" s="59" customFormat="1" x14ac:dyDescent="0.3"/>
    <row r="634" s="59" customFormat="1" x14ac:dyDescent="0.3"/>
    <row r="635" s="59" customFormat="1" x14ac:dyDescent="0.3"/>
    <row r="636" s="59" customFormat="1" x14ac:dyDescent="0.3"/>
    <row r="637" s="59" customFormat="1" x14ac:dyDescent="0.3"/>
    <row r="638" s="59" customFormat="1" x14ac:dyDescent="0.3"/>
    <row r="639" s="59" customFormat="1" x14ac:dyDescent="0.3"/>
    <row r="640" s="59" customFormat="1" x14ac:dyDescent="0.3"/>
    <row r="641" s="59" customFormat="1" x14ac:dyDescent="0.3"/>
    <row r="642" s="59" customFormat="1" x14ac:dyDescent="0.3"/>
    <row r="643" s="59" customFormat="1" x14ac:dyDescent="0.3"/>
    <row r="644" s="59" customFormat="1" x14ac:dyDescent="0.3"/>
    <row r="645" s="59" customFormat="1" x14ac:dyDescent="0.3"/>
    <row r="646" s="59" customFormat="1" x14ac:dyDescent="0.3"/>
    <row r="647" s="59" customFormat="1" x14ac:dyDescent="0.3"/>
    <row r="648" s="59" customFormat="1" x14ac:dyDescent="0.3"/>
    <row r="649" s="59" customFormat="1" x14ac:dyDescent="0.3"/>
    <row r="650" s="59" customFormat="1" x14ac:dyDescent="0.3"/>
    <row r="651" s="59" customFormat="1" x14ac:dyDescent="0.3"/>
    <row r="652" s="59" customFormat="1" x14ac:dyDescent="0.3"/>
    <row r="653" s="59" customFormat="1" x14ac:dyDescent="0.3"/>
    <row r="654" s="59" customFormat="1" x14ac:dyDescent="0.3"/>
    <row r="655" s="59" customFormat="1" x14ac:dyDescent="0.3"/>
    <row r="656" s="59" customFormat="1" x14ac:dyDescent="0.3"/>
    <row r="657" s="59" customFormat="1" x14ac:dyDescent="0.3"/>
    <row r="658" s="59" customFormat="1" x14ac:dyDescent="0.3"/>
    <row r="659" s="59" customFormat="1" x14ac:dyDescent="0.3"/>
    <row r="660" s="59" customFormat="1" x14ac:dyDescent="0.3"/>
    <row r="661" s="59" customFormat="1" x14ac:dyDescent="0.3"/>
    <row r="662" s="59" customFormat="1" x14ac:dyDescent="0.3"/>
    <row r="663" s="59" customFormat="1" x14ac:dyDescent="0.3"/>
    <row r="664" s="59" customFormat="1" x14ac:dyDescent="0.3"/>
    <row r="665" s="59" customFormat="1" x14ac:dyDescent="0.3"/>
    <row r="666" s="59" customFormat="1" x14ac:dyDescent="0.3"/>
    <row r="667" s="59" customFormat="1" x14ac:dyDescent="0.3"/>
    <row r="668" s="59" customFormat="1" x14ac:dyDescent="0.3"/>
    <row r="669" s="59" customFormat="1" x14ac:dyDescent="0.3"/>
    <row r="670" s="59" customFormat="1" x14ac:dyDescent="0.3"/>
    <row r="671" s="59" customFormat="1" x14ac:dyDescent="0.3"/>
    <row r="672" s="59" customFormat="1" x14ac:dyDescent="0.3"/>
    <row r="673" s="59" customFormat="1" x14ac:dyDescent="0.3"/>
    <row r="674" s="59" customFormat="1" x14ac:dyDescent="0.3"/>
    <row r="675" s="59" customFormat="1" x14ac:dyDescent="0.3"/>
    <row r="676" s="59" customFormat="1" x14ac:dyDescent="0.3"/>
    <row r="677" s="59" customFormat="1" x14ac:dyDescent="0.3"/>
    <row r="678" s="59" customFormat="1" x14ac:dyDescent="0.3"/>
    <row r="679" s="59" customFormat="1" x14ac:dyDescent="0.3"/>
    <row r="680" s="59" customFormat="1" x14ac:dyDescent="0.3"/>
    <row r="681" s="59" customFormat="1" x14ac:dyDescent="0.3"/>
    <row r="682" s="59" customFormat="1" x14ac:dyDescent="0.3"/>
    <row r="683" s="59" customFormat="1" x14ac:dyDescent="0.3"/>
    <row r="684" s="59" customFormat="1" x14ac:dyDescent="0.3"/>
    <row r="685" s="59" customFormat="1" x14ac:dyDescent="0.3"/>
    <row r="686" s="59" customFormat="1" x14ac:dyDescent="0.3"/>
    <row r="687" s="59" customFormat="1" x14ac:dyDescent="0.3"/>
    <row r="688" s="59" customFormat="1" x14ac:dyDescent="0.3"/>
    <row r="689" s="59" customFormat="1" x14ac:dyDescent="0.3"/>
    <row r="690" s="59" customFormat="1" x14ac:dyDescent="0.3"/>
    <row r="691" s="59" customFormat="1" x14ac:dyDescent="0.3"/>
    <row r="692" s="59" customFormat="1" x14ac:dyDescent="0.3"/>
    <row r="693" s="59" customFormat="1" x14ac:dyDescent="0.3"/>
    <row r="694" s="59" customFormat="1" x14ac:dyDescent="0.3"/>
    <row r="695" s="59" customFormat="1" x14ac:dyDescent="0.3"/>
    <row r="696" s="59" customFormat="1" x14ac:dyDescent="0.3"/>
    <row r="697" s="59" customFormat="1" x14ac:dyDescent="0.3"/>
    <row r="698" s="59" customFormat="1" x14ac:dyDescent="0.3"/>
    <row r="699" s="59" customFormat="1" x14ac:dyDescent="0.3"/>
    <row r="700" s="59" customFormat="1" x14ac:dyDescent="0.3"/>
    <row r="701" s="59" customFormat="1" x14ac:dyDescent="0.3"/>
    <row r="702" s="59" customFormat="1" x14ac:dyDescent="0.3"/>
    <row r="703" s="59" customFormat="1" x14ac:dyDescent="0.3"/>
    <row r="704" s="59" customFormat="1" x14ac:dyDescent="0.3"/>
    <row r="705" s="59" customFormat="1" x14ac:dyDescent="0.3"/>
    <row r="706" s="59" customFormat="1" x14ac:dyDescent="0.3"/>
    <row r="707" s="59" customFormat="1" x14ac:dyDescent="0.3"/>
    <row r="708" s="59" customFormat="1" x14ac:dyDescent="0.3"/>
    <row r="709" s="59" customFormat="1" x14ac:dyDescent="0.3"/>
    <row r="710" s="59" customFormat="1" x14ac:dyDescent="0.3"/>
    <row r="711" s="59" customFormat="1" x14ac:dyDescent="0.3"/>
    <row r="712" s="59" customFormat="1" x14ac:dyDescent="0.3"/>
    <row r="713" s="59" customFormat="1" x14ac:dyDescent="0.3"/>
    <row r="714" s="59" customFormat="1" x14ac:dyDescent="0.3"/>
    <row r="715" s="59" customFormat="1" x14ac:dyDescent="0.3"/>
    <row r="716" s="59" customFormat="1" x14ac:dyDescent="0.3"/>
    <row r="717" s="59" customFormat="1" x14ac:dyDescent="0.3"/>
    <row r="718" s="59" customFormat="1" x14ac:dyDescent="0.3"/>
    <row r="719" s="59" customFormat="1" x14ac:dyDescent="0.3"/>
    <row r="720" s="59" customFormat="1" x14ac:dyDescent="0.3"/>
    <row r="721" s="59" customFormat="1" x14ac:dyDescent="0.3"/>
    <row r="722" s="59" customFormat="1" x14ac:dyDescent="0.3"/>
    <row r="723" s="59" customFormat="1" x14ac:dyDescent="0.3"/>
    <row r="724" s="59" customFormat="1" x14ac:dyDescent="0.3"/>
    <row r="725" s="59" customFormat="1" x14ac:dyDescent="0.3"/>
    <row r="726" s="59" customFormat="1" x14ac:dyDescent="0.3"/>
    <row r="727" s="59" customFormat="1" x14ac:dyDescent="0.3"/>
    <row r="728" s="59" customFormat="1" x14ac:dyDescent="0.3"/>
    <row r="729" s="59" customFormat="1" x14ac:dyDescent="0.3"/>
    <row r="730" s="59" customFormat="1" x14ac:dyDescent="0.3"/>
    <row r="731" s="59" customFormat="1" x14ac:dyDescent="0.3"/>
    <row r="732" s="59" customFormat="1" x14ac:dyDescent="0.3"/>
    <row r="733" s="59" customFormat="1" x14ac:dyDescent="0.3"/>
    <row r="734" s="59" customFormat="1" x14ac:dyDescent="0.3"/>
    <row r="735" s="59" customFormat="1" x14ac:dyDescent="0.3"/>
    <row r="736" s="59" customFormat="1" x14ac:dyDescent="0.3"/>
    <row r="737" s="59" customFormat="1" x14ac:dyDescent="0.3"/>
    <row r="738" s="59" customFormat="1" x14ac:dyDescent="0.3"/>
    <row r="739" s="59" customFormat="1" x14ac:dyDescent="0.3"/>
    <row r="740" s="59" customFormat="1" x14ac:dyDescent="0.3"/>
    <row r="741" s="59" customFormat="1" x14ac:dyDescent="0.3"/>
    <row r="742" s="59" customFormat="1" x14ac:dyDescent="0.3"/>
    <row r="743" s="59" customFormat="1" x14ac:dyDescent="0.3"/>
    <row r="744" s="59" customFormat="1" x14ac:dyDescent="0.3"/>
    <row r="745" s="59" customFormat="1" x14ac:dyDescent="0.3"/>
    <row r="746" s="59" customFormat="1" x14ac:dyDescent="0.3"/>
    <row r="747" s="59" customFormat="1" x14ac:dyDescent="0.3"/>
    <row r="748" s="59" customFormat="1" x14ac:dyDescent="0.3"/>
    <row r="749" s="59" customFormat="1" x14ac:dyDescent="0.3"/>
    <row r="750" s="59" customFormat="1" x14ac:dyDescent="0.3"/>
    <row r="751" s="59" customFormat="1" x14ac:dyDescent="0.3"/>
    <row r="752" s="59" customFormat="1" x14ac:dyDescent="0.3"/>
    <row r="753" s="59" customFormat="1" x14ac:dyDescent="0.3"/>
    <row r="754" s="59" customFormat="1" x14ac:dyDescent="0.3"/>
    <row r="755" s="59" customFormat="1" x14ac:dyDescent="0.3"/>
    <row r="756" s="59" customFormat="1" x14ac:dyDescent="0.3"/>
    <row r="757" s="59" customFormat="1" x14ac:dyDescent="0.3"/>
    <row r="758" s="59" customFormat="1" x14ac:dyDescent="0.3"/>
    <row r="759" s="59" customFormat="1" x14ac:dyDescent="0.3"/>
    <row r="760" s="59" customFormat="1" x14ac:dyDescent="0.3"/>
    <row r="761" s="59" customFormat="1" x14ac:dyDescent="0.3"/>
    <row r="762" s="59" customFormat="1" x14ac:dyDescent="0.3"/>
    <row r="763" s="59" customFormat="1" x14ac:dyDescent="0.3"/>
    <row r="764" s="59" customFormat="1" x14ac:dyDescent="0.3"/>
    <row r="765" s="59" customFormat="1" x14ac:dyDescent="0.3"/>
    <row r="766" s="59" customFormat="1" x14ac:dyDescent="0.3"/>
    <row r="767" s="59" customFormat="1" x14ac:dyDescent="0.3"/>
    <row r="768" s="59" customFormat="1" x14ac:dyDescent="0.3"/>
    <row r="769" s="59" customFormat="1" x14ac:dyDescent="0.3"/>
    <row r="770" s="59" customFormat="1" x14ac:dyDescent="0.3"/>
    <row r="771" s="59" customFormat="1" x14ac:dyDescent="0.3"/>
    <row r="772" s="59" customFormat="1" x14ac:dyDescent="0.3"/>
    <row r="773" s="59" customFormat="1" x14ac:dyDescent="0.3"/>
    <row r="774" s="59" customFormat="1" x14ac:dyDescent="0.3"/>
    <row r="775" s="59" customFormat="1" x14ac:dyDescent="0.3"/>
    <row r="776" s="59" customFormat="1" x14ac:dyDescent="0.3"/>
    <row r="777" s="59" customFormat="1" x14ac:dyDescent="0.3"/>
    <row r="778" s="59" customFormat="1" x14ac:dyDescent="0.3"/>
    <row r="779" s="59" customFormat="1" x14ac:dyDescent="0.3"/>
    <row r="780" s="59" customFormat="1" x14ac:dyDescent="0.3"/>
    <row r="781" s="59" customFormat="1" x14ac:dyDescent="0.3"/>
    <row r="782" s="59" customFormat="1" x14ac:dyDescent="0.3"/>
    <row r="783" s="59" customFormat="1" x14ac:dyDescent="0.3"/>
    <row r="784" s="59" customFormat="1" x14ac:dyDescent="0.3"/>
    <row r="785" s="59" customFormat="1" x14ac:dyDescent="0.3"/>
    <row r="786" s="59" customFormat="1" x14ac:dyDescent="0.3"/>
    <row r="787" s="59" customFormat="1" x14ac:dyDescent="0.3"/>
    <row r="788" s="59" customFormat="1" x14ac:dyDescent="0.3"/>
    <row r="789" s="59" customFormat="1" x14ac:dyDescent="0.3"/>
    <row r="790" s="59" customFormat="1" x14ac:dyDescent="0.3"/>
    <row r="791" s="59" customFormat="1" x14ac:dyDescent="0.3"/>
    <row r="792" s="59" customFormat="1" x14ac:dyDescent="0.3"/>
    <row r="793" s="59" customFormat="1" x14ac:dyDescent="0.3"/>
    <row r="794" s="59" customFormat="1" x14ac:dyDescent="0.3"/>
    <row r="795" s="59" customFormat="1" x14ac:dyDescent="0.3"/>
    <row r="796" s="59" customFormat="1" x14ac:dyDescent="0.3"/>
    <row r="797" s="59" customFormat="1" x14ac:dyDescent="0.3"/>
    <row r="798" s="59" customFormat="1" x14ac:dyDescent="0.3"/>
    <row r="799" s="59" customFormat="1" x14ac:dyDescent="0.3"/>
    <row r="800" s="59" customFormat="1" x14ac:dyDescent="0.3"/>
    <row r="801" s="59" customFormat="1" x14ac:dyDescent="0.3"/>
    <row r="802" s="59" customFormat="1" x14ac:dyDescent="0.3"/>
    <row r="803" s="59" customFormat="1" x14ac:dyDescent="0.3"/>
    <row r="804" s="59" customFormat="1" x14ac:dyDescent="0.3"/>
    <row r="805" s="59" customFormat="1" x14ac:dyDescent="0.3"/>
    <row r="806" s="59" customFormat="1" x14ac:dyDescent="0.3"/>
    <row r="807" s="59" customFormat="1" x14ac:dyDescent="0.3"/>
    <row r="808" s="59" customFormat="1" x14ac:dyDescent="0.3"/>
    <row r="809" s="59" customFormat="1" x14ac:dyDescent="0.3"/>
    <row r="810" s="59" customFormat="1" x14ac:dyDescent="0.3"/>
    <row r="811" s="59" customFormat="1" x14ac:dyDescent="0.3"/>
    <row r="812" s="59" customFormat="1" x14ac:dyDescent="0.3"/>
    <row r="813" s="59" customFormat="1" x14ac:dyDescent="0.3"/>
    <row r="814" s="59" customFormat="1" x14ac:dyDescent="0.3"/>
    <row r="815" s="59" customFormat="1" x14ac:dyDescent="0.3"/>
    <row r="816" s="59" customFormat="1" x14ac:dyDescent="0.3"/>
    <row r="817" s="59" customFormat="1" x14ac:dyDescent="0.3"/>
    <row r="818" s="59" customFormat="1" x14ac:dyDescent="0.3"/>
    <row r="819" s="59" customFormat="1" x14ac:dyDescent="0.3"/>
    <row r="820" s="59" customFormat="1" x14ac:dyDescent="0.3"/>
    <row r="821" s="59" customFormat="1" x14ac:dyDescent="0.3"/>
    <row r="822" s="59" customFormat="1" x14ac:dyDescent="0.3"/>
    <row r="823" s="59" customFormat="1" x14ac:dyDescent="0.3"/>
    <row r="824" s="59" customFormat="1" x14ac:dyDescent="0.3"/>
    <row r="825" s="59" customFormat="1" x14ac:dyDescent="0.3"/>
    <row r="826" s="59" customFormat="1" x14ac:dyDescent="0.3"/>
    <row r="827" s="59" customFormat="1" x14ac:dyDescent="0.3"/>
    <row r="828" s="59" customFormat="1" x14ac:dyDescent="0.3"/>
    <row r="829" s="59" customFormat="1" x14ac:dyDescent="0.3"/>
    <row r="830" s="59" customFormat="1" x14ac:dyDescent="0.3"/>
    <row r="831" s="59" customFormat="1" x14ac:dyDescent="0.3"/>
    <row r="832" s="59" customFormat="1" x14ac:dyDescent="0.3"/>
    <row r="833" s="59" customFormat="1" x14ac:dyDescent="0.3"/>
    <row r="834" s="59" customFormat="1" x14ac:dyDescent="0.3"/>
    <row r="835" s="59" customFormat="1" x14ac:dyDescent="0.3"/>
    <row r="836" s="59" customFormat="1" x14ac:dyDescent="0.3"/>
    <row r="837" s="59" customFormat="1" x14ac:dyDescent="0.3"/>
    <row r="838" s="59" customFormat="1" x14ac:dyDescent="0.3"/>
    <row r="839" s="59" customFormat="1" x14ac:dyDescent="0.3"/>
    <row r="840" s="59" customFormat="1" x14ac:dyDescent="0.3"/>
    <row r="841" s="59" customFormat="1" x14ac:dyDescent="0.3"/>
    <row r="842" s="59" customFormat="1" x14ac:dyDescent="0.3"/>
    <row r="843" s="59" customFormat="1" x14ac:dyDescent="0.3"/>
    <row r="844" s="59" customFormat="1" x14ac:dyDescent="0.3"/>
    <row r="845" s="59" customFormat="1" x14ac:dyDescent="0.3"/>
    <row r="846" s="59" customFormat="1" x14ac:dyDescent="0.3"/>
    <row r="847" s="59" customFormat="1" x14ac:dyDescent="0.3"/>
    <row r="848" s="59" customFormat="1" x14ac:dyDescent="0.3"/>
    <row r="849" s="59" customFormat="1" x14ac:dyDescent="0.3"/>
    <row r="850" s="59" customFormat="1" x14ac:dyDescent="0.3"/>
    <row r="851" s="59" customFormat="1" x14ac:dyDescent="0.3"/>
    <row r="852" s="59" customFormat="1" x14ac:dyDescent="0.3"/>
    <row r="853" s="59" customFormat="1" x14ac:dyDescent="0.3"/>
    <row r="854" s="59" customFormat="1" x14ac:dyDescent="0.3"/>
    <row r="855" s="59" customFormat="1" x14ac:dyDescent="0.3"/>
    <row r="856" s="59" customFormat="1" x14ac:dyDescent="0.3"/>
    <row r="857" s="59" customFormat="1" x14ac:dyDescent="0.3"/>
    <row r="858" s="59" customFormat="1" x14ac:dyDescent="0.3"/>
    <row r="859" s="59" customFormat="1" x14ac:dyDescent="0.3"/>
    <row r="860" s="59" customFormat="1" x14ac:dyDescent="0.3"/>
    <row r="861" s="59" customFormat="1" x14ac:dyDescent="0.3"/>
    <row r="862" s="59" customFormat="1" x14ac:dyDescent="0.3"/>
    <row r="863" s="59" customFormat="1" x14ac:dyDescent="0.3"/>
    <row r="864" s="59" customFormat="1" x14ac:dyDescent="0.3"/>
    <row r="865" s="59" customFormat="1" x14ac:dyDescent="0.3"/>
    <row r="866" s="59" customFormat="1" x14ac:dyDescent="0.3"/>
    <row r="867" s="59" customFormat="1" x14ac:dyDescent="0.3"/>
    <row r="868" s="59" customFormat="1" x14ac:dyDescent="0.3"/>
    <row r="869" s="59" customFormat="1" x14ac:dyDescent="0.3"/>
    <row r="870" s="59" customFormat="1" x14ac:dyDescent="0.3"/>
    <row r="871" s="59" customFormat="1" x14ac:dyDescent="0.3"/>
    <row r="872" s="59" customFormat="1" x14ac:dyDescent="0.3"/>
    <row r="873" s="59" customFormat="1" x14ac:dyDescent="0.3"/>
    <row r="874" s="59" customFormat="1" x14ac:dyDescent="0.3"/>
    <row r="875" s="59" customFormat="1" x14ac:dyDescent="0.3"/>
    <row r="876" s="59" customFormat="1" x14ac:dyDescent="0.3"/>
    <row r="877" s="59" customFormat="1" x14ac:dyDescent="0.3"/>
    <row r="878" s="59" customFormat="1" x14ac:dyDescent="0.3"/>
    <row r="879" s="59" customFormat="1" x14ac:dyDescent="0.3"/>
    <row r="880" s="59" customFormat="1" x14ac:dyDescent="0.3"/>
    <row r="881" s="59" customFormat="1" x14ac:dyDescent="0.3"/>
    <row r="882" s="59" customFormat="1" x14ac:dyDescent="0.3"/>
    <row r="883" s="59" customFormat="1" x14ac:dyDescent="0.3"/>
    <row r="884" s="59" customFormat="1" x14ac:dyDescent="0.3"/>
    <row r="885" s="59" customFormat="1" x14ac:dyDescent="0.3"/>
    <row r="886" s="59" customFormat="1" x14ac:dyDescent="0.3"/>
    <row r="887" s="59" customFormat="1" x14ac:dyDescent="0.3"/>
    <row r="888" s="59" customFormat="1" x14ac:dyDescent="0.3"/>
    <row r="889" s="59" customFormat="1" x14ac:dyDescent="0.3"/>
    <row r="890" s="59" customFormat="1" x14ac:dyDescent="0.3"/>
    <row r="891" s="59" customFormat="1" x14ac:dyDescent="0.3"/>
    <row r="892" s="59" customFormat="1" x14ac:dyDescent="0.3"/>
    <row r="893" s="59" customFormat="1" x14ac:dyDescent="0.3"/>
    <row r="894" s="59" customFormat="1" x14ac:dyDescent="0.3"/>
    <row r="895" s="59" customFormat="1" x14ac:dyDescent="0.3"/>
    <row r="896" s="59" customFormat="1" x14ac:dyDescent="0.3"/>
    <row r="897" s="59" customFormat="1" x14ac:dyDescent="0.3"/>
    <row r="898" s="59" customFormat="1" x14ac:dyDescent="0.3"/>
    <row r="899" s="59" customFormat="1" x14ac:dyDescent="0.3"/>
    <row r="900" s="59" customFormat="1" x14ac:dyDescent="0.3"/>
    <row r="901" s="59" customFormat="1" x14ac:dyDescent="0.3"/>
    <row r="902" s="59" customFormat="1" x14ac:dyDescent="0.3"/>
    <row r="903" s="59" customFormat="1" x14ac:dyDescent="0.3"/>
    <row r="904" s="59" customFormat="1" x14ac:dyDescent="0.3"/>
    <row r="905" s="59" customFormat="1" x14ac:dyDescent="0.3"/>
    <row r="906" s="59" customFormat="1" x14ac:dyDescent="0.3"/>
    <row r="907" s="59" customFormat="1" x14ac:dyDescent="0.3"/>
    <row r="908" s="59" customFormat="1" x14ac:dyDescent="0.3"/>
    <row r="909" s="59" customFormat="1" x14ac:dyDescent="0.3"/>
    <row r="910" s="59" customFormat="1" x14ac:dyDescent="0.3"/>
    <row r="911" s="59" customFormat="1" x14ac:dyDescent="0.3"/>
    <row r="912" s="59" customFormat="1" x14ac:dyDescent="0.3"/>
    <row r="913" s="59" customFormat="1" x14ac:dyDescent="0.3"/>
    <row r="914" s="59" customFormat="1" x14ac:dyDescent="0.3"/>
    <row r="915" s="59" customFormat="1" x14ac:dyDescent="0.3"/>
    <row r="916" s="59" customFormat="1" x14ac:dyDescent="0.3"/>
    <row r="917" s="59" customFormat="1" x14ac:dyDescent="0.3"/>
    <row r="918" s="59" customFormat="1" x14ac:dyDescent="0.3"/>
    <row r="919" s="59" customFormat="1" x14ac:dyDescent="0.3"/>
    <row r="920" s="59" customFormat="1" x14ac:dyDescent="0.3"/>
    <row r="921" s="59" customFormat="1" x14ac:dyDescent="0.3"/>
    <row r="922" s="59" customFormat="1" x14ac:dyDescent="0.3"/>
    <row r="923" s="59" customFormat="1" x14ac:dyDescent="0.3"/>
    <row r="924" s="59" customFormat="1" x14ac:dyDescent="0.3"/>
    <row r="925" s="59" customFormat="1" x14ac:dyDescent="0.3"/>
    <row r="926" s="59" customFormat="1" x14ac:dyDescent="0.3"/>
    <row r="927" s="59" customFormat="1" x14ac:dyDescent="0.3"/>
    <row r="928" s="59" customFormat="1" x14ac:dyDescent="0.3"/>
    <row r="929" s="59" customFormat="1" x14ac:dyDescent="0.3"/>
    <row r="930" s="59" customFormat="1" x14ac:dyDescent="0.3"/>
    <row r="931" s="59" customFormat="1" x14ac:dyDescent="0.3"/>
    <row r="932" s="59" customFormat="1" x14ac:dyDescent="0.3"/>
    <row r="933" s="59" customFormat="1" x14ac:dyDescent="0.3"/>
    <row r="934" s="59" customFormat="1" x14ac:dyDescent="0.3"/>
    <row r="935" s="59" customFormat="1" x14ac:dyDescent="0.3"/>
    <row r="936" s="59" customFormat="1" x14ac:dyDescent="0.3"/>
    <row r="937" s="59" customFormat="1" x14ac:dyDescent="0.3"/>
    <row r="938" s="59" customFormat="1" x14ac:dyDescent="0.3"/>
    <row r="939" s="59" customFormat="1" x14ac:dyDescent="0.3"/>
    <row r="940" s="59" customFormat="1" x14ac:dyDescent="0.3"/>
    <row r="941" s="59" customFormat="1" x14ac:dyDescent="0.3"/>
    <row r="942" s="59" customFormat="1" x14ac:dyDescent="0.3"/>
    <row r="943" s="59" customFormat="1" x14ac:dyDescent="0.3"/>
    <row r="944" s="59" customFormat="1" x14ac:dyDescent="0.3"/>
    <row r="945" s="59" customFormat="1" x14ac:dyDescent="0.3"/>
    <row r="946" s="59" customFormat="1" x14ac:dyDescent="0.3"/>
    <row r="947" s="59" customFormat="1" x14ac:dyDescent="0.3"/>
    <row r="948" s="59" customFormat="1" x14ac:dyDescent="0.3"/>
    <row r="949" s="59" customFormat="1" x14ac:dyDescent="0.3"/>
    <row r="950" s="59" customFormat="1" x14ac:dyDescent="0.3"/>
    <row r="951" s="59" customFormat="1" x14ac:dyDescent="0.3"/>
    <row r="952" s="59" customFormat="1" x14ac:dyDescent="0.3"/>
    <row r="953" s="59" customFormat="1" x14ac:dyDescent="0.3"/>
    <row r="954" s="59" customFormat="1" x14ac:dyDescent="0.3"/>
    <row r="955" s="59" customFormat="1" x14ac:dyDescent="0.3"/>
    <row r="956" s="59" customFormat="1" x14ac:dyDescent="0.3"/>
    <row r="957" s="59" customFormat="1" x14ac:dyDescent="0.3"/>
    <row r="958" s="59" customFormat="1" x14ac:dyDescent="0.3"/>
    <row r="959" s="59" customFormat="1" x14ac:dyDescent="0.3"/>
    <row r="960" s="59" customFormat="1" x14ac:dyDescent="0.3"/>
    <row r="961" s="59" customFormat="1" x14ac:dyDescent="0.3"/>
    <row r="962" s="59" customFormat="1" x14ac:dyDescent="0.3"/>
    <row r="963" s="59" customFormat="1" x14ac:dyDescent="0.3"/>
    <row r="964" s="59" customFormat="1" x14ac:dyDescent="0.3"/>
    <row r="965" s="59" customFormat="1" x14ac:dyDescent="0.3"/>
    <row r="966" s="59" customFormat="1" x14ac:dyDescent="0.3"/>
    <row r="967" s="59" customFormat="1" x14ac:dyDescent="0.3"/>
    <row r="968" s="59" customFormat="1" x14ac:dyDescent="0.3"/>
    <row r="969" s="59" customFormat="1" x14ac:dyDescent="0.3"/>
    <row r="970" s="59" customFormat="1" x14ac:dyDescent="0.3"/>
    <row r="971" s="59" customFormat="1" x14ac:dyDescent="0.3"/>
    <row r="972" s="59" customFormat="1" x14ac:dyDescent="0.3"/>
    <row r="973" s="59" customFormat="1" x14ac:dyDescent="0.3"/>
    <row r="974" s="59" customFormat="1" x14ac:dyDescent="0.3"/>
    <row r="975" s="59" customFormat="1" x14ac:dyDescent="0.3"/>
    <row r="976" s="59" customFormat="1" x14ac:dyDescent="0.3"/>
    <row r="977" s="59" customFormat="1" x14ac:dyDescent="0.3"/>
    <row r="978" s="59" customFormat="1" x14ac:dyDescent="0.3"/>
    <row r="979" s="59" customFormat="1" x14ac:dyDescent="0.3"/>
    <row r="980" s="59" customFormat="1" x14ac:dyDescent="0.3"/>
    <row r="981" s="59" customFormat="1" x14ac:dyDescent="0.3"/>
    <row r="982" s="59" customFormat="1" x14ac:dyDescent="0.3"/>
    <row r="983" s="59" customFormat="1" x14ac:dyDescent="0.3"/>
    <row r="984" s="59" customFormat="1" x14ac:dyDescent="0.3"/>
    <row r="985" s="59" customFormat="1" x14ac:dyDescent="0.3"/>
    <row r="986" s="59" customFormat="1" x14ac:dyDescent="0.3"/>
    <row r="987" s="59" customFormat="1" x14ac:dyDescent="0.3"/>
    <row r="988" s="59" customFormat="1" x14ac:dyDescent="0.3"/>
    <row r="989" s="59" customFormat="1" x14ac:dyDescent="0.3"/>
    <row r="990" s="59" customFormat="1" x14ac:dyDescent="0.3"/>
    <row r="991" s="59" customFormat="1" x14ac:dyDescent="0.3"/>
    <row r="992" s="59" customFormat="1" x14ac:dyDescent="0.3"/>
    <row r="993" s="59" customFormat="1" x14ac:dyDescent="0.3"/>
    <row r="994" s="59" customFormat="1" x14ac:dyDescent="0.3"/>
    <row r="995" s="59" customFormat="1" x14ac:dyDescent="0.3"/>
    <row r="996" s="59" customFormat="1" x14ac:dyDescent="0.3"/>
    <row r="997" s="59" customFormat="1" x14ac:dyDescent="0.3"/>
    <row r="998" s="59" customFormat="1" x14ac:dyDescent="0.3"/>
    <row r="999" s="59" customFormat="1" x14ac:dyDescent="0.3"/>
    <row r="1000" s="59" customFormat="1" x14ac:dyDescent="0.3"/>
    <row r="1001" s="59" customFormat="1" x14ac:dyDescent="0.3"/>
    <row r="1002" s="59" customFormat="1" x14ac:dyDescent="0.3"/>
    <row r="1003" s="59" customFormat="1" x14ac:dyDescent="0.3"/>
    <row r="1004" s="59" customFormat="1" x14ac:dyDescent="0.3"/>
    <row r="1005" s="59" customFormat="1" x14ac:dyDescent="0.3"/>
    <row r="1006" s="59" customFormat="1" x14ac:dyDescent="0.3"/>
    <row r="1007" s="59" customFormat="1" x14ac:dyDescent="0.3"/>
    <row r="1008" s="59" customFormat="1" x14ac:dyDescent="0.3"/>
    <row r="1009" s="59" customFormat="1" x14ac:dyDescent="0.3"/>
    <row r="1010" s="59" customFormat="1" x14ac:dyDescent="0.3"/>
    <row r="1011" s="59" customFormat="1" x14ac:dyDescent="0.3"/>
    <row r="1012" s="59" customFormat="1" x14ac:dyDescent="0.3"/>
    <row r="1013" s="59" customFormat="1" x14ac:dyDescent="0.3"/>
    <row r="1014" s="59" customFormat="1" x14ac:dyDescent="0.3"/>
    <row r="1015" s="59" customFormat="1" x14ac:dyDescent="0.3"/>
    <row r="1016" s="59" customFormat="1" x14ac:dyDescent="0.3"/>
    <row r="1017" s="59" customFormat="1" x14ac:dyDescent="0.3"/>
    <row r="1018" s="59" customFormat="1" x14ac:dyDescent="0.3"/>
    <row r="1019" s="59" customFormat="1" x14ac:dyDescent="0.3"/>
    <row r="1020" s="59" customFormat="1" x14ac:dyDescent="0.3"/>
    <row r="1021" s="59" customFormat="1" x14ac:dyDescent="0.3"/>
    <row r="1022" s="59" customFormat="1" x14ac:dyDescent="0.3"/>
    <row r="1023" s="59" customFormat="1" x14ac:dyDescent="0.3"/>
    <row r="1024" s="59" customFormat="1" x14ac:dyDescent="0.3"/>
    <row r="1025" s="59" customFormat="1" x14ac:dyDescent="0.3"/>
    <row r="1026" s="59" customFormat="1" x14ac:dyDescent="0.3"/>
    <row r="1027" s="59" customFormat="1" x14ac:dyDescent="0.3"/>
    <row r="1028" s="59" customFormat="1" x14ac:dyDescent="0.3"/>
    <row r="1029" s="59" customFormat="1" x14ac:dyDescent="0.3"/>
    <row r="1030" s="59" customFormat="1" x14ac:dyDescent="0.3"/>
    <row r="1031" s="59" customFormat="1" x14ac:dyDescent="0.3"/>
    <row r="1032" s="59" customFormat="1" x14ac:dyDescent="0.3"/>
    <row r="1033" s="59" customFormat="1" x14ac:dyDescent="0.3"/>
    <row r="1034" s="59" customFormat="1" x14ac:dyDescent="0.3"/>
    <row r="1035" s="59" customFormat="1" x14ac:dyDescent="0.3"/>
    <row r="1036" s="59" customFormat="1" x14ac:dyDescent="0.3"/>
    <row r="1037" s="59" customFormat="1" x14ac:dyDescent="0.3"/>
    <row r="1038" s="59" customFormat="1" x14ac:dyDescent="0.3"/>
    <row r="1039" s="59" customFormat="1" x14ac:dyDescent="0.3"/>
    <row r="1040" s="59" customFormat="1" x14ac:dyDescent="0.3"/>
    <row r="1041" s="59" customFormat="1" x14ac:dyDescent="0.3"/>
    <row r="1042" s="59" customFormat="1" x14ac:dyDescent="0.3"/>
    <row r="1043" s="59" customFormat="1" x14ac:dyDescent="0.3"/>
    <row r="1044" s="59" customFormat="1" x14ac:dyDescent="0.3"/>
    <row r="1045" s="59" customFormat="1" x14ac:dyDescent="0.3"/>
    <row r="1046" s="59" customFormat="1" x14ac:dyDescent="0.3"/>
    <row r="1047" s="59" customFormat="1" x14ac:dyDescent="0.3"/>
    <row r="1048" s="59" customFormat="1" x14ac:dyDescent="0.3"/>
    <row r="1049" s="59" customFormat="1" x14ac:dyDescent="0.3"/>
    <row r="1050" s="59" customFormat="1" x14ac:dyDescent="0.3"/>
    <row r="1051" s="59" customFormat="1" x14ac:dyDescent="0.3"/>
    <row r="1052" s="59" customFormat="1" x14ac:dyDescent="0.3"/>
    <row r="1053" s="59" customFormat="1" x14ac:dyDescent="0.3"/>
    <row r="1054" s="59" customFormat="1" x14ac:dyDescent="0.3"/>
    <row r="1055" s="59" customFormat="1" x14ac:dyDescent="0.3"/>
    <row r="1056" s="59" customFormat="1" x14ac:dyDescent="0.3"/>
    <row r="1057" s="59" customFormat="1" x14ac:dyDescent="0.3"/>
    <row r="1058" s="59" customFormat="1" x14ac:dyDescent="0.3"/>
    <row r="1059" s="59" customFormat="1" x14ac:dyDescent="0.3"/>
    <row r="1060" s="59" customFormat="1" x14ac:dyDescent="0.3"/>
    <row r="1061" s="59" customFormat="1" x14ac:dyDescent="0.3"/>
    <row r="1062" s="59" customFormat="1" x14ac:dyDescent="0.3"/>
    <row r="1063" s="59" customFormat="1" x14ac:dyDescent="0.3"/>
    <row r="1064" s="59" customFormat="1" x14ac:dyDescent="0.3"/>
    <row r="1065" s="59" customFormat="1" x14ac:dyDescent="0.3"/>
    <row r="1066" s="59" customFormat="1" x14ac:dyDescent="0.3"/>
    <row r="1067" s="59" customFormat="1" x14ac:dyDescent="0.3"/>
    <row r="1068" s="59" customFormat="1" x14ac:dyDescent="0.3"/>
    <row r="1069" s="59" customFormat="1" x14ac:dyDescent="0.3"/>
    <row r="1070" s="59" customFormat="1" x14ac:dyDescent="0.3"/>
    <row r="1071" s="59" customFormat="1" x14ac:dyDescent="0.3"/>
    <row r="1072" s="59" customFormat="1" x14ac:dyDescent="0.3"/>
    <row r="1073" s="59" customFormat="1" x14ac:dyDescent="0.3"/>
    <row r="1074" s="59" customFormat="1" x14ac:dyDescent="0.3"/>
    <row r="1075" s="59" customFormat="1" x14ac:dyDescent="0.3"/>
    <row r="1076" s="59" customFormat="1" x14ac:dyDescent="0.3"/>
    <row r="1077" s="59" customFormat="1" x14ac:dyDescent="0.3"/>
    <row r="1078" s="59" customFormat="1" x14ac:dyDescent="0.3"/>
    <row r="1079" s="59" customFormat="1" x14ac:dyDescent="0.3"/>
    <row r="1080" s="59" customFormat="1" x14ac:dyDescent="0.3"/>
    <row r="1081" s="59" customFormat="1" x14ac:dyDescent="0.3"/>
    <row r="1082" s="59" customFormat="1" x14ac:dyDescent="0.3"/>
    <row r="1083" s="59" customFormat="1" x14ac:dyDescent="0.3"/>
    <row r="1084" s="59" customFormat="1" x14ac:dyDescent="0.3"/>
    <row r="1085" s="59" customFormat="1" x14ac:dyDescent="0.3"/>
    <row r="1086" s="59" customFormat="1" x14ac:dyDescent="0.3"/>
    <row r="1087" s="59" customFormat="1" x14ac:dyDescent="0.3"/>
    <row r="1088" s="59" customFormat="1" x14ac:dyDescent="0.3"/>
    <row r="1089" s="59" customFormat="1" x14ac:dyDescent="0.3"/>
    <row r="1090" s="59" customFormat="1" x14ac:dyDescent="0.3"/>
    <row r="1091" s="59" customFormat="1" x14ac:dyDescent="0.3"/>
    <row r="1092" s="59" customFormat="1" x14ac:dyDescent="0.3"/>
    <row r="1093" s="59" customFormat="1" x14ac:dyDescent="0.3"/>
    <row r="1094" s="59" customFormat="1" x14ac:dyDescent="0.3"/>
    <row r="1095" s="59" customFormat="1" x14ac:dyDescent="0.3"/>
    <row r="1096" s="59" customFormat="1" x14ac:dyDescent="0.3"/>
    <row r="1097" s="59" customFormat="1" x14ac:dyDescent="0.3"/>
    <row r="1098" s="59" customFormat="1" x14ac:dyDescent="0.3"/>
    <row r="1099" s="59" customFormat="1" x14ac:dyDescent="0.3"/>
    <row r="1100" s="59" customFormat="1" x14ac:dyDescent="0.3"/>
    <row r="1101" s="59" customFormat="1" x14ac:dyDescent="0.3"/>
    <row r="1102" s="59" customFormat="1" x14ac:dyDescent="0.3"/>
    <row r="1103" s="59" customFormat="1" x14ac:dyDescent="0.3"/>
    <row r="1104" s="59" customFormat="1" x14ac:dyDescent="0.3"/>
    <row r="1105" s="59" customFormat="1" x14ac:dyDescent="0.3"/>
    <row r="1106" s="59" customFormat="1" x14ac:dyDescent="0.3"/>
    <row r="1107" s="59" customFormat="1" x14ac:dyDescent="0.3"/>
    <row r="1108" s="59" customFormat="1" x14ac:dyDescent="0.3"/>
    <row r="1109" s="59" customFormat="1" x14ac:dyDescent="0.3"/>
    <row r="1110" s="59" customFormat="1" x14ac:dyDescent="0.3"/>
    <row r="1111" s="59" customFormat="1" x14ac:dyDescent="0.3"/>
    <row r="1112" s="59" customFormat="1" x14ac:dyDescent="0.3"/>
    <row r="1113" s="59" customFormat="1" x14ac:dyDescent="0.3"/>
    <row r="1114" s="59" customFormat="1" x14ac:dyDescent="0.3"/>
    <row r="1115" s="59" customFormat="1" x14ac:dyDescent="0.3"/>
    <row r="1116" s="59" customFormat="1" x14ac:dyDescent="0.3"/>
    <row r="1117" s="59" customFormat="1" x14ac:dyDescent="0.3"/>
    <row r="1118" s="59" customFormat="1" x14ac:dyDescent="0.3"/>
    <row r="1119" s="59" customFormat="1" x14ac:dyDescent="0.3"/>
    <row r="1120" s="59" customFormat="1" x14ac:dyDescent="0.3"/>
    <row r="1121" s="59" customFormat="1" x14ac:dyDescent="0.3"/>
    <row r="1122" s="59" customFormat="1" x14ac:dyDescent="0.3"/>
    <row r="1123" s="59" customFormat="1" x14ac:dyDescent="0.3"/>
    <row r="1124" s="59" customFormat="1" x14ac:dyDescent="0.3"/>
    <row r="1125" s="59" customFormat="1" x14ac:dyDescent="0.3"/>
    <row r="1126" s="59" customFormat="1" x14ac:dyDescent="0.3"/>
    <row r="1127" s="59" customFormat="1" x14ac:dyDescent="0.3"/>
    <row r="1128" s="59" customFormat="1" x14ac:dyDescent="0.3"/>
    <row r="1129" s="59" customFormat="1" x14ac:dyDescent="0.3"/>
    <row r="1130" s="59" customFormat="1" x14ac:dyDescent="0.3"/>
    <row r="1131" s="59" customFormat="1" x14ac:dyDescent="0.3"/>
    <row r="1132" s="59" customFormat="1" x14ac:dyDescent="0.3"/>
    <row r="1133" s="59" customFormat="1" x14ac:dyDescent="0.3"/>
    <row r="1134" s="59" customFormat="1" x14ac:dyDescent="0.3"/>
    <row r="1135" s="59" customFormat="1" x14ac:dyDescent="0.3"/>
    <row r="1136" s="59" customFormat="1" x14ac:dyDescent="0.3"/>
    <row r="1137" s="59" customFormat="1" x14ac:dyDescent="0.3"/>
    <row r="1138" s="59" customFormat="1" x14ac:dyDescent="0.3"/>
    <row r="1139" s="59" customFormat="1" x14ac:dyDescent="0.3"/>
    <row r="1140" s="59" customFormat="1" x14ac:dyDescent="0.3"/>
    <row r="1141" s="59" customFormat="1" x14ac:dyDescent="0.3"/>
    <row r="1142" s="59" customFormat="1" x14ac:dyDescent="0.3"/>
    <row r="1143" s="59" customFormat="1" x14ac:dyDescent="0.3"/>
    <row r="1144" s="59" customFormat="1" x14ac:dyDescent="0.3"/>
    <row r="1145" s="59" customFormat="1" x14ac:dyDescent="0.3"/>
    <row r="1146" s="59" customFormat="1" x14ac:dyDescent="0.3"/>
    <row r="1147" s="59" customFormat="1" x14ac:dyDescent="0.3"/>
    <row r="1148" s="59" customFormat="1" x14ac:dyDescent="0.3"/>
    <row r="1149" s="59" customFormat="1" x14ac:dyDescent="0.3"/>
    <row r="1150" s="59" customFormat="1" x14ac:dyDescent="0.3"/>
    <row r="1151" s="59" customFormat="1" x14ac:dyDescent="0.3"/>
    <row r="1152" s="59" customFormat="1" x14ac:dyDescent="0.3"/>
    <row r="1153" s="59" customFormat="1" x14ac:dyDescent="0.3"/>
    <row r="1154" s="59" customFormat="1" x14ac:dyDescent="0.3"/>
    <row r="1155" s="59" customFormat="1" x14ac:dyDescent="0.3"/>
    <row r="1156" s="59" customFormat="1" x14ac:dyDescent="0.3"/>
    <row r="1157" s="59" customFormat="1" x14ac:dyDescent="0.3"/>
    <row r="1158" s="59" customFormat="1" x14ac:dyDescent="0.3"/>
    <row r="1159" s="59" customFormat="1" x14ac:dyDescent="0.3"/>
    <row r="1160" s="59" customFormat="1" x14ac:dyDescent="0.3"/>
    <row r="1161" s="59" customFormat="1" x14ac:dyDescent="0.3"/>
    <row r="1162" s="59" customFormat="1" x14ac:dyDescent="0.3"/>
    <row r="1163" s="59" customFormat="1" x14ac:dyDescent="0.3"/>
    <row r="1164" s="59" customFormat="1" x14ac:dyDescent="0.3"/>
    <row r="1165" s="59" customFormat="1" x14ac:dyDescent="0.3"/>
    <row r="1166" s="59" customFormat="1" x14ac:dyDescent="0.3"/>
    <row r="1167" s="59" customFormat="1" x14ac:dyDescent="0.3"/>
    <row r="1168" s="59" customFormat="1" x14ac:dyDescent="0.3"/>
    <row r="1169" s="59" customFormat="1" x14ac:dyDescent="0.3"/>
    <row r="1170" s="59" customFormat="1" x14ac:dyDescent="0.3"/>
    <row r="1171" s="59" customFormat="1" x14ac:dyDescent="0.3"/>
    <row r="1172" s="59" customFormat="1" x14ac:dyDescent="0.3"/>
    <row r="1173" s="59" customFormat="1" x14ac:dyDescent="0.3"/>
    <row r="1174" s="59" customFormat="1" x14ac:dyDescent="0.3"/>
    <row r="1175" s="59" customFormat="1" x14ac:dyDescent="0.3"/>
    <row r="1176" s="59" customFormat="1" x14ac:dyDescent="0.3"/>
    <row r="1177" s="59" customFormat="1" x14ac:dyDescent="0.3"/>
    <row r="1178" s="59" customFormat="1" x14ac:dyDescent="0.3"/>
    <row r="1179" s="59" customFormat="1" x14ac:dyDescent="0.3"/>
    <row r="1180" s="59" customFormat="1" x14ac:dyDescent="0.3"/>
    <row r="1181" s="59" customFormat="1" x14ac:dyDescent="0.3"/>
    <row r="1182" s="59" customFormat="1" x14ac:dyDescent="0.3"/>
    <row r="1183" s="59" customFormat="1" x14ac:dyDescent="0.3"/>
    <row r="1184" s="59" customFormat="1" x14ac:dyDescent="0.3"/>
    <row r="1185" s="59" customFormat="1" x14ac:dyDescent="0.3"/>
    <row r="1186" s="59" customFormat="1" x14ac:dyDescent="0.3"/>
    <row r="1187" s="59" customFormat="1" x14ac:dyDescent="0.3"/>
    <row r="1188" s="59" customFormat="1" x14ac:dyDescent="0.3"/>
    <row r="1189" s="59" customFormat="1" x14ac:dyDescent="0.3"/>
    <row r="1190" s="59" customFormat="1" x14ac:dyDescent="0.3"/>
    <row r="1191" s="59" customFormat="1" x14ac:dyDescent="0.3"/>
    <row r="1192" s="59" customFormat="1" x14ac:dyDescent="0.3"/>
    <row r="1193" s="59" customFormat="1" x14ac:dyDescent="0.3"/>
    <row r="1194" s="59" customFormat="1" x14ac:dyDescent="0.3"/>
    <row r="1195" s="59" customFormat="1" x14ac:dyDescent="0.3"/>
    <row r="1196" s="59" customFormat="1" x14ac:dyDescent="0.3"/>
    <row r="1197" s="59" customFormat="1" x14ac:dyDescent="0.3"/>
    <row r="1198" s="59" customFormat="1" x14ac:dyDescent="0.3"/>
    <row r="1199" s="59" customFormat="1" x14ac:dyDescent="0.3"/>
    <row r="1200" s="59" customFormat="1" x14ac:dyDescent="0.3"/>
    <row r="1201" s="59" customFormat="1" x14ac:dyDescent="0.3"/>
    <row r="1202" s="59" customFormat="1" x14ac:dyDescent="0.3"/>
    <row r="1203" s="59" customFormat="1" x14ac:dyDescent="0.3"/>
    <row r="1204" s="59" customFormat="1" x14ac:dyDescent="0.3"/>
    <row r="1205" s="59" customFormat="1" x14ac:dyDescent="0.3"/>
    <row r="1206" s="59" customFormat="1" x14ac:dyDescent="0.3"/>
    <row r="1207" s="59" customFormat="1" x14ac:dyDescent="0.3"/>
    <row r="1208" s="59" customFormat="1" x14ac:dyDescent="0.3"/>
    <row r="1209" s="59" customFormat="1" x14ac:dyDescent="0.3"/>
    <row r="1210" s="59" customFormat="1" x14ac:dyDescent="0.3"/>
    <row r="1211" s="59" customFormat="1" x14ac:dyDescent="0.3"/>
    <row r="1212" s="59" customFormat="1" x14ac:dyDescent="0.3"/>
    <row r="1213" s="59" customFormat="1" x14ac:dyDescent="0.3"/>
    <row r="1214" s="59" customFormat="1" x14ac:dyDescent="0.3"/>
    <row r="1215" s="59" customFormat="1" x14ac:dyDescent="0.3"/>
    <row r="1216" s="59" customFormat="1" x14ac:dyDescent="0.3"/>
    <row r="1217" s="59" customFormat="1" x14ac:dyDescent="0.3"/>
    <row r="1218" s="59" customFormat="1" x14ac:dyDescent="0.3"/>
    <row r="1219" s="59" customFormat="1" x14ac:dyDescent="0.3"/>
    <row r="1220" s="59" customFormat="1" x14ac:dyDescent="0.3"/>
    <row r="1221" s="59" customFormat="1" x14ac:dyDescent="0.3"/>
    <row r="1222" s="59" customFormat="1" x14ac:dyDescent="0.3"/>
    <row r="1223" s="59" customFormat="1" x14ac:dyDescent="0.3"/>
    <row r="1224" s="59" customFormat="1" x14ac:dyDescent="0.3"/>
    <row r="1225" s="59" customFormat="1" x14ac:dyDescent="0.3"/>
    <row r="1226" s="59" customFormat="1" x14ac:dyDescent="0.3"/>
    <row r="1227" s="59" customFormat="1" x14ac:dyDescent="0.3"/>
    <row r="1228" s="59" customFormat="1" x14ac:dyDescent="0.3"/>
    <row r="1229" s="59" customFormat="1" x14ac:dyDescent="0.3"/>
    <row r="1230" s="59" customFormat="1" x14ac:dyDescent="0.3"/>
    <row r="1231" s="59" customFormat="1" x14ac:dyDescent="0.3"/>
    <row r="1232" s="59" customFormat="1" x14ac:dyDescent="0.3"/>
    <row r="1233" s="59" customFormat="1" x14ac:dyDescent="0.3"/>
    <row r="1234" s="59" customFormat="1" x14ac:dyDescent="0.3"/>
    <row r="1235" s="59" customFormat="1" x14ac:dyDescent="0.3"/>
    <row r="1236" s="59" customFormat="1" x14ac:dyDescent="0.3"/>
    <row r="1237" s="59" customFormat="1" x14ac:dyDescent="0.3"/>
    <row r="1238" s="59" customFormat="1" x14ac:dyDescent="0.3"/>
    <row r="1239" s="59" customFormat="1" x14ac:dyDescent="0.3"/>
    <row r="1240" s="59" customFormat="1" x14ac:dyDescent="0.3"/>
    <row r="1241" s="59" customFormat="1" x14ac:dyDescent="0.3"/>
    <row r="1242" s="59" customFormat="1" x14ac:dyDescent="0.3"/>
    <row r="1243" s="59" customFormat="1" x14ac:dyDescent="0.3"/>
    <row r="1244" s="59" customFormat="1" x14ac:dyDescent="0.3"/>
    <row r="1245" s="59" customFormat="1" x14ac:dyDescent="0.3"/>
    <row r="1246" s="59" customFormat="1" x14ac:dyDescent="0.3"/>
    <row r="1247" s="59" customFormat="1" x14ac:dyDescent="0.3"/>
    <row r="1248" s="59" customFormat="1" x14ac:dyDescent="0.3"/>
    <row r="1249" s="59" customFormat="1" x14ac:dyDescent="0.3"/>
    <row r="1250" s="59" customFormat="1" x14ac:dyDescent="0.3"/>
    <row r="1251" s="59" customFormat="1" x14ac:dyDescent="0.3"/>
    <row r="1252" s="59" customFormat="1" x14ac:dyDescent="0.3"/>
    <row r="1253" s="59" customFormat="1" x14ac:dyDescent="0.3"/>
    <row r="1254" s="59" customFormat="1" x14ac:dyDescent="0.3"/>
    <row r="1255" s="59" customFormat="1" x14ac:dyDescent="0.3"/>
    <row r="1256" s="59" customFormat="1" x14ac:dyDescent="0.3"/>
    <row r="1257" s="59" customFormat="1" x14ac:dyDescent="0.3"/>
    <row r="1258" s="59" customFormat="1" x14ac:dyDescent="0.3"/>
    <row r="1259" s="59" customFormat="1" x14ac:dyDescent="0.3"/>
    <row r="1260" s="59" customFormat="1" x14ac:dyDescent="0.3"/>
    <row r="1261" s="59" customFormat="1" x14ac:dyDescent="0.3"/>
    <row r="1262" s="59" customFormat="1" x14ac:dyDescent="0.3"/>
    <row r="1263" s="59" customFormat="1" x14ac:dyDescent="0.3"/>
    <row r="1264" s="59" customFormat="1" x14ac:dyDescent="0.3"/>
    <row r="1265" s="59" customFormat="1" x14ac:dyDescent="0.3"/>
    <row r="1266" s="59" customFormat="1" x14ac:dyDescent="0.3"/>
    <row r="1267" s="59" customFormat="1" x14ac:dyDescent="0.3"/>
    <row r="1268" s="59" customFormat="1" x14ac:dyDescent="0.3"/>
    <row r="1269" s="59" customFormat="1" x14ac:dyDescent="0.3"/>
    <row r="1270" s="59" customFormat="1" x14ac:dyDescent="0.3"/>
    <row r="1271" s="59" customFormat="1" x14ac:dyDescent="0.3"/>
    <row r="1272" s="59" customFormat="1" x14ac:dyDescent="0.3"/>
    <row r="1273" s="59" customFormat="1" x14ac:dyDescent="0.3"/>
    <row r="1274" s="59" customFormat="1" x14ac:dyDescent="0.3"/>
    <row r="1275" s="59" customFormat="1" x14ac:dyDescent="0.3"/>
    <row r="1276" s="59" customFormat="1" x14ac:dyDescent="0.3"/>
    <row r="1277" s="59" customFormat="1" x14ac:dyDescent="0.3"/>
    <row r="1278" s="59" customFormat="1" x14ac:dyDescent="0.3"/>
    <row r="1279" s="59" customFormat="1" x14ac:dyDescent="0.3"/>
    <row r="1280" s="59" customFormat="1" x14ac:dyDescent="0.3"/>
    <row r="1281" s="59" customFormat="1" x14ac:dyDescent="0.3"/>
    <row r="1282" s="59" customFormat="1" x14ac:dyDescent="0.3"/>
    <row r="1283" s="59" customFormat="1" x14ac:dyDescent="0.3"/>
    <row r="1284" s="59" customFormat="1" x14ac:dyDescent="0.3"/>
    <row r="1285" s="59" customFormat="1" x14ac:dyDescent="0.3"/>
    <row r="1286" s="59" customFormat="1" x14ac:dyDescent="0.3"/>
    <row r="1287" s="59" customFormat="1" x14ac:dyDescent="0.3"/>
    <row r="1288" s="59" customFormat="1" x14ac:dyDescent="0.3"/>
    <row r="1289" s="59" customFormat="1" x14ac:dyDescent="0.3"/>
    <row r="1290" s="59" customFormat="1" x14ac:dyDescent="0.3"/>
    <row r="1291" s="59" customFormat="1" x14ac:dyDescent="0.3"/>
    <row r="1292" s="59" customFormat="1" x14ac:dyDescent="0.3"/>
    <row r="1293" s="59" customFormat="1" x14ac:dyDescent="0.3"/>
    <row r="1294" s="59" customFormat="1" x14ac:dyDescent="0.3"/>
    <row r="1295" s="59" customFormat="1" x14ac:dyDescent="0.3"/>
    <row r="1296" s="59" customFormat="1" x14ac:dyDescent="0.3"/>
    <row r="1297" s="59" customFormat="1" x14ac:dyDescent="0.3"/>
    <row r="1298" s="59" customFormat="1" x14ac:dyDescent="0.3"/>
    <row r="1299" s="59" customFormat="1" x14ac:dyDescent="0.3"/>
    <row r="1300" s="59" customFormat="1" x14ac:dyDescent="0.3"/>
    <row r="1301" s="59" customFormat="1" x14ac:dyDescent="0.3"/>
    <row r="1302" s="59" customFormat="1" x14ac:dyDescent="0.3"/>
    <row r="1303" s="59" customFormat="1" x14ac:dyDescent="0.3"/>
    <row r="1304" s="59" customFormat="1" x14ac:dyDescent="0.3"/>
    <row r="1305" s="59" customFormat="1" x14ac:dyDescent="0.3"/>
    <row r="1306" s="59" customFormat="1" x14ac:dyDescent="0.3"/>
    <row r="1307" s="59" customFormat="1" x14ac:dyDescent="0.3"/>
    <row r="1308" s="59" customFormat="1" x14ac:dyDescent="0.3"/>
    <row r="1309" s="59" customFormat="1" x14ac:dyDescent="0.3"/>
    <row r="1310" s="59" customFormat="1" x14ac:dyDescent="0.3"/>
    <row r="1311" s="59" customFormat="1" x14ac:dyDescent="0.3"/>
    <row r="1312" s="59" customFormat="1" x14ac:dyDescent="0.3"/>
    <row r="1313" s="59" customFormat="1" x14ac:dyDescent="0.3"/>
    <row r="1314" s="59" customFormat="1" x14ac:dyDescent="0.3"/>
    <row r="1315" s="59" customFormat="1" x14ac:dyDescent="0.3"/>
    <row r="1316" s="59" customFormat="1" x14ac:dyDescent="0.3"/>
    <row r="1317" s="59" customFormat="1" x14ac:dyDescent="0.3"/>
    <row r="1318" s="59" customFormat="1" x14ac:dyDescent="0.3"/>
    <row r="1319" s="59" customFormat="1" x14ac:dyDescent="0.3"/>
    <row r="1320" s="59" customFormat="1" x14ac:dyDescent="0.3"/>
    <row r="1321" s="59" customFormat="1" x14ac:dyDescent="0.3"/>
    <row r="1322" s="59" customFormat="1" x14ac:dyDescent="0.3"/>
    <row r="1323" s="59" customFormat="1" x14ac:dyDescent="0.3"/>
    <row r="1324" s="59" customFormat="1" x14ac:dyDescent="0.3"/>
    <row r="1325" s="59" customFormat="1" x14ac:dyDescent="0.3"/>
    <row r="1326" s="59" customFormat="1" x14ac:dyDescent="0.3"/>
    <row r="1327" s="59" customFormat="1" x14ac:dyDescent="0.3"/>
    <row r="1328" s="59" customFormat="1" x14ac:dyDescent="0.3"/>
    <row r="1329" s="59" customFormat="1" x14ac:dyDescent="0.3"/>
    <row r="1330" s="59" customFormat="1" x14ac:dyDescent="0.3"/>
    <row r="1331" s="59" customFormat="1" x14ac:dyDescent="0.3"/>
    <row r="1332" s="59" customFormat="1" x14ac:dyDescent="0.3"/>
    <row r="1333" s="59" customFormat="1" x14ac:dyDescent="0.3"/>
    <row r="1334" s="59" customFormat="1" x14ac:dyDescent="0.3"/>
    <row r="1335" s="59" customFormat="1" x14ac:dyDescent="0.3"/>
    <row r="1336" s="59" customFormat="1" x14ac:dyDescent="0.3"/>
    <row r="1337" s="59" customFormat="1" x14ac:dyDescent="0.3"/>
    <row r="1338" s="59" customFormat="1" x14ac:dyDescent="0.3"/>
    <row r="1339" s="59" customFormat="1" x14ac:dyDescent="0.3"/>
    <row r="1340" s="59" customFormat="1" x14ac:dyDescent="0.3"/>
    <row r="1341" s="59" customFormat="1" x14ac:dyDescent="0.3"/>
    <row r="1342" s="59" customFormat="1" x14ac:dyDescent="0.3"/>
    <row r="1343" s="59" customFormat="1" x14ac:dyDescent="0.3"/>
    <row r="1344" s="59" customFormat="1" x14ac:dyDescent="0.3"/>
    <row r="1345" s="59" customFormat="1" x14ac:dyDescent="0.3"/>
    <row r="1346" s="59" customFormat="1" x14ac:dyDescent="0.3"/>
    <row r="1347" s="59" customFormat="1" x14ac:dyDescent="0.3"/>
    <row r="1348" s="59" customFormat="1" x14ac:dyDescent="0.3"/>
    <row r="1349" s="59" customFormat="1" x14ac:dyDescent="0.3"/>
    <row r="1350" s="59" customFormat="1" x14ac:dyDescent="0.3"/>
    <row r="1351" s="59" customFormat="1" x14ac:dyDescent="0.3"/>
    <row r="1352" s="59" customFormat="1" x14ac:dyDescent="0.3"/>
    <row r="1353" s="59" customFormat="1" x14ac:dyDescent="0.3"/>
    <row r="1354" s="59" customFormat="1" x14ac:dyDescent="0.3"/>
    <row r="1355" s="59" customFormat="1" x14ac:dyDescent="0.3"/>
    <row r="1356" s="59" customFormat="1" x14ac:dyDescent="0.3"/>
    <row r="1357" s="59" customFormat="1" x14ac:dyDescent="0.3"/>
    <row r="1358" s="59" customFormat="1" x14ac:dyDescent="0.3"/>
    <row r="1359" s="59" customFormat="1" x14ac:dyDescent="0.3"/>
    <row r="1360" s="59" customFormat="1" x14ac:dyDescent="0.3"/>
    <row r="1361" s="59" customFormat="1" x14ac:dyDescent="0.3"/>
    <row r="1362" s="59" customFormat="1" x14ac:dyDescent="0.3"/>
    <row r="1363" s="59" customFormat="1" x14ac:dyDescent="0.3"/>
    <row r="1364" s="59" customFormat="1" x14ac:dyDescent="0.3"/>
    <row r="1365" s="59" customFormat="1" x14ac:dyDescent="0.3"/>
    <row r="1366" s="59" customFormat="1" x14ac:dyDescent="0.3"/>
    <row r="1367" s="59" customFormat="1" x14ac:dyDescent="0.3"/>
    <row r="1368" s="59" customFormat="1" x14ac:dyDescent="0.3"/>
    <row r="1369" s="59" customFormat="1" x14ac:dyDescent="0.3"/>
    <row r="1370" s="59" customFormat="1" x14ac:dyDescent="0.3"/>
    <row r="1371" s="59" customFormat="1" x14ac:dyDescent="0.3"/>
    <row r="1372" s="59" customFormat="1" x14ac:dyDescent="0.3"/>
    <row r="1373" s="59" customFormat="1" x14ac:dyDescent="0.3"/>
    <row r="1374" s="59" customFormat="1" x14ac:dyDescent="0.3"/>
    <row r="1375" s="59" customFormat="1" x14ac:dyDescent="0.3"/>
    <row r="1376" s="59" customFormat="1" x14ac:dyDescent="0.3"/>
    <row r="1377" s="59" customFormat="1" x14ac:dyDescent="0.3"/>
    <row r="1378" s="59" customFormat="1" x14ac:dyDescent="0.3"/>
    <row r="1379" s="59" customFormat="1" x14ac:dyDescent="0.3"/>
    <row r="1380" s="59" customFormat="1" x14ac:dyDescent="0.3"/>
    <row r="1381" s="59" customFormat="1" x14ac:dyDescent="0.3"/>
    <row r="1382" s="59" customFormat="1" x14ac:dyDescent="0.3"/>
    <row r="1383" s="59" customFormat="1" x14ac:dyDescent="0.3"/>
    <row r="1384" s="59" customFormat="1" x14ac:dyDescent="0.3"/>
    <row r="1385" s="59" customFormat="1" x14ac:dyDescent="0.3"/>
    <row r="1386" s="59" customFormat="1" x14ac:dyDescent="0.3"/>
    <row r="1387" s="59" customFormat="1" x14ac:dyDescent="0.3"/>
    <row r="1388" s="59" customFormat="1" x14ac:dyDescent="0.3"/>
    <row r="1389" s="59" customFormat="1" x14ac:dyDescent="0.3"/>
    <row r="1390" s="59" customFormat="1" x14ac:dyDescent="0.3"/>
    <row r="1391" s="59" customFormat="1" x14ac:dyDescent="0.3"/>
    <row r="1392" s="59" customFormat="1" x14ac:dyDescent="0.3"/>
    <row r="1393" s="59" customFormat="1" x14ac:dyDescent="0.3"/>
    <row r="1394" s="59" customFormat="1" x14ac:dyDescent="0.3"/>
    <row r="1395" s="59" customFormat="1" x14ac:dyDescent="0.3"/>
    <row r="1396" s="59" customFormat="1" x14ac:dyDescent="0.3"/>
    <row r="1397" s="59" customFormat="1" x14ac:dyDescent="0.3"/>
    <row r="1398" s="59" customFormat="1" x14ac:dyDescent="0.3"/>
    <row r="1399" s="59" customFormat="1" x14ac:dyDescent="0.3"/>
    <row r="1400" s="59" customFormat="1" x14ac:dyDescent="0.3"/>
    <row r="1401" s="59" customFormat="1" x14ac:dyDescent="0.3"/>
    <row r="1402" s="59" customFormat="1" x14ac:dyDescent="0.3"/>
    <row r="1403" s="59" customFormat="1" x14ac:dyDescent="0.3"/>
    <row r="1404" s="59" customFormat="1" x14ac:dyDescent="0.3"/>
    <row r="1405" s="59" customFormat="1" x14ac:dyDescent="0.3"/>
    <row r="1406" s="59" customFormat="1" x14ac:dyDescent="0.3"/>
    <row r="1407" s="59" customFormat="1" x14ac:dyDescent="0.3"/>
    <row r="1408" s="59" customFormat="1" x14ac:dyDescent="0.3"/>
    <row r="1409" s="59" customFormat="1" x14ac:dyDescent="0.3"/>
    <row r="1410" s="59" customFormat="1" x14ac:dyDescent="0.3"/>
    <row r="1411" s="59" customFormat="1" x14ac:dyDescent="0.3"/>
    <row r="1412" s="59" customFormat="1" x14ac:dyDescent="0.3"/>
    <row r="1413" s="59" customFormat="1" x14ac:dyDescent="0.3"/>
    <row r="1414" s="59" customFormat="1" x14ac:dyDescent="0.3"/>
    <row r="1415" s="59" customFormat="1" x14ac:dyDescent="0.3"/>
    <row r="1416" s="59" customFormat="1" x14ac:dyDescent="0.3"/>
    <row r="1417" s="59" customFormat="1" x14ac:dyDescent="0.3"/>
    <row r="1418" s="59" customFormat="1" x14ac:dyDescent="0.3"/>
    <row r="1419" s="59" customFormat="1" x14ac:dyDescent="0.3"/>
    <row r="1420" s="59" customFormat="1" x14ac:dyDescent="0.3"/>
    <row r="1421" s="59" customFormat="1" x14ac:dyDescent="0.3"/>
    <row r="1422" s="59" customFormat="1" x14ac:dyDescent="0.3"/>
    <row r="1423" s="59" customFormat="1" x14ac:dyDescent="0.3"/>
    <row r="1424" s="59" customFormat="1" x14ac:dyDescent="0.3"/>
    <row r="1425" s="59" customFormat="1" x14ac:dyDescent="0.3"/>
    <row r="1426" s="59" customFormat="1" x14ac:dyDescent="0.3"/>
    <row r="1427" s="59" customFormat="1" x14ac:dyDescent="0.3"/>
    <row r="1428" s="59" customFormat="1" x14ac:dyDescent="0.3"/>
    <row r="1429" s="59" customFormat="1" x14ac:dyDescent="0.3"/>
    <row r="1430" s="59" customFormat="1" x14ac:dyDescent="0.3"/>
    <row r="1431" s="59" customFormat="1" x14ac:dyDescent="0.3"/>
    <row r="1432" s="59" customFormat="1" x14ac:dyDescent="0.3"/>
    <row r="1433" s="59" customFormat="1" x14ac:dyDescent="0.3"/>
    <row r="1434" s="59" customFormat="1" x14ac:dyDescent="0.3"/>
    <row r="1435" s="59" customFormat="1" x14ac:dyDescent="0.3"/>
    <row r="1436" s="59" customFormat="1" x14ac:dyDescent="0.3"/>
    <row r="1437" s="59" customFormat="1" x14ac:dyDescent="0.3"/>
    <row r="1438" s="59" customFormat="1" x14ac:dyDescent="0.3"/>
    <row r="1439" s="59" customFormat="1" x14ac:dyDescent="0.3"/>
    <row r="1440" s="59" customFormat="1" x14ac:dyDescent="0.3"/>
    <row r="1441" s="59" customFormat="1" x14ac:dyDescent="0.3"/>
    <row r="1442" s="59" customFormat="1" x14ac:dyDescent="0.3"/>
    <row r="1443" s="59" customFormat="1" x14ac:dyDescent="0.3"/>
    <row r="1444" s="59" customFormat="1" x14ac:dyDescent="0.3"/>
    <row r="1445" s="59" customFormat="1" x14ac:dyDescent="0.3"/>
    <row r="1446" s="59" customFormat="1" x14ac:dyDescent="0.3"/>
    <row r="1447" s="59" customFormat="1" x14ac:dyDescent="0.3"/>
    <row r="1448" s="59" customFormat="1" x14ac:dyDescent="0.3"/>
    <row r="1449" s="59" customFormat="1" x14ac:dyDescent="0.3"/>
    <row r="1450" s="59" customFormat="1" x14ac:dyDescent="0.3"/>
    <row r="1451" s="59" customFormat="1" x14ac:dyDescent="0.3"/>
    <row r="1452" s="59" customFormat="1" x14ac:dyDescent="0.3"/>
    <row r="1453" s="59" customFormat="1" x14ac:dyDescent="0.3"/>
    <row r="1454" s="59" customFormat="1" x14ac:dyDescent="0.3"/>
    <row r="1455" s="59" customFormat="1" x14ac:dyDescent="0.3"/>
    <row r="1456" s="59" customFormat="1" x14ac:dyDescent="0.3"/>
    <row r="1457" s="59" customFormat="1" x14ac:dyDescent="0.3"/>
    <row r="1458" s="59" customFormat="1" x14ac:dyDescent="0.3"/>
    <row r="1459" s="59" customFormat="1" x14ac:dyDescent="0.3"/>
    <row r="1460" s="59" customFormat="1" x14ac:dyDescent="0.3"/>
    <row r="1461" s="59" customFormat="1" x14ac:dyDescent="0.3"/>
    <row r="1462" s="59" customFormat="1" x14ac:dyDescent="0.3"/>
    <row r="1463" s="59" customFormat="1" x14ac:dyDescent="0.3"/>
    <row r="1464" s="59" customFormat="1" x14ac:dyDescent="0.3"/>
    <row r="1465" s="59" customFormat="1" x14ac:dyDescent="0.3"/>
    <row r="1466" s="59" customFormat="1" x14ac:dyDescent="0.3"/>
    <row r="1467" s="59" customFormat="1" x14ac:dyDescent="0.3"/>
    <row r="1468" s="59" customFormat="1" x14ac:dyDescent="0.3"/>
    <row r="1469" s="59" customFormat="1" x14ac:dyDescent="0.3"/>
    <row r="1470" s="59" customFormat="1" x14ac:dyDescent="0.3"/>
    <row r="1471" s="59" customFormat="1" x14ac:dyDescent="0.3"/>
    <row r="1472" s="59" customFormat="1" x14ac:dyDescent="0.3"/>
    <row r="1473" s="59" customFormat="1" x14ac:dyDescent="0.3"/>
    <row r="1474" s="59" customFormat="1" x14ac:dyDescent="0.3"/>
    <row r="1475" s="59" customFormat="1" x14ac:dyDescent="0.3"/>
    <row r="1476" s="59" customFormat="1" x14ac:dyDescent="0.3"/>
    <row r="1477" s="59" customFormat="1" x14ac:dyDescent="0.3"/>
    <row r="1478" s="59" customFormat="1" x14ac:dyDescent="0.3"/>
    <row r="1479" s="59" customFormat="1" x14ac:dyDescent="0.3"/>
    <row r="1480" s="59" customFormat="1" x14ac:dyDescent="0.3"/>
    <row r="1481" s="59" customFormat="1" x14ac:dyDescent="0.3"/>
    <row r="1482" s="59" customFormat="1" x14ac:dyDescent="0.3"/>
    <row r="1483" s="59" customFormat="1" x14ac:dyDescent="0.3"/>
    <row r="1484" s="59" customFormat="1" x14ac:dyDescent="0.3"/>
    <row r="1485" s="59" customFormat="1" x14ac:dyDescent="0.3"/>
    <row r="1486" s="59" customFormat="1" x14ac:dyDescent="0.3"/>
    <row r="1487" s="59" customFormat="1" x14ac:dyDescent="0.3"/>
    <row r="1488" s="59" customFormat="1" x14ac:dyDescent="0.3"/>
    <row r="1489" s="59" customFormat="1" x14ac:dyDescent="0.3"/>
    <row r="1490" s="59" customFormat="1" x14ac:dyDescent="0.3"/>
    <row r="1491" s="59" customFormat="1" x14ac:dyDescent="0.3"/>
    <row r="1492" s="59" customFormat="1" x14ac:dyDescent="0.3"/>
    <row r="1493" s="59" customFormat="1" x14ac:dyDescent="0.3"/>
    <row r="1494" s="59" customFormat="1" x14ac:dyDescent="0.3"/>
    <row r="1495" s="59" customFormat="1" x14ac:dyDescent="0.3"/>
    <row r="1496" s="59" customFormat="1" x14ac:dyDescent="0.3"/>
    <row r="1497" s="59" customFormat="1" x14ac:dyDescent="0.3"/>
    <row r="1498" s="59" customFormat="1" x14ac:dyDescent="0.3"/>
    <row r="1499" s="59" customFormat="1" x14ac:dyDescent="0.3"/>
    <row r="1500" s="59" customFormat="1" x14ac:dyDescent="0.3"/>
    <row r="1501" s="59" customFormat="1" x14ac:dyDescent="0.3"/>
    <row r="1502" s="59" customFormat="1" x14ac:dyDescent="0.3"/>
    <row r="1503" s="59" customFormat="1" x14ac:dyDescent="0.3"/>
    <row r="1504" s="59" customFormat="1" x14ac:dyDescent="0.3"/>
    <row r="1505" s="59" customFormat="1" x14ac:dyDescent="0.3"/>
    <row r="1506" s="59" customFormat="1" x14ac:dyDescent="0.3"/>
    <row r="1507" s="59" customFormat="1" x14ac:dyDescent="0.3"/>
    <row r="1508" s="59" customFormat="1" x14ac:dyDescent="0.3"/>
    <row r="1509" s="59" customFormat="1" x14ac:dyDescent="0.3"/>
    <row r="1510" s="59" customFormat="1" x14ac:dyDescent="0.3"/>
    <row r="1511" s="59" customFormat="1" x14ac:dyDescent="0.3"/>
    <row r="1512" s="59" customFormat="1" x14ac:dyDescent="0.3"/>
    <row r="1513" s="59" customFormat="1" x14ac:dyDescent="0.3"/>
    <row r="1514" s="59" customFormat="1" x14ac:dyDescent="0.3"/>
    <row r="1515" s="59" customFormat="1" x14ac:dyDescent="0.3"/>
    <row r="1516" s="59" customFormat="1" x14ac:dyDescent="0.3"/>
    <row r="1517" s="59" customFormat="1" x14ac:dyDescent="0.3"/>
    <row r="1518" s="59" customFormat="1" x14ac:dyDescent="0.3"/>
    <row r="1519" s="59" customFormat="1" x14ac:dyDescent="0.3"/>
    <row r="1520" s="59" customFormat="1" x14ac:dyDescent="0.3"/>
    <row r="1521" s="59" customFormat="1" x14ac:dyDescent="0.3"/>
    <row r="1522" s="59" customFormat="1" x14ac:dyDescent="0.3"/>
    <row r="1523" s="59" customFormat="1" x14ac:dyDescent="0.3"/>
    <row r="1524" s="59" customFormat="1" x14ac:dyDescent="0.3"/>
    <row r="1525" s="59" customFormat="1" x14ac:dyDescent="0.3"/>
    <row r="1526" s="59" customFormat="1" x14ac:dyDescent="0.3"/>
    <row r="1527" s="59" customFormat="1" x14ac:dyDescent="0.3"/>
    <row r="1528" s="59" customFormat="1" x14ac:dyDescent="0.3"/>
    <row r="1529" s="59" customFormat="1" x14ac:dyDescent="0.3"/>
    <row r="1530" s="59" customFormat="1" x14ac:dyDescent="0.3"/>
    <row r="1531" s="59" customFormat="1" x14ac:dyDescent="0.3"/>
    <row r="1532" s="59" customFormat="1" x14ac:dyDescent="0.3"/>
    <row r="1533" s="59" customFormat="1" x14ac:dyDescent="0.3"/>
    <row r="1534" s="59" customFormat="1" x14ac:dyDescent="0.3"/>
    <row r="1535" s="59" customFormat="1" x14ac:dyDescent="0.3"/>
    <row r="1536" s="59" customFormat="1" x14ac:dyDescent="0.3"/>
    <row r="1537" s="59" customFormat="1" x14ac:dyDescent="0.3"/>
    <row r="1538" s="59" customFormat="1" x14ac:dyDescent="0.3"/>
    <row r="1539" s="59" customFormat="1" x14ac:dyDescent="0.3"/>
    <row r="1540" s="59" customFormat="1" x14ac:dyDescent="0.3"/>
    <row r="1541" s="59" customFormat="1" x14ac:dyDescent="0.3"/>
    <row r="1542" s="59" customFormat="1" x14ac:dyDescent="0.3"/>
    <row r="1543" s="59" customFormat="1" x14ac:dyDescent="0.3"/>
    <row r="1544" s="59" customFormat="1" x14ac:dyDescent="0.3"/>
    <row r="1545" s="59" customFormat="1" x14ac:dyDescent="0.3"/>
    <row r="1546" s="59" customFormat="1" x14ac:dyDescent="0.3"/>
    <row r="1547" s="59" customFormat="1" x14ac:dyDescent="0.3"/>
    <row r="1548" s="59" customFormat="1" x14ac:dyDescent="0.3"/>
    <row r="1549" s="59" customFormat="1" x14ac:dyDescent="0.3"/>
    <row r="1550" s="59" customFormat="1" x14ac:dyDescent="0.3"/>
    <row r="1551" s="59" customFormat="1" x14ac:dyDescent="0.3"/>
    <row r="1552" s="59" customFormat="1" x14ac:dyDescent="0.3"/>
    <row r="1553" s="59" customFormat="1" x14ac:dyDescent="0.3"/>
    <row r="1554" s="59" customFormat="1" x14ac:dyDescent="0.3"/>
    <row r="1555" s="59" customFormat="1" x14ac:dyDescent="0.3"/>
    <row r="1556" s="59" customFormat="1" x14ac:dyDescent="0.3"/>
    <row r="1557" s="59" customFormat="1" x14ac:dyDescent="0.3"/>
    <row r="1558" s="59" customFormat="1" x14ac:dyDescent="0.3"/>
    <row r="1559" s="59" customFormat="1" x14ac:dyDescent="0.3"/>
    <row r="1560" s="59" customFormat="1" x14ac:dyDescent="0.3"/>
    <row r="1561" s="59" customFormat="1" x14ac:dyDescent="0.3"/>
    <row r="1562" s="59" customFormat="1" x14ac:dyDescent="0.3"/>
    <row r="1563" s="59" customFormat="1" x14ac:dyDescent="0.3"/>
    <row r="1564" s="59" customFormat="1" x14ac:dyDescent="0.3"/>
    <row r="1565" s="59" customFormat="1" x14ac:dyDescent="0.3"/>
    <row r="1566" s="59" customFormat="1" x14ac:dyDescent="0.3"/>
    <row r="1567" s="59" customFormat="1" x14ac:dyDescent="0.3"/>
    <row r="1568" s="59" customFormat="1" x14ac:dyDescent="0.3"/>
    <row r="1569" s="59" customFormat="1" x14ac:dyDescent="0.3"/>
    <row r="1570" s="59" customFormat="1" x14ac:dyDescent="0.3"/>
    <row r="1571" s="59" customFormat="1" x14ac:dyDescent="0.3"/>
    <row r="1572" s="59" customFormat="1" x14ac:dyDescent="0.3"/>
    <row r="1573" s="59" customFormat="1" x14ac:dyDescent="0.3"/>
    <row r="1574" s="59" customFormat="1" x14ac:dyDescent="0.3"/>
    <row r="1575" s="59" customFormat="1" x14ac:dyDescent="0.3"/>
    <row r="1576" s="59" customFormat="1" x14ac:dyDescent="0.3"/>
    <row r="1577" s="59" customFormat="1" x14ac:dyDescent="0.3"/>
    <row r="1578" s="59" customFormat="1" x14ac:dyDescent="0.3"/>
    <row r="1579" s="59" customFormat="1" x14ac:dyDescent="0.3"/>
    <row r="1580" s="59" customFormat="1" x14ac:dyDescent="0.3"/>
    <row r="1581" s="59" customFormat="1" x14ac:dyDescent="0.3"/>
    <row r="1582" s="59" customFormat="1" x14ac:dyDescent="0.3"/>
    <row r="1583" s="59" customFormat="1" x14ac:dyDescent="0.3"/>
    <row r="1584" s="59" customFormat="1" x14ac:dyDescent="0.3"/>
    <row r="1585" s="59" customFormat="1" x14ac:dyDescent="0.3"/>
    <row r="1586" s="59" customFormat="1" x14ac:dyDescent="0.3"/>
    <row r="1587" s="59" customFormat="1" x14ac:dyDescent="0.3"/>
    <row r="1588" s="59" customFormat="1" x14ac:dyDescent="0.3"/>
    <row r="1589" s="59" customFormat="1" x14ac:dyDescent="0.3"/>
    <row r="1590" s="59" customFormat="1" x14ac:dyDescent="0.3"/>
    <row r="1591" s="59" customFormat="1" x14ac:dyDescent="0.3"/>
    <row r="1592" s="59" customFormat="1" x14ac:dyDescent="0.3"/>
    <row r="1593" s="59" customFormat="1" x14ac:dyDescent="0.3"/>
    <row r="1594" s="59" customFormat="1" x14ac:dyDescent="0.3"/>
    <row r="1595" s="59" customFormat="1" x14ac:dyDescent="0.3"/>
    <row r="1596" s="59" customFormat="1" x14ac:dyDescent="0.3"/>
    <row r="1597" s="59" customFormat="1" x14ac:dyDescent="0.3"/>
    <row r="1598" s="59" customFormat="1" x14ac:dyDescent="0.3"/>
    <row r="1599" s="59" customFormat="1" x14ac:dyDescent="0.3"/>
    <row r="1600" s="59" customFormat="1" x14ac:dyDescent="0.3"/>
    <row r="1601" s="59" customFormat="1" x14ac:dyDescent="0.3"/>
    <row r="1602" s="59" customFormat="1" x14ac:dyDescent="0.3"/>
    <row r="1603" s="59" customFormat="1" x14ac:dyDescent="0.3"/>
    <row r="1604" s="59" customFormat="1" x14ac:dyDescent="0.3"/>
    <row r="1605" s="59" customFormat="1" x14ac:dyDescent="0.3"/>
    <row r="1606" s="59" customFormat="1" x14ac:dyDescent="0.3"/>
    <row r="1607" s="59" customFormat="1" x14ac:dyDescent="0.3"/>
    <row r="1608" s="59" customFormat="1" x14ac:dyDescent="0.3"/>
    <row r="1609" s="59" customFormat="1" x14ac:dyDescent="0.3"/>
    <row r="1610" s="59" customFormat="1" x14ac:dyDescent="0.3"/>
    <row r="1611" s="59" customFormat="1" x14ac:dyDescent="0.3"/>
    <row r="1612" s="59" customFormat="1" x14ac:dyDescent="0.3"/>
    <row r="1613" s="59" customFormat="1" x14ac:dyDescent="0.3"/>
    <row r="1614" s="59" customFormat="1" x14ac:dyDescent="0.3"/>
    <row r="1615" s="59" customFormat="1" x14ac:dyDescent="0.3"/>
    <row r="1616" s="59" customFormat="1" x14ac:dyDescent="0.3"/>
    <row r="1617" s="59" customFormat="1" x14ac:dyDescent="0.3"/>
    <row r="1618" s="59" customFormat="1" x14ac:dyDescent="0.3"/>
    <row r="1619" s="59" customFormat="1" x14ac:dyDescent="0.3"/>
    <row r="1620" s="59" customFormat="1" x14ac:dyDescent="0.3"/>
    <row r="1621" s="59" customFormat="1" x14ac:dyDescent="0.3"/>
    <row r="1622" s="59" customFormat="1" x14ac:dyDescent="0.3"/>
    <row r="1623" s="59" customFormat="1" x14ac:dyDescent="0.3"/>
    <row r="1624" s="59" customFormat="1" x14ac:dyDescent="0.3"/>
    <row r="1625" s="59" customFormat="1" x14ac:dyDescent="0.3"/>
    <row r="1626" s="59" customFormat="1" x14ac:dyDescent="0.3"/>
    <row r="1627" s="59" customFormat="1" x14ac:dyDescent="0.3"/>
    <row r="1628" s="59" customFormat="1" x14ac:dyDescent="0.3"/>
    <row r="1629" s="59" customFormat="1" x14ac:dyDescent="0.3"/>
    <row r="1630" s="59" customFormat="1" x14ac:dyDescent="0.3"/>
    <row r="1631" s="59" customFormat="1" x14ac:dyDescent="0.3"/>
    <row r="1632" s="59" customFormat="1" x14ac:dyDescent="0.3"/>
    <row r="1633" s="59" customFormat="1" x14ac:dyDescent="0.3"/>
    <row r="1634" s="59" customFormat="1" x14ac:dyDescent="0.3"/>
    <row r="1635" s="59" customFormat="1" x14ac:dyDescent="0.3"/>
    <row r="1636" s="59" customFormat="1" x14ac:dyDescent="0.3"/>
    <row r="1637" s="59" customFormat="1" x14ac:dyDescent="0.3"/>
    <row r="1638" s="59" customFormat="1" x14ac:dyDescent="0.3"/>
    <row r="1639" s="59" customFormat="1" x14ac:dyDescent="0.3"/>
    <row r="1640" s="59" customFormat="1" x14ac:dyDescent="0.3"/>
    <row r="1641" s="59" customFormat="1" x14ac:dyDescent="0.3"/>
    <row r="1642" s="59" customFormat="1" x14ac:dyDescent="0.3"/>
    <row r="1643" s="59" customFormat="1" x14ac:dyDescent="0.3"/>
    <row r="1644" s="59" customFormat="1" x14ac:dyDescent="0.3"/>
    <row r="1645" s="59" customFormat="1" x14ac:dyDescent="0.3"/>
    <row r="1646" s="59" customFormat="1" x14ac:dyDescent="0.3"/>
    <row r="1647" s="59" customFormat="1" x14ac:dyDescent="0.3"/>
    <row r="1648" s="59" customFormat="1" x14ac:dyDescent="0.3"/>
    <row r="1649" s="59" customFormat="1" x14ac:dyDescent="0.3"/>
    <row r="1650" s="59" customFormat="1" x14ac:dyDescent="0.3"/>
    <row r="1651" s="59" customFormat="1" x14ac:dyDescent="0.3"/>
    <row r="1652" s="59" customFormat="1" x14ac:dyDescent="0.3"/>
    <row r="1653" s="59" customFormat="1" x14ac:dyDescent="0.3"/>
    <row r="1654" s="59" customFormat="1" x14ac:dyDescent="0.3"/>
    <row r="1655" s="59" customFormat="1" x14ac:dyDescent="0.3"/>
    <row r="1656" s="59" customFormat="1" x14ac:dyDescent="0.3"/>
    <row r="1657" s="59" customFormat="1" x14ac:dyDescent="0.3"/>
    <row r="1658" s="59" customFormat="1" x14ac:dyDescent="0.3"/>
    <row r="1659" s="59" customFormat="1" x14ac:dyDescent="0.3"/>
    <row r="1660" s="59" customFormat="1" x14ac:dyDescent="0.3"/>
    <row r="1661" s="59" customFormat="1" x14ac:dyDescent="0.3"/>
    <row r="1662" s="59" customFormat="1" x14ac:dyDescent="0.3"/>
    <row r="1663" s="59" customFormat="1" x14ac:dyDescent="0.3"/>
    <row r="1664" s="59" customFormat="1" x14ac:dyDescent="0.3"/>
    <row r="1665" s="59" customFormat="1" x14ac:dyDescent="0.3"/>
    <row r="1666" s="59" customFormat="1" x14ac:dyDescent="0.3"/>
    <row r="1667" s="59" customFormat="1" x14ac:dyDescent="0.3"/>
    <row r="1668" s="59" customFormat="1" x14ac:dyDescent="0.3"/>
    <row r="1669" s="59" customFormat="1" x14ac:dyDescent="0.3"/>
    <row r="1670" s="59" customFormat="1" x14ac:dyDescent="0.3"/>
    <row r="1671" s="59" customFormat="1" x14ac:dyDescent="0.3"/>
    <row r="1672" s="59" customFormat="1" x14ac:dyDescent="0.3"/>
    <row r="1673" s="59" customFormat="1" x14ac:dyDescent="0.3"/>
    <row r="1674" s="59" customFormat="1" x14ac:dyDescent="0.3"/>
    <row r="1675" s="59" customFormat="1" x14ac:dyDescent="0.3"/>
    <row r="1676" s="59" customFormat="1" x14ac:dyDescent="0.3"/>
    <row r="1677" s="59" customFormat="1" x14ac:dyDescent="0.3"/>
    <row r="1678" s="59" customFormat="1" x14ac:dyDescent="0.3"/>
    <row r="1679" s="59" customFormat="1" x14ac:dyDescent="0.3"/>
    <row r="1680" s="59" customFormat="1" x14ac:dyDescent="0.3"/>
    <row r="1681" s="59" customFormat="1" x14ac:dyDescent="0.3"/>
    <row r="1682" s="59" customFormat="1" x14ac:dyDescent="0.3"/>
    <row r="1683" s="59" customFormat="1" x14ac:dyDescent="0.3"/>
    <row r="1684" s="59" customFormat="1" x14ac:dyDescent="0.3"/>
    <row r="1685" s="59" customFormat="1" x14ac:dyDescent="0.3"/>
    <row r="1686" s="59" customFormat="1" x14ac:dyDescent="0.3"/>
    <row r="1687" s="59" customFormat="1" x14ac:dyDescent="0.3"/>
    <row r="1688" s="59" customFormat="1" x14ac:dyDescent="0.3"/>
    <row r="1689" s="59" customFormat="1" x14ac:dyDescent="0.3"/>
    <row r="1690" s="59" customFormat="1" x14ac:dyDescent="0.3"/>
    <row r="1691" s="59" customFormat="1" x14ac:dyDescent="0.3"/>
    <row r="1692" s="59" customFormat="1" x14ac:dyDescent="0.3"/>
    <row r="1693" s="59" customFormat="1" x14ac:dyDescent="0.3"/>
    <row r="1694" s="59" customFormat="1" x14ac:dyDescent="0.3"/>
    <row r="1695" s="59" customFormat="1" x14ac:dyDescent="0.3"/>
    <row r="1696" s="59" customFormat="1" x14ac:dyDescent="0.3"/>
    <row r="1697" s="59" customFormat="1" x14ac:dyDescent="0.3"/>
    <row r="1698" s="59" customFormat="1" x14ac:dyDescent="0.3"/>
    <row r="1699" s="59" customFormat="1" x14ac:dyDescent="0.3"/>
    <row r="1700" s="59" customFormat="1" x14ac:dyDescent="0.3"/>
    <row r="1701" s="59" customFormat="1" x14ac:dyDescent="0.3"/>
    <row r="1702" s="59" customFormat="1" x14ac:dyDescent="0.3"/>
    <row r="1703" s="59" customFormat="1" x14ac:dyDescent="0.3"/>
    <row r="1704" s="59" customFormat="1" x14ac:dyDescent="0.3"/>
    <row r="1705" s="59" customFormat="1" x14ac:dyDescent="0.3"/>
    <row r="1706" s="59" customFormat="1" x14ac:dyDescent="0.3"/>
    <row r="1707" s="59" customFormat="1" x14ac:dyDescent="0.3"/>
    <row r="1708" s="59" customFormat="1" x14ac:dyDescent="0.3"/>
    <row r="1709" s="59" customFormat="1" x14ac:dyDescent="0.3"/>
    <row r="1710" s="59" customFormat="1" x14ac:dyDescent="0.3"/>
    <row r="1711" s="59" customFormat="1" x14ac:dyDescent="0.3"/>
    <row r="1712" s="59" customFormat="1" x14ac:dyDescent="0.3"/>
    <row r="1713" s="59" customFormat="1" x14ac:dyDescent="0.3"/>
    <row r="1714" s="59" customFormat="1" x14ac:dyDescent="0.3"/>
    <row r="1715" s="59" customFormat="1" x14ac:dyDescent="0.3"/>
    <row r="1716" s="59" customFormat="1" x14ac:dyDescent="0.3"/>
    <row r="1717" s="59" customFormat="1" x14ac:dyDescent="0.3"/>
    <row r="1718" s="59" customFormat="1" x14ac:dyDescent="0.3"/>
    <row r="1719" s="59" customFormat="1" x14ac:dyDescent="0.3"/>
    <row r="1720" s="59" customFormat="1" x14ac:dyDescent="0.3"/>
    <row r="1721" s="59" customFormat="1" x14ac:dyDescent="0.3"/>
    <row r="1722" s="59" customFormat="1" x14ac:dyDescent="0.3"/>
    <row r="1723" s="59" customFormat="1" x14ac:dyDescent="0.3"/>
    <row r="1724" s="59" customFormat="1" x14ac:dyDescent="0.3"/>
    <row r="1725" s="59" customFormat="1" x14ac:dyDescent="0.3"/>
    <row r="1726" s="59" customFormat="1" x14ac:dyDescent="0.3"/>
    <row r="1727" s="59" customFormat="1" x14ac:dyDescent="0.3"/>
    <row r="1728" s="59" customFormat="1" x14ac:dyDescent="0.3"/>
    <row r="1729" s="59" customFormat="1" x14ac:dyDescent="0.3"/>
    <row r="1730" s="59" customFormat="1" x14ac:dyDescent="0.3"/>
    <row r="1731" s="59" customFormat="1" x14ac:dyDescent="0.3"/>
    <row r="1732" s="59" customFormat="1" x14ac:dyDescent="0.3"/>
    <row r="1733" s="59" customFormat="1" x14ac:dyDescent="0.3"/>
    <row r="1734" s="59" customFormat="1" x14ac:dyDescent="0.3"/>
    <row r="1735" s="59" customFormat="1" x14ac:dyDescent="0.3"/>
    <row r="1736" s="59" customFormat="1" x14ac:dyDescent="0.3"/>
    <row r="1737" s="59" customFormat="1" x14ac:dyDescent="0.3"/>
    <row r="1738" s="59" customFormat="1" x14ac:dyDescent="0.3"/>
    <row r="1739" s="59" customFormat="1" x14ac:dyDescent="0.3"/>
    <row r="1740" s="59" customFormat="1" x14ac:dyDescent="0.3"/>
    <row r="1741" s="59" customFormat="1" x14ac:dyDescent="0.3"/>
    <row r="1742" s="59" customFormat="1" x14ac:dyDescent="0.3"/>
    <row r="1743" s="59" customFormat="1" x14ac:dyDescent="0.3"/>
    <row r="1744" s="59" customFormat="1" x14ac:dyDescent="0.3"/>
    <row r="1745" s="59" customFormat="1" x14ac:dyDescent="0.3"/>
    <row r="1746" s="59" customFormat="1" x14ac:dyDescent="0.3"/>
    <row r="1747" s="59" customFormat="1" x14ac:dyDescent="0.3"/>
    <row r="1748" s="59" customFormat="1" x14ac:dyDescent="0.3"/>
    <row r="1749" s="59" customFormat="1" x14ac:dyDescent="0.3"/>
    <row r="1750" s="59" customFormat="1" x14ac:dyDescent="0.3"/>
    <row r="1751" s="59" customFormat="1" x14ac:dyDescent="0.3"/>
    <row r="1752" s="59" customFormat="1" x14ac:dyDescent="0.3"/>
    <row r="1753" s="59" customFormat="1" x14ac:dyDescent="0.3"/>
    <row r="1754" s="59" customFormat="1" x14ac:dyDescent="0.3"/>
    <row r="1755" s="59" customFormat="1" x14ac:dyDescent="0.3"/>
    <row r="1756" s="59" customFormat="1" x14ac:dyDescent="0.3"/>
    <row r="1757" s="59" customFormat="1" x14ac:dyDescent="0.3"/>
    <row r="1758" s="59" customFormat="1" x14ac:dyDescent="0.3"/>
    <row r="1759" s="59" customFormat="1" x14ac:dyDescent="0.3"/>
    <row r="1760" s="59" customFormat="1" x14ac:dyDescent="0.3"/>
    <row r="1761" s="59" customFormat="1" x14ac:dyDescent="0.3"/>
    <row r="1762" s="59" customFormat="1" x14ac:dyDescent="0.3"/>
    <row r="1763" s="59" customFormat="1" x14ac:dyDescent="0.3"/>
    <row r="1764" s="59" customFormat="1" x14ac:dyDescent="0.3"/>
    <row r="1765" s="59" customFormat="1" x14ac:dyDescent="0.3"/>
    <row r="1766" s="59" customFormat="1" x14ac:dyDescent="0.3"/>
    <row r="1767" s="59" customFormat="1" x14ac:dyDescent="0.3"/>
    <row r="1768" s="59" customFormat="1" x14ac:dyDescent="0.3"/>
    <row r="1769" s="59" customFormat="1" x14ac:dyDescent="0.3"/>
    <row r="1770" s="59" customFormat="1" x14ac:dyDescent="0.3"/>
    <row r="1771" s="59" customFormat="1" x14ac:dyDescent="0.3"/>
    <row r="1772" s="59" customFormat="1" x14ac:dyDescent="0.3"/>
    <row r="1773" s="59" customFormat="1" x14ac:dyDescent="0.3"/>
    <row r="1774" s="59" customFormat="1" x14ac:dyDescent="0.3"/>
    <row r="1775" s="59" customFormat="1" x14ac:dyDescent="0.3"/>
    <row r="1776" s="59" customFormat="1" x14ac:dyDescent="0.3"/>
    <row r="1777" s="59" customFormat="1" x14ac:dyDescent="0.3"/>
    <row r="1778" s="59" customFormat="1" x14ac:dyDescent="0.3"/>
    <row r="1779" s="59" customFormat="1" x14ac:dyDescent="0.3"/>
    <row r="1780" s="59" customFormat="1" x14ac:dyDescent="0.3"/>
    <row r="1781" s="59" customFormat="1" x14ac:dyDescent="0.3"/>
    <row r="1782" s="59" customFormat="1" x14ac:dyDescent="0.3"/>
    <row r="1783" s="59" customFormat="1" x14ac:dyDescent="0.3"/>
    <row r="1784" s="59" customFormat="1" x14ac:dyDescent="0.3"/>
    <row r="1785" s="59" customFormat="1" x14ac:dyDescent="0.3"/>
    <row r="1786" s="59" customFormat="1" x14ac:dyDescent="0.3"/>
    <row r="1787" s="59" customFormat="1" x14ac:dyDescent="0.3"/>
    <row r="1788" s="59" customFormat="1" x14ac:dyDescent="0.3"/>
    <row r="1789" s="59" customFormat="1" x14ac:dyDescent="0.3"/>
    <row r="1790" s="59" customFormat="1" x14ac:dyDescent="0.3"/>
    <row r="1791" s="59" customFormat="1" x14ac:dyDescent="0.3"/>
    <row r="1792" s="59" customFormat="1" x14ac:dyDescent="0.3"/>
    <row r="1793" s="59" customFormat="1" x14ac:dyDescent="0.3"/>
    <row r="1794" s="59" customFormat="1" x14ac:dyDescent="0.3"/>
    <row r="1795" s="59" customFormat="1" x14ac:dyDescent="0.3"/>
    <row r="1796" s="59" customFormat="1" x14ac:dyDescent="0.3"/>
    <row r="1797" s="59" customFormat="1" x14ac:dyDescent="0.3"/>
    <row r="1798" s="59" customFormat="1" x14ac:dyDescent="0.3"/>
    <row r="1799" s="59" customFormat="1" x14ac:dyDescent="0.3"/>
    <row r="1800" s="59" customFormat="1" x14ac:dyDescent="0.3"/>
    <row r="1801" s="59" customFormat="1" x14ac:dyDescent="0.3"/>
    <row r="1802" s="59" customFormat="1" x14ac:dyDescent="0.3"/>
    <row r="1803" s="59" customFormat="1" x14ac:dyDescent="0.3"/>
    <row r="1804" s="59" customFormat="1" x14ac:dyDescent="0.3"/>
    <row r="1805" s="59" customFormat="1" x14ac:dyDescent="0.3"/>
    <row r="1806" s="59" customFormat="1" x14ac:dyDescent="0.3"/>
    <row r="1807" s="59" customFormat="1" x14ac:dyDescent="0.3"/>
    <row r="1808" s="59" customFormat="1" x14ac:dyDescent="0.3"/>
    <row r="1809" s="59" customFormat="1" x14ac:dyDescent="0.3"/>
    <row r="1810" s="59" customFormat="1" x14ac:dyDescent="0.3"/>
    <row r="1811" s="59" customFormat="1" x14ac:dyDescent="0.3"/>
    <row r="1812" s="59" customFormat="1" x14ac:dyDescent="0.3"/>
    <row r="1813" s="59" customFormat="1" x14ac:dyDescent="0.3"/>
    <row r="1814" s="59" customFormat="1" x14ac:dyDescent="0.3"/>
    <row r="1815" s="59" customFormat="1" x14ac:dyDescent="0.3"/>
    <row r="1816" s="59" customFormat="1" x14ac:dyDescent="0.3"/>
    <row r="1817" s="59" customFormat="1" x14ac:dyDescent="0.3"/>
    <row r="1818" s="59" customFormat="1" x14ac:dyDescent="0.3"/>
    <row r="1819" s="59" customFormat="1" x14ac:dyDescent="0.3"/>
    <row r="1820" s="59" customFormat="1" x14ac:dyDescent="0.3"/>
    <row r="1821" s="59" customFormat="1" x14ac:dyDescent="0.3"/>
    <row r="1822" s="59" customFormat="1" x14ac:dyDescent="0.3"/>
    <row r="1823" s="59" customFormat="1" x14ac:dyDescent="0.3"/>
    <row r="1824" s="59" customFormat="1" x14ac:dyDescent="0.3"/>
    <row r="1825" s="59" customFormat="1" x14ac:dyDescent="0.3"/>
    <row r="1826" s="59" customFormat="1" x14ac:dyDescent="0.3"/>
    <row r="1827" s="59" customFormat="1" x14ac:dyDescent="0.3"/>
    <row r="1828" s="59" customFormat="1" x14ac:dyDescent="0.3"/>
    <row r="1829" s="59" customFormat="1" x14ac:dyDescent="0.3"/>
    <row r="1830" s="59" customFormat="1" x14ac:dyDescent="0.3"/>
    <row r="1831" s="59" customFormat="1" x14ac:dyDescent="0.3"/>
    <row r="1832" s="59" customFormat="1" x14ac:dyDescent="0.3"/>
    <row r="1833" s="59" customFormat="1" x14ac:dyDescent="0.3"/>
    <row r="1834" s="59" customFormat="1" x14ac:dyDescent="0.3"/>
    <row r="1835" s="59" customFormat="1" x14ac:dyDescent="0.3"/>
    <row r="1836" s="59" customFormat="1" x14ac:dyDescent="0.3"/>
    <row r="1837" s="59" customFormat="1" x14ac:dyDescent="0.3"/>
    <row r="1838" s="59" customFormat="1" x14ac:dyDescent="0.3"/>
    <row r="1839" s="59" customFormat="1" x14ac:dyDescent="0.3"/>
    <row r="1840" s="59" customFormat="1" x14ac:dyDescent="0.3"/>
    <row r="1841" s="59" customFormat="1" x14ac:dyDescent="0.3"/>
    <row r="1842" s="59" customFormat="1" x14ac:dyDescent="0.3"/>
    <row r="1843" s="59" customFormat="1" x14ac:dyDescent="0.3"/>
    <row r="1844" s="59" customFormat="1" x14ac:dyDescent="0.3"/>
    <row r="1845" s="59" customFormat="1" x14ac:dyDescent="0.3"/>
    <row r="1846" s="59" customFormat="1" x14ac:dyDescent="0.3"/>
    <row r="1847" s="59" customFormat="1" x14ac:dyDescent="0.3"/>
    <row r="1848" s="59" customFormat="1" x14ac:dyDescent="0.3"/>
    <row r="1849" s="59" customFormat="1" x14ac:dyDescent="0.3"/>
    <row r="1850" s="59" customFormat="1" x14ac:dyDescent="0.3"/>
    <row r="1851" s="59" customFormat="1" x14ac:dyDescent="0.3"/>
    <row r="1852" s="59" customFormat="1" x14ac:dyDescent="0.3"/>
    <row r="1853" s="59" customFormat="1" x14ac:dyDescent="0.3"/>
    <row r="1854" s="59" customFormat="1" x14ac:dyDescent="0.3"/>
    <row r="1855" s="59" customFormat="1" x14ac:dyDescent="0.3"/>
    <row r="1856" s="59" customFormat="1" x14ac:dyDescent="0.3"/>
    <row r="1857" s="59" customFormat="1" x14ac:dyDescent="0.3"/>
    <row r="1858" s="59" customFormat="1" x14ac:dyDescent="0.3"/>
    <row r="1859" s="59" customFormat="1" x14ac:dyDescent="0.3"/>
    <row r="1860" s="59" customFormat="1" x14ac:dyDescent="0.3"/>
    <row r="1861" s="59" customFormat="1" x14ac:dyDescent="0.3"/>
    <row r="1862" s="59" customFormat="1" x14ac:dyDescent="0.3"/>
    <row r="1863" s="59" customFormat="1" x14ac:dyDescent="0.3"/>
    <row r="1864" s="59" customFormat="1" x14ac:dyDescent="0.3"/>
    <row r="1865" s="59" customFormat="1" x14ac:dyDescent="0.3"/>
    <row r="1866" s="59" customFormat="1" x14ac:dyDescent="0.3"/>
    <row r="1867" s="59" customFormat="1" x14ac:dyDescent="0.3"/>
    <row r="1868" s="59" customFormat="1" x14ac:dyDescent="0.3"/>
    <row r="1869" s="59" customFormat="1" x14ac:dyDescent="0.3"/>
    <row r="1870" s="59" customFormat="1" x14ac:dyDescent="0.3"/>
    <row r="1871" s="59" customFormat="1" x14ac:dyDescent="0.3"/>
    <row r="1872" s="59" customFormat="1" x14ac:dyDescent="0.3"/>
    <row r="1873" s="59" customFormat="1" x14ac:dyDescent="0.3"/>
    <row r="1874" s="59" customFormat="1" x14ac:dyDescent="0.3"/>
    <row r="1875" s="59" customFormat="1" x14ac:dyDescent="0.3"/>
    <row r="1876" s="59" customFormat="1" x14ac:dyDescent="0.3"/>
    <row r="1877" s="59" customFormat="1" x14ac:dyDescent="0.3"/>
    <row r="1878" s="59" customFormat="1" x14ac:dyDescent="0.3"/>
    <row r="1879" s="59" customFormat="1" x14ac:dyDescent="0.3"/>
    <row r="1880" s="59" customFormat="1" x14ac:dyDescent="0.3"/>
    <row r="1881" s="59" customFormat="1" x14ac:dyDescent="0.3"/>
    <row r="1882" s="59" customFormat="1" x14ac:dyDescent="0.3"/>
    <row r="1883" s="59" customFormat="1" x14ac:dyDescent="0.3"/>
    <row r="1884" s="59" customFormat="1" x14ac:dyDescent="0.3"/>
    <row r="1885" s="59" customFormat="1" x14ac:dyDescent="0.3"/>
    <row r="1886" s="59" customFormat="1" x14ac:dyDescent="0.3"/>
    <row r="1887" s="59" customFormat="1" x14ac:dyDescent="0.3"/>
    <row r="1888" s="59" customFormat="1" x14ac:dyDescent="0.3"/>
    <row r="1889" s="59" customFormat="1" x14ac:dyDescent="0.3"/>
    <row r="1890" s="59" customFormat="1" x14ac:dyDescent="0.3"/>
    <row r="1891" s="59" customFormat="1" x14ac:dyDescent="0.3"/>
    <row r="1892" s="59" customFormat="1" x14ac:dyDescent="0.3"/>
    <row r="1893" s="59" customFormat="1" x14ac:dyDescent="0.3"/>
    <row r="1894" s="59" customFormat="1" x14ac:dyDescent="0.3"/>
    <row r="1895" s="59" customFormat="1" x14ac:dyDescent="0.3"/>
    <row r="1896" s="59" customFormat="1" x14ac:dyDescent="0.3"/>
    <row r="1897" s="59" customFormat="1" x14ac:dyDescent="0.3"/>
    <row r="1898" s="59" customFormat="1" x14ac:dyDescent="0.3"/>
    <row r="1899" s="59" customFormat="1" x14ac:dyDescent="0.3"/>
    <row r="1900" s="59" customFormat="1" x14ac:dyDescent="0.3"/>
    <row r="1901" s="59" customFormat="1" x14ac:dyDescent="0.3"/>
    <row r="1902" s="59" customFormat="1" x14ac:dyDescent="0.3"/>
    <row r="1903" s="59" customFormat="1" x14ac:dyDescent="0.3"/>
    <row r="1904" s="59" customFormat="1" x14ac:dyDescent="0.3"/>
    <row r="1905" s="59" customFormat="1" x14ac:dyDescent="0.3"/>
    <row r="1906" s="59" customFormat="1" x14ac:dyDescent="0.3"/>
    <row r="1907" s="59" customFormat="1" x14ac:dyDescent="0.3"/>
    <row r="1908" s="59" customFormat="1" x14ac:dyDescent="0.3"/>
    <row r="1909" s="59" customFormat="1" x14ac:dyDescent="0.3"/>
    <row r="1910" s="59" customFormat="1" x14ac:dyDescent="0.3"/>
    <row r="1911" s="59" customFormat="1" x14ac:dyDescent="0.3"/>
    <row r="1912" s="59" customFormat="1" x14ac:dyDescent="0.3"/>
    <row r="1913" s="59" customFormat="1" x14ac:dyDescent="0.3"/>
    <row r="1914" s="59" customFormat="1" x14ac:dyDescent="0.3"/>
    <row r="1915" s="59" customFormat="1" x14ac:dyDescent="0.3"/>
    <row r="1916" s="59" customFormat="1" x14ac:dyDescent="0.3"/>
    <row r="1917" s="59" customFormat="1" x14ac:dyDescent="0.3"/>
    <row r="1918" s="59" customFormat="1" x14ac:dyDescent="0.3"/>
    <row r="1919" s="59" customFormat="1" x14ac:dyDescent="0.3"/>
    <row r="1920" s="59" customFormat="1" x14ac:dyDescent="0.3"/>
    <row r="1921" s="59" customFormat="1" x14ac:dyDescent="0.3"/>
    <row r="1922" s="59" customFormat="1" x14ac:dyDescent="0.3"/>
    <row r="1923" s="59" customFormat="1" x14ac:dyDescent="0.3"/>
    <row r="1924" s="59" customFormat="1" x14ac:dyDescent="0.3"/>
    <row r="1925" s="59" customFormat="1" x14ac:dyDescent="0.3"/>
    <row r="1926" s="59" customFormat="1" x14ac:dyDescent="0.3"/>
    <row r="1927" s="59" customFormat="1" x14ac:dyDescent="0.3"/>
    <row r="1928" s="59" customFormat="1" x14ac:dyDescent="0.3"/>
    <row r="1929" s="59" customFormat="1" x14ac:dyDescent="0.3"/>
    <row r="1930" s="59" customFormat="1" x14ac:dyDescent="0.3"/>
    <row r="1931" s="59" customFormat="1" x14ac:dyDescent="0.3"/>
    <row r="1932" s="59" customFormat="1" x14ac:dyDescent="0.3"/>
    <row r="1933" s="59" customFormat="1" x14ac:dyDescent="0.3"/>
    <row r="1934" s="59" customFormat="1" x14ac:dyDescent="0.3"/>
    <row r="1935" s="59" customFormat="1" x14ac:dyDescent="0.3"/>
    <row r="1936" s="59" customFormat="1" x14ac:dyDescent="0.3"/>
    <row r="1937" s="59" customFormat="1" x14ac:dyDescent="0.3"/>
    <row r="1938" s="59" customFormat="1" x14ac:dyDescent="0.3"/>
    <row r="1939" s="59" customFormat="1" x14ac:dyDescent="0.3"/>
    <row r="1940" s="59" customFormat="1" x14ac:dyDescent="0.3"/>
    <row r="1941" s="59" customFormat="1" x14ac:dyDescent="0.3"/>
    <row r="1942" s="59" customFormat="1" x14ac:dyDescent="0.3"/>
    <row r="1943" s="59" customFormat="1" x14ac:dyDescent="0.3"/>
    <row r="1944" s="59" customFormat="1" x14ac:dyDescent="0.3"/>
    <row r="1945" s="59" customFormat="1" x14ac:dyDescent="0.3"/>
    <row r="1946" s="59" customFormat="1" x14ac:dyDescent="0.3"/>
    <row r="1947" s="59" customFormat="1" x14ac:dyDescent="0.3"/>
    <row r="1948" s="59" customFormat="1" x14ac:dyDescent="0.3"/>
    <row r="1949" s="59" customFormat="1" x14ac:dyDescent="0.3"/>
    <row r="1950" s="59" customFormat="1" x14ac:dyDescent="0.3"/>
    <row r="1951" s="59" customFormat="1" x14ac:dyDescent="0.3"/>
    <row r="1952" s="59" customFormat="1" x14ac:dyDescent="0.3"/>
    <row r="1953" s="59" customFormat="1" x14ac:dyDescent="0.3"/>
    <row r="1954" s="59" customFormat="1" x14ac:dyDescent="0.3"/>
    <row r="1955" s="59" customFormat="1" x14ac:dyDescent="0.3"/>
    <row r="1956" s="59" customFormat="1" x14ac:dyDescent="0.3"/>
    <row r="1957" s="59" customFormat="1" x14ac:dyDescent="0.3"/>
    <row r="1958" s="59" customFormat="1" x14ac:dyDescent="0.3"/>
    <row r="1959" s="59" customFormat="1" x14ac:dyDescent="0.3"/>
    <row r="1960" s="59" customFormat="1" x14ac:dyDescent="0.3"/>
    <row r="1961" s="59" customFormat="1" x14ac:dyDescent="0.3"/>
    <row r="1962" s="59" customFormat="1" x14ac:dyDescent="0.3"/>
    <row r="1963" s="59" customFormat="1" x14ac:dyDescent="0.3"/>
    <row r="1964" s="59" customFormat="1" x14ac:dyDescent="0.3"/>
    <row r="1965" s="59" customFormat="1" x14ac:dyDescent="0.3"/>
    <row r="1966" s="59" customFormat="1" x14ac:dyDescent="0.3"/>
    <row r="1967" s="59" customFormat="1" x14ac:dyDescent="0.3"/>
    <row r="1968" s="59" customFormat="1" x14ac:dyDescent="0.3"/>
    <row r="1969" s="59" customFormat="1" x14ac:dyDescent="0.3"/>
    <row r="1970" s="59" customFormat="1" x14ac:dyDescent="0.3"/>
    <row r="1971" s="59" customFormat="1" x14ac:dyDescent="0.3"/>
    <row r="1972" s="59" customFormat="1" x14ac:dyDescent="0.3"/>
    <row r="1973" s="59" customFormat="1" x14ac:dyDescent="0.3"/>
    <row r="1974" s="59" customFormat="1" x14ac:dyDescent="0.3"/>
    <row r="1975" s="59" customFormat="1" x14ac:dyDescent="0.3"/>
    <row r="1976" s="59" customFormat="1" x14ac:dyDescent="0.3"/>
    <row r="1977" s="59" customFormat="1" x14ac:dyDescent="0.3"/>
    <row r="1978" s="59" customFormat="1" x14ac:dyDescent="0.3"/>
    <row r="1979" s="59" customFormat="1" x14ac:dyDescent="0.3"/>
    <row r="1980" s="59" customFormat="1" x14ac:dyDescent="0.3"/>
    <row r="1981" s="59" customFormat="1" x14ac:dyDescent="0.3"/>
    <row r="1982" s="59" customFormat="1" x14ac:dyDescent="0.3"/>
    <row r="1983" s="59" customFormat="1" x14ac:dyDescent="0.3"/>
    <row r="1984" s="59" customFormat="1" x14ac:dyDescent="0.3"/>
    <row r="1985" s="59" customFormat="1" x14ac:dyDescent="0.3"/>
    <row r="1986" s="59" customFormat="1" x14ac:dyDescent="0.3"/>
    <row r="1987" s="59" customFormat="1" x14ac:dyDescent="0.3"/>
    <row r="1988" s="59" customFormat="1" x14ac:dyDescent="0.3"/>
    <row r="1989" s="59" customFormat="1" x14ac:dyDescent="0.3"/>
    <row r="1990" s="59" customFormat="1" x14ac:dyDescent="0.3"/>
    <row r="1991" s="59" customFormat="1" x14ac:dyDescent="0.3"/>
    <row r="1992" s="59" customFormat="1" x14ac:dyDescent="0.3"/>
    <row r="1993" s="59" customFormat="1" x14ac:dyDescent="0.3"/>
    <row r="1994" s="59" customFormat="1" x14ac:dyDescent="0.3"/>
    <row r="1995" s="59" customFormat="1" x14ac:dyDescent="0.3"/>
    <row r="1996" s="59" customFormat="1" x14ac:dyDescent="0.3"/>
    <row r="1997" s="59" customFormat="1" x14ac:dyDescent="0.3"/>
    <row r="1998" s="59" customFormat="1" x14ac:dyDescent="0.3"/>
    <row r="1999" s="59" customFormat="1" x14ac:dyDescent="0.3"/>
    <row r="2000" s="59" customFormat="1" x14ac:dyDescent="0.3"/>
    <row r="2001" s="59" customFormat="1" x14ac:dyDescent="0.3"/>
    <row r="2002" s="59" customFormat="1" x14ac:dyDescent="0.3"/>
    <row r="2003" s="59" customFormat="1" x14ac:dyDescent="0.3"/>
    <row r="2004" s="59" customFormat="1" x14ac:dyDescent="0.3"/>
    <row r="2005" s="59" customFormat="1" x14ac:dyDescent="0.3"/>
    <row r="2006" s="59" customFormat="1" x14ac:dyDescent="0.3"/>
    <row r="2007" s="59" customFormat="1" x14ac:dyDescent="0.3"/>
    <row r="2008" s="59" customFormat="1" x14ac:dyDescent="0.3"/>
    <row r="2009" s="59" customFormat="1" x14ac:dyDescent="0.3"/>
    <row r="2010" s="59" customFormat="1" x14ac:dyDescent="0.3"/>
    <row r="2011" s="59" customFormat="1" x14ac:dyDescent="0.3"/>
    <row r="2012" s="59" customFormat="1" x14ac:dyDescent="0.3"/>
    <row r="2013" s="59" customFormat="1" x14ac:dyDescent="0.3"/>
    <row r="2014" s="59" customFormat="1" x14ac:dyDescent="0.3"/>
    <row r="2015" s="59" customFormat="1" x14ac:dyDescent="0.3"/>
    <row r="2016" s="59" customFormat="1" x14ac:dyDescent="0.3"/>
    <row r="2017" s="59" customFormat="1" x14ac:dyDescent="0.3"/>
    <row r="2018" s="59" customFormat="1" x14ac:dyDescent="0.3"/>
    <row r="2019" s="59" customFormat="1" x14ac:dyDescent="0.3"/>
    <row r="2020" s="59" customFormat="1" x14ac:dyDescent="0.3"/>
    <row r="2021" s="59" customFormat="1" x14ac:dyDescent="0.3"/>
    <row r="2022" s="59" customFormat="1" x14ac:dyDescent="0.3"/>
    <row r="2023" s="59" customFormat="1" x14ac:dyDescent="0.3"/>
    <row r="2024" s="59" customFormat="1" x14ac:dyDescent="0.3"/>
    <row r="2025" s="59" customFormat="1" x14ac:dyDescent="0.3"/>
    <row r="2026" s="59" customFormat="1" x14ac:dyDescent="0.3"/>
    <row r="2027" s="59" customFormat="1" x14ac:dyDescent="0.3"/>
    <row r="2028" s="59" customFormat="1" x14ac:dyDescent="0.3"/>
    <row r="2029" s="59" customFormat="1" x14ac:dyDescent="0.3"/>
    <row r="2030" s="59" customFormat="1" x14ac:dyDescent="0.3"/>
    <row r="2031" s="59" customFormat="1" x14ac:dyDescent="0.3"/>
    <row r="2032" s="59" customFormat="1" x14ac:dyDescent="0.3"/>
    <row r="2033" s="59" customFormat="1" x14ac:dyDescent="0.3"/>
    <row r="2034" s="59" customFormat="1" x14ac:dyDescent="0.3"/>
    <row r="2035" s="59" customFormat="1" x14ac:dyDescent="0.3"/>
    <row r="2036" s="59" customFormat="1" x14ac:dyDescent="0.3"/>
    <row r="2037" s="59" customFormat="1" x14ac:dyDescent="0.3"/>
    <row r="2038" s="59" customFormat="1" x14ac:dyDescent="0.3"/>
    <row r="2039" s="59" customFormat="1" x14ac:dyDescent="0.3"/>
    <row r="2040" s="59" customFormat="1" x14ac:dyDescent="0.3"/>
    <row r="2041" s="59" customFormat="1" x14ac:dyDescent="0.3"/>
    <row r="2042" s="59" customFormat="1" x14ac:dyDescent="0.3"/>
    <row r="2043" s="59" customFormat="1" x14ac:dyDescent="0.3"/>
    <row r="2044" s="59" customFormat="1" x14ac:dyDescent="0.3"/>
    <row r="2045" s="59" customFormat="1" x14ac:dyDescent="0.3"/>
    <row r="2046" s="59" customFormat="1" x14ac:dyDescent="0.3"/>
    <row r="2047" s="59" customFormat="1" x14ac:dyDescent="0.3"/>
    <row r="2048" s="59" customFormat="1" x14ac:dyDescent="0.3"/>
    <row r="2049" s="59" customFormat="1" x14ac:dyDescent="0.3"/>
    <row r="2050" s="59" customFormat="1" x14ac:dyDescent="0.3"/>
    <row r="2051" s="59" customFormat="1" x14ac:dyDescent="0.3"/>
    <row r="2052" s="59" customFormat="1" x14ac:dyDescent="0.3"/>
    <row r="2053" s="59" customFormat="1" x14ac:dyDescent="0.3"/>
    <row r="2054" s="59" customFormat="1" x14ac:dyDescent="0.3"/>
    <row r="2055" s="59" customFormat="1" x14ac:dyDescent="0.3"/>
    <row r="2056" s="59" customFormat="1" x14ac:dyDescent="0.3"/>
    <row r="2057" s="59" customFormat="1" x14ac:dyDescent="0.3"/>
    <row r="2058" s="59" customFormat="1" x14ac:dyDescent="0.3"/>
    <row r="2059" s="59" customFormat="1" x14ac:dyDescent="0.3"/>
    <row r="2060" s="59" customFormat="1" x14ac:dyDescent="0.3"/>
    <row r="2061" s="59" customFormat="1" x14ac:dyDescent="0.3"/>
    <row r="2062" s="59" customFormat="1" x14ac:dyDescent="0.3"/>
    <row r="2063" s="59" customFormat="1" x14ac:dyDescent="0.3"/>
    <row r="2064" s="59" customFormat="1" x14ac:dyDescent="0.3"/>
    <row r="2065" s="59" customFormat="1" x14ac:dyDescent="0.3"/>
    <row r="2066" s="59" customFormat="1" x14ac:dyDescent="0.3"/>
    <row r="2067" s="59" customFormat="1" x14ac:dyDescent="0.3"/>
    <row r="2068" s="59" customFormat="1" x14ac:dyDescent="0.3"/>
    <row r="2069" s="59" customFormat="1" x14ac:dyDescent="0.3"/>
    <row r="2070" s="59" customFormat="1" x14ac:dyDescent="0.3"/>
    <row r="2071" s="59" customFormat="1" x14ac:dyDescent="0.3"/>
    <row r="2072" s="59" customFormat="1" x14ac:dyDescent="0.3"/>
    <row r="2073" s="59" customFormat="1" x14ac:dyDescent="0.3"/>
    <row r="2074" s="59" customFormat="1" x14ac:dyDescent="0.3"/>
    <row r="2075" s="59" customFormat="1" x14ac:dyDescent="0.3"/>
    <row r="2076" s="59" customFormat="1" x14ac:dyDescent="0.3"/>
    <row r="2077" s="59" customFormat="1" x14ac:dyDescent="0.3"/>
    <row r="2078" s="59" customFormat="1" x14ac:dyDescent="0.3"/>
    <row r="2079" s="59" customFormat="1" x14ac:dyDescent="0.3"/>
    <row r="2080" s="59" customFormat="1" x14ac:dyDescent="0.3"/>
    <row r="2081" s="59" customFormat="1" x14ac:dyDescent="0.3"/>
    <row r="2082" s="59" customFormat="1" x14ac:dyDescent="0.3"/>
    <row r="2083" s="59" customFormat="1" x14ac:dyDescent="0.3"/>
    <row r="2084" s="59" customFormat="1" x14ac:dyDescent="0.3"/>
    <row r="2085" s="59" customFormat="1" x14ac:dyDescent="0.3"/>
    <row r="2086" s="59" customFormat="1" x14ac:dyDescent="0.3"/>
    <row r="2087" s="59" customFormat="1" x14ac:dyDescent="0.3"/>
    <row r="2088" s="59" customFormat="1" x14ac:dyDescent="0.3"/>
    <row r="2089" s="59" customFormat="1" x14ac:dyDescent="0.3"/>
    <row r="2090" s="59" customFormat="1" x14ac:dyDescent="0.3"/>
    <row r="2091" s="59" customFormat="1" x14ac:dyDescent="0.3"/>
    <row r="2092" s="59" customFormat="1" x14ac:dyDescent="0.3"/>
    <row r="2093" s="59" customFormat="1" x14ac:dyDescent="0.3"/>
    <row r="2094" s="59" customFormat="1" x14ac:dyDescent="0.3"/>
    <row r="2095" s="59" customFormat="1" x14ac:dyDescent="0.3"/>
    <row r="2096" s="59" customFormat="1" x14ac:dyDescent="0.3"/>
    <row r="2097" s="59" customFormat="1" x14ac:dyDescent="0.3"/>
    <row r="2098" s="59" customFormat="1" x14ac:dyDescent="0.3"/>
    <row r="2099" s="59" customFormat="1" x14ac:dyDescent="0.3"/>
    <row r="2100" s="59" customFormat="1" x14ac:dyDescent="0.3"/>
    <row r="2101" s="59" customFormat="1" x14ac:dyDescent="0.3"/>
    <row r="2102" s="59" customFormat="1" x14ac:dyDescent="0.3"/>
    <row r="2103" s="59" customFormat="1" x14ac:dyDescent="0.3"/>
    <row r="2104" s="59" customFormat="1" x14ac:dyDescent="0.3"/>
    <row r="2105" s="59" customFormat="1" x14ac:dyDescent="0.3"/>
    <row r="2106" s="59" customFormat="1" x14ac:dyDescent="0.3"/>
    <row r="2107" s="59" customFormat="1" x14ac:dyDescent="0.3"/>
    <row r="2108" s="59" customFormat="1" x14ac:dyDescent="0.3"/>
    <row r="2109" s="59" customFormat="1" x14ac:dyDescent="0.3"/>
    <row r="2110" s="59" customFormat="1" x14ac:dyDescent="0.3"/>
    <row r="2111" s="59" customFormat="1" x14ac:dyDescent="0.3"/>
    <row r="2112" s="59" customFormat="1" x14ac:dyDescent="0.3"/>
    <row r="2113" s="59" customFormat="1" x14ac:dyDescent="0.3"/>
    <row r="2114" s="59" customFormat="1" x14ac:dyDescent="0.3"/>
    <row r="2115" s="59" customFormat="1" x14ac:dyDescent="0.3"/>
    <row r="2116" s="59" customFormat="1" x14ac:dyDescent="0.3"/>
    <row r="2117" s="59" customFormat="1" x14ac:dyDescent="0.3"/>
    <row r="2118" s="59" customFormat="1" x14ac:dyDescent="0.3"/>
    <row r="2119" s="59" customFormat="1" x14ac:dyDescent="0.3"/>
    <row r="2120" s="59" customFormat="1" x14ac:dyDescent="0.3"/>
    <row r="2121" s="59" customFormat="1" x14ac:dyDescent="0.3"/>
    <row r="2122" s="59" customFormat="1" x14ac:dyDescent="0.3"/>
    <row r="2123" s="59" customFormat="1" x14ac:dyDescent="0.3"/>
    <row r="2124" s="59" customFormat="1" x14ac:dyDescent="0.3"/>
    <row r="2125" s="59" customFormat="1" x14ac:dyDescent="0.3"/>
    <row r="2126" s="59" customFormat="1" x14ac:dyDescent="0.3"/>
    <row r="2127" s="59" customFormat="1" x14ac:dyDescent="0.3"/>
    <row r="2128" s="59" customFormat="1" x14ac:dyDescent="0.3"/>
    <row r="2129" s="59" customFormat="1" x14ac:dyDescent="0.3"/>
    <row r="2130" s="59" customFormat="1" x14ac:dyDescent="0.3"/>
    <row r="2131" s="59" customFormat="1" x14ac:dyDescent="0.3"/>
    <row r="2132" s="59" customFormat="1" x14ac:dyDescent="0.3"/>
    <row r="2133" s="59" customFormat="1" x14ac:dyDescent="0.3"/>
    <row r="2134" s="59" customFormat="1" x14ac:dyDescent="0.3"/>
    <row r="2135" s="59" customFormat="1" x14ac:dyDescent="0.3"/>
    <row r="2136" s="59" customFormat="1" x14ac:dyDescent="0.3"/>
    <row r="2137" s="59" customFormat="1" x14ac:dyDescent="0.3"/>
    <row r="2138" s="59" customFormat="1" x14ac:dyDescent="0.3"/>
    <row r="2139" s="59" customFormat="1" x14ac:dyDescent="0.3"/>
    <row r="2140" s="59" customFormat="1" x14ac:dyDescent="0.3"/>
    <row r="2141" s="59" customFormat="1" x14ac:dyDescent="0.3"/>
    <row r="2142" s="59" customFormat="1" x14ac:dyDescent="0.3"/>
    <row r="2143" s="59" customFormat="1" x14ac:dyDescent="0.3"/>
    <row r="2144" s="59" customFormat="1" x14ac:dyDescent="0.3"/>
    <row r="2145" s="59" customFormat="1" x14ac:dyDescent="0.3"/>
    <row r="2146" s="59" customFormat="1" x14ac:dyDescent="0.3"/>
    <row r="2147" s="59" customFormat="1" x14ac:dyDescent="0.3"/>
    <row r="2148" s="59" customFormat="1" x14ac:dyDescent="0.3"/>
    <row r="2149" s="59" customFormat="1" x14ac:dyDescent="0.3"/>
    <row r="2150" s="59" customFormat="1" x14ac:dyDescent="0.3"/>
    <row r="2151" s="59" customFormat="1" x14ac:dyDescent="0.3"/>
    <row r="2152" s="59" customFormat="1" x14ac:dyDescent="0.3"/>
    <row r="2153" s="59" customFormat="1" x14ac:dyDescent="0.3"/>
    <row r="2154" s="59" customFormat="1" x14ac:dyDescent="0.3"/>
    <row r="2155" s="59" customFormat="1" x14ac:dyDescent="0.3"/>
    <row r="2156" s="59" customFormat="1" x14ac:dyDescent="0.3"/>
    <row r="2157" s="59" customFormat="1" x14ac:dyDescent="0.3"/>
    <row r="2158" s="59" customFormat="1" x14ac:dyDescent="0.3"/>
    <row r="2159" s="59" customFormat="1" x14ac:dyDescent="0.3"/>
    <row r="2160" s="59" customFormat="1" x14ac:dyDescent="0.3"/>
    <row r="2161" s="59" customFormat="1" x14ac:dyDescent="0.3"/>
    <row r="2162" s="59" customFormat="1" x14ac:dyDescent="0.3"/>
    <row r="2163" s="59" customFormat="1" x14ac:dyDescent="0.3"/>
    <row r="2164" s="59" customFormat="1" x14ac:dyDescent="0.3"/>
    <row r="2165" s="59" customFormat="1" x14ac:dyDescent="0.3"/>
    <row r="2166" s="59" customFormat="1" x14ac:dyDescent="0.3"/>
    <row r="2167" s="59" customFormat="1" x14ac:dyDescent="0.3"/>
    <row r="2168" s="59" customFormat="1" x14ac:dyDescent="0.3"/>
    <row r="2169" s="59" customFormat="1" x14ac:dyDescent="0.3"/>
    <row r="2170" s="59" customFormat="1" x14ac:dyDescent="0.3"/>
    <row r="2171" s="59" customFormat="1" x14ac:dyDescent="0.3"/>
    <row r="2172" s="59" customFormat="1" x14ac:dyDescent="0.3"/>
    <row r="2173" s="59" customFormat="1" x14ac:dyDescent="0.3"/>
    <row r="2174" s="59" customFormat="1" x14ac:dyDescent="0.3"/>
    <row r="2175" s="59" customFormat="1" x14ac:dyDescent="0.3"/>
    <row r="2176" s="59" customFormat="1" x14ac:dyDescent="0.3"/>
    <row r="2177" s="59" customFormat="1" x14ac:dyDescent="0.3"/>
    <row r="2178" s="59" customFormat="1" x14ac:dyDescent="0.3"/>
    <row r="2179" s="59" customFormat="1" x14ac:dyDescent="0.3"/>
    <row r="2180" s="59" customFormat="1" x14ac:dyDescent="0.3"/>
    <row r="2181" s="59" customFormat="1" x14ac:dyDescent="0.3"/>
    <row r="2182" s="59" customFormat="1" x14ac:dyDescent="0.3"/>
    <row r="2183" s="59" customFormat="1" x14ac:dyDescent="0.3"/>
    <row r="2184" s="59" customFormat="1" x14ac:dyDescent="0.3"/>
    <row r="2185" s="59" customFormat="1" x14ac:dyDescent="0.3"/>
    <row r="2186" s="59" customFormat="1" x14ac:dyDescent="0.3"/>
    <row r="2187" s="59" customFormat="1" x14ac:dyDescent="0.3"/>
    <row r="2188" s="59" customFormat="1" x14ac:dyDescent="0.3"/>
    <row r="2189" s="59" customFormat="1" x14ac:dyDescent="0.3"/>
    <row r="2190" s="59" customFormat="1" x14ac:dyDescent="0.3"/>
    <row r="2191" s="59" customFormat="1" x14ac:dyDescent="0.3"/>
    <row r="2192" s="59" customFormat="1" x14ac:dyDescent="0.3"/>
    <row r="2193" s="59" customFormat="1" x14ac:dyDescent="0.3"/>
    <row r="2194" s="59" customFormat="1" x14ac:dyDescent="0.3"/>
    <row r="2195" s="59" customFormat="1" x14ac:dyDescent="0.3"/>
    <row r="2196" s="59" customFormat="1" x14ac:dyDescent="0.3"/>
    <row r="2197" s="59" customFormat="1" x14ac:dyDescent="0.3"/>
    <row r="2198" s="59" customFormat="1" x14ac:dyDescent="0.3"/>
    <row r="2199" s="59" customFormat="1" x14ac:dyDescent="0.3"/>
    <row r="2200" s="59" customFormat="1" x14ac:dyDescent="0.3"/>
    <row r="2201" s="59" customFormat="1" x14ac:dyDescent="0.3"/>
    <row r="2202" s="59" customFormat="1" x14ac:dyDescent="0.3"/>
    <row r="2203" s="59" customFormat="1" x14ac:dyDescent="0.3"/>
    <row r="2204" s="59" customFormat="1" x14ac:dyDescent="0.3"/>
    <row r="2205" s="59" customFormat="1" x14ac:dyDescent="0.3"/>
    <row r="2206" s="59" customFormat="1" x14ac:dyDescent="0.3"/>
    <row r="2207" s="59" customFormat="1" x14ac:dyDescent="0.3"/>
    <row r="2208" s="59" customFormat="1" x14ac:dyDescent="0.3"/>
    <row r="2209" s="59" customFormat="1" x14ac:dyDescent="0.3"/>
    <row r="2210" s="59" customFormat="1" x14ac:dyDescent="0.3"/>
    <row r="2211" s="59" customFormat="1" x14ac:dyDescent="0.3"/>
    <row r="2212" s="59" customFormat="1" x14ac:dyDescent="0.3"/>
    <row r="2213" s="59" customFormat="1" x14ac:dyDescent="0.3"/>
    <row r="2214" s="59" customFormat="1" x14ac:dyDescent="0.3"/>
    <row r="2215" s="59" customFormat="1" x14ac:dyDescent="0.3"/>
    <row r="2216" s="59" customFormat="1" x14ac:dyDescent="0.3"/>
    <row r="2217" s="59" customFormat="1" x14ac:dyDescent="0.3"/>
    <row r="2218" s="59" customFormat="1" x14ac:dyDescent="0.3"/>
    <row r="2219" s="59" customFormat="1" x14ac:dyDescent="0.3"/>
    <row r="2220" s="59" customFormat="1" x14ac:dyDescent="0.3"/>
    <row r="2221" s="59" customFormat="1" x14ac:dyDescent="0.3"/>
    <row r="2222" s="59" customFormat="1" x14ac:dyDescent="0.3"/>
    <row r="2223" s="59" customFormat="1" x14ac:dyDescent="0.3"/>
    <row r="2224" s="59" customFormat="1" x14ac:dyDescent="0.3"/>
    <row r="2225" s="59" customFormat="1" x14ac:dyDescent="0.3"/>
    <row r="2226" s="59" customFormat="1" x14ac:dyDescent="0.3"/>
    <row r="2227" s="59" customFormat="1" x14ac:dyDescent="0.3"/>
    <row r="2228" s="59" customFormat="1" x14ac:dyDescent="0.3"/>
    <row r="2229" s="59" customFormat="1" x14ac:dyDescent="0.3"/>
    <row r="2230" s="59" customFormat="1" x14ac:dyDescent="0.3"/>
    <row r="2231" s="59" customFormat="1" x14ac:dyDescent="0.3"/>
    <row r="2232" s="59" customFormat="1" x14ac:dyDescent="0.3"/>
    <row r="2233" s="59" customFormat="1" x14ac:dyDescent="0.3"/>
    <row r="2234" s="59" customFormat="1" x14ac:dyDescent="0.3"/>
    <row r="2235" s="59" customFormat="1" x14ac:dyDescent="0.3"/>
    <row r="2236" s="59" customFormat="1" x14ac:dyDescent="0.3"/>
    <row r="2237" s="59" customFormat="1" x14ac:dyDescent="0.3"/>
    <row r="2238" s="59" customFormat="1" x14ac:dyDescent="0.3"/>
    <row r="2239" s="59" customFormat="1" x14ac:dyDescent="0.3"/>
    <row r="2240" s="59" customFormat="1" x14ac:dyDescent="0.3"/>
    <row r="2241" s="59" customFormat="1" x14ac:dyDescent="0.3"/>
    <row r="2242" s="59" customFormat="1" x14ac:dyDescent="0.3"/>
    <row r="2243" s="59" customFormat="1" x14ac:dyDescent="0.3"/>
    <row r="2244" s="59" customFormat="1" x14ac:dyDescent="0.3"/>
    <row r="2245" s="59" customFormat="1" x14ac:dyDescent="0.3"/>
    <row r="2246" s="59" customFormat="1" x14ac:dyDescent="0.3"/>
    <row r="2247" s="59" customFormat="1" x14ac:dyDescent="0.3"/>
    <row r="2248" s="59" customFormat="1" x14ac:dyDescent="0.3"/>
    <row r="2249" s="59" customFormat="1" x14ac:dyDescent="0.3"/>
    <row r="2250" s="59" customFormat="1" x14ac:dyDescent="0.3"/>
    <row r="2251" s="59" customFormat="1" x14ac:dyDescent="0.3"/>
    <row r="2252" s="59" customFormat="1" x14ac:dyDescent="0.3"/>
    <row r="2253" s="59" customFormat="1" x14ac:dyDescent="0.3"/>
    <row r="2254" s="59" customFormat="1" x14ac:dyDescent="0.3"/>
    <row r="2255" s="59" customFormat="1" x14ac:dyDescent="0.3"/>
    <row r="2256" s="59" customFormat="1" x14ac:dyDescent="0.3"/>
    <row r="2257" s="59" customFormat="1" x14ac:dyDescent="0.3"/>
    <row r="2258" s="59" customFormat="1" x14ac:dyDescent="0.3"/>
    <row r="2259" s="59" customFormat="1" x14ac:dyDescent="0.3"/>
    <row r="2260" s="59" customFormat="1" x14ac:dyDescent="0.3"/>
    <row r="2261" s="59" customFormat="1" x14ac:dyDescent="0.3"/>
    <row r="2262" s="59" customFormat="1" x14ac:dyDescent="0.3"/>
    <row r="2263" s="59" customFormat="1" x14ac:dyDescent="0.3"/>
    <row r="2264" s="59" customFormat="1" x14ac:dyDescent="0.3"/>
    <row r="2265" s="59" customFormat="1" x14ac:dyDescent="0.3"/>
    <row r="2266" s="59" customFormat="1" x14ac:dyDescent="0.3"/>
    <row r="2267" s="59" customFormat="1" x14ac:dyDescent="0.3"/>
    <row r="2268" s="59" customFormat="1" x14ac:dyDescent="0.3"/>
    <row r="2269" s="59" customFormat="1" x14ac:dyDescent="0.3"/>
    <row r="2270" s="59" customFormat="1" x14ac:dyDescent="0.3"/>
    <row r="2271" s="59" customFormat="1" x14ac:dyDescent="0.3"/>
    <row r="2272" s="59" customFormat="1" x14ac:dyDescent="0.3"/>
    <row r="2273" s="59" customFormat="1" x14ac:dyDescent="0.3"/>
    <row r="2274" s="59" customFormat="1" x14ac:dyDescent="0.3"/>
    <row r="2275" s="59" customFormat="1" x14ac:dyDescent="0.3"/>
    <row r="2276" s="59" customFormat="1" x14ac:dyDescent="0.3"/>
    <row r="2277" s="59" customFormat="1" x14ac:dyDescent="0.3"/>
    <row r="2278" s="59" customFormat="1" x14ac:dyDescent="0.3"/>
    <row r="2279" s="59" customFormat="1" x14ac:dyDescent="0.3"/>
    <row r="2280" s="59" customFormat="1" x14ac:dyDescent="0.3"/>
    <row r="2281" s="59" customFormat="1" x14ac:dyDescent="0.3"/>
    <row r="2282" s="59" customFormat="1" x14ac:dyDescent="0.3"/>
    <row r="2283" s="59" customFormat="1" x14ac:dyDescent="0.3"/>
    <row r="2284" s="59" customFormat="1" x14ac:dyDescent="0.3"/>
    <row r="2285" s="59" customFormat="1" x14ac:dyDescent="0.3"/>
    <row r="2286" s="59" customFormat="1" x14ac:dyDescent="0.3"/>
    <row r="2287" s="59" customFormat="1" x14ac:dyDescent="0.3"/>
    <row r="2288" s="59" customFormat="1" x14ac:dyDescent="0.3"/>
    <row r="2289" s="59" customFormat="1" x14ac:dyDescent="0.3"/>
    <row r="2290" s="59" customFormat="1" x14ac:dyDescent="0.3"/>
    <row r="2291" s="59" customFormat="1" x14ac:dyDescent="0.3"/>
    <row r="2292" s="59" customFormat="1" x14ac:dyDescent="0.3"/>
    <row r="2293" s="59" customFormat="1" x14ac:dyDescent="0.3"/>
    <row r="2294" s="59" customFormat="1" x14ac:dyDescent="0.3"/>
    <row r="2295" s="59" customFormat="1" x14ac:dyDescent="0.3"/>
    <row r="2296" s="59" customFormat="1" x14ac:dyDescent="0.3"/>
    <row r="2297" s="59" customFormat="1" x14ac:dyDescent="0.3"/>
    <row r="2298" s="59" customFormat="1" x14ac:dyDescent="0.3"/>
    <row r="2299" s="59" customFormat="1" x14ac:dyDescent="0.3"/>
    <row r="2300" s="59" customFormat="1" x14ac:dyDescent="0.3"/>
    <row r="2301" s="59" customFormat="1" x14ac:dyDescent="0.3"/>
    <row r="2302" s="59" customFormat="1" x14ac:dyDescent="0.3"/>
    <row r="2303" s="59" customFormat="1" x14ac:dyDescent="0.3"/>
    <row r="2304" s="59" customFormat="1" x14ac:dyDescent="0.3"/>
    <row r="2305" s="59" customFormat="1" x14ac:dyDescent="0.3"/>
    <row r="2306" s="59" customFormat="1" x14ac:dyDescent="0.3"/>
    <row r="2307" s="59" customFormat="1" x14ac:dyDescent="0.3"/>
    <row r="2308" s="59" customFormat="1" x14ac:dyDescent="0.3"/>
    <row r="2309" s="59" customFormat="1" x14ac:dyDescent="0.3"/>
    <row r="2310" s="59" customFormat="1" x14ac:dyDescent="0.3"/>
    <row r="2311" s="59" customFormat="1" x14ac:dyDescent="0.3"/>
    <row r="2312" s="59" customFormat="1" x14ac:dyDescent="0.3"/>
    <row r="2313" s="59" customFormat="1" x14ac:dyDescent="0.3"/>
    <row r="2314" s="59" customFormat="1" x14ac:dyDescent="0.3"/>
    <row r="2315" s="59" customFormat="1" x14ac:dyDescent="0.3"/>
    <row r="2316" s="59" customFormat="1" x14ac:dyDescent="0.3"/>
    <row r="2317" s="59" customFormat="1" x14ac:dyDescent="0.3"/>
    <row r="2318" s="59" customFormat="1" x14ac:dyDescent="0.3"/>
    <row r="2319" s="59" customFormat="1" x14ac:dyDescent="0.3"/>
    <row r="2320" s="59" customFormat="1" x14ac:dyDescent="0.3"/>
    <row r="2321" s="59" customFormat="1" x14ac:dyDescent="0.3"/>
    <row r="2322" s="59" customFormat="1" x14ac:dyDescent="0.3"/>
    <row r="2323" s="59" customFormat="1" x14ac:dyDescent="0.3"/>
    <row r="2324" s="59" customFormat="1" x14ac:dyDescent="0.3"/>
    <row r="2325" s="59" customFormat="1" x14ac:dyDescent="0.3"/>
    <row r="2326" s="59" customFormat="1" x14ac:dyDescent="0.3"/>
    <row r="2327" s="59" customFormat="1" x14ac:dyDescent="0.3"/>
    <row r="2328" s="59" customFormat="1" x14ac:dyDescent="0.3"/>
    <row r="2329" s="59" customFormat="1" x14ac:dyDescent="0.3"/>
    <row r="2330" s="59" customFormat="1" x14ac:dyDescent="0.3"/>
    <row r="2331" s="59" customFormat="1" x14ac:dyDescent="0.3"/>
    <row r="2332" s="59" customFormat="1" x14ac:dyDescent="0.3"/>
    <row r="2333" s="59" customFormat="1" x14ac:dyDescent="0.3"/>
    <row r="2334" s="59" customFormat="1" x14ac:dyDescent="0.3"/>
    <row r="2335" s="59" customFormat="1" x14ac:dyDescent="0.3"/>
    <row r="2336" s="59" customFormat="1" x14ac:dyDescent="0.3"/>
    <row r="2337" s="59" customFormat="1" x14ac:dyDescent="0.3"/>
    <row r="2338" s="59" customFormat="1" x14ac:dyDescent="0.3"/>
    <row r="2339" s="59" customFormat="1" x14ac:dyDescent="0.3"/>
    <row r="2340" s="59" customFormat="1" x14ac:dyDescent="0.3"/>
    <row r="2341" s="59" customFormat="1" x14ac:dyDescent="0.3"/>
    <row r="2342" s="59" customFormat="1" x14ac:dyDescent="0.3"/>
    <row r="2343" s="59" customFormat="1" x14ac:dyDescent="0.3"/>
    <row r="2344" s="59" customFormat="1" x14ac:dyDescent="0.3"/>
    <row r="2345" s="59" customFormat="1" x14ac:dyDescent="0.3"/>
    <row r="2346" s="59" customFormat="1" x14ac:dyDescent="0.3"/>
    <row r="2347" s="59" customFormat="1" x14ac:dyDescent="0.3"/>
    <row r="2348" s="59" customFormat="1" x14ac:dyDescent="0.3"/>
    <row r="2349" s="59" customFormat="1" x14ac:dyDescent="0.3"/>
    <row r="2350" s="59" customFormat="1" x14ac:dyDescent="0.3"/>
    <row r="2351" s="59" customFormat="1" x14ac:dyDescent="0.3"/>
    <row r="2352" s="59" customFormat="1" x14ac:dyDescent="0.3"/>
    <row r="2353" s="59" customFormat="1" x14ac:dyDescent="0.3"/>
    <row r="2354" s="59" customFormat="1" x14ac:dyDescent="0.3"/>
    <row r="2355" s="59" customFormat="1" x14ac:dyDescent="0.3"/>
    <row r="2356" s="59" customFormat="1" x14ac:dyDescent="0.3"/>
    <row r="2357" s="59" customFormat="1" x14ac:dyDescent="0.3"/>
    <row r="2358" s="59" customFormat="1" x14ac:dyDescent="0.3"/>
    <row r="2359" s="59" customFormat="1" x14ac:dyDescent="0.3"/>
    <row r="2360" s="59" customFormat="1" x14ac:dyDescent="0.3"/>
    <row r="2361" s="59" customFormat="1" x14ac:dyDescent="0.3"/>
    <row r="2362" s="59" customFormat="1" x14ac:dyDescent="0.3"/>
    <row r="2363" s="59" customFormat="1" x14ac:dyDescent="0.3"/>
    <row r="2364" s="59" customFormat="1" x14ac:dyDescent="0.3"/>
    <row r="2365" s="59" customFormat="1" x14ac:dyDescent="0.3"/>
    <row r="2366" s="59" customFormat="1" x14ac:dyDescent="0.3"/>
    <row r="2367" s="59" customFormat="1" x14ac:dyDescent="0.3"/>
    <row r="2368" s="59" customFormat="1" x14ac:dyDescent="0.3"/>
    <row r="2369" s="59" customFormat="1" x14ac:dyDescent="0.3"/>
    <row r="2370" s="59" customFormat="1" x14ac:dyDescent="0.3"/>
    <row r="2371" s="59" customFormat="1" x14ac:dyDescent="0.3"/>
    <row r="2372" s="59" customFormat="1" x14ac:dyDescent="0.3"/>
    <row r="2373" s="59" customFormat="1" x14ac:dyDescent="0.3"/>
    <row r="2374" s="59" customFormat="1" x14ac:dyDescent="0.3"/>
    <row r="2375" s="59" customFormat="1" x14ac:dyDescent="0.3"/>
    <row r="2376" s="59" customFormat="1" x14ac:dyDescent="0.3"/>
    <row r="2377" s="59" customFormat="1" x14ac:dyDescent="0.3"/>
    <row r="2378" s="59" customFormat="1" x14ac:dyDescent="0.3"/>
    <row r="2379" s="59" customFormat="1" x14ac:dyDescent="0.3"/>
    <row r="2380" s="59" customFormat="1" x14ac:dyDescent="0.3"/>
    <row r="2381" s="59" customFormat="1" x14ac:dyDescent="0.3"/>
    <row r="2382" s="59" customFormat="1" x14ac:dyDescent="0.3"/>
    <row r="2383" s="59" customFormat="1" x14ac:dyDescent="0.3"/>
    <row r="2384" s="59" customFormat="1" x14ac:dyDescent="0.3"/>
    <row r="2385" s="59" customFormat="1" x14ac:dyDescent="0.3"/>
    <row r="2386" s="59" customFormat="1" x14ac:dyDescent="0.3"/>
    <row r="2387" s="59" customFormat="1" x14ac:dyDescent="0.3"/>
    <row r="2388" s="59" customFormat="1" x14ac:dyDescent="0.3"/>
    <row r="2389" s="59" customFormat="1" x14ac:dyDescent="0.3"/>
    <row r="2390" s="59" customFormat="1" x14ac:dyDescent="0.3"/>
    <row r="2391" s="59" customFormat="1" x14ac:dyDescent="0.3"/>
    <row r="2392" s="59" customFormat="1" x14ac:dyDescent="0.3"/>
    <row r="2393" s="59" customFormat="1" x14ac:dyDescent="0.3"/>
    <row r="2394" s="59" customFormat="1" x14ac:dyDescent="0.3"/>
    <row r="2395" s="59" customFormat="1" x14ac:dyDescent="0.3"/>
    <row r="2396" s="59" customFormat="1" x14ac:dyDescent="0.3"/>
    <row r="2397" s="59" customFormat="1" x14ac:dyDescent="0.3"/>
    <row r="2398" s="59" customFormat="1" x14ac:dyDescent="0.3"/>
    <row r="2399" s="59" customFormat="1" x14ac:dyDescent="0.3"/>
    <row r="2400" s="59" customFormat="1" x14ac:dyDescent="0.3"/>
    <row r="2401" s="59" customFormat="1" x14ac:dyDescent="0.3"/>
    <row r="2402" s="59" customFormat="1" x14ac:dyDescent="0.3"/>
    <row r="2403" s="59" customFormat="1" x14ac:dyDescent="0.3"/>
    <row r="2404" s="59" customFormat="1" x14ac:dyDescent="0.3"/>
    <row r="2405" s="59" customFormat="1" x14ac:dyDescent="0.3"/>
    <row r="2406" s="59" customFormat="1" x14ac:dyDescent="0.3"/>
    <row r="2407" s="59" customFormat="1" x14ac:dyDescent="0.3"/>
    <row r="2408" s="59" customFormat="1" x14ac:dyDescent="0.3"/>
    <row r="2409" s="59" customFormat="1" x14ac:dyDescent="0.3"/>
    <row r="2410" s="59" customFormat="1" x14ac:dyDescent="0.3"/>
    <row r="2411" s="59" customFormat="1" x14ac:dyDescent="0.3"/>
    <row r="2412" s="59" customFormat="1" x14ac:dyDescent="0.3"/>
    <row r="2413" s="59" customFormat="1" x14ac:dyDescent="0.3"/>
    <row r="2414" s="59" customFormat="1" x14ac:dyDescent="0.3"/>
    <row r="2415" s="59" customFormat="1" x14ac:dyDescent="0.3"/>
    <row r="2416" s="59" customFormat="1" x14ac:dyDescent="0.3"/>
    <row r="2417" s="59" customFormat="1" x14ac:dyDescent="0.3"/>
    <row r="2418" s="59" customFormat="1" x14ac:dyDescent="0.3"/>
    <row r="2419" s="59" customFormat="1" x14ac:dyDescent="0.3"/>
    <row r="2420" s="59" customFormat="1" x14ac:dyDescent="0.3"/>
    <row r="2421" s="59" customFormat="1" x14ac:dyDescent="0.3"/>
    <row r="2422" s="59" customFormat="1" x14ac:dyDescent="0.3"/>
    <row r="2423" s="59" customFormat="1" x14ac:dyDescent="0.3"/>
    <row r="2424" s="59" customFormat="1" x14ac:dyDescent="0.3"/>
    <row r="2425" s="59" customFormat="1" x14ac:dyDescent="0.3"/>
    <row r="2426" s="59" customFormat="1" x14ac:dyDescent="0.3"/>
    <row r="2427" s="59" customFormat="1" x14ac:dyDescent="0.3"/>
    <row r="2428" s="59" customFormat="1" x14ac:dyDescent="0.3"/>
    <row r="2429" s="59" customFormat="1" x14ac:dyDescent="0.3"/>
    <row r="2430" s="59" customFormat="1" x14ac:dyDescent="0.3"/>
    <row r="2431" s="59" customFormat="1" x14ac:dyDescent="0.3"/>
    <row r="2432" s="59" customFormat="1" x14ac:dyDescent="0.3"/>
    <row r="2433" s="59" customFormat="1" x14ac:dyDescent="0.3"/>
    <row r="2434" s="59" customFormat="1" x14ac:dyDescent="0.3"/>
    <row r="2435" s="59" customFormat="1" x14ac:dyDescent="0.3"/>
    <row r="2436" s="59" customFormat="1" x14ac:dyDescent="0.3"/>
    <row r="2437" s="59" customFormat="1" x14ac:dyDescent="0.3"/>
    <row r="2438" s="59" customFormat="1" x14ac:dyDescent="0.3"/>
    <row r="2439" s="59" customFormat="1" x14ac:dyDescent="0.3"/>
    <row r="2440" s="59" customFormat="1" x14ac:dyDescent="0.3"/>
    <row r="2441" s="59" customFormat="1" x14ac:dyDescent="0.3"/>
    <row r="2442" s="59" customFormat="1" x14ac:dyDescent="0.3"/>
    <row r="2443" s="59" customFormat="1" x14ac:dyDescent="0.3"/>
    <row r="2444" s="59" customFormat="1" x14ac:dyDescent="0.3"/>
    <row r="2445" s="59" customFormat="1" x14ac:dyDescent="0.3"/>
    <row r="2446" s="59" customFormat="1" x14ac:dyDescent="0.3"/>
    <row r="2447" s="59" customFormat="1" x14ac:dyDescent="0.3"/>
    <row r="2448" s="59" customFormat="1" x14ac:dyDescent="0.3"/>
    <row r="2449" s="59" customFormat="1" x14ac:dyDescent="0.3"/>
    <row r="2450" s="59" customFormat="1" x14ac:dyDescent="0.3"/>
    <row r="2451" s="59" customFormat="1" x14ac:dyDescent="0.3"/>
    <row r="2452" s="59" customFormat="1" x14ac:dyDescent="0.3"/>
    <row r="2453" s="59" customFormat="1" x14ac:dyDescent="0.3"/>
    <row r="2454" s="59" customFormat="1" x14ac:dyDescent="0.3"/>
    <row r="2455" s="59" customFormat="1" x14ac:dyDescent="0.3"/>
    <row r="2456" s="59" customFormat="1" x14ac:dyDescent="0.3"/>
    <row r="2457" s="59" customFormat="1" x14ac:dyDescent="0.3"/>
    <row r="2458" s="59" customFormat="1" x14ac:dyDescent="0.3"/>
    <row r="2459" s="59" customFormat="1" x14ac:dyDescent="0.3"/>
    <row r="2460" s="59" customFormat="1" x14ac:dyDescent="0.3"/>
    <row r="2461" s="59" customFormat="1" x14ac:dyDescent="0.3"/>
    <row r="2462" s="59" customFormat="1" x14ac:dyDescent="0.3"/>
    <row r="2463" s="59" customFormat="1" x14ac:dyDescent="0.3"/>
    <row r="2464" s="59" customFormat="1" x14ac:dyDescent="0.3"/>
    <row r="2465" s="59" customFormat="1" x14ac:dyDescent="0.3"/>
    <row r="2466" s="59" customFormat="1" x14ac:dyDescent="0.3"/>
    <row r="2467" s="59" customFormat="1" x14ac:dyDescent="0.3"/>
    <row r="2468" s="59" customFormat="1" x14ac:dyDescent="0.3"/>
    <row r="2469" s="59" customFormat="1" x14ac:dyDescent="0.3"/>
    <row r="2470" s="59" customFormat="1" x14ac:dyDescent="0.3"/>
    <row r="2471" s="59" customFormat="1" x14ac:dyDescent="0.3"/>
    <row r="2472" s="59" customFormat="1" x14ac:dyDescent="0.3"/>
    <row r="2473" s="59" customFormat="1" x14ac:dyDescent="0.3"/>
    <row r="2474" s="59" customFormat="1" x14ac:dyDescent="0.3"/>
    <row r="2475" s="59" customFormat="1" x14ac:dyDescent="0.3"/>
    <row r="2476" s="59" customFormat="1" x14ac:dyDescent="0.3"/>
    <row r="2477" s="59" customFormat="1" x14ac:dyDescent="0.3"/>
    <row r="2478" s="59" customFormat="1" x14ac:dyDescent="0.3"/>
    <row r="2479" s="59" customFormat="1" x14ac:dyDescent="0.3"/>
    <row r="2480" s="59" customFormat="1" x14ac:dyDescent="0.3"/>
    <row r="2481" s="59" customFormat="1" x14ac:dyDescent="0.3"/>
    <row r="2482" s="59" customFormat="1" x14ac:dyDescent="0.3"/>
    <row r="2483" s="59" customFormat="1" x14ac:dyDescent="0.3"/>
    <row r="2484" s="59" customFormat="1" x14ac:dyDescent="0.3"/>
    <row r="2485" s="59" customFormat="1" x14ac:dyDescent="0.3"/>
    <row r="2486" s="59" customFormat="1" x14ac:dyDescent="0.3"/>
    <row r="2487" s="59" customFormat="1" x14ac:dyDescent="0.3"/>
    <row r="2488" s="59" customFormat="1" x14ac:dyDescent="0.3"/>
    <row r="2489" s="59" customFormat="1" x14ac:dyDescent="0.3"/>
    <row r="2490" s="59" customFormat="1" x14ac:dyDescent="0.3"/>
    <row r="2491" s="59" customFormat="1" x14ac:dyDescent="0.3"/>
    <row r="2492" s="59" customFormat="1" x14ac:dyDescent="0.3"/>
    <row r="2493" s="59" customFormat="1" x14ac:dyDescent="0.3"/>
    <row r="2494" s="59" customFormat="1" x14ac:dyDescent="0.3"/>
    <row r="2495" s="59" customFormat="1" x14ac:dyDescent="0.3"/>
    <row r="2496" s="59" customFormat="1" x14ac:dyDescent="0.3"/>
    <row r="2497" s="59" customFormat="1" x14ac:dyDescent="0.3"/>
    <row r="2498" s="59" customFormat="1" x14ac:dyDescent="0.3"/>
    <row r="2499" s="59" customFormat="1" x14ac:dyDescent="0.3"/>
    <row r="2500" s="59" customFormat="1" x14ac:dyDescent="0.3"/>
    <row r="2501" s="59" customFormat="1" x14ac:dyDescent="0.3"/>
    <row r="2502" s="59" customFormat="1" x14ac:dyDescent="0.3"/>
    <row r="2503" s="59" customFormat="1" x14ac:dyDescent="0.3"/>
    <row r="2504" s="59" customFormat="1" x14ac:dyDescent="0.3"/>
    <row r="2505" s="59" customFormat="1" x14ac:dyDescent="0.3"/>
    <row r="2506" s="59" customFormat="1" x14ac:dyDescent="0.3"/>
    <row r="2507" s="59" customFormat="1" x14ac:dyDescent="0.3"/>
    <row r="2508" s="59" customFormat="1" x14ac:dyDescent="0.3"/>
    <row r="2509" s="59" customFormat="1" x14ac:dyDescent="0.3"/>
    <row r="2510" s="59" customFormat="1" x14ac:dyDescent="0.3"/>
    <row r="2511" s="59" customFormat="1" x14ac:dyDescent="0.3"/>
    <row r="2512" s="59" customFormat="1" x14ac:dyDescent="0.3"/>
    <row r="2513" s="59" customFormat="1" x14ac:dyDescent="0.3"/>
    <row r="2514" s="59" customFormat="1" x14ac:dyDescent="0.3"/>
    <row r="2515" s="59" customFormat="1" x14ac:dyDescent="0.3"/>
    <row r="2516" s="59" customFormat="1" x14ac:dyDescent="0.3"/>
    <row r="2517" s="59" customFormat="1" x14ac:dyDescent="0.3"/>
    <row r="2518" s="59" customFormat="1" x14ac:dyDescent="0.3"/>
    <row r="2519" s="59" customFormat="1" x14ac:dyDescent="0.3"/>
    <row r="2520" s="59" customFormat="1" x14ac:dyDescent="0.3"/>
    <row r="2521" s="59" customFormat="1" x14ac:dyDescent="0.3"/>
    <row r="2522" s="59" customFormat="1" x14ac:dyDescent="0.3"/>
    <row r="2523" s="59" customFormat="1" x14ac:dyDescent="0.3"/>
    <row r="2524" s="59" customFormat="1" x14ac:dyDescent="0.3"/>
    <row r="2525" s="59" customFormat="1" x14ac:dyDescent="0.3"/>
    <row r="2526" s="59" customFormat="1" x14ac:dyDescent="0.3"/>
    <row r="2527" s="59" customFormat="1" x14ac:dyDescent="0.3"/>
    <row r="2528" s="59" customFormat="1" x14ac:dyDescent="0.3"/>
    <row r="2529" s="59" customFormat="1" x14ac:dyDescent="0.3"/>
    <row r="2530" s="59" customFormat="1" x14ac:dyDescent="0.3"/>
    <row r="2531" s="59" customFormat="1" x14ac:dyDescent="0.3"/>
    <row r="2532" s="59" customFormat="1" x14ac:dyDescent="0.3"/>
    <row r="2533" s="59" customFormat="1" x14ac:dyDescent="0.3"/>
    <row r="2534" s="59" customFormat="1" x14ac:dyDescent="0.3"/>
    <row r="2535" s="59" customFormat="1" x14ac:dyDescent="0.3"/>
    <row r="2536" s="59" customFormat="1" x14ac:dyDescent="0.3"/>
    <row r="2537" s="59" customFormat="1" x14ac:dyDescent="0.3"/>
    <row r="2538" s="59" customFormat="1" x14ac:dyDescent="0.3"/>
    <row r="2539" s="59" customFormat="1" x14ac:dyDescent="0.3"/>
    <row r="2540" s="59" customFormat="1" x14ac:dyDescent="0.3"/>
    <row r="2541" s="59" customFormat="1" x14ac:dyDescent="0.3"/>
    <row r="2542" s="59" customFormat="1" x14ac:dyDescent="0.3"/>
    <row r="2543" s="59" customFormat="1" x14ac:dyDescent="0.3"/>
    <row r="2544" s="59" customFormat="1" x14ac:dyDescent="0.3"/>
    <row r="2545" s="59" customFormat="1" x14ac:dyDescent="0.3"/>
    <row r="2546" s="59" customFormat="1" x14ac:dyDescent="0.3"/>
    <row r="2547" s="59" customFormat="1" x14ac:dyDescent="0.3"/>
    <row r="2548" s="59" customFormat="1" x14ac:dyDescent="0.3"/>
    <row r="2549" s="59" customFormat="1" x14ac:dyDescent="0.3"/>
    <row r="2550" s="59" customFormat="1" x14ac:dyDescent="0.3"/>
    <row r="2551" s="59" customFormat="1" x14ac:dyDescent="0.3"/>
    <row r="2552" s="59" customFormat="1" x14ac:dyDescent="0.3"/>
    <row r="2553" s="59" customFormat="1" x14ac:dyDescent="0.3"/>
    <row r="2554" s="59" customFormat="1" x14ac:dyDescent="0.3"/>
    <row r="2555" s="59" customFormat="1" x14ac:dyDescent="0.3"/>
    <row r="2556" s="59" customFormat="1" x14ac:dyDescent="0.3"/>
    <row r="2557" s="59" customFormat="1" x14ac:dyDescent="0.3"/>
    <row r="2558" s="59" customFormat="1" x14ac:dyDescent="0.3"/>
    <row r="2559" s="59" customFormat="1" x14ac:dyDescent="0.3"/>
    <row r="2560" s="59" customFormat="1" x14ac:dyDescent="0.3"/>
    <row r="2561" s="59" customFormat="1" x14ac:dyDescent="0.3"/>
    <row r="2562" s="59" customFormat="1" x14ac:dyDescent="0.3"/>
    <row r="2563" s="59" customFormat="1" x14ac:dyDescent="0.3"/>
    <row r="2564" s="59" customFormat="1" x14ac:dyDescent="0.3"/>
    <row r="2565" s="59" customFormat="1" x14ac:dyDescent="0.3"/>
    <row r="2566" s="59" customFormat="1" x14ac:dyDescent="0.3"/>
    <row r="2567" s="59" customFormat="1" x14ac:dyDescent="0.3"/>
    <row r="2568" s="59" customFormat="1" x14ac:dyDescent="0.3"/>
    <row r="2569" s="59" customFormat="1" x14ac:dyDescent="0.3"/>
    <row r="2570" s="59" customFormat="1" x14ac:dyDescent="0.3"/>
    <row r="2571" s="59" customFormat="1" x14ac:dyDescent="0.3"/>
    <row r="2572" s="59" customFormat="1" x14ac:dyDescent="0.3"/>
    <row r="2573" s="59" customFormat="1" x14ac:dyDescent="0.3"/>
    <row r="2574" s="59" customFormat="1" x14ac:dyDescent="0.3"/>
    <row r="2575" s="59" customFormat="1" x14ac:dyDescent="0.3"/>
    <row r="2576" s="59" customFormat="1" x14ac:dyDescent="0.3"/>
    <row r="2577" s="59" customFormat="1" x14ac:dyDescent="0.3"/>
    <row r="2578" s="59" customFormat="1" x14ac:dyDescent="0.3"/>
    <row r="2579" s="59" customFormat="1" x14ac:dyDescent="0.3"/>
    <row r="2580" s="59" customFormat="1" x14ac:dyDescent="0.3"/>
    <row r="2581" s="59" customFormat="1" x14ac:dyDescent="0.3"/>
    <row r="2582" s="59" customFormat="1" x14ac:dyDescent="0.3"/>
    <row r="2583" s="59" customFormat="1" x14ac:dyDescent="0.3"/>
    <row r="2584" s="59" customFormat="1" x14ac:dyDescent="0.3"/>
    <row r="2585" s="59" customFormat="1" x14ac:dyDescent="0.3"/>
    <row r="2586" s="59" customFormat="1" x14ac:dyDescent="0.3"/>
    <row r="2587" s="59" customFormat="1" x14ac:dyDescent="0.3"/>
    <row r="2588" s="59" customFormat="1" x14ac:dyDescent="0.3"/>
    <row r="2589" s="59" customFormat="1" x14ac:dyDescent="0.3"/>
    <row r="2590" s="59" customFormat="1" x14ac:dyDescent="0.3"/>
    <row r="2591" s="59" customFormat="1" x14ac:dyDescent="0.3"/>
    <row r="2592" s="59" customFormat="1" x14ac:dyDescent="0.3"/>
    <row r="2593" s="59" customFormat="1" x14ac:dyDescent="0.3"/>
    <row r="2594" s="59" customFormat="1" x14ac:dyDescent="0.3"/>
    <row r="2595" s="59" customFormat="1" x14ac:dyDescent="0.3"/>
    <row r="2596" s="59" customFormat="1" x14ac:dyDescent="0.3"/>
    <row r="2597" s="59" customFormat="1" x14ac:dyDescent="0.3"/>
    <row r="2598" s="59" customFormat="1" x14ac:dyDescent="0.3"/>
    <row r="2599" s="59" customFormat="1" x14ac:dyDescent="0.3"/>
    <row r="2600" s="59" customFormat="1" x14ac:dyDescent="0.3"/>
    <row r="2601" s="59" customFormat="1" x14ac:dyDescent="0.3"/>
    <row r="2602" s="59" customFormat="1" x14ac:dyDescent="0.3"/>
    <row r="2603" s="59" customFormat="1" x14ac:dyDescent="0.3"/>
    <row r="2604" s="59" customFormat="1" x14ac:dyDescent="0.3"/>
    <row r="2605" s="59" customFormat="1" x14ac:dyDescent="0.3"/>
    <row r="2606" s="59" customFormat="1" x14ac:dyDescent="0.3"/>
    <row r="2607" s="59" customFormat="1" x14ac:dyDescent="0.3"/>
    <row r="2608" s="59" customFormat="1" x14ac:dyDescent="0.3"/>
    <row r="2609" s="59" customFormat="1" x14ac:dyDescent="0.3"/>
    <row r="2610" s="59" customFormat="1" x14ac:dyDescent="0.3"/>
    <row r="2611" s="59" customFormat="1" x14ac:dyDescent="0.3"/>
    <row r="2612" s="59" customFormat="1" x14ac:dyDescent="0.3"/>
    <row r="2613" s="59" customFormat="1" x14ac:dyDescent="0.3"/>
    <row r="2614" s="59" customFormat="1" x14ac:dyDescent="0.3"/>
    <row r="2615" s="59" customFormat="1" x14ac:dyDescent="0.3"/>
    <row r="2616" s="59" customFormat="1" x14ac:dyDescent="0.3"/>
    <row r="2617" s="59" customFormat="1" x14ac:dyDescent="0.3"/>
    <row r="2618" s="59" customFormat="1" x14ac:dyDescent="0.3"/>
    <row r="2619" s="59" customFormat="1" x14ac:dyDescent="0.3"/>
    <row r="2620" s="59" customFormat="1" x14ac:dyDescent="0.3"/>
    <row r="2621" s="59" customFormat="1" x14ac:dyDescent="0.3"/>
    <row r="2622" s="59" customFormat="1" x14ac:dyDescent="0.3"/>
    <row r="2623" s="59" customFormat="1" x14ac:dyDescent="0.3"/>
    <row r="2624" s="59" customFormat="1" x14ac:dyDescent="0.3"/>
    <row r="2625" s="59" customFormat="1" x14ac:dyDescent="0.3"/>
    <row r="2626" s="59" customFormat="1" x14ac:dyDescent="0.3"/>
    <row r="2627" s="59" customFormat="1" x14ac:dyDescent="0.3"/>
    <row r="2628" s="59" customFormat="1" x14ac:dyDescent="0.3"/>
    <row r="2629" s="59" customFormat="1" x14ac:dyDescent="0.3"/>
    <row r="2630" s="59" customFormat="1" x14ac:dyDescent="0.3"/>
    <row r="2631" s="59" customFormat="1" x14ac:dyDescent="0.3"/>
    <row r="2632" s="59" customFormat="1" x14ac:dyDescent="0.3"/>
    <row r="2633" s="59" customFormat="1" x14ac:dyDescent="0.3"/>
    <row r="2634" s="59" customFormat="1" x14ac:dyDescent="0.3"/>
    <row r="2635" s="59" customFormat="1" x14ac:dyDescent="0.3"/>
    <row r="2636" s="59" customFormat="1" x14ac:dyDescent="0.3"/>
    <row r="2637" s="59" customFormat="1" x14ac:dyDescent="0.3"/>
    <row r="2638" s="59" customFormat="1" x14ac:dyDescent="0.3"/>
    <row r="2639" s="59" customFormat="1" x14ac:dyDescent="0.3"/>
    <row r="2640" s="59" customFormat="1" x14ac:dyDescent="0.3"/>
    <row r="2641" s="59" customFormat="1" x14ac:dyDescent="0.3"/>
    <row r="2642" s="59" customFormat="1" x14ac:dyDescent="0.3"/>
    <row r="2643" s="59" customFormat="1" x14ac:dyDescent="0.3"/>
    <row r="2644" s="59" customFormat="1" x14ac:dyDescent="0.3"/>
    <row r="2645" s="59" customFormat="1" x14ac:dyDescent="0.3"/>
    <row r="2646" s="59" customFormat="1" x14ac:dyDescent="0.3"/>
    <row r="2647" s="59" customFormat="1" x14ac:dyDescent="0.3"/>
    <row r="2648" s="59" customFormat="1" x14ac:dyDescent="0.3"/>
    <row r="2649" s="59" customFormat="1" x14ac:dyDescent="0.3"/>
    <row r="2650" s="59" customFormat="1" x14ac:dyDescent="0.3"/>
    <row r="2651" s="59" customFormat="1" x14ac:dyDescent="0.3"/>
    <row r="2652" s="59" customFormat="1" x14ac:dyDescent="0.3"/>
    <row r="2653" s="59" customFormat="1" x14ac:dyDescent="0.3"/>
    <row r="2654" s="59" customFormat="1" x14ac:dyDescent="0.3"/>
    <row r="2655" s="59" customFormat="1" x14ac:dyDescent="0.3"/>
    <row r="2656" s="59" customFormat="1" x14ac:dyDescent="0.3"/>
    <row r="2657" s="59" customFormat="1" x14ac:dyDescent="0.3"/>
    <row r="2658" s="59" customFormat="1" x14ac:dyDescent="0.3"/>
    <row r="2659" s="59" customFormat="1" x14ac:dyDescent="0.3"/>
    <row r="2660" s="59" customFormat="1" x14ac:dyDescent="0.3"/>
    <row r="2661" s="59" customFormat="1" x14ac:dyDescent="0.3"/>
    <row r="2662" s="59" customFormat="1" x14ac:dyDescent="0.3"/>
    <row r="2663" s="59" customFormat="1" x14ac:dyDescent="0.3"/>
    <row r="2664" s="59" customFormat="1" x14ac:dyDescent="0.3"/>
    <row r="2665" s="59" customFormat="1" x14ac:dyDescent="0.3"/>
    <row r="2666" s="59" customFormat="1" x14ac:dyDescent="0.3"/>
    <row r="2667" s="59" customFormat="1" x14ac:dyDescent="0.3"/>
    <row r="2668" s="59" customFormat="1" x14ac:dyDescent="0.3"/>
    <row r="2669" s="59" customFormat="1" x14ac:dyDescent="0.3"/>
    <row r="2670" s="59" customFormat="1" x14ac:dyDescent="0.3"/>
    <row r="2671" s="59" customFormat="1" x14ac:dyDescent="0.3"/>
    <row r="2672" s="59" customFormat="1" x14ac:dyDescent="0.3"/>
    <row r="2673" s="59" customFormat="1" x14ac:dyDescent="0.3"/>
    <row r="2674" s="59" customFormat="1" x14ac:dyDescent="0.3"/>
    <row r="2675" s="59" customFormat="1" x14ac:dyDescent="0.3"/>
    <row r="2676" s="59" customFormat="1" x14ac:dyDescent="0.3"/>
    <row r="2677" s="59" customFormat="1" x14ac:dyDescent="0.3"/>
    <row r="2678" s="59" customFormat="1" x14ac:dyDescent="0.3"/>
    <row r="2679" s="59" customFormat="1" x14ac:dyDescent="0.3"/>
    <row r="2680" s="59" customFormat="1" x14ac:dyDescent="0.3"/>
    <row r="2681" s="59" customFormat="1" x14ac:dyDescent="0.3"/>
    <row r="2682" s="59" customFormat="1" x14ac:dyDescent="0.3"/>
    <row r="2683" s="59" customFormat="1" x14ac:dyDescent="0.3"/>
    <row r="2684" s="59" customFormat="1" x14ac:dyDescent="0.3"/>
    <row r="2685" s="59" customFormat="1" x14ac:dyDescent="0.3"/>
    <row r="2686" s="59" customFormat="1" x14ac:dyDescent="0.3"/>
    <row r="2687" s="59" customFormat="1" x14ac:dyDescent="0.3"/>
    <row r="2688" s="59" customFormat="1" x14ac:dyDescent="0.3"/>
    <row r="2689" s="59" customFormat="1" x14ac:dyDescent="0.3"/>
    <row r="2690" s="59" customFormat="1" x14ac:dyDescent="0.3"/>
    <row r="2691" s="59" customFormat="1" x14ac:dyDescent="0.3"/>
    <row r="2692" s="59" customFormat="1" x14ac:dyDescent="0.3"/>
    <row r="2693" s="59" customFormat="1" x14ac:dyDescent="0.3"/>
    <row r="2694" s="59" customFormat="1" x14ac:dyDescent="0.3"/>
    <row r="2695" s="59" customFormat="1" x14ac:dyDescent="0.3"/>
    <row r="2696" s="59" customFormat="1" x14ac:dyDescent="0.3"/>
    <row r="2697" s="59" customFormat="1" x14ac:dyDescent="0.3"/>
    <row r="2698" s="59" customFormat="1" x14ac:dyDescent="0.3"/>
    <row r="2699" s="59" customFormat="1" x14ac:dyDescent="0.3"/>
    <row r="2700" s="59" customFormat="1" x14ac:dyDescent="0.3"/>
    <row r="2701" s="59" customFormat="1" x14ac:dyDescent="0.3"/>
    <row r="2702" s="59" customFormat="1" x14ac:dyDescent="0.3"/>
    <row r="2703" s="59" customFormat="1" x14ac:dyDescent="0.3"/>
    <row r="2704" s="59" customFormat="1" x14ac:dyDescent="0.3"/>
    <row r="2705" s="59" customFormat="1" x14ac:dyDescent="0.3"/>
    <row r="2706" s="59" customFormat="1" x14ac:dyDescent="0.3"/>
    <row r="2707" s="59" customFormat="1" x14ac:dyDescent="0.3"/>
    <row r="2708" s="59" customFormat="1" x14ac:dyDescent="0.3"/>
    <row r="2709" s="59" customFormat="1" x14ac:dyDescent="0.3"/>
    <row r="2710" s="59" customFormat="1" x14ac:dyDescent="0.3"/>
    <row r="2711" s="59" customFormat="1" x14ac:dyDescent="0.3"/>
    <row r="2712" s="59" customFormat="1" x14ac:dyDescent="0.3"/>
    <row r="2713" s="59" customFormat="1" x14ac:dyDescent="0.3"/>
    <row r="2714" s="59" customFormat="1" x14ac:dyDescent="0.3"/>
    <row r="2715" s="59" customFormat="1" x14ac:dyDescent="0.3"/>
    <row r="2716" s="59" customFormat="1" x14ac:dyDescent="0.3"/>
    <row r="2717" s="59" customFormat="1" x14ac:dyDescent="0.3"/>
    <row r="2718" s="59" customFormat="1" x14ac:dyDescent="0.3"/>
    <row r="2719" s="59" customFormat="1" x14ac:dyDescent="0.3"/>
    <row r="2720" s="59" customFormat="1" x14ac:dyDescent="0.3"/>
    <row r="2721" s="59" customFormat="1" x14ac:dyDescent="0.3"/>
    <row r="2722" s="59" customFormat="1" x14ac:dyDescent="0.3"/>
    <row r="2723" s="59" customFormat="1" x14ac:dyDescent="0.3"/>
    <row r="2724" s="59" customFormat="1" x14ac:dyDescent="0.3"/>
    <row r="2725" s="59" customFormat="1" x14ac:dyDescent="0.3"/>
    <row r="2726" s="59" customFormat="1" x14ac:dyDescent="0.3"/>
    <row r="2727" s="59" customFormat="1" x14ac:dyDescent="0.3"/>
    <row r="2728" s="59" customFormat="1" x14ac:dyDescent="0.3"/>
    <row r="2729" s="59" customFormat="1" x14ac:dyDescent="0.3"/>
    <row r="2730" s="59" customFormat="1" x14ac:dyDescent="0.3"/>
    <row r="2731" s="59" customFormat="1" x14ac:dyDescent="0.3"/>
    <row r="2732" s="59" customFormat="1" x14ac:dyDescent="0.3"/>
    <row r="2733" s="59" customFormat="1" x14ac:dyDescent="0.3"/>
    <row r="2734" s="59" customFormat="1" x14ac:dyDescent="0.3"/>
    <row r="2735" s="59" customFormat="1" x14ac:dyDescent="0.3"/>
    <row r="2736" s="59" customFormat="1" x14ac:dyDescent="0.3"/>
    <row r="2737" s="59" customFormat="1" x14ac:dyDescent="0.3"/>
    <row r="2738" s="59" customFormat="1" x14ac:dyDescent="0.3"/>
    <row r="2739" s="59" customFormat="1" x14ac:dyDescent="0.3"/>
    <row r="2740" s="59" customFormat="1" x14ac:dyDescent="0.3"/>
    <row r="2741" s="59" customFormat="1" x14ac:dyDescent="0.3"/>
    <row r="2742" s="59" customFormat="1" x14ac:dyDescent="0.3"/>
    <row r="2743" s="59" customFormat="1" x14ac:dyDescent="0.3"/>
    <row r="2744" s="59" customFormat="1" x14ac:dyDescent="0.3"/>
    <row r="2745" s="59" customFormat="1" x14ac:dyDescent="0.3"/>
    <row r="2746" s="59" customFormat="1" x14ac:dyDescent="0.3"/>
    <row r="2747" s="59" customFormat="1" x14ac:dyDescent="0.3"/>
    <row r="2748" s="59" customFormat="1" x14ac:dyDescent="0.3"/>
    <row r="2749" s="59" customFormat="1" x14ac:dyDescent="0.3"/>
    <row r="2750" s="59" customFormat="1" x14ac:dyDescent="0.3"/>
    <row r="2751" s="59" customFormat="1" x14ac:dyDescent="0.3"/>
    <row r="2752" s="59" customFormat="1" x14ac:dyDescent="0.3"/>
    <row r="2753" s="59" customFormat="1" x14ac:dyDescent="0.3"/>
    <row r="2754" s="59" customFormat="1" x14ac:dyDescent="0.3"/>
    <row r="2755" s="59" customFormat="1" x14ac:dyDescent="0.3"/>
    <row r="2756" s="59" customFormat="1" x14ac:dyDescent="0.3"/>
    <row r="2757" s="59" customFormat="1" x14ac:dyDescent="0.3"/>
    <row r="2758" s="59" customFormat="1" x14ac:dyDescent="0.3"/>
    <row r="2759" s="59" customFormat="1" x14ac:dyDescent="0.3"/>
    <row r="2760" s="59" customFormat="1" x14ac:dyDescent="0.3"/>
    <row r="2761" s="59" customFormat="1" x14ac:dyDescent="0.3"/>
    <row r="2762" s="59" customFormat="1" x14ac:dyDescent="0.3"/>
    <row r="2763" s="59" customFormat="1" x14ac:dyDescent="0.3"/>
    <row r="2764" s="59" customFormat="1" x14ac:dyDescent="0.3"/>
    <row r="2765" s="59" customFormat="1" x14ac:dyDescent="0.3"/>
    <row r="2766" s="59" customFormat="1" x14ac:dyDescent="0.3"/>
    <row r="2767" s="59" customFormat="1" x14ac:dyDescent="0.3"/>
    <row r="2768" s="59" customFormat="1" x14ac:dyDescent="0.3"/>
    <row r="2769" s="59" customFormat="1" x14ac:dyDescent="0.3"/>
    <row r="2770" s="59" customFormat="1" x14ac:dyDescent="0.3"/>
    <row r="2771" s="59" customFormat="1" x14ac:dyDescent="0.3"/>
    <row r="2772" s="59" customFormat="1" x14ac:dyDescent="0.3"/>
    <row r="2773" s="59" customFormat="1" x14ac:dyDescent="0.3"/>
    <row r="2774" s="59" customFormat="1" x14ac:dyDescent="0.3"/>
    <row r="2775" s="59" customFormat="1" x14ac:dyDescent="0.3"/>
    <row r="2776" s="59" customFormat="1" x14ac:dyDescent="0.3"/>
    <row r="2777" s="59" customFormat="1" x14ac:dyDescent="0.3"/>
    <row r="2778" s="59" customFormat="1" x14ac:dyDescent="0.3"/>
    <row r="2779" s="59" customFormat="1" x14ac:dyDescent="0.3"/>
    <row r="2780" s="59" customFormat="1" x14ac:dyDescent="0.3"/>
    <row r="2781" s="59" customFormat="1" x14ac:dyDescent="0.3"/>
    <row r="2782" s="59" customFormat="1" x14ac:dyDescent="0.3"/>
    <row r="2783" s="59" customFormat="1" x14ac:dyDescent="0.3"/>
    <row r="2784" s="59" customFormat="1" x14ac:dyDescent="0.3"/>
    <row r="2785" s="59" customFormat="1" x14ac:dyDescent="0.3"/>
    <row r="2786" s="59" customFormat="1" x14ac:dyDescent="0.3"/>
    <row r="2787" s="59" customFormat="1" x14ac:dyDescent="0.3"/>
    <row r="2788" s="59" customFormat="1" x14ac:dyDescent="0.3"/>
    <row r="2789" s="59" customFormat="1" x14ac:dyDescent="0.3"/>
    <row r="2790" s="59" customFormat="1" x14ac:dyDescent="0.3"/>
    <row r="2791" s="59" customFormat="1" x14ac:dyDescent="0.3"/>
    <row r="2792" s="59" customFormat="1" x14ac:dyDescent="0.3"/>
    <row r="2793" s="59" customFormat="1" x14ac:dyDescent="0.3"/>
    <row r="2794" s="59" customFormat="1" x14ac:dyDescent="0.3"/>
    <row r="2795" s="59" customFormat="1" x14ac:dyDescent="0.3"/>
    <row r="2796" s="59" customFormat="1" x14ac:dyDescent="0.3"/>
    <row r="2797" s="59" customFormat="1" x14ac:dyDescent="0.3"/>
    <row r="2798" s="59" customFormat="1" x14ac:dyDescent="0.3"/>
    <row r="2799" s="59" customFormat="1" x14ac:dyDescent="0.3"/>
    <row r="2800" s="59" customFormat="1" x14ac:dyDescent="0.3"/>
    <row r="2801" s="59" customFormat="1" x14ac:dyDescent="0.3"/>
    <row r="2802" s="59" customFormat="1" x14ac:dyDescent="0.3"/>
    <row r="2803" s="59" customFormat="1" x14ac:dyDescent="0.3"/>
    <row r="2804" s="59" customFormat="1" x14ac:dyDescent="0.3"/>
    <row r="2805" s="59" customFormat="1" x14ac:dyDescent="0.3"/>
    <row r="2806" s="59" customFormat="1" x14ac:dyDescent="0.3"/>
    <row r="2807" s="59" customFormat="1" x14ac:dyDescent="0.3"/>
    <row r="2808" s="59" customFormat="1" x14ac:dyDescent="0.3"/>
    <row r="2809" s="59" customFormat="1" x14ac:dyDescent="0.3"/>
    <row r="2810" s="59" customFormat="1" x14ac:dyDescent="0.3"/>
    <row r="2811" s="59" customFormat="1" x14ac:dyDescent="0.3"/>
    <row r="2812" s="59" customFormat="1" x14ac:dyDescent="0.3"/>
    <row r="2813" s="59" customFormat="1" x14ac:dyDescent="0.3"/>
    <row r="2814" s="59" customFormat="1" x14ac:dyDescent="0.3"/>
    <row r="2815" s="59" customFormat="1" x14ac:dyDescent="0.3"/>
    <row r="2816" s="59" customFormat="1" x14ac:dyDescent="0.3"/>
    <row r="2817" s="59" customFormat="1" x14ac:dyDescent="0.3"/>
    <row r="2818" s="59" customFormat="1" x14ac:dyDescent="0.3"/>
    <row r="2819" s="59" customFormat="1" x14ac:dyDescent="0.3"/>
    <row r="2820" s="59" customFormat="1" x14ac:dyDescent="0.3"/>
    <row r="2821" s="59" customFormat="1" x14ac:dyDescent="0.3"/>
    <row r="2822" s="59" customFormat="1" x14ac:dyDescent="0.3"/>
    <row r="2823" s="59" customFormat="1" x14ac:dyDescent="0.3"/>
    <row r="2824" s="59" customFormat="1" x14ac:dyDescent="0.3"/>
    <row r="2825" s="59" customFormat="1" x14ac:dyDescent="0.3"/>
    <row r="2826" s="59" customFormat="1" x14ac:dyDescent="0.3"/>
    <row r="2827" s="59" customFormat="1" x14ac:dyDescent="0.3"/>
    <row r="2828" s="59" customFormat="1" x14ac:dyDescent="0.3"/>
    <row r="2829" s="59" customFormat="1" x14ac:dyDescent="0.3"/>
    <row r="2830" s="59" customFormat="1" x14ac:dyDescent="0.3"/>
    <row r="2831" s="59" customFormat="1" x14ac:dyDescent="0.3"/>
    <row r="2832" s="59" customFormat="1" x14ac:dyDescent="0.3"/>
    <row r="2833" s="59" customFormat="1" x14ac:dyDescent="0.3"/>
    <row r="2834" s="59" customFormat="1" x14ac:dyDescent="0.3"/>
    <row r="2835" s="59" customFormat="1" x14ac:dyDescent="0.3"/>
    <row r="2836" s="59" customFormat="1" x14ac:dyDescent="0.3"/>
    <row r="2837" s="59" customFormat="1" x14ac:dyDescent="0.3"/>
    <row r="2838" s="59" customFormat="1" x14ac:dyDescent="0.3"/>
    <row r="2839" s="59" customFormat="1" x14ac:dyDescent="0.3"/>
    <row r="2840" s="59" customFormat="1" x14ac:dyDescent="0.3"/>
    <row r="2841" s="59" customFormat="1" x14ac:dyDescent="0.3"/>
    <row r="2842" s="59" customFormat="1" x14ac:dyDescent="0.3"/>
    <row r="2843" s="59" customFormat="1" x14ac:dyDescent="0.3"/>
    <row r="2844" s="59" customFormat="1" x14ac:dyDescent="0.3"/>
    <row r="2845" s="59" customFormat="1" x14ac:dyDescent="0.3"/>
    <row r="2846" s="59" customFormat="1" x14ac:dyDescent="0.3"/>
    <row r="2847" s="59" customFormat="1" x14ac:dyDescent="0.3"/>
    <row r="2848" s="59" customFormat="1" x14ac:dyDescent="0.3"/>
    <row r="2849" s="59" customFormat="1" x14ac:dyDescent="0.3"/>
    <row r="2850" s="59" customFormat="1" x14ac:dyDescent="0.3"/>
    <row r="2851" s="59" customFormat="1" x14ac:dyDescent="0.3"/>
    <row r="2852" s="59" customFormat="1" x14ac:dyDescent="0.3"/>
    <row r="2853" s="59" customFormat="1" x14ac:dyDescent="0.3"/>
    <row r="2854" s="59" customFormat="1" x14ac:dyDescent="0.3"/>
    <row r="2855" s="59" customFormat="1" x14ac:dyDescent="0.3"/>
    <row r="2856" s="59" customFormat="1" x14ac:dyDescent="0.3"/>
    <row r="2857" s="59" customFormat="1" x14ac:dyDescent="0.3"/>
    <row r="2858" s="59" customFormat="1" x14ac:dyDescent="0.3"/>
    <row r="2859" s="59" customFormat="1" x14ac:dyDescent="0.3"/>
    <row r="2860" s="59" customFormat="1" x14ac:dyDescent="0.3"/>
    <row r="2861" s="59" customFormat="1" x14ac:dyDescent="0.3"/>
    <row r="2862" s="59" customFormat="1" x14ac:dyDescent="0.3"/>
    <row r="2863" s="59" customFormat="1" x14ac:dyDescent="0.3"/>
    <row r="2864" s="59" customFormat="1" x14ac:dyDescent="0.3"/>
    <row r="2865" s="59" customFormat="1" x14ac:dyDescent="0.3"/>
    <row r="2866" s="59" customFormat="1" x14ac:dyDescent="0.3"/>
    <row r="2867" s="59" customFormat="1" x14ac:dyDescent="0.3"/>
    <row r="2868" s="59" customFormat="1" x14ac:dyDescent="0.3"/>
    <row r="2869" s="59" customFormat="1" x14ac:dyDescent="0.3"/>
    <row r="2870" s="59" customFormat="1" x14ac:dyDescent="0.3"/>
    <row r="2871" s="59" customFormat="1" x14ac:dyDescent="0.3"/>
    <row r="2872" s="59" customFormat="1" x14ac:dyDescent="0.3"/>
    <row r="2873" s="59" customFormat="1" x14ac:dyDescent="0.3"/>
    <row r="2874" s="59" customFormat="1" x14ac:dyDescent="0.3"/>
    <row r="2875" s="59" customFormat="1" x14ac:dyDescent="0.3"/>
    <row r="2876" s="59" customFormat="1" x14ac:dyDescent="0.3"/>
    <row r="2877" s="59" customFormat="1" x14ac:dyDescent="0.3"/>
    <row r="2878" s="59" customFormat="1" x14ac:dyDescent="0.3"/>
    <row r="2879" s="59" customFormat="1" x14ac:dyDescent="0.3"/>
    <row r="2880" s="59" customFormat="1" x14ac:dyDescent="0.3"/>
    <row r="2881" s="59" customFormat="1" x14ac:dyDescent="0.3"/>
    <row r="2882" s="59" customFormat="1" x14ac:dyDescent="0.3"/>
    <row r="2883" s="59" customFormat="1" x14ac:dyDescent="0.3"/>
    <row r="2884" s="59" customFormat="1" x14ac:dyDescent="0.3"/>
    <row r="2885" s="59" customFormat="1" x14ac:dyDescent="0.3"/>
    <row r="2886" s="59" customFormat="1" x14ac:dyDescent="0.3"/>
    <row r="2887" s="59" customFormat="1" x14ac:dyDescent="0.3"/>
    <row r="2888" s="59" customFormat="1" x14ac:dyDescent="0.3"/>
    <row r="2889" s="59" customFormat="1" x14ac:dyDescent="0.3"/>
    <row r="2890" s="59" customFormat="1" x14ac:dyDescent="0.3"/>
    <row r="2891" s="59" customFormat="1" x14ac:dyDescent="0.3"/>
    <row r="2892" s="59" customFormat="1" x14ac:dyDescent="0.3"/>
    <row r="2893" s="59" customFormat="1" x14ac:dyDescent="0.3"/>
    <row r="2894" s="59" customFormat="1" x14ac:dyDescent="0.3"/>
    <row r="2895" s="59" customFormat="1" x14ac:dyDescent="0.3"/>
    <row r="2896" s="59" customFormat="1" x14ac:dyDescent="0.3"/>
    <row r="2897" s="59" customFormat="1" x14ac:dyDescent="0.3"/>
    <row r="2898" s="59" customFormat="1" x14ac:dyDescent="0.3"/>
    <row r="2899" s="59" customFormat="1" x14ac:dyDescent="0.3"/>
    <row r="2900" s="59" customFormat="1" x14ac:dyDescent="0.3"/>
    <row r="2901" s="59" customFormat="1" x14ac:dyDescent="0.3"/>
    <row r="2902" s="59" customFormat="1" x14ac:dyDescent="0.3"/>
    <row r="2903" s="59" customFormat="1" x14ac:dyDescent="0.3"/>
    <row r="2904" s="59" customFormat="1" x14ac:dyDescent="0.3"/>
    <row r="2905" s="59" customFormat="1" x14ac:dyDescent="0.3"/>
    <row r="2906" s="59" customFormat="1" x14ac:dyDescent="0.3"/>
    <row r="2907" s="59" customFormat="1" x14ac:dyDescent="0.3"/>
    <row r="2908" s="59" customFormat="1" x14ac:dyDescent="0.3"/>
    <row r="2909" s="59" customFormat="1" x14ac:dyDescent="0.3"/>
    <row r="2910" s="59" customFormat="1" x14ac:dyDescent="0.3"/>
    <row r="2911" s="59" customFormat="1" x14ac:dyDescent="0.3"/>
    <row r="2912" s="59" customFormat="1" x14ac:dyDescent="0.3"/>
    <row r="2913" s="59" customFormat="1" x14ac:dyDescent="0.3"/>
    <row r="2914" s="59" customFormat="1" x14ac:dyDescent="0.3"/>
    <row r="2915" s="59" customFormat="1" x14ac:dyDescent="0.3"/>
    <row r="2916" s="59" customFormat="1" x14ac:dyDescent="0.3"/>
    <row r="2917" s="59" customFormat="1" x14ac:dyDescent="0.3"/>
    <row r="2918" s="59" customFormat="1" x14ac:dyDescent="0.3"/>
    <row r="2919" s="59" customFormat="1" x14ac:dyDescent="0.3"/>
    <row r="2920" s="59" customFormat="1" x14ac:dyDescent="0.3"/>
    <row r="2921" s="59" customFormat="1" x14ac:dyDescent="0.3"/>
    <row r="2922" s="59" customFormat="1" x14ac:dyDescent="0.3"/>
    <row r="2923" s="59" customFormat="1" x14ac:dyDescent="0.3"/>
    <row r="2924" s="59" customFormat="1" x14ac:dyDescent="0.3"/>
    <row r="2925" s="59" customFormat="1" x14ac:dyDescent="0.3"/>
    <row r="2926" s="59" customFormat="1" x14ac:dyDescent="0.3"/>
    <row r="2927" s="59" customFormat="1" x14ac:dyDescent="0.3"/>
    <row r="2928" s="59" customFormat="1" x14ac:dyDescent="0.3"/>
    <row r="2929" s="59" customFormat="1" x14ac:dyDescent="0.3"/>
    <row r="2930" s="59" customFormat="1" x14ac:dyDescent="0.3"/>
    <row r="2931" s="59" customFormat="1" x14ac:dyDescent="0.3"/>
    <row r="2932" s="59" customFormat="1" x14ac:dyDescent="0.3"/>
    <row r="2933" s="59" customFormat="1" x14ac:dyDescent="0.3"/>
    <row r="2934" s="59" customFormat="1" x14ac:dyDescent="0.3"/>
    <row r="2935" s="59" customFormat="1" x14ac:dyDescent="0.3"/>
    <row r="2936" s="59" customFormat="1" x14ac:dyDescent="0.3"/>
    <row r="2937" s="59" customFormat="1" x14ac:dyDescent="0.3"/>
    <row r="2938" s="59" customFormat="1" x14ac:dyDescent="0.3"/>
    <row r="2939" s="59" customFormat="1" x14ac:dyDescent="0.3"/>
    <row r="2940" s="59" customFormat="1" x14ac:dyDescent="0.3"/>
    <row r="2941" s="59" customFormat="1" x14ac:dyDescent="0.3"/>
    <row r="2942" s="59" customFormat="1" x14ac:dyDescent="0.3"/>
    <row r="2943" s="59" customFormat="1" x14ac:dyDescent="0.3"/>
    <row r="2944" s="59" customFormat="1" x14ac:dyDescent="0.3"/>
    <row r="2945" s="59" customFormat="1" x14ac:dyDescent="0.3"/>
    <row r="2946" s="59" customFormat="1" x14ac:dyDescent="0.3"/>
    <row r="2947" s="59" customFormat="1" x14ac:dyDescent="0.3"/>
    <row r="2948" s="59" customFormat="1" x14ac:dyDescent="0.3"/>
    <row r="2949" s="59" customFormat="1" x14ac:dyDescent="0.3"/>
    <row r="2950" s="59" customFormat="1" x14ac:dyDescent="0.3"/>
    <row r="2951" s="59" customFormat="1" x14ac:dyDescent="0.3"/>
    <row r="2952" s="59" customFormat="1" x14ac:dyDescent="0.3"/>
    <row r="2953" s="59" customFormat="1" x14ac:dyDescent="0.3"/>
    <row r="2954" s="59" customFormat="1" x14ac:dyDescent="0.3"/>
    <row r="2955" s="59" customFormat="1" x14ac:dyDescent="0.3"/>
    <row r="2956" s="59" customFormat="1" x14ac:dyDescent="0.3"/>
    <row r="2957" s="59" customFormat="1" x14ac:dyDescent="0.3"/>
    <row r="2958" s="59" customFormat="1" x14ac:dyDescent="0.3"/>
    <row r="2959" s="59" customFormat="1" x14ac:dyDescent="0.3"/>
    <row r="2960" s="59" customFormat="1" x14ac:dyDescent="0.3"/>
    <row r="2961" s="59" customFormat="1" x14ac:dyDescent="0.3"/>
    <row r="2962" s="59" customFormat="1" x14ac:dyDescent="0.3"/>
    <row r="2963" s="59" customFormat="1" x14ac:dyDescent="0.3"/>
    <row r="2964" s="59" customFormat="1" x14ac:dyDescent="0.3"/>
    <row r="2965" s="59" customFormat="1" x14ac:dyDescent="0.3"/>
    <row r="2966" s="59" customFormat="1" x14ac:dyDescent="0.3"/>
    <row r="2967" s="59" customFormat="1" x14ac:dyDescent="0.3"/>
    <row r="2968" s="59" customFormat="1" x14ac:dyDescent="0.3"/>
    <row r="2969" s="59" customFormat="1" x14ac:dyDescent="0.3"/>
    <row r="2970" s="59" customFormat="1" x14ac:dyDescent="0.3"/>
    <row r="2971" s="59" customFormat="1" x14ac:dyDescent="0.3"/>
    <row r="2972" s="59" customFormat="1" x14ac:dyDescent="0.3"/>
    <row r="2973" s="59" customFormat="1" x14ac:dyDescent="0.3"/>
    <row r="2974" s="59" customFormat="1" x14ac:dyDescent="0.3"/>
    <row r="2975" s="59" customFormat="1" x14ac:dyDescent="0.3"/>
    <row r="2976" s="59" customFormat="1" x14ac:dyDescent="0.3"/>
    <row r="2977" s="59" customFormat="1" x14ac:dyDescent="0.3"/>
    <row r="2978" s="59" customFormat="1" x14ac:dyDescent="0.3"/>
    <row r="2979" s="59" customFormat="1" x14ac:dyDescent="0.3"/>
    <row r="2980" s="59" customFormat="1" x14ac:dyDescent="0.3"/>
    <row r="2981" s="59" customFormat="1" x14ac:dyDescent="0.3"/>
    <row r="2982" s="59" customFormat="1" x14ac:dyDescent="0.3"/>
    <row r="2983" s="59" customFormat="1" x14ac:dyDescent="0.3"/>
    <row r="2984" s="59" customFormat="1" x14ac:dyDescent="0.3"/>
    <row r="2985" s="59" customFormat="1" x14ac:dyDescent="0.3"/>
    <row r="2986" s="59" customFormat="1" x14ac:dyDescent="0.3"/>
    <row r="2987" s="59" customFormat="1" x14ac:dyDescent="0.3"/>
    <row r="2988" s="59" customFormat="1" x14ac:dyDescent="0.3"/>
    <row r="2989" s="59" customFormat="1" x14ac:dyDescent="0.3"/>
    <row r="2990" s="59" customFormat="1" x14ac:dyDescent="0.3"/>
    <row r="2991" s="59" customFormat="1" x14ac:dyDescent="0.3"/>
    <row r="2992" s="59" customFormat="1" x14ac:dyDescent="0.3"/>
    <row r="2993" s="59" customFormat="1" x14ac:dyDescent="0.3"/>
    <row r="2994" s="59" customFormat="1" x14ac:dyDescent="0.3"/>
    <row r="2995" s="59" customFormat="1" x14ac:dyDescent="0.3"/>
    <row r="2996" s="59" customFormat="1" x14ac:dyDescent="0.3"/>
    <row r="2997" s="59" customFormat="1" x14ac:dyDescent="0.3"/>
    <row r="2998" s="59" customFormat="1" x14ac:dyDescent="0.3"/>
    <row r="2999" s="59" customFormat="1" x14ac:dyDescent="0.3"/>
    <row r="3000" s="59" customFormat="1" x14ac:dyDescent="0.3"/>
    <row r="3001" s="59" customFormat="1" x14ac:dyDescent="0.3"/>
    <row r="3002" s="59" customFormat="1" x14ac:dyDescent="0.3"/>
    <row r="3003" s="59" customFormat="1" x14ac:dyDescent="0.3"/>
    <row r="3004" s="59" customFormat="1" x14ac:dyDescent="0.3"/>
    <row r="3005" s="59" customFormat="1" x14ac:dyDescent="0.3"/>
    <row r="3006" s="59" customFormat="1" x14ac:dyDescent="0.3"/>
    <row r="3007" s="59" customFormat="1" x14ac:dyDescent="0.3"/>
    <row r="3008" s="59" customFormat="1" x14ac:dyDescent="0.3"/>
    <row r="3009" s="59" customFormat="1" x14ac:dyDescent="0.3"/>
    <row r="3010" s="59" customFormat="1" x14ac:dyDescent="0.3"/>
    <row r="3011" s="59" customFormat="1" x14ac:dyDescent="0.3"/>
    <row r="3012" s="59" customFormat="1" x14ac:dyDescent="0.3"/>
    <row r="3013" s="59" customFormat="1" x14ac:dyDescent="0.3"/>
    <row r="3014" s="59" customFormat="1" x14ac:dyDescent="0.3"/>
    <row r="3015" s="59" customFormat="1" x14ac:dyDescent="0.3"/>
    <row r="3016" s="59" customFormat="1" x14ac:dyDescent="0.3"/>
    <row r="3017" s="59" customFormat="1" x14ac:dyDescent="0.3"/>
    <row r="3018" s="59" customFormat="1" x14ac:dyDescent="0.3"/>
    <row r="3019" s="59" customFormat="1" x14ac:dyDescent="0.3"/>
    <row r="3020" s="59" customFormat="1" x14ac:dyDescent="0.3"/>
    <row r="3021" s="59" customFormat="1" x14ac:dyDescent="0.3"/>
    <row r="3022" s="59" customFormat="1" x14ac:dyDescent="0.3"/>
    <row r="3023" s="59" customFormat="1" x14ac:dyDescent="0.3"/>
    <row r="3024" s="59" customFormat="1" x14ac:dyDescent="0.3"/>
    <row r="3025" s="59" customFormat="1" x14ac:dyDescent="0.3"/>
    <row r="3026" s="59" customFormat="1" x14ac:dyDescent="0.3"/>
    <row r="3027" s="59" customFormat="1" x14ac:dyDescent="0.3"/>
    <row r="3028" s="59" customFormat="1" x14ac:dyDescent="0.3"/>
    <row r="3029" s="59" customFormat="1" x14ac:dyDescent="0.3"/>
    <row r="3030" s="59" customFormat="1" x14ac:dyDescent="0.3"/>
    <row r="3031" s="59" customFormat="1" x14ac:dyDescent="0.3"/>
    <row r="3032" s="59" customFormat="1" x14ac:dyDescent="0.3"/>
    <row r="3033" s="59" customFormat="1" x14ac:dyDescent="0.3"/>
    <row r="3034" s="59" customFormat="1" x14ac:dyDescent="0.3"/>
    <row r="3035" s="59" customFormat="1" x14ac:dyDescent="0.3"/>
    <row r="3036" s="59" customFormat="1" x14ac:dyDescent="0.3"/>
    <row r="3037" s="59" customFormat="1" x14ac:dyDescent="0.3"/>
    <row r="3038" s="59" customFormat="1" x14ac:dyDescent="0.3"/>
    <row r="3039" s="59" customFormat="1" x14ac:dyDescent="0.3"/>
    <row r="3040" s="59" customFormat="1" x14ac:dyDescent="0.3"/>
    <row r="3041" s="59" customFormat="1" x14ac:dyDescent="0.3"/>
    <row r="3042" s="59" customFormat="1" x14ac:dyDescent="0.3"/>
    <row r="3043" s="59" customFormat="1" x14ac:dyDescent="0.3"/>
    <row r="3044" s="59" customFormat="1" x14ac:dyDescent="0.3"/>
    <row r="3045" s="59" customFormat="1" x14ac:dyDescent="0.3"/>
    <row r="3046" s="59" customFormat="1" x14ac:dyDescent="0.3"/>
    <row r="3047" s="59" customFormat="1" x14ac:dyDescent="0.3"/>
    <row r="3048" s="59" customFormat="1" x14ac:dyDescent="0.3"/>
    <row r="3049" s="59" customFormat="1" x14ac:dyDescent="0.3"/>
    <row r="3050" s="59" customFormat="1" x14ac:dyDescent="0.3"/>
    <row r="3051" s="59" customFormat="1" x14ac:dyDescent="0.3"/>
    <row r="3052" s="59" customFormat="1" x14ac:dyDescent="0.3"/>
    <row r="3053" s="59" customFormat="1" x14ac:dyDescent="0.3"/>
    <row r="3054" s="59" customFormat="1" x14ac:dyDescent="0.3"/>
    <row r="3055" s="59" customFormat="1" x14ac:dyDescent="0.3"/>
    <row r="3056" s="59" customFormat="1" x14ac:dyDescent="0.3"/>
    <row r="3057" s="59" customFormat="1" x14ac:dyDescent="0.3"/>
    <row r="3058" s="59" customFormat="1" x14ac:dyDescent="0.3"/>
    <row r="3059" s="59" customFormat="1" x14ac:dyDescent="0.3"/>
    <row r="3060" s="59" customFormat="1" x14ac:dyDescent="0.3"/>
    <row r="3061" s="59" customFormat="1" x14ac:dyDescent="0.3"/>
    <row r="3062" s="59" customFormat="1" x14ac:dyDescent="0.3"/>
    <row r="3063" s="59" customFormat="1" x14ac:dyDescent="0.3"/>
    <row r="3064" s="59" customFormat="1" x14ac:dyDescent="0.3"/>
    <row r="3065" s="59" customFormat="1" x14ac:dyDescent="0.3"/>
    <row r="3066" s="59" customFormat="1" x14ac:dyDescent="0.3"/>
    <row r="3067" s="59" customFormat="1" x14ac:dyDescent="0.3"/>
    <row r="3068" s="59" customFormat="1" x14ac:dyDescent="0.3"/>
    <row r="3069" s="59" customFormat="1" x14ac:dyDescent="0.3"/>
    <row r="3070" s="59" customFormat="1" x14ac:dyDescent="0.3"/>
    <row r="3071" s="59" customFormat="1" x14ac:dyDescent="0.3"/>
    <row r="3072" s="59" customFormat="1" x14ac:dyDescent="0.3"/>
    <row r="3073" s="59" customFormat="1" x14ac:dyDescent="0.3"/>
    <row r="3074" s="59" customFormat="1" x14ac:dyDescent="0.3"/>
    <row r="3075" s="59" customFormat="1" x14ac:dyDescent="0.3"/>
    <row r="3076" s="59" customFormat="1" x14ac:dyDescent="0.3"/>
    <row r="3077" s="59" customFormat="1" x14ac:dyDescent="0.3"/>
    <row r="3078" s="59" customFormat="1" x14ac:dyDescent="0.3"/>
    <row r="3079" s="59" customFormat="1" x14ac:dyDescent="0.3"/>
    <row r="3080" s="59" customFormat="1" x14ac:dyDescent="0.3"/>
    <row r="3081" s="59" customFormat="1" x14ac:dyDescent="0.3"/>
    <row r="3082" s="59" customFormat="1" x14ac:dyDescent="0.3"/>
    <row r="3083" s="59" customFormat="1" x14ac:dyDescent="0.3"/>
    <row r="3084" s="59" customFormat="1" x14ac:dyDescent="0.3"/>
    <row r="3085" s="59" customFormat="1" x14ac:dyDescent="0.3"/>
    <row r="3086" s="59" customFormat="1" x14ac:dyDescent="0.3"/>
    <row r="3087" s="59" customFormat="1" x14ac:dyDescent="0.3"/>
    <row r="3088" s="59" customFormat="1" x14ac:dyDescent="0.3"/>
    <row r="3089" s="59" customFormat="1" x14ac:dyDescent="0.3"/>
    <row r="3090" s="59" customFormat="1" x14ac:dyDescent="0.3"/>
    <row r="3091" s="59" customFormat="1" x14ac:dyDescent="0.3"/>
    <row r="3092" s="59" customFormat="1" x14ac:dyDescent="0.3"/>
    <row r="3093" s="59" customFormat="1" x14ac:dyDescent="0.3"/>
    <row r="3094" s="59" customFormat="1" x14ac:dyDescent="0.3"/>
    <row r="3095" s="59" customFormat="1" x14ac:dyDescent="0.3"/>
    <row r="3096" s="59" customFormat="1" x14ac:dyDescent="0.3"/>
    <row r="3097" s="59" customFormat="1" x14ac:dyDescent="0.3"/>
    <row r="3098" s="59" customFormat="1" x14ac:dyDescent="0.3"/>
    <row r="3099" s="59" customFormat="1" x14ac:dyDescent="0.3"/>
    <row r="3100" s="59" customFormat="1" x14ac:dyDescent="0.3"/>
    <row r="3101" s="59" customFormat="1" x14ac:dyDescent="0.3"/>
    <row r="3102" s="59" customFormat="1" x14ac:dyDescent="0.3"/>
    <row r="3103" s="59" customFormat="1" x14ac:dyDescent="0.3"/>
    <row r="3104" s="59" customFormat="1" x14ac:dyDescent="0.3"/>
    <row r="3105" s="59" customFormat="1" x14ac:dyDescent="0.3"/>
    <row r="3106" s="59" customFormat="1" x14ac:dyDescent="0.3"/>
    <row r="3107" s="59" customFormat="1" x14ac:dyDescent="0.3"/>
    <row r="3108" s="59" customFormat="1" x14ac:dyDescent="0.3"/>
    <row r="3109" s="59" customFormat="1" x14ac:dyDescent="0.3"/>
    <row r="3110" s="59" customFormat="1" x14ac:dyDescent="0.3"/>
    <row r="3111" s="59" customFormat="1" x14ac:dyDescent="0.3"/>
    <row r="3112" s="59" customFormat="1" x14ac:dyDescent="0.3"/>
    <row r="3113" s="59" customFormat="1" x14ac:dyDescent="0.3"/>
    <row r="3114" s="59" customFormat="1" x14ac:dyDescent="0.3"/>
    <row r="3115" s="59" customFormat="1" x14ac:dyDescent="0.3"/>
    <row r="3116" s="59" customFormat="1" x14ac:dyDescent="0.3"/>
    <row r="3117" s="59" customFormat="1" x14ac:dyDescent="0.3"/>
    <row r="3118" s="59" customFormat="1" x14ac:dyDescent="0.3"/>
    <row r="3119" s="59" customFormat="1" x14ac:dyDescent="0.3"/>
    <row r="3120" s="59" customFormat="1" x14ac:dyDescent="0.3"/>
    <row r="3121" s="59" customFormat="1" x14ac:dyDescent="0.3"/>
    <row r="3122" s="59" customFormat="1" x14ac:dyDescent="0.3"/>
    <row r="3123" s="59" customFormat="1" x14ac:dyDescent="0.3"/>
    <row r="3124" s="59" customFormat="1" x14ac:dyDescent="0.3"/>
    <row r="3125" s="59" customFormat="1" x14ac:dyDescent="0.3"/>
    <row r="3126" s="59" customFormat="1" x14ac:dyDescent="0.3"/>
    <row r="3127" s="59" customFormat="1" x14ac:dyDescent="0.3"/>
    <row r="3128" s="59" customFormat="1" x14ac:dyDescent="0.3"/>
    <row r="3129" s="59" customFormat="1" x14ac:dyDescent="0.3"/>
    <row r="3130" s="59" customFormat="1" x14ac:dyDescent="0.3"/>
    <row r="3131" s="59" customFormat="1" x14ac:dyDescent="0.3"/>
    <row r="3132" s="59" customFormat="1" x14ac:dyDescent="0.3"/>
    <row r="3133" s="59" customFormat="1" x14ac:dyDescent="0.3"/>
    <row r="3134" s="59" customFormat="1" x14ac:dyDescent="0.3"/>
    <row r="3135" s="59" customFormat="1" x14ac:dyDescent="0.3"/>
    <row r="3136" s="59" customFormat="1" x14ac:dyDescent="0.3"/>
    <row r="3137" s="59" customFormat="1" x14ac:dyDescent="0.3"/>
    <row r="3138" s="59" customFormat="1" x14ac:dyDescent="0.3"/>
    <row r="3139" s="59" customFormat="1" x14ac:dyDescent="0.3"/>
    <row r="3140" s="59" customFormat="1" x14ac:dyDescent="0.3"/>
    <row r="3141" s="59" customFormat="1" x14ac:dyDescent="0.3"/>
    <row r="3142" s="59" customFormat="1" x14ac:dyDescent="0.3"/>
    <row r="3143" s="59" customFormat="1" x14ac:dyDescent="0.3"/>
    <row r="3144" s="59" customFormat="1" x14ac:dyDescent="0.3"/>
    <row r="3145" s="59" customFormat="1" x14ac:dyDescent="0.3"/>
    <row r="3146" s="59" customFormat="1" x14ac:dyDescent="0.3"/>
    <row r="3147" s="59" customFormat="1" x14ac:dyDescent="0.3"/>
    <row r="3148" s="59" customFormat="1" x14ac:dyDescent="0.3"/>
    <row r="3149" s="59" customFormat="1" x14ac:dyDescent="0.3"/>
    <row r="3150" s="59" customFormat="1" x14ac:dyDescent="0.3"/>
    <row r="3151" s="59" customFormat="1" x14ac:dyDescent="0.3"/>
    <row r="3152" s="59" customFormat="1" x14ac:dyDescent="0.3"/>
    <row r="3153" s="59" customFormat="1" x14ac:dyDescent="0.3"/>
    <row r="3154" s="59" customFormat="1" x14ac:dyDescent="0.3"/>
    <row r="3155" s="59" customFormat="1" x14ac:dyDescent="0.3"/>
    <row r="3156" s="59" customFormat="1" x14ac:dyDescent="0.3"/>
    <row r="3157" s="59" customFormat="1" x14ac:dyDescent="0.3"/>
    <row r="3158" s="59" customFormat="1" x14ac:dyDescent="0.3"/>
    <row r="3159" s="59" customFormat="1" x14ac:dyDescent="0.3"/>
    <row r="3160" s="59" customFormat="1" x14ac:dyDescent="0.3"/>
    <row r="3161" s="59" customFormat="1" x14ac:dyDescent="0.3"/>
    <row r="3162" s="59" customFormat="1" x14ac:dyDescent="0.3"/>
    <row r="3163" s="59" customFormat="1" x14ac:dyDescent="0.3"/>
    <row r="3164" s="59" customFormat="1" x14ac:dyDescent="0.3"/>
    <row r="3165" s="59" customFormat="1" x14ac:dyDescent="0.3"/>
    <row r="3166" s="59" customFormat="1" x14ac:dyDescent="0.3"/>
    <row r="3167" s="59" customFormat="1" x14ac:dyDescent="0.3"/>
    <row r="3168" s="59" customFormat="1" x14ac:dyDescent="0.3"/>
    <row r="3169" s="59" customFormat="1" x14ac:dyDescent="0.3"/>
    <row r="3170" s="59" customFormat="1" x14ac:dyDescent="0.3"/>
    <row r="3171" s="59" customFormat="1" x14ac:dyDescent="0.3"/>
    <row r="3172" s="59" customFormat="1" x14ac:dyDescent="0.3"/>
    <row r="3173" s="59" customFormat="1" x14ac:dyDescent="0.3"/>
    <row r="3174" s="59" customFormat="1" x14ac:dyDescent="0.3"/>
    <row r="3175" s="59" customFormat="1" x14ac:dyDescent="0.3"/>
    <row r="3176" s="59" customFormat="1" x14ac:dyDescent="0.3"/>
    <row r="3177" s="59" customFormat="1" x14ac:dyDescent="0.3"/>
    <row r="3178" s="59" customFormat="1" x14ac:dyDescent="0.3"/>
    <row r="3179" s="59" customFormat="1" x14ac:dyDescent="0.3"/>
    <row r="3180" s="59" customFormat="1" x14ac:dyDescent="0.3"/>
    <row r="3181" s="59" customFormat="1" x14ac:dyDescent="0.3"/>
    <row r="3182" s="59" customFormat="1" x14ac:dyDescent="0.3"/>
    <row r="3183" s="59" customFormat="1" x14ac:dyDescent="0.3"/>
    <row r="3184" s="59" customFormat="1" x14ac:dyDescent="0.3"/>
    <row r="3185" s="59" customFormat="1" x14ac:dyDescent="0.3"/>
    <row r="3186" s="59" customFormat="1" x14ac:dyDescent="0.3"/>
    <row r="3187" s="59" customFormat="1" x14ac:dyDescent="0.3"/>
    <row r="3188" s="59" customFormat="1" x14ac:dyDescent="0.3"/>
    <row r="3189" s="59" customFormat="1" x14ac:dyDescent="0.3"/>
    <row r="3190" s="59" customFormat="1" x14ac:dyDescent="0.3"/>
    <row r="3191" s="59" customFormat="1" x14ac:dyDescent="0.3"/>
    <row r="3192" s="59" customFormat="1" x14ac:dyDescent="0.3"/>
    <row r="3193" s="59" customFormat="1" x14ac:dyDescent="0.3"/>
    <row r="3194" s="59" customFormat="1" x14ac:dyDescent="0.3"/>
    <row r="3195" s="59" customFormat="1" x14ac:dyDescent="0.3"/>
    <row r="3196" s="59" customFormat="1" x14ac:dyDescent="0.3"/>
    <row r="3197" s="59" customFormat="1" x14ac:dyDescent="0.3"/>
    <row r="3198" s="59" customFormat="1" x14ac:dyDescent="0.3"/>
    <row r="3199" s="59" customFormat="1" x14ac:dyDescent="0.3"/>
    <row r="3200" s="59" customFormat="1" x14ac:dyDescent="0.3"/>
    <row r="3201" s="59" customFormat="1" x14ac:dyDescent="0.3"/>
    <row r="3202" s="59" customFormat="1" x14ac:dyDescent="0.3"/>
    <row r="3203" s="59" customFormat="1" x14ac:dyDescent="0.3"/>
    <row r="3204" s="59" customFormat="1" x14ac:dyDescent="0.3"/>
    <row r="3205" s="59" customFormat="1" x14ac:dyDescent="0.3"/>
    <row r="3206" s="59" customFormat="1" x14ac:dyDescent="0.3"/>
    <row r="3207" s="59" customFormat="1" x14ac:dyDescent="0.3"/>
    <row r="3208" s="59" customFormat="1" x14ac:dyDescent="0.3"/>
    <row r="3209" s="59" customFormat="1" x14ac:dyDescent="0.3"/>
    <row r="3210" s="59" customFormat="1" x14ac:dyDescent="0.3"/>
    <row r="3211" s="59" customFormat="1" x14ac:dyDescent="0.3"/>
    <row r="3212" s="59" customFormat="1" x14ac:dyDescent="0.3"/>
    <row r="3213" s="59" customFormat="1" x14ac:dyDescent="0.3"/>
    <row r="3214" s="59" customFormat="1" x14ac:dyDescent="0.3"/>
    <row r="3215" s="59" customFormat="1" x14ac:dyDescent="0.3"/>
    <row r="3216" s="59" customFormat="1" x14ac:dyDescent="0.3"/>
    <row r="3217" s="59" customFormat="1" x14ac:dyDescent="0.3"/>
    <row r="3218" s="59" customFormat="1" x14ac:dyDescent="0.3"/>
    <row r="3219" s="59" customFormat="1" x14ac:dyDescent="0.3"/>
    <row r="3220" s="59" customFormat="1" x14ac:dyDescent="0.3"/>
    <row r="3221" s="59" customFormat="1" x14ac:dyDescent="0.3"/>
    <row r="3222" s="59" customFormat="1" x14ac:dyDescent="0.3"/>
    <row r="3223" s="59" customFormat="1" x14ac:dyDescent="0.3"/>
    <row r="3224" s="59" customFormat="1" x14ac:dyDescent="0.3"/>
    <row r="3225" s="59" customFormat="1" x14ac:dyDescent="0.3"/>
    <row r="3226" s="59" customFormat="1" x14ac:dyDescent="0.3"/>
    <row r="3227" s="59" customFormat="1" x14ac:dyDescent="0.3"/>
    <row r="3228" s="59" customFormat="1" x14ac:dyDescent="0.3"/>
    <row r="3229" s="59" customFormat="1" x14ac:dyDescent="0.3"/>
    <row r="3230" s="59" customFormat="1" x14ac:dyDescent="0.3"/>
    <row r="3231" s="59" customFormat="1" x14ac:dyDescent="0.3"/>
    <row r="3232" s="59" customFormat="1" x14ac:dyDescent="0.3"/>
    <row r="3233" s="59" customFormat="1" x14ac:dyDescent="0.3"/>
    <row r="3234" s="59" customFormat="1" x14ac:dyDescent="0.3"/>
    <row r="3235" s="59" customFormat="1" x14ac:dyDescent="0.3"/>
    <row r="3236" s="59" customFormat="1" x14ac:dyDescent="0.3"/>
    <row r="3237" s="59" customFormat="1" x14ac:dyDescent="0.3"/>
    <row r="3238" s="59" customFormat="1" x14ac:dyDescent="0.3"/>
    <row r="3239" s="59" customFormat="1" x14ac:dyDescent="0.3"/>
    <row r="3240" s="59" customFormat="1" x14ac:dyDescent="0.3"/>
    <row r="3241" s="59" customFormat="1" x14ac:dyDescent="0.3"/>
    <row r="3242" s="59" customFormat="1" x14ac:dyDescent="0.3"/>
    <row r="3243" s="59" customFormat="1" x14ac:dyDescent="0.3"/>
    <row r="3244" s="59" customFormat="1" x14ac:dyDescent="0.3"/>
    <row r="3245" s="59" customFormat="1" x14ac:dyDescent="0.3"/>
    <row r="3246" s="59" customFormat="1" x14ac:dyDescent="0.3"/>
    <row r="3247" s="59" customFormat="1" x14ac:dyDescent="0.3"/>
    <row r="3248" s="59" customFormat="1" x14ac:dyDescent="0.3"/>
    <row r="3249" s="59" customFormat="1" x14ac:dyDescent="0.3"/>
    <row r="3250" s="59" customFormat="1" x14ac:dyDescent="0.3"/>
    <row r="3251" s="59" customFormat="1" x14ac:dyDescent="0.3"/>
    <row r="3252" s="59" customFormat="1" x14ac:dyDescent="0.3"/>
  </sheetData>
  <mergeCells count="8">
    <mergeCell ref="A21:A22"/>
    <mergeCell ref="B22:C22"/>
    <mergeCell ref="A4:A5"/>
    <mergeCell ref="B5:C5"/>
    <mergeCell ref="A9:A10"/>
    <mergeCell ref="B10:F10"/>
    <mergeCell ref="A14:A15"/>
    <mergeCell ref="B15:G15"/>
  </mergeCells>
  <hyperlinks>
    <hyperlink ref="H1" location="INFO!A1" display="POWRÓT" xr:uid="{00000000-0004-0000-1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4"/>
  <dimension ref="A1:I3250"/>
  <sheetViews>
    <sheetView zoomScale="85" zoomScaleNormal="85" workbookViewId="0">
      <selection activeCell="H1" sqref="H1"/>
    </sheetView>
  </sheetViews>
  <sheetFormatPr defaultColWidth="18.77734375" defaultRowHeight="11.4" x14ac:dyDescent="0.2"/>
  <cols>
    <col min="1" max="1" width="27.77734375" style="58" customWidth="1"/>
    <col min="2" max="2" width="14.77734375" style="58" customWidth="1"/>
    <col min="3" max="3" width="16" style="58" customWidth="1"/>
    <col min="4" max="4" width="14.77734375" style="58" customWidth="1"/>
    <col min="5" max="5" width="15.5546875" style="58" customWidth="1"/>
    <col min="6" max="6" width="11.77734375" style="58" customWidth="1"/>
    <col min="7" max="7" width="10" style="58" customWidth="1"/>
    <col min="8" max="8" width="18.77734375" style="58"/>
    <col min="9" max="9" width="9.5546875" style="58" customWidth="1"/>
    <col min="10" max="11" width="10.77734375" style="58" customWidth="1"/>
    <col min="12" max="12" width="9.77734375" style="58" customWidth="1"/>
    <col min="13" max="13" width="6.77734375" style="58" customWidth="1"/>
    <col min="14" max="14" width="18.77734375" style="58"/>
    <col min="15" max="19" width="9.77734375" style="58" customWidth="1"/>
    <col min="20" max="256" width="18.77734375" style="58"/>
    <col min="257" max="257" width="30.21875" style="58" customWidth="1"/>
    <col min="258" max="258" width="15.77734375" style="58" customWidth="1"/>
    <col min="259" max="259" width="17.5546875" style="58" customWidth="1"/>
    <col min="260" max="260" width="16.77734375" style="58" customWidth="1"/>
    <col min="261" max="261" width="17.5546875" style="58" customWidth="1"/>
    <col min="262" max="262" width="15.5546875" style="58" customWidth="1"/>
    <col min="263" max="263" width="15.77734375" style="58" customWidth="1"/>
    <col min="264" max="264" width="18.77734375" style="58"/>
    <col min="265" max="265" width="4" style="58" customWidth="1"/>
    <col min="266" max="512" width="18.77734375" style="58"/>
    <col min="513" max="513" width="30.21875" style="58" customWidth="1"/>
    <col min="514" max="514" width="15.77734375" style="58" customWidth="1"/>
    <col min="515" max="515" width="17.5546875" style="58" customWidth="1"/>
    <col min="516" max="516" width="16.77734375" style="58" customWidth="1"/>
    <col min="517" max="517" width="17.5546875" style="58" customWidth="1"/>
    <col min="518" max="518" width="15.5546875" style="58" customWidth="1"/>
    <col min="519" max="519" width="15.77734375" style="58" customWidth="1"/>
    <col min="520" max="520" width="18.77734375" style="58"/>
    <col min="521" max="521" width="4" style="58" customWidth="1"/>
    <col min="522" max="768" width="18.77734375" style="58"/>
    <col min="769" max="769" width="30.21875" style="58" customWidth="1"/>
    <col min="770" max="770" width="15.77734375" style="58" customWidth="1"/>
    <col min="771" max="771" width="17.5546875" style="58" customWidth="1"/>
    <col min="772" max="772" width="16.77734375" style="58" customWidth="1"/>
    <col min="773" max="773" width="17.5546875" style="58" customWidth="1"/>
    <col min="774" max="774" width="15.5546875" style="58" customWidth="1"/>
    <col min="775" max="775" width="15.77734375" style="58" customWidth="1"/>
    <col min="776" max="776" width="18.77734375" style="58"/>
    <col min="777" max="777" width="4" style="58" customWidth="1"/>
    <col min="778" max="1024" width="18.77734375" style="58"/>
    <col min="1025" max="1025" width="30.21875" style="58" customWidth="1"/>
    <col min="1026" max="1026" width="15.77734375" style="58" customWidth="1"/>
    <col min="1027" max="1027" width="17.5546875" style="58" customWidth="1"/>
    <col min="1028" max="1028" width="16.77734375" style="58" customWidth="1"/>
    <col min="1029" max="1029" width="17.5546875" style="58" customWidth="1"/>
    <col min="1030" max="1030" width="15.5546875" style="58" customWidth="1"/>
    <col min="1031" max="1031" width="15.77734375" style="58" customWidth="1"/>
    <col min="1032" max="1032" width="18.77734375" style="58"/>
    <col min="1033" max="1033" width="4" style="58" customWidth="1"/>
    <col min="1034" max="1280" width="18.77734375" style="58"/>
    <col min="1281" max="1281" width="30.21875" style="58" customWidth="1"/>
    <col min="1282" max="1282" width="15.77734375" style="58" customWidth="1"/>
    <col min="1283" max="1283" width="17.5546875" style="58" customWidth="1"/>
    <col min="1284" max="1284" width="16.77734375" style="58" customWidth="1"/>
    <col min="1285" max="1285" width="17.5546875" style="58" customWidth="1"/>
    <col min="1286" max="1286" width="15.5546875" style="58" customWidth="1"/>
    <col min="1287" max="1287" width="15.77734375" style="58" customWidth="1"/>
    <col min="1288" max="1288" width="18.77734375" style="58"/>
    <col min="1289" max="1289" width="4" style="58" customWidth="1"/>
    <col min="1290" max="1536" width="18.77734375" style="58"/>
    <col min="1537" max="1537" width="30.21875" style="58" customWidth="1"/>
    <col min="1538" max="1538" width="15.77734375" style="58" customWidth="1"/>
    <col min="1539" max="1539" width="17.5546875" style="58" customWidth="1"/>
    <col min="1540" max="1540" width="16.77734375" style="58" customWidth="1"/>
    <col min="1541" max="1541" width="17.5546875" style="58" customWidth="1"/>
    <col min="1542" max="1542" width="15.5546875" style="58" customWidth="1"/>
    <col min="1543" max="1543" width="15.77734375" style="58" customWidth="1"/>
    <col min="1544" max="1544" width="18.77734375" style="58"/>
    <col min="1545" max="1545" width="4" style="58" customWidth="1"/>
    <col min="1546" max="1792" width="18.77734375" style="58"/>
    <col min="1793" max="1793" width="30.21875" style="58" customWidth="1"/>
    <col min="1794" max="1794" width="15.77734375" style="58" customWidth="1"/>
    <col min="1795" max="1795" width="17.5546875" style="58" customWidth="1"/>
    <col min="1796" max="1796" width="16.77734375" style="58" customWidth="1"/>
    <col min="1797" max="1797" width="17.5546875" style="58" customWidth="1"/>
    <col min="1798" max="1798" width="15.5546875" style="58" customWidth="1"/>
    <col min="1799" max="1799" width="15.77734375" style="58" customWidth="1"/>
    <col min="1800" max="1800" width="18.77734375" style="58"/>
    <col min="1801" max="1801" width="4" style="58" customWidth="1"/>
    <col min="1802" max="2048" width="18.77734375" style="58"/>
    <col min="2049" max="2049" width="30.21875" style="58" customWidth="1"/>
    <col min="2050" max="2050" width="15.77734375" style="58" customWidth="1"/>
    <col min="2051" max="2051" width="17.5546875" style="58" customWidth="1"/>
    <col min="2052" max="2052" width="16.77734375" style="58" customWidth="1"/>
    <col min="2053" max="2053" width="17.5546875" style="58" customWidth="1"/>
    <col min="2054" max="2054" width="15.5546875" style="58" customWidth="1"/>
    <col min="2055" max="2055" width="15.77734375" style="58" customWidth="1"/>
    <col min="2056" max="2056" width="18.77734375" style="58"/>
    <col min="2057" max="2057" width="4" style="58" customWidth="1"/>
    <col min="2058" max="2304" width="18.77734375" style="58"/>
    <col min="2305" max="2305" width="30.21875" style="58" customWidth="1"/>
    <col min="2306" max="2306" width="15.77734375" style="58" customWidth="1"/>
    <col min="2307" max="2307" width="17.5546875" style="58" customWidth="1"/>
    <col min="2308" max="2308" width="16.77734375" style="58" customWidth="1"/>
    <col min="2309" max="2309" width="17.5546875" style="58" customWidth="1"/>
    <col min="2310" max="2310" width="15.5546875" style="58" customWidth="1"/>
    <col min="2311" max="2311" width="15.77734375" style="58" customWidth="1"/>
    <col min="2312" max="2312" width="18.77734375" style="58"/>
    <col min="2313" max="2313" width="4" style="58" customWidth="1"/>
    <col min="2314" max="2560" width="18.77734375" style="58"/>
    <col min="2561" max="2561" width="30.21875" style="58" customWidth="1"/>
    <col min="2562" max="2562" width="15.77734375" style="58" customWidth="1"/>
    <col min="2563" max="2563" width="17.5546875" style="58" customWidth="1"/>
    <col min="2564" max="2564" width="16.77734375" style="58" customWidth="1"/>
    <col min="2565" max="2565" width="17.5546875" style="58" customWidth="1"/>
    <col min="2566" max="2566" width="15.5546875" style="58" customWidth="1"/>
    <col min="2567" max="2567" width="15.77734375" style="58" customWidth="1"/>
    <col min="2568" max="2568" width="18.77734375" style="58"/>
    <col min="2569" max="2569" width="4" style="58" customWidth="1"/>
    <col min="2570" max="2816" width="18.77734375" style="58"/>
    <col min="2817" max="2817" width="30.21875" style="58" customWidth="1"/>
    <col min="2818" max="2818" width="15.77734375" style="58" customWidth="1"/>
    <col min="2819" max="2819" width="17.5546875" style="58" customWidth="1"/>
    <col min="2820" max="2820" width="16.77734375" style="58" customWidth="1"/>
    <col min="2821" max="2821" width="17.5546875" style="58" customWidth="1"/>
    <col min="2822" max="2822" width="15.5546875" style="58" customWidth="1"/>
    <col min="2823" max="2823" width="15.77734375" style="58" customWidth="1"/>
    <col min="2824" max="2824" width="18.77734375" style="58"/>
    <col min="2825" max="2825" width="4" style="58" customWidth="1"/>
    <col min="2826" max="3072" width="18.77734375" style="58"/>
    <col min="3073" max="3073" width="30.21875" style="58" customWidth="1"/>
    <col min="3074" max="3074" width="15.77734375" style="58" customWidth="1"/>
    <col min="3075" max="3075" width="17.5546875" style="58" customWidth="1"/>
    <col min="3076" max="3076" width="16.77734375" style="58" customWidth="1"/>
    <col min="3077" max="3077" width="17.5546875" style="58" customWidth="1"/>
    <col min="3078" max="3078" width="15.5546875" style="58" customWidth="1"/>
    <col min="3079" max="3079" width="15.77734375" style="58" customWidth="1"/>
    <col min="3080" max="3080" width="18.77734375" style="58"/>
    <col min="3081" max="3081" width="4" style="58" customWidth="1"/>
    <col min="3082" max="3328" width="18.77734375" style="58"/>
    <col min="3329" max="3329" width="30.21875" style="58" customWidth="1"/>
    <col min="3330" max="3330" width="15.77734375" style="58" customWidth="1"/>
    <col min="3331" max="3331" width="17.5546875" style="58" customWidth="1"/>
    <col min="3332" max="3332" width="16.77734375" style="58" customWidth="1"/>
    <col min="3333" max="3333" width="17.5546875" style="58" customWidth="1"/>
    <col min="3334" max="3334" width="15.5546875" style="58" customWidth="1"/>
    <col min="3335" max="3335" width="15.77734375" style="58" customWidth="1"/>
    <col min="3336" max="3336" width="18.77734375" style="58"/>
    <col min="3337" max="3337" width="4" style="58" customWidth="1"/>
    <col min="3338" max="3584" width="18.77734375" style="58"/>
    <col min="3585" max="3585" width="30.21875" style="58" customWidth="1"/>
    <col min="3586" max="3586" width="15.77734375" style="58" customWidth="1"/>
    <col min="3587" max="3587" width="17.5546875" style="58" customWidth="1"/>
    <col min="3588" max="3588" width="16.77734375" style="58" customWidth="1"/>
    <col min="3589" max="3589" width="17.5546875" style="58" customWidth="1"/>
    <col min="3590" max="3590" width="15.5546875" style="58" customWidth="1"/>
    <col min="3591" max="3591" width="15.77734375" style="58" customWidth="1"/>
    <col min="3592" max="3592" width="18.77734375" style="58"/>
    <col min="3593" max="3593" width="4" style="58" customWidth="1"/>
    <col min="3594" max="3840" width="18.77734375" style="58"/>
    <col min="3841" max="3841" width="30.21875" style="58" customWidth="1"/>
    <col min="3842" max="3842" width="15.77734375" style="58" customWidth="1"/>
    <col min="3843" max="3843" width="17.5546875" style="58" customWidth="1"/>
    <col min="3844" max="3844" width="16.77734375" style="58" customWidth="1"/>
    <col min="3845" max="3845" width="17.5546875" style="58" customWidth="1"/>
    <col min="3846" max="3846" width="15.5546875" style="58" customWidth="1"/>
    <col min="3847" max="3847" width="15.77734375" style="58" customWidth="1"/>
    <col min="3848" max="3848" width="18.77734375" style="58"/>
    <col min="3849" max="3849" width="4" style="58" customWidth="1"/>
    <col min="3850" max="4096" width="18.77734375" style="58"/>
    <col min="4097" max="4097" width="30.21875" style="58" customWidth="1"/>
    <col min="4098" max="4098" width="15.77734375" style="58" customWidth="1"/>
    <col min="4099" max="4099" width="17.5546875" style="58" customWidth="1"/>
    <col min="4100" max="4100" width="16.77734375" style="58" customWidth="1"/>
    <col min="4101" max="4101" width="17.5546875" style="58" customWidth="1"/>
    <col min="4102" max="4102" width="15.5546875" style="58" customWidth="1"/>
    <col min="4103" max="4103" width="15.77734375" style="58" customWidth="1"/>
    <col min="4104" max="4104" width="18.77734375" style="58"/>
    <col min="4105" max="4105" width="4" style="58" customWidth="1"/>
    <col min="4106" max="4352" width="18.77734375" style="58"/>
    <col min="4353" max="4353" width="30.21875" style="58" customWidth="1"/>
    <col min="4354" max="4354" width="15.77734375" style="58" customWidth="1"/>
    <col min="4355" max="4355" width="17.5546875" style="58" customWidth="1"/>
    <col min="4356" max="4356" width="16.77734375" style="58" customWidth="1"/>
    <col min="4357" max="4357" width="17.5546875" style="58" customWidth="1"/>
    <col min="4358" max="4358" width="15.5546875" style="58" customWidth="1"/>
    <col min="4359" max="4359" width="15.77734375" style="58" customWidth="1"/>
    <col min="4360" max="4360" width="18.77734375" style="58"/>
    <col min="4361" max="4361" width="4" style="58" customWidth="1"/>
    <col min="4362" max="4608" width="18.77734375" style="58"/>
    <col min="4609" max="4609" width="30.21875" style="58" customWidth="1"/>
    <col min="4610" max="4610" width="15.77734375" style="58" customWidth="1"/>
    <col min="4611" max="4611" width="17.5546875" style="58" customWidth="1"/>
    <col min="4612" max="4612" width="16.77734375" style="58" customWidth="1"/>
    <col min="4613" max="4613" width="17.5546875" style="58" customWidth="1"/>
    <col min="4614" max="4614" width="15.5546875" style="58" customWidth="1"/>
    <col min="4615" max="4615" width="15.77734375" style="58" customWidth="1"/>
    <col min="4616" max="4616" width="18.77734375" style="58"/>
    <col min="4617" max="4617" width="4" style="58" customWidth="1"/>
    <col min="4618" max="4864" width="18.77734375" style="58"/>
    <col min="4865" max="4865" width="30.21875" style="58" customWidth="1"/>
    <col min="4866" max="4866" width="15.77734375" style="58" customWidth="1"/>
    <col min="4867" max="4867" width="17.5546875" style="58" customWidth="1"/>
    <col min="4868" max="4868" width="16.77734375" style="58" customWidth="1"/>
    <col min="4869" max="4869" width="17.5546875" style="58" customWidth="1"/>
    <col min="4870" max="4870" width="15.5546875" style="58" customWidth="1"/>
    <col min="4871" max="4871" width="15.77734375" style="58" customWidth="1"/>
    <col min="4872" max="4872" width="18.77734375" style="58"/>
    <col min="4873" max="4873" width="4" style="58" customWidth="1"/>
    <col min="4874" max="5120" width="18.77734375" style="58"/>
    <col min="5121" max="5121" width="30.21875" style="58" customWidth="1"/>
    <col min="5122" max="5122" width="15.77734375" style="58" customWidth="1"/>
    <col min="5123" max="5123" width="17.5546875" style="58" customWidth="1"/>
    <col min="5124" max="5124" width="16.77734375" style="58" customWidth="1"/>
    <col min="5125" max="5125" width="17.5546875" style="58" customWidth="1"/>
    <col min="5126" max="5126" width="15.5546875" style="58" customWidth="1"/>
    <col min="5127" max="5127" width="15.77734375" style="58" customWidth="1"/>
    <col min="5128" max="5128" width="18.77734375" style="58"/>
    <col min="5129" max="5129" width="4" style="58" customWidth="1"/>
    <col min="5130" max="5376" width="18.77734375" style="58"/>
    <col min="5377" max="5377" width="30.21875" style="58" customWidth="1"/>
    <col min="5378" max="5378" width="15.77734375" style="58" customWidth="1"/>
    <col min="5379" max="5379" width="17.5546875" style="58" customWidth="1"/>
    <col min="5380" max="5380" width="16.77734375" style="58" customWidth="1"/>
    <col min="5381" max="5381" width="17.5546875" style="58" customWidth="1"/>
    <col min="5382" max="5382" width="15.5546875" style="58" customWidth="1"/>
    <col min="5383" max="5383" width="15.77734375" style="58" customWidth="1"/>
    <col min="5384" max="5384" width="18.77734375" style="58"/>
    <col min="5385" max="5385" width="4" style="58" customWidth="1"/>
    <col min="5386" max="5632" width="18.77734375" style="58"/>
    <col min="5633" max="5633" width="30.21875" style="58" customWidth="1"/>
    <col min="5634" max="5634" width="15.77734375" style="58" customWidth="1"/>
    <col min="5635" max="5635" width="17.5546875" style="58" customWidth="1"/>
    <col min="5636" max="5636" width="16.77734375" style="58" customWidth="1"/>
    <col min="5637" max="5637" width="17.5546875" style="58" customWidth="1"/>
    <col min="5638" max="5638" width="15.5546875" style="58" customWidth="1"/>
    <col min="5639" max="5639" width="15.77734375" style="58" customWidth="1"/>
    <col min="5640" max="5640" width="18.77734375" style="58"/>
    <col min="5641" max="5641" width="4" style="58" customWidth="1"/>
    <col min="5642" max="5888" width="18.77734375" style="58"/>
    <col min="5889" max="5889" width="30.21875" style="58" customWidth="1"/>
    <col min="5890" max="5890" width="15.77734375" style="58" customWidth="1"/>
    <col min="5891" max="5891" width="17.5546875" style="58" customWidth="1"/>
    <col min="5892" max="5892" width="16.77734375" style="58" customWidth="1"/>
    <col min="5893" max="5893" width="17.5546875" style="58" customWidth="1"/>
    <col min="5894" max="5894" width="15.5546875" style="58" customWidth="1"/>
    <col min="5895" max="5895" width="15.77734375" style="58" customWidth="1"/>
    <col min="5896" max="5896" width="18.77734375" style="58"/>
    <col min="5897" max="5897" width="4" style="58" customWidth="1"/>
    <col min="5898" max="6144" width="18.77734375" style="58"/>
    <col min="6145" max="6145" width="30.21875" style="58" customWidth="1"/>
    <col min="6146" max="6146" width="15.77734375" style="58" customWidth="1"/>
    <col min="6147" max="6147" width="17.5546875" style="58" customWidth="1"/>
    <col min="6148" max="6148" width="16.77734375" style="58" customWidth="1"/>
    <col min="6149" max="6149" width="17.5546875" style="58" customWidth="1"/>
    <col min="6150" max="6150" width="15.5546875" style="58" customWidth="1"/>
    <col min="6151" max="6151" width="15.77734375" style="58" customWidth="1"/>
    <col min="6152" max="6152" width="18.77734375" style="58"/>
    <col min="6153" max="6153" width="4" style="58" customWidth="1"/>
    <col min="6154" max="6400" width="18.77734375" style="58"/>
    <col min="6401" max="6401" width="30.21875" style="58" customWidth="1"/>
    <col min="6402" max="6402" width="15.77734375" style="58" customWidth="1"/>
    <col min="6403" max="6403" width="17.5546875" style="58" customWidth="1"/>
    <col min="6404" max="6404" width="16.77734375" style="58" customWidth="1"/>
    <col min="6405" max="6405" width="17.5546875" style="58" customWidth="1"/>
    <col min="6406" max="6406" width="15.5546875" style="58" customWidth="1"/>
    <col min="6407" max="6407" width="15.77734375" style="58" customWidth="1"/>
    <col min="6408" max="6408" width="18.77734375" style="58"/>
    <col min="6409" max="6409" width="4" style="58" customWidth="1"/>
    <col min="6410" max="6656" width="18.77734375" style="58"/>
    <col min="6657" max="6657" width="30.21875" style="58" customWidth="1"/>
    <col min="6658" max="6658" width="15.77734375" style="58" customWidth="1"/>
    <col min="6659" max="6659" width="17.5546875" style="58" customWidth="1"/>
    <col min="6660" max="6660" width="16.77734375" style="58" customWidth="1"/>
    <col min="6661" max="6661" width="17.5546875" style="58" customWidth="1"/>
    <col min="6662" max="6662" width="15.5546875" style="58" customWidth="1"/>
    <col min="6663" max="6663" width="15.77734375" style="58" customWidth="1"/>
    <col min="6664" max="6664" width="18.77734375" style="58"/>
    <col min="6665" max="6665" width="4" style="58" customWidth="1"/>
    <col min="6666" max="6912" width="18.77734375" style="58"/>
    <col min="6913" max="6913" width="30.21875" style="58" customWidth="1"/>
    <col min="6914" max="6914" width="15.77734375" style="58" customWidth="1"/>
    <col min="6915" max="6915" width="17.5546875" style="58" customWidth="1"/>
    <col min="6916" max="6916" width="16.77734375" style="58" customWidth="1"/>
    <col min="6917" max="6917" width="17.5546875" style="58" customWidth="1"/>
    <col min="6918" max="6918" width="15.5546875" style="58" customWidth="1"/>
    <col min="6919" max="6919" width="15.77734375" style="58" customWidth="1"/>
    <col min="6920" max="6920" width="18.77734375" style="58"/>
    <col min="6921" max="6921" width="4" style="58" customWidth="1"/>
    <col min="6922" max="7168" width="18.77734375" style="58"/>
    <col min="7169" max="7169" width="30.21875" style="58" customWidth="1"/>
    <col min="7170" max="7170" width="15.77734375" style="58" customWidth="1"/>
    <col min="7171" max="7171" width="17.5546875" style="58" customWidth="1"/>
    <col min="7172" max="7172" width="16.77734375" style="58" customWidth="1"/>
    <col min="7173" max="7173" width="17.5546875" style="58" customWidth="1"/>
    <col min="7174" max="7174" width="15.5546875" style="58" customWidth="1"/>
    <col min="7175" max="7175" width="15.77734375" style="58" customWidth="1"/>
    <col min="7176" max="7176" width="18.77734375" style="58"/>
    <col min="7177" max="7177" width="4" style="58" customWidth="1"/>
    <col min="7178" max="7424" width="18.77734375" style="58"/>
    <col min="7425" max="7425" width="30.21875" style="58" customWidth="1"/>
    <col min="7426" max="7426" width="15.77734375" style="58" customWidth="1"/>
    <col min="7427" max="7427" width="17.5546875" style="58" customWidth="1"/>
    <col min="7428" max="7428" width="16.77734375" style="58" customWidth="1"/>
    <col min="7429" max="7429" width="17.5546875" style="58" customWidth="1"/>
    <col min="7430" max="7430" width="15.5546875" style="58" customWidth="1"/>
    <col min="7431" max="7431" width="15.77734375" style="58" customWidth="1"/>
    <col min="7432" max="7432" width="18.77734375" style="58"/>
    <col min="7433" max="7433" width="4" style="58" customWidth="1"/>
    <col min="7434" max="7680" width="18.77734375" style="58"/>
    <col min="7681" max="7681" width="30.21875" style="58" customWidth="1"/>
    <col min="7682" max="7682" width="15.77734375" style="58" customWidth="1"/>
    <col min="7683" max="7683" width="17.5546875" style="58" customWidth="1"/>
    <col min="7684" max="7684" width="16.77734375" style="58" customWidth="1"/>
    <col min="7685" max="7685" width="17.5546875" style="58" customWidth="1"/>
    <col min="7686" max="7686" width="15.5546875" style="58" customWidth="1"/>
    <col min="7687" max="7687" width="15.77734375" style="58" customWidth="1"/>
    <col min="7688" max="7688" width="18.77734375" style="58"/>
    <col min="7689" max="7689" width="4" style="58" customWidth="1"/>
    <col min="7690" max="7936" width="18.77734375" style="58"/>
    <col min="7937" max="7937" width="30.21875" style="58" customWidth="1"/>
    <col min="7938" max="7938" width="15.77734375" style="58" customWidth="1"/>
    <col min="7939" max="7939" width="17.5546875" style="58" customWidth="1"/>
    <col min="7940" max="7940" width="16.77734375" style="58" customWidth="1"/>
    <col min="7941" max="7941" width="17.5546875" style="58" customWidth="1"/>
    <col min="7942" max="7942" width="15.5546875" style="58" customWidth="1"/>
    <col min="7943" max="7943" width="15.77734375" style="58" customWidth="1"/>
    <col min="7944" max="7944" width="18.77734375" style="58"/>
    <col min="7945" max="7945" width="4" style="58" customWidth="1"/>
    <col min="7946" max="8192" width="18.77734375" style="58"/>
    <col min="8193" max="8193" width="30.21875" style="58" customWidth="1"/>
    <col min="8194" max="8194" width="15.77734375" style="58" customWidth="1"/>
    <col min="8195" max="8195" width="17.5546875" style="58" customWidth="1"/>
    <col min="8196" max="8196" width="16.77734375" style="58" customWidth="1"/>
    <col min="8197" max="8197" width="17.5546875" style="58" customWidth="1"/>
    <col min="8198" max="8198" width="15.5546875" style="58" customWidth="1"/>
    <col min="8199" max="8199" width="15.77734375" style="58" customWidth="1"/>
    <col min="8200" max="8200" width="18.77734375" style="58"/>
    <col min="8201" max="8201" width="4" style="58" customWidth="1"/>
    <col min="8202" max="8448" width="18.77734375" style="58"/>
    <col min="8449" max="8449" width="30.21875" style="58" customWidth="1"/>
    <col min="8450" max="8450" width="15.77734375" style="58" customWidth="1"/>
    <col min="8451" max="8451" width="17.5546875" style="58" customWidth="1"/>
    <col min="8452" max="8452" width="16.77734375" style="58" customWidth="1"/>
    <col min="8453" max="8453" width="17.5546875" style="58" customWidth="1"/>
    <col min="8454" max="8454" width="15.5546875" style="58" customWidth="1"/>
    <col min="8455" max="8455" width="15.77734375" style="58" customWidth="1"/>
    <col min="8456" max="8456" width="18.77734375" style="58"/>
    <col min="8457" max="8457" width="4" style="58" customWidth="1"/>
    <col min="8458" max="8704" width="18.77734375" style="58"/>
    <col min="8705" max="8705" width="30.21875" style="58" customWidth="1"/>
    <col min="8706" max="8706" width="15.77734375" style="58" customWidth="1"/>
    <col min="8707" max="8707" width="17.5546875" style="58" customWidth="1"/>
    <col min="8708" max="8708" width="16.77734375" style="58" customWidth="1"/>
    <col min="8709" max="8709" width="17.5546875" style="58" customWidth="1"/>
    <col min="8710" max="8710" width="15.5546875" style="58" customWidth="1"/>
    <col min="8711" max="8711" width="15.77734375" style="58" customWidth="1"/>
    <col min="8712" max="8712" width="18.77734375" style="58"/>
    <col min="8713" max="8713" width="4" style="58" customWidth="1"/>
    <col min="8714" max="8960" width="18.77734375" style="58"/>
    <col min="8961" max="8961" width="30.21875" style="58" customWidth="1"/>
    <col min="8962" max="8962" width="15.77734375" style="58" customWidth="1"/>
    <col min="8963" max="8963" width="17.5546875" style="58" customWidth="1"/>
    <col min="8964" max="8964" width="16.77734375" style="58" customWidth="1"/>
    <col min="8965" max="8965" width="17.5546875" style="58" customWidth="1"/>
    <col min="8966" max="8966" width="15.5546875" style="58" customWidth="1"/>
    <col min="8967" max="8967" width="15.77734375" style="58" customWidth="1"/>
    <col min="8968" max="8968" width="18.77734375" style="58"/>
    <col min="8969" max="8969" width="4" style="58" customWidth="1"/>
    <col min="8970" max="9216" width="18.77734375" style="58"/>
    <col min="9217" max="9217" width="30.21875" style="58" customWidth="1"/>
    <col min="9218" max="9218" width="15.77734375" style="58" customWidth="1"/>
    <col min="9219" max="9219" width="17.5546875" style="58" customWidth="1"/>
    <col min="9220" max="9220" width="16.77734375" style="58" customWidth="1"/>
    <col min="9221" max="9221" width="17.5546875" style="58" customWidth="1"/>
    <col min="9222" max="9222" width="15.5546875" style="58" customWidth="1"/>
    <col min="9223" max="9223" width="15.77734375" style="58" customWidth="1"/>
    <col min="9224" max="9224" width="18.77734375" style="58"/>
    <col min="9225" max="9225" width="4" style="58" customWidth="1"/>
    <col min="9226" max="9472" width="18.77734375" style="58"/>
    <col min="9473" max="9473" width="30.21875" style="58" customWidth="1"/>
    <col min="9474" max="9474" width="15.77734375" style="58" customWidth="1"/>
    <col min="9475" max="9475" width="17.5546875" style="58" customWidth="1"/>
    <col min="9476" max="9476" width="16.77734375" style="58" customWidth="1"/>
    <col min="9477" max="9477" width="17.5546875" style="58" customWidth="1"/>
    <col min="9478" max="9478" width="15.5546875" style="58" customWidth="1"/>
    <col min="9479" max="9479" width="15.77734375" style="58" customWidth="1"/>
    <col min="9480" max="9480" width="18.77734375" style="58"/>
    <col min="9481" max="9481" width="4" style="58" customWidth="1"/>
    <col min="9482" max="9728" width="18.77734375" style="58"/>
    <col min="9729" max="9729" width="30.21875" style="58" customWidth="1"/>
    <col min="9730" max="9730" width="15.77734375" style="58" customWidth="1"/>
    <col min="9731" max="9731" width="17.5546875" style="58" customWidth="1"/>
    <col min="9732" max="9732" width="16.77734375" style="58" customWidth="1"/>
    <col min="9733" max="9733" width="17.5546875" style="58" customWidth="1"/>
    <col min="9734" max="9734" width="15.5546875" style="58" customWidth="1"/>
    <col min="9735" max="9735" width="15.77734375" style="58" customWidth="1"/>
    <col min="9736" max="9736" width="18.77734375" style="58"/>
    <col min="9737" max="9737" width="4" style="58" customWidth="1"/>
    <col min="9738" max="9984" width="18.77734375" style="58"/>
    <col min="9985" max="9985" width="30.21875" style="58" customWidth="1"/>
    <col min="9986" max="9986" width="15.77734375" style="58" customWidth="1"/>
    <col min="9987" max="9987" width="17.5546875" style="58" customWidth="1"/>
    <col min="9988" max="9988" width="16.77734375" style="58" customWidth="1"/>
    <col min="9989" max="9989" width="17.5546875" style="58" customWidth="1"/>
    <col min="9990" max="9990" width="15.5546875" style="58" customWidth="1"/>
    <col min="9991" max="9991" width="15.77734375" style="58" customWidth="1"/>
    <col min="9992" max="9992" width="18.77734375" style="58"/>
    <col min="9993" max="9993" width="4" style="58" customWidth="1"/>
    <col min="9994" max="10240" width="18.77734375" style="58"/>
    <col min="10241" max="10241" width="30.21875" style="58" customWidth="1"/>
    <col min="10242" max="10242" width="15.77734375" style="58" customWidth="1"/>
    <col min="10243" max="10243" width="17.5546875" style="58" customWidth="1"/>
    <col min="10244" max="10244" width="16.77734375" style="58" customWidth="1"/>
    <col min="10245" max="10245" width="17.5546875" style="58" customWidth="1"/>
    <col min="10246" max="10246" width="15.5546875" style="58" customWidth="1"/>
    <col min="10247" max="10247" width="15.77734375" style="58" customWidth="1"/>
    <col min="10248" max="10248" width="18.77734375" style="58"/>
    <col min="10249" max="10249" width="4" style="58" customWidth="1"/>
    <col min="10250" max="10496" width="18.77734375" style="58"/>
    <col min="10497" max="10497" width="30.21875" style="58" customWidth="1"/>
    <col min="10498" max="10498" width="15.77734375" style="58" customWidth="1"/>
    <col min="10499" max="10499" width="17.5546875" style="58" customWidth="1"/>
    <col min="10500" max="10500" width="16.77734375" style="58" customWidth="1"/>
    <col min="10501" max="10501" width="17.5546875" style="58" customWidth="1"/>
    <col min="10502" max="10502" width="15.5546875" style="58" customWidth="1"/>
    <col min="10503" max="10503" width="15.77734375" style="58" customWidth="1"/>
    <col min="10504" max="10504" width="18.77734375" style="58"/>
    <col min="10505" max="10505" width="4" style="58" customWidth="1"/>
    <col min="10506" max="10752" width="18.77734375" style="58"/>
    <col min="10753" max="10753" width="30.21875" style="58" customWidth="1"/>
    <col min="10754" max="10754" width="15.77734375" style="58" customWidth="1"/>
    <col min="10755" max="10755" width="17.5546875" style="58" customWidth="1"/>
    <col min="10756" max="10756" width="16.77734375" style="58" customWidth="1"/>
    <col min="10757" max="10757" width="17.5546875" style="58" customWidth="1"/>
    <col min="10758" max="10758" width="15.5546875" style="58" customWidth="1"/>
    <col min="10759" max="10759" width="15.77734375" style="58" customWidth="1"/>
    <col min="10760" max="10760" width="18.77734375" style="58"/>
    <col min="10761" max="10761" width="4" style="58" customWidth="1"/>
    <col min="10762" max="11008" width="18.77734375" style="58"/>
    <col min="11009" max="11009" width="30.21875" style="58" customWidth="1"/>
    <col min="11010" max="11010" width="15.77734375" style="58" customWidth="1"/>
    <col min="11011" max="11011" width="17.5546875" style="58" customWidth="1"/>
    <col min="11012" max="11012" width="16.77734375" style="58" customWidth="1"/>
    <col min="11013" max="11013" width="17.5546875" style="58" customWidth="1"/>
    <col min="11014" max="11014" width="15.5546875" style="58" customWidth="1"/>
    <col min="11015" max="11015" width="15.77734375" style="58" customWidth="1"/>
    <col min="11016" max="11016" width="18.77734375" style="58"/>
    <col min="11017" max="11017" width="4" style="58" customWidth="1"/>
    <col min="11018" max="11264" width="18.77734375" style="58"/>
    <col min="11265" max="11265" width="30.21875" style="58" customWidth="1"/>
    <col min="11266" max="11266" width="15.77734375" style="58" customWidth="1"/>
    <col min="11267" max="11267" width="17.5546875" style="58" customWidth="1"/>
    <col min="11268" max="11268" width="16.77734375" style="58" customWidth="1"/>
    <col min="11269" max="11269" width="17.5546875" style="58" customWidth="1"/>
    <col min="11270" max="11270" width="15.5546875" style="58" customWidth="1"/>
    <col min="11271" max="11271" width="15.77734375" style="58" customWidth="1"/>
    <col min="11272" max="11272" width="18.77734375" style="58"/>
    <col min="11273" max="11273" width="4" style="58" customWidth="1"/>
    <col min="11274" max="11520" width="18.77734375" style="58"/>
    <col min="11521" max="11521" width="30.21875" style="58" customWidth="1"/>
    <col min="11522" max="11522" width="15.77734375" style="58" customWidth="1"/>
    <col min="11523" max="11523" width="17.5546875" style="58" customWidth="1"/>
    <col min="11524" max="11524" width="16.77734375" style="58" customWidth="1"/>
    <col min="11525" max="11525" width="17.5546875" style="58" customWidth="1"/>
    <col min="11526" max="11526" width="15.5546875" style="58" customWidth="1"/>
    <col min="11527" max="11527" width="15.77734375" style="58" customWidth="1"/>
    <col min="11528" max="11528" width="18.77734375" style="58"/>
    <col min="11529" max="11529" width="4" style="58" customWidth="1"/>
    <col min="11530" max="11776" width="18.77734375" style="58"/>
    <col min="11777" max="11777" width="30.21875" style="58" customWidth="1"/>
    <col min="11778" max="11778" width="15.77734375" style="58" customWidth="1"/>
    <col min="11779" max="11779" width="17.5546875" style="58" customWidth="1"/>
    <col min="11780" max="11780" width="16.77734375" style="58" customWidth="1"/>
    <col min="11781" max="11781" width="17.5546875" style="58" customWidth="1"/>
    <col min="11782" max="11782" width="15.5546875" style="58" customWidth="1"/>
    <col min="11783" max="11783" width="15.77734375" style="58" customWidth="1"/>
    <col min="11784" max="11784" width="18.77734375" style="58"/>
    <col min="11785" max="11785" width="4" style="58" customWidth="1"/>
    <col min="11786" max="12032" width="18.77734375" style="58"/>
    <col min="12033" max="12033" width="30.21875" style="58" customWidth="1"/>
    <col min="12034" max="12034" width="15.77734375" style="58" customWidth="1"/>
    <col min="12035" max="12035" width="17.5546875" style="58" customWidth="1"/>
    <col min="12036" max="12036" width="16.77734375" style="58" customWidth="1"/>
    <col min="12037" max="12037" width="17.5546875" style="58" customWidth="1"/>
    <col min="12038" max="12038" width="15.5546875" style="58" customWidth="1"/>
    <col min="12039" max="12039" width="15.77734375" style="58" customWidth="1"/>
    <col min="12040" max="12040" width="18.77734375" style="58"/>
    <col min="12041" max="12041" width="4" style="58" customWidth="1"/>
    <col min="12042" max="12288" width="18.77734375" style="58"/>
    <col min="12289" max="12289" width="30.21875" style="58" customWidth="1"/>
    <col min="12290" max="12290" width="15.77734375" style="58" customWidth="1"/>
    <col min="12291" max="12291" width="17.5546875" style="58" customWidth="1"/>
    <col min="12292" max="12292" width="16.77734375" style="58" customWidth="1"/>
    <col min="12293" max="12293" width="17.5546875" style="58" customWidth="1"/>
    <col min="12294" max="12294" width="15.5546875" style="58" customWidth="1"/>
    <col min="12295" max="12295" width="15.77734375" style="58" customWidth="1"/>
    <col min="12296" max="12296" width="18.77734375" style="58"/>
    <col min="12297" max="12297" width="4" style="58" customWidth="1"/>
    <col min="12298" max="12544" width="18.77734375" style="58"/>
    <col min="12545" max="12545" width="30.21875" style="58" customWidth="1"/>
    <col min="12546" max="12546" width="15.77734375" style="58" customWidth="1"/>
    <col min="12547" max="12547" width="17.5546875" style="58" customWidth="1"/>
    <col min="12548" max="12548" width="16.77734375" style="58" customWidth="1"/>
    <col min="12549" max="12549" width="17.5546875" style="58" customWidth="1"/>
    <col min="12550" max="12550" width="15.5546875" style="58" customWidth="1"/>
    <col min="12551" max="12551" width="15.77734375" style="58" customWidth="1"/>
    <col min="12552" max="12552" width="18.77734375" style="58"/>
    <col min="12553" max="12553" width="4" style="58" customWidth="1"/>
    <col min="12554" max="12800" width="18.77734375" style="58"/>
    <col min="12801" max="12801" width="30.21875" style="58" customWidth="1"/>
    <col min="12802" max="12802" width="15.77734375" style="58" customWidth="1"/>
    <col min="12803" max="12803" width="17.5546875" style="58" customWidth="1"/>
    <col min="12804" max="12804" width="16.77734375" style="58" customWidth="1"/>
    <col min="12805" max="12805" width="17.5546875" style="58" customWidth="1"/>
    <col min="12806" max="12806" width="15.5546875" style="58" customWidth="1"/>
    <col min="12807" max="12807" width="15.77734375" style="58" customWidth="1"/>
    <col min="12808" max="12808" width="18.77734375" style="58"/>
    <col min="12809" max="12809" width="4" style="58" customWidth="1"/>
    <col min="12810" max="13056" width="18.77734375" style="58"/>
    <col min="13057" max="13057" width="30.21875" style="58" customWidth="1"/>
    <col min="13058" max="13058" width="15.77734375" style="58" customWidth="1"/>
    <col min="13059" max="13059" width="17.5546875" style="58" customWidth="1"/>
    <col min="13060" max="13060" width="16.77734375" style="58" customWidth="1"/>
    <col min="13061" max="13061" width="17.5546875" style="58" customWidth="1"/>
    <col min="13062" max="13062" width="15.5546875" style="58" customWidth="1"/>
    <col min="13063" max="13063" width="15.77734375" style="58" customWidth="1"/>
    <col min="13064" max="13064" width="18.77734375" style="58"/>
    <col min="13065" max="13065" width="4" style="58" customWidth="1"/>
    <col min="13066" max="13312" width="18.77734375" style="58"/>
    <col min="13313" max="13313" width="30.21875" style="58" customWidth="1"/>
    <col min="13314" max="13314" width="15.77734375" style="58" customWidth="1"/>
    <col min="13315" max="13315" width="17.5546875" style="58" customWidth="1"/>
    <col min="13316" max="13316" width="16.77734375" style="58" customWidth="1"/>
    <col min="13317" max="13317" width="17.5546875" style="58" customWidth="1"/>
    <col min="13318" max="13318" width="15.5546875" style="58" customWidth="1"/>
    <col min="13319" max="13319" width="15.77734375" style="58" customWidth="1"/>
    <col min="13320" max="13320" width="18.77734375" style="58"/>
    <col min="13321" max="13321" width="4" style="58" customWidth="1"/>
    <col min="13322" max="13568" width="18.77734375" style="58"/>
    <col min="13569" max="13569" width="30.21875" style="58" customWidth="1"/>
    <col min="13570" max="13570" width="15.77734375" style="58" customWidth="1"/>
    <col min="13571" max="13571" width="17.5546875" style="58" customWidth="1"/>
    <col min="13572" max="13572" width="16.77734375" style="58" customWidth="1"/>
    <col min="13573" max="13573" width="17.5546875" style="58" customWidth="1"/>
    <col min="13574" max="13574" width="15.5546875" style="58" customWidth="1"/>
    <col min="13575" max="13575" width="15.77734375" style="58" customWidth="1"/>
    <col min="13576" max="13576" width="18.77734375" style="58"/>
    <col min="13577" max="13577" width="4" style="58" customWidth="1"/>
    <col min="13578" max="13824" width="18.77734375" style="58"/>
    <col min="13825" max="13825" width="30.21875" style="58" customWidth="1"/>
    <col min="13826" max="13826" width="15.77734375" style="58" customWidth="1"/>
    <col min="13827" max="13827" width="17.5546875" style="58" customWidth="1"/>
    <col min="13828" max="13828" width="16.77734375" style="58" customWidth="1"/>
    <col min="13829" max="13829" width="17.5546875" style="58" customWidth="1"/>
    <col min="13830" max="13830" width="15.5546875" style="58" customWidth="1"/>
    <col min="13831" max="13831" width="15.77734375" style="58" customWidth="1"/>
    <col min="13832" max="13832" width="18.77734375" style="58"/>
    <col min="13833" max="13833" width="4" style="58" customWidth="1"/>
    <col min="13834" max="14080" width="18.77734375" style="58"/>
    <col min="14081" max="14081" width="30.21875" style="58" customWidth="1"/>
    <col min="14082" max="14082" width="15.77734375" style="58" customWidth="1"/>
    <col min="14083" max="14083" width="17.5546875" style="58" customWidth="1"/>
    <col min="14084" max="14084" width="16.77734375" style="58" customWidth="1"/>
    <col min="14085" max="14085" width="17.5546875" style="58" customWidth="1"/>
    <col min="14086" max="14086" width="15.5546875" style="58" customWidth="1"/>
    <col min="14087" max="14087" width="15.77734375" style="58" customWidth="1"/>
    <col min="14088" max="14088" width="18.77734375" style="58"/>
    <col min="14089" max="14089" width="4" style="58" customWidth="1"/>
    <col min="14090" max="14336" width="18.77734375" style="58"/>
    <col min="14337" max="14337" width="30.21875" style="58" customWidth="1"/>
    <col min="14338" max="14338" width="15.77734375" style="58" customWidth="1"/>
    <col min="14339" max="14339" width="17.5546875" style="58" customWidth="1"/>
    <col min="14340" max="14340" width="16.77734375" style="58" customWidth="1"/>
    <col min="14341" max="14341" width="17.5546875" style="58" customWidth="1"/>
    <col min="14342" max="14342" width="15.5546875" style="58" customWidth="1"/>
    <col min="14343" max="14343" width="15.77734375" style="58" customWidth="1"/>
    <col min="14344" max="14344" width="18.77734375" style="58"/>
    <col min="14345" max="14345" width="4" style="58" customWidth="1"/>
    <col min="14346" max="14592" width="18.77734375" style="58"/>
    <col min="14593" max="14593" width="30.21875" style="58" customWidth="1"/>
    <col min="14594" max="14594" width="15.77734375" style="58" customWidth="1"/>
    <col min="14595" max="14595" width="17.5546875" style="58" customWidth="1"/>
    <col min="14596" max="14596" width="16.77734375" style="58" customWidth="1"/>
    <col min="14597" max="14597" width="17.5546875" style="58" customWidth="1"/>
    <col min="14598" max="14598" width="15.5546875" style="58" customWidth="1"/>
    <col min="14599" max="14599" width="15.77734375" style="58" customWidth="1"/>
    <col min="14600" max="14600" width="18.77734375" style="58"/>
    <col min="14601" max="14601" width="4" style="58" customWidth="1"/>
    <col min="14602" max="14848" width="18.77734375" style="58"/>
    <col min="14849" max="14849" width="30.21875" style="58" customWidth="1"/>
    <col min="14850" max="14850" width="15.77734375" style="58" customWidth="1"/>
    <col min="14851" max="14851" width="17.5546875" style="58" customWidth="1"/>
    <col min="14852" max="14852" width="16.77734375" style="58" customWidth="1"/>
    <col min="14853" max="14853" width="17.5546875" style="58" customWidth="1"/>
    <col min="14854" max="14854" width="15.5546875" style="58" customWidth="1"/>
    <col min="14855" max="14855" width="15.77734375" style="58" customWidth="1"/>
    <col min="14856" max="14856" width="18.77734375" style="58"/>
    <col min="14857" max="14857" width="4" style="58" customWidth="1"/>
    <col min="14858" max="15104" width="18.77734375" style="58"/>
    <col min="15105" max="15105" width="30.21875" style="58" customWidth="1"/>
    <col min="15106" max="15106" width="15.77734375" style="58" customWidth="1"/>
    <col min="15107" max="15107" width="17.5546875" style="58" customWidth="1"/>
    <col min="15108" max="15108" width="16.77734375" style="58" customWidth="1"/>
    <col min="15109" max="15109" width="17.5546875" style="58" customWidth="1"/>
    <col min="15110" max="15110" width="15.5546875" style="58" customWidth="1"/>
    <col min="15111" max="15111" width="15.77734375" style="58" customWidth="1"/>
    <col min="15112" max="15112" width="18.77734375" style="58"/>
    <col min="15113" max="15113" width="4" style="58" customWidth="1"/>
    <col min="15114" max="15360" width="18.77734375" style="58"/>
    <col min="15361" max="15361" width="30.21875" style="58" customWidth="1"/>
    <col min="15362" max="15362" width="15.77734375" style="58" customWidth="1"/>
    <col min="15363" max="15363" width="17.5546875" style="58" customWidth="1"/>
    <col min="15364" max="15364" width="16.77734375" style="58" customWidth="1"/>
    <col min="15365" max="15365" width="17.5546875" style="58" customWidth="1"/>
    <col min="15366" max="15366" width="15.5546875" style="58" customWidth="1"/>
    <col min="15367" max="15367" width="15.77734375" style="58" customWidth="1"/>
    <col min="15368" max="15368" width="18.77734375" style="58"/>
    <col min="15369" max="15369" width="4" style="58" customWidth="1"/>
    <col min="15370" max="15616" width="18.77734375" style="58"/>
    <col min="15617" max="15617" width="30.21875" style="58" customWidth="1"/>
    <col min="15618" max="15618" width="15.77734375" style="58" customWidth="1"/>
    <col min="15619" max="15619" width="17.5546875" style="58" customWidth="1"/>
    <col min="15620" max="15620" width="16.77734375" style="58" customWidth="1"/>
    <col min="15621" max="15621" width="17.5546875" style="58" customWidth="1"/>
    <col min="15622" max="15622" width="15.5546875" style="58" customWidth="1"/>
    <col min="15623" max="15623" width="15.77734375" style="58" customWidth="1"/>
    <col min="15624" max="15624" width="18.77734375" style="58"/>
    <col min="15625" max="15625" width="4" style="58" customWidth="1"/>
    <col min="15626" max="15872" width="18.77734375" style="58"/>
    <col min="15873" max="15873" width="30.21875" style="58" customWidth="1"/>
    <col min="15874" max="15874" width="15.77734375" style="58" customWidth="1"/>
    <col min="15875" max="15875" width="17.5546875" style="58" customWidth="1"/>
    <col min="15876" max="15876" width="16.77734375" style="58" customWidth="1"/>
    <col min="15877" max="15877" width="17.5546875" style="58" customWidth="1"/>
    <col min="15878" max="15878" width="15.5546875" style="58" customWidth="1"/>
    <col min="15879" max="15879" width="15.77734375" style="58" customWidth="1"/>
    <col min="15880" max="15880" width="18.77734375" style="58"/>
    <col min="15881" max="15881" width="4" style="58" customWidth="1"/>
    <col min="15882" max="16128" width="18.77734375" style="58"/>
    <col min="16129" max="16129" width="30.21875" style="58" customWidth="1"/>
    <col min="16130" max="16130" width="15.77734375" style="58" customWidth="1"/>
    <col min="16131" max="16131" width="17.5546875" style="58" customWidth="1"/>
    <col min="16132" max="16132" width="16.77734375" style="58" customWidth="1"/>
    <col min="16133" max="16133" width="17.5546875" style="58" customWidth="1"/>
    <col min="16134" max="16134" width="15.5546875" style="58" customWidth="1"/>
    <col min="16135" max="16135" width="15.77734375" style="58" customWidth="1"/>
    <col min="16136" max="16136" width="18.77734375" style="58"/>
    <col min="16137" max="16137" width="4" style="58" customWidth="1"/>
    <col min="16138" max="16384" width="18.77734375" style="58"/>
  </cols>
  <sheetData>
    <row r="1" spans="1:9" ht="15.6" x14ac:dyDescent="0.3">
      <c r="A1" s="1150" t="s">
        <v>497</v>
      </c>
      <c r="B1" s="1181"/>
      <c r="C1" s="1181"/>
      <c r="D1" s="1181"/>
      <c r="E1" s="1181"/>
      <c r="F1" s="1181"/>
      <c r="G1" s="2"/>
      <c r="H1" s="376" t="s">
        <v>651</v>
      </c>
      <c r="I1" s="2"/>
    </row>
    <row r="2" spans="1:9" s="59" customFormat="1" ht="13.2" x14ac:dyDescent="0.3">
      <c r="A2" s="60"/>
      <c r="B2" s="6"/>
      <c r="C2" s="6"/>
      <c r="D2" s="6"/>
      <c r="E2" s="6"/>
    </row>
    <row r="3" spans="1:9" s="59" customFormat="1" ht="14.4" x14ac:dyDescent="0.3">
      <c r="A3" s="87" t="s">
        <v>263</v>
      </c>
      <c r="B3" s="79"/>
      <c r="C3" s="79"/>
      <c r="D3" s="79"/>
      <c r="E3" s="79"/>
      <c r="F3" s="64">
        <v>2022</v>
      </c>
    </row>
    <row r="4" spans="1:9" s="59" customFormat="1" ht="13.8" customHeight="1" x14ac:dyDescent="0.3">
      <c r="A4" s="1146" t="s">
        <v>264</v>
      </c>
      <c r="B4" s="1148" t="s">
        <v>265</v>
      </c>
      <c r="C4" s="1188" t="s">
        <v>266</v>
      </c>
      <c r="D4" s="1188"/>
      <c r="E4" s="1188"/>
      <c r="F4" s="1188"/>
    </row>
    <row r="5" spans="1:9" s="59" customFormat="1" ht="66" x14ac:dyDescent="0.3">
      <c r="A5" s="1190"/>
      <c r="B5" s="1149"/>
      <c r="C5" s="9" t="s">
        <v>267</v>
      </c>
      <c r="D5" s="9" t="s">
        <v>268</v>
      </c>
      <c r="E5" s="9" t="s">
        <v>269</v>
      </c>
      <c r="F5" s="56" t="s">
        <v>270</v>
      </c>
    </row>
    <row r="6" spans="1:9" s="59" customFormat="1" ht="13.8" x14ac:dyDescent="0.3">
      <c r="A6" s="1147"/>
      <c r="B6" s="174" t="s">
        <v>31</v>
      </c>
      <c r="C6" s="1145" t="s">
        <v>271</v>
      </c>
      <c r="D6" s="1188"/>
      <c r="E6" s="1188"/>
      <c r="F6" s="1188"/>
    </row>
    <row r="7" spans="1:9" s="59" customFormat="1" ht="13.8" x14ac:dyDescent="0.25">
      <c r="A7" s="214" t="s">
        <v>272</v>
      </c>
      <c r="B7" s="199">
        <v>73.630532090137748</v>
      </c>
      <c r="C7" s="215">
        <v>1.2385341161462404</v>
      </c>
      <c r="D7" s="215">
        <v>0.92454437588399663</v>
      </c>
      <c r="E7" s="215">
        <v>0.37370682748898981</v>
      </c>
      <c r="F7" s="216">
        <v>0.3119224422531704</v>
      </c>
      <c r="G7" s="169"/>
    </row>
    <row r="8" spans="1:9" s="59" customFormat="1" ht="13.8" x14ac:dyDescent="0.25">
      <c r="A8" s="202" t="s">
        <v>273</v>
      </c>
      <c r="B8" s="178"/>
      <c r="C8" s="178"/>
      <c r="D8" s="178"/>
      <c r="E8" s="178"/>
      <c r="F8" s="180"/>
    </row>
    <row r="9" spans="1:9" s="59" customFormat="1" ht="13.8" x14ac:dyDescent="0.25">
      <c r="A9" s="217" t="s">
        <v>324</v>
      </c>
      <c r="B9" s="178">
        <v>46.553952609511612</v>
      </c>
      <c r="C9" s="178">
        <v>0.68267690994285357</v>
      </c>
      <c r="D9" s="178">
        <v>0.50886186245875809</v>
      </c>
      <c r="E9" s="178">
        <v>0.20583980349583864</v>
      </c>
      <c r="F9" s="180">
        <v>0.17167962841790954</v>
      </c>
      <c r="G9" s="170"/>
    </row>
    <row r="10" spans="1:9" s="59" customFormat="1" ht="13.8" x14ac:dyDescent="0.25">
      <c r="A10" s="217" t="s">
        <v>325</v>
      </c>
      <c r="B10" s="178">
        <v>9.7062913923534886</v>
      </c>
      <c r="C10" s="178">
        <v>0.1389284575356301</v>
      </c>
      <c r="D10" s="178">
        <v>0.10355615170289086</v>
      </c>
      <c r="E10" s="178">
        <v>4.1889517548657017E-2</v>
      </c>
      <c r="F10" s="180">
        <v>3.4937736459237943E-2</v>
      </c>
    </row>
    <row r="11" spans="1:9" s="59" customFormat="1" ht="13.8" x14ac:dyDescent="0.25">
      <c r="A11" s="218" t="s">
        <v>323</v>
      </c>
      <c r="B11" s="178">
        <v>26.968576166108345</v>
      </c>
      <c r="C11" s="178">
        <v>0.4144075241750409</v>
      </c>
      <c r="D11" s="178">
        <v>0.30889602606639638</v>
      </c>
      <c r="E11" s="178">
        <v>0.12495158705532874</v>
      </c>
      <c r="F11" s="180">
        <v>0.10421522791786374</v>
      </c>
      <c r="H11" s="156"/>
    </row>
    <row r="12" spans="1:9" s="59" customFormat="1" ht="13.8" x14ac:dyDescent="0.25">
      <c r="A12" s="218" t="s">
        <v>371</v>
      </c>
      <c r="B12" s="179">
        <v>0.2031286198172888</v>
      </c>
      <c r="C12" s="180">
        <v>2.7251250040193787E-3</v>
      </c>
      <c r="D12" s="180">
        <v>2.031286198172888E-3</v>
      </c>
      <c r="E12" s="180">
        <v>8.2167594532514825E-4</v>
      </c>
      <c r="F12" s="180">
        <v>6.8531459211292967E-4</v>
      </c>
      <c r="H12" s="128"/>
    </row>
    <row r="13" spans="1:9" s="59" customFormat="1" ht="13.8" x14ac:dyDescent="0.25">
      <c r="A13" s="218" t="s">
        <v>372</v>
      </c>
      <c r="B13" s="179">
        <v>9.8906969048601107E-2</v>
      </c>
      <c r="C13" s="180">
        <v>1.3269122522889941E-3</v>
      </c>
      <c r="D13" s="180">
        <v>9.8906969048601101E-4</v>
      </c>
      <c r="E13" s="180">
        <v>4.0008875837070824E-4</v>
      </c>
      <c r="F13" s="180">
        <v>3.3369196921456803E-4</v>
      </c>
      <c r="G13" s="6"/>
      <c r="H13" s="128"/>
    </row>
    <row r="14" spans="1:9" s="59" customFormat="1" ht="13.2" x14ac:dyDescent="0.3">
      <c r="A14" s="7"/>
      <c r="B14" s="6"/>
      <c r="C14" s="6"/>
      <c r="D14" s="6"/>
      <c r="E14" s="6"/>
      <c r="F14" s="6"/>
      <c r="G14" s="6"/>
      <c r="H14" s="6"/>
      <c r="I14" s="6"/>
    </row>
    <row r="15" spans="1:9" s="59" customFormat="1" ht="13.8" customHeight="1" x14ac:dyDescent="0.3">
      <c r="A15" s="1191" t="s">
        <v>274</v>
      </c>
      <c r="B15" s="1191"/>
      <c r="C15" s="1191"/>
      <c r="D15" s="1191"/>
      <c r="E15" s="6"/>
      <c r="F15" s="6"/>
      <c r="G15" s="6"/>
      <c r="H15" s="6"/>
      <c r="I15" s="6"/>
    </row>
    <row r="16" spans="1:9" s="255" customFormat="1" ht="52.8" x14ac:dyDescent="0.3">
      <c r="A16" s="1146" t="s">
        <v>264</v>
      </c>
      <c r="B16" s="9" t="s">
        <v>275</v>
      </c>
      <c r="C16" s="9" t="s">
        <v>276</v>
      </c>
      <c r="D16" s="46" t="s">
        <v>277</v>
      </c>
      <c r="E16" s="119" t="s">
        <v>698</v>
      </c>
      <c r="F16" s="254"/>
      <c r="G16" s="254"/>
      <c r="H16" s="254"/>
      <c r="I16" s="254"/>
    </row>
    <row r="17" spans="1:7" s="59" customFormat="1" ht="16.8" x14ac:dyDescent="0.3">
      <c r="A17" s="1147"/>
      <c r="B17" s="228" t="s">
        <v>278</v>
      </c>
      <c r="C17" s="228" t="s">
        <v>88</v>
      </c>
      <c r="D17" s="208" t="s">
        <v>456</v>
      </c>
      <c r="E17" s="119" t="s">
        <v>699</v>
      </c>
      <c r="F17" s="6"/>
      <c r="G17" s="6"/>
    </row>
    <row r="18" spans="1:7" s="59" customFormat="1" ht="13.8" x14ac:dyDescent="0.25">
      <c r="A18" s="219" t="s">
        <v>272</v>
      </c>
      <c r="B18" s="220">
        <v>13290.222461944355</v>
      </c>
      <c r="C18" s="221">
        <v>12.493287732929403</v>
      </c>
      <c r="D18" s="222">
        <v>1622.0435557818535</v>
      </c>
      <c r="E18" s="513">
        <v>107.81146329537557</v>
      </c>
      <c r="F18" s="6"/>
      <c r="G18" s="6"/>
    </row>
    <row r="19" spans="1:7" s="59" customFormat="1" ht="13.8" x14ac:dyDescent="0.25">
      <c r="A19" s="223" t="s">
        <v>280</v>
      </c>
      <c r="B19" s="185"/>
      <c r="C19" s="97"/>
      <c r="D19" s="224"/>
      <c r="E19" s="514"/>
      <c r="F19" s="6"/>
      <c r="G19" s="6"/>
    </row>
    <row r="20" spans="1:7" s="59" customFormat="1" ht="13.8" x14ac:dyDescent="0.25">
      <c r="A20" s="225" t="s">
        <v>324</v>
      </c>
      <c r="B20" s="185">
        <v>13132.454983125592</v>
      </c>
      <c r="C20" s="97">
        <v>11.703395366909247</v>
      </c>
      <c r="D20" s="226">
        <v>1487.6800974876039</v>
      </c>
      <c r="E20" s="511">
        <v>101.70928728530016</v>
      </c>
      <c r="F20" s="6"/>
      <c r="G20" s="6"/>
    </row>
    <row r="21" spans="1:7" s="59" customFormat="1" ht="13.8" x14ac:dyDescent="0.25">
      <c r="A21" s="225" t="s">
        <v>325</v>
      </c>
      <c r="B21" s="185">
        <v>14593.136249515599</v>
      </c>
      <c r="C21" s="97">
        <v>15.499282201182398</v>
      </c>
      <c r="D21" s="226">
        <v>1763.3020435847554</v>
      </c>
      <c r="E21" s="511">
        <v>111.33980012682572</v>
      </c>
      <c r="F21" s="6"/>
      <c r="G21" s="6"/>
    </row>
    <row r="22" spans="1:7" s="59" customFormat="1" ht="13.8" x14ac:dyDescent="0.25">
      <c r="A22" s="225" t="s">
        <v>323</v>
      </c>
      <c r="B22" s="185">
        <v>13219.950292329984</v>
      </c>
      <c r="C22" s="97">
        <v>12.898956905139258</v>
      </c>
      <c r="D22" s="226">
        <v>1801.2303877806637</v>
      </c>
      <c r="E22" s="511">
        <v>116.26530374151355</v>
      </c>
      <c r="F22" s="6"/>
      <c r="G22" s="6"/>
    </row>
    <row r="23" spans="1:7" s="59" customFormat="1" ht="13.8" x14ac:dyDescent="0.25">
      <c r="A23" s="225" t="s">
        <v>371</v>
      </c>
      <c r="B23" s="185">
        <v>17173.32335665217</v>
      </c>
      <c r="C23" s="186">
        <v>3.4654572171160556</v>
      </c>
      <c r="D23" s="227">
        <v>1690.7663341352288</v>
      </c>
      <c r="E23" s="511">
        <v>140.51508134911708</v>
      </c>
      <c r="F23" s="129"/>
    </row>
    <row r="24" spans="1:7" s="59" customFormat="1" ht="15.6" x14ac:dyDescent="0.3">
      <c r="A24" s="225" t="s">
        <v>372</v>
      </c>
      <c r="B24" s="185">
        <v>12111.857061826244</v>
      </c>
      <c r="C24" s="186">
        <v>4.9067430048427436</v>
      </c>
      <c r="D24" s="515" t="s">
        <v>14</v>
      </c>
      <c r="E24" s="511">
        <v>100.53258443561857</v>
      </c>
      <c r="F24" s="157"/>
    </row>
    <row r="25" spans="1:7" s="59" customFormat="1" x14ac:dyDescent="0.3">
      <c r="F25" s="157"/>
    </row>
    <row r="26" spans="1:7" s="59" customFormat="1" x14ac:dyDescent="0.3"/>
    <row r="27" spans="1:7" s="59" customFormat="1" x14ac:dyDescent="0.3"/>
    <row r="28" spans="1:7" s="59" customFormat="1" x14ac:dyDescent="0.3"/>
    <row r="29" spans="1:7" s="59" customFormat="1" x14ac:dyDescent="0.3"/>
    <row r="30" spans="1:7" s="59" customFormat="1" x14ac:dyDescent="0.3"/>
    <row r="31" spans="1:7" s="59" customFormat="1" x14ac:dyDescent="0.3"/>
    <row r="32" spans="1:7" s="59" customFormat="1" x14ac:dyDescent="0.3"/>
    <row r="33" s="59" customFormat="1" x14ac:dyDescent="0.3"/>
    <row r="34" s="59" customFormat="1" x14ac:dyDescent="0.3"/>
    <row r="35" s="59" customFormat="1" x14ac:dyDescent="0.3"/>
    <row r="36" s="59" customFormat="1" x14ac:dyDescent="0.3"/>
    <row r="37" s="59" customFormat="1" x14ac:dyDescent="0.3"/>
    <row r="38" s="59" customFormat="1" x14ac:dyDescent="0.3"/>
    <row r="39" s="59" customFormat="1" x14ac:dyDescent="0.3"/>
    <row r="40" s="59" customFormat="1" x14ac:dyDescent="0.3"/>
    <row r="41" s="59" customFormat="1" x14ac:dyDescent="0.3"/>
    <row r="42" s="59" customFormat="1" x14ac:dyDescent="0.3"/>
    <row r="43" s="59" customFormat="1" x14ac:dyDescent="0.3"/>
    <row r="44" s="59" customFormat="1" x14ac:dyDescent="0.3"/>
    <row r="45" s="59" customFormat="1" x14ac:dyDescent="0.3"/>
    <row r="46" s="59" customFormat="1" x14ac:dyDescent="0.3"/>
    <row r="47" s="59" customFormat="1" x14ac:dyDescent="0.3"/>
    <row r="48" s="59" customFormat="1" x14ac:dyDescent="0.3"/>
    <row r="49" s="59" customFormat="1" x14ac:dyDescent="0.3"/>
    <row r="50" s="59" customFormat="1" x14ac:dyDescent="0.3"/>
    <row r="51" s="59" customFormat="1" x14ac:dyDescent="0.3"/>
    <row r="52" s="59" customFormat="1" x14ac:dyDescent="0.3"/>
    <row r="53" s="59" customFormat="1" x14ac:dyDescent="0.3"/>
    <row r="54" s="59" customFormat="1" x14ac:dyDescent="0.3"/>
    <row r="55" s="59" customFormat="1" x14ac:dyDescent="0.3"/>
    <row r="56" s="59" customFormat="1" x14ac:dyDescent="0.3"/>
    <row r="57" s="59" customFormat="1" x14ac:dyDescent="0.3"/>
    <row r="58" s="59" customFormat="1" x14ac:dyDescent="0.3"/>
    <row r="59" s="59" customFormat="1" x14ac:dyDescent="0.3"/>
    <row r="60" s="59" customFormat="1" x14ac:dyDescent="0.3"/>
    <row r="61" s="59" customFormat="1" x14ac:dyDescent="0.3"/>
    <row r="62" s="59" customFormat="1" x14ac:dyDescent="0.3"/>
    <row r="63" s="59" customFormat="1" x14ac:dyDescent="0.3"/>
    <row r="64" s="59" customFormat="1" x14ac:dyDescent="0.3"/>
    <row r="65" s="59" customFormat="1" x14ac:dyDescent="0.3"/>
    <row r="66" s="59" customFormat="1" x14ac:dyDescent="0.3"/>
    <row r="67" s="59" customFormat="1" x14ac:dyDescent="0.3"/>
    <row r="68" s="59" customFormat="1" x14ac:dyDescent="0.3"/>
    <row r="69" s="59" customFormat="1" x14ac:dyDescent="0.3"/>
    <row r="70" s="59" customFormat="1" x14ac:dyDescent="0.3"/>
    <row r="71" s="59" customFormat="1" x14ac:dyDescent="0.3"/>
    <row r="72" s="59" customFormat="1" x14ac:dyDescent="0.3"/>
    <row r="73" s="59" customFormat="1" x14ac:dyDescent="0.3"/>
    <row r="74" s="59" customFormat="1" x14ac:dyDescent="0.3"/>
    <row r="75" s="59" customFormat="1" x14ac:dyDescent="0.3"/>
    <row r="76" s="59" customFormat="1" x14ac:dyDescent="0.3"/>
    <row r="77" s="59" customFormat="1" x14ac:dyDescent="0.3"/>
    <row r="78" s="59" customFormat="1" x14ac:dyDescent="0.3"/>
    <row r="79" s="59" customFormat="1" x14ac:dyDescent="0.3"/>
    <row r="80" s="59" customFormat="1" x14ac:dyDescent="0.3"/>
    <row r="81" s="59" customFormat="1" x14ac:dyDescent="0.3"/>
    <row r="82" s="59" customFormat="1" x14ac:dyDescent="0.3"/>
    <row r="83" s="59" customFormat="1" x14ac:dyDescent="0.3"/>
    <row r="84" s="59" customFormat="1" x14ac:dyDescent="0.3"/>
    <row r="85" s="59" customFormat="1" x14ac:dyDescent="0.3"/>
    <row r="86" s="59" customFormat="1" x14ac:dyDescent="0.3"/>
    <row r="87" s="59" customFormat="1" x14ac:dyDescent="0.3"/>
    <row r="88" s="59" customFormat="1" x14ac:dyDescent="0.3"/>
    <row r="89" s="59" customFormat="1" x14ac:dyDescent="0.3"/>
    <row r="90" s="59" customFormat="1" x14ac:dyDescent="0.3"/>
    <row r="91" s="59" customFormat="1" x14ac:dyDescent="0.3"/>
    <row r="92" s="59" customFormat="1" x14ac:dyDescent="0.3"/>
    <row r="93" s="59" customFormat="1" x14ac:dyDescent="0.3"/>
    <row r="94" s="59" customFormat="1" x14ac:dyDescent="0.3"/>
    <row r="95" s="59" customFormat="1" x14ac:dyDescent="0.3"/>
    <row r="96" s="59" customFormat="1" x14ac:dyDescent="0.3"/>
    <row r="97" s="59" customFormat="1" x14ac:dyDescent="0.3"/>
    <row r="98" s="59" customFormat="1" x14ac:dyDescent="0.3"/>
    <row r="99" s="59" customFormat="1" x14ac:dyDescent="0.3"/>
    <row r="100" s="59" customFormat="1" x14ac:dyDescent="0.3"/>
    <row r="101" s="59" customFormat="1" x14ac:dyDescent="0.3"/>
    <row r="102" s="59" customFormat="1" x14ac:dyDescent="0.3"/>
    <row r="103" s="59" customFormat="1" x14ac:dyDescent="0.3"/>
    <row r="104" s="59" customFormat="1" x14ac:dyDescent="0.3"/>
    <row r="105" s="59" customFormat="1" x14ac:dyDescent="0.3"/>
    <row r="106" s="59" customFormat="1" x14ac:dyDescent="0.3"/>
    <row r="107" s="59" customFormat="1" x14ac:dyDescent="0.3"/>
    <row r="108" s="59" customFormat="1" x14ac:dyDescent="0.3"/>
    <row r="109" s="59" customFormat="1" x14ac:dyDescent="0.3"/>
    <row r="110" s="59" customFormat="1" x14ac:dyDescent="0.3"/>
    <row r="111" s="59" customFormat="1" x14ac:dyDescent="0.3"/>
    <row r="112" s="59" customFormat="1" x14ac:dyDescent="0.3"/>
    <row r="113" s="59" customFormat="1" x14ac:dyDescent="0.3"/>
    <row r="114" s="59" customFormat="1" x14ac:dyDescent="0.3"/>
    <row r="115" s="59" customFormat="1" x14ac:dyDescent="0.3"/>
    <row r="116" s="59" customFormat="1" x14ac:dyDescent="0.3"/>
    <row r="117" s="59" customFormat="1" x14ac:dyDescent="0.3"/>
    <row r="118" s="59" customFormat="1" x14ac:dyDescent="0.3"/>
    <row r="119" s="59" customFormat="1" x14ac:dyDescent="0.3"/>
    <row r="120" s="59" customFormat="1" x14ac:dyDescent="0.3"/>
    <row r="121" s="59" customFormat="1" x14ac:dyDescent="0.3"/>
    <row r="122" s="59" customFormat="1" x14ac:dyDescent="0.3"/>
    <row r="123" s="59" customFormat="1" x14ac:dyDescent="0.3"/>
    <row r="124" s="59" customFormat="1" x14ac:dyDescent="0.3"/>
    <row r="125" s="59" customFormat="1" x14ac:dyDescent="0.3"/>
    <row r="126" s="59" customFormat="1" x14ac:dyDescent="0.3"/>
    <row r="127" s="59" customFormat="1" x14ac:dyDescent="0.3"/>
    <row r="128" s="59" customFormat="1" x14ac:dyDescent="0.3"/>
    <row r="129" s="59" customFormat="1" x14ac:dyDescent="0.3"/>
    <row r="130" s="59" customFormat="1" x14ac:dyDescent="0.3"/>
    <row r="131" s="59" customFormat="1" x14ac:dyDescent="0.3"/>
    <row r="132" s="59" customFormat="1" x14ac:dyDescent="0.3"/>
    <row r="133" s="59" customFormat="1" x14ac:dyDescent="0.3"/>
    <row r="134" s="59" customFormat="1" x14ac:dyDescent="0.3"/>
    <row r="135" s="59" customFormat="1" x14ac:dyDescent="0.3"/>
    <row r="136" s="59" customFormat="1" x14ac:dyDescent="0.3"/>
    <row r="137" s="59" customFormat="1" x14ac:dyDescent="0.3"/>
    <row r="138" s="59" customFormat="1" x14ac:dyDescent="0.3"/>
    <row r="139" s="59" customFormat="1" x14ac:dyDescent="0.3"/>
    <row r="140" s="59" customFormat="1" x14ac:dyDescent="0.3"/>
    <row r="141" s="59" customFormat="1" x14ac:dyDescent="0.3"/>
    <row r="142" s="59" customFormat="1" x14ac:dyDescent="0.3"/>
    <row r="143" s="59" customFormat="1" x14ac:dyDescent="0.3"/>
    <row r="144" s="59" customFormat="1" x14ac:dyDescent="0.3"/>
    <row r="145" s="59" customFormat="1" x14ac:dyDescent="0.3"/>
    <row r="146" s="59" customFormat="1" x14ac:dyDescent="0.3"/>
    <row r="147" s="59" customFormat="1" x14ac:dyDescent="0.3"/>
    <row r="148" s="59" customFormat="1" x14ac:dyDescent="0.3"/>
    <row r="149" s="59" customFormat="1" x14ac:dyDescent="0.3"/>
    <row r="150" s="59" customFormat="1" x14ac:dyDescent="0.3"/>
    <row r="151" s="59" customFormat="1" x14ac:dyDescent="0.3"/>
    <row r="152" s="59" customFormat="1" x14ac:dyDescent="0.3"/>
    <row r="153" s="59" customFormat="1" x14ac:dyDescent="0.3"/>
    <row r="154" s="59" customFormat="1" x14ac:dyDescent="0.3"/>
    <row r="155" s="59" customFormat="1" x14ac:dyDescent="0.3"/>
    <row r="156" s="59" customFormat="1" x14ac:dyDescent="0.3"/>
    <row r="157" s="59" customFormat="1" x14ac:dyDescent="0.3"/>
    <row r="158" s="59" customFormat="1" x14ac:dyDescent="0.3"/>
    <row r="159" s="59" customFormat="1" x14ac:dyDescent="0.3"/>
    <row r="160" s="59" customFormat="1" x14ac:dyDescent="0.3"/>
    <row r="161" s="59" customFormat="1" x14ac:dyDescent="0.3"/>
    <row r="162" s="59" customFormat="1" x14ac:dyDescent="0.3"/>
    <row r="163" s="59" customFormat="1" x14ac:dyDescent="0.3"/>
    <row r="164" s="59" customFormat="1" x14ac:dyDescent="0.3"/>
    <row r="165" s="59" customFormat="1" x14ac:dyDescent="0.3"/>
    <row r="166" s="59" customFormat="1" x14ac:dyDescent="0.3"/>
    <row r="167" s="59" customFormat="1" x14ac:dyDescent="0.3"/>
    <row r="168" s="59" customFormat="1" x14ac:dyDescent="0.3"/>
    <row r="169" s="59" customFormat="1" x14ac:dyDescent="0.3"/>
    <row r="170" s="59" customFormat="1" x14ac:dyDescent="0.3"/>
    <row r="171" s="59" customFormat="1" x14ac:dyDescent="0.3"/>
    <row r="172" s="59" customFormat="1" x14ac:dyDescent="0.3"/>
    <row r="173" s="59" customFormat="1" x14ac:dyDescent="0.3"/>
    <row r="174" s="59" customFormat="1" x14ac:dyDescent="0.3"/>
    <row r="175" s="59" customFormat="1" x14ac:dyDescent="0.3"/>
    <row r="176" s="59" customFormat="1" x14ac:dyDescent="0.3"/>
    <row r="177" s="59" customFormat="1" x14ac:dyDescent="0.3"/>
    <row r="178" s="59" customFormat="1" x14ac:dyDescent="0.3"/>
    <row r="179" s="59" customFormat="1" x14ac:dyDescent="0.3"/>
    <row r="180" s="59" customFormat="1" x14ac:dyDescent="0.3"/>
    <row r="181" s="59" customFormat="1" x14ac:dyDescent="0.3"/>
    <row r="182" s="59" customFormat="1" x14ac:dyDescent="0.3"/>
    <row r="183" s="59" customFormat="1" x14ac:dyDescent="0.3"/>
    <row r="184" s="59" customFormat="1" x14ac:dyDescent="0.3"/>
    <row r="185" s="59" customFormat="1" x14ac:dyDescent="0.3"/>
    <row r="186" s="59" customFormat="1" x14ac:dyDescent="0.3"/>
    <row r="187" s="59" customFormat="1" x14ac:dyDescent="0.3"/>
    <row r="188" s="59" customFormat="1" x14ac:dyDescent="0.3"/>
    <row r="189" s="59" customFormat="1" x14ac:dyDescent="0.3"/>
    <row r="190" s="59" customFormat="1" x14ac:dyDescent="0.3"/>
    <row r="191" s="59" customFormat="1" x14ac:dyDescent="0.3"/>
    <row r="192" s="59" customFormat="1" x14ac:dyDescent="0.3"/>
    <row r="193" s="59" customFormat="1" x14ac:dyDescent="0.3"/>
    <row r="194" s="59" customFormat="1" x14ac:dyDescent="0.3"/>
    <row r="195" s="59" customFormat="1" x14ac:dyDescent="0.3"/>
    <row r="196" s="59" customFormat="1" x14ac:dyDescent="0.3"/>
    <row r="197" s="59" customFormat="1" x14ac:dyDescent="0.3"/>
    <row r="198" s="59" customFormat="1" x14ac:dyDescent="0.3"/>
    <row r="199" s="59" customFormat="1" x14ac:dyDescent="0.3"/>
    <row r="200" s="59" customFormat="1" x14ac:dyDescent="0.3"/>
    <row r="201" s="59" customFormat="1" x14ac:dyDescent="0.3"/>
    <row r="202" s="59" customFormat="1" x14ac:dyDescent="0.3"/>
    <row r="203" s="59" customFormat="1" x14ac:dyDescent="0.3"/>
    <row r="204" s="59" customFormat="1" x14ac:dyDescent="0.3"/>
    <row r="205" s="59" customFormat="1" x14ac:dyDescent="0.3"/>
    <row r="206" s="59" customFormat="1" x14ac:dyDescent="0.3"/>
    <row r="207" s="59" customFormat="1" x14ac:dyDescent="0.3"/>
    <row r="208" s="59" customFormat="1" x14ac:dyDescent="0.3"/>
    <row r="209" s="59" customFormat="1" x14ac:dyDescent="0.3"/>
    <row r="210" s="59" customFormat="1" x14ac:dyDescent="0.3"/>
    <row r="211" s="59" customFormat="1" x14ac:dyDescent="0.3"/>
    <row r="212" s="59" customFormat="1" x14ac:dyDescent="0.3"/>
    <row r="213" s="59" customFormat="1" x14ac:dyDescent="0.3"/>
    <row r="214" s="59" customFormat="1" x14ac:dyDescent="0.3"/>
    <row r="215" s="59" customFormat="1" x14ac:dyDescent="0.3"/>
    <row r="216" s="59" customFormat="1" x14ac:dyDescent="0.3"/>
    <row r="217" s="59" customFormat="1" x14ac:dyDescent="0.3"/>
    <row r="218" s="59" customFormat="1" x14ac:dyDescent="0.3"/>
    <row r="219" s="59" customFormat="1" x14ac:dyDescent="0.3"/>
    <row r="220" s="59" customFormat="1" x14ac:dyDescent="0.3"/>
    <row r="221" s="59" customFormat="1" x14ac:dyDescent="0.3"/>
    <row r="222" s="59" customFormat="1" x14ac:dyDescent="0.3"/>
    <row r="223" s="59" customFormat="1" x14ac:dyDescent="0.3"/>
    <row r="224" s="59" customFormat="1" x14ac:dyDescent="0.3"/>
    <row r="225" s="59" customFormat="1" x14ac:dyDescent="0.3"/>
    <row r="226" s="59" customFormat="1" x14ac:dyDescent="0.3"/>
    <row r="227" s="59" customFormat="1" x14ac:dyDescent="0.3"/>
    <row r="228" s="59" customFormat="1" x14ac:dyDescent="0.3"/>
    <row r="229" s="59" customFormat="1" x14ac:dyDescent="0.3"/>
    <row r="230" s="59" customFormat="1" x14ac:dyDescent="0.3"/>
    <row r="231" s="59" customFormat="1" x14ac:dyDescent="0.3"/>
    <row r="232" s="59" customFormat="1" x14ac:dyDescent="0.3"/>
    <row r="233" s="59" customFormat="1" x14ac:dyDescent="0.3"/>
    <row r="234" s="59" customFormat="1" x14ac:dyDescent="0.3"/>
    <row r="235" s="59" customFormat="1" x14ac:dyDescent="0.3"/>
    <row r="236" s="59" customFormat="1" x14ac:dyDescent="0.3"/>
    <row r="237" s="59" customFormat="1" x14ac:dyDescent="0.3"/>
    <row r="238" s="59" customFormat="1" x14ac:dyDescent="0.3"/>
    <row r="239" s="59" customFormat="1" x14ac:dyDescent="0.3"/>
    <row r="240" s="59" customFormat="1" x14ac:dyDescent="0.3"/>
    <row r="241" s="59" customFormat="1" x14ac:dyDescent="0.3"/>
    <row r="242" s="59" customFormat="1" x14ac:dyDescent="0.3"/>
    <row r="243" s="59" customFormat="1" x14ac:dyDescent="0.3"/>
    <row r="244" s="59" customFormat="1" x14ac:dyDescent="0.3"/>
    <row r="245" s="59" customFormat="1" x14ac:dyDescent="0.3"/>
    <row r="246" s="59" customFormat="1" x14ac:dyDescent="0.3"/>
    <row r="247" s="59" customFormat="1" x14ac:dyDescent="0.3"/>
    <row r="248" s="59" customFormat="1" x14ac:dyDescent="0.3"/>
    <row r="249" s="59" customFormat="1" x14ac:dyDescent="0.3"/>
    <row r="250" s="59" customFormat="1" x14ac:dyDescent="0.3"/>
    <row r="251" s="59" customFormat="1" x14ac:dyDescent="0.3"/>
    <row r="252" s="59" customFormat="1" x14ac:dyDescent="0.3"/>
    <row r="253" s="59" customFormat="1" x14ac:dyDescent="0.3"/>
    <row r="254" s="59" customFormat="1" x14ac:dyDescent="0.3"/>
    <row r="255" s="59" customFormat="1" x14ac:dyDescent="0.3"/>
    <row r="256" s="59" customFormat="1" x14ac:dyDescent="0.3"/>
    <row r="257" s="59" customFormat="1" x14ac:dyDescent="0.3"/>
    <row r="258" s="59" customFormat="1" x14ac:dyDescent="0.3"/>
    <row r="259" s="59" customFormat="1" x14ac:dyDescent="0.3"/>
    <row r="260" s="59" customFormat="1" x14ac:dyDescent="0.3"/>
    <row r="261" s="59" customFormat="1" x14ac:dyDescent="0.3"/>
    <row r="262" s="59" customFormat="1" x14ac:dyDescent="0.3"/>
    <row r="263" s="59" customFormat="1" x14ac:dyDescent="0.3"/>
    <row r="264" s="59" customFormat="1" x14ac:dyDescent="0.3"/>
    <row r="265" s="59" customFormat="1" x14ac:dyDescent="0.3"/>
    <row r="266" s="59" customFormat="1" x14ac:dyDescent="0.3"/>
    <row r="267" s="59" customFormat="1" x14ac:dyDescent="0.3"/>
    <row r="268" s="59" customFormat="1" x14ac:dyDescent="0.3"/>
    <row r="269" s="59" customFormat="1" x14ac:dyDescent="0.3"/>
    <row r="270" s="59" customFormat="1" x14ac:dyDescent="0.3"/>
    <row r="271" s="59" customFormat="1" x14ac:dyDescent="0.3"/>
    <row r="272" s="59" customFormat="1" x14ac:dyDescent="0.3"/>
    <row r="273" s="59" customFormat="1" x14ac:dyDescent="0.3"/>
    <row r="274" s="59" customFormat="1" x14ac:dyDescent="0.3"/>
    <row r="275" s="59" customFormat="1" x14ac:dyDescent="0.3"/>
    <row r="276" s="59" customFormat="1" x14ac:dyDescent="0.3"/>
    <row r="277" s="59" customFormat="1" x14ac:dyDescent="0.3"/>
    <row r="278" s="59" customFormat="1" x14ac:dyDescent="0.3"/>
    <row r="279" s="59" customFormat="1" x14ac:dyDescent="0.3"/>
    <row r="280" s="59" customFormat="1" x14ac:dyDescent="0.3"/>
    <row r="281" s="59" customFormat="1" x14ac:dyDescent="0.3"/>
    <row r="282" s="59" customFormat="1" x14ac:dyDescent="0.3"/>
    <row r="283" s="59" customFormat="1" x14ac:dyDescent="0.3"/>
    <row r="284" s="59" customFormat="1" x14ac:dyDescent="0.3"/>
    <row r="285" s="59" customFormat="1" x14ac:dyDescent="0.3"/>
    <row r="286" s="59" customFormat="1" x14ac:dyDescent="0.3"/>
    <row r="287" s="59" customFormat="1" x14ac:dyDescent="0.3"/>
    <row r="288" s="59" customFormat="1" x14ac:dyDescent="0.3"/>
    <row r="289" s="59" customFormat="1" x14ac:dyDescent="0.3"/>
    <row r="290" s="59" customFormat="1" x14ac:dyDescent="0.3"/>
    <row r="291" s="59" customFormat="1" x14ac:dyDescent="0.3"/>
    <row r="292" s="59" customFormat="1" x14ac:dyDescent="0.3"/>
    <row r="293" s="59" customFormat="1" x14ac:dyDescent="0.3"/>
    <row r="294" s="59" customFormat="1" x14ac:dyDescent="0.3"/>
    <row r="295" s="59" customFormat="1" x14ac:dyDescent="0.3"/>
    <row r="296" s="59" customFormat="1" x14ac:dyDescent="0.3"/>
    <row r="297" s="59" customFormat="1" x14ac:dyDescent="0.3"/>
    <row r="298" s="59" customFormat="1" x14ac:dyDescent="0.3"/>
    <row r="299" s="59" customFormat="1" x14ac:dyDescent="0.3"/>
    <row r="300" s="59" customFormat="1" x14ac:dyDescent="0.3"/>
    <row r="301" s="59" customFormat="1" x14ac:dyDescent="0.3"/>
    <row r="302" s="59" customFormat="1" x14ac:dyDescent="0.3"/>
    <row r="303" s="59" customFormat="1" x14ac:dyDescent="0.3"/>
    <row r="304" s="59" customFormat="1" x14ac:dyDescent="0.3"/>
    <row r="305" s="59" customFormat="1" x14ac:dyDescent="0.3"/>
    <row r="306" s="59" customFormat="1" x14ac:dyDescent="0.3"/>
    <row r="307" s="59" customFormat="1" x14ac:dyDescent="0.3"/>
    <row r="308" s="59" customFormat="1" x14ac:dyDescent="0.3"/>
    <row r="309" s="59" customFormat="1" x14ac:dyDescent="0.3"/>
    <row r="310" s="59" customFormat="1" x14ac:dyDescent="0.3"/>
    <row r="311" s="59" customFormat="1" x14ac:dyDescent="0.3"/>
    <row r="312" s="59" customFormat="1" x14ac:dyDescent="0.3"/>
    <row r="313" s="59" customFormat="1" x14ac:dyDescent="0.3"/>
    <row r="314" s="59" customFormat="1" x14ac:dyDescent="0.3"/>
    <row r="315" s="59" customFormat="1" x14ac:dyDescent="0.3"/>
    <row r="316" s="59" customFormat="1" x14ac:dyDescent="0.3"/>
    <row r="317" s="59" customFormat="1" x14ac:dyDescent="0.3"/>
    <row r="318" s="59" customFormat="1" x14ac:dyDescent="0.3"/>
    <row r="319" s="59" customFormat="1" x14ac:dyDescent="0.3"/>
    <row r="320" s="59" customFormat="1" x14ac:dyDescent="0.3"/>
    <row r="321" s="59" customFormat="1" x14ac:dyDescent="0.3"/>
    <row r="322" s="59" customFormat="1" x14ac:dyDescent="0.3"/>
    <row r="323" s="59" customFormat="1" x14ac:dyDescent="0.3"/>
    <row r="324" s="59" customFormat="1" x14ac:dyDescent="0.3"/>
    <row r="325" s="59" customFormat="1" x14ac:dyDescent="0.3"/>
    <row r="326" s="59" customFormat="1" x14ac:dyDescent="0.3"/>
    <row r="327" s="59" customFormat="1" x14ac:dyDescent="0.3"/>
    <row r="328" s="59" customFormat="1" x14ac:dyDescent="0.3"/>
    <row r="329" s="59" customFormat="1" x14ac:dyDescent="0.3"/>
    <row r="330" s="59" customFormat="1" x14ac:dyDescent="0.3"/>
    <row r="331" s="59" customFormat="1" x14ac:dyDescent="0.3"/>
    <row r="332" s="59" customFormat="1" x14ac:dyDescent="0.3"/>
    <row r="333" s="59" customFormat="1" x14ac:dyDescent="0.3"/>
    <row r="334" s="59" customFormat="1" x14ac:dyDescent="0.3"/>
    <row r="335" s="59" customFormat="1" x14ac:dyDescent="0.3"/>
    <row r="336" s="59" customFormat="1" x14ac:dyDescent="0.3"/>
    <row r="337" s="59" customFormat="1" x14ac:dyDescent="0.3"/>
    <row r="338" s="59" customFormat="1" x14ac:dyDescent="0.3"/>
    <row r="339" s="59" customFormat="1" x14ac:dyDescent="0.3"/>
    <row r="340" s="59" customFormat="1" x14ac:dyDescent="0.3"/>
    <row r="341" s="59" customFormat="1" x14ac:dyDescent="0.3"/>
    <row r="342" s="59" customFormat="1" x14ac:dyDescent="0.3"/>
    <row r="343" s="59" customFormat="1" x14ac:dyDescent="0.3"/>
    <row r="344" s="59" customFormat="1" x14ac:dyDescent="0.3"/>
    <row r="345" s="59" customFormat="1" x14ac:dyDescent="0.3"/>
    <row r="346" s="59" customFormat="1" x14ac:dyDescent="0.3"/>
    <row r="347" s="59" customFormat="1" x14ac:dyDescent="0.3"/>
    <row r="348" s="59" customFormat="1" x14ac:dyDescent="0.3"/>
    <row r="349" s="59" customFormat="1" x14ac:dyDescent="0.3"/>
    <row r="350" s="59" customFormat="1" x14ac:dyDescent="0.3"/>
    <row r="351" s="59" customFormat="1" x14ac:dyDescent="0.3"/>
    <row r="352" s="59" customFormat="1" x14ac:dyDescent="0.3"/>
    <row r="353" s="59" customFormat="1" x14ac:dyDescent="0.3"/>
    <row r="354" s="59" customFormat="1" x14ac:dyDescent="0.3"/>
    <row r="355" s="59" customFormat="1" x14ac:dyDescent="0.3"/>
    <row r="356" s="59" customFormat="1" x14ac:dyDescent="0.3"/>
    <row r="357" s="59" customFormat="1" x14ac:dyDescent="0.3"/>
    <row r="358" s="59" customFormat="1" x14ac:dyDescent="0.3"/>
    <row r="359" s="59" customFormat="1" x14ac:dyDescent="0.3"/>
    <row r="360" s="59" customFormat="1" x14ac:dyDescent="0.3"/>
    <row r="361" s="59" customFormat="1" x14ac:dyDescent="0.3"/>
    <row r="362" s="59" customFormat="1" x14ac:dyDescent="0.3"/>
    <row r="363" s="59" customFormat="1" x14ac:dyDescent="0.3"/>
    <row r="364" s="59" customFormat="1" x14ac:dyDescent="0.3"/>
    <row r="365" s="59" customFormat="1" x14ac:dyDescent="0.3"/>
    <row r="366" s="59" customFormat="1" x14ac:dyDescent="0.3"/>
    <row r="367" s="59" customFormat="1" x14ac:dyDescent="0.3"/>
    <row r="368" s="59" customFormat="1" x14ac:dyDescent="0.3"/>
    <row r="369" s="59" customFormat="1" x14ac:dyDescent="0.3"/>
    <row r="370" s="59" customFormat="1" x14ac:dyDescent="0.3"/>
    <row r="371" s="59" customFormat="1" x14ac:dyDescent="0.3"/>
    <row r="372" s="59" customFormat="1" x14ac:dyDescent="0.3"/>
    <row r="373" s="59" customFormat="1" x14ac:dyDescent="0.3"/>
    <row r="374" s="59" customFormat="1" x14ac:dyDescent="0.3"/>
    <row r="375" s="59" customFormat="1" x14ac:dyDescent="0.3"/>
    <row r="376" s="59" customFormat="1" x14ac:dyDescent="0.3"/>
    <row r="377" s="59" customFormat="1" x14ac:dyDescent="0.3"/>
    <row r="378" s="59" customFormat="1" x14ac:dyDescent="0.3"/>
    <row r="379" s="59" customFormat="1" x14ac:dyDescent="0.3"/>
    <row r="380" s="59" customFormat="1" x14ac:dyDescent="0.3"/>
    <row r="381" s="59" customFormat="1" x14ac:dyDescent="0.3"/>
    <row r="382" s="59" customFormat="1" x14ac:dyDescent="0.3"/>
    <row r="383" s="59" customFormat="1" x14ac:dyDescent="0.3"/>
    <row r="384" s="59" customFormat="1" x14ac:dyDescent="0.3"/>
    <row r="385" s="59" customFormat="1" x14ac:dyDescent="0.3"/>
    <row r="386" s="59" customFormat="1" x14ac:dyDescent="0.3"/>
    <row r="387" s="59" customFormat="1" x14ac:dyDescent="0.3"/>
    <row r="388" s="59" customFormat="1" x14ac:dyDescent="0.3"/>
    <row r="389" s="59" customFormat="1" x14ac:dyDescent="0.3"/>
    <row r="390" s="59" customFormat="1" x14ac:dyDescent="0.3"/>
    <row r="391" s="59" customFormat="1" x14ac:dyDescent="0.3"/>
    <row r="392" s="59" customFormat="1" x14ac:dyDescent="0.3"/>
    <row r="393" s="59" customFormat="1" x14ac:dyDescent="0.3"/>
    <row r="394" s="59" customFormat="1" x14ac:dyDescent="0.3"/>
    <row r="395" s="59" customFormat="1" x14ac:dyDescent="0.3"/>
    <row r="396" s="59" customFormat="1" x14ac:dyDescent="0.3"/>
    <row r="397" s="59" customFormat="1" x14ac:dyDescent="0.3"/>
    <row r="398" s="59" customFormat="1" x14ac:dyDescent="0.3"/>
    <row r="399" s="59" customFormat="1" x14ac:dyDescent="0.3"/>
    <row r="400" s="59" customFormat="1" x14ac:dyDescent="0.3"/>
    <row r="401" s="59" customFormat="1" x14ac:dyDescent="0.3"/>
    <row r="402" s="59" customFormat="1" x14ac:dyDescent="0.3"/>
    <row r="403" s="59" customFormat="1" x14ac:dyDescent="0.3"/>
    <row r="404" s="59" customFormat="1" x14ac:dyDescent="0.3"/>
    <row r="405" s="59" customFormat="1" x14ac:dyDescent="0.3"/>
    <row r="406" s="59" customFormat="1" x14ac:dyDescent="0.3"/>
    <row r="407" s="59" customFormat="1" x14ac:dyDescent="0.3"/>
    <row r="408" s="59" customFormat="1" x14ac:dyDescent="0.3"/>
    <row r="409" s="59" customFormat="1" x14ac:dyDescent="0.3"/>
    <row r="410" s="59" customFormat="1" x14ac:dyDescent="0.3"/>
    <row r="411" s="59" customFormat="1" x14ac:dyDescent="0.3"/>
    <row r="412" s="59" customFormat="1" x14ac:dyDescent="0.3"/>
    <row r="413" s="59" customFormat="1" x14ac:dyDescent="0.3"/>
    <row r="414" s="59" customFormat="1" x14ac:dyDescent="0.3"/>
    <row r="415" s="59" customFormat="1" x14ac:dyDescent="0.3"/>
    <row r="416" s="59" customFormat="1" x14ac:dyDescent="0.3"/>
    <row r="417" s="59" customFormat="1" x14ac:dyDescent="0.3"/>
    <row r="418" s="59" customFormat="1" x14ac:dyDescent="0.3"/>
    <row r="419" s="59" customFormat="1" x14ac:dyDescent="0.3"/>
    <row r="420" s="59" customFormat="1" x14ac:dyDescent="0.3"/>
    <row r="421" s="59" customFormat="1" x14ac:dyDescent="0.3"/>
    <row r="422" s="59" customFormat="1" x14ac:dyDescent="0.3"/>
    <row r="423" s="59" customFormat="1" x14ac:dyDescent="0.3"/>
    <row r="424" s="59" customFormat="1" x14ac:dyDescent="0.3"/>
    <row r="425" s="59" customFormat="1" x14ac:dyDescent="0.3"/>
    <row r="426" s="59" customFormat="1" x14ac:dyDescent="0.3"/>
    <row r="427" s="59" customFormat="1" x14ac:dyDescent="0.3"/>
    <row r="428" s="59" customFormat="1" x14ac:dyDescent="0.3"/>
    <row r="429" s="59" customFormat="1" x14ac:dyDescent="0.3"/>
    <row r="430" s="59" customFormat="1" x14ac:dyDescent="0.3"/>
    <row r="431" s="59" customFormat="1" x14ac:dyDescent="0.3"/>
    <row r="432" s="59" customFormat="1" x14ac:dyDescent="0.3"/>
    <row r="433" s="59" customFormat="1" x14ac:dyDescent="0.3"/>
    <row r="434" s="59" customFormat="1" x14ac:dyDescent="0.3"/>
    <row r="435" s="59" customFormat="1" x14ac:dyDescent="0.3"/>
    <row r="436" s="59" customFormat="1" x14ac:dyDescent="0.3"/>
    <row r="437" s="59" customFormat="1" x14ac:dyDescent="0.3"/>
    <row r="438" s="59" customFormat="1" x14ac:dyDescent="0.3"/>
    <row r="439" s="59" customFormat="1" x14ac:dyDescent="0.3"/>
    <row r="440" s="59" customFormat="1" x14ac:dyDescent="0.3"/>
    <row r="441" s="59" customFormat="1" x14ac:dyDescent="0.3"/>
    <row r="442" s="59" customFormat="1" x14ac:dyDescent="0.3"/>
    <row r="443" s="59" customFormat="1" x14ac:dyDescent="0.3"/>
    <row r="444" s="59" customFormat="1" x14ac:dyDescent="0.3"/>
    <row r="445" s="59" customFormat="1" x14ac:dyDescent="0.3"/>
    <row r="446" s="59" customFormat="1" x14ac:dyDescent="0.3"/>
    <row r="447" s="59" customFormat="1" x14ac:dyDescent="0.3"/>
    <row r="448" s="59" customFormat="1" x14ac:dyDescent="0.3"/>
    <row r="449" s="59" customFormat="1" x14ac:dyDescent="0.3"/>
    <row r="450" s="59" customFormat="1" x14ac:dyDescent="0.3"/>
    <row r="451" s="59" customFormat="1" x14ac:dyDescent="0.3"/>
    <row r="452" s="59" customFormat="1" x14ac:dyDescent="0.3"/>
    <row r="453" s="59" customFormat="1" x14ac:dyDescent="0.3"/>
    <row r="454" s="59" customFormat="1" x14ac:dyDescent="0.3"/>
    <row r="455" s="59" customFormat="1" x14ac:dyDescent="0.3"/>
    <row r="456" s="59" customFormat="1" x14ac:dyDescent="0.3"/>
    <row r="457" s="59" customFormat="1" x14ac:dyDescent="0.3"/>
    <row r="458" s="59" customFormat="1" x14ac:dyDescent="0.3"/>
    <row r="459" s="59" customFormat="1" x14ac:dyDescent="0.3"/>
    <row r="460" s="59" customFormat="1" x14ac:dyDescent="0.3"/>
    <row r="461" s="59" customFormat="1" x14ac:dyDescent="0.3"/>
    <row r="462" s="59" customFormat="1" x14ac:dyDescent="0.3"/>
    <row r="463" s="59" customFormat="1" x14ac:dyDescent="0.3"/>
    <row r="464" s="59" customFormat="1" x14ac:dyDescent="0.3"/>
    <row r="465" s="59" customFormat="1" x14ac:dyDescent="0.3"/>
    <row r="466" s="59" customFormat="1" x14ac:dyDescent="0.3"/>
    <row r="467" s="59" customFormat="1" x14ac:dyDescent="0.3"/>
    <row r="468" s="59" customFormat="1" x14ac:dyDescent="0.3"/>
    <row r="469" s="59" customFormat="1" x14ac:dyDescent="0.3"/>
    <row r="470" s="59" customFormat="1" x14ac:dyDescent="0.3"/>
    <row r="471" s="59" customFormat="1" x14ac:dyDescent="0.3"/>
    <row r="472" s="59" customFormat="1" x14ac:dyDescent="0.3"/>
    <row r="473" s="59" customFormat="1" x14ac:dyDescent="0.3"/>
    <row r="474" s="59" customFormat="1" x14ac:dyDescent="0.3"/>
    <row r="475" s="59" customFormat="1" x14ac:dyDescent="0.3"/>
    <row r="476" s="59" customFormat="1" x14ac:dyDescent="0.3"/>
    <row r="477" s="59" customFormat="1" x14ac:dyDescent="0.3"/>
    <row r="478" s="59" customFormat="1" x14ac:dyDescent="0.3"/>
    <row r="479" s="59" customFormat="1" x14ac:dyDescent="0.3"/>
    <row r="480" s="59" customFormat="1" x14ac:dyDescent="0.3"/>
    <row r="481" s="59" customFormat="1" x14ac:dyDescent="0.3"/>
    <row r="482" s="59" customFormat="1" x14ac:dyDescent="0.3"/>
    <row r="483" s="59" customFormat="1" x14ac:dyDescent="0.3"/>
    <row r="484" s="59" customFormat="1" x14ac:dyDescent="0.3"/>
    <row r="485" s="59" customFormat="1" x14ac:dyDescent="0.3"/>
    <row r="486" s="59" customFormat="1" x14ac:dyDescent="0.3"/>
    <row r="487" s="59" customFormat="1" x14ac:dyDescent="0.3"/>
    <row r="488" s="59" customFormat="1" x14ac:dyDescent="0.3"/>
    <row r="489" s="59" customFormat="1" x14ac:dyDescent="0.3"/>
    <row r="490" s="59" customFormat="1" x14ac:dyDescent="0.3"/>
    <row r="491" s="59" customFormat="1" x14ac:dyDescent="0.3"/>
    <row r="492" s="59" customFormat="1" x14ac:dyDescent="0.3"/>
    <row r="493" s="59" customFormat="1" x14ac:dyDescent="0.3"/>
    <row r="494" s="59" customFormat="1" x14ac:dyDescent="0.3"/>
    <row r="495" s="59" customFormat="1" x14ac:dyDescent="0.3"/>
    <row r="496" s="59" customFormat="1" x14ac:dyDescent="0.3"/>
    <row r="497" s="59" customFormat="1" x14ac:dyDescent="0.3"/>
    <row r="498" s="59" customFormat="1" x14ac:dyDescent="0.3"/>
    <row r="499" s="59" customFormat="1" x14ac:dyDescent="0.3"/>
    <row r="500" s="59" customFormat="1" x14ac:dyDescent="0.3"/>
    <row r="501" s="59" customFormat="1" x14ac:dyDescent="0.3"/>
    <row r="502" s="59" customFormat="1" x14ac:dyDescent="0.3"/>
    <row r="503" s="59" customFormat="1" x14ac:dyDescent="0.3"/>
    <row r="504" s="59" customFormat="1" x14ac:dyDescent="0.3"/>
    <row r="505" s="59" customFormat="1" x14ac:dyDescent="0.3"/>
    <row r="506" s="59" customFormat="1" x14ac:dyDescent="0.3"/>
    <row r="507" s="59" customFormat="1" x14ac:dyDescent="0.3"/>
    <row r="508" s="59" customFormat="1" x14ac:dyDescent="0.3"/>
    <row r="509" s="59" customFormat="1" x14ac:dyDescent="0.3"/>
    <row r="510" s="59" customFormat="1" x14ac:dyDescent="0.3"/>
    <row r="511" s="59" customFormat="1" x14ac:dyDescent="0.3"/>
    <row r="512" s="59" customFormat="1" x14ac:dyDescent="0.3"/>
    <row r="513" s="59" customFormat="1" x14ac:dyDescent="0.3"/>
    <row r="514" s="59" customFormat="1" x14ac:dyDescent="0.3"/>
    <row r="515" s="59" customFormat="1" x14ac:dyDescent="0.3"/>
    <row r="516" s="59" customFormat="1" x14ac:dyDescent="0.3"/>
    <row r="517" s="59" customFormat="1" x14ac:dyDescent="0.3"/>
    <row r="518" s="59" customFormat="1" x14ac:dyDescent="0.3"/>
    <row r="519" s="59" customFormat="1" x14ac:dyDescent="0.3"/>
    <row r="520" s="59" customFormat="1" x14ac:dyDescent="0.3"/>
    <row r="521" s="59" customFormat="1" x14ac:dyDescent="0.3"/>
    <row r="522" s="59" customFormat="1" x14ac:dyDescent="0.3"/>
    <row r="523" s="59" customFormat="1" x14ac:dyDescent="0.3"/>
    <row r="524" s="59" customFormat="1" x14ac:dyDescent="0.3"/>
    <row r="525" s="59" customFormat="1" x14ac:dyDescent="0.3"/>
    <row r="526" s="59" customFormat="1" x14ac:dyDescent="0.3"/>
    <row r="527" s="59" customFormat="1" x14ac:dyDescent="0.3"/>
    <row r="528" s="59" customFormat="1" x14ac:dyDescent="0.3"/>
    <row r="529" s="59" customFormat="1" x14ac:dyDescent="0.3"/>
    <row r="530" s="59" customFormat="1" x14ac:dyDescent="0.3"/>
    <row r="531" s="59" customFormat="1" x14ac:dyDescent="0.3"/>
    <row r="532" s="59" customFormat="1" x14ac:dyDescent="0.3"/>
    <row r="533" s="59" customFormat="1" x14ac:dyDescent="0.3"/>
    <row r="534" s="59" customFormat="1" x14ac:dyDescent="0.3"/>
    <row r="535" s="59" customFormat="1" x14ac:dyDescent="0.3"/>
    <row r="536" s="59" customFormat="1" x14ac:dyDescent="0.3"/>
    <row r="537" s="59" customFormat="1" x14ac:dyDescent="0.3"/>
    <row r="538" s="59" customFormat="1" x14ac:dyDescent="0.3"/>
    <row r="539" s="59" customFormat="1" x14ac:dyDescent="0.3"/>
    <row r="540" s="59" customFormat="1" x14ac:dyDescent="0.3"/>
    <row r="541" s="59" customFormat="1" x14ac:dyDescent="0.3"/>
    <row r="542" s="59" customFormat="1" x14ac:dyDescent="0.3"/>
    <row r="543" s="59" customFormat="1" x14ac:dyDescent="0.3"/>
    <row r="544" s="59" customFormat="1" x14ac:dyDescent="0.3"/>
    <row r="545" s="59" customFormat="1" x14ac:dyDescent="0.3"/>
    <row r="546" s="59" customFormat="1" x14ac:dyDescent="0.3"/>
    <row r="547" s="59" customFormat="1" x14ac:dyDescent="0.3"/>
    <row r="548" s="59" customFormat="1" x14ac:dyDescent="0.3"/>
    <row r="549" s="59" customFormat="1" x14ac:dyDescent="0.3"/>
    <row r="550" s="59" customFormat="1" x14ac:dyDescent="0.3"/>
    <row r="551" s="59" customFormat="1" x14ac:dyDescent="0.3"/>
    <row r="552" s="59" customFormat="1" x14ac:dyDescent="0.3"/>
    <row r="553" s="59" customFormat="1" x14ac:dyDescent="0.3"/>
    <row r="554" s="59" customFormat="1" x14ac:dyDescent="0.3"/>
    <row r="555" s="59" customFormat="1" x14ac:dyDescent="0.3"/>
    <row r="556" s="59" customFormat="1" x14ac:dyDescent="0.3"/>
    <row r="557" s="59" customFormat="1" x14ac:dyDescent="0.3"/>
    <row r="558" s="59" customFormat="1" x14ac:dyDescent="0.3"/>
    <row r="559" s="59" customFormat="1" x14ac:dyDescent="0.3"/>
    <row r="560" s="59" customFormat="1" x14ac:dyDescent="0.3"/>
    <row r="561" s="59" customFormat="1" x14ac:dyDescent="0.3"/>
    <row r="562" s="59" customFormat="1" x14ac:dyDescent="0.3"/>
    <row r="563" s="59" customFormat="1" x14ac:dyDescent="0.3"/>
    <row r="564" s="59" customFormat="1" x14ac:dyDescent="0.3"/>
    <row r="565" s="59" customFormat="1" x14ac:dyDescent="0.3"/>
    <row r="566" s="59" customFormat="1" x14ac:dyDescent="0.3"/>
    <row r="567" s="59" customFormat="1" x14ac:dyDescent="0.3"/>
    <row r="568" s="59" customFormat="1" x14ac:dyDescent="0.3"/>
    <row r="569" s="59" customFormat="1" x14ac:dyDescent="0.3"/>
    <row r="570" s="59" customFormat="1" x14ac:dyDescent="0.3"/>
    <row r="571" s="59" customFormat="1" x14ac:dyDescent="0.3"/>
    <row r="572" s="59" customFormat="1" x14ac:dyDescent="0.3"/>
    <row r="573" s="59" customFormat="1" x14ac:dyDescent="0.3"/>
    <row r="574" s="59" customFormat="1" x14ac:dyDescent="0.3"/>
    <row r="575" s="59" customFormat="1" x14ac:dyDescent="0.3"/>
    <row r="576" s="59" customFormat="1" x14ac:dyDescent="0.3"/>
    <row r="577" s="59" customFormat="1" x14ac:dyDescent="0.3"/>
    <row r="578" s="59" customFormat="1" x14ac:dyDescent="0.3"/>
    <row r="579" s="59" customFormat="1" x14ac:dyDescent="0.3"/>
    <row r="580" s="59" customFormat="1" x14ac:dyDescent="0.3"/>
    <row r="581" s="59" customFormat="1" x14ac:dyDescent="0.3"/>
    <row r="582" s="59" customFormat="1" x14ac:dyDescent="0.3"/>
    <row r="583" s="59" customFormat="1" x14ac:dyDescent="0.3"/>
    <row r="584" s="59" customFormat="1" x14ac:dyDescent="0.3"/>
    <row r="585" s="59" customFormat="1" x14ac:dyDescent="0.3"/>
    <row r="586" s="59" customFormat="1" x14ac:dyDescent="0.3"/>
    <row r="587" s="59" customFormat="1" x14ac:dyDescent="0.3"/>
    <row r="588" s="59" customFormat="1" x14ac:dyDescent="0.3"/>
    <row r="589" s="59" customFormat="1" x14ac:dyDescent="0.3"/>
    <row r="590" s="59" customFormat="1" x14ac:dyDescent="0.3"/>
    <row r="591" s="59" customFormat="1" x14ac:dyDescent="0.3"/>
    <row r="592" s="59" customFormat="1" x14ac:dyDescent="0.3"/>
    <row r="593" s="59" customFormat="1" x14ac:dyDescent="0.3"/>
    <row r="594" s="59" customFormat="1" x14ac:dyDescent="0.3"/>
    <row r="595" s="59" customFormat="1" x14ac:dyDescent="0.3"/>
    <row r="596" s="59" customFormat="1" x14ac:dyDescent="0.3"/>
    <row r="597" s="59" customFormat="1" x14ac:dyDescent="0.3"/>
    <row r="598" s="59" customFormat="1" x14ac:dyDescent="0.3"/>
    <row r="599" s="59" customFormat="1" x14ac:dyDescent="0.3"/>
    <row r="600" s="59" customFormat="1" x14ac:dyDescent="0.3"/>
    <row r="601" s="59" customFormat="1" x14ac:dyDescent="0.3"/>
    <row r="602" s="59" customFormat="1" x14ac:dyDescent="0.3"/>
    <row r="603" s="59" customFormat="1" x14ac:dyDescent="0.3"/>
    <row r="604" s="59" customFormat="1" x14ac:dyDescent="0.3"/>
    <row r="605" s="59" customFormat="1" x14ac:dyDescent="0.3"/>
    <row r="606" s="59" customFormat="1" x14ac:dyDescent="0.3"/>
    <row r="607" s="59" customFormat="1" x14ac:dyDescent="0.3"/>
    <row r="608" s="59" customFormat="1" x14ac:dyDescent="0.3"/>
    <row r="609" s="59" customFormat="1" x14ac:dyDescent="0.3"/>
    <row r="610" s="59" customFormat="1" x14ac:dyDescent="0.3"/>
    <row r="611" s="59" customFormat="1" x14ac:dyDescent="0.3"/>
    <row r="612" s="59" customFormat="1" x14ac:dyDescent="0.3"/>
    <row r="613" s="59" customFormat="1" x14ac:dyDescent="0.3"/>
    <row r="614" s="59" customFormat="1" x14ac:dyDescent="0.3"/>
    <row r="615" s="59" customFormat="1" x14ac:dyDescent="0.3"/>
    <row r="616" s="59" customFormat="1" x14ac:dyDescent="0.3"/>
    <row r="617" s="59" customFormat="1" x14ac:dyDescent="0.3"/>
    <row r="618" s="59" customFormat="1" x14ac:dyDescent="0.3"/>
    <row r="619" s="59" customFormat="1" x14ac:dyDescent="0.3"/>
    <row r="620" s="59" customFormat="1" x14ac:dyDescent="0.3"/>
    <row r="621" s="59" customFormat="1" x14ac:dyDescent="0.3"/>
    <row r="622" s="59" customFormat="1" x14ac:dyDescent="0.3"/>
    <row r="623" s="59" customFormat="1" x14ac:dyDescent="0.3"/>
    <row r="624" s="59" customFormat="1" x14ac:dyDescent="0.3"/>
    <row r="625" s="59" customFormat="1" x14ac:dyDescent="0.3"/>
    <row r="626" s="59" customFormat="1" x14ac:dyDescent="0.3"/>
    <row r="627" s="59" customFormat="1" x14ac:dyDescent="0.3"/>
    <row r="628" s="59" customFormat="1" x14ac:dyDescent="0.3"/>
    <row r="629" s="59" customFormat="1" x14ac:dyDescent="0.3"/>
    <row r="630" s="59" customFormat="1" x14ac:dyDescent="0.3"/>
    <row r="631" s="59" customFormat="1" x14ac:dyDescent="0.3"/>
    <row r="632" s="59" customFormat="1" x14ac:dyDescent="0.3"/>
    <row r="633" s="59" customFormat="1" x14ac:dyDescent="0.3"/>
    <row r="634" s="59" customFormat="1" x14ac:dyDescent="0.3"/>
    <row r="635" s="59" customFormat="1" x14ac:dyDescent="0.3"/>
    <row r="636" s="59" customFormat="1" x14ac:dyDescent="0.3"/>
    <row r="637" s="59" customFormat="1" x14ac:dyDescent="0.3"/>
    <row r="638" s="59" customFormat="1" x14ac:dyDescent="0.3"/>
    <row r="639" s="59" customFormat="1" x14ac:dyDescent="0.3"/>
    <row r="640" s="59" customFormat="1" x14ac:dyDescent="0.3"/>
    <row r="641" s="59" customFormat="1" x14ac:dyDescent="0.3"/>
    <row r="642" s="59" customFormat="1" x14ac:dyDescent="0.3"/>
    <row r="643" s="59" customFormat="1" x14ac:dyDescent="0.3"/>
    <row r="644" s="59" customFormat="1" x14ac:dyDescent="0.3"/>
    <row r="645" s="59" customFormat="1" x14ac:dyDescent="0.3"/>
    <row r="646" s="59" customFormat="1" x14ac:dyDescent="0.3"/>
    <row r="647" s="59" customFormat="1" x14ac:dyDescent="0.3"/>
    <row r="648" s="59" customFormat="1" x14ac:dyDescent="0.3"/>
    <row r="649" s="59" customFormat="1" x14ac:dyDescent="0.3"/>
    <row r="650" s="59" customFormat="1" x14ac:dyDescent="0.3"/>
    <row r="651" s="59" customFormat="1" x14ac:dyDescent="0.3"/>
    <row r="652" s="59" customFormat="1" x14ac:dyDescent="0.3"/>
    <row r="653" s="59" customFormat="1" x14ac:dyDescent="0.3"/>
    <row r="654" s="59" customFormat="1" x14ac:dyDescent="0.3"/>
    <row r="655" s="59" customFormat="1" x14ac:dyDescent="0.3"/>
    <row r="656" s="59" customFormat="1" x14ac:dyDescent="0.3"/>
    <row r="657" s="59" customFormat="1" x14ac:dyDescent="0.3"/>
    <row r="658" s="59" customFormat="1" x14ac:dyDescent="0.3"/>
    <row r="659" s="59" customFormat="1" x14ac:dyDescent="0.3"/>
    <row r="660" s="59" customFormat="1" x14ac:dyDescent="0.3"/>
    <row r="661" s="59" customFormat="1" x14ac:dyDescent="0.3"/>
    <row r="662" s="59" customFormat="1" x14ac:dyDescent="0.3"/>
    <row r="663" s="59" customFormat="1" x14ac:dyDescent="0.3"/>
    <row r="664" s="59" customFormat="1" x14ac:dyDescent="0.3"/>
    <row r="665" s="59" customFormat="1" x14ac:dyDescent="0.3"/>
    <row r="666" s="59" customFormat="1" x14ac:dyDescent="0.3"/>
    <row r="667" s="59" customFormat="1" x14ac:dyDescent="0.3"/>
    <row r="668" s="59" customFormat="1" x14ac:dyDescent="0.3"/>
    <row r="669" s="59" customFormat="1" x14ac:dyDescent="0.3"/>
    <row r="670" s="59" customFormat="1" x14ac:dyDescent="0.3"/>
    <row r="671" s="59" customFormat="1" x14ac:dyDescent="0.3"/>
    <row r="672" s="59" customFormat="1" x14ac:dyDescent="0.3"/>
    <row r="673" s="59" customFormat="1" x14ac:dyDescent="0.3"/>
    <row r="674" s="59" customFormat="1" x14ac:dyDescent="0.3"/>
    <row r="675" s="59" customFormat="1" x14ac:dyDescent="0.3"/>
    <row r="676" s="59" customFormat="1" x14ac:dyDescent="0.3"/>
    <row r="677" s="59" customFormat="1" x14ac:dyDescent="0.3"/>
    <row r="678" s="59" customFormat="1" x14ac:dyDescent="0.3"/>
    <row r="679" s="59" customFormat="1" x14ac:dyDescent="0.3"/>
    <row r="680" s="59" customFormat="1" x14ac:dyDescent="0.3"/>
    <row r="681" s="59" customFormat="1" x14ac:dyDescent="0.3"/>
    <row r="682" s="59" customFormat="1" x14ac:dyDescent="0.3"/>
    <row r="683" s="59" customFormat="1" x14ac:dyDescent="0.3"/>
    <row r="684" s="59" customFormat="1" x14ac:dyDescent="0.3"/>
    <row r="685" s="59" customFormat="1" x14ac:dyDescent="0.3"/>
    <row r="686" s="59" customFormat="1" x14ac:dyDescent="0.3"/>
    <row r="687" s="59" customFormat="1" x14ac:dyDescent="0.3"/>
    <row r="688" s="59" customFormat="1" x14ac:dyDescent="0.3"/>
    <row r="689" s="59" customFormat="1" x14ac:dyDescent="0.3"/>
    <row r="690" s="59" customFormat="1" x14ac:dyDescent="0.3"/>
    <row r="691" s="59" customFormat="1" x14ac:dyDescent="0.3"/>
    <row r="692" s="59" customFormat="1" x14ac:dyDescent="0.3"/>
    <row r="693" s="59" customFormat="1" x14ac:dyDescent="0.3"/>
    <row r="694" s="59" customFormat="1" x14ac:dyDescent="0.3"/>
    <row r="695" s="59" customFormat="1" x14ac:dyDescent="0.3"/>
    <row r="696" s="59" customFormat="1" x14ac:dyDescent="0.3"/>
    <row r="697" s="59" customFormat="1" x14ac:dyDescent="0.3"/>
    <row r="698" s="59" customFormat="1" x14ac:dyDescent="0.3"/>
    <row r="699" s="59" customFormat="1" x14ac:dyDescent="0.3"/>
    <row r="700" s="59" customFormat="1" x14ac:dyDescent="0.3"/>
    <row r="701" s="59" customFormat="1" x14ac:dyDescent="0.3"/>
    <row r="702" s="59" customFormat="1" x14ac:dyDescent="0.3"/>
    <row r="703" s="59" customFormat="1" x14ac:dyDescent="0.3"/>
    <row r="704" s="59" customFormat="1" x14ac:dyDescent="0.3"/>
    <row r="705" s="59" customFormat="1" x14ac:dyDescent="0.3"/>
    <row r="706" s="59" customFormat="1" x14ac:dyDescent="0.3"/>
    <row r="707" s="59" customFormat="1" x14ac:dyDescent="0.3"/>
    <row r="708" s="59" customFormat="1" x14ac:dyDescent="0.3"/>
    <row r="709" s="59" customFormat="1" x14ac:dyDescent="0.3"/>
    <row r="710" s="59" customFormat="1" x14ac:dyDescent="0.3"/>
    <row r="711" s="59" customFormat="1" x14ac:dyDescent="0.3"/>
    <row r="712" s="59" customFormat="1" x14ac:dyDescent="0.3"/>
    <row r="713" s="59" customFormat="1" x14ac:dyDescent="0.3"/>
    <row r="714" s="59" customFormat="1" x14ac:dyDescent="0.3"/>
    <row r="715" s="59" customFormat="1" x14ac:dyDescent="0.3"/>
    <row r="716" s="59" customFormat="1" x14ac:dyDescent="0.3"/>
    <row r="717" s="59" customFormat="1" x14ac:dyDescent="0.3"/>
    <row r="718" s="59" customFormat="1" x14ac:dyDescent="0.3"/>
    <row r="719" s="59" customFormat="1" x14ac:dyDescent="0.3"/>
    <row r="720" s="59" customFormat="1" x14ac:dyDescent="0.3"/>
    <row r="721" s="59" customFormat="1" x14ac:dyDescent="0.3"/>
    <row r="722" s="59" customFormat="1" x14ac:dyDescent="0.3"/>
    <row r="723" s="59" customFormat="1" x14ac:dyDescent="0.3"/>
    <row r="724" s="59" customFormat="1" x14ac:dyDescent="0.3"/>
    <row r="725" s="59" customFormat="1" x14ac:dyDescent="0.3"/>
    <row r="726" s="59" customFormat="1" x14ac:dyDescent="0.3"/>
    <row r="727" s="59" customFormat="1" x14ac:dyDescent="0.3"/>
    <row r="728" s="59" customFormat="1" x14ac:dyDescent="0.3"/>
    <row r="729" s="59" customFormat="1" x14ac:dyDescent="0.3"/>
    <row r="730" s="59" customFormat="1" x14ac:dyDescent="0.3"/>
    <row r="731" s="59" customFormat="1" x14ac:dyDescent="0.3"/>
    <row r="732" s="59" customFormat="1" x14ac:dyDescent="0.3"/>
    <row r="733" s="59" customFormat="1" x14ac:dyDescent="0.3"/>
    <row r="734" s="59" customFormat="1" x14ac:dyDescent="0.3"/>
    <row r="735" s="59" customFormat="1" x14ac:dyDescent="0.3"/>
    <row r="736" s="59" customFormat="1" x14ac:dyDescent="0.3"/>
    <row r="737" s="59" customFormat="1" x14ac:dyDescent="0.3"/>
    <row r="738" s="59" customFormat="1" x14ac:dyDescent="0.3"/>
    <row r="739" s="59" customFormat="1" x14ac:dyDescent="0.3"/>
    <row r="740" s="59" customFormat="1" x14ac:dyDescent="0.3"/>
    <row r="741" s="59" customFormat="1" x14ac:dyDescent="0.3"/>
    <row r="742" s="59" customFormat="1" x14ac:dyDescent="0.3"/>
    <row r="743" s="59" customFormat="1" x14ac:dyDescent="0.3"/>
    <row r="744" s="59" customFormat="1" x14ac:dyDescent="0.3"/>
    <row r="745" s="59" customFormat="1" x14ac:dyDescent="0.3"/>
    <row r="746" s="59" customFormat="1" x14ac:dyDescent="0.3"/>
    <row r="747" s="59" customFormat="1" x14ac:dyDescent="0.3"/>
    <row r="748" s="59" customFormat="1" x14ac:dyDescent="0.3"/>
    <row r="749" s="59" customFormat="1" x14ac:dyDescent="0.3"/>
    <row r="750" s="59" customFormat="1" x14ac:dyDescent="0.3"/>
    <row r="751" s="59" customFormat="1" x14ac:dyDescent="0.3"/>
    <row r="752" s="59" customFormat="1" x14ac:dyDescent="0.3"/>
    <row r="753" s="59" customFormat="1" x14ac:dyDescent="0.3"/>
    <row r="754" s="59" customFormat="1" x14ac:dyDescent="0.3"/>
    <row r="755" s="59" customFormat="1" x14ac:dyDescent="0.3"/>
    <row r="756" s="59" customFormat="1" x14ac:dyDescent="0.3"/>
    <row r="757" s="59" customFormat="1" x14ac:dyDescent="0.3"/>
    <row r="758" s="59" customFormat="1" x14ac:dyDescent="0.3"/>
    <row r="759" s="59" customFormat="1" x14ac:dyDescent="0.3"/>
    <row r="760" s="59" customFormat="1" x14ac:dyDescent="0.3"/>
    <row r="761" s="59" customFormat="1" x14ac:dyDescent="0.3"/>
    <row r="762" s="59" customFormat="1" x14ac:dyDescent="0.3"/>
    <row r="763" s="59" customFormat="1" x14ac:dyDescent="0.3"/>
    <row r="764" s="59" customFormat="1" x14ac:dyDescent="0.3"/>
    <row r="765" s="59" customFormat="1" x14ac:dyDescent="0.3"/>
    <row r="766" s="59" customFormat="1" x14ac:dyDescent="0.3"/>
    <row r="767" s="59" customFormat="1" x14ac:dyDescent="0.3"/>
    <row r="768" s="59" customFormat="1" x14ac:dyDescent="0.3"/>
    <row r="769" s="59" customFormat="1" x14ac:dyDescent="0.3"/>
    <row r="770" s="59" customFormat="1" x14ac:dyDescent="0.3"/>
    <row r="771" s="59" customFormat="1" x14ac:dyDescent="0.3"/>
    <row r="772" s="59" customFormat="1" x14ac:dyDescent="0.3"/>
    <row r="773" s="59" customFormat="1" x14ac:dyDescent="0.3"/>
    <row r="774" s="59" customFormat="1" x14ac:dyDescent="0.3"/>
    <row r="775" s="59" customFormat="1" x14ac:dyDescent="0.3"/>
    <row r="776" s="59" customFormat="1" x14ac:dyDescent="0.3"/>
    <row r="777" s="59" customFormat="1" x14ac:dyDescent="0.3"/>
    <row r="778" s="59" customFormat="1" x14ac:dyDescent="0.3"/>
    <row r="779" s="59" customFormat="1" x14ac:dyDescent="0.3"/>
    <row r="780" s="59" customFormat="1" x14ac:dyDescent="0.3"/>
    <row r="781" s="59" customFormat="1" x14ac:dyDescent="0.3"/>
    <row r="782" s="59" customFormat="1" x14ac:dyDescent="0.3"/>
    <row r="783" s="59" customFormat="1" x14ac:dyDescent="0.3"/>
    <row r="784" s="59" customFormat="1" x14ac:dyDescent="0.3"/>
    <row r="785" s="59" customFormat="1" x14ac:dyDescent="0.3"/>
    <row r="786" s="59" customFormat="1" x14ac:dyDescent="0.3"/>
    <row r="787" s="59" customFormat="1" x14ac:dyDescent="0.3"/>
    <row r="788" s="59" customFormat="1" x14ac:dyDescent="0.3"/>
    <row r="789" s="59" customFormat="1" x14ac:dyDescent="0.3"/>
    <row r="790" s="59" customFormat="1" x14ac:dyDescent="0.3"/>
    <row r="791" s="59" customFormat="1" x14ac:dyDescent="0.3"/>
    <row r="792" s="59" customFormat="1" x14ac:dyDescent="0.3"/>
    <row r="793" s="59" customFormat="1" x14ac:dyDescent="0.3"/>
    <row r="794" s="59" customFormat="1" x14ac:dyDescent="0.3"/>
    <row r="795" s="59" customFormat="1" x14ac:dyDescent="0.3"/>
    <row r="796" s="59" customFormat="1" x14ac:dyDescent="0.3"/>
    <row r="797" s="59" customFormat="1" x14ac:dyDescent="0.3"/>
    <row r="798" s="59" customFormat="1" x14ac:dyDescent="0.3"/>
    <row r="799" s="59" customFormat="1" x14ac:dyDescent="0.3"/>
    <row r="800" s="59" customFormat="1" x14ac:dyDescent="0.3"/>
    <row r="801" s="59" customFormat="1" x14ac:dyDescent="0.3"/>
    <row r="802" s="59" customFormat="1" x14ac:dyDescent="0.3"/>
    <row r="803" s="59" customFormat="1" x14ac:dyDescent="0.3"/>
    <row r="804" s="59" customFormat="1" x14ac:dyDescent="0.3"/>
    <row r="805" s="59" customFormat="1" x14ac:dyDescent="0.3"/>
    <row r="806" s="59" customFormat="1" x14ac:dyDescent="0.3"/>
    <row r="807" s="59" customFormat="1" x14ac:dyDescent="0.3"/>
    <row r="808" s="59" customFormat="1" x14ac:dyDescent="0.3"/>
    <row r="809" s="59" customFormat="1" x14ac:dyDescent="0.3"/>
    <row r="810" s="59" customFormat="1" x14ac:dyDescent="0.3"/>
    <row r="811" s="59" customFormat="1" x14ac:dyDescent="0.3"/>
    <row r="812" s="59" customFormat="1" x14ac:dyDescent="0.3"/>
    <row r="813" s="59" customFormat="1" x14ac:dyDescent="0.3"/>
    <row r="814" s="59" customFormat="1" x14ac:dyDescent="0.3"/>
    <row r="815" s="59" customFormat="1" x14ac:dyDescent="0.3"/>
    <row r="816" s="59" customFormat="1" x14ac:dyDescent="0.3"/>
    <row r="817" s="59" customFormat="1" x14ac:dyDescent="0.3"/>
    <row r="818" s="59" customFormat="1" x14ac:dyDescent="0.3"/>
    <row r="819" s="59" customFormat="1" x14ac:dyDescent="0.3"/>
    <row r="820" s="59" customFormat="1" x14ac:dyDescent="0.3"/>
    <row r="821" s="59" customFormat="1" x14ac:dyDescent="0.3"/>
    <row r="822" s="59" customFormat="1" x14ac:dyDescent="0.3"/>
    <row r="823" s="59" customFormat="1" x14ac:dyDescent="0.3"/>
    <row r="824" s="59" customFormat="1" x14ac:dyDescent="0.3"/>
    <row r="825" s="59" customFormat="1" x14ac:dyDescent="0.3"/>
    <row r="826" s="59" customFormat="1" x14ac:dyDescent="0.3"/>
    <row r="827" s="59" customFormat="1" x14ac:dyDescent="0.3"/>
    <row r="828" s="59" customFormat="1" x14ac:dyDescent="0.3"/>
    <row r="829" s="59" customFormat="1" x14ac:dyDescent="0.3"/>
    <row r="830" s="59" customFormat="1" x14ac:dyDescent="0.3"/>
    <row r="831" s="59" customFormat="1" x14ac:dyDescent="0.3"/>
    <row r="832" s="59" customFormat="1" x14ac:dyDescent="0.3"/>
    <row r="833" s="59" customFormat="1" x14ac:dyDescent="0.3"/>
    <row r="834" s="59" customFormat="1" x14ac:dyDescent="0.3"/>
    <row r="835" s="59" customFormat="1" x14ac:dyDescent="0.3"/>
    <row r="836" s="59" customFormat="1" x14ac:dyDescent="0.3"/>
    <row r="837" s="59" customFormat="1" x14ac:dyDescent="0.3"/>
    <row r="838" s="59" customFormat="1" x14ac:dyDescent="0.3"/>
    <row r="839" s="59" customFormat="1" x14ac:dyDescent="0.3"/>
    <row r="840" s="59" customFormat="1" x14ac:dyDescent="0.3"/>
    <row r="841" s="59" customFormat="1" x14ac:dyDescent="0.3"/>
    <row r="842" s="59" customFormat="1" x14ac:dyDescent="0.3"/>
    <row r="843" s="59" customFormat="1" x14ac:dyDescent="0.3"/>
    <row r="844" s="59" customFormat="1" x14ac:dyDescent="0.3"/>
    <row r="845" s="59" customFormat="1" x14ac:dyDescent="0.3"/>
    <row r="846" s="59" customFormat="1" x14ac:dyDescent="0.3"/>
    <row r="847" s="59" customFormat="1" x14ac:dyDescent="0.3"/>
    <row r="848" s="59" customFormat="1" x14ac:dyDescent="0.3"/>
    <row r="849" s="59" customFormat="1" x14ac:dyDescent="0.3"/>
    <row r="850" s="59" customFormat="1" x14ac:dyDescent="0.3"/>
    <row r="851" s="59" customFormat="1" x14ac:dyDescent="0.3"/>
    <row r="852" s="59" customFormat="1" x14ac:dyDescent="0.3"/>
    <row r="853" s="59" customFormat="1" x14ac:dyDescent="0.3"/>
    <row r="854" s="59" customFormat="1" x14ac:dyDescent="0.3"/>
    <row r="855" s="59" customFormat="1" x14ac:dyDescent="0.3"/>
    <row r="856" s="59" customFormat="1" x14ac:dyDescent="0.3"/>
    <row r="857" s="59" customFormat="1" x14ac:dyDescent="0.3"/>
    <row r="858" s="59" customFormat="1" x14ac:dyDescent="0.3"/>
    <row r="859" s="59" customFormat="1" x14ac:dyDescent="0.3"/>
    <row r="860" s="59" customFormat="1" x14ac:dyDescent="0.3"/>
    <row r="861" s="59" customFormat="1" x14ac:dyDescent="0.3"/>
    <row r="862" s="59" customFormat="1" x14ac:dyDescent="0.3"/>
    <row r="863" s="59" customFormat="1" x14ac:dyDescent="0.3"/>
    <row r="864" s="59" customFormat="1" x14ac:dyDescent="0.3"/>
    <row r="865" s="59" customFormat="1" x14ac:dyDescent="0.3"/>
    <row r="866" s="59" customFormat="1" x14ac:dyDescent="0.3"/>
    <row r="867" s="59" customFormat="1" x14ac:dyDescent="0.3"/>
    <row r="868" s="59" customFormat="1" x14ac:dyDescent="0.3"/>
    <row r="869" s="59" customFormat="1" x14ac:dyDescent="0.3"/>
    <row r="870" s="59" customFormat="1" x14ac:dyDescent="0.3"/>
    <row r="871" s="59" customFormat="1" x14ac:dyDescent="0.3"/>
    <row r="872" s="59" customFormat="1" x14ac:dyDescent="0.3"/>
    <row r="873" s="59" customFormat="1" x14ac:dyDescent="0.3"/>
    <row r="874" s="59" customFormat="1" x14ac:dyDescent="0.3"/>
    <row r="875" s="59" customFormat="1" x14ac:dyDescent="0.3"/>
    <row r="876" s="59" customFormat="1" x14ac:dyDescent="0.3"/>
    <row r="877" s="59" customFormat="1" x14ac:dyDescent="0.3"/>
    <row r="878" s="59" customFormat="1" x14ac:dyDescent="0.3"/>
    <row r="879" s="59" customFormat="1" x14ac:dyDescent="0.3"/>
    <row r="880" s="59" customFormat="1" x14ac:dyDescent="0.3"/>
    <row r="881" s="59" customFormat="1" x14ac:dyDescent="0.3"/>
    <row r="882" s="59" customFormat="1" x14ac:dyDescent="0.3"/>
    <row r="883" s="59" customFormat="1" x14ac:dyDescent="0.3"/>
    <row r="884" s="59" customFormat="1" x14ac:dyDescent="0.3"/>
    <row r="885" s="59" customFormat="1" x14ac:dyDescent="0.3"/>
    <row r="886" s="59" customFormat="1" x14ac:dyDescent="0.3"/>
    <row r="887" s="59" customFormat="1" x14ac:dyDescent="0.3"/>
    <row r="888" s="59" customFormat="1" x14ac:dyDescent="0.3"/>
    <row r="889" s="59" customFormat="1" x14ac:dyDescent="0.3"/>
    <row r="890" s="59" customFormat="1" x14ac:dyDescent="0.3"/>
    <row r="891" s="59" customFormat="1" x14ac:dyDescent="0.3"/>
    <row r="892" s="59" customFormat="1" x14ac:dyDescent="0.3"/>
    <row r="893" s="59" customFormat="1" x14ac:dyDescent="0.3"/>
    <row r="894" s="59" customFormat="1" x14ac:dyDescent="0.3"/>
    <row r="895" s="59" customFormat="1" x14ac:dyDescent="0.3"/>
    <row r="896" s="59" customFormat="1" x14ac:dyDescent="0.3"/>
    <row r="897" s="59" customFormat="1" x14ac:dyDescent="0.3"/>
    <row r="898" s="59" customFormat="1" x14ac:dyDescent="0.3"/>
    <row r="899" s="59" customFormat="1" x14ac:dyDescent="0.3"/>
    <row r="900" s="59" customFormat="1" x14ac:dyDescent="0.3"/>
    <row r="901" s="59" customFormat="1" x14ac:dyDescent="0.3"/>
    <row r="902" s="59" customFormat="1" x14ac:dyDescent="0.3"/>
    <row r="903" s="59" customFormat="1" x14ac:dyDescent="0.3"/>
    <row r="904" s="59" customFormat="1" x14ac:dyDescent="0.3"/>
    <row r="905" s="59" customFormat="1" x14ac:dyDescent="0.3"/>
    <row r="906" s="59" customFormat="1" x14ac:dyDescent="0.3"/>
    <row r="907" s="59" customFormat="1" x14ac:dyDescent="0.3"/>
    <row r="908" s="59" customFormat="1" x14ac:dyDescent="0.3"/>
    <row r="909" s="59" customFormat="1" x14ac:dyDescent="0.3"/>
    <row r="910" s="59" customFormat="1" x14ac:dyDescent="0.3"/>
    <row r="911" s="59" customFormat="1" x14ac:dyDescent="0.3"/>
    <row r="912" s="59" customFormat="1" x14ac:dyDescent="0.3"/>
    <row r="913" s="59" customFormat="1" x14ac:dyDescent="0.3"/>
    <row r="914" s="59" customFormat="1" x14ac:dyDescent="0.3"/>
    <row r="915" s="59" customFormat="1" x14ac:dyDescent="0.3"/>
    <row r="916" s="59" customFormat="1" x14ac:dyDescent="0.3"/>
    <row r="917" s="59" customFormat="1" x14ac:dyDescent="0.3"/>
    <row r="918" s="59" customFormat="1" x14ac:dyDescent="0.3"/>
    <row r="919" s="59" customFormat="1" x14ac:dyDescent="0.3"/>
    <row r="920" s="59" customFormat="1" x14ac:dyDescent="0.3"/>
    <row r="921" s="59" customFormat="1" x14ac:dyDescent="0.3"/>
    <row r="922" s="59" customFormat="1" x14ac:dyDescent="0.3"/>
    <row r="923" s="59" customFormat="1" x14ac:dyDescent="0.3"/>
    <row r="924" s="59" customFormat="1" x14ac:dyDescent="0.3"/>
    <row r="925" s="59" customFormat="1" x14ac:dyDescent="0.3"/>
    <row r="926" s="59" customFormat="1" x14ac:dyDescent="0.3"/>
    <row r="927" s="59" customFormat="1" x14ac:dyDescent="0.3"/>
    <row r="928" s="59" customFormat="1" x14ac:dyDescent="0.3"/>
    <row r="929" s="59" customFormat="1" x14ac:dyDescent="0.3"/>
    <row r="930" s="59" customFormat="1" x14ac:dyDescent="0.3"/>
    <row r="931" s="59" customFormat="1" x14ac:dyDescent="0.3"/>
    <row r="932" s="59" customFormat="1" x14ac:dyDescent="0.3"/>
    <row r="933" s="59" customFormat="1" x14ac:dyDescent="0.3"/>
    <row r="934" s="59" customFormat="1" x14ac:dyDescent="0.3"/>
    <row r="935" s="59" customFormat="1" x14ac:dyDescent="0.3"/>
    <row r="936" s="59" customFormat="1" x14ac:dyDescent="0.3"/>
    <row r="937" s="59" customFormat="1" x14ac:dyDescent="0.3"/>
    <row r="938" s="59" customFormat="1" x14ac:dyDescent="0.3"/>
    <row r="939" s="59" customFormat="1" x14ac:dyDescent="0.3"/>
    <row r="940" s="59" customFormat="1" x14ac:dyDescent="0.3"/>
    <row r="941" s="59" customFormat="1" x14ac:dyDescent="0.3"/>
    <row r="942" s="59" customFormat="1" x14ac:dyDescent="0.3"/>
    <row r="943" s="59" customFormat="1" x14ac:dyDescent="0.3"/>
    <row r="944" s="59" customFormat="1" x14ac:dyDescent="0.3"/>
    <row r="945" s="59" customFormat="1" x14ac:dyDescent="0.3"/>
    <row r="946" s="59" customFormat="1" x14ac:dyDescent="0.3"/>
    <row r="947" s="59" customFormat="1" x14ac:dyDescent="0.3"/>
    <row r="948" s="59" customFormat="1" x14ac:dyDescent="0.3"/>
    <row r="949" s="59" customFormat="1" x14ac:dyDescent="0.3"/>
    <row r="950" s="59" customFormat="1" x14ac:dyDescent="0.3"/>
    <row r="951" s="59" customFormat="1" x14ac:dyDescent="0.3"/>
    <row r="952" s="59" customFormat="1" x14ac:dyDescent="0.3"/>
    <row r="953" s="59" customFormat="1" x14ac:dyDescent="0.3"/>
    <row r="954" s="59" customFormat="1" x14ac:dyDescent="0.3"/>
    <row r="955" s="59" customFormat="1" x14ac:dyDescent="0.3"/>
    <row r="956" s="59" customFormat="1" x14ac:dyDescent="0.3"/>
    <row r="957" s="59" customFormat="1" x14ac:dyDescent="0.3"/>
    <row r="958" s="59" customFormat="1" x14ac:dyDescent="0.3"/>
    <row r="959" s="59" customFormat="1" x14ac:dyDescent="0.3"/>
    <row r="960" s="59" customFormat="1" x14ac:dyDescent="0.3"/>
    <row r="961" s="59" customFormat="1" x14ac:dyDescent="0.3"/>
    <row r="962" s="59" customFormat="1" x14ac:dyDescent="0.3"/>
    <row r="963" s="59" customFormat="1" x14ac:dyDescent="0.3"/>
    <row r="964" s="59" customFormat="1" x14ac:dyDescent="0.3"/>
    <row r="965" s="59" customFormat="1" x14ac:dyDescent="0.3"/>
    <row r="966" s="59" customFormat="1" x14ac:dyDescent="0.3"/>
    <row r="967" s="59" customFormat="1" x14ac:dyDescent="0.3"/>
    <row r="968" s="59" customFormat="1" x14ac:dyDescent="0.3"/>
    <row r="969" s="59" customFormat="1" x14ac:dyDescent="0.3"/>
    <row r="970" s="59" customFormat="1" x14ac:dyDescent="0.3"/>
    <row r="971" s="59" customFormat="1" x14ac:dyDescent="0.3"/>
    <row r="972" s="59" customFormat="1" x14ac:dyDescent="0.3"/>
    <row r="973" s="59" customFormat="1" x14ac:dyDescent="0.3"/>
    <row r="974" s="59" customFormat="1" x14ac:dyDescent="0.3"/>
    <row r="975" s="59" customFormat="1" x14ac:dyDescent="0.3"/>
    <row r="976" s="59" customFormat="1" x14ac:dyDescent="0.3"/>
    <row r="977" s="59" customFormat="1" x14ac:dyDescent="0.3"/>
    <row r="978" s="59" customFormat="1" x14ac:dyDescent="0.3"/>
    <row r="979" s="59" customFormat="1" x14ac:dyDescent="0.3"/>
    <row r="980" s="59" customFormat="1" x14ac:dyDescent="0.3"/>
    <row r="981" s="59" customFormat="1" x14ac:dyDescent="0.3"/>
    <row r="982" s="59" customFormat="1" x14ac:dyDescent="0.3"/>
    <row r="983" s="59" customFormat="1" x14ac:dyDescent="0.3"/>
    <row r="984" s="59" customFormat="1" x14ac:dyDescent="0.3"/>
    <row r="985" s="59" customFormat="1" x14ac:dyDescent="0.3"/>
    <row r="986" s="59" customFormat="1" x14ac:dyDescent="0.3"/>
    <row r="987" s="59" customFormat="1" x14ac:dyDescent="0.3"/>
    <row r="988" s="59" customFormat="1" x14ac:dyDescent="0.3"/>
    <row r="989" s="59" customFormat="1" x14ac:dyDescent="0.3"/>
    <row r="990" s="59" customFormat="1" x14ac:dyDescent="0.3"/>
    <row r="991" s="59" customFormat="1" x14ac:dyDescent="0.3"/>
    <row r="992" s="59" customFormat="1" x14ac:dyDescent="0.3"/>
    <row r="993" s="59" customFormat="1" x14ac:dyDescent="0.3"/>
    <row r="994" s="59" customFormat="1" x14ac:dyDescent="0.3"/>
    <row r="995" s="59" customFormat="1" x14ac:dyDescent="0.3"/>
    <row r="996" s="59" customFormat="1" x14ac:dyDescent="0.3"/>
    <row r="997" s="59" customFormat="1" x14ac:dyDescent="0.3"/>
    <row r="998" s="59" customFormat="1" x14ac:dyDescent="0.3"/>
    <row r="999" s="59" customFormat="1" x14ac:dyDescent="0.3"/>
    <row r="1000" s="59" customFormat="1" x14ac:dyDescent="0.3"/>
    <row r="1001" s="59" customFormat="1" x14ac:dyDescent="0.3"/>
    <row r="1002" s="59" customFormat="1" x14ac:dyDescent="0.3"/>
    <row r="1003" s="59" customFormat="1" x14ac:dyDescent="0.3"/>
    <row r="1004" s="59" customFormat="1" x14ac:dyDescent="0.3"/>
    <row r="1005" s="59" customFormat="1" x14ac:dyDescent="0.3"/>
    <row r="1006" s="59" customFormat="1" x14ac:dyDescent="0.3"/>
    <row r="1007" s="59" customFormat="1" x14ac:dyDescent="0.3"/>
    <row r="1008" s="59" customFormat="1" x14ac:dyDescent="0.3"/>
    <row r="1009" s="59" customFormat="1" x14ac:dyDescent="0.3"/>
    <row r="1010" s="59" customFormat="1" x14ac:dyDescent="0.3"/>
    <row r="1011" s="59" customFormat="1" x14ac:dyDescent="0.3"/>
    <row r="1012" s="59" customFormat="1" x14ac:dyDescent="0.3"/>
    <row r="1013" s="59" customFormat="1" x14ac:dyDescent="0.3"/>
    <row r="1014" s="59" customFormat="1" x14ac:dyDescent="0.3"/>
    <row r="1015" s="59" customFormat="1" x14ac:dyDescent="0.3"/>
    <row r="1016" s="59" customFormat="1" x14ac:dyDescent="0.3"/>
    <row r="1017" s="59" customFormat="1" x14ac:dyDescent="0.3"/>
    <row r="1018" s="59" customFormat="1" x14ac:dyDescent="0.3"/>
    <row r="1019" s="59" customFormat="1" x14ac:dyDescent="0.3"/>
    <row r="1020" s="59" customFormat="1" x14ac:dyDescent="0.3"/>
    <row r="1021" s="59" customFormat="1" x14ac:dyDescent="0.3"/>
    <row r="1022" s="59" customFormat="1" x14ac:dyDescent="0.3"/>
    <row r="1023" s="59" customFormat="1" x14ac:dyDescent="0.3"/>
    <row r="1024" s="59" customFormat="1" x14ac:dyDescent="0.3"/>
    <row r="1025" s="59" customFormat="1" x14ac:dyDescent="0.3"/>
    <row r="1026" s="59" customFormat="1" x14ac:dyDescent="0.3"/>
    <row r="1027" s="59" customFormat="1" x14ac:dyDescent="0.3"/>
    <row r="1028" s="59" customFormat="1" x14ac:dyDescent="0.3"/>
    <row r="1029" s="59" customFormat="1" x14ac:dyDescent="0.3"/>
    <row r="1030" s="59" customFormat="1" x14ac:dyDescent="0.3"/>
    <row r="1031" s="59" customFormat="1" x14ac:dyDescent="0.3"/>
    <row r="1032" s="59" customFormat="1" x14ac:dyDescent="0.3"/>
    <row r="1033" s="59" customFormat="1" x14ac:dyDescent="0.3"/>
    <row r="1034" s="59" customFormat="1" x14ac:dyDescent="0.3"/>
    <row r="1035" s="59" customFormat="1" x14ac:dyDescent="0.3"/>
    <row r="1036" s="59" customFormat="1" x14ac:dyDescent="0.3"/>
    <row r="1037" s="59" customFormat="1" x14ac:dyDescent="0.3"/>
    <row r="1038" s="59" customFormat="1" x14ac:dyDescent="0.3"/>
    <row r="1039" s="59" customFormat="1" x14ac:dyDescent="0.3"/>
    <row r="1040" s="59" customFormat="1" x14ac:dyDescent="0.3"/>
    <row r="1041" s="59" customFormat="1" x14ac:dyDescent="0.3"/>
    <row r="1042" s="59" customFormat="1" x14ac:dyDescent="0.3"/>
    <row r="1043" s="59" customFormat="1" x14ac:dyDescent="0.3"/>
    <row r="1044" s="59" customFormat="1" x14ac:dyDescent="0.3"/>
    <row r="1045" s="59" customFormat="1" x14ac:dyDescent="0.3"/>
    <row r="1046" s="59" customFormat="1" x14ac:dyDescent="0.3"/>
    <row r="1047" s="59" customFormat="1" x14ac:dyDescent="0.3"/>
    <row r="1048" s="59" customFormat="1" x14ac:dyDescent="0.3"/>
    <row r="1049" s="59" customFormat="1" x14ac:dyDescent="0.3"/>
    <row r="1050" s="59" customFormat="1" x14ac:dyDescent="0.3"/>
    <row r="1051" s="59" customFormat="1" x14ac:dyDescent="0.3"/>
    <row r="1052" s="59" customFormat="1" x14ac:dyDescent="0.3"/>
    <row r="1053" s="59" customFormat="1" x14ac:dyDescent="0.3"/>
    <row r="1054" s="59" customFormat="1" x14ac:dyDescent="0.3"/>
    <row r="1055" s="59" customFormat="1" x14ac:dyDescent="0.3"/>
    <row r="1056" s="59" customFormat="1" x14ac:dyDescent="0.3"/>
    <row r="1057" s="59" customFormat="1" x14ac:dyDescent="0.3"/>
    <row r="1058" s="59" customFormat="1" x14ac:dyDescent="0.3"/>
    <row r="1059" s="59" customFormat="1" x14ac:dyDescent="0.3"/>
    <row r="1060" s="59" customFormat="1" x14ac:dyDescent="0.3"/>
    <row r="1061" s="59" customFormat="1" x14ac:dyDescent="0.3"/>
    <row r="1062" s="59" customFormat="1" x14ac:dyDescent="0.3"/>
    <row r="1063" s="59" customFormat="1" x14ac:dyDescent="0.3"/>
    <row r="1064" s="59" customFormat="1" x14ac:dyDescent="0.3"/>
    <row r="1065" s="59" customFormat="1" x14ac:dyDescent="0.3"/>
    <row r="1066" s="59" customFormat="1" x14ac:dyDescent="0.3"/>
    <row r="1067" s="59" customFormat="1" x14ac:dyDescent="0.3"/>
    <row r="1068" s="59" customFormat="1" x14ac:dyDescent="0.3"/>
    <row r="1069" s="59" customFormat="1" x14ac:dyDescent="0.3"/>
    <row r="1070" s="59" customFormat="1" x14ac:dyDescent="0.3"/>
    <row r="1071" s="59" customFormat="1" x14ac:dyDescent="0.3"/>
    <row r="1072" s="59" customFormat="1" x14ac:dyDescent="0.3"/>
    <row r="1073" s="59" customFormat="1" x14ac:dyDescent="0.3"/>
    <row r="1074" s="59" customFormat="1" x14ac:dyDescent="0.3"/>
    <row r="1075" s="59" customFormat="1" x14ac:dyDescent="0.3"/>
    <row r="1076" s="59" customFormat="1" x14ac:dyDescent="0.3"/>
    <row r="1077" s="59" customFormat="1" x14ac:dyDescent="0.3"/>
    <row r="1078" s="59" customFormat="1" x14ac:dyDescent="0.3"/>
    <row r="1079" s="59" customFormat="1" x14ac:dyDescent="0.3"/>
    <row r="1080" s="59" customFormat="1" x14ac:dyDescent="0.3"/>
    <row r="1081" s="59" customFormat="1" x14ac:dyDescent="0.3"/>
    <row r="1082" s="59" customFormat="1" x14ac:dyDescent="0.3"/>
    <row r="1083" s="59" customFormat="1" x14ac:dyDescent="0.3"/>
    <row r="1084" s="59" customFormat="1" x14ac:dyDescent="0.3"/>
    <row r="1085" s="59" customFormat="1" x14ac:dyDescent="0.3"/>
    <row r="1086" s="59" customFormat="1" x14ac:dyDescent="0.3"/>
    <row r="1087" s="59" customFormat="1" x14ac:dyDescent="0.3"/>
    <row r="1088" s="59" customFormat="1" x14ac:dyDescent="0.3"/>
    <row r="1089" s="59" customFormat="1" x14ac:dyDescent="0.3"/>
    <row r="1090" s="59" customFormat="1" x14ac:dyDescent="0.3"/>
    <row r="1091" s="59" customFormat="1" x14ac:dyDescent="0.3"/>
    <row r="1092" s="59" customFormat="1" x14ac:dyDescent="0.3"/>
    <row r="1093" s="59" customFormat="1" x14ac:dyDescent="0.3"/>
    <row r="1094" s="59" customFormat="1" x14ac:dyDescent="0.3"/>
    <row r="1095" s="59" customFormat="1" x14ac:dyDescent="0.3"/>
    <row r="1096" s="59" customFormat="1" x14ac:dyDescent="0.3"/>
    <row r="1097" s="59" customFormat="1" x14ac:dyDescent="0.3"/>
    <row r="1098" s="59" customFormat="1" x14ac:dyDescent="0.3"/>
    <row r="1099" s="59" customFormat="1" x14ac:dyDescent="0.3"/>
    <row r="1100" s="59" customFormat="1" x14ac:dyDescent="0.3"/>
    <row r="1101" s="59" customFormat="1" x14ac:dyDescent="0.3"/>
    <row r="1102" s="59" customFormat="1" x14ac:dyDescent="0.3"/>
    <row r="1103" s="59" customFormat="1" x14ac:dyDescent="0.3"/>
    <row r="1104" s="59" customFormat="1" x14ac:dyDescent="0.3"/>
    <row r="1105" s="59" customFormat="1" x14ac:dyDescent="0.3"/>
    <row r="1106" s="59" customFormat="1" x14ac:dyDescent="0.3"/>
    <row r="1107" s="59" customFormat="1" x14ac:dyDescent="0.3"/>
    <row r="1108" s="59" customFormat="1" x14ac:dyDescent="0.3"/>
    <row r="1109" s="59" customFormat="1" x14ac:dyDescent="0.3"/>
    <row r="1110" s="59" customFormat="1" x14ac:dyDescent="0.3"/>
    <row r="1111" s="59" customFormat="1" x14ac:dyDescent="0.3"/>
    <row r="1112" s="59" customFormat="1" x14ac:dyDescent="0.3"/>
    <row r="1113" s="59" customFormat="1" x14ac:dyDescent="0.3"/>
    <row r="1114" s="59" customFormat="1" x14ac:dyDescent="0.3"/>
    <row r="1115" s="59" customFormat="1" x14ac:dyDescent="0.3"/>
    <row r="1116" s="59" customFormat="1" x14ac:dyDescent="0.3"/>
    <row r="1117" s="59" customFormat="1" x14ac:dyDescent="0.3"/>
    <row r="1118" s="59" customFormat="1" x14ac:dyDescent="0.3"/>
    <row r="1119" s="59" customFormat="1" x14ac:dyDescent="0.3"/>
    <row r="1120" s="59" customFormat="1" x14ac:dyDescent="0.3"/>
    <row r="1121" s="59" customFormat="1" x14ac:dyDescent="0.3"/>
    <row r="1122" s="59" customFormat="1" x14ac:dyDescent="0.3"/>
    <row r="1123" s="59" customFormat="1" x14ac:dyDescent="0.3"/>
    <row r="1124" s="59" customFormat="1" x14ac:dyDescent="0.3"/>
    <row r="1125" s="59" customFormat="1" x14ac:dyDescent="0.3"/>
    <row r="1126" s="59" customFormat="1" x14ac:dyDescent="0.3"/>
    <row r="1127" s="59" customFormat="1" x14ac:dyDescent="0.3"/>
    <row r="1128" s="59" customFormat="1" x14ac:dyDescent="0.3"/>
    <row r="1129" s="59" customFormat="1" x14ac:dyDescent="0.3"/>
    <row r="1130" s="59" customFormat="1" x14ac:dyDescent="0.3"/>
    <row r="1131" s="59" customFormat="1" x14ac:dyDescent="0.3"/>
    <row r="1132" s="59" customFormat="1" x14ac:dyDescent="0.3"/>
    <row r="1133" s="59" customFormat="1" x14ac:dyDescent="0.3"/>
    <row r="1134" s="59" customFormat="1" x14ac:dyDescent="0.3"/>
    <row r="1135" s="59" customFormat="1" x14ac:dyDescent="0.3"/>
    <row r="1136" s="59" customFormat="1" x14ac:dyDescent="0.3"/>
    <row r="1137" s="59" customFormat="1" x14ac:dyDescent="0.3"/>
    <row r="1138" s="59" customFormat="1" x14ac:dyDescent="0.3"/>
    <row r="1139" s="59" customFormat="1" x14ac:dyDescent="0.3"/>
    <row r="1140" s="59" customFormat="1" x14ac:dyDescent="0.3"/>
    <row r="1141" s="59" customFormat="1" x14ac:dyDescent="0.3"/>
    <row r="1142" s="59" customFormat="1" x14ac:dyDescent="0.3"/>
    <row r="1143" s="59" customFormat="1" x14ac:dyDescent="0.3"/>
    <row r="1144" s="59" customFormat="1" x14ac:dyDescent="0.3"/>
    <row r="1145" s="59" customFormat="1" x14ac:dyDescent="0.3"/>
    <row r="1146" s="59" customFormat="1" x14ac:dyDescent="0.3"/>
    <row r="1147" s="59" customFormat="1" x14ac:dyDescent="0.3"/>
    <row r="1148" s="59" customFormat="1" x14ac:dyDescent="0.3"/>
    <row r="1149" s="59" customFormat="1" x14ac:dyDescent="0.3"/>
    <row r="1150" s="59" customFormat="1" x14ac:dyDescent="0.3"/>
    <row r="1151" s="59" customFormat="1" x14ac:dyDescent="0.3"/>
    <row r="1152" s="59" customFormat="1" x14ac:dyDescent="0.3"/>
    <row r="1153" s="59" customFormat="1" x14ac:dyDescent="0.3"/>
    <row r="1154" s="59" customFormat="1" x14ac:dyDescent="0.3"/>
    <row r="1155" s="59" customFormat="1" x14ac:dyDescent="0.3"/>
    <row r="1156" s="59" customFormat="1" x14ac:dyDescent="0.3"/>
    <row r="1157" s="59" customFormat="1" x14ac:dyDescent="0.3"/>
    <row r="1158" s="59" customFormat="1" x14ac:dyDescent="0.3"/>
    <row r="1159" s="59" customFormat="1" x14ac:dyDescent="0.3"/>
    <row r="1160" s="59" customFormat="1" x14ac:dyDescent="0.3"/>
    <row r="1161" s="59" customFormat="1" x14ac:dyDescent="0.3"/>
    <row r="1162" s="59" customFormat="1" x14ac:dyDescent="0.3"/>
    <row r="1163" s="59" customFormat="1" x14ac:dyDescent="0.3"/>
    <row r="1164" s="59" customFormat="1" x14ac:dyDescent="0.3"/>
    <row r="1165" s="59" customFormat="1" x14ac:dyDescent="0.3"/>
    <row r="1166" s="59" customFormat="1" x14ac:dyDescent="0.3"/>
    <row r="1167" s="59" customFormat="1" x14ac:dyDescent="0.3"/>
    <row r="1168" s="59" customFormat="1" x14ac:dyDescent="0.3"/>
    <row r="1169" s="59" customFormat="1" x14ac:dyDescent="0.3"/>
    <row r="1170" s="59" customFormat="1" x14ac:dyDescent="0.3"/>
    <row r="1171" s="59" customFormat="1" x14ac:dyDescent="0.3"/>
    <row r="1172" s="59" customFormat="1" x14ac:dyDescent="0.3"/>
    <row r="1173" s="59" customFormat="1" x14ac:dyDescent="0.3"/>
    <row r="1174" s="59" customFormat="1" x14ac:dyDescent="0.3"/>
    <row r="1175" s="59" customFormat="1" x14ac:dyDescent="0.3"/>
    <row r="1176" s="59" customFormat="1" x14ac:dyDescent="0.3"/>
    <row r="1177" s="59" customFormat="1" x14ac:dyDescent="0.3"/>
    <row r="1178" s="59" customFormat="1" x14ac:dyDescent="0.3"/>
    <row r="1179" s="59" customFormat="1" x14ac:dyDescent="0.3"/>
    <row r="1180" s="59" customFormat="1" x14ac:dyDescent="0.3"/>
    <row r="1181" s="59" customFormat="1" x14ac:dyDescent="0.3"/>
    <row r="1182" s="59" customFormat="1" x14ac:dyDescent="0.3"/>
    <row r="1183" s="59" customFormat="1" x14ac:dyDescent="0.3"/>
    <row r="1184" s="59" customFormat="1" x14ac:dyDescent="0.3"/>
    <row r="1185" s="59" customFormat="1" x14ac:dyDescent="0.3"/>
    <row r="1186" s="59" customFormat="1" x14ac:dyDescent="0.3"/>
    <row r="1187" s="59" customFormat="1" x14ac:dyDescent="0.3"/>
    <row r="1188" s="59" customFormat="1" x14ac:dyDescent="0.3"/>
    <row r="1189" s="59" customFormat="1" x14ac:dyDescent="0.3"/>
    <row r="1190" s="59" customFormat="1" x14ac:dyDescent="0.3"/>
    <row r="1191" s="59" customFormat="1" x14ac:dyDescent="0.3"/>
    <row r="1192" s="59" customFormat="1" x14ac:dyDescent="0.3"/>
    <row r="1193" s="59" customFormat="1" x14ac:dyDescent="0.3"/>
    <row r="1194" s="59" customFormat="1" x14ac:dyDescent="0.3"/>
    <row r="1195" s="59" customFormat="1" x14ac:dyDescent="0.3"/>
    <row r="1196" s="59" customFormat="1" x14ac:dyDescent="0.3"/>
    <row r="1197" s="59" customFormat="1" x14ac:dyDescent="0.3"/>
    <row r="1198" s="59" customFormat="1" x14ac:dyDescent="0.3"/>
    <row r="1199" s="59" customFormat="1" x14ac:dyDescent="0.3"/>
    <row r="1200" s="59" customFormat="1" x14ac:dyDescent="0.3"/>
    <row r="1201" s="59" customFormat="1" x14ac:dyDescent="0.3"/>
    <row r="1202" s="59" customFormat="1" x14ac:dyDescent="0.3"/>
    <row r="1203" s="59" customFormat="1" x14ac:dyDescent="0.3"/>
    <row r="1204" s="59" customFormat="1" x14ac:dyDescent="0.3"/>
    <row r="1205" s="59" customFormat="1" x14ac:dyDescent="0.3"/>
    <row r="1206" s="59" customFormat="1" x14ac:dyDescent="0.3"/>
    <row r="1207" s="59" customFormat="1" x14ac:dyDescent="0.3"/>
    <row r="1208" s="59" customFormat="1" x14ac:dyDescent="0.3"/>
    <row r="1209" s="59" customFormat="1" x14ac:dyDescent="0.3"/>
    <row r="1210" s="59" customFormat="1" x14ac:dyDescent="0.3"/>
    <row r="1211" s="59" customFormat="1" x14ac:dyDescent="0.3"/>
    <row r="1212" s="59" customFormat="1" x14ac:dyDescent="0.3"/>
    <row r="1213" s="59" customFormat="1" x14ac:dyDescent="0.3"/>
    <row r="1214" s="59" customFormat="1" x14ac:dyDescent="0.3"/>
    <row r="1215" s="59" customFormat="1" x14ac:dyDescent="0.3"/>
    <row r="1216" s="59" customFormat="1" x14ac:dyDescent="0.3"/>
    <row r="1217" s="59" customFormat="1" x14ac:dyDescent="0.3"/>
    <row r="1218" s="59" customFormat="1" x14ac:dyDescent="0.3"/>
    <row r="1219" s="59" customFormat="1" x14ac:dyDescent="0.3"/>
    <row r="1220" s="59" customFormat="1" x14ac:dyDescent="0.3"/>
    <row r="1221" s="59" customFormat="1" x14ac:dyDescent="0.3"/>
    <row r="1222" s="59" customFormat="1" x14ac:dyDescent="0.3"/>
    <row r="1223" s="59" customFormat="1" x14ac:dyDescent="0.3"/>
    <row r="1224" s="59" customFormat="1" x14ac:dyDescent="0.3"/>
    <row r="1225" s="59" customFormat="1" x14ac:dyDescent="0.3"/>
    <row r="1226" s="59" customFormat="1" x14ac:dyDescent="0.3"/>
    <row r="1227" s="59" customFormat="1" x14ac:dyDescent="0.3"/>
    <row r="1228" s="59" customFormat="1" x14ac:dyDescent="0.3"/>
    <row r="1229" s="59" customFormat="1" x14ac:dyDescent="0.3"/>
    <row r="1230" s="59" customFormat="1" x14ac:dyDescent="0.3"/>
    <row r="1231" s="59" customFormat="1" x14ac:dyDescent="0.3"/>
    <row r="1232" s="59" customFormat="1" x14ac:dyDescent="0.3"/>
    <row r="1233" s="59" customFormat="1" x14ac:dyDescent="0.3"/>
    <row r="1234" s="59" customFormat="1" x14ac:dyDescent="0.3"/>
    <row r="1235" s="59" customFormat="1" x14ac:dyDescent="0.3"/>
    <row r="1236" s="59" customFormat="1" x14ac:dyDescent="0.3"/>
    <row r="1237" s="59" customFormat="1" x14ac:dyDescent="0.3"/>
    <row r="1238" s="59" customFormat="1" x14ac:dyDescent="0.3"/>
    <row r="1239" s="59" customFormat="1" x14ac:dyDescent="0.3"/>
    <row r="1240" s="59" customFormat="1" x14ac:dyDescent="0.3"/>
    <row r="1241" s="59" customFormat="1" x14ac:dyDescent="0.3"/>
    <row r="1242" s="59" customFormat="1" x14ac:dyDescent="0.3"/>
    <row r="1243" s="59" customFormat="1" x14ac:dyDescent="0.3"/>
    <row r="1244" s="59" customFormat="1" x14ac:dyDescent="0.3"/>
    <row r="1245" s="59" customFormat="1" x14ac:dyDescent="0.3"/>
    <row r="1246" s="59" customFormat="1" x14ac:dyDescent="0.3"/>
    <row r="1247" s="59" customFormat="1" x14ac:dyDescent="0.3"/>
    <row r="1248" s="59" customFormat="1" x14ac:dyDescent="0.3"/>
    <row r="1249" s="59" customFormat="1" x14ac:dyDescent="0.3"/>
    <row r="1250" s="59" customFormat="1" x14ac:dyDescent="0.3"/>
    <row r="1251" s="59" customFormat="1" x14ac:dyDescent="0.3"/>
    <row r="1252" s="59" customFormat="1" x14ac:dyDescent="0.3"/>
    <row r="1253" s="59" customFormat="1" x14ac:dyDescent="0.3"/>
    <row r="1254" s="59" customFormat="1" x14ac:dyDescent="0.3"/>
    <row r="1255" s="59" customFormat="1" x14ac:dyDescent="0.3"/>
    <row r="1256" s="59" customFormat="1" x14ac:dyDescent="0.3"/>
    <row r="1257" s="59" customFormat="1" x14ac:dyDescent="0.3"/>
    <row r="1258" s="59" customFormat="1" x14ac:dyDescent="0.3"/>
    <row r="1259" s="59" customFormat="1" x14ac:dyDescent="0.3"/>
    <row r="1260" s="59" customFormat="1" x14ac:dyDescent="0.3"/>
    <row r="1261" s="59" customFormat="1" x14ac:dyDescent="0.3"/>
    <row r="1262" s="59" customFormat="1" x14ac:dyDescent="0.3"/>
    <row r="1263" s="59" customFormat="1" x14ac:dyDescent="0.3"/>
    <row r="1264" s="59" customFormat="1" x14ac:dyDescent="0.3"/>
    <row r="1265" s="59" customFormat="1" x14ac:dyDescent="0.3"/>
    <row r="1266" s="59" customFormat="1" x14ac:dyDescent="0.3"/>
    <row r="1267" s="59" customFormat="1" x14ac:dyDescent="0.3"/>
    <row r="1268" s="59" customFormat="1" x14ac:dyDescent="0.3"/>
    <row r="1269" s="59" customFormat="1" x14ac:dyDescent="0.3"/>
    <row r="1270" s="59" customFormat="1" x14ac:dyDescent="0.3"/>
    <row r="1271" s="59" customFormat="1" x14ac:dyDescent="0.3"/>
    <row r="1272" s="59" customFormat="1" x14ac:dyDescent="0.3"/>
    <row r="1273" s="59" customFormat="1" x14ac:dyDescent="0.3"/>
    <row r="1274" s="59" customFormat="1" x14ac:dyDescent="0.3"/>
    <row r="1275" s="59" customFormat="1" x14ac:dyDescent="0.3"/>
    <row r="1276" s="59" customFormat="1" x14ac:dyDescent="0.3"/>
    <row r="1277" s="59" customFormat="1" x14ac:dyDescent="0.3"/>
    <row r="1278" s="59" customFormat="1" x14ac:dyDescent="0.3"/>
    <row r="1279" s="59" customFormat="1" x14ac:dyDescent="0.3"/>
    <row r="1280" s="59" customFormat="1" x14ac:dyDescent="0.3"/>
    <row r="1281" s="59" customFormat="1" x14ac:dyDescent="0.3"/>
    <row r="1282" s="59" customFormat="1" x14ac:dyDescent="0.3"/>
    <row r="1283" s="59" customFormat="1" x14ac:dyDescent="0.3"/>
    <row r="1284" s="59" customFormat="1" x14ac:dyDescent="0.3"/>
    <row r="1285" s="59" customFormat="1" x14ac:dyDescent="0.3"/>
    <row r="1286" s="59" customFormat="1" x14ac:dyDescent="0.3"/>
    <row r="1287" s="59" customFormat="1" x14ac:dyDescent="0.3"/>
    <row r="1288" s="59" customFormat="1" x14ac:dyDescent="0.3"/>
    <row r="1289" s="59" customFormat="1" x14ac:dyDescent="0.3"/>
    <row r="1290" s="59" customFormat="1" x14ac:dyDescent="0.3"/>
    <row r="1291" s="59" customFormat="1" x14ac:dyDescent="0.3"/>
    <row r="1292" s="59" customFormat="1" x14ac:dyDescent="0.3"/>
    <row r="1293" s="59" customFormat="1" x14ac:dyDescent="0.3"/>
    <row r="1294" s="59" customFormat="1" x14ac:dyDescent="0.3"/>
    <row r="1295" s="59" customFormat="1" x14ac:dyDescent="0.3"/>
    <row r="1296" s="59" customFormat="1" x14ac:dyDescent="0.3"/>
    <row r="1297" s="59" customFormat="1" x14ac:dyDescent="0.3"/>
    <row r="1298" s="59" customFormat="1" x14ac:dyDescent="0.3"/>
    <row r="1299" s="59" customFormat="1" x14ac:dyDescent="0.3"/>
    <row r="1300" s="59" customFormat="1" x14ac:dyDescent="0.3"/>
    <row r="1301" s="59" customFormat="1" x14ac:dyDescent="0.3"/>
    <row r="1302" s="59" customFormat="1" x14ac:dyDescent="0.3"/>
    <row r="1303" s="59" customFormat="1" x14ac:dyDescent="0.3"/>
    <row r="1304" s="59" customFormat="1" x14ac:dyDescent="0.3"/>
    <row r="1305" s="59" customFormat="1" x14ac:dyDescent="0.3"/>
    <row r="1306" s="59" customFormat="1" x14ac:dyDescent="0.3"/>
    <row r="1307" s="59" customFormat="1" x14ac:dyDescent="0.3"/>
    <row r="1308" s="59" customFormat="1" x14ac:dyDescent="0.3"/>
    <row r="1309" s="59" customFormat="1" x14ac:dyDescent="0.3"/>
    <row r="1310" s="59" customFormat="1" x14ac:dyDescent="0.3"/>
    <row r="1311" s="59" customFormat="1" x14ac:dyDescent="0.3"/>
    <row r="1312" s="59" customFormat="1" x14ac:dyDescent="0.3"/>
    <row r="1313" s="59" customFormat="1" x14ac:dyDescent="0.3"/>
    <row r="1314" s="59" customFormat="1" x14ac:dyDescent="0.3"/>
    <row r="1315" s="59" customFormat="1" x14ac:dyDescent="0.3"/>
    <row r="1316" s="59" customFormat="1" x14ac:dyDescent="0.3"/>
    <row r="1317" s="59" customFormat="1" x14ac:dyDescent="0.3"/>
    <row r="1318" s="59" customFormat="1" x14ac:dyDescent="0.3"/>
    <row r="1319" s="59" customFormat="1" x14ac:dyDescent="0.3"/>
    <row r="1320" s="59" customFormat="1" x14ac:dyDescent="0.3"/>
    <row r="1321" s="59" customFormat="1" x14ac:dyDescent="0.3"/>
    <row r="1322" s="59" customFormat="1" x14ac:dyDescent="0.3"/>
    <row r="1323" s="59" customFormat="1" x14ac:dyDescent="0.3"/>
    <row r="1324" s="59" customFormat="1" x14ac:dyDescent="0.3"/>
    <row r="1325" s="59" customFormat="1" x14ac:dyDescent="0.3"/>
    <row r="1326" s="59" customFormat="1" x14ac:dyDescent="0.3"/>
    <row r="1327" s="59" customFormat="1" x14ac:dyDescent="0.3"/>
    <row r="1328" s="59" customFormat="1" x14ac:dyDescent="0.3"/>
    <row r="1329" s="59" customFormat="1" x14ac:dyDescent="0.3"/>
    <row r="1330" s="59" customFormat="1" x14ac:dyDescent="0.3"/>
    <row r="1331" s="59" customFormat="1" x14ac:dyDescent="0.3"/>
    <row r="1332" s="59" customFormat="1" x14ac:dyDescent="0.3"/>
    <row r="1333" s="59" customFormat="1" x14ac:dyDescent="0.3"/>
    <row r="1334" s="59" customFormat="1" x14ac:dyDescent="0.3"/>
    <row r="1335" s="59" customFormat="1" x14ac:dyDescent="0.3"/>
    <row r="1336" s="59" customFormat="1" x14ac:dyDescent="0.3"/>
    <row r="1337" s="59" customFormat="1" x14ac:dyDescent="0.3"/>
    <row r="1338" s="59" customFormat="1" x14ac:dyDescent="0.3"/>
    <row r="1339" s="59" customFormat="1" x14ac:dyDescent="0.3"/>
    <row r="1340" s="59" customFormat="1" x14ac:dyDescent="0.3"/>
    <row r="1341" s="59" customFormat="1" x14ac:dyDescent="0.3"/>
    <row r="1342" s="59" customFormat="1" x14ac:dyDescent="0.3"/>
    <row r="1343" s="59" customFormat="1" x14ac:dyDescent="0.3"/>
    <row r="1344" s="59" customFormat="1" x14ac:dyDescent="0.3"/>
    <row r="1345" s="59" customFormat="1" x14ac:dyDescent="0.3"/>
    <row r="1346" s="59" customFormat="1" x14ac:dyDescent="0.3"/>
    <row r="1347" s="59" customFormat="1" x14ac:dyDescent="0.3"/>
    <row r="1348" s="59" customFormat="1" x14ac:dyDescent="0.3"/>
    <row r="1349" s="59" customFormat="1" x14ac:dyDescent="0.3"/>
    <row r="1350" s="59" customFormat="1" x14ac:dyDescent="0.3"/>
    <row r="1351" s="59" customFormat="1" x14ac:dyDescent="0.3"/>
    <row r="1352" s="59" customFormat="1" x14ac:dyDescent="0.3"/>
    <row r="1353" s="59" customFormat="1" x14ac:dyDescent="0.3"/>
    <row r="1354" s="59" customFormat="1" x14ac:dyDescent="0.3"/>
    <row r="1355" s="59" customFormat="1" x14ac:dyDescent="0.3"/>
    <row r="1356" s="59" customFormat="1" x14ac:dyDescent="0.3"/>
    <row r="1357" s="59" customFormat="1" x14ac:dyDescent="0.3"/>
    <row r="1358" s="59" customFormat="1" x14ac:dyDescent="0.3"/>
    <row r="1359" s="59" customFormat="1" x14ac:dyDescent="0.3"/>
    <row r="1360" s="59" customFormat="1" x14ac:dyDescent="0.3"/>
    <row r="1361" s="59" customFormat="1" x14ac:dyDescent="0.3"/>
    <row r="1362" s="59" customFormat="1" x14ac:dyDescent="0.3"/>
    <row r="1363" s="59" customFormat="1" x14ac:dyDescent="0.3"/>
    <row r="1364" s="59" customFormat="1" x14ac:dyDescent="0.3"/>
    <row r="1365" s="59" customFormat="1" x14ac:dyDescent="0.3"/>
    <row r="1366" s="59" customFormat="1" x14ac:dyDescent="0.3"/>
    <row r="1367" s="59" customFormat="1" x14ac:dyDescent="0.3"/>
    <row r="1368" s="59" customFormat="1" x14ac:dyDescent="0.3"/>
    <row r="1369" s="59" customFormat="1" x14ac:dyDescent="0.3"/>
    <row r="1370" s="59" customFormat="1" x14ac:dyDescent="0.3"/>
    <row r="1371" s="59" customFormat="1" x14ac:dyDescent="0.3"/>
    <row r="1372" s="59" customFormat="1" x14ac:dyDescent="0.3"/>
    <row r="1373" s="59" customFormat="1" x14ac:dyDescent="0.3"/>
    <row r="1374" s="59" customFormat="1" x14ac:dyDescent="0.3"/>
    <row r="1375" s="59" customFormat="1" x14ac:dyDescent="0.3"/>
    <row r="1376" s="59" customFormat="1" x14ac:dyDescent="0.3"/>
    <row r="1377" s="59" customFormat="1" x14ac:dyDescent="0.3"/>
    <row r="1378" s="59" customFormat="1" x14ac:dyDescent="0.3"/>
    <row r="1379" s="59" customFormat="1" x14ac:dyDescent="0.3"/>
    <row r="1380" s="59" customFormat="1" x14ac:dyDescent="0.3"/>
    <row r="1381" s="59" customFormat="1" x14ac:dyDescent="0.3"/>
    <row r="1382" s="59" customFormat="1" x14ac:dyDescent="0.3"/>
    <row r="1383" s="59" customFormat="1" x14ac:dyDescent="0.3"/>
    <row r="1384" s="59" customFormat="1" x14ac:dyDescent="0.3"/>
    <row r="1385" s="59" customFormat="1" x14ac:dyDescent="0.3"/>
    <row r="1386" s="59" customFormat="1" x14ac:dyDescent="0.3"/>
    <row r="1387" s="59" customFormat="1" x14ac:dyDescent="0.3"/>
    <row r="1388" s="59" customFormat="1" x14ac:dyDescent="0.3"/>
    <row r="1389" s="59" customFormat="1" x14ac:dyDescent="0.3"/>
    <row r="1390" s="59" customFormat="1" x14ac:dyDescent="0.3"/>
    <row r="1391" s="59" customFormat="1" x14ac:dyDescent="0.3"/>
    <row r="1392" s="59" customFormat="1" x14ac:dyDescent="0.3"/>
    <row r="1393" s="59" customFormat="1" x14ac:dyDescent="0.3"/>
    <row r="1394" s="59" customFormat="1" x14ac:dyDescent="0.3"/>
    <row r="1395" s="59" customFormat="1" x14ac:dyDescent="0.3"/>
    <row r="1396" s="59" customFormat="1" x14ac:dyDescent="0.3"/>
    <row r="1397" s="59" customFormat="1" x14ac:dyDescent="0.3"/>
    <row r="1398" s="59" customFormat="1" x14ac:dyDescent="0.3"/>
    <row r="1399" s="59" customFormat="1" x14ac:dyDescent="0.3"/>
    <row r="1400" s="59" customFormat="1" x14ac:dyDescent="0.3"/>
    <row r="1401" s="59" customFormat="1" x14ac:dyDescent="0.3"/>
    <row r="1402" s="59" customFormat="1" x14ac:dyDescent="0.3"/>
    <row r="1403" s="59" customFormat="1" x14ac:dyDescent="0.3"/>
    <row r="1404" s="59" customFormat="1" x14ac:dyDescent="0.3"/>
    <row r="1405" s="59" customFormat="1" x14ac:dyDescent="0.3"/>
    <row r="1406" s="59" customFormat="1" x14ac:dyDescent="0.3"/>
    <row r="1407" s="59" customFormat="1" x14ac:dyDescent="0.3"/>
    <row r="1408" s="59" customFormat="1" x14ac:dyDescent="0.3"/>
    <row r="1409" s="59" customFormat="1" x14ac:dyDescent="0.3"/>
    <row r="1410" s="59" customFormat="1" x14ac:dyDescent="0.3"/>
    <row r="1411" s="59" customFormat="1" x14ac:dyDescent="0.3"/>
    <row r="1412" s="59" customFormat="1" x14ac:dyDescent="0.3"/>
    <row r="1413" s="59" customFormat="1" x14ac:dyDescent="0.3"/>
    <row r="1414" s="59" customFormat="1" x14ac:dyDescent="0.3"/>
    <row r="1415" s="59" customFormat="1" x14ac:dyDescent="0.3"/>
    <row r="1416" s="59" customFormat="1" x14ac:dyDescent="0.3"/>
    <row r="1417" s="59" customFormat="1" x14ac:dyDescent="0.3"/>
    <row r="1418" s="59" customFormat="1" x14ac:dyDescent="0.3"/>
    <row r="1419" s="59" customFormat="1" x14ac:dyDescent="0.3"/>
    <row r="1420" s="59" customFormat="1" x14ac:dyDescent="0.3"/>
    <row r="1421" s="59" customFormat="1" x14ac:dyDescent="0.3"/>
    <row r="1422" s="59" customFormat="1" x14ac:dyDescent="0.3"/>
    <row r="1423" s="59" customFormat="1" x14ac:dyDescent="0.3"/>
    <row r="1424" s="59" customFormat="1" x14ac:dyDescent="0.3"/>
    <row r="1425" s="59" customFormat="1" x14ac:dyDescent="0.3"/>
    <row r="1426" s="59" customFormat="1" x14ac:dyDescent="0.3"/>
    <row r="1427" s="59" customFormat="1" x14ac:dyDescent="0.3"/>
    <row r="1428" s="59" customFormat="1" x14ac:dyDescent="0.3"/>
    <row r="1429" s="59" customFormat="1" x14ac:dyDescent="0.3"/>
    <row r="1430" s="59" customFormat="1" x14ac:dyDescent="0.3"/>
    <row r="1431" s="59" customFormat="1" x14ac:dyDescent="0.3"/>
    <row r="1432" s="59" customFormat="1" x14ac:dyDescent="0.3"/>
    <row r="1433" s="59" customFormat="1" x14ac:dyDescent="0.3"/>
    <row r="1434" s="59" customFormat="1" x14ac:dyDescent="0.3"/>
    <row r="1435" s="59" customFormat="1" x14ac:dyDescent="0.3"/>
    <row r="1436" s="59" customFormat="1" x14ac:dyDescent="0.3"/>
    <row r="1437" s="59" customFormat="1" x14ac:dyDescent="0.3"/>
    <row r="1438" s="59" customFormat="1" x14ac:dyDescent="0.3"/>
    <row r="1439" s="59" customFormat="1" x14ac:dyDescent="0.3"/>
    <row r="1440" s="59" customFormat="1" x14ac:dyDescent="0.3"/>
    <row r="1441" s="59" customFormat="1" x14ac:dyDescent="0.3"/>
    <row r="1442" s="59" customFormat="1" x14ac:dyDescent="0.3"/>
    <row r="1443" s="59" customFormat="1" x14ac:dyDescent="0.3"/>
    <row r="1444" s="59" customFormat="1" x14ac:dyDescent="0.3"/>
    <row r="1445" s="59" customFormat="1" x14ac:dyDescent="0.3"/>
    <row r="1446" s="59" customFormat="1" x14ac:dyDescent="0.3"/>
    <row r="1447" s="59" customFormat="1" x14ac:dyDescent="0.3"/>
    <row r="1448" s="59" customFormat="1" x14ac:dyDescent="0.3"/>
    <row r="1449" s="59" customFormat="1" x14ac:dyDescent="0.3"/>
    <row r="1450" s="59" customFormat="1" x14ac:dyDescent="0.3"/>
    <row r="1451" s="59" customFormat="1" x14ac:dyDescent="0.3"/>
    <row r="1452" s="59" customFormat="1" x14ac:dyDescent="0.3"/>
    <row r="1453" s="59" customFormat="1" x14ac:dyDescent="0.3"/>
    <row r="1454" s="59" customFormat="1" x14ac:dyDescent="0.3"/>
    <row r="1455" s="59" customFormat="1" x14ac:dyDescent="0.3"/>
    <row r="1456" s="59" customFormat="1" x14ac:dyDescent="0.3"/>
    <row r="1457" s="59" customFormat="1" x14ac:dyDescent="0.3"/>
    <row r="1458" s="59" customFormat="1" x14ac:dyDescent="0.3"/>
    <row r="1459" s="59" customFormat="1" x14ac:dyDescent="0.3"/>
    <row r="1460" s="59" customFormat="1" x14ac:dyDescent="0.3"/>
    <row r="1461" s="59" customFormat="1" x14ac:dyDescent="0.3"/>
    <row r="1462" s="59" customFormat="1" x14ac:dyDescent="0.3"/>
    <row r="1463" s="59" customFormat="1" x14ac:dyDescent="0.3"/>
    <row r="1464" s="59" customFormat="1" x14ac:dyDescent="0.3"/>
    <row r="1465" s="59" customFormat="1" x14ac:dyDescent="0.3"/>
    <row r="1466" s="59" customFormat="1" x14ac:dyDescent="0.3"/>
    <row r="1467" s="59" customFormat="1" x14ac:dyDescent="0.3"/>
    <row r="1468" s="59" customFormat="1" x14ac:dyDescent="0.3"/>
    <row r="1469" s="59" customFormat="1" x14ac:dyDescent="0.3"/>
    <row r="1470" s="59" customFormat="1" x14ac:dyDescent="0.3"/>
    <row r="1471" s="59" customFormat="1" x14ac:dyDescent="0.3"/>
    <row r="1472" s="59" customFormat="1" x14ac:dyDescent="0.3"/>
    <row r="1473" s="59" customFormat="1" x14ac:dyDescent="0.3"/>
    <row r="1474" s="59" customFormat="1" x14ac:dyDescent="0.3"/>
    <row r="1475" s="59" customFormat="1" x14ac:dyDescent="0.3"/>
    <row r="1476" s="59" customFormat="1" x14ac:dyDescent="0.3"/>
    <row r="1477" s="59" customFormat="1" x14ac:dyDescent="0.3"/>
    <row r="1478" s="59" customFormat="1" x14ac:dyDescent="0.3"/>
    <row r="1479" s="59" customFormat="1" x14ac:dyDescent="0.3"/>
    <row r="1480" s="59" customFormat="1" x14ac:dyDescent="0.3"/>
    <row r="1481" s="59" customFormat="1" x14ac:dyDescent="0.3"/>
    <row r="1482" s="59" customFormat="1" x14ac:dyDescent="0.3"/>
    <row r="1483" s="59" customFormat="1" x14ac:dyDescent="0.3"/>
    <row r="1484" s="59" customFormat="1" x14ac:dyDescent="0.3"/>
    <row r="1485" s="59" customFormat="1" x14ac:dyDescent="0.3"/>
    <row r="1486" s="59" customFormat="1" x14ac:dyDescent="0.3"/>
    <row r="1487" s="59" customFormat="1" x14ac:dyDescent="0.3"/>
    <row r="1488" s="59" customFormat="1" x14ac:dyDescent="0.3"/>
    <row r="1489" s="59" customFormat="1" x14ac:dyDescent="0.3"/>
    <row r="1490" s="59" customFormat="1" x14ac:dyDescent="0.3"/>
    <row r="1491" s="59" customFormat="1" x14ac:dyDescent="0.3"/>
    <row r="1492" s="59" customFormat="1" x14ac:dyDescent="0.3"/>
    <row r="1493" s="59" customFormat="1" x14ac:dyDescent="0.3"/>
    <row r="1494" s="59" customFormat="1" x14ac:dyDescent="0.3"/>
    <row r="1495" s="59" customFormat="1" x14ac:dyDescent="0.3"/>
    <row r="1496" s="59" customFormat="1" x14ac:dyDescent="0.3"/>
    <row r="1497" s="59" customFormat="1" x14ac:dyDescent="0.3"/>
    <row r="1498" s="59" customFormat="1" x14ac:dyDescent="0.3"/>
    <row r="1499" s="59" customFormat="1" x14ac:dyDescent="0.3"/>
    <row r="1500" s="59" customFormat="1" x14ac:dyDescent="0.3"/>
    <row r="1501" s="59" customFormat="1" x14ac:dyDescent="0.3"/>
    <row r="1502" s="59" customFormat="1" x14ac:dyDescent="0.3"/>
    <row r="1503" s="59" customFormat="1" x14ac:dyDescent="0.3"/>
    <row r="1504" s="59" customFormat="1" x14ac:dyDescent="0.3"/>
    <row r="1505" s="59" customFormat="1" x14ac:dyDescent="0.3"/>
    <row r="1506" s="59" customFormat="1" x14ac:dyDescent="0.3"/>
    <row r="1507" s="59" customFormat="1" x14ac:dyDescent="0.3"/>
    <row r="1508" s="59" customFormat="1" x14ac:dyDescent="0.3"/>
    <row r="1509" s="59" customFormat="1" x14ac:dyDescent="0.3"/>
    <row r="1510" s="59" customFormat="1" x14ac:dyDescent="0.3"/>
    <row r="1511" s="59" customFormat="1" x14ac:dyDescent="0.3"/>
    <row r="1512" s="59" customFormat="1" x14ac:dyDescent="0.3"/>
    <row r="1513" s="59" customFormat="1" x14ac:dyDescent="0.3"/>
    <row r="1514" s="59" customFormat="1" x14ac:dyDescent="0.3"/>
    <row r="1515" s="59" customFormat="1" x14ac:dyDescent="0.3"/>
    <row r="1516" s="59" customFormat="1" x14ac:dyDescent="0.3"/>
    <row r="1517" s="59" customFormat="1" x14ac:dyDescent="0.3"/>
    <row r="1518" s="59" customFormat="1" x14ac:dyDescent="0.3"/>
    <row r="1519" s="59" customFormat="1" x14ac:dyDescent="0.3"/>
    <row r="1520" s="59" customFormat="1" x14ac:dyDescent="0.3"/>
    <row r="1521" s="59" customFormat="1" x14ac:dyDescent="0.3"/>
    <row r="1522" s="59" customFormat="1" x14ac:dyDescent="0.3"/>
    <row r="1523" s="59" customFormat="1" x14ac:dyDescent="0.3"/>
    <row r="1524" s="59" customFormat="1" x14ac:dyDescent="0.3"/>
    <row r="1525" s="59" customFormat="1" x14ac:dyDescent="0.3"/>
    <row r="1526" s="59" customFormat="1" x14ac:dyDescent="0.3"/>
    <row r="1527" s="59" customFormat="1" x14ac:dyDescent="0.3"/>
    <row r="1528" s="59" customFormat="1" x14ac:dyDescent="0.3"/>
    <row r="1529" s="59" customFormat="1" x14ac:dyDescent="0.3"/>
    <row r="1530" s="59" customFormat="1" x14ac:dyDescent="0.3"/>
    <row r="1531" s="59" customFormat="1" x14ac:dyDescent="0.3"/>
    <row r="1532" s="59" customFormat="1" x14ac:dyDescent="0.3"/>
    <row r="1533" s="59" customFormat="1" x14ac:dyDescent="0.3"/>
    <row r="1534" s="59" customFormat="1" x14ac:dyDescent="0.3"/>
    <row r="1535" s="59" customFormat="1" x14ac:dyDescent="0.3"/>
    <row r="1536" s="59" customFormat="1" x14ac:dyDescent="0.3"/>
    <row r="1537" s="59" customFormat="1" x14ac:dyDescent="0.3"/>
    <row r="1538" s="59" customFormat="1" x14ac:dyDescent="0.3"/>
    <row r="1539" s="59" customFormat="1" x14ac:dyDescent="0.3"/>
    <row r="1540" s="59" customFormat="1" x14ac:dyDescent="0.3"/>
    <row r="1541" s="59" customFormat="1" x14ac:dyDescent="0.3"/>
    <row r="1542" s="59" customFormat="1" x14ac:dyDescent="0.3"/>
    <row r="1543" s="59" customFormat="1" x14ac:dyDescent="0.3"/>
    <row r="1544" s="59" customFormat="1" x14ac:dyDescent="0.3"/>
    <row r="1545" s="59" customFormat="1" x14ac:dyDescent="0.3"/>
    <row r="1546" s="59" customFormat="1" x14ac:dyDescent="0.3"/>
    <row r="1547" s="59" customFormat="1" x14ac:dyDescent="0.3"/>
    <row r="1548" s="59" customFormat="1" x14ac:dyDescent="0.3"/>
    <row r="1549" s="59" customFormat="1" x14ac:dyDescent="0.3"/>
    <row r="1550" s="59" customFormat="1" x14ac:dyDescent="0.3"/>
    <row r="1551" s="59" customFormat="1" x14ac:dyDescent="0.3"/>
    <row r="1552" s="59" customFormat="1" x14ac:dyDescent="0.3"/>
    <row r="1553" s="59" customFormat="1" x14ac:dyDescent="0.3"/>
    <row r="1554" s="59" customFormat="1" x14ac:dyDescent="0.3"/>
    <row r="1555" s="59" customFormat="1" x14ac:dyDescent="0.3"/>
    <row r="1556" s="59" customFormat="1" x14ac:dyDescent="0.3"/>
    <row r="1557" s="59" customFormat="1" x14ac:dyDescent="0.3"/>
    <row r="1558" s="59" customFormat="1" x14ac:dyDescent="0.3"/>
    <row r="1559" s="59" customFormat="1" x14ac:dyDescent="0.3"/>
    <row r="1560" s="59" customFormat="1" x14ac:dyDescent="0.3"/>
    <row r="1561" s="59" customFormat="1" x14ac:dyDescent="0.3"/>
    <row r="1562" s="59" customFormat="1" x14ac:dyDescent="0.3"/>
    <row r="1563" s="59" customFormat="1" x14ac:dyDescent="0.3"/>
    <row r="1564" s="59" customFormat="1" x14ac:dyDescent="0.3"/>
    <row r="1565" s="59" customFormat="1" x14ac:dyDescent="0.3"/>
    <row r="1566" s="59" customFormat="1" x14ac:dyDescent="0.3"/>
    <row r="1567" s="59" customFormat="1" x14ac:dyDescent="0.3"/>
    <row r="1568" s="59" customFormat="1" x14ac:dyDescent="0.3"/>
    <row r="1569" s="59" customFormat="1" x14ac:dyDescent="0.3"/>
    <row r="1570" s="59" customFormat="1" x14ac:dyDescent="0.3"/>
    <row r="1571" s="59" customFormat="1" x14ac:dyDescent="0.3"/>
    <row r="1572" s="59" customFormat="1" x14ac:dyDescent="0.3"/>
    <row r="1573" s="59" customFormat="1" x14ac:dyDescent="0.3"/>
    <row r="1574" s="59" customFormat="1" x14ac:dyDescent="0.3"/>
    <row r="1575" s="59" customFormat="1" x14ac:dyDescent="0.3"/>
    <row r="1576" s="59" customFormat="1" x14ac:dyDescent="0.3"/>
    <row r="1577" s="59" customFormat="1" x14ac:dyDescent="0.3"/>
    <row r="1578" s="59" customFormat="1" x14ac:dyDescent="0.3"/>
    <row r="1579" s="59" customFormat="1" x14ac:dyDescent="0.3"/>
    <row r="1580" s="59" customFormat="1" x14ac:dyDescent="0.3"/>
    <row r="1581" s="59" customFormat="1" x14ac:dyDescent="0.3"/>
    <row r="1582" s="59" customFormat="1" x14ac:dyDescent="0.3"/>
    <row r="1583" s="59" customFormat="1" x14ac:dyDescent="0.3"/>
    <row r="1584" s="59" customFormat="1" x14ac:dyDescent="0.3"/>
    <row r="1585" s="59" customFormat="1" x14ac:dyDescent="0.3"/>
    <row r="1586" s="59" customFormat="1" x14ac:dyDescent="0.3"/>
    <row r="1587" s="59" customFormat="1" x14ac:dyDescent="0.3"/>
    <row r="1588" s="59" customFormat="1" x14ac:dyDescent="0.3"/>
    <row r="1589" s="59" customFormat="1" x14ac:dyDescent="0.3"/>
    <row r="1590" s="59" customFormat="1" x14ac:dyDescent="0.3"/>
    <row r="1591" s="59" customFormat="1" x14ac:dyDescent="0.3"/>
    <row r="1592" s="59" customFormat="1" x14ac:dyDescent="0.3"/>
    <row r="1593" s="59" customFormat="1" x14ac:dyDescent="0.3"/>
    <row r="1594" s="59" customFormat="1" x14ac:dyDescent="0.3"/>
    <row r="1595" s="59" customFormat="1" x14ac:dyDescent="0.3"/>
    <row r="1596" s="59" customFormat="1" x14ac:dyDescent="0.3"/>
    <row r="1597" s="59" customFormat="1" x14ac:dyDescent="0.3"/>
    <row r="1598" s="59" customFormat="1" x14ac:dyDescent="0.3"/>
    <row r="1599" s="59" customFormat="1" x14ac:dyDescent="0.3"/>
    <row r="1600" s="59" customFormat="1" x14ac:dyDescent="0.3"/>
    <row r="1601" s="59" customFormat="1" x14ac:dyDescent="0.3"/>
    <row r="1602" s="59" customFormat="1" x14ac:dyDescent="0.3"/>
    <row r="1603" s="59" customFormat="1" x14ac:dyDescent="0.3"/>
    <row r="1604" s="59" customFormat="1" x14ac:dyDescent="0.3"/>
    <row r="1605" s="59" customFormat="1" x14ac:dyDescent="0.3"/>
    <row r="1606" s="59" customFormat="1" x14ac:dyDescent="0.3"/>
    <row r="1607" s="59" customFormat="1" x14ac:dyDescent="0.3"/>
    <row r="1608" s="59" customFormat="1" x14ac:dyDescent="0.3"/>
    <row r="1609" s="59" customFormat="1" x14ac:dyDescent="0.3"/>
    <row r="1610" s="59" customFormat="1" x14ac:dyDescent="0.3"/>
    <row r="1611" s="59" customFormat="1" x14ac:dyDescent="0.3"/>
    <row r="1612" s="59" customFormat="1" x14ac:dyDescent="0.3"/>
    <row r="1613" s="59" customFormat="1" x14ac:dyDescent="0.3"/>
    <row r="1614" s="59" customFormat="1" x14ac:dyDescent="0.3"/>
    <row r="1615" s="59" customFormat="1" x14ac:dyDescent="0.3"/>
    <row r="1616" s="59" customFormat="1" x14ac:dyDescent="0.3"/>
    <row r="1617" s="59" customFormat="1" x14ac:dyDescent="0.3"/>
    <row r="1618" s="59" customFormat="1" x14ac:dyDescent="0.3"/>
    <row r="1619" s="59" customFormat="1" x14ac:dyDescent="0.3"/>
    <row r="1620" s="59" customFormat="1" x14ac:dyDescent="0.3"/>
    <row r="1621" s="59" customFormat="1" x14ac:dyDescent="0.3"/>
    <row r="1622" s="59" customFormat="1" x14ac:dyDescent="0.3"/>
    <row r="1623" s="59" customFormat="1" x14ac:dyDescent="0.3"/>
    <row r="1624" s="59" customFormat="1" x14ac:dyDescent="0.3"/>
    <row r="1625" s="59" customFormat="1" x14ac:dyDescent="0.3"/>
    <row r="1626" s="59" customFormat="1" x14ac:dyDescent="0.3"/>
    <row r="1627" s="59" customFormat="1" x14ac:dyDescent="0.3"/>
    <row r="1628" s="59" customFormat="1" x14ac:dyDescent="0.3"/>
    <row r="1629" s="59" customFormat="1" x14ac:dyDescent="0.3"/>
    <row r="1630" s="59" customFormat="1" x14ac:dyDescent="0.3"/>
    <row r="1631" s="59" customFormat="1" x14ac:dyDescent="0.3"/>
    <row r="1632" s="59" customFormat="1" x14ac:dyDescent="0.3"/>
    <row r="1633" s="59" customFormat="1" x14ac:dyDescent="0.3"/>
    <row r="1634" s="59" customFormat="1" x14ac:dyDescent="0.3"/>
    <row r="1635" s="59" customFormat="1" x14ac:dyDescent="0.3"/>
    <row r="1636" s="59" customFormat="1" x14ac:dyDescent="0.3"/>
    <row r="1637" s="59" customFormat="1" x14ac:dyDescent="0.3"/>
    <row r="1638" s="59" customFormat="1" x14ac:dyDescent="0.3"/>
    <row r="1639" s="59" customFormat="1" x14ac:dyDescent="0.3"/>
    <row r="1640" s="59" customFormat="1" x14ac:dyDescent="0.3"/>
    <row r="1641" s="59" customFormat="1" x14ac:dyDescent="0.3"/>
    <row r="1642" s="59" customFormat="1" x14ac:dyDescent="0.3"/>
    <row r="1643" s="59" customFormat="1" x14ac:dyDescent="0.3"/>
    <row r="1644" s="59" customFormat="1" x14ac:dyDescent="0.3"/>
    <row r="1645" s="59" customFormat="1" x14ac:dyDescent="0.3"/>
    <row r="1646" s="59" customFormat="1" x14ac:dyDescent="0.3"/>
    <row r="1647" s="59" customFormat="1" x14ac:dyDescent="0.3"/>
    <row r="1648" s="59" customFormat="1" x14ac:dyDescent="0.3"/>
    <row r="1649" s="59" customFormat="1" x14ac:dyDescent="0.3"/>
    <row r="1650" s="59" customFormat="1" x14ac:dyDescent="0.3"/>
    <row r="1651" s="59" customFormat="1" x14ac:dyDescent="0.3"/>
    <row r="1652" s="59" customFormat="1" x14ac:dyDescent="0.3"/>
    <row r="1653" s="59" customFormat="1" x14ac:dyDescent="0.3"/>
    <row r="1654" s="59" customFormat="1" x14ac:dyDescent="0.3"/>
    <row r="1655" s="59" customFormat="1" x14ac:dyDescent="0.3"/>
    <row r="1656" s="59" customFormat="1" x14ac:dyDescent="0.3"/>
    <row r="1657" s="59" customFormat="1" x14ac:dyDescent="0.3"/>
    <row r="1658" s="59" customFormat="1" x14ac:dyDescent="0.3"/>
    <row r="1659" s="59" customFormat="1" x14ac:dyDescent="0.3"/>
    <row r="1660" s="59" customFormat="1" x14ac:dyDescent="0.3"/>
    <row r="1661" s="59" customFormat="1" x14ac:dyDescent="0.3"/>
    <row r="1662" s="59" customFormat="1" x14ac:dyDescent="0.3"/>
    <row r="1663" s="59" customFormat="1" x14ac:dyDescent="0.3"/>
    <row r="1664" s="59" customFormat="1" x14ac:dyDescent="0.3"/>
    <row r="1665" s="59" customFormat="1" x14ac:dyDescent="0.3"/>
    <row r="1666" s="59" customFormat="1" x14ac:dyDescent="0.3"/>
    <row r="1667" s="59" customFormat="1" x14ac:dyDescent="0.3"/>
    <row r="1668" s="59" customFormat="1" x14ac:dyDescent="0.3"/>
    <row r="1669" s="59" customFormat="1" x14ac:dyDescent="0.3"/>
    <row r="1670" s="59" customFormat="1" x14ac:dyDescent="0.3"/>
    <row r="1671" s="59" customFormat="1" x14ac:dyDescent="0.3"/>
    <row r="1672" s="59" customFormat="1" x14ac:dyDescent="0.3"/>
    <row r="1673" s="59" customFormat="1" x14ac:dyDescent="0.3"/>
    <row r="1674" s="59" customFormat="1" x14ac:dyDescent="0.3"/>
    <row r="1675" s="59" customFormat="1" x14ac:dyDescent="0.3"/>
    <row r="1676" s="59" customFormat="1" x14ac:dyDescent="0.3"/>
    <row r="1677" s="59" customFormat="1" x14ac:dyDescent="0.3"/>
    <row r="1678" s="59" customFormat="1" x14ac:dyDescent="0.3"/>
    <row r="1679" s="59" customFormat="1" x14ac:dyDescent="0.3"/>
    <row r="1680" s="59" customFormat="1" x14ac:dyDescent="0.3"/>
    <row r="1681" s="59" customFormat="1" x14ac:dyDescent="0.3"/>
    <row r="1682" s="59" customFormat="1" x14ac:dyDescent="0.3"/>
    <row r="1683" s="59" customFormat="1" x14ac:dyDescent="0.3"/>
    <row r="1684" s="59" customFormat="1" x14ac:dyDescent="0.3"/>
    <row r="1685" s="59" customFormat="1" x14ac:dyDescent="0.3"/>
    <row r="1686" s="59" customFormat="1" x14ac:dyDescent="0.3"/>
    <row r="1687" s="59" customFormat="1" x14ac:dyDescent="0.3"/>
    <row r="1688" s="59" customFormat="1" x14ac:dyDescent="0.3"/>
    <row r="1689" s="59" customFormat="1" x14ac:dyDescent="0.3"/>
    <row r="1690" s="59" customFormat="1" x14ac:dyDescent="0.3"/>
    <row r="1691" s="59" customFormat="1" x14ac:dyDescent="0.3"/>
    <row r="1692" s="59" customFormat="1" x14ac:dyDescent="0.3"/>
    <row r="1693" s="59" customFormat="1" x14ac:dyDescent="0.3"/>
    <row r="1694" s="59" customFormat="1" x14ac:dyDescent="0.3"/>
    <row r="1695" s="59" customFormat="1" x14ac:dyDescent="0.3"/>
    <row r="1696" s="59" customFormat="1" x14ac:dyDescent="0.3"/>
    <row r="1697" s="59" customFormat="1" x14ac:dyDescent="0.3"/>
    <row r="1698" s="59" customFormat="1" x14ac:dyDescent="0.3"/>
    <row r="1699" s="59" customFormat="1" x14ac:dyDescent="0.3"/>
    <row r="1700" s="59" customFormat="1" x14ac:dyDescent="0.3"/>
    <row r="1701" s="59" customFormat="1" x14ac:dyDescent="0.3"/>
    <row r="1702" s="59" customFormat="1" x14ac:dyDescent="0.3"/>
    <row r="1703" s="59" customFormat="1" x14ac:dyDescent="0.3"/>
    <row r="1704" s="59" customFormat="1" x14ac:dyDescent="0.3"/>
    <row r="1705" s="59" customFormat="1" x14ac:dyDescent="0.3"/>
    <row r="1706" s="59" customFormat="1" x14ac:dyDescent="0.3"/>
    <row r="1707" s="59" customFormat="1" x14ac:dyDescent="0.3"/>
    <row r="1708" s="59" customFormat="1" x14ac:dyDescent="0.3"/>
    <row r="1709" s="59" customFormat="1" x14ac:dyDescent="0.3"/>
    <row r="1710" s="59" customFormat="1" x14ac:dyDescent="0.3"/>
    <row r="1711" s="59" customFormat="1" x14ac:dyDescent="0.3"/>
    <row r="1712" s="59" customFormat="1" x14ac:dyDescent="0.3"/>
    <row r="1713" s="59" customFormat="1" x14ac:dyDescent="0.3"/>
    <row r="1714" s="59" customFormat="1" x14ac:dyDescent="0.3"/>
    <row r="1715" s="59" customFormat="1" x14ac:dyDescent="0.3"/>
    <row r="1716" s="59" customFormat="1" x14ac:dyDescent="0.3"/>
    <row r="1717" s="59" customFormat="1" x14ac:dyDescent="0.3"/>
    <row r="1718" s="59" customFormat="1" x14ac:dyDescent="0.3"/>
    <row r="1719" s="59" customFormat="1" x14ac:dyDescent="0.3"/>
    <row r="1720" s="59" customFormat="1" x14ac:dyDescent="0.3"/>
    <row r="1721" s="59" customFormat="1" x14ac:dyDescent="0.3"/>
    <row r="1722" s="59" customFormat="1" x14ac:dyDescent="0.3"/>
    <row r="1723" s="59" customFormat="1" x14ac:dyDescent="0.3"/>
    <row r="1724" s="59" customFormat="1" x14ac:dyDescent="0.3"/>
    <row r="1725" s="59" customFormat="1" x14ac:dyDescent="0.3"/>
    <row r="1726" s="59" customFormat="1" x14ac:dyDescent="0.3"/>
    <row r="1727" s="59" customFormat="1" x14ac:dyDescent="0.3"/>
    <row r="1728" s="59" customFormat="1" x14ac:dyDescent="0.3"/>
    <row r="1729" s="59" customFormat="1" x14ac:dyDescent="0.3"/>
    <row r="1730" s="59" customFormat="1" x14ac:dyDescent="0.3"/>
    <row r="1731" s="59" customFormat="1" x14ac:dyDescent="0.3"/>
    <row r="1732" s="59" customFormat="1" x14ac:dyDescent="0.3"/>
    <row r="1733" s="59" customFormat="1" x14ac:dyDescent="0.3"/>
    <row r="1734" s="59" customFormat="1" x14ac:dyDescent="0.3"/>
    <row r="1735" s="59" customFormat="1" x14ac:dyDescent="0.3"/>
    <row r="1736" s="59" customFormat="1" x14ac:dyDescent="0.3"/>
    <row r="1737" s="59" customFormat="1" x14ac:dyDescent="0.3"/>
    <row r="1738" s="59" customFormat="1" x14ac:dyDescent="0.3"/>
    <row r="1739" s="59" customFormat="1" x14ac:dyDescent="0.3"/>
    <row r="1740" s="59" customFormat="1" x14ac:dyDescent="0.3"/>
    <row r="1741" s="59" customFormat="1" x14ac:dyDescent="0.3"/>
    <row r="1742" s="59" customFormat="1" x14ac:dyDescent="0.3"/>
    <row r="1743" s="59" customFormat="1" x14ac:dyDescent="0.3"/>
    <row r="1744" s="59" customFormat="1" x14ac:dyDescent="0.3"/>
    <row r="1745" s="59" customFormat="1" x14ac:dyDescent="0.3"/>
    <row r="1746" s="59" customFormat="1" x14ac:dyDescent="0.3"/>
    <row r="1747" s="59" customFormat="1" x14ac:dyDescent="0.3"/>
    <row r="1748" s="59" customFormat="1" x14ac:dyDescent="0.3"/>
    <row r="1749" s="59" customFormat="1" x14ac:dyDescent="0.3"/>
    <row r="1750" s="59" customFormat="1" x14ac:dyDescent="0.3"/>
    <row r="1751" s="59" customFormat="1" x14ac:dyDescent="0.3"/>
    <row r="1752" s="59" customFormat="1" x14ac:dyDescent="0.3"/>
    <row r="1753" s="59" customFormat="1" x14ac:dyDescent="0.3"/>
    <row r="1754" s="59" customFormat="1" x14ac:dyDescent="0.3"/>
    <row r="1755" s="59" customFormat="1" x14ac:dyDescent="0.3"/>
    <row r="1756" s="59" customFormat="1" x14ac:dyDescent="0.3"/>
    <row r="1757" s="59" customFormat="1" x14ac:dyDescent="0.3"/>
    <row r="1758" s="59" customFormat="1" x14ac:dyDescent="0.3"/>
    <row r="1759" s="59" customFormat="1" x14ac:dyDescent="0.3"/>
    <row r="1760" s="59" customFormat="1" x14ac:dyDescent="0.3"/>
    <row r="1761" s="59" customFormat="1" x14ac:dyDescent="0.3"/>
    <row r="1762" s="59" customFormat="1" x14ac:dyDescent="0.3"/>
    <row r="1763" s="59" customFormat="1" x14ac:dyDescent="0.3"/>
    <row r="1764" s="59" customFormat="1" x14ac:dyDescent="0.3"/>
    <row r="1765" s="59" customFormat="1" x14ac:dyDescent="0.3"/>
    <row r="1766" s="59" customFormat="1" x14ac:dyDescent="0.3"/>
    <row r="1767" s="59" customFormat="1" x14ac:dyDescent="0.3"/>
    <row r="1768" s="59" customFormat="1" x14ac:dyDescent="0.3"/>
    <row r="1769" s="59" customFormat="1" x14ac:dyDescent="0.3"/>
    <row r="1770" s="59" customFormat="1" x14ac:dyDescent="0.3"/>
    <row r="1771" s="59" customFormat="1" x14ac:dyDescent="0.3"/>
    <row r="1772" s="59" customFormat="1" x14ac:dyDescent="0.3"/>
    <row r="1773" s="59" customFormat="1" x14ac:dyDescent="0.3"/>
    <row r="1774" s="59" customFormat="1" x14ac:dyDescent="0.3"/>
    <row r="1775" s="59" customFormat="1" x14ac:dyDescent="0.3"/>
    <row r="1776" s="59" customFormat="1" x14ac:dyDescent="0.3"/>
    <row r="1777" s="59" customFormat="1" x14ac:dyDescent="0.3"/>
    <row r="1778" s="59" customFormat="1" x14ac:dyDescent="0.3"/>
    <row r="1779" s="59" customFormat="1" x14ac:dyDescent="0.3"/>
    <row r="1780" s="59" customFormat="1" x14ac:dyDescent="0.3"/>
    <row r="1781" s="59" customFormat="1" x14ac:dyDescent="0.3"/>
    <row r="1782" s="59" customFormat="1" x14ac:dyDescent="0.3"/>
    <row r="1783" s="59" customFormat="1" x14ac:dyDescent="0.3"/>
    <row r="1784" s="59" customFormat="1" x14ac:dyDescent="0.3"/>
    <row r="1785" s="59" customFormat="1" x14ac:dyDescent="0.3"/>
    <row r="1786" s="59" customFormat="1" x14ac:dyDescent="0.3"/>
    <row r="1787" s="59" customFormat="1" x14ac:dyDescent="0.3"/>
    <row r="1788" s="59" customFormat="1" x14ac:dyDescent="0.3"/>
    <row r="1789" s="59" customFormat="1" x14ac:dyDescent="0.3"/>
    <row r="1790" s="59" customFormat="1" x14ac:dyDescent="0.3"/>
    <row r="1791" s="59" customFormat="1" x14ac:dyDescent="0.3"/>
    <row r="1792" s="59" customFormat="1" x14ac:dyDescent="0.3"/>
    <row r="1793" s="59" customFormat="1" x14ac:dyDescent="0.3"/>
    <row r="1794" s="59" customFormat="1" x14ac:dyDescent="0.3"/>
    <row r="1795" s="59" customFormat="1" x14ac:dyDescent="0.3"/>
    <row r="1796" s="59" customFormat="1" x14ac:dyDescent="0.3"/>
    <row r="1797" s="59" customFormat="1" x14ac:dyDescent="0.3"/>
    <row r="1798" s="59" customFormat="1" x14ac:dyDescent="0.3"/>
    <row r="1799" s="59" customFormat="1" x14ac:dyDescent="0.3"/>
    <row r="1800" s="59" customFormat="1" x14ac:dyDescent="0.3"/>
    <row r="1801" s="59" customFormat="1" x14ac:dyDescent="0.3"/>
    <row r="1802" s="59" customFormat="1" x14ac:dyDescent="0.3"/>
    <row r="1803" s="59" customFormat="1" x14ac:dyDescent="0.3"/>
    <row r="1804" s="59" customFormat="1" x14ac:dyDescent="0.3"/>
    <row r="1805" s="59" customFormat="1" x14ac:dyDescent="0.3"/>
    <row r="1806" s="59" customFormat="1" x14ac:dyDescent="0.3"/>
    <row r="1807" s="59" customFormat="1" x14ac:dyDescent="0.3"/>
    <row r="1808" s="59" customFormat="1" x14ac:dyDescent="0.3"/>
    <row r="1809" s="59" customFormat="1" x14ac:dyDescent="0.3"/>
    <row r="1810" s="59" customFormat="1" x14ac:dyDescent="0.3"/>
    <row r="1811" s="59" customFormat="1" x14ac:dyDescent="0.3"/>
    <row r="1812" s="59" customFormat="1" x14ac:dyDescent="0.3"/>
    <row r="1813" s="59" customFormat="1" x14ac:dyDescent="0.3"/>
    <row r="1814" s="59" customFormat="1" x14ac:dyDescent="0.3"/>
    <row r="1815" s="59" customFormat="1" x14ac:dyDescent="0.3"/>
    <row r="1816" s="59" customFormat="1" x14ac:dyDescent="0.3"/>
    <row r="1817" s="59" customFormat="1" x14ac:dyDescent="0.3"/>
    <row r="1818" s="59" customFormat="1" x14ac:dyDescent="0.3"/>
    <row r="1819" s="59" customFormat="1" x14ac:dyDescent="0.3"/>
    <row r="1820" s="59" customFormat="1" x14ac:dyDescent="0.3"/>
    <row r="1821" s="59" customFormat="1" x14ac:dyDescent="0.3"/>
    <row r="1822" s="59" customFormat="1" x14ac:dyDescent="0.3"/>
    <row r="1823" s="59" customFormat="1" x14ac:dyDescent="0.3"/>
    <row r="1824" s="59" customFormat="1" x14ac:dyDescent="0.3"/>
    <row r="1825" s="59" customFormat="1" x14ac:dyDescent="0.3"/>
    <row r="1826" s="59" customFormat="1" x14ac:dyDescent="0.3"/>
    <row r="1827" s="59" customFormat="1" x14ac:dyDescent="0.3"/>
    <row r="1828" s="59" customFormat="1" x14ac:dyDescent="0.3"/>
    <row r="1829" s="59" customFormat="1" x14ac:dyDescent="0.3"/>
    <row r="1830" s="59" customFormat="1" x14ac:dyDescent="0.3"/>
    <row r="1831" s="59" customFormat="1" x14ac:dyDescent="0.3"/>
    <row r="1832" s="59" customFormat="1" x14ac:dyDescent="0.3"/>
    <row r="1833" s="59" customFormat="1" x14ac:dyDescent="0.3"/>
    <row r="1834" s="59" customFormat="1" x14ac:dyDescent="0.3"/>
    <row r="1835" s="59" customFormat="1" x14ac:dyDescent="0.3"/>
    <row r="1836" s="59" customFormat="1" x14ac:dyDescent="0.3"/>
    <row r="1837" s="59" customFormat="1" x14ac:dyDescent="0.3"/>
    <row r="1838" s="59" customFormat="1" x14ac:dyDescent="0.3"/>
    <row r="1839" s="59" customFormat="1" x14ac:dyDescent="0.3"/>
    <row r="1840" s="59" customFormat="1" x14ac:dyDescent="0.3"/>
    <row r="1841" s="59" customFormat="1" x14ac:dyDescent="0.3"/>
    <row r="1842" s="59" customFormat="1" x14ac:dyDescent="0.3"/>
    <row r="1843" s="59" customFormat="1" x14ac:dyDescent="0.3"/>
    <row r="1844" s="59" customFormat="1" x14ac:dyDescent="0.3"/>
    <row r="1845" s="59" customFormat="1" x14ac:dyDescent="0.3"/>
    <row r="1846" s="59" customFormat="1" x14ac:dyDescent="0.3"/>
    <row r="1847" s="59" customFormat="1" x14ac:dyDescent="0.3"/>
    <row r="1848" s="59" customFormat="1" x14ac:dyDescent="0.3"/>
    <row r="1849" s="59" customFormat="1" x14ac:dyDescent="0.3"/>
    <row r="1850" s="59" customFormat="1" x14ac:dyDescent="0.3"/>
    <row r="1851" s="59" customFormat="1" x14ac:dyDescent="0.3"/>
    <row r="1852" s="59" customFormat="1" x14ac:dyDescent="0.3"/>
    <row r="1853" s="59" customFormat="1" x14ac:dyDescent="0.3"/>
    <row r="1854" s="59" customFormat="1" x14ac:dyDescent="0.3"/>
    <row r="1855" s="59" customFormat="1" x14ac:dyDescent="0.3"/>
    <row r="1856" s="59" customFormat="1" x14ac:dyDescent="0.3"/>
    <row r="1857" s="59" customFormat="1" x14ac:dyDescent="0.3"/>
    <row r="1858" s="59" customFormat="1" x14ac:dyDescent="0.3"/>
    <row r="1859" s="59" customFormat="1" x14ac:dyDescent="0.3"/>
    <row r="1860" s="59" customFormat="1" x14ac:dyDescent="0.3"/>
    <row r="1861" s="59" customFormat="1" x14ac:dyDescent="0.3"/>
    <row r="1862" s="59" customFormat="1" x14ac:dyDescent="0.3"/>
    <row r="1863" s="59" customFormat="1" x14ac:dyDescent="0.3"/>
    <row r="1864" s="59" customFormat="1" x14ac:dyDescent="0.3"/>
    <row r="1865" s="59" customFormat="1" x14ac:dyDescent="0.3"/>
    <row r="1866" s="59" customFormat="1" x14ac:dyDescent="0.3"/>
    <row r="1867" s="59" customFormat="1" x14ac:dyDescent="0.3"/>
    <row r="1868" s="59" customFormat="1" x14ac:dyDescent="0.3"/>
    <row r="1869" s="59" customFormat="1" x14ac:dyDescent="0.3"/>
    <row r="1870" s="59" customFormat="1" x14ac:dyDescent="0.3"/>
    <row r="1871" s="59" customFormat="1" x14ac:dyDescent="0.3"/>
    <row r="1872" s="59" customFormat="1" x14ac:dyDescent="0.3"/>
    <row r="1873" s="59" customFormat="1" x14ac:dyDescent="0.3"/>
    <row r="1874" s="59" customFormat="1" x14ac:dyDescent="0.3"/>
    <row r="1875" s="59" customFormat="1" x14ac:dyDescent="0.3"/>
    <row r="1876" s="59" customFormat="1" x14ac:dyDescent="0.3"/>
    <row r="1877" s="59" customFormat="1" x14ac:dyDescent="0.3"/>
    <row r="1878" s="59" customFormat="1" x14ac:dyDescent="0.3"/>
    <row r="1879" s="59" customFormat="1" x14ac:dyDescent="0.3"/>
    <row r="1880" s="59" customFormat="1" x14ac:dyDescent="0.3"/>
    <row r="1881" s="59" customFormat="1" x14ac:dyDescent="0.3"/>
    <row r="1882" s="59" customFormat="1" x14ac:dyDescent="0.3"/>
    <row r="1883" s="59" customFormat="1" x14ac:dyDescent="0.3"/>
    <row r="1884" s="59" customFormat="1" x14ac:dyDescent="0.3"/>
    <row r="1885" s="59" customFormat="1" x14ac:dyDescent="0.3"/>
    <row r="1886" s="59" customFormat="1" x14ac:dyDescent="0.3"/>
    <row r="1887" s="59" customFormat="1" x14ac:dyDescent="0.3"/>
    <row r="1888" s="59" customFormat="1" x14ac:dyDescent="0.3"/>
    <row r="1889" s="59" customFormat="1" x14ac:dyDescent="0.3"/>
    <row r="1890" s="59" customFormat="1" x14ac:dyDescent="0.3"/>
    <row r="1891" s="59" customFormat="1" x14ac:dyDescent="0.3"/>
    <row r="1892" s="59" customFormat="1" x14ac:dyDescent="0.3"/>
    <row r="1893" s="59" customFormat="1" x14ac:dyDescent="0.3"/>
    <row r="1894" s="59" customFormat="1" x14ac:dyDescent="0.3"/>
    <row r="1895" s="59" customFormat="1" x14ac:dyDescent="0.3"/>
    <row r="1896" s="59" customFormat="1" x14ac:dyDescent="0.3"/>
    <row r="1897" s="59" customFormat="1" x14ac:dyDescent="0.3"/>
    <row r="1898" s="59" customFormat="1" x14ac:dyDescent="0.3"/>
    <row r="1899" s="59" customFormat="1" x14ac:dyDescent="0.3"/>
    <row r="1900" s="59" customFormat="1" x14ac:dyDescent="0.3"/>
    <row r="1901" s="59" customFormat="1" x14ac:dyDescent="0.3"/>
    <row r="1902" s="59" customFormat="1" x14ac:dyDescent="0.3"/>
    <row r="1903" s="59" customFormat="1" x14ac:dyDescent="0.3"/>
    <row r="1904" s="59" customFormat="1" x14ac:dyDescent="0.3"/>
    <row r="1905" s="59" customFormat="1" x14ac:dyDescent="0.3"/>
    <row r="1906" s="59" customFormat="1" x14ac:dyDescent="0.3"/>
    <row r="1907" s="59" customFormat="1" x14ac:dyDescent="0.3"/>
    <row r="1908" s="59" customFormat="1" x14ac:dyDescent="0.3"/>
    <row r="1909" s="59" customFormat="1" x14ac:dyDescent="0.3"/>
    <row r="1910" s="59" customFormat="1" x14ac:dyDescent="0.3"/>
    <row r="1911" s="59" customFormat="1" x14ac:dyDescent="0.3"/>
    <row r="1912" s="59" customFormat="1" x14ac:dyDescent="0.3"/>
    <row r="1913" s="59" customFormat="1" x14ac:dyDescent="0.3"/>
    <row r="1914" s="59" customFormat="1" x14ac:dyDescent="0.3"/>
    <row r="1915" s="59" customFormat="1" x14ac:dyDescent="0.3"/>
    <row r="1916" s="59" customFormat="1" x14ac:dyDescent="0.3"/>
    <row r="1917" s="59" customFormat="1" x14ac:dyDescent="0.3"/>
    <row r="1918" s="59" customFormat="1" x14ac:dyDescent="0.3"/>
    <row r="1919" s="59" customFormat="1" x14ac:dyDescent="0.3"/>
    <row r="1920" s="59" customFormat="1" x14ac:dyDescent="0.3"/>
    <row r="1921" s="59" customFormat="1" x14ac:dyDescent="0.3"/>
    <row r="1922" s="59" customFormat="1" x14ac:dyDescent="0.3"/>
    <row r="1923" s="59" customFormat="1" x14ac:dyDescent="0.3"/>
    <row r="1924" s="59" customFormat="1" x14ac:dyDescent="0.3"/>
    <row r="1925" s="59" customFormat="1" x14ac:dyDescent="0.3"/>
    <row r="1926" s="59" customFormat="1" x14ac:dyDescent="0.3"/>
    <row r="1927" s="59" customFormat="1" x14ac:dyDescent="0.3"/>
    <row r="1928" s="59" customFormat="1" x14ac:dyDescent="0.3"/>
    <row r="1929" s="59" customFormat="1" x14ac:dyDescent="0.3"/>
    <row r="1930" s="59" customFormat="1" x14ac:dyDescent="0.3"/>
    <row r="1931" s="59" customFormat="1" x14ac:dyDescent="0.3"/>
    <row r="1932" s="59" customFormat="1" x14ac:dyDescent="0.3"/>
    <row r="1933" s="59" customFormat="1" x14ac:dyDescent="0.3"/>
    <row r="1934" s="59" customFormat="1" x14ac:dyDescent="0.3"/>
    <row r="1935" s="59" customFormat="1" x14ac:dyDescent="0.3"/>
    <row r="1936" s="59" customFormat="1" x14ac:dyDescent="0.3"/>
    <row r="1937" s="59" customFormat="1" x14ac:dyDescent="0.3"/>
    <row r="1938" s="59" customFormat="1" x14ac:dyDescent="0.3"/>
    <row r="1939" s="59" customFormat="1" x14ac:dyDescent="0.3"/>
    <row r="1940" s="59" customFormat="1" x14ac:dyDescent="0.3"/>
    <row r="1941" s="59" customFormat="1" x14ac:dyDescent="0.3"/>
    <row r="1942" s="59" customFormat="1" x14ac:dyDescent="0.3"/>
    <row r="1943" s="59" customFormat="1" x14ac:dyDescent="0.3"/>
    <row r="1944" s="59" customFormat="1" x14ac:dyDescent="0.3"/>
    <row r="1945" s="59" customFormat="1" x14ac:dyDescent="0.3"/>
    <row r="1946" s="59" customFormat="1" x14ac:dyDescent="0.3"/>
    <row r="1947" s="59" customFormat="1" x14ac:dyDescent="0.3"/>
    <row r="1948" s="59" customFormat="1" x14ac:dyDescent="0.3"/>
    <row r="1949" s="59" customFormat="1" x14ac:dyDescent="0.3"/>
    <row r="1950" s="59" customFormat="1" x14ac:dyDescent="0.3"/>
    <row r="1951" s="59" customFormat="1" x14ac:dyDescent="0.3"/>
    <row r="1952" s="59" customFormat="1" x14ac:dyDescent="0.3"/>
    <row r="1953" s="59" customFormat="1" x14ac:dyDescent="0.3"/>
    <row r="1954" s="59" customFormat="1" x14ac:dyDescent="0.3"/>
    <row r="1955" s="59" customFormat="1" x14ac:dyDescent="0.3"/>
    <row r="1956" s="59" customFormat="1" x14ac:dyDescent="0.3"/>
    <row r="1957" s="59" customFormat="1" x14ac:dyDescent="0.3"/>
    <row r="1958" s="59" customFormat="1" x14ac:dyDescent="0.3"/>
    <row r="1959" s="59" customFormat="1" x14ac:dyDescent="0.3"/>
    <row r="1960" s="59" customFormat="1" x14ac:dyDescent="0.3"/>
    <row r="1961" s="59" customFormat="1" x14ac:dyDescent="0.3"/>
    <row r="1962" s="59" customFormat="1" x14ac:dyDescent="0.3"/>
    <row r="1963" s="59" customFormat="1" x14ac:dyDescent="0.3"/>
    <row r="1964" s="59" customFormat="1" x14ac:dyDescent="0.3"/>
    <row r="1965" s="59" customFormat="1" x14ac:dyDescent="0.3"/>
    <row r="1966" s="59" customFormat="1" x14ac:dyDescent="0.3"/>
    <row r="1967" s="59" customFormat="1" x14ac:dyDescent="0.3"/>
    <row r="1968" s="59" customFormat="1" x14ac:dyDescent="0.3"/>
    <row r="1969" s="59" customFormat="1" x14ac:dyDescent="0.3"/>
    <row r="1970" s="59" customFormat="1" x14ac:dyDescent="0.3"/>
    <row r="1971" s="59" customFormat="1" x14ac:dyDescent="0.3"/>
    <row r="1972" s="59" customFormat="1" x14ac:dyDescent="0.3"/>
    <row r="1973" s="59" customFormat="1" x14ac:dyDescent="0.3"/>
    <row r="1974" s="59" customFormat="1" x14ac:dyDescent="0.3"/>
    <row r="1975" s="59" customFormat="1" x14ac:dyDescent="0.3"/>
    <row r="1976" s="59" customFormat="1" x14ac:dyDescent="0.3"/>
    <row r="1977" s="59" customFormat="1" x14ac:dyDescent="0.3"/>
    <row r="1978" s="59" customFormat="1" x14ac:dyDescent="0.3"/>
    <row r="1979" s="59" customFormat="1" x14ac:dyDescent="0.3"/>
    <row r="1980" s="59" customFormat="1" x14ac:dyDescent="0.3"/>
    <row r="1981" s="59" customFormat="1" x14ac:dyDescent="0.3"/>
    <row r="1982" s="59" customFormat="1" x14ac:dyDescent="0.3"/>
    <row r="1983" s="59" customFormat="1" x14ac:dyDescent="0.3"/>
    <row r="1984" s="59" customFormat="1" x14ac:dyDescent="0.3"/>
    <row r="1985" s="59" customFormat="1" x14ac:dyDescent="0.3"/>
    <row r="1986" s="59" customFormat="1" x14ac:dyDescent="0.3"/>
    <row r="1987" s="59" customFormat="1" x14ac:dyDescent="0.3"/>
    <row r="1988" s="59" customFormat="1" x14ac:dyDescent="0.3"/>
    <row r="1989" s="59" customFormat="1" x14ac:dyDescent="0.3"/>
    <row r="1990" s="59" customFormat="1" x14ac:dyDescent="0.3"/>
    <row r="1991" s="59" customFormat="1" x14ac:dyDescent="0.3"/>
    <row r="1992" s="59" customFormat="1" x14ac:dyDescent="0.3"/>
    <row r="1993" s="59" customFormat="1" x14ac:dyDescent="0.3"/>
    <row r="1994" s="59" customFormat="1" x14ac:dyDescent="0.3"/>
    <row r="1995" s="59" customFormat="1" x14ac:dyDescent="0.3"/>
    <row r="1996" s="59" customFormat="1" x14ac:dyDescent="0.3"/>
    <row r="1997" s="59" customFormat="1" x14ac:dyDescent="0.3"/>
    <row r="1998" s="59" customFormat="1" x14ac:dyDescent="0.3"/>
    <row r="1999" s="59" customFormat="1" x14ac:dyDescent="0.3"/>
    <row r="2000" s="59" customFormat="1" x14ac:dyDescent="0.3"/>
    <row r="2001" s="59" customFormat="1" x14ac:dyDescent="0.3"/>
    <row r="2002" s="59" customFormat="1" x14ac:dyDescent="0.3"/>
    <row r="2003" s="59" customFormat="1" x14ac:dyDescent="0.3"/>
    <row r="2004" s="59" customFormat="1" x14ac:dyDescent="0.3"/>
    <row r="2005" s="59" customFormat="1" x14ac:dyDescent="0.3"/>
    <row r="2006" s="59" customFormat="1" x14ac:dyDescent="0.3"/>
    <row r="2007" s="59" customFormat="1" x14ac:dyDescent="0.3"/>
    <row r="2008" s="59" customFormat="1" x14ac:dyDescent="0.3"/>
    <row r="2009" s="59" customFormat="1" x14ac:dyDescent="0.3"/>
    <row r="2010" s="59" customFormat="1" x14ac:dyDescent="0.3"/>
    <row r="2011" s="59" customFormat="1" x14ac:dyDescent="0.3"/>
    <row r="2012" s="59" customFormat="1" x14ac:dyDescent="0.3"/>
    <row r="2013" s="59" customFormat="1" x14ac:dyDescent="0.3"/>
    <row r="2014" s="59" customFormat="1" x14ac:dyDescent="0.3"/>
    <row r="2015" s="59" customFormat="1" x14ac:dyDescent="0.3"/>
    <row r="2016" s="59" customFormat="1" x14ac:dyDescent="0.3"/>
    <row r="2017" s="59" customFormat="1" x14ac:dyDescent="0.3"/>
    <row r="2018" s="59" customFormat="1" x14ac:dyDescent="0.3"/>
    <row r="2019" s="59" customFormat="1" x14ac:dyDescent="0.3"/>
    <row r="2020" s="59" customFormat="1" x14ac:dyDescent="0.3"/>
    <row r="2021" s="59" customFormat="1" x14ac:dyDescent="0.3"/>
    <row r="2022" s="59" customFormat="1" x14ac:dyDescent="0.3"/>
    <row r="2023" s="59" customFormat="1" x14ac:dyDescent="0.3"/>
    <row r="2024" s="59" customFormat="1" x14ac:dyDescent="0.3"/>
    <row r="2025" s="59" customFormat="1" x14ac:dyDescent="0.3"/>
    <row r="2026" s="59" customFormat="1" x14ac:dyDescent="0.3"/>
    <row r="2027" s="59" customFormat="1" x14ac:dyDescent="0.3"/>
    <row r="2028" s="59" customFormat="1" x14ac:dyDescent="0.3"/>
    <row r="2029" s="59" customFormat="1" x14ac:dyDescent="0.3"/>
    <row r="2030" s="59" customFormat="1" x14ac:dyDescent="0.3"/>
    <row r="2031" s="59" customFormat="1" x14ac:dyDescent="0.3"/>
    <row r="2032" s="59" customFormat="1" x14ac:dyDescent="0.3"/>
    <row r="2033" s="59" customFormat="1" x14ac:dyDescent="0.3"/>
    <row r="2034" s="59" customFormat="1" x14ac:dyDescent="0.3"/>
    <row r="2035" s="59" customFormat="1" x14ac:dyDescent="0.3"/>
    <row r="2036" s="59" customFormat="1" x14ac:dyDescent="0.3"/>
    <row r="2037" s="59" customFormat="1" x14ac:dyDescent="0.3"/>
    <row r="2038" s="59" customFormat="1" x14ac:dyDescent="0.3"/>
    <row r="2039" s="59" customFormat="1" x14ac:dyDescent="0.3"/>
    <row r="2040" s="59" customFormat="1" x14ac:dyDescent="0.3"/>
    <row r="2041" s="59" customFormat="1" x14ac:dyDescent="0.3"/>
    <row r="2042" s="59" customFormat="1" x14ac:dyDescent="0.3"/>
    <row r="2043" s="59" customFormat="1" x14ac:dyDescent="0.3"/>
    <row r="2044" s="59" customFormat="1" x14ac:dyDescent="0.3"/>
    <row r="2045" s="59" customFormat="1" x14ac:dyDescent="0.3"/>
    <row r="2046" s="59" customFormat="1" x14ac:dyDescent="0.3"/>
    <row r="2047" s="59" customFormat="1" x14ac:dyDescent="0.3"/>
    <row r="2048" s="59" customFormat="1" x14ac:dyDescent="0.3"/>
    <row r="2049" s="59" customFormat="1" x14ac:dyDescent="0.3"/>
    <row r="2050" s="59" customFormat="1" x14ac:dyDescent="0.3"/>
    <row r="2051" s="59" customFormat="1" x14ac:dyDescent="0.3"/>
    <row r="2052" s="59" customFormat="1" x14ac:dyDescent="0.3"/>
    <row r="2053" s="59" customFormat="1" x14ac:dyDescent="0.3"/>
    <row r="2054" s="59" customFormat="1" x14ac:dyDescent="0.3"/>
    <row r="2055" s="59" customFormat="1" x14ac:dyDescent="0.3"/>
    <row r="2056" s="59" customFormat="1" x14ac:dyDescent="0.3"/>
    <row r="2057" s="59" customFormat="1" x14ac:dyDescent="0.3"/>
    <row r="2058" s="59" customFormat="1" x14ac:dyDescent="0.3"/>
    <row r="2059" s="59" customFormat="1" x14ac:dyDescent="0.3"/>
    <row r="2060" s="59" customFormat="1" x14ac:dyDescent="0.3"/>
    <row r="2061" s="59" customFormat="1" x14ac:dyDescent="0.3"/>
    <row r="2062" s="59" customFormat="1" x14ac:dyDescent="0.3"/>
    <row r="2063" s="59" customFormat="1" x14ac:dyDescent="0.3"/>
    <row r="2064" s="59" customFormat="1" x14ac:dyDescent="0.3"/>
    <row r="2065" s="59" customFormat="1" x14ac:dyDescent="0.3"/>
    <row r="2066" s="59" customFormat="1" x14ac:dyDescent="0.3"/>
    <row r="2067" s="59" customFormat="1" x14ac:dyDescent="0.3"/>
    <row r="2068" s="59" customFormat="1" x14ac:dyDescent="0.3"/>
    <row r="2069" s="59" customFormat="1" x14ac:dyDescent="0.3"/>
    <row r="2070" s="59" customFormat="1" x14ac:dyDescent="0.3"/>
    <row r="2071" s="59" customFormat="1" x14ac:dyDescent="0.3"/>
    <row r="2072" s="59" customFormat="1" x14ac:dyDescent="0.3"/>
    <row r="2073" s="59" customFormat="1" x14ac:dyDescent="0.3"/>
    <row r="2074" s="59" customFormat="1" x14ac:dyDescent="0.3"/>
    <row r="2075" s="59" customFormat="1" x14ac:dyDescent="0.3"/>
    <row r="2076" s="59" customFormat="1" x14ac:dyDescent="0.3"/>
    <row r="2077" s="59" customFormat="1" x14ac:dyDescent="0.3"/>
    <row r="2078" s="59" customFormat="1" x14ac:dyDescent="0.3"/>
    <row r="2079" s="59" customFormat="1" x14ac:dyDescent="0.3"/>
    <row r="2080" s="59" customFormat="1" x14ac:dyDescent="0.3"/>
    <row r="2081" s="59" customFormat="1" x14ac:dyDescent="0.3"/>
    <row r="2082" s="59" customFormat="1" x14ac:dyDescent="0.3"/>
    <row r="2083" s="59" customFormat="1" x14ac:dyDescent="0.3"/>
    <row r="2084" s="59" customFormat="1" x14ac:dyDescent="0.3"/>
    <row r="2085" s="59" customFormat="1" x14ac:dyDescent="0.3"/>
    <row r="2086" s="59" customFormat="1" x14ac:dyDescent="0.3"/>
    <row r="2087" s="59" customFormat="1" x14ac:dyDescent="0.3"/>
    <row r="2088" s="59" customFormat="1" x14ac:dyDescent="0.3"/>
    <row r="2089" s="59" customFormat="1" x14ac:dyDescent="0.3"/>
    <row r="2090" s="59" customFormat="1" x14ac:dyDescent="0.3"/>
    <row r="2091" s="59" customFormat="1" x14ac:dyDescent="0.3"/>
    <row r="2092" s="59" customFormat="1" x14ac:dyDescent="0.3"/>
    <row r="2093" s="59" customFormat="1" x14ac:dyDescent="0.3"/>
    <row r="2094" s="59" customFormat="1" x14ac:dyDescent="0.3"/>
    <row r="2095" s="59" customFormat="1" x14ac:dyDescent="0.3"/>
    <row r="2096" s="59" customFormat="1" x14ac:dyDescent="0.3"/>
    <row r="2097" s="59" customFormat="1" x14ac:dyDescent="0.3"/>
    <row r="2098" s="59" customFormat="1" x14ac:dyDescent="0.3"/>
    <row r="2099" s="59" customFormat="1" x14ac:dyDescent="0.3"/>
    <row r="2100" s="59" customFormat="1" x14ac:dyDescent="0.3"/>
    <row r="2101" s="59" customFormat="1" x14ac:dyDescent="0.3"/>
    <row r="2102" s="59" customFormat="1" x14ac:dyDescent="0.3"/>
    <row r="2103" s="59" customFormat="1" x14ac:dyDescent="0.3"/>
    <row r="2104" s="59" customFormat="1" x14ac:dyDescent="0.3"/>
    <row r="2105" s="59" customFormat="1" x14ac:dyDescent="0.3"/>
    <row r="2106" s="59" customFormat="1" x14ac:dyDescent="0.3"/>
    <row r="2107" s="59" customFormat="1" x14ac:dyDescent="0.3"/>
    <row r="2108" s="59" customFormat="1" x14ac:dyDescent="0.3"/>
    <row r="2109" s="59" customFormat="1" x14ac:dyDescent="0.3"/>
    <row r="2110" s="59" customFormat="1" x14ac:dyDescent="0.3"/>
    <row r="2111" s="59" customFormat="1" x14ac:dyDescent="0.3"/>
    <row r="2112" s="59" customFormat="1" x14ac:dyDescent="0.3"/>
    <row r="2113" s="59" customFormat="1" x14ac:dyDescent="0.3"/>
    <row r="2114" s="59" customFormat="1" x14ac:dyDescent="0.3"/>
    <row r="2115" s="59" customFormat="1" x14ac:dyDescent="0.3"/>
    <row r="2116" s="59" customFormat="1" x14ac:dyDescent="0.3"/>
    <row r="2117" s="59" customFormat="1" x14ac:dyDescent="0.3"/>
    <row r="2118" s="59" customFormat="1" x14ac:dyDescent="0.3"/>
    <row r="2119" s="59" customFormat="1" x14ac:dyDescent="0.3"/>
    <row r="2120" s="59" customFormat="1" x14ac:dyDescent="0.3"/>
    <row r="2121" s="59" customFormat="1" x14ac:dyDescent="0.3"/>
    <row r="2122" s="59" customFormat="1" x14ac:dyDescent="0.3"/>
    <row r="2123" s="59" customFormat="1" x14ac:dyDescent="0.3"/>
    <row r="2124" s="59" customFormat="1" x14ac:dyDescent="0.3"/>
    <row r="2125" s="59" customFormat="1" x14ac:dyDescent="0.3"/>
    <row r="2126" s="59" customFormat="1" x14ac:dyDescent="0.3"/>
    <row r="2127" s="59" customFormat="1" x14ac:dyDescent="0.3"/>
    <row r="2128" s="59" customFormat="1" x14ac:dyDescent="0.3"/>
    <row r="2129" s="59" customFormat="1" x14ac:dyDescent="0.3"/>
    <row r="2130" s="59" customFormat="1" x14ac:dyDescent="0.3"/>
    <row r="2131" s="59" customFormat="1" x14ac:dyDescent="0.3"/>
    <row r="2132" s="59" customFormat="1" x14ac:dyDescent="0.3"/>
    <row r="2133" s="59" customFormat="1" x14ac:dyDescent="0.3"/>
    <row r="2134" s="59" customFormat="1" x14ac:dyDescent="0.3"/>
    <row r="2135" s="59" customFormat="1" x14ac:dyDescent="0.3"/>
    <row r="2136" s="59" customFormat="1" x14ac:dyDescent="0.3"/>
    <row r="2137" s="59" customFormat="1" x14ac:dyDescent="0.3"/>
    <row r="2138" s="59" customFormat="1" x14ac:dyDescent="0.3"/>
    <row r="2139" s="59" customFormat="1" x14ac:dyDescent="0.3"/>
    <row r="2140" s="59" customFormat="1" x14ac:dyDescent="0.3"/>
    <row r="2141" s="59" customFormat="1" x14ac:dyDescent="0.3"/>
    <row r="2142" s="59" customFormat="1" x14ac:dyDescent="0.3"/>
    <row r="2143" s="59" customFormat="1" x14ac:dyDescent="0.3"/>
    <row r="2144" s="59" customFormat="1" x14ac:dyDescent="0.3"/>
    <row r="2145" s="59" customFormat="1" x14ac:dyDescent="0.3"/>
    <row r="2146" s="59" customFormat="1" x14ac:dyDescent="0.3"/>
    <row r="2147" s="59" customFormat="1" x14ac:dyDescent="0.3"/>
    <row r="2148" s="59" customFormat="1" x14ac:dyDescent="0.3"/>
    <row r="2149" s="59" customFormat="1" x14ac:dyDescent="0.3"/>
    <row r="2150" s="59" customFormat="1" x14ac:dyDescent="0.3"/>
    <row r="2151" s="59" customFormat="1" x14ac:dyDescent="0.3"/>
    <row r="2152" s="59" customFormat="1" x14ac:dyDescent="0.3"/>
    <row r="2153" s="59" customFormat="1" x14ac:dyDescent="0.3"/>
    <row r="2154" s="59" customFormat="1" x14ac:dyDescent="0.3"/>
    <row r="2155" s="59" customFormat="1" x14ac:dyDescent="0.3"/>
    <row r="2156" s="59" customFormat="1" x14ac:dyDescent="0.3"/>
    <row r="2157" s="59" customFormat="1" x14ac:dyDescent="0.3"/>
    <row r="2158" s="59" customFormat="1" x14ac:dyDescent="0.3"/>
    <row r="2159" s="59" customFormat="1" x14ac:dyDescent="0.3"/>
    <row r="2160" s="59" customFormat="1" x14ac:dyDescent="0.3"/>
    <row r="2161" s="59" customFormat="1" x14ac:dyDescent="0.3"/>
    <row r="2162" s="59" customFormat="1" x14ac:dyDescent="0.3"/>
    <row r="2163" s="59" customFormat="1" x14ac:dyDescent="0.3"/>
    <row r="2164" s="59" customFormat="1" x14ac:dyDescent="0.3"/>
    <row r="2165" s="59" customFormat="1" x14ac:dyDescent="0.3"/>
    <row r="2166" s="59" customFormat="1" x14ac:dyDescent="0.3"/>
    <row r="2167" s="59" customFormat="1" x14ac:dyDescent="0.3"/>
    <row r="2168" s="59" customFormat="1" x14ac:dyDescent="0.3"/>
    <row r="2169" s="59" customFormat="1" x14ac:dyDescent="0.3"/>
    <row r="2170" s="59" customFormat="1" x14ac:dyDescent="0.3"/>
    <row r="2171" s="59" customFormat="1" x14ac:dyDescent="0.3"/>
    <row r="2172" s="59" customFormat="1" x14ac:dyDescent="0.3"/>
    <row r="2173" s="59" customFormat="1" x14ac:dyDescent="0.3"/>
    <row r="2174" s="59" customFormat="1" x14ac:dyDescent="0.3"/>
    <row r="2175" s="59" customFormat="1" x14ac:dyDescent="0.3"/>
    <row r="2176" s="59" customFormat="1" x14ac:dyDescent="0.3"/>
    <row r="2177" s="59" customFormat="1" x14ac:dyDescent="0.3"/>
    <row r="2178" s="59" customFormat="1" x14ac:dyDescent="0.3"/>
    <row r="2179" s="59" customFormat="1" x14ac:dyDescent="0.3"/>
    <row r="2180" s="59" customFormat="1" x14ac:dyDescent="0.3"/>
    <row r="2181" s="59" customFormat="1" x14ac:dyDescent="0.3"/>
    <row r="2182" s="59" customFormat="1" x14ac:dyDescent="0.3"/>
    <row r="2183" s="59" customFormat="1" x14ac:dyDescent="0.3"/>
    <row r="2184" s="59" customFormat="1" x14ac:dyDescent="0.3"/>
    <row r="2185" s="59" customFormat="1" x14ac:dyDescent="0.3"/>
    <row r="2186" s="59" customFormat="1" x14ac:dyDescent="0.3"/>
    <row r="2187" s="59" customFormat="1" x14ac:dyDescent="0.3"/>
    <row r="2188" s="59" customFormat="1" x14ac:dyDescent="0.3"/>
    <row r="2189" s="59" customFormat="1" x14ac:dyDescent="0.3"/>
    <row r="2190" s="59" customFormat="1" x14ac:dyDescent="0.3"/>
    <row r="2191" s="59" customFormat="1" x14ac:dyDescent="0.3"/>
    <row r="2192" s="59" customFormat="1" x14ac:dyDescent="0.3"/>
    <row r="2193" s="59" customFormat="1" x14ac:dyDescent="0.3"/>
    <row r="2194" s="59" customFormat="1" x14ac:dyDescent="0.3"/>
    <row r="2195" s="59" customFormat="1" x14ac:dyDescent="0.3"/>
    <row r="2196" s="59" customFormat="1" x14ac:dyDescent="0.3"/>
    <row r="2197" s="59" customFormat="1" x14ac:dyDescent="0.3"/>
    <row r="2198" s="59" customFormat="1" x14ac:dyDescent="0.3"/>
    <row r="2199" s="59" customFormat="1" x14ac:dyDescent="0.3"/>
    <row r="2200" s="59" customFormat="1" x14ac:dyDescent="0.3"/>
    <row r="2201" s="59" customFormat="1" x14ac:dyDescent="0.3"/>
    <row r="2202" s="59" customFormat="1" x14ac:dyDescent="0.3"/>
    <row r="2203" s="59" customFormat="1" x14ac:dyDescent="0.3"/>
    <row r="2204" s="59" customFormat="1" x14ac:dyDescent="0.3"/>
    <row r="2205" s="59" customFormat="1" x14ac:dyDescent="0.3"/>
    <row r="2206" s="59" customFormat="1" x14ac:dyDescent="0.3"/>
    <row r="2207" s="59" customFormat="1" x14ac:dyDescent="0.3"/>
    <row r="2208" s="59" customFormat="1" x14ac:dyDescent="0.3"/>
    <row r="2209" s="59" customFormat="1" x14ac:dyDescent="0.3"/>
    <row r="2210" s="59" customFormat="1" x14ac:dyDescent="0.3"/>
    <row r="2211" s="59" customFormat="1" x14ac:dyDescent="0.3"/>
    <row r="2212" s="59" customFormat="1" x14ac:dyDescent="0.3"/>
    <row r="2213" s="59" customFormat="1" x14ac:dyDescent="0.3"/>
    <row r="2214" s="59" customFormat="1" x14ac:dyDescent="0.3"/>
    <row r="2215" s="59" customFormat="1" x14ac:dyDescent="0.3"/>
    <row r="2216" s="59" customFormat="1" x14ac:dyDescent="0.3"/>
    <row r="2217" s="59" customFormat="1" x14ac:dyDescent="0.3"/>
    <row r="2218" s="59" customFormat="1" x14ac:dyDescent="0.3"/>
    <row r="2219" s="59" customFormat="1" x14ac:dyDescent="0.3"/>
    <row r="2220" s="59" customFormat="1" x14ac:dyDescent="0.3"/>
    <row r="2221" s="59" customFormat="1" x14ac:dyDescent="0.3"/>
    <row r="2222" s="59" customFormat="1" x14ac:dyDescent="0.3"/>
    <row r="2223" s="59" customFormat="1" x14ac:dyDescent="0.3"/>
    <row r="2224" s="59" customFormat="1" x14ac:dyDescent="0.3"/>
    <row r="2225" s="59" customFormat="1" x14ac:dyDescent="0.3"/>
    <row r="2226" s="59" customFormat="1" x14ac:dyDescent="0.3"/>
    <row r="2227" s="59" customFormat="1" x14ac:dyDescent="0.3"/>
    <row r="2228" s="59" customFormat="1" x14ac:dyDescent="0.3"/>
    <row r="2229" s="59" customFormat="1" x14ac:dyDescent="0.3"/>
    <row r="2230" s="59" customFormat="1" x14ac:dyDescent="0.3"/>
    <row r="2231" s="59" customFormat="1" x14ac:dyDescent="0.3"/>
    <row r="2232" s="59" customFormat="1" x14ac:dyDescent="0.3"/>
    <row r="2233" s="59" customFormat="1" x14ac:dyDescent="0.3"/>
    <row r="2234" s="59" customFormat="1" x14ac:dyDescent="0.3"/>
    <row r="2235" s="59" customFormat="1" x14ac:dyDescent="0.3"/>
    <row r="2236" s="59" customFormat="1" x14ac:dyDescent="0.3"/>
    <row r="2237" s="59" customFormat="1" x14ac:dyDescent="0.3"/>
    <row r="2238" s="59" customFormat="1" x14ac:dyDescent="0.3"/>
    <row r="2239" s="59" customFormat="1" x14ac:dyDescent="0.3"/>
    <row r="2240" s="59" customFormat="1" x14ac:dyDescent="0.3"/>
    <row r="2241" s="59" customFormat="1" x14ac:dyDescent="0.3"/>
    <row r="2242" s="59" customFormat="1" x14ac:dyDescent="0.3"/>
    <row r="2243" s="59" customFormat="1" x14ac:dyDescent="0.3"/>
    <row r="2244" s="59" customFormat="1" x14ac:dyDescent="0.3"/>
    <row r="2245" s="59" customFormat="1" x14ac:dyDescent="0.3"/>
    <row r="2246" s="59" customFormat="1" x14ac:dyDescent="0.3"/>
    <row r="2247" s="59" customFormat="1" x14ac:dyDescent="0.3"/>
    <row r="2248" s="59" customFormat="1" x14ac:dyDescent="0.3"/>
    <row r="2249" s="59" customFormat="1" x14ac:dyDescent="0.3"/>
    <row r="2250" s="59" customFormat="1" x14ac:dyDescent="0.3"/>
    <row r="2251" s="59" customFormat="1" x14ac:dyDescent="0.3"/>
    <row r="2252" s="59" customFormat="1" x14ac:dyDescent="0.3"/>
    <row r="2253" s="59" customFormat="1" x14ac:dyDescent="0.3"/>
    <row r="2254" s="59" customFormat="1" x14ac:dyDescent="0.3"/>
    <row r="2255" s="59" customFormat="1" x14ac:dyDescent="0.3"/>
    <row r="2256" s="59" customFormat="1" x14ac:dyDescent="0.3"/>
    <row r="2257" s="59" customFormat="1" x14ac:dyDescent="0.3"/>
    <row r="2258" s="59" customFormat="1" x14ac:dyDescent="0.3"/>
    <row r="2259" s="59" customFormat="1" x14ac:dyDescent="0.3"/>
    <row r="2260" s="59" customFormat="1" x14ac:dyDescent="0.3"/>
    <row r="2261" s="59" customFormat="1" x14ac:dyDescent="0.3"/>
    <row r="2262" s="59" customFormat="1" x14ac:dyDescent="0.3"/>
    <row r="2263" s="59" customFormat="1" x14ac:dyDescent="0.3"/>
    <row r="2264" s="59" customFormat="1" x14ac:dyDescent="0.3"/>
    <row r="2265" s="59" customFormat="1" x14ac:dyDescent="0.3"/>
    <row r="2266" s="59" customFormat="1" x14ac:dyDescent="0.3"/>
    <row r="2267" s="59" customFormat="1" x14ac:dyDescent="0.3"/>
    <row r="2268" s="59" customFormat="1" x14ac:dyDescent="0.3"/>
    <row r="2269" s="59" customFormat="1" x14ac:dyDescent="0.3"/>
    <row r="2270" s="59" customFormat="1" x14ac:dyDescent="0.3"/>
    <row r="2271" s="59" customFormat="1" x14ac:dyDescent="0.3"/>
    <row r="2272" s="59" customFormat="1" x14ac:dyDescent="0.3"/>
    <row r="2273" s="59" customFormat="1" x14ac:dyDescent="0.3"/>
    <row r="2274" s="59" customFormat="1" x14ac:dyDescent="0.3"/>
    <row r="2275" s="59" customFormat="1" x14ac:dyDescent="0.3"/>
    <row r="2276" s="59" customFormat="1" x14ac:dyDescent="0.3"/>
    <row r="2277" s="59" customFormat="1" x14ac:dyDescent="0.3"/>
    <row r="2278" s="59" customFormat="1" x14ac:dyDescent="0.3"/>
    <row r="2279" s="59" customFormat="1" x14ac:dyDescent="0.3"/>
    <row r="2280" s="59" customFormat="1" x14ac:dyDescent="0.3"/>
    <row r="2281" s="59" customFormat="1" x14ac:dyDescent="0.3"/>
    <row r="2282" s="59" customFormat="1" x14ac:dyDescent="0.3"/>
    <row r="2283" s="59" customFormat="1" x14ac:dyDescent="0.3"/>
    <row r="2284" s="59" customFormat="1" x14ac:dyDescent="0.3"/>
    <row r="2285" s="59" customFormat="1" x14ac:dyDescent="0.3"/>
    <row r="2286" s="59" customFormat="1" x14ac:dyDescent="0.3"/>
    <row r="2287" s="59" customFormat="1" x14ac:dyDescent="0.3"/>
    <row r="2288" s="59" customFormat="1" x14ac:dyDescent="0.3"/>
    <row r="2289" s="59" customFormat="1" x14ac:dyDescent="0.3"/>
    <row r="2290" s="59" customFormat="1" x14ac:dyDescent="0.3"/>
    <row r="2291" s="59" customFormat="1" x14ac:dyDescent="0.3"/>
    <row r="2292" s="59" customFormat="1" x14ac:dyDescent="0.3"/>
    <row r="2293" s="59" customFormat="1" x14ac:dyDescent="0.3"/>
    <row r="2294" s="59" customFormat="1" x14ac:dyDescent="0.3"/>
    <row r="2295" s="59" customFormat="1" x14ac:dyDescent="0.3"/>
    <row r="2296" s="59" customFormat="1" x14ac:dyDescent="0.3"/>
    <row r="2297" s="59" customFormat="1" x14ac:dyDescent="0.3"/>
    <row r="2298" s="59" customFormat="1" x14ac:dyDescent="0.3"/>
    <row r="2299" s="59" customFormat="1" x14ac:dyDescent="0.3"/>
    <row r="2300" s="59" customFormat="1" x14ac:dyDescent="0.3"/>
    <row r="2301" s="59" customFormat="1" x14ac:dyDescent="0.3"/>
    <row r="2302" s="59" customFormat="1" x14ac:dyDescent="0.3"/>
    <row r="2303" s="59" customFormat="1" x14ac:dyDescent="0.3"/>
    <row r="2304" s="59" customFormat="1" x14ac:dyDescent="0.3"/>
    <row r="2305" s="59" customFormat="1" x14ac:dyDescent="0.3"/>
    <row r="2306" s="59" customFormat="1" x14ac:dyDescent="0.3"/>
    <row r="2307" s="59" customFormat="1" x14ac:dyDescent="0.3"/>
    <row r="2308" s="59" customFormat="1" x14ac:dyDescent="0.3"/>
    <row r="2309" s="59" customFormat="1" x14ac:dyDescent="0.3"/>
    <row r="2310" s="59" customFormat="1" x14ac:dyDescent="0.3"/>
    <row r="2311" s="59" customFormat="1" x14ac:dyDescent="0.3"/>
    <row r="2312" s="59" customFormat="1" x14ac:dyDescent="0.3"/>
    <row r="2313" s="59" customFormat="1" x14ac:dyDescent="0.3"/>
    <row r="2314" s="59" customFormat="1" x14ac:dyDescent="0.3"/>
    <row r="2315" s="59" customFormat="1" x14ac:dyDescent="0.3"/>
    <row r="2316" s="59" customFormat="1" x14ac:dyDescent="0.3"/>
    <row r="2317" s="59" customFormat="1" x14ac:dyDescent="0.3"/>
    <row r="2318" s="59" customFormat="1" x14ac:dyDescent="0.3"/>
    <row r="2319" s="59" customFormat="1" x14ac:dyDescent="0.3"/>
    <row r="2320" s="59" customFormat="1" x14ac:dyDescent="0.3"/>
    <row r="2321" s="59" customFormat="1" x14ac:dyDescent="0.3"/>
    <row r="2322" s="59" customFormat="1" x14ac:dyDescent="0.3"/>
    <row r="2323" s="59" customFormat="1" x14ac:dyDescent="0.3"/>
    <row r="2324" s="59" customFormat="1" x14ac:dyDescent="0.3"/>
    <row r="2325" s="59" customFormat="1" x14ac:dyDescent="0.3"/>
    <row r="2326" s="59" customFormat="1" x14ac:dyDescent="0.3"/>
    <row r="2327" s="59" customFormat="1" x14ac:dyDescent="0.3"/>
    <row r="2328" s="59" customFormat="1" x14ac:dyDescent="0.3"/>
    <row r="2329" s="59" customFormat="1" x14ac:dyDescent="0.3"/>
    <row r="2330" s="59" customFormat="1" x14ac:dyDescent="0.3"/>
    <row r="2331" s="59" customFormat="1" x14ac:dyDescent="0.3"/>
    <row r="2332" s="59" customFormat="1" x14ac:dyDescent="0.3"/>
    <row r="2333" s="59" customFormat="1" x14ac:dyDescent="0.3"/>
    <row r="2334" s="59" customFormat="1" x14ac:dyDescent="0.3"/>
    <row r="2335" s="59" customFormat="1" x14ac:dyDescent="0.3"/>
    <row r="2336" s="59" customFormat="1" x14ac:dyDescent="0.3"/>
    <row r="2337" s="59" customFormat="1" x14ac:dyDescent="0.3"/>
    <row r="2338" s="59" customFormat="1" x14ac:dyDescent="0.3"/>
    <row r="2339" s="59" customFormat="1" x14ac:dyDescent="0.3"/>
    <row r="2340" s="59" customFormat="1" x14ac:dyDescent="0.3"/>
    <row r="2341" s="59" customFormat="1" x14ac:dyDescent="0.3"/>
    <row r="2342" s="59" customFormat="1" x14ac:dyDescent="0.3"/>
    <row r="2343" s="59" customFormat="1" x14ac:dyDescent="0.3"/>
    <row r="2344" s="59" customFormat="1" x14ac:dyDescent="0.3"/>
    <row r="2345" s="59" customFormat="1" x14ac:dyDescent="0.3"/>
    <row r="2346" s="59" customFormat="1" x14ac:dyDescent="0.3"/>
    <row r="2347" s="59" customFormat="1" x14ac:dyDescent="0.3"/>
    <row r="2348" s="59" customFormat="1" x14ac:dyDescent="0.3"/>
    <row r="2349" s="59" customFormat="1" x14ac:dyDescent="0.3"/>
    <row r="2350" s="59" customFormat="1" x14ac:dyDescent="0.3"/>
    <row r="2351" s="59" customFormat="1" x14ac:dyDescent="0.3"/>
    <row r="2352" s="59" customFormat="1" x14ac:dyDescent="0.3"/>
    <row r="2353" s="59" customFormat="1" x14ac:dyDescent="0.3"/>
    <row r="2354" s="59" customFormat="1" x14ac:dyDescent="0.3"/>
    <row r="2355" s="59" customFormat="1" x14ac:dyDescent="0.3"/>
    <row r="2356" s="59" customFormat="1" x14ac:dyDescent="0.3"/>
    <row r="2357" s="59" customFormat="1" x14ac:dyDescent="0.3"/>
    <row r="2358" s="59" customFormat="1" x14ac:dyDescent="0.3"/>
    <row r="2359" s="59" customFormat="1" x14ac:dyDescent="0.3"/>
    <row r="2360" s="59" customFormat="1" x14ac:dyDescent="0.3"/>
    <row r="2361" s="59" customFormat="1" x14ac:dyDescent="0.3"/>
    <row r="2362" s="59" customFormat="1" x14ac:dyDescent="0.3"/>
    <row r="2363" s="59" customFormat="1" x14ac:dyDescent="0.3"/>
    <row r="2364" s="59" customFormat="1" x14ac:dyDescent="0.3"/>
    <row r="2365" s="59" customFormat="1" x14ac:dyDescent="0.3"/>
    <row r="2366" s="59" customFormat="1" x14ac:dyDescent="0.3"/>
    <row r="2367" s="59" customFormat="1" x14ac:dyDescent="0.3"/>
    <row r="2368" s="59" customFormat="1" x14ac:dyDescent="0.3"/>
    <row r="2369" s="59" customFormat="1" x14ac:dyDescent="0.3"/>
    <row r="2370" s="59" customFormat="1" x14ac:dyDescent="0.3"/>
    <row r="2371" s="59" customFormat="1" x14ac:dyDescent="0.3"/>
    <row r="2372" s="59" customFormat="1" x14ac:dyDescent="0.3"/>
    <row r="2373" s="59" customFormat="1" x14ac:dyDescent="0.3"/>
    <row r="2374" s="59" customFormat="1" x14ac:dyDescent="0.3"/>
    <row r="2375" s="59" customFormat="1" x14ac:dyDescent="0.3"/>
    <row r="2376" s="59" customFormat="1" x14ac:dyDescent="0.3"/>
    <row r="2377" s="59" customFormat="1" x14ac:dyDescent="0.3"/>
    <row r="2378" s="59" customFormat="1" x14ac:dyDescent="0.3"/>
    <row r="2379" s="59" customFormat="1" x14ac:dyDescent="0.3"/>
    <row r="2380" s="59" customFormat="1" x14ac:dyDescent="0.3"/>
    <row r="2381" s="59" customFormat="1" x14ac:dyDescent="0.3"/>
    <row r="2382" s="59" customFormat="1" x14ac:dyDescent="0.3"/>
    <row r="2383" s="59" customFormat="1" x14ac:dyDescent="0.3"/>
    <row r="2384" s="59" customFormat="1" x14ac:dyDescent="0.3"/>
    <row r="2385" s="59" customFormat="1" x14ac:dyDescent="0.3"/>
    <row r="2386" s="59" customFormat="1" x14ac:dyDescent="0.3"/>
    <row r="2387" s="59" customFormat="1" x14ac:dyDescent="0.3"/>
    <row r="2388" s="59" customFormat="1" x14ac:dyDescent="0.3"/>
    <row r="2389" s="59" customFormat="1" x14ac:dyDescent="0.3"/>
    <row r="2390" s="59" customFormat="1" x14ac:dyDescent="0.3"/>
    <row r="2391" s="59" customFormat="1" x14ac:dyDescent="0.3"/>
    <row r="2392" s="59" customFormat="1" x14ac:dyDescent="0.3"/>
    <row r="2393" s="59" customFormat="1" x14ac:dyDescent="0.3"/>
    <row r="2394" s="59" customFormat="1" x14ac:dyDescent="0.3"/>
    <row r="2395" s="59" customFormat="1" x14ac:dyDescent="0.3"/>
    <row r="2396" s="59" customFormat="1" x14ac:dyDescent="0.3"/>
    <row r="2397" s="59" customFormat="1" x14ac:dyDescent="0.3"/>
    <row r="2398" s="59" customFormat="1" x14ac:dyDescent="0.3"/>
    <row r="2399" s="59" customFormat="1" x14ac:dyDescent="0.3"/>
    <row r="2400" s="59" customFormat="1" x14ac:dyDescent="0.3"/>
    <row r="2401" s="59" customFormat="1" x14ac:dyDescent="0.3"/>
    <row r="2402" s="59" customFormat="1" x14ac:dyDescent="0.3"/>
    <row r="2403" s="59" customFormat="1" x14ac:dyDescent="0.3"/>
    <row r="2404" s="59" customFormat="1" x14ac:dyDescent="0.3"/>
    <row r="2405" s="59" customFormat="1" x14ac:dyDescent="0.3"/>
    <row r="2406" s="59" customFormat="1" x14ac:dyDescent="0.3"/>
    <row r="2407" s="59" customFormat="1" x14ac:dyDescent="0.3"/>
    <row r="2408" s="59" customFormat="1" x14ac:dyDescent="0.3"/>
    <row r="2409" s="59" customFormat="1" x14ac:dyDescent="0.3"/>
    <row r="2410" s="59" customFormat="1" x14ac:dyDescent="0.3"/>
    <row r="2411" s="59" customFormat="1" x14ac:dyDescent="0.3"/>
    <row r="2412" s="59" customFormat="1" x14ac:dyDescent="0.3"/>
    <row r="2413" s="59" customFormat="1" x14ac:dyDescent="0.3"/>
    <row r="2414" s="59" customFormat="1" x14ac:dyDescent="0.3"/>
    <row r="2415" s="59" customFormat="1" x14ac:dyDescent="0.3"/>
    <row r="2416" s="59" customFormat="1" x14ac:dyDescent="0.3"/>
    <row r="2417" s="59" customFormat="1" x14ac:dyDescent="0.3"/>
    <row r="2418" s="59" customFormat="1" x14ac:dyDescent="0.3"/>
    <row r="2419" s="59" customFormat="1" x14ac:dyDescent="0.3"/>
    <row r="2420" s="59" customFormat="1" x14ac:dyDescent="0.3"/>
    <row r="2421" s="59" customFormat="1" x14ac:dyDescent="0.3"/>
    <row r="2422" s="59" customFormat="1" x14ac:dyDescent="0.3"/>
    <row r="2423" s="59" customFormat="1" x14ac:dyDescent="0.3"/>
    <row r="2424" s="59" customFormat="1" x14ac:dyDescent="0.3"/>
    <row r="2425" s="59" customFormat="1" x14ac:dyDescent="0.3"/>
    <row r="2426" s="59" customFormat="1" x14ac:dyDescent="0.3"/>
    <row r="2427" s="59" customFormat="1" x14ac:dyDescent="0.3"/>
    <row r="2428" s="59" customFormat="1" x14ac:dyDescent="0.3"/>
    <row r="2429" s="59" customFormat="1" x14ac:dyDescent="0.3"/>
    <row r="2430" s="59" customFormat="1" x14ac:dyDescent="0.3"/>
    <row r="2431" s="59" customFormat="1" x14ac:dyDescent="0.3"/>
    <row r="2432" s="59" customFormat="1" x14ac:dyDescent="0.3"/>
    <row r="2433" s="59" customFormat="1" x14ac:dyDescent="0.3"/>
    <row r="2434" s="59" customFormat="1" x14ac:dyDescent="0.3"/>
    <row r="2435" s="59" customFormat="1" x14ac:dyDescent="0.3"/>
    <row r="2436" s="59" customFormat="1" x14ac:dyDescent="0.3"/>
    <row r="2437" s="59" customFormat="1" x14ac:dyDescent="0.3"/>
    <row r="2438" s="59" customFormat="1" x14ac:dyDescent="0.3"/>
    <row r="2439" s="59" customFormat="1" x14ac:dyDescent="0.3"/>
    <row r="2440" s="59" customFormat="1" x14ac:dyDescent="0.3"/>
    <row r="2441" s="59" customFormat="1" x14ac:dyDescent="0.3"/>
    <row r="2442" s="59" customFormat="1" x14ac:dyDescent="0.3"/>
    <row r="2443" s="59" customFormat="1" x14ac:dyDescent="0.3"/>
    <row r="2444" s="59" customFormat="1" x14ac:dyDescent="0.3"/>
    <row r="2445" s="59" customFormat="1" x14ac:dyDescent="0.3"/>
    <row r="2446" s="59" customFormat="1" x14ac:dyDescent="0.3"/>
    <row r="2447" s="59" customFormat="1" x14ac:dyDescent="0.3"/>
    <row r="2448" s="59" customFormat="1" x14ac:dyDescent="0.3"/>
    <row r="2449" s="59" customFormat="1" x14ac:dyDescent="0.3"/>
    <row r="2450" s="59" customFormat="1" x14ac:dyDescent="0.3"/>
    <row r="2451" s="59" customFormat="1" x14ac:dyDescent="0.3"/>
    <row r="2452" s="59" customFormat="1" x14ac:dyDescent="0.3"/>
    <row r="2453" s="59" customFormat="1" x14ac:dyDescent="0.3"/>
    <row r="2454" s="59" customFormat="1" x14ac:dyDescent="0.3"/>
    <row r="2455" s="59" customFormat="1" x14ac:dyDescent="0.3"/>
    <row r="2456" s="59" customFormat="1" x14ac:dyDescent="0.3"/>
    <row r="2457" s="59" customFormat="1" x14ac:dyDescent="0.3"/>
    <row r="2458" s="59" customFormat="1" x14ac:dyDescent="0.3"/>
    <row r="2459" s="59" customFormat="1" x14ac:dyDescent="0.3"/>
    <row r="2460" s="59" customFormat="1" x14ac:dyDescent="0.3"/>
    <row r="2461" s="59" customFormat="1" x14ac:dyDescent="0.3"/>
    <row r="2462" s="59" customFormat="1" x14ac:dyDescent="0.3"/>
    <row r="2463" s="59" customFormat="1" x14ac:dyDescent="0.3"/>
    <row r="2464" s="59" customFormat="1" x14ac:dyDescent="0.3"/>
    <row r="2465" s="59" customFormat="1" x14ac:dyDescent="0.3"/>
    <row r="2466" s="59" customFormat="1" x14ac:dyDescent="0.3"/>
    <row r="2467" s="59" customFormat="1" x14ac:dyDescent="0.3"/>
    <row r="2468" s="59" customFormat="1" x14ac:dyDescent="0.3"/>
    <row r="2469" s="59" customFormat="1" x14ac:dyDescent="0.3"/>
    <row r="2470" s="59" customFormat="1" x14ac:dyDescent="0.3"/>
    <row r="2471" s="59" customFormat="1" x14ac:dyDescent="0.3"/>
    <row r="2472" s="59" customFormat="1" x14ac:dyDescent="0.3"/>
    <row r="2473" s="59" customFormat="1" x14ac:dyDescent="0.3"/>
    <row r="2474" s="59" customFormat="1" x14ac:dyDescent="0.3"/>
    <row r="2475" s="59" customFormat="1" x14ac:dyDescent="0.3"/>
    <row r="2476" s="59" customFormat="1" x14ac:dyDescent="0.3"/>
    <row r="2477" s="59" customFormat="1" x14ac:dyDescent="0.3"/>
    <row r="2478" s="59" customFormat="1" x14ac:dyDescent="0.3"/>
    <row r="2479" s="59" customFormat="1" x14ac:dyDescent="0.3"/>
    <row r="2480" s="59" customFormat="1" x14ac:dyDescent="0.3"/>
    <row r="2481" s="59" customFormat="1" x14ac:dyDescent="0.3"/>
    <row r="2482" s="59" customFormat="1" x14ac:dyDescent="0.3"/>
    <row r="2483" s="59" customFormat="1" x14ac:dyDescent="0.3"/>
    <row r="2484" s="59" customFormat="1" x14ac:dyDescent="0.3"/>
    <row r="2485" s="59" customFormat="1" x14ac:dyDescent="0.3"/>
    <row r="2486" s="59" customFormat="1" x14ac:dyDescent="0.3"/>
    <row r="2487" s="59" customFormat="1" x14ac:dyDescent="0.3"/>
    <row r="2488" s="59" customFormat="1" x14ac:dyDescent="0.3"/>
    <row r="2489" s="59" customFormat="1" x14ac:dyDescent="0.3"/>
    <row r="2490" s="59" customFormat="1" x14ac:dyDescent="0.3"/>
    <row r="2491" s="59" customFormat="1" x14ac:dyDescent="0.3"/>
    <row r="2492" s="59" customFormat="1" x14ac:dyDescent="0.3"/>
    <row r="2493" s="59" customFormat="1" x14ac:dyDescent="0.3"/>
    <row r="2494" s="59" customFormat="1" x14ac:dyDescent="0.3"/>
    <row r="2495" s="59" customFormat="1" x14ac:dyDescent="0.3"/>
    <row r="2496" s="59" customFormat="1" x14ac:dyDescent="0.3"/>
    <row r="2497" s="59" customFormat="1" x14ac:dyDescent="0.3"/>
    <row r="2498" s="59" customFormat="1" x14ac:dyDescent="0.3"/>
    <row r="2499" s="59" customFormat="1" x14ac:dyDescent="0.3"/>
    <row r="2500" s="59" customFormat="1" x14ac:dyDescent="0.3"/>
    <row r="2501" s="59" customFormat="1" x14ac:dyDescent="0.3"/>
    <row r="2502" s="59" customFormat="1" x14ac:dyDescent="0.3"/>
    <row r="2503" s="59" customFormat="1" x14ac:dyDescent="0.3"/>
    <row r="2504" s="59" customFormat="1" x14ac:dyDescent="0.3"/>
    <row r="2505" s="59" customFormat="1" x14ac:dyDescent="0.3"/>
    <row r="2506" s="59" customFormat="1" x14ac:dyDescent="0.3"/>
    <row r="2507" s="59" customFormat="1" x14ac:dyDescent="0.3"/>
    <row r="2508" s="59" customFormat="1" x14ac:dyDescent="0.3"/>
    <row r="2509" s="59" customFormat="1" x14ac:dyDescent="0.3"/>
    <row r="2510" s="59" customFormat="1" x14ac:dyDescent="0.3"/>
    <row r="2511" s="59" customFormat="1" x14ac:dyDescent="0.3"/>
    <row r="2512" s="59" customFormat="1" x14ac:dyDescent="0.3"/>
    <row r="2513" s="59" customFormat="1" x14ac:dyDescent="0.3"/>
    <row r="2514" s="59" customFormat="1" x14ac:dyDescent="0.3"/>
    <row r="2515" s="59" customFormat="1" x14ac:dyDescent="0.3"/>
    <row r="2516" s="59" customFormat="1" x14ac:dyDescent="0.3"/>
    <row r="2517" s="59" customFormat="1" x14ac:dyDescent="0.3"/>
    <row r="2518" s="59" customFormat="1" x14ac:dyDescent="0.3"/>
    <row r="2519" s="59" customFormat="1" x14ac:dyDescent="0.3"/>
    <row r="2520" s="59" customFormat="1" x14ac:dyDescent="0.3"/>
    <row r="2521" s="59" customFormat="1" x14ac:dyDescent="0.3"/>
    <row r="2522" s="59" customFormat="1" x14ac:dyDescent="0.3"/>
    <row r="2523" s="59" customFormat="1" x14ac:dyDescent="0.3"/>
    <row r="2524" s="59" customFormat="1" x14ac:dyDescent="0.3"/>
    <row r="2525" s="59" customFormat="1" x14ac:dyDescent="0.3"/>
    <row r="2526" s="59" customFormat="1" x14ac:dyDescent="0.3"/>
    <row r="2527" s="59" customFormat="1" x14ac:dyDescent="0.3"/>
    <row r="2528" s="59" customFormat="1" x14ac:dyDescent="0.3"/>
    <row r="2529" s="59" customFormat="1" x14ac:dyDescent="0.3"/>
    <row r="2530" s="59" customFormat="1" x14ac:dyDescent="0.3"/>
    <row r="2531" s="59" customFormat="1" x14ac:dyDescent="0.3"/>
    <row r="2532" s="59" customFormat="1" x14ac:dyDescent="0.3"/>
    <row r="2533" s="59" customFormat="1" x14ac:dyDescent="0.3"/>
    <row r="2534" s="59" customFormat="1" x14ac:dyDescent="0.3"/>
    <row r="2535" s="59" customFormat="1" x14ac:dyDescent="0.3"/>
    <row r="2536" s="59" customFormat="1" x14ac:dyDescent="0.3"/>
    <row r="2537" s="59" customFormat="1" x14ac:dyDescent="0.3"/>
    <row r="2538" s="59" customFormat="1" x14ac:dyDescent="0.3"/>
    <row r="2539" s="59" customFormat="1" x14ac:dyDescent="0.3"/>
    <row r="2540" s="59" customFormat="1" x14ac:dyDescent="0.3"/>
    <row r="2541" s="59" customFormat="1" x14ac:dyDescent="0.3"/>
    <row r="2542" s="59" customFormat="1" x14ac:dyDescent="0.3"/>
    <row r="2543" s="59" customFormat="1" x14ac:dyDescent="0.3"/>
    <row r="2544" s="59" customFormat="1" x14ac:dyDescent="0.3"/>
    <row r="2545" s="59" customFormat="1" x14ac:dyDescent="0.3"/>
    <row r="2546" s="59" customFormat="1" x14ac:dyDescent="0.3"/>
    <row r="2547" s="59" customFormat="1" x14ac:dyDescent="0.3"/>
    <row r="2548" s="59" customFormat="1" x14ac:dyDescent="0.3"/>
    <row r="2549" s="59" customFormat="1" x14ac:dyDescent="0.3"/>
    <row r="2550" s="59" customFormat="1" x14ac:dyDescent="0.3"/>
    <row r="2551" s="59" customFormat="1" x14ac:dyDescent="0.3"/>
    <row r="2552" s="59" customFormat="1" x14ac:dyDescent="0.3"/>
    <row r="2553" s="59" customFormat="1" x14ac:dyDescent="0.3"/>
    <row r="2554" s="59" customFormat="1" x14ac:dyDescent="0.3"/>
    <row r="2555" s="59" customFormat="1" x14ac:dyDescent="0.3"/>
    <row r="2556" s="59" customFormat="1" x14ac:dyDescent="0.3"/>
    <row r="2557" s="59" customFormat="1" x14ac:dyDescent="0.3"/>
    <row r="2558" s="59" customFormat="1" x14ac:dyDescent="0.3"/>
    <row r="2559" s="59" customFormat="1" x14ac:dyDescent="0.3"/>
    <row r="2560" s="59" customFormat="1" x14ac:dyDescent="0.3"/>
    <row r="2561" s="59" customFormat="1" x14ac:dyDescent="0.3"/>
    <row r="2562" s="59" customFormat="1" x14ac:dyDescent="0.3"/>
    <row r="2563" s="59" customFormat="1" x14ac:dyDescent="0.3"/>
    <row r="2564" s="59" customFormat="1" x14ac:dyDescent="0.3"/>
    <row r="2565" s="59" customFormat="1" x14ac:dyDescent="0.3"/>
    <row r="2566" s="59" customFormat="1" x14ac:dyDescent="0.3"/>
    <row r="2567" s="59" customFormat="1" x14ac:dyDescent="0.3"/>
    <row r="2568" s="59" customFormat="1" x14ac:dyDescent="0.3"/>
    <row r="2569" s="59" customFormat="1" x14ac:dyDescent="0.3"/>
    <row r="2570" s="59" customFormat="1" x14ac:dyDescent="0.3"/>
    <row r="2571" s="59" customFormat="1" x14ac:dyDescent="0.3"/>
    <row r="2572" s="59" customFormat="1" x14ac:dyDescent="0.3"/>
    <row r="2573" s="59" customFormat="1" x14ac:dyDescent="0.3"/>
    <row r="2574" s="59" customFormat="1" x14ac:dyDescent="0.3"/>
    <row r="2575" s="59" customFormat="1" x14ac:dyDescent="0.3"/>
    <row r="2576" s="59" customFormat="1" x14ac:dyDescent="0.3"/>
    <row r="2577" s="59" customFormat="1" x14ac:dyDescent="0.3"/>
    <row r="2578" s="59" customFormat="1" x14ac:dyDescent="0.3"/>
    <row r="2579" s="59" customFormat="1" x14ac:dyDescent="0.3"/>
    <row r="2580" s="59" customFormat="1" x14ac:dyDescent="0.3"/>
    <row r="2581" s="59" customFormat="1" x14ac:dyDescent="0.3"/>
    <row r="2582" s="59" customFormat="1" x14ac:dyDescent="0.3"/>
    <row r="2583" s="59" customFormat="1" x14ac:dyDescent="0.3"/>
    <row r="2584" s="59" customFormat="1" x14ac:dyDescent="0.3"/>
    <row r="2585" s="59" customFormat="1" x14ac:dyDescent="0.3"/>
    <row r="2586" s="59" customFormat="1" x14ac:dyDescent="0.3"/>
    <row r="2587" s="59" customFormat="1" x14ac:dyDescent="0.3"/>
    <row r="2588" s="59" customFormat="1" x14ac:dyDescent="0.3"/>
    <row r="2589" s="59" customFormat="1" x14ac:dyDescent="0.3"/>
    <row r="2590" s="59" customFormat="1" x14ac:dyDescent="0.3"/>
    <row r="2591" s="59" customFormat="1" x14ac:dyDescent="0.3"/>
    <row r="2592" s="59" customFormat="1" x14ac:dyDescent="0.3"/>
    <row r="2593" s="59" customFormat="1" x14ac:dyDescent="0.3"/>
    <row r="2594" s="59" customFormat="1" x14ac:dyDescent="0.3"/>
    <row r="2595" s="59" customFormat="1" x14ac:dyDescent="0.3"/>
    <row r="2596" s="59" customFormat="1" x14ac:dyDescent="0.3"/>
    <row r="2597" s="59" customFormat="1" x14ac:dyDescent="0.3"/>
    <row r="2598" s="59" customFormat="1" x14ac:dyDescent="0.3"/>
    <row r="2599" s="59" customFormat="1" x14ac:dyDescent="0.3"/>
    <row r="2600" s="59" customFormat="1" x14ac:dyDescent="0.3"/>
    <row r="2601" s="59" customFormat="1" x14ac:dyDescent="0.3"/>
    <row r="2602" s="59" customFormat="1" x14ac:dyDescent="0.3"/>
    <row r="2603" s="59" customFormat="1" x14ac:dyDescent="0.3"/>
    <row r="2604" s="59" customFormat="1" x14ac:dyDescent="0.3"/>
    <row r="2605" s="59" customFormat="1" x14ac:dyDescent="0.3"/>
    <row r="2606" s="59" customFormat="1" x14ac:dyDescent="0.3"/>
    <row r="2607" s="59" customFormat="1" x14ac:dyDescent="0.3"/>
    <row r="2608" s="59" customFormat="1" x14ac:dyDescent="0.3"/>
    <row r="2609" s="59" customFormat="1" x14ac:dyDescent="0.3"/>
    <row r="2610" s="59" customFormat="1" x14ac:dyDescent="0.3"/>
    <row r="2611" s="59" customFormat="1" x14ac:dyDescent="0.3"/>
    <row r="2612" s="59" customFormat="1" x14ac:dyDescent="0.3"/>
    <row r="2613" s="59" customFormat="1" x14ac:dyDescent="0.3"/>
    <row r="2614" s="59" customFormat="1" x14ac:dyDescent="0.3"/>
    <row r="2615" s="59" customFormat="1" x14ac:dyDescent="0.3"/>
    <row r="2616" s="59" customFormat="1" x14ac:dyDescent="0.3"/>
    <row r="2617" s="59" customFormat="1" x14ac:dyDescent="0.3"/>
    <row r="2618" s="59" customFormat="1" x14ac:dyDescent="0.3"/>
    <row r="2619" s="59" customFormat="1" x14ac:dyDescent="0.3"/>
    <row r="2620" s="59" customFormat="1" x14ac:dyDescent="0.3"/>
    <row r="2621" s="59" customFormat="1" x14ac:dyDescent="0.3"/>
    <row r="2622" s="59" customFormat="1" x14ac:dyDescent="0.3"/>
    <row r="2623" s="59" customFormat="1" x14ac:dyDescent="0.3"/>
    <row r="2624" s="59" customFormat="1" x14ac:dyDescent="0.3"/>
    <row r="2625" s="59" customFormat="1" x14ac:dyDescent="0.3"/>
    <row r="2626" s="59" customFormat="1" x14ac:dyDescent="0.3"/>
    <row r="2627" s="59" customFormat="1" x14ac:dyDescent="0.3"/>
    <row r="2628" s="59" customFormat="1" x14ac:dyDescent="0.3"/>
    <row r="2629" s="59" customFormat="1" x14ac:dyDescent="0.3"/>
    <row r="2630" s="59" customFormat="1" x14ac:dyDescent="0.3"/>
    <row r="2631" s="59" customFormat="1" x14ac:dyDescent="0.3"/>
    <row r="2632" s="59" customFormat="1" x14ac:dyDescent="0.3"/>
    <row r="2633" s="59" customFormat="1" x14ac:dyDescent="0.3"/>
    <row r="2634" s="59" customFormat="1" x14ac:dyDescent="0.3"/>
    <row r="2635" s="59" customFormat="1" x14ac:dyDescent="0.3"/>
    <row r="2636" s="59" customFormat="1" x14ac:dyDescent="0.3"/>
    <row r="2637" s="59" customFormat="1" x14ac:dyDescent="0.3"/>
    <row r="2638" s="59" customFormat="1" x14ac:dyDescent="0.3"/>
    <row r="2639" s="59" customFormat="1" x14ac:dyDescent="0.3"/>
    <row r="2640" s="59" customFormat="1" x14ac:dyDescent="0.3"/>
    <row r="2641" s="59" customFormat="1" x14ac:dyDescent="0.3"/>
    <row r="2642" s="59" customFormat="1" x14ac:dyDescent="0.3"/>
    <row r="2643" s="59" customFormat="1" x14ac:dyDescent="0.3"/>
    <row r="2644" s="59" customFormat="1" x14ac:dyDescent="0.3"/>
    <row r="2645" s="59" customFormat="1" x14ac:dyDescent="0.3"/>
    <row r="2646" s="59" customFormat="1" x14ac:dyDescent="0.3"/>
    <row r="2647" s="59" customFormat="1" x14ac:dyDescent="0.3"/>
    <row r="2648" s="59" customFormat="1" x14ac:dyDescent="0.3"/>
    <row r="2649" s="59" customFormat="1" x14ac:dyDescent="0.3"/>
    <row r="2650" s="59" customFormat="1" x14ac:dyDescent="0.3"/>
    <row r="2651" s="59" customFormat="1" x14ac:dyDescent="0.3"/>
    <row r="2652" s="59" customFormat="1" x14ac:dyDescent="0.3"/>
    <row r="2653" s="59" customFormat="1" x14ac:dyDescent="0.3"/>
    <row r="2654" s="59" customFormat="1" x14ac:dyDescent="0.3"/>
    <row r="2655" s="59" customFormat="1" x14ac:dyDescent="0.3"/>
    <row r="2656" s="59" customFormat="1" x14ac:dyDescent="0.3"/>
    <row r="2657" s="59" customFormat="1" x14ac:dyDescent="0.3"/>
    <row r="2658" s="59" customFormat="1" x14ac:dyDescent="0.3"/>
    <row r="2659" s="59" customFormat="1" x14ac:dyDescent="0.3"/>
    <row r="2660" s="59" customFormat="1" x14ac:dyDescent="0.3"/>
    <row r="2661" s="59" customFormat="1" x14ac:dyDescent="0.3"/>
    <row r="2662" s="59" customFormat="1" x14ac:dyDescent="0.3"/>
    <row r="2663" s="59" customFormat="1" x14ac:dyDescent="0.3"/>
    <row r="2664" s="59" customFormat="1" x14ac:dyDescent="0.3"/>
    <row r="2665" s="59" customFormat="1" x14ac:dyDescent="0.3"/>
    <row r="2666" s="59" customFormat="1" x14ac:dyDescent="0.3"/>
    <row r="2667" s="59" customFormat="1" x14ac:dyDescent="0.3"/>
    <row r="2668" s="59" customFormat="1" x14ac:dyDescent="0.3"/>
    <row r="2669" s="59" customFormat="1" x14ac:dyDescent="0.3"/>
    <row r="2670" s="59" customFormat="1" x14ac:dyDescent="0.3"/>
    <row r="2671" s="59" customFormat="1" x14ac:dyDescent="0.3"/>
    <row r="2672" s="59" customFormat="1" x14ac:dyDescent="0.3"/>
    <row r="2673" s="59" customFormat="1" x14ac:dyDescent="0.3"/>
    <row r="2674" s="59" customFormat="1" x14ac:dyDescent="0.3"/>
    <row r="2675" s="59" customFormat="1" x14ac:dyDescent="0.3"/>
    <row r="2676" s="59" customFormat="1" x14ac:dyDescent="0.3"/>
    <row r="2677" s="59" customFormat="1" x14ac:dyDescent="0.3"/>
    <row r="2678" s="59" customFormat="1" x14ac:dyDescent="0.3"/>
    <row r="2679" s="59" customFormat="1" x14ac:dyDescent="0.3"/>
    <row r="2680" s="59" customFormat="1" x14ac:dyDescent="0.3"/>
    <row r="2681" s="59" customFormat="1" x14ac:dyDescent="0.3"/>
    <row r="2682" s="59" customFormat="1" x14ac:dyDescent="0.3"/>
    <row r="2683" s="59" customFormat="1" x14ac:dyDescent="0.3"/>
    <row r="2684" s="59" customFormat="1" x14ac:dyDescent="0.3"/>
    <row r="2685" s="59" customFormat="1" x14ac:dyDescent="0.3"/>
    <row r="2686" s="59" customFormat="1" x14ac:dyDescent="0.3"/>
    <row r="2687" s="59" customFormat="1" x14ac:dyDescent="0.3"/>
    <row r="2688" s="59" customFormat="1" x14ac:dyDescent="0.3"/>
    <row r="2689" s="59" customFormat="1" x14ac:dyDescent="0.3"/>
    <row r="2690" s="59" customFormat="1" x14ac:dyDescent="0.3"/>
    <row r="2691" s="59" customFormat="1" x14ac:dyDescent="0.3"/>
    <row r="2692" s="59" customFormat="1" x14ac:dyDescent="0.3"/>
    <row r="2693" s="59" customFormat="1" x14ac:dyDescent="0.3"/>
    <row r="2694" s="59" customFormat="1" x14ac:dyDescent="0.3"/>
    <row r="2695" s="59" customFormat="1" x14ac:dyDescent="0.3"/>
    <row r="2696" s="59" customFormat="1" x14ac:dyDescent="0.3"/>
    <row r="2697" s="59" customFormat="1" x14ac:dyDescent="0.3"/>
    <row r="2698" s="59" customFormat="1" x14ac:dyDescent="0.3"/>
    <row r="2699" s="59" customFormat="1" x14ac:dyDescent="0.3"/>
    <row r="2700" s="59" customFormat="1" x14ac:dyDescent="0.3"/>
    <row r="2701" s="59" customFormat="1" x14ac:dyDescent="0.3"/>
    <row r="2702" s="59" customFormat="1" x14ac:dyDescent="0.3"/>
    <row r="2703" s="59" customFormat="1" x14ac:dyDescent="0.3"/>
    <row r="2704" s="59" customFormat="1" x14ac:dyDescent="0.3"/>
    <row r="2705" s="59" customFormat="1" x14ac:dyDescent="0.3"/>
    <row r="2706" s="59" customFormat="1" x14ac:dyDescent="0.3"/>
    <row r="2707" s="59" customFormat="1" x14ac:dyDescent="0.3"/>
    <row r="2708" s="59" customFormat="1" x14ac:dyDescent="0.3"/>
    <row r="2709" s="59" customFormat="1" x14ac:dyDescent="0.3"/>
    <row r="2710" s="59" customFormat="1" x14ac:dyDescent="0.3"/>
    <row r="2711" s="59" customFormat="1" x14ac:dyDescent="0.3"/>
    <row r="2712" s="59" customFormat="1" x14ac:dyDescent="0.3"/>
    <row r="2713" s="59" customFormat="1" x14ac:dyDescent="0.3"/>
    <row r="2714" s="59" customFormat="1" x14ac:dyDescent="0.3"/>
    <row r="2715" s="59" customFormat="1" x14ac:dyDescent="0.3"/>
    <row r="2716" s="59" customFormat="1" x14ac:dyDescent="0.3"/>
    <row r="2717" s="59" customFormat="1" x14ac:dyDescent="0.3"/>
    <row r="2718" s="59" customFormat="1" x14ac:dyDescent="0.3"/>
    <row r="2719" s="59" customFormat="1" x14ac:dyDescent="0.3"/>
    <row r="2720" s="59" customFormat="1" x14ac:dyDescent="0.3"/>
    <row r="2721" s="59" customFormat="1" x14ac:dyDescent="0.3"/>
    <row r="2722" s="59" customFormat="1" x14ac:dyDescent="0.3"/>
    <row r="2723" s="59" customFormat="1" x14ac:dyDescent="0.3"/>
    <row r="2724" s="59" customFormat="1" x14ac:dyDescent="0.3"/>
    <row r="2725" s="59" customFormat="1" x14ac:dyDescent="0.3"/>
    <row r="2726" s="59" customFormat="1" x14ac:dyDescent="0.3"/>
    <row r="2727" s="59" customFormat="1" x14ac:dyDescent="0.3"/>
    <row r="2728" s="59" customFormat="1" x14ac:dyDescent="0.3"/>
    <row r="2729" s="59" customFormat="1" x14ac:dyDescent="0.3"/>
    <row r="2730" s="59" customFormat="1" x14ac:dyDescent="0.3"/>
    <row r="2731" s="59" customFormat="1" x14ac:dyDescent="0.3"/>
    <row r="2732" s="59" customFormat="1" x14ac:dyDescent="0.3"/>
    <row r="2733" s="59" customFormat="1" x14ac:dyDescent="0.3"/>
    <row r="2734" s="59" customFormat="1" x14ac:dyDescent="0.3"/>
    <row r="2735" s="59" customFormat="1" x14ac:dyDescent="0.3"/>
    <row r="2736" s="59" customFormat="1" x14ac:dyDescent="0.3"/>
    <row r="2737" s="59" customFormat="1" x14ac:dyDescent="0.3"/>
    <row r="2738" s="59" customFormat="1" x14ac:dyDescent="0.3"/>
    <row r="2739" s="59" customFormat="1" x14ac:dyDescent="0.3"/>
    <row r="2740" s="59" customFormat="1" x14ac:dyDescent="0.3"/>
    <row r="2741" s="59" customFormat="1" x14ac:dyDescent="0.3"/>
    <row r="2742" s="59" customFormat="1" x14ac:dyDescent="0.3"/>
    <row r="2743" s="59" customFormat="1" x14ac:dyDescent="0.3"/>
    <row r="2744" s="59" customFormat="1" x14ac:dyDescent="0.3"/>
    <row r="2745" s="59" customFormat="1" x14ac:dyDescent="0.3"/>
    <row r="2746" s="59" customFormat="1" x14ac:dyDescent="0.3"/>
    <row r="2747" s="59" customFormat="1" x14ac:dyDescent="0.3"/>
    <row r="2748" s="59" customFormat="1" x14ac:dyDescent="0.3"/>
    <row r="2749" s="59" customFormat="1" x14ac:dyDescent="0.3"/>
    <row r="2750" s="59" customFormat="1" x14ac:dyDescent="0.3"/>
    <row r="2751" s="59" customFormat="1" x14ac:dyDescent="0.3"/>
    <row r="2752" s="59" customFormat="1" x14ac:dyDescent="0.3"/>
    <row r="2753" s="59" customFormat="1" x14ac:dyDescent="0.3"/>
    <row r="2754" s="59" customFormat="1" x14ac:dyDescent="0.3"/>
    <row r="2755" s="59" customFormat="1" x14ac:dyDescent="0.3"/>
    <row r="2756" s="59" customFormat="1" x14ac:dyDescent="0.3"/>
    <row r="2757" s="59" customFormat="1" x14ac:dyDescent="0.3"/>
    <row r="2758" s="59" customFormat="1" x14ac:dyDescent="0.3"/>
    <row r="2759" s="59" customFormat="1" x14ac:dyDescent="0.3"/>
    <row r="2760" s="59" customFormat="1" x14ac:dyDescent="0.3"/>
    <row r="2761" s="59" customFormat="1" x14ac:dyDescent="0.3"/>
    <row r="2762" s="59" customFormat="1" x14ac:dyDescent="0.3"/>
    <row r="2763" s="59" customFormat="1" x14ac:dyDescent="0.3"/>
    <row r="2764" s="59" customFormat="1" x14ac:dyDescent="0.3"/>
    <row r="2765" s="59" customFormat="1" x14ac:dyDescent="0.3"/>
    <row r="2766" s="59" customFormat="1" x14ac:dyDescent="0.3"/>
    <row r="2767" s="59" customFormat="1" x14ac:dyDescent="0.3"/>
    <row r="2768" s="59" customFormat="1" x14ac:dyDescent="0.3"/>
    <row r="2769" s="59" customFormat="1" x14ac:dyDescent="0.3"/>
    <row r="2770" s="59" customFormat="1" x14ac:dyDescent="0.3"/>
    <row r="2771" s="59" customFormat="1" x14ac:dyDescent="0.3"/>
    <row r="2772" s="59" customFormat="1" x14ac:dyDescent="0.3"/>
    <row r="2773" s="59" customFormat="1" x14ac:dyDescent="0.3"/>
    <row r="2774" s="59" customFormat="1" x14ac:dyDescent="0.3"/>
    <row r="2775" s="59" customFormat="1" x14ac:dyDescent="0.3"/>
    <row r="2776" s="59" customFormat="1" x14ac:dyDescent="0.3"/>
    <row r="2777" s="59" customFormat="1" x14ac:dyDescent="0.3"/>
    <row r="2778" s="59" customFormat="1" x14ac:dyDescent="0.3"/>
    <row r="2779" s="59" customFormat="1" x14ac:dyDescent="0.3"/>
    <row r="2780" s="59" customFormat="1" x14ac:dyDescent="0.3"/>
    <row r="2781" s="59" customFormat="1" x14ac:dyDescent="0.3"/>
    <row r="2782" s="59" customFormat="1" x14ac:dyDescent="0.3"/>
    <row r="2783" s="59" customFormat="1" x14ac:dyDescent="0.3"/>
    <row r="2784" s="59" customFormat="1" x14ac:dyDescent="0.3"/>
    <row r="2785" s="59" customFormat="1" x14ac:dyDescent="0.3"/>
    <row r="2786" s="59" customFormat="1" x14ac:dyDescent="0.3"/>
    <row r="2787" s="59" customFormat="1" x14ac:dyDescent="0.3"/>
    <row r="2788" s="59" customFormat="1" x14ac:dyDescent="0.3"/>
    <row r="2789" s="59" customFormat="1" x14ac:dyDescent="0.3"/>
    <row r="2790" s="59" customFormat="1" x14ac:dyDescent="0.3"/>
    <row r="2791" s="59" customFormat="1" x14ac:dyDescent="0.3"/>
    <row r="2792" s="59" customFormat="1" x14ac:dyDescent="0.3"/>
    <row r="2793" s="59" customFormat="1" x14ac:dyDescent="0.3"/>
    <row r="2794" s="59" customFormat="1" x14ac:dyDescent="0.3"/>
    <row r="2795" s="59" customFormat="1" x14ac:dyDescent="0.3"/>
    <row r="2796" s="59" customFormat="1" x14ac:dyDescent="0.3"/>
    <row r="2797" s="59" customFormat="1" x14ac:dyDescent="0.3"/>
    <row r="2798" s="59" customFormat="1" x14ac:dyDescent="0.3"/>
    <row r="2799" s="59" customFormat="1" x14ac:dyDescent="0.3"/>
    <row r="2800" s="59" customFormat="1" x14ac:dyDescent="0.3"/>
    <row r="2801" s="59" customFormat="1" x14ac:dyDescent="0.3"/>
    <row r="2802" s="59" customFormat="1" x14ac:dyDescent="0.3"/>
    <row r="2803" s="59" customFormat="1" x14ac:dyDescent="0.3"/>
    <row r="2804" s="59" customFormat="1" x14ac:dyDescent="0.3"/>
    <row r="2805" s="59" customFormat="1" x14ac:dyDescent="0.3"/>
    <row r="2806" s="59" customFormat="1" x14ac:dyDescent="0.3"/>
    <row r="2807" s="59" customFormat="1" x14ac:dyDescent="0.3"/>
    <row r="2808" s="59" customFormat="1" x14ac:dyDescent="0.3"/>
    <row r="2809" s="59" customFormat="1" x14ac:dyDescent="0.3"/>
    <row r="2810" s="59" customFormat="1" x14ac:dyDescent="0.3"/>
    <row r="2811" s="59" customFormat="1" x14ac:dyDescent="0.3"/>
    <row r="2812" s="59" customFormat="1" x14ac:dyDescent="0.3"/>
    <row r="2813" s="59" customFormat="1" x14ac:dyDescent="0.3"/>
    <row r="2814" s="59" customFormat="1" x14ac:dyDescent="0.3"/>
    <row r="2815" s="59" customFormat="1" x14ac:dyDescent="0.3"/>
    <row r="2816" s="59" customFormat="1" x14ac:dyDescent="0.3"/>
    <row r="2817" s="59" customFormat="1" x14ac:dyDescent="0.3"/>
    <row r="2818" s="59" customFormat="1" x14ac:dyDescent="0.3"/>
    <row r="2819" s="59" customFormat="1" x14ac:dyDescent="0.3"/>
    <row r="2820" s="59" customFormat="1" x14ac:dyDescent="0.3"/>
    <row r="2821" s="59" customFormat="1" x14ac:dyDescent="0.3"/>
    <row r="2822" s="59" customFormat="1" x14ac:dyDescent="0.3"/>
    <row r="2823" s="59" customFormat="1" x14ac:dyDescent="0.3"/>
    <row r="2824" s="59" customFormat="1" x14ac:dyDescent="0.3"/>
    <row r="2825" s="59" customFormat="1" x14ac:dyDescent="0.3"/>
    <row r="2826" s="59" customFormat="1" x14ac:dyDescent="0.3"/>
    <row r="2827" s="59" customFormat="1" x14ac:dyDescent="0.3"/>
    <row r="2828" s="59" customFormat="1" x14ac:dyDescent="0.3"/>
    <row r="2829" s="59" customFormat="1" x14ac:dyDescent="0.3"/>
    <row r="2830" s="59" customFormat="1" x14ac:dyDescent="0.3"/>
    <row r="2831" s="59" customFormat="1" x14ac:dyDescent="0.3"/>
    <row r="2832" s="59" customFormat="1" x14ac:dyDescent="0.3"/>
    <row r="2833" s="59" customFormat="1" x14ac:dyDescent="0.3"/>
    <row r="2834" s="59" customFormat="1" x14ac:dyDescent="0.3"/>
    <row r="2835" s="59" customFormat="1" x14ac:dyDescent="0.3"/>
    <row r="2836" s="59" customFormat="1" x14ac:dyDescent="0.3"/>
    <row r="2837" s="59" customFormat="1" x14ac:dyDescent="0.3"/>
    <row r="2838" s="59" customFormat="1" x14ac:dyDescent="0.3"/>
    <row r="2839" s="59" customFormat="1" x14ac:dyDescent="0.3"/>
    <row r="2840" s="59" customFormat="1" x14ac:dyDescent="0.3"/>
    <row r="2841" s="59" customFormat="1" x14ac:dyDescent="0.3"/>
    <row r="2842" s="59" customFormat="1" x14ac:dyDescent="0.3"/>
    <row r="2843" s="59" customFormat="1" x14ac:dyDescent="0.3"/>
    <row r="2844" s="59" customFormat="1" x14ac:dyDescent="0.3"/>
    <row r="2845" s="59" customFormat="1" x14ac:dyDescent="0.3"/>
    <row r="2846" s="59" customFormat="1" x14ac:dyDescent="0.3"/>
    <row r="2847" s="59" customFormat="1" x14ac:dyDescent="0.3"/>
    <row r="2848" s="59" customFormat="1" x14ac:dyDescent="0.3"/>
    <row r="2849" s="59" customFormat="1" x14ac:dyDescent="0.3"/>
    <row r="2850" s="59" customFormat="1" x14ac:dyDescent="0.3"/>
    <row r="2851" s="59" customFormat="1" x14ac:dyDescent="0.3"/>
    <row r="2852" s="59" customFormat="1" x14ac:dyDescent="0.3"/>
    <row r="2853" s="59" customFormat="1" x14ac:dyDescent="0.3"/>
    <row r="2854" s="59" customFormat="1" x14ac:dyDescent="0.3"/>
    <row r="2855" s="59" customFormat="1" x14ac:dyDescent="0.3"/>
    <row r="2856" s="59" customFormat="1" x14ac:dyDescent="0.3"/>
    <row r="2857" s="59" customFormat="1" x14ac:dyDescent="0.3"/>
    <row r="2858" s="59" customFormat="1" x14ac:dyDescent="0.3"/>
    <row r="2859" s="59" customFormat="1" x14ac:dyDescent="0.3"/>
    <row r="2860" s="59" customFormat="1" x14ac:dyDescent="0.3"/>
    <row r="2861" s="59" customFormat="1" x14ac:dyDescent="0.3"/>
    <row r="2862" s="59" customFormat="1" x14ac:dyDescent="0.3"/>
    <row r="2863" s="59" customFormat="1" x14ac:dyDescent="0.3"/>
    <row r="2864" s="59" customFormat="1" x14ac:dyDescent="0.3"/>
    <row r="2865" s="59" customFormat="1" x14ac:dyDescent="0.3"/>
    <row r="2866" s="59" customFormat="1" x14ac:dyDescent="0.3"/>
    <row r="2867" s="59" customFormat="1" x14ac:dyDescent="0.3"/>
    <row r="2868" s="59" customFormat="1" x14ac:dyDescent="0.3"/>
    <row r="2869" s="59" customFormat="1" x14ac:dyDescent="0.3"/>
    <row r="2870" s="59" customFormat="1" x14ac:dyDescent="0.3"/>
    <row r="2871" s="59" customFormat="1" x14ac:dyDescent="0.3"/>
    <row r="2872" s="59" customFormat="1" x14ac:dyDescent="0.3"/>
    <row r="2873" s="59" customFormat="1" x14ac:dyDescent="0.3"/>
    <row r="2874" s="59" customFormat="1" x14ac:dyDescent="0.3"/>
    <row r="2875" s="59" customFormat="1" x14ac:dyDescent="0.3"/>
    <row r="2876" s="59" customFormat="1" x14ac:dyDescent="0.3"/>
    <row r="2877" s="59" customFormat="1" x14ac:dyDescent="0.3"/>
    <row r="2878" s="59" customFormat="1" x14ac:dyDescent="0.3"/>
    <row r="2879" s="59" customFormat="1" x14ac:dyDescent="0.3"/>
    <row r="2880" s="59" customFormat="1" x14ac:dyDescent="0.3"/>
    <row r="2881" s="59" customFormat="1" x14ac:dyDescent="0.3"/>
    <row r="2882" s="59" customFormat="1" x14ac:dyDescent="0.3"/>
    <row r="2883" s="59" customFormat="1" x14ac:dyDescent="0.3"/>
    <row r="2884" s="59" customFormat="1" x14ac:dyDescent="0.3"/>
    <row r="2885" s="59" customFormat="1" x14ac:dyDescent="0.3"/>
    <row r="2886" s="59" customFormat="1" x14ac:dyDescent="0.3"/>
    <row r="2887" s="59" customFormat="1" x14ac:dyDescent="0.3"/>
    <row r="2888" s="59" customFormat="1" x14ac:dyDescent="0.3"/>
    <row r="2889" s="59" customFormat="1" x14ac:dyDescent="0.3"/>
    <row r="2890" s="59" customFormat="1" x14ac:dyDescent="0.3"/>
    <row r="2891" s="59" customFormat="1" x14ac:dyDescent="0.3"/>
    <row r="2892" s="59" customFormat="1" x14ac:dyDescent="0.3"/>
    <row r="2893" s="59" customFormat="1" x14ac:dyDescent="0.3"/>
    <row r="2894" s="59" customFormat="1" x14ac:dyDescent="0.3"/>
    <row r="2895" s="59" customFormat="1" x14ac:dyDescent="0.3"/>
    <row r="2896" s="59" customFormat="1" x14ac:dyDescent="0.3"/>
    <row r="2897" s="59" customFormat="1" x14ac:dyDescent="0.3"/>
    <row r="2898" s="59" customFormat="1" x14ac:dyDescent="0.3"/>
    <row r="2899" s="59" customFormat="1" x14ac:dyDescent="0.3"/>
    <row r="2900" s="59" customFormat="1" x14ac:dyDescent="0.3"/>
    <row r="2901" s="59" customFormat="1" x14ac:dyDescent="0.3"/>
    <row r="2902" s="59" customFormat="1" x14ac:dyDescent="0.3"/>
    <row r="2903" s="59" customFormat="1" x14ac:dyDescent="0.3"/>
    <row r="2904" s="59" customFormat="1" x14ac:dyDescent="0.3"/>
    <row r="2905" s="59" customFormat="1" x14ac:dyDescent="0.3"/>
    <row r="2906" s="59" customFormat="1" x14ac:dyDescent="0.3"/>
    <row r="2907" s="59" customFormat="1" x14ac:dyDescent="0.3"/>
    <row r="2908" s="59" customFormat="1" x14ac:dyDescent="0.3"/>
    <row r="2909" s="59" customFormat="1" x14ac:dyDescent="0.3"/>
    <row r="2910" s="59" customFormat="1" x14ac:dyDescent="0.3"/>
    <row r="2911" s="59" customFormat="1" x14ac:dyDescent="0.3"/>
    <row r="2912" s="59" customFormat="1" x14ac:dyDescent="0.3"/>
    <row r="2913" s="59" customFormat="1" x14ac:dyDescent="0.3"/>
    <row r="2914" s="59" customFormat="1" x14ac:dyDescent="0.3"/>
    <row r="2915" s="59" customFormat="1" x14ac:dyDescent="0.3"/>
    <row r="2916" s="59" customFormat="1" x14ac:dyDescent="0.3"/>
    <row r="2917" s="59" customFormat="1" x14ac:dyDescent="0.3"/>
    <row r="2918" s="59" customFormat="1" x14ac:dyDescent="0.3"/>
    <row r="2919" s="59" customFormat="1" x14ac:dyDescent="0.3"/>
    <row r="2920" s="59" customFormat="1" x14ac:dyDescent="0.3"/>
    <row r="2921" s="59" customFormat="1" x14ac:dyDescent="0.3"/>
    <row r="2922" s="59" customFormat="1" x14ac:dyDescent="0.3"/>
    <row r="2923" s="59" customFormat="1" x14ac:dyDescent="0.3"/>
    <row r="2924" s="59" customFormat="1" x14ac:dyDescent="0.3"/>
    <row r="2925" s="59" customFormat="1" x14ac:dyDescent="0.3"/>
    <row r="2926" s="59" customFormat="1" x14ac:dyDescent="0.3"/>
    <row r="2927" s="59" customFormat="1" x14ac:dyDescent="0.3"/>
    <row r="2928" s="59" customFormat="1" x14ac:dyDescent="0.3"/>
    <row r="2929" s="59" customFormat="1" x14ac:dyDescent="0.3"/>
    <row r="2930" s="59" customFormat="1" x14ac:dyDescent="0.3"/>
    <row r="2931" s="59" customFormat="1" x14ac:dyDescent="0.3"/>
    <row r="2932" s="59" customFormat="1" x14ac:dyDescent="0.3"/>
    <row r="2933" s="59" customFormat="1" x14ac:dyDescent="0.3"/>
    <row r="2934" s="59" customFormat="1" x14ac:dyDescent="0.3"/>
    <row r="2935" s="59" customFormat="1" x14ac:dyDescent="0.3"/>
    <row r="2936" s="59" customFormat="1" x14ac:dyDescent="0.3"/>
    <row r="2937" s="59" customFormat="1" x14ac:dyDescent="0.3"/>
    <row r="2938" s="59" customFormat="1" x14ac:dyDescent="0.3"/>
    <row r="2939" s="59" customFormat="1" x14ac:dyDescent="0.3"/>
    <row r="2940" s="59" customFormat="1" x14ac:dyDescent="0.3"/>
    <row r="2941" s="59" customFormat="1" x14ac:dyDescent="0.3"/>
    <row r="2942" s="59" customFormat="1" x14ac:dyDescent="0.3"/>
    <row r="2943" s="59" customFormat="1" x14ac:dyDescent="0.3"/>
    <row r="2944" s="59" customFormat="1" x14ac:dyDescent="0.3"/>
    <row r="2945" s="59" customFormat="1" x14ac:dyDescent="0.3"/>
    <row r="2946" s="59" customFormat="1" x14ac:dyDescent="0.3"/>
    <row r="2947" s="59" customFormat="1" x14ac:dyDescent="0.3"/>
    <row r="2948" s="59" customFormat="1" x14ac:dyDescent="0.3"/>
    <row r="2949" s="59" customFormat="1" x14ac:dyDescent="0.3"/>
    <row r="2950" s="59" customFormat="1" x14ac:dyDescent="0.3"/>
    <row r="2951" s="59" customFormat="1" x14ac:dyDescent="0.3"/>
    <row r="2952" s="59" customFormat="1" x14ac:dyDescent="0.3"/>
    <row r="2953" s="59" customFormat="1" x14ac:dyDescent="0.3"/>
    <row r="2954" s="59" customFormat="1" x14ac:dyDescent="0.3"/>
    <row r="2955" s="59" customFormat="1" x14ac:dyDescent="0.3"/>
    <row r="2956" s="59" customFormat="1" x14ac:dyDescent="0.3"/>
    <row r="2957" s="59" customFormat="1" x14ac:dyDescent="0.3"/>
    <row r="2958" s="59" customFormat="1" x14ac:dyDescent="0.3"/>
    <row r="2959" s="59" customFormat="1" x14ac:dyDescent="0.3"/>
    <row r="2960" s="59" customFormat="1" x14ac:dyDescent="0.3"/>
    <row r="2961" s="59" customFormat="1" x14ac:dyDescent="0.3"/>
    <row r="2962" s="59" customFormat="1" x14ac:dyDescent="0.3"/>
    <row r="2963" s="59" customFormat="1" x14ac:dyDescent="0.3"/>
    <row r="2964" s="59" customFormat="1" x14ac:dyDescent="0.3"/>
    <row r="2965" s="59" customFormat="1" x14ac:dyDescent="0.3"/>
    <row r="2966" s="59" customFormat="1" x14ac:dyDescent="0.3"/>
    <row r="2967" s="59" customFormat="1" x14ac:dyDescent="0.3"/>
    <row r="2968" s="59" customFormat="1" x14ac:dyDescent="0.3"/>
    <row r="2969" s="59" customFormat="1" x14ac:dyDescent="0.3"/>
    <row r="2970" s="59" customFormat="1" x14ac:dyDescent="0.3"/>
    <row r="2971" s="59" customFormat="1" x14ac:dyDescent="0.3"/>
    <row r="2972" s="59" customFormat="1" x14ac:dyDescent="0.3"/>
    <row r="2973" s="59" customFormat="1" x14ac:dyDescent="0.3"/>
    <row r="2974" s="59" customFormat="1" x14ac:dyDescent="0.3"/>
    <row r="2975" s="59" customFormat="1" x14ac:dyDescent="0.3"/>
    <row r="2976" s="59" customFormat="1" x14ac:dyDescent="0.3"/>
    <row r="2977" s="59" customFormat="1" x14ac:dyDescent="0.3"/>
    <row r="2978" s="59" customFormat="1" x14ac:dyDescent="0.3"/>
    <row r="2979" s="59" customFormat="1" x14ac:dyDescent="0.3"/>
    <row r="2980" s="59" customFormat="1" x14ac:dyDescent="0.3"/>
    <row r="2981" s="59" customFormat="1" x14ac:dyDescent="0.3"/>
    <row r="2982" s="59" customFormat="1" x14ac:dyDescent="0.3"/>
    <row r="2983" s="59" customFormat="1" x14ac:dyDescent="0.3"/>
    <row r="2984" s="59" customFormat="1" x14ac:dyDescent="0.3"/>
    <row r="2985" s="59" customFormat="1" x14ac:dyDescent="0.3"/>
    <row r="2986" s="59" customFormat="1" x14ac:dyDescent="0.3"/>
    <row r="2987" s="59" customFormat="1" x14ac:dyDescent="0.3"/>
    <row r="2988" s="59" customFormat="1" x14ac:dyDescent="0.3"/>
    <row r="2989" s="59" customFormat="1" x14ac:dyDescent="0.3"/>
    <row r="2990" s="59" customFormat="1" x14ac:dyDescent="0.3"/>
    <row r="2991" s="59" customFormat="1" x14ac:dyDescent="0.3"/>
    <row r="2992" s="59" customFormat="1" x14ac:dyDescent="0.3"/>
    <row r="2993" s="59" customFormat="1" x14ac:dyDescent="0.3"/>
    <row r="2994" s="59" customFormat="1" x14ac:dyDescent="0.3"/>
    <row r="2995" s="59" customFormat="1" x14ac:dyDescent="0.3"/>
    <row r="2996" s="59" customFormat="1" x14ac:dyDescent="0.3"/>
    <row r="2997" s="59" customFormat="1" x14ac:dyDescent="0.3"/>
    <row r="2998" s="59" customFormat="1" x14ac:dyDescent="0.3"/>
    <row r="2999" s="59" customFormat="1" x14ac:dyDescent="0.3"/>
    <row r="3000" s="59" customFormat="1" x14ac:dyDescent="0.3"/>
    <row r="3001" s="59" customFormat="1" x14ac:dyDescent="0.3"/>
    <row r="3002" s="59" customFormat="1" x14ac:dyDescent="0.3"/>
    <row r="3003" s="59" customFormat="1" x14ac:dyDescent="0.3"/>
    <row r="3004" s="59" customFormat="1" x14ac:dyDescent="0.3"/>
    <row r="3005" s="59" customFormat="1" x14ac:dyDescent="0.3"/>
    <row r="3006" s="59" customFormat="1" x14ac:dyDescent="0.3"/>
    <row r="3007" s="59" customFormat="1" x14ac:dyDescent="0.3"/>
    <row r="3008" s="59" customFormat="1" x14ac:dyDescent="0.3"/>
    <row r="3009" s="59" customFormat="1" x14ac:dyDescent="0.3"/>
    <row r="3010" s="59" customFormat="1" x14ac:dyDescent="0.3"/>
    <row r="3011" s="59" customFormat="1" x14ac:dyDescent="0.3"/>
    <row r="3012" s="59" customFormat="1" x14ac:dyDescent="0.3"/>
    <row r="3013" s="59" customFormat="1" x14ac:dyDescent="0.3"/>
    <row r="3014" s="59" customFormat="1" x14ac:dyDescent="0.3"/>
    <row r="3015" s="59" customFormat="1" x14ac:dyDescent="0.3"/>
    <row r="3016" s="59" customFormat="1" x14ac:dyDescent="0.3"/>
    <row r="3017" s="59" customFormat="1" x14ac:dyDescent="0.3"/>
    <row r="3018" s="59" customFormat="1" x14ac:dyDescent="0.3"/>
    <row r="3019" s="59" customFormat="1" x14ac:dyDescent="0.3"/>
    <row r="3020" s="59" customFormat="1" x14ac:dyDescent="0.3"/>
    <row r="3021" s="59" customFormat="1" x14ac:dyDescent="0.3"/>
    <row r="3022" s="59" customFormat="1" x14ac:dyDescent="0.3"/>
    <row r="3023" s="59" customFormat="1" x14ac:dyDescent="0.3"/>
    <row r="3024" s="59" customFormat="1" x14ac:dyDescent="0.3"/>
    <row r="3025" s="59" customFormat="1" x14ac:dyDescent="0.3"/>
    <row r="3026" s="59" customFormat="1" x14ac:dyDescent="0.3"/>
    <row r="3027" s="59" customFormat="1" x14ac:dyDescent="0.3"/>
    <row r="3028" s="59" customFormat="1" x14ac:dyDescent="0.3"/>
    <row r="3029" s="59" customFormat="1" x14ac:dyDescent="0.3"/>
    <row r="3030" s="59" customFormat="1" x14ac:dyDescent="0.3"/>
    <row r="3031" s="59" customFormat="1" x14ac:dyDescent="0.3"/>
    <row r="3032" s="59" customFormat="1" x14ac:dyDescent="0.3"/>
    <row r="3033" s="59" customFormat="1" x14ac:dyDescent="0.3"/>
    <row r="3034" s="59" customFormat="1" x14ac:dyDescent="0.3"/>
    <row r="3035" s="59" customFormat="1" x14ac:dyDescent="0.3"/>
    <row r="3036" s="59" customFormat="1" x14ac:dyDescent="0.3"/>
    <row r="3037" s="59" customFormat="1" x14ac:dyDescent="0.3"/>
    <row r="3038" s="59" customFormat="1" x14ac:dyDescent="0.3"/>
    <row r="3039" s="59" customFormat="1" x14ac:dyDescent="0.3"/>
    <row r="3040" s="59" customFormat="1" x14ac:dyDescent="0.3"/>
    <row r="3041" s="59" customFormat="1" x14ac:dyDescent="0.3"/>
    <row r="3042" s="59" customFormat="1" x14ac:dyDescent="0.3"/>
    <row r="3043" s="59" customFormat="1" x14ac:dyDescent="0.3"/>
    <row r="3044" s="59" customFormat="1" x14ac:dyDescent="0.3"/>
    <row r="3045" s="59" customFormat="1" x14ac:dyDescent="0.3"/>
    <row r="3046" s="59" customFormat="1" x14ac:dyDescent="0.3"/>
    <row r="3047" s="59" customFormat="1" x14ac:dyDescent="0.3"/>
    <row r="3048" s="59" customFormat="1" x14ac:dyDescent="0.3"/>
    <row r="3049" s="59" customFormat="1" x14ac:dyDescent="0.3"/>
    <row r="3050" s="59" customFormat="1" x14ac:dyDescent="0.3"/>
    <row r="3051" s="59" customFormat="1" x14ac:dyDescent="0.3"/>
    <row r="3052" s="59" customFormat="1" x14ac:dyDescent="0.3"/>
    <row r="3053" s="59" customFormat="1" x14ac:dyDescent="0.3"/>
    <row r="3054" s="59" customFormat="1" x14ac:dyDescent="0.3"/>
    <row r="3055" s="59" customFormat="1" x14ac:dyDescent="0.3"/>
    <row r="3056" s="59" customFormat="1" x14ac:dyDescent="0.3"/>
    <row r="3057" s="59" customFormat="1" x14ac:dyDescent="0.3"/>
    <row r="3058" s="59" customFormat="1" x14ac:dyDescent="0.3"/>
    <row r="3059" s="59" customFormat="1" x14ac:dyDescent="0.3"/>
    <row r="3060" s="59" customFormat="1" x14ac:dyDescent="0.3"/>
    <row r="3061" s="59" customFormat="1" x14ac:dyDescent="0.3"/>
    <row r="3062" s="59" customFormat="1" x14ac:dyDescent="0.3"/>
    <row r="3063" s="59" customFormat="1" x14ac:dyDescent="0.3"/>
    <row r="3064" s="59" customFormat="1" x14ac:dyDescent="0.3"/>
    <row r="3065" s="59" customFormat="1" x14ac:dyDescent="0.3"/>
    <row r="3066" s="59" customFormat="1" x14ac:dyDescent="0.3"/>
    <row r="3067" s="59" customFormat="1" x14ac:dyDescent="0.3"/>
    <row r="3068" s="59" customFormat="1" x14ac:dyDescent="0.3"/>
    <row r="3069" s="59" customFormat="1" x14ac:dyDescent="0.3"/>
    <row r="3070" s="59" customFormat="1" x14ac:dyDescent="0.3"/>
    <row r="3071" s="59" customFormat="1" x14ac:dyDescent="0.3"/>
    <row r="3072" s="59" customFormat="1" x14ac:dyDescent="0.3"/>
    <row r="3073" s="59" customFormat="1" x14ac:dyDescent="0.3"/>
    <row r="3074" s="59" customFormat="1" x14ac:dyDescent="0.3"/>
    <row r="3075" s="59" customFormat="1" x14ac:dyDescent="0.3"/>
    <row r="3076" s="59" customFormat="1" x14ac:dyDescent="0.3"/>
    <row r="3077" s="59" customFormat="1" x14ac:dyDescent="0.3"/>
    <row r="3078" s="59" customFormat="1" x14ac:dyDescent="0.3"/>
    <row r="3079" s="59" customFormat="1" x14ac:dyDescent="0.3"/>
    <row r="3080" s="59" customFormat="1" x14ac:dyDescent="0.3"/>
    <row r="3081" s="59" customFormat="1" x14ac:dyDescent="0.3"/>
    <row r="3082" s="59" customFormat="1" x14ac:dyDescent="0.3"/>
    <row r="3083" s="59" customFormat="1" x14ac:dyDescent="0.3"/>
    <row r="3084" s="59" customFormat="1" x14ac:dyDescent="0.3"/>
    <row r="3085" s="59" customFormat="1" x14ac:dyDescent="0.3"/>
    <row r="3086" s="59" customFormat="1" x14ac:dyDescent="0.3"/>
    <row r="3087" s="59" customFormat="1" x14ac:dyDescent="0.3"/>
    <row r="3088" s="59" customFormat="1" x14ac:dyDescent="0.3"/>
    <row r="3089" s="59" customFormat="1" x14ac:dyDescent="0.3"/>
    <row r="3090" s="59" customFormat="1" x14ac:dyDescent="0.3"/>
    <row r="3091" s="59" customFormat="1" x14ac:dyDescent="0.3"/>
    <row r="3092" s="59" customFormat="1" x14ac:dyDescent="0.3"/>
    <row r="3093" s="59" customFormat="1" x14ac:dyDescent="0.3"/>
    <row r="3094" s="59" customFormat="1" x14ac:dyDescent="0.3"/>
    <row r="3095" s="59" customFormat="1" x14ac:dyDescent="0.3"/>
    <row r="3096" s="59" customFormat="1" x14ac:dyDescent="0.3"/>
    <row r="3097" s="59" customFormat="1" x14ac:dyDescent="0.3"/>
    <row r="3098" s="59" customFormat="1" x14ac:dyDescent="0.3"/>
    <row r="3099" s="59" customFormat="1" x14ac:dyDescent="0.3"/>
    <row r="3100" s="59" customFormat="1" x14ac:dyDescent="0.3"/>
    <row r="3101" s="59" customFormat="1" x14ac:dyDescent="0.3"/>
    <row r="3102" s="59" customFormat="1" x14ac:dyDescent="0.3"/>
    <row r="3103" s="59" customFormat="1" x14ac:dyDescent="0.3"/>
    <row r="3104" s="59" customFormat="1" x14ac:dyDescent="0.3"/>
    <row r="3105" s="59" customFormat="1" x14ac:dyDescent="0.3"/>
    <row r="3106" s="59" customFormat="1" x14ac:dyDescent="0.3"/>
    <row r="3107" s="59" customFormat="1" x14ac:dyDescent="0.3"/>
    <row r="3108" s="59" customFormat="1" x14ac:dyDescent="0.3"/>
    <row r="3109" s="59" customFormat="1" x14ac:dyDescent="0.3"/>
    <row r="3110" s="59" customFormat="1" x14ac:dyDescent="0.3"/>
    <row r="3111" s="59" customFormat="1" x14ac:dyDescent="0.3"/>
    <row r="3112" s="59" customFormat="1" x14ac:dyDescent="0.3"/>
    <row r="3113" s="59" customFormat="1" x14ac:dyDescent="0.3"/>
    <row r="3114" s="59" customFormat="1" x14ac:dyDescent="0.3"/>
    <row r="3115" s="59" customFormat="1" x14ac:dyDescent="0.3"/>
    <row r="3116" s="59" customFormat="1" x14ac:dyDescent="0.3"/>
    <row r="3117" s="59" customFormat="1" x14ac:dyDescent="0.3"/>
    <row r="3118" s="59" customFormat="1" x14ac:dyDescent="0.3"/>
    <row r="3119" s="59" customFormat="1" x14ac:dyDescent="0.3"/>
    <row r="3120" s="59" customFormat="1" x14ac:dyDescent="0.3"/>
    <row r="3121" s="59" customFormat="1" x14ac:dyDescent="0.3"/>
    <row r="3122" s="59" customFormat="1" x14ac:dyDescent="0.3"/>
    <row r="3123" s="59" customFormat="1" x14ac:dyDescent="0.3"/>
    <row r="3124" s="59" customFormat="1" x14ac:dyDescent="0.3"/>
    <row r="3125" s="59" customFormat="1" x14ac:dyDescent="0.3"/>
    <row r="3126" s="59" customFormat="1" x14ac:dyDescent="0.3"/>
    <row r="3127" s="59" customFormat="1" x14ac:dyDescent="0.3"/>
    <row r="3128" s="59" customFormat="1" x14ac:dyDescent="0.3"/>
    <row r="3129" s="59" customFormat="1" x14ac:dyDescent="0.3"/>
    <row r="3130" s="59" customFormat="1" x14ac:dyDescent="0.3"/>
    <row r="3131" s="59" customFormat="1" x14ac:dyDescent="0.3"/>
    <row r="3132" s="59" customFormat="1" x14ac:dyDescent="0.3"/>
    <row r="3133" s="59" customFormat="1" x14ac:dyDescent="0.3"/>
    <row r="3134" s="59" customFormat="1" x14ac:dyDescent="0.3"/>
    <row r="3135" s="59" customFormat="1" x14ac:dyDescent="0.3"/>
    <row r="3136" s="59" customFormat="1" x14ac:dyDescent="0.3"/>
    <row r="3137" s="59" customFormat="1" x14ac:dyDescent="0.3"/>
    <row r="3138" s="59" customFormat="1" x14ac:dyDescent="0.3"/>
    <row r="3139" s="59" customFormat="1" x14ac:dyDescent="0.3"/>
    <row r="3140" s="59" customFormat="1" x14ac:dyDescent="0.3"/>
    <row r="3141" s="59" customFormat="1" x14ac:dyDescent="0.3"/>
    <row r="3142" s="59" customFormat="1" x14ac:dyDescent="0.3"/>
    <row r="3143" s="59" customFormat="1" x14ac:dyDescent="0.3"/>
    <row r="3144" s="59" customFormat="1" x14ac:dyDescent="0.3"/>
    <row r="3145" s="59" customFormat="1" x14ac:dyDescent="0.3"/>
    <row r="3146" s="59" customFormat="1" x14ac:dyDescent="0.3"/>
    <row r="3147" s="59" customFormat="1" x14ac:dyDescent="0.3"/>
    <row r="3148" s="59" customFormat="1" x14ac:dyDescent="0.3"/>
    <row r="3149" s="59" customFormat="1" x14ac:dyDescent="0.3"/>
    <row r="3150" s="59" customFormat="1" x14ac:dyDescent="0.3"/>
    <row r="3151" s="59" customFormat="1" x14ac:dyDescent="0.3"/>
    <row r="3152" s="59" customFormat="1" x14ac:dyDescent="0.3"/>
    <row r="3153" s="59" customFormat="1" x14ac:dyDescent="0.3"/>
    <row r="3154" s="59" customFormat="1" x14ac:dyDescent="0.3"/>
    <row r="3155" s="59" customFormat="1" x14ac:dyDescent="0.3"/>
    <row r="3156" s="59" customFormat="1" x14ac:dyDescent="0.3"/>
    <row r="3157" s="59" customFormat="1" x14ac:dyDescent="0.3"/>
    <row r="3158" s="59" customFormat="1" x14ac:dyDescent="0.3"/>
    <row r="3159" s="59" customFormat="1" x14ac:dyDescent="0.3"/>
    <row r="3160" s="59" customFormat="1" x14ac:dyDescent="0.3"/>
    <row r="3161" s="59" customFormat="1" x14ac:dyDescent="0.3"/>
    <row r="3162" s="59" customFormat="1" x14ac:dyDescent="0.3"/>
    <row r="3163" s="59" customFormat="1" x14ac:dyDescent="0.3"/>
    <row r="3164" s="59" customFormat="1" x14ac:dyDescent="0.3"/>
    <row r="3165" s="59" customFormat="1" x14ac:dyDescent="0.3"/>
    <row r="3166" s="59" customFormat="1" x14ac:dyDescent="0.3"/>
    <row r="3167" s="59" customFormat="1" x14ac:dyDescent="0.3"/>
    <row r="3168" s="59" customFormat="1" x14ac:dyDescent="0.3"/>
    <row r="3169" s="59" customFormat="1" x14ac:dyDescent="0.3"/>
    <row r="3170" s="59" customFormat="1" x14ac:dyDescent="0.3"/>
    <row r="3171" s="59" customFormat="1" x14ac:dyDescent="0.3"/>
    <row r="3172" s="59" customFormat="1" x14ac:dyDescent="0.3"/>
    <row r="3173" s="59" customFormat="1" x14ac:dyDescent="0.3"/>
    <row r="3174" s="59" customFormat="1" x14ac:dyDescent="0.3"/>
    <row r="3175" s="59" customFormat="1" x14ac:dyDescent="0.3"/>
    <row r="3176" s="59" customFormat="1" x14ac:dyDescent="0.3"/>
    <row r="3177" s="59" customFormat="1" x14ac:dyDescent="0.3"/>
    <row r="3178" s="59" customFormat="1" x14ac:dyDescent="0.3"/>
    <row r="3179" s="59" customFormat="1" x14ac:dyDescent="0.3"/>
    <row r="3180" s="59" customFormat="1" x14ac:dyDescent="0.3"/>
    <row r="3181" s="59" customFormat="1" x14ac:dyDescent="0.3"/>
    <row r="3182" s="59" customFormat="1" x14ac:dyDescent="0.3"/>
    <row r="3183" s="59" customFormat="1" x14ac:dyDescent="0.3"/>
    <row r="3184" s="59" customFormat="1" x14ac:dyDescent="0.3"/>
    <row r="3185" s="59" customFormat="1" x14ac:dyDescent="0.3"/>
    <row r="3186" s="59" customFormat="1" x14ac:dyDescent="0.3"/>
    <row r="3187" s="59" customFormat="1" x14ac:dyDescent="0.3"/>
    <row r="3188" s="59" customFormat="1" x14ac:dyDescent="0.3"/>
    <row r="3189" s="59" customFormat="1" x14ac:dyDescent="0.3"/>
    <row r="3190" s="59" customFormat="1" x14ac:dyDescent="0.3"/>
    <row r="3191" s="59" customFormat="1" x14ac:dyDescent="0.3"/>
    <row r="3192" s="59" customFormat="1" x14ac:dyDescent="0.3"/>
    <row r="3193" s="59" customFormat="1" x14ac:dyDescent="0.3"/>
    <row r="3194" s="59" customFormat="1" x14ac:dyDescent="0.3"/>
    <row r="3195" s="59" customFormat="1" x14ac:dyDescent="0.3"/>
    <row r="3196" s="59" customFormat="1" x14ac:dyDescent="0.3"/>
    <row r="3197" s="59" customFormat="1" x14ac:dyDescent="0.3"/>
    <row r="3198" s="59" customFormat="1" x14ac:dyDescent="0.3"/>
    <row r="3199" s="59" customFormat="1" x14ac:dyDescent="0.3"/>
    <row r="3200" s="59" customFormat="1" x14ac:dyDescent="0.3"/>
    <row r="3201" s="59" customFormat="1" x14ac:dyDescent="0.3"/>
    <row r="3202" s="59" customFormat="1" x14ac:dyDescent="0.3"/>
    <row r="3203" s="59" customFormat="1" x14ac:dyDescent="0.3"/>
    <row r="3204" s="59" customFormat="1" x14ac:dyDescent="0.3"/>
    <row r="3205" s="59" customFormat="1" x14ac:dyDescent="0.3"/>
    <row r="3206" s="59" customFormat="1" x14ac:dyDescent="0.3"/>
    <row r="3207" s="59" customFormat="1" x14ac:dyDescent="0.3"/>
    <row r="3208" s="59" customFormat="1" x14ac:dyDescent="0.3"/>
    <row r="3209" s="59" customFormat="1" x14ac:dyDescent="0.3"/>
    <row r="3210" s="59" customFormat="1" x14ac:dyDescent="0.3"/>
    <row r="3211" s="59" customFormat="1" x14ac:dyDescent="0.3"/>
    <row r="3212" s="59" customFormat="1" x14ac:dyDescent="0.3"/>
    <row r="3213" s="59" customFormat="1" x14ac:dyDescent="0.3"/>
    <row r="3214" s="59" customFormat="1" x14ac:dyDescent="0.3"/>
    <row r="3215" s="59" customFormat="1" x14ac:dyDescent="0.3"/>
    <row r="3216" s="59" customFormat="1" x14ac:dyDescent="0.3"/>
    <row r="3217" s="59" customFormat="1" x14ac:dyDescent="0.3"/>
    <row r="3218" s="59" customFormat="1" x14ac:dyDescent="0.3"/>
    <row r="3219" s="59" customFormat="1" x14ac:dyDescent="0.3"/>
    <row r="3220" s="59" customFormat="1" x14ac:dyDescent="0.3"/>
    <row r="3221" s="59" customFormat="1" x14ac:dyDescent="0.3"/>
    <row r="3222" s="59" customFormat="1" x14ac:dyDescent="0.3"/>
    <row r="3223" s="59" customFormat="1" x14ac:dyDescent="0.3"/>
    <row r="3224" s="59" customFormat="1" x14ac:dyDescent="0.3"/>
    <row r="3225" s="59" customFormat="1" x14ac:dyDescent="0.3"/>
    <row r="3226" s="59" customFormat="1" x14ac:dyDescent="0.3"/>
    <row r="3227" s="59" customFormat="1" x14ac:dyDescent="0.3"/>
    <row r="3228" s="59" customFormat="1" x14ac:dyDescent="0.3"/>
    <row r="3229" s="59" customFormat="1" x14ac:dyDescent="0.3"/>
    <row r="3230" s="59" customFormat="1" x14ac:dyDescent="0.3"/>
    <row r="3231" s="59" customFormat="1" x14ac:dyDescent="0.3"/>
    <row r="3232" s="59" customFormat="1" x14ac:dyDescent="0.3"/>
    <row r="3233" s="59" customFormat="1" x14ac:dyDescent="0.3"/>
    <row r="3234" s="59" customFormat="1" x14ac:dyDescent="0.3"/>
    <row r="3235" s="59" customFormat="1" x14ac:dyDescent="0.3"/>
    <row r="3236" s="59" customFormat="1" x14ac:dyDescent="0.3"/>
    <row r="3237" s="59" customFormat="1" x14ac:dyDescent="0.3"/>
    <row r="3238" s="59" customFormat="1" x14ac:dyDescent="0.3"/>
    <row r="3239" s="59" customFormat="1" x14ac:dyDescent="0.3"/>
    <row r="3240" s="59" customFormat="1" x14ac:dyDescent="0.3"/>
    <row r="3241" s="59" customFormat="1" x14ac:dyDescent="0.3"/>
    <row r="3242" s="59" customFormat="1" x14ac:dyDescent="0.3"/>
    <row r="3243" s="59" customFormat="1" x14ac:dyDescent="0.3"/>
    <row r="3244" s="59" customFormat="1" x14ac:dyDescent="0.3"/>
    <row r="3245" s="59" customFormat="1" x14ac:dyDescent="0.3"/>
    <row r="3246" s="59" customFormat="1" x14ac:dyDescent="0.3"/>
    <row r="3247" s="59" customFormat="1" x14ac:dyDescent="0.3"/>
    <row r="3248" s="59" customFormat="1" x14ac:dyDescent="0.3"/>
    <row r="3249" s="59" customFormat="1" x14ac:dyDescent="0.3"/>
    <row r="3250" s="59" customFormat="1" x14ac:dyDescent="0.3"/>
  </sheetData>
  <mergeCells count="7">
    <mergeCell ref="A1:F1"/>
    <mergeCell ref="A16:A17"/>
    <mergeCell ref="A4:A6"/>
    <mergeCell ref="B4:B5"/>
    <mergeCell ref="C4:F4"/>
    <mergeCell ref="A15:D15"/>
    <mergeCell ref="C6:F6"/>
  </mergeCells>
  <hyperlinks>
    <hyperlink ref="H1" location="INFO!A1" display="POWRÓT" xr:uid="{00000000-0004-0000-2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27"/>
  <dimension ref="A1:I3251"/>
  <sheetViews>
    <sheetView topLeftCell="A13" zoomScale="85" zoomScaleNormal="85" workbookViewId="0">
      <selection activeCell="F34" sqref="F34"/>
    </sheetView>
  </sheetViews>
  <sheetFormatPr defaultRowHeight="14.4" x14ac:dyDescent="0.3"/>
  <cols>
    <col min="1" max="1" width="21.44140625" style="58" customWidth="1"/>
    <col min="2" max="2" width="12.44140625" style="58" customWidth="1"/>
    <col min="3" max="3" width="11.77734375" style="58" customWidth="1"/>
    <col min="4" max="4" width="11.44140625" style="58" customWidth="1"/>
    <col min="5" max="5" width="11" style="58" customWidth="1"/>
    <col min="6" max="6" width="9.77734375" style="58" customWidth="1"/>
    <col min="7" max="7" width="8.77734375" style="58" customWidth="1"/>
    <col min="8" max="8" width="8.44140625" style="58" customWidth="1"/>
    <col min="15" max="15" width="5.77734375" customWidth="1"/>
  </cols>
  <sheetData>
    <row r="1" spans="1:9" ht="15.6" x14ac:dyDescent="0.3">
      <c r="A1" s="27" t="s">
        <v>373</v>
      </c>
      <c r="B1" s="2"/>
      <c r="C1" s="2"/>
      <c r="D1" s="2"/>
      <c r="E1" s="2"/>
      <c r="F1" s="2"/>
      <c r="G1" s="2"/>
      <c r="H1" s="2"/>
      <c r="I1" s="376" t="s">
        <v>651</v>
      </c>
    </row>
    <row r="2" spans="1:9" ht="15.6" x14ac:dyDescent="0.3">
      <c r="A2" s="34" t="s">
        <v>457</v>
      </c>
      <c r="B2" s="2"/>
      <c r="C2" s="2"/>
      <c r="D2" s="2"/>
      <c r="E2" s="2"/>
      <c r="F2" s="2"/>
      <c r="G2" s="2"/>
      <c r="H2" s="2"/>
    </row>
    <row r="3" spans="1:9" x14ac:dyDescent="0.3">
      <c r="B3" s="24"/>
      <c r="C3" s="24"/>
      <c r="D3" s="24"/>
      <c r="E3" s="64">
        <v>2022</v>
      </c>
      <c r="F3" s="6"/>
      <c r="G3" s="6"/>
      <c r="H3" s="6"/>
    </row>
    <row r="4" spans="1:9" ht="14.4" customHeight="1" x14ac:dyDescent="0.3">
      <c r="A4" s="24" t="s">
        <v>700</v>
      </c>
      <c r="B4" s="516"/>
      <c r="C4" s="516"/>
      <c r="D4" s="516"/>
      <c r="F4" s="6"/>
      <c r="G4" s="6"/>
      <c r="H4" s="6"/>
    </row>
    <row r="5" spans="1:9" ht="22.8" customHeight="1" x14ac:dyDescent="0.3">
      <c r="A5" s="1146" t="s">
        <v>17</v>
      </c>
      <c r="B5" s="1145" t="s">
        <v>374</v>
      </c>
      <c r="C5" s="1188"/>
      <c r="D5" s="1196"/>
      <c r="E5" s="1115" t="s">
        <v>375</v>
      </c>
      <c r="F5" s="6"/>
      <c r="G5" s="6"/>
      <c r="H5" s="6"/>
    </row>
    <row r="6" spans="1:9" ht="21" customHeight="1" x14ac:dyDescent="0.3">
      <c r="A6" s="1190"/>
      <c r="B6" s="9" t="s">
        <v>376</v>
      </c>
      <c r="C6" s="31" t="s">
        <v>377</v>
      </c>
      <c r="D6" s="31" t="s">
        <v>378</v>
      </c>
      <c r="E6" s="1175"/>
      <c r="F6" s="6"/>
      <c r="G6" s="6"/>
      <c r="H6" s="6"/>
    </row>
    <row r="7" spans="1:9" x14ac:dyDescent="0.3">
      <c r="A7" s="1147"/>
      <c r="B7" s="1175" t="s">
        <v>31</v>
      </c>
      <c r="C7" s="1175"/>
      <c r="D7" s="1175"/>
      <c r="E7" s="1175"/>
      <c r="F7" s="6"/>
      <c r="G7" s="6"/>
      <c r="H7" s="6"/>
    </row>
    <row r="8" spans="1:9" s="197" customFormat="1" ht="28.2" x14ac:dyDescent="0.3">
      <c r="A8" s="202" t="s">
        <v>338</v>
      </c>
      <c r="B8" s="207">
        <v>1.6392748304367484</v>
      </c>
      <c r="C8" s="207">
        <v>14.470659350625752</v>
      </c>
      <c r="D8" s="232">
        <v>57.253840372676002</v>
      </c>
      <c r="E8" s="179">
        <v>26.636225446261495</v>
      </c>
      <c r="F8" s="233"/>
      <c r="G8" s="234"/>
      <c r="H8" s="210"/>
    </row>
    <row r="9" spans="1:9" x14ac:dyDescent="0.3">
      <c r="A9" s="7"/>
      <c r="B9" s="6"/>
      <c r="C9" s="6"/>
      <c r="D9" s="6"/>
      <c r="E9" s="6"/>
      <c r="F9" s="6"/>
      <c r="G9" s="6"/>
      <c r="H9" s="6"/>
    </row>
    <row r="10" spans="1:9" ht="14.4" customHeight="1" x14ac:dyDescent="0.3">
      <c r="A10" s="1191" t="s">
        <v>379</v>
      </c>
      <c r="B10" s="1191"/>
      <c r="C10" s="1191"/>
      <c r="D10" s="1191"/>
      <c r="E10" s="1191"/>
      <c r="F10" s="6"/>
      <c r="G10" s="6"/>
      <c r="H10" s="6"/>
    </row>
    <row r="11" spans="1:9" ht="26.4" x14ac:dyDescent="0.3">
      <c r="A11" s="1142" t="s">
        <v>17</v>
      </c>
      <c r="B11" s="9" t="s">
        <v>380</v>
      </c>
      <c r="C11" s="9" t="s">
        <v>381</v>
      </c>
      <c r="D11" s="9" t="s">
        <v>382</v>
      </c>
      <c r="E11" s="119" t="s">
        <v>406</v>
      </c>
      <c r="F11" s="119" t="s">
        <v>407</v>
      </c>
      <c r="G11" s="6"/>
      <c r="H11" s="6"/>
    </row>
    <row r="12" spans="1:9" x14ac:dyDescent="0.3">
      <c r="A12" s="1143"/>
      <c r="B12" s="1197" t="s">
        <v>31</v>
      </c>
      <c r="C12" s="1115"/>
      <c r="D12" s="1115"/>
      <c r="E12" s="1115"/>
      <c r="F12" s="1115"/>
      <c r="G12" s="6"/>
      <c r="H12" s="6"/>
    </row>
    <row r="13" spans="1:9" s="197" customFormat="1" x14ac:dyDescent="0.3">
      <c r="A13" s="202" t="s">
        <v>458</v>
      </c>
      <c r="B13" s="207">
        <v>55.078048194796651</v>
      </c>
      <c r="C13" s="207">
        <v>11.196755691579575</v>
      </c>
      <c r="D13" s="207">
        <v>33.398627518414052</v>
      </c>
      <c r="E13" s="229">
        <v>0.21962785335894588</v>
      </c>
      <c r="F13" s="229">
        <v>0.10694074185077054</v>
      </c>
      <c r="G13" s="210"/>
      <c r="H13" s="210"/>
    </row>
    <row r="14" spans="1:9" x14ac:dyDescent="0.3">
      <c r="A14" s="7"/>
      <c r="B14" s="6"/>
      <c r="C14" s="6"/>
      <c r="D14" s="6"/>
      <c r="E14" s="6"/>
      <c r="F14" s="6"/>
      <c r="G14" s="6"/>
      <c r="H14" s="6"/>
    </row>
    <row r="15" spans="1:9" ht="14.4" customHeight="1" x14ac:dyDescent="0.3">
      <c r="A15" s="1191" t="s">
        <v>383</v>
      </c>
      <c r="B15" s="1191"/>
      <c r="C15" s="1191"/>
      <c r="D15" s="1191"/>
      <c r="E15" s="1191"/>
      <c r="F15" s="1191"/>
      <c r="G15" s="1191"/>
      <c r="H15" s="6"/>
    </row>
    <row r="16" spans="1:9" ht="26.4" x14ac:dyDescent="0.3">
      <c r="A16" s="1146" t="s">
        <v>384</v>
      </c>
      <c r="B16" s="9" t="s">
        <v>4</v>
      </c>
      <c r="C16" s="9" t="s">
        <v>5</v>
      </c>
      <c r="D16" s="9" t="s">
        <v>6</v>
      </c>
      <c r="E16" s="9" t="s">
        <v>7</v>
      </c>
      <c r="F16" s="9" t="s">
        <v>8</v>
      </c>
      <c r="G16" s="46" t="s">
        <v>9</v>
      </c>
      <c r="H16" s="6"/>
    </row>
    <row r="17" spans="1:9" x14ac:dyDescent="0.3">
      <c r="A17" s="1147"/>
      <c r="B17" s="1109" t="s">
        <v>385</v>
      </c>
      <c r="C17" s="1109"/>
      <c r="D17" s="1109"/>
      <c r="E17" s="1109"/>
      <c r="F17" s="1109"/>
      <c r="G17" s="1109"/>
      <c r="H17" s="6"/>
    </row>
    <row r="18" spans="1:9" s="197" customFormat="1" x14ac:dyDescent="0.3">
      <c r="A18" s="214" t="s">
        <v>386</v>
      </c>
      <c r="B18" s="215">
        <v>7.7508341053408607</v>
      </c>
      <c r="C18" s="215">
        <v>4.8352190403929001</v>
      </c>
      <c r="D18" s="215">
        <v>5.753811615016529</v>
      </c>
      <c r="E18" s="215">
        <v>6.3413997162591231</v>
      </c>
      <c r="F18" s="215">
        <v>8.2294891521695046</v>
      </c>
      <c r="G18" s="231">
        <v>9.6111181207812084</v>
      </c>
      <c r="H18" s="210"/>
      <c r="I18" s="213"/>
    </row>
    <row r="19" spans="1:9" s="197" customFormat="1" ht="17.399999999999999" x14ac:dyDescent="0.3">
      <c r="A19" s="202" t="s">
        <v>459</v>
      </c>
      <c r="B19" s="178">
        <v>7.5539757276769661</v>
      </c>
      <c r="C19" s="178">
        <v>4.8917097134709939</v>
      </c>
      <c r="D19" s="178">
        <v>5.7913918632799035</v>
      </c>
      <c r="E19" s="178">
        <v>6.3413997162591231</v>
      </c>
      <c r="F19" s="178">
        <v>7.8196748317581113</v>
      </c>
      <c r="G19" s="179">
        <v>8.9759742564517797</v>
      </c>
      <c r="H19" s="210"/>
      <c r="I19" s="137"/>
    </row>
    <row r="20" spans="1:9" s="197" customFormat="1" x14ac:dyDescent="0.3">
      <c r="A20" s="202" t="s">
        <v>387</v>
      </c>
      <c r="B20" s="178">
        <v>10.28182015710045</v>
      </c>
      <c r="C20" s="178">
        <v>6.6459245054058576</v>
      </c>
      <c r="D20" s="178">
        <v>7.9490037840527599</v>
      </c>
      <c r="E20" s="178">
        <v>9.3389519386698066</v>
      </c>
      <c r="F20" s="178">
        <v>11.359226601644927</v>
      </c>
      <c r="G20" s="179">
        <v>12.361743847895006</v>
      </c>
      <c r="H20" s="210"/>
    </row>
    <row r="21" spans="1:9" s="197" customFormat="1" x14ac:dyDescent="0.3">
      <c r="A21" s="202" t="s">
        <v>388</v>
      </c>
      <c r="B21" s="178">
        <v>7.2869542869213095</v>
      </c>
      <c r="C21" s="178">
        <v>5.051970706020537</v>
      </c>
      <c r="D21" s="178">
        <v>5.4065595741742278</v>
      </c>
      <c r="E21" s="178">
        <v>6.3413997162591231</v>
      </c>
      <c r="F21" s="178">
        <v>7.4893699169565906</v>
      </c>
      <c r="G21" s="179">
        <v>9.0532951728096283</v>
      </c>
      <c r="H21" s="210"/>
    </row>
    <row r="22" spans="1:9" ht="28.2" x14ac:dyDescent="0.3">
      <c r="A22" s="517" t="s">
        <v>701</v>
      </c>
      <c r="B22" s="1134" t="s">
        <v>702</v>
      </c>
      <c r="C22" s="1135"/>
      <c r="D22" s="1135"/>
      <c r="E22" s="1135"/>
      <c r="F22" s="1135"/>
      <c r="G22" s="1135"/>
      <c r="H22" s="6"/>
    </row>
    <row r="23" spans="1:9" ht="14.4" customHeight="1" x14ac:dyDescent="0.3">
      <c r="A23" s="120" t="s">
        <v>196</v>
      </c>
      <c r="B23" s="518">
        <v>17.970602988173376</v>
      </c>
      <c r="C23" s="518">
        <v>8.5056045505205677</v>
      </c>
      <c r="D23" s="518">
        <v>10.721680255660663</v>
      </c>
      <c r="E23" s="518">
        <v>14.857142857142858</v>
      </c>
      <c r="F23" s="518">
        <v>18.86027285844288</v>
      </c>
      <c r="G23" s="519">
        <v>25.093011235037775</v>
      </c>
      <c r="H23" s="6"/>
    </row>
    <row r="24" spans="1:9" ht="15.6" x14ac:dyDescent="0.3">
      <c r="A24" s="55"/>
      <c r="B24" s="6"/>
      <c r="C24" s="6"/>
      <c r="D24" s="6"/>
      <c r="E24" s="6"/>
      <c r="F24" s="6"/>
      <c r="G24" s="6"/>
      <c r="H24" s="6"/>
    </row>
    <row r="25" spans="1:9" ht="14.4" customHeight="1" x14ac:dyDescent="0.3">
      <c r="A25" s="1192" t="s">
        <v>703</v>
      </c>
      <c r="B25" s="1193"/>
      <c r="C25" s="1193"/>
      <c r="D25" s="6"/>
      <c r="E25" s="6"/>
      <c r="F25" s="6"/>
      <c r="G25" s="6"/>
      <c r="H25" s="6"/>
    </row>
    <row r="26" spans="1:9" ht="15.6" x14ac:dyDescent="0.3">
      <c r="A26" s="7"/>
      <c r="B26" s="6"/>
      <c r="C26" s="6"/>
      <c r="D26" s="6"/>
      <c r="E26" s="6"/>
      <c r="F26" s="6"/>
      <c r="G26" s="6"/>
      <c r="H26" s="10"/>
    </row>
    <row r="27" spans="1:9" ht="26.4" customHeight="1" x14ac:dyDescent="0.3">
      <c r="A27" s="1191" t="s">
        <v>704</v>
      </c>
      <c r="B27" s="1191"/>
      <c r="C27" s="1191"/>
      <c r="D27" s="1191"/>
      <c r="E27" s="1191"/>
      <c r="F27" s="1191"/>
      <c r="G27" s="1191"/>
      <c r="H27" s="10"/>
    </row>
    <row r="28" spans="1:9" s="197" customFormat="1" ht="26.4" x14ac:dyDescent="0.3">
      <c r="A28" s="1194" t="s">
        <v>17</v>
      </c>
      <c r="B28" s="9" t="s">
        <v>4</v>
      </c>
      <c r="C28" s="9" t="s">
        <v>5</v>
      </c>
      <c r="D28" s="9" t="s">
        <v>6</v>
      </c>
      <c r="E28" s="9" t="s">
        <v>7</v>
      </c>
      <c r="F28" s="9" t="s">
        <v>8</v>
      </c>
      <c r="G28" s="26" t="s">
        <v>9</v>
      </c>
      <c r="H28" s="230"/>
    </row>
    <row r="29" spans="1:9" x14ac:dyDescent="0.3">
      <c r="A29" s="1195"/>
      <c r="B29" s="1113" t="s">
        <v>385</v>
      </c>
      <c r="C29" s="1109"/>
      <c r="D29" s="1109"/>
      <c r="E29" s="1109"/>
      <c r="F29" s="1109"/>
      <c r="G29" s="1109"/>
      <c r="H29" s="59"/>
    </row>
    <row r="30" spans="1:9" ht="42" x14ac:dyDescent="0.3">
      <c r="A30" s="92" t="s">
        <v>389</v>
      </c>
      <c r="B30" s="178">
        <v>2.0412551063521605</v>
      </c>
      <c r="C30" s="178">
        <v>-1.5905160207408719</v>
      </c>
      <c r="D30" s="178">
        <v>7.5905688751291042E-2</v>
      </c>
      <c r="E30" s="178">
        <v>1.1905507889761497</v>
      </c>
      <c r="F30" s="178">
        <v>2.7489183977193723</v>
      </c>
      <c r="G30" s="179">
        <v>5.3306314278503413</v>
      </c>
      <c r="H30" s="59"/>
    </row>
    <row r="31" spans="1:9" x14ac:dyDescent="0.3">
      <c r="A31" s="59"/>
      <c r="B31" s="59"/>
      <c r="C31" s="59"/>
      <c r="D31" s="59"/>
      <c r="E31" s="59"/>
      <c r="F31" s="59"/>
      <c r="G31" s="59"/>
      <c r="H31" s="59"/>
    </row>
    <row r="32" spans="1:9" x14ac:dyDescent="0.3">
      <c r="A32" s="59"/>
      <c r="B32" s="59"/>
      <c r="C32" s="59"/>
      <c r="D32" s="59"/>
      <c r="E32" s="59"/>
      <c r="F32" s="59"/>
      <c r="G32" s="59"/>
      <c r="H32" s="59"/>
    </row>
    <row r="33" spans="1:8" x14ac:dyDescent="0.3">
      <c r="A33" s="59"/>
      <c r="B33" s="59"/>
      <c r="C33" s="59"/>
      <c r="D33" s="59"/>
      <c r="E33" s="59"/>
      <c r="F33" s="59"/>
      <c r="G33" s="59"/>
      <c r="H33" s="59"/>
    </row>
    <row r="34" spans="1:8" x14ac:dyDescent="0.3">
      <c r="A34" s="59"/>
      <c r="B34" s="59"/>
      <c r="C34" s="59"/>
      <c r="D34" s="59"/>
      <c r="E34" s="59"/>
      <c r="F34" s="59"/>
      <c r="G34" s="59"/>
      <c r="H34" s="59"/>
    </row>
    <row r="35" spans="1:8" x14ac:dyDescent="0.3">
      <c r="A35" s="59"/>
      <c r="B35" s="59"/>
      <c r="C35" s="59"/>
      <c r="D35" s="59"/>
      <c r="E35" s="59"/>
      <c r="F35" s="59"/>
      <c r="G35" s="59"/>
      <c r="H35" s="59"/>
    </row>
    <row r="36" spans="1:8" x14ac:dyDescent="0.3">
      <c r="A36" s="59"/>
      <c r="B36" s="59"/>
      <c r="C36" s="59"/>
      <c r="D36" s="59"/>
      <c r="E36" s="59"/>
      <c r="F36" s="59"/>
      <c r="G36" s="59"/>
      <c r="H36" s="59"/>
    </row>
    <row r="37" spans="1:8" x14ac:dyDescent="0.3">
      <c r="A37" s="59"/>
      <c r="B37" s="59"/>
      <c r="C37" s="59"/>
      <c r="D37" s="59"/>
      <c r="E37" s="59"/>
      <c r="F37" s="59"/>
      <c r="G37" s="59"/>
      <c r="H37" s="59"/>
    </row>
    <row r="38" spans="1:8" x14ac:dyDescent="0.3">
      <c r="A38" s="59"/>
      <c r="B38" s="59"/>
      <c r="C38" s="59"/>
      <c r="D38" s="59"/>
      <c r="E38" s="59"/>
      <c r="F38" s="59"/>
      <c r="G38" s="59"/>
      <c r="H38" s="59"/>
    </row>
    <row r="39" spans="1:8" x14ac:dyDescent="0.3">
      <c r="A39" s="59"/>
      <c r="B39" s="59"/>
      <c r="C39" s="59"/>
      <c r="D39" s="59"/>
      <c r="E39" s="59"/>
      <c r="F39" s="59"/>
      <c r="G39" s="59"/>
      <c r="H39" s="59"/>
    </row>
    <row r="40" spans="1:8" x14ac:dyDescent="0.3">
      <c r="A40" s="59"/>
      <c r="B40" s="59"/>
      <c r="C40" s="59"/>
      <c r="D40" s="59"/>
      <c r="E40" s="59"/>
      <c r="F40" s="59"/>
      <c r="G40" s="59"/>
      <c r="H40" s="59"/>
    </row>
    <row r="41" spans="1:8" x14ac:dyDescent="0.3">
      <c r="A41" s="59"/>
      <c r="B41" s="59"/>
      <c r="C41" s="59"/>
      <c r="D41" s="59"/>
      <c r="E41" s="59"/>
      <c r="F41" s="59"/>
      <c r="G41" s="59"/>
      <c r="H41" s="59"/>
    </row>
    <row r="42" spans="1:8" x14ac:dyDescent="0.3">
      <c r="A42" s="59"/>
      <c r="B42" s="59"/>
      <c r="C42" s="59"/>
      <c r="D42" s="59"/>
      <c r="E42" s="59"/>
      <c r="F42" s="59"/>
      <c r="G42" s="59"/>
      <c r="H42" s="59"/>
    </row>
    <row r="43" spans="1:8" x14ac:dyDescent="0.3">
      <c r="A43" s="59"/>
      <c r="B43" s="59"/>
      <c r="C43" s="59"/>
      <c r="D43" s="59"/>
      <c r="E43" s="59"/>
      <c r="F43" s="59"/>
      <c r="G43" s="59"/>
      <c r="H43" s="59"/>
    </row>
    <row r="44" spans="1:8" x14ac:dyDescent="0.3">
      <c r="A44" s="59"/>
      <c r="B44" s="59"/>
      <c r="C44" s="59"/>
      <c r="D44" s="59"/>
      <c r="E44" s="59"/>
      <c r="F44" s="59"/>
      <c r="G44" s="59"/>
      <c r="H44" s="59"/>
    </row>
    <row r="45" spans="1:8" x14ac:dyDescent="0.3">
      <c r="A45" s="59"/>
      <c r="B45" s="59"/>
      <c r="C45" s="59"/>
      <c r="D45" s="59"/>
      <c r="E45" s="59"/>
      <c r="F45" s="59"/>
      <c r="G45" s="59"/>
      <c r="H45" s="59"/>
    </row>
    <row r="46" spans="1:8" x14ac:dyDescent="0.3">
      <c r="A46" s="59"/>
      <c r="B46" s="59"/>
      <c r="C46" s="59"/>
      <c r="D46" s="59"/>
      <c r="E46" s="59"/>
      <c r="F46" s="59"/>
      <c r="G46" s="59"/>
      <c r="H46" s="59"/>
    </row>
    <row r="47" spans="1:8" x14ac:dyDescent="0.3">
      <c r="A47" s="59"/>
      <c r="B47" s="59"/>
      <c r="C47" s="59"/>
      <c r="D47" s="59"/>
      <c r="E47" s="59"/>
      <c r="F47" s="59"/>
      <c r="G47" s="59"/>
      <c r="H47" s="59"/>
    </row>
    <row r="48" spans="1:8" x14ac:dyDescent="0.3">
      <c r="A48" s="59"/>
      <c r="B48" s="59"/>
      <c r="C48" s="59"/>
      <c r="D48" s="59"/>
      <c r="E48" s="59"/>
      <c r="F48" s="59"/>
      <c r="G48" s="59"/>
      <c r="H48" s="59"/>
    </row>
    <row r="49" spans="1:8" x14ac:dyDescent="0.3">
      <c r="A49" s="59"/>
      <c r="B49" s="59"/>
      <c r="C49" s="59"/>
      <c r="D49" s="59"/>
      <c r="E49" s="59"/>
      <c r="F49" s="59"/>
      <c r="G49" s="59"/>
      <c r="H49" s="59"/>
    </row>
    <row r="50" spans="1:8" x14ac:dyDescent="0.3">
      <c r="A50" s="59"/>
      <c r="B50" s="59"/>
      <c r="C50" s="59"/>
      <c r="D50" s="59"/>
      <c r="E50" s="59"/>
      <c r="F50" s="59"/>
      <c r="G50" s="59"/>
      <c r="H50" s="59"/>
    </row>
    <row r="51" spans="1:8" x14ac:dyDescent="0.3">
      <c r="A51" s="59"/>
      <c r="B51" s="59"/>
      <c r="C51" s="59"/>
      <c r="D51" s="59"/>
      <c r="E51" s="59"/>
      <c r="F51" s="59"/>
      <c r="G51" s="59"/>
      <c r="H51" s="59"/>
    </row>
    <row r="52" spans="1:8" x14ac:dyDescent="0.3">
      <c r="A52" s="59"/>
      <c r="B52" s="59"/>
      <c r="C52" s="59"/>
      <c r="D52" s="59"/>
      <c r="E52" s="59"/>
      <c r="F52" s="59"/>
      <c r="G52" s="59"/>
      <c r="H52" s="59"/>
    </row>
    <row r="53" spans="1:8" x14ac:dyDescent="0.3">
      <c r="A53" s="59"/>
      <c r="B53" s="59"/>
      <c r="C53" s="59"/>
      <c r="D53" s="59"/>
      <c r="E53" s="59"/>
      <c r="F53" s="59"/>
      <c r="G53" s="59"/>
      <c r="H53" s="59"/>
    </row>
    <row r="54" spans="1:8" x14ac:dyDescent="0.3">
      <c r="A54" s="59"/>
      <c r="B54" s="59"/>
      <c r="C54" s="59"/>
      <c r="D54" s="59"/>
      <c r="E54" s="59"/>
      <c r="F54" s="59"/>
      <c r="G54" s="59"/>
      <c r="H54" s="59"/>
    </row>
    <row r="55" spans="1:8" x14ac:dyDescent="0.3">
      <c r="A55" s="59"/>
      <c r="B55" s="59"/>
      <c r="C55" s="59"/>
      <c r="D55" s="59"/>
      <c r="E55" s="59"/>
      <c r="F55" s="59"/>
      <c r="G55" s="59"/>
      <c r="H55" s="59"/>
    </row>
    <row r="56" spans="1:8" x14ac:dyDescent="0.3">
      <c r="A56" s="59"/>
      <c r="B56" s="59"/>
      <c r="C56" s="59"/>
      <c r="D56" s="59"/>
      <c r="E56" s="59"/>
      <c r="F56" s="59"/>
      <c r="G56" s="59"/>
      <c r="H56" s="59"/>
    </row>
    <row r="57" spans="1:8" x14ac:dyDescent="0.3">
      <c r="A57" s="59"/>
      <c r="B57" s="59"/>
      <c r="C57" s="59"/>
      <c r="D57" s="59"/>
      <c r="E57" s="59"/>
      <c r="F57" s="59"/>
      <c r="G57" s="59"/>
      <c r="H57" s="59"/>
    </row>
    <row r="58" spans="1:8" x14ac:dyDescent="0.3">
      <c r="A58" s="59"/>
      <c r="B58" s="59"/>
      <c r="C58" s="59"/>
      <c r="D58" s="59"/>
      <c r="E58" s="59"/>
      <c r="F58" s="59"/>
      <c r="G58" s="59"/>
      <c r="H58" s="59"/>
    </row>
    <row r="59" spans="1:8" x14ac:dyDescent="0.3">
      <c r="A59" s="59"/>
      <c r="B59" s="59"/>
      <c r="C59" s="59"/>
      <c r="D59" s="59"/>
      <c r="E59" s="59"/>
      <c r="F59" s="59"/>
      <c r="G59" s="59"/>
      <c r="H59" s="59"/>
    </row>
    <row r="60" spans="1:8" x14ac:dyDescent="0.3">
      <c r="A60" s="59"/>
      <c r="B60" s="59"/>
      <c r="C60" s="59"/>
      <c r="D60" s="59"/>
      <c r="E60" s="59"/>
      <c r="F60" s="59"/>
      <c r="G60" s="59"/>
      <c r="H60" s="59"/>
    </row>
    <row r="61" spans="1:8" x14ac:dyDescent="0.3">
      <c r="A61" s="59"/>
      <c r="B61" s="59"/>
      <c r="C61" s="59"/>
      <c r="D61" s="59"/>
      <c r="E61" s="59"/>
      <c r="F61" s="59"/>
      <c r="G61" s="59"/>
      <c r="H61" s="59"/>
    </row>
    <row r="62" spans="1:8" x14ac:dyDescent="0.3">
      <c r="A62" s="59"/>
      <c r="B62" s="59"/>
      <c r="C62" s="59"/>
      <c r="D62" s="59"/>
      <c r="E62" s="59"/>
      <c r="F62" s="59"/>
      <c r="G62" s="59"/>
      <c r="H62" s="59"/>
    </row>
    <row r="63" spans="1:8" x14ac:dyDescent="0.3">
      <c r="A63" s="59"/>
      <c r="B63" s="59"/>
      <c r="C63" s="59"/>
      <c r="D63" s="59"/>
      <c r="E63" s="59"/>
      <c r="F63" s="59"/>
      <c r="G63" s="59"/>
      <c r="H63" s="59"/>
    </row>
    <row r="64" spans="1:8" x14ac:dyDescent="0.3">
      <c r="A64" s="59"/>
      <c r="B64" s="59"/>
      <c r="C64" s="59"/>
      <c r="D64" s="59"/>
      <c r="E64" s="59"/>
      <c r="F64" s="59"/>
      <c r="G64" s="59"/>
      <c r="H64" s="59"/>
    </row>
    <row r="65" spans="1:8" x14ac:dyDescent="0.3">
      <c r="A65" s="59"/>
      <c r="B65" s="59"/>
      <c r="C65" s="59"/>
      <c r="D65" s="59"/>
      <c r="E65" s="59"/>
      <c r="F65" s="59"/>
      <c r="G65" s="59"/>
      <c r="H65" s="59"/>
    </row>
    <row r="66" spans="1:8" x14ac:dyDescent="0.3">
      <c r="A66" s="59"/>
      <c r="B66" s="59"/>
      <c r="C66" s="59"/>
      <c r="D66" s="59"/>
      <c r="E66" s="59"/>
      <c r="F66" s="59"/>
      <c r="G66" s="59"/>
      <c r="H66" s="59"/>
    </row>
    <row r="67" spans="1:8" x14ac:dyDescent="0.3">
      <c r="A67" s="59"/>
      <c r="B67" s="59"/>
      <c r="C67" s="59"/>
      <c r="D67" s="59"/>
      <c r="E67" s="59"/>
      <c r="F67" s="59"/>
      <c r="G67" s="59"/>
      <c r="H67" s="59"/>
    </row>
    <row r="68" spans="1:8" x14ac:dyDescent="0.3">
      <c r="A68" s="59"/>
      <c r="B68" s="59"/>
      <c r="C68" s="59"/>
      <c r="D68" s="59"/>
      <c r="E68" s="59"/>
      <c r="F68" s="59"/>
      <c r="G68" s="59"/>
      <c r="H68" s="59"/>
    </row>
    <row r="69" spans="1:8" x14ac:dyDescent="0.3">
      <c r="A69" s="59"/>
      <c r="B69" s="59"/>
      <c r="C69" s="59"/>
      <c r="D69" s="59"/>
      <c r="E69" s="59"/>
      <c r="F69" s="59"/>
      <c r="G69" s="59"/>
      <c r="H69" s="59"/>
    </row>
    <row r="70" spans="1:8" x14ac:dyDescent="0.3">
      <c r="A70" s="59"/>
      <c r="B70" s="59"/>
      <c r="C70" s="59"/>
      <c r="D70" s="59"/>
      <c r="E70" s="59"/>
      <c r="F70" s="59"/>
      <c r="G70" s="59"/>
      <c r="H70" s="59"/>
    </row>
    <row r="71" spans="1:8" x14ac:dyDescent="0.3">
      <c r="A71" s="59"/>
      <c r="B71" s="59"/>
      <c r="C71" s="59"/>
      <c r="D71" s="59"/>
      <c r="E71" s="59"/>
      <c r="F71" s="59"/>
      <c r="G71" s="59"/>
      <c r="H71" s="59"/>
    </row>
    <row r="72" spans="1:8" x14ac:dyDescent="0.3">
      <c r="A72" s="59"/>
      <c r="B72" s="59"/>
      <c r="C72" s="59"/>
      <c r="D72" s="59"/>
      <c r="E72" s="59"/>
      <c r="F72" s="59"/>
      <c r="G72" s="59"/>
      <c r="H72" s="59"/>
    </row>
    <row r="73" spans="1:8" x14ac:dyDescent="0.3">
      <c r="A73" s="59"/>
      <c r="B73" s="59"/>
      <c r="C73" s="59"/>
      <c r="D73" s="59"/>
      <c r="E73" s="59"/>
      <c r="F73" s="59"/>
      <c r="G73" s="59"/>
      <c r="H73" s="59"/>
    </row>
    <row r="74" spans="1:8" x14ac:dyDescent="0.3">
      <c r="A74" s="59"/>
      <c r="B74" s="59"/>
      <c r="C74" s="59"/>
      <c r="D74" s="59"/>
      <c r="E74" s="59"/>
      <c r="F74" s="59"/>
      <c r="G74" s="59"/>
      <c r="H74" s="59"/>
    </row>
    <row r="75" spans="1:8" x14ac:dyDescent="0.3">
      <c r="A75" s="59"/>
      <c r="B75" s="59"/>
      <c r="C75" s="59"/>
      <c r="D75" s="59"/>
      <c r="E75" s="59"/>
      <c r="F75" s="59"/>
      <c r="G75" s="59"/>
      <c r="H75" s="59"/>
    </row>
    <row r="76" spans="1:8" x14ac:dyDescent="0.3">
      <c r="A76" s="59"/>
      <c r="B76" s="59"/>
      <c r="C76" s="59"/>
      <c r="D76" s="59"/>
      <c r="E76" s="59"/>
      <c r="F76" s="59"/>
      <c r="G76" s="59"/>
      <c r="H76" s="59"/>
    </row>
    <row r="77" spans="1:8" x14ac:dyDescent="0.3">
      <c r="A77" s="59"/>
      <c r="B77" s="59"/>
      <c r="C77" s="59"/>
      <c r="D77" s="59"/>
      <c r="E77" s="59"/>
      <c r="F77" s="59"/>
      <c r="G77" s="59"/>
      <c r="H77" s="59"/>
    </row>
    <row r="78" spans="1:8" x14ac:dyDescent="0.3">
      <c r="A78" s="59"/>
      <c r="B78" s="59"/>
      <c r="C78" s="59"/>
      <c r="D78" s="59"/>
      <c r="E78" s="59"/>
      <c r="F78" s="59"/>
      <c r="G78" s="59"/>
      <c r="H78" s="59"/>
    </row>
    <row r="79" spans="1:8" x14ac:dyDescent="0.3">
      <c r="A79" s="59"/>
      <c r="B79" s="59"/>
      <c r="C79" s="59"/>
      <c r="D79" s="59"/>
      <c r="E79" s="59"/>
      <c r="F79" s="59"/>
      <c r="G79" s="59"/>
      <c r="H79" s="59"/>
    </row>
    <row r="80" spans="1:8" x14ac:dyDescent="0.3">
      <c r="A80" s="59"/>
      <c r="B80" s="59"/>
      <c r="C80" s="59"/>
      <c r="D80" s="59"/>
      <c r="E80" s="59"/>
      <c r="F80" s="59"/>
      <c r="G80" s="59"/>
      <c r="H80" s="59"/>
    </row>
    <row r="81" spans="1:8" x14ac:dyDescent="0.3">
      <c r="A81" s="59"/>
      <c r="B81" s="59"/>
      <c r="C81" s="59"/>
      <c r="D81" s="59"/>
      <c r="E81" s="59"/>
      <c r="F81" s="59"/>
      <c r="G81" s="59"/>
      <c r="H81" s="59"/>
    </row>
    <row r="82" spans="1:8" x14ac:dyDescent="0.3">
      <c r="A82" s="59"/>
      <c r="B82" s="59"/>
      <c r="C82" s="59"/>
      <c r="D82" s="59"/>
      <c r="E82" s="59"/>
      <c r="F82" s="59"/>
      <c r="G82" s="59"/>
      <c r="H82" s="59"/>
    </row>
    <row r="83" spans="1:8" x14ac:dyDescent="0.3">
      <c r="A83" s="59"/>
      <c r="B83" s="59"/>
      <c r="C83" s="59"/>
      <c r="D83" s="59"/>
      <c r="E83" s="59"/>
      <c r="F83" s="59"/>
      <c r="G83" s="59"/>
      <c r="H83" s="59"/>
    </row>
    <row r="84" spans="1:8" x14ac:dyDescent="0.3">
      <c r="A84" s="59"/>
      <c r="B84" s="59"/>
      <c r="C84" s="59"/>
      <c r="D84" s="59"/>
      <c r="E84" s="59"/>
      <c r="F84" s="59"/>
      <c r="G84" s="59"/>
      <c r="H84" s="59"/>
    </row>
    <row r="85" spans="1:8" x14ac:dyDescent="0.3">
      <c r="A85" s="59"/>
      <c r="B85" s="59"/>
      <c r="C85" s="59"/>
      <c r="D85" s="59"/>
      <c r="E85" s="59"/>
      <c r="F85" s="59"/>
      <c r="G85" s="59"/>
      <c r="H85" s="59"/>
    </row>
    <row r="86" spans="1:8" x14ac:dyDescent="0.3">
      <c r="A86" s="59"/>
      <c r="B86" s="59"/>
      <c r="C86" s="59"/>
      <c r="D86" s="59"/>
      <c r="E86" s="59"/>
      <c r="F86" s="59"/>
      <c r="G86" s="59"/>
      <c r="H86" s="59"/>
    </row>
    <row r="87" spans="1:8" x14ac:dyDescent="0.3">
      <c r="A87" s="59"/>
      <c r="B87" s="59"/>
      <c r="C87" s="59"/>
      <c r="D87" s="59"/>
      <c r="E87" s="59"/>
      <c r="F87" s="59"/>
      <c r="G87" s="59"/>
      <c r="H87" s="59"/>
    </row>
    <row r="88" spans="1:8" x14ac:dyDescent="0.3">
      <c r="A88" s="59"/>
      <c r="B88" s="59"/>
      <c r="C88" s="59"/>
      <c r="D88" s="59"/>
      <c r="E88" s="59"/>
      <c r="F88" s="59"/>
      <c r="G88" s="59"/>
      <c r="H88" s="59"/>
    </row>
    <row r="89" spans="1:8" x14ac:dyDescent="0.3">
      <c r="A89" s="59"/>
      <c r="B89" s="59"/>
      <c r="C89" s="59"/>
      <c r="D89" s="59"/>
      <c r="E89" s="59"/>
      <c r="F89" s="59"/>
      <c r="G89" s="59"/>
      <c r="H89" s="59"/>
    </row>
    <row r="90" spans="1:8" x14ac:dyDescent="0.3">
      <c r="A90" s="59"/>
      <c r="B90" s="59"/>
      <c r="C90" s="59"/>
      <c r="D90" s="59"/>
      <c r="E90" s="59"/>
      <c r="F90" s="59"/>
      <c r="G90" s="59"/>
      <c r="H90" s="59"/>
    </row>
    <row r="91" spans="1:8" x14ac:dyDescent="0.3">
      <c r="A91" s="59"/>
      <c r="B91" s="59"/>
      <c r="C91" s="59"/>
      <c r="D91" s="59"/>
      <c r="E91" s="59"/>
      <c r="F91" s="59"/>
      <c r="G91" s="59"/>
      <c r="H91" s="59"/>
    </row>
    <row r="92" spans="1:8" x14ac:dyDescent="0.3">
      <c r="A92" s="59"/>
      <c r="B92" s="59"/>
      <c r="C92" s="59"/>
      <c r="D92" s="59"/>
      <c r="E92" s="59"/>
      <c r="F92" s="59"/>
      <c r="G92" s="59"/>
      <c r="H92" s="59"/>
    </row>
    <row r="93" spans="1:8" x14ac:dyDescent="0.3">
      <c r="A93" s="59"/>
      <c r="B93" s="59"/>
      <c r="C93" s="59"/>
      <c r="D93" s="59"/>
      <c r="E93" s="59"/>
      <c r="F93" s="59"/>
      <c r="G93" s="59"/>
      <c r="H93" s="59"/>
    </row>
    <row r="94" spans="1:8" x14ac:dyDescent="0.3">
      <c r="A94" s="59"/>
      <c r="B94" s="59"/>
      <c r="C94" s="59"/>
      <c r="D94" s="59"/>
      <c r="E94" s="59"/>
      <c r="F94" s="59"/>
      <c r="G94" s="59"/>
      <c r="H94" s="59"/>
    </row>
    <row r="95" spans="1:8" x14ac:dyDescent="0.3">
      <c r="A95" s="59"/>
      <c r="B95" s="59"/>
      <c r="C95" s="59"/>
      <c r="D95" s="59"/>
      <c r="E95" s="59"/>
      <c r="F95" s="59"/>
      <c r="G95" s="59"/>
      <c r="H95" s="59"/>
    </row>
    <row r="96" spans="1:8" x14ac:dyDescent="0.3">
      <c r="A96" s="59"/>
      <c r="B96" s="59"/>
      <c r="C96" s="59"/>
      <c r="D96" s="59"/>
      <c r="E96" s="59"/>
      <c r="F96" s="59"/>
      <c r="G96" s="59"/>
      <c r="H96" s="59"/>
    </row>
    <row r="97" spans="1:8" x14ac:dyDescent="0.3">
      <c r="A97" s="59"/>
      <c r="B97" s="59"/>
      <c r="C97" s="59"/>
      <c r="D97" s="59"/>
      <c r="E97" s="59"/>
      <c r="F97" s="59"/>
      <c r="G97" s="59"/>
      <c r="H97" s="59"/>
    </row>
    <row r="98" spans="1:8" x14ac:dyDescent="0.3">
      <c r="A98" s="59"/>
      <c r="B98" s="59"/>
      <c r="C98" s="59"/>
      <c r="D98" s="59"/>
      <c r="E98" s="59"/>
      <c r="F98" s="59"/>
      <c r="G98" s="59"/>
      <c r="H98" s="59"/>
    </row>
    <row r="99" spans="1:8" x14ac:dyDescent="0.3">
      <c r="A99" s="59"/>
      <c r="B99" s="59"/>
      <c r="C99" s="59"/>
      <c r="D99" s="59"/>
      <c r="E99" s="59"/>
      <c r="F99" s="59"/>
      <c r="G99" s="59"/>
      <c r="H99" s="59"/>
    </row>
    <row r="100" spans="1:8" x14ac:dyDescent="0.3">
      <c r="A100" s="59"/>
      <c r="B100" s="59"/>
      <c r="C100" s="59"/>
      <c r="D100" s="59"/>
      <c r="E100" s="59"/>
      <c r="F100" s="59"/>
      <c r="G100" s="59"/>
      <c r="H100" s="59"/>
    </row>
    <row r="101" spans="1:8" x14ac:dyDescent="0.3">
      <c r="A101" s="59"/>
      <c r="B101" s="59"/>
      <c r="C101" s="59"/>
      <c r="D101" s="59"/>
      <c r="E101" s="59"/>
      <c r="F101" s="59"/>
      <c r="G101" s="59"/>
      <c r="H101" s="59"/>
    </row>
    <row r="102" spans="1:8" x14ac:dyDescent="0.3">
      <c r="A102" s="59"/>
      <c r="B102" s="59"/>
      <c r="C102" s="59"/>
      <c r="D102" s="59"/>
      <c r="E102" s="59"/>
      <c r="F102" s="59"/>
      <c r="G102" s="59"/>
      <c r="H102" s="59"/>
    </row>
    <row r="103" spans="1:8" x14ac:dyDescent="0.3">
      <c r="A103" s="59"/>
      <c r="B103" s="59"/>
      <c r="C103" s="59"/>
      <c r="D103" s="59"/>
      <c r="E103" s="59"/>
      <c r="F103" s="59"/>
      <c r="G103" s="59"/>
      <c r="H103" s="59"/>
    </row>
    <row r="104" spans="1:8" x14ac:dyDescent="0.3">
      <c r="A104" s="59"/>
      <c r="B104" s="59"/>
      <c r="C104" s="59"/>
      <c r="D104" s="59"/>
      <c r="E104" s="59"/>
      <c r="F104" s="59"/>
      <c r="G104" s="59"/>
      <c r="H104" s="59"/>
    </row>
    <row r="105" spans="1:8" x14ac:dyDescent="0.3">
      <c r="A105" s="59"/>
      <c r="B105" s="59"/>
      <c r="C105" s="59"/>
      <c r="D105" s="59"/>
      <c r="E105" s="59"/>
      <c r="F105" s="59"/>
      <c r="G105" s="59"/>
      <c r="H105" s="59"/>
    </row>
    <row r="106" spans="1:8" x14ac:dyDescent="0.3">
      <c r="A106" s="59"/>
      <c r="B106" s="59"/>
      <c r="C106" s="59"/>
      <c r="D106" s="59"/>
      <c r="E106" s="59"/>
      <c r="F106" s="59"/>
      <c r="G106" s="59"/>
      <c r="H106" s="59"/>
    </row>
    <row r="107" spans="1:8" x14ac:dyDescent="0.3">
      <c r="A107" s="59"/>
      <c r="B107" s="59"/>
      <c r="C107" s="59"/>
      <c r="D107" s="59"/>
      <c r="E107" s="59"/>
      <c r="F107" s="59"/>
      <c r="G107" s="59"/>
      <c r="H107" s="59"/>
    </row>
    <row r="108" spans="1:8" x14ac:dyDescent="0.3">
      <c r="A108" s="59"/>
      <c r="B108" s="59"/>
      <c r="C108" s="59"/>
      <c r="D108" s="59"/>
      <c r="E108" s="59"/>
      <c r="F108" s="59"/>
      <c r="G108" s="59"/>
      <c r="H108" s="59"/>
    </row>
    <row r="109" spans="1:8" x14ac:dyDescent="0.3">
      <c r="A109" s="59"/>
      <c r="B109" s="59"/>
      <c r="C109" s="59"/>
      <c r="D109" s="59"/>
      <c r="E109" s="59"/>
      <c r="F109" s="59"/>
      <c r="G109" s="59"/>
      <c r="H109" s="59"/>
    </row>
    <row r="110" spans="1:8" x14ac:dyDescent="0.3">
      <c r="A110" s="59"/>
      <c r="B110" s="59"/>
      <c r="C110" s="59"/>
      <c r="D110" s="59"/>
      <c r="E110" s="59"/>
      <c r="F110" s="59"/>
      <c r="G110" s="59"/>
      <c r="H110" s="59"/>
    </row>
    <row r="111" spans="1:8" x14ac:dyDescent="0.3">
      <c r="A111" s="59"/>
      <c r="B111" s="59"/>
      <c r="C111" s="59"/>
      <c r="D111" s="59"/>
      <c r="E111" s="59"/>
      <c r="F111" s="59"/>
      <c r="G111" s="59"/>
      <c r="H111" s="59"/>
    </row>
    <row r="112" spans="1:8" x14ac:dyDescent="0.3">
      <c r="A112" s="59"/>
      <c r="B112" s="59"/>
      <c r="C112" s="59"/>
      <c r="D112" s="59"/>
      <c r="E112" s="59"/>
      <c r="F112" s="59"/>
      <c r="G112" s="59"/>
      <c r="H112" s="59"/>
    </row>
    <row r="113" spans="1:8" x14ac:dyDescent="0.3">
      <c r="A113" s="59"/>
      <c r="B113" s="59"/>
      <c r="C113" s="59"/>
      <c r="D113" s="59"/>
      <c r="E113" s="59"/>
      <c r="F113" s="59"/>
      <c r="G113" s="59"/>
      <c r="H113" s="59"/>
    </row>
    <row r="114" spans="1:8" x14ac:dyDescent="0.3">
      <c r="A114" s="59"/>
      <c r="B114" s="59"/>
      <c r="C114" s="59"/>
      <c r="D114" s="59"/>
      <c r="E114" s="59"/>
      <c r="F114" s="59"/>
      <c r="G114" s="59"/>
      <c r="H114" s="59"/>
    </row>
    <row r="115" spans="1:8" x14ac:dyDescent="0.3">
      <c r="A115" s="59"/>
      <c r="B115" s="59"/>
      <c r="C115" s="59"/>
      <c r="D115" s="59"/>
      <c r="E115" s="59"/>
      <c r="F115" s="59"/>
      <c r="G115" s="59"/>
      <c r="H115" s="59"/>
    </row>
    <row r="116" spans="1:8" x14ac:dyDescent="0.3">
      <c r="A116" s="59"/>
      <c r="B116" s="59"/>
      <c r="C116" s="59"/>
      <c r="D116" s="59"/>
      <c r="E116" s="59"/>
      <c r="F116" s="59"/>
      <c r="G116" s="59"/>
      <c r="H116" s="59"/>
    </row>
    <row r="117" spans="1:8" x14ac:dyDescent="0.3">
      <c r="A117" s="59"/>
      <c r="B117" s="59"/>
      <c r="C117" s="59"/>
      <c r="D117" s="59"/>
      <c r="E117" s="59"/>
      <c r="F117" s="59"/>
      <c r="G117" s="59"/>
      <c r="H117" s="59"/>
    </row>
    <row r="118" spans="1:8" x14ac:dyDescent="0.3">
      <c r="A118" s="59"/>
      <c r="B118" s="59"/>
      <c r="C118" s="59"/>
      <c r="D118" s="59"/>
      <c r="E118" s="59"/>
      <c r="F118" s="59"/>
      <c r="G118" s="59"/>
      <c r="H118" s="59"/>
    </row>
    <row r="119" spans="1:8" x14ac:dyDescent="0.3">
      <c r="A119" s="59"/>
      <c r="B119" s="59"/>
      <c r="C119" s="59"/>
      <c r="D119" s="59"/>
      <c r="E119" s="59"/>
      <c r="F119" s="59"/>
      <c r="G119" s="59"/>
      <c r="H119" s="59"/>
    </row>
    <row r="120" spans="1:8" x14ac:dyDescent="0.3">
      <c r="A120" s="59"/>
      <c r="B120" s="59"/>
      <c r="C120" s="59"/>
      <c r="D120" s="59"/>
      <c r="E120" s="59"/>
      <c r="F120" s="59"/>
      <c r="G120" s="59"/>
      <c r="H120" s="59"/>
    </row>
    <row r="121" spans="1:8" x14ac:dyDescent="0.3">
      <c r="A121" s="59"/>
      <c r="B121" s="59"/>
      <c r="C121" s="59"/>
      <c r="D121" s="59"/>
      <c r="E121" s="59"/>
      <c r="F121" s="59"/>
      <c r="G121" s="59"/>
      <c r="H121" s="59"/>
    </row>
    <row r="122" spans="1:8" x14ac:dyDescent="0.3">
      <c r="A122" s="59"/>
      <c r="B122" s="59"/>
      <c r="C122" s="59"/>
      <c r="D122" s="59"/>
      <c r="E122" s="59"/>
      <c r="F122" s="59"/>
      <c r="G122" s="59"/>
      <c r="H122" s="59"/>
    </row>
    <row r="123" spans="1:8" x14ac:dyDescent="0.3">
      <c r="A123" s="59"/>
      <c r="B123" s="59"/>
      <c r="C123" s="59"/>
      <c r="D123" s="59"/>
      <c r="E123" s="59"/>
      <c r="F123" s="59"/>
      <c r="G123" s="59"/>
      <c r="H123" s="59"/>
    </row>
    <row r="124" spans="1:8" x14ac:dyDescent="0.3">
      <c r="A124" s="59"/>
      <c r="B124" s="59"/>
      <c r="C124" s="59"/>
      <c r="D124" s="59"/>
      <c r="E124" s="59"/>
      <c r="F124" s="59"/>
      <c r="G124" s="59"/>
      <c r="H124" s="59"/>
    </row>
    <row r="125" spans="1:8" x14ac:dyDescent="0.3">
      <c r="A125" s="59"/>
      <c r="B125" s="59"/>
      <c r="C125" s="59"/>
      <c r="D125" s="59"/>
      <c r="E125" s="59"/>
      <c r="F125" s="59"/>
      <c r="G125" s="59"/>
      <c r="H125" s="59"/>
    </row>
    <row r="126" spans="1:8" x14ac:dyDescent="0.3">
      <c r="A126" s="59"/>
      <c r="B126" s="59"/>
      <c r="C126" s="59"/>
      <c r="D126" s="59"/>
      <c r="E126" s="59"/>
      <c r="F126" s="59"/>
      <c r="G126" s="59"/>
      <c r="H126" s="59"/>
    </row>
    <row r="127" spans="1:8" x14ac:dyDescent="0.3">
      <c r="A127" s="59"/>
      <c r="B127" s="59"/>
      <c r="C127" s="59"/>
      <c r="D127" s="59"/>
      <c r="E127" s="59"/>
      <c r="F127" s="59"/>
      <c r="G127" s="59"/>
      <c r="H127" s="59"/>
    </row>
    <row r="128" spans="1:8" x14ac:dyDescent="0.3">
      <c r="A128" s="59"/>
      <c r="B128" s="59"/>
      <c r="C128" s="59"/>
      <c r="D128" s="59"/>
      <c r="E128" s="59"/>
      <c r="F128" s="59"/>
      <c r="G128" s="59"/>
      <c r="H128" s="59"/>
    </row>
    <row r="129" spans="1:8" x14ac:dyDescent="0.3">
      <c r="A129" s="59"/>
      <c r="B129" s="59"/>
      <c r="C129" s="59"/>
      <c r="D129" s="59"/>
      <c r="E129" s="59"/>
      <c r="F129" s="59"/>
      <c r="G129" s="59"/>
      <c r="H129" s="59"/>
    </row>
    <row r="130" spans="1:8" x14ac:dyDescent="0.3">
      <c r="A130" s="59"/>
      <c r="B130" s="59"/>
      <c r="C130" s="59"/>
      <c r="D130" s="59"/>
      <c r="E130" s="59"/>
      <c r="F130" s="59"/>
      <c r="G130" s="59"/>
      <c r="H130" s="59"/>
    </row>
    <row r="131" spans="1:8" x14ac:dyDescent="0.3">
      <c r="A131" s="59"/>
      <c r="B131" s="59"/>
      <c r="C131" s="59"/>
      <c r="D131" s="59"/>
      <c r="E131" s="59"/>
      <c r="F131" s="59"/>
      <c r="G131" s="59"/>
      <c r="H131" s="59"/>
    </row>
    <row r="132" spans="1:8" x14ac:dyDescent="0.3">
      <c r="A132" s="59"/>
      <c r="B132" s="59"/>
      <c r="C132" s="59"/>
      <c r="D132" s="59"/>
      <c r="E132" s="59"/>
      <c r="F132" s="59"/>
      <c r="G132" s="59"/>
      <c r="H132" s="59"/>
    </row>
    <row r="133" spans="1:8" x14ac:dyDescent="0.3">
      <c r="A133" s="59"/>
      <c r="B133" s="59"/>
      <c r="C133" s="59"/>
      <c r="D133" s="59"/>
      <c r="E133" s="59"/>
      <c r="F133" s="59"/>
      <c r="G133" s="59"/>
      <c r="H133" s="59"/>
    </row>
    <row r="134" spans="1:8" x14ac:dyDescent="0.3">
      <c r="A134" s="59"/>
      <c r="B134" s="59"/>
      <c r="C134" s="59"/>
      <c r="D134" s="59"/>
      <c r="E134" s="59"/>
      <c r="F134" s="59"/>
      <c r="G134" s="59"/>
      <c r="H134" s="59"/>
    </row>
    <row r="135" spans="1:8" x14ac:dyDescent="0.3">
      <c r="A135" s="59"/>
      <c r="B135" s="59"/>
      <c r="C135" s="59"/>
      <c r="D135" s="59"/>
      <c r="E135" s="59"/>
      <c r="F135" s="59"/>
      <c r="G135" s="59"/>
      <c r="H135" s="59"/>
    </row>
    <row r="136" spans="1:8" x14ac:dyDescent="0.3">
      <c r="A136" s="59"/>
      <c r="B136" s="59"/>
      <c r="C136" s="59"/>
      <c r="D136" s="59"/>
      <c r="E136" s="59"/>
      <c r="F136" s="59"/>
      <c r="G136" s="59"/>
      <c r="H136" s="59"/>
    </row>
    <row r="137" spans="1:8" x14ac:dyDescent="0.3">
      <c r="A137" s="59"/>
      <c r="B137" s="59"/>
      <c r="C137" s="59"/>
      <c r="D137" s="59"/>
      <c r="E137" s="59"/>
      <c r="F137" s="59"/>
      <c r="G137" s="59"/>
      <c r="H137" s="59"/>
    </row>
    <row r="138" spans="1:8" x14ac:dyDescent="0.3">
      <c r="A138" s="59"/>
      <c r="B138" s="59"/>
      <c r="C138" s="59"/>
      <c r="D138" s="59"/>
      <c r="E138" s="59"/>
      <c r="F138" s="59"/>
      <c r="G138" s="59"/>
      <c r="H138" s="59"/>
    </row>
    <row r="139" spans="1:8" x14ac:dyDescent="0.3">
      <c r="A139" s="59"/>
      <c r="B139" s="59"/>
      <c r="C139" s="59"/>
      <c r="D139" s="59"/>
      <c r="E139" s="59"/>
      <c r="F139" s="59"/>
      <c r="G139" s="59"/>
      <c r="H139" s="59"/>
    </row>
    <row r="140" spans="1:8" x14ac:dyDescent="0.3">
      <c r="A140" s="59"/>
      <c r="B140" s="59"/>
      <c r="C140" s="59"/>
      <c r="D140" s="59"/>
      <c r="E140" s="59"/>
      <c r="F140" s="59"/>
      <c r="G140" s="59"/>
      <c r="H140" s="59"/>
    </row>
    <row r="141" spans="1:8" x14ac:dyDescent="0.3">
      <c r="A141" s="59"/>
      <c r="B141" s="59"/>
      <c r="C141" s="59"/>
      <c r="D141" s="59"/>
      <c r="E141" s="59"/>
      <c r="F141" s="59"/>
      <c r="G141" s="59"/>
      <c r="H141" s="59"/>
    </row>
    <row r="142" spans="1:8" x14ac:dyDescent="0.3">
      <c r="A142" s="59"/>
      <c r="B142" s="59"/>
      <c r="C142" s="59"/>
      <c r="D142" s="59"/>
      <c r="E142" s="59"/>
      <c r="F142" s="59"/>
      <c r="G142" s="59"/>
      <c r="H142" s="59"/>
    </row>
    <row r="143" spans="1:8" x14ac:dyDescent="0.3">
      <c r="A143" s="59"/>
      <c r="B143" s="59"/>
      <c r="C143" s="59"/>
      <c r="D143" s="59"/>
      <c r="E143" s="59"/>
      <c r="F143" s="59"/>
      <c r="G143" s="59"/>
      <c r="H143" s="59"/>
    </row>
    <row r="144" spans="1:8" x14ac:dyDescent="0.3">
      <c r="A144" s="59"/>
      <c r="B144" s="59"/>
      <c r="C144" s="59"/>
      <c r="D144" s="59"/>
      <c r="E144" s="59"/>
      <c r="F144" s="59"/>
      <c r="G144" s="59"/>
      <c r="H144" s="59"/>
    </row>
    <row r="145" spans="1:8" x14ac:dyDescent="0.3">
      <c r="A145" s="59"/>
      <c r="B145" s="59"/>
      <c r="C145" s="59"/>
      <c r="D145" s="59"/>
      <c r="E145" s="59"/>
      <c r="F145" s="59"/>
      <c r="G145" s="59"/>
      <c r="H145" s="59"/>
    </row>
    <row r="146" spans="1:8" x14ac:dyDescent="0.3">
      <c r="A146" s="59"/>
      <c r="B146" s="59"/>
      <c r="C146" s="59"/>
      <c r="D146" s="59"/>
      <c r="E146" s="59"/>
      <c r="F146" s="59"/>
      <c r="G146" s="59"/>
      <c r="H146" s="59"/>
    </row>
    <row r="147" spans="1:8" x14ac:dyDescent="0.3">
      <c r="A147" s="59"/>
      <c r="B147" s="59"/>
      <c r="C147" s="59"/>
      <c r="D147" s="59"/>
      <c r="E147" s="59"/>
      <c r="F147" s="59"/>
      <c r="G147" s="59"/>
      <c r="H147" s="59"/>
    </row>
    <row r="148" spans="1:8" x14ac:dyDescent="0.3">
      <c r="A148" s="59"/>
      <c r="B148" s="59"/>
      <c r="C148" s="59"/>
      <c r="D148" s="59"/>
      <c r="E148" s="59"/>
      <c r="F148" s="59"/>
      <c r="G148" s="59"/>
      <c r="H148" s="59"/>
    </row>
    <row r="149" spans="1:8" x14ac:dyDescent="0.3">
      <c r="A149" s="59"/>
      <c r="B149" s="59"/>
      <c r="C149" s="59"/>
      <c r="D149" s="59"/>
      <c r="E149" s="59"/>
      <c r="F149" s="59"/>
      <c r="G149" s="59"/>
      <c r="H149" s="59"/>
    </row>
    <row r="150" spans="1:8" x14ac:dyDescent="0.3">
      <c r="A150" s="59"/>
      <c r="B150" s="59"/>
      <c r="C150" s="59"/>
      <c r="D150" s="59"/>
      <c r="E150" s="59"/>
      <c r="F150" s="59"/>
      <c r="G150" s="59"/>
      <c r="H150" s="59"/>
    </row>
    <row r="151" spans="1:8" x14ac:dyDescent="0.3">
      <c r="A151" s="59"/>
      <c r="B151" s="59"/>
      <c r="C151" s="59"/>
      <c r="D151" s="59"/>
      <c r="E151" s="59"/>
      <c r="F151" s="59"/>
      <c r="G151" s="59"/>
      <c r="H151" s="59"/>
    </row>
    <row r="152" spans="1:8" x14ac:dyDescent="0.3">
      <c r="A152" s="59"/>
      <c r="B152" s="59"/>
      <c r="C152" s="59"/>
      <c r="D152" s="59"/>
      <c r="E152" s="59"/>
      <c r="F152" s="59"/>
      <c r="G152" s="59"/>
      <c r="H152" s="59"/>
    </row>
    <row r="153" spans="1:8" x14ac:dyDescent="0.3">
      <c r="A153" s="59"/>
      <c r="B153" s="59"/>
      <c r="C153" s="59"/>
      <c r="D153" s="59"/>
      <c r="E153" s="59"/>
      <c r="F153" s="59"/>
      <c r="G153" s="59"/>
      <c r="H153" s="59"/>
    </row>
    <row r="154" spans="1:8" x14ac:dyDescent="0.3">
      <c r="A154" s="59"/>
      <c r="B154" s="59"/>
      <c r="C154" s="59"/>
      <c r="D154" s="59"/>
      <c r="E154" s="59"/>
      <c r="F154" s="59"/>
      <c r="G154" s="59"/>
      <c r="H154" s="59"/>
    </row>
    <row r="155" spans="1:8" x14ac:dyDescent="0.3">
      <c r="A155" s="59"/>
      <c r="B155" s="59"/>
      <c r="C155" s="59"/>
      <c r="D155" s="59"/>
      <c r="E155" s="59"/>
      <c r="F155" s="59"/>
      <c r="G155" s="59"/>
      <c r="H155" s="59"/>
    </row>
    <row r="156" spans="1:8" x14ac:dyDescent="0.3">
      <c r="A156" s="59"/>
      <c r="B156" s="59"/>
      <c r="C156" s="59"/>
      <c r="D156" s="59"/>
      <c r="E156" s="59"/>
      <c r="F156" s="59"/>
      <c r="G156" s="59"/>
      <c r="H156" s="59"/>
    </row>
    <row r="157" spans="1:8" x14ac:dyDescent="0.3">
      <c r="A157" s="59"/>
      <c r="B157" s="59"/>
      <c r="C157" s="59"/>
      <c r="D157" s="59"/>
      <c r="E157" s="59"/>
      <c r="F157" s="59"/>
      <c r="G157" s="59"/>
      <c r="H157" s="59"/>
    </row>
    <row r="158" spans="1:8" x14ac:dyDescent="0.3">
      <c r="A158" s="59"/>
      <c r="B158" s="59"/>
      <c r="C158" s="59"/>
      <c r="D158" s="59"/>
      <c r="E158" s="59"/>
      <c r="F158" s="59"/>
      <c r="G158" s="59"/>
      <c r="H158" s="59"/>
    </row>
    <row r="159" spans="1:8" x14ac:dyDescent="0.3">
      <c r="A159" s="59"/>
      <c r="B159" s="59"/>
      <c r="C159" s="59"/>
      <c r="D159" s="59"/>
      <c r="E159" s="59"/>
      <c r="F159" s="59"/>
      <c r="G159" s="59"/>
      <c r="H159" s="59"/>
    </row>
    <row r="160" spans="1:8" x14ac:dyDescent="0.3">
      <c r="A160" s="59"/>
      <c r="B160" s="59"/>
      <c r="C160" s="59"/>
      <c r="D160" s="59"/>
      <c r="E160" s="59"/>
      <c r="F160" s="59"/>
      <c r="G160" s="59"/>
      <c r="H160" s="59"/>
    </row>
    <row r="161" spans="1:8" x14ac:dyDescent="0.3">
      <c r="A161" s="59"/>
      <c r="B161" s="59"/>
      <c r="C161" s="59"/>
      <c r="D161" s="59"/>
      <c r="E161" s="59"/>
      <c r="F161" s="59"/>
      <c r="G161" s="59"/>
      <c r="H161" s="59"/>
    </row>
    <row r="162" spans="1:8" x14ac:dyDescent="0.3">
      <c r="A162" s="59"/>
      <c r="B162" s="59"/>
      <c r="C162" s="59"/>
      <c r="D162" s="59"/>
      <c r="E162" s="59"/>
      <c r="F162" s="59"/>
      <c r="G162" s="59"/>
      <c r="H162" s="59"/>
    </row>
    <row r="163" spans="1:8" x14ac:dyDescent="0.3">
      <c r="A163" s="59"/>
      <c r="B163" s="59"/>
      <c r="C163" s="59"/>
      <c r="D163" s="59"/>
      <c r="E163" s="59"/>
      <c r="F163" s="59"/>
      <c r="G163" s="59"/>
      <c r="H163" s="59"/>
    </row>
    <row r="164" spans="1:8" x14ac:dyDescent="0.3">
      <c r="A164" s="59"/>
      <c r="B164" s="59"/>
      <c r="C164" s="59"/>
      <c r="D164" s="59"/>
      <c r="E164" s="59"/>
      <c r="F164" s="59"/>
      <c r="G164" s="59"/>
      <c r="H164" s="59"/>
    </row>
    <row r="165" spans="1:8" x14ac:dyDescent="0.3">
      <c r="A165" s="59"/>
      <c r="B165" s="59"/>
      <c r="C165" s="59"/>
      <c r="D165" s="59"/>
      <c r="E165" s="59"/>
      <c r="F165" s="59"/>
      <c r="G165" s="59"/>
      <c r="H165" s="59"/>
    </row>
    <row r="166" spans="1:8" x14ac:dyDescent="0.3">
      <c r="A166" s="59"/>
      <c r="B166" s="59"/>
      <c r="C166" s="59"/>
      <c r="D166" s="59"/>
      <c r="E166" s="59"/>
      <c r="F166" s="59"/>
      <c r="G166" s="59"/>
      <c r="H166" s="59"/>
    </row>
    <row r="167" spans="1:8" x14ac:dyDescent="0.3">
      <c r="A167" s="59"/>
      <c r="B167" s="59"/>
      <c r="C167" s="59"/>
      <c r="D167" s="59"/>
      <c r="E167" s="59"/>
      <c r="F167" s="59"/>
      <c r="G167" s="59"/>
      <c r="H167" s="59"/>
    </row>
    <row r="168" spans="1:8" x14ac:dyDescent="0.3">
      <c r="A168" s="59"/>
      <c r="B168" s="59"/>
      <c r="C168" s="59"/>
      <c r="D168" s="59"/>
      <c r="E168" s="59"/>
      <c r="F168" s="59"/>
      <c r="G168" s="59"/>
      <c r="H168" s="59"/>
    </row>
    <row r="169" spans="1:8" x14ac:dyDescent="0.3">
      <c r="A169" s="59"/>
      <c r="B169" s="59"/>
      <c r="C169" s="59"/>
      <c r="D169" s="59"/>
      <c r="E169" s="59"/>
      <c r="F169" s="59"/>
      <c r="G169" s="59"/>
      <c r="H169" s="59"/>
    </row>
    <row r="170" spans="1:8" x14ac:dyDescent="0.3">
      <c r="A170" s="59"/>
      <c r="B170" s="59"/>
      <c r="C170" s="59"/>
      <c r="D170" s="59"/>
      <c r="E170" s="59"/>
      <c r="F170" s="59"/>
      <c r="G170" s="59"/>
      <c r="H170" s="59"/>
    </row>
    <row r="171" spans="1:8" x14ac:dyDescent="0.3">
      <c r="A171" s="59"/>
      <c r="B171" s="59"/>
      <c r="C171" s="59"/>
      <c r="D171" s="59"/>
      <c r="E171" s="59"/>
      <c r="F171" s="59"/>
      <c r="G171" s="59"/>
      <c r="H171" s="59"/>
    </row>
    <row r="172" spans="1:8" x14ac:dyDescent="0.3">
      <c r="A172" s="59"/>
      <c r="B172" s="59"/>
      <c r="C172" s="59"/>
      <c r="D172" s="59"/>
      <c r="E172" s="59"/>
      <c r="F172" s="59"/>
      <c r="G172" s="59"/>
      <c r="H172" s="59"/>
    </row>
    <row r="173" spans="1:8" x14ac:dyDescent="0.3">
      <c r="A173" s="59"/>
      <c r="B173" s="59"/>
      <c r="C173" s="59"/>
      <c r="D173" s="59"/>
      <c r="E173" s="59"/>
      <c r="F173" s="59"/>
      <c r="G173" s="59"/>
      <c r="H173" s="59"/>
    </row>
    <row r="174" spans="1:8" x14ac:dyDescent="0.3">
      <c r="A174" s="59"/>
      <c r="B174" s="59"/>
      <c r="C174" s="59"/>
      <c r="D174" s="59"/>
      <c r="E174" s="59"/>
      <c r="F174" s="59"/>
      <c r="G174" s="59"/>
      <c r="H174" s="59"/>
    </row>
    <row r="175" spans="1:8" x14ac:dyDescent="0.3">
      <c r="A175" s="59"/>
      <c r="B175" s="59"/>
      <c r="C175" s="59"/>
      <c r="D175" s="59"/>
      <c r="E175" s="59"/>
      <c r="F175" s="59"/>
      <c r="G175" s="59"/>
      <c r="H175" s="59"/>
    </row>
    <row r="176" spans="1:8" x14ac:dyDescent="0.3">
      <c r="A176" s="59"/>
      <c r="B176" s="59"/>
      <c r="C176" s="59"/>
      <c r="D176" s="59"/>
      <c r="E176" s="59"/>
      <c r="F176" s="59"/>
      <c r="G176" s="59"/>
      <c r="H176" s="59"/>
    </row>
    <row r="177" spans="1:8" x14ac:dyDescent="0.3">
      <c r="A177" s="59"/>
      <c r="B177" s="59"/>
      <c r="C177" s="59"/>
      <c r="D177" s="59"/>
      <c r="E177" s="59"/>
      <c r="F177" s="59"/>
      <c r="G177" s="59"/>
      <c r="H177" s="59"/>
    </row>
    <row r="178" spans="1:8" x14ac:dyDescent="0.3">
      <c r="A178" s="59"/>
      <c r="B178" s="59"/>
      <c r="C178" s="59"/>
      <c r="D178" s="59"/>
      <c r="E178" s="59"/>
      <c r="F178" s="59"/>
      <c r="G178" s="59"/>
      <c r="H178" s="59"/>
    </row>
    <row r="179" spans="1:8" x14ac:dyDescent="0.3">
      <c r="A179" s="59"/>
      <c r="B179" s="59"/>
      <c r="C179" s="59"/>
      <c r="D179" s="59"/>
      <c r="E179" s="59"/>
      <c r="F179" s="59"/>
      <c r="G179" s="59"/>
      <c r="H179" s="59"/>
    </row>
    <row r="180" spans="1:8" x14ac:dyDescent="0.3">
      <c r="A180" s="59"/>
      <c r="B180" s="59"/>
      <c r="C180" s="59"/>
      <c r="D180" s="59"/>
      <c r="E180" s="59"/>
      <c r="F180" s="59"/>
      <c r="G180" s="59"/>
      <c r="H180" s="59"/>
    </row>
    <row r="181" spans="1:8" x14ac:dyDescent="0.3">
      <c r="A181" s="59"/>
      <c r="B181" s="59"/>
      <c r="C181" s="59"/>
      <c r="D181" s="59"/>
      <c r="E181" s="59"/>
      <c r="F181" s="59"/>
      <c r="G181" s="59"/>
      <c r="H181" s="59"/>
    </row>
    <row r="182" spans="1:8" x14ac:dyDescent="0.3">
      <c r="A182" s="59"/>
      <c r="B182" s="59"/>
      <c r="C182" s="59"/>
      <c r="D182" s="59"/>
      <c r="E182" s="59"/>
      <c r="F182" s="59"/>
      <c r="G182" s="59"/>
      <c r="H182" s="59"/>
    </row>
    <row r="183" spans="1:8" x14ac:dyDescent="0.3">
      <c r="A183" s="59"/>
      <c r="B183" s="59"/>
      <c r="C183" s="59"/>
      <c r="D183" s="59"/>
      <c r="E183" s="59"/>
      <c r="F183" s="59"/>
      <c r="G183" s="59"/>
      <c r="H183" s="59"/>
    </row>
    <row r="184" spans="1:8" x14ac:dyDescent="0.3">
      <c r="A184" s="59"/>
      <c r="B184" s="59"/>
      <c r="C184" s="59"/>
      <c r="D184" s="59"/>
      <c r="E184" s="59"/>
      <c r="F184" s="59"/>
      <c r="G184" s="59"/>
      <c r="H184" s="59"/>
    </row>
    <row r="185" spans="1:8" x14ac:dyDescent="0.3">
      <c r="A185" s="59"/>
      <c r="B185" s="59"/>
      <c r="C185" s="59"/>
      <c r="D185" s="59"/>
      <c r="E185" s="59"/>
      <c r="F185" s="59"/>
      <c r="G185" s="59"/>
      <c r="H185" s="59"/>
    </row>
    <row r="186" spans="1:8" x14ac:dyDescent="0.3">
      <c r="A186" s="59"/>
      <c r="B186" s="59"/>
      <c r="C186" s="59"/>
      <c r="D186" s="59"/>
      <c r="E186" s="59"/>
      <c r="F186" s="59"/>
      <c r="G186" s="59"/>
      <c r="H186" s="59"/>
    </row>
    <row r="187" spans="1:8" x14ac:dyDescent="0.3">
      <c r="A187" s="59"/>
      <c r="B187" s="59"/>
      <c r="C187" s="59"/>
      <c r="D187" s="59"/>
      <c r="E187" s="59"/>
      <c r="F187" s="59"/>
      <c r="G187" s="59"/>
      <c r="H187" s="59"/>
    </row>
    <row r="188" spans="1:8" x14ac:dyDescent="0.3">
      <c r="A188" s="59"/>
      <c r="B188" s="59"/>
      <c r="C188" s="59"/>
      <c r="D188" s="59"/>
      <c r="E188" s="59"/>
      <c r="F188" s="59"/>
      <c r="G188" s="59"/>
      <c r="H188" s="59"/>
    </row>
    <row r="189" spans="1:8" x14ac:dyDescent="0.3">
      <c r="A189" s="59"/>
      <c r="B189" s="59"/>
      <c r="C189" s="59"/>
      <c r="D189" s="59"/>
      <c r="E189" s="59"/>
      <c r="F189" s="59"/>
      <c r="G189" s="59"/>
      <c r="H189" s="59"/>
    </row>
    <row r="190" spans="1:8" x14ac:dyDescent="0.3">
      <c r="A190" s="59"/>
      <c r="B190" s="59"/>
      <c r="C190" s="59"/>
      <c r="D190" s="59"/>
      <c r="E190" s="59"/>
      <c r="F190" s="59"/>
      <c r="G190" s="59"/>
      <c r="H190" s="59"/>
    </row>
    <row r="191" spans="1:8" x14ac:dyDescent="0.3">
      <c r="A191" s="59"/>
      <c r="B191" s="59"/>
      <c r="C191" s="59"/>
      <c r="D191" s="59"/>
      <c r="E191" s="59"/>
      <c r="F191" s="59"/>
      <c r="G191" s="59"/>
      <c r="H191" s="59"/>
    </row>
    <row r="192" spans="1:8" x14ac:dyDescent="0.3">
      <c r="A192" s="59"/>
      <c r="B192" s="59"/>
      <c r="C192" s="59"/>
      <c r="D192" s="59"/>
      <c r="E192" s="59"/>
      <c r="F192" s="59"/>
      <c r="G192" s="59"/>
      <c r="H192" s="59"/>
    </row>
    <row r="193" spans="1:8" x14ac:dyDescent="0.3">
      <c r="A193" s="59"/>
      <c r="B193" s="59"/>
      <c r="C193" s="59"/>
      <c r="D193" s="59"/>
      <c r="E193" s="59"/>
      <c r="F193" s="59"/>
      <c r="G193" s="59"/>
      <c r="H193" s="59"/>
    </row>
    <row r="194" spans="1:8" x14ac:dyDescent="0.3">
      <c r="A194" s="59"/>
      <c r="B194" s="59"/>
      <c r="C194" s="59"/>
      <c r="D194" s="59"/>
      <c r="E194" s="59"/>
      <c r="F194" s="59"/>
      <c r="G194" s="59"/>
      <c r="H194" s="59"/>
    </row>
    <row r="195" spans="1:8" x14ac:dyDescent="0.3">
      <c r="A195" s="59"/>
      <c r="B195" s="59"/>
      <c r="C195" s="59"/>
      <c r="D195" s="59"/>
      <c r="E195" s="59"/>
      <c r="F195" s="59"/>
      <c r="G195" s="59"/>
      <c r="H195" s="59"/>
    </row>
    <row r="196" spans="1:8" x14ac:dyDescent="0.3">
      <c r="A196" s="59"/>
      <c r="B196" s="59"/>
      <c r="C196" s="59"/>
      <c r="D196" s="59"/>
      <c r="E196" s="59"/>
      <c r="F196" s="59"/>
      <c r="G196" s="59"/>
      <c r="H196" s="59"/>
    </row>
    <row r="197" spans="1:8" x14ac:dyDescent="0.3">
      <c r="A197" s="59"/>
      <c r="B197" s="59"/>
      <c r="C197" s="59"/>
      <c r="D197" s="59"/>
      <c r="E197" s="59"/>
      <c r="F197" s="59"/>
      <c r="G197" s="59"/>
      <c r="H197" s="59"/>
    </row>
    <row r="198" spans="1:8" x14ac:dyDescent="0.3">
      <c r="A198" s="59"/>
      <c r="B198" s="59"/>
      <c r="C198" s="59"/>
      <c r="D198" s="59"/>
      <c r="E198" s="59"/>
      <c r="F198" s="59"/>
      <c r="G198" s="59"/>
      <c r="H198" s="59"/>
    </row>
    <row r="199" spans="1:8" x14ac:dyDescent="0.3">
      <c r="A199" s="59"/>
      <c r="B199" s="59"/>
      <c r="C199" s="59"/>
      <c r="D199" s="59"/>
      <c r="E199" s="59"/>
      <c r="F199" s="59"/>
      <c r="G199" s="59"/>
      <c r="H199" s="59"/>
    </row>
    <row r="200" spans="1:8" x14ac:dyDescent="0.3">
      <c r="A200" s="59"/>
      <c r="B200" s="59"/>
      <c r="C200" s="59"/>
      <c r="D200" s="59"/>
      <c r="E200" s="59"/>
      <c r="F200" s="59"/>
      <c r="G200" s="59"/>
      <c r="H200" s="59"/>
    </row>
    <row r="201" spans="1:8" x14ac:dyDescent="0.3">
      <c r="A201" s="59"/>
      <c r="B201" s="59"/>
      <c r="C201" s="59"/>
      <c r="D201" s="59"/>
      <c r="E201" s="59"/>
      <c r="F201" s="59"/>
      <c r="G201" s="59"/>
      <c r="H201" s="59"/>
    </row>
    <row r="202" spans="1:8" x14ac:dyDescent="0.3">
      <c r="A202" s="59"/>
      <c r="B202" s="59"/>
      <c r="C202" s="59"/>
      <c r="D202" s="59"/>
      <c r="E202" s="59"/>
      <c r="F202" s="59"/>
      <c r="G202" s="59"/>
      <c r="H202" s="59"/>
    </row>
    <row r="203" spans="1:8" x14ac:dyDescent="0.3">
      <c r="A203" s="59"/>
      <c r="B203" s="59"/>
      <c r="C203" s="59"/>
      <c r="D203" s="59"/>
      <c r="E203" s="59"/>
      <c r="F203" s="59"/>
      <c r="G203" s="59"/>
      <c r="H203" s="59"/>
    </row>
    <row r="204" spans="1:8" x14ac:dyDescent="0.3">
      <c r="A204" s="59"/>
      <c r="B204" s="59"/>
      <c r="C204" s="59"/>
      <c r="D204" s="59"/>
      <c r="E204" s="59"/>
      <c r="F204" s="59"/>
      <c r="G204" s="59"/>
      <c r="H204" s="59"/>
    </row>
    <row r="205" spans="1:8" x14ac:dyDescent="0.3">
      <c r="A205" s="59"/>
      <c r="B205" s="59"/>
      <c r="C205" s="59"/>
      <c r="D205" s="59"/>
      <c r="E205" s="59"/>
      <c r="F205" s="59"/>
      <c r="G205" s="59"/>
      <c r="H205" s="59"/>
    </row>
    <row r="206" spans="1:8" x14ac:dyDescent="0.3">
      <c r="A206" s="59"/>
      <c r="B206" s="59"/>
      <c r="C206" s="59"/>
      <c r="D206" s="59"/>
      <c r="E206" s="59"/>
      <c r="F206" s="59"/>
      <c r="G206" s="59"/>
      <c r="H206" s="59"/>
    </row>
    <row r="207" spans="1:8" x14ac:dyDescent="0.3">
      <c r="A207" s="59"/>
      <c r="B207" s="59"/>
      <c r="C207" s="59"/>
      <c r="D207" s="59"/>
      <c r="E207" s="59"/>
      <c r="F207" s="59"/>
      <c r="G207" s="59"/>
      <c r="H207" s="59"/>
    </row>
    <row r="208" spans="1:8" x14ac:dyDescent="0.3">
      <c r="A208" s="59"/>
      <c r="B208" s="59"/>
      <c r="C208" s="59"/>
      <c r="D208" s="59"/>
      <c r="E208" s="59"/>
      <c r="F208" s="59"/>
      <c r="G208" s="59"/>
      <c r="H208" s="59"/>
    </row>
    <row r="209" spans="1:8" x14ac:dyDescent="0.3">
      <c r="A209" s="59"/>
      <c r="B209" s="59"/>
      <c r="C209" s="59"/>
      <c r="D209" s="59"/>
      <c r="E209" s="59"/>
      <c r="F209" s="59"/>
      <c r="G209" s="59"/>
      <c r="H209" s="59"/>
    </row>
    <row r="210" spans="1:8" x14ac:dyDescent="0.3">
      <c r="A210" s="59"/>
      <c r="B210" s="59"/>
      <c r="C210" s="59"/>
      <c r="D210" s="59"/>
      <c r="E210" s="59"/>
      <c r="F210" s="59"/>
      <c r="G210" s="59"/>
      <c r="H210" s="59"/>
    </row>
    <row r="211" spans="1:8" x14ac:dyDescent="0.3">
      <c r="A211" s="59"/>
      <c r="B211" s="59"/>
      <c r="C211" s="59"/>
      <c r="D211" s="59"/>
      <c r="E211" s="59"/>
      <c r="F211" s="59"/>
      <c r="G211" s="59"/>
      <c r="H211" s="59"/>
    </row>
    <row r="212" spans="1:8" x14ac:dyDescent="0.3">
      <c r="A212" s="59"/>
      <c r="B212" s="59"/>
      <c r="C212" s="59"/>
      <c r="D212" s="59"/>
      <c r="E212" s="59"/>
      <c r="F212" s="59"/>
      <c r="G212" s="59"/>
      <c r="H212" s="59"/>
    </row>
    <row r="213" spans="1:8" x14ac:dyDescent="0.3">
      <c r="A213" s="59"/>
      <c r="B213" s="59"/>
      <c r="C213" s="59"/>
      <c r="D213" s="59"/>
      <c r="E213" s="59"/>
      <c r="F213" s="59"/>
      <c r="G213" s="59"/>
      <c r="H213" s="59"/>
    </row>
    <row r="214" spans="1:8" x14ac:dyDescent="0.3">
      <c r="A214" s="59"/>
      <c r="B214" s="59"/>
      <c r="C214" s="59"/>
      <c r="D214" s="59"/>
      <c r="E214" s="59"/>
      <c r="F214" s="59"/>
      <c r="G214" s="59"/>
      <c r="H214" s="59"/>
    </row>
    <row r="215" spans="1:8" x14ac:dyDescent="0.3">
      <c r="A215" s="59"/>
      <c r="B215" s="59"/>
      <c r="C215" s="59"/>
      <c r="D215" s="59"/>
      <c r="E215" s="59"/>
      <c r="F215" s="59"/>
      <c r="G215" s="59"/>
      <c r="H215" s="59"/>
    </row>
    <row r="216" spans="1:8" x14ac:dyDescent="0.3">
      <c r="A216" s="59"/>
      <c r="B216" s="59"/>
      <c r="C216" s="59"/>
      <c r="D216" s="59"/>
      <c r="E216" s="59"/>
      <c r="F216" s="59"/>
      <c r="G216" s="59"/>
      <c r="H216" s="59"/>
    </row>
    <row r="217" spans="1:8" x14ac:dyDescent="0.3">
      <c r="A217" s="59"/>
      <c r="B217" s="59"/>
      <c r="C217" s="59"/>
      <c r="D217" s="59"/>
      <c r="E217" s="59"/>
      <c r="F217" s="59"/>
      <c r="G217" s="59"/>
      <c r="H217" s="59"/>
    </row>
    <row r="218" spans="1:8" x14ac:dyDescent="0.3">
      <c r="A218" s="59"/>
      <c r="B218" s="59"/>
      <c r="C218" s="59"/>
      <c r="D218" s="59"/>
      <c r="E218" s="59"/>
      <c r="F218" s="59"/>
      <c r="G218" s="59"/>
      <c r="H218" s="59"/>
    </row>
    <row r="219" spans="1:8" x14ac:dyDescent="0.3">
      <c r="A219" s="59"/>
      <c r="B219" s="59"/>
      <c r="C219" s="59"/>
      <c r="D219" s="59"/>
      <c r="E219" s="59"/>
      <c r="F219" s="59"/>
      <c r="G219" s="59"/>
      <c r="H219" s="59"/>
    </row>
    <row r="220" spans="1:8" x14ac:dyDescent="0.3">
      <c r="A220" s="59"/>
      <c r="B220" s="59"/>
      <c r="C220" s="59"/>
      <c r="D220" s="59"/>
      <c r="E220" s="59"/>
      <c r="F220" s="59"/>
      <c r="G220" s="59"/>
      <c r="H220" s="59"/>
    </row>
    <row r="221" spans="1:8" x14ac:dyDescent="0.3">
      <c r="A221" s="59"/>
      <c r="B221" s="59"/>
      <c r="C221" s="59"/>
      <c r="D221" s="59"/>
      <c r="E221" s="59"/>
      <c r="F221" s="59"/>
      <c r="G221" s="59"/>
      <c r="H221" s="59"/>
    </row>
    <row r="222" spans="1:8" x14ac:dyDescent="0.3">
      <c r="A222" s="59"/>
      <c r="B222" s="59"/>
      <c r="C222" s="59"/>
      <c r="D222" s="59"/>
      <c r="E222" s="59"/>
      <c r="F222" s="59"/>
      <c r="G222" s="59"/>
      <c r="H222" s="59"/>
    </row>
    <row r="223" spans="1:8" x14ac:dyDescent="0.3">
      <c r="A223" s="59"/>
      <c r="B223" s="59"/>
      <c r="C223" s="59"/>
      <c r="D223" s="59"/>
      <c r="E223" s="59"/>
      <c r="F223" s="59"/>
      <c r="G223" s="59"/>
      <c r="H223" s="59"/>
    </row>
    <row r="224" spans="1:8" x14ac:dyDescent="0.3">
      <c r="A224" s="59"/>
      <c r="B224" s="59"/>
      <c r="C224" s="59"/>
      <c r="D224" s="59"/>
      <c r="E224" s="59"/>
      <c r="F224" s="59"/>
      <c r="G224" s="59"/>
      <c r="H224" s="59"/>
    </row>
    <row r="225" spans="1:8" x14ac:dyDescent="0.3">
      <c r="A225" s="59"/>
      <c r="B225" s="59"/>
      <c r="C225" s="59"/>
      <c r="D225" s="59"/>
      <c r="E225" s="59"/>
      <c r="F225" s="59"/>
      <c r="G225" s="59"/>
      <c r="H225" s="59"/>
    </row>
    <row r="226" spans="1:8" x14ac:dyDescent="0.3">
      <c r="A226" s="59"/>
      <c r="B226" s="59"/>
      <c r="C226" s="59"/>
      <c r="D226" s="59"/>
      <c r="E226" s="59"/>
      <c r="F226" s="59"/>
      <c r="G226" s="59"/>
      <c r="H226" s="59"/>
    </row>
    <row r="227" spans="1:8" x14ac:dyDescent="0.3">
      <c r="A227" s="59"/>
      <c r="B227" s="59"/>
      <c r="C227" s="59"/>
      <c r="D227" s="59"/>
      <c r="E227" s="59"/>
      <c r="F227" s="59"/>
      <c r="G227" s="59"/>
      <c r="H227" s="59"/>
    </row>
    <row r="228" spans="1:8" x14ac:dyDescent="0.3">
      <c r="A228" s="59"/>
      <c r="B228" s="59"/>
      <c r="C228" s="59"/>
      <c r="D228" s="59"/>
      <c r="E228" s="59"/>
      <c r="F228" s="59"/>
      <c r="G228" s="59"/>
      <c r="H228" s="59"/>
    </row>
    <row r="229" spans="1:8" x14ac:dyDescent="0.3">
      <c r="A229" s="59"/>
      <c r="B229" s="59"/>
      <c r="C229" s="59"/>
      <c r="D229" s="59"/>
      <c r="E229" s="59"/>
      <c r="F229" s="59"/>
      <c r="G229" s="59"/>
      <c r="H229" s="59"/>
    </row>
    <row r="230" spans="1:8" x14ac:dyDescent="0.3">
      <c r="A230" s="59"/>
      <c r="B230" s="59"/>
      <c r="C230" s="59"/>
      <c r="D230" s="59"/>
      <c r="E230" s="59"/>
      <c r="F230" s="59"/>
      <c r="G230" s="59"/>
      <c r="H230" s="59"/>
    </row>
    <row r="231" spans="1:8" x14ac:dyDescent="0.3">
      <c r="A231" s="59"/>
      <c r="B231" s="59"/>
      <c r="C231" s="59"/>
      <c r="D231" s="59"/>
      <c r="E231" s="59"/>
      <c r="F231" s="59"/>
      <c r="G231" s="59"/>
      <c r="H231" s="59"/>
    </row>
    <row r="232" spans="1:8" x14ac:dyDescent="0.3">
      <c r="A232" s="59"/>
      <c r="B232" s="59"/>
      <c r="C232" s="59"/>
      <c r="D232" s="59"/>
      <c r="E232" s="59"/>
      <c r="F232" s="59"/>
      <c r="G232" s="59"/>
      <c r="H232" s="59"/>
    </row>
    <row r="233" spans="1:8" x14ac:dyDescent="0.3">
      <c r="A233" s="59"/>
      <c r="B233" s="59"/>
      <c r="C233" s="59"/>
      <c r="D233" s="59"/>
      <c r="E233" s="59"/>
      <c r="F233" s="59"/>
      <c r="G233" s="59"/>
      <c r="H233" s="59"/>
    </row>
    <row r="234" spans="1:8" x14ac:dyDescent="0.3">
      <c r="A234" s="59"/>
      <c r="B234" s="59"/>
      <c r="C234" s="59"/>
      <c r="D234" s="59"/>
      <c r="E234" s="59"/>
      <c r="F234" s="59"/>
      <c r="G234" s="59"/>
      <c r="H234" s="59"/>
    </row>
    <row r="235" spans="1:8" x14ac:dyDescent="0.3">
      <c r="A235" s="59"/>
      <c r="B235" s="59"/>
      <c r="C235" s="59"/>
      <c r="D235" s="59"/>
      <c r="E235" s="59"/>
      <c r="F235" s="59"/>
      <c r="G235" s="59"/>
      <c r="H235" s="59"/>
    </row>
    <row r="236" spans="1:8" x14ac:dyDescent="0.3">
      <c r="A236" s="59"/>
      <c r="B236" s="59"/>
      <c r="C236" s="59"/>
      <c r="D236" s="59"/>
      <c r="E236" s="59"/>
      <c r="F236" s="59"/>
      <c r="G236" s="59"/>
      <c r="H236" s="59"/>
    </row>
    <row r="237" spans="1:8" x14ac:dyDescent="0.3">
      <c r="A237" s="59"/>
      <c r="B237" s="59"/>
      <c r="C237" s="59"/>
      <c r="D237" s="59"/>
      <c r="E237" s="59"/>
      <c r="F237" s="59"/>
      <c r="G237" s="59"/>
      <c r="H237" s="59"/>
    </row>
    <row r="238" spans="1:8" x14ac:dyDescent="0.3">
      <c r="A238" s="59"/>
      <c r="B238" s="59"/>
      <c r="C238" s="59"/>
      <c r="D238" s="59"/>
      <c r="E238" s="59"/>
      <c r="F238" s="59"/>
      <c r="G238" s="59"/>
      <c r="H238" s="59"/>
    </row>
    <row r="239" spans="1:8" x14ac:dyDescent="0.3">
      <c r="A239" s="59"/>
      <c r="B239" s="59"/>
      <c r="C239" s="59"/>
      <c r="D239" s="59"/>
      <c r="E239" s="59"/>
      <c r="F239" s="59"/>
      <c r="G239" s="59"/>
      <c r="H239" s="59"/>
    </row>
    <row r="240" spans="1:8" x14ac:dyDescent="0.3">
      <c r="A240" s="59"/>
      <c r="B240" s="59"/>
      <c r="C240" s="59"/>
      <c r="D240" s="59"/>
      <c r="E240" s="59"/>
      <c r="F240" s="59"/>
      <c r="G240" s="59"/>
      <c r="H240" s="59"/>
    </row>
    <row r="241" spans="1:8" x14ac:dyDescent="0.3">
      <c r="A241" s="59"/>
      <c r="B241" s="59"/>
      <c r="C241" s="59"/>
      <c r="D241" s="59"/>
      <c r="E241" s="59"/>
      <c r="F241" s="59"/>
      <c r="G241" s="59"/>
      <c r="H241" s="59"/>
    </row>
    <row r="242" spans="1:8" x14ac:dyDescent="0.3">
      <c r="A242" s="59"/>
      <c r="B242" s="59"/>
      <c r="C242" s="59"/>
      <c r="D242" s="59"/>
      <c r="E242" s="59"/>
      <c r="F242" s="59"/>
      <c r="G242" s="59"/>
      <c r="H242" s="59"/>
    </row>
    <row r="243" spans="1:8" x14ac:dyDescent="0.3">
      <c r="A243" s="59"/>
      <c r="B243" s="59"/>
      <c r="C243" s="59"/>
      <c r="D243" s="59"/>
      <c r="E243" s="59"/>
      <c r="F243" s="59"/>
      <c r="G243" s="59"/>
      <c r="H243" s="59"/>
    </row>
    <row r="244" spans="1:8" x14ac:dyDescent="0.3">
      <c r="A244" s="59"/>
      <c r="B244" s="59"/>
      <c r="C244" s="59"/>
      <c r="D244" s="59"/>
      <c r="E244" s="59"/>
      <c r="F244" s="59"/>
      <c r="G244" s="59"/>
      <c r="H244" s="59"/>
    </row>
    <row r="245" spans="1:8" x14ac:dyDescent="0.3">
      <c r="A245" s="59"/>
      <c r="B245" s="59"/>
      <c r="C245" s="59"/>
      <c r="D245" s="59"/>
      <c r="E245" s="59"/>
      <c r="F245" s="59"/>
      <c r="G245" s="59"/>
      <c r="H245" s="59"/>
    </row>
    <row r="246" spans="1:8" x14ac:dyDescent="0.3">
      <c r="A246" s="59"/>
      <c r="B246" s="59"/>
      <c r="C246" s="59"/>
      <c r="D246" s="59"/>
      <c r="E246" s="59"/>
      <c r="F246" s="59"/>
      <c r="G246" s="59"/>
      <c r="H246" s="59"/>
    </row>
    <row r="247" spans="1:8" x14ac:dyDescent="0.3">
      <c r="A247" s="59"/>
      <c r="B247" s="59"/>
      <c r="C247" s="59"/>
      <c r="D247" s="59"/>
      <c r="E247" s="59"/>
      <c r="F247" s="59"/>
      <c r="G247" s="59"/>
      <c r="H247" s="59"/>
    </row>
    <row r="248" spans="1:8" x14ac:dyDescent="0.3">
      <c r="A248" s="59"/>
      <c r="B248" s="59"/>
      <c r="C248" s="59"/>
      <c r="D248" s="59"/>
      <c r="E248" s="59"/>
      <c r="F248" s="59"/>
      <c r="G248" s="59"/>
      <c r="H248" s="59"/>
    </row>
    <row r="249" spans="1:8" x14ac:dyDescent="0.3">
      <c r="A249" s="59"/>
      <c r="B249" s="59"/>
      <c r="C249" s="59"/>
      <c r="D249" s="59"/>
      <c r="E249" s="59"/>
      <c r="F249" s="59"/>
      <c r="G249" s="59"/>
      <c r="H249" s="59"/>
    </row>
    <row r="250" spans="1:8" x14ac:dyDescent="0.3">
      <c r="A250" s="59"/>
      <c r="B250" s="59"/>
      <c r="C250" s="59"/>
      <c r="D250" s="59"/>
      <c r="E250" s="59"/>
      <c r="F250" s="59"/>
      <c r="G250" s="59"/>
      <c r="H250" s="59"/>
    </row>
    <row r="251" spans="1:8" x14ac:dyDescent="0.3">
      <c r="A251" s="59"/>
      <c r="B251" s="59"/>
      <c r="C251" s="59"/>
      <c r="D251" s="59"/>
      <c r="E251" s="59"/>
      <c r="F251" s="59"/>
      <c r="G251" s="59"/>
      <c r="H251" s="59"/>
    </row>
    <row r="252" spans="1:8" x14ac:dyDescent="0.3">
      <c r="A252" s="59"/>
      <c r="B252" s="59"/>
      <c r="C252" s="59"/>
      <c r="D252" s="59"/>
      <c r="E252" s="59"/>
      <c r="F252" s="59"/>
      <c r="G252" s="59"/>
      <c r="H252" s="59"/>
    </row>
    <row r="253" spans="1:8" x14ac:dyDescent="0.3">
      <c r="A253" s="59"/>
      <c r="B253" s="59"/>
      <c r="C253" s="59"/>
      <c r="D253" s="59"/>
      <c r="E253" s="59"/>
      <c r="F253" s="59"/>
      <c r="G253" s="59"/>
      <c r="H253" s="59"/>
    </row>
    <row r="254" spans="1:8" x14ac:dyDescent="0.3">
      <c r="A254" s="59"/>
      <c r="B254" s="59"/>
      <c r="C254" s="59"/>
      <c r="D254" s="59"/>
      <c r="E254" s="59"/>
      <c r="F254" s="59"/>
      <c r="G254" s="59"/>
      <c r="H254" s="59"/>
    </row>
    <row r="255" spans="1:8" x14ac:dyDescent="0.3">
      <c r="A255" s="59"/>
      <c r="B255" s="59"/>
      <c r="C255" s="59"/>
      <c r="D255" s="59"/>
      <c r="E255" s="59"/>
      <c r="F255" s="59"/>
      <c r="G255" s="59"/>
      <c r="H255" s="59"/>
    </row>
    <row r="256" spans="1:8" x14ac:dyDescent="0.3">
      <c r="A256" s="59"/>
      <c r="B256" s="59"/>
      <c r="C256" s="59"/>
      <c r="D256" s="59"/>
      <c r="E256" s="59"/>
      <c r="F256" s="59"/>
      <c r="G256" s="59"/>
      <c r="H256" s="59"/>
    </row>
    <row r="257" spans="1:8" x14ac:dyDescent="0.3">
      <c r="A257" s="59"/>
      <c r="B257" s="59"/>
      <c r="C257" s="59"/>
      <c r="D257" s="59"/>
      <c r="E257" s="59"/>
      <c r="F257" s="59"/>
      <c r="G257" s="59"/>
      <c r="H257" s="59"/>
    </row>
    <row r="258" spans="1:8" x14ac:dyDescent="0.3">
      <c r="A258" s="59"/>
      <c r="B258" s="59"/>
      <c r="C258" s="59"/>
      <c r="D258" s="59"/>
      <c r="E258" s="59"/>
      <c r="F258" s="59"/>
      <c r="G258" s="59"/>
      <c r="H258" s="59"/>
    </row>
    <row r="259" spans="1:8" x14ac:dyDescent="0.3">
      <c r="A259" s="59"/>
      <c r="B259" s="59"/>
      <c r="C259" s="59"/>
      <c r="D259" s="59"/>
      <c r="E259" s="59"/>
      <c r="F259" s="59"/>
      <c r="G259" s="59"/>
      <c r="H259" s="59"/>
    </row>
    <row r="260" spans="1:8" x14ac:dyDescent="0.3">
      <c r="A260" s="59"/>
      <c r="B260" s="59"/>
      <c r="C260" s="59"/>
      <c r="D260" s="59"/>
      <c r="E260" s="59"/>
      <c r="F260" s="59"/>
      <c r="G260" s="59"/>
      <c r="H260" s="59"/>
    </row>
    <row r="261" spans="1:8" x14ac:dyDescent="0.3">
      <c r="A261" s="59"/>
      <c r="B261" s="59"/>
      <c r="C261" s="59"/>
      <c r="D261" s="59"/>
      <c r="E261" s="59"/>
      <c r="F261" s="59"/>
      <c r="G261" s="59"/>
      <c r="H261" s="59"/>
    </row>
    <row r="262" spans="1:8" x14ac:dyDescent="0.3">
      <c r="A262" s="59"/>
      <c r="B262" s="59"/>
      <c r="C262" s="59"/>
      <c r="D262" s="59"/>
      <c r="E262" s="59"/>
      <c r="F262" s="59"/>
      <c r="G262" s="59"/>
      <c r="H262" s="59"/>
    </row>
    <row r="263" spans="1:8" x14ac:dyDescent="0.3">
      <c r="A263" s="59"/>
      <c r="B263" s="59"/>
      <c r="C263" s="59"/>
      <c r="D263" s="59"/>
      <c r="E263" s="59"/>
      <c r="F263" s="59"/>
      <c r="G263" s="59"/>
      <c r="H263" s="59"/>
    </row>
    <row r="264" spans="1:8" x14ac:dyDescent="0.3">
      <c r="A264" s="59"/>
      <c r="B264" s="59"/>
      <c r="C264" s="59"/>
      <c r="D264" s="59"/>
      <c r="E264" s="59"/>
      <c r="F264" s="59"/>
      <c r="G264" s="59"/>
      <c r="H264" s="59"/>
    </row>
    <row r="265" spans="1:8" x14ac:dyDescent="0.3">
      <c r="A265" s="59"/>
      <c r="B265" s="59"/>
      <c r="C265" s="59"/>
      <c r="D265" s="59"/>
      <c r="E265" s="59"/>
      <c r="F265" s="59"/>
      <c r="G265" s="59"/>
      <c r="H265" s="59"/>
    </row>
    <row r="266" spans="1:8" x14ac:dyDescent="0.3">
      <c r="A266" s="59"/>
      <c r="B266" s="59"/>
      <c r="C266" s="59"/>
      <c r="D266" s="59"/>
      <c r="E266" s="59"/>
      <c r="F266" s="59"/>
      <c r="G266" s="59"/>
      <c r="H266" s="59"/>
    </row>
    <row r="267" spans="1:8" x14ac:dyDescent="0.3">
      <c r="A267" s="59"/>
      <c r="B267" s="59"/>
      <c r="C267" s="59"/>
      <c r="D267" s="59"/>
      <c r="E267" s="59"/>
      <c r="F267" s="59"/>
      <c r="G267" s="59"/>
      <c r="H267" s="59"/>
    </row>
    <row r="268" spans="1:8" x14ac:dyDescent="0.3">
      <c r="A268" s="59"/>
      <c r="B268" s="59"/>
      <c r="C268" s="59"/>
      <c r="D268" s="59"/>
      <c r="E268" s="59"/>
      <c r="F268" s="59"/>
      <c r="G268" s="59"/>
      <c r="H268" s="59"/>
    </row>
    <row r="269" spans="1:8" x14ac:dyDescent="0.3">
      <c r="A269" s="59"/>
      <c r="B269" s="59"/>
      <c r="C269" s="59"/>
      <c r="D269" s="59"/>
      <c r="E269" s="59"/>
      <c r="F269" s="59"/>
      <c r="G269" s="59"/>
      <c r="H269" s="59"/>
    </row>
    <row r="270" spans="1:8" x14ac:dyDescent="0.3">
      <c r="A270" s="59"/>
      <c r="B270" s="59"/>
      <c r="C270" s="59"/>
      <c r="D270" s="59"/>
      <c r="E270" s="59"/>
      <c r="F270" s="59"/>
      <c r="G270" s="59"/>
      <c r="H270" s="59"/>
    </row>
    <row r="271" spans="1:8" x14ac:dyDescent="0.3">
      <c r="A271" s="59"/>
      <c r="B271" s="59"/>
      <c r="C271" s="59"/>
      <c r="D271" s="59"/>
      <c r="E271" s="59"/>
      <c r="F271" s="59"/>
      <c r="G271" s="59"/>
      <c r="H271" s="59"/>
    </row>
    <row r="272" spans="1:8" x14ac:dyDescent="0.3">
      <c r="A272" s="59"/>
      <c r="B272" s="59"/>
      <c r="C272" s="59"/>
      <c r="D272" s="59"/>
      <c r="E272" s="59"/>
      <c r="F272" s="59"/>
      <c r="G272" s="59"/>
      <c r="H272" s="59"/>
    </row>
    <row r="273" spans="1:8" x14ac:dyDescent="0.3">
      <c r="A273" s="59"/>
      <c r="B273" s="59"/>
      <c r="C273" s="59"/>
      <c r="D273" s="59"/>
      <c r="E273" s="59"/>
      <c r="F273" s="59"/>
      <c r="G273" s="59"/>
      <c r="H273" s="59"/>
    </row>
    <row r="274" spans="1:8" x14ac:dyDescent="0.3">
      <c r="A274" s="59"/>
      <c r="B274" s="59"/>
      <c r="C274" s="59"/>
      <c r="D274" s="59"/>
      <c r="E274" s="59"/>
      <c r="F274" s="59"/>
      <c r="G274" s="59"/>
      <c r="H274" s="59"/>
    </row>
    <row r="275" spans="1:8" x14ac:dyDescent="0.3">
      <c r="A275" s="59"/>
      <c r="B275" s="59"/>
      <c r="C275" s="59"/>
      <c r="D275" s="59"/>
      <c r="E275" s="59"/>
      <c r="F275" s="59"/>
      <c r="G275" s="59"/>
      <c r="H275" s="59"/>
    </row>
    <row r="276" spans="1:8" x14ac:dyDescent="0.3">
      <c r="A276" s="59"/>
      <c r="B276" s="59"/>
      <c r="C276" s="59"/>
      <c r="D276" s="59"/>
      <c r="E276" s="59"/>
      <c r="F276" s="59"/>
      <c r="G276" s="59"/>
      <c r="H276" s="59"/>
    </row>
    <row r="277" spans="1:8" x14ac:dyDescent="0.3">
      <c r="A277" s="59"/>
      <c r="B277" s="59"/>
      <c r="C277" s="59"/>
      <c r="D277" s="59"/>
      <c r="E277" s="59"/>
      <c r="F277" s="59"/>
      <c r="G277" s="59"/>
      <c r="H277" s="59"/>
    </row>
    <row r="278" spans="1:8" x14ac:dyDescent="0.3">
      <c r="A278" s="59"/>
      <c r="B278" s="59"/>
      <c r="C278" s="59"/>
      <c r="D278" s="59"/>
      <c r="E278" s="59"/>
      <c r="F278" s="59"/>
      <c r="G278" s="59"/>
      <c r="H278" s="59"/>
    </row>
    <row r="279" spans="1:8" x14ac:dyDescent="0.3">
      <c r="A279" s="59"/>
      <c r="B279" s="59"/>
      <c r="C279" s="59"/>
      <c r="D279" s="59"/>
      <c r="E279" s="59"/>
      <c r="F279" s="59"/>
      <c r="G279" s="59"/>
      <c r="H279" s="59"/>
    </row>
    <row r="280" spans="1:8" x14ac:dyDescent="0.3">
      <c r="A280" s="59"/>
      <c r="B280" s="59"/>
      <c r="C280" s="59"/>
      <c r="D280" s="59"/>
      <c r="E280" s="59"/>
      <c r="F280" s="59"/>
      <c r="G280" s="59"/>
      <c r="H280" s="59"/>
    </row>
    <row r="281" spans="1:8" x14ac:dyDescent="0.3">
      <c r="A281" s="59"/>
      <c r="B281" s="59"/>
      <c r="C281" s="59"/>
      <c r="D281" s="59"/>
      <c r="E281" s="59"/>
      <c r="F281" s="59"/>
      <c r="G281" s="59"/>
      <c r="H281" s="59"/>
    </row>
    <row r="282" spans="1:8" x14ac:dyDescent="0.3">
      <c r="A282" s="59"/>
      <c r="B282" s="59"/>
      <c r="C282" s="59"/>
      <c r="D282" s="59"/>
      <c r="E282" s="59"/>
      <c r="F282" s="59"/>
      <c r="G282" s="59"/>
      <c r="H282" s="59"/>
    </row>
    <row r="283" spans="1:8" x14ac:dyDescent="0.3">
      <c r="A283" s="59"/>
      <c r="B283" s="59"/>
      <c r="C283" s="59"/>
      <c r="D283" s="59"/>
      <c r="E283" s="59"/>
      <c r="F283" s="59"/>
      <c r="G283" s="59"/>
      <c r="H283" s="59"/>
    </row>
    <row r="284" spans="1:8" x14ac:dyDescent="0.3">
      <c r="A284" s="59"/>
      <c r="B284" s="59"/>
      <c r="C284" s="59"/>
      <c r="D284" s="59"/>
      <c r="E284" s="59"/>
      <c r="F284" s="59"/>
      <c r="G284" s="59"/>
      <c r="H284" s="59"/>
    </row>
    <row r="285" spans="1:8" x14ac:dyDescent="0.3">
      <c r="A285" s="59"/>
      <c r="B285" s="59"/>
      <c r="C285" s="59"/>
      <c r="D285" s="59"/>
      <c r="E285" s="59"/>
      <c r="F285" s="59"/>
      <c r="G285" s="59"/>
      <c r="H285" s="59"/>
    </row>
    <row r="286" spans="1:8" x14ac:dyDescent="0.3">
      <c r="A286" s="59"/>
      <c r="B286" s="59"/>
      <c r="C286" s="59"/>
      <c r="D286" s="59"/>
      <c r="E286" s="59"/>
      <c r="F286" s="59"/>
      <c r="G286" s="59"/>
      <c r="H286" s="59"/>
    </row>
    <row r="287" spans="1:8" x14ac:dyDescent="0.3">
      <c r="A287" s="59"/>
      <c r="B287" s="59"/>
      <c r="C287" s="59"/>
      <c r="D287" s="59"/>
      <c r="E287" s="59"/>
      <c r="F287" s="59"/>
      <c r="G287" s="59"/>
      <c r="H287" s="59"/>
    </row>
    <row r="288" spans="1:8" x14ac:dyDescent="0.3">
      <c r="A288" s="59"/>
      <c r="B288" s="59"/>
      <c r="C288" s="59"/>
      <c r="D288" s="59"/>
      <c r="E288" s="59"/>
      <c r="F288" s="59"/>
      <c r="G288" s="59"/>
      <c r="H288" s="59"/>
    </row>
    <row r="289" spans="1:8" x14ac:dyDescent="0.3">
      <c r="A289" s="59"/>
      <c r="B289" s="59"/>
      <c r="C289" s="59"/>
      <c r="D289" s="59"/>
      <c r="E289" s="59"/>
      <c r="F289" s="59"/>
      <c r="G289" s="59"/>
      <c r="H289" s="59"/>
    </row>
    <row r="290" spans="1:8" x14ac:dyDescent="0.3">
      <c r="A290" s="59"/>
      <c r="B290" s="59"/>
      <c r="C290" s="59"/>
      <c r="D290" s="59"/>
      <c r="E290" s="59"/>
      <c r="F290" s="59"/>
      <c r="G290" s="59"/>
      <c r="H290" s="59"/>
    </row>
    <row r="291" spans="1:8" x14ac:dyDescent="0.3">
      <c r="A291" s="59"/>
      <c r="B291" s="59"/>
      <c r="C291" s="59"/>
      <c r="D291" s="59"/>
      <c r="E291" s="59"/>
      <c r="F291" s="59"/>
      <c r="G291" s="59"/>
      <c r="H291" s="59"/>
    </row>
    <row r="292" spans="1:8" x14ac:dyDescent="0.3">
      <c r="A292" s="59"/>
      <c r="B292" s="59"/>
      <c r="C292" s="59"/>
      <c r="D292" s="59"/>
      <c r="E292" s="59"/>
      <c r="F292" s="59"/>
      <c r="G292" s="59"/>
      <c r="H292" s="59"/>
    </row>
    <row r="293" spans="1:8" x14ac:dyDescent="0.3">
      <c r="A293" s="59"/>
      <c r="B293" s="59"/>
      <c r="C293" s="59"/>
      <c r="D293" s="59"/>
      <c r="E293" s="59"/>
      <c r="F293" s="59"/>
      <c r="G293" s="59"/>
      <c r="H293" s="59"/>
    </row>
    <row r="294" spans="1:8" x14ac:dyDescent="0.3">
      <c r="A294" s="59"/>
      <c r="B294" s="59"/>
      <c r="C294" s="59"/>
      <c r="D294" s="59"/>
      <c r="E294" s="59"/>
      <c r="F294" s="59"/>
      <c r="G294" s="59"/>
      <c r="H294" s="59"/>
    </row>
    <row r="295" spans="1:8" x14ac:dyDescent="0.3">
      <c r="A295" s="59"/>
      <c r="B295" s="59"/>
      <c r="C295" s="59"/>
      <c r="D295" s="59"/>
      <c r="E295" s="59"/>
      <c r="F295" s="59"/>
      <c r="G295" s="59"/>
      <c r="H295" s="59"/>
    </row>
    <row r="296" spans="1:8" x14ac:dyDescent="0.3">
      <c r="A296" s="59"/>
      <c r="B296" s="59"/>
      <c r="C296" s="59"/>
      <c r="D296" s="59"/>
      <c r="E296" s="59"/>
      <c r="F296" s="59"/>
      <c r="G296" s="59"/>
      <c r="H296" s="59"/>
    </row>
    <row r="297" spans="1:8" x14ac:dyDescent="0.3">
      <c r="A297" s="59"/>
      <c r="B297" s="59"/>
      <c r="C297" s="59"/>
      <c r="D297" s="59"/>
      <c r="E297" s="59"/>
      <c r="F297" s="59"/>
      <c r="G297" s="59"/>
      <c r="H297" s="59"/>
    </row>
    <row r="298" spans="1:8" x14ac:dyDescent="0.3">
      <c r="A298" s="59"/>
      <c r="B298" s="59"/>
      <c r="C298" s="59"/>
      <c r="D298" s="59"/>
      <c r="E298" s="59"/>
      <c r="F298" s="59"/>
      <c r="G298" s="59"/>
      <c r="H298" s="59"/>
    </row>
    <row r="299" spans="1:8" x14ac:dyDescent="0.3">
      <c r="A299" s="59"/>
      <c r="B299" s="59"/>
      <c r="C299" s="59"/>
      <c r="D299" s="59"/>
      <c r="E299" s="59"/>
      <c r="F299" s="59"/>
      <c r="G299" s="59"/>
      <c r="H299" s="59"/>
    </row>
    <row r="300" spans="1:8" x14ac:dyDescent="0.3">
      <c r="A300" s="59"/>
      <c r="B300" s="59"/>
      <c r="C300" s="59"/>
      <c r="D300" s="59"/>
      <c r="E300" s="59"/>
      <c r="F300" s="59"/>
      <c r="G300" s="59"/>
      <c r="H300" s="59"/>
    </row>
    <row r="301" spans="1:8" x14ac:dyDescent="0.3">
      <c r="A301" s="59"/>
      <c r="B301" s="59"/>
      <c r="C301" s="59"/>
      <c r="D301" s="59"/>
      <c r="E301" s="59"/>
      <c r="F301" s="59"/>
      <c r="G301" s="59"/>
      <c r="H301" s="59"/>
    </row>
    <row r="302" spans="1:8" x14ac:dyDescent="0.3">
      <c r="A302" s="59"/>
      <c r="B302" s="59"/>
      <c r="C302" s="59"/>
      <c r="D302" s="59"/>
      <c r="E302" s="59"/>
      <c r="F302" s="59"/>
      <c r="G302" s="59"/>
      <c r="H302" s="59"/>
    </row>
    <row r="303" spans="1:8" x14ac:dyDescent="0.3">
      <c r="A303" s="59"/>
      <c r="B303" s="59"/>
      <c r="C303" s="59"/>
      <c r="D303" s="59"/>
      <c r="E303" s="59"/>
      <c r="F303" s="59"/>
      <c r="G303" s="59"/>
      <c r="H303" s="59"/>
    </row>
    <row r="304" spans="1:8" x14ac:dyDescent="0.3">
      <c r="A304" s="59"/>
      <c r="B304" s="59"/>
      <c r="C304" s="59"/>
      <c r="D304" s="59"/>
      <c r="E304" s="59"/>
      <c r="F304" s="59"/>
      <c r="G304" s="59"/>
      <c r="H304" s="59"/>
    </row>
    <row r="305" spans="1:8" x14ac:dyDescent="0.3">
      <c r="A305" s="59"/>
      <c r="B305" s="59"/>
      <c r="C305" s="59"/>
      <c r="D305" s="59"/>
      <c r="E305" s="59"/>
      <c r="F305" s="59"/>
      <c r="G305" s="59"/>
      <c r="H305" s="59"/>
    </row>
    <row r="306" spans="1:8" x14ac:dyDescent="0.3">
      <c r="A306" s="59"/>
      <c r="B306" s="59"/>
      <c r="C306" s="59"/>
      <c r="D306" s="59"/>
      <c r="E306" s="59"/>
      <c r="F306" s="59"/>
      <c r="G306" s="59"/>
      <c r="H306" s="59"/>
    </row>
    <row r="307" spans="1:8" x14ac:dyDescent="0.3">
      <c r="A307" s="59"/>
      <c r="B307" s="59"/>
      <c r="C307" s="59"/>
      <c r="D307" s="59"/>
      <c r="E307" s="59"/>
      <c r="F307" s="59"/>
      <c r="G307" s="59"/>
      <c r="H307" s="59"/>
    </row>
    <row r="308" spans="1:8" x14ac:dyDescent="0.3">
      <c r="A308" s="59"/>
      <c r="B308" s="59"/>
      <c r="C308" s="59"/>
      <c r="D308" s="59"/>
      <c r="E308" s="59"/>
      <c r="F308" s="59"/>
      <c r="G308" s="59"/>
      <c r="H308" s="59"/>
    </row>
    <row r="309" spans="1:8" x14ac:dyDescent="0.3">
      <c r="A309" s="59"/>
      <c r="B309" s="59"/>
      <c r="C309" s="59"/>
      <c r="D309" s="59"/>
      <c r="E309" s="59"/>
      <c r="F309" s="59"/>
      <c r="G309" s="59"/>
      <c r="H309" s="59"/>
    </row>
    <row r="310" spans="1:8" x14ac:dyDescent="0.3">
      <c r="A310" s="59"/>
      <c r="B310" s="59"/>
      <c r="C310" s="59"/>
      <c r="D310" s="59"/>
      <c r="E310" s="59"/>
      <c r="F310" s="59"/>
      <c r="G310" s="59"/>
      <c r="H310" s="59"/>
    </row>
    <row r="311" spans="1:8" x14ac:dyDescent="0.3">
      <c r="A311" s="59"/>
      <c r="B311" s="59"/>
      <c r="C311" s="59"/>
      <c r="D311" s="59"/>
      <c r="E311" s="59"/>
      <c r="F311" s="59"/>
      <c r="G311" s="59"/>
      <c r="H311" s="59"/>
    </row>
    <row r="312" spans="1:8" x14ac:dyDescent="0.3">
      <c r="A312" s="59"/>
      <c r="B312" s="59"/>
      <c r="C312" s="59"/>
      <c r="D312" s="59"/>
      <c r="E312" s="59"/>
      <c r="F312" s="59"/>
      <c r="G312" s="59"/>
      <c r="H312" s="59"/>
    </row>
    <row r="313" spans="1:8" x14ac:dyDescent="0.3">
      <c r="A313" s="59"/>
      <c r="B313" s="59"/>
      <c r="C313" s="59"/>
      <c r="D313" s="59"/>
      <c r="E313" s="59"/>
      <c r="F313" s="59"/>
      <c r="G313" s="59"/>
      <c r="H313" s="59"/>
    </row>
    <row r="314" spans="1:8" x14ac:dyDescent="0.3">
      <c r="A314" s="59"/>
      <c r="B314" s="59"/>
      <c r="C314" s="59"/>
      <c r="D314" s="59"/>
      <c r="E314" s="59"/>
      <c r="F314" s="59"/>
      <c r="G314" s="59"/>
      <c r="H314" s="59"/>
    </row>
    <row r="315" spans="1:8" x14ac:dyDescent="0.3">
      <c r="A315" s="59"/>
      <c r="B315" s="59"/>
      <c r="C315" s="59"/>
      <c r="D315" s="59"/>
      <c r="E315" s="59"/>
      <c r="F315" s="59"/>
      <c r="G315" s="59"/>
      <c r="H315" s="59"/>
    </row>
    <row r="316" spans="1:8" x14ac:dyDescent="0.3">
      <c r="A316" s="59"/>
      <c r="B316" s="59"/>
      <c r="C316" s="59"/>
      <c r="D316" s="59"/>
      <c r="E316" s="59"/>
      <c r="F316" s="59"/>
      <c r="G316" s="59"/>
      <c r="H316" s="59"/>
    </row>
    <row r="317" spans="1:8" x14ac:dyDescent="0.3">
      <c r="A317" s="59"/>
      <c r="B317" s="59"/>
      <c r="C317" s="59"/>
      <c r="D317" s="59"/>
      <c r="E317" s="59"/>
      <c r="F317" s="59"/>
      <c r="G317" s="59"/>
      <c r="H317" s="59"/>
    </row>
    <row r="318" spans="1:8" x14ac:dyDescent="0.3">
      <c r="A318" s="59"/>
      <c r="B318" s="59"/>
      <c r="C318" s="59"/>
      <c r="D318" s="59"/>
      <c r="E318" s="59"/>
      <c r="F318" s="59"/>
      <c r="G318" s="59"/>
      <c r="H318" s="59"/>
    </row>
    <row r="319" spans="1:8" x14ac:dyDescent="0.3">
      <c r="A319" s="59"/>
      <c r="B319" s="59"/>
      <c r="C319" s="59"/>
      <c r="D319" s="59"/>
      <c r="E319" s="59"/>
      <c r="F319" s="59"/>
      <c r="G319" s="59"/>
      <c r="H319" s="59"/>
    </row>
    <row r="320" spans="1:8" x14ac:dyDescent="0.3">
      <c r="A320" s="59"/>
      <c r="B320" s="59"/>
      <c r="C320" s="59"/>
      <c r="D320" s="59"/>
      <c r="E320" s="59"/>
      <c r="F320" s="59"/>
      <c r="G320" s="59"/>
      <c r="H320" s="59"/>
    </row>
    <row r="321" spans="1:8" x14ac:dyDescent="0.3">
      <c r="A321" s="59"/>
      <c r="B321" s="59"/>
      <c r="C321" s="59"/>
      <c r="D321" s="59"/>
      <c r="E321" s="59"/>
      <c r="F321" s="59"/>
      <c r="G321" s="59"/>
      <c r="H321" s="59"/>
    </row>
    <row r="322" spans="1:8" x14ac:dyDescent="0.3">
      <c r="A322" s="59"/>
      <c r="B322" s="59"/>
      <c r="C322" s="59"/>
      <c r="D322" s="59"/>
      <c r="E322" s="59"/>
      <c r="F322" s="59"/>
      <c r="G322" s="59"/>
      <c r="H322" s="59"/>
    </row>
    <row r="323" spans="1:8" x14ac:dyDescent="0.3">
      <c r="A323" s="59"/>
      <c r="B323" s="59"/>
      <c r="C323" s="59"/>
      <c r="D323" s="59"/>
      <c r="E323" s="59"/>
      <c r="F323" s="59"/>
      <c r="G323" s="59"/>
      <c r="H323" s="59"/>
    </row>
    <row r="324" spans="1:8" x14ac:dyDescent="0.3">
      <c r="A324" s="59"/>
      <c r="B324" s="59"/>
      <c r="C324" s="59"/>
      <c r="D324" s="59"/>
      <c r="E324" s="59"/>
      <c r="F324" s="59"/>
      <c r="G324" s="59"/>
      <c r="H324" s="59"/>
    </row>
    <row r="325" spans="1:8" x14ac:dyDescent="0.3">
      <c r="A325" s="59"/>
      <c r="B325" s="59"/>
      <c r="C325" s="59"/>
      <c r="D325" s="59"/>
      <c r="E325" s="59"/>
      <c r="F325" s="59"/>
      <c r="G325" s="59"/>
      <c r="H325" s="59"/>
    </row>
    <row r="326" spans="1:8" x14ac:dyDescent="0.3">
      <c r="A326" s="59"/>
      <c r="B326" s="59"/>
      <c r="C326" s="59"/>
      <c r="D326" s="59"/>
      <c r="E326" s="59"/>
      <c r="F326" s="59"/>
      <c r="G326" s="59"/>
      <c r="H326" s="59"/>
    </row>
    <row r="327" spans="1:8" x14ac:dyDescent="0.3">
      <c r="A327" s="59"/>
      <c r="B327" s="59"/>
      <c r="C327" s="59"/>
      <c r="D327" s="59"/>
      <c r="E327" s="59"/>
      <c r="F327" s="59"/>
      <c r="G327" s="59"/>
      <c r="H327" s="59"/>
    </row>
    <row r="328" spans="1:8" x14ac:dyDescent="0.3">
      <c r="A328" s="59"/>
      <c r="B328" s="59"/>
      <c r="C328" s="59"/>
      <c r="D328" s="59"/>
      <c r="E328" s="59"/>
      <c r="F328" s="59"/>
      <c r="G328" s="59"/>
      <c r="H328" s="59"/>
    </row>
    <row r="329" spans="1:8" x14ac:dyDescent="0.3">
      <c r="A329" s="59"/>
      <c r="B329" s="59"/>
      <c r="C329" s="59"/>
      <c r="D329" s="59"/>
      <c r="E329" s="59"/>
      <c r="F329" s="59"/>
      <c r="G329" s="59"/>
      <c r="H329" s="59"/>
    </row>
    <row r="330" spans="1:8" x14ac:dyDescent="0.3">
      <c r="A330" s="59"/>
      <c r="B330" s="59"/>
      <c r="C330" s="59"/>
      <c r="D330" s="59"/>
      <c r="E330" s="59"/>
      <c r="F330" s="59"/>
      <c r="G330" s="59"/>
      <c r="H330" s="59"/>
    </row>
    <row r="331" spans="1:8" x14ac:dyDescent="0.3">
      <c r="A331" s="59"/>
      <c r="B331" s="59"/>
      <c r="C331" s="59"/>
      <c r="D331" s="59"/>
      <c r="E331" s="59"/>
      <c r="F331" s="59"/>
      <c r="G331" s="59"/>
      <c r="H331" s="59"/>
    </row>
    <row r="332" spans="1:8" x14ac:dyDescent="0.3">
      <c r="A332" s="59"/>
      <c r="B332" s="59"/>
      <c r="C332" s="59"/>
      <c r="D332" s="59"/>
      <c r="E332" s="59"/>
      <c r="F332" s="59"/>
      <c r="G332" s="59"/>
      <c r="H332" s="59"/>
    </row>
    <row r="333" spans="1:8" x14ac:dyDescent="0.3">
      <c r="A333" s="59"/>
      <c r="B333" s="59"/>
      <c r="C333" s="59"/>
      <c r="D333" s="59"/>
      <c r="E333" s="59"/>
      <c r="F333" s="59"/>
      <c r="G333" s="59"/>
      <c r="H333" s="59"/>
    </row>
    <row r="334" spans="1:8" x14ac:dyDescent="0.3">
      <c r="A334" s="59"/>
      <c r="B334" s="59"/>
      <c r="C334" s="59"/>
      <c r="D334" s="59"/>
      <c r="E334" s="59"/>
      <c r="F334" s="59"/>
      <c r="G334" s="59"/>
      <c r="H334" s="59"/>
    </row>
    <row r="335" spans="1:8" x14ac:dyDescent="0.3">
      <c r="A335" s="59"/>
      <c r="B335" s="59"/>
      <c r="C335" s="59"/>
      <c r="D335" s="59"/>
      <c r="E335" s="59"/>
      <c r="F335" s="59"/>
      <c r="G335" s="59"/>
      <c r="H335" s="59"/>
    </row>
    <row r="336" spans="1:8" x14ac:dyDescent="0.3">
      <c r="A336" s="59"/>
      <c r="B336" s="59"/>
      <c r="C336" s="59"/>
      <c r="D336" s="59"/>
      <c r="E336" s="59"/>
      <c r="F336" s="59"/>
      <c r="G336" s="59"/>
      <c r="H336" s="59"/>
    </row>
    <row r="337" spans="1:8" x14ac:dyDescent="0.3">
      <c r="A337" s="59"/>
      <c r="B337" s="59"/>
      <c r="C337" s="59"/>
      <c r="D337" s="59"/>
      <c r="E337" s="59"/>
      <c r="F337" s="59"/>
      <c r="G337" s="59"/>
      <c r="H337" s="59"/>
    </row>
    <row r="338" spans="1:8" x14ac:dyDescent="0.3">
      <c r="A338" s="59"/>
      <c r="B338" s="59"/>
      <c r="C338" s="59"/>
      <c r="D338" s="59"/>
      <c r="E338" s="59"/>
      <c r="F338" s="59"/>
      <c r="G338" s="59"/>
      <c r="H338" s="59"/>
    </row>
    <row r="339" spans="1:8" x14ac:dyDescent="0.3">
      <c r="A339" s="59"/>
      <c r="B339" s="59"/>
      <c r="C339" s="59"/>
      <c r="D339" s="59"/>
      <c r="E339" s="59"/>
      <c r="F339" s="59"/>
      <c r="G339" s="59"/>
      <c r="H339" s="59"/>
    </row>
    <row r="340" spans="1:8" x14ac:dyDescent="0.3">
      <c r="A340" s="59"/>
      <c r="B340" s="59"/>
      <c r="C340" s="59"/>
      <c r="D340" s="59"/>
      <c r="E340" s="59"/>
      <c r="F340" s="59"/>
      <c r="G340" s="59"/>
      <c r="H340" s="59"/>
    </row>
    <row r="341" spans="1:8" x14ac:dyDescent="0.3">
      <c r="A341" s="59"/>
      <c r="B341" s="59"/>
      <c r="C341" s="59"/>
      <c r="D341" s="59"/>
      <c r="E341" s="59"/>
      <c r="F341" s="59"/>
      <c r="G341" s="59"/>
      <c r="H341" s="59"/>
    </row>
    <row r="342" spans="1:8" x14ac:dyDescent="0.3">
      <c r="A342" s="59"/>
      <c r="B342" s="59"/>
      <c r="C342" s="59"/>
      <c r="D342" s="59"/>
      <c r="E342" s="59"/>
      <c r="F342" s="59"/>
      <c r="G342" s="59"/>
      <c r="H342" s="59"/>
    </row>
    <row r="343" spans="1:8" x14ac:dyDescent="0.3">
      <c r="A343" s="59"/>
      <c r="B343" s="59"/>
      <c r="C343" s="59"/>
      <c r="D343" s="59"/>
      <c r="E343" s="59"/>
      <c r="F343" s="59"/>
      <c r="G343" s="59"/>
      <c r="H343" s="59"/>
    </row>
    <row r="344" spans="1:8" x14ac:dyDescent="0.3">
      <c r="A344" s="59"/>
      <c r="B344" s="59"/>
      <c r="C344" s="59"/>
      <c r="D344" s="59"/>
      <c r="E344" s="59"/>
      <c r="F344" s="59"/>
      <c r="G344" s="59"/>
      <c r="H344" s="59"/>
    </row>
    <row r="345" spans="1:8" x14ac:dyDescent="0.3">
      <c r="A345" s="59"/>
      <c r="B345" s="59"/>
      <c r="C345" s="59"/>
      <c r="D345" s="59"/>
      <c r="E345" s="59"/>
      <c r="F345" s="59"/>
      <c r="G345" s="59"/>
      <c r="H345" s="59"/>
    </row>
    <row r="346" spans="1:8" x14ac:dyDescent="0.3">
      <c r="A346" s="59"/>
      <c r="B346" s="59"/>
      <c r="C346" s="59"/>
      <c r="D346" s="59"/>
      <c r="E346" s="59"/>
      <c r="F346" s="59"/>
      <c r="G346" s="59"/>
      <c r="H346" s="59"/>
    </row>
    <row r="347" spans="1:8" x14ac:dyDescent="0.3">
      <c r="A347" s="59"/>
      <c r="B347" s="59"/>
      <c r="C347" s="59"/>
      <c r="D347" s="59"/>
      <c r="E347" s="59"/>
      <c r="F347" s="59"/>
      <c r="G347" s="59"/>
      <c r="H347" s="59"/>
    </row>
    <row r="348" spans="1:8" x14ac:dyDescent="0.3">
      <c r="A348" s="59"/>
      <c r="B348" s="59"/>
      <c r="C348" s="59"/>
      <c r="D348" s="59"/>
      <c r="E348" s="59"/>
      <c r="F348" s="59"/>
      <c r="G348" s="59"/>
      <c r="H348" s="59"/>
    </row>
    <row r="349" spans="1:8" x14ac:dyDescent="0.3">
      <c r="A349" s="59"/>
      <c r="B349" s="59"/>
      <c r="C349" s="59"/>
      <c r="D349" s="59"/>
      <c r="E349" s="59"/>
      <c r="F349" s="59"/>
      <c r="G349" s="59"/>
      <c r="H349" s="59"/>
    </row>
    <row r="350" spans="1:8" x14ac:dyDescent="0.3">
      <c r="A350" s="59"/>
      <c r="B350" s="59"/>
      <c r="C350" s="59"/>
      <c r="D350" s="59"/>
      <c r="E350" s="59"/>
      <c r="F350" s="59"/>
      <c r="G350" s="59"/>
      <c r="H350" s="59"/>
    </row>
    <row r="351" spans="1:8" x14ac:dyDescent="0.3">
      <c r="A351" s="59"/>
      <c r="B351" s="59"/>
      <c r="C351" s="59"/>
      <c r="D351" s="59"/>
      <c r="E351" s="59"/>
      <c r="F351" s="59"/>
      <c r="G351" s="59"/>
      <c r="H351" s="59"/>
    </row>
    <row r="352" spans="1:8" x14ac:dyDescent="0.3">
      <c r="A352" s="59"/>
      <c r="B352" s="59"/>
      <c r="C352" s="59"/>
      <c r="D352" s="59"/>
      <c r="E352" s="59"/>
      <c r="F352" s="59"/>
      <c r="G352" s="59"/>
      <c r="H352" s="59"/>
    </row>
    <row r="353" spans="1:8" x14ac:dyDescent="0.3">
      <c r="A353" s="59"/>
      <c r="B353" s="59"/>
      <c r="C353" s="59"/>
      <c r="D353" s="59"/>
      <c r="E353" s="59"/>
      <c r="F353" s="59"/>
      <c r="G353" s="59"/>
      <c r="H353" s="59"/>
    </row>
    <row r="354" spans="1:8" x14ac:dyDescent="0.3">
      <c r="A354" s="59"/>
      <c r="B354" s="59"/>
      <c r="C354" s="59"/>
      <c r="D354" s="59"/>
      <c r="E354" s="59"/>
      <c r="F354" s="59"/>
      <c r="G354" s="59"/>
      <c r="H354" s="59"/>
    </row>
    <row r="355" spans="1:8" x14ac:dyDescent="0.3">
      <c r="A355" s="59"/>
      <c r="B355" s="59"/>
      <c r="C355" s="59"/>
      <c r="D355" s="59"/>
      <c r="E355" s="59"/>
      <c r="F355" s="59"/>
      <c r="G355" s="59"/>
      <c r="H355" s="59"/>
    </row>
    <row r="356" spans="1:8" x14ac:dyDescent="0.3">
      <c r="A356" s="59"/>
      <c r="B356" s="59"/>
      <c r="C356" s="59"/>
      <c r="D356" s="59"/>
      <c r="E356" s="59"/>
      <c r="F356" s="59"/>
      <c r="G356" s="59"/>
      <c r="H356" s="59"/>
    </row>
    <row r="357" spans="1:8" x14ac:dyDescent="0.3">
      <c r="A357" s="59"/>
      <c r="B357" s="59"/>
      <c r="C357" s="59"/>
      <c r="D357" s="59"/>
      <c r="E357" s="59"/>
      <c r="F357" s="59"/>
      <c r="G357" s="59"/>
      <c r="H357" s="59"/>
    </row>
    <row r="358" spans="1:8" x14ac:dyDescent="0.3">
      <c r="A358" s="59"/>
      <c r="B358" s="59"/>
      <c r="C358" s="59"/>
      <c r="D358" s="59"/>
      <c r="E358" s="59"/>
      <c r="F358" s="59"/>
      <c r="G358" s="59"/>
      <c r="H358" s="59"/>
    </row>
    <row r="359" spans="1:8" x14ac:dyDescent="0.3">
      <c r="A359" s="59"/>
      <c r="B359" s="59"/>
      <c r="C359" s="59"/>
      <c r="D359" s="59"/>
      <c r="E359" s="59"/>
      <c r="F359" s="59"/>
      <c r="G359" s="59"/>
      <c r="H359" s="59"/>
    </row>
    <row r="360" spans="1:8" x14ac:dyDescent="0.3">
      <c r="A360" s="59"/>
      <c r="B360" s="59"/>
      <c r="C360" s="59"/>
      <c r="D360" s="59"/>
      <c r="E360" s="59"/>
      <c r="F360" s="59"/>
      <c r="G360" s="59"/>
      <c r="H360" s="59"/>
    </row>
    <row r="361" spans="1:8" x14ac:dyDescent="0.3">
      <c r="A361" s="59"/>
      <c r="B361" s="59"/>
      <c r="C361" s="59"/>
      <c r="D361" s="59"/>
      <c r="E361" s="59"/>
      <c r="F361" s="59"/>
      <c r="G361" s="59"/>
      <c r="H361" s="59"/>
    </row>
    <row r="362" spans="1:8" x14ac:dyDescent="0.3">
      <c r="A362" s="59"/>
      <c r="B362" s="59"/>
      <c r="C362" s="59"/>
      <c r="D362" s="59"/>
      <c r="E362" s="59"/>
      <c r="F362" s="59"/>
      <c r="G362" s="59"/>
      <c r="H362" s="59"/>
    </row>
    <row r="363" spans="1:8" x14ac:dyDescent="0.3">
      <c r="A363" s="59"/>
      <c r="B363" s="59"/>
      <c r="C363" s="59"/>
      <c r="D363" s="59"/>
      <c r="E363" s="59"/>
      <c r="F363" s="59"/>
      <c r="G363" s="59"/>
      <c r="H363" s="59"/>
    </row>
    <row r="364" spans="1:8" x14ac:dyDescent="0.3">
      <c r="A364" s="59"/>
      <c r="B364" s="59"/>
      <c r="C364" s="59"/>
      <c r="D364" s="59"/>
      <c r="E364" s="59"/>
      <c r="F364" s="59"/>
      <c r="G364" s="59"/>
      <c r="H364" s="59"/>
    </row>
    <row r="365" spans="1:8" x14ac:dyDescent="0.3">
      <c r="A365" s="59"/>
      <c r="B365" s="59"/>
      <c r="C365" s="59"/>
      <c r="D365" s="59"/>
      <c r="E365" s="59"/>
      <c r="F365" s="59"/>
      <c r="G365" s="59"/>
      <c r="H365" s="59"/>
    </row>
    <row r="366" spans="1:8" x14ac:dyDescent="0.3">
      <c r="A366" s="59"/>
      <c r="B366" s="59"/>
      <c r="C366" s="59"/>
      <c r="D366" s="59"/>
      <c r="E366" s="59"/>
      <c r="F366" s="59"/>
      <c r="G366" s="59"/>
      <c r="H366" s="59"/>
    </row>
    <row r="367" spans="1:8" x14ac:dyDescent="0.3">
      <c r="A367" s="59"/>
      <c r="B367" s="59"/>
      <c r="C367" s="59"/>
      <c r="D367" s="59"/>
      <c r="E367" s="59"/>
      <c r="F367" s="59"/>
      <c r="G367" s="59"/>
      <c r="H367" s="59"/>
    </row>
    <row r="368" spans="1:8" x14ac:dyDescent="0.3">
      <c r="A368" s="59"/>
      <c r="B368" s="59"/>
      <c r="C368" s="59"/>
      <c r="D368" s="59"/>
      <c r="E368" s="59"/>
      <c r="F368" s="59"/>
      <c r="G368" s="59"/>
      <c r="H368" s="59"/>
    </row>
    <row r="369" spans="1:8" x14ac:dyDescent="0.3">
      <c r="A369" s="59"/>
      <c r="B369" s="59"/>
      <c r="C369" s="59"/>
      <c r="D369" s="59"/>
      <c r="E369" s="59"/>
      <c r="F369" s="59"/>
      <c r="G369" s="59"/>
      <c r="H369" s="59"/>
    </row>
    <row r="370" spans="1:8" x14ac:dyDescent="0.3">
      <c r="A370" s="59"/>
      <c r="B370" s="59"/>
      <c r="C370" s="59"/>
      <c r="D370" s="59"/>
      <c r="E370" s="59"/>
      <c r="F370" s="59"/>
      <c r="G370" s="59"/>
      <c r="H370" s="59"/>
    </row>
    <row r="371" spans="1:8" x14ac:dyDescent="0.3">
      <c r="A371" s="59"/>
      <c r="B371" s="59"/>
      <c r="C371" s="59"/>
      <c r="D371" s="59"/>
      <c r="E371" s="59"/>
      <c r="F371" s="59"/>
      <c r="G371" s="59"/>
      <c r="H371" s="59"/>
    </row>
    <row r="372" spans="1:8" x14ac:dyDescent="0.3">
      <c r="A372" s="59"/>
      <c r="B372" s="59"/>
      <c r="C372" s="59"/>
      <c r="D372" s="59"/>
      <c r="E372" s="59"/>
      <c r="F372" s="59"/>
      <c r="G372" s="59"/>
      <c r="H372" s="59"/>
    </row>
    <row r="373" spans="1:8" x14ac:dyDescent="0.3">
      <c r="A373" s="59"/>
      <c r="B373" s="59"/>
      <c r="C373" s="59"/>
      <c r="D373" s="59"/>
      <c r="E373" s="59"/>
      <c r="F373" s="59"/>
      <c r="G373" s="59"/>
      <c r="H373" s="59"/>
    </row>
    <row r="374" spans="1:8" x14ac:dyDescent="0.3">
      <c r="A374" s="59"/>
      <c r="B374" s="59"/>
      <c r="C374" s="59"/>
      <c r="D374" s="59"/>
      <c r="E374" s="59"/>
      <c r="F374" s="59"/>
      <c r="G374" s="59"/>
      <c r="H374" s="59"/>
    </row>
    <row r="375" spans="1:8" x14ac:dyDescent="0.3">
      <c r="A375" s="59"/>
      <c r="B375" s="59"/>
      <c r="C375" s="59"/>
      <c r="D375" s="59"/>
      <c r="E375" s="59"/>
      <c r="F375" s="59"/>
      <c r="G375" s="59"/>
      <c r="H375" s="59"/>
    </row>
    <row r="376" spans="1:8" x14ac:dyDescent="0.3">
      <c r="A376" s="59"/>
      <c r="B376" s="59"/>
      <c r="C376" s="59"/>
      <c r="D376" s="59"/>
      <c r="E376" s="59"/>
      <c r="F376" s="59"/>
      <c r="G376" s="59"/>
      <c r="H376" s="59"/>
    </row>
    <row r="377" spans="1:8" x14ac:dyDescent="0.3">
      <c r="A377" s="59"/>
      <c r="B377" s="59"/>
      <c r="C377" s="59"/>
      <c r="D377" s="59"/>
      <c r="E377" s="59"/>
      <c r="F377" s="59"/>
      <c r="G377" s="59"/>
      <c r="H377" s="59"/>
    </row>
    <row r="378" spans="1:8" x14ac:dyDescent="0.3">
      <c r="A378" s="59"/>
      <c r="B378" s="59"/>
      <c r="C378" s="59"/>
      <c r="D378" s="59"/>
      <c r="E378" s="59"/>
      <c r="F378" s="59"/>
      <c r="G378" s="59"/>
      <c r="H378" s="59"/>
    </row>
    <row r="379" spans="1:8" x14ac:dyDescent="0.3">
      <c r="A379" s="59"/>
      <c r="B379" s="59"/>
      <c r="C379" s="59"/>
      <c r="D379" s="59"/>
      <c r="E379" s="59"/>
      <c r="F379" s="59"/>
      <c r="G379" s="59"/>
      <c r="H379" s="59"/>
    </row>
    <row r="380" spans="1:8" x14ac:dyDescent="0.3">
      <c r="A380" s="59"/>
      <c r="B380" s="59"/>
      <c r="C380" s="59"/>
      <c r="D380" s="59"/>
      <c r="E380" s="59"/>
      <c r="F380" s="59"/>
      <c r="G380" s="59"/>
      <c r="H380" s="59"/>
    </row>
    <row r="381" spans="1:8" x14ac:dyDescent="0.3">
      <c r="A381" s="59"/>
      <c r="B381" s="59"/>
      <c r="C381" s="59"/>
      <c r="D381" s="59"/>
      <c r="E381" s="59"/>
      <c r="F381" s="59"/>
      <c r="G381" s="59"/>
      <c r="H381" s="59"/>
    </row>
    <row r="382" spans="1:8" x14ac:dyDescent="0.3">
      <c r="A382" s="59"/>
      <c r="B382" s="59"/>
      <c r="C382" s="59"/>
      <c r="D382" s="59"/>
      <c r="E382" s="59"/>
      <c r="F382" s="59"/>
      <c r="G382" s="59"/>
      <c r="H382" s="59"/>
    </row>
    <row r="383" spans="1:8" x14ac:dyDescent="0.3">
      <c r="A383" s="59"/>
      <c r="B383" s="59"/>
      <c r="C383" s="59"/>
      <c r="D383" s="59"/>
      <c r="E383" s="59"/>
      <c r="F383" s="59"/>
      <c r="G383" s="59"/>
      <c r="H383" s="59"/>
    </row>
    <row r="384" spans="1:8" x14ac:dyDescent="0.3">
      <c r="A384" s="59"/>
      <c r="B384" s="59"/>
      <c r="C384" s="59"/>
      <c r="D384" s="59"/>
      <c r="E384" s="59"/>
      <c r="F384" s="59"/>
      <c r="G384" s="59"/>
      <c r="H384" s="59"/>
    </row>
    <row r="385" spans="1:8" x14ac:dyDescent="0.3">
      <c r="A385" s="59"/>
      <c r="B385" s="59"/>
      <c r="C385" s="59"/>
      <c r="D385" s="59"/>
      <c r="E385" s="59"/>
      <c r="F385" s="59"/>
      <c r="G385" s="59"/>
      <c r="H385" s="59"/>
    </row>
    <row r="386" spans="1:8" x14ac:dyDescent="0.3">
      <c r="A386" s="59"/>
      <c r="B386" s="59"/>
      <c r="C386" s="59"/>
      <c r="D386" s="59"/>
      <c r="E386" s="59"/>
      <c r="F386" s="59"/>
      <c r="G386" s="59"/>
      <c r="H386" s="59"/>
    </row>
    <row r="387" spans="1:8" x14ac:dyDescent="0.3">
      <c r="A387" s="59"/>
      <c r="B387" s="59"/>
      <c r="C387" s="59"/>
      <c r="D387" s="59"/>
      <c r="E387" s="59"/>
      <c r="F387" s="59"/>
      <c r="G387" s="59"/>
      <c r="H387" s="59"/>
    </row>
    <row r="388" spans="1:8" x14ac:dyDescent="0.3">
      <c r="A388" s="59"/>
      <c r="B388" s="59"/>
      <c r="C388" s="59"/>
      <c r="D388" s="59"/>
      <c r="E388" s="59"/>
      <c r="F388" s="59"/>
      <c r="G388" s="59"/>
      <c r="H388" s="59"/>
    </row>
    <row r="389" spans="1:8" x14ac:dyDescent="0.3">
      <c r="A389" s="59"/>
      <c r="B389" s="59"/>
      <c r="C389" s="59"/>
      <c r="D389" s="59"/>
      <c r="E389" s="59"/>
      <c r="F389" s="59"/>
      <c r="G389" s="59"/>
      <c r="H389" s="59"/>
    </row>
    <row r="390" spans="1:8" x14ac:dyDescent="0.3">
      <c r="A390" s="59"/>
      <c r="B390" s="59"/>
      <c r="C390" s="59"/>
      <c r="D390" s="59"/>
      <c r="E390" s="59"/>
      <c r="F390" s="59"/>
      <c r="G390" s="59"/>
      <c r="H390" s="59"/>
    </row>
    <row r="391" spans="1:8" x14ac:dyDescent="0.3">
      <c r="A391" s="59"/>
      <c r="B391" s="59"/>
      <c r="C391" s="59"/>
      <c r="D391" s="59"/>
      <c r="E391" s="59"/>
      <c r="F391" s="59"/>
      <c r="G391" s="59"/>
      <c r="H391" s="59"/>
    </row>
    <row r="392" spans="1:8" x14ac:dyDescent="0.3">
      <c r="A392" s="59"/>
      <c r="B392" s="59"/>
      <c r="C392" s="59"/>
      <c r="D392" s="59"/>
      <c r="E392" s="59"/>
      <c r="F392" s="59"/>
      <c r="G392" s="59"/>
      <c r="H392" s="59"/>
    </row>
    <row r="393" spans="1:8" x14ac:dyDescent="0.3">
      <c r="A393" s="59"/>
      <c r="B393" s="59"/>
      <c r="C393" s="59"/>
      <c r="D393" s="59"/>
      <c r="E393" s="59"/>
      <c r="F393" s="59"/>
      <c r="G393" s="59"/>
      <c r="H393" s="59"/>
    </row>
    <row r="394" spans="1:8" x14ac:dyDescent="0.3">
      <c r="A394" s="59"/>
      <c r="B394" s="59"/>
      <c r="C394" s="59"/>
      <c r="D394" s="59"/>
      <c r="E394" s="59"/>
      <c r="F394" s="59"/>
      <c r="G394" s="59"/>
      <c r="H394" s="59"/>
    </row>
    <row r="395" spans="1:8" x14ac:dyDescent="0.3">
      <c r="A395" s="59"/>
      <c r="B395" s="59"/>
      <c r="C395" s="59"/>
      <c r="D395" s="59"/>
      <c r="E395" s="59"/>
      <c r="F395" s="59"/>
      <c r="G395" s="59"/>
      <c r="H395" s="59"/>
    </row>
    <row r="396" spans="1:8" x14ac:dyDescent="0.3">
      <c r="A396" s="59"/>
      <c r="B396" s="59"/>
      <c r="C396" s="59"/>
      <c r="D396" s="59"/>
      <c r="E396" s="59"/>
      <c r="F396" s="59"/>
      <c r="G396" s="59"/>
      <c r="H396" s="59"/>
    </row>
    <row r="397" spans="1:8" x14ac:dyDescent="0.3">
      <c r="A397" s="59"/>
      <c r="B397" s="59"/>
      <c r="C397" s="59"/>
      <c r="D397" s="59"/>
      <c r="E397" s="59"/>
      <c r="F397" s="59"/>
      <c r="G397" s="59"/>
      <c r="H397" s="59"/>
    </row>
    <row r="398" spans="1:8" x14ac:dyDescent="0.3">
      <c r="A398" s="59"/>
      <c r="B398" s="59"/>
      <c r="C398" s="59"/>
      <c r="D398" s="59"/>
      <c r="E398" s="59"/>
      <c r="F398" s="59"/>
      <c r="G398" s="59"/>
      <c r="H398" s="59"/>
    </row>
    <row r="399" spans="1:8" x14ac:dyDescent="0.3">
      <c r="A399" s="59"/>
      <c r="B399" s="59"/>
      <c r="C399" s="59"/>
      <c r="D399" s="59"/>
      <c r="E399" s="59"/>
      <c r="F399" s="59"/>
      <c r="G399" s="59"/>
      <c r="H399" s="59"/>
    </row>
    <row r="400" spans="1:8" x14ac:dyDescent="0.3">
      <c r="A400" s="59"/>
      <c r="B400" s="59"/>
      <c r="C400" s="59"/>
      <c r="D400" s="59"/>
      <c r="E400" s="59"/>
      <c r="F400" s="59"/>
      <c r="G400" s="59"/>
      <c r="H400" s="59"/>
    </row>
    <row r="401" spans="1:8" x14ac:dyDescent="0.3">
      <c r="A401" s="59"/>
      <c r="B401" s="59"/>
      <c r="C401" s="59"/>
      <c r="D401" s="59"/>
      <c r="E401" s="59"/>
      <c r="F401" s="59"/>
      <c r="G401" s="59"/>
      <c r="H401" s="59"/>
    </row>
    <row r="402" spans="1:8" x14ac:dyDescent="0.3">
      <c r="A402" s="59"/>
      <c r="B402" s="59"/>
      <c r="C402" s="59"/>
      <c r="D402" s="59"/>
      <c r="E402" s="59"/>
      <c r="F402" s="59"/>
      <c r="G402" s="59"/>
      <c r="H402" s="59"/>
    </row>
    <row r="403" spans="1:8" x14ac:dyDescent="0.3">
      <c r="A403" s="59"/>
      <c r="B403" s="59"/>
      <c r="C403" s="59"/>
      <c r="D403" s="59"/>
      <c r="E403" s="59"/>
      <c r="F403" s="59"/>
      <c r="G403" s="59"/>
      <c r="H403" s="59"/>
    </row>
    <row r="404" spans="1:8" x14ac:dyDescent="0.3">
      <c r="A404" s="59"/>
      <c r="B404" s="59"/>
      <c r="C404" s="59"/>
      <c r="D404" s="59"/>
      <c r="E404" s="59"/>
      <c r="F404" s="59"/>
      <c r="G404" s="59"/>
      <c r="H404" s="59"/>
    </row>
    <row r="405" spans="1:8" x14ac:dyDescent="0.3">
      <c r="A405" s="59"/>
      <c r="B405" s="59"/>
      <c r="C405" s="59"/>
      <c r="D405" s="59"/>
      <c r="E405" s="59"/>
      <c r="F405" s="59"/>
      <c r="G405" s="59"/>
      <c r="H405" s="59"/>
    </row>
    <row r="406" spans="1:8" x14ac:dyDescent="0.3">
      <c r="A406" s="59"/>
      <c r="B406" s="59"/>
      <c r="C406" s="59"/>
      <c r="D406" s="59"/>
      <c r="E406" s="59"/>
      <c r="F406" s="59"/>
      <c r="G406" s="59"/>
      <c r="H406" s="59"/>
    </row>
    <row r="407" spans="1:8" x14ac:dyDescent="0.3">
      <c r="A407" s="59"/>
      <c r="B407" s="59"/>
      <c r="C407" s="59"/>
      <c r="D407" s="59"/>
      <c r="E407" s="59"/>
      <c r="F407" s="59"/>
      <c r="G407" s="59"/>
      <c r="H407" s="59"/>
    </row>
    <row r="408" spans="1:8" x14ac:dyDescent="0.3">
      <c r="A408" s="59"/>
      <c r="B408" s="59"/>
      <c r="C408" s="59"/>
      <c r="D408" s="59"/>
      <c r="E408" s="59"/>
      <c r="F408" s="59"/>
      <c r="G408" s="59"/>
      <c r="H408" s="59"/>
    </row>
    <row r="409" spans="1:8" x14ac:dyDescent="0.3">
      <c r="A409" s="59"/>
      <c r="B409" s="59"/>
      <c r="C409" s="59"/>
      <c r="D409" s="59"/>
      <c r="E409" s="59"/>
      <c r="F409" s="59"/>
      <c r="G409" s="59"/>
      <c r="H409" s="59"/>
    </row>
    <row r="410" spans="1:8" x14ac:dyDescent="0.3">
      <c r="A410" s="59"/>
      <c r="B410" s="59"/>
      <c r="C410" s="59"/>
      <c r="D410" s="59"/>
      <c r="E410" s="59"/>
      <c r="F410" s="59"/>
      <c r="G410" s="59"/>
      <c r="H410" s="59"/>
    </row>
    <row r="411" spans="1:8" x14ac:dyDescent="0.3">
      <c r="A411" s="59"/>
      <c r="B411" s="59"/>
      <c r="C411" s="59"/>
      <c r="D411" s="59"/>
      <c r="E411" s="59"/>
      <c r="F411" s="59"/>
      <c r="G411" s="59"/>
      <c r="H411" s="59"/>
    </row>
    <row r="412" spans="1:8" x14ac:dyDescent="0.3">
      <c r="A412" s="59"/>
      <c r="B412" s="59"/>
      <c r="C412" s="59"/>
      <c r="D412" s="59"/>
      <c r="E412" s="59"/>
      <c r="F412" s="59"/>
      <c r="G412" s="59"/>
      <c r="H412" s="59"/>
    </row>
    <row r="413" spans="1:8" x14ac:dyDescent="0.3">
      <c r="A413" s="59"/>
      <c r="B413" s="59"/>
      <c r="C413" s="59"/>
      <c r="D413" s="59"/>
      <c r="E413" s="59"/>
      <c r="F413" s="59"/>
      <c r="G413" s="59"/>
      <c r="H413" s="59"/>
    </row>
    <row r="414" spans="1:8" x14ac:dyDescent="0.3">
      <c r="A414" s="59"/>
      <c r="B414" s="59"/>
      <c r="C414" s="59"/>
      <c r="D414" s="59"/>
      <c r="E414" s="59"/>
      <c r="F414" s="59"/>
      <c r="G414" s="59"/>
      <c r="H414" s="59"/>
    </row>
    <row r="415" spans="1:8" x14ac:dyDescent="0.3">
      <c r="A415" s="59"/>
      <c r="B415" s="59"/>
      <c r="C415" s="59"/>
      <c r="D415" s="59"/>
      <c r="E415" s="59"/>
      <c r="F415" s="59"/>
      <c r="G415" s="59"/>
      <c r="H415" s="59"/>
    </row>
    <row r="416" spans="1:8" x14ac:dyDescent="0.3">
      <c r="A416" s="59"/>
      <c r="B416" s="59"/>
      <c r="C416" s="59"/>
      <c r="D416" s="59"/>
      <c r="E416" s="59"/>
      <c r="F416" s="59"/>
      <c r="G416" s="59"/>
      <c r="H416" s="59"/>
    </row>
    <row r="417" spans="1:8" x14ac:dyDescent="0.3">
      <c r="A417" s="59"/>
      <c r="B417" s="59"/>
      <c r="C417" s="59"/>
      <c r="D417" s="59"/>
      <c r="E417" s="59"/>
      <c r="F417" s="59"/>
      <c r="G417" s="59"/>
      <c r="H417" s="59"/>
    </row>
    <row r="418" spans="1:8" x14ac:dyDescent="0.3">
      <c r="A418" s="59"/>
      <c r="B418" s="59"/>
      <c r="C418" s="59"/>
      <c r="D418" s="59"/>
      <c r="E418" s="59"/>
      <c r="F418" s="59"/>
      <c r="G418" s="59"/>
      <c r="H418" s="59"/>
    </row>
    <row r="419" spans="1:8" x14ac:dyDescent="0.3">
      <c r="A419" s="59"/>
      <c r="B419" s="59"/>
      <c r="C419" s="59"/>
      <c r="D419" s="59"/>
      <c r="E419" s="59"/>
      <c r="F419" s="59"/>
      <c r="G419" s="59"/>
      <c r="H419" s="59"/>
    </row>
    <row r="420" spans="1:8" x14ac:dyDescent="0.3">
      <c r="A420" s="59"/>
      <c r="B420" s="59"/>
      <c r="C420" s="59"/>
      <c r="D420" s="59"/>
      <c r="E420" s="59"/>
      <c r="F420" s="59"/>
      <c r="G420" s="59"/>
      <c r="H420" s="59"/>
    </row>
    <row r="421" spans="1:8" x14ac:dyDescent="0.3">
      <c r="A421" s="59"/>
      <c r="B421" s="59"/>
      <c r="C421" s="59"/>
      <c r="D421" s="59"/>
      <c r="E421" s="59"/>
      <c r="F421" s="59"/>
      <c r="G421" s="59"/>
      <c r="H421" s="59"/>
    </row>
    <row r="422" spans="1:8" x14ac:dyDescent="0.3">
      <c r="A422" s="59"/>
      <c r="B422" s="59"/>
      <c r="C422" s="59"/>
      <c r="D422" s="59"/>
      <c r="E422" s="59"/>
      <c r="F422" s="59"/>
      <c r="G422" s="59"/>
      <c r="H422" s="59"/>
    </row>
    <row r="423" spans="1:8" x14ac:dyDescent="0.3">
      <c r="A423" s="59"/>
      <c r="B423" s="59"/>
      <c r="C423" s="59"/>
      <c r="D423" s="59"/>
      <c r="E423" s="59"/>
      <c r="F423" s="59"/>
      <c r="G423" s="59"/>
      <c r="H423" s="59"/>
    </row>
    <row r="424" spans="1:8" x14ac:dyDescent="0.3">
      <c r="A424" s="59"/>
      <c r="B424" s="59"/>
      <c r="C424" s="59"/>
      <c r="D424" s="59"/>
      <c r="E424" s="59"/>
      <c r="F424" s="59"/>
      <c r="G424" s="59"/>
      <c r="H424" s="59"/>
    </row>
    <row r="425" spans="1:8" x14ac:dyDescent="0.3">
      <c r="A425" s="59"/>
      <c r="B425" s="59"/>
      <c r="C425" s="59"/>
      <c r="D425" s="59"/>
      <c r="E425" s="59"/>
      <c r="F425" s="59"/>
      <c r="G425" s="59"/>
      <c r="H425" s="59"/>
    </row>
    <row r="426" spans="1:8" x14ac:dyDescent="0.3">
      <c r="A426" s="59"/>
      <c r="B426" s="59"/>
      <c r="C426" s="59"/>
      <c r="D426" s="59"/>
      <c r="E426" s="59"/>
      <c r="F426" s="59"/>
      <c r="G426" s="59"/>
      <c r="H426" s="59"/>
    </row>
    <row r="427" spans="1:8" x14ac:dyDescent="0.3">
      <c r="A427" s="59"/>
      <c r="B427" s="59"/>
      <c r="C427" s="59"/>
      <c r="D427" s="59"/>
      <c r="E427" s="59"/>
      <c r="F427" s="59"/>
      <c r="G427" s="59"/>
      <c r="H427" s="59"/>
    </row>
    <row r="428" spans="1:8" x14ac:dyDescent="0.3">
      <c r="A428" s="59"/>
      <c r="B428" s="59"/>
      <c r="C428" s="59"/>
      <c r="D428" s="59"/>
      <c r="E428" s="59"/>
      <c r="F428" s="59"/>
      <c r="G428" s="59"/>
      <c r="H428" s="59"/>
    </row>
    <row r="429" spans="1:8" x14ac:dyDescent="0.3">
      <c r="A429" s="59"/>
      <c r="B429" s="59"/>
      <c r="C429" s="59"/>
      <c r="D429" s="59"/>
      <c r="E429" s="59"/>
      <c r="F429" s="59"/>
      <c r="G429" s="59"/>
      <c r="H429" s="59"/>
    </row>
    <row r="430" spans="1:8" x14ac:dyDescent="0.3">
      <c r="A430" s="59"/>
      <c r="B430" s="59"/>
      <c r="C430" s="59"/>
      <c r="D430" s="59"/>
      <c r="E430" s="59"/>
      <c r="F430" s="59"/>
      <c r="G430" s="59"/>
      <c r="H430" s="59"/>
    </row>
    <row r="431" spans="1:8" x14ac:dyDescent="0.3">
      <c r="A431" s="59"/>
      <c r="B431" s="59"/>
      <c r="C431" s="59"/>
      <c r="D431" s="59"/>
      <c r="E431" s="59"/>
      <c r="F431" s="59"/>
      <c r="G431" s="59"/>
      <c r="H431" s="59"/>
    </row>
    <row r="432" spans="1:8" x14ac:dyDescent="0.3">
      <c r="A432" s="59"/>
      <c r="B432" s="59"/>
      <c r="C432" s="59"/>
      <c r="D432" s="59"/>
      <c r="E432" s="59"/>
      <c r="F432" s="59"/>
      <c r="G432" s="59"/>
      <c r="H432" s="59"/>
    </row>
    <row r="433" spans="1:8" x14ac:dyDescent="0.3">
      <c r="A433" s="59"/>
      <c r="B433" s="59"/>
      <c r="C433" s="59"/>
      <c r="D433" s="59"/>
      <c r="E433" s="59"/>
      <c r="F433" s="59"/>
      <c r="G433" s="59"/>
      <c r="H433" s="59"/>
    </row>
    <row r="434" spans="1:8" x14ac:dyDescent="0.3">
      <c r="A434" s="59"/>
      <c r="B434" s="59"/>
      <c r="C434" s="59"/>
      <c r="D434" s="59"/>
      <c r="E434" s="59"/>
      <c r="F434" s="59"/>
      <c r="G434" s="59"/>
      <c r="H434" s="59"/>
    </row>
    <row r="435" spans="1:8" x14ac:dyDescent="0.3">
      <c r="A435" s="59"/>
      <c r="B435" s="59"/>
      <c r="C435" s="59"/>
      <c r="D435" s="59"/>
      <c r="E435" s="59"/>
      <c r="F435" s="59"/>
      <c r="G435" s="59"/>
      <c r="H435" s="59"/>
    </row>
    <row r="436" spans="1:8" x14ac:dyDescent="0.3">
      <c r="A436" s="59"/>
      <c r="B436" s="59"/>
      <c r="C436" s="59"/>
      <c r="D436" s="59"/>
      <c r="E436" s="59"/>
      <c r="F436" s="59"/>
      <c r="G436" s="59"/>
      <c r="H436" s="59"/>
    </row>
    <row r="437" spans="1:8" x14ac:dyDescent="0.3">
      <c r="A437" s="59"/>
      <c r="B437" s="59"/>
      <c r="C437" s="59"/>
      <c r="D437" s="59"/>
      <c r="E437" s="59"/>
      <c r="F437" s="59"/>
      <c r="G437" s="59"/>
      <c r="H437" s="59"/>
    </row>
    <row r="438" spans="1:8" x14ac:dyDescent="0.3">
      <c r="A438" s="59"/>
      <c r="B438" s="59"/>
      <c r="C438" s="59"/>
      <c r="D438" s="59"/>
      <c r="E438" s="59"/>
      <c r="F438" s="59"/>
      <c r="G438" s="59"/>
      <c r="H438" s="59"/>
    </row>
    <row r="439" spans="1:8" x14ac:dyDescent="0.3">
      <c r="A439" s="59"/>
      <c r="B439" s="59"/>
      <c r="C439" s="59"/>
      <c r="D439" s="59"/>
      <c r="E439" s="59"/>
      <c r="F439" s="59"/>
      <c r="G439" s="59"/>
      <c r="H439" s="59"/>
    </row>
    <row r="440" spans="1:8" x14ac:dyDescent="0.3">
      <c r="A440" s="59"/>
      <c r="B440" s="59"/>
      <c r="C440" s="59"/>
      <c r="D440" s="59"/>
      <c r="E440" s="59"/>
      <c r="F440" s="59"/>
      <c r="G440" s="59"/>
      <c r="H440" s="59"/>
    </row>
    <row r="441" spans="1:8" x14ac:dyDescent="0.3">
      <c r="A441" s="59"/>
      <c r="B441" s="59"/>
      <c r="C441" s="59"/>
      <c r="D441" s="59"/>
      <c r="E441" s="59"/>
      <c r="F441" s="59"/>
      <c r="G441" s="59"/>
      <c r="H441" s="59"/>
    </row>
    <row r="442" spans="1:8" x14ac:dyDescent="0.3">
      <c r="A442" s="59"/>
      <c r="B442" s="59"/>
      <c r="C442" s="59"/>
      <c r="D442" s="59"/>
      <c r="E442" s="59"/>
      <c r="F442" s="59"/>
      <c r="G442" s="59"/>
      <c r="H442" s="59"/>
    </row>
    <row r="443" spans="1:8" x14ac:dyDescent="0.3">
      <c r="A443" s="59"/>
      <c r="B443" s="59"/>
      <c r="C443" s="59"/>
      <c r="D443" s="59"/>
      <c r="E443" s="59"/>
      <c r="F443" s="59"/>
      <c r="G443" s="59"/>
      <c r="H443" s="59"/>
    </row>
    <row r="444" spans="1:8" x14ac:dyDescent="0.3">
      <c r="A444" s="59"/>
      <c r="B444" s="59"/>
      <c r="C444" s="59"/>
      <c r="D444" s="59"/>
      <c r="E444" s="59"/>
      <c r="F444" s="59"/>
      <c r="G444" s="59"/>
      <c r="H444" s="59"/>
    </row>
    <row r="445" spans="1:8" x14ac:dyDescent="0.3">
      <c r="A445" s="59"/>
      <c r="B445" s="59"/>
      <c r="C445" s="59"/>
      <c r="D445" s="59"/>
      <c r="E445" s="59"/>
      <c r="F445" s="59"/>
      <c r="G445" s="59"/>
      <c r="H445" s="59"/>
    </row>
    <row r="446" spans="1:8" x14ac:dyDescent="0.3">
      <c r="A446" s="59"/>
      <c r="B446" s="59"/>
      <c r="C446" s="59"/>
      <c r="D446" s="59"/>
      <c r="E446" s="59"/>
      <c r="F446" s="59"/>
      <c r="G446" s="59"/>
      <c r="H446" s="59"/>
    </row>
    <row r="447" spans="1:8" x14ac:dyDescent="0.3">
      <c r="A447" s="59"/>
      <c r="B447" s="59"/>
      <c r="C447" s="59"/>
      <c r="D447" s="59"/>
      <c r="E447" s="59"/>
      <c r="F447" s="59"/>
      <c r="G447" s="59"/>
      <c r="H447" s="59"/>
    </row>
    <row r="448" spans="1:8" x14ac:dyDescent="0.3">
      <c r="A448" s="59"/>
      <c r="B448" s="59"/>
      <c r="C448" s="59"/>
      <c r="D448" s="59"/>
      <c r="E448" s="59"/>
      <c r="F448" s="59"/>
      <c r="G448" s="59"/>
      <c r="H448" s="59"/>
    </row>
    <row r="449" spans="1:8" x14ac:dyDescent="0.3">
      <c r="A449" s="59"/>
      <c r="B449" s="59"/>
      <c r="C449" s="59"/>
      <c r="D449" s="59"/>
      <c r="E449" s="59"/>
      <c r="F449" s="59"/>
      <c r="G449" s="59"/>
      <c r="H449" s="59"/>
    </row>
    <row r="450" spans="1:8" x14ac:dyDescent="0.3">
      <c r="A450" s="59"/>
      <c r="B450" s="59"/>
      <c r="C450" s="59"/>
      <c r="D450" s="59"/>
      <c r="E450" s="59"/>
      <c r="F450" s="59"/>
      <c r="G450" s="59"/>
      <c r="H450" s="59"/>
    </row>
    <row r="451" spans="1:8" x14ac:dyDescent="0.3">
      <c r="A451" s="59"/>
      <c r="B451" s="59"/>
      <c r="C451" s="59"/>
      <c r="D451" s="59"/>
      <c r="E451" s="59"/>
      <c r="F451" s="59"/>
      <c r="G451" s="59"/>
      <c r="H451" s="59"/>
    </row>
    <row r="452" spans="1:8" x14ac:dyDescent="0.3">
      <c r="A452" s="59"/>
      <c r="B452" s="59"/>
      <c r="C452" s="59"/>
      <c r="D452" s="59"/>
      <c r="E452" s="59"/>
      <c r="F452" s="59"/>
      <c r="G452" s="59"/>
      <c r="H452" s="59"/>
    </row>
    <row r="453" spans="1:8" x14ac:dyDescent="0.3">
      <c r="A453" s="59"/>
      <c r="B453" s="59"/>
      <c r="C453" s="59"/>
      <c r="D453" s="59"/>
      <c r="E453" s="59"/>
      <c r="F453" s="59"/>
      <c r="G453" s="59"/>
      <c r="H453" s="59"/>
    </row>
    <row r="454" spans="1:8" x14ac:dyDescent="0.3">
      <c r="A454" s="59"/>
      <c r="B454" s="59"/>
      <c r="C454" s="59"/>
      <c r="D454" s="59"/>
      <c r="E454" s="59"/>
      <c r="F454" s="59"/>
      <c r="G454" s="59"/>
      <c r="H454" s="59"/>
    </row>
    <row r="455" spans="1:8" x14ac:dyDescent="0.3">
      <c r="A455" s="59"/>
      <c r="B455" s="59"/>
      <c r="C455" s="59"/>
      <c r="D455" s="59"/>
      <c r="E455" s="59"/>
      <c r="F455" s="59"/>
      <c r="G455" s="59"/>
      <c r="H455" s="59"/>
    </row>
    <row r="456" spans="1:8" x14ac:dyDescent="0.3">
      <c r="A456" s="59"/>
      <c r="B456" s="59"/>
      <c r="C456" s="59"/>
      <c r="D456" s="59"/>
      <c r="E456" s="59"/>
      <c r="F456" s="59"/>
      <c r="G456" s="59"/>
      <c r="H456" s="59"/>
    </row>
    <row r="457" spans="1:8" x14ac:dyDescent="0.3">
      <c r="A457" s="59"/>
      <c r="B457" s="59"/>
      <c r="C457" s="59"/>
      <c r="D457" s="59"/>
      <c r="E457" s="59"/>
      <c r="F457" s="59"/>
      <c r="G457" s="59"/>
      <c r="H457" s="59"/>
    </row>
    <row r="458" spans="1:8" x14ac:dyDescent="0.3">
      <c r="A458" s="59"/>
      <c r="B458" s="59"/>
      <c r="C458" s="59"/>
      <c r="D458" s="59"/>
      <c r="E458" s="59"/>
      <c r="F458" s="59"/>
      <c r="G458" s="59"/>
      <c r="H458" s="59"/>
    </row>
    <row r="459" spans="1:8" x14ac:dyDescent="0.3">
      <c r="A459" s="59"/>
      <c r="B459" s="59"/>
      <c r="C459" s="59"/>
      <c r="D459" s="59"/>
      <c r="E459" s="59"/>
      <c r="F459" s="59"/>
      <c r="G459" s="59"/>
      <c r="H459" s="59"/>
    </row>
    <row r="460" spans="1:8" x14ac:dyDescent="0.3">
      <c r="A460" s="59"/>
      <c r="B460" s="59"/>
      <c r="C460" s="59"/>
      <c r="D460" s="59"/>
      <c r="E460" s="59"/>
      <c r="F460" s="59"/>
      <c r="G460" s="59"/>
      <c r="H460" s="59"/>
    </row>
    <row r="461" spans="1:8" x14ac:dyDescent="0.3">
      <c r="A461" s="59"/>
      <c r="B461" s="59"/>
      <c r="C461" s="59"/>
      <c r="D461" s="59"/>
      <c r="E461" s="59"/>
      <c r="F461" s="59"/>
      <c r="G461" s="59"/>
      <c r="H461" s="59"/>
    </row>
    <row r="462" spans="1:8" x14ac:dyDescent="0.3">
      <c r="A462" s="59"/>
      <c r="B462" s="59"/>
      <c r="C462" s="59"/>
      <c r="D462" s="59"/>
      <c r="E462" s="59"/>
      <c r="F462" s="59"/>
      <c r="G462" s="59"/>
      <c r="H462" s="59"/>
    </row>
    <row r="463" spans="1:8" x14ac:dyDescent="0.3">
      <c r="A463" s="59"/>
      <c r="B463" s="59"/>
      <c r="C463" s="59"/>
      <c r="D463" s="59"/>
      <c r="E463" s="59"/>
      <c r="F463" s="59"/>
      <c r="G463" s="59"/>
      <c r="H463" s="59"/>
    </row>
    <row r="464" spans="1:8" x14ac:dyDescent="0.3">
      <c r="A464" s="59"/>
      <c r="B464" s="59"/>
      <c r="C464" s="59"/>
      <c r="D464" s="59"/>
      <c r="E464" s="59"/>
      <c r="F464" s="59"/>
      <c r="G464" s="59"/>
      <c r="H464" s="59"/>
    </row>
    <row r="465" spans="1:8" x14ac:dyDescent="0.3">
      <c r="A465" s="59"/>
      <c r="B465" s="59"/>
      <c r="C465" s="59"/>
      <c r="D465" s="59"/>
      <c r="E465" s="59"/>
      <c r="F465" s="59"/>
      <c r="G465" s="59"/>
      <c r="H465" s="59"/>
    </row>
    <row r="466" spans="1:8" x14ac:dyDescent="0.3">
      <c r="A466" s="59"/>
      <c r="B466" s="59"/>
      <c r="C466" s="59"/>
      <c r="D466" s="59"/>
      <c r="E466" s="59"/>
      <c r="F466" s="59"/>
      <c r="G466" s="59"/>
      <c r="H466" s="59"/>
    </row>
    <row r="467" spans="1:8" x14ac:dyDescent="0.3">
      <c r="A467" s="59"/>
      <c r="B467" s="59"/>
      <c r="C467" s="59"/>
      <c r="D467" s="59"/>
      <c r="E467" s="59"/>
      <c r="F467" s="59"/>
      <c r="G467" s="59"/>
      <c r="H467" s="59"/>
    </row>
    <row r="468" spans="1:8" x14ac:dyDescent="0.3">
      <c r="A468" s="59"/>
      <c r="B468" s="59"/>
      <c r="C468" s="59"/>
      <c r="D468" s="59"/>
      <c r="E468" s="59"/>
      <c r="F468" s="59"/>
      <c r="G468" s="59"/>
      <c r="H468" s="59"/>
    </row>
    <row r="469" spans="1:8" x14ac:dyDescent="0.3">
      <c r="A469" s="59"/>
      <c r="B469" s="59"/>
      <c r="C469" s="59"/>
      <c r="D469" s="59"/>
      <c r="E469" s="59"/>
      <c r="F469" s="59"/>
      <c r="G469" s="59"/>
      <c r="H469" s="59"/>
    </row>
    <row r="470" spans="1:8" x14ac:dyDescent="0.3">
      <c r="A470" s="59"/>
      <c r="B470" s="59"/>
      <c r="C470" s="59"/>
      <c r="D470" s="59"/>
      <c r="E470" s="59"/>
      <c r="F470" s="59"/>
      <c r="G470" s="59"/>
      <c r="H470" s="59"/>
    </row>
    <row r="471" spans="1:8" x14ac:dyDescent="0.3">
      <c r="A471" s="59"/>
      <c r="B471" s="59"/>
      <c r="C471" s="59"/>
      <c r="D471" s="59"/>
      <c r="E471" s="59"/>
      <c r="F471" s="59"/>
      <c r="G471" s="59"/>
      <c r="H471" s="59"/>
    </row>
    <row r="472" spans="1:8" x14ac:dyDescent="0.3">
      <c r="A472" s="59"/>
      <c r="B472" s="59"/>
      <c r="C472" s="59"/>
      <c r="D472" s="59"/>
      <c r="E472" s="59"/>
      <c r="F472" s="59"/>
      <c r="G472" s="59"/>
      <c r="H472" s="59"/>
    </row>
    <row r="473" spans="1:8" x14ac:dyDescent="0.3">
      <c r="A473" s="59"/>
      <c r="B473" s="59"/>
      <c r="C473" s="59"/>
      <c r="D473" s="59"/>
      <c r="E473" s="59"/>
      <c r="F473" s="59"/>
      <c r="G473" s="59"/>
      <c r="H473" s="59"/>
    </row>
    <row r="474" spans="1:8" x14ac:dyDescent="0.3">
      <c r="A474" s="59"/>
      <c r="B474" s="59"/>
      <c r="C474" s="59"/>
      <c r="D474" s="59"/>
      <c r="E474" s="59"/>
      <c r="F474" s="59"/>
      <c r="G474" s="59"/>
      <c r="H474" s="59"/>
    </row>
    <row r="475" spans="1:8" x14ac:dyDescent="0.3">
      <c r="A475" s="59"/>
      <c r="B475" s="59"/>
      <c r="C475" s="59"/>
      <c r="D475" s="59"/>
      <c r="E475" s="59"/>
      <c r="F475" s="59"/>
      <c r="G475" s="59"/>
      <c r="H475" s="59"/>
    </row>
    <row r="476" spans="1:8" x14ac:dyDescent="0.3">
      <c r="A476" s="59"/>
      <c r="B476" s="59"/>
      <c r="C476" s="59"/>
      <c r="D476" s="59"/>
      <c r="E476" s="59"/>
      <c r="F476" s="59"/>
      <c r="G476" s="59"/>
      <c r="H476" s="59"/>
    </row>
    <row r="477" spans="1:8" x14ac:dyDescent="0.3">
      <c r="A477" s="59"/>
      <c r="B477" s="59"/>
      <c r="C477" s="59"/>
      <c r="D477" s="59"/>
      <c r="E477" s="59"/>
      <c r="F477" s="59"/>
      <c r="G477" s="59"/>
      <c r="H477" s="59"/>
    </row>
    <row r="478" spans="1:8" x14ac:dyDescent="0.3">
      <c r="A478" s="59"/>
      <c r="B478" s="59"/>
      <c r="C478" s="59"/>
      <c r="D478" s="59"/>
      <c r="E478" s="59"/>
      <c r="F478" s="59"/>
      <c r="G478" s="59"/>
      <c r="H478" s="59"/>
    </row>
    <row r="479" spans="1:8" x14ac:dyDescent="0.3">
      <c r="A479" s="59"/>
      <c r="B479" s="59"/>
      <c r="C479" s="59"/>
      <c r="D479" s="59"/>
      <c r="E479" s="59"/>
      <c r="F479" s="59"/>
      <c r="G479" s="59"/>
      <c r="H479" s="59"/>
    </row>
    <row r="480" spans="1:8" x14ac:dyDescent="0.3">
      <c r="A480" s="59"/>
      <c r="B480" s="59"/>
      <c r="C480" s="59"/>
      <c r="D480" s="59"/>
      <c r="E480" s="59"/>
      <c r="F480" s="59"/>
      <c r="G480" s="59"/>
      <c r="H480" s="59"/>
    </row>
    <row r="481" spans="1:8" x14ac:dyDescent="0.3">
      <c r="A481" s="59"/>
      <c r="B481" s="59"/>
      <c r="C481" s="59"/>
      <c r="D481" s="59"/>
      <c r="E481" s="59"/>
      <c r="F481" s="59"/>
      <c r="G481" s="59"/>
      <c r="H481" s="59"/>
    </row>
    <row r="482" spans="1:8" x14ac:dyDescent="0.3">
      <c r="A482" s="59"/>
      <c r="B482" s="59"/>
      <c r="C482" s="59"/>
      <c r="D482" s="59"/>
      <c r="E482" s="59"/>
      <c r="F482" s="59"/>
      <c r="G482" s="59"/>
      <c r="H482" s="59"/>
    </row>
    <row r="483" spans="1:8" x14ac:dyDescent="0.3">
      <c r="A483" s="59"/>
      <c r="B483" s="59"/>
      <c r="C483" s="59"/>
      <c r="D483" s="59"/>
      <c r="E483" s="59"/>
      <c r="F483" s="59"/>
      <c r="G483" s="59"/>
      <c r="H483" s="59"/>
    </row>
    <row r="484" spans="1:8" x14ac:dyDescent="0.3">
      <c r="A484" s="59"/>
      <c r="B484" s="59"/>
      <c r="C484" s="59"/>
      <c r="D484" s="59"/>
      <c r="E484" s="59"/>
      <c r="F484" s="59"/>
      <c r="G484" s="59"/>
      <c r="H484" s="59"/>
    </row>
    <row r="485" spans="1:8" x14ac:dyDescent="0.3">
      <c r="A485" s="59"/>
      <c r="B485" s="59"/>
      <c r="C485" s="59"/>
      <c r="D485" s="59"/>
      <c r="E485" s="59"/>
      <c r="F485" s="59"/>
      <c r="G485" s="59"/>
      <c r="H485" s="59"/>
    </row>
    <row r="486" spans="1:8" x14ac:dyDescent="0.3">
      <c r="A486" s="59"/>
      <c r="B486" s="59"/>
      <c r="C486" s="59"/>
      <c r="D486" s="59"/>
      <c r="E486" s="59"/>
      <c r="F486" s="59"/>
      <c r="G486" s="59"/>
      <c r="H486" s="59"/>
    </row>
    <row r="487" spans="1:8" x14ac:dyDescent="0.3">
      <c r="A487" s="59"/>
      <c r="B487" s="59"/>
      <c r="C487" s="59"/>
      <c r="D487" s="59"/>
      <c r="E487" s="59"/>
      <c r="F487" s="59"/>
      <c r="G487" s="59"/>
      <c r="H487" s="59"/>
    </row>
    <row r="488" spans="1:8" x14ac:dyDescent="0.3">
      <c r="A488" s="59"/>
      <c r="B488" s="59"/>
      <c r="C488" s="59"/>
      <c r="D488" s="59"/>
      <c r="E488" s="59"/>
      <c r="F488" s="59"/>
      <c r="G488" s="59"/>
      <c r="H488" s="59"/>
    </row>
    <row r="489" spans="1:8" x14ac:dyDescent="0.3">
      <c r="A489" s="59"/>
      <c r="B489" s="59"/>
      <c r="C489" s="59"/>
      <c r="D489" s="59"/>
      <c r="E489" s="59"/>
      <c r="F489" s="59"/>
      <c r="G489" s="59"/>
      <c r="H489" s="59"/>
    </row>
    <row r="490" spans="1:8" x14ac:dyDescent="0.3">
      <c r="A490" s="59"/>
      <c r="B490" s="59"/>
      <c r="C490" s="59"/>
      <c r="D490" s="59"/>
      <c r="E490" s="59"/>
      <c r="F490" s="59"/>
      <c r="G490" s="59"/>
      <c r="H490" s="59"/>
    </row>
    <row r="491" spans="1:8" x14ac:dyDescent="0.3">
      <c r="A491" s="59"/>
      <c r="B491" s="59"/>
      <c r="C491" s="59"/>
      <c r="D491" s="59"/>
      <c r="E491" s="59"/>
      <c r="F491" s="59"/>
      <c r="G491" s="59"/>
      <c r="H491" s="59"/>
    </row>
    <row r="492" spans="1:8" x14ac:dyDescent="0.3">
      <c r="A492" s="59"/>
      <c r="B492" s="59"/>
      <c r="C492" s="59"/>
      <c r="D492" s="59"/>
      <c r="E492" s="59"/>
      <c r="F492" s="59"/>
      <c r="G492" s="59"/>
      <c r="H492" s="59"/>
    </row>
    <row r="493" spans="1:8" x14ac:dyDescent="0.3">
      <c r="A493" s="59"/>
      <c r="B493" s="59"/>
      <c r="C493" s="59"/>
      <c r="D493" s="59"/>
      <c r="E493" s="59"/>
      <c r="F493" s="59"/>
      <c r="G493" s="59"/>
      <c r="H493" s="59"/>
    </row>
    <row r="494" spans="1:8" x14ac:dyDescent="0.3">
      <c r="A494" s="59"/>
      <c r="B494" s="59"/>
      <c r="C494" s="59"/>
      <c r="D494" s="59"/>
      <c r="E494" s="59"/>
      <c r="F494" s="59"/>
      <c r="G494" s="59"/>
      <c r="H494" s="59"/>
    </row>
    <row r="495" spans="1:8" x14ac:dyDescent="0.3">
      <c r="A495" s="59"/>
      <c r="B495" s="59"/>
      <c r="C495" s="59"/>
      <c r="D495" s="59"/>
      <c r="E495" s="59"/>
      <c r="F495" s="59"/>
      <c r="G495" s="59"/>
      <c r="H495" s="59"/>
    </row>
    <row r="496" spans="1:8" x14ac:dyDescent="0.3">
      <c r="A496" s="59"/>
      <c r="B496" s="59"/>
      <c r="C496" s="59"/>
      <c r="D496" s="59"/>
      <c r="E496" s="59"/>
      <c r="F496" s="59"/>
      <c r="G496" s="59"/>
      <c r="H496" s="59"/>
    </row>
    <row r="497" spans="1:8" x14ac:dyDescent="0.3">
      <c r="A497" s="59"/>
      <c r="B497" s="59"/>
      <c r="C497" s="59"/>
      <c r="D497" s="59"/>
      <c r="E497" s="59"/>
      <c r="F497" s="59"/>
      <c r="G497" s="59"/>
      <c r="H497" s="59"/>
    </row>
    <row r="498" spans="1:8" x14ac:dyDescent="0.3">
      <c r="A498" s="59"/>
      <c r="B498" s="59"/>
      <c r="C498" s="59"/>
      <c r="D498" s="59"/>
      <c r="E498" s="59"/>
      <c r="F498" s="59"/>
      <c r="G498" s="59"/>
      <c r="H498" s="59"/>
    </row>
    <row r="499" spans="1:8" x14ac:dyDescent="0.3">
      <c r="A499" s="59"/>
      <c r="B499" s="59"/>
      <c r="C499" s="59"/>
      <c r="D499" s="59"/>
      <c r="E499" s="59"/>
      <c r="F499" s="59"/>
      <c r="G499" s="59"/>
      <c r="H499" s="59"/>
    </row>
    <row r="500" spans="1:8" x14ac:dyDescent="0.3">
      <c r="A500" s="59"/>
      <c r="B500" s="59"/>
      <c r="C500" s="59"/>
      <c r="D500" s="59"/>
      <c r="E500" s="59"/>
      <c r="F500" s="59"/>
      <c r="G500" s="59"/>
      <c r="H500" s="59"/>
    </row>
    <row r="501" spans="1:8" x14ac:dyDescent="0.3">
      <c r="A501" s="59"/>
      <c r="B501" s="59"/>
      <c r="C501" s="59"/>
      <c r="D501" s="59"/>
      <c r="E501" s="59"/>
      <c r="F501" s="59"/>
      <c r="G501" s="59"/>
      <c r="H501" s="59"/>
    </row>
    <row r="502" spans="1:8" x14ac:dyDescent="0.3">
      <c r="A502" s="59"/>
      <c r="B502" s="59"/>
      <c r="C502" s="59"/>
      <c r="D502" s="59"/>
      <c r="E502" s="59"/>
      <c r="F502" s="59"/>
      <c r="G502" s="59"/>
      <c r="H502" s="59"/>
    </row>
    <row r="503" spans="1:8" x14ac:dyDescent="0.3">
      <c r="A503" s="59"/>
      <c r="B503" s="59"/>
      <c r="C503" s="59"/>
      <c r="D503" s="59"/>
      <c r="E503" s="59"/>
      <c r="F503" s="59"/>
      <c r="G503" s="59"/>
      <c r="H503" s="59"/>
    </row>
    <row r="504" spans="1:8" x14ac:dyDescent="0.3">
      <c r="A504" s="59"/>
      <c r="B504" s="59"/>
      <c r="C504" s="59"/>
      <c r="D504" s="59"/>
      <c r="E504" s="59"/>
      <c r="F504" s="59"/>
      <c r="G504" s="59"/>
      <c r="H504" s="59"/>
    </row>
    <row r="505" spans="1:8" x14ac:dyDescent="0.3">
      <c r="A505" s="59"/>
      <c r="B505" s="59"/>
      <c r="C505" s="59"/>
      <c r="D505" s="59"/>
      <c r="E505" s="59"/>
      <c r="F505" s="59"/>
      <c r="G505" s="59"/>
      <c r="H505" s="59"/>
    </row>
    <row r="506" spans="1:8" x14ac:dyDescent="0.3">
      <c r="A506" s="59"/>
      <c r="B506" s="59"/>
      <c r="C506" s="59"/>
      <c r="D506" s="59"/>
      <c r="E506" s="59"/>
      <c r="F506" s="59"/>
      <c r="G506" s="59"/>
      <c r="H506" s="59"/>
    </row>
    <row r="507" spans="1:8" x14ac:dyDescent="0.3">
      <c r="A507" s="59"/>
      <c r="B507" s="59"/>
      <c r="C507" s="59"/>
      <c r="D507" s="59"/>
      <c r="E507" s="59"/>
      <c r="F507" s="59"/>
      <c r="G507" s="59"/>
      <c r="H507" s="59"/>
    </row>
    <row r="508" spans="1:8" x14ac:dyDescent="0.3">
      <c r="A508" s="59"/>
      <c r="B508" s="59"/>
      <c r="C508" s="59"/>
      <c r="D508" s="59"/>
      <c r="E508" s="59"/>
      <c r="F508" s="59"/>
      <c r="G508" s="59"/>
      <c r="H508" s="59"/>
    </row>
    <row r="509" spans="1:8" x14ac:dyDescent="0.3">
      <c r="A509" s="59"/>
      <c r="B509" s="59"/>
      <c r="C509" s="59"/>
      <c r="D509" s="59"/>
      <c r="E509" s="59"/>
      <c r="F509" s="59"/>
      <c r="G509" s="59"/>
      <c r="H509" s="59"/>
    </row>
    <row r="510" spans="1:8" x14ac:dyDescent="0.3">
      <c r="A510" s="59"/>
      <c r="B510" s="59"/>
      <c r="C510" s="59"/>
      <c r="D510" s="59"/>
      <c r="E510" s="59"/>
      <c r="F510" s="59"/>
      <c r="G510" s="59"/>
      <c r="H510" s="59"/>
    </row>
    <row r="511" spans="1:8" x14ac:dyDescent="0.3">
      <c r="A511" s="59"/>
      <c r="B511" s="59"/>
      <c r="C511" s="59"/>
      <c r="D511" s="59"/>
      <c r="E511" s="59"/>
      <c r="F511" s="59"/>
      <c r="G511" s="59"/>
      <c r="H511" s="59"/>
    </row>
    <row r="512" spans="1:8" x14ac:dyDescent="0.3">
      <c r="A512" s="59"/>
      <c r="B512" s="59"/>
      <c r="C512" s="59"/>
      <c r="D512" s="59"/>
      <c r="E512" s="59"/>
      <c r="F512" s="59"/>
      <c r="G512" s="59"/>
      <c r="H512" s="59"/>
    </row>
    <row r="513" spans="1:8" x14ac:dyDescent="0.3">
      <c r="A513" s="59"/>
      <c r="B513" s="59"/>
      <c r="C513" s="59"/>
      <c r="D513" s="59"/>
      <c r="E513" s="59"/>
      <c r="F513" s="59"/>
      <c r="G513" s="59"/>
      <c r="H513" s="59"/>
    </row>
    <row r="514" spans="1:8" x14ac:dyDescent="0.3">
      <c r="A514" s="59"/>
      <c r="B514" s="59"/>
      <c r="C514" s="59"/>
      <c r="D514" s="59"/>
      <c r="E514" s="59"/>
      <c r="F514" s="59"/>
      <c r="G514" s="59"/>
      <c r="H514" s="59"/>
    </row>
    <row r="515" spans="1:8" x14ac:dyDescent="0.3">
      <c r="A515" s="59"/>
      <c r="B515" s="59"/>
      <c r="C515" s="59"/>
      <c r="D515" s="59"/>
      <c r="E515" s="59"/>
      <c r="F515" s="59"/>
      <c r="G515" s="59"/>
      <c r="H515" s="59"/>
    </row>
    <row r="516" spans="1:8" x14ac:dyDescent="0.3">
      <c r="A516" s="59"/>
      <c r="B516" s="59"/>
      <c r="C516" s="59"/>
      <c r="D516" s="59"/>
      <c r="E516" s="59"/>
      <c r="F516" s="59"/>
      <c r="G516" s="59"/>
      <c r="H516" s="59"/>
    </row>
    <row r="517" spans="1:8" x14ac:dyDescent="0.3">
      <c r="A517" s="59"/>
      <c r="B517" s="59"/>
      <c r="C517" s="59"/>
      <c r="D517" s="59"/>
      <c r="E517" s="59"/>
      <c r="F517" s="59"/>
      <c r="G517" s="59"/>
      <c r="H517" s="59"/>
    </row>
    <row r="518" spans="1:8" x14ac:dyDescent="0.3">
      <c r="A518" s="59"/>
      <c r="B518" s="59"/>
      <c r="C518" s="59"/>
      <c r="D518" s="59"/>
      <c r="E518" s="59"/>
      <c r="F518" s="59"/>
      <c r="G518" s="59"/>
      <c r="H518" s="59"/>
    </row>
    <row r="519" spans="1:8" x14ac:dyDescent="0.3">
      <c r="A519" s="59"/>
      <c r="B519" s="59"/>
      <c r="C519" s="59"/>
      <c r="D519" s="59"/>
      <c r="E519" s="59"/>
      <c r="F519" s="59"/>
      <c r="G519" s="59"/>
      <c r="H519" s="59"/>
    </row>
    <row r="520" spans="1:8" x14ac:dyDescent="0.3">
      <c r="A520" s="59"/>
      <c r="B520" s="59"/>
      <c r="C520" s="59"/>
      <c r="D520" s="59"/>
      <c r="E520" s="59"/>
      <c r="F520" s="59"/>
      <c r="G520" s="59"/>
      <c r="H520" s="59"/>
    </row>
    <row r="521" spans="1:8" x14ac:dyDescent="0.3">
      <c r="A521" s="59"/>
      <c r="B521" s="59"/>
      <c r="C521" s="59"/>
      <c r="D521" s="59"/>
      <c r="E521" s="59"/>
      <c r="F521" s="59"/>
      <c r="G521" s="59"/>
      <c r="H521" s="59"/>
    </row>
    <row r="522" spans="1:8" x14ac:dyDescent="0.3">
      <c r="A522" s="59"/>
      <c r="B522" s="59"/>
      <c r="C522" s="59"/>
      <c r="D522" s="59"/>
      <c r="E522" s="59"/>
      <c r="F522" s="59"/>
      <c r="G522" s="59"/>
      <c r="H522" s="59"/>
    </row>
    <row r="523" spans="1:8" x14ac:dyDescent="0.3">
      <c r="A523" s="59"/>
      <c r="B523" s="59"/>
      <c r="C523" s="59"/>
      <c r="D523" s="59"/>
      <c r="E523" s="59"/>
      <c r="F523" s="59"/>
      <c r="G523" s="59"/>
      <c r="H523" s="59"/>
    </row>
    <row r="524" spans="1:8" x14ac:dyDescent="0.3">
      <c r="A524" s="59"/>
      <c r="B524" s="59"/>
      <c r="C524" s="59"/>
      <c r="D524" s="59"/>
      <c r="E524" s="59"/>
      <c r="F524" s="59"/>
      <c r="G524" s="59"/>
      <c r="H524" s="59"/>
    </row>
    <row r="525" spans="1:8" x14ac:dyDescent="0.3">
      <c r="A525" s="59"/>
      <c r="B525" s="59"/>
      <c r="C525" s="59"/>
      <c r="D525" s="59"/>
      <c r="E525" s="59"/>
      <c r="F525" s="59"/>
      <c r="G525" s="59"/>
      <c r="H525" s="59"/>
    </row>
    <row r="526" spans="1:8" x14ac:dyDescent="0.3">
      <c r="A526" s="59"/>
      <c r="B526" s="59"/>
      <c r="C526" s="59"/>
      <c r="D526" s="59"/>
      <c r="E526" s="59"/>
      <c r="F526" s="59"/>
      <c r="G526" s="59"/>
      <c r="H526" s="59"/>
    </row>
    <row r="527" spans="1:8" x14ac:dyDescent="0.3">
      <c r="A527" s="59"/>
      <c r="B527" s="59"/>
      <c r="C527" s="59"/>
      <c r="D527" s="59"/>
      <c r="E527" s="59"/>
      <c r="F527" s="59"/>
      <c r="G527" s="59"/>
      <c r="H527" s="59"/>
    </row>
    <row r="528" spans="1:8" x14ac:dyDescent="0.3">
      <c r="A528" s="59"/>
      <c r="B528" s="59"/>
      <c r="C528" s="59"/>
      <c r="D528" s="59"/>
      <c r="E528" s="59"/>
      <c r="F528" s="59"/>
      <c r="G528" s="59"/>
      <c r="H528" s="59"/>
    </row>
    <row r="529" spans="1:8" x14ac:dyDescent="0.3">
      <c r="A529" s="59"/>
      <c r="B529" s="59"/>
      <c r="C529" s="59"/>
      <c r="D529" s="59"/>
      <c r="E529" s="59"/>
      <c r="F529" s="59"/>
      <c r="G529" s="59"/>
      <c r="H529" s="59"/>
    </row>
    <row r="530" spans="1:8" x14ac:dyDescent="0.3">
      <c r="A530" s="59"/>
      <c r="B530" s="59"/>
      <c r="C530" s="59"/>
      <c r="D530" s="59"/>
      <c r="E530" s="59"/>
      <c r="F530" s="59"/>
      <c r="G530" s="59"/>
      <c r="H530" s="59"/>
    </row>
    <row r="531" spans="1:8" x14ac:dyDescent="0.3">
      <c r="A531" s="59"/>
      <c r="B531" s="59"/>
      <c r="C531" s="59"/>
      <c r="D531" s="59"/>
      <c r="E531" s="59"/>
      <c r="F531" s="59"/>
      <c r="G531" s="59"/>
      <c r="H531" s="59"/>
    </row>
    <row r="532" spans="1:8" x14ac:dyDescent="0.3">
      <c r="A532" s="59"/>
      <c r="B532" s="59"/>
      <c r="C532" s="59"/>
      <c r="D532" s="59"/>
      <c r="E532" s="59"/>
      <c r="F532" s="59"/>
      <c r="G532" s="59"/>
      <c r="H532" s="59"/>
    </row>
    <row r="533" spans="1:8" x14ac:dyDescent="0.3">
      <c r="A533" s="59"/>
      <c r="B533" s="59"/>
      <c r="C533" s="59"/>
      <c r="D533" s="59"/>
      <c r="E533" s="59"/>
      <c r="F533" s="59"/>
      <c r="G533" s="59"/>
      <c r="H533" s="59"/>
    </row>
    <row r="534" spans="1:8" x14ac:dyDescent="0.3">
      <c r="A534" s="59"/>
      <c r="B534" s="59"/>
      <c r="C534" s="59"/>
      <c r="D534" s="59"/>
      <c r="E534" s="59"/>
      <c r="F534" s="59"/>
      <c r="G534" s="59"/>
      <c r="H534" s="59"/>
    </row>
    <row r="535" spans="1:8" x14ac:dyDescent="0.3">
      <c r="A535" s="59"/>
      <c r="B535" s="59"/>
      <c r="C535" s="59"/>
      <c r="D535" s="59"/>
      <c r="E535" s="59"/>
      <c r="F535" s="59"/>
      <c r="G535" s="59"/>
      <c r="H535" s="59"/>
    </row>
    <row r="536" spans="1:8" x14ac:dyDescent="0.3">
      <c r="A536" s="59"/>
      <c r="B536" s="59"/>
      <c r="C536" s="59"/>
      <c r="D536" s="59"/>
      <c r="E536" s="59"/>
      <c r="F536" s="59"/>
      <c r="G536" s="59"/>
      <c r="H536" s="59"/>
    </row>
    <row r="537" spans="1:8" x14ac:dyDescent="0.3">
      <c r="A537" s="59"/>
      <c r="B537" s="59"/>
      <c r="C537" s="59"/>
      <c r="D537" s="59"/>
      <c r="E537" s="59"/>
      <c r="F537" s="59"/>
      <c r="G537" s="59"/>
      <c r="H537" s="59"/>
    </row>
    <row r="538" spans="1:8" x14ac:dyDescent="0.3">
      <c r="A538" s="59"/>
      <c r="B538" s="59"/>
      <c r="C538" s="59"/>
      <c r="D538" s="59"/>
      <c r="E538" s="59"/>
      <c r="F538" s="59"/>
      <c r="G538" s="59"/>
      <c r="H538" s="59"/>
    </row>
    <row r="539" spans="1:8" x14ac:dyDescent="0.3">
      <c r="A539" s="59"/>
      <c r="B539" s="59"/>
      <c r="C539" s="59"/>
      <c r="D539" s="59"/>
      <c r="E539" s="59"/>
      <c r="F539" s="59"/>
      <c r="G539" s="59"/>
      <c r="H539" s="59"/>
    </row>
    <row r="540" spans="1:8" x14ac:dyDescent="0.3">
      <c r="A540" s="59"/>
      <c r="B540" s="59"/>
      <c r="C540" s="59"/>
      <c r="D540" s="59"/>
      <c r="E540" s="59"/>
      <c r="F540" s="59"/>
      <c r="G540" s="59"/>
      <c r="H540" s="59"/>
    </row>
    <row r="541" spans="1:8" x14ac:dyDescent="0.3">
      <c r="A541" s="59"/>
      <c r="B541" s="59"/>
      <c r="C541" s="59"/>
      <c r="D541" s="59"/>
      <c r="E541" s="59"/>
      <c r="F541" s="59"/>
      <c r="G541" s="59"/>
      <c r="H541" s="59"/>
    </row>
    <row r="542" spans="1:8" x14ac:dyDescent="0.3">
      <c r="A542" s="59"/>
      <c r="B542" s="59"/>
      <c r="C542" s="59"/>
      <c r="D542" s="59"/>
      <c r="E542" s="59"/>
      <c r="F542" s="59"/>
      <c r="G542" s="59"/>
      <c r="H542" s="59"/>
    </row>
    <row r="543" spans="1:8" x14ac:dyDescent="0.3">
      <c r="A543" s="59"/>
      <c r="B543" s="59"/>
      <c r="C543" s="59"/>
      <c r="D543" s="59"/>
      <c r="E543" s="59"/>
      <c r="F543" s="59"/>
      <c r="G543" s="59"/>
      <c r="H543" s="59"/>
    </row>
    <row r="544" spans="1:8" x14ac:dyDescent="0.3">
      <c r="A544" s="59"/>
      <c r="B544" s="59"/>
      <c r="C544" s="59"/>
      <c r="D544" s="59"/>
      <c r="E544" s="59"/>
      <c r="F544" s="59"/>
      <c r="G544" s="59"/>
      <c r="H544" s="59"/>
    </row>
    <row r="545" spans="1:8" x14ac:dyDescent="0.3">
      <c r="A545" s="59"/>
      <c r="B545" s="59"/>
      <c r="C545" s="59"/>
      <c r="D545" s="59"/>
      <c r="E545" s="59"/>
      <c r="F545" s="59"/>
      <c r="G545" s="59"/>
      <c r="H545" s="59"/>
    </row>
    <row r="546" spans="1:8" x14ac:dyDescent="0.3">
      <c r="A546" s="59"/>
      <c r="B546" s="59"/>
      <c r="C546" s="59"/>
      <c r="D546" s="59"/>
      <c r="E546" s="59"/>
      <c r="F546" s="59"/>
      <c r="G546" s="59"/>
      <c r="H546" s="59"/>
    </row>
    <row r="547" spans="1:8" x14ac:dyDescent="0.3">
      <c r="A547" s="59"/>
      <c r="B547" s="59"/>
      <c r="C547" s="59"/>
      <c r="D547" s="59"/>
      <c r="E547" s="59"/>
      <c r="F547" s="59"/>
      <c r="G547" s="59"/>
      <c r="H547" s="59"/>
    </row>
    <row r="548" spans="1:8" x14ac:dyDescent="0.3">
      <c r="A548" s="59"/>
      <c r="B548" s="59"/>
      <c r="C548" s="59"/>
      <c r="D548" s="59"/>
      <c r="E548" s="59"/>
      <c r="F548" s="59"/>
      <c r="G548" s="59"/>
      <c r="H548" s="59"/>
    </row>
    <row r="549" spans="1:8" x14ac:dyDescent="0.3">
      <c r="A549" s="59"/>
      <c r="B549" s="59"/>
      <c r="C549" s="59"/>
      <c r="D549" s="59"/>
      <c r="E549" s="59"/>
      <c r="F549" s="59"/>
      <c r="G549" s="59"/>
      <c r="H549" s="59"/>
    </row>
    <row r="550" spans="1:8" x14ac:dyDescent="0.3">
      <c r="A550" s="59"/>
      <c r="B550" s="59"/>
      <c r="C550" s="59"/>
      <c r="D550" s="59"/>
      <c r="E550" s="59"/>
      <c r="F550" s="59"/>
      <c r="G550" s="59"/>
      <c r="H550" s="59"/>
    </row>
    <row r="551" spans="1:8" x14ac:dyDescent="0.3">
      <c r="A551" s="59"/>
      <c r="B551" s="59"/>
      <c r="C551" s="59"/>
      <c r="D551" s="59"/>
      <c r="E551" s="59"/>
      <c r="F551" s="59"/>
      <c r="G551" s="59"/>
      <c r="H551" s="59"/>
    </row>
    <row r="552" spans="1:8" x14ac:dyDescent="0.3">
      <c r="A552" s="59"/>
      <c r="B552" s="59"/>
      <c r="C552" s="59"/>
      <c r="D552" s="59"/>
      <c r="E552" s="59"/>
      <c r="F552" s="59"/>
      <c r="G552" s="59"/>
      <c r="H552" s="59"/>
    </row>
    <row r="553" spans="1:8" x14ac:dyDescent="0.3">
      <c r="A553" s="59"/>
      <c r="B553" s="59"/>
      <c r="C553" s="59"/>
      <c r="D553" s="59"/>
      <c r="E553" s="59"/>
      <c r="F553" s="59"/>
      <c r="G553" s="59"/>
      <c r="H553" s="59"/>
    </row>
    <row r="554" spans="1:8" x14ac:dyDescent="0.3">
      <c r="A554" s="59"/>
      <c r="B554" s="59"/>
      <c r="C554" s="59"/>
      <c r="D554" s="59"/>
      <c r="E554" s="59"/>
      <c r="F554" s="59"/>
      <c r="G554" s="59"/>
      <c r="H554" s="59"/>
    </row>
    <row r="555" spans="1:8" x14ac:dyDescent="0.3">
      <c r="A555" s="59"/>
      <c r="B555" s="59"/>
      <c r="C555" s="59"/>
      <c r="D555" s="59"/>
      <c r="E555" s="59"/>
      <c r="F555" s="59"/>
      <c r="G555" s="59"/>
      <c r="H555" s="59"/>
    </row>
    <row r="556" spans="1:8" x14ac:dyDescent="0.3">
      <c r="A556" s="59"/>
      <c r="B556" s="59"/>
      <c r="C556" s="59"/>
      <c r="D556" s="59"/>
      <c r="E556" s="59"/>
      <c r="F556" s="59"/>
      <c r="G556" s="59"/>
      <c r="H556" s="59"/>
    </row>
    <row r="557" spans="1:8" x14ac:dyDescent="0.3">
      <c r="A557" s="59"/>
      <c r="B557" s="59"/>
      <c r="C557" s="59"/>
      <c r="D557" s="59"/>
      <c r="E557" s="59"/>
      <c r="F557" s="59"/>
      <c r="G557" s="59"/>
      <c r="H557" s="59"/>
    </row>
    <row r="558" spans="1:8" x14ac:dyDescent="0.3">
      <c r="A558" s="59"/>
      <c r="B558" s="59"/>
      <c r="C558" s="59"/>
      <c r="D558" s="59"/>
      <c r="E558" s="59"/>
      <c r="F558" s="59"/>
      <c r="G558" s="59"/>
      <c r="H558" s="59"/>
    </row>
    <row r="559" spans="1:8" x14ac:dyDescent="0.3">
      <c r="A559" s="59"/>
      <c r="B559" s="59"/>
      <c r="C559" s="59"/>
      <c r="D559" s="59"/>
      <c r="E559" s="59"/>
      <c r="F559" s="59"/>
      <c r="G559" s="59"/>
      <c r="H559" s="59"/>
    </row>
    <row r="560" spans="1:8" x14ac:dyDescent="0.3">
      <c r="A560" s="59"/>
      <c r="B560" s="59"/>
      <c r="C560" s="59"/>
      <c r="D560" s="59"/>
      <c r="E560" s="59"/>
      <c r="F560" s="59"/>
      <c r="G560" s="59"/>
      <c r="H560" s="59"/>
    </row>
    <row r="561" spans="1:8" x14ac:dyDescent="0.3">
      <c r="A561" s="59"/>
      <c r="B561" s="59"/>
      <c r="C561" s="59"/>
      <c r="D561" s="59"/>
      <c r="E561" s="59"/>
      <c r="F561" s="59"/>
      <c r="G561" s="59"/>
      <c r="H561" s="59"/>
    </row>
    <row r="562" spans="1:8" x14ac:dyDescent="0.3">
      <c r="A562" s="59"/>
      <c r="B562" s="59"/>
      <c r="C562" s="59"/>
      <c r="D562" s="59"/>
      <c r="E562" s="59"/>
      <c r="F562" s="59"/>
      <c r="G562" s="59"/>
      <c r="H562" s="59"/>
    </row>
    <row r="563" spans="1:8" x14ac:dyDescent="0.3">
      <c r="A563" s="59"/>
      <c r="B563" s="59"/>
      <c r="C563" s="59"/>
      <c r="D563" s="59"/>
      <c r="E563" s="59"/>
      <c r="F563" s="59"/>
      <c r="G563" s="59"/>
      <c r="H563" s="59"/>
    </row>
    <row r="564" spans="1:8" x14ac:dyDescent="0.3">
      <c r="A564" s="59"/>
      <c r="B564" s="59"/>
      <c r="C564" s="59"/>
      <c r="D564" s="59"/>
      <c r="E564" s="59"/>
      <c r="F564" s="59"/>
      <c r="G564" s="59"/>
      <c r="H564" s="59"/>
    </row>
    <row r="565" spans="1:8" x14ac:dyDescent="0.3">
      <c r="A565" s="59"/>
      <c r="B565" s="59"/>
      <c r="C565" s="59"/>
      <c r="D565" s="59"/>
      <c r="E565" s="59"/>
      <c r="F565" s="59"/>
      <c r="G565" s="59"/>
      <c r="H565" s="59"/>
    </row>
    <row r="566" spans="1:8" x14ac:dyDescent="0.3">
      <c r="A566" s="59"/>
      <c r="B566" s="59"/>
      <c r="C566" s="59"/>
      <c r="D566" s="59"/>
      <c r="E566" s="59"/>
      <c r="F566" s="59"/>
      <c r="G566" s="59"/>
      <c r="H566" s="59"/>
    </row>
    <row r="567" spans="1:8" x14ac:dyDescent="0.3">
      <c r="A567" s="59"/>
      <c r="B567" s="59"/>
      <c r="C567" s="59"/>
      <c r="D567" s="59"/>
      <c r="E567" s="59"/>
      <c r="F567" s="59"/>
      <c r="G567" s="59"/>
      <c r="H567" s="59"/>
    </row>
    <row r="568" spans="1:8" x14ac:dyDescent="0.3">
      <c r="A568" s="59"/>
      <c r="B568" s="59"/>
      <c r="C568" s="59"/>
      <c r="D568" s="59"/>
      <c r="E568" s="59"/>
      <c r="F568" s="59"/>
      <c r="G568" s="59"/>
      <c r="H568" s="59"/>
    </row>
    <row r="569" spans="1:8" x14ac:dyDescent="0.3">
      <c r="A569" s="59"/>
      <c r="B569" s="59"/>
      <c r="C569" s="59"/>
      <c r="D569" s="59"/>
      <c r="E569" s="59"/>
      <c r="F569" s="59"/>
      <c r="G569" s="59"/>
      <c r="H569" s="59"/>
    </row>
    <row r="570" spans="1:8" x14ac:dyDescent="0.3">
      <c r="A570" s="59"/>
      <c r="B570" s="59"/>
      <c r="C570" s="59"/>
      <c r="D570" s="59"/>
      <c r="E570" s="59"/>
      <c r="F570" s="59"/>
      <c r="G570" s="59"/>
      <c r="H570" s="59"/>
    </row>
    <row r="571" spans="1:8" x14ac:dyDescent="0.3">
      <c r="A571" s="59"/>
      <c r="B571" s="59"/>
      <c r="C571" s="59"/>
      <c r="D571" s="59"/>
      <c r="E571" s="59"/>
      <c r="F571" s="59"/>
      <c r="G571" s="59"/>
      <c r="H571" s="59"/>
    </row>
    <row r="572" spans="1:8" x14ac:dyDescent="0.3">
      <c r="A572" s="59"/>
      <c r="B572" s="59"/>
      <c r="C572" s="59"/>
      <c r="D572" s="59"/>
      <c r="E572" s="59"/>
      <c r="F572" s="59"/>
      <c r="G572" s="59"/>
      <c r="H572" s="59"/>
    </row>
    <row r="573" spans="1:8" x14ac:dyDescent="0.3">
      <c r="A573" s="59"/>
      <c r="B573" s="59"/>
      <c r="C573" s="59"/>
      <c r="D573" s="59"/>
      <c r="E573" s="59"/>
      <c r="F573" s="59"/>
      <c r="G573" s="59"/>
      <c r="H573" s="59"/>
    </row>
    <row r="574" spans="1:8" x14ac:dyDescent="0.3">
      <c r="A574" s="59"/>
      <c r="B574" s="59"/>
      <c r="C574" s="59"/>
      <c r="D574" s="59"/>
      <c r="E574" s="59"/>
      <c r="F574" s="59"/>
      <c r="G574" s="59"/>
      <c r="H574" s="59"/>
    </row>
    <row r="575" spans="1:8" x14ac:dyDescent="0.3">
      <c r="A575" s="59"/>
      <c r="B575" s="59"/>
      <c r="C575" s="59"/>
      <c r="D575" s="59"/>
      <c r="E575" s="59"/>
      <c r="F575" s="59"/>
      <c r="G575" s="59"/>
      <c r="H575" s="59"/>
    </row>
    <row r="576" spans="1:8" x14ac:dyDescent="0.3">
      <c r="A576" s="59"/>
      <c r="B576" s="59"/>
      <c r="C576" s="59"/>
      <c r="D576" s="59"/>
      <c r="E576" s="59"/>
      <c r="F576" s="59"/>
      <c r="G576" s="59"/>
      <c r="H576" s="59"/>
    </row>
    <row r="577" spans="1:8" x14ac:dyDescent="0.3">
      <c r="A577" s="59"/>
      <c r="B577" s="59"/>
      <c r="C577" s="59"/>
      <c r="D577" s="59"/>
      <c r="E577" s="59"/>
      <c r="F577" s="59"/>
      <c r="G577" s="59"/>
      <c r="H577" s="59"/>
    </row>
    <row r="578" spans="1:8" x14ac:dyDescent="0.3">
      <c r="A578" s="59"/>
      <c r="B578" s="59"/>
      <c r="C578" s="59"/>
      <c r="D578" s="59"/>
      <c r="E578" s="59"/>
      <c r="F578" s="59"/>
      <c r="G578" s="59"/>
      <c r="H578" s="59"/>
    </row>
    <row r="579" spans="1:8" x14ac:dyDescent="0.3">
      <c r="A579" s="59"/>
      <c r="B579" s="59"/>
      <c r="C579" s="59"/>
      <c r="D579" s="59"/>
      <c r="E579" s="59"/>
      <c r="F579" s="59"/>
      <c r="G579" s="59"/>
      <c r="H579" s="59"/>
    </row>
    <row r="580" spans="1:8" x14ac:dyDescent="0.3">
      <c r="A580" s="59"/>
      <c r="B580" s="59"/>
      <c r="C580" s="59"/>
      <c r="D580" s="59"/>
      <c r="E580" s="59"/>
      <c r="F580" s="59"/>
      <c r="G580" s="59"/>
      <c r="H580" s="59"/>
    </row>
    <row r="581" spans="1:8" x14ac:dyDescent="0.3">
      <c r="A581" s="59"/>
      <c r="B581" s="59"/>
      <c r="C581" s="59"/>
      <c r="D581" s="59"/>
      <c r="E581" s="59"/>
      <c r="F581" s="59"/>
      <c r="G581" s="59"/>
      <c r="H581" s="59"/>
    </row>
    <row r="582" spans="1:8" x14ac:dyDescent="0.3">
      <c r="A582" s="59"/>
      <c r="B582" s="59"/>
      <c r="C582" s="59"/>
      <c r="D582" s="59"/>
      <c r="E582" s="59"/>
      <c r="F582" s="59"/>
      <c r="G582" s="59"/>
      <c r="H582" s="59"/>
    </row>
    <row r="583" spans="1:8" x14ac:dyDescent="0.3">
      <c r="A583" s="59"/>
      <c r="B583" s="59"/>
      <c r="C583" s="59"/>
      <c r="D583" s="59"/>
      <c r="E583" s="59"/>
      <c r="F583" s="59"/>
      <c r="G583" s="59"/>
      <c r="H583" s="59"/>
    </row>
    <row r="584" spans="1:8" x14ac:dyDescent="0.3">
      <c r="A584" s="59"/>
      <c r="B584" s="59"/>
      <c r="C584" s="59"/>
      <c r="D584" s="59"/>
      <c r="E584" s="59"/>
      <c r="F584" s="59"/>
      <c r="G584" s="59"/>
      <c r="H584" s="59"/>
    </row>
    <row r="585" spans="1:8" x14ac:dyDescent="0.3">
      <c r="A585" s="59"/>
      <c r="B585" s="59"/>
      <c r="C585" s="59"/>
      <c r="D585" s="59"/>
      <c r="E585" s="59"/>
      <c r="F585" s="59"/>
      <c r="G585" s="59"/>
      <c r="H585" s="59"/>
    </row>
    <row r="586" spans="1:8" x14ac:dyDescent="0.3">
      <c r="A586" s="59"/>
      <c r="B586" s="59"/>
      <c r="C586" s="59"/>
      <c r="D586" s="59"/>
      <c r="E586" s="59"/>
      <c r="F586" s="59"/>
      <c r="G586" s="59"/>
      <c r="H586" s="59"/>
    </row>
    <row r="587" spans="1:8" x14ac:dyDescent="0.3">
      <c r="A587" s="59"/>
      <c r="B587" s="59"/>
      <c r="C587" s="59"/>
      <c r="D587" s="59"/>
      <c r="E587" s="59"/>
      <c r="F587" s="59"/>
      <c r="G587" s="59"/>
      <c r="H587" s="59"/>
    </row>
    <row r="588" spans="1:8" x14ac:dyDescent="0.3">
      <c r="A588" s="59"/>
      <c r="B588" s="59"/>
      <c r="C588" s="59"/>
      <c r="D588" s="59"/>
      <c r="E588" s="59"/>
      <c r="F588" s="59"/>
      <c r="G588" s="59"/>
      <c r="H588" s="59"/>
    </row>
    <row r="589" spans="1:8" x14ac:dyDescent="0.3">
      <c r="A589" s="59"/>
      <c r="B589" s="59"/>
      <c r="C589" s="59"/>
      <c r="D589" s="59"/>
      <c r="E589" s="59"/>
      <c r="F589" s="59"/>
      <c r="G589" s="59"/>
      <c r="H589" s="59"/>
    </row>
    <row r="590" spans="1:8" x14ac:dyDescent="0.3">
      <c r="A590" s="59"/>
      <c r="B590" s="59"/>
      <c r="C590" s="59"/>
      <c r="D590" s="59"/>
      <c r="E590" s="59"/>
      <c r="F590" s="59"/>
      <c r="G590" s="59"/>
      <c r="H590" s="59"/>
    </row>
    <row r="591" spans="1:8" x14ac:dyDescent="0.3">
      <c r="A591" s="59"/>
      <c r="B591" s="59"/>
      <c r="C591" s="59"/>
      <c r="D591" s="59"/>
      <c r="E591" s="59"/>
      <c r="F591" s="59"/>
      <c r="G591" s="59"/>
      <c r="H591" s="59"/>
    </row>
    <row r="592" spans="1:8" x14ac:dyDescent="0.3">
      <c r="A592" s="59"/>
      <c r="B592" s="59"/>
      <c r="C592" s="59"/>
      <c r="D592" s="59"/>
      <c r="E592" s="59"/>
      <c r="F592" s="59"/>
      <c r="G592" s="59"/>
      <c r="H592" s="59"/>
    </row>
    <row r="593" spans="1:8" x14ac:dyDescent="0.3">
      <c r="A593" s="59"/>
      <c r="B593" s="59"/>
      <c r="C593" s="59"/>
      <c r="D593" s="59"/>
      <c r="E593" s="59"/>
      <c r="F593" s="59"/>
      <c r="G593" s="59"/>
      <c r="H593" s="59"/>
    </row>
    <row r="594" spans="1:8" x14ac:dyDescent="0.3">
      <c r="A594" s="59"/>
      <c r="B594" s="59"/>
      <c r="C594" s="59"/>
      <c r="D594" s="59"/>
      <c r="E594" s="59"/>
      <c r="F594" s="59"/>
      <c r="G594" s="59"/>
      <c r="H594" s="59"/>
    </row>
    <row r="595" spans="1:8" x14ac:dyDescent="0.3">
      <c r="A595" s="59"/>
      <c r="B595" s="59"/>
      <c r="C595" s="59"/>
      <c r="D595" s="59"/>
      <c r="E595" s="59"/>
      <c r="F595" s="59"/>
      <c r="G595" s="59"/>
      <c r="H595" s="59"/>
    </row>
    <row r="596" spans="1:8" x14ac:dyDescent="0.3">
      <c r="A596" s="59"/>
      <c r="B596" s="59"/>
      <c r="C596" s="59"/>
      <c r="D596" s="59"/>
      <c r="E596" s="59"/>
      <c r="F596" s="59"/>
      <c r="G596" s="59"/>
      <c r="H596" s="59"/>
    </row>
    <row r="597" spans="1:8" x14ac:dyDescent="0.3">
      <c r="A597" s="59"/>
      <c r="B597" s="59"/>
      <c r="C597" s="59"/>
      <c r="D597" s="59"/>
      <c r="E597" s="59"/>
      <c r="F597" s="59"/>
      <c r="G597" s="59"/>
      <c r="H597" s="59"/>
    </row>
    <row r="598" spans="1:8" x14ac:dyDescent="0.3">
      <c r="A598" s="59"/>
      <c r="B598" s="59"/>
      <c r="C598" s="59"/>
      <c r="D598" s="59"/>
      <c r="E598" s="59"/>
      <c r="F598" s="59"/>
      <c r="G598" s="59"/>
      <c r="H598" s="59"/>
    </row>
    <row r="599" spans="1:8" x14ac:dyDescent="0.3">
      <c r="A599" s="59"/>
      <c r="B599" s="59"/>
      <c r="C599" s="59"/>
      <c r="D599" s="59"/>
      <c r="E599" s="59"/>
      <c r="F599" s="59"/>
      <c r="G599" s="59"/>
      <c r="H599" s="59"/>
    </row>
    <row r="600" spans="1:8" x14ac:dyDescent="0.3">
      <c r="A600" s="59"/>
      <c r="B600" s="59"/>
      <c r="C600" s="59"/>
      <c r="D600" s="59"/>
      <c r="E600" s="59"/>
      <c r="F600" s="59"/>
      <c r="G600" s="59"/>
      <c r="H600" s="59"/>
    </row>
    <row r="601" spans="1:8" x14ac:dyDescent="0.3">
      <c r="A601" s="59"/>
      <c r="B601" s="59"/>
      <c r="C601" s="59"/>
      <c r="D601" s="59"/>
      <c r="E601" s="59"/>
      <c r="F601" s="59"/>
      <c r="G601" s="59"/>
      <c r="H601" s="59"/>
    </row>
    <row r="602" spans="1:8" x14ac:dyDescent="0.3">
      <c r="A602" s="59"/>
      <c r="B602" s="59"/>
      <c r="C602" s="59"/>
      <c r="D602" s="59"/>
      <c r="E602" s="59"/>
      <c r="F602" s="59"/>
      <c r="G602" s="59"/>
      <c r="H602" s="59"/>
    </row>
    <row r="603" spans="1:8" x14ac:dyDescent="0.3">
      <c r="A603" s="59"/>
      <c r="B603" s="59"/>
      <c r="C603" s="59"/>
      <c r="D603" s="59"/>
      <c r="E603" s="59"/>
      <c r="F603" s="59"/>
      <c r="G603" s="59"/>
      <c r="H603" s="59"/>
    </row>
    <row r="604" spans="1:8" x14ac:dyDescent="0.3">
      <c r="A604" s="59"/>
      <c r="B604" s="59"/>
      <c r="C604" s="59"/>
      <c r="D604" s="59"/>
      <c r="E604" s="59"/>
      <c r="F604" s="59"/>
      <c r="G604" s="59"/>
      <c r="H604" s="59"/>
    </row>
    <row r="605" spans="1:8" x14ac:dyDescent="0.3">
      <c r="A605" s="59"/>
      <c r="B605" s="59"/>
      <c r="C605" s="59"/>
      <c r="D605" s="59"/>
      <c r="E605" s="59"/>
      <c r="F605" s="59"/>
      <c r="G605" s="59"/>
      <c r="H605" s="59"/>
    </row>
    <row r="606" spans="1:8" x14ac:dyDescent="0.3">
      <c r="A606" s="59"/>
      <c r="B606" s="59"/>
      <c r="C606" s="59"/>
      <c r="D606" s="59"/>
      <c r="E606" s="59"/>
      <c r="F606" s="59"/>
      <c r="G606" s="59"/>
      <c r="H606" s="59"/>
    </row>
    <row r="607" spans="1:8" x14ac:dyDescent="0.3">
      <c r="A607" s="59"/>
      <c r="B607" s="59"/>
      <c r="C607" s="59"/>
      <c r="D607" s="59"/>
      <c r="E607" s="59"/>
      <c r="F607" s="59"/>
      <c r="G607" s="59"/>
      <c r="H607" s="59"/>
    </row>
    <row r="608" spans="1:8" x14ac:dyDescent="0.3">
      <c r="A608" s="59"/>
      <c r="B608" s="59"/>
      <c r="C608" s="59"/>
      <c r="D608" s="59"/>
      <c r="E608" s="59"/>
      <c r="F608" s="59"/>
      <c r="G608" s="59"/>
      <c r="H608" s="59"/>
    </row>
    <row r="609" spans="1:8" x14ac:dyDescent="0.3">
      <c r="A609" s="59"/>
      <c r="B609" s="59"/>
      <c r="C609" s="59"/>
      <c r="D609" s="59"/>
      <c r="E609" s="59"/>
      <c r="F609" s="59"/>
      <c r="G609" s="59"/>
      <c r="H609" s="59"/>
    </row>
    <row r="610" spans="1:8" x14ac:dyDescent="0.3">
      <c r="A610" s="59"/>
      <c r="B610" s="59"/>
      <c r="C610" s="59"/>
      <c r="D610" s="59"/>
      <c r="E610" s="59"/>
      <c r="F610" s="59"/>
      <c r="G610" s="59"/>
      <c r="H610" s="59"/>
    </row>
    <row r="611" spans="1:8" x14ac:dyDescent="0.3">
      <c r="A611" s="59"/>
      <c r="B611" s="59"/>
      <c r="C611" s="59"/>
      <c r="D611" s="59"/>
      <c r="E611" s="59"/>
      <c r="F611" s="59"/>
      <c r="G611" s="59"/>
      <c r="H611" s="59"/>
    </row>
    <row r="612" spans="1:8" x14ac:dyDescent="0.3">
      <c r="A612" s="59"/>
      <c r="B612" s="59"/>
      <c r="C612" s="59"/>
      <c r="D612" s="59"/>
      <c r="E612" s="59"/>
      <c r="F612" s="59"/>
      <c r="G612" s="59"/>
      <c r="H612" s="59"/>
    </row>
    <row r="613" spans="1:8" x14ac:dyDescent="0.3">
      <c r="A613" s="59"/>
      <c r="B613" s="59"/>
      <c r="C613" s="59"/>
      <c r="D613" s="59"/>
      <c r="E613" s="59"/>
      <c r="F613" s="59"/>
      <c r="G613" s="59"/>
      <c r="H613" s="59"/>
    </row>
    <row r="614" spans="1:8" x14ac:dyDescent="0.3">
      <c r="A614" s="59"/>
      <c r="B614" s="59"/>
      <c r="C614" s="59"/>
      <c r="D614" s="59"/>
      <c r="E614" s="59"/>
      <c r="F614" s="59"/>
      <c r="G614" s="59"/>
      <c r="H614" s="59"/>
    </row>
    <row r="615" spans="1:8" x14ac:dyDescent="0.3">
      <c r="A615" s="59"/>
      <c r="B615" s="59"/>
      <c r="C615" s="59"/>
      <c r="D615" s="59"/>
      <c r="E615" s="59"/>
      <c r="F615" s="59"/>
      <c r="G615" s="59"/>
      <c r="H615" s="59"/>
    </row>
    <row r="616" spans="1:8" x14ac:dyDescent="0.3">
      <c r="A616" s="59"/>
      <c r="B616" s="59"/>
      <c r="C616" s="59"/>
      <c r="D616" s="59"/>
      <c r="E616" s="59"/>
      <c r="F616" s="59"/>
      <c r="G616" s="59"/>
      <c r="H616" s="59"/>
    </row>
    <row r="617" spans="1:8" x14ac:dyDescent="0.3">
      <c r="A617" s="59"/>
      <c r="B617" s="59"/>
      <c r="C617" s="59"/>
      <c r="D617" s="59"/>
      <c r="E617" s="59"/>
      <c r="F617" s="59"/>
      <c r="G617" s="59"/>
      <c r="H617" s="59"/>
    </row>
    <row r="618" spans="1:8" x14ac:dyDescent="0.3">
      <c r="A618" s="59"/>
      <c r="B618" s="59"/>
      <c r="C618" s="59"/>
      <c r="D618" s="59"/>
      <c r="E618" s="59"/>
      <c r="F618" s="59"/>
      <c r="G618" s="59"/>
      <c r="H618" s="59"/>
    </row>
    <row r="619" spans="1:8" x14ac:dyDescent="0.3">
      <c r="A619" s="59"/>
      <c r="B619" s="59"/>
      <c r="C619" s="59"/>
      <c r="D619" s="59"/>
      <c r="E619" s="59"/>
      <c r="F619" s="59"/>
      <c r="G619" s="59"/>
      <c r="H619" s="59"/>
    </row>
    <row r="620" spans="1:8" x14ac:dyDescent="0.3">
      <c r="A620" s="59"/>
      <c r="B620" s="59"/>
      <c r="C620" s="59"/>
      <c r="D620" s="59"/>
      <c r="E620" s="59"/>
      <c r="F620" s="59"/>
      <c r="G620" s="59"/>
      <c r="H620" s="59"/>
    </row>
    <row r="621" spans="1:8" x14ac:dyDescent="0.3">
      <c r="A621" s="59"/>
      <c r="B621" s="59"/>
      <c r="C621" s="59"/>
      <c r="D621" s="59"/>
      <c r="E621" s="59"/>
      <c r="F621" s="59"/>
      <c r="G621" s="59"/>
      <c r="H621" s="59"/>
    </row>
    <row r="622" spans="1:8" x14ac:dyDescent="0.3">
      <c r="A622" s="59"/>
      <c r="B622" s="59"/>
      <c r="C622" s="59"/>
      <c r="D622" s="59"/>
      <c r="E622" s="59"/>
      <c r="F622" s="59"/>
      <c r="G622" s="59"/>
      <c r="H622" s="59"/>
    </row>
    <row r="623" spans="1:8" x14ac:dyDescent="0.3">
      <c r="A623" s="59"/>
      <c r="B623" s="59"/>
      <c r="C623" s="59"/>
      <c r="D623" s="59"/>
      <c r="E623" s="59"/>
      <c r="F623" s="59"/>
      <c r="G623" s="59"/>
      <c r="H623" s="59"/>
    </row>
    <row r="624" spans="1:8" x14ac:dyDescent="0.3">
      <c r="A624" s="59"/>
      <c r="B624" s="59"/>
      <c r="C624" s="59"/>
      <c r="D624" s="59"/>
      <c r="E624" s="59"/>
      <c r="F624" s="59"/>
      <c r="G624" s="59"/>
      <c r="H624" s="59"/>
    </row>
    <row r="625" spans="1:8" x14ac:dyDescent="0.3">
      <c r="A625" s="59"/>
      <c r="B625" s="59"/>
      <c r="C625" s="59"/>
      <c r="D625" s="59"/>
      <c r="E625" s="59"/>
      <c r="F625" s="59"/>
      <c r="G625" s="59"/>
      <c r="H625" s="59"/>
    </row>
    <row r="626" spans="1:8" x14ac:dyDescent="0.3">
      <c r="A626" s="59"/>
      <c r="B626" s="59"/>
      <c r="C626" s="59"/>
      <c r="D626" s="59"/>
      <c r="E626" s="59"/>
      <c r="F626" s="59"/>
      <c r="G626" s="59"/>
      <c r="H626" s="59"/>
    </row>
    <row r="627" spans="1:8" x14ac:dyDescent="0.3">
      <c r="A627" s="59"/>
      <c r="B627" s="59"/>
      <c r="C627" s="59"/>
      <c r="D627" s="59"/>
      <c r="E627" s="59"/>
      <c r="F627" s="59"/>
      <c r="G627" s="59"/>
      <c r="H627" s="59"/>
    </row>
    <row r="628" spans="1:8" x14ac:dyDescent="0.3">
      <c r="A628" s="59"/>
      <c r="B628" s="59"/>
      <c r="C628" s="59"/>
      <c r="D628" s="59"/>
      <c r="E628" s="59"/>
      <c r="F628" s="59"/>
      <c r="G628" s="59"/>
      <c r="H628" s="59"/>
    </row>
    <row r="629" spans="1:8" x14ac:dyDescent="0.3">
      <c r="A629" s="59"/>
      <c r="B629" s="59"/>
      <c r="C629" s="59"/>
      <c r="D629" s="59"/>
      <c r="E629" s="59"/>
      <c r="F629" s="59"/>
      <c r="G629" s="59"/>
      <c r="H629" s="59"/>
    </row>
    <row r="630" spans="1:8" x14ac:dyDescent="0.3">
      <c r="A630" s="59"/>
      <c r="B630" s="59"/>
      <c r="C630" s="59"/>
      <c r="D630" s="59"/>
      <c r="E630" s="59"/>
      <c r="F630" s="59"/>
      <c r="G630" s="59"/>
      <c r="H630" s="59"/>
    </row>
    <row r="631" spans="1:8" x14ac:dyDescent="0.3">
      <c r="A631" s="59"/>
      <c r="B631" s="59"/>
      <c r="C631" s="59"/>
      <c r="D631" s="59"/>
      <c r="E631" s="59"/>
      <c r="F631" s="59"/>
      <c r="G631" s="59"/>
      <c r="H631" s="59"/>
    </row>
    <row r="632" spans="1:8" x14ac:dyDescent="0.3">
      <c r="A632" s="59"/>
      <c r="B632" s="59"/>
      <c r="C632" s="59"/>
      <c r="D632" s="59"/>
      <c r="E632" s="59"/>
      <c r="F632" s="59"/>
      <c r="G632" s="59"/>
      <c r="H632" s="59"/>
    </row>
    <row r="633" spans="1:8" x14ac:dyDescent="0.3">
      <c r="A633" s="59"/>
      <c r="B633" s="59"/>
      <c r="C633" s="59"/>
      <c r="D633" s="59"/>
      <c r="E633" s="59"/>
      <c r="F633" s="59"/>
      <c r="G633" s="59"/>
      <c r="H633" s="59"/>
    </row>
    <row r="634" spans="1:8" x14ac:dyDescent="0.3">
      <c r="A634" s="59"/>
      <c r="B634" s="59"/>
      <c r="C634" s="59"/>
      <c r="D634" s="59"/>
      <c r="E634" s="59"/>
      <c r="F634" s="59"/>
      <c r="G634" s="59"/>
      <c r="H634" s="59"/>
    </row>
    <row r="635" spans="1:8" x14ac:dyDescent="0.3">
      <c r="A635" s="59"/>
      <c r="B635" s="59"/>
      <c r="C635" s="59"/>
      <c r="D635" s="59"/>
      <c r="E635" s="59"/>
      <c r="F635" s="59"/>
      <c r="G635" s="59"/>
      <c r="H635" s="59"/>
    </row>
    <row r="636" spans="1:8" x14ac:dyDescent="0.3">
      <c r="A636" s="59"/>
      <c r="B636" s="59"/>
      <c r="C636" s="59"/>
      <c r="D636" s="59"/>
      <c r="E636" s="59"/>
      <c r="F636" s="59"/>
      <c r="G636" s="59"/>
      <c r="H636" s="59"/>
    </row>
    <row r="637" spans="1:8" x14ac:dyDescent="0.3">
      <c r="A637" s="59"/>
      <c r="B637" s="59"/>
      <c r="C637" s="59"/>
      <c r="D637" s="59"/>
      <c r="E637" s="59"/>
      <c r="F637" s="59"/>
      <c r="G637" s="59"/>
      <c r="H637" s="59"/>
    </row>
    <row r="638" spans="1:8" x14ac:dyDescent="0.3">
      <c r="A638" s="59"/>
      <c r="B638" s="59"/>
      <c r="C638" s="59"/>
      <c r="D638" s="59"/>
      <c r="E638" s="59"/>
      <c r="F638" s="59"/>
      <c r="G638" s="59"/>
      <c r="H638" s="59"/>
    </row>
    <row r="639" spans="1:8" x14ac:dyDescent="0.3">
      <c r="A639" s="59"/>
      <c r="B639" s="59"/>
      <c r="C639" s="59"/>
      <c r="D639" s="59"/>
      <c r="E639" s="59"/>
      <c r="F639" s="59"/>
      <c r="G639" s="59"/>
      <c r="H639" s="59"/>
    </row>
    <row r="640" spans="1:8" x14ac:dyDescent="0.3">
      <c r="A640" s="59"/>
      <c r="B640" s="59"/>
      <c r="C640" s="59"/>
      <c r="D640" s="59"/>
      <c r="E640" s="59"/>
      <c r="F640" s="59"/>
      <c r="G640" s="59"/>
      <c r="H640" s="59"/>
    </row>
    <row r="641" spans="1:8" x14ac:dyDescent="0.3">
      <c r="A641" s="59"/>
      <c r="B641" s="59"/>
      <c r="C641" s="59"/>
      <c r="D641" s="59"/>
      <c r="E641" s="59"/>
      <c r="F641" s="59"/>
      <c r="G641" s="59"/>
      <c r="H641" s="59"/>
    </row>
    <row r="642" spans="1:8" x14ac:dyDescent="0.3">
      <c r="A642" s="59"/>
      <c r="B642" s="59"/>
      <c r="C642" s="59"/>
      <c r="D642" s="59"/>
      <c r="E642" s="59"/>
      <c r="F642" s="59"/>
      <c r="G642" s="59"/>
      <c r="H642" s="59"/>
    </row>
    <row r="643" spans="1:8" x14ac:dyDescent="0.3">
      <c r="A643" s="59"/>
      <c r="B643" s="59"/>
      <c r="C643" s="59"/>
      <c r="D643" s="59"/>
      <c r="E643" s="59"/>
      <c r="F643" s="59"/>
      <c r="G643" s="59"/>
      <c r="H643" s="59"/>
    </row>
    <row r="644" spans="1:8" x14ac:dyDescent="0.3">
      <c r="A644" s="59"/>
      <c r="B644" s="59"/>
      <c r="C644" s="59"/>
      <c r="D644" s="59"/>
      <c r="E644" s="59"/>
      <c r="F644" s="59"/>
      <c r="G644" s="59"/>
      <c r="H644" s="59"/>
    </row>
    <row r="645" spans="1:8" x14ac:dyDescent="0.3">
      <c r="A645" s="59"/>
      <c r="B645" s="59"/>
      <c r="C645" s="59"/>
      <c r="D645" s="59"/>
      <c r="E645" s="59"/>
      <c r="F645" s="59"/>
      <c r="G645" s="59"/>
      <c r="H645" s="59"/>
    </row>
    <row r="646" spans="1:8" x14ac:dyDescent="0.3">
      <c r="A646" s="59"/>
      <c r="B646" s="59"/>
      <c r="C646" s="59"/>
      <c r="D646" s="59"/>
      <c r="E646" s="59"/>
      <c r="F646" s="59"/>
      <c r="G646" s="59"/>
      <c r="H646" s="59"/>
    </row>
    <row r="647" spans="1:8" x14ac:dyDescent="0.3">
      <c r="A647" s="59"/>
      <c r="B647" s="59"/>
      <c r="C647" s="59"/>
      <c r="D647" s="59"/>
      <c r="E647" s="59"/>
      <c r="F647" s="59"/>
      <c r="G647" s="59"/>
      <c r="H647" s="59"/>
    </row>
    <row r="648" spans="1:8" x14ac:dyDescent="0.3">
      <c r="A648" s="59"/>
      <c r="B648" s="59"/>
      <c r="C648" s="59"/>
      <c r="D648" s="59"/>
      <c r="E648" s="59"/>
      <c r="F648" s="59"/>
      <c r="G648" s="59"/>
      <c r="H648" s="59"/>
    </row>
    <row r="649" spans="1:8" x14ac:dyDescent="0.3">
      <c r="A649" s="59"/>
      <c r="B649" s="59"/>
      <c r="C649" s="59"/>
      <c r="D649" s="59"/>
      <c r="E649" s="59"/>
      <c r="F649" s="59"/>
      <c r="G649" s="59"/>
      <c r="H649" s="59"/>
    </row>
    <row r="650" spans="1:8" x14ac:dyDescent="0.3">
      <c r="A650" s="59"/>
      <c r="B650" s="59"/>
      <c r="C650" s="59"/>
      <c r="D650" s="59"/>
      <c r="E650" s="59"/>
      <c r="F650" s="59"/>
      <c r="G650" s="59"/>
      <c r="H650" s="59"/>
    </row>
    <row r="651" spans="1:8" x14ac:dyDescent="0.3">
      <c r="A651" s="59"/>
      <c r="B651" s="59"/>
      <c r="C651" s="59"/>
      <c r="D651" s="59"/>
      <c r="E651" s="59"/>
      <c r="F651" s="59"/>
      <c r="G651" s="59"/>
      <c r="H651" s="59"/>
    </row>
    <row r="652" spans="1:8" x14ac:dyDescent="0.3">
      <c r="A652" s="59"/>
      <c r="B652" s="59"/>
      <c r="C652" s="59"/>
      <c r="D652" s="59"/>
      <c r="E652" s="59"/>
      <c r="F652" s="59"/>
      <c r="G652" s="59"/>
      <c r="H652" s="59"/>
    </row>
    <row r="653" spans="1:8" x14ac:dyDescent="0.3">
      <c r="A653" s="59"/>
      <c r="B653" s="59"/>
      <c r="C653" s="59"/>
      <c r="D653" s="59"/>
      <c r="E653" s="59"/>
      <c r="F653" s="59"/>
      <c r="G653" s="59"/>
      <c r="H653" s="59"/>
    </row>
    <row r="654" spans="1:8" x14ac:dyDescent="0.3">
      <c r="A654" s="59"/>
      <c r="B654" s="59"/>
      <c r="C654" s="59"/>
      <c r="D654" s="59"/>
      <c r="E654" s="59"/>
      <c r="F654" s="59"/>
      <c r="G654" s="59"/>
      <c r="H654" s="59"/>
    </row>
    <row r="655" spans="1:8" x14ac:dyDescent="0.3">
      <c r="A655" s="59"/>
      <c r="B655" s="59"/>
      <c r="C655" s="59"/>
      <c r="D655" s="59"/>
      <c r="E655" s="59"/>
      <c r="F655" s="59"/>
      <c r="G655" s="59"/>
      <c r="H655" s="59"/>
    </row>
    <row r="656" spans="1:8" x14ac:dyDescent="0.3">
      <c r="A656" s="59"/>
      <c r="B656" s="59"/>
      <c r="C656" s="59"/>
      <c r="D656" s="59"/>
      <c r="E656" s="59"/>
      <c r="F656" s="59"/>
      <c r="G656" s="59"/>
      <c r="H656" s="59"/>
    </row>
    <row r="657" spans="1:8" x14ac:dyDescent="0.3">
      <c r="A657" s="59"/>
      <c r="B657" s="59"/>
      <c r="C657" s="59"/>
      <c r="D657" s="59"/>
      <c r="E657" s="59"/>
      <c r="F657" s="59"/>
      <c r="G657" s="59"/>
      <c r="H657" s="59"/>
    </row>
    <row r="658" spans="1:8" x14ac:dyDescent="0.3">
      <c r="A658" s="59"/>
      <c r="B658" s="59"/>
      <c r="C658" s="59"/>
      <c r="D658" s="59"/>
      <c r="E658" s="59"/>
      <c r="F658" s="59"/>
      <c r="G658" s="59"/>
      <c r="H658" s="59"/>
    </row>
    <row r="659" spans="1:8" x14ac:dyDescent="0.3">
      <c r="A659" s="59"/>
      <c r="B659" s="59"/>
      <c r="C659" s="59"/>
      <c r="D659" s="59"/>
      <c r="E659" s="59"/>
      <c r="F659" s="59"/>
      <c r="G659" s="59"/>
      <c r="H659" s="59"/>
    </row>
    <row r="660" spans="1:8" x14ac:dyDescent="0.3">
      <c r="A660" s="59"/>
      <c r="B660" s="59"/>
      <c r="C660" s="59"/>
      <c r="D660" s="59"/>
      <c r="E660" s="59"/>
      <c r="F660" s="59"/>
      <c r="G660" s="59"/>
      <c r="H660" s="59"/>
    </row>
    <row r="661" spans="1:8" x14ac:dyDescent="0.3">
      <c r="A661" s="59"/>
      <c r="B661" s="59"/>
      <c r="C661" s="59"/>
      <c r="D661" s="59"/>
      <c r="E661" s="59"/>
      <c r="F661" s="59"/>
      <c r="G661" s="59"/>
      <c r="H661" s="59"/>
    </row>
    <row r="662" spans="1:8" x14ac:dyDescent="0.3">
      <c r="A662" s="59"/>
      <c r="B662" s="59"/>
      <c r="C662" s="59"/>
      <c r="D662" s="59"/>
      <c r="E662" s="59"/>
      <c r="F662" s="59"/>
      <c r="G662" s="59"/>
      <c r="H662" s="59"/>
    </row>
    <row r="663" spans="1:8" x14ac:dyDescent="0.3">
      <c r="A663" s="59"/>
      <c r="B663" s="59"/>
      <c r="C663" s="59"/>
      <c r="D663" s="59"/>
      <c r="E663" s="59"/>
      <c r="F663" s="59"/>
      <c r="G663" s="59"/>
      <c r="H663" s="59"/>
    </row>
    <row r="664" spans="1:8" x14ac:dyDescent="0.3">
      <c r="A664" s="59"/>
      <c r="B664" s="59"/>
      <c r="C664" s="59"/>
      <c r="D664" s="59"/>
      <c r="E664" s="59"/>
      <c r="F664" s="59"/>
      <c r="G664" s="59"/>
      <c r="H664" s="59"/>
    </row>
    <row r="665" spans="1:8" x14ac:dyDescent="0.3">
      <c r="A665" s="59"/>
      <c r="B665" s="59"/>
      <c r="C665" s="59"/>
      <c r="D665" s="59"/>
      <c r="E665" s="59"/>
      <c r="F665" s="59"/>
      <c r="G665" s="59"/>
      <c r="H665" s="59"/>
    </row>
    <row r="666" spans="1:8" x14ac:dyDescent="0.3">
      <c r="A666" s="59"/>
      <c r="B666" s="59"/>
      <c r="C666" s="59"/>
      <c r="D666" s="59"/>
      <c r="E666" s="59"/>
      <c r="F666" s="59"/>
      <c r="G666" s="59"/>
      <c r="H666" s="59"/>
    </row>
    <row r="667" spans="1:8" x14ac:dyDescent="0.3">
      <c r="A667" s="59"/>
      <c r="B667" s="59"/>
      <c r="C667" s="59"/>
      <c r="D667" s="59"/>
      <c r="E667" s="59"/>
      <c r="F667" s="59"/>
      <c r="G667" s="59"/>
      <c r="H667" s="59"/>
    </row>
    <row r="668" spans="1:8" x14ac:dyDescent="0.3">
      <c r="A668" s="59"/>
      <c r="B668" s="59"/>
      <c r="C668" s="59"/>
      <c r="D668" s="59"/>
      <c r="E668" s="59"/>
      <c r="F668" s="59"/>
      <c r="G668" s="59"/>
      <c r="H668" s="59"/>
    </row>
    <row r="669" spans="1:8" x14ac:dyDescent="0.3">
      <c r="A669" s="59"/>
      <c r="B669" s="59"/>
      <c r="C669" s="59"/>
      <c r="D669" s="59"/>
      <c r="E669" s="59"/>
      <c r="F669" s="59"/>
      <c r="G669" s="59"/>
      <c r="H669" s="59"/>
    </row>
    <row r="670" spans="1:8" x14ac:dyDescent="0.3">
      <c r="A670" s="59"/>
      <c r="B670" s="59"/>
      <c r="C670" s="59"/>
      <c r="D670" s="59"/>
      <c r="E670" s="59"/>
      <c r="F670" s="59"/>
      <c r="G670" s="59"/>
      <c r="H670" s="59"/>
    </row>
    <row r="671" spans="1:8" x14ac:dyDescent="0.3">
      <c r="A671" s="59"/>
      <c r="B671" s="59"/>
      <c r="C671" s="59"/>
      <c r="D671" s="59"/>
      <c r="E671" s="59"/>
      <c r="F671" s="59"/>
      <c r="G671" s="59"/>
      <c r="H671" s="59"/>
    </row>
    <row r="672" spans="1:8" x14ac:dyDescent="0.3">
      <c r="A672" s="59"/>
      <c r="B672" s="59"/>
      <c r="C672" s="59"/>
      <c r="D672" s="59"/>
      <c r="E672" s="59"/>
      <c r="F672" s="59"/>
      <c r="G672" s="59"/>
      <c r="H672" s="59"/>
    </row>
    <row r="673" spans="1:8" x14ac:dyDescent="0.3">
      <c r="A673" s="59"/>
      <c r="B673" s="59"/>
      <c r="C673" s="59"/>
      <c r="D673" s="59"/>
      <c r="E673" s="59"/>
      <c r="F673" s="59"/>
      <c r="G673" s="59"/>
      <c r="H673" s="59"/>
    </row>
    <row r="674" spans="1:8" x14ac:dyDescent="0.3">
      <c r="A674" s="59"/>
      <c r="B674" s="59"/>
      <c r="C674" s="59"/>
      <c r="D674" s="59"/>
      <c r="E674" s="59"/>
      <c r="F674" s="59"/>
      <c r="G674" s="59"/>
      <c r="H674" s="59"/>
    </row>
    <row r="675" spans="1:8" x14ac:dyDescent="0.3">
      <c r="A675" s="59"/>
      <c r="B675" s="59"/>
      <c r="C675" s="59"/>
      <c r="D675" s="59"/>
      <c r="E675" s="59"/>
      <c r="F675" s="59"/>
      <c r="G675" s="59"/>
      <c r="H675" s="59"/>
    </row>
    <row r="676" spans="1:8" x14ac:dyDescent="0.3">
      <c r="A676" s="59"/>
      <c r="B676" s="59"/>
      <c r="C676" s="59"/>
      <c r="D676" s="59"/>
      <c r="E676" s="59"/>
      <c r="F676" s="59"/>
      <c r="G676" s="59"/>
      <c r="H676" s="59"/>
    </row>
    <row r="677" spans="1:8" x14ac:dyDescent="0.3">
      <c r="A677" s="59"/>
      <c r="B677" s="59"/>
      <c r="C677" s="59"/>
      <c r="D677" s="59"/>
      <c r="E677" s="59"/>
      <c r="F677" s="59"/>
      <c r="G677" s="59"/>
      <c r="H677" s="59"/>
    </row>
    <row r="678" spans="1:8" x14ac:dyDescent="0.3">
      <c r="A678" s="59"/>
      <c r="B678" s="59"/>
      <c r="C678" s="59"/>
      <c r="D678" s="59"/>
      <c r="E678" s="59"/>
      <c r="F678" s="59"/>
      <c r="G678" s="59"/>
      <c r="H678" s="59"/>
    </row>
    <row r="679" spans="1:8" x14ac:dyDescent="0.3">
      <c r="A679" s="59"/>
      <c r="B679" s="59"/>
      <c r="C679" s="59"/>
      <c r="D679" s="59"/>
      <c r="E679" s="59"/>
      <c r="F679" s="59"/>
      <c r="G679" s="59"/>
      <c r="H679" s="59"/>
    </row>
    <row r="680" spans="1:8" x14ac:dyDescent="0.3">
      <c r="A680" s="59"/>
      <c r="B680" s="59"/>
      <c r="C680" s="59"/>
      <c r="D680" s="59"/>
      <c r="E680" s="59"/>
      <c r="F680" s="59"/>
      <c r="G680" s="59"/>
      <c r="H680" s="59"/>
    </row>
    <row r="681" spans="1:8" x14ac:dyDescent="0.3">
      <c r="A681" s="59"/>
      <c r="B681" s="59"/>
      <c r="C681" s="59"/>
      <c r="D681" s="59"/>
      <c r="E681" s="59"/>
      <c r="F681" s="59"/>
      <c r="G681" s="59"/>
      <c r="H681" s="59"/>
    </row>
    <row r="682" spans="1:8" x14ac:dyDescent="0.3">
      <c r="A682" s="59"/>
      <c r="B682" s="59"/>
      <c r="C682" s="59"/>
      <c r="D682" s="59"/>
      <c r="E682" s="59"/>
      <c r="F682" s="59"/>
      <c r="G682" s="59"/>
      <c r="H682" s="59"/>
    </row>
    <row r="683" spans="1:8" x14ac:dyDescent="0.3">
      <c r="A683" s="59"/>
      <c r="B683" s="59"/>
      <c r="C683" s="59"/>
      <c r="D683" s="59"/>
      <c r="E683" s="59"/>
      <c r="F683" s="59"/>
      <c r="G683" s="59"/>
      <c r="H683" s="59"/>
    </row>
    <row r="684" spans="1:8" x14ac:dyDescent="0.3">
      <c r="A684" s="59"/>
      <c r="B684" s="59"/>
      <c r="C684" s="59"/>
      <c r="D684" s="59"/>
      <c r="E684" s="59"/>
      <c r="F684" s="59"/>
      <c r="G684" s="59"/>
      <c r="H684" s="59"/>
    </row>
    <row r="685" spans="1:8" x14ac:dyDescent="0.3">
      <c r="A685" s="59"/>
      <c r="B685" s="59"/>
      <c r="C685" s="59"/>
      <c r="D685" s="59"/>
      <c r="E685" s="59"/>
      <c r="F685" s="59"/>
      <c r="G685" s="59"/>
      <c r="H685" s="59"/>
    </row>
    <row r="686" spans="1:8" x14ac:dyDescent="0.3">
      <c r="A686" s="59"/>
      <c r="B686" s="59"/>
      <c r="C686" s="59"/>
      <c r="D686" s="59"/>
      <c r="E686" s="59"/>
      <c r="F686" s="59"/>
      <c r="G686" s="59"/>
      <c r="H686" s="59"/>
    </row>
    <row r="687" spans="1:8" x14ac:dyDescent="0.3">
      <c r="A687" s="59"/>
      <c r="B687" s="59"/>
      <c r="C687" s="59"/>
      <c r="D687" s="59"/>
      <c r="E687" s="59"/>
      <c r="F687" s="59"/>
      <c r="G687" s="59"/>
      <c r="H687" s="59"/>
    </row>
    <row r="688" spans="1:8" x14ac:dyDescent="0.3">
      <c r="A688" s="59"/>
      <c r="B688" s="59"/>
      <c r="C688" s="59"/>
      <c r="D688" s="59"/>
      <c r="E688" s="59"/>
      <c r="F688" s="59"/>
      <c r="G688" s="59"/>
      <c r="H688" s="59"/>
    </row>
    <row r="689" spans="1:8" x14ac:dyDescent="0.3">
      <c r="A689" s="59"/>
      <c r="B689" s="59"/>
      <c r="C689" s="59"/>
      <c r="D689" s="59"/>
      <c r="E689" s="59"/>
      <c r="F689" s="59"/>
      <c r="G689" s="59"/>
      <c r="H689" s="59"/>
    </row>
    <row r="690" spans="1:8" x14ac:dyDescent="0.3">
      <c r="A690" s="59"/>
      <c r="B690" s="59"/>
      <c r="C690" s="59"/>
      <c r="D690" s="59"/>
      <c r="E690" s="59"/>
      <c r="F690" s="59"/>
      <c r="G690" s="59"/>
      <c r="H690" s="59"/>
    </row>
    <row r="691" spans="1:8" x14ac:dyDescent="0.3">
      <c r="A691" s="59"/>
      <c r="B691" s="59"/>
      <c r="C691" s="59"/>
      <c r="D691" s="59"/>
      <c r="E691" s="59"/>
      <c r="F691" s="59"/>
      <c r="G691" s="59"/>
      <c r="H691" s="59"/>
    </row>
    <row r="692" spans="1:8" x14ac:dyDescent="0.3">
      <c r="A692" s="59"/>
      <c r="B692" s="59"/>
      <c r="C692" s="59"/>
      <c r="D692" s="59"/>
      <c r="E692" s="59"/>
      <c r="F692" s="59"/>
      <c r="G692" s="59"/>
      <c r="H692" s="59"/>
    </row>
    <row r="693" spans="1:8" x14ac:dyDescent="0.3">
      <c r="A693" s="59"/>
      <c r="B693" s="59"/>
      <c r="C693" s="59"/>
      <c r="D693" s="59"/>
      <c r="E693" s="59"/>
      <c r="F693" s="59"/>
      <c r="G693" s="59"/>
      <c r="H693" s="59"/>
    </row>
    <row r="694" spans="1:8" x14ac:dyDescent="0.3">
      <c r="A694" s="59"/>
      <c r="B694" s="59"/>
      <c r="C694" s="59"/>
      <c r="D694" s="59"/>
      <c r="E694" s="59"/>
      <c r="F694" s="59"/>
      <c r="G694" s="59"/>
      <c r="H694" s="59"/>
    </row>
    <row r="695" spans="1:8" x14ac:dyDescent="0.3">
      <c r="A695" s="59"/>
      <c r="B695" s="59"/>
      <c r="C695" s="59"/>
      <c r="D695" s="59"/>
      <c r="E695" s="59"/>
      <c r="F695" s="59"/>
      <c r="G695" s="59"/>
      <c r="H695" s="59"/>
    </row>
    <row r="696" spans="1:8" x14ac:dyDescent="0.3">
      <c r="A696" s="59"/>
      <c r="B696" s="59"/>
      <c r="C696" s="59"/>
      <c r="D696" s="59"/>
      <c r="E696" s="59"/>
      <c r="F696" s="59"/>
      <c r="G696" s="59"/>
      <c r="H696" s="59"/>
    </row>
    <row r="697" spans="1:8" x14ac:dyDescent="0.3">
      <c r="A697" s="59"/>
      <c r="B697" s="59"/>
      <c r="C697" s="59"/>
      <c r="D697" s="59"/>
      <c r="E697" s="59"/>
      <c r="F697" s="59"/>
      <c r="G697" s="59"/>
      <c r="H697" s="59"/>
    </row>
    <row r="698" spans="1:8" x14ac:dyDescent="0.3">
      <c r="A698" s="59"/>
      <c r="B698" s="59"/>
      <c r="C698" s="59"/>
      <c r="D698" s="59"/>
      <c r="E698" s="59"/>
      <c r="F698" s="59"/>
      <c r="G698" s="59"/>
      <c r="H698" s="59"/>
    </row>
    <row r="699" spans="1:8" x14ac:dyDescent="0.3">
      <c r="A699" s="59"/>
      <c r="B699" s="59"/>
      <c r="C699" s="59"/>
      <c r="D699" s="59"/>
      <c r="E699" s="59"/>
      <c r="F699" s="59"/>
      <c r="G699" s="59"/>
      <c r="H699" s="59"/>
    </row>
    <row r="700" spans="1:8" x14ac:dyDescent="0.3">
      <c r="A700" s="59"/>
      <c r="B700" s="59"/>
      <c r="C700" s="59"/>
      <c r="D700" s="59"/>
      <c r="E700" s="59"/>
      <c r="F700" s="59"/>
      <c r="G700" s="59"/>
      <c r="H700" s="59"/>
    </row>
    <row r="701" spans="1:8" x14ac:dyDescent="0.3">
      <c r="A701" s="59"/>
      <c r="B701" s="59"/>
      <c r="C701" s="59"/>
      <c r="D701" s="59"/>
      <c r="E701" s="59"/>
      <c r="F701" s="59"/>
      <c r="G701" s="59"/>
      <c r="H701" s="59"/>
    </row>
    <row r="702" spans="1:8" x14ac:dyDescent="0.3">
      <c r="A702" s="59"/>
      <c r="B702" s="59"/>
      <c r="C702" s="59"/>
      <c r="D702" s="59"/>
      <c r="E702" s="59"/>
      <c r="F702" s="59"/>
      <c r="G702" s="59"/>
      <c r="H702" s="59"/>
    </row>
    <row r="703" spans="1:8" x14ac:dyDescent="0.3">
      <c r="A703" s="59"/>
      <c r="B703" s="59"/>
      <c r="C703" s="59"/>
      <c r="D703" s="59"/>
      <c r="E703" s="59"/>
      <c r="F703" s="59"/>
      <c r="G703" s="59"/>
      <c r="H703" s="59"/>
    </row>
    <row r="704" spans="1:8" x14ac:dyDescent="0.3">
      <c r="A704" s="59"/>
      <c r="B704" s="59"/>
      <c r="C704" s="59"/>
      <c r="D704" s="59"/>
      <c r="E704" s="59"/>
      <c r="F704" s="59"/>
      <c r="G704" s="59"/>
      <c r="H704" s="59"/>
    </row>
    <row r="705" spans="1:8" x14ac:dyDescent="0.3">
      <c r="A705" s="59"/>
      <c r="B705" s="59"/>
      <c r="C705" s="59"/>
      <c r="D705" s="59"/>
      <c r="E705" s="59"/>
      <c r="F705" s="59"/>
      <c r="G705" s="59"/>
      <c r="H705" s="59"/>
    </row>
    <row r="706" spans="1:8" x14ac:dyDescent="0.3">
      <c r="A706" s="59"/>
      <c r="B706" s="59"/>
      <c r="C706" s="59"/>
      <c r="D706" s="59"/>
      <c r="E706" s="59"/>
      <c r="F706" s="59"/>
      <c r="G706" s="59"/>
      <c r="H706" s="59"/>
    </row>
    <row r="707" spans="1:8" x14ac:dyDescent="0.3">
      <c r="A707" s="59"/>
      <c r="B707" s="59"/>
      <c r="C707" s="59"/>
      <c r="D707" s="59"/>
      <c r="E707" s="59"/>
      <c r="F707" s="59"/>
      <c r="G707" s="59"/>
      <c r="H707" s="59"/>
    </row>
    <row r="708" spans="1:8" x14ac:dyDescent="0.3">
      <c r="A708" s="59"/>
      <c r="B708" s="59"/>
      <c r="C708" s="59"/>
      <c r="D708" s="59"/>
      <c r="E708" s="59"/>
      <c r="F708" s="59"/>
      <c r="G708" s="59"/>
      <c r="H708" s="59"/>
    </row>
    <row r="709" spans="1:8" x14ac:dyDescent="0.3">
      <c r="A709" s="59"/>
      <c r="B709" s="59"/>
      <c r="C709" s="59"/>
      <c r="D709" s="59"/>
      <c r="E709" s="59"/>
      <c r="F709" s="59"/>
      <c r="G709" s="59"/>
      <c r="H709" s="59"/>
    </row>
    <row r="710" spans="1:8" x14ac:dyDescent="0.3">
      <c r="A710" s="59"/>
      <c r="B710" s="59"/>
      <c r="C710" s="59"/>
      <c r="D710" s="59"/>
      <c r="E710" s="59"/>
      <c r="F710" s="59"/>
      <c r="G710" s="59"/>
      <c r="H710" s="59"/>
    </row>
    <row r="711" spans="1:8" x14ac:dyDescent="0.3">
      <c r="A711" s="59"/>
      <c r="B711" s="59"/>
      <c r="C711" s="59"/>
      <c r="D711" s="59"/>
      <c r="E711" s="59"/>
      <c r="F711" s="59"/>
      <c r="G711" s="59"/>
      <c r="H711" s="59"/>
    </row>
    <row r="712" spans="1:8" x14ac:dyDescent="0.3">
      <c r="A712" s="59"/>
      <c r="B712" s="59"/>
      <c r="C712" s="59"/>
      <c r="D712" s="59"/>
      <c r="E712" s="59"/>
      <c r="F712" s="59"/>
      <c r="G712" s="59"/>
      <c r="H712" s="59"/>
    </row>
    <row r="713" spans="1:8" x14ac:dyDescent="0.3">
      <c r="A713" s="59"/>
      <c r="B713" s="59"/>
      <c r="C713" s="59"/>
      <c r="D713" s="59"/>
      <c r="E713" s="59"/>
      <c r="F713" s="59"/>
      <c r="G713" s="59"/>
      <c r="H713" s="59"/>
    </row>
    <row r="714" spans="1:8" x14ac:dyDescent="0.3">
      <c r="A714" s="59"/>
      <c r="B714" s="59"/>
      <c r="C714" s="59"/>
      <c r="D714" s="59"/>
      <c r="E714" s="59"/>
      <c r="F714" s="59"/>
      <c r="G714" s="59"/>
      <c r="H714" s="59"/>
    </row>
    <row r="715" spans="1:8" x14ac:dyDescent="0.3">
      <c r="A715" s="59"/>
      <c r="B715" s="59"/>
      <c r="C715" s="59"/>
      <c r="D715" s="59"/>
      <c r="E715" s="59"/>
      <c r="F715" s="59"/>
      <c r="G715" s="59"/>
      <c r="H715" s="59"/>
    </row>
    <row r="716" spans="1:8" x14ac:dyDescent="0.3">
      <c r="A716" s="59"/>
      <c r="B716" s="59"/>
      <c r="C716" s="59"/>
      <c r="D716" s="59"/>
      <c r="E716" s="59"/>
      <c r="F716" s="59"/>
      <c r="G716" s="59"/>
      <c r="H716" s="59"/>
    </row>
    <row r="717" spans="1:8" x14ac:dyDescent="0.3">
      <c r="A717" s="59"/>
      <c r="B717" s="59"/>
      <c r="C717" s="59"/>
      <c r="D717" s="59"/>
      <c r="E717" s="59"/>
      <c r="F717" s="59"/>
      <c r="G717" s="59"/>
      <c r="H717" s="59"/>
    </row>
    <row r="718" spans="1:8" x14ac:dyDescent="0.3">
      <c r="A718" s="59"/>
      <c r="B718" s="59"/>
      <c r="C718" s="59"/>
      <c r="D718" s="59"/>
      <c r="E718" s="59"/>
      <c r="F718" s="59"/>
      <c r="G718" s="59"/>
      <c r="H718" s="59"/>
    </row>
    <row r="719" spans="1:8" x14ac:dyDescent="0.3">
      <c r="A719" s="59"/>
      <c r="B719" s="59"/>
      <c r="C719" s="59"/>
      <c r="D719" s="59"/>
      <c r="E719" s="59"/>
      <c r="F719" s="59"/>
      <c r="G719" s="59"/>
      <c r="H719" s="59"/>
    </row>
    <row r="720" spans="1:8" x14ac:dyDescent="0.3">
      <c r="A720" s="59"/>
      <c r="B720" s="59"/>
      <c r="C720" s="59"/>
      <c r="D720" s="59"/>
      <c r="E720" s="59"/>
      <c r="F720" s="59"/>
      <c r="G720" s="59"/>
      <c r="H720" s="59"/>
    </row>
    <row r="721" spans="1:8" x14ac:dyDescent="0.3">
      <c r="A721" s="59"/>
      <c r="B721" s="59"/>
      <c r="C721" s="59"/>
      <c r="D721" s="59"/>
      <c r="E721" s="59"/>
      <c r="F721" s="59"/>
      <c r="G721" s="59"/>
      <c r="H721" s="59"/>
    </row>
    <row r="722" spans="1:8" x14ac:dyDescent="0.3">
      <c r="A722" s="59"/>
      <c r="B722" s="59"/>
      <c r="C722" s="59"/>
      <c r="D722" s="59"/>
      <c r="E722" s="59"/>
      <c r="F722" s="59"/>
      <c r="G722" s="59"/>
      <c r="H722" s="59"/>
    </row>
    <row r="723" spans="1:8" x14ac:dyDescent="0.3">
      <c r="A723" s="59"/>
      <c r="B723" s="59"/>
      <c r="C723" s="59"/>
      <c r="D723" s="59"/>
      <c r="E723" s="59"/>
      <c r="F723" s="59"/>
      <c r="G723" s="59"/>
      <c r="H723" s="59"/>
    </row>
    <row r="724" spans="1:8" x14ac:dyDescent="0.3">
      <c r="A724" s="59"/>
      <c r="B724" s="59"/>
      <c r="C724" s="59"/>
      <c r="D724" s="59"/>
      <c r="E724" s="59"/>
      <c r="F724" s="59"/>
      <c r="G724" s="59"/>
      <c r="H724" s="59"/>
    </row>
    <row r="725" spans="1:8" x14ac:dyDescent="0.3">
      <c r="A725" s="59"/>
      <c r="B725" s="59"/>
      <c r="C725" s="59"/>
      <c r="D725" s="59"/>
      <c r="E725" s="59"/>
      <c r="F725" s="59"/>
      <c r="G725" s="59"/>
      <c r="H725" s="59"/>
    </row>
    <row r="726" spans="1:8" x14ac:dyDescent="0.3">
      <c r="A726" s="59"/>
      <c r="B726" s="59"/>
      <c r="C726" s="59"/>
      <c r="D726" s="59"/>
      <c r="E726" s="59"/>
      <c r="F726" s="59"/>
      <c r="G726" s="59"/>
      <c r="H726" s="59"/>
    </row>
    <row r="727" spans="1:8" x14ac:dyDescent="0.3">
      <c r="A727" s="59"/>
      <c r="B727" s="59"/>
      <c r="C727" s="59"/>
      <c r="D727" s="59"/>
      <c r="E727" s="59"/>
      <c r="F727" s="59"/>
      <c r="G727" s="59"/>
      <c r="H727" s="59"/>
    </row>
    <row r="728" spans="1:8" x14ac:dyDescent="0.3">
      <c r="A728" s="59"/>
      <c r="B728" s="59"/>
      <c r="C728" s="59"/>
      <c r="D728" s="59"/>
      <c r="E728" s="59"/>
      <c r="F728" s="59"/>
      <c r="G728" s="59"/>
      <c r="H728" s="59"/>
    </row>
    <row r="729" spans="1:8" x14ac:dyDescent="0.3">
      <c r="A729" s="59"/>
      <c r="B729" s="59"/>
      <c r="C729" s="59"/>
      <c r="D729" s="59"/>
      <c r="E729" s="59"/>
      <c r="F729" s="59"/>
      <c r="G729" s="59"/>
      <c r="H729" s="59"/>
    </row>
    <row r="730" spans="1:8" x14ac:dyDescent="0.3">
      <c r="A730" s="59"/>
      <c r="B730" s="59"/>
      <c r="C730" s="59"/>
      <c r="D730" s="59"/>
      <c r="E730" s="59"/>
      <c r="F730" s="59"/>
      <c r="G730" s="59"/>
      <c r="H730" s="59"/>
    </row>
    <row r="731" spans="1:8" x14ac:dyDescent="0.3">
      <c r="A731" s="59"/>
      <c r="B731" s="59"/>
      <c r="C731" s="59"/>
      <c r="D731" s="59"/>
      <c r="E731" s="59"/>
      <c r="F731" s="59"/>
      <c r="G731" s="59"/>
      <c r="H731" s="59"/>
    </row>
    <row r="732" spans="1:8" x14ac:dyDescent="0.3">
      <c r="A732" s="59"/>
      <c r="B732" s="59"/>
      <c r="C732" s="59"/>
      <c r="D732" s="59"/>
      <c r="E732" s="59"/>
      <c r="F732" s="59"/>
      <c r="G732" s="59"/>
      <c r="H732" s="59"/>
    </row>
    <row r="733" spans="1:8" x14ac:dyDescent="0.3">
      <c r="A733" s="59"/>
      <c r="B733" s="59"/>
      <c r="C733" s="59"/>
      <c r="D733" s="59"/>
      <c r="E733" s="59"/>
      <c r="F733" s="59"/>
      <c r="G733" s="59"/>
      <c r="H733" s="59"/>
    </row>
    <row r="734" spans="1:8" x14ac:dyDescent="0.3">
      <c r="A734" s="59"/>
      <c r="B734" s="59"/>
      <c r="C734" s="59"/>
      <c r="D734" s="59"/>
      <c r="E734" s="59"/>
      <c r="F734" s="59"/>
      <c r="G734" s="59"/>
      <c r="H734" s="59"/>
    </row>
    <row r="735" spans="1:8" x14ac:dyDescent="0.3">
      <c r="A735" s="59"/>
      <c r="B735" s="59"/>
      <c r="C735" s="59"/>
      <c r="D735" s="59"/>
      <c r="E735" s="59"/>
      <c r="F735" s="59"/>
      <c r="G735" s="59"/>
      <c r="H735" s="59"/>
    </row>
    <row r="736" spans="1:8" x14ac:dyDescent="0.3">
      <c r="A736" s="59"/>
      <c r="B736" s="59"/>
      <c r="C736" s="59"/>
      <c r="D736" s="59"/>
      <c r="E736" s="59"/>
      <c r="F736" s="59"/>
      <c r="G736" s="59"/>
      <c r="H736" s="59"/>
    </row>
    <row r="737" spans="1:8" x14ac:dyDescent="0.3">
      <c r="A737" s="59"/>
      <c r="B737" s="59"/>
      <c r="C737" s="59"/>
      <c r="D737" s="59"/>
      <c r="E737" s="59"/>
      <c r="F737" s="59"/>
      <c r="G737" s="59"/>
      <c r="H737" s="59"/>
    </row>
    <row r="738" spans="1:8" x14ac:dyDescent="0.3">
      <c r="A738" s="59"/>
      <c r="B738" s="59"/>
      <c r="C738" s="59"/>
      <c r="D738" s="59"/>
      <c r="E738" s="59"/>
      <c r="F738" s="59"/>
      <c r="G738" s="59"/>
      <c r="H738" s="59"/>
    </row>
    <row r="739" spans="1:8" x14ac:dyDescent="0.3">
      <c r="A739" s="59"/>
      <c r="B739" s="59"/>
      <c r="C739" s="59"/>
      <c r="D739" s="59"/>
      <c r="E739" s="59"/>
      <c r="F739" s="59"/>
      <c r="G739" s="59"/>
      <c r="H739" s="59"/>
    </row>
    <row r="740" spans="1:8" x14ac:dyDescent="0.3">
      <c r="A740" s="59"/>
      <c r="B740" s="59"/>
      <c r="C740" s="59"/>
      <c r="D740" s="59"/>
      <c r="E740" s="59"/>
      <c r="F740" s="59"/>
      <c r="G740" s="59"/>
      <c r="H740" s="59"/>
    </row>
    <row r="741" spans="1:8" x14ac:dyDescent="0.3">
      <c r="A741" s="59"/>
      <c r="B741" s="59"/>
      <c r="C741" s="59"/>
      <c r="D741" s="59"/>
      <c r="E741" s="59"/>
      <c r="F741" s="59"/>
      <c r="G741" s="59"/>
      <c r="H741" s="59"/>
    </row>
    <row r="742" spans="1:8" x14ac:dyDescent="0.3">
      <c r="A742" s="59"/>
      <c r="B742" s="59"/>
      <c r="C742" s="59"/>
      <c r="D742" s="59"/>
      <c r="E742" s="59"/>
      <c r="F742" s="59"/>
      <c r="G742" s="59"/>
      <c r="H742" s="59"/>
    </row>
    <row r="743" spans="1:8" x14ac:dyDescent="0.3">
      <c r="A743" s="59"/>
      <c r="B743" s="59"/>
      <c r="C743" s="59"/>
      <c r="D743" s="59"/>
      <c r="E743" s="59"/>
      <c r="F743" s="59"/>
      <c r="G743" s="59"/>
      <c r="H743" s="59"/>
    </row>
    <row r="744" spans="1:8" x14ac:dyDescent="0.3">
      <c r="A744" s="59"/>
      <c r="B744" s="59"/>
      <c r="C744" s="59"/>
      <c r="D744" s="59"/>
      <c r="E744" s="59"/>
      <c r="F744" s="59"/>
      <c r="G744" s="59"/>
      <c r="H744" s="59"/>
    </row>
    <row r="745" spans="1:8" x14ac:dyDescent="0.3">
      <c r="A745" s="59"/>
      <c r="B745" s="59"/>
      <c r="C745" s="59"/>
      <c r="D745" s="59"/>
      <c r="E745" s="59"/>
      <c r="F745" s="59"/>
      <c r="G745" s="59"/>
      <c r="H745" s="59"/>
    </row>
    <row r="746" spans="1:8" x14ac:dyDescent="0.3">
      <c r="A746" s="59"/>
      <c r="B746" s="59"/>
      <c r="C746" s="59"/>
      <c r="D746" s="59"/>
      <c r="E746" s="59"/>
      <c r="F746" s="59"/>
      <c r="G746" s="59"/>
      <c r="H746" s="59"/>
    </row>
    <row r="747" spans="1:8" x14ac:dyDescent="0.3">
      <c r="A747" s="59"/>
      <c r="B747" s="59"/>
      <c r="C747" s="59"/>
      <c r="D747" s="59"/>
      <c r="E747" s="59"/>
      <c r="F747" s="59"/>
      <c r="G747" s="59"/>
      <c r="H747" s="59"/>
    </row>
    <row r="748" spans="1:8" x14ac:dyDescent="0.3">
      <c r="A748" s="59"/>
      <c r="B748" s="59"/>
      <c r="C748" s="59"/>
      <c r="D748" s="59"/>
      <c r="E748" s="59"/>
      <c r="F748" s="59"/>
      <c r="G748" s="59"/>
      <c r="H748" s="59"/>
    </row>
    <row r="749" spans="1:8" x14ac:dyDescent="0.3">
      <c r="A749" s="59"/>
      <c r="B749" s="59"/>
      <c r="C749" s="59"/>
      <c r="D749" s="59"/>
      <c r="E749" s="59"/>
      <c r="F749" s="59"/>
      <c r="G749" s="59"/>
      <c r="H749" s="59"/>
    </row>
    <row r="750" spans="1:8" x14ac:dyDescent="0.3">
      <c r="A750" s="59"/>
      <c r="B750" s="59"/>
      <c r="C750" s="59"/>
      <c r="D750" s="59"/>
      <c r="E750" s="59"/>
      <c r="F750" s="59"/>
      <c r="G750" s="59"/>
      <c r="H750" s="59"/>
    </row>
    <row r="751" spans="1:8" x14ac:dyDescent="0.3">
      <c r="A751" s="59"/>
      <c r="B751" s="59"/>
      <c r="C751" s="59"/>
      <c r="D751" s="59"/>
      <c r="E751" s="59"/>
      <c r="F751" s="59"/>
      <c r="G751" s="59"/>
      <c r="H751" s="59"/>
    </row>
    <row r="752" spans="1:8" x14ac:dyDescent="0.3">
      <c r="A752" s="59"/>
      <c r="B752" s="59"/>
      <c r="C752" s="59"/>
      <c r="D752" s="59"/>
      <c r="E752" s="59"/>
      <c r="F752" s="59"/>
      <c r="G752" s="59"/>
      <c r="H752" s="59"/>
    </row>
    <row r="753" spans="1:8" x14ac:dyDescent="0.3">
      <c r="A753" s="59"/>
      <c r="B753" s="59"/>
      <c r="C753" s="59"/>
      <c r="D753" s="59"/>
      <c r="E753" s="59"/>
      <c r="F753" s="59"/>
      <c r="G753" s="59"/>
      <c r="H753" s="59"/>
    </row>
    <row r="754" spans="1:8" x14ac:dyDescent="0.3">
      <c r="A754" s="59"/>
      <c r="B754" s="59"/>
      <c r="C754" s="59"/>
      <c r="D754" s="59"/>
      <c r="E754" s="59"/>
      <c r="F754" s="59"/>
      <c r="G754" s="59"/>
      <c r="H754" s="59"/>
    </row>
    <row r="755" spans="1:8" x14ac:dyDescent="0.3">
      <c r="A755" s="59"/>
      <c r="B755" s="59"/>
      <c r="C755" s="59"/>
      <c r="D755" s="59"/>
      <c r="E755" s="59"/>
      <c r="F755" s="59"/>
      <c r="G755" s="59"/>
      <c r="H755" s="59"/>
    </row>
    <row r="756" spans="1:8" x14ac:dyDescent="0.3">
      <c r="A756" s="59"/>
      <c r="B756" s="59"/>
      <c r="C756" s="59"/>
      <c r="D756" s="59"/>
      <c r="E756" s="59"/>
      <c r="F756" s="59"/>
      <c r="G756" s="59"/>
      <c r="H756" s="59"/>
    </row>
    <row r="757" spans="1:8" x14ac:dyDescent="0.3">
      <c r="A757" s="59"/>
      <c r="B757" s="59"/>
      <c r="C757" s="59"/>
      <c r="D757" s="59"/>
      <c r="E757" s="59"/>
      <c r="F757" s="59"/>
      <c r="G757" s="59"/>
      <c r="H757" s="59"/>
    </row>
    <row r="758" spans="1:8" x14ac:dyDescent="0.3">
      <c r="A758" s="59"/>
      <c r="B758" s="59"/>
      <c r="C758" s="59"/>
      <c r="D758" s="59"/>
      <c r="E758" s="59"/>
      <c r="F758" s="59"/>
      <c r="G758" s="59"/>
      <c r="H758" s="59"/>
    </row>
    <row r="759" spans="1:8" x14ac:dyDescent="0.3">
      <c r="A759" s="59"/>
      <c r="B759" s="59"/>
      <c r="C759" s="59"/>
      <c r="D759" s="59"/>
      <c r="E759" s="59"/>
      <c r="F759" s="59"/>
      <c r="G759" s="59"/>
      <c r="H759" s="59"/>
    </row>
    <row r="760" spans="1:8" x14ac:dyDescent="0.3">
      <c r="A760" s="59"/>
      <c r="B760" s="59"/>
      <c r="C760" s="59"/>
      <c r="D760" s="59"/>
      <c r="E760" s="59"/>
      <c r="F760" s="59"/>
      <c r="G760" s="59"/>
      <c r="H760" s="59"/>
    </row>
    <row r="761" spans="1:8" x14ac:dyDescent="0.3">
      <c r="A761" s="59"/>
      <c r="B761" s="59"/>
      <c r="C761" s="59"/>
      <c r="D761" s="59"/>
      <c r="E761" s="59"/>
      <c r="F761" s="59"/>
      <c r="G761" s="59"/>
      <c r="H761" s="59"/>
    </row>
    <row r="762" spans="1:8" x14ac:dyDescent="0.3">
      <c r="A762" s="59"/>
      <c r="B762" s="59"/>
      <c r="C762" s="59"/>
      <c r="D762" s="59"/>
      <c r="E762" s="59"/>
      <c r="F762" s="59"/>
      <c r="G762" s="59"/>
      <c r="H762" s="59"/>
    </row>
    <row r="763" spans="1:8" x14ac:dyDescent="0.3">
      <c r="A763" s="59"/>
      <c r="B763" s="59"/>
      <c r="C763" s="59"/>
      <c r="D763" s="59"/>
      <c r="E763" s="59"/>
      <c r="F763" s="59"/>
      <c r="G763" s="59"/>
      <c r="H763" s="59"/>
    </row>
    <row r="764" spans="1:8" x14ac:dyDescent="0.3">
      <c r="A764" s="59"/>
      <c r="B764" s="59"/>
      <c r="C764" s="59"/>
      <c r="D764" s="59"/>
      <c r="E764" s="59"/>
      <c r="F764" s="59"/>
      <c r="G764" s="59"/>
      <c r="H764" s="59"/>
    </row>
    <row r="765" spans="1:8" x14ac:dyDescent="0.3">
      <c r="A765" s="59"/>
      <c r="B765" s="59"/>
      <c r="C765" s="59"/>
      <c r="D765" s="59"/>
      <c r="E765" s="59"/>
      <c r="F765" s="59"/>
      <c r="G765" s="59"/>
      <c r="H765" s="59"/>
    </row>
    <row r="766" spans="1:8" x14ac:dyDescent="0.3">
      <c r="A766" s="59"/>
      <c r="B766" s="59"/>
      <c r="C766" s="59"/>
      <c r="D766" s="59"/>
      <c r="E766" s="59"/>
      <c r="F766" s="59"/>
      <c r="G766" s="59"/>
      <c r="H766" s="59"/>
    </row>
    <row r="767" spans="1:8" x14ac:dyDescent="0.3">
      <c r="A767" s="59"/>
      <c r="B767" s="59"/>
      <c r="C767" s="59"/>
      <c r="D767" s="59"/>
      <c r="E767" s="59"/>
      <c r="F767" s="59"/>
      <c r="G767" s="59"/>
      <c r="H767" s="59"/>
    </row>
    <row r="768" spans="1:8" x14ac:dyDescent="0.3">
      <c r="A768" s="59"/>
      <c r="B768" s="59"/>
      <c r="C768" s="59"/>
      <c r="D768" s="59"/>
      <c r="E768" s="59"/>
      <c r="F768" s="59"/>
      <c r="G768" s="59"/>
      <c r="H768" s="59"/>
    </row>
    <row r="769" spans="1:8" x14ac:dyDescent="0.3">
      <c r="A769" s="59"/>
      <c r="B769" s="59"/>
      <c r="C769" s="59"/>
      <c r="D769" s="59"/>
      <c r="E769" s="59"/>
      <c r="F769" s="59"/>
      <c r="G769" s="59"/>
      <c r="H769" s="59"/>
    </row>
    <row r="770" spans="1:8" x14ac:dyDescent="0.3">
      <c r="A770" s="59"/>
      <c r="B770" s="59"/>
      <c r="C770" s="59"/>
      <c r="D770" s="59"/>
      <c r="E770" s="59"/>
      <c r="F770" s="59"/>
      <c r="G770" s="59"/>
      <c r="H770" s="59"/>
    </row>
    <row r="771" spans="1:8" x14ac:dyDescent="0.3">
      <c r="A771" s="59"/>
      <c r="B771" s="59"/>
      <c r="C771" s="59"/>
      <c r="D771" s="59"/>
      <c r="E771" s="59"/>
      <c r="F771" s="59"/>
      <c r="G771" s="59"/>
      <c r="H771" s="59"/>
    </row>
    <row r="772" spans="1:8" x14ac:dyDescent="0.3">
      <c r="A772" s="59"/>
      <c r="B772" s="59"/>
      <c r="C772" s="59"/>
      <c r="D772" s="59"/>
      <c r="E772" s="59"/>
      <c r="F772" s="59"/>
      <c r="G772" s="59"/>
      <c r="H772" s="59"/>
    </row>
    <row r="773" spans="1:8" x14ac:dyDescent="0.3">
      <c r="A773" s="59"/>
      <c r="B773" s="59"/>
      <c r="C773" s="59"/>
      <c r="D773" s="59"/>
      <c r="E773" s="59"/>
      <c r="F773" s="59"/>
      <c r="G773" s="59"/>
      <c r="H773" s="59"/>
    </row>
    <row r="774" spans="1:8" x14ac:dyDescent="0.3">
      <c r="A774" s="59"/>
      <c r="B774" s="59"/>
      <c r="C774" s="59"/>
      <c r="D774" s="59"/>
      <c r="E774" s="59"/>
      <c r="F774" s="59"/>
      <c r="G774" s="59"/>
      <c r="H774" s="59"/>
    </row>
    <row r="775" spans="1:8" x14ac:dyDescent="0.3">
      <c r="A775" s="59"/>
      <c r="B775" s="59"/>
      <c r="C775" s="59"/>
      <c r="D775" s="59"/>
      <c r="E775" s="59"/>
      <c r="F775" s="59"/>
      <c r="G775" s="59"/>
      <c r="H775" s="59"/>
    </row>
    <row r="776" spans="1:8" x14ac:dyDescent="0.3">
      <c r="A776" s="59"/>
      <c r="B776" s="59"/>
      <c r="C776" s="59"/>
      <c r="D776" s="59"/>
      <c r="E776" s="59"/>
      <c r="F776" s="59"/>
      <c r="G776" s="59"/>
      <c r="H776" s="59"/>
    </row>
    <row r="777" spans="1:8" x14ac:dyDescent="0.3">
      <c r="A777" s="59"/>
      <c r="B777" s="59"/>
      <c r="C777" s="59"/>
      <c r="D777" s="59"/>
      <c r="E777" s="59"/>
      <c r="F777" s="59"/>
      <c r="G777" s="59"/>
      <c r="H777" s="59"/>
    </row>
    <row r="778" spans="1:8" x14ac:dyDescent="0.3">
      <c r="A778" s="59"/>
      <c r="B778" s="59"/>
      <c r="C778" s="59"/>
      <c r="D778" s="59"/>
      <c r="E778" s="59"/>
      <c r="F778" s="59"/>
      <c r="G778" s="59"/>
      <c r="H778" s="59"/>
    </row>
    <row r="779" spans="1:8" x14ac:dyDescent="0.3">
      <c r="A779" s="59"/>
      <c r="B779" s="59"/>
      <c r="C779" s="59"/>
      <c r="D779" s="59"/>
      <c r="E779" s="59"/>
      <c r="F779" s="59"/>
      <c r="G779" s="59"/>
      <c r="H779" s="59"/>
    </row>
    <row r="780" spans="1:8" x14ac:dyDescent="0.3">
      <c r="A780" s="59"/>
      <c r="B780" s="59"/>
      <c r="C780" s="59"/>
      <c r="D780" s="59"/>
      <c r="E780" s="59"/>
      <c r="F780" s="59"/>
      <c r="G780" s="59"/>
      <c r="H780" s="59"/>
    </row>
    <row r="781" spans="1:8" x14ac:dyDescent="0.3">
      <c r="A781" s="59"/>
      <c r="B781" s="59"/>
      <c r="C781" s="59"/>
      <c r="D781" s="59"/>
      <c r="E781" s="59"/>
      <c r="F781" s="59"/>
      <c r="G781" s="59"/>
      <c r="H781" s="59"/>
    </row>
    <row r="782" spans="1:8" x14ac:dyDescent="0.3">
      <c r="A782" s="59"/>
      <c r="B782" s="59"/>
      <c r="C782" s="59"/>
      <c r="D782" s="59"/>
      <c r="E782" s="59"/>
      <c r="F782" s="59"/>
      <c r="G782" s="59"/>
      <c r="H782" s="59"/>
    </row>
    <row r="783" spans="1:8" x14ac:dyDescent="0.3">
      <c r="A783" s="59"/>
      <c r="B783" s="59"/>
      <c r="C783" s="59"/>
      <c r="D783" s="59"/>
      <c r="E783" s="59"/>
      <c r="F783" s="59"/>
      <c r="G783" s="59"/>
      <c r="H783" s="59"/>
    </row>
    <row r="784" spans="1:8" x14ac:dyDescent="0.3">
      <c r="A784" s="59"/>
      <c r="B784" s="59"/>
      <c r="C784" s="59"/>
      <c r="D784" s="59"/>
      <c r="E784" s="59"/>
      <c r="F784" s="59"/>
      <c r="G784" s="59"/>
      <c r="H784" s="59"/>
    </row>
    <row r="785" spans="1:8" x14ac:dyDescent="0.3">
      <c r="A785" s="59"/>
      <c r="B785" s="59"/>
      <c r="C785" s="59"/>
      <c r="D785" s="59"/>
      <c r="E785" s="59"/>
      <c r="F785" s="59"/>
      <c r="G785" s="59"/>
      <c r="H785" s="59"/>
    </row>
    <row r="786" spans="1:8" x14ac:dyDescent="0.3">
      <c r="A786" s="59"/>
      <c r="B786" s="59"/>
      <c r="C786" s="59"/>
      <c r="D786" s="59"/>
      <c r="E786" s="59"/>
      <c r="F786" s="59"/>
      <c r="G786" s="59"/>
      <c r="H786" s="59"/>
    </row>
    <row r="787" spans="1:8" x14ac:dyDescent="0.3">
      <c r="A787" s="59"/>
      <c r="B787" s="59"/>
      <c r="C787" s="59"/>
      <c r="D787" s="59"/>
      <c r="E787" s="59"/>
      <c r="F787" s="59"/>
      <c r="G787" s="59"/>
      <c r="H787" s="59"/>
    </row>
    <row r="788" spans="1:8" x14ac:dyDescent="0.3">
      <c r="A788" s="59"/>
      <c r="B788" s="59"/>
      <c r="C788" s="59"/>
      <c r="D788" s="59"/>
      <c r="E788" s="59"/>
      <c r="F788" s="59"/>
      <c r="G788" s="59"/>
      <c r="H788" s="59"/>
    </row>
    <row r="789" spans="1:8" x14ac:dyDescent="0.3">
      <c r="A789" s="59"/>
      <c r="B789" s="59"/>
      <c r="C789" s="59"/>
      <c r="D789" s="59"/>
      <c r="E789" s="59"/>
      <c r="F789" s="59"/>
      <c r="G789" s="59"/>
      <c r="H789" s="59"/>
    </row>
    <row r="790" spans="1:8" x14ac:dyDescent="0.3">
      <c r="A790" s="59"/>
      <c r="B790" s="59"/>
      <c r="C790" s="59"/>
      <c r="D790" s="59"/>
      <c r="E790" s="59"/>
      <c r="F790" s="59"/>
      <c r="G790" s="59"/>
      <c r="H790" s="59"/>
    </row>
    <row r="791" spans="1:8" x14ac:dyDescent="0.3">
      <c r="A791" s="59"/>
      <c r="B791" s="59"/>
      <c r="C791" s="59"/>
      <c r="D791" s="59"/>
      <c r="E791" s="59"/>
      <c r="F791" s="59"/>
      <c r="G791" s="59"/>
      <c r="H791" s="59"/>
    </row>
    <row r="792" spans="1:8" x14ac:dyDescent="0.3">
      <c r="A792" s="59"/>
      <c r="B792" s="59"/>
      <c r="C792" s="59"/>
      <c r="D792" s="59"/>
      <c r="E792" s="59"/>
      <c r="F792" s="59"/>
      <c r="G792" s="59"/>
      <c r="H792" s="59"/>
    </row>
    <row r="793" spans="1:8" x14ac:dyDescent="0.3">
      <c r="A793" s="59"/>
      <c r="B793" s="59"/>
      <c r="C793" s="59"/>
      <c r="D793" s="59"/>
      <c r="E793" s="59"/>
      <c r="F793" s="59"/>
      <c r="G793" s="59"/>
      <c r="H793" s="59"/>
    </row>
    <row r="794" spans="1:8" x14ac:dyDescent="0.3">
      <c r="A794" s="59"/>
      <c r="B794" s="59"/>
      <c r="C794" s="59"/>
      <c r="D794" s="59"/>
      <c r="E794" s="59"/>
      <c r="F794" s="59"/>
      <c r="G794" s="59"/>
      <c r="H794" s="59"/>
    </row>
    <row r="795" spans="1:8" x14ac:dyDescent="0.3">
      <c r="A795" s="59"/>
      <c r="B795" s="59"/>
      <c r="C795" s="59"/>
      <c r="D795" s="59"/>
      <c r="E795" s="59"/>
      <c r="F795" s="59"/>
      <c r="G795" s="59"/>
      <c r="H795" s="59"/>
    </row>
    <row r="796" spans="1:8" x14ac:dyDescent="0.3">
      <c r="A796" s="59"/>
      <c r="B796" s="59"/>
      <c r="C796" s="59"/>
      <c r="D796" s="59"/>
      <c r="E796" s="59"/>
      <c r="F796" s="59"/>
      <c r="G796" s="59"/>
      <c r="H796" s="59"/>
    </row>
    <row r="797" spans="1:8" x14ac:dyDescent="0.3">
      <c r="A797" s="59"/>
      <c r="B797" s="59"/>
      <c r="C797" s="59"/>
      <c r="D797" s="59"/>
      <c r="E797" s="59"/>
      <c r="F797" s="59"/>
      <c r="G797" s="59"/>
      <c r="H797" s="59"/>
    </row>
    <row r="798" spans="1:8" x14ac:dyDescent="0.3">
      <c r="A798" s="59"/>
      <c r="B798" s="59"/>
      <c r="C798" s="59"/>
      <c r="D798" s="59"/>
      <c r="E798" s="59"/>
      <c r="F798" s="59"/>
      <c r="G798" s="59"/>
      <c r="H798" s="59"/>
    </row>
    <row r="799" spans="1:8" x14ac:dyDescent="0.3">
      <c r="A799" s="59"/>
      <c r="B799" s="59"/>
      <c r="C799" s="59"/>
      <c r="D799" s="59"/>
      <c r="E799" s="59"/>
      <c r="F799" s="59"/>
      <c r="G799" s="59"/>
      <c r="H799" s="59"/>
    </row>
    <row r="800" spans="1:8" x14ac:dyDescent="0.3">
      <c r="A800" s="59"/>
      <c r="B800" s="59"/>
      <c r="C800" s="59"/>
      <c r="D800" s="59"/>
      <c r="E800" s="59"/>
      <c r="F800" s="59"/>
      <c r="G800" s="59"/>
      <c r="H800" s="59"/>
    </row>
    <row r="801" spans="1:8" x14ac:dyDescent="0.3">
      <c r="A801" s="59"/>
      <c r="B801" s="59"/>
      <c r="C801" s="59"/>
      <c r="D801" s="59"/>
      <c r="E801" s="59"/>
      <c r="F801" s="59"/>
      <c r="G801" s="59"/>
      <c r="H801" s="59"/>
    </row>
    <row r="802" spans="1:8" x14ac:dyDescent="0.3">
      <c r="A802" s="59"/>
      <c r="B802" s="59"/>
      <c r="C802" s="59"/>
      <c r="D802" s="59"/>
      <c r="E802" s="59"/>
      <c r="F802" s="59"/>
      <c r="G802" s="59"/>
      <c r="H802" s="59"/>
    </row>
    <row r="803" spans="1:8" x14ac:dyDescent="0.3">
      <c r="A803" s="59"/>
      <c r="B803" s="59"/>
      <c r="C803" s="59"/>
      <c r="D803" s="59"/>
      <c r="E803" s="59"/>
      <c r="F803" s="59"/>
      <c r="G803" s="59"/>
      <c r="H803" s="59"/>
    </row>
    <row r="804" spans="1:8" x14ac:dyDescent="0.3">
      <c r="A804" s="59"/>
      <c r="B804" s="59"/>
      <c r="C804" s="59"/>
      <c r="D804" s="59"/>
      <c r="E804" s="59"/>
      <c r="F804" s="59"/>
      <c r="G804" s="59"/>
      <c r="H804" s="59"/>
    </row>
    <row r="805" spans="1:8" x14ac:dyDescent="0.3">
      <c r="A805" s="59"/>
      <c r="B805" s="59"/>
      <c r="C805" s="59"/>
      <c r="D805" s="59"/>
      <c r="E805" s="59"/>
      <c r="F805" s="59"/>
      <c r="G805" s="59"/>
      <c r="H805" s="59"/>
    </row>
    <row r="806" spans="1:8" x14ac:dyDescent="0.3">
      <c r="A806" s="59"/>
      <c r="B806" s="59"/>
      <c r="C806" s="59"/>
      <c r="D806" s="59"/>
      <c r="E806" s="59"/>
      <c r="F806" s="59"/>
      <c r="G806" s="59"/>
      <c r="H806" s="59"/>
    </row>
    <row r="807" spans="1:8" x14ac:dyDescent="0.3">
      <c r="A807" s="59"/>
      <c r="B807" s="59"/>
      <c r="C807" s="59"/>
      <c r="D807" s="59"/>
      <c r="E807" s="59"/>
      <c r="F807" s="59"/>
      <c r="G807" s="59"/>
      <c r="H807" s="59"/>
    </row>
    <row r="808" spans="1:8" x14ac:dyDescent="0.3">
      <c r="A808" s="59"/>
      <c r="B808" s="59"/>
      <c r="C808" s="59"/>
      <c r="D808" s="59"/>
      <c r="E808" s="59"/>
      <c r="F808" s="59"/>
      <c r="G808" s="59"/>
      <c r="H808" s="59"/>
    </row>
    <row r="809" spans="1:8" x14ac:dyDescent="0.3">
      <c r="A809" s="59"/>
      <c r="B809" s="59"/>
      <c r="C809" s="59"/>
      <c r="D809" s="59"/>
      <c r="E809" s="59"/>
      <c r="F809" s="59"/>
      <c r="G809" s="59"/>
      <c r="H809" s="59"/>
    </row>
    <row r="810" spans="1:8" x14ac:dyDescent="0.3">
      <c r="A810" s="59"/>
      <c r="B810" s="59"/>
      <c r="C810" s="59"/>
      <c r="D810" s="59"/>
      <c r="E810" s="59"/>
      <c r="F810" s="59"/>
      <c r="G810" s="59"/>
      <c r="H810" s="59"/>
    </row>
    <row r="811" spans="1:8" x14ac:dyDescent="0.3">
      <c r="A811" s="59"/>
      <c r="B811" s="59"/>
      <c r="C811" s="59"/>
      <c r="D811" s="59"/>
      <c r="E811" s="59"/>
      <c r="F811" s="59"/>
      <c r="G811" s="59"/>
      <c r="H811" s="59"/>
    </row>
    <row r="812" spans="1:8" x14ac:dyDescent="0.3">
      <c r="A812" s="59"/>
      <c r="B812" s="59"/>
      <c r="C812" s="59"/>
      <c r="D812" s="59"/>
      <c r="E812" s="59"/>
      <c r="F812" s="59"/>
      <c r="G812" s="59"/>
      <c r="H812" s="59"/>
    </row>
    <row r="813" spans="1:8" x14ac:dyDescent="0.3">
      <c r="A813" s="59"/>
      <c r="B813" s="59"/>
      <c r="C813" s="59"/>
      <c r="D813" s="59"/>
      <c r="E813" s="59"/>
      <c r="F813" s="59"/>
      <c r="G813" s="59"/>
      <c r="H813" s="59"/>
    </row>
    <row r="814" spans="1:8" x14ac:dyDescent="0.3">
      <c r="A814" s="59"/>
      <c r="B814" s="59"/>
      <c r="C814" s="59"/>
      <c r="D814" s="59"/>
      <c r="E814" s="59"/>
      <c r="F814" s="59"/>
      <c r="G814" s="59"/>
      <c r="H814" s="59"/>
    </row>
    <row r="815" spans="1:8" x14ac:dyDescent="0.3">
      <c r="A815" s="59"/>
      <c r="B815" s="59"/>
      <c r="C815" s="59"/>
      <c r="D815" s="59"/>
      <c r="E815" s="59"/>
      <c r="F815" s="59"/>
      <c r="G815" s="59"/>
      <c r="H815" s="59"/>
    </row>
    <row r="816" spans="1:8" x14ac:dyDescent="0.3">
      <c r="A816" s="59"/>
      <c r="B816" s="59"/>
      <c r="C816" s="59"/>
      <c r="D816" s="59"/>
      <c r="E816" s="59"/>
      <c r="F816" s="59"/>
      <c r="G816" s="59"/>
      <c r="H816" s="59"/>
    </row>
    <row r="817" spans="1:8" x14ac:dyDescent="0.3">
      <c r="A817" s="59"/>
      <c r="B817" s="59"/>
      <c r="C817" s="59"/>
      <c r="D817" s="59"/>
      <c r="E817" s="59"/>
      <c r="F817" s="59"/>
      <c r="G817" s="59"/>
      <c r="H817" s="59"/>
    </row>
    <row r="818" spans="1:8" x14ac:dyDescent="0.3">
      <c r="A818" s="59"/>
      <c r="B818" s="59"/>
      <c r="C818" s="59"/>
      <c r="D818" s="59"/>
      <c r="E818" s="59"/>
      <c r="F818" s="59"/>
      <c r="G818" s="59"/>
      <c r="H818" s="59"/>
    </row>
    <row r="819" spans="1:8" x14ac:dyDescent="0.3">
      <c r="A819" s="59"/>
      <c r="B819" s="59"/>
      <c r="C819" s="59"/>
      <c r="D819" s="59"/>
      <c r="E819" s="59"/>
      <c r="F819" s="59"/>
      <c r="G819" s="59"/>
      <c r="H819" s="59"/>
    </row>
    <row r="820" spans="1:8" x14ac:dyDescent="0.3">
      <c r="A820" s="59"/>
      <c r="B820" s="59"/>
      <c r="C820" s="59"/>
      <c r="D820" s="59"/>
      <c r="E820" s="59"/>
      <c r="F820" s="59"/>
      <c r="G820" s="59"/>
      <c r="H820" s="59"/>
    </row>
    <row r="821" spans="1:8" x14ac:dyDescent="0.3">
      <c r="A821" s="59"/>
      <c r="B821" s="59"/>
      <c r="C821" s="59"/>
      <c r="D821" s="59"/>
      <c r="E821" s="59"/>
      <c r="F821" s="59"/>
      <c r="G821" s="59"/>
      <c r="H821" s="59"/>
    </row>
    <row r="822" spans="1:8" x14ac:dyDescent="0.3">
      <c r="A822" s="59"/>
      <c r="B822" s="59"/>
      <c r="C822" s="59"/>
      <c r="D822" s="59"/>
      <c r="E822" s="59"/>
      <c r="F822" s="59"/>
      <c r="G822" s="59"/>
      <c r="H822" s="59"/>
    </row>
    <row r="823" spans="1:8" x14ac:dyDescent="0.3">
      <c r="A823" s="59"/>
      <c r="B823" s="59"/>
      <c r="C823" s="59"/>
      <c r="D823" s="59"/>
      <c r="E823" s="59"/>
      <c r="F823" s="59"/>
      <c r="G823" s="59"/>
      <c r="H823" s="59"/>
    </row>
    <row r="824" spans="1:8" x14ac:dyDescent="0.3">
      <c r="A824" s="59"/>
      <c r="B824" s="59"/>
      <c r="C824" s="59"/>
      <c r="D824" s="59"/>
      <c r="E824" s="59"/>
      <c r="F824" s="59"/>
      <c r="G824" s="59"/>
      <c r="H824" s="59"/>
    </row>
    <row r="825" spans="1:8" x14ac:dyDescent="0.3">
      <c r="A825" s="59"/>
      <c r="B825" s="59"/>
      <c r="C825" s="59"/>
      <c r="D825" s="59"/>
      <c r="E825" s="59"/>
      <c r="F825" s="59"/>
      <c r="G825" s="59"/>
      <c r="H825" s="59"/>
    </row>
    <row r="826" spans="1:8" x14ac:dyDescent="0.3">
      <c r="A826" s="59"/>
      <c r="B826" s="59"/>
      <c r="C826" s="59"/>
      <c r="D826" s="59"/>
      <c r="E826" s="59"/>
      <c r="F826" s="59"/>
      <c r="G826" s="59"/>
      <c r="H826" s="59"/>
    </row>
    <row r="827" spans="1:8" x14ac:dyDescent="0.3">
      <c r="A827" s="59"/>
      <c r="B827" s="59"/>
      <c r="C827" s="59"/>
      <c r="D827" s="59"/>
      <c r="E827" s="59"/>
      <c r="F827" s="59"/>
      <c r="G827" s="59"/>
      <c r="H827" s="59"/>
    </row>
    <row r="828" spans="1:8" x14ac:dyDescent="0.3">
      <c r="A828" s="59"/>
      <c r="B828" s="59"/>
      <c r="C828" s="59"/>
      <c r="D828" s="59"/>
      <c r="E828" s="59"/>
      <c r="F828" s="59"/>
      <c r="G828" s="59"/>
      <c r="H828" s="59"/>
    </row>
    <row r="829" spans="1:8" x14ac:dyDescent="0.3">
      <c r="A829" s="59"/>
      <c r="B829" s="59"/>
      <c r="C829" s="59"/>
      <c r="D829" s="59"/>
      <c r="E829" s="59"/>
      <c r="F829" s="59"/>
      <c r="G829" s="59"/>
      <c r="H829" s="59"/>
    </row>
    <row r="830" spans="1:8" x14ac:dyDescent="0.3">
      <c r="A830" s="59"/>
      <c r="B830" s="59"/>
      <c r="C830" s="59"/>
      <c r="D830" s="59"/>
      <c r="E830" s="59"/>
      <c r="F830" s="59"/>
      <c r="G830" s="59"/>
      <c r="H830" s="59"/>
    </row>
    <row r="831" spans="1:8" x14ac:dyDescent="0.3">
      <c r="A831" s="59"/>
      <c r="B831" s="59"/>
      <c r="C831" s="59"/>
      <c r="D831" s="59"/>
      <c r="E831" s="59"/>
      <c r="F831" s="59"/>
      <c r="G831" s="59"/>
      <c r="H831" s="59"/>
    </row>
    <row r="832" spans="1:8" x14ac:dyDescent="0.3">
      <c r="A832" s="59"/>
      <c r="B832" s="59"/>
      <c r="C832" s="59"/>
      <c r="D832" s="59"/>
      <c r="E832" s="59"/>
      <c r="F832" s="59"/>
      <c r="G832" s="59"/>
      <c r="H832" s="59"/>
    </row>
    <row r="833" spans="1:8" x14ac:dyDescent="0.3">
      <c r="A833" s="59"/>
      <c r="B833" s="59"/>
      <c r="C833" s="59"/>
      <c r="D833" s="59"/>
      <c r="E833" s="59"/>
      <c r="F833" s="59"/>
      <c r="G833" s="59"/>
      <c r="H833" s="59"/>
    </row>
    <row r="834" spans="1:8" x14ac:dyDescent="0.3">
      <c r="A834" s="59"/>
      <c r="B834" s="59"/>
      <c r="C834" s="59"/>
      <c r="D834" s="59"/>
      <c r="E834" s="59"/>
      <c r="F834" s="59"/>
      <c r="G834" s="59"/>
      <c r="H834" s="59"/>
    </row>
    <row r="835" spans="1:8" x14ac:dyDescent="0.3">
      <c r="A835" s="59"/>
      <c r="B835" s="59"/>
      <c r="C835" s="59"/>
      <c r="D835" s="59"/>
      <c r="E835" s="59"/>
      <c r="F835" s="59"/>
      <c r="G835" s="59"/>
      <c r="H835" s="59"/>
    </row>
    <row r="836" spans="1:8" x14ac:dyDescent="0.3">
      <c r="A836" s="59"/>
      <c r="B836" s="59"/>
      <c r="C836" s="59"/>
      <c r="D836" s="59"/>
      <c r="E836" s="59"/>
      <c r="F836" s="59"/>
      <c r="G836" s="59"/>
      <c r="H836" s="59"/>
    </row>
    <row r="837" spans="1:8" x14ac:dyDescent="0.3">
      <c r="A837" s="59"/>
      <c r="B837" s="59"/>
      <c r="C837" s="59"/>
      <c r="D837" s="59"/>
      <c r="E837" s="59"/>
      <c r="F837" s="59"/>
      <c r="G837" s="59"/>
      <c r="H837" s="59"/>
    </row>
    <row r="838" spans="1:8" x14ac:dyDescent="0.3">
      <c r="A838" s="59"/>
      <c r="B838" s="59"/>
      <c r="C838" s="59"/>
      <c r="D838" s="59"/>
      <c r="E838" s="59"/>
      <c r="F838" s="59"/>
      <c r="G838" s="59"/>
      <c r="H838" s="59"/>
    </row>
    <row r="839" spans="1:8" x14ac:dyDescent="0.3">
      <c r="A839" s="59"/>
      <c r="B839" s="59"/>
      <c r="C839" s="59"/>
      <c r="D839" s="59"/>
      <c r="E839" s="59"/>
      <c r="F839" s="59"/>
      <c r="G839" s="59"/>
      <c r="H839" s="59"/>
    </row>
    <row r="840" spans="1:8" x14ac:dyDescent="0.3">
      <c r="A840" s="59"/>
      <c r="B840" s="59"/>
      <c r="C840" s="59"/>
      <c r="D840" s="59"/>
      <c r="E840" s="59"/>
      <c r="F840" s="59"/>
      <c r="G840" s="59"/>
      <c r="H840" s="59"/>
    </row>
    <row r="841" spans="1:8" x14ac:dyDescent="0.3">
      <c r="A841" s="59"/>
      <c r="B841" s="59"/>
      <c r="C841" s="59"/>
      <c r="D841" s="59"/>
      <c r="E841" s="59"/>
      <c r="F841" s="59"/>
      <c r="G841" s="59"/>
      <c r="H841" s="59"/>
    </row>
    <row r="842" spans="1:8" x14ac:dyDescent="0.3">
      <c r="A842" s="59"/>
      <c r="B842" s="59"/>
      <c r="C842" s="59"/>
      <c r="D842" s="59"/>
      <c r="E842" s="59"/>
      <c r="F842" s="59"/>
      <c r="G842" s="59"/>
      <c r="H842" s="59"/>
    </row>
    <row r="843" spans="1:8" x14ac:dyDescent="0.3">
      <c r="A843" s="59"/>
      <c r="B843" s="59"/>
      <c r="C843" s="59"/>
      <c r="D843" s="59"/>
      <c r="E843" s="59"/>
      <c r="F843" s="59"/>
      <c r="G843" s="59"/>
      <c r="H843" s="59"/>
    </row>
    <row r="844" spans="1:8" x14ac:dyDescent="0.3">
      <c r="A844" s="59"/>
      <c r="B844" s="59"/>
      <c r="C844" s="59"/>
      <c r="D844" s="59"/>
      <c r="E844" s="59"/>
      <c r="F844" s="59"/>
      <c r="G844" s="59"/>
      <c r="H844" s="59"/>
    </row>
    <row r="845" spans="1:8" x14ac:dyDescent="0.3">
      <c r="A845" s="59"/>
      <c r="B845" s="59"/>
      <c r="C845" s="59"/>
      <c r="D845" s="59"/>
      <c r="E845" s="59"/>
      <c r="F845" s="59"/>
      <c r="G845" s="59"/>
      <c r="H845" s="59"/>
    </row>
    <row r="846" spans="1:8" x14ac:dyDescent="0.3">
      <c r="A846" s="59"/>
      <c r="B846" s="59"/>
      <c r="C846" s="59"/>
      <c r="D846" s="59"/>
      <c r="E846" s="59"/>
      <c r="F846" s="59"/>
      <c r="G846" s="59"/>
      <c r="H846" s="59"/>
    </row>
    <row r="847" spans="1:8" x14ac:dyDescent="0.3">
      <c r="A847" s="59"/>
      <c r="B847" s="59"/>
      <c r="C847" s="59"/>
      <c r="D847" s="59"/>
      <c r="E847" s="59"/>
      <c r="F847" s="59"/>
      <c r="G847" s="59"/>
      <c r="H847" s="59"/>
    </row>
    <row r="848" spans="1:8" x14ac:dyDescent="0.3">
      <c r="A848" s="59"/>
      <c r="B848" s="59"/>
      <c r="C848" s="59"/>
      <c r="D848" s="59"/>
      <c r="E848" s="59"/>
      <c r="F848" s="59"/>
      <c r="G848" s="59"/>
      <c r="H848" s="59"/>
    </row>
    <row r="849" spans="1:8" x14ac:dyDescent="0.3">
      <c r="A849" s="59"/>
      <c r="B849" s="59"/>
      <c r="C849" s="59"/>
      <c r="D849" s="59"/>
      <c r="E849" s="59"/>
      <c r="F849" s="59"/>
      <c r="G849" s="59"/>
      <c r="H849" s="59"/>
    </row>
    <row r="850" spans="1:8" x14ac:dyDescent="0.3">
      <c r="A850" s="59"/>
      <c r="B850" s="59"/>
      <c r="C850" s="59"/>
      <c r="D850" s="59"/>
      <c r="E850" s="59"/>
      <c r="F850" s="59"/>
      <c r="G850" s="59"/>
      <c r="H850" s="59"/>
    </row>
    <row r="851" spans="1:8" x14ac:dyDescent="0.3">
      <c r="A851" s="59"/>
      <c r="B851" s="59"/>
      <c r="C851" s="59"/>
      <c r="D851" s="59"/>
      <c r="E851" s="59"/>
      <c r="F851" s="59"/>
      <c r="G851" s="59"/>
      <c r="H851" s="59"/>
    </row>
    <row r="852" spans="1:8" x14ac:dyDescent="0.3">
      <c r="A852" s="59"/>
      <c r="B852" s="59"/>
      <c r="C852" s="59"/>
      <c r="D852" s="59"/>
      <c r="E852" s="59"/>
      <c r="F852" s="59"/>
      <c r="G852" s="59"/>
      <c r="H852" s="59"/>
    </row>
    <row r="853" spans="1:8" x14ac:dyDescent="0.3">
      <c r="A853" s="59"/>
      <c r="B853" s="59"/>
      <c r="C853" s="59"/>
      <c r="D853" s="59"/>
      <c r="E853" s="59"/>
      <c r="F853" s="59"/>
      <c r="G853" s="59"/>
      <c r="H853" s="59"/>
    </row>
    <row r="854" spans="1:8" x14ac:dyDescent="0.3">
      <c r="A854" s="59"/>
      <c r="B854" s="59"/>
      <c r="C854" s="59"/>
      <c r="D854" s="59"/>
      <c r="E854" s="59"/>
      <c r="F854" s="59"/>
      <c r="G854" s="59"/>
      <c r="H854" s="59"/>
    </row>
    <row r="855" spans="1:8" x14ac:dyDescent="0.3">
      <c r="A855" s="59"/>
      <c r="B855" s="59"/>
      <c r="C855" s="59"/>
      <c r="D855" s="59"/>
      <c r="E855" s="59"/>
      <c r="F855" s="59"/>
      <c r="G855" s="59"/>
      <c r="H855" s="59"/>
    </row>
    <row r="856" spans="1:8" x14ac:dyDescent="0.3">
      <c r="A856" s="59"/>
      <c r="B856" s="59"/>
      <c r="C856" s="59"/>
      <c r="D856" s="59"/>
      <c r="E856" s="59"/>
      <c r="F856" s="59"/>
      <c r="G856" s="59"/>
      <c r="H856" s="59"/>
    </row>
    <row r="857" spans="1:8" x14ac:dyDescent="0.3">
      <c r="A857" s="59"/>
      <c r="B857" s="59"/>
      <c r="C857" s="59"/>
      <c r="D857" s="59"/>
      <c r="E857" s="59"/>
      <c r="F857" s="59"/>
      <c r="G857" s="59"/>
      <c r="H857" s="59"/>
    </row>
    <row r="858" spans="1:8" x14ac:dyDescent="0.3">
      <c r="A858" s="59"/>
      <c r="B858" s="59"/>
      <c r="C858" s="59"/>
      <c r="D858" s="59"/>
      <c r="E858" s="59"/>
      <c r="F858" s="59"/>
      <c r="G858" s="59"/>
      <c r="H858" s="59"/>
    </row>
    <row r="859" spans="1:8" x14ac:dyDescent="0.3">
      <c r="A859" s="59"/>
      <c r="B859" s="59"/>
      <c r="C859" s="59"/>
      <c r="D859" s="59"/>
      <c r="E859" s="59"/>
      <c r="F859" s="59"/>
      <c r="G859" s="59"/>
      <c r="H859" s="59"/>
    </row>
    <row r="860" spans="1:8" x14ac:dyDescent="0.3">
      <c r="A860" s="59"/>
      <c r="B860" s="59"/>
      <c r="C860" s="59"/>
      <c r="D860" s="59"/>
      <c r="E860" s="59"/>
      <c r="F860" s="59"/>
      <c r="G860" s="59"/>
      <c r="H860" s="59"/>
    </row>
    <row r="861" spans="1:8" x14ac:dyDescent="0.3">
      <c r="A861" s="59"/>
      <c r="B861" s="59"/>
      <c r="C861" s="59"/>
      <c r="D861" s="59"/>
      <c r="E861" s="59"/>
      <c r="F861" s="59"/>
      <c r="G861" s="59"/>
      <c r="H861" s="59"/>
    </row>
    <row r="862" spans="1:8" x14ac:dyDescent="0.3">
      <c r="A862" s="59"/>
      <c r="B862" s="59"/>
      <c r="C862" s="59"/>
      <c r="D862" s="59"/>
      <c r="E862" s="59"/>
      <c r="F862" s="59"/>
      <c r="G862" s="59"/>
      <c r="H862" s="59"/>
    </row>
    <row r="863" spans="1:8" x14ac:dyDescent="0.3">
      <c r="A863" s="59"/>
      <c r="B863" s="59"/>
      <c r="C863" s="59"/>
      <c r="D863" s="59"/>
      <c r="E863" s="59"/>
      <c r="F863" s="59"/>
      <c r="G863" s="59"/>
      <c r="H863" s="59"/>
    </row>
    <row r="864" spans="1:8" x14ac:dyDescent="0.3">
      <c r="A864" s="59"/>
      <c r="B864" s="59"/>
      <c r="C864" s="59"/>
      <c r="D864" s="59"/>
      <c r="E864" s="59"/>
      <c r="F864" s="59"/>
      <c r="G864" s="59"/>
      <c r="H864" s="59"/>
    </row>
    <row r="865" spans="1:8" x14ac:dyDescent="0.3">
      <c r="A865" s="59"/>
      <c r="B865" s="59"/>
      <c r="C865" s="59"/>
      <c r="D865" s="59"/>
      <c r="E865" s="59"/>
      <c r="F865" s="59"/>
      <c r="G865" s="59"/>
      <c r="H865" s="59"/>
    </row>
    <row r="866" spans="1:8" x14ac:dyDescent="0.3">
      <c r="A866" s="59"/>
      <c r="B866" s="59"/>
      <c r="C866" s="59"/>
      <c r="D866" s="59"/>
      <c r="E866" s="59"/>
      <c r="F866" s="59"/>
      <c r="G866" s="59"/>
      <c r="H866" s="59"/>
    </row>
    <row r="867" spans="1:8" x14ac:dyDescent="0.3">
      <c r="A867" s="59"/>
      <c r="B867" s="59"/>
      <c r="C867" s="59"/>
      <c r="D867" s="59"/>
      <c r="E867" s="59"/>
      <c r="F867" s="59"/>
      <c r="G867" s="59"/>
      <c r="H867" s="59"/>
    </row>
    <row r="868" spans="1:8" x14ac:dyDescent="0.3">
      <c r="A868" s="59"/>
      <c r="B868" s="59"/>
      <c r="C868" s="59"/>
      <c r="D868" s="59"/>
      <c r="E868" s="59"/>
      <c r="F868" s="59"/>
      <c r="G868" s="59"/>
      <c r="H868" s="59"/>
    </row>
    <row r="869" spans="1:8" x14ac:dyDescent="0.3">
      <c r="A869" s="59"/>
      <c r="B869" s="59"/>
      <c r="C869" s="59"/>
      <c r="D869" s="59"/>
      <c r="E869" s="59"/>
      <c r="F869" s="59"/>
      <c r="G869" s="59"/>
      <c r="H869" s="59"/>
    </row>
    <row r="870" spans="1:8" x14ac:dyDescent="0.3">
      <c r="A870" s="59"/>
      <c r="B870" s="59"/>
      <c r="C870" s="59"/>
      <c r="D870" s="59"/>
      <c r="E870" s="59"/>
      <c r="F870" s="59"/>
      <c r="G870" s="59"/>
      <c r="H870" s="59"/>
    </row>
    <row r="871" spans="1:8" x14ac:dyDescent="0.3">
      <c r="A871" s="59"/>
      <c r="B871" s="59"/>
      <c r="C871" s="59"/>
      <c r="D871" s="59"/>
      <c r="E871" s="59"/>
      <c r="F871" s="59"/>
      <c r="G871" s="59"/>
      <c r="H871" s="59"/>
    </row>
    <row r="872" spans="1:8" x14ac:dyDescent="0.3">
      <c r="A872" s="59"/>
      <c r="B872" s="59"/>
      <c r="C872" s="59"/>
      <c r="D872" s="59"/>
      <c r="E872" s="59"/>
      <c r="F872" s="59"/>
      <c r="G872" s="59"/>
      <c r="H872" s="59"/>
    </row>
    <row r="873" spans="1:8" x14ac:dyDescent="0.3">
      <c r="A873" s="59"/>
      <c r="B873" s="59"/>
      <c r="C873" s="59"/>
      <c r="D873" s="59"/>
      <c r="E873" s="59"/>
      <c r="F873" s="59"/>
      <c r="G873" s="59"/>
      <c r="H873" s="59"/>
    </row>
    <row r="874" spans="1:8" x14ac:dyDescent="0.3">
      <c r="A874" s="59"/>
      <c r="B874" s="59"/>
      <c r="C874" s="59"/>
      <c r="D874" s="59"/>
      <c r="E874" s="59"/>
      <c r="F874" s="59"/>
      <c r="G874" s="59"/>
      <c r="H874" s="59"/>
    </row>
    <row r="875" spans="1:8" x14ac:dyDescent="0.3">
      <c r="A875" s="59"/>
      <c r="B875" s="59"/>
      <c r="C875" s="59"/>
      <c r="D875" s="59"/>
      <c r="E875" s="59"/>
      <c r="F875" s="59"/>
      <c r="G875" s="59"/>
      <c r="H875" s="59"/>
    </row>
    <row r="876" spans="1:8" x14ac:dyDescent="0.3">
      <c r="A876" s="59"/>
      <c r="B876" s="59"/>
      <c r="C876" s="59"/>
      <c r="D876" s="59"/>
      <c r="E876" s="59"/>
      <c r="F876" s="59"/>
      <c r="G876" s="59"/>
      <c r="H876" s="59"/>
    </row>
    <row r="877" spans="1:8" x14ac:dyDescent="0.3">
      <c r="A877" s="59"/>
      <c r="B877" s="59"/>
      <c r="C877" s="59"/>
      <c r="D877" s="59"/>
      <c r="E877" s="59"/>
      <c r="F877" s="59"/>
      <c r="G877" s="59"/>
      <c r="H877" s="59"/>
    </row>
    <row r="878" spans="1:8" x14ac:dyDescent="0.3">
      <c r="A878" s="59"/>
      <c r="B878" s="59"/>
      <c r="C878" s="59"/>
      <c r="D878" s="59"/>
      <c r="E878" s="59"/>
      <c r="F878" s="59"/>
      <c r="G878" s="59"/>
      <c r="H878" s="59"/>
    </row>
    <row r="879" spans="1:8" x14ac:dyDescent="0.3">
      <c r="A879" s="59"/>
      <c r="B879" s="59"/>
      <c r="C879" s="59"/>
      <c r="D879" s="59"/>
      <c r="E879" s="59"/>
      <c r="F879" s="59"/>
      <c r="G879" s="59"/>
      <c r="H879" s="59"/>
    </row>
    <row r="880" spans="1:8" x14ac:dyDescent="0.3">
      <c r="A880" s="59"/>
      <c r="B880" s="59"/>
      <c r="C880" s="59"/>
      <c r="D880" s="59"/>
      <c r="E880" s="59"/>
      <c r="F880" s="59"/>
      <c r="G880" s="59"/>
      <c r="H880" s="59"/>
    </row>
    <row r="881" spans="1:8" x14ac:dyDescent="0.3">
      <c r="A881" s="59"/>
      <c r="B881" s="59"/>
      <c r="C881" s="59"/>
      <c r="D881" s="59"/>
      <c r="E881" s="59"/>
      <c r="F881" s="59"/>
      <c r="G881" s="59"/>
      <c r="H881" s="59"/>
    </row>
    <row r="882" spans="1:8" x14ac:dyDescent="0.3">
      <c r="A882" s="59"/>
      <c r="B882" s="59"/>
      <c r="C882" s="59"/>
      <c r="D882" s="59"/>
      <c r="E882" s="59"/>
      <c r="F882" s="59"/>
      <c r="G882" s="59"/>
      <c r="H882" s="59"/>
    </row>
    <row r="883" spans="1:8" x14ac:dyDescent="0.3">
      <c r="A883" s="59"/>
      <c r="B883" s="59"/>
      <c r="C883" s="59"/>
      <c r="D883" s="59"/>
      <c r="E883" s="59"/>
      <c r="F883" s="59"/>
      <c r="G883" s="59"/>
      <c r="H883" s="59"/>
    </row>
    <row r="884" spans="1:8" x14ac:dyDescent="0.3">
      <c r="A884" s="59"/>
      <c r="B884" s="59"/>
      <c r="C884" s="59"/>
      <c r="D884" s="59"/>
      <c r="E884" s="59"/>
      <c r="F884" s="59"/>
      <c r="G884" s="59"/>
      <c r="H884" s="59"/>
    </row>
    <row r="885" spans="1:8" x14ac:dyDescent="0.3">
      <c r="A885" s="59"/>
      <c r="B885" s="59"/>
      <c r="C885" s="59"/>
      <c r="D885" s="59"/>
      <c r="E885" s="59"/>
      <c r="F885" s="59"/>
      <c r="G885" s="59"/>
      <c r="H885" s="59"/>
    </row>
    <row r="886" spans="1:8" x14ac:dyDescent="0.3">
      <c r="A886" s="59"/>
      <c r="B886" s="59"/>
      <c r="C886" s="59"/>
      <c r="D886" s="59"/>
      <c r="E886" s="59"/>
      <c r="F886" s="59"/>
      <c r="G886" s="59"/>
      <c r="H886" s="59"/>
    </row>
    <row r="887" spans="1:8" x14ac:dyDescent="0.3">
      <c r="A887" s="59"/>
      <c r="B887" s="59"/>
      <c r="C887" s="59"/>
      <c r="D887" s="59"/>
      <c r="E887" s="59"/>
      <c r="F887" s="59"/>
      <c r="G887" s="59"/>
      <c r="H887" s="59"/>
    </row>
    <row r="888" spans="1:8" x14ac:dyDescent="0.3">
      <c r="A888" s="59"/>
      <c r="B888" s="59"/>
      <c r="C888" s="59"/>
      <c r="D888" s="59"/>
      <c r="E888" s="59"/>
      <c r="F888" s="59"/>
      <c r="G888" s="59"/>
      <c r="H888" s="59"/>
    </row>
    <row r="889" spans="1:8" x14ac:dyDescent="0.3">
      <c r="A889" s="59"/>
      <c r="B889" s="59"/>
      <c r="C889" s="59"/>
      <c r="D889" s="59"/>
      <c r="E889" s="59"/>
      <c r="F889" s="59"/>
      <c r="G889" s="59"/>
      <c r="H889" s="59"/>
    </row>
    <row r="890" spans="1:8" x14ac:dyDescent="0.3">
      <c r="A890" s="59"/>
      <c r="B890" s="59"/>
      <c r="C890" s="59"/>
      <c r="D890" s="59"/>
      <c r="E890" s="59"/>
      <c r="F890" s="59"/>
      <c r="G890" s="59"/>
      <c r="H890" s="59"/>
    </row>
    <row r="891" spans="1:8" x14ac:dyDescent="0.3">
      <c r="A891" s="59"/>
      <c r="B891" s="59"/>
      <c r="C891" s="59"/>
      <c r="D891" s="59"/>
      <c r="E891" s="59"/>
      <c r="F891" s="59"/>
      <c r="G891" s="59"/>
      <c r="H891" s="59"/>
    </row>
    <row r="892" spans="1:8" x14ac:dyDescent="0.3">
      <c r="A892" s="59"/>
      <c r="B892" s="59"/>
      <c r="C892" s="59"/>
      <c r="D892" s="59"/>
      <c r="E892" s="59"/>
      <c r="F892" s="59"/>
      <c r="G892" s="59"/>
      <c r="H892" s="59"/>
    </row>
    <row r="893" spans="1:8" x14ac:dyDescent="0.3">
      <c r="A893" s="59"/>
      <c r="B893" s="59"/>
      <c r="C893" s="59"/>
      <c r="D893" s="59"/>
      <c r="E893" s="59"/>
      <c r="F893" s="59"/>
      <c r="G893" s="59"/>
      <c r="H893" s="59"/>
    </row>
    <row r="894" spans="1:8" x14ac:dyDescent="0.3">
      <c r="A894" s="59"/>
      <c r="B894" s="59"/>
      <c r="C894" s="59"/>
      <c r="D894" s="59"/>
      <c r="E894" s="59"/>
      <c r="F894" s="59"/>
      <c r="G894" s="59"/>
      <c r="H894" s="59"/>
    </row>
    <row r="895" spans="1:8" x14ac:dyDescent="0.3">
      <c r="A895" s="59"/>
      <c r="B895" s="59"/>
      <c r="C895" s="59"/>
      <c r="D895" s="59"/>
      <c r="E895" s="59"/>
      <c r="F895" s="59"/>
      <c r="G895" s="59"/>
      <c r="H895" s="59"/>
    </row>
    <row r="896" spans="1:8" x14ac:dyDescent="0.3">
      <c r="A896" s="59"/>
      <c r="B896" s="59"/>
      <c r="C896" s="59"/>
      <c r="D896" s="59"/>
      <c r="E896" s="59"/>
      <c r="F896" s="59"/>
      <c r="G896" s="59"/>
      <c r="H896" s="59"/>
    </row>
    <row r="897" spans="1:8" x14ac:dyDescent="0.3">
      <c r="A897" s="59"/>
      <c r="B897" s="59"/>
      <c r="C897" s="59"/>
      <c r="D897" s="59"/>
      <c r="E897" s="59"/>
      <c r="F897" s="59"/>
      <c r="G897" s="59"/>
      <c r="H897" s="59"/>
    </row>
    <row r="898" spans="1:8" x14ac:dyDescent="0.3">
      <c r="A898" s="59"/>
      <c r="B898" s="59"/>
      <c r="C898" s="59"/>
      <c r="D898" s="59"/>
      <c r="E898" s="59"/>
      <c r="F898" s="59"/>
      <c r="G898" s="59"/>
      <c r="H898" s="59"/>
    </row>
    <row r="899" spans="1:8" x14ac:dyDescent="0.3">
      <c r="A899" s="59"/>
      <c r="B899" s="59"/>
      <c r="C899" s="59"/>
      <c r="D899" s="59"/>
      <c r="E899" s="59"/>
      <c r="F899" s="59"/>
      <c r="G899" s="59"/>
      <c r="H899" s="59"/>
    </row>
    <row r="900" spans="1:8" x14ac:dyDescent="0.3">
      <c r="A900" s="59"/>
      <c r="B900" s="59"/>
      <c r="C900" s="59"/>
      <c r="D900" s="59"/>
      <c r="E900" s="59"/>
      <c r="F900" s="59"/>
      <c r="G900" s="59"/>
      <c r="H900" s="59"/>
    </row>
    <row r="901" spans="1:8" x14ac:dyDescent="0.3">
      <c r="A901" s="59"/>
      <c r="B901" s="59"/>
      <c r="C901" s="59"/>
      <c r="D901" s="59"/>
      <c r="E901" s="59"/>
      <c r="F901" s="59"/>
      <c r="G901" s="59"/>
      <c r="H901" s="59"/>
    </row>
    <row r="902" spans="1:8" x14ac:dyDescent="0.3">
      <c r="A902" s="59"/>
      <c r="B902" s="59"/>
      <c r="C902" s="59"/>
      <c r="D902" s="59"/>
      <c r="E902" s="59"/>
      <c r="F902" s="59"/>
      <c r="G902" s="59"/>
      <c r="H902" s="59"/>
    </row>
    <row r="903" spans="1:8" x14ac:dyDescent="0.3">
      <c r="A903" s="59"/>
      <c r="B903" s="59"/>
      <c r="C903" s="59"/>
      <c r="D903" s="59"/>
      <c r="E903" s="59"/>
      <c r="F903" s="59"/>
      <c r="G903" s="59"/>
      <c r="H903" s="59"/>
    </row>
    <row r="904" spans="1:8" x14ac:dyDescent="0.3">
      <c r="A904" s="59"/>
      <c r="B904" s="59"/>
      <c r="C904" s="59"/>
      <c r="D904" s="59"/>
      <c r="E904" s="59"/>
      <c r="F904" s="59"/>
      <c r="G904" s="59"/>
      <c r="H904" s="59"/>
    </row>
    <row r="905" spans="1:8" x14ac:dyDescent="0.3">
      <c r="A905" s="59"/>
      <c r="B905" s="59"/>
      <c r="C905" s="59"/>
      <c r="D905" s="59"/>
      <c r="E905" s="59"/>
      <c r="F905" s="59"/>
      <c r="G905" s="59"/>
      <c r="H905" s="59"/>
    </row>
    <row r="906" spans="1:8" x14ac:dyDescent="0.3">
      <c r="A906" s="59"/>
      <c r="B906" s="59"/>
      <c r="C906" s="59"/>
      <c r="D906" s="59"/>
      <c r="E906" s="59"/>
      <c r="F906" s="59"/>
      <c r="G906" s="59"/>
      <c r="H906" s="59"/>
    </row>
    <row r="907" spans="1:8" x14ac:dyDescent="0.3">
      <c r="A907" s="59"/>
      <c r="B907" s="59"/>
      <c r="C907" s="59"/>
      <c r="D907" s="59"/>
      <c r="E907" s="59"/>
      <c r="F907" s="59"/>
      <c r="G907" s="59"/>
      <c r="H907" s="59"/>
    </row>
    <row r="908" spans="1:8" x14ac:dyDescent="0.3">
      <c r="A908" s="59"/>
      <c r="B908" s="59"/>
      <c r="C908" s="59"/>
      <c r="D908" s="59"/>
      <c r="E908" s="59"/>
      <c r="F908" s="59"/>
      <c r="G908" s="59"/>
      <c r="H908" s="59"/>
    </row>
    <row r="909" spans="1:8" x14ac:dyDescent="0.3">
      <c r="A909" s="59"/>
      <c r="B909" s="59"/>
      <c r="C909" s="59"/>
      <c r="D909" s="59"/>
      <c r="E909" s="59"/>
      <c r="F909" s="59"/>
      <c r="G909" s="59"/>
      <c r="H909" s="59"/>
    </row>
    <row r="910" spans="1:8" x14ac:dyDescent="0.3">
      <c r="A910" s="59"/>
      <c r="B910" s="59"/>
      <c r="C910" s="59"/>
      <c r="D910" s="59"/>
      <c r="E910" s="59"/>
      <c r="F910" s="59"/>
      <c r="G910" s="59"/>
      <c r="H910" s="59"/>
    </row>
    <row r="911" spans="1:8" x14ac:dyDescent="0.3">
      <c r="A911" s="59"/>
      <c r="B911" s="59"/>
      <c r="C911" s="59"/>
      <c r="D911" s="59"/>
      <c r="E911" s="59"/>
      <c r="F911" s="59"/>
      <c r="G911" s="59"/>
      <c r="H911" s="59"/>
    </row>
    <row r="912" spans="1:8" x14ac:dyDescent="0.3">
      <c r="A912" s="59"/>
      <c r="B912" s="59"/>
      <c r="C912" s="59"/>
      <c r="D912" s="59"/>
      <c r="E912" s="59"/>
      <c r="F912" s="59"/>
      <c r="G912" s="59"/>
      <c r="H912" s="59"/>
    </row>
    <row r="913" spans="1:8" x14ac:dyDescent="0.3">
      <c r="A913" s="59"/>
      <c r="B913" s="59"/>
      <c r="C913" s="59"/>
      <c r="D913" s="59"/>
      <c r="E913" s="59"/>
      <c r="F913" s="59"/>
      <c r="G913" s="59"/>
      <c r="H913" s="59"/>
    </row>
    <row r="914" spans="1:8" x14ac:dyDescent="0.3">
      <c r="A914" s="59"/>
      <c r="B914" s="59"/>
      <c r="C914" s="59"/>
      <c r="D914" s="59"/>
      <c r="E914" s="59"/>
      <c r="F914" s="59"/>
      <c r="G914" s="59"/>
      <c r="H914" s="59"/>
    </row>
    <row r="915" spans="1:8" x14ac:dyDescent="0.3">
      <c r="A915" s="59"/>
      <c r="B915" s="59"/>
      <c r="C915" s="59"/>
      <c r="D915" s="59"/>
      <c r="E915" s="59"/>
      <c r="F915" s="59"/>
      <c r="G915" s="59"/>
      <c r="H915" s="59"/>
    </row>
    <row r="916" spans="1:8" x14ac:dyDescent="0.3">
      <c r="A916" s="59"/>
      <c r="B916" s="59"/>
      <c r="C916" s="59"/>
      <c r="D916" s="59"/>
      <c r="E916" s="59"/>
      <c r="F916" s="59"/>
      <c r="G916" s="59"/>
      <c r="H916" s="59"/>
    </row>
    <row r="917" spans="1:8" x14ac:dyDescent="0.3">
      <c r="A917" s="59"/>
      <c r="B917" s="59"/>
      <c r="C917" s="59"/>
      <c r="D917" s="59"/>
      <c r="E917" s="59"/>
      <c r="F917" s="59"/>
      <c r="G917" s="59"/>
      <c r="H917" s="59"/>
    </row>
    <row r="918" spans="1:8" x14ac:dyDescent="0.3">
      <c r="A918" s="59"/>
      <c r="B918" s="59"/>
      <c r="C918" s="59"/>
      <c r="D918" s="59"/>
      <c r="E918" s="59"/>
      <c r="F918" s="59"/>
      <c r="G918" s="59"/>
      <c r="H918" s="59"/>
    </row>
    <row r="919" spans="1:8" x14ac:dyDescent="0.3">
      <c r="A919" s="59"/>
      <c r="B919" s="59"/>
      <c r="C919" s="59"/>
      <c r="D919" s="59"/>
      <c r="E919" s="59"/>
      <c r="F919" s="59"/>
      <c r="G919" s="59"/>
      <c r="H919" s="59"/>
    </row>
    <row r="920" spans="1:8" x14ac:dyDescent="0.3">
      <c r="A920" s="59"/>
      <c r="B920" s="59"/>
      <c r="C920" s="59"/>
      <c r="D920" s="59"/>
      <c r="E920" s="59"/>
      <c r="F920" s="59"/>
      <c r="G920" s="59"/>
      <c r="H920" s="59"/>
    </row>
    <row r="921" spans="1:8" x14ac:dyDescent="0.3">
      <c r="A921" s="59"/>
      <c r="B921" s="59"/>
      <c r="C921" s="59"/>
      <c r="D921" s="59"/>
      <c r="E921" s="59"/>
      <c r="F921" s="59"/>
      <c r="G921" s="59"/>
      <c r="H921" s="59"/>
    </row>
    <row r="922" spans="1:8" x14ac:dyDescent="0.3">
      <c r="A922" s="59"/>
      <c r="B922" s="59"/>
      <c r="C922" s="59"/>
      <c r="D922" s="59"/>
      <c r="E922" s="59"/>
      <c r="F922" s="59"/>
      <c r="G922" s="59"/>
      <c r="H922" s="59"/>
    </row>
    <row r="923" spans="1:8" x14ac:dyDescent="0.3">
      <c r="A923" s="59"/>
      <c r="B923" s="59"/>
      <c r="C923" s="59"/>
      <c r="D923" s="59"/>
      <c r="E923" s="59"/>
      <c r="F923" s="59"/>
      <c r="G923" s="59"/>
      <c r="H923" s="59"/>
    </row>
    <row r="924" spans="1:8" x14ac:dyDescent="0.3">
      <c r="A924" s="59"/>
      <c r="B924" s="59"/>
      <c r="C924" s="59"/>
      <c r="D924" s="59"/>
      <c r="E924" s="59"/>
      <c r="F924" s="59"/>
      <c r="G924" s="59"/>
      <c r="H924" s="59"/>
    </row>
    <row r="925" spans="1:8" x14ac:dyDescent="0.3">
      <c r="A925" s="59"/>
      <c r="B925" s="59"/>
      <c r="C925" s="59"/>
      <c r="D925" s="59"/>
      <c r="E925" s="59"/>
      <c r="F925" s="59"/>
      <c r="G925" s="59"/>
      <c r="H925" s="59"/>
    </row>
    <row r="926" spans="1:8" x14ac:dyDescent="0.3">
      <c r="A926" s="59"/>
      <c r="B926" s="59"/>
      <c r="C926" s="59"/>
      <c r="D926" s="59"/>
      <c r="E926" s="59"/>
      <c r="F926" s="59"/>
      <c r="G926" s="59"/>
      <c r="H926" s="59"/>
    </row>
    <row r="927" spans="1:8" x14ac:dyDescent="0.3">
      <c r="A927" s="59"/>
      <c r="B927" s="59"/>
      <c r="C927" s="59"/>
      <c r="D927" s="59"/>
      <c r="E927" s="59"/>
      <c r="F927" s="59"/>
      <c r="G927" s="59"/>
      <c r="H927" s="59"/>
    </row>
    <row r="928" spans="1:8" x14ac:dyDescent="0.3">
      <c r="A928" s="59"/>
      <c r="B928" s="59"/>
      <c r="C928" s="59"/>
      <c r="D928" s="59"/>
      <c r="E928" s="59"/>
      <c r="F928" s="59"/>
      <c r="G928" s="59"/>
      <c r="H928" s="59"/>
    </row>
    <row r="929" spans="1:8" x14ac:dyDescent="0.3">
      <c r="A929" s="59"/>
      <c r="B929" s="59"/>
      <c r="C929" s="59"/>
      <c r="D929" s="59"/>
      <c r="E929" s="59"/>
      <c r="F929" s="59"/>
      <c r="G929" s="59"/>
      <c r="H929" s="59"/>
    </row>
    <row r="930" spans="1:8" x14ac:dyDescent="0.3">
      <c r="A930" s="59"/>
      <c r="B930" s="59"/>
      <c r="C930" s="59"/>
      <c r="D930" s="59"/>
      <c r="E930" s="59"/>
      <c r="F930" s="59"/>
      <c r="G930" s="59"/>
      <c r="H930" s="59"/>
    </row>
    <row r="931" spans="1:8" x14ac:dyDescent="0.3">
      <c r="A931" s="59"/>
      <c r="B931" s="59"/>
      <c r="C931" s="59"/>
      <c r="D931" s="59"/>
      <c r="E931" s="59"/>
      <c r="F931" s="59"/>
      <c r="G931" s="59"/>
      <c r="H931" s="59"/>
    </row>
    <row r="932" spans="1:8" x14ac:dyDescent="0.3">
      <c r="A932" s="59"/>
      <c r="B932" s="59"/>
      <c r="C932" s="59"/>
      <c r="D932" s="59"/>
      <c r="E932" s="59"/>
      <c r="F932" s="59"/>
      <c r="G932" s="59"/>
      <c r="H932" s="59"/>
    </row>
    <row r="933" spans="1:8" x14ac:dyDescent="0.3">
      <c r="A933" s="59"/>
      <c r="B933" s="59"/>
      <c r="C933" s="59"/>
      <c r="D933" s="59"/>
      <c r="E933" s="59"/>
      <c r="F933" s="59"/>
      <c r="G933" s="59"/>
      <c r="H933" s="59"/>
    </row>
    <row r="934" spans="1:8" x14ac:dyDescent="0.3">
      <c r="A934" s="59"/>
      <c r="B934" s="59"/>
      <c r="C934" s="59"/>
      <c r="D934" s="59"/>
      <c r="E934" s="59"/>
      <c r="F934" s="59"/>
      <c r="G934" s="59"/>
      <c r="H934" s="59"/>
    </row>
    <row r="935" spans="1:8" x14ac:dyDescent="0.3">
      <c r="A935" s="59"/>
      <c r="B935" s="59"/>
      <c r="C935" s="59"/>
      <c r="D935" s="59"/>
      <c r="E935" s="59"/>
      <c r="F935" s="59"/>
      <c r="G935" s="59"/>
      <c r="H935" s="59"/>
    </row>
    <row r="936" spans="1:8" x14ac:dyDescent="0.3">
      <c r="A936" s="59"/>
      <c r="B936" s="59"/>
      <c r="C936" s="59"/>
      <c r="D936" s="59"/>
      <c r="E936" s="59"/>
      <c r="F936" s="59"/>
      <c r="G936" s="59"/>
      <c r="H936" s="59"/>
    </row>
    <row r="937" spans="1:8" x14ac:dyDescent="0.3">
      <c r="A937" s="59"/>
      <c r="B937" s="59"/>
      <c r="C937" s="59"/>
      <c r="D937" s="59"/>
      <c r="E937" s="59"/>
      <c r="F937" s="59"/>
      <c r="G937" s="59"/>
      <c r="H937" s="59"/>
    </row>
    <row r="938" spans="1:8" x14ac:dyDescent="0.3">
      <c r="A938" s="59"/>
      <c r="B938" s="59"/>
      <c r="C938" s="59"/>
      <c r="D938" s="59"/>
      <c r="E938" s="59"/>
      <c r="F938" s="59"/>
      <c r="G938" s="59"/>
      <c r="H938" s="59"/>
    </row>
    <row r="939" spans="1:8" x14ac:dyDescent="0.3">
      <c r="A939" s="59"/>
      <c r="B939" s="59"/>
      <c r="C939" s="59"/>
      <c r="D939" s="59"/>
      <c r="E939" s="59"/>
      <c r="F939" s="59"/>
      <c r="G939" s="59"/>
      <c r="H939" s="59"/>
    </row>
    <row r="940" spans="1:8" x14ac:dyDescent="0.3">
      <c r="A940" s="59"/>
      <c r="B940" s="59"/>
      <c r="C940" s="59"/>
      <c r="D940" s="59"/>
      <c r="E940" s="59"/>
      <c r="F940" s="59"/>
      <c r="G940" s="59"/>
      <c r="H940" s="59"/>
    </row>
    <row r="941" spans="1:8" x14ac:dyDescent="0.3">
      <c r="A941" s="59"/>
      <c r="B941" s="59"/>
      <c r="C941" s="59"/>
      <c r="D941" s="59"/>
      <c r="E941" s="59"/>
      <c r="F941" s="59"/>
      <c r="G941" s="59"/>
      <c r="H941" s="59"/>
    </row>
    <row r="942" spans="1:8" x14ac:dyDescent="0.3">
      <c r="A942" s="59"/>
      <c r="B942" s="59"/>
      <c r="C942" s="59"/>
      <c r="D942" s="59"/>
      <c r="E942" s="59"/>
      <c r="F942" s="59"/>
      <c r="G942" s="59"/>
      <c r="H942" s="59"/>
    </row>
    <row r="943" spans="1:8" x14ac:dyDescent="0.3">
      <c r="A943" s="59"/>
      <c r="B943" s="59"/>
      <c r="C943" s="59"/>
      <c r="D943" s="59"/>
      <c r="E943" s="59"/>
      <c r="F943" s="59"/>
      <c r="G943" s="59"/>
      <c r="H943" s="59"/>
    </row>
    <row r="944" spans="1:8" x14ac:dyDescent="0.3">
      <c r="A944" s="59"/>
      <c r="B944" s="59"/>
      <c r="C944" s="59"/>
      <c r="D944" s="59"/>
      <c r="E944" s="59"/>
      <c r="F944" s="59"/>
      <c r="G944" s="59"/>
      <c r="H944" s="59"/>
    </row>
    <row r="945" spans="1:8" x14ac:dyDescent="0.3">
      <c r="A945" s="59"/>
      <c r="B945" s="59"/>
      <c r="C945" s="59"/>
      <c r="D945" s="59"/>
      <c r="E945" s="59"/>
      <c r="F945" s="59"/>
      <c r="G945" s="59"/>
      <c r="H945" s="59"/>
    </row>
    <row r="946" spans="1:8" x14ac:dyDescent="0.3">
      <c r="A946" s="59"/>
      <c r="B946" s="59"/>
      <c r="C946" s="59"/>
      <c r="D946" s="59"/>
      <c r="E946" s="59"/>
      <c r="F946" s="59"/>
      <c r="G946" s="59"/>
      <c r="H946" s="59"/>
    </row>
    <row r="947" spans="1:8" x14ac:dyDescent="0.3">
      <c r="A947" s="59"/>
      <c r="B947" s="59"/>
      <c r="C947" s="59"/>
      <c r="D947" s="59"/>
      <c r="E947" s="59"/>
      <c r="F947" s="59"/>
      <c r="G947" s="59"/>
      <c r="H947" s="59"/>
    </row>
    <row r="948" spans="1:8" x14ac:dyDescent="0.3">
      <c r="A948" s="59"/>
      <c r="B948" s="59"/>
      <c r="C948" s="59"/>
      <c r="D948" s="59"/>
      <c r="E948" s="59"/>
      <c r="F948" s="59"/>
      <c r="G948" s="59"/>
      <c r="H948" s="59"/>
    </row>
    <row r="949" spans="1:8" x14ac:dyDescent="0.3">
      <c r="A949" s="59"/>
      <c r="B949" s="59"/>
      <c r="C949" s="59"/>
      <c r="D949" s="59"/>
      <c r="E949" s="59"/>
      <c r="F949" s="59"/>
      <c r="G949" s="59"/>
      <c r="H949" s="59"/>
    </row>
    <row r="950" spans="1:8" x14ac:dyDescent="0.3">
      <c r="A950" s="59"/>
      <c r="B950" s="59"/>
      <c r="C950" s="59"/>
      <c r="D950" s="59"/>
      <c r="E950" s="59"/>
      <c r="F950" s="59"/>
      <c r="G950" s="59"/>
      <c r="H950" s="59"/>
    </row>
    <row r="951" spans="1:8" x14ac:dyDescent="0.3">
      <c r="A951" s="59"/>
      <c r="B951" s="59"/>
      <c r="C951" s="59"/>
      <c r="D951" s="59"/>
      <c r="E951" s="59"/>
      <c r="F951" s="59"/>
      <c r="G951" s="59"/>
      <c r="H951" s="59"/>
    </row>
    <row r="952" spans="1:8" x14ac:dyDescent="0.3">
      <c r="A952" s="59"/>
      <c r="B952" s="59"/>
      <c r="C952" s="59"/>
      <c r="D952" s="59"/>
      <c r="E952" s="59"/>
      <c r="F952" s="59"/>
      <c r="G952" s="59"/>
      <c r="H952" s="59"/>
    </row>
    <row r="953" spans="1:8" x14ac:dyDescent="0.3">
      <c r="A953" s="59"/>
      <c r="B953" s="59"/>
      <c r="C953" s="59"/>
      <c r="D953" s="59"/>
      <c r="E953" s="59"/>
      <c r="F953" s="59"/>
      <c r="G953" s="59"/>
      <c r="H953" s="59"/>
    </row>
    <row r="954" spans="1:8" x14ac:dyDescent="0.3">
      <c r="A954" s="59"/>
      <c r="B954" s="59"/>
      <c r="C954" s="59"/>
      <c r="D954" s="59"/>
      <c r="E954" s="59"/>
      <c r="F954" s="59"/>
      <c r="G954" s="59"/>
      <c r="H954" s="59"/>
    </row>
    <row r="955" spans="1:8" x14ac:dyDescent="0.3">
      <c r="A955" s="59"/>
      <c r="B955" s="59"/>
      <c r="C955" s="59"/>
      <c r="D955" s="59"/>
      <c r="E955" s="59"/>
      <c r="F955" s="59"/>
      <c r="G955" s="59"/>
      <c r="H955" s="59"/>
    </row>
    <row r="956" spans="1:8" x14ac:dyDescent="0.3">
      <c r="A956" s="59"/>
      <c r="B956" s="59"/>
      <c r="C956" s="59"/>
      <c r="D956" s="59"/>
      <c r="E956" s="59"/>
      <c r="F956" s="59"/>
      <c r="G956" s="59"/>
      <c r="H956" s="59"/>
    </row>
    <row r="957" spans="1:8" x14ac:dyDescent="0.3">
      <c r="A957" s="59"/>
      <c r="B957" s="59"/>
      <c r="C957" s="59"/>
      <c r="D957" s="59"/>
      <c r="E957" s="59"/>
      <c r="F957" s="59"/>
      <c r="G957" s="59"/>
      <c r="H957" s="59"/>
    </row>
    <row r="958" spans="1:8" x14ac:dyDescent="0.3">
      <c r="A958" s="59"/>
      <c r="B958" s="59"/>
      <c r="C958" s="59"/>
      <c r="D958" s="59"/>
      <c r="E958" s="59"/>
      <c r="F958" s="59"/>
      <c r="G958" s="59"/>
      <c r="H958" s="59"/>
    </row>
    <row r="959" spans="1:8" x14ac:dyDescent="0.3">
      <c r="A959" s="59"/>
      <c r="B959" s="59"/>
      <c r="C959" s="59"/>
      <c r="D959" s="59"/>
      <c r="E959" s="59"/>
      <c r="F959" s="59"/>
      <c r="G959" s="59"/>
      <c r="H959" s="59"/>
    </row>
    <row r="960" spans="1:8" x14ac:dyDescent="0.3">
      <c r="A960" s="59"/>
      <c r="B960" s="59"/>
      <c r="C960" s="59"/>
      <c r="D960" s="59"/>
      <c r="E960" s="59"/>
      <c r="F960" s="59"/>
      <c r="G960" s="59"/>
      <c r="H960" s="59"/>
    </row>
    <row r="961" spans="1:8" x14ac:dyDescent="0.3">
      <c r="A961" s="59"/>
      <c r="B961" s="59"/>
      <c r="C961" s="59"/>
      <c r="D961" s="59"/>
      <c r="E961" s="59"/>
      <c r="F961" s="59"/>
      <c r="G961" s="59"/>
      <c r="H961" s="59"/>
    </row>
    <row r="962" spans="1:8" x14ac:dyDescent="0.3">
      <c r="A962" s="59"/>
      <c r="B962" s="59"/>
      <c r="C962" s="59"/>
      <c r="D962" s="59"/>
      <c r="E962" s="59"/>
      <c r="F962" s="59"/>
      <c r="G962" s="59"/>
      <c r="H962" s="59"/>
    </row>
    <row r="963" spans="1:8" x14ac:dyDescent="0.3">
      <c r="A963" s="59"/>
      <c r="B963" s="59"/>
      <c r="C963" s="59"/>
      <c r="D963" s="59"/>
      <c r="E963" s="59"/>
      <c r="F963" s="59"/>
      <c r="G963" s="59"/>
      <c r="H963" s="59"/>
    </row>
    <row r="964" spans="1:8" x14ac:dyDescent="0.3">
      <c r="A964" s="59"/>
      <c r="B964" s="59"/>
      <c r="C964" s="59"/>
      <c r="D964" s="59"/>
      <c r="E964" s="59"/>
      <c r="F964" s="59"/>
      <c r="G964" s="59"/>
      <c r="H964" s="59"/>
    </row>
    <row r="965" spans="1:8" x14ac:dyDescent="0.3">
      <c r="A965" s="59"/>
      <c r="B965" s="59"/>
      <c r="C965" s="59"/>
      <c r="D965" s="59"/>
      <c r="E965" s="59"/>
      <c r="F965" s="59"/>
      <c r="G965" s="59"/>
      <c r="H965" s="59"/>
    </row>
    <row r="966" spans="1:8" x14ac:dyDescent="0.3">
      <c r="A966" s="59"/>
      <c r="B966" s="59"/>
      <c r="C966" s="59"/>
      <c r="D966" s="59"/>
      <c r="E966" s="59"/>
      <c r="F966" s="59"/>
      <c r="G966" s="59"/>
      <c r="H966" s="59"/>
    </row>
    <row r="967" spans="1:8" x14ac:dyDescent="0.3">
      <c r="A967" s="59"/>
      <c r="B967" s="59"/>
      <c r="C967" s="59"/>
      <c r="D967" s="59"/>
      <c r="E967" s="59"/>
      <c r="F967" s="59"/>
      <c r="G967" s="59"/>
      <c r="H967" s="59"/>
    </row>
    <row r="968" spans="1:8" x14ac:dyDescent="0.3">
      <c r="A968" s="59"/>
      <c r="B968" s="59"/>
      <c r="C968" s="59"/>
      <c r="D968" s="59"/>
      <c r="E968" s="59"/>
      <c r="F968" s="59"/>
      <c r="G968" s="59"/>
      <c r="H968" s="59"/>
    </row>
    <row r="969" spans="1:8" x14ac:dyDescent="0.3">
      <c r="A969" s="59"/>
      <c r="B969" s="59"/>
      <c r="C969" s="59"/>
      <c r="D969" s="59"/>
      <c r="E969" s="59"/>
      <c r="F969" s="59"/>
      <c r="G969" s="59"/>
      <c r="H969" s="59"/>
    </row>
    <row r="970" spans="1:8" x14ac:dyDescent="0.3">
      <c r="A970" s="59"/>
      <c r="B970" s="59"/>
      <c r="C970" s="59"/>
      <c r="D970" s="59"/>
      <c r="E970" s="59"/>
      <c r="F970" s="59"/>
      <c r="G970" s="59"/>
      <c r="H970" s="59"/>
    </row>
    <row r="971" spans="1:8" x14ac:dyDescent="0.3">
      <c r="A971" s="59"/>
      <c r="B971" s="59"/>
      <c r="C971" s="59"/>
      <c r="D971" s="59"/>
      <c r="E971" s="59"/>
      <c r="F971" s="59"/>
      <c r="G971" s="59"/>
      <c r="H971" s="59"/>
    </row>
    <row r="972" spans="1:8" x14ac:dyDescent="0.3">
      <c r="A972" s="59"/>
      <c r="B972" s="59"/>
      <c r="C972" s="59"/>
      <c r="D972" s="59"/>
      <c r="E972" s="59"/>
      <c r="F972" s="59"/>
      <c r="G972" s="59"/>
      <c r="H972" s="59"/>
    </row>
    <row r="973" spans="1:8" x14ac:dyDescent="0.3">
      <c r="A973" s="59"/>
      <c r="B973" s="59"/>
      <c r="C973" s="59"/>
      <c r="D973" s="59"/>
      <c r="E973" s="59"/>
      <c r="F973" s="59"/>
      <c r="G973" s="59"/>
      <c r="H973" s="59"/>
    </row>
    <row r="974" spans="1:8" x14ac:dyDescent="0.3">
      <c r="A974" s="59"/>
      <c r="B974" s="59"/>
      <c r="C974" s="59"/>
      <c r="D974" s="59"/>
      <c r="E974" s="59"/>
      <c r="F974" s="59"/>
      <c r="G974" s="59"/>
      <c r="H974" s="59"/>
    </row>
    <row r="975" spans="1:8" x14ac:dyDescent="0.3">
      <c r="A975" s="59"/>
      <c r="B975" s="59"/>
      <c r="C975" s="59"/>
      <c r="D975" s="59"/>
      <c r="E975" s="59"/>
      <c r="F975" s="59"/>
      <c r="G975" s="59"/>
      <c r="H975" s="59"/>
    </row>
    <row r="976" spans="1:8" x14ac:dyDescent="0.3">
      <c r="A976" s="59"/>
      <c r="B976" s="59"/>
      <c r="C976" s="59"/>
      <c r="D976" s="59"/>
      <c r="E976" s="59"/>
      <c r="F976" s="59"/>
      <c r="G976" s="59"/>
      <c r="H976" s="59"/>
    </row>
    <row r="977" spans="1:8" x14ac:dyDescent="0.3">
      <c r="A977" s="59"/>
      <c r="B977" s="59"/>
      <c r="C977" s="59"/>
      <c r="D977" s="59"/>
      <c r="E977" s="59"/>
      <c r="F977" s="59"/>
      <c r="G977" s="59"/>
      <c r="H977" s="59"/>
    </row>
    <row r="978" spans="1:8" x14ac:dyDescent="0.3">
      <c r="A978" s="59"/>
      <c r="B978" s="59"/>
      <c r="C978" s="59"/>
      <c r="D978" s="59"/>
      <c r="E978" s="59"/>
      <c r="F978" s="59"/>
      <c r="G978" s="59"/>
      <c r="H978" s="59"/>
    </row>
    <row r="979" spans="1:8" x14ac:dyDescent="0.3">
      <c r="A979" s="59"/>
      <c r="B979" s="59"/>
      <c r="C979" s="59"/>
      <c r="D979" s="59"/>
      <c r="E979" s="59"/>
      <c r="F979" s="59"/>
      <c r="G979" s="59"/>
      <c r="H979" s="59"/>
    </row>
    <row r="980" spans="1:8" x14ac:dyDescent="0.3">
      <c r="A980" s="59"/>
      <c r="B980" s="59"/>
      <c r="C980" s="59"/>
      <c r="D980" s="59"/>
      <c r="E980" s="59"/>
      <c r="F980" s="59"/>
      <c r="G980" s="59"/>
      <c r="H980" s="59"/>
    </row>
    <row r="981" spans="1:8" x14ac:dyDescent="0.3">
      <c r="A981" s="59"/>
      <c r="B981" s="59"/>
      <c r="C981" s="59"/>
      <c r="D981" s="59"/>
      <c r="E981" s="59"/>
      <c r="F981" s="59"/>
      <c r="G981" s="59"/>
      <c r="H981" s="59"/>
    </row>
    <row r="982" spans="1:8" x14ac:dyDescent="0.3">
      <c r="A982" s="59"/>
      <c r="B982" s="59"/>
      <c r="C982" s="59"/>
      <c r="D982" s="59"/>
      <c r="E982" s="59"/>
      <c r="F982" s="59"/>
      <c r="G982" s="59"/>
      <c r="H982" s="59"/>
    </row>
    <row r="983" spans="1:8" x14ac:dyDescent="0.3">
      <c r="A983" s="59"/>
      <c r="B983" s="59"/>
      <c r="C983" s="59"/>
      <c r="D983" s="59"/>
      <c r="E983" s="59"/>
      <c r="F983" s="59"/>
      <c r="G983" s="59"/>
      <c r="H983" s="59"/>
    </row>
    <row r="984" spans="1:8" x14ac:dyDescent="0.3">
      <c r="A984" s="59"/>
      <c r="B984" s="59"/>
      <c r="C984" s="59"/>
      <c r="D984" s="59"/>
      <c r="E984" s="59"/>
      <c r="F984" s="59"/>
      <c r="G984" s="59"/>
      <c r="H984" s="59"/>
    </row>
    <row r="985" spans="1:8" x14ac:dyDescent="0.3">
      <c r="A985" s="59"/>
      <c r="B985" s="59"/>
      <c r="C985" s="59"/>
      <c r="D985" s="59"/>
      <c r="E985" s="59"/>
      <c r="F985" s="59"/>
      <c r="G985" s="59"/>
      <c r="H985" s="59"/>
    </row>
    <row r="986" spans="1:8" x14ac:dyDescent="0.3">
      <c r="A986" s="59"/>
      <c r="B986" s="59"/>
      <c r="C986" s="59"/>
      <c r="D986" s="59"/>
      <c r="E986" s="59"/>
      <c r="F986" s="59"/>
      <c r="G986" s="59"/>
      <c r="H986" s="59"/>
    </row>
    <row r="987" spans="1:8" x14ac:dyDescent="0.3">
      <c r="A987" s="59"/>
      <c r="B987" s="59"/>
      <c r="C987" s="59"/>
      <c r="D987" s="59"/>
      <c r="E987" s="59"/>
      <c r="F987" s="59"/>
      <c r="G987" s="59"/>
      <c r="H987" s="59"/>
    </row>
    <row r="988" spans="1:8" x14ac:dyDescent="0.3">
      <c r="A988" s="59"/>
      <c r="B988" s="59"/>
      <c r="C988" s="59"/>
      <c r="D988" s="59"/>
      <c r="E988" s="59"/>
      <c r="F988" s="59"/>
      <c r="G988" s="59"/>
      <c r="H988" s="59"/>
    </row>
    <row r="989" spans="1:8" x14ac:dyDescent="0.3">
      <c r="A989" s="59"/>
      <c r="B989" s="59"/>
      <c r="C989" s="59"/>
      <c r="D989" s="59"/>
      <c r="E989" s="59"/>
      <c r="F989" s="59"/>
      <c r="G989" s="59"/>
      <c r="H989" s="59"/>
    </row>
    <row r="990" spans="1:8" x14ac:dyDescent="0.3">
      <c r="A990" s="59"/>
      <c r="B990" s="59"/>
      <c r="C990" s="59"/>
      <c r="D990" s="59"/>
      <c r="E990" s="59"/>
      <c r="F990" s="59"/>
      <c r="G990" s="59"/>
      <c r="H990" s="59"/>
    </row>
    <row r="991" spans="1:8" x14ac:dyDescent="0.3">
      <c r="A991" s="59"/>
      <c r="B991" s="59"/>
      <c r="C991" s="59"/>
      <c r="D991" s="59"/>
      <c r="E991" s="59"/>
      <c r="F991" s="59"/>
      <c r="G991" s="59"/>
      <c r="H991" s="59"/>
    </row>
    <row r="992" spans="1:8" x14ac:dyDescent="0.3">
      <c r="A992" s="59"/>
      <c r="B992" s="59"/>
      <c r="C992" s="59"/>
      <c r="D992" s="59"/>
      <c r="E992" s="59"/>
      <c r="F992" s="59"/>
      <c r="G992" s="59"/>
      <c r="H992" s="59"/>
    </row>
    <row r="993" spans="1:8" x14ac:dyDescent="0.3">
      <c r="A993" s="59"/>
      <c r="B993" s="59"/>
      <c r="C993" s="59"/>
      <c r="D993" s="59"/>
      <c r="E993" s="59"/>
      <c r="F993" s="59"/>
      <c r="G993" s="59"/>
      <c r="H993" s="59"/>
    </row>
    <row r="994" spans="1:8" x14ac:dyDescent="0.3">
      <c r="A994" s="59"/>
      <c r="B994" s="59"/>
      <c r="C994" s="59"/>
      <c r="D994" s="59"/>
      <c r="E994" s="59"/>
      <c r="F994" s="59"/>
      <c r="G994" s="59"/>
      <c r="H994" s="59"/>
    </row>
    <row r="995" spans="1:8" x14ac:dyDescent="0.3">
      <c r="A995" s="59"/>
      <c r="B995" s="59"/>
      <c r="C995" s="59"/>
      <c r="D995" s="59"/>
      <c r="E995" s="59"/>
      <c r="F995" s="59"/>
      <c r="G995" s="59"/>
      <c r="H995" s="59"/>
    </row>
    <row r="996" spans="1:8" x14ac:dyDescent="0.3">
      <c r="A996" s="59"/>
      <c r="B996" s="59"/>
      <c r="C996" s="59"/>
      <c r="D996" s="59"/>
      <c r="E996" s="59"/>
      <c r="F996" s="59"/>
      <c r="G996" s="59"/>
      <c r="H996" s="59"/>
    </row>
    <row r="997" spans="1:8" x14ac:dyDescent="0.3">
      <c r="A997" s="59"/>
      <c r="B997" s="59"/>
      <c r="C997" s="59"/>
      <c r="D997" s="59"/>
      <c r="E997" s="59"/>
      <c r="F997" s="59"/>
      <c r="G997" s="59"/>
      <c r="H997" s="59"/>
    </row>
    <row r="998" spans="1:8" x14ac:dyDescent="0.3">
      <c r="A998" s="59"/>
      <c r="B998" s="59"/>
      <c r="C998" s="59"/>
      <c r="D998" s="59"/>
      <c r="E998" s="59"/>
      <c r="F998" s="59"/>
      <c r="G998" s="59"/>
      <c r="H998" s="59"/>
    </row>
    <row r="999" spans="1:8" x14ac:dyDescent="0.3">
      <c r="A999" s="59"/>
      <c r="B999" s="59"/>
      <c r="C999" s="59"/>
      <c r="D999" s="59"/>
      <c r="E999" s="59"/>
      <c r="F999" s="59"/>
      <c r="G999" s="59"/>
      <c r="H999" s="59"/>
    </row>
    <row r="1000" spans="1:8" x14ac:dyDescent="0.3">
      <c r="A1000" s="59"/>
      <c r="B1000" s="59"/>
      <c r="C1000" s="59"/>
      <c r="D1000" s="59"/>
      <c r="E1000" s="59"/>
      <c r="F1000" s="59"/>
      <c r="G1000" s="59"/>
      <c r="H1000" s="59"/>
    </row>
    <row r="1001" spans="1:8" x14ac:dyDescent="0.3">
      <c r="A1001" s="59"/>
      <c r="B1001" s="59"/>
      <c r="C1001" s="59"/>
      <c r="D1001" s="59"/>
      <c r="E1001" s="59"/>
      <c r="F1001" s="59"/>
      <c r="G1001" s="59"/>
      <c r="H1001" s="59"/>
    </row>
    <row r="1002" spans="1:8" x14ac:dyDescent="0.3">
      <c r="A1002" s="59"/>
      <c r="B1002" s="59"/>
      <c r="C1002" s="59"/>
      <c r="D1002" s="59"/>
      <c r="E1002" s="59"/>
      <c r="F1002" s="59"/>
      <c r="G1002" s="59"/>
      <c r="H1002" s="59"/>
    </row>
    <row r="1003" spans="1:8" x14ac:dyDescent="0.3">
      <c r="A1003" s="59"/>
      <c r="B1003" s="59"/>
      <c r="C1003" s="59"/>
      <c r="D1003" s="59"/>
      <c r="E1003" s="59"/>
      <c r="F1003" s="59"/>
      <c r="G1003" s="59"/>
      <c r="H1003" s="59"/>
    </row>
    <row r="1004" spans="1:8" x14ac:dyDescent="0.3">
      <c r="A1004" s="59"/>
      <c r="B1004" s="59"/>
      <c r="C1004" s="59"/>
      <c r="D1004" s="59"/>
      <c r="E1004" s="59"/>
      <c r="F1004" s="59"/>
      <c r="G1004" s="59"/>
      <c r="H1004" s="59"/>
    </row>
    <row r="1005" spans="1:8" x14ac:dyDescent="0.3">
      <c r="A1005" s="59"/>
      <c r="B1005" s="59"/>
      <c r="C1005" s="59"/>
      <c r="D1005" s="59"/>
      <c r="E1005" s="59"/>
      <c r="F1005" s="59"/>
      <c r="G1005" s="59"/>
      <c r="H1005" s="59"/>
    </row>
    <row r="1006" spans="1:8" x14ac:dyDescent="0.3">
      <c r="A1006" s="59"/>
      <c r="B1006" s="59"/>
      <c r="C1006" s="59"/>
      <c r="D1006" s="59"/>
      <c r="E1006" s="59"/>
      <c r="F1006" s="59"/>
      <c r="G1006" s="59"/>
      <c r="H1006" s="59"/>
    </row>
    <row r="1007" spans="1:8" x14ac:dyDescent="0.3">
      <c r="A1007" s="59"/>
      <c r="B1007" s="59"/>
      <c r="C1007" s="59"/>
      <c r="D1007" s="59"/>
      <c r="E1007" s="59"/>
      <c r="F1007" s="59"/>
      <c r="G1007" s="59"/>
      <c r="H1007" s="59"/>
    </row>
    <row r="1008" spans="1:8" x14ac:dyDescent="0.3">
      <c r="A1008" s="59"/>
      <c r="B1008" s="59"/>
      <c r="C1008" s="59"/>
      <c r="D1008" s="59"/>
      <c r="E1008" s="59"/>
      <c r="F1008" s="59"/>
      <c r="G1008" s="59"/>
      <c r="H1008" s="59"/>
    </row>
    <row r="1009" spans="1:8" x14ac:dyDescent="0.3">
      <c r="A1009" s="59"/>
      <c r="B1009" s="59"/>
      <c r="C1009" s="59"/>
      <c r="D1009" s="59"/>
      <c r="E1009" s="59"/>
      <c r="F1009" s="59"/>
      <c r="G1009" s="59"/>
      <c r="H1009" s="59"/>
    </row>
    <row r="1010" spans="1:8" x14ac:dyDescent="0.3">
      <c r="A1010" s="59"/>
      <c r="B1010" s="59"/>
      <c r="C1010" s="59"/>
      <c r="D1010" s="59"/>
      <c r="E1010" s="59"/>
      <c r="F1010" s="59"/>
      <c r="G1010" s="59"/>
      <c r="H1010" s="59"/>
    </row>
    <row r="1011" spans="1:8" x14ac:dyDescent="0.3">
      <c r="A1011" s="59"/>
      <c r="B1011" s="59"/>
      <c r="C1011" s="59"/>
      <c r="D1011" s="59"/>
      <c r="E1011" s="59"/>
      <c r="F1011" s="59"/>
      <c r="G1011" s="59"/>
      <c r="H1011" s="59"/>
    </row>
    <row r="1012" spans="1:8" x14ac:dyDescent="0.3">
      <c r="A1012" s="59"/>
      <c r="B1012" s="59"/>
      <c r="C1012" s="59"/>
      <c r="D1012" s="59"/>
      <c r="E1012" s="59"/>
      <c r="F1012" s="59"/>
      <c r="G1012" s="59"/>
      <c r="H1012" s="59"/>
    </row>
    <row r="1013" spans="1:8" x14ac:dyDescent="0.3">
      <c r="A1013" s="59"/>
      <c r="B1013" s="59"/>
      <c r="C1013" s="59"/>
      <c r="D1013" s="59"/>
      <c r="E1013" s="59"/>
      <c r="F1013" s="59"/>
      <c r="G1013" s="59"/>
      <c r="H1013" s="59"/>
    </row>
    <row r="1014" spans="1:8" x14ac:dyDescent="0.3">
      <c r="A1014" s="59"/>
      <c r="B1014" s="59"/>
      <c r="C1014" s="59"/>
      <c r="D1014" s="59"/>
      <c r="E1014" s="59"/>
      <c r="F1014" s="59"/>
      <c r="G1014" s="59"/>
      <c r="H1014" s="59"/>
    </row>
    <row r="1015" spans="1:8" x14ac:dyDescent="0.3">
      <c r="A1015" s="59"/>
      <c r="B1015" s="59"/>
      <c r="C1015" s="59"/>
      <c r="D1015" s="59"/>
      <c r="E1015" s="59"/>
      <c r="F1015" s="59"/>
      <c r="G1015" s="59"/>
      <c r="H1015" s="59"/>
    </row>
    <row r="1016" spans="1:8" x14ac:dyDescent="0.3">
      <c r="A1016" s="59"/>
      <c r="B1016" s="59"/>
      <c r="C1016" s="59"/>
      <c r="D1016" s="59"/>
      <c r="E1016" s="59"/>
      <c r="F1016" s="59"/>
      <c r="G1016" s="59"/>
      <c r="H1016" s="59"/>
    </row>
    <row r="1017" spans="1:8" x14ac:dyDescent="0.3">
      <c r="A1017" s="59"/>
      <c r="B1017" s="59"/>
      <c r="C1017" s="59"/>
      <c r="D1017" s="59"/>
      <c r="E1017" s="59"/>
      <c r="F1017" s="59"/>
      <c r="G1017" s="59"/>
      <c r="H1017" s="59"/>
    </row>
    <row r="1018" spans="1:8" x14ac:dyDescent="0.3">
      <c r="A1018" s="59"/>
      <c r="B1018" s="59"/>
      <c r="C1018" s="59"/>
      <c r="D1018" s="59"/>
      <c r="E1018" s="59"/>
      <c r="F1018" s="59"/>
      <c r="G1018" s="59"/>
      <c r="H1018" s="59"/>
    </row>
    <row r="1019" spans="1:8" x14ac:dyDescent="0.3">
      <c r="A1019" s="59"/>
      <c r="B1019" s="59"/>
      <c r="C1019" s="59"/>
      <c r="D1019" s="59"/>
      <c r="E1019" s="59"/>
      <c r="F1019" s="59"/>
      <c r="G1019" s="59"/>
      <c r="H1019" s="59"/>
    </row>
    <row r="1020" spans="1:8" x14ac:dyDescent="0.3">
      <c r="A1020" s="59"/>
      <c r="B1020" s="59"/>
      <c r="C1020" s="59"/>
      <c r="D1020" s="59"/>
      <c r="E1020" s="59"/>
      <c r="F1020" s="59"/>
      <c r="G1020" s="59"/>
      <c r="H1020" s="59"/>
    </row>
    <row r="1021" spans="1:8" x14ac:dyDescent="0.3">
      <c r="A1021" s="59"/>
      <c r="B1021" s="59"/>
      <c r="C1021" s="59"/>
      <c r="D1021" s="59"/>
      <c r="E1021" s="59"/>
      <c r="F1021" s="59"/>
      <c r="G1021" s="59"/>
      <c r="H1021" s="59"/>
    </row>
    <row r="1022" spans="1:8" x14ac:dyDescent="0.3">
      <c r="A1022" s="59"/>
      <c r="B1022" s="59"/>
      <c r="C1022" s="59"/>
      <c r="D1022" s="59"/>
      <c r="E1022" s="59"/>
      <c r="F1022" s="59"/>
      <c r="G1022" s="59"/>
      <c r="H1022" s="59"/>
    </row>
    <row r="1023" spans="1:8" x14ac:dyDescent="0.3">
      <c r="A1023" s="59"/>
      <c r="B1023" s="59"/>
      <c r="C1023" s="59"/>
      <c r="D1023" s="59"/>
      <c r="E1023" s="59"/>
      <c r="F1023" s="59"/>
      <c r="G1023" s="59"/>
      <c r="H1023" s="59"/>
    </row>
    <row r="1024" spans="1:8" x14ac:dyDescent="0.3">
      <c r="A1024" s="59"/>
      <c r="B1024" s="59"/>
      <c r="C1024" s="59"/>
      <c r="D1024" s="59"/>
      <c r="E1024" s="59"/>
      <c r="F1024" s="59"/>
      <c r="G1024" s="59"/>
      <c r="H1024" s="59"/>
    </row>
    <row r="1025" spans="1:8" x14ac:dyDescent="0.3">
      <c r="A1025" s="59"/>
      <c r="B1025" s="59"/>
      <c r="C1025" s="59"/>
      <c r="D1025" s="59"/>
      <c r="E1025" s="59"/>
      <c r="F1025" s="59"/>
      <c r="G1025" s="59"/>
      <c r="H1025" s="59"/>
    </row>
    <row r="1026" spans="1:8" x14ac:dyDescent="0.3">
      <c r="A1026" s="59"/>
      <c r="B1026" s="59"/>
      <c r="C1026" s="59"/>
      <c r="D1026" s="59"/>
      <c r="E1026" s="59"/>
      <c r="F1026" s="59"/>
      <c r="G1026" s="59"/>
      <c r="H1026" s="59"/>
    </row>
    <row r="1027" spans="1:8" x14ac:dyDescent="0.3">
      <c r="A1027" s="59"/>
      <c r="B1027" s="59"/>
      <c r="C1027" s="59"/>
      <c r="D1027" s="59"/>
      <c r="E1027" s="59"/>
      <c r="F1027" s="59"/>
      <c r="G1027" s="59"/>
      <c r="H1027" s="59"/>
    </row>
    <row r="1028" spans="1:8" x14ac:dyDescent="0.3">
      <c r="A1028" s="59"/>
      <c r="B1028" s="59"/>
      <c r="C1028" s="59"/>
      <c r="D1028" s="59"/>
      <c r="E1028" s="59"/>
      <c r="F1028" s="59"/>
      <c r="G1028" s="59"/>
      <c r="H1028" s="59"/>
    </row>
    <row r="1029" spans="1:8" x14ac:dyDescent="0.3">
      <c r="A1029" s="59"/>
      <c r="B1029" s="59"/>
      <c r="C1029" s="59"/>
      <c r="D1029" s="59"/>
      <c r="E1029" s="59"/>
      <c r="F1029" s="59"/>
      <c r="G1029" s="59"/>
      <c r="H1029" s="59"/>
    </row>
    <row r="1030" spans="1:8" x14ac:dyDescent="0.3">
      <c r="A1030" s="59"/>
      <c r="B1030" s="59"/>
      <c r="C1030" s="59"/>
      <c r="D1030" s="59"/>
      <c r="E1030" s="59"/>
      <c r="F1030" s="59"/>
      <c r="G1030" s="59"/>
      <c r="H1030" s="59"/>
    </row>
    <row r="1031" spans="1:8" x14ac:dyDescent="0.3">
      <c r="A1031" s="59"/>
      <c r="B1031" s="59"/>
      <c r="C1031" s="59"/>
      <c r="D1031" s="59"/>
      <c r="E1031" s="59"/>
      <c r="F1031" s="59"/>
      <c r="G1031" s="59"/>
      <c r="H1031" s="59"/>
    </row>
    <row r="1032" spans="1:8" x14ac:dyDescent="0.3">
      <c r="A1032" s="59"/>
      <c r="B1032" s="59"/>
      <c r="C1032" s="59"/>
      <c r="D1032" s="59"/>
      <c r="E1032" s="59"/>
      <c r="F1032" s="59"/>
      <c r="G1032" s="59"/>
      <c r="H1032" s="59"/>
    </row>
    <row r="1033" spans="1:8" x14ac:dyDescent="0.3">
      <c r="A1033" s="59"/>
      <c r="B1033" s="59"/>
      <c r="C1033" s="59"/>
      <c r="D1033" s="59"/>
      <c r="E1033" s="59"/>
      <c r="F1033" s="59"/>
      <c r="G1033" s="59"/>
      <c r="H1033" s="59"/>
    </row>
    <row r="1034" spans="1:8" x14ac:dyDescent="0.3">
      <c r="A1034" s="59"/>
      <c r="B1034" s="59"/>
      <c r="C1034" s="59"/>
      <c r="D1034" s="59"/>
      <c r="E1034" s="59"/>
      <c r="F1034" s="59"/>
      <c r="G1034" s="59"/>
      <c r="H1034" s="59"/>
    </row>
    <row r="1035" spans="1:8" x14ac:dyDescent="0.3">
      <c r="A1035" s="59"/>
      <c r="B1035" s="59"/>
      <c r="C1035" s="59"/>
      <c r="D1035" s="59"/>
      <c r="E1035" s="59"/>
      <c r="F1035" s="59"/>
      <c r="G1035" s="59"/>
      <c r="H1035" s="59"/>
    </row>
    <row r="1036" spans="1:8" x14ac:dyDescent="0.3">
      <c r="A1036" s="59"/>
      <c r="B1036" s="59"/>
      <c r="C1036" s="59"/>
      <c r="D1036" s="59"/>
      <c r="E1036" s="59"/>
      <c r="F1036" s="59"/>
      <c r="G1036" s="59"/>
      <c r="H1036" s="59"/>
    </row>
    <row r="1037" spans="1:8" x14ac:dyDescent="0.3">
      <c r="A1037" s="59"/>
      <c r="B1037" s="59"/>
      <c r="C1037" s="59"/>
      <c r="D1037" s="59"/>
      <c r="E1037" s="59"/>
      <c r="F1037" s="59"/>
      <c r="G1037" s="59"/>
      <c r="H1037" s="59"/>
    </row>
    <row r="1038" spans="1:8" x14ac:dyDescent="0.3">
      <c r="A1038" s="59"/>
      <c r="B1038" s="59"/>
      <c r="C1038" s="59"/>
      <c r="D1038" s="59"/>
      <c r="E1038" s="59"/>
      <c r="F1038" s="59"/>
      <c r="G1038" s="59"/>
      <c r="H1038" s="59"/>
    </row>
    <row r="1039" spans="1:8" x14ac:dyDescent="0.3">
      <c r="A1039" s="59"/>
      <c r="B1039" s="59"/>
      <c r="C1039" s="59"/>
      <c r="D1039" s="59"/>
      <c r="E1039" s="59"/>
      <c r="F1039" s="59"/>
      <c r="G1039" s="59"/>
      <c r="H1039" s="59"/>
    </row>
    <row r="1040" spans="1:8" x14ac:dyDescent="0.3">
      <c r="A1040" s="59"/>
      <c r="B1040" s="59"/>
      <c r="C1040" s="59"/>
      <c r="D1040" s="59"/>
      <c r="E1040" s="59"/>
      <c r="F1040" s="59"/>
      <c r="G1040" s="59"/>
      <c r="H1040" s="59"/>
    </row>
    <row r="1041" spans="1:8" x14ac:dyDescent="0.3">
      <c r="A1041" s="59"/>
      <c r="B1041" s="59"/>
      <c r="C1041" s="59"/>
      <c r="D1041" s="59"/>
      <c r="E1041" s="59"/>
      <c r="F1041" s="59"/>
      <c r="G1041" s="59"/>
      <c r="H1041" s="59"/>
    </row>
    <row r="1042" spans="1:8" x14ac:dyDescent="0.3">
      <c r="A1042" s="59"/>
      <c r="B1042" s="59"/>
      <c r="C1042" s="59"/>
      <c r="D1042" s="59"/>
      <c r="E1042" s="59"/>
      <c r="F1042" s="59"/>
      <c r="G1042" s="59"/>
      <c r="H1042" s="59"/>
    </row>
    <row r="1043" spans="1:8" x14ac:dyDescent="0.3">
      <c r="A1043" s="59"/>
      <c r="B1043" s="59"/>
      <c r="C1043" s="59"/>
      <c r="D1043" s="59"/>
      <c r="E1043" s="59"/>
      <c r="F1043" s="59"/>
      <c r="G1043" s="59"/>
      <c r="H1043" s="59"/>
    </row>
    <row r="1044" spans="1:8" x14ac:dyDescent="0.3">
      <c r="A1044" s="59"/>
      <c r="B1044" s="59"/>
      <c r="C1044" s="59"/>
      <c r="D1044" s="59"/>
      <c r="E1044" s="59"/>
      <c r="F1044" s="59"/>
      <c r="G1044" s="59"/>
      <c r="H1044" s="59"/>
    </row>
    <row r="1045" spans="1:8" x14ac:dyDescent="0.3">
      <c r="A1045" s="59"/>
      <c r="B1045" s="59"/>
      <c r="C1045" s="59"/>
      <c r="D1045" s="59"/>
      <c r="E1045" s="59"/>
      <c r="F1045" s="59"/>
      <c r="G1045" s="59"/>
      <c r="H1045" s="59"/>
    </row>
    <row r="1046" spans="1:8" x14ac:dyDescent="0.3">
      <c r="A1046" s="59"/>
      <c r="B1046" s="59"/>
      <c r="C1046" s="59"/>
      <c r="D1046" s="59"/>
      <c r="E1046" s="59"/>
      <c r="F1046" s="59"/>
      <c r="G1046" s="59"/>
      <c r="H1046" s="59"/>
    </row>
    <row r="1047" spans="1:8" x14ac:dyDescent="0.3">
      <c r="A1047" s="59"/>
      <c r="B1047" s="59"/>
      <c r="C1047" s="59"/>
      <c r="D1047" s="59"/>
      <c r="E1047" s="59"/>
      <c r="F1047" s="59"/>
      <c r="G1047" s="59"/>
      <c r="H1047" s="59"/>
    </row>
    <row r="1048" spans="1:8" x14ac:dyDescent="0.3">
      <c r="A1048" s="59"/>
      <c r="B1048" s="59"/>
      <c r="C1048" s="59"/>
      <c r="D1048" s="59"/>
      <c r="E1048" s="59"/>
      <c r="F1048" s="59"/>
      <c r="G1048" s="59"/>
      <c r="H1048" s="59"/>
    </row>
    <row r="1049" spans="1:8" x14ac:dyDescent="0.3">
      <c r="A1049" s="59"/>
      <c r="B1049" s="59"/>
      <c r="C1049" s="59"/>
      <c r="D1049" s="59"/>
      <c r="E1049" s="59"/>
      <c r="F1049" s="59"/>
      <c r="G1049" s="59"/>
      <c r="H1049" s="59"/>
    </row>
    <row r="1050" spans="1:8" x14ac:dyDescent="0.3">
      <c r="A1050" s="59"/>
      <c r="B1050" s="59"/>
      <c r="C1050" s="59"/>
      <c r="D1050" s="59"/>
      <c r="E1050" s="59"/>
      <c r="F1050" s="59"/>
      <c r="G1050" s="59"/>
      <c r="H1050" s="59"/>
    </row>
    <row r="1051" spans="1:8" x14ac:dyDescent="0.3">
      <c r="A1051" s="59"/>
      <c r="B1051" s="59"/>
      <c r="C1051" s="59"/>
      <c r="D1051" s="59"/>
      <c r="E1051" s="59"/>
      <c r="F1051" s="59"/>
      <c r="G1051" s="59"/>
      <c r="H1051" s="59"/>
    </row>
    <row r="1052" spans="1:8" x14ac:dyDescent="0.3">
      <c r="A1052" s="59"/>
      <c r="B1052" s="59"/>
      <c r="C1052" s="59"/>
      <c r="D1052" s="59"/>
      <c r="E1052" s="59"/>
      <c r="F1052" s="59"/>
      <c r="G1052" s="59"/>
      <c r="H1052" s="59"/>
    </row>
    <row r="1053" spans="1:8" x14ac:dyDescent="0.3">
      <c r="A1053" s="59"/>
      <c r="B1053" s="59"/>
      <c r="C1053" s="59"/>
      <c r="D1053" s="59"/>
      <c r="E1053" s="59"/>
      <c r="F1053" s="59"/>
      <c r="G1053" s="59"/>
      <c r="H1053" s="59"/>
    </row>
    <row r="1054" spans="1:8" x14ac:dyDescent="0.3">
      <c r="A1054" s="59"/>
      <c r="B1054" s="59"/>
      <c r="C1054" s="59"/>
      <c r="D1054" s="59"/>
      <c r="E1054" s="59"/>
      <c r="F1054" s="59"/>
      <c r="G1054" s="59"/>
      <c r="H1054" s="59"/>
    </row>
    <row r="1055" spans="1:8" x14ac:dyDescent="0.3">
      <c r="A1055" s="59"/>
      <c r="B1055" s="59"/>
      <c r="C1055" s="59"/>
      <c r="D1055" s="59"/>
      <c r="E1055" s="59"/>
      <c r="F1055" s="59"/>
      <c r="G1055" s="59"/>
      <c r="H1055" s="59"/>
    </row>
    <row r="1056" spans="1:8" x14ac:dyDescent="0.3">
      <c r="A1056" s="59"/>
      <c r="B1056" s="59"/>
      <c r="C1056" s="59"/>
      <c r="D1056" s="59"/>
      <c r="E1056" s="59"/>
      <c r="F1056" s="59"/>
      <c r="G1056" s="59"/>
      <c r="H1056" s="59"/>
    </row>
    <row r="1057" spans="1:8" x14ac:dyDescent="0.3">
      <c r="A1057" s="59"/>
      <c r="B1057" s="59"/>
      <c r="C1057" s="59"/>
      <c r="D1057" s="59"/>
      <c r="E1057" s="59"/>
      <c r="F1057" s="59"/>
      <c r="G1057" s="59"/>
      <c r="H1057" s="59"/>
    </row>
    <row r="1058" spans="1:8" x14ac:dyDescent="0.3">
      <c r="A1058" s="59"/>
      <c r="B1058" s="59"/>
      <c r="C1058" s="59"/>
      <c r="D1058" s="59"/>
      <c r="E1058" s="59"/>
      <c r="F1058" s="59"/>
      <c r="G1058" s="59"/>
      <c r="H1058" s="59"/>
    </row>
    <row r="1059" spans="1:8" x14ac:dyDescent="0.3">
      <c r="A1059" s="59"/>
      <c r="B1059" s="59"/>
      <c r="C1059" s="59"/>
      <c r="D1059" s="59"/>
      <c r="E1059" s="59"/>
      <c r="F1059" s="59"/>
      <c r="G1059" s="59"/>
      <c r="H1059" s="59"/>
    </row>
    <row r="1060" spans="1:8" x14ac:dyDescent="0.3">
      <c r="A1060" s="59"/>
      <c r="B1060" s="59"/>
      <c r="C1060" s="59"/>
      <c r="D1060" s="59"/>
      <c r="E1060" s="59"/>
      <c r="F1060" s="59"/>
      <c r="G1060" s="59"/>
      <c r="H1060" s="59"/>
    </row>
    <row r="1061" spans="1:8" x14ac:dyDescent="0.3">
      <c r="A1061" s="59"/>
      <c r="B1061" s="59"/>
      <c r="C1061" s="59"/>
      <c r="D1061" s="59"/>
      <c r="E1061" s="59"/>
      <c r="F1061" s="59"/>
      <c r="G1061" s="59"/>
      <c r="H1061" s="59"/>
    </row>
    <row r="1062" spans="1:8" x14ac:dyDescent="0.3">
      <c r="A1062" s="59"/>
      <c r="B1062" s="59"/>
      <c r="C1062" s="59"/>
      <c r="D1062" s="59"/>
      <c r="E1062" s="59"/>
      <c r="F1062" s="59"/>
      <c r="G1062" s="59"/>
      <c r="H1062" s="59"/>
    </row>
    <row r="1063" spans="1:8" x14ac:dyDescent="0.3">
      <c r="A1063" s="59"/>
      <c r="B1063" s="59"/>
      <c r="C1063" s="59"/>
      <c r="D1063" s="59"/>
      <c r="E1063" s="59"/>
      <c r="F1063" s="59"/>
      <c r="G1063" s="59"/>
      <c r="H1063" s="59"/>
    </row>
    <row r="1064" spans="1:8" x14ac:dyDescent="0.3">
      <c r="A1064" s="59"/>
      <c r="B1064" s="59"/>
      <c r="C1064" s="59"/>
      <c r="D1064" s="59"/>
      <c r="E1064" s="59"/>
      <c r="F1064" s="59"/>
      <c r="G1064" s="59"/>
      <c r="H1064" s="59"/>
    </row>
    <row r="1065" spans="1:8" x14ac:dyDescent="0.3">
      <c r="A1065" s="59"/>
      <c r="B1065" s="59"/>
      <c r="C1065" s="59"/>
      <c r="D1065" s="59"/>
      <c r="E1065" s="59"/>
      <c r="F1065" s="59"/>
      <c r="G1065" s="59"/>
      <c r="H1065" s="59"/>
    </row>
    <row r="1066" spans="1:8" x14ac:dyDescent="0.3">
      <c r="A1066" s="59"/>
      <c r="B1066" s="59"/>
      <c r="C1066" s="59"/>
      <c r="D1066" s="59"/>
      <c r="E1066" s="59"/>
      <c r="F1066" s="59"/>
      <c r="G1066" s="59"/>
      <c r="H1066" s="59"/>
    </row>
    <row r="1067" spans="1:8" x14ac:dyDescent="0.3">
      <c r="A1067" s="59"/>
      <c r="B1067" s="59"/>
      <c r="C1067" s="59"/>
      <c r="D1067" s="59"/>
      <c r="E1067" s="59"/>
      <c r="F1067" s="59"/>
      <c r="G1067" s="59"/>
      <c r="H1067" s="59"/>
    </row>
    <row r="1068" spans="1:8" x14ac:dyDescent="0.3">
      <c r="A1068" s="59"/>
      <c r="B1068" s="59"/>
      <c r="C1068" s="59"/>
      <c r="D1068" s="59"/>
      <c r="E1068" s="59"/>
      <c r="F1068" s="59"/>
      <c r="G1068" s="59"/>
      <c r="H1068" s="59"/>
    </row>
    <row r="1069" spans="1:8" x14ac:dyDescent="0.3">
      <c r="A1069" s="59"/>
      <c r="B1069" s="59"/>
      <c r="C1069" s="59"/>
      <c r="D1069" s="59"/>
      <c r="E1069" s="59"/>
      <c r="F1069" s="59"/>
      <c r="G1069" s="59"/>
      <c r="H1069" s="59"/>
    </row>
    <row r="1070" spans="1:8" x14ac:dyDescent="0.3">
      <c r="A1070" s="59"/>
      <c r="B1070" s="59"/>
      <c r="C1070" s="59"/>
      <c r="D1070" s="59"/>
      <c r="E1070" s="59"/>
      <c r="F1070" s="59"/>
      <c r="G1070" s="59"/>
      <c r="H1070" s="59"/>
    </row>
    <row r="1071" spans="1:8" x14ac:dyDescent="0.3">
      <c r="A1071" s="59"/>
      <c r="B1071" s="59"/>
      <c r="C1071" s="59"/>
      <c r="D1071" s="59"/>
      <c r="E1071" s="59"/>
      <c r="F1071" s="59"/>
      <c r="G1071" s="59"/>
      <c r="H1071" s="59"/>
    </row>
    <row r="1072" spans="1:8" x14ac:dyDescent="0.3">
      <c r="A1072" s="59"/>
      <c r="B1072" s="59"/>
      <c r="C1072" s="59"/>
      <c r="D1072" s="59"/>
      <c r="E1072" s="59"/>
      <c r="F1072" s="59"/>
      <c r="G1072" s="59"/>
      <c r="H1072" s="59"/>
    </row>
    <row r="1073" spans="1:8" x14ac:dyDescent="0.3">
      <c r="A1073" s="59"/>
      <c r="B1073" s="59"/>
      <c r="C1073" s="59"/>
      <c r="D1073" s="59"/>
      <c r="E1073" s="59"/>
      <c r="F1073" s="59"/>
      <c r="G1073" s="59"/>
      <c r="H1073" s="59"/>
    </row>
    <row r="1074" spans="1:8" x14ac:dyDescent="0.3">
      <c r="A1074" s="59"/>
      <c r="B1074" s="59"/>
      <c r="C1074" s="59"/>
      <c r="D1074" s="59"/>
      <c r="E1074" s="59"/>
      <c r="F1074" s="59"/>
      <c r="G1074" s="59"/>
      <c r="H1074" s="59"/>
    </row>
    <row r="1075" spans="1:8" x14ac:dyDescent="0.3">
      <c r="A1075" s="59"/>
      <c r="B1075" s="59"/>
      <c r="C1075" s="59"/>
      <c r="D1075" s="59"/>
      <c r="E1075" s="59"/>
      <c r="F1075" s="59"/>
      <c r="G1075" s="59"/>
      <c r="H1075" s="59"/>
    </row>
    <row r="1076" spans="1:8" x14ac:dyDescent="0.3">
      <c r="A1076" s="59"/>
      <c r="B1076" s="59"/>
      <c r="C1076" s="59"/>
      <c r="D1076" s="59"/>
      <c r="E1076" s="59"/>
      <c r="F1076" s="59"/>
      <c r="G1076" s="59"/>
      <c r="H1076" s="59"/>
    </row>
    <row r="1077" spans="1:8" x14ac:dyDescent="0.3">
      <c r="A1077" s="59"/>
      <c r="B1077" s="59"/>
      <c r="C1077" s="59"/>
      <c r="D1077" s="59"/>
      <c r="E1077" s="59"/>
      <c r="F1077" s="59"/>
      <c r="G1077" s="59"/>
      <c r="H1077" s="59"/>
    </row>
    <row r="1078" spans="1:8" x14ac:dyDescent="0.3">
      <c r="A1078" s="59"/>
      <c r="B1078" s="59"/>
      <c r="C1078" s="59"/>
      <c r="D1078" s="59"/>
      <c r="E1078" s="59"/>
      <c r="F1078" s="59"/>
      <c r="G1078" s="59"/>
      <c r="H1078" s="59"/>
    </row>
    <row r="1079" spans="1:8" x14ac:dyDescent="0.3">
      <c r="A1079" s="59"/>
      <c r="B1079" s="59"/>
      <c r="C1079" s="59"/>
      <c r="D1079" s="59"/>
      <c r="E1079" s="59"/>
      <c r="F1079" s="59"/>
      <c r="G1079" s="59"/>
      <c r="H1079" s="59"/>
    </row>
    <row r="1080" spans="1:8" x14ac:dyDescent="0.3">
      <c r="A1080" s="59"/>
      <c r="B1080" s="59"/>
      <c r="C1080" s="59"/>
      <c r="D1080" s="59"/>
      <c r="E1080" s="59"/>
      <c r="F1080" s="59"/>
      <c r="G1080" s="59"/>
      <c r="H1080" s="59"/>
    </row>
    <row r="1081" spans="1:8" x14ac:dyDescent="0.3">
      <c r="A1081" s="59"/>
      <c r="B1081" s="59"/>
      <c r="C1081" s="59"/>
      <c r="D1081" s="59"/>
      <c r="E1081" s="59"/>
      <c r="F1081" s="59"/>
      <c r="G1081" s="59"/>
      <c r="H1081" s="59"/>
    </row>
    <row r="1082" spans="1:8" x14ac:dyDescent="0.3">
      <c r="A1082" s="59"/>
      <c r="B1082" s="59"/>
      <c r="C1082" s="59"/>
      <c r="D1082" s="59"/>
      <c r="E1082" s="59"/>
      <c r="F1082" s="59"/>
      <c r="G1082" s="59"/>
      <c r="H1082" s="59"/>
    </row>
    <row r="1083" spans="1:8" x14ac:dyDescent="0.3">
      <c r="A1083" s="59"/>
      <c r="B1083" s="59"/>
      <c r="C1083" s="59"/>
      <c r="D1083" s="59"/>
      <c r="E1083" s="59"/>
      <c r="F1083" s="59"/>
      <c r="G1083" s="59"/>
      <c r="H1083" s="59"/>
    </row>
    <row r="1084" spans="1:8" x14ac:dyDescent="0.3">
      <c r="A1084" s="59"/>
      <c r="B1084" s="59"/>
      <c r="C1084" s="59"/>
      <c r="D1084" s="59"/>
      <c r="E1084" s="59"/>
      <c r="F1084" s="59"/>
      <c r="G1084" s="59"/>
      <c r="H1084" s="59"/>
    </row>
    <row r="1085" spans="1:8" x14ac:dyDescent="0.3">
      <c r="A1085" s="59"/>
      <c r="B1085" s="59"/>
      <c r="C1085" s="59"/>
      <c r="D1085" s="59"/>
      <c r="E1085" s="59"/>
      <c r="F1085" s="59"/>
      <c r="G1085" s="59"/>
      <c r="H1085" s="59"/>
    </row>
    <row r="1086" spans="1:8" x14ac:dyDescent="0.3">
      <c r="A1086" s="59"/>
      <c r="B1086" s="59"/>
      <c r="C1086" s="59"/>
      <c r="D1086" s="59"/>
      <c r="E1086" s="59"/>
      <c r="F1086" s="59"/>
      <c r="G1086" s="59"/>
      <c r="H1086" s="59"/>
    </row>
    <row r="1087" spans="1:8" x14ac:dyDescent="0.3">
      <c r="A1087" s="59"/>
      <c r="B1087" s="59"/>
      <c r="C1087" s="59"/>
      <c r="D1087" s="59"/>
      <c r="E1087" s="59"/>
      <c r="F1087" s="59"/>
      <c r="G1087" s="59"/>
      <c r="H1087" s="59"/>
    </row>
    <row r="1088" spans="1:8" x14ac:dyDescent="0.3">
      <c r="A1088" s="59"/>
      <c r="B1088" s="59"/>
      <c r="C1088" s="59"/>
      <c r="D1088" s="59"/>
      <c r="E1088" s="59"/>
      <c r="F1088" s="59"/>
      <c r="G1088" s="59"/>
      <c r="H1088" s="59"/>
    </row>
    <row r="1089" spans="1:8" x14ac:dyDescent="0.3">
      <c r="A1089" s="59"/>
      <c r="B1089" s="59"/>
      <c r="C1089" s="59"/>
      <c r="D1089" s="59"/>
      <c r="E1089" s="59"/>
      <c r="F1089" s="59"/>
      <c r="G1089" s="59"/>
      <c r="H1089" s="59"/>
    </row>
    <row r="1090" spans="1:8" x14ac:dyDescent="0.3">
      <c r="A1090" s="59"/>
      <c r="B1090" s="59"/>
      <c r="C1090" s="59"/>
      <c r="D1090" s="59"/>
      <c r="E1090" s="59"/>
      <c r="F1090" s="59"/>
      <c r="G1090" s="59"/>
      <c r="H1090" s="59"/>
    </row>
    <row r="1091" spans="1:8" x14ac:dyDescent="0.3">
      <c r="A1091" s="59"/>
      <c r="B1091" s="59"/>
      <c r="C1091" s="59"/>
      <c r="D1091" s="59"/>
      <c r="E1091" s="59"/>
      <c r="F1091" s="59"/>
      <c r="G1091" s="59"/>
      <c r="H1091" s="59"/>
    </row>
    <row r="1092" spans="1:8" x14ac:dyDescent="0.3">
      <c r="A1092" s="59"/>
      <c r="B1092" s="59"/>
      <c r="C1092" s="59"/>
      <c r="D1092" s="59"/>
      <c r="E1092" s="59"/>
      <c r="F1092" s="59"/>
      <c r="G1092" s="59"/>
      <c r="H1092" s="59"/>
    </row>
    <row r="1093" spans="1:8" x14ac:dyDescent="0.3">
      <c r="A1093" s="59"/>
      <c r="B1093" s="59"/>
      <c r="C1093" s="59"/>
      <c r="D1093" s="59"/>
      <c r="E1093" s="59"/>
      <c r="F1093" s="59"/>
      <c r="G1093" s="59"/>
      <c r="H1093" s="59"/>
    </row>
    <row r="1094" spans="1:8" x14ac:dyDescent="0.3">
      <c r="A1094" s="59"/>
      <c r="B1094" s="59"/>
      <c r="C1094" s="59"/>
      <c r="D1094" s="59"/>
      <c r="E1094" s="59"/>
      <c r="F1094" s="59"/>
      <c r="G1094" s="59"/>
      <c r="H1094" s="59"/>
    </row>
    <row r="1095" spans="1:8" x14ac:dyDescent="0.3">
      <c r="A1095" s="59"/>
      <c r="B1095" s="59"/>
      <c r="C1095" s="59"/>
      <c r="D1095" s="59"/>
      <c r="E1095" s="59"/>
      <c r="F1095" s="59"/>
      <c r="G1095" s="59"/>
      <c r="H1095" s="59"/>
    </row>
    <row r="1096" spans="1:8" x14ac:dyDescent="0.3">
      <c r="A1096" s="59"/>
      <c r="B1096" s="59"/>
      <c r="C1096" s="59"/>
      <c r="D1096" s="59"/>
      <c r="E1096" s="59"/>
      <c r="F1096" s="59"/>
      <c r="G1096" s="59"/>
      <c r="H1096" s="59"/>
    </row>
    <row r="1097" spans="1:8" x14ac:dyDescent="0.3">
      <c r="A1097" s="59"/>
      <c r="B1097" s="59"/>
      <c r="C1097" s="59"/>
      <c r="D1097" s="59"/>
      <c r="E1097" s="59"/>
      <c r="F1097" s="59"/>
      <c r="G1097" s="59"/>
      <c r="H1097" s="59"/>
    </row>
    <row r="1098" spans="1:8" x14ac:dyDescent="0.3">
      <c r="A1098" s="59"/>
      <c r="B1098" s="59"/>
      <c r="C1098" s="59"/>
      <c r="D1098" s="59"/>
      <c r="E1098" s="59"/>
      <c r="F1098" s="59"/>
      <c r="G1098" s="59"/>
      <c r="H1098" s="59"/>
    </row>
    <row r="1099" spans="1:8" x14ac:dyDescent="0.3">
      <c r="A1099" s="59"/>
      <c r="B1099" s="59"/>
      <c r="C1099" s="59"/>
      <c r="D1099" s="59"/>
      <c r="E1099" s="59"/>
      <c r="F1099" s="59"/>
      <c r="G1099" s="59"/>
      <c r="H1099" s="59"/>
    </row>
    <row r="1100" spans="1:8" x14ac:dyDescent="0.3">
      <c r="A1100" s="59"/>
      <c r="B1100" s="59"/>
      <c r="C1100" s="59"/>
      <c r="D1100" s="59"/>
      <c r="E1100" s="59"/>
      <c r="F1100" s="59"/>
      <c r="G1100" s="59"/>
      <c r="H1100" s="59"/>
    </row>
    <row r="1101" spans="1:8" x14ac:dyDescent="0.3">
      <c r="A1101" s="59"/>
      <c r="B1101" s="59"/>
      <c r="C1101" s="59"/>
      <c r="D1101" s="59"/>
      <c r="E1101" s="59"/>
      <c r="F1101" s="59"/>
      <c r="G1101" s="59"/>
      <c r="H1101" s="59"/>
    </row>
    <row r="1102" spans="1:8" x14ac:dyDescent="0.3">
      <c r="A1102" s="59"/>
      <c r="B1102" s="59"/>
      <c r="C1102" s="59"/>
      <c r="D1102" s="59"/>
      <c r="E1102" s="59"/>
      <c r="F1102" s="59"/>
      <c r="G1102" s="59"/>
      <c r="H1102" s="59"/>
    </row>
    <row r="1103" spans="1:8" x14ac:dyDescent="0.3">
      <c r="A1103" s="59"/>
      <c r="B1103" s="59"/>
      <c r="C1103" s="59"/>
      <c r="D1103" s="59"/>
      <c r="E1103" s="59"/>
      <c r="F1103" s="59"/>
      <c r="G1103" s="59"/>
      <c r="H1103" s="59"/>
    </row>
    <row r="1104" spans="1:8" x14ac:dyDescent="0.3">
      <c r="A1104" s="59"/>
      <c r="B1104" s="59"/>
      <c r="C1104" s="59"/>
      <c r="D1104" s="59"/>
      <c r="E1104" s="59"/>
      <c r="F1104" s="59"/>
      <c r="G1104" s="59"/>
      <c r="H1104" s="59"/>
    </row>
    <row r="1105" spans="1:8" x14ac:dyDescent="0.3">
      <c r="A1105" s="59"/>
      <c r="B1105" s="59"/>
      <c r="C1105" s="59"/>
      <c r="D1105" s="59"/>
      <c r="E1105" s="59"/>
      <c r="F1105" s="59"/>
      <c r="G1105" s="59"/>
      <c r="H1105" s="59"/>
    </row>
    <row r="1106" spans="1:8" x14ac:dyDescent="0.3">
      <c r="A1106" s="59"/>
      <c r="B1106" s="59"/>
      <c r="C1106" s="59"/>
      <c r="D1106" s="59"/>
      <c r="E1106" s="59"/>
      <c r="F1106" s="59"/>
      <c r="G1106" s="59"/>
      <c r="H1106" s="59"/>
    </row>
    <row r="1107" spans="1:8" x14ac:dyDescent="0.3">
      <c r="A1107" s="59"/>
      <c r="B1107" s="59"/>
      <c r="C1107" s="59"/>
      <c r="D1107" s="59"/>
      <c r="E1107" s="59"/>
      <c r="F1107" s="59"/>
      <c r="G1107" s="59"/>
      <c r="H1107" s="59"/>
    </row>
    <row r="1108" spans="1:8" x14ac:dyDescent="0.3">
      <c r="A1108" s="59"/>
      <c r="B1108" s="59"/>
      <c r="C1108" s="59"/>
      <c r="D1108" s="59"/>
      <c r="E1108" s="59"/>
      <c r="F1108" s="59"/>
      <c r="G1108" s="59"/>
      <c r="H1108" s="59"/>
    </row>
    <row r="1109" spans="1:8" x14ac:dyDescent="0.3">
      <c r="A1109" s="59"/>
      <c r="B1109" s="59"/>
      <c r="C1109" s="59"/>
      <c r="D1109" s="59"/>
      <c r="E1109" s="59"/>
      <c r="F1109" s="59"/>
      <c r="G1109" s="59"/>
      <c r="H1109" s="59"/>
    </row>
    <row r="1110" spans="1:8" x14ac:dyDescent="0.3">
      <c r="A1110" s="59"/>
      <c r="B1110" s="59"/>
      <c r="C1110" s="59"/>
      <c r="D1110" s="59"/>
      <c r="E1110" s="59"/>
      <c r="F1110" s="59"/>
      <c r="G1110" s="59"/>
      <c r="H1110" s="59"/>
    </row>
    <row r="1111" spans="1:8" x14ac:dyDescent="0.3">
      <c r="A1111" s="59"/>
      <c r="B1111" s="59"/>
      <c r="C1111" s="59"/>
      <c r="D1111" s="59"/>
      <c r="E1111" s="59"/>
      <c r="F1111" s="59"/>
      <c r="G1111" s="59"/>
      <c r="H1111" s="59"/>
    </row>
    <row r="1112" spans="1:8" x14ac:dyDescent="0.3">
      <c r="A1112" s="59"/>
      <c r="B1112" s="59"/>
      <c r="C1112" s="59"/>
      <c r="D1112" s="59"/>
      <c r="E1112" s="59"/>
      <c r="F1112" s="59"/>
      <c r="G1112" s="59"/>
      <c r="H1112" s="59"/>
    </row>
    <row r="1113" spans="1:8" x14ac:dyDescent="0.3">
      <c r="A1113" s="59"/>
      <c r="B1113" s="59"/>
      <c r="C1113" s="59"/>
      <c r="D1113" s="59"/>
      <c r="E1113" s="59"/>
      <c r="F1113" s="59"/>
      <c r="G1113" s="59"/>
      <c r="H1113" s="59"/>
    </row>
    <row r="1114" spans="1:8" x14ac:dyDescent="0.3">
      <c r="A1114" s="59"/>
      <c r="B1114" s="59"/>
      <c r="C1114" s="59"/>
      <c r="D1114" s="59"/>
      <c r="E1114" s="59"/>
      <c r="F1114" s="59"/>
      <c r="G1114" s="59"/>
      <c r="H1114" s="59"/>
    </row>
    <row r="1115" spans="1:8" x14ac:dyDescent="0.3">
      <c r="A1115" s="59"/>
      <c r="B1115" s="59"/>
      <c r="C1115" s="59"/>
      <c r="D1115" s="59"/>
      <c r="E1115" s="59"/>
      <c r="F1115" s="59"/>
      <c r="G1115" s="59"/>
      <c r="H1115" s="59"/>
    </row>
    <row r="1116" spans="1:8" x14ac:dyDescent="0.3">
      <c r="A1116" s="59"/>
      <c r="B1116" s="59"/>
      <c r="C1116" s="59"/>
      <c r="D1116" s="59"/>
      <c r="E1116" s="59"/>
      <c r="F1116" s="59"/>
      <c r="G1116" s="59"/>
      <c r="H1116" s="59"/>
    </row>
    <row r="1117" spans="1:8" x14ac:dyDescent="0.3">
      <c r="A1117" s="59"/>
      <c r="B1117" s="59"/>
      <c r="C1117" s="59"/>
      <c r="D1117" s="59"/>
      <c r="E1117" s="59"/>
      <c r="F1117" s="59"/>
      <c r="G1117" s="59"/>
      <c r="H1117" s="59"/>
    </row>
    <row r="1118" spans="1:8" x14ac:dyDescent="0.3">
      <c r="A1118" s="59"/>
      <c r="B1118" s="59"/>
      <c r="C1118" s="59"/>
      <c r="D1118" s="59"/>
      <c r="E1118" s="59"/>
      <c r="F1118" s="59"/>
      <c r="G1118" s="59"/>
      <c r="H1118" s="59"/>
    </row>
    <row r="1119" spans="1:8" x14ac:dyDescent="0.3">
      <c r="A1119" s="59"/>
      <c r="B1119" s="59"/>
      <c r="C1119" s="59"/>
      <c r="D1119" s="59"/>
      <c r="E1119" s="59"/>
      <c r="F1119" s="59"/>
      <c r="G1119" s="59"/>
      <c r="H1119" s="59"/>
    </row>
    <row r="1120" spans="1:8" x14ac:dyDescent="0.3">
      <c r="A1120" s="59"/>
      <c r="B1120" s="59"/>
      <c r="C1120" s="59"/>
      <c r="D1120" s="59"/>
      <c r="E1120" s="59"/>
      <c r="F1120" s="59"/>
      <c r="G1120" s="59"/>
      <c r="H1120" s="59"/>
    </row>
    <row r="1121" spans="1:8" x14ac:dyDescent="0.3">
      <c r="A1121" s="59"/>
      <c r="B1121" s="59"/>
      <c r="C1121" s="59"/>
      <c r="D1121" s="59"/>
      <c r="E1121" s="59"/>
      <c r="F1121" s="59"/>
      <c r="G1121" s="59"/>
      <c r="H1121" s="59"/>
    </row>
    <row r="1122" spans="1:8" x14ac:dyDescent="0.3">
      <c r="A1122" s="59"/>
      <c r="B1122" s="59"/>
      <c r="C1122" s="59"/>
      <c r="D1122" s="59"/>
      <c r="E1122" s="59"/>
      <c r="F1122" s="59"/>
      <c r="G1122" s="59"/>
      <c r="H1122" s="59"/>
    </row>
    <row r="1123" spans="1:8" x14ac:dyDescent="0.3">
      <c r="A1123" s="59"/>
      <c r="B1123" s="59"/>
      <c r="C1123" s="59"/>
      <c r="D1123" s="59"/>
      <c r="E1123" s="59"/>
      <c r="F1123" s="59"/>
      <c r="G1123" s="59"/>
      <c r="H1123" s="59"/>
    </row>
    <row r="1124" spans="1:8" x14ac:dyDescent="0.3">
      <c r="A1124" s="59"/>
      <c r="B1124" s="59"/>
      <c r="C1124" s="59"/>
      <c r="D1124" s="59"/>
      <c r="E1124" s="59"/>
      <c r="F1124" s="59"/>
      <c r="G1124" s="59"/>
      <c r="H1124" s="59"/>
    </row>
    <row r="1125" spans="1:8" x14ac:dyDescent="0.3">
      <c r="A1125" s="59"/>
      <c r="B1125" s="59"/>
      <c r="C1125" s="59"/>
      <c r="D1125" s="59"/>
      <c r="E1125" s="59"/>
      <c r="F1125" s="59"/>
      <c r="G1125" s="59"/>
      <c r="H1125" s="59"/>
    </row>
    <row r="1126" spans="1:8" x14ac:dyDescent="0.3">
      <c r="A1126" s="59"/>
      <c r="B1126" s="59"/>
      <c r="C1126" s="59"/>
      <c r="D1126" s="59"/>
      <c r="E1126" s="59"/>
      <c r="F1126" s="59"/>
      <c r="G1126" s="59"/>
      <c r="H1126" s="59"/>
    </row>
    <row r="1127" spans="1:8" x14ac:dyDescent="0.3">
      <c r="A1127" s="59"/>
      <c r="B1127" s="59"/>
      <c r="C1127" s="59"/>
      <c r="D1127" s="59"/>
      <c r="E1127" s="59"/>
      <c r="F1127" s="59"/>
      <c r="G1127" s="59"/>
      <c r="H1127" s="59"/>
    </row>
    <row r="1128" spans="1:8" x14ac:dyDescent="0.3">
      <c r="A1128" s="59"/>
      <c r="B1128" s="59"/>
      <c r="C1128" s="59"/>
      <c r="D1128" s="59"/>
      <c r="E1128" s="59"/>
      <c r="F1128" s="59"/>
      <c r="G1128" s="59"/>
      <c r="H1128" s="59"/>
    </row>
    <row r="1129" spans="1:8" x14ac:dyDescent="0.3">
      <c r="A1129" s="59"/>
      <c r="B1129" s="59"/>
      <c r="C1129" s="59"/>
      <c r="D1129" s="59"/>
      <c r="E1129" s="59"/>
      <c r="F1129" s="59"/>
      <c r="G1129" s="59"/>
      <c r="H1129" s="59"/>
    </row>
    <row r="1130" spans="1:8" x14ac:dyDescent="0.3">
      <c r="A1130" s="59"/>
      <c r="B1130" s="59"/>
      <c r="C1130" s="59"/>
      <c r="D1130" s="59"/>
      <c r="E1130" s="59"/>
      <c r="F1130" s="59"/>
      <c r="G1130" s="59"/>
      <c r="H1130" s="59"/>
    </row>
    <row r="1131" spans="1:8" x14ac:dyDescent="0.3">
      <c r="A1131" s="59"/>
      <c r="B1131" s="59"/>
      <c r="C1131" s="59"/>
      <c r="D1131" s="59"/>
      <c r="E1131" s="59"/>
      <c r="F1131" s="59"/>
      <c r="G1131" s="59"/>
      <c r="H1131" s="59"/>
    </row>
    <row r="1132" spans="1:8" x14ac:dyDescent="0.3">
      <c r="A1132" s="59"/>
      <c r="B1132" s="59"/>
      <c r="C1132" s="59"/>
      <c r="D1132" s="59"/>
      <c r="E1132" s="59"/>
      <c r="F1132" s="59"/>
      <c r="G1132" s="59"/>
      <c r="H1132" s="59"/>
    </row>
    <row r="1133" spans="1:8" x14ac:dyDescent="0.3">
      <c r="A1133" s="59"/>
      <c r="B1133" s="59"/>
      <c r="C1133" s="59"/>
      <c r="D1133" s="59"/>
      <c r="E1133" s="59"/>
      <c r="F1133" s="59"/>
      <c r="G1133" s="59"/>
      <c r="H1133" s="59"/>
    </row>
    <row r="1134" spans="1:8" x14ac:dyDescent="0.3">
      <c r="A1134" s="59"/>
      <c r="B1134" s="59"/>
      <c r="C1134" s="59"/>
      <c r="D1134" s="59"/>
      <c r="E1134" s="59"/>
      <c r="F1134" s="59"/>
      <c r="G1134" s="59"/>
      <c r="H1134" s="59"/>
    </row>
    <row r="1135" spans="1:8" x14ac:dyDescent="0.3">
      <c r="A1135" s="59"/>
      <c r="B1135" s="59"/>
      <c r="C1135" s="59"/>
      <c r="D1135" s="59"/>
      <c r="E1135" s="59"/>
      <c r="F1135" s="59"/>
      <c r="G1135" s="59"/>
      <c r="H1135" s="59"/>
    </row>
    <row r="1136" spans="1:8" x14ac:dyDescent="0.3">
      <c r="A1136" s="59"/>
      <c r="B1136" s="59"/>
      <c r="C1136" s="59"/>
      <c r="D1136" s="59"/>
      <c r="E1136" s="59"/>
      <c r="F1136" s="59"/>
      <c r="G1136" s="59"/>
      <c r="H1136" s="59"/>
    </row>
    <row r="1137" spans="1:8" x14ac:dyDescent="0.3">
      <c r="A1137" s="59"/>
      <c r="B1137" s="59"/>
      <c r="C1137" s="59"/>
      <c r="D1137" s="59"/>
      <c r="E1137" s="59"/>
      <c r="F1137" s="59"/>
      <c r="G1137" s="59"/>
      <c r="H1137" s="59"/>
    </row>
    <row r="1138" spans="1:8" x14ac:dyDescent="0.3">
      <c r="A1138" s="59"/>
      <c r="B1138" s="59"/>
      <c r="C1138" s="59"/>
      <c r="D1138" s="59"/>
      <c r="E1138" s="59"/>
      <c r="F1138" s="59"/>
      <c r="G1138" s="59"/>
      <c r="H1138" s="59"/>
    </row>
    <row r="1139" spans="1:8" x14ac:dyDescent="0.3">
      <c r="A1139" s="59"/>
      <c r="B1139" s="59"/>
      <c r="C1139" s="59"/>
      <c r="D1139" s="59"/>
      <c r="E1139" s="59"/>
      <c r="F1139" s="59"/>
      <c r="G1139" s="59"/>
      <c r="H1139" s="59"/>
    </row>
    <row r="1140" spans="1:8" x14ac:dyDescent="0.3">
      <c r="A1140" s="59"/>
      <c r="B1140" s="59"/>
      <c r="C1140" s="59"/>
      <c r="D1140" s="59"/>
      <c r="E1140" s="59"/>
      <c r="F1140" s="59"/>
      <c r="G1140" s="59"/>
      <c r="H1140" s="59"/>
    </row>
    <row r="1141" spans="1:8" x14ac:dyDescent="0.3">
      <c r="A1141" s="59"/>
      <c r="B1141" s="59"/>
      <c r="C1141" s="59"/>
      <c r="D1141" s="59"/>
      <c r="E1141" s="59"/>
      <c r="F1141" s="59"/>
      <c r="G1141" s="59"/>
      <c r="H1141" s="59"/>
    </row>
    <row r="1142" spans="1:8" x14ac:dyDescent="0.3">
      <c r="A1142" s="59"/>
      <c r="B1142" s="59"/>
      <c r="C1142" s="59"/>
      <c r="D1142" s="59"/>
      <c r="E1142" s="59"/>
      <c r="F1142" s="59"/>
      <c r="G1142" s="59"/>
      <c r="H1142" s="59"/>
    </row>
    <row r="1143" spans="1:8" x14ac:dyDescent="0.3">
      <c r="A1143" s="59"/>
      <c r="B1143" s="59"/>
      <c r="C1143" s="59"/>
      <c r="D1143" s="59"/>
      <c r="E1143" s="59"/>
      <c r="F1143" s="59"/>
      <c r="G1143" s="59"/>
      <c r="H1143" s="59"/>
    </row>
    <row r="1144" spans="1:8" x14ac:dyDescent="0.3">
      <c r="A1144" s="59"/>
      <c r="B1144" s="59"/>
      <c r="C1144" s="59"/>
      <c r="D1144" s="59"/>
      <c r="E1144" s="59"/>
      <c r="F1144" s="59"/>
      <c r="G1144" s="59"/>
      <c r="H1144" s="59"/>
    </row>
    <row r="1145" spans="1:8" x14ac:dyDescent="0.3">
      <c r="A1145" s="59"/>
      <c r="B1145" s="59"/>
      <c r="C1145" s="59"/>
      <c r="D1145" s="59"/>
      <c r="E1145" s="59"/>
      <c r="F1145" s="59"/>
      <c r="G1145" s="59"/>
      <c r="H1145" s="59"/>
    </row>
    <row r="1146" spans="1:8" x14ac:dyDescent="0.3">
      <c r="A1146" s="59"/>
      <c r="B1146" s="59"/>
      <c r="C1146" s="59"/>
      <c r="D1146" s="59"/>
      <c r="E1146" s="59"/>
      <c r="F1146" s="59"/>
      <c r="G1146" s="59"/>
      <c r="H1146" s="59"/>
    </row>
    <row r="1147" spans="1:8" x14ac:dyDescent="0.3">
      <c r="A1147" s="59"/>
      <c r="B1147" s="59"/>
      <c r="C1147" s="59"/>
      <c r="D1147" s="59"/>
      <c r="E1147" s="59"/>
      <c r="F1147" s="59"/>
      <c r="G1147" s="59"/>
      <c r="H1147" s="59"/>
    </row>
    <row r="1148" spans="1:8" x14ac:dyDescent="0.3">
      <c r="A1148" s="59"/>
      <c r="B1148" s="59"/>
      <c r="C1148" s="59"/>
      <c r="D1148" s="59"/>
      <c r="E1148" s="59"/>
      <c r="F1148" s="59"/>
      <c r="G1148" s="59"/>
      <c r="H1148" s="59"/>
    </row>
    <row r="1149" spans="1:8" x14ac:dyDescent="0.3">
      <c r="A1149" s="59"/>
      <c r="B1149" s="59"/>
      <c r="C1149" s="59"/>
      <c r="D1149" s="59"/>
      <c r="E1149" s="59"/>
      <c r="F1149" s="59"/>
      <c r="G1149" s="59"/>
      <c r="H1149" s="59"/>
    </row>
    <row r="1150" spans="1:8" x14ac:dyDescent="0.3">
      <c r="A1150" s="59"/>
      <c r="B1150" s="59"/>
      <c r="C1150" s="59"/>
      <c r="D1150" s="59"/>
      <c r="E1150" s="59"/>
      <c r="F1150" s="59"/>
      <c r="G1150" s="59"/>
      <c r="H1150" s="59"/>
    </row>
    <row r="1151" spans="1:8" x14ac:dyDescent="0.3">
      <c r="A1151" s="59"/>
      <c r="B1151" s="59"/>
      <c r="C1151" s="59"/>
      <c r="D1151" s="59"/>
      <c r="E1151" s="59"/>
      <c r="F1151" s="59"/>
      <c r="G1151" s="59"/>
      <c r="H1151" s="59"/>
    </row>
    <row r="1152" spans="1:8" x14ac:dyDescent="0.3">
      <c r="A1152" s="59"/>
      <c r="B1152" s="59"/>
      <c r="C1152" s="59"/>
      <c r="D1152" s="59"/>
      <c r="E1152" s="59"/>
      <c r="F1152" s="59"/>
      <c r="G1152" s="59"/>
      <c r="H1152" s="59"/>
    </row>
    <row r="1153" spans="1:8" x14ac:dyDescent="0.3">
      <c r="A1153" s="59"/>
      <c r="B1153" s="59"/>
      <c r="C1153" s="59"/>
      <c r="D1153" s="59"/>
      <c r="E1153" s="59"/>
      <c r="F1153" s="59"/>
      <c r="G1153" s="59"/>
      <c r="H1153" s="59"/>
    </row>
    <row r="1154" spans="1:8" x14ac:dyDescent="0.3">
      <c r="A1154" s="59"/>
      <c r="B1154" s="59"/>
      <c r="C1154" s="59"/>
      <c r="D1154" s="59"/>
      <c r="E1154" s="59"/>
      <c r="F1154" s="59"/>
      <c r="G1154" s="59"/>
      <c r="H1154" s="59"/>
    </row>
    <row r="1155" spans="1:8" x14ac:dyDescent="0.3">
      <c r="A1155" s="59"/>
      <c r="B1155" s="59"/>
      <c r="C1155" s="59"/>
      <c r="D1155" s="59"/>
      <c r="E1155" s="59"/>
      <c r="F1155" s="59"/>
      <c r="G1155" s="59"/>
      <c r="H1155" s="59"/>
    </row>
    <row r="1156" spans="1:8" x14ac:dyDescent="0.3">
      <c r="A1156" s="59"/>
      <c r="B1156" s="59"/>
      <c r="C1156" s="59"/>
      <c r="D1156" s="59"/>
      <c r="E1156" s="59"/>
      <c r="F1156" s="59"/>
      <c r="G1156" s="59"/>
      <c r="H1156" s="59"/>
    </row>
    <row r="1157" spans="1:8" x14ac:dyDescent="0.3">
      <c r="A1157" s="59"/>
      <c r="B1157" s="59"/>
      <c r="C1157" s="59"/>
      <c r="D1157" s="59"/>
      <c r="E1157" s="59"/>
      <c r="F1157" s="59"/>
      <c r="G1157" s="59"/>
      <c r="H1157" s="59"/>
    </row>
    <row r="1158" spans="1:8" x14ac:dyDescent="0.3">
      <c r="A1158" s="59"/>
      <c r="B1158" s="59"/>
      <c r="C1158" s="59"/>
      <c r="D1158" s="59"/>
      <c r="E1158" s="59"/>
      <c r="F1158" s="59"/>
      <c r="G1158" s="59"/>
      <c r="H1158" s="59"/>
    </row>
    <row r="1159" spans="1:8" x14ac:dyDescent="0.3">
      <c r="A1159" s="59"/>
      <c r="B1159" s="59"/>
      <c r="C1159" s="59"/>
      <c r="D1159" s="59"/>
      <c r="E1159" s="59"/>
      <c r="F1159" s="59"/>
      <c r="G1159" s="59"/>
      <c r="H1159" s="59"/>
    </row>
    <row r="1160" spans="1:8" x14ac:dyDescent="0.3">
      <c r="A1160" s="59"/>
      <c r="B1160" s="59"/>
      <c r="C1160" s="59"/>
      <c r="D1160" s="59"/>
      <c r="E1160" s="59"/>
      <c r="F1160" s="59"/>
      <c r="G1160" s="59"/>
      <c r="H1160" s="59"/>
    </row>
    <row r="1161" spans="1:8" x14ac:dyDescent="0.3">
      <c r="A1161" s="59"/>
      <c r="B1161" s="59"/>
      <c r="C1161" s="59"/>
      <c r="D1161" s="59"/>
      <c r="E1161" s="59"/>
      <c r="F1161" s="59"/>
      <c r="G1161" s="59"/>
      <c r="H1161" s="59"/>
    </row>
    <row r="1162" spans="1:8" x14ac:dyDescent="0.3">
      <c r="A1162" s="59"/>
      <c r="B1162" s="59"/>
      <c r="C1162" s="59"/>
      <c r="D1162" s="59"/>
      <c r="E1162" s="59"/>
      <c r="F1162" s="59"/>
      <c r="G1162" s="59"/>
      <c r="H1162" s="59"/>
    </row>
    <row r="1163" spans="1:8" x14ac:dyDescent="0.3">
      <c r="A1163" s="59"/>
      <c r="B1163" s="59"/>
      <c r="C1163" s="59"/>
      <c r="D1163" s="59"/>
      <c r="E1163" s="59"/>
      <c r="F1163" s="59"/>
      <c r="G1163" s="59"/>
      <c r="H1163" s="59"/>
    </row>
    <row r="1164" spans="1:8" x14ac:dyDescent="0.3">
      <c r="A1164" s="59"/>
      <c r="B1164" s="59"/>
      <c r="C1164" s="59"/>
      <c r="D1164" s="59"/>
      <c r="E1164" s="59"/>
      <c r="F1164" s="59"/>
      <c r="G1164" s="59"/>
      <c r="H1164" s="59"/>
    </row>
    <row r="1165" spans="1:8" x14ac:dyDescent="0.3">
      <c r="A1165" s="59"/>
      <c r="B1165" s="59"/>
      <c r="C1165" s="59"/>
      <c r="D1165" s="59"/>
      <c r="E1165" s="59"/>
      <c r="F1165" s="59"/>
      <c r="G1165" s="59"/>
      <c r="H1165" s="59"/>
    </row>
    <row r="1166" spans="1:8" x14ac:dyDescent="0.3">
      <c r="A1166" s="59"/>
      <c r="B1166" s="59"/>
      <c r="C1166" s="59"/>
      <c r="D1166" s="59"/>
      <c r="E1166" s="59"/>
      <c r="F1166" s="59"/>
      <c r="G1166" s="59"/>
      <c r="H1166" s="59"/>
    </row>
    <row r="1167" spans="1:8" x14ac:dyDescent="0.3">
      <c r="A1167" s="59"/>
      <c r="B1167" s="59"/>
      <c r="C1167" s="59"/>
      <c r="D1167" s="59"/>
      <c r="E1167" s="59"/>
      <c r="F1167" s="59"/>
      <c r="G1167" s="59"/>
      <c r="H1167" s="59"/>
    </row>
    <row r="1168" spans="1:8" x14ac:dyDescent="0.3">
      <c r="A1168" s="59"/>
      <c r="B1168" s="59"/>
      <c r="C1168" s="59"/>
      <c r="D1168" s="59"/>
      <c r="E1168" s="59"/>
      <c r="F1168" s="59"/>
      <c r="G1168" s="59"/>
      <c r="H1168" s="59"/>
    </row>
    <row r="1169" spans="1:8" x14ac:dyDescent="0.3">
      <c r="A1169" s="59"/>
      <c r="B1169" s="59"/>
      <c r="C1169" s="59"/>
      <c r="D1169" s="59"/>
      <c r="E1169" s="59"/>
      <c r="F1169" s="59"/>
      <c r="G1169" s="59"/>
      <c r="H1169" s="59"/>
    </row>
    <row r="1170" spans="1:8" x14ac:dyDescent="0.3">
      <c r="A1170" s="59"/>
      <c r="B1170" s="59"/>
      <c r="C1170" s="59"/>
      <c r="D1170" s="59"/>
      <c r="E1170" s="59"/>
      <c r="F1170" s="59"/>
      <c r="G1170" s="59"/>
      <c r="H1170" s="59"/>
    </row>
    <row r="1171" spans="1:8" x14ac:dyDescent="0.3">
      <c r="A1171" s="59"/>
      <c r="B1171" s="59"/>
      <c r="C1171" s="59"/>
      <c r="D1171" s="59"/>
      <c r="E1171" s="59"/>
      <c r="F1171" s="59"/>
      <c r="G1171" s="59"/>
      <c r="H1171" s="59"/>
    </row>
    <row r="1172" spans="1:8" x14ac:dyDescent="0.3">
      <c r="A1172" s="59"/>
      <c r="B1172" s="59"/>
      <c r="C1172" s="59"/>
      <c r="D1172" s="59"/>
      <c r="E1172" s="59"/>
      <c r="F1172" s="59"/>
      <c r="G1172" s="59"/>
      <c r="H1172" s="59"/>
    </row>
    <row r="1173" spans="1:8" x14ac:dyDescent="0.3">
      <c r="A1173" s="59"/>
      <c r="B1173" s="59"/>
      <c r="C1173" s="59"/>
      <c r="D1173" s="59"/>
      <c r="E1173" s="59"/>
      <c r="F1173" s="59"/>
      <c r="G1173" s="59"/>
      <c r="H1173" s="59"/>
    </row>
    <row r="1174" spans="1:8" x14ac:dyDescent="0.3">
      <c r="A1174" s="59"/>
      <c r="B1174" s="59"/>
      <c r="C1174" s="59"/>
      <c r="D1174" s="59"/>
      <c r="E1174" s="59"/>
      <c r="F1174" s="59"/>
      <c r="G1174" s="59"/>
      <c r="H1174" s="59"/>
    </row>
    <row r="1175" spans="1:8" x14ac:dyDescent="0.3">
      <c r="A1175" s="59"/>
      <c r="B1175" s="59"/>
      <c r="C1175" s="59"/>
      <c r="D1175" s="59"/>
      <c r="E1175" s="59"/>
      <c r="F1175" s="59"/>
      <c r="G1175" s="59"/>
      <c r="H1175" s="59"/>
    </row>
    <row r="1176" spans="1:8" x14ac:dyDescent="0.3">
      <c r="A1176" s="59"/>
      <c r="B1176" s="59"/>
      <c r="C1176" s="59"/>
      <c r="D1176" s="59"/>
      <c r="E1176" s="59"/>
      <c r="F1176" s="59"/>
      <c r="G1176" s="59"/>
      <c r="H1176" s="59"/>
    </row>
    <row r="1177" spans="1:8" x14ac:dyDescent="0.3">
      <c r="A1177" s="59"/>
      <c r="B1177" s="59"/>
      <c r="C1177" s="59"/>
      <c r="D1177" s="59"/>
      <c r="E1177" s="59"/>
      <c r="F1177" s="59"/>
      <c r="G1177" s="59"/>
      <c r="H1177" s="59"/>
    </row>
    <row r="1178" spans="1:8" x14ac:dyDescent="0.3">
      <c r="A1178" s="59"/>
      <c r="B1178" s="59"/>
      <c r="C1178" s="59"/>
      <c r="D1178" s="59"/>
      <c r="E1178" s="59"/>
      <c r="F1178" s="59"/>
      <c r="G1178" s="59"/>
      <c r="H1178" s="59"/>
    </row>
    <row r="1179" spans="1:8" x14ac:dyDescent="0.3">
      <c r="A1179" s="59"/>
      <c r="B1179" s="59"/>
      <c r="C1179" s="59"/>
      <c r="D1179" s="59"/>
      <c r="E1179" s="59"/>
      <c r="F1179" s="59"/>
      <c r="G1179" s="59"/>
      <c r="H1179" s="59"/>
    </row>
    <row r="1180" spans="1:8" x14ac:dyDescent="0.3">
      <c r="A1180" s="59"/>
      <c r="B1180" s="59"/>
      <c r="C1180" s="59"/>
      <c r="D1180" s="59"/>
      <c r="E1180" s="59"/>
      <c r="F1180" s="59"/>
      <c r="G1180" s="59"/>
      <c r="H1180" s="59"/>
    </row>
    <row r="1181" spans="1:8" x14ac:dyDescent="0.3">
      <c r="A1181" s="59"/>
      <c r="B1181" s="59"/>
      <c r="C1181" s="59"/>
      <c r="D1181" s="59"/>
      <c r="E1181" s="59"/>
      <c r="F1181" s="59"/>
      <c r="G1181" s="59"/>
      <c r="H1181" s="59"/>
    </row>
    <row r="1182" spans="1:8" x14ac:dyDescent="0.3">
      <c r="A1182" s="59"/>
      <c r="B1182" s="59"/>
      <c r="C1182" s="59"/>
      <c r="D1182" s="59"/>
      <c r="E1182" s="59"/>
      <c r="F1182" s="59"/>
      <c r="G1182" s="59"/>
      <c r="H1182" s="59"/>
    </row>
    <row r="1183" spans="1:8" x14ac:dyDescent="0.3">
      <c r="A1183" s="59"/>
      <c r="B1183" s="59"/>
      <c r="C1183" s="59"/>
      <c r="D1183" s="59"/>
      <c r="E1183" s="59"/>
      <c r="F1183" s="59"/>
      <c r="G1183" s="59"/>
      <c r="H1183" s="59"/>
    </row>
    <row r="1184" spans="1:8" x14ac:dyDescent="0.3">
      <c r="A1184" s="59"/>
      <c r="B1184" s="59"/>
      <c r="C1184" s="59"/>
      <c r="D1184" s="59"/>
      <c r="E1184" s="59"/>
      <c r="F1184" s="59"/>
      <c r="G1184" s="59"/>
      <c r="H1184" s="59"/>
    </row>
    <row r="1185" spans="1:8" x14ac:dyDescent="0.3">
      <c r="A1185" s="59"/>
      <c r="B1185" s="59"/>
      <c r="C1185" s="59"/>
      <c r="D1185" s="59"/>
      <c r="E1185" s="59"/>
      <c r="F1185" s="59"/>
      <c r="G1185" s="59"/>
      <c r="H1185" s="59"/>
    </row>
    <row r="1186" spans="1:8" x14ac:dyDescent="0.3">
      <c r="A1186" s="59"/>
      <c r="B1186" s="59"/>
      <c r="C1186" s="59"/>
      <c r="D1186" s="59"/>
      <c r="E1186" s="59"/>
      <c r="F1186" s="59"/>
      <c r="G1186" s="59"/>
      <c r="H1186" s="59"/>
    </row>
    <row r="1187" spans="1:8" x14ac:dyDescent="0.3">
      <c r="A1187" s="59"/>
      <c r="B1187" s="59"/>
      <c r="C1187" s="59"/>
      <c r="D1187" s="59"/>
      <c r="E1187" s="59"/>
      <c r="F1187" s="59"/>
      <c r="G1187" s="59"/>
      <c r="H1187" s="59"/>
    </row>
    <row r="1188" spans="1:8" x14ac:dyDescent="0.3">
      <c r="A1188" s="59"/>
      <c r="B1188" s="59"/>
      <c r="C1188" s="59"/>
      <c r="D1188" s="59"/>
      <c r="E1188" s="59"/>
      <c r="F1188" s="59"/>
      <c r="G1188" s="59"/>
      <c r="H1188" s="59"/>
    </row>
    <row r="1189" spans="1:8" x14ac:dyDescent="0.3">
      <c r="A1189" s="59"/>
      <c r="B1189" s="59"/>
      <c r="C1189" s="59"/>
      <c r="D1189" s="59"/>
      <c r="E1189" s="59"/>
      <c r="F1189" s="59"/>
      <c r="G1189" s="59"/>
      <c r="H1189" s="59"/>
    </row>
    <row r="1190" spans="1:8" x14ac:dyDescent="0.3">
      <c r="A1190" s="59"/>
      <c r="B1190" s="59"/>
      <c r="C1190" s="59"/>
      <c r="D1190" s="59"/>
      <c r="E1190" s="59"/>
      <c r="F1190" s="59"/>
      <c r="G1190" s="59"/>
      <c r="H1190" s="59"/>
    </row>
    <row r="1191" spans="1:8" x14ac:dyDescent="0.3">
      <c r="A1191" s="59"/>
      <c r="B1191" s="59"/>
      <c r="C1191" s="59"/>
      <c r="D1191" s="59"/>
      <c r="E1191" s="59"/>
      <c r="F1191" s="59"/>
      <c r="G1191" s="59"/>
      <c r="H1191" s="59"/>
    </row>
    <row r="1192" spans="1:8" x14ac:dyDescent="0.3">
      <c r="A1192" s="59"/>
      <c r="B1192" s="59"/>
      <c r="C1192" s="59"/>
      <c r="D1192" s="59"/>
      <c r="E1192" s="59"/>
      <c r="F1192" s="59"/>
      <c r="G1192" s="59"/>
      <c r="H1192" s="59"/>
    </row>
    <row r="1193" spans="1:8" x14ac:dyDescent="0.3">
      <c r="A1193" s="59"/>
      <c r="B1193" s="59"/>
      <c r="C1193" s="59"/>
      <c r="D1193" s="59"/>
      <c r="E1193" s="59"/>
      <c r="F1193" s="59"/>
      <c r="G1193" s="59"/>
      <c r="H1193" s="59"/>
    </row>
    <row r="1194" spans="1:8" x14ac:dyDescent="0.3">
      <c r="A1194" s="59"/>
      <c r="B1194" s="59"/>
      <c r="C1194" s="59"/>
      <c r="D1194" s="59"/>
      <c r="E1194" s="59"/>
      <c r="F1194" s="59"/>
      <c r="G1194" s="59"/>
      <c r="H1194" s="59"/>
    </row>
    <row r="1195" spans="1:8" x14ac:dyDescent="0.3">
      <c r="A1195" s="59"/>
      <c r="B1195" s="59"/>
      <c r="C1195" s="59"/>
      <c r="D1195" s="59"/>
      <c r="E1195" s="59"/>
      <c r="F1195" s="59"/>
      <c r="G1195" s="59"/>
      <c r="H1195" s="59"/>
    </row>
    <row r="1196" spans="1:8" x14ac:dyDescent="0.3">
      <c r="A1196" s="59"/>
      <c r="B1196" s="59"/>
      <c r="C1196" s="59"/>
      <c r="D1196" s="59"/>
      <c r="E1196" s="59"/>
      <c r="F1196" s="59"/>
      <c r="G1196" s="59"/>
      <c r="H1196" s="59"/>
    </row>
    <row r="1197" spans="1:8" x14ac:dyDescent="0.3">
      <c r="A1197" s="59"/>
      <c r="B1197" s="59"/>
      <c r="C1197" s="59"/>
      <c r="D1197" s="59"/>
      <c r="E1197" s="59"/>
      <c r="F1197" s="59"/>
      <c r="G1197" s="59"/>
      <c r="H1197" s="59"/>
    </row>
    <row r="1198" spans="1:8" x14ac:dyDescent="0.3">
      <c r="A1198" s="59"/>
      <c r="B1198" s="59"/>
      <c r="C1198" s="59"/>
      <c r="D1198" s="59"/>
      <c r="E1198" s="59"/>
      <c r="F1198" s="59"/>
      <c r="G1198" s="59"/>
      <c r="H1198" s="59"/>
    </row>
    <row r="1199" spans="1:8" x14ac:dyDescent="0.3">
      <c r="A1199" s="59"/>
      <c r="B1199" s="59"/>
      <c r="C1199" s="59"/>
      <c r="D1199" s="59"/>
      <c r="E1199" s="59"/>
      <c r="F1199" s="59"/>
      <c r="G1199" s="59"/>
      <c r="H1199" s="59"/>
    </row>
    <row r="1200" spans="1:8" x14ac:dyDescent="0.3">
      <c r="A1200" s="59"/>
      <c r="B1200" s="59"/>
      <c r="C1200" s="59"/>
      <c r="D1200" s="59"/>
      <c r="E1200" s="59"/>
      <c r="F1200" s="59"/>
      <c r="G1200" s="59"/>
      <c r="H1200" s="59"/>
    </row>
    <row r="1201" spans="1:8" x14ac:dyDescent="0.3">
      <c r="A1201" s="59"/>
      <c r="B1201" s="59"/>
      <c r="C1201" s="59"/>
      <c r="D1201" s="59"/>
      <c r="E1201" s="59"/>
      <c r="F1201" s="59"/>
      <c r="G1201" s="59"/>
      <c r="H1201" s="59"/>
    </row>
    <row r="1202" spans="1:8" x14ac:dyDescent="0.3">
      <c r="A1202" s="59"/>
      <c r="B1202" s="59"/>
      <c r="C1202" s="59"/>
      <c r="D1202" s="59"/>
      <c r="E1202" s="59"/>
      <c r="F1202" s="59"/>
      <c r="G1202" s="59"/>
      <c r="H1202" s="59"/>
    </row>
    <row r="1203" spans="1:8" x14ac:dyDescent="0.3">
      <c r="A1203" s="59"/>
      <c r="B1203" s="59"/>
      <c r="C1203" s="59"/>
      <c r="D1203" s="59"/>
      <c r="E1203" s="59"/>
      <c r="F1203" s="59"/>
      <c r="G1203" s="59"/>
      <c r="H1203" s="59"/>
    </row>
    <row r="1204" spans="1:8" x14ac:dyDescent="0.3">
      <c r="A1204" s="59"/>
      <c r="B1204" s="59"/>
      <c r="C1204" s="59"/>
      <c r="D1204" s="59"/>
      <c r="E1204" s="59"/>
      <c r="F1204" s="59"/>
      <c r="G1204" s="59"/>
      <c r="H1204" s="59"/>
    </row>
    <row r="1205" spans="1:8" x14ac:dyDescent="0.3">
      <c r="A1205" s="59"/>
      <c r="B1205" s="59"/>
      <c r="C1205" s="59"/>
      <c r="D1205" s="59"/>
      <c r="E1205" s="59"/>
      <c r="F1205" s="59"/>
      <c r="G1205" s="59"/>
      <c r="H1205" s="59"/>
    </row>
    <row r="1206" spans="1:8" x14ac:dyDescent="0.3">
      <c r="A1206" s="59"/>
      <c r="B1206" s="59"/>
      <c r="C1206" s="59"/>
      <c r="D1206" s="59"/>
      <c r="E1206" s="59"/>
      <c r="F1206" s="59"/>
      <c r="G1206" s="59"/>
      <c r="H1206" s="59"/>
    </row>
    <row r="1207" spans="1:8" x14ac:dyDescent="0.3">
      <c r="A1207" s="59"/>
      <c r="B1207" s="59"/>
      <c r="C1207" s="59"/>
      <c r="D1207" s="59"/>
      <c r="E1207" s="59"/>
      <c r="F1207" s="59"/>
      <c r="G1207" s="59"/>
      <c r="H1207" s="59"/>
    </row>
    <row r="1208" spans="1:8" x14ac:dyDescent="0.3">
      <c r="A1208" s="59"/>
      <c r="B1208" s="59"/>
      <c r="C1208" s="59"/>
      <c r="D1208" s="59"/>
      <c r="E1208" s="59"/>
      <c r="F1208" s="59"/>
      <c r="G1208" s="59"/>
      <c r="H1208" s="59"/>
    </row>
    <row r="1209" spans="1:8" x14ac:dyDescent="0.3">
      <c r="A1209" s="59"/>
      <c r="B1209" s="59"/>
      <c r="C1209" s="59"/>
      <c r="D1209" s="59"/>
      <c r="E1209" s="59"/>
      <c r="F1209" s="59"/>
      <c r="G1209" s="59"/>
      <c r="H1209" s="59"/>
    </row>
    <row r="1210" spans="1:8" x14ac:dyDescent="0.3">
      <c r="A1210" s="59"/>
      <c r="B1210" s="59"/>
      <c r="C1210" s="59"/>
      <c r="D1210" s="59"/>
      <c r="E1210" s="59"/>
      <c r="F1210" s="59"/>
      <c r="G1210" s="59"/>
      <c r="H1210" s="59"/>
    </row>
    <row r="1211" spans="1:8" x14ac:dyDescent="0.3">
      <c r="A1211" s="59"/>
      <c r="B1211" s="59"/>
      <c r="C1211" s="59"/>
      <c r="D1211" s="59"/>
      <c r="E1211" s="59"/>
      <c r="F1211" s="59"/>
      <c r="G1211" s="59"/>
      <c r="H1211" s="59"/>
    </row>
    <row r="1212" spans="1:8" x14ac:dyDescent="0.3">
      <c r="A1212" s="59"/>
      <c r="B1212" s="59"/>
      <c r="C1212" s="59"/>
      <c r="D1212" s="59"/>
      <c r="E1212" s="59"/>
      <c r="F1212" s="59"/>
      <c r="G1212" s="59"/>
      <c r="H1212" s="59"/>
    </row>
    <row r="1213" spans="1:8" x14ac:dyDescent="0.3">
      <c r="A1213" s="59"/>
      <c r="B1213" s="59"/>
      <c r="C1213" s="59"/>
      <c r="D1213" s="59"/>
      <c r="E1213" s="59"/>
      <c r="F1213" s="59"/>
      <c r="G1213" s="59"/>
      <c r="H1213" s="59"/>
    </row>
    <row r="1214" spans="1:8" x14ac:dyDescent="0.3">
      <c r="A1214" s="59"/>
      <c r="B1214" s="59"/>
      <c r="C1214" s="59"/>
      <c r="D1214" s="59"/>
      <c r="E1214" s="59"/>
      <c r="F1214" s="59"/>
      <c r="G1214" s="59"/>
      <c r="H1214" s="59"/>
    </row>
    <row r="1215" spans="1:8" x14ac:dyDescent="0.3">
      <c r="A1215" s="59"/>
      <c r="B1215" s="59"/>
      <c r="C1215" s="59"/>
      <c r="D1215" s="59"/>
      <c r="E1215" s="59"/>
      <c r="F1215" s="59"/>
      <c r="G1215" s="59"/>
      <c r="H1215" s="59"/>
    </row>
    <row r="1216" spans="1:8" x14ac:dyDescent="0.3">
      <c r="A1216" s="59"/>
      <c r="B1216" s="59"/>
      <c r="C1216" s="59"/>
      <c r="D1216" s="59"/>
      <c r="E1216" s="59"/>
      <c r="F1216" s="59"/>
      <c r="G1216" s="59"/>
      <c r="H1216" s="59"/>
    </row>
    <row r="1217" spans="1:8" x14ac:dyDescent="0.3">
      <c r="A1217" s="59"/>
      <c r="B1217" s="59"/>
      <c r="C1217" s="59"/>
      <c r="D1217" s="59"/>
      <c r="E1217" s="59"/>
      <c r="F1217" s="59"/>
      <c r="G1217" s="59"/>
      <c r="H1217" s="59"/>
    </row>
    <row r="1218" spans="1:8" x14ac:dyDescent="0.3">
      <c r="A1218" s="59"/>
      <c r="B1218" s="59"/>
      <c r="C1218" s="59"/>
      <c r="D1218" s="59"/>
      <c r="E1218" s="59"/>
      <c r="F1218" s="59"/>
      <c r="G1218" s="59"/>
      <c r="H1218" s="59"/>
    </row>
    <row r="1219" spans="1:8" x14ac:dyDescent="0.3">
      <c r="A1219" s="59"/>
      <c r="B1219" s="59"/>
      <c r="C1219" s="59"/>
      <c r="D1219" s="59"/>
      <c r="E1219" s="59"/>
      <c r="F1219" s="59"/>
      <c r="G1219" s="59"/>
      <c r="H1219" s="59"/>
    </row>
    <row r="1220" spans="1:8" x14ac:dyDescent="0.3">
      <c r="A1220" s="59"/>
      <c r="B1220" s="59"/>
      <c r="C1220" s="59"/>
      <c r="D1220" s="59"/>
      <c r="E1220" s="59"/>
      <c r="F1220" s="59"/>
      <c r="G1220" s="59"/>
      <c r="H1220" s="59"/>
    </row>
    <row r="1221" spans="1:8" x14ac:dyDescent="0.3">
      <c r="A1221" s="59"/>
      <c r="B1221" s="59"/>
      <c r="C1221" s="59"/>
      <c r="D1221" s="59"/>
      <c r="E1221" s="59"/>
      <c r="F1221" s="59"/>
      <c r="G1221" s="59"/>
      <c r="H1221" s="59"/>
    </row>
    <row r="1222" spans="1:8" x14ac:dyDescent="0.3">
      <c r="A1222" s="59"/>
      <c r="B1222" s="59"/>
      <c r="C1222" s="59"/>
      <c r="D1222" s="59"/>
      <c r="E1222" s="59"/>
      <c r="F1222" s="59"/>
      <c r="G1222" s="59"/>
      <c r="H1222" s="59"/>
    </row>
    <row r="1223" spans="1:8" x14ac:dyDescent="0.3">
      <c r="A1223" s="59"/>
      <c r="B1223" s="59"/>
      <c r="C1223" s="59"/>
      <c r="D1223" s="59"/>
      <c r="E1223" s="59"/>
      <c r="F1223" s="59"/>
      <c r="G1223" s="59"/>
      <c r="H1223" s="59"/>
    </row>
    <row r="1224" spans="1:8" x14ac:dyDescent="0.3">
      <c r="A1224" s="59"/>
      <c r="B1224" s="59"/>
      <c r="C1224" s="59"/>
      <c r="D1224" s="59"/>
      <c r="E1224" s="59"/>
      <c r="F1224" s="59"/>
      <c r="G1224" s="59"/>
      <c r="H1224" s="59"/>
    </row>
    <row r="1225" spans="1:8" x14ac:dyDescent="0.3">
      <c r="A1225" s="59"/>
      <c r="B1225" s="59"/>
      <c r="C1225" s="59"/>
      <c r="D1225" s="59"/>
      <c r="E1225" s="59"/>
      <c r="F1225" s="59"/>
      <c r="G1225" s="59"/>
      <c r="H1225" s="59"/>
    </row>
    <row r="1226" spans="1:8" x14ac:dyDescent="0.3">
      <c r="A1226" s="59"/>
      <c r="B1226" s="59"/>
      <c r="C1226" s="59"/>
      <c r="D1226" s="59"/>
      <c r="E1226" s="59"/>
      <c r="F1226" s="59"/>
      <c r="G1226" s="59"/>
      <c r="H1226" s="59"/>
    </row>
    <row r="1227" spans="1:8" x14ac:dyDescent="0.3">
      <c r="A1227" s="59"/>
      <c r="B1227" s="59"/>
      <c r="C1227" s="59"/>
      <c r="D1227" s="59"/>
      <c r="E1227" s="59"/>
      <c r="F1227" s="59"/>
      <c r="G1227" s="59"/>
      <c r="H1227" s="59"/>
    </row>
    <row r="1228" spans="1:8" x14ac:dyDescent="0.3">
      <c r="A1228" s="59"/>
      <c r="B1228" s="59"/>
      <c r="C1228" s="59"/>
      <c r="D1228" s="59"/>
      <c r="E1228" s="59"/>
      <c r="F1228" s="59"/>
      <c r="G1228" s="59"/>
      <c r="H1228" s="59"/>
    </row>
    <row r="1229" spans="1:8" x14ac:dyDescent="0.3">
      <c r="A1229" s="59"/>
      <c r="B1229" s="59"/>
      <c r="C1229" s="59"/>
      <c r="D1229" s="59"/>
      <c r="E1229" s="59"/>
      <c r="F1229" s="59"/>
      <c r="G1229" s="59"/>
      <c r="H1229" s="59"/>
    </row>
    <row r="1230" spans="1:8" x14ac:dyDescent="0.3">
      <c r="A1230" s="59"/>
      <c r="B1230" s="59"/>
      <c r="C1230" s="59"/>
      <c r="D1230" s="59"/>
      <c r="E1230" s="59"/>
      <c r="F1230" s="59"/>
      <c r="G1230" s="59"/>
      <c r="H1230" s="59"/>
    </row>
    <row r="1231" spans="1:8" x14ac:dyDescent="0.3">
      <c r="A1231" s="59"/>
      <c r="B1231" s="59"/>
      <c r="C1231" s="59"/>
      <c r="D1231" s="59"/>
      <c r="E1231" s="59"/>
      <c r="F1231" s="59"/>
      <c r="G1231" s="59"/>
      <c r="H1231" s="59"/>
    </row>
    <row r="1232" spans="1:8" x14ac:dyDescent="0.3">
      <c r="A1232" s="59"/>
      <c r="B1232" s="59"/>
      <c r="C1232" s="59"/>
      <c r="D1232" s="59"/>
      <c r="E1232" s="59"/>
      <c r="F1232" s="59"/>
      <c r="G1232" s="59"/>
      <c r="H1232" s="59"/>
    </row>
    <row r="1233" spans="1:8" x14ac:dyDescent="0.3">
      <c r="A1233" s="59"/>
      <c r="B1233" s="59"/>
      <c r="C1233" s="59"/>
      <c r="D1233" s="59"/>
      <c r="E1233" s="59"/>
      <c r="F1233" s="59"/>
      <c r="G1233" s="59"/>
      <c r="H1233" s="59"/>
    </row>
    <row r="1234" spans="1:8" x14ac:dyDescent="0.3">
      <c r="A1234" s="59"/>
      <c r="B1234" s="59"/>
      <c r="C1234" s="59"/>
      <c r="D1234" s="59"/>
      <c r="E1234" s="59"/>
      <c r="F1234" s="59"/>
      <c r="G1234" s="59"/>
      <c r="H1234" s="59"/>
    </row>
    <row r="1235" spans="1:8" x14ac:dyDescent="0.3">
      <c r="A1235" s="59"/>
      <c r="B1235" s="59"/>
      <c r="C1235" s="59"/>
      <c r="D1235" s="59"/>
      <c r="E1235" s="59"/>
      <c r="F1235" s="59"/>
      <c r="G1235" s="59"/>
      <c r="H1235" s="59"/>
    </row>
    <row r="1236" spans="1:8" x14ac:dyDescent="0.3">
      <c r="A1236" s="59"/>
      <c r="B1236" s="59"/>
      <c r="C1236" s="59"/>
      <c r="D1236" s="59"/>
      <c r="E1236" s="59"/>
      <c r="F1236" s="59"/>
      <c r="G1236" s="59"/>
      <c r="H1236" s="59"/>
    </row>
    <row r="1237" spans="1:8" x14ac:dyDescent="0.3">
      <c r="A1237" s="59"/>
      <c r="B1237" s="59"/>
      <c r="C1237" s="59"/>
      <c r="D1237" s="59"/>
      <c r="E1237" s="59"/>
      <c r="F1237" s="59"/>
      <c r="G1237" s="59"/>
      <c r="H1237" s="59"/>
    </row>
    <row r="1238" spans="1:8" x14ac:dyDescent="0.3">
      <c r="A1238" s="59"/>
      <c r="B1238" s="59"/>
      <c r="C1238" s="59"/>
      <c r="D1238" s="59"/>
      <c r="E1238" s="59"/>
      <c r="F1238" s="59"/>
      <c r="G1238" s="59"/>
      <c r="H1238" s="59"/>
    </row>
    <row r="1239" spans="1:8" x14ac:dyDescent="0.3">
      <c r="A1239" s="59"/>
      <c r="B1239" s="59"/>
      <c r="C1239" s="59"/>
      <c r="D1239" s="59"/>
      <c r="E1239" s="59"/>
      <c r="F1239" s="59"/>
      <c r="G1239" s="59"/>
      <c r="H1239" s="59"/>
    </row>
    <row r="1240" spans="1:8" x14ac:dyDescent="0.3">
      <c r="A1240" s="59"/>
      <c r="B1240" s="59"/>
      <c r="C1240" s="59"/>
      <c r="D1240" s="59"/>
      <c r="E1240" s="59"/>
      <c r="F1240" s="59"/>
      <c r="G1240" s="59"/>
      <c r="H1240" s="59"/>
    </row>
    <row r="1241" spans="1:8" x14ac:dyDescent="0.3">
      <c r="A1241" s="59"/>
      <c r="B1241" s="59"/>
      <c r="C1241" s="59"/>
      <c r="D1241" s="59"/>
      <c r="E1241" s="59"/>
      <c r="F1241" s="59"/>
      <c r="G1241" s="59"/>
      <c r="H1241" s="59"/>
    </row>
    <row r="1242" spans="1:8" x14ac:dyDescent="0.3">
      <c r="A1242" s="59"/>
      <c r="B1242" s="59"/>
      <c r="C1242" s="59"/>
      <c r="D1242" s="59"/>
      <c r="E1242" s="59"/>
      <c r="F1242" s="59"/>
      <c r="G1242" s="59"/>
      <c r="H1242" s="59"/>
    </row>
    <row r="1243" spans="1:8" x14ac:dyDescent="0.3">
      <c r="A1243" s="59"/>
      <c r="B1243" s="59"/>
      <c r="C1243" s="59"/>
      <c r="D1243" s="59"/>
      <c r="E1243" s="59"/>
      <c r="F1243" s="59"/>
      <c r="G1243" s="59"/>
      <c r="H1243" s="59"/>
    </row>
    <row r="1244" spans="1:8" x14ac:dyDescent="0.3">
      <c r="A1244" s="59"/>
      <c r="B1244" s="59"/>
      <c r="C1244" s="59"/>
      <c r="D1244" s="59"/>
      <c r="E1244" s="59"/>
      <c r="F1244" s="59"/>
      <c r="G1244" s="59"/>
      <c r="H1244" s="59"/>
    </row>
    <row r="1245" spans="1:8" x14ac:dyDescent="0.3">
      <c r="A1245" s="59"/>
      <c r="B1245" s="59"/>
      <c r="C1245" s="59"/>
      <c r="D1245" s="59"/>
      <c r="E1245" s="59"/>
      <c r="F1245" s="59"/>
      <c r="G1245" s="59"/>
      <c r="H1245" s="59"/>
    </row>
    <row r="1246" spans="1:8" x14ac:dyDescent="0.3">
      <c r="A1246" s="59"/>
      <c r="B1246" s="59"/>
      <c r="C1246" s="59"/>
      <c r="D1246" s="59"/>
      <c r="E1246" s="59"/>
      <c r="F1246" s="59"/>
      <c r="G1246" s="59"/>
      <c r="H1246" s="59"/>
    </row>
    <row r="1247" spans="1:8" x14ac:dyDescent="0.3">
      <c r="A1247" s="59"/>
      <c r="B1247" s="59"/>
      <c r="C1247" s="59"/>
      <c r="D1247" s="59"/>
      <c r="E1247" s="59"/>
      <c r="F1247" s="59"/>
      <c r="G1247" s="59"/>
      <c r="H1247" s="59"/>
    </row>
    <row r="1248" spans="1:8" x14ac:dyDescent="0.3">
      <c r="A1248" s="59"/>
      <c r="B1248" s="59"/>
      <c r="C1248" s="59"/>
      <c r="D1248" s="59"/>
      <c r="E1248" s="59"/>
      <c r="F1248" s="59"/>
      <c r="G1248" s="59"/>
      <c r="H1248" s="59"/>
    </row>
    <row r="1249" spans="1:8" x14ac:dyDescent="0.3">
      <c r="A1249" s="59"/>
      <c r="B1249" s="59"/>
      <c r="C1249" s="59"/>
      <c r="D1249" s="59"/>
      <c r="E1249" s="59"/>
      <c r="F1249" s="59"/>
      <c r="G1249" s="59"/>
      <c r="H1249" s="59"/>
    </row>
    <row r="1250" spans="1:8" x14ac:dyDescent="0.3">
      <c r="A1250" s="59"/>
      <c r="B1250" s="59"/>
      <c r="C1250" s="59"/>
      <c r="D1250" s="59"/>
      <c r="E1250" s="59"/>
      <c r="F1250" s="59"/>
      <c r="G1250" s="59"/>
      <c r="H1250" s="59"/>
    </row>
    <row r="1251" spans="1:8" x14ac:dyDescent="0.3">
      <c r="A1251" s="59"/>
      <c r="B1251" s="59"/>
      <c r="C1251" s="59"/>
      <c r="D1251" s="59"/>
      <c r="E1251" s="59"/>
      <c r="F1251" s="59"/>
      <c r="G1251" s="59"/>
      <c r="H1251" s="59"/>
    </row>
    <row r="1252" spans="1:8" x14ac:dyDescent="0.3">
      <c r="A1252" s="59"/>
      <c r="B1252" s="59"/>
      <c r="C1252" s="59"/>
      <c r="D1252" s="59"/>
      <c r="E1252" s="59"/>
      <c r="F1252" s="59"/>
      <c r="G1252" s="59"/>
      <c r="H1252" s="59"/>
    </row>
    <row r="1253" spans="1:8" x14ac:dyDescent="0.3">
      <c r="A1253" s="59"/>
      <c r="B1253" s="59"/>
      <c r="C1253" s="59"/>
      <c r="D1253" s="59"/>
      <c r="E1253" s="59"/>
      <c r="F1253" s="59"/>
      <c r="G1253" s="59"/>
      <c r="H1253" s="59"/>
    </row>
    <row r="1254" spans="1:8" x14ac:dyDescent="0.3">
      <c r="A1254" s="59"/>
      <c r="B1254" s="59"/>
      <c r="C1254" s="59"/>
      <c r="D1254" s="59"/>
      <c r="E1254" s="59"/>
      <c r="F1254" s="59"/>
      <c r="G1254" s="59"/>
      <c r="H1254" s="59"/>
    </row>
    <row r="1255" spans="1:8" x14ac:dyDescent="0.3">
      <c r="A1255" s="59"/>
      <c r="B1255" s="59"/>
      <c r="C1255" s="59"/>
      <c r="D1255" s="59"/>
      <c r="E1255" s="59"/>
      <c r="F1255" s="59"/>
      <c r="G1255" s="59"/>
      <c r="H1255" s="59"/>
    </row>
    <row r="1256" spans="1:8" x14ac:dyDescent="0.3">
      <c r="A1256" s="59"/>
      <c r="B1256" s="59"/>
      <c r="C1256" s="59"/>
      <c r="D1256" s="59"/>
      <c r="E1256" s="59"/>
      <c r="F1256" s="59"/>
      <c r="G1256" s="59"/>
      <c r="H1256" s="59"/>
    </row>
    <row r="1257" spans="1:8" x14ac:dyDescent="0.3">
      <c r="A1257" s="59"/>
      <c r="B1257" s="59"/>
      <c r="C1257" s="59"/>
      <c r="D1257" s="59"/>
      <c r="E1257" s="59"/>
      <c r="F1257" s="59"/>
      <c r="G1257" s="59"/>
      <c r="H1257" s="59"/>
    </row>
    <row r="1258" spans="1:8" x14ac:dyDescent="0.3">
      <c r="A1258" s="59"/>
      <c r="B1258" s="59"/>
      <c r="C1258" s="59"/>
      <c r="D1258" s="59"/>
      <c r="E1258" s="59"/>
      <c r="F1258" s="59"/>
      <c r="G1258" s="59"/>
      <c r="H1258" s="59"/>
    </row>
    <row r="1259" spans="1:8" x14ac:dyDescent="0.3">
      <c r="A1259" s="59"/>
      <c r="B1259" s="59"/>
      <c r="C1259" s="59"/>
      <c r="D1259" s="59"/>
      <c r="E1259" s="59"/>
      <c r="F1259" s="59"/>
      <c r="G1259" s="59"/>
      <c r="H1259" s="59"/>
    </row>
    <row r="1260" spans="1:8" x14ac:dyDescent="0.3">
      <c r="A1260" s="59"/>
      <c r="B1260" s="59"/>
      <c r="C1260" s="59"/>
      <c r="D1260" s="59"/>
      <c r="E1260" s="59"/>
      <c r="F1260" s="59"/>
      <c r="G1260" s="59"/>
      <c r="H1260" s="59"/>
    </row>
    <row r="1261" spans="1:8" x14ac:dyDescent="0.3">
      <c r="A1261" s="59"/>
      <c r="B1261" s="59"/>
      <c r="C1261" s="59"/>
      <c r="D1261" s="59"/>
      <c r="E1261" s="59"/>
      <c r="F1261" s="59"/>
      <c r="G1261" s="59"/>
      <c r="H1261" s="59"/>
    </row>
    <row r="1262" spans="1:8" x14ac:dyDescent="0.3">
      <c r="A1262" s="59"/>
      <c r="B1262" s="59"/>
      <c r="C1262" s="59"/>
      <c r="D1262" s="59"/>
      <c r="E1262" s="59"/>
      <c r="F1262" s="59"/>
      <c r="G1262" s="59"/>
      <c r="H1262" s="59"/>
    </row>
    <row r="1263" spans="1:8" x14ac:dyDescent="0.3">
      <c r="A1263" s="59"/>
      <c r="B1263" s="59"/>
      <c r="C1263" s="59"/>
      <c r="D1263" s="59"/>
      <c r="E1263" s="59"/>
      <c r="F1263" s="59"/>
      <c r="G1263" s="59"/>
      <c r="H1263" s="59"/>
    </row>
    <row r="1264" spans="1:8" x14ac:dyDescent="0.3">
      <c r="A1264" s="59"/>
      <c r="B1264" s="59"/>
      <c r="C1264" s="59"/>
      <c r="D1264" s="59"/>
      <c r="E1264" s="59"/>
      <c r="F1264" s="59"/>
      <c r="G1264" s="59"/>
      <c r="H1264" s="59"/>
    </row>
    <row r="1265" spans="1:8" x14ac:dyDescent="0.3">
      <c r="A1265" s="59"/>
      <c r="B1265" s="59"/>
      <c r="C1265" s="59"/>
      <c r="D1265" s="59"/>
      <c r="E1265" s="59"/>
      <c r="F1265" s="59"/>
      <c r="G1265" s="59"/>
      <c r="H1265" s="59"/>
    </row>
    <row r="1266" spans="1:8" x14ac:dyDescent="0.3">
      <c r="A1266" s="59"/>
      <c r="B1266" s="59"/>
      <c r="C1266" s="59"/>
      <c r="D1266" s="59"/>
      <c r="E1266" s="59"/>
      <c r="F1266" s="59"/>
      <c r="G1266" s="59"/>
      <c r="H1266" s="59"/>
    </row>
    <row r="1267" spans="1:8" x14ac:dyDescent="0.3">
      <c r="A1267" s="59"/>
      <c r="B1267" s="59"/>
      <c r="C1267" s="59"/>
      <c r="D1267" s="59"/>
      <c r="E1267" s="59"/>
      <c r="F1267" s="59"/>
      <c r="G1267" s="59"/>
      <c r="H1267" s="59"/>
    </row>
    <row r="1268" spans="1:8" x14ac:dyDescent="0.3">
      <c r="A1268" s="59"/>
      <c r="B1268" s="59"/>
      <c r="C1268" s="59"/>
      <c r="D1268" s="59"/>
      <c r="E1268" s="59"/>
      <c r="F1268" s="59"/>
      <c r="G1268" s="59"/>
      <c r="H1268" s="59"/>
    </row>
    <row r="1269" spans="1:8" x14ac:dyDescent="0.3">
      <c r="A1269" s="59"/>
      <c r="B1269" s="59"/>
      <c r="C1269" s="59"/>
      <c r="D1269" s="59"/>
      <c r="E1269" s="59"/>
      <c r="F1269" s="59"/>
      <c r="G1269" s="59"/>
      <c r="H1269" s="59"/>
    </row>
    <row r="1270" spans="1:8" x14ac:dyDescent="0.3">
      <c r="A1270" s="59"/>
      <c r="B1270" s="59"/>
      <c r="C1270" s="59"/>
      <c r="D1270" s="59"/>
      <c r="E1270" s="59"/>
      <c r="F1270" s="59"/>
      <c r="G1270" s="59"/>
      <c r="H1270" s="59"/>
    </row>
    <row r="1271" spans="1:8" x14ac:dyDescent="0.3">
      <c r="A1271" s="59"/>
      <c r="B1271" s="59"/>
      <c r="C1271" s="59"/>
      <c r="D1271" s="59"/>
      <c r="E1271" s="59"/>
      <c r="F1271" s="59"/>
      <c r="G1271" s="59"/>
      <c r="H1271" s="59"/>
    </row>
    <row r="1272" spans="1:8" x14ac:dyDescent="0.3">
      <c r="A1272" s="59"/>
      <c r="B1272" s="59"/>
      <c r="C1272" s="59"/>
      <c r="D1272" s="59"/>
      <c r="E1272" s="59"/>
      <c r="F1272" s="59"/>
      <c r="G1272" s="59"/>
      <c r="H1272" s="59"/>
    </row>
    <row r="1273" spans="1:8" x14ac:dyDescent="0.3">
      <c r="A1273" s="59"/>
      <c r="B1273" s="59"/>
      <c r="C1273" s="59"/>
      <c r="D1273" s="59"/>
      <c r="E1273" s="59"/>
      <c r="F1273" s="59"/>
      <c r="G1273" s="59"/>
      <c r="H1273" s="59"/>
    </row>
    <row r="1274" spans="1:8" x14ac:dyDescent="0.3">
      <c r="A1274" s="59"/>
      <c r="B1274" s="59"/>
      <c r="C1274" s="59"/>
      <c r="D1274" s="59"/>
      <c r="E1274" s="59"/>
      <c r="F1274" s="59"/>
      <c r="G1274" s="59"/>
      <c r="H1274" s="59"/>
    </row>
    <row r="1275" spans="1:8" x14ac:dyDescent="0.3">
      <c r="A1275" s="59"/>
      <c r="B1275" s="59"/>
      <c r="C1275" s="59"/>
      <c r="D1275" s="59"/>
      <c r="E1275" s="59"/>
      <c r="F1275" s="59"/>
      <c r="G1275" s="59"/>
      <c r="H1275" s="59"/>
    </row>
    <row r="1276" spans="1:8" x14ac:dyDescent="0.3">
      <c r="A1276" s="59"/>
      <c r="B1276" s="59"/>
      <c r="C1276" s="59"/>
      <c r="D1276" s="59"/>
      <c r="E1276" s="59"/>
      <c r="F1276" s="59"/>
      <c r="G1276" s="59"/>
      <c r="H1276" s="59"/>
    </row>
    <row r="1277" spans="1:8" x14ac:dyDescent="0.3">
      <c r="A1277" s="59"/>
      <c r="B1277" s="59"/>
      <c r="C1277" s="59"/>
      <c r="D1277" s="59"/>
      <c r="E1277" s="59"/>
      <c r="F1277" s="59"/>
      <c r="G1277" s="59"/>
      <c r="H1277" s="59"/>
    </row>
    <row r="1278" spans="1:8" x14ac:dyDescent="0.3">
      <c r="A1278" s="59"/>
      <c r="B1278" s="59"/>
      <c r="C1278" s="59"/>
      <c r="D1278" s="59"/>
      <c r="E1278" s="59"/>
      <c r="F1278" s="59"/>
      <c r="G1278" s="59"/>
      <c r="H1278" s="59"/>
    </row>
    <row r="1279" spans="1:8" x14ac:dyDescent="0.3">
      <c r="A1279" s="59"/>
      <c r="B1279" s="59"/>
      <c r="C1279" s="59"/>
      <c r="D1279" s="59"/>
      <c r="E1279" s="59"/>
      <c r="F1279" s="59"/>
      <c r="G1279" s="59"/>
      <c r="H1279" s="59"/>
    </row>
    <row r="1280" spans="1:8" x14ac:dyDescent="0.3">
      <c r="A1280" s="59"/>
      <c r="B1280" s="59"/>
      <c r="C1280" s="59"/>
      <c r="D1280" s="59"/>
      <c r="E1280" s="59"/>
      <c r="F1280" s="59"/>
      <c r="G1280" s="59"/>
      <c r="H1280" s="59"/>
    </row>
    <row r="1281" spans="1:8" x14ac:dyDescent="0.3">
      <c r="A1281" s="59"/>
      <c r="B1281" s="59"/>
      <c r="C1281" s="59"/>
      <c r="D1281" s="59"/>
      <c r="E1281" s="59"/>
      <c r="F1281" s="59"/>
      <c r="G1281" s="59"/>
      <c r="H1281" s="59"/>
    </row>
    <row r="1282" spans="1:8" x14ac:dyDescent="0.3">
      <c r="A1282" s="59"/>
      <c r="B1282" s="59"/>
      <c r="C1282" s="59"/>
      <c r="D1282" s="59"/>
      <c r="E1282" s="59"/>
      <c r="F1282" s="59"/>
      <c r="G1282" s="59"/>
      <c r="H1282" s="59"/>
    </row>
    <row r="1283" spans="1:8" x14ac:dyDescent="0.3">
      <c r="A1283" s="59"/>
      <c r="B1283" s="59"/>
      <c r="C1283" s="59"/>
      <c r="D1283" s="59"/>
      <c r="E1283" s="59"/>
      <c r="F1283" s="59"/>
      <c r="G1283" s="59"/>
      <c r="H1283" s="59"/>
    </row>
    <row r="1284" spans="1:8" x14ac:dyDescent="0.3">
      <c r="A1284" s="59"/>
      <c r="B1284" s="59"/>
      <c r="C1284" s="59"/>
      <c r="D1284" s="59"/>
      <c r="E1284" s="59"/>
      <c r="F1284" s="59"/>
      <c r="G1284" s="59"/>
      <c r="H1284" s="59"/>
    </row>
    <row r="1285" spans="1:8" x14ac:dyDescent="0.3">
      <c r="A1285" s="59"/>
      <c r="B1285" s="59"/>
      <c r="C1285" s="59"/>
      <c r="D1285" s="59"/>
      <c r="E1285" s="59"/>
      <c r="F1285" s="59"/>
      <c r="G1285" s="59"/>
      <c r="H1285" s="59"/>
    </row>
    <row r="1286" spans="1:8" x14ac:dyDescent="0.3">
      <c r="A1286" s="59"/>
      <c r="B1286" s="59"/>
      <c r="C1286" s="59"/>
      <c r="D1286" s="59"/>
      <c r="E1286" s="59"/>
      <c r="F1286" s="59"/>
      <c r="G1286" s="59"/>
      <c r="H1286" s="59"/>
    </row>
    <row r="1287" spans="1:8" x14ac:dyDescent="0.3">
      <c r="A1287" s="59"/>
      <c r="B1287" s="59"/>
      <c r="C1287" s="59"/>
      <c r="D1287" s="59"/>
      <c r="E1287" s="59"/>
      <c r="F1287" s="59"/>
      <c r="G1287" s="59"/>
      <c r="H1287" s="59"/>
    </row>
    <row r="1288" spans="1:8" x14ac:dyDescent="0.3">
      <c r="A1288" s="59"/>
      <c r="B1288" s="59"/>
      <c r="C1288" s="59"/>
      <c r="D1288" s="59"/>
      <c r="E1288" s="59"/>
      <c r="F1288" s="59"/>
      <c r="G1288" s="59"/>
      <c r="H1288" s="59"/>
    </row>
    <row r="1289" spans="1:8" x14ac:dyDescent="0.3">
      <c r="A1289" s="59"/>
      <c r="B1289" s="59"/>
      <c r="C1289" s="59"/>
      <c r="D1289" s="59"/>
      <c r="E1289" s="59"/>
      <c r="F1289" s="59"/>
      <c r="G1289" s="59"/>
      <c r="H1289" s="59"/>
    </row>
    <row r="1290" spans="1:8" x14ac:dyDescent="0.3">
      <c r="A1290" s="59"/>
      <c r="B1290" s="59"/>
      <c r="C1290" s="59"/>
      <c r="D1290" s="59"/>
      <c r="E1290" s="59"/>
      <c r="F1290" s="59"/>
      <c r="G1290" s="59"/>
      <c r="H1290" s="59"/>
    </row>
    <row r="1291" spans="1:8" x14ac:dyDescent="0.3">
      <c r="A1291" s="59"/>
      <c r="B1291" s="59"/>
      <c r="C1291" s="59"/>
      <c r="D1291" s="59"/>
      <c r="E1291" s="59"/>
      <c r="F1291" s="59"/>
      <c r="G1291" s="59"/>
      <c r="H1291" s="59"/>
    </row>
    <row r="1292" spans="1:8" x14ac:dyDescent="0.3">
      <c r="A1292" s="59"/>
      <c r="B1292" s="59"/>
      <c r="C1292" s="59"/>
      <c r="D1292" s="59"/>
      <c r="E1292" s="59"/>
      <c r="F1292" s="59"/>
      <c r="G1292" s="59"/>
      <c r="H1292" s="59"/>
    </row>
    <row r="1293" spans="1:8" x14ac:dyDescent="0.3">
      <c r="A1293" s="59"/>
      <c r="B1293" s="59"/>
      <c r="C1293" s="59"/>
      <c r="D1293" s="59"/>
      <c r="E1293" s="59"/>
      <c r="F1293" s="59"/>
      <c r="G1293" s="59"/>
      <c r="H1293" s="59"/>
    </row>
    <row r="1294" spans="1:8" x14ac:dyDescent="0.3">
      <c r="A1294" s="59"/>
      <c r="B1294" s="59"/>
      <c r="C1294" s="59"/>
      <c r="D1294" s="59"/>
      <c r="E1294" s="59"/>
      <c r="F1294" s="59"/>
      <c r="G1294" s="59"/>
      <c r="H1294" s="59"/>
    </row>
    <row r="1295" spans="1:8" x14ac:dyDescent="0.3">
      <c r="A1295" s="59"/>
      <c r="B1295" s="59"/>
      <c r="C1295" s="59"/>
      <c r="D1295" s="59"/>
      <c r="E1295" s="59"/>
      <c r="F1295" s="59"/>
      <c r="G1295" s="59"/>
      <c r="H1295" s="59"/>
    </row>
    <row r="1296" spans="1:8" x14ac:dyDescent="0.3">
      <c r="A1296" s="59"/>
      <c r="B1296" s="59"/>
      <c r="C1296" s="59"/>
      <c r="D1296" s="59"/>
      <c r="E1296" s="59"/>
      <c r="F1296" s="59"/>
      <c r="G1296" s="59"/>
      <c r="H1296" s="59"/>
    </row>
    <row r="1297" spans="1:8" x14ac:dyDescent="0.3">
      <c r="A1297" s="59"/>
      <c r="B1297" s="59"/>
      <c r="C1297" s="59"/>
      <c r="D1297" s="59"/>
      <c r="E1297" s="59"/>
      <c r="F1297" s="59"/>
      <c r="G1297" s="59"/>
      <c r="H1297" s="59"/>
    </row>
    <row r="1298" spans="1:8" x14ac:dyDescent="0.3">
      <c r="A1298" s="59"/>
      <c r="B1298" s="59"/>
      <c r="C1298" s="59"/>
      <c r="D1298" s="59"/>
      <c r="E1298" s="59"/>
      <c r="F1298" s="59"/>
      <c r="G1298" s="59"/>
      <c r="H1298" s="59"/>
    </row>
    <row r="1299" spans="1:8" x14ac:dyDescent="0.3">
      <c r="A1299" s="59"/>
      <c r="B1299" s="59"/>
      <c r="C1299" s="59"/>
      <c r="D1299" s="59"/>
      <c r="E1299" s="59"/>
      <c r="F1299" s="59"/>
      <c r="G1299" s="59"/>
      <c r="H1299" s="59"/>
    </row>
    <row r="1300" spans="1:8" x14ac:dyDescent="0.3">
      <c r="A1300" s="59"/>
      <c r="B1300" s="59"/>
      <c r="C1300" s="59"/>
      <c r="D1300" s="59"/>
      <c r="E1300" s="59"/>
      <c r="F1300" s="59"/>
      <c r="G1300" s="59"/>
      <c r="H1300" s="59"/>
    </row>
    <row r="1301" spans="1:8" x14ac:dyDescent="0.3">
      <c r="A1301" s="59"/>
      <c r="B1301" s="59"/>
      <c r="C1301" s="59"/>
      <c r="D1301" s="59"/>
      <c r="E1301" s="59"/>
      <c r="F1301" s="59"/>
      <c r="G1301" s="59"/>
      <c r="H1301" s="59"/>
    </row>
    <row r="1302" spans="1:8" x14ac:dyDescent="0.3">
      <c r="A1302" s="59"/>
      <c r="B1302" s="59"/>
      <c r="C1302" s="59"/>
      <c r="D1302" s="59"/>
      <c r="E1302" s="59"/>
      <c r="F1302" s="59"/>
      <c r="G1302" s="59"/>
      <c r="H1302" s="59"/>
    </row>
    <row r="1303" spans="1:8" x14ac:dyDescent="0.3">
      <c r="A1303" s="59"/>
      <c r="B1303" s="59"/>
      <c r="C1303" s="59"/>
      <c r="D1303" s="59"/>
      <c r="E1303" s="59"/>
      <c r="F1303" s="59"/>
      <c r="G1303" s="59"/>
      <c r="H1303" s="59"/>
    </row>
    <row r="1304" spans="1:8" x14ac:dyDescent="0.3">
      <c r="A1304" s="59"/>
      <c r="B1304" s="59"/>
      <c r="C1304" s="59"/>
      <c r="D1304" s="59"/>
      <c r="E1304" s="59"/>
      <c r="F1304" s="59"/>
      <c r="G1304" s="59"/>
      <c r="H1304" s="59"/>
    </row>
    <row r="1305" spans="1:8" x14ac:dyDescent="0.3">
      <c r="A1305" s="59"/>
      <c r="B1305" s="59"/>
      <c r="C1305" s="59"/>
      <c r="D1305" s="59"/>
      <c r="E1305" s="59"/>
      <c r="F1305" s="59"/>
      <c r="G1305" s="59"/>
      <c r="H1305" s="59"/>
    </row>
    <row r="1306" spans="1:8" x14ac:dyDescent="0.3">
      <c r="A1306" s="59"/>
      <c r="B1306" s="59"/>
      <c r="C1306" s="59"/>
      <c r="D1306" s="59"/>
      <c r="E1306" s="59"/>
      <c r="F1306" s="59"/>
      <c r="G1306" s="59"/>
      <c r="H1306" s="59"/>
    </row>
    <row r="1307" spans="1:8" x14ac:dyDescent="0.3">
      <c r="A1307" s="59"/>
      <c r="B1307" s="59"/>
      <c r="C1307" s="59"/>
      <c r="D1307" s="59"/>
      <c r="E1307" s="59"/>
      <c r="F1307" s="59"/>
      <c r="G1307" s="59"/>
      <c r="H1307" s="59"/>
    </row>
    <row r="1308" spans="1:8" x14ac:dyDescent="0.3">
      <c r="A1308" s="59"/>
      <c r="B1308" s="59"/>
      <c r="C1308" s="59"/>
      <c r="D1308" s="59"/>
      <c r="E1308" s="59"/>
      <c r="F1308" s="59"/>
      <c r="G1308" s="59"/>
      <c r="H1308" s="59"/>
    </row>
    <row r="1309" spans="1:8" x14ac:dyDescent="0.3">
      <c r="A1309" s="59"/>
      <c r="B1309" s="59"/>
      <c r="C1309" s="59"/>
      <c r="D1309" s="59"/>
      <c r="E1309" s="59"/>
      <c r="F1309" s="59"/>
      <c r="G1309" s="59"/>
      <c r="H1309" s="59"/>
    </row>
    <row r="1310" spans="1:8" x14ac:dyDescent="0.3">
      <c r="A1310" s="59"/>
      <c r="B1310" s="59"/>
      <c r="C1310" s="59"/>
      <c r="D1310" s="59"/>
      <c r="E1310" s="59"/>
      <c r="F1310" s="59"/>
      <c r="G1310" s="59"/>
      <c r="H1310" s="59"/>
    </row>
    <row r="1311" spans="1:8" x14ac:dyDescent="0.3">
      <c r="A1311" s="59"/>
      <c r="B1311" s="59"/>
      <c r="C1311" s="59"/>
      <c r="D1311" s="59"/>
      <c r="E1311" s="59"/>
      <c r="F1311" s="59"/>
      <c r="G1311" s="59"/>
      <c r="H1311" s="59"/>
    </row>
    <row r="1312" spans="1:8" x14ac:dyDescent="0.3">
      <c r="A1312" s="59"/>
      <c r="B1312" s="59"/>
      <c r="C1312" s="59"/>
      <c r="D1312" s="59"/>
      <c r="E1312" s="59"/>
      <c r="F1312" s="59"/>
      <c r="G1312" s="59"/>
      <c r="H1312" s="59"/>
    </row>
    <row r="1313" spans="1:8" x14ac:dyDescent="0.3">
      <c r="A1313" s="59"/>
      <c r="B1313" s="59"/>
      <c r="C1313" s="59"/>
      <c r="D1313" s="59"/>
      <c r="E1313" s="59"/>
      <c r="F1313" s="59"/>
      <c r="G1313" s="59"/>
      <c r="H1313" s="59"/>
    </row>
    <row r="1314" spans="1:8" x14ac:dyDescent="0.3">
      <c r="A1314" s="59"/>
      <c r="B1314" s="59"/>
      <c r="C1314" s="59"/>
      <c r="D1314" s="59"/>
      <c r="E1314" s="59"/>
      <c r="F1314" s="59"/>
      <c r="G1314" s="59"/>
      <c r="H1314" s="59"/>
    </row>
    <row r="1315" spans="1:8" x14ac:dyDescent="0.3">
      <c r="A1315" s="59"/>
      <c r="B1315" s="59"/>
      <c r="C1315" s="59"/>
      <c r="D1315" s="59"/>
      <c r="E1315" s="59"/>
      <c r="F1315" s="59"/>
      <c r="G1315" s="59"/>
      <c r="H1315" s="59"/>
    </row>
    <row r="1316" spans="1:8" x14ac:dyDescent="0.3">
      <c r="A1316" s="59"/>
      <c r="B1316" s="59"/>
      <c r="C1316" s="59"/>
      <c r="D1316" s="59"/>
      <c r="E1316" s="59"/>
      <c r="F1316" s="59"/>
      <c r="G1316" s="59"/>
      <c r="H1316" s="59"/>
    </row>
    <row r="1317" spans="1:8" x14ac:dyDescent="0.3">
      <c r="A1317" s="59"/>
      <c r="B1317" s="59"/>
      <c r="C1317" s="59"/>
      <c r="D1317" s="59"/>
      <c r="E1317" s="59"/>
      <c r="F1317" s="59"/>
      <c r="G1317" s="59"/>
      <c r="H1317" s="59"/>
    </row>
    <row r="1318" spans="1:8" x14ac:dyDescent="0.3">
      <c r="A1318" s="59"/>
      <c r="B1318" s="59"/>
      <c r="C1318" s="59"/>
      <c r="D1318" s="59"/>
      <c r="E1318" s="59"/>
      <c r="F1318" s="59"/>
      <c r="G1318" s="59"/>
      <c r="H1318" s="59"/>
    </row>
    <row r="1319" spans="1:8" x14ac:dyDescent="0.3">
      <c r="A1319" s="59"/>
      <c r="B1319" s="59"/>
      <c r="C1319" s="59"/>
      <c r="D1319" s="59"/>
      <c r="E1319" s="59"/>
      <c r="F1319" s="59"/>
      <c r="G1319" s="59"/>
      <c r="H1319" s="59"/>
    </row>
    <row r="1320" spans="1:8" x14ac:dyDescent="0.3">
      <c r="A1320" s="59"/>
      <c r="B1320" s="59"/>
      <c r="C1320" s="59"/>
      <c r="D1320" s="59"/>
      <c r="E1320" s="59"/>
      <c r="F1320" s="59"/>
      <c r="G1320" s="59"/>
      <c r="H1320" s="59"/>
    </row>
    <row r="1321" spans="1:8" x14ac:dyDescent="0.3">
      <c r="A1321" s="59"/>
      <c r="B1321" s="59"/>
      <c r="C1321" s="59"/>
      <c r="D1321" s="59"/>
      <c r="E1321" s="59"/>
      <c r="F1321" s="59"/>
      <c r="G1321" s="59"/>
      <c r="H1321" s="59"/>
    </row>
    <row r="1322" spans="1:8" x14ac:dyDescent="0.3">
      <c r="A1322" s="59"/>
      <c r="B1322" s="59"/>
      <c r="C1322" s="59"/>
      <c r="D1322" s="59"/>
      <c r="E1322" s="59"/>
      <c r="F1322" s="59"/>
      <c r="G1322" s="59"/>
      <c r="H1322" s="59"/>
    </row>
    <row r="1323" spans="1:8" x14ac:dyDescent="0.3">
      <c r="A1323" s="59"/>
      <c r="B1323" s="59"/>
      <c r="C1323" s="59"/>
      <c r="D1323" s="59"/>
      <c r="E1323" s="59"/>
      <c r="F1323" s="59"/>
      <c r="G1323" s="59"/>
      <c r="H1323" s="59"/>
    </row>
    <row r="1324" spans="1:8" x14ac:dyDescent="0.3">
      <c r="A1324" s="59"/>
      <c r="B1324" s="59"/>
      <c r="C1324" s="59"/>
      <c r="D1324" s="59"/>
      <c r="E1324" s="59"/>
      <c r="F1324" s="59"/>
      <c r="G1324" s="59"/>
      <c r="H1324" s="59"/>
    </row>
    <row r="1325" spans="1:8" x14ac:dyDescent="0.3">
      <c r="A1325" s="59"/>
      <c r="B1325" s="59"/>
      <c r="C1325" s="59"/>
      <c r="D1325" s="59"/>
      <c r="E1325" s="59"/>
      <c r="F1325" s="59"/>
      <c r="G1325" s="59"/>
      <c r="H1325" s="59"/>
    </row>
    <row r="1326" spans="1:8" x14ac:dyDescent="0.3">
      <c r="A1326" s="59"/>
      <c r="B1326" s="59"/>
      <c r="C1326" s="59"/>
      <c r="D1326" s="59"/>
      <c r="E1326" s="59"/>
      <c r="F1326" s="59"/>
      <c r="G1326" s="59"/>
      <c r="H1326" s="59"/>
    </row>
    <row r="1327" spans="1:8" x14ac:dyDescent="0.3">
      <c r="A1327" s="59"/>
      <c r="B1327" s="59"/>
      <c r="C1327" s="59"/>
      <c r="D1327" s="59"/>
      <c r="E1327" s="59"/>
      <c r="F1327" s="59"/>
      <c r="G1327" s="59"/>
      <c r="H1327" s="59"/>
    </row>
    <row r="1328" spans="1:8" x14ac:dyDescent="0.3">
      <c r="A1328" s="59"/>
      <c r="B1328" s="59"/>
      <c r="C1328" s="59"/>
      <c r="D1328" s="59"/>
      <c r="E1328" s="59"/>
      <c r="F1328" s="59"/>
      <c r="G1328" s="59"/>
      <c r="H1328" s="59"/>
    </row>
    <row r="1329" spans="1:8" x14ac:dyDescent="0.3">
      <c r="A1329" s="59"/>
      <c r="B1329" s="59"/>
      <c r="C1329" s="59"/>
      <c r="D1329" s="59"/>
      <c r="E1329" s="59"/>
      <c r="F1329" s="59"/>
      <c r="G1329" s="59"/>
      <c r="H1329" s="59"/>
    </row>
    <row r="1330" spans="1:8" x14ac:dyDescent="0.3">
      <c r="A1330" s="59"/>
      <c r="B1330" s="59"/>
      <c r="C1330" s="59"/>
      <c r="D1330" s="59"/>
      <c r="E1330" s="59"/>
      <c r="F1330" s="59"/>
      <c r="G1330" s="59"/>
      <c r="H1330" s="59"/>
    </row>
    <row r="1331" spans="1:8" x14ac:dyDescent="0.3">
      <c r="A1331" s="59"/>
      <c r="B1331" s="59"/>
      <c r="C1331" s="59"/>
      <c r="D1331" s="59"/>
      <c r="E1331" s="59"/>
      <c r="F1331" s="59"/>
      <c r="G1331" s="59"/>
      <c r="H1331" s="59"/>
    </row>
    <row r="1332" spans="1:8" x14ac:dyDescent="0.3">
      <c r="A1332" s="59"/>
      <c r="B1332" s="59"/>
      <c r="C1332" s="59"/>
      <c r="D1332" s="59"/>
      <c r="E1332" s="59"/>
      <c r="F1332" s="59"/>
      <c r="G1332" s="59"/>
      <c r="H1332" s="59"/>
    </row>
    <row r="1333" spans="1:8" x14ac:dyDescent="0.3">
      <c r="A1333" s="59"/>
      <c r="B1333" s="59"/>
      <c r="C1333" s="59"/>
      <c r="D1333" s="59"/>
      <c r="E1333" s="59"/>
      <c r="F1333" s="59"/>
      <c r="G1333" s="59"/>
      <c r="H1333" s="59"/>
    </row>
    <row r="1334" spans="1:8" x14ac:dyDescent="0.3">
      <c r="A1334" s="59"/>
      <c r="B1334" s="59"/>
      <c r="C1334" s="59"/>
      <c r="D1334" s="59"/>
      <c r="E1334" s="59"/>
      <c r="F1334" s="59"/>
      <c r="G1334" s="59"/>
      <c r="H1334" s="59"/>
    </row>
    <row r="1335" spans="1:8" x14ac:dyDescent="0.3">
      <c r="A1335" s="59"/>
      <c r="B1335" s="59"/>
      <c r="C1335" s="59"/>
      <c r="D1335" s="59"/>
      <c r="E1335" s="59"/>
      <c r="F1335" s="59"/>
      <c r="G1335" s="59"/>
      <c r="H1335" s="59"/>
    </row>
    <row r="1336" spans="1:8" x14ac:dyDescent="0.3">
      <c r="A1336" s="59"/>
      <c r="B1336" s="59"/>
      <c r="C1336" s="59"/>
      <c r="D1336" s="59"/>
      <c r="E1336" s="59"/>
      <c r="F1336" s="59"/>
      <c r="G1336" s="59"/>
      <c r="H1336" s="59"/>
    </row>
    <row r="1337" spans="1:8" x14ac:dyDescent="0.3">
      <c r="A1337" s="59"/>
      <c r="B1337" s="59"/>
      <c r="C1337" s="59"/>
      <c r="D1337" s="59"/>
      <c r="E1337" s="59"/>
      <c r="F1337" s="59"/>
      <c r="G1337" s="59"/>
      <c r="H1337" s="59"/>
    </row>
    <row r="1338" spans="1:8" x14ac:dyDescent="0.3">
      <c r="A1338" s="59"/>
      <c r="B1338" s="59"/>
      <c r="C1338" s="59"/>
      <c r="D1338" s="59"/>
      <c r="E1338" s="59"/>
      <c r="F1338" s="59"/>
      <c r="G1338" s="59"/>
      <c r="H1338" s="59"/>
    </row>
    <row r="1339" spans="1:8" x14ac:dyDescent="0.3">
      <c r="A1339" s="59"/>
      <c r="B1339" s="59"/>
      <c r="C1339" s="59"/>
      <c r="D1339" s="59"/>
      <c r="E1339" s="59"/>
      <c r="F1339" s="59"/>
      <c r="G1339" s="59"/>
      <c r="H1339" s="59"/>
    </row>
    <row r="1340" spans="1:8" x14ac:dyDescent="0.3">
      <c r="A1340" s="59"/>
      <c r="B1340" s="59"/>
      <c r="C1340" s="59"/>
      <c r="D1340" s="59"/>
      <c r="E1340" s="59"/>
      <c r="F1340" s="59"/>
      <c r="G1340" s="59"/>
      <c r="H1340" s="59"/>
    </row>
    <row r="1341" spans="1:8" x14ac:dyDescent="0.3">
      <c r="A1341" s="59"/>
      <c r="B1341" s="59"/>
      <c r="C1341" s="59"/>
      <c r="D1341" s="59"/>
      <c r="E1341" s="59"/>
      <c r="F1341" s="59"/>
      <c r="G1341" s="59"/>
      <c r="H1341" s="59"/>
    </row>
    <row r="1342" spans="1:8" x14ac:dyDescent="0.3">
      <c r="A1342" s="59"/>
      <c r="B1342" s="59"/>
      <c r="C1342" s="59"/>
      <c r="D1342" s="59"/>
      <c r="E1342" s="59"/>
      <c r="F1342" s="59"/>
      <c r="G1342" s="59"/>
      <c r="H1342" s="59"/>
    </row>
    <row r="1343" spans="1:8" x14ac:dyDescent="0.3">
      <c r="A1343" s="59"/>
      <c r="B1343" s="59"/>
      <c r="C1343" s="59"/>
      <c r="D1343" s="59"/>
      <c r="E1343" s="59"/>
      <c r="F1343" s="59"/>
      <c r="G1343" s="59"/>
      <c r="H1343" s="59"/>
    </row>
    <row r="1344" spans="1:8" x14ac:dyDescent="0.3">
      <c r="A1344" s="59"/>
      <c r="B1344" s="59"/>
      <c r="C1344" s="59"/>
      <c r="D1344" s="59"/>
      <c r="E1344" s="59"/>
      <c r="F1344" s="59"/>
      <c r="G1344" s="59"/>
      <c r="H1344" s="59"/>
    </row>
    <row r="1345" spans="1:8" x14ac:dyDescent="0.3">
      <c r="A1345" s="59"/>
      <c r="B1345" s="59"/>
      <c r="C1345" s="59"/>
      <c r="D1345" s="59"/>
      <c r="E1345" s="59"/>
      <c r="F1345" s="59"/>
      <c r="G1345" s="59"/>
      <c r="H1345" s="59"/>
    </row>
    <row r="1346" spans="1:8" x14ac:dyDescent="0.3">
      <c r="A1346" s="59"/>
      <c r="B1346" s="59"/>
      <c r="C1346" s="59"/>
      <c r="D1346" s="59"/>
      <c r="E1346" s="59"/>
      <c r="F1346" s="59"/>
      <c r="G1346" s="59"/>
      <c r="H1346" s="59"/>
    </row>
    <row r="1347" spans="1:8" x14ac:dyDescent="0.3">
      <c r="A1347" s="59"/>
      <c r="B1347" s="59"/>
      <c r="C1347" s="59"/>
      <c r="D1347" s="59"/>
      <c r="E1347" s="59"/>
      <c r="F1347" s="59"/>
      <c r="G1347" s="59"/>
      <c r="H1347" s="59"/>
    </row>
    <row r="1348" spans="1:8" x14ac:dyDescent="0.3">
      <c r="A1348" s="59"/>
      <c r="B1348" s="59"/>
      <c r="C1348" s="59"/>
      <c r="D1348" s="59"/>
      <c r="E1348" s="59"/>
      <c r="F1348" s="59"/>
      <c r="G1348" s="59"/>
      <c r="H1348" s="59"/>
    </row>
    <row r="1349" spans="1:8" x14ac:dyDescent="0.3">
      <c r="A1349" s="59"/>
      <c r="B1349" s="59"/>
      <c r="C1349" s="59"/>
      <c r="D1349" s="59"/>
      <c r="E1349" s="59"/>
      <c r="F1349" s="59"/>
      <c r="G1349" s="59"/>
      <c r="H1349" s="59"/>
    </row>
    <row r="1350" spans="1:8" x14ac:dyDescent="0.3">
      <c r="A1350" s="59"/>
      <c r="B1350" s="59"/>
      <c r="C1350" s="59"/>
      <c r="D1350" s="59"/>
      <c r="E1350" s="59"/>
      <c r="F1350" s="59"/>
      <c r="G1350" s="59"/>
      <c r="H1350" s="59"/>
    </row>
    <row r="1351" spans="1:8" x14ac:dyDescent="0.3">
      <c r="A1351" s="59"/>
      <c r="B1351" s="59"/>
      <c r="C1351" s="59"/>
      <c r="D1351" s="59"/>
      <c r="E1351" s="59"/>
      <c r="F1351" s="59"/>
      <c r="G1351" s="59"/>
      <c r="H1351" s="59"/>
    </row>
    <row r="1352" spans="1:8" x14ac:dyDescent="0.3">
      <c r="A1352" s="59"/>
      <c r="B1352" s="59"/>
      <c r="C1352" s="59"/>
      <c r="D1352" s="59"/>
      <c r="E1352" s="59"/>
      <c r="F1352" s="59"/>
      <c r="G1352" s="59"/>
      <c r="H1352" s="59"/>
    </row>
    <row r="1353" spans="1:8" x14ac:dyDescent="0.3">
      <c r="A1353" s="59"/>
      <c r="B1353" s="59"/>
      <c r="C1353" s="59"/>
      <c r="D1353" s="59"/>
      <c r="E1353" s="59"/>
      <c r="F1353" s="59"/>
      <c r="G1353" s="59"/>
      <c r="H1353" s="59"/>
    </row>
    <row r="1354" spans="1:8" x14ac:dyDescent="0.3">
      <c r="A1354" s="59"/>
      <c r="B1354" s="59"/>
      <c r="C1354" s="59"/>
      <c r="D1354" s="59"/>
      <c r="E1354" s="59"/>
      <c r="F1354" s="59"/>
      <c r="G1354" s="59"/>
      <c r="H1354" s="59"/>
    </row>
    <row r="1355" spans="1:8" x14ac:dyDescent="0.3">
      <c r="A1355" s="59"/>
      <c r="B1355" s="59"/>
      <c r="C1355" s="59"/>
      <c r="D1355" s="59"/>
      <c r="E1355" s="59"/>
      <c r="F1355" s="59"/>
      <c r="G1355" s="59"/>
      <c r="H1355" s="59"/>
    </row>
    <row r="1356" spans="1:8" x14ac:dyDescent="0.3">
      <c r="A1356" s="59"/>
      <c r="B1356" s="59"/>
      <c r="C1356" s="59"/>
      <c r="D1356" s="59"/>
      <c r="E1356" s="59"/>
      <c r="F1356" s="59"/>
      <c r="G1356" s="59"/>
      <c r="H1356" s="59"/>
    </row>
    <row r="1357" spans="1:8" x14ac:dyDescent="0.3">
      <c r="A1357" s="59"/>
      <c r="B1357" s="59"/>
      <c r="C1357" s="59"/>
      <c r="D1357" s="59"/>
      <c r="E1357" s="59"/>
      <c r="F1357" s="59"/>
      <c r="G1357" s="59"/>
      <c r="H1357" s="59"/>
    </row>
    <row r="1358" spans="1:8" x14ac:dyDescent="0.3">
      <c r="A1358" s="59"/>
      <c r="B1358" s="59"/>
      <c r="C1358" s="59"/>
      <c r="D1358" s="59"/>
      <c r="E1358" s="59"/>
      <c r="F1358" s="59"/>
      <c r="G1358" s="59"/>
      <c r="H1358" s="59"/>
    </row>
    <row r="1359" spans="1:8" x14ac:dyDescent="0.3">
      <c r="A1359" s="59"/>
      <c r="B1359" s="59"/>
      <c r="C1359" s="59"/>
      <c r="D1359" s="59"/>
      <c r="E1359" s="59"/>
      <c r="F1359" s="59"/>
      <c r="G1359" s="59"/>
      <c r="H1359" s="59"/>
    </row>
    <row r="1360" spans="1:8" x14ac:dyDescent="0.3">
      <c r="A1360" s="59"/>
      <c r="B1360" s="59"/>
      <c r="C1360" s="59"/>
      <c r="D1360" s="59"/>
      <c r="E1360" s="59"/>
      <c r="F1360" s="59"/>
      <c r="G1360" s="59"/>
      <c r="H1360" s="59"/>
    </row>
    <row r="1361" spans="1:8" x14ac:dyDescent="0.3">
      <c r="A1361" s="59"/>
      <c r="B1361" s="59"/>
      <c r="C1361" s="59"/>
      <c r="D1361" s="59"/>
      <c r="E1361" s="59"/>
      <c r="F1361" s="59"/>
      <c r="G1361" s="59"/>
      <c r="H1361" s="59"/>
    </row>
    <row r="1362" spans="1:8" x14ac:dyDescent="0.3">
      <c r="A1362" s="59"/>
      <c r="B1362" s="59"/>
      <c r="C1362" s="59"/>
      <c r="D1362" s="59"/>
      <c r="E1362" s="59"/>
      <c r="F1362" s="59"/>
      <c r="G1362" s="59"/>
      <c r="H1362" s="59"/>
    </row>
    <row r="1363" spans="1:8" x14ac:dyDescent="0.3">
      <c r="A1363" s="59"/>
      <c r="B1363" s="59"/>
      <c r="C1363" s="59"/>
      <c r="D1363" s="59"/>
      <c r="E1363" s="59"/>
      <c r="F1363" s="59"/>
      <c r="G1363" s="59"/>
      <c r="H1363" s="59"/>
    </row>
    <row r="1364" spans="1:8" x14ac:dyDescent="0.3">
      <c r="A1364" s="59"/>
      <c r="B1364" s="59"/>
      <c r="C1364" s="59"/>
      <c r="D1364" s="59"/>
      <c r="E1364" s="59"/>
      <c r="F1364" s="59"/>
      <c r="G1364" s="59"/>
      <c r="H1364" s="59"/>
    </row>
    <row r="1365" spans="1:8" x14ac:dyDescent="0.3">
      <c r="A1365" s="59"/>
      <c r="B1365" s="59"/>
      <c r="C1365" s="59"/>
      <c r="D1365" s="59"/>
      <c r="E1365" s="59"/>
      <c r="F1365" s="59"/>
      <c r="G1365" s="59"/>
      <c r="H1365" s="59"/>
    </row>
    <row r="1366" spans="1:8" x14ac:dyDescent="0.3">
      <c r="A1366" s="59"/>
      <c r="B1366" s="59"/>
      <c r="C1366" s="59"/>
      <c r="D1366" s="59"/>
      <c r="E1366" s="59"/>
      <c r="F1366" s="59"/>
      <c r="G1366" s="59"/>
      <c r="H1366" s="59"/>
    </row>
    <row r="1367" spans="1:8" x14ac:dyDescent="0.3">
      <c r="A1367" s="59"/>
      <c r="B1367" s="59"/>
      <c r="C1367" s="59"/>
      <c r="D1367" s="59"/>
      <c r="E1367" s="59"/>
      <c r="F1367" s="59"/>
      <c r="G1367" s="59"/>
      <c r="H1367" s="59"/>
    </row>
    <row r="1368" spans="1:8" x14ac:dyDescent="0.3">
      <c r="A1368" s="59"/>
      <c r="B1368" s="59"/>
      <c r="C1368" s="59"/>
      <c r="D1368" s="59"/>
      <c r="E1368" s="59"/>
      <c r="F1368" s="59"/>
      <c r="G1368" s="59"/>
      <c r="H1368" s="59"/>
    </row>
    <row r="1369" spans="1:8" x14ac:dyDescent="0.3">
      <c r="A1369" s="59"/>
      <c r="B1369" s="59"/>
      <c r="C1369" s="59"/>
      <c r="D1369" s="59"/>
      <c r="E1369" s="59"/>
      <c r="F1369" s="59"/>
      <c r="G1369" s="59"/>
      <c r="H1369" s="59"/>
    </row>
    <row r="1370" spans="1:8" x14ac:dyDescent="0.3">
      <c r="A1370" s="59"/>
      <c r="B1370" s="59"/>
      <c r="C1370" s="59"/>
      <c r="D1370" s="59"/>
      <c r="E1370" s="59"/>
      <c r="F1370" s="59"/>
      <c r="G1370" s="59"/>
      <c r="H1370" s="59"/>
    </row>
    <row r="1371" spans="1:8" x14ac:dyDescent="0.3">
      <c r="A1371" s="59"/>
      <c r="B1371" s="59"/>
      <c r="C1371" s="59"/>
      <c r="D1371" s="59"/>
      <c r="E1371" s="59"/>
      <c r="F1371" s="59"/>
      <c r="G1371" s="59"/>
      <c r="H1371" s="59"/>
    </row>
    <row r="1372" spans="1:8" x14ac:dyDescent="0.3">
      <c r="A1372" s="59"/>
      <c r="B1372" s="59"/>
      <c r="C1372" s="59"/>
      <c r="D1372" s="59"/>
      <c r="E1372" s="59"/>
      <c r="F1372" s="59"/>
      <c r="G1372" s="59"/>
      <c r="H1372" s="59"/>
    </row>
    <row r="1373" spans="1:8" x14ac:dyDescent="0.3">
      <c r="A1373" s="59"/>
      <c r="B1373" s="59"/>
      <c r="C1373" s="59"/>
      <c r="D1373" s="59"/>
      <c r="E1373" s="59"/>
      <c r="F1373" s="59"/>
      <c r="G1373" s="59"/>
      <c r="H1373" s="59"/>
    </row>
    <row r="1374" spans="1:8" x14ac:dyDescent="0.3">
      <c r="A1374" s="59"/>
      <c r="B1374" s="59"/>
      <c r="C1374" s="59"/>
      <c r="D1374" s="59"/>
      <c r="E1374" s="59"/>
      <c r="F1374" s="59"/>
      <c r="G1374" s="59"/>
      <c r="H1374" s="59"/>
    </row>
    <row r="1375" spans="1:8" x14ac:dyDescent="0.3">
      <c r="A1375" s="59"/>
      <c r="B1375" s="59"/>
      <c r="C1375" s="59"/>
      <c r="D1375" s="59"/>
      <c r="E1375" s="59"/>
      <c r="F1375" s="59"/>
      <c r="G1375" s="59"/>
      <c r="H1375" s="59"/>
    </row>
    <row r="1376" spans="1:8" x14ac:dyDescent="0.3">
      <c r="A1376" s="59"/>
      <c r="B1376" s="59"/>
      <c r="C1376" s="59"/>
      <c r="D1376" s="59"/>
      <c r="E1376" s="59"/>
      <c r="F1376" s="59"/>
      <c r="G1376" s="59"/>
      <c r="H1376" s="59"/>
    </row>
    <row r="1377" spans="1:8" x14ac:dyDescent="0.3">
      <c r="A1377" s="59"/>
      <c r="B1377" s="59"/>
      <c r="C1377" s="59"/>
      <c r="D1377" s="59"/>
      <c r="E1377" s="59"/>
      <c r="F1377" s="59"/>
      <c r="G1377" s="59"/>
      <c r="H1377" s="59"/>
    </row>
    <row r="1378" spans="1:8" x14ac:dyDescent="0.3">
      <c r="A1378" s="59"/>
      <c r="B1378" s="59"/>
      <c r="C1378" s="59"/>
      <c r="D1378" s="59"/>
      <c r="E1378" s="59"/>
      <c r="F1378" s="59"/>
      <c r="G1378" s="59"/>
      <c r="H1378" s="59"/>
    </row>
    <row r="1379" spans="1:8" x14ac:dyDescent="0.3">
      <c r="A1379" s="59"/>
      <c r="B1379" s="59"/>
      <c r="C1379" s="59"/>
      <c r="D1379" s="59"/>
      <c r="E1379" s="59"/>
      <c r="F1379" s="59"/>
      <c r="G1379" s="59"/>
      <c r="H1379" s="59"/>
    </row>
    <row r="1380" spans="1:8" x14ac:dyDescent="0.3">
      <c r="A1380" s="59"/>
      <c r="B1380" s="59"/>
      <c r="C1380" s="59"/>
      <c r="D1380" s="59"/>
      <c r="E1380" s="59"/>
      <c r="F1380" s="59"/>
      <c r="G1380" s="59"/>
      <c r="H1380" s="59"/>
    </row>
    <row r="1381" spans="1:8" x14ac:dyDescent="0.3">
      <c r="A1381" s="59"/>
      <c r="B1381" s="59"/>
      <c r="C1381" s="59"/>
      <c r="D1381" s="59"/>
      <c r="E1381" s="59"/>
      <c r="F1381" s="59"/>
      <c r="G1381" s="59"/>
      <c r="H1381" s="59"/>
    </row>
    <row r="1382" spans="1:8" x14ac:dyDescent="0.3">
      <c r="A1382" s="59"/>
      <c r="B1382" s="59"/>
      <c r="C1382" s="59"/>
      <c r="D1382" s="59"/>
      <c r="E1382" s="59"/>
      <c r="F1382" s="59"/>
      <c r="G1382" s="59"/>
      <c r="H1382" s="59"/>
    </row>
    <row r="1383" spans="1:8" x14ac:dyDescent="0.3">
      <c r="A1383" s="59"/>
      <c r="B1383" s="59"/>
      <c r="C1383" s="59"/>
      <c r="D1383" s="59"/>
      <c r="E1383" s="59"/>
      <c r="F1383" s="59"/>
      <c r="G1383" s="59"/>
      <c r="H1383" s="59"/>
    </row>
    <row r="1384" spans="1:8" x14ac:dyDescent="0.3">
      <c r="A1384" s="59"/>
      <c r="B1384" s="59"/>
      <c r="C1384" s="59"/>
      <c r="D1384" s="59"/>
      <c r="E1384" s="59"/>
      <c r="F1384" s="59"/>
      <c r="G1384" s="59"/>
      <c r="H1384" s="59"/>
    </row>
    <row r="1385" spans="1:8" x14ac:dyDescent="0.3">
      <c r="A1385" s="59"/>
      <c r="B1385" s="59"/>
      <c r="C1385" s="59"/>
      <c r="D1385" s="59"/>
      <c r="E1385" s="59"/>
      <c r="F1385" s="59"/>
      <c r="G1385" s="59"/>
      <c r="H1385" s="59"/>
    </row>
    <row r="1386" spans="1:8" x14ac:dyDescent="0.3">
      <c r="A1386" s="59"/>
      <c r="B1386" s="59"/>
      <c r="C1386" s="59"/>
      <c r="D1386" s="59"/>
      <c r="E1386" s="59"/>
      <c r="F1386" s="59"/>
      <c r="G1386" s="59"/>
      <c r="H1386" s="59"/>
    </row>
    <row r="1387" spans="1:8" x14ac:dyDescent="0.3">
      <c r="A1387" s="59"/>
      <c r="B1387" s="59"/>
      <c r="C1387" s="59"/>
      <c r="D1387" s="59"/>
      <c r="E1387" s="59"/>
      <c r="F1387" s="59"/>
      <c r="G1387" s="59"/>
      <c r="H1387" s="59"/>
    </row>
    <row r="1388" spans="1:8" x14ac:dyDescent="0.3">
      <c r="A1388" s="59"/>
      <c r="B1388" s="59"/>
      <c r="C1388" s="59"/>
      <c r="D1388" s="59"/>
      <c r="E1388" s="59"/>
      <c r="F1388" s="59"/>
      <c r="G1388" s="59"/>
      <c r="H1388" s="59"/>
    </row>
    <row r="1389" spans="1:8" x14ac:dyDescent="0.3">
      <c r="A1389" s="59"/>
      <c r="B1389" s="59"/>
      <c r="C1389" s="59"/>
      <c r="D1389" s="59"/>
      <c r="E1389" s="59"/>
      <c r="F1389" s="59"/>
      <c r="G1389" s="59"/>
      <c r="H1389" s="59"/>
    </row>
    <row r="1390" spans="1:8" x14ac:dyDescent="0.3">
      <c r="A1390" s="59"/>
      <c r="B1390" s="59"/>
      <c r="C1390" s="59"/>
      <c r="D1390" s="59"/>
      <c r="E1390" s="59"/>
      <c r="F1390" s="59"/>
      <c r="G1390" s="59"/>
      <c r="H1390" s="59"/>
    </row>
    <row r="1391" spans="1:8" x14ac:dyDescent="0.3">
      <c r="A1391" s="59"/>
      <c r="B1391" s="59"/>
      <c r="C1391" s="59"/>
      <c r="D1391" s="59"/>
      <c r="E1391" s="59"/>
      <c r="F1391" s="59"/>
      <c r="G1391" s="59"/>
      <c r="H1391" s="59"/>
    </row>
    <row r="1392" spans="1:8" x14ac:dyDescent="0.3">
      <c r="A1392" s="59"/>
      <c r="B1392" s="59"/>
      <c r="C1392" s="59"/>
      <c r="D1392" s="59"/>
      <c r="E1392" s="59"/>
      <c r="F1392" s="59"/>
      <c r="G1392" s="59"/>
      <c r="H1392" s="59"/>
    </row>
    <row r="1393" spans="1:8" x14ac:dyDescent="0.3">
      <c r="A1393" s="59"/>
      <c r="B1393" s="59"/>
      <c r="C1393" s="59"/>
      <c r="D1393" s="59"/>
      <c r="E1393" s="59"/>
      <c r="F1393" s="59"/>
      <c r="G1393" s="59"/>
      <c r="H1393" s="59"/>
    </row>
    <row r="1394" spans="1:8" x14ac:dyDescent="0.3">
      <c r="A1394" s="59"/>
      <c r="B1394" s="59"/>
      <c r="C1394" s="59"/>
      <c r="D1394" s="59"/>
      <c r="E1394" s="59"/>
      <c r="F1394" s="59"/>
      <c r="G1394" s="59"/>
      <c r="H1394" s="59"/>
    </row>
    <row r="1395" spans="1:8" x14ac:dyDescent="0.3">
      <c r="A1395" s="59"/>
      <c r="B1395" s="59"/>
      <c r="C1395" s="59"/>
      <c r="D1395" s="59"/>
      <c r="E1395" s="59"/>
      <c r="F1395" s="59"/>
      <c r="G1395" s="59"/>
      <c r="H1395" s="59"/>
    </row>
    <row r="1396" spans="1:8" x14ac:dyDescent="0.3">
      <c r="A1396" s="59"/>
      <c r="B1396" s="59"/>
      <c r="C1396" s="59"/>
      <c r="D1396" s="59"/>
      <c r="E1396" s="59"/>
      <c r="F1396" s="59"/>
      <c r="G1396" s="59"/>
      <c r="H1396" s="59"/>
    </row>
    <row r="1397" spans="1:8" x14ac:dyDescent="0.3">
      <c r="A1397" s="59"/>
      <c r="B1397" s="59"/>
      <c r="C1397" s="59"/>
      <c r="D1397" s="59"/>
      <c r="E1397" s="59"/>
      <c r="F1397" s="59"/>
      <c r="G1397" s="59"/>
      <c r="H1397" s="59"/>
    </row>
    <row r="1398" spans="1:8" x14ac:dyDescent="0.3">
      <c r="A1398" s="59"/>
      <c r="B1398" s="59"/>
      <c r="C1398" s="59"/>
      <c r="D1398" s="59"/>
      <c r="E1398" s="59"/>
      <c r="F1398" s="59"/>
      <c r="G1398" s="59"/>
      <c r="H1398" s="59"/>
    </row>
    <row r="1399" spans="1:8" x14ac:dyDescent="0.3">
      <c r="A1399" s="59"/>
      <c r="B1399" s="59"/>
      <c r="C1399" s="59"/>
      <c r="D1399" s="59"/>
      <c r="E1399" s="59"/>
      <c r="F1399" s="59"/>
      <c r="G1399" s="59"/>
      <c r="H1399" s="59"/>
    </row>
    <row r="1400" spans="1:8" x14ac:dyDescent="0.3">
      <c r="A1400" s="59"/>
      <c r="B1400" s="59"/>
      <c r="C1400" s="59"/>
      <c r="D1400" s="59"/>
      <c r="E1400" s="59"/>
      <c r="F1400" s="59"/>
      <c r="G1400" s="59"/>
      <c r="H1400" s="59"/>
    </row>
    <row r="1401" spans="1:8" x14ac:dyDescent="0.3">
      <c r="A1401" s="59"/>
      <c r="B1401" s="59"/>
      <c r="C1401" s="59"/>
      <c r="D1401" s="59"/>
      <c r="E1401" s="59"/>
      <c r="F1401" s="59"/>
      <c r="G1401" s="59"/>
      <c r="H1401" s="59"/>
    </row>
    <row r="1402" spans="1:8" x14ac:dyDescent="0.3">
      <c r="A1402" s="59"/>
      <c r="B1402" s="59"/>
      <c r="C1402" s="59"/>
      <c r="D1402" s="59"/>
      <c r="E1402" s="59"/>
      <c r="F1402" s="59"/>
      <c r="G1402" s="59"/>
      <c r="H1402" s="59"/>
    </row>
    <row r="1403" spans="1:8" x14ac:dyDescent="0.3">
      <c r="A1403" s="59"/>
      <c r="B1403" s="59"/>
      <c r="C1403" s="59"/>
      <c r="D1403" s="59"/>
      <c r="E1403" s="59"/>
      <c r="F1403" s="59"/>
      <c r="G1403" s="59"/>
      <c r="H1403" s="59"/>
    </row>
    <row r="1404" spans="1:8" x14ac:dyDescent="0.3">
      <c r="A1404" s="59"/>
      <c r="B1404" s="59"/>
      <c r="C1404" s="59"/>
      <c r="D1404" s="59"/>
      <c r="E1404" s="59"/>
      <c r="F1404" s="59"/>
      <c r="G1404" s="59"/>
      <c r="H1404" s="59"/>
    </row>
    <row r="1405" spans="1:8" x14ac:dyDescent="0.3">
      <c r="A1405" s="59"/>
      <c r="B1405" s="59"/>
      <c r="C1405" s="59"/>
      <c r="D1405" s="59"/>
      <c r="E1405" s="59"/>
      <c r="F1405" s="59"/>
      <c r="G1405" s="59"/>
      <c r="H1405" s="59"/>
    </row>
    <row r="1406" spans="1:8" x14ac:dyDescent="0.3">
      <c r="A1406" s="59"/>
      <c r="B1406" s="59"/>
      <c r="C1406" s="59"/>
      <c r="D1406" s="59"/>
      <c r="E1406" s="59"/>
      <c r="F1406" s="59"/>
      <c r="G1406" s="59"/>
      <c r="H1406" s="59"/>
    </row>
    <row r="1407" spans="1:8" x14ac:dyDescent="0.3">
      <c r="A1407" s="59"/>
      <c r="B1407" s="59"/>
      <c r="C1407" s="59"/>
      <c r="D1407" s="59"/>
      <c r="E1407" s="59"/>
      <c r="F1407" s="59"/>
      <c r="G1407" s="59"/>
      <c r="H1407" s="59"/>
    </row>
    <row r="1408" spans="1:8" x14ac:dyDescent="0.3">
      <c r="A1408" s="59"/>
      <c r="B1408" s="59"/>
      <c r="C1408" s="59"/>
      <c r="D1408" s="59"/>
      <c r="E1408" s="59"/>
      <c r="F1408" s="59"/>
      <c r="G1408" s="59"/>
      <c r="H1408" s="59"/>
    </row>
    <row r="1409" spans="1:8" x14ac:dyDescent="0.3">
      <c r="A1409" s="59"/>
      <c r="B1409" s="59"/>
      <c r="C1409" s="59"/>
      <c r="D1409" s="59"/>
      <c r="E1409" s="59"/>
      <c r="F1409" s="59"/>
      <c r="G1409" s="59"/>
      <c r="H1409" s="59"/>
    </row>
    <row r="1410" spans="1:8" x14ac:dyDescent="0.3">
      <c r="A1410" s="59"/>
      <c r="B1410" s="59"/>
      <c r="C1410" s="59"/>
      <c r="D1410" s="59"/>
      <c r="E1410" s="59"/>
      <c r="F1410" s="59"/>
      <c r="G1410" s="59"/>
      <c r="H1410" s="59"/>
    </row>
    <row r="1411" spans="1:8" x14ac:dyDescent="0.3">
      <c r="A1411" s="59"/>
      <c r="B1411" s="59"/>
      <c r="C1411" s="59"/>
      <c r="D1411" s="59"/>
      <c r="E1411" s="59"/>
      <c r="F1411" s="59"/>
      <c r="G1411" s="59"/>
      <c r="H1411" s="59"/>
    </row>
    <row r="1412" spans="1:8" x14ac:dyDescent="0.3">
      <c r="A1412" s="59"/>
      <c r="B1412" s="59"/>
      <c r="C1412" s="59"/>
      <c r="D1412" s="59"/>
      <c r="E1412" s="59"/>
      <c r="F1412" s="59"/>
      <c r="G1412" s="59"/>
      <c r="H1412" s="59"/>
    </row>
    <row r="1413" spans="1:8" x14ac:dyDescent="0.3">
      <c r="A1413" s="59"/>
      <c r="B1413" s="59"/>
      <c r="C1413" s="59"/>
      <c r="D1413" s="59"/>
      <c r="E1413" s="59"/>
      <c r="F1413" s="59"/>
      <c r="G1413" s="59"/>
      <c r="H1413" s="59"/>
    </row>
    <row r="1414" spans="1:8" x14ac:dyDescent="0.3">
      <c r="A1414" s="59"/>
      <c r="B1414" s="59"/>
      <c r="C1414" s="59"/>
      <c r="D1414" s="59"/>
      <c r="E1414" s="59"/>
      <c r="F1414" s="59"/>
      <c r="G1414" s="59"/>
      <c r="H1414" s="59"/>
    </row>
    <row r="1415" spans="1:8" x14ac:dyDescent="0.3">
      <c r="A1415" s="59"/>
      <c r="B1415" s="59"/>
      <c r="C1415" s="59"/>
      <c r="D1415" s="59"/>
      <c r="E1415" s="59"/>
      <c r="F1415" s="59"/>
      <c r="G1415" s="59"/>
      <c r="H1415" s="59"/>
    </row>
    <row r="1416" spans="1:8" x14ac:dyDescent="0.3">
      <c r="A1416" s="59"/>
      <c r="B1416" s="59"/>
      <c r="C1416" s="59"/>
      <c r="D1416" s="59"/>
      <c r="E1416" s="59"/>
      <c r="F1416" s="59"/>
      <c r="G1416" s="59"/>
      <c r="H1416" s="59"/>
    </row>
    <row r="1417" spans="1:8" x14ac:dyDescent="0.3">
      <c r="A1417" s="59"/>
      <c r="B1417" s="59"/>
      <c r="C1417" s="59"/>
      <c r="D1417" s="59"/>
      <c r="E1417" s="59"/>
      <c r="F1417" s="59"/>
      <c r="G1417" s="59"/>
      <c r="H1417" s="59"/>
    </row>
    <row r="1418" spans="1:8" x14ac:dyDescent="0.3">
      <c r="A1418" s="59"/>
      <c r="B1418" s="59"/>
      <c r="C1418" s="59"/>
      <c r="D1418" s="59"/>
      <c r="E1418" s="59"/>
      <c r="F1418" s="59"/>
      <c r="G1418" s="59"/>
      <c r="H1418" s="59"/>
    </row>
    <row r="1419" spans="1:8" x14ac:dyDescent="0.3">
      <c r="A1419" s="59"/>
      <c r="B1419" s="59"/>
      <c r="C1419" s="59"/>
      <c r="D1419" s="59"/>
      <c r="E1419" s="59"/>
      <c r="F1419" s="59"/>
      <c r="G1419" s="59"/>
      <c r="H1419" s="59"/>
    </row>
    <row r="1420" spans="1:8" x14ac:dyDescent="0.3">
      <c r="A1420" s="59"/>
      <c r="B1420" s="59"/>
      <c r="C1420" s="59"/>
      <c r="D1420" s="59"/>
      <c r="E1420" s="59"/>
      <c r="F1420" s="59"/>
      <c r="G1420" s="59"/>
      <c r="H1420" s="59"/>
    </row>
    <row r="1421" spans="1:8" x14ac:dyDescent="0.3">
      <c r="A1421" s="59"/>
      <c r="B1421" s="59"/>
      <c r="C1421" s="59"/>
      <c r="D1421" s="59"/>
      <c r="E1421" s="59"/>
      <c r="F1421" s="59"/>
      <c r="G1421" s="59"/>
      <c r="H1421" s="59"/>
    </row>
    <row r="1422" spans="1:8" x14ac:dyDescent="0.3">
      <c r="A1422" s="59"/>
      <c r="B1422" s="59"/>
      <c r="C1422" s="59"/>
      <c r="D1422" s="59"/>
      <c r="E1422" s="59"/>
      <c r="F1422" s="59"/>
      <c r="G1422" s="59"/>
      <c r="H1422" s="59"/>
    </row>
    <row r="1423" spans="1:8" x14ac:dyDescent="0.3">
      <c r="A1423" s="59"/>
      <c r="B1423" s="59"/>
      <c r="C1423" s="59"/>
      <c r="D1423" s="59"/>
      <c r="E1423" s="59"/>
      <c r="F1423" s="59"/>
      <c r="G1423" s="59"/>
      <c r="H1423" s="59"/>
    </row>
    <row r="1424" spans="1:8" x14ac:dyDescent="0.3">
      <c r="A1424" s="59"/>
      <c r="B1424" s="59"/>
      <c r="C1424" s="59"/>
      <c r="D1424" s="59"/>
      <c r="E1424" s="59"/>
      <c r="F1424" s="59"/>
      <c r="G1424" s="59"/>
      <c r="H1424" s="59"/>
    </row>
    <row r="1425" spans="1:8" x14ac:dyDescent="0.3">
      <c r="A1425" s="59"/>
      <c r="B1425" s="59"/>
      <c r="C1425" s="59"/>
      <c r="D1425" s="59"/>
      <c r="E1425" s="59"/>
      <c r="F1425" s="59"/>
      <c r="G1425" s="59"/>
      <c r="H1425" s="59"/>
    </row>
    <row r="1426" spans="1:8" x14ac:dyDescent="0.3">
      <c r="A1426" s="59"/>
      <c r="B1426" s="59"/>
      <c r="C1426" s="59"/>
      <c r="D1426" s="59"/>
      <c r="E1426" s="59"/>
      <c r="F1426" s="59"/>
      <c r="G1426" s="59"/>
      <c r="H1426" s="59"/>
    </row>
    <row r="1427" spans="1:8" x14ac:dyDescent="0.3">
      <c r="A1427" s="59"/>
      <c r="B1427" s="59"/>
      <c r="C1427" s="59"/>
      <c r="D1427" s="59"/>
      <c r="E1427" s="59"/>
      <c r="F1427" s="59"/>
      <c r="G1427" s="59"/>
      <c r="H1427" s="59"/>
    </row>
    <row r="1428" spans="1:8" x14ac:dyDescent="0.3">
      <c r="A1428" s="59"/>
      <c r="B1428" s="59"/>
      <c r="C1428" s="59"/>
      <c r="D1428" s="59"/>
      <c r="E1428" s="59"/>
      <c r="F1428" s="59"/>
      <c r="G1428" s="59"/>
      <c r="H1428" s="59"/>
    </row>
    <row r="1429" spans="1:8" x14ac:dyDescent="0.3">
      <c r="A1429" s="59"/>
      <c r="B1429" s="59"/>
      <c r="C1429" s="59"/>
      <c r="D1429" s="59"/>
      <c r="E1429" s="59"/>
      <c r="F1429" s="59"/>
      <c r="G1429" s="59"/>
      <c r="H1429" s="59"/>
    </row>
    <row r="1430" spans="1:8" x14ac:dyDescent="0.3">
      <c r="A1430" s="59"/>
      <c r="B1430" s="59"/>
      <c r="C1430" s="59"/>
      <c r="D1430" s="59"/>
      <c r="E1430" s="59"/>
      <c r="F1430" s="59"/>
      <c r="G1430" s="59"/>
      <c r="H1430" s="59"/>
    </row>
    <row r="1431" spans="1:8" x14ac:dyDescent="0.3">
      <c r="A1431" s="59"/>
      <c r="B1431" s="59"/>
      <c r="C1431" s="59"/>
      <c r="D1431" s="59"/>
      <c r="E1431" s="59"/>
      <c r="F1431" s="59"/>
      <c r="G1431" s="59"/>
      <c r="H1431" s="59"/>
    </row>
    <row r="1432" spans="1:8" x14ac:dyDescent="0.3">
      <c r="A1432" s="59"/>
      <c r="B1432" s="59"/>
      <c r="C1432" s="59"/>
      <c r="D1432" s="59"/>
      <c r="E1432" s="59"/>
      <c r="F1432" s="59"/>
      <c r="G1432" s="59"/>
      <c r="H1432" s="59"/>
    </row>
    <row r="1433" spans="1:8" x14ac:dyDescent="0.3">
      <c r="A1433" s="59"/>
      <c r="B1433" s="59"/>
      <c r="C1433" s="59"/>
      <c r="D1433" s="59"/>
      <c r="E1433" s="59"/>
      <c r="F1433" s="59"/>
      <c r="G1433" s="59"/>
      <c r="H1433" s="59"/>
    </row>
    <row r="1434" spans="1:8" x14ac:dyDescent="0.3">
      <c r="A1434" s="59"/>
      <c r="B1434" s="59"/>
      <c r="C1434" s="59"/>
      <c r="D1434" s="59"/>
      <c r="E1434" s="59"/>
      <c r="F1434" s="59"/>
      <c r="G1434" s="59"/>
      <c r="H1434" s="59"/>
    </row>
    <row r="1435" spans="1:8" x14ac:dyDescent="0.3">
      <c r="A1435" s="59"/>
      <c r="B1435" s="59"/>
      <c r="C1435" s="59"/>
      <c r="D1435" s="59"/>
      <c r="E1435" s="59"/>
      <c r="F1435" s="59"/>
      <c r="G1435" s="59"/>
      <c r="H1435" s="59"/>
    </row>
    <row r="1436" spans="1:8" x14ac:dyDescent="0.3">
      <c r="A1436" s="59"/>
      <c r="B1436" s="59"/>
      <c r="C1436" s="59"/>
      <c r="D1436" s="59"/>
      <c r="E1436" s="59"/>
      <c r="F1436" s="59"/>
      <c r="G1436" s="59"/>
      <c r="H1436" s="59"/>
    </row>
    <row r="1437" spans="1:8" x14ac:dyDescent="0.3">
      <c r="A1437" s="59"/>
      <c r="B1437" s="59"/>
      <c r="C1437" s="59"/>
      <c r="D1437" s="59"/>
      <c r="E1437" s="59"/>
      <c r="F1437" s="59"/>
      <c r="G1437" s="59"/>
      <c r="H1437" s="59"/>
    </row>
    <row r="1438" spans="1:8" x14ac:dyDescent="0.3">
      <c r="A1438" s="59"/>
      <c r="B1438" s="59"/>
      <c r="C1438" s="59"/>
      <c r="D1438" s="59"/>
      <c r="E1438" s="59"/>
      <c r="F1438" s="59"/>
      <c r="G1438" s="59"/>
      <c r="H1438" s="59"/>
    </row>
    <row r="1439" spans="1:8" x14ac:dyDescent="0.3">
      <c r="A1439" s="59"/>
      <c r="B1439" s="59"/>
      <c r="C1439" s="59"/>
      <c r="D1439" s="59"/>
      <c r="E1439" s="59"/>
      <c r="F1439" s="59"/>
      <c r="G1439" s="59"/>
      <c r="H1439" s="59"/>
    </row>
    <row r="1440" spans="1:8" x14ac:dyDescent="0.3">
      <c r="A1440" s="59"/>
      <c r="B1440" s="59"/>
      <c r="C1440" s="59"/>
      <c r="D1440" s="59"/>
      <c r="E1440" s="59"/>
      <c r="F1440" s="59"/>
      <c r="G1440" s="59"/>
      <c r="H1440" s="59"/>
    </row>
    <row r="1441" spans="1:8" x14ac:dyDescent="0.3">
      <c r="A1441" s="59"/>
      <c r="B1441" s="59"/>
      <c r="C1441" s="59"/>
      <c r="D1441" s="59"/>
      <c r="E1441" s="59"/>
      <c r="F1441" s="59"/>
      <c r="G1441" s="59"/>
      <c r="H1441" s="59"/>
    </row>
    <row r="1442" spans="1:8" x14ac:dyDescent="0.3">
      <c r="A1442" s="59"/>
      <c r="B1442" s="59"/>
      <c r="C1442" s="59"/>
      <c r="D1442" s="59"/>
      <c r="E1442" s="59"/>
      <c r="F1442" s="59"/>
      <c r="G1442" s="59"/>
      <c r="H1442" s="59"/>
    </row>
    <row r="1443" spans="1:8" x14ac:dyDescent="0.3">
      <c r="A1443" s="59"/>
      <c r="B1443" s="59"/>
      <c r="C1443" s="59"/>
      <c r="D1443" s="59"/>
      <c r="E1443" s="59"/>
      <c r="F1443" s="59"/>
      <c r="G1443" s="59"/>
      <c r="H1443" s="59"/>
    </row>
    <row r="1444" spans="1:8" x14ac:dyDescent="0.3">
      <c r="A1444" s="59"/>
      <c r="B1444" s="59"/>
      <c r="C1444" s="59"/>
      <c r="D1444" s="59"/>
      <c r="E1444" s="59"/>
      <c r="F1444" s="59"/>
      <c r="G1444" s="59"/>
      <c r="H1444" s="59"/>
    </row>
    <row r="1445" spans="1:8" x14ac:dyDescent="0.3">
      <c r="A1445" s="59"/>
      <c r="B1445" s="59"/>
      <c r="C1445" s="59"/>
      <c r="D1445" s="59"/>
      <c r="E1445" s="59"/>
      <c r="F1445" s="59"/>
      <c r="G1445" s="59"/>
      <c r="H1445" s="59"/>
    </row>
    <row r="1446" spans="1:8" x14ac:dyDescent="0.3">
      <c r="A1446" s="59"/>
      <c r="B1446" s="59"/>
      <c r="C1446" s="59"/>
      <c r="D1446" s="59"/>
      <c r="E1446" s="59"/>
      <c r="F1446" s="59"/>
      <c r="G1446" s="59"/>
      <c r="H1446" s="59"/>
    </row>
    <row r="1447" spans="1:8" x14ac:dyDescent="0.3">
      <c r="A1447" s="59"/>
      <c r="B1447" s="59"/>
      <c r="C1447" s="59"/>
      <c r="D1447" s="59"/>
      <c r="E1447" s="59"/>
      <c r="F1447" s="59"/>
      <c r="G1447" s="59"/>
      <c r="H1447" s="59"/>
    </row>
    <row r="1448" spans="1:8" x14ac:dyDescent="0.3">
      <c r="A1448" s="59"/>
      <c r="B1448" s="59"/>
      <c r="C1448" s="59"/>
      <c r="D1448" s="59"/>
      <c r="E1448" s="59"/>
      <c r="F1448" s="59"/>
      <c r="G1448" s="59"/>
      <c r="H1448" s="59"/>
    </row>
    <row r="1449" spans="1:8" x14ac:dyDescent="0.3">
      <c r="A1449" s="59"/>
      <c r="B1449" s="59"/>
      <c r="C1449" s="59"/>
      <c r="D1449" s="59"/>
      <c r="E1449" s="59"/>
      <c r="F1449" s="59"/>
      <c r="G1449" s="59"/>
      <c r="H1449" s="59"/>
    </row>
    <row r="1450" spans="1:8" x14ac:dyDescent="0.3">
      <c r="A1450" s="59"/>
      <c r="B1450" s="59"/>
      <c r="C1450" s="59"/>
      <c r="D1450" s="59"/>
      <c r="E1450" s="59"/>
      <c r="F1450" s="59"/>
      <c r="G1450" s="59"/>
      <c r="H1450" s="59"/>
    </row>
    <row r="1451" spans="1:8" x14ac:dyDescent="0.3">
      <c r="A1451" s="59"/>
      <c r="B1451" s="59"/>
      <c r="C1451" s="59"/>
      <c r="D1451" s="59"/>
      <c r="E1451" s="59"/>
      <c r="F1451" s="59"/>
      <c r="G1451" s="59"/>
      <c r="H1451" s="59"/>
    </row>
    <row r="1452" spans="1:8" x14ac:dyDescent="0.3">
      <c r="A1452" s="59"/>
      <c r="B1452" s="59"/>
      <c r="C1452" s="59"/>
      <c r="D1452" s="59"/>
      <c r="E1452" s="59"/>
      <c r="F1452" s="59"/>
      <c r="G1452" s="59"/>
      <c r="H1452" s="59"/>
    </row>
    <row r="1453" spans="1:8" x14ac:dyDescent="0.3">
      <c r="A1453" s="59"/>
      <c r="B1453" s="59"/>
      <c r="C1453" s="59"/>
      <c r="D1453" s="59"/>
      <c r="E1453" s="59"/>
      <c r="F1453" s="59"/>
      <c r="G1453" s="59"/>
      <c r="H1453" s="59"/>
    </row>
    <row r="1454" spans="1:8" x14ac:dyDescent="0.3">
      <c r="A1454" s="59"/>
      <c r="B1454" s="59"/>
      <c r="C1454" s="59"/>
      <c r="D1454" s="59"/>
      <c r="E1454" s="59"/>
      <c r="F1454" s="59"/>
      <c r="G1454" s="59"/>
      <c r="H1454" s="59"/>
    </row>
    <row r="1455" spans="1:8" x14ac:dyDescent="0.3">
      <c r="A1455" s="59"/>
      <c r="B1455" s="59"/>
      <c r="C1455" s="59"/>
      <c r="D1455" s="59"/>
      <c r="E1455" s="59"/>
      <c r="F1455" s="59"/>
      <c r="G1455" s="59"/>
      <c r="H1455" s="59"/>
    </row>
    <row r="1456" spans="1:8" x14ac:dyDescent="0.3">
      <c r="A1456" s="59"/>
      <c r="B1456" s="59"/>
      <c r="C1456" s="59"/>
      <c r="D1456" s="59"/>
      <c r="E1456" s="59"/>
      <c r="F1456" s="59"/>
      <c r="G1456" s="59"/>
      <c r="H1456" s="59"/>
    </row>
    <row r="1457" spans="1:8" x14ac:dyDescent="0.3">
      <c r="A1457" s="59"/>
      <c r="B1457" s="59"/>
      <c r="C1457" s="59"/>
      <c r="D1457" s="59"/>
      <c r="E1457" s="59"/>
      <c r="F1457" s="59"/>
      <c r="G1457" s="59"/>
      <c r="H1457" s="59"/>
    </row>
    <row r="1458" spans="1:8" x14ac:dyDescent="0.3">
      <c r="A1458" s="59"/>
      <c r="B1458" s="59"/>
      <c r="C1458" s="59"/>
      <c r="D1458" s="59"/>
      <c r="E1458" s="59"/>
      <c r="F1458" s="59"/>
      <c r="G1458" s="59"/>
      <c r="H1458" s="59"/>
    </row>
    <row r="1459" spans="1:8" x14ac:dyDescent="0.3">
      <c r="A1459" s="59"/>
      <c r="B1459" s="59"/>
      <c r="C1459" s="59"/>
      <c r="D1459" s="59"/>
      <c r="E1459" s="59"/>
      <c r="F1459" s="59"/>
      <c r="G1459" s="59"/>
      <c r="H1459" s="59"/>
    </row>
    <row r="1460" spans="1:8" x14ac:dyDescent="0.3">
      <c r="A1460" s="59"/>
      <c r="B1460" s="59"/>
      <c r="C1460" s="59"/>
      <c r="D1460" s="59"/>
      <c r="E1460" s="59"/>
      <c r="F1460" s="59"/>
      <c r="G1460" s="59"/>
      <c r="H1460" s="59"/>
    </row>
    <row r="1461" spans="1:8" x14ac:dyDescent="0.3">
      <c r="A1461" s="59"/>
      <c r="B1461" s="59"/>
      <c r="C1461" s="59"/>
      <c r="D1461" s="59"/>
      <c r="E1461" s="59"/>
      <c r="F1461" s="59"/>
      <c r="G1461" s="59"/>
      <c r="H1461" s="59"/>
    </row>
    <row r="1462" spans="1:8" x14ac:dyDescent="0.3">
      <c r="A1462" s="59"/>
      <c r="B1462" s="59"/>
      <c r="C1462" s="59"/>
      <c r="D1462" s="59"/>
      <c r="E1462" s="59"/>
      <c r="F1462" s="59"/>
      <c r="G1462" s="59"/>
      <c r="H1462" s="59"/>
    </row>
    <row r="1463" spans="1:8" x14ac:dyDescent="0.3">
      <c r="A1463" s="59"/>
      <c r="B1463" s="59"/>
      <c r="C1463" s="59"/>
      <c r="D1463" s="59"/>
      <c r="E1463" s="59"/>
      <c r="F1463" s="59"/>
      <c r="G1463" s="59"/>
      <c r="H1463" s="59"/>
    </row>
    <row r="1464" spans="1:8" x14ac:dyDescent="0.3">
      <c r="A1464" s="59"/>
      <c r="B1464" s="59"/>
      <c r="C1464" s="59"/>
      <c r="D1464" s="59"/>
      <c r="E1464" s="59"/>
      <c r="F1464" s="59"/>
      <c r="G1464" s="59"/>
      <c r="H1464" s="59"/>
    </row>
    <row r="1465" spans="1:8" x14ac:dyDescent="0.3">
      <c r="A1465" s="59"/>
      <c r="B1465" s="59"/>
      <c r="C1465" s="59"/>
      <c r="D1465" s="59"/>
      <c r="E1465" s="59"/>
      <c r="F1465" s="59"/>
      <c r="G1465" s="59"/>
      <c r="H1465" s="59"/>
    </row>
    <row r="1466" spans="1:8" x14ac:dyDescent="0.3">
      <c r="A1466" s="59"/>
      <c r="B1466" s="59"/>
      <c r="C1466" s="59"/>
      <c r="D1466" s="59"/>
      <c r="E1466" s="59"/>
      <c r="F1466" s="59"/>
      <c r="G1466" s="59"/>
      <c r="H1466" s="59"/>
    </row>
    <row r="1467" spans="1:8" x14ac:dyDescent="0.3">
      <c r="A1467" s="59"/>
      <c r="B1467" s="59"/>
      <c r="C1467" s="59"/>
      <c r="D1467" s="59"/>
      <c r="E1467" s="59"/>
      <c r="F1467" s="59"/>
      <c r="G1467" s="59"/>
      <c r="H1467" s="59"/>
    </row>
    <row r="1468" spans="1:8" x14ac:dyDescent="0.3">
      <c r="A1468" s="59"/>
      <c r="B1468" s="59"/>
      <c r="C1468" s="59"/>
      <c r="D1468" s="59"/>
      <c r="E1468" s="59"/>
      <c r="F1468" s="59"/>
      <c r="G1468" s="59"/>
      <c r="H1468" s="59"/>
    </row>
    <row r="1469" spans="1:8" x14ac:dyDescent="0.3">
      <c r="A1469" s="59"/>
      <c r="B1469" s="59"/>
      <c r="C1469" s="59"/>
      <c r="D1469" s="59"/>
      <c r="E1469" s="59"/>
      <c r="F1469" s="59"/>
      <c r="G1469" s="59"/>
      <c r="H1469" s="59"/>
    </row>
    <row r="1470" spans="1:8" x14ac:dyDescent="0.3">
      <c r="A1470" s="59"/>
      <c r="B1470" s="59"/>
      <c r="C1470" s="59"/>
      <c r="D1470" s="59"/>
      <c r="E1470" s="59"/>
      <c r="F1470" s="59"/>
      <c r="G1470" s="59"/>
      <c r="H1470" s="59"/>
    </row>
    <row r="1471" spans="1:8" x14ac:dyDescent="0.3">
      <c r="A1471" s="59"/>
      <c r="B1471" s="59"/>
      <c r="C1471" s="59"/>
      <c r="D1471" s="59"/>
      <c r="E1471" s="59"/>
      <c r="F1471" s="59"/>
      <c r="G1471" s="59"/>
      <c r="H1471" s="59"/>
    </row>
    <row r="1472" spans="1:8" x14ac:dyDescent="0.3">
      <c r="A1472" s="59"/>
      <c r="B1472" s="59"/>
      <c r="C1472" s="59"/>
      <c r="D1472" s="59"/>
      <c r="E1472" s="59"/>
      <c r="F1472" s="59"/>
      <c r="G1472" s="59"/>
      <c r="H1472" s="59"/>
    </row>
    <row r="1473" spans="1:8" x14ac:dyDescent="0.3">
      <c r="A1473" s="59"/>
      <c r="B1473" s="59"/>
      <c r="C1473" s="59"/>
      <c r="D1473" s="59"/>
      <c r="E1473" s="59"/>
      <c r="F1473" s="59"/>
      <c r="G1473" s="59"/>
      <c r="H1473" s="59"/>
    </row>
    <row r="1474" spans="1:8" x14ac:dyDescent="0.3">
      <c r="A1474" s="59"/>
      <c r="B1474" s="59"/>
      <c r="C1474" s="59"/>
      <c r="D1474" s="59"/>
      <c r="E1474" s="59"/>
      <c r="F1474" s="59"/>
      <c r="G1474" s="59"/>
      <c r="H1474" s="59"/>
    </row>
    <row r="1475" spans="1:8" x14ac:dyDescent="0.3">
      <c r="A1475" s="59"/>
      <c r="B1475" s="59"/>
      <c r="C1475" s="59"/>
      <c r="D1475" s="59"/>
      <c r="E1475" s="59"/>
      <c r="F1475" s="59"/>
      <c r="G1475" s="59"/>
      <c r="H1475" s="59"/>
    </row>
    <row r="1476" spans="1:8" x14ac:dyDescent="0.3">
      <c r="A1476" s="59"/>
      <c r="B1476" s="59"/>
      <c r="C1476" s="59"/>
      <c r="D1476" s="59"/>
      <c r="E1476" s="59"/>
      <c r="F1476" s="59"/>
      <c r="G1476" s="59"/>
      <c r="H1476" s="59"/>
    </row>
    <row r="1477" spans="1:8" x14ac:dyDescent="0.3">
      <c r="A1477" s="59"/>
      <c r="B1477" s="59"/>
      <c r="C1477" s="59"/>
      <c r="D1477" s="59"/>
      <c r="E1477" s="59"/>
      <c r="F1477" s="59"/>
      <c r="G1477" s="59"/>
      <c r="H1477" s="59"/>
    </row>
    <row r="1478" spans="1:8" x14ac:dyDescent="0.3">
      <c r="A1478" s="59"/>
      <c r="B1478" s="59"/>
      <c r="C1478" s="59"/>
      <c r="D1478" s="59"/>
      <c r="E1478" s="59"/>
      <c r="F1478" s="59"/>
      <c r="G1478" s="59"/>
      <c r="H1478" s="59"/>
    </row>
    <row r="1479" spans="1:8" x14ac:dyDescent="0.3">
      <c r="A1479" s="59"/>
      <c r="B1479" s="59"/>
      <c r="C1479" s="59"/>
      <c r="D1479" s="59"/>
      <c r="E1479" s="59"/>
      <c r="F1479" s="59"/>
      <c r="G1479" s="59"/>
      <c r="H1479" s="59"/>
    </row>
    <row r="1480" spans="1:8" x14ac:dyDescent="0.3">
      <c r="A1480" s="59"/>
      <c r="B1480" s="59"/>
      <c r="C1480" s="59"/>
      <c r="D1480" s="59"/>
      <c r="E1480" s="59"/>
      <c r="F1480" s="59"/>
      <c r="G1480" s="59"/>
      <c r="H1480" s="59"/>
    </row>
    <row r="1481" spans="1:8" x14ac:dyDescent="0.3">
      <c r="A1481" s="59"/>
      <c r="B1481" s="59"/>
      <c r="C1481" s="59"/>
      <c r="D1481" s="59"/>
      <c r="E1481" s="59"/>
      <c r="F1481" s="59"/>
      <c r="G1481" s="59"/>
      <c r="H1481" s="59"/>
    </row>
    <row r="1482" spans="1:8" x14ac:dyDescent="0.3">
      <c r="A1482" s="59"/>
      <c r="B1482" s="59"/>
      <c r="C1482" s="59"/>
      <c r="D1482" s="59"/>
      <c r="E1482" s="59"/>
      <c r="F1482" s="59"/>
      <c r="G1482" s="59"/>
      <c r="H1482" s="59"/>
    </row>
    <row r="1483" spans="1:8" x14ac:dyDescent="0.3">
      <c r="A1483" s="59"/>
      <c r="B1483" s="59"/>
      <c r="C1483" s="59"/>
      <c r="D1483" s="59"/>
      <c r="E1483" s="59"/>
      <c r="F1483" s="59"/>
      <c r="G1483" s="59"/>
      <c r="H1483" s="59"/>
    </row>
    <row r="1484" spans="1:8" x14ac:dyDescent="0.3">
      <c r="A1484" s="59"/>
      <c r="B1484" s="59"/>
      <c r="C1484" s="59"/>
      <c r="D1484" s="59"/>
      <c r="E1484" s="59"/>
      <c r="F1484" s="59"/>
      <c r="G1484" s="59"/>
      <c r="H1484" s="59"/>
    </row>
    <row r="1485" spans="1:8" x14ac:dyDescent="0.3">
      <c r="A1485" s="59"/>
      <c r="B1485" s="59"/>
      <c r="C1485" s="59"/>
      <c r="D1485" s="59"/>
      <c r="E1485" s="59"/>
      <c r="F1485" s="59"/>
      <c r="G1485" s="59"/>
      <c r="H1485" s="59"/>
    </row>
    <row r="1486" spans="1:8" x14ac:dyDescent="0.3">
      <c r="A1486" s="59"/>
      <c r="B1486" s="59"/>
      <c r="C1486" s="59"/>
      <c r="D1486" s="59"/>
      <c r="E1486" s="59"/>
      <c r="F1486" s="59"/>
      <c r="G1486" s="59"/>
      <c r="H1486" s="59"/>
    </row>
    <row r="1487" spans="1:8" x14ac:dyDescent="0.3">
      <c r="A1487" s="59"/>
      <c r="B1487" s="59"/>
      <c r="C1487" s="59"/>
      <c r="D1487" s="59"/>
      <c r="E1487" s="59"/>
      <c r="F1487" s="59"/>
      <c r="G1487" s="59"/>
      <c r="H1487" s="59"/>
    </row>
    <row r="1488" spans="1:8" x14ac:dyDescent="0.3">
      <c r="A1488" s="59"/>
      <c r="B1488" s="59"/>
      <c r="C1488" s="59"/>
      <c r="D1488" s="59"/>
      <c r="E1488" s="59"/>
      <c r="F1488" s="59"/>
      <c r="G1488" s="59"/>
      <c r="H1488" s="59"/>
    </row>
    <row r="1489" spans="1:8" x14ac:dyDescent="0.3">
      <c r="A1489" s="59"/>
      <c r="B1489" s="59"/>
      <c r="C1489" s="59"/>
      <c r="D1489" s="59"/>
      <c r="E1489" s="59"/>
      <c r="F1489" s="59"/>
      <c r="G1489" s="59"/>
      <c r="H1489" s="59"/>
    </row>
    <row r="1490" spans="1:8" x14ac:dyDescent="0.3">
      <c r="A1490" s="59"/>
      <c r="B1490" s="59"/>
      <c r="C1490" s="59"/>
      <c r="D1490" s="59"/>
      <c r="E1490" s="59"/>
      <c r="F1490" s="59"/>
      <c r="G1490" s="59"/>
      <c r="H1490" s="59"/>
    </row>
    <row r="1491" spans="1:8" x14ac:dyDescent="0.3">
      <c r="A1491" s="59"/>
      <c r="B1491" s="59"/>
      <c r="C1491" s="59"/>
      <c r="D1491" s="59"/>
      <c r="E1491" s="59"/>
      <c r="F1491" s="59"/>
      <c r="G1491" s="59"/>
      <c r="H1491" s="59"/>
    </row>
    <row r="1492" spans="1:8" x14ac:dyDescent="0.3">
      <c r="A1492" s="59"/>
      <c r="B1492" s="59"/>
      <c r="C1492" s="59"/>
      <c r="D1492" s="59"/>
      <c r="E1492" s="59"/>
      <c r="F1492" s="59"/>
      <c r="G1492" s="59"/>
      <c r="H1492" s="59"/>
    </row>
    <row r="1493" spans="1:8" x14ac:dyDescent="0.3">
      <c r="A1493" s="59"/>
      <c r="B1493" s="59"/>
      <c r="C1493" s="59"/>
      <c r="D1493" s="59"/>
      <c r="E1493" s="59"/>
      <c r="F1493" s="59"/>
      <c r="G1493" s="59"/>
      <c r="H1493" s="59"/>
    </row>
    <row r="1494" spans="1:8" x14ac:dyDescent="0.3">
      <c r="A1494" s="59"/>
      <c r="B1494" s="59"/>
      <c r="C1494" s="59"/>
      <c r="D1494" s="59"/>
      <c r="E1494" s="59"/>
      <c r="F1494" s="59"/>
      <c r="G1494" s="59"/>
      <c r="H1494" s="59"/>
    </row>
    <row r="1495" spans="1:8" x14ac:dyDescent="0.3">
      <c r="A1495" s="59"/>
      <c r="B1495" s="59"/>
      <c r="C1495" s="59"/>
      <c r="D1495" s="59"/>
      <c r="E1495" s="59"/>
      <c r="F1495" s="59"/>
      <c r="G1495" s="59"/>
      <c r="H1495" s="59"/>
    </row>
    <row r="1496" spans="1:8" x14ac:dyDescent="0.3">
      <c r="A1496" s="59"/>
      <c r="B1496" s="59"/>
      <c r="C1496" s="59"/>
      <c r="D1496" s="59"/>
      <c r="E1496" s="59"/>
      <c r="F1496" s="59"/>
      <c r="G1496" s="59"/>
      <c r="H1496" s="59"/>
    </row>
    <row r="1497" spans="1:8" x14ac:dyDescent="0.3">
      <c r="A1497" s="59"/>
      <c r="B1497" s="59"/>
      <c r="C1497" s="59"/>
      <c r="D1497" s="59"/>
      <c r="E1497" s="59"/>
      <c r="F1497" s="59"/>
      <c r="G1497" s="59"/>
      <c r="H1497" s="59"/>
    </row>
    <row r="1498" spans="1:8" x14ac:dyDescent="0.3">
      <c r="A1498" s="59"/>
      <c r="B1498" s="59"/>
      <c r="C1498" s="59"/>
      <c r="D1498" s="59"/>
      <c r="E1498" s="59"/>
      <c r="F1498" s="59"/>
      <c r="G1498" s="59"/>
      <c r="H1498" s="59"/>
    </row>
    <row r="1499" spans="1:8" x14ac:dyDescent="0.3">
      <c r="A1499" s="59"/>
      <c r="B1499" s="59"/>
      <c r="C1499" s="59"/>
      <c r="D1499" s="59"/>
      <c r="E1499" s="59"/>
      <c r="F1499" s="59"/>
      <c r="G1499" s="59"/>
      <c r="H1499" s="59"/>
    </row>
    <row r="1500" spans="1:8" x14ac:dyDescent="0.3">
      <c r="A1500" s="59"/>
      <c r="B1500" s="59"/>
      <c r="C1500" s="59"/>
      <c r="D1500" s="59"/>
      <c r="E1500" s="59"/>
      <c r="F1500" s="59"/>
      <c r="G1500" s="59"/>
      <c r="H1500" s="59"/>
    </row>
    <row r="1501" spans="1:8" x14ac:dyDescent="0.3">
      <c r="A1501" s="59"/>
      <c r="B1501" s="59"/>
      <c r="C1501" s="59"/>
      <c r="D1501" s="59"/>
      <c r="E1501" s="59"/>
      <c r="F1501" s="59"/>
      <c r="G1501" s="59"/>
      <c r="H1501" s="59"/>
    </row>
    <row r="1502" spans="1:8" x14ac:dyDescent="0.3">
      <c r="A1502" s="59"/>
      <c r="B1502" s="59"/>
      <c r="C1502" s="59"/>
      <c r="D1502" s="59"/>
      <c r="E1502" s="59"/>
      <c r="F1502" s="59"/>
      <c r="G1502" s="59"/>
      <c r="H1502" s="59"/>
    </row>
    <row r="1503" spans="1:8" x14ac:dyDescent="0.3">
      <c r="A1503" s="59"/>
      <c r="B1503" s="59"/>
      <c r="C1503" s="59"/>
      <c r="D1503" s="59"/>
      <c r="E1503" s="59"/>
      <c r="F1503" s="59"/>
      <c r="G1503" s="59"/>
      <c r="H1503" s="59"/>
    </row>
    <row r="1504" spans="1:8" x14ac:dyDescent="0.3">
      <c r="A1504" s="59"/>
      <c r="B1504" s="59"/>
      <c r="C1504" s="59"/>
      <c r="D1504" s="59"/>
      <c r="E1504" s="59"/>
      <c r="F1504" s="59"/>
      <c r="G1504" s="59"/>
      <c r="H1504" s="59"/>
    </row>
    <row r="1505" spans="1:8" x14ac:dyDescent="0.3">
      <c r="A1505" s="59"/>
      <c r="B1505" s="59"/>
      <c r="C1505" s="59"/>
      <c r="D1505" s="59"/>
      <c r="E1505" s="59"/>
      <c r="F1505" s="59"/>
      <c r="G1505" s="59"/>
      <c r="H1505" s="59"/>
    </row>
    <row r="1506" spans="1:8" x14ac:dyDescent="0.3">
      <c r="A1506" s="59"/>
      <c r="B1506" s="59"/>
      <c r="C1506" s="59"/>
      <c r="D1506" s="59"/>
      <c r="E1506" s="59"/>
      <c r="F1506" s="59"/>
      <c r="G1506" s="59"/>
      <c r="H1506" s="59"/>
    </row>
    <row r="1507" spans="1:8" x14ac:dyDescent="0.3">
      <c r="A1507" s="59"/>
      <c r="B1507" s="59"/>
      <c r="C1507" s="59"/>
      <c r="D1507" s="59"/>
      <c r="E1507" s="59"/>
      <c r="F1507" s="59"/>
      <c r="G1507" s="59"/>
      <c r="H1507" s="59"/>
    </row>
    <row r="1508" spans="1:8" x14ac:dyDescent="0.3">
      <c r="A1508" s="59"/>
      <c r="B1508" s="59"/>
      <c r="C1508" s="59"/>
      <c r="D1508" s="59"/>
      <c r="E1508" s="59"/>
      <c r="F1508" s="59"/>
      <c r="G1508" s="59"/>
      <c r="H1508" s="59"/>
    </row>
    <row r="1509" spans="1:8" x14ac:dyDescent="0.3">
      <c r="A1509" s="59"/>
      <c r="B1509" s="59"/>
      <c r="C1509" s="59"/>
      <c r="D1509" s="59"/>
      <c r="E1509" s="59"/>
      <c r="F1509" s="59"/>
      <c r="G1509" s="59"/>
      <c r="H1509" s="59"/>
    </row>
    <row r="1510" spans="1:8" x14ac:dyDescent="0.3">
      <c r="A1510" s="59"/>
      <c r="B1510" s="59"/>
      <c r="C1510" s="59"/>
      <c r="D1510" s="59"/>
      <c r="E1510" s="59"/>
      <c r="F1510" s="59"/>
      <c r="G1510" s="59"/>
      <c r="H1510" s="59"/>
    </row>
    <row r="1511" spans="1:8" x14ac:dyDescent="0.3">
      <c r="A1511" s="59"/>
      <c r="B1511" s="59"/>
      <c r="C1511" s="59"/>
      <c r="D1511" s="59"/>
      <c r="E1511" s="59"/>
      <c r="F1511" s="59"/>
      <c r="G1511" s="59"/>
      <c r="H1511" s="59"/>
    </row>
    <row r="1512" spans="1:8" x14ac:dyDescent="0.3">
      <c r="A1512" s="59"/>
      <c r="B1512" s="59"/>
      <c r="C1512" s="59"/>
      <c r="D1512" s="59"/>
      <c r="E1512" s="59"/>
      <c r="F1512" s="59"/>
      <c r="G1512" s="59"/>
      <c r="H1512" s="59"/>
    </row>
    <row r="1513" spans="1:8" x14ac:dyDescent="0.3">
      <c r="A1513" s="59"/>
      <c r="B1513" s="59"/>
      <c r="C1513" s="59"/>
      <c r="D1513" s="59"/>
      <c r="E1513" s="59"/>
      <c r="F1513" s="59"/>
      <c r="G1513" s="59"/>
      <c r="H1513" s="59"/>
    </row>
    <row r="1514" spans="1:8" x14ac:dyDescent="0.3">
      <c r="A1514" s="59"/>
      <c r="B1514" s="59"/>
      <c r="C1514" s="59"/>
      <c r="D1514" s="59"/>
      <c r="E1514" s="59"/>
      <c r="F1514" s="59"/>
      <c r="G1514" s="59"/>
      <c r="H1514" s="59"/>
    </row>
    <row r="1515" spans="1:8" x14ac:dyDescent="0.3">
      <c r="A1515" s="59"/>
      <c r="B1515" s="59"/>
      <c r="C1515" s="59"/>
      <c r="D1515" s="59"/>
      <c r="E1515" s="59"/>
      <c r="F1515" s="59"/>
      <c r="G1515" s="59"/>
      <c r="H1515" s="59"/>
    </row>
    <row r="1516" spans="1:8" x14ac:dyDescent="0.3">
      <c r="A1516" s="59"/>
      <c r="B1516" s="59"/>
      <c r="C1516" s="59"/>
      <c r="D1516" s="59"/>
      <c r="E1516" s="59"/>
      <c r="F1516" s="59"/>
      <c r="G1516" s="59"/>
      <c r="H1516" s="59"/>
    </row>
    <row r="1517" spans="1:8" x14ac:dyDescent="0.3">
      <c r="A1517" s="59"/>
      <c r="B1517" s="59"/>
      <c r="C1517" s="59"/>
      <c r="D1517" s="59"/>
      <c r="E1517" s="59"/>
      <c r="F1517" s="59"/>
      <c r="G1517" s="59"/>
      <c r="H1517" s="59"/>
    </row>
    <row r="1518" spans="1:8" x14ac:dyDescent="0.3">
      <c r="A1518" s="59"/>
      <c r="B1518" s="59"/>
      <c r="C1518" s="59"/>
      <c r="D1518" s="59"/>
      <c r="E1518" s="59"/>
      <c r="F1518" s="59"/>
      <c r="G1518" s="59"/>
      <c r="H1518" s="59"/>
    </row>
    <row r="1519" spans="1:8" x14ac:dyDescent="0.3">
      <c r="A1519" s="59"/>
      <c r="B1519" s="59"/>
      <c r="C1519" s="59"/>
      <c r="D1519" s="59"/>
      <c r="E1519" s="59"/>
      <c r="F1519" s="59"/>
      <c r="G1519" s="59"/>
      <c r="H1519" s="59"/>
    </row>
    <row r="1520" spans="1:8" x14ac:dyDescent="0.3">
      <c r="A1520" s="59"/>
      <c r="B1520" s="59"/>
      <c r="C1520" s="59"/>
      <c r="D1520" s="59"/>
      <c r="E1520" s="59"/>
      <c r="F1520" s="59"/>
      <c r="G1520" s="59"/>
      <c r="H1520" s="59"/>
    </row>
    <row r="1521" spans="1:8" x14ac:dyDescent="0.3">
      <c r="A1521" s="59"/>
      <c r="B1521" s="59"/>
      <c r="C1521" s="59"/>
      <c r="D1521" s="59"/>
      <c r="E1521" s="59"/>
      <c r="F1521" s="59"/>
      <c r="G1521" s="59"/>
      <c r="H1521" s="59"/>
    </row>
    <row r="1522" spans="1:8" x14ac:dyDescent="0.3">
      <c r="A1522" s="59"/>
      <c r="B1522" s="59"/>
      <c r="C1522" s="59"/>
      <c r="D1522" s="59"/>
      <c r="E1522" s="59"/>
      <c r="F1522" s="59"/>
      <c r="G1522" s="59"/>
      <c r="H1522" s="59"/>
    </row>
    <row r="1523" spans="1:8" x14ac:dyDescent="0.3">
      <c r="A1523" s="59"/>
      <c r="B1523" s="59"/>
      <c r="C1523" s="59"/>
      <c r="D1523" s="59"/>
      <c r="E1523" s="59"/>
      <c r="F1523" s="59"/>
      <c r="G1523" s="59"/>
      <c r="H1523" s="59"/>
    </row>
    <row r="1524" spans="1:8" x14ac:dyDescent="0.3">
      <c r="A1524" s="59"/>
      <c r="B1524" s="59"/>
      <c r="C1524" s="59"/>
      <c r="D1524" s="59"/>
      <c r="E1524" s="59"/>
      <c r="F1524" s="59"/>
      <c r="G1524" s="59"/>
      <c r="H1524" s="59"/>
    </row>
    <row r="1525" spans="1:8" x14ac:dyDescent="0.3">
      <c r="A1525" s="59"/>
      <c r="B1525" s="59"/>
      <c r="C1525" s="59"/>
      <c r="D1525" s="59"/>
      <c r="E1525" s="59"/>
      <c r="F1525" s="59"/>
      <c r="G1525" s="59"/>
      <c r="H1525" s="59"/>
    </row>
    <row r="1526" spans="1:8" x14ac:dyDescent="0.3">
      <c r="A1526" s="59"/>
      <c r="B1526" s="59"/>
      <c r="C1526" s="59"/>
      <c r="D1526" s="59"/>
      <c r="E1526" s="59"/>
      <c r="F1526" s="59"/>
      <c r="G1526" s="59"/>
      <c r="H1526" s="59"/>
    </row>
    <row r="1527" spans="1:8" x14ac:dyDescent="0.3">
      <c r="A1527" s="59"/>
      <c r="B1527" s="59"/>
      <c r="C1527" s="59"/>
      <c r="D1527" s="59"/>
      <c r="E1527" s="59"/>
      <c r="F1527" s="59"/>
      <c r="G1527" s="59"/>
      <c r="H1527" s="59"/>
    </row>
    <row r="1528" spans="1:8" x14ac:dyDescent="0.3">
      <c r="A1528" s="59"/>
      <c r="B1528" s="59"/>
      <c r="C1528" s="59"/>
      <c r="D1528" s="59"/>
      <c r="E1528" s="59"/>
      <c r="F1528" s="59"/>
      <c r="G1528" s="59"/>
      <c r="H1528" s="59"/>
    </row>
    <row r="1529" spans="1:8" x14ac:dyDescent="0.3">
      <c r="A1529" s="59"/>
      <c r="B1529" s="59"/>
      <c r="C1529" s="59"/>
      <c r="D1529" s="59"/>
      <c r="E1529" s="59"/>
      <c r="F1529" s="59"/>
      <c r="G1529" s="59"/>
      <c r="H1529" s="59"/>
    </row>
    <row r="1530" spans="1:8" x14ac:dyDescent="0.3">
      <c r="A1530" s="59"/>
      <c r="B1530" s="59"/>
      <c r="C1530" s="59"/>
      <c r="D1530" s="59"/>
      <c r="E1530" s="59"/>
      <c r="F1530" s="59"/>
      <c r="G1530" s="59"/>
      <c r="H1530" s="59"/>
    </row>
    <row r="1531" spans="1:8" x14ac:dyDescent="0.3">
      <c r="A1531" s="59"/>
      <c r="B1531" s="59"/>
      <c r="C1531" s="59"/>
      <c r="D1531" s="59"/>
      <c r="E1531" s="59"/>
      <c r="F1531" s="59"/>
      <c r="G1531" s="59"/>
      <c r="H1531" s="59"/>
    </row>
    <row r="1532" spans="1:8" x14ac:dyDescent="0.3">
      <c r="A1532" s="59"/>
      <c r="B1532" s="59"/>
      <c r="C1532" s="59"/>
      <c r="D1532" s="59"/>
      <c r="E1532" s="59"/>
      <c r="F1532" s="59"/>
      <c r="G1532" s="59"/>
      <c r="H1532" s="59"/>
    </row>
    <row r="1533" spans="1:8" x14ac:dyDescent="0.3">
      <c r="A1533" s="59"/>
      <c r="B1533" s="59"/>
      <c r="C1533" s="59"/>
      <c r="D1533" s="59"/>
      <c r="E1533" s="59"/>
      <c r="F1533" s="59"/>
      <c r="G1533" s="59"/>
      <c r="H1533" s="59"/>
    </row>
    <row r="1534" spans="1:8" x14ac:dyDescent="0.3">
      <c r="A1534" s="59"/>
      <c r="B1534" s="59"/>
      <c r="C1534" s="59"/>
      <c r="D1534" s="59"/>
      <c r="E1534" s="59"/>
      <c r="F1534" s="59"/>
      <c r="G1534" s="59"/>
      <c r="H1534" s="59"/>
    </row>
    <row r="1535" spans="1:8" x14ac:dyDescent="0.3">
      <c r="A1535" s="59"/>
      <c r="B1535" s="59"/>
      <c r="C1535" s="59"/>
      <c r="D1535" s="59"/>
      <c r="E1535" s="59"/>
      <c r="F1535" s="59"/>
      <c r="G1535" s="59"/>
      <c r="H1535" s="59"/>
    </row>
    <row r="1536" spans="1:8" x14ac:dyDescent="0.3">
      <c r="A1536" s="59"/>
      <c r="B1536" s="59"/>
      <c r="C1536" s="59"/>
      <c r="D1536" s="59"/>
      <c r="E1536" s="59"/>
      <c r="F1536" s="59"/>
      <c r="G1536" s="59"/>
      <c r="H1536" s="59"/>
    </row>
    <row r="1537" spans="1:8" x14ac:dyDescent="0.3">
      <c r="A1537" s="59"/>
      <c r="B1537" s="59"/>
      <c r="C1537" s="59"/>
      <c r="D1537" s="59"/>
      <c r="E1537" s="59"/>
      <c r="F1537" s="59"/>
      <c r="G1537" s="59"/>
      <c r="H1537" s="59"/>
    </row>
    <row r="1538" spans="1:8" x14ac:dyDescent="0.3">
      <c r="A1538" s="59"/>
      <c r="B1538" s="59"/>
      <c r="C1538" s="59"/>
      <c r="D1538" s="59"/>
      <c r="E1538" s="59"/>
      <c r="F1538" s="59"/>
      <c r="G1538" s="59"/>
      <c r="H1538" s="59"/>
    </row>
    <row r="1539" spans="1:8" x14ac:dyDescent="0.3">
      <c r="A1539" s="59"/>
      <c r="B1539" s="59"/>
      <c r="C1539" s="59"/>
      <c r="D1539" s="59"/>
      <c r="E1539" s="59"/>
      <c r="F1539" s="59"/>
      <c r="G1539" s="59"/>
      <c r="H1539" s="59"/>
    </row>
    <row r="1540" spans="1:8" x14ac:dyDescent="0.3">
      <c r="A1540" s="59"/>
      <c r="B1540" s="59"/>
      <c r="C1540" s="59"/>
      <c r="D1540" s="59"/>
      <c r="E1540" s="59"/>
      <c r="F1540" s="59"/>
      <c r="G1540" s="59"/>
      <c r="H1540" s="59"/>
    </row>
    <row r="1541" spans="1:8" x14ac:dyDescent="0.3">
      <c r="A1541" s="59"/>
      <c r="B1541" s="59"/>
      <c r="C1541" s="59"/>
      <c r="D1541" s="59"/>
      <c r="E1541" s="59"/>
      <c r="F1541" s="59"/>
      <c r="G1541" s="59"/>
      <c r="H1541" s="59"/>
    </row>
    <row r="1542" spans="1:8" x14ac:dyDescent="0.3">
      <c r="A1542" s="59"/>
      <c r="B1542" s="59"/>
      <c r="C1542" s="59"/>
      <c r="D1542" s="59"/>
      <c r="E1542" s="59"/>
      <c r="F1542" s="59"/>
      <c r="G1542" s="59"/>
      <c r="H1542" s="59"/>
    </row>
    <row r="1543" spans="1:8" x14ac:dyDescent="0.3">
      <c r="A1543" s="59"/>
      <c r="B1543" s="59"/>
      <c r="C1543" s="59"/>
      <c r="D1543" s="59"/>
      <c r="E1543" s="59"/>
      <c r="F1543" s="59"/>
      <c r="G1543" s="59"/>
      <c r="H1543" s="59"/>
    </row>
    <row r="1544" spans="1:8" x14ac:dyDescent="0.3">
      <c r="A1544" s="59"/>
      <c r="B1544" s="59"/>
      <c r="C1544" s="59"/>
      <c r="D1544" s="59"/>
      <c r="E1544" s="59"/>
      <c r="F1544" s="59"/>
      <c r="G1544" s="59"/>
      <c r="H1544" s="59"/>
    </row>
    <row r="1545" spans="1:8" x14ac:dyDescent="0.3">
      <c r="A1545" s="59"/>
      <c r="B1545" s="59"/>
      <c r="C1545" s="59"/>
      <c r="D1545" s="59"/>
      <c r="E1545" s="59"/>
      <c r="F1545" s="59"/>
      <c r="G1545" s="59"/>
      <c r="H1545" s="59"/>
    </row>
    <row r="1546" spans="1:8" x14ac:dyDescent="0.3">
      <c r="A1546" s="59"/>
      <c r="B1546" s="59"/>
      <c r="C1546" s="59"/>
      <c r="D1546" s="59"/>
      <c r="E1546" s="59"/>
      <c r="F1546" s="59"/>
      <c r="G1546" s="59"/>
      <c r="H1546" s="59"/>
    </row>
    <row r="1547" spans="1:8" x14ac:dyDescent="0.3">
      <c r="A1547" s="59"/>
      <c r="B1547" s="59"/>
      <c r="C1547" s="59"/>
      <c r="D1547" s="59"/>
      <c r="E1547" s="59"/>
      <c r="F1547" s="59"/>
      <c r="G1547" s="59"/>
      <c r="H1547" s="59"/>
    </row>
    <row r="1548" spans="1:8" x14ac:dyDescent="0.3">
      <c r="A1548" s="59"/>
      <c r="B1548" s="59"/>
      <c r="C1548" s="59"/>
      <c r="D1548" s="59"/>
      <c r="E1548" s="59"/>
      <c r="F1548" s="59"/>
      <c r="G1548" s="59"/>
      <c r="H1548" s="59"/>
    </row>
    <row r="1549" spans="1:8" x14ac:dyDescent="0.3">
      <c r="A1549" s="59"/>
      <c r="B1549" s="59"/>
      <c r="C1549" s="59"/>
      <c r="D1549" s="59"/>
      <c r="E1549" s="59"/>
      <c r="F1549" s="59"/>
      <c r="G1549" s="59"/>
      <c r="H1549" s="59"/>
    </row>
    <row r="1550" spans="1:8" x14ac:dyDescent="0.3">
      <c r="A1550" s="59"/>
      <c r="B1550" s="59"/>
      <c r="C1550" s="59"/>
      <c r="D1550" s="59"/>
      <c r="E1550" s="59"/>
      <c r="F1550" s="59"/>
      <c r="G1550" s="59"/>
      <c r="H1550" s="59"/>
    </row>
    <row r="1551" spans="1:8" x14ac:dyDescent="0.3">
      <c r="A1551" s="59"/>
      <c r="B1551" s="59"/>
      <c r="C1551" s="59"/>
      <c r="D1551" s="59"/>
      <c r="E1551" s="59"/>
      <c r="F1551" s="59"/>
      <c r="G1551" s="59"/>
      <c r="H1551" s="59"/>
    </row>
    <row r="1552" spans="1:8" x14ac:dyDescent="0.3">
      <c r="A1552" s="59"/>
      <c r="B1552" s="59"/>
      <c r="C1552" s="59"/>
      <c r="D1552" s="59"/>
      <c r="E1552" s="59"/>
      <c r="F1552" s="59"/>
      <c r="G1552" s="59"/>
      <c r="H1552" s="59"/>
    </row>
    <row r="1553" spans="1:8" x14ac:dyDescent="0.3">
      <c r="A1553" s="59"/>
      <c r="B1553" s="59"/>
      <c r="C1553" s="59"/>
      <c r="D1553" s="59"/>
      <c r="E1553" s="59"/>
      <c r="F1553" s="59"/>
      <c r="G1553" s="59"/>
      <c r="H1553" s="59"/>
    </row>
    <row r="1554" spans="1:8" x14ac:dyDescent="0.3">
      <c r="A1554" s="59"/>
      <c r="B1554" s="59"/>
      <c r="C1554" s="59"/>
      <c r="D1554" s="59"/>
      <c r="E1554" s="59"/>
      <c r="F1554" s="59"/>
      <c r="G1554" s="59"/>
      <c r="H1554" s="59"/>
    </row>
    <row r="1555" spans="1:8" x14ac:dyDescent="0.3">
      <c r="A1555" s="59"/>
      <c r="B1555" s="59"/>
      <c r="C1555" s="59"/>
      <c r="D1555" s="59"/>
      <c r="E1555" s="59"/>
      <c r="F1555" s="59"/>
      <c r="G1555" s="59"/>
      <c r="H1555" s="59"/>
    </row>
    <row r="1556" spans="1:8" x14ac:dyDescent="0.3">
      <c r="A1556" s="59"/>
      <c r="B1556" s="59"/>
      <c r="C1556" s="59"/>
      <c r="D1556" s="59"/>
      <c r="E1556" s="59"/>
      <c r="F1556" s="59"/>
      <c r="G1556" s="59"/>
      <c r="H1556" s="59"/>
    </row>
    <row r="1557" spans="1:8" x14ac:dyDescent="0.3">
      <c r="A1557" s="59"/>
      <c r="B1557" s="59"/>
      <c r="C1557" s="59"/>
      <c r="D1557" s="59"/>
      <c r="E1557" s="59"/>
      <c r="F1557" s="59"/>
      <c r="G1557" s="59"/>
      <c r="H1557" s="59"/>
    </row>
    <row r="1558" spans="1:8" x14ac:dyDescent="0.3">
      <c r="A1558" s="59"/>
      <c r="B1558" s="59"/>
      <c r="C1558" s="59"/>
      <c r="D1558" s="59"/>
      <c r="E1558" s="59"/>
      <c r="F1558" s="59"/>
      <c r="G1558" s="59"/>
      <c r="H1558" s="59"/>
    </row>
    <row r="1559" spans="1:8" x14ac:dyDescent="0.3">
      <c r="A1559" s="59"/>
      <c r="B1559" s="59"/>
      <c r="C1559" s="59"/>
      <c r="D1559" s="59"/>
      <c r="E1559" s="59"/>
      <c r="F1559" s="59"/>
      <c r="G1559" s="59"/>
      <c r="H1559" s="59"/>
    </row>
    <row r="1560" spans="1:8" x14ac:dyDescent="0.3">
      <c r="A1560" s="59"/>
      <c r="B1560" s="59"/>
      <c r="C1560" s="59"/>
      <c r="D1560" s="59"/>
      <c r="E1560" s="59"/>
      <c r="F1560" s="59"/>
      <c r="G1560" s="59"/>
      <c r="H1560" s="59"/>
    </row>
    <row r="1561" spans="1:8" x14ac:dyDescent="0.3">
      <c r="A1561" s="59"/>
      <c r="B1561" s="59"/>
      <c r="C1561" s="59"/>
      <c r="D1561" s="59"/>
      <c r="E1561" s="59"/>
      <c r="F1561" s="59"/>
      <c r="G1561" s="59"/>
      <c r="H1561" s="59"/>
    </row>
    <row r="1562" spans="1:8" x14ac:dyDescent="0.3">
      <c r="A1562" s="59"/>
      <c r="B1562" s="59"/>
      <c r="C1562" s="59"/>
      <c r="D1562" s="59"/>
      <c r="E1562" s="59"/>
      <c r="F1562" s="59"/>
      <c r="G1562" s="59"/>
      <c r="H1562" s="59"/>
    </row>
    <row r="1563" spans="1:8" x14ac:dyDescent="0.3">
      <c r="A1563" s="59"/>
      <c r="B1563" s="59"/>
      <c r="C1563" s="59"/>
      <c r="D1563" s="59"/>
      <c r="E1563" s="59"/>
      <c r="F1563" s="59"/>
      <c r="G1563" s="59"/>
      <c r="H1563" s="59"/>
    </row>
    <row r="1564" spans="1:8" x14ac:dyDescent="0.3">
      <c r="A1564" s="59"/>
      <c r="B1564" s="59"/>
      <c r="C1564" s="59"/>
      <c r="D1564" s="59"/>
      <c r="E1564" s="59"/>
      <c r="F1564" s="59"/>
      <c r="G1564" s="59"/>
      <c r="H1564" s="59"/>
    </row>
    <row r="1565" spans="1:8" x14ac:dyDescent="0.3">
      <c r="A1565" s="59"/>
      <c r="B1565" s="59"/>
      <c r="C1565" s="59"/>
      <c r="D1565" s="59"/>
      <c r="E1565" s="59"/>
      <c r="F1565" s="59"/>
      <c r="G1565" s="59"/>
      <c r="H1565" s="59"/>
    </row>
    <row r="1566" spans="1:8" x14ac:dyDescent="0.3">
      <c r="A1566" s="59"/>
      <c r="B1566" s="59"/>
      <c r="C1566" s="59"/>
      <c r="D1566" s="59"/>
      <c r="E1566" s="59"/>
      <c r="F1566" s="59"/>
      <c r="G1566" s="59"/>
      <c r="H1566" s="59"/>
    </row>
    <row r="1567" spans="1:8" x14ac:dyDescent="0.3">
      <c r="A1567" s="59"/>
      <c r="B1567" s="59"/>
      <c r="C1567" s="59"/>
      <c r="D1567" s="59"/>
      <c r="E1567" s="59"/>
      <c r="F1567" s="59"/>
      <c r="G1567" s="59"/>
      <c r="H1567" s="59"/>
    </row>
    <row r="1568" spans="1:8" x14ac:dyDescent="0.3">
      <c r="A1568" s="59"/>
      <c r="B1568" s="59"/>
      <c r="C1568" s="59"/>
      <c r="D1568" s="59"/>
      <c r="E1568" s="59"/>
      <c r="F1568" s="59"/>
      <c r="G1568" s="59"/>
      <c r="H1568" s="59"/>
    </row>
    <row r="1569" spans="1:8" x14ac:dyDescent="0.3">
      <c r="A1569" s="59"/>
      <c r="B1569" s="59"/>
      <c r="C1569" s="59"/>
      <c r="D1569" s="59"/>
      <c r="E1569" s="59"/>
      <c r="F1569" s="59"/>
      <c r="G1569" s="59"/>
      <c r="H1569" s="59"/>
    </row>
    <row r="1570" spans="1:8" x14ac:dyDescent="0.3">
      <c r="A1570" s="59"/>
      <c r="B1570" s="59"/>
      <c r="C1570" s="59"/>
      <c r="D1570" s="59"/>
      <c r="E1570" s="59"/>
      <c r="F1570" s="59"/>
      <c r="G1570" s="59"/>
      <c r="H1570" s="59"/>
    </row>
    <row r="1571" spans="1:8" x14ac:dyDescent="0.3">
      <c r="A1571" s="59"/>
      <c r="B1571" s="59"/>
      <c r="C1571" s="59"/>
      <c r="D1571" s="59"/>
      <c r="E1571" s="59"/>
      <c r="F1571" s="59"/>
      <c r="G1571" s="59"/>
      <c r="H1571" s="59"/>
    </row>
    <row r="1572" spans="1:8" x14ac:dyDescent="0.3">
      <c r="A1572" s="59"/>
      <c r="B1572" s="59"/>
      <c r="C1572" s="59"/>
      <c r="D1572" s="59"/>
      <c r="E1572" s="59"/>
      <c r="F1572" s="59"/>
      <c r="G1572" s="59"/>
      <c r="H1572" s="59"/>
    </row>
    <row r="1573" spans="1:8" x14ac:dyDescent="0.3">
      <c r="A1573" s="59"/>
      <c r="B1573" s="59"/>
      <c r="C1573" s="59"/>
      <c r="D1573" s="59"/>
      <c r="E1573" s="59"/>
      <c r="F1573" s="59"/>
      <c r="G1573" s="59"/>
      <c r="H1573" s="59"/>
    </row>
    <row r="1574" spans="1:8" x14ac:dyDescent="0.3">
      <c r="A1574" s="59"/>
      <c r="B1574" s="59"/>
      <c r="C1574" s="59"/>
      <c r="D1574" s="59"/>
      <c r="E1574" s="59"/>
      <c r="F1574" s="59"/>
      <c r="G1574" s="59"/>
      <c r="H1574" s="59"/>
    </row>
    <row r="1575" spans="1:8" x14ac:dyDescent="0.3">
      <c r="A1575" s="59"/>
      <c r="B1575" s="59"/>
      <c r="C1575" s="59"/>
      <c r="D1575" s="59"/>
      <c r="E1575" s="59"/>
      <c r="F1575" s="59"/>
      <c r="G1575" s="59"/>
      <c r="H1575" s="59"/>
    </row>
    <row r="1576" spans="1:8" x14ac:dyDescent="0.3">
      <c r="A1576" s="59"/>
      <c r="B1576" s="59"/>
      <c r="C1576" s="59"/>
      <c r="D1576" s="59"/>
      <c r="E1576" s="59"/>
      <c r="F1576" s="59"/>
      <c r="G1576" s="59"/>
      <c r="H1576" s="59"/>
    </row>
    <row r="1577" spans="1:8" x14ac:dyDescent="0.3">
      <c r="A1577" s="59"/>
      <c r="B1577" s="59"/>
      <c r="C1577" s="59"/>
      <c r="D1577" s="59"/>
      <c r="E1577" s="59"/>
      <c r="F1577" s="59"/>
      <c r="G1577" s="59"/>
      <c r="H1577" s="59"/>
    </row>
    <row r="1578" spans="1:8" x14ac:dyDescent="0.3">
      <c r="A1578" s="59"/>
      <c r="B1578" s="59"/>
      <c r="C1578" s="59"/>
      <c r="D1578" s="59"/>
      <c r="E1578" s="59"/>
      <c r="F1578" s="59"/>
      <c r="G1578" s="59"/>
      <c r="H1578" s="59"/>
    </row>
    <row r="1579" spans="1:8" x14ac:dyDescent="0.3">
      <c r="A1579" s="59"/>
      <c r="B1579" s="59"/>
      <c r="C1579" s="59"/>
      <c r="D1579" s="59"/>
      <c r="E1579" s="59"/>
      <c r="F1579" s="59"/>
      <c r="G1579" s="59"/>
      <c r="H1579" s="59"/>
    </row>
    <row r="1580" spans="1:8" x14ac:dyDescent="0.3">
      <c r="A1580" s="59"/>
      <c r="B1580" s="59"/>
      <c r="C1580" s="59"/>
      <c r="D1580" s="59"/>
      <c r="E1580" s="59"/>
      <c r="F1580" s="59"/>
      <c r="G1580" s="59"/>
      <c r="H1580" s="59"/>
    </row>
    <row r="1581" spans="1:8" x14ac:dyDescent="0.3">
      <c r="A1581" s="59"/>
      <c r="B1581" s="59"/>
      <c r="C1581" s="59"/>
      <c r="D1581" s="59"/>
      <c r="E1581" s="59"/>
      <c r="F1581" s="59"/>
      <c r="G1581" s="59"/>
      <c r="H1581" s="59"/>
    </row>
    <row r="1582" spans="1:8" x14ac:dyDescent="0.3">
      <c r="A1582" s="59"/>
      <c r="B1582" s="59"/>
      <c r="C1582" s="59"/>
      <c r="D1582" s="59"/>
      <c r="E1582" s="59"/>
      <c r="F1582" s="59"/>
      <c r="G1582" s="59"/>
      <c r="H1582" s="59"/>
    </row>
    <row r="1583" spans="1:8" x14ac:dyDescent="0.3">
      <c r="A1583" s="59"/>
      <c r="B1583" s="59"/>
      <c r="C1583" s="59"/>
      <c r="D1583" s="59"/>
      <c r="E1583" s="59"/>
      <c r="F1583" s="59"/>
      <c r="G1583" s="59"/>
      <c r="H1583" s="59"/>
    </row>
    <row r="1584" spans="1:8" x14ac:dyDescent="0.3">
      <c r="A1584" s="59"/>
      <c r="B1584" s="59"/>
      <c r="C1584" s="59"/>
      <c r="D1584" s="59"/>
      <c r="E1584" s="59"/>
      <c r="F1584" s="59"/>
      <c r="G1584" s="59"/>
      <c r="H1584" s="59"/>
    </row>
    <row r="1585" spans="1:8" x14ac:dyDescent="0.3">
      <c r="A1585" s="59"/>
      <c r="B1585" s="59"/>
      <c r="C1585" s="59"/>
      <c r="D1585" s="59"/>
      <c r="E1585" s="59"/>
      <c r="F1585" s="59"/>
      <c r="G1585" s="59"/>
      <c r="H1585" s="59"/>
    </row>
    <row r="1586" spans="1:8" x14ac:dyDescent="0.3">
      <c r="A1586" s="59"/>
      <c r="B1586" s="59"/>
      <c r="C1586" s="59"/>
      <c r="D1586" s="59"/>
      <c r="E1586" s="59"/>
      <c r="F1586" s="59"/>
      <c r="G1586" s="59"/>
      <c r="H1586" s="59"/>
    </row>
    <row r="1587" spans="1:8" x14ac:dyDescent="0.3">
      <c r="A1587" s="59"/>
      <c r="B1587" s="59"/>
      <c r="C1587" s="59"/>
      <c r="D1587" s="59"/>
      <c r="E1587" s="59"/>
      <c r="F1587" s="59"/>
      <c r="G1587" s="59"/>
      <c r="H1587" s="59"/>
    </row>
    <row r="1588" spans="1:8" x14ac:dyDescent="0.3">
      <c r="A1588" s="59"/>
      <c r="B1588" s="59"/>
      <c r="C1588" s="59"/>
      <c r="D1588" s="59"/>
      <c r="E1588" s="59"/>
      <c r="F1588" s="59"/>
      <c r="G1588" s="59"/>
      <c r="H1588" s="59"/>
    </row>
    <row r="1589" spans="1:8" x14ac:dyDescent="0.3">
      <c r="A1589" s="59"/>
      <c r="B1589" s="59"/>
      <c r="C1589" s="59"/>
      <c r="D1589" s="59"/>
      <c r="E1589" s="59"/>
      <c r="F1589" s="59"/>
      <c r="G1589" s="59"/>
      <c r="H1589" s="59"/>
    </row>
    <row r="1590" spans="1:8" x14ac:dyDescent="0.3">
      <c r="A1590" s="59"/>
      <c r="B1590" s="59"/>
      <c r="C1590" s="59"/>
      <c r="D1590" s="59"/>
      <c r="E1590" s="59"/>
      <c r="F1590" s="59"/>
      <c r="G1590" s="59"/>
      <c r="H1590" s="59"/>
    </row>
    <row r="1591" spans="1:8" x14ac:dyDescent="0.3">
      <c r="A1591" s="59"/>
      <c r="B1591" s="59"/>
      <c r="C1591" s="59"/>
      <c r="D1591" s="59"/>
      <c r="E1591" s="59"/>
      <c r="F1591" s="59"/>
      <c r="G1591" s="59"/>
      <c r="H1591" s="59"/>
    </row>
    <row r="1592" spans="1:8" x14ac:dyDescent="0.3">
      <c r="A1592" s="59"/>
      <c r="B1592" s="59"/>
      <c r="C1592" s="59"/>
      <c r="D1592" s="59"/>
      <c r="E1592" s="59"/>
      <c r="F1592" s="59"/>
      <c r="G1592" s="59"/>
      <c r="H1592" s="59"/>
    </row>
    <row r="1593" spans="1:8" x14ac:dyDescent="0.3">
      <c r="A1593" s="59"/>
      <c r="B1593" s="59"/>
      <c r="C1593" s="59"/>
      <c r="D1593" s="59"/>
      <c r="E1593" s="59"/>
      <c r="F1593" s="59"/>
      <c r="G1593" s="59"/>
      <c r="H1593" s="59"/>
    </row>
    <row r="1594" spans="1:8" x14ac:dyDescent="0.3">
      <c r="A1594" s="59"/>
      <c r="B1594" s="59"/>
      <c r="C1594" s="59"/>
      <c r="D1594" s="59"/>
      <c r="E1594" s="59"/>
      <c r="F1594" s="59"/>
      <c r="G1594" s="59"/>
      <c r="H1594" s="59"/>
    </row>
    <row r="1595" spans="1:8" x14ac:dyDescent="0.3">
      <c r="A1595" s="59"/>
      <c r="B1595" s="59"/>
      <c r="C1595" s="59"/>
      <c r="D1595" s="59"/>
      <c r="E1595" s="59"/>
      <c r="F1595" s="59"/>
      <c r="G1595" s="59"/>
      <c r="H1595" s="59"/>
    </row>
    <row r="1596" spans="1:8" x14ac:dyDescent="0.3">
      <c r="A1596" s="59"/>
      <c r="B1596" s="59"/>
      <c r="C1596" s="59"/>
      <c r="D1596" s="59"/>
      <c r="E1596" s="59"/>
      <c r="F1596" s="59"/>
      <c r="G1596" s="59"/>
      <c r="H1596" s="59"/>
    </row>
    <row r="1597" spans="1:8" x14ac:dyDescent="0.3">
      <c r="A1597" s="59"/>
      <c r="B1597" s="59"/>
      <c r="C1597" s="59"/>
      <c r="D1597" s="59"/>
      <c r="E1597" s="59"/>
      <c r="F1597" s="59"/>
      <c r="G1597" s="59"/>
      <c r="H1597" s="59"/>
    </row>
    <row r="1598" spans="1:8" x14ac:dyDescent="0.3">
      <c r="A1598" s="59"/>
      <c r="B1598" s="59"/>
      <c r="C1598" s="59"/>
      <c r="D1598" s="59"/>
      <c r="E1598" s="59"/>
      <c r="F1598" s="59"/>
      <c r="G1598" s="59"/>
      <c r="H1598" s="59"/>
    </row>
    <row r="1599" spans="1:8" x14ac:dyDescent="0.3">
      <c r="A1599" s="59"/>
      <c r="B1599" s="59"/>
      <c r="C1599" s="59"/>
      <c r="D1599" s="59"/>
      <c r="E1599" s="59"/>
      <c r="F1599" s="59"/>
      <c r="G1599" s="59"/>
      <c r="H1599" s="59"/>
    </row>
    <row r="1600" spans="1:8" x14ac:dyDescent="0.3">
      <c r="A1600" s="59"/>
      <c r="B1600" s="59"/>
      <c r="C1600" s="59"/>
      <c r="D1600" s="59"/>
      <c r="E1600" s="59"/>
      <c r="F1600" s="59"/>
      <c r="G1600" s="59"/>
      <c r="H1600" s="59"/>
    </row>
    <row r="1601" spans="1:8" x14ac:dyDescent="0.3">
      <c r="A1601" s="59"/>
      <c r="B1601" s="59"/>
      <c r="C1601" s="59"/>
      <c r="D1601" s="59"/>
      <c r="E1601" s="59"/>
      <c r="F1601" s="59"/>
      <c r="G1601" s="59"/>
      <c r="H1601" s="59"/>
    </row>
    <row r="1602" spans="1:8" x14ac:dyDescent="0.3">
      <c r="A1602" s="59"/>
      <c r="B1602" s="59"/>
      <c r="C1602" s="59"/>
      <c r="D1602" s="59"/>
      <c r="E1602" s="59"/>
      <c r="F1602" s="59"/>
      <c r="G1602" s="59"/>
      <c r="H1602" s="59"/>
    </row>
    <row r="1603" spans="1:8" x14ac:dyDescent="0.3">
      <c r="A1603" s="59"/>
      <c r="B1603" s="59"/>
      <c r="C1603" s="59"/>
      <c r="D1603" s="59"/>
      <c r="E1603" s="59"/>
      <c r="F1603" s="59"/>
      <c r="G1603" s="59"/>
      <c r="H1603" s="59"/>
    </row>
    <row r="1604" spans="1:8" x14ac:dyDescent="0.3">
      <c r="A1604" s="59"/>
      <c r="B1604" s="59"/>
      <c r="C1604" s="59"/>
      <c r="D1604" s="59"/>
      <c r="E1604" s="59"/>
      <c r="F1604" s="59"/>
      <c r="G1604" s="59"/>
      <c r="H1604" s="59"/>
    </row>
    <row r="1605" spans="1:8" x14ac:dyDescent="0.3">
      <c r="A1605" s="59"/>
      <c r="B1605" s="59"/>
      <c r="C1605" s="59"/>
      <c r="D1605" s="59"/>
      <c r="E1605" s="59"/>
      <c r="F1605" s="59"/>
      <c r="G1605" s="59"/>
      <c r="H1605" s="59"/>
    </row>
    <row r="1606" spans="1:8" x14ac:dyDescent="0.3">
      <c r="A1606" s="59"/>
      <c r="B1606" s="59"/>
      <c r="C1606" s="59"/>
      <c r="D1606" s="59"/>
      <c r="E1606" s="59"/>
      <c r="F1606" s="59"/>
      <c r="G1606" s="59"/>
      <c r="H1606" s="59"/>
    </row>
    <row r="1607" spans="1:8" x14ac:dyDescent="0.3">
      <c r="A1607" s="59"/>
      <c r="B1607" s="59"/>
      <c r="C1607" s="59"/>
      <c r="D1607" s="59"/>
      <c r="E1607" s="59"/>
      <c r="F1607" s="59"/>
      <c r="G1607" s="59"/>
      <c r="H1607" s="59"/>
    </row>
    <row r="1608" spans="1:8" x14ac:dyDescent="0.3">
      <c r="A1608" s="59"/>
      <c r="B1608" s="59"/>
      <c r="C1608" s="59"/>
      <c r="D1608" s="59"/>
      <c r="E1608" s="59"/>
      <c r="F1608" s="59"/>
      <c r="G1608" s="59"/>
      <c r="H1608" s="59"/>
    </row>
    <row r="1609" spans="1:8" x14ac:dyDescent="0.3">
      <c r="A1609" s="59"/>
      <c r="B1609" s="59"/>
      <c r="C1609" s="59"/>
      <c r="D1609" s="59"/>
      <c r="E1609" s="59"/>
      <c r="F1609" s="59"/>
      <c r="G1609" s="59"/>
      <c r="H1609" s="59"/>
    </row>
    <row r="1610" spans="1:8" x14ac:dyDescent="0.3">
      <c r="A1610" s="59"/>
      <c r="B1610" s="59"/>
      <c r="C1610" s="59"/>
      <c r="D1610" s="59"/>
      <c r="E1610" s="59"/>
      <c r="F1610" s="59"/>
      <c r="G1610" s="59"/>
      <c r="H1610" s="59"/>
    </row>
    <row r="1611" spans="1:8" x14ac:dyDescent="0.3">
      <c r="A1611" s="59"/>
      <c r="B1611" s="59"/>
      <c r="C1611" s="59"/>
      <c r="D1611" s="59"/>
      <c r="E1611" s="59"/>
      <c r="F1611" s="59"/>
      <c r="G1611" s="59"/>
      <c r="H1611" s="59"/>
    </row>
    <row r="1612" spans="1:8" x14ac:dyDescent="0.3">
      <c r="A1612" s="59"/>
      <c r="B1612" s="59"/>
      <c r="C1612" s="59"/>
      <c r="D1612" s="59"/>
      <c r="E1612" s="59"/>
      <c r="F1612" s="59"/>
      <c r="G1612" s="59"/>
      <c r="H1612" s="59"/>
    </row>
    <row r="1613" spans="1:8" x14ac:dyDescent="0.3">
      <c r="A1613" s="59"/>
      <c r="B1613" s="59"/>
      <c r="C1613" s="59"/>
      <c r="D1613" s="59"/>
      <c r="E1613" s="59"/>
      <c r="F1613" s="59"/>
      <c r="G1613" s="59"/>
      <c r="H1613" s="59"/>
    </row>
    <row r="1614" spans="1:8" x14ac:dyDescent="0.3">
      <c r="A1614" s="59"/>
      <c r="B1614" s="59"/>
      <c r="C1614" s="59"/>
      <c r="D1614" s="59"/>
      <c r="E1614" s="59"/>
      <c r="F1614" s="59"/>
      <c r="G1614" s="59"/>
      <c r="H1614" s="59"/>
    </row>
    <row r="1615" spans="1:8" x14ac:dyDescent="0.3">
      <c r="A1615" s="59"/>
      <c r="B1615" s="59"/>
      <c r="C1615" s="59"/>
      <c r="D1615" s="59"/>
      <c r="E1615" s="59"/>
      <c r="F1615" s="59"/>
      <c r="G1615" s="59"/>
      <c r="H1615" s="59"/>
    </row>
    <row r="1616" spans="1:8" x14ac:dyDescent="0.3">
      <c r="A1616" s="59"/>
      <c r="B1616" s="59"/>
      <c r="C1616" s="59"/>
      <c r="D1616" s="59"/>
      <c r="E1616" s="59"/>
      <c r="F1616" s="59"/>
      <c r="G1616" s="59"/>
      <c r="H1616" s="59"/>
    </row>
    <row r="1617" spans="1:8" x14ac:dyDescent="0.3">
      <c r="A1617" s="59"/>
      <c r="B1617" s="59"/>
      <c r="C1617" s="59"/>
      <c r="D1617" s="59"/>
      <c r="E1617" s="59"/>
      <c r="F1617" s="59"/>
      <c r="G1617" s="59"/>
      <c r="H1617" s="59"/>
    </row>
    <row r="1618" spans="1:8" x14ac:dyDescent="0.3">
      <c r="A1618" s="59"/>
      <c r="B1618" s="59"/>
      <c r="C1618" s="59"/>
      <c r="D1618" s="59"/>
      <c r="E1618" s="59"/>
      <c r="F1618" s="59"/>
      <c r="G1618" s="59"/>
      <c r="H1618" s="59"/>
    </row>
    <row r="1619" spans="1:8" x14ac:dyDescent="0.3">
      <c r="A1619" s="59"/>
      <c r="B1619" s="59"/>
      <c r="C1619" s="59"/>
      <c r="D1619" s="59"/>
      <c r="E1619" s="59"/>
      <c r="F1619" s="59"/>
      <c r="G1619" s="59"/>
      <c r="H1619" s="59"/>
    </row>
    <row r="1620" spans="1:8" x14ac:dyDescent="0.3">
      <c r="A1620" s="59"/>
      <c r="B1620" s="59"/>
      <c r="C1620" s="59"/>
      <c r="D1620" s="59"/>
      <c r="E1620" s="59"/>
      <c r="F1620" s="59"/>
      <c r="G1620" s="59"/>
      <c r="H1620" s="59"/>
    </row>
    <row r="1621" spans="1:8" x14ac:dyDescent="0.3">
      <c r="A1621" s="59"/>
      <c r="B1621" s="59"/>
      <c r="C1621" s="59"/>
      <c r="D1621" s="59"/>
      <c r="E1621" s="59"/>
      <c r="F1621" s="59"/>
      <c r="G1621" s="59"/>
      <c r="H1621" s="59"/>
    </row>
    <row r="1622" spans="1:8" x14ac:dyDescent="0.3">
      <c r="A1622" s="59"/>
      <c r="B1622" s="59"/>
      <c r="C1622" s="59"/>
      <c r="D1622" s="59"/>
      <c r="E1622" s="59"/>
      <c r="F1622" s="59"/>
      <c r="G1622" s="59"/>
      <c r="H1622" s="59"/>
    </row>
    <row r="1623" spans="1:8" x14ac:dyDescent="0.3">
      <c r="A1623" s="59"/>
      <c r="B1623" s="59"/>
      <c r="C1623" s="59"/>
      <c r="D1623" s="59"/>
      <c r="E1623" s="59"/>
      <c r="F1623" s="59"/>
      <c r="G1623" s="59"/>
      <c r="H1623" s="59"/>
    </row>
    <row r="1624" spans="1:8" x14ac:dyDescent="0.3">
      <c r="A1624" s="59"/>
      <c r="B1624" s="59"/>
      <c r="C1624" s="59"/>
      <c r="D1624" s="59"/>
      <c r="E1624" s="59"/>
      <c r="F1624" s="59"/>
      <c r="G1624" s="59"/>
      <c r="H1624" s="59"/>
    </row>
    <row r="1625" spans="1:8" x14ac:dyDescent="0.3">
      <c r="A1625" s="59"/>
      <c r="B1625" s="59"/>
      <c r="C1625" s="59"/>
      <c r="D1625" s="59"/>
      <c r="E1625" s="59"/>
      <c r="F1625" s="59"/>
      <c r="G1625" s="59"/>
      <c r="H1625" s="59"/>
    </row>
    <row r="1626" spans="1:8" x14ac:dyDescent="0.3">
      <c r="A1626" s="59"/>
      <c r="B1626" s="59"/>
      <c r="C1626" s="59"/>
      <c r="D1626" s="59"/>
      <c r="E1626" s="59"/>
      <c r="F1626" s="59"/>
      <c r="G1626" s="59"/>
      <c r="H1626" s="59"/>
    </row>
    <row r="1627" spans="1:8" x14ac:dyDescent="0.3">
      <c r="A1627" s="59"/>
      <c r="B1627" s="59"/>
      <c r="C1627" s="59"/>
      <c r="D1627" s="59"/>
      <c r="E1627" s="59"/>
      <c r="F1627" s="59"/>
      <c r="G1627" s="59"/>
      <c r="H1627" s="59"/>
    </row>
    <row r="1628" spans="1:8" x14ac:dyDescent="0.3">
      <c r="A1628" s="59"/>
      <c r="B1628" s="59"/>
      <c r="C1628" s="59"/>
      <c r="D1628" s="59"/>
      <c r="E1628" s="59"/>
      <c r="F1628" s="59"/>
      <c r="G1628" s="59"/>
      <c r="H1628" s="59"/>
    </row>
    <row r="1629" spans="1:8" x14ac:dyDescent="0.3">
      <c r="A1629" s="59"/>
      <c r="B1629" s="59"/>
      <c r="C1629" s="59"/>
      <c r="D1629" s="59"/>
      <c r="E1629" s="59"/>
      <c r="F1629" s="59"/>
      <c r="G1629" s="59"/>
      <c r="H1629" s="59"/>
    </row>
    <row r="1630" spans="1:8" x14ac:dyDescent="0.3">
      <c r="A1630" s="59"/>
      <c r="B1630" s="59"/>
      <c r="C1630" s="59"/>
      <c r="D1630" s="59"/>
      <c r="E1630" s="59"/>
      <c r="F1630" s="59"/>
      <c r="G1630" s="59"/>
      <c r="H1630" s="59"/>
    </row>
    <row r="1631" spans="1:8" x14ac:dyDescent="0.3">
      <c r="A1631" s="59"/>
      <c r="B1631" s="59"/>
      <c r="C1631" s="59"/>
      <c r="D1631" s="59"/>
      <c r="E1631" s="59"/>
      <c r="F1631" s="59"/>
      <c r="G1631" s="59"/>
      <c r="H1631" s="59"/>
    </row>
    <row r="1632" spans="1:8" x14ac:dyDescent="0.3">
      <c r="A1632" s="59"/>
      <c r="B1632" s="59"/>
      <c r="C1632" s="59"/>
      <c r="D1632" s="59"/>
      <c r="E1632" s="59"/>
      <c r="F1632" s="59"/>
      <c r="G1632" s="59"/>
      <c r="H1632" s="59"/>
    </row>
    <row r="1633" spans="1:8" x14ac:dyDescent="0.3">
      <c r="A1633" s="59"/>
      <c r="B1633" s="59"/>
      <c r="C1633" s="59"/>
      <c r="D1633" s="59"/>
      <c r="E1633" s="59"/>
      <c r="F1633" s="59"/>
      <c r="G1633" s="59"/>
      <c r="H1633" s="59"/>
    </row>
    <row r="1634" spans="1:8" x14ac:dyDescent="0.3">
      <c r="A1634" s="59"/>
      <c r="B1634" s="59"/>
      <c r="C1634" s="59"/>
      <c r="D1634" s="59"/>
      <c r="E1634" s="59"/>
      <c r="F1634" s="59"/>
      <c r="G1634" s="59"/>
      <c r="H1634" s="59"/>
    </row>
    <row r="1635" spans="1:8" x14ac:dyDescent="0.3">
      <c r="A1635" s="59"/>
      <c r="B1635" s="59"/>
      <c r="C1635" s="59"/>
      <c r="D1635" s="59"/>
      <c r="E1635" s="59"/>
      <c r="F1635" s="59"/>
      <c r="G1635" s="59"/>
      <c r="H1635" s="59"/>
    </row>
    <row r="1636" spans="1:8" x14ac:dyDescent="0.3">
      <c r="A1636" s="59"/>
      <c r="B1636" s="59"/>
      <c r="C1636" s="59"/>
      <c r="D1636" s="59"/>
      <c r="E1636" s="59"/>
      <c r="F1636" s="59"/>
      <c r="G1636" s="59"/>
      <c r="H1636" s="59"/>
    </row>
    <row r="1637" spans="1:8" x14ac:dyDescent="0.3">
      <c r="A1637" s="59"/>
      <c r="B1637" s="59"/>
      <c r="C1637" s="59"/>
      <c r="D1637" s="59"/>
      <c r="E1637" s="59"/>
      <c r="F1637" s="59"/>
      <c r="G1637" s="59"/>
      <c r="H1637" s="59"/>
    </row>
    <row r="1638" spans="1:8" x14ac:dyDescent="0.3">
      <c r="A1638" s="59"/>
      <c r="B1638" s="59"/>
      <c r="C1638" s="59"/>
      <c r="D1638" s="59"/>
      <c r="E1638" s="59"/>
      <c r="F1638" s="59"/>
      <c r="G1638" s="59"/>
      <c r="H1638" s="59"/>
    </row>
    <row r="1639" spans="1:8" x14ac:dyDescent="0.3">
      <c r="A1639" s="59"/>
      <c r="B1639" s="59"/>
      <c r="C1639" s="59"/>
      <c r="D1639" s="59"/>
      <c r="E1639" s="59"/>
      <c r="F1639" s="59"/>
      <c r="G1639" s="59"/>
      <c r="H1639" s="59"/>
    </row>
    <row r="1640" spans="1:8" x14ac:dyDescent="0.3">
      <c r="A1640" s="59"/>
      <c r="B1640" s="59"/>
      <c r="C1640" s="59"/>
      <c r="D1640" s="59"/>
      <c r="E1640" s="59"/>
      <c r="F1640" s="59"/>
      <c r="G1640" s="59"/>
      <c r="H1640" s="59"/>
    </row>
    <row r="1641" spans="1:8" x14ac:dyDescent="0.3">
      <c r="A1641" s="59"/>
      <c r="B1641" s="59"/>
      <c r="C1641" s="59"/>
      <c r="D1641" s="59"/>
      <c r="E1641" s="59"/>
      <c r="F1641" s="59"/>
      <c r="G1641" s="59"/>
      <c r="H1641" s="59"/>
    </row>
    <row r="1642" spans="1:8" x14ac:dyDescent="0.3">
      <c r="A1642" s="59"/>
      <c r="B1642" s="59"/>
      <c r="C1642" s="59"/>
      <c r="D1642" s="59"/>
      <c r="E1642" s="59"/>
      <c r="F1642" s="59"/>
      <c r="G1642" s="59"/>
      <c r="H1642" s="59"/>
    </row>
    <row r="1643" spans="1:8" x14ac:dyDescent="0.3">
      <c r="A1643" s="59"/>
      <c r="B1643" s="59"/>
      <c r="C1643" s="59"/>
      <c r="D1643" s="59"/>
      <c r="E1643" s="59"/>
      <c r="F1643" s="59"/>
      <c r="G1643" s="59"/>
      <c r="H1643" s="59"/>
    </row>
    <row r="1644" spans="1:8" x14ac:dyDescent="0.3">
      <c r="A1644" s="59"/>
      <c r="B1644" s="59"/>
      <c r="C1644" s="59"/>
      <c r="D1644" s="59"/>
      <c r="E1644" s="59"/>
      <c r="F1644" s="59"/>
      <c r="G1644" s="59"/>
      <c r="H1644" s="59"/>
    </row>
    <row r="1645" spans="1:8" x14ac:dyDescent="0.3">
      <c r="A1645" s="59"/>
      <c r="B1645" s="59"/>
      <c r="C1645" s="59"/>
      <c r="D1645" s="59"/>
      <c r="E1645" s="59"/>
      <c r="F1645" s="59"/>
      <c r="G1645" s="59"/>
      <c r="H1645" s="59"/>
    </row>
    <row r="1646" spans="1:8" x14ac:dyDescent="0.3">
      <c r="A1646" s="59"/>
      <c r="B1646" s="59"/>
      <c r="C1646" s="59"/>
      <c r="D1646" s="59"/>
      <c r="E1646" s="59"/>
      <c r="F1646" s="59"/>
      <c r="G1646" s="59"/>
      <c r="H1646" s="59"/>
    </row>
    <row r="1647" spans="1:8" x14ac:dyDescent="0.3">
      <c r="A1647" s="59"/>
      <c r="B1647" s="59"/>
      <c r="C1647" s="59"/>
      <c r="D1647" s="59"/>
      <c r="E1647" s="59"/>
      <c r="F1647" s="59"/>
      <c r="G1647" s="59"/>
      <c r="H1647" s="59"/>
    </row>
    <row r="1648" spans="1:8" x14ac:dyDescent="0.3">
      <c r="A1648" s="59"/>
      <c r="B1648" s="59"/>
      <c r="C1648" s="59"/>
      <c r="D1648" s="59"/>
      <c r="E1648" s="59"/>
      <c r="F1648" s="59"/>
      <c r="G1648" s="59"/>
      <c r="H1648" s="59"/>
    </row>
    <row r="1649" spans="1:8" x14ac:dyDescent="0.3">
      <c r="A1649" s="59"/>
      <c r="B1649" s="59"/>
      <c r="C1649" s="59"/>
      <c r="D1649" s="59"/>
      <c r="E1649" s="59"/>
      <c r="F1649" s="59"/>
      <c r="G1649" s="59"/>
      <c r="H1649" s="59"/>
    </row>
    <row r="1650" spans="1:8" x14ac:dyDescent="0.3">
      <c r="A1650" s="59"/>
      <c r="B1650" s="59"/>
      <c r="C1650" s="59"/>
      <c r="D1650" s="59"/>
      <c r="E1650" s="59"/>
      <c r="F1650" s="59"/>
      <c r="G1650" s="59"/>
      <c r="H1650" s="59"/>
    </row>
    <row r="1651" spans="1:8" x14ac:dyDescent="0.3">
      <c r="A1651" s="59"/>
      <c r="B1651" s="59"/>
      <c r="C1651" s="59"/>
      <c r="D1651" s="59"/>
      <c r="E1651" s="59"/>
      <c r="F1651" s="59"/>
      <c r="G1651" s="59"/>
      <c r="H1651" s="59"/>
    </row>
    <row r="1652" spans="1:8" x14ac:dyDescent="0.3">
      <c r="A1652" s="59"/>
      <c r="B1652" s="59"/>
      <c r="C1652" s="59"/>
      <c r="D1652" s="59"/>
      <c r="E1652" s="59"/>
      <c r="F1652" s="59"/>
      <c r="G1652" s="59"/>
      <c r="H1652" s="59"/>
    </row>
    <row r="1653" spans="1:8" x14ac:dyDescent="0.3">
      <c r="A1653" s="59"/>
      <c r="B1653" s="59"/>
      <c r="C1653" s="59"/>
      <c r="D1653" s="59"/>
      <c r="E1653" s="59"/>
      <c r="F1653" s="59"/>
      <c r="G1653" s="59"/>
      <c r="H1653" s="59"/>
    </row>
    <row r="1654" spans="1:8" x14ac:dyDescent="0.3">
      <c r="A1654" s="59"/>
      <c r="B1654" s="59"/>
      <c r="C1654" s="59"/>
      <c r="D1654" s="59"/>
      <c r="E1654" s="59"/>
      <c r="F1654" s="59"/>
      <c r="G1654" s="59"/>
      <c r="H1654" s="59"/>
    </row>
    <row r="1655" spans="1:8" x14ac:dyDescent="0.3">
      <c r="A1655" s="59"/>
      <c r="B1655" s="59"/>
      <c r="C1655" s="59"/>
      <c r="D1655" s="59"/>
      <c r="E1655" s="59"/>
      <c r="F1655" s="59"/>
      <c r="G1655" s="59"/>
      <c r="H1655" s="59"/>
    </row>
    <row r="1656" spans="1:8" x14ac:dyDescent="0.3">
      <c r="A1656" s="59"/>
      <c r="B1656" s="59"/>
      <c r="C1656" s="59"/>
      <c r="D1656" s="59"/>
      <c r="E1656" s="59"/>
      <c r="F1656" s="59"/>
      <c r="G1656" s="59"/>
      <c r="H1656" s="59"/>
    </row>
    <row r="1657" spans="1:8" x14ac:dyDescent="0.3">
      <c r="A1657" s="59"/>
      <c r="B1657" s="59"/>
      <c r="C1657" s="59"/>
      <c r="D1657" s="59"/>
      <c r="E1657" s="59"/>
      <c r="F1657" s="59"/>
      <c r="G1657" s="59"/>
      <c r="H1657" s="59"/>
    </row>
    <row r="1658" spans="1:8" x14ac:dyDescent="0.3">
      <c r="A1658" s="59"/>
      <c r="B1658" s="59"/>
      <c r="C1658" s="59"/>
      <c r="D1658" s="59"/>
      <c r="E1658" s="59"/>
      <c r="F1658" s="59"/>
      <c r="G1658" s="59"/>
      <c r="H1658" s="59"/>
    </row>
    <row r="1659" spans="1:8" x14ac:dyDescent="0.3">
      <c r="A1659" s="59"/>
      <c r="B1659" s="59"/>
      <c r="C1659" s="59"/>
      <c r="D1659" s="59"/>
      <c r="E1659" s="59"/>
      <c r="F1659" s="59"/>
      <c r="G1659" s="59"/>
      <c r="H1659" s="59"/>
    </row>
    <row r="1660" spans="1:8" x14ac:dyDescent="0.3">
      <c r="A1660" s="59"/>
      <c r="B1660" s="59"/>
      <c r="C1660" s="59"/>
      <c r="D1660" s="59"/>
      <c r="E1660" s="59"/>
      <c r="F1660" s="59"/>
      <c r="G1660" s="59"/>
      <c r="H1660" s="59"/>
    </row>
    <row r="1661" spans="1:8" x14ac:dyDescent="0.3">
      <c r="A1661" s="59"/>
      <c r="B1661" s="59"/>
      <c r="C1661" s="59"/>
      <c r="D1661" s="59"/>
      <c r="E1661" s="59"/>
      <c r="F1661" s="59"/>
      <c r="G1661" s="59"/>
      <c r="H1661" s="59"/>
    </row>
    <row r="1662" spans="1:8" x14ac:dyDescent="0.3">
      <c r="A1662" s="59"/>
      <c r="B1662" s="59"/>
      <c r="C1662" s="59"/>
      <c r="D1662" s="59"/>
      <c r="E1662" s="59"/>
      <c r="F1662" s="59"/>
      <c r="G1662" s="59"/>
      <c r="H1662" s="59"/>
    </row>
    <row r="1663" spans="1:8" x14ac:dyDescent="0.3">
      <c r="A1663" s="59"/>
      <c r="B1663" s="59"/>
      <c r="C1663" s="59"/>
      <c r="D1663" s="59"/>
      <c r="E1663" s="59"/>
      <c r="F1663" s="59"/>
      <c r="G1663" s="59"/>
      <c r="H1663" s="59"/>
    </row>
    <row r="1664" spans="1:8" x14ac:dyDescent="0.3">
      <c r="A1664" s="59"/>
      <c r="B1664" s="59"/>
      <c r="C1664" s="59"/>
      <c r="D1664" s="59"/>
      <c r="E1664" s="59"/>
      <c r="F1664" s="59"/>
      <c r="G1664" s="59"/>
      <c r="H1664" s="59"/>
    </row>
    <row r="1665" spans="1:8" x14ac:dyDescent="0.3">
      <c r="A1665" s="59"/>
      <c r="B1665" s="59"/>
      <c r="C1665" s="59"/>
      <c r="D1665" s="59"/>
      <c r="E1665" s="59"/>
      <c r="F1665" s="59"/>
      <c r="G1665" s="59"/>
      <c r="H1665" s="59"/>
    </row>
    <row r="1666" spans="1:8" x14ac:dyDescent="0.3">
      <c r="A1666" s="59"/>
      <c r="B1666" s="59"/>
      <c r="C1666" s="59"/>
      <c r="D1666" s="59"/>
      <c r="E1666" s="59"/>
      <c r="F1666" s="59"/>
      <c r="G1666" s="59"/>
      <c r="H1666" s="59"/>
    </row>
    <row r="1667" spans="1:8" x14ac:dyDescent="0.3">
      <c r="A1667" s="59"/>
      <c r="B1667" s="59"/>
      <c r="C1667" s="59"/>
      <c r="D1667" s="59"/>
      <c r="E1667" s="59"/>
      <c r="F1667" s="59"/>
      <c r="G1667" s="59"/>
      <c r="H1667" s="59"/>
    </row>
    <row r="1668" spans="1:8" x14ac:dyDescent="0.3">
      <c r="A1668" s="59"/>
      <c r="B1668" s="59"/>
      <c r="C1668" s="59"/>
      <c r="D1668" s="59"/>
      <c r="E1668" s="59"/>
      <c r="F1668" s="59"/>
      <c r="G1668" s="59"/>
      <c r="H1668" s="59"/>
    </row>
    <row r="1669" spans="1:8" x14ac:dyDescent="0.3">
      <c r="A1669" s="59"/>
      <c r="B1669" s="59"/>
      <c r="C1669" s="59"/>
      <c r="D1669" s="59"/>
      <c r="E1669" s="59"/>
      <c r="F1669" s="59"/>
      <c r="G1669" s="59"/>
      <c r="H1669" s="59"/>
    </row>
    <row r="1670" spans="1:8" x14ac:dyDescent="0.3">
      <c r="A1670" s="59"/>
      <c r="B1670" s="59"/>
      <c r="C1670" s="59"/>
      <c r="D1670" s="59"/>
      <c r="E1670" s="59"/>
      <c r="F1670" s="59"/>
      <c r="G1670" s="59"/>
      <c r="H1670" s="59"/>
    </row>
    <row r="1671" spans="1:8" x14ac:dyDescent="0.3">
      <c r="A1671" s="59"/>
      <c r="B1671" s="59"/>
      <c r="C1671" s="59"/>
      <c r="D1671" s="59"/>
      <c r="E1671" s="59"/>
      <c r="F1671" s="59"/>
      <c r="G1671" s="59"/>
      <c r="H1671" s="59"/>
    </row>
    <row r="1672" spans="1:8" x14ac:dyDescent="0.3">
      <c r="A1672" s="59"/>
      <c r="B1672" s="59"/>
      <c r="C1672" s="59"/>
      <c r="D1672" s="59"/>
      <c r="E1672" s="59"/>
      <c r="F1672" s="59"/>
      <c r="G1672" s="59"/>
      <c r="H1672" s="59"/>
    </row>
    <row r="1673" spans="1:8" x14ac:dyDescent="0.3">
      <c r="A1673" s="59"/>
      <c r="B1673" s="59"/>
      <c r="C1673" s="59"/>
      <c r="D1673" s="59"/>
      <c r="E1673" s="59"/>
      <c r="F1673" s="59"/>
      <c r="G1673" s="59"/>
      <c r="H1673" s="59"/>
    </row>
    <row r="1674" spans="1:8" x14ac:dyDescent="0.3">
      <c r="A1674" s="59"/>
      <c r="B1674" s="59"/>
      <c r="C1674" s="59"/>
      <c r="D1674" s="59"/>
      <c r="E1674" s="59"/>
      <c r="F1674" s="59"/>
      <c r="G1674" s="59"/>
      <c r="H1674" s="59"/>
    </row>
    <row r="1675" spans="1:8" x14ac:dyDescent="0.3">
      <c r="A1675" s="59"/>
      <c r="B1675" s="59"/>
      <c r="C1675" s="59"/>
      <c r="D1675" s="59"/>
      <c r="E1675" s="59"/>
      <c r="F1675" s="59"/>
      <c r="G1675" s="59"/>
      <c r="H1675" s="59"/>
    </row>
    <row r="1676" spans="1:8" x14ac:dyDescent="0.3">
      <c r="A1676" s="59"/>
      <c r="B1676" s="59"/>
      <c r="C1676" s="59"/>
      <c r="D1676" s="59"/>
      <c r="E1676" s="59"/>
      <c r="F1676" s="59"/>
      <c r="G1676" s="59"/>
      <c r="H1676" s="59"/>
    </row>
    <row r="1677" spans="1:8" x14ac:dyDescent="0.3">
      <c r="A1677" s="59"/>
      <c r="B1677" s="59"/>
      <c r="C1677" s="59"/>
      <c r="D1677" s="59"/>
      <c r="E1677" s="59"/>
      <c r="F1677" s="59"/>
      <c r="G1677" s="59"/>
      <c r="H1677" s="59"/>
    </row>
    <row r="1678" spans="1:8" x14ac:dyDescent="0.3">
      <c r="A1678" s="59"/>
      <c r="B1678" s="59"/>
      <c r="C1678" s="59"/>
      <c r="D1678" s="59"/>
      <c r="E1678" s="59"/>
      <c r="F1678" s="59"/>
      <c r="G1678" s="59"/>
      <c r="H1678" s="59"/>
    </row>
    <row r="1679" spans="1:8" x14ac:dyDescent="0.3">
      <c r="A1679" s="59"/>
      <c r="B1679" s="59"/>
      <c r="C1679" s="59"/>
      <c r="D1679" s="59"/>
      <c r="E1679" s="59"/>
      <c r="F1679" s="59"/>
      <c r="G1679" s="59"/>
      <c r="H1679" s="59"/>
    </row>
    <row r="1680" spans="1:8" x14ac:dyDescent="0.3">
      <c r="A1680" s="59"/>
      <c r="B1680" s="59"/>
      <c r="C1680" s="59"/>
      <c r="D1680" s="59"/>
      <c r="E1680" s="59"/>
      <c r="F1680" s="59"/>
      <c r="G1680" s="59"/>
      <c r="H1680" s="59"/>
    </row>
    <row r="1681" spans="1:8" x14ac:dyDescent="0.3">
      <c r="A1681" s="59"/>
      <c r="B1681" s="59"/>
      <c r="C1681" s="59"/>
      <c r="D1681" s="59"/>
      <c r="E1681" s="59"/>
      <c r="F1681" s="59"/>
      <c r="G1681" s="59"/>
      <c r="H1681" s="59"/>
    </row>
    <row r="1682" spans="1:8" x14ac:dyDescent="0.3">
      <c r="A1682" s="59"/>
      <c r="B1682" s="59"/>
      <c r="C1682" s="59"/>
      <c r="D1682" s="59"/>
      <c r="E1682" s="59"/>
      <c r="F1682" s="59"/>
      <c r="G1682" s="59"/>
      <c r="H1682" s="59"/>
    </row>
    <row r="1683" spans="1:8" x14ac:dyDescent="0.3">
      <c r="A1683" s="59"/>
      <c r="B1683" s="59"/>
      <c r="C1683" s="59"/>
      <c r="D1683" s="59"/>
      <c r="E1683" s="59"/>
      <c r="F1683" s="59"/>
      <c r="G1683" s="59"/>
      <c r="H1683" s="59"/>
    </row>
    <row r="1684" spans="1:8" x14ac:dyDescent="0.3">
      <c r="A1684" s="59"/>
      <c r="B1684" s="59"/>
      <c r="C1684" s="59"/>
      <c r="D1684" s="59"/>
      <c r="E1684" s="59"/>
      <c r="F1684" s="59"/>
      <c r="G1684" s="59"/>
      <c r="H1684" s="59"/>
    </row>
    <row r="1685" spans="1:8" x14ac:dyDescent="0.3">
      <c r="A1685" s="59"/>
      <c r="B1685" s="59"/>
      <c r="C1685" s="59"/>
      <c r="D1685" s="59"/>
      <c r="E1685" s="59"/>
      <c r="F1685" s="59"/>
      <c r="G1685" s="59"/>
      <c r="H1685" s="59"/>
    </row>
    <row r="1686" spans="1:8" x14ac:dyDescent="0.3">
      <c r="A1686" s="59"/>
      <c r="B1686" s="59"/>
      <c r="C1686" s="59"/>
      <c r="D1686" s="59"/>
      <c r="E1686" s="59"/>
      <c r="F1686" s="59"/>
      <c r="G1686" s="59"/>
      <c r="H1686" s="59"/>
    </row>
    <row r="1687" spans="1:8" x14ac:dyDescent="0.3">
      <c r="A1687" s="59"/>
      <c r="B1687" s="59"/>
      <c r="C1687" s="59"/>
      <c r="D1687" s="59"/>
      <c r="E1687" s="59"/>
      <c r="F1687" s="59"/>
      <c r="G1687" s="59"/>
      <c r="H1687" s="59"/>
    </row>
    <row r="1688" spans="1:8" x14ac:dyDescent="0.3">
      <c r="A1688" s="59"/>
      <c r="B1688" s="59"/>
      <c r="C1688" s="59"/>
      <c r="D1688" s="59"/>
      <c r="E1688" s="59"/>
      <c r="F1688" s="59"/>
      <c r="G1688" s="59"/>
      <c r="H1688" s="59"/>
    </row>
    <row r="1689" spans="1:8" x14ac:dyDescent="0.3">
      <c r="A1689" s="59"/>
      <c r="B1689" s="59"/>
      <c r="C1689" s="59"/>
      <c r="D1689" s="59"/>
      <c r="E1689" s="59"/>
      <c r="F1689" s="59"/>
      <c r="G1689" s="59"/>
      <c r="H1689" s="59"/>
    </row>
    <row r="1690" spans="1:8" x14ac:dyDescent="0.3">
      <c r="A1690" s="59"/>
      <c r="B1690" s="59"/>
      <c r="C1690" s="59"/>
      <c r="D1690" s="59"/>
      <c r="E1690" s="59"/>
      <c r="F1690" s="59"/>
      <c r="G1690" s="59"/>
      <c r="H1690" s="59"/>
    </row>
    <row r="1691" spans="1:8" x14ac:dyDescent="0.3">
      <c r="A1691" s="59"/>
      <c r="B1691" s="59"/>
      <c r="C1691" s="59"/>
      <c r="D1691" s="59"/>
      <c r="E1691" s="59"/>
      <c r="F1691" s="59"/>
      <c r="G1691" s="59"/>
      <c r="H1691" s="59"/>
    </row>
    <row r="1692" spans="1:8" x14ac:dyDescent="0.3">
      <c r="A1692" s="59"/>
      <c r="B1692" s="59"/>
      <c r="C1692" s="59"/>
      <c r="D1692" s="59"/>
      <c r="E1692" s="59"/>
      <c r="F1692" s="59"/>
      <c r="G1692" s="59"/>
      <c r="H1692" s="59"/>
    </row>
    <row r="1693" spans="1:8" x14ac:dyDescent="0.3">
      <c r="A1693" s="59"/>
      <c r="B1693" s="59"/>
      <c r="C1693" s="59"/>
      <c r="D1693" s="59"/>
      <c r="E1693" s="59"/>
      <c r="F1693" s="59"/>
      <c r="G1693" s="59"/>
      <c r="H1693" s="59"/>
    </row>
    <row r="1694" spans="1:8" x14ac:dyDescent="0.3">
      <c r="A1694" s="59"/>
      <c r="B1694" s="59"/>
      <c r="C1694" s="59"/>
      <c r="D1694" s="59"/>
      <c r="E1694" s="59"/>
      <c r="F1694" s="59"/>
      <c r="G1694" s="59"/>
      <c r="H1694" s="59"/>
    </row>
    <row r="1695" spans="1:8" x14ac:dyDescent="0.3">
      <c r="A1695" s="59"/>
      <c r="B1695" s="59"/>
      <c r="C1695" s="59"/>
      <c r="D1695" s="59"/>
      <c r="E1695" s="59"/>
      <c r="F1695" s="59"/>
      <c r="G1695" s="59"/>
      <c r="H1695" s="59"/>
    </row>
    <row r="1696" spans="1:8" x14ac:dyDescent="0.3">
      <c r="A1696" s="59"/>
      <c r="B1696" s="59"/>
      <c r="C1696" s="59"/>
      <c r="D1696" s="59"/>
      <c r="E1696" s="59"/>
      <c r="F1696" s="59"/>
      <c r="G1696" s="59"/>
      <c r="H1696" s="59"/>
    </row>
    <row r="1697" spans="1:8" x14ac:dyDescent="0.3">
      <c r="A1697" s="59"/>
      <c r="B1697" s="59"/>
      <c r="C1697" s="59"/>
      <c r="D1697" s="59"/>
      <c r="E1697" s="59"/>
      <c r="F1697" s="59"/>
      <c r="G1697" s="59"/>
      <c r="H1697" s="59"/>
    </row>
    <row r="1698" spans="1:8" x14ac:dyDescent="0.3">
      <c r="A1698" s="59"/>
      <c r="B1698" s="59"/>
      <c r="C1698" s="59"/>
      <c r="D1698" s="59"/>
      <c r="E1698" s="59"/>
      <c r="F1698" s="59"/>
      <c r="G1698" s="59"/>
      <c r="H1698" s="59"/>
    </row>
    <row r="1699" spans="1:8" x14ac:dyDescent="0.3">
      <c r="A1699" s="59"/>
      <c r="B1699" s="59"/>
      <c r="C1699" s="59"/>
      <c r="D1699" s="59"/>
      <c r="E1699" s="59"/>
      <c r="F1699" s="59"/>
      <c r="G1699" s="59"/>
      <c r="H1699" s="59"/>
    </row>
    <row r="1700" spans="1:8" x14ac:dyDescent="0.3">
      <c r="A1700" s="59"/>
      <c r="B1700" s="59"/>
      <c r="C1700" s="59"/>
      <c r="D1700" s="59"/>
      <c r="E1700" s="59"/>
      <c r="F1700" s="59"/>
      <c r="G1700" s="59"/>
      <c r="H1700" s="59"/>
    </row>
    <row r="1701" spans="1:8" x14ac:dyDescent="0.3">
      <c r="A1701" s="59"/>
      <c r="B1701" s="59"/>
      <c r="C1701" s="59"/>
      <c r="D1701" s="59"/>
      <c r="E1701" s="59"/>
      <c r="F1701" s="59"/>
      <c r="G1701" s="59"/>
      <c r="H1701" s="59"/>
    </row>
    <row r="1702" spans="1:8" x14ac:dyDescent="0.3">
      <c r="A1702" s="59"/>
      <c r="B1702" s="59"/>
      <c r="C1702" s="59"/>
      <c r="D1702" s="59"/>
      <c r="E1702" s="59"/>
      <c r="F1702" s="59"/>
      <c r="G1702" s="59"/>
      <c r="H1702" s="59"/>
    </row>
    <row r="1703" spans="1:8" x14ac:dyDescent="0.3">
      <c r="A1703" s="59"/>
      <c r="B1703" s="59"/>
      <c r="C1703" s="59"/>
      <c r="D1703" s="59"/>
      <c r="E1703" s="59"/>
      <c r="F1703" s="59"/>
      <c r="G1703" s="59"/>
      <c r="H1703" s="59"/>
    </row>
    <row r="1704" spans="1:8" x14ac:dyDescent="0.3">
      <c r="A1704" s="59"/>
      <c r="B1704" s="59"/>
      <c r="C1704" s="59"/>
      <c r="D1704" s="59"/>
      <c r="E1704" s="59"/>
      <c r="F1704" s="59"/>
      <c r="G1704" s="59"/>
      <c r="H1704" s="59"/>
    </row>
    <row r="1705" spans="1:8" x14ac:dyDescent="0.3">
      <c r="A1705" s="59"/>
      <c r="B1705" s="59"/>
      <c r="C1705" s="59"/>
      <c r="D1705" s="59"/>
      <c r="E1705" s="59"/>
      <c r="F1705" s="59"/>
      <c r="G1705" s="59"/>
      <c r="H1705" s="59"/>
    </row>
    <row r="1706" spans="1:8" x14ac:dyDescent="0.3">
      <c r="A1706" s="59"/>
      <c r="B1706" s="59"/>
      <c r="C1706" s="59"/>
      <c r="D1706" s="59"/>
      <c r="E1706" s="59"/>
      <c r="F1706" s="59"/>
      <c r="G1706" s="59"/>
      <c r="H1706" s="59"/>
    </row>
    <row r="1707" spans="1:8" x14ac:dyDescent="0.3">
      <c r="A1707" s="59"/>
      <c r="B1707" s="59"/>
      <c r="C1707" s="59"/>
      <c r="D1707" s="59"/>
      <c r="E1707" s="59"/>
      <c r="F1707" s="59"/>
      <c r="G1707" s="59"/>
      <c r="H1707" s="59"/>
    </row>
    <row r="1708" spans="1:8" x14ac:dyDescent="0.3">
      <c r="A1708" s="59"/>
      <c r="B1708" s="59"/>
      <c r="C1708" s="59"/>
      <c r="D1708" s="59"/>
      <c r="E1708" s="59"/>
      <c r="F1708" s="59"/>
      <c r="G1708" s="59"/>
      <c r="H1708" s="59"/>
    </row>
    <row r="1709" spans="1:8" x14ac:dyDescent="0.3">
      <c r="A1709" s="59"/>
      <c r="B1709" s="59"/>
      <c r="C1709" s="59"/>
      <c r="D1709" s="59"/>
      <c r="E1709" s="59"/>
      <c r="F1709" s="59"/>
      <c r="G1709" s="59"/>
      <c r="H1709" s="59"/>
    </row>
    <row r="1710" spans="1:8" x14ac:dyDescent="0.3">
      <c r="A1710" s="59"/>
      <c r="B1710" s="59"/>
      <c r="C1710" s="59"/>
      <c r="D1710" s="59"/>
      <c r="E1710" s="59"/>
      <c r="F1710" s="59"/>
      <c r="G1710" s="59"/>
      <c r="H1710" s="59"/>
    </row>
    <row r="1711" spans="1:8" x14ac:dyDescent="0.3">
      <c r="A1711" s="59"/>
      <c r="B1711" s="59"/>
      <c r="C1711" s="59"/>
      <c r="D1711" s="59"/>
      <c r="E1711" s="59"/>
      <c r="F1711" s="59"/>
      <c r="G1711" s="59"/>
      <c r="H1711" s="59"/>
    </row>
    <row r="1712" spans="1:8" x14ac:dyDescent="0.3">
      <c r="A1712" s="59"/>
      <c r="B1712" s="59"/>
      <c r="C1712" s="59"/>
      <c r="D1712" s="59"/>
      <c r="E1712" s="59"/>
      <c r="F1712" s="59"/>
      <c r="G1712" s="59"/>
      <c r="H1712" s="59"/>
    </row>
    <row r="1713" spans="1:8" x14ac:dyDescent="0.3">
      <c r="A1713" s="59"/>
      <c r="B1713" s="59"/>
      <c r="C1713" s="59"/>
      <c r="D1713" s="59"/>
      <c r="E1713" s="59"/>
      <c r="F1713" s="59"/>
      <c r="G1713" s="59"/>
      <c r="H1713" s="59"/>
    </row>
    <row r="1714" spans="1:8" x14ac:dyDescent="0.3">
      <c r="A1714" s="59"/>
      <c r="B1714" s="59"/>
      <c r="C1714" s="59"/>
      <c r="D1714" s="59"/>
      <c r="E1714" s="59"/>
      <c r="F1714" s="59"/>
      <c r="G1714" s="59"/>
      <c r="H1714" s="59"/>
    </row>
    <row r="1715" spans="1:8" x14ac:dyDescent="0.3">
      <c r="A1715" s="59"/>
      <c r="B1715" s="59"/>
      <c r="C1715" s="59"/>
      <c r="D1715" s="59"/>
      <c r="E1715" s="59"/>
      <c r="F1715" s="59"/>
      <c r="G1715" s="59"/>
      <c r="H1715" s="59"/>
    </row>
    <row r="1716" spans="1:8" x14ac:dyDescent="0.3">
      <c r="A1716" s="59"/>
      <c r="B1716" s="59"/>
      <c r="C1716" s="59"/>
      <c r="D1716" s="59"/>
      <c r="E1716" s="59"/>
      <c r="F1716" s="59"/>
      <c r="G1716" s="59"/>
      <c r="H1716" s="59"/>
    </row>
    <row r="1717" spans="1:8" x14ac:dyDescent="0.3">
      <c r="A1717" s="59"/>
      <c r="B1717" s="59"/>
      <c r="C1717" s="59"/>
      <c r="D1717" s="59"/>
      <c r="E1717" s="59"/>
      <c r="F1717" s="59"/>
      <c r="G1717" s="59"/>
      <c r="H1717" s="59"/>
    </row>
    <row r="1718" spans="1:8" x14ac:dyDescent="0.3">
      <c r="A1718" s="59"/>
      <c r="B1718" s="59"/>
      <c r="C1718" s="59"/>
      <c r="D1718" s="59"/>
      <c r="E1718" s="59"/>
      <c r="F1718" s="59"/>
      <c r="G1718" s="59"/>
      <c r="H1718" s="59"/>
    </row>
    <row r="1719" spans="1:8" x14ac:dyDescent="0.3">
      <c r="A1719" s="59"/>
      <c r="B1719" s="59"/>
      <c r="C1719" s="59"/>
      <c r="D1719" s="59"/>
      <c r="E1719" s="59"/>
      <c r="F1719" s="59"/>
      <c r="G1719" s="59"/>
      <c r="H1719" s="59"/>
    </row>
    <row r="1720" spans="1:8" x14ac:dyDescent="0.3">
      <c r="A1720" s="59"/>
      <c r="B1720" s="59"/>
      <c r="C1720" s="59"/>
      <c r="D1720" s="59"/>
      <c r="E1720" s="59"/>
      <c r="F1720" s="59"/>
      <c r="G1720" s="59"/>
      <c r="H1720" s="59"/>
    </row>
    <row r="1721" spans="1:8" x14ac:dyDescent="0.3">
      <c r="A1721" s="59"/>
      <c r="B1721" s="59"/>
      <c r="C1721" s="59"/>
      <c r="D1721" s="59"/>
      <c r="E1721" s="59"/>
      <c r="F1721" s="59"/>
      <c r="G1721" s="59"/>
      <c r="H1721" s="59"/>
    </row>
    <row r="1722" spans="1:8" x14ac:dyDescent="0.3">
      <c r="A1722" s="59"/>
      <c r="B1722" s="59"/>
      <c r="C1722" s="59"/>
      <c r="D1722" s="59"/>
      <c r="E1722" s="59"/>
      <c r="F1722" s="59"/>
      <c r="G1722" s="59"/>
      <c r="H1722" s="59"/>
    </row>
    <row r="1723" spans="1:8" x14ac:dyDescent="0.3">
      <c r="A1723" s="59"/>
      <c r="B1723" s="59"/>
      <c r="C1723" s="59"/>
      <c r="D1723" s="59"/>
      <c r="E1723" s="59"/>
      <c r="F1723" s="59"/>
      <c r="G1723" s="59"/>
      <c r="H1723" s="59"/>
    </row>
    <row r="1724" spans="1:8" x14ac:dyDescent="0.3">
      <c r="A1724" s="59"/>
      <c r="B1724" s="59"/>
      <c r="C1724" s="59"/>
      <c r="D1724" s="59"/>
      <c r="E1724" s="59"/>
      <c r="F1724" s="59"/>
      <c r="G1724" s="59"/>
      <c r="H1724" s="59"/>
    </row>
    <row r="1725" spans="1:8" x14ac:dyDescent="0.3">
      <c r="A1725" s="59"/>
      <c r="B1725" s="59"/>
      <c r="C1725" s="59"/>
      <c r="D1725" s="59"/>
      <c r="E1725" s="59"/>
      <c r="F1725" s="59"/>
      <c r="G1725" s="59"/>
      <c r="H1725" s="59"/>
    </row>
    <row r="1726" spans="1:8" x14ac:dyDescent="0.3">
      <c r="A1726" s="59"/>
      <c r="B1726" s="59"/>
      <c r="C1726" s="59"/>
      <c r="D1726" s="59"/>
      <c r="E1726" s="59"/>
      <c r="F1726" s="59"/>
      <c r="G1726" s="59"/>
      <c r="H1726" s="59"/>
    </row>
    <row r="1727" spans="1:8" x14ac:dyDescent="0.3">
      <c r="A1727" s="59"/>
      <c r="B1727" s="59"/>
      <c r="C1727" s="59"/>
      <c r="D1727" s="59"/>
      <c r="E1727" s="59"/>
      <c r="F1727" s="59"/>
      <c r="G1727" s="59"/>
      <c r="H1727" s="59"/>
    </row>
    <row r="1728" spans="1:8" x14ac:dyDescent="0.3">
      <c r="A1728" s="59"/>
      <c r="B1728" s="59"/>
      <c r="C1728" s="59"/>
      <c r="D1728" s="59"/>
      <c r="E1728" s="59"/>
      <c r="F1728" s="59"/>
      <c r="G1728" s="59"/>
      <c r="H1728" s="59"/>
    </row>
    <row r="1729" spans="1:8" x14ac:dyDescent="0.3">
      <c r="A1729" s="59"/>
      <c r="B1729" s="59"/>
      <c r="C1729" s="59"/>
      <c r="D1729" s="59"/>
      <c r="E1729" s="59"/>
      <c r="F1729" s="59"/>
      <c r="G1729" s="59"/>
      <c r="H1729" s="59"/>
    </row>
    <row r="1730" spans="1:8" x14ac:dyDescent="0.3">
      <c r="A1730" s="59"/>
      <c r="B1730" s="59"/>
      <c r="C1730" s="59"/>
      <c r="D1730" s="59"/>
      <c r="E1730" s="59"/>
      <c r="F1730" s="59"/>
      <c r="G1730" s="59"/>
      <c r="H1730" s="59"/>
    </row>
    <row r="1731" spans="1:8" x14ac:dyDescent="0.3">
      <c r="A1731" s="59"/>
      <c r="B1731" s="59"/>
      <c r="C1731" s="59"/>
      <c r="D1731" s="59"/>
      <c r="E1731" s="59"/>
      <c r="F1731" s="59"/>
      <c r="G1731" s="59"/>
      <c r="H1731" s="59"/>
    </row>
    <row r="1732" spans="1:8" x14ac:dyDescent="0.3">
      <c r="A1732" s="59"/>
      <c r="B1732" s="59"/>
      <c r="C1732" s="59"/>
      <c r="D1732" s="59"/>
      <c r="E1732" s="59"/>
      <c r="F1732" s="59"/>
      <c r="G1732" s="59"/>
      <c r="H1732" s="59"/>
    </row>
    <row r="1733" spans="1:8" x14ac:dyDescent="0.3">
      <c r="A1733" s="59"/>
      <c r="B1733" s="59"/>
      <c r="C1733" s="59"/>
      <c r="D1733" s="59"/>
      <c r="E1733" s="59"/>
      <c r="F1733" s="59"/>
      <c r="G1733" s="59"/>
      <c r="H1733" s="59"/>
    </row>
    <row r="1734" spans="1:8" x14ac:dyDescent="0.3">
      <c r="A1734" s="59"/>
      <c r="B1734" s="59"/>
      <c r="C1734" s="59"/>
      <c r="D1734" s="59"/>
      <c r="E1734" s="59"/>
      <c r="F1734" s="59"/>
      <c r="G1734" s="59"/>
      <c r="H1734" s="59"/>
    </row>
    <row r="1735" spans="1:8" x14ac:dyDescent="0.3">
      <c r="A1735" s="59"/>
      <c r="B1735" s="59"/>
      <c r="C1735" s="59"/>
      <c r="D1735" s="59"/>
      <c r="E1735" s="59"/>
      <c r="F1735" s="59"/>
      <c r="G1735" s="59"/>
      <c r="H1735" s="59"/>
    </row>
    <row r="1736" spans="1:8" x14ac:dyDescent="0.3">
      <c r="A1736" s="59"/>
      <c r="B1736" s="59"/>
      <c r="C1736" s="59"/>
      <c r="D1736" s="59"/>
      <c r="E1736" s="59"/>
      <c r="F1736" s="59"/>
      <c r="G1736" s="59"/>
      <c r="H1736" s="59"/>
    </row>
    <row r="1737" spans="1:8" x14ac:dyDescent="0.3">
      <c r="A1737" s="59"/>
      <c r="B1737" s="59"/>
      <c r="C1737" s="59"/>
      <c r="D1737" s="59"/>
      <c r="E1737" s="59"/>
      <c r="F1737" s="59"/>
      <c r="G1737" s="59"/>
      <c r="H1737" s="59"/>
    </row>
    <row r="1738" spans="1:8" x14ac:dyDescent="0.3">
      <c r="A1738" s="59"/>
      <c r="B1738" s="59"/>
      <c r="C1738" s="59"/>
      <c r="D1738" s="59"/>
      <c r="E1738" s="59"/>
      <c r="F1738" s="59"/>
      <c r="G1738" s="59"/>
      <c r="H1738" s="59"/>
    </row>
    <row r="1739" spans="1:8" x14ac:dyDescent="0.3">
      <c r="A1739" s="59"/>
      <c r="B1739" s="59"/>
      <c r="C1739" s="59"/>
      <c r="D1739" s="59"/>
      <c r="E1739" s="59"/>
      <c r="F1739" s="59"/>
      <c r="G1739" s="59"/>
      <c r="H1739" s="59"/>
    </row>
    <row r="1740" spans="1:8" x14ac:dyDescent="0.3">
      <c r="A1740" s="59"/>
      <c r="B1740" s="59"/>
      <c r="C1740" s="59"/>
      <c r="D1740" s="59"/>
      <c r="E1740" s="59"/>
      <c r="F1740" s="59"/>
      <c r="G1740" s="59"/>
      <c r="H1740" s="59"/>
    </row>
    <row r="1741" spans="1:8" x14ac:dyDescent="0.3">
      <c r="A1741" s="59"/>
      <c r="B1741" s="59"/>
      <c r="C1741" s="59"/>
      <c r="D1741" s="59"/>
      <c r="E1741" s="59"/>
      <c r="F1741" s="59"/>
      <c r="G1741" s="59"/>
      <c r="H1741" s="59"/>
    </row>
    <row r="1742" spans="1:8" x14ac:dyDescent="0.3">
      <c r="A1742" s="59"/>
      <c r="B1742" s="59"/>
      <c r="C1742" s="59"/>
      <c r="D1742" s="59"/>
      <c r="E1742" s="59"/>
      <c r="F1742" s="59"/>
      <c r="G1742" s="59"/>
      <c r="H1742" s="59"/>
    </row>
    <row r="1743" spans="1:8" x14ac:dyDescent="0.3">
      <c r="A1743" s="59"/>
      <c r="B1743" s="59"/>
      <c r="C1743" s="59"/>
      <c r="D1743" s="59"/>
      <c r="E1743" s="59"/>
      <c r="F1743" s="59"/>
      <c r="G1743" s="59"/>
      <c r="H1743" s="59"/>
    </row>
    <row r="1744" spans="1:8" x14ac:dyDescent="0.3">
      <c r="A1744" s="59"/>
      <c r="B1744" s="59"/>
      <c r="C1744" s="59"/>
      <c r="D1744" s="59"/>
      <c r="E1744" s="59"/>
      <c r="F1744" s="59"/>
      <c r="G1744" s="59"/>
      <c r="H1744" s="59"/>
    </row>
    <row r="1745" spans="1:8" x14ac:dyDescent="0.3">
      <c r="A1745" s="59"/>
      <c r="B1745" s="59"/>
      <c r="C1745" s="59"/>
      <c r="D1745" s="59"/>
      <c r="E1745" s="59"/>
      <c r="F1745" s="59"/>
      <c r="G1745" s="59"/>
      <c r="H1745" s="59"/>
    </row>
    <row r="1746" spans="1:8" x14ac:dyDescent="0.3">
      <c r="A1746" s="59"/>
      <c r="B1746" s="59"/>
      <c r="C1746" s="59"/>
      <c r="D1746" s="59"/>
      <c r="E1746" s="59"/>
      <c r="F1746" s="59"/>
      <c r="G1746" s="59"/>
      <c r="H1746" s="59"/>
    </row>
    <row r="1747" spans="1:8" x14ac:dyDescent="0.3">
      <c r="A1747" s="59"/>
      <c r="B1747" s="59"/>
      <c r="C1747" s="59"/>
      <c r="D1747" s="59"/>
      <c r="E1747" s="59"/>
      <c r="F1747" s="59"/>
      <c r="G1747" s="59"/>
      <c r="H1747" s="59"/>
    </row>
    <row r="1748" spans="1:8" x14ac:dyDescent="0.3">
      <c r="A1748" s="59"/>
      <c r="B1748" s="59"/>
      <c r="C1748" s="59"/>
      <c r="D1748" s="59"/>
      <c r="E1748" s="59"/>
      <c r="F1748" s="59"/>
      <c r="G1748" s="59"/>
      <c r="H1748" s="59"/>
    </row>
    <row r="1749" spans="1:8" x14ac:dyDescent="0.3">
      <c r="A1749" s="59"/>
      <c r="B1749" s="59"/>
      <c r="C1749" s="59"/>
      <c r="D1749" s="59"/>
      <c r="E1749" s="59"/>
      <c r="F1749" s="59"/>
      <c r="G1749" s="59"/>
      <c r="H1749" s="59"/>
    </row>
    <row r="1750" spans="1:8" x14ac:dyDescent="0.3">
      <c r="A1750" s="59"/>
      <c r="B1750" s="59"/>
      <c r="C1750" s="59"/>
      <c r="D1750" s="59"/>
      <c r="E1750" s="59"/>
      <c r="F1750" s="59"/>
      <c r="G1750" s="59"/>
      <c r="H1750" s="59"/>
    </row>
    <row r="1751" spans="1:8" x14ac:dyDescent="0.3">
      <c r="A1751" s="59"/>
      <c r="B1751" s="59"/>
      <c r="C1751" s="59"/>
      <c r="D1751" s="59"/>
      <c r="E1751" s="59"/>
      <c r="F1751" s="59"/>
      <c r="G1751" s="59"/>
      <c r="H1751" s="59"/>
    </row>
    <row r="1752" spans="1:8" x14ac:dyDescent="0.3">
      <c r="A1752" s="59"/>
      <c r="B1752" s="59"/>
      <c r="C1752" s="59"/>
      <c r="D1752" s="59"/>
      <c r="E1752" s="59"/>
      <c r="F1752" s="59"/>
      <c r="G1752" s="59"/>
      <c r="H1752" s="59"/>
    </row>
    <row r="1753" spans="1:8" x14ac:dyDescent="0.3">
      <c r="A1753" s="59"/>
      <c r="B1753" s="59"/>
      <c r="C1753" s="59"/>
      <c r="D1753" s="59"/>
      <c r="E1753" s="59"/>
      <c r="F1753" s="59"/>
      <c r="G1753" s="59"/>
      <c r="H1753" s="59"/>
    </row>
    <row r="1754" spans="1:8" x14ac:dyDescent="0.3">
      <c r="A1754" s="59"/>
      <c r="B1754" s="59"/>
      <c r="C1754" s="59"/>
      <c r="D1754" s="59"/>
      <c r="E1754" s="59"/>
      <c r="F1754" s="59"/>
      <c r="G1754" s="59"/>
      <c r="H1754" s="59"/>
    </row>
    <row r="1755" spans="1:8" x14ac:dyDescent="0.3">
      <c r="A1755" s="59"/>
      <c r="B1755" s="59"/>
      <c r="C1755" s="59"/>
      <c r="D1755" s="59"/>
      <c r="E1755" s="59"/>
      <c r="F1755" s="59"/>
      <c r="G1755" s="59"/>
      <c r="H1755" s="59"/>
    </row>
    <row r="1756" spans="1:8" x14ac:dyDescent="0.3">
      <c r="A1756" s="59"/>
      <c r="B1756" s="59"/>
      <c r="C1756" s="59"/>
      <c r="D1756" s="59"/>
      <c r="E1756" s="59"/>
      <c r="F1756" s="59"/>
      <c r="G1756" s="59"/>
      <c r="H1756" s="59"/>
    </row>
    <row r="1757" spans="1:8" x14ac:dyDescent="0.3">
      <c r="A1757" s="59"/>
      <c r="B1757" s="59"/>
      <c r="C1757" s="59"/>
      <c r="D1757" s="59"/>
      <c r="E1757" s="59"/>
      <c r="F1757" s="59"/>
      <c r="G1757" s="59"/>
      <c r="H1757" s="59"/>
    </row>
    <row r="1758" spans="1:8" x14ac:dyDescent="0.3">
      <c r="A1758" s="59"/>
      <c r="B1758" s="59"/>
      <c r="C1758" s="59"/>
      <c r="D1758" s="59"/>
      <c r="E1758" s="59"/>
      <c r="F1758" s="59"/>
      <c r="G1758" s="59"/>
      <c r="H1758" s="59"/>
    </row>
    <row r="1759" spans="1:8" x14ac:dyDescent="0.3">
      <c r="A1759" s="59"/>
      <c r="B1759" s="59"/>
      <c r="C1759" s="59"/>
      <c r="D1759" s="59"/>
      <c r="E1759" s="59"/>
      <c r="F1759" s="59"/>
      <c r="G1759" s="59"/>
      <c r="H1759" s="59"/>
    </row>
    <row r="1760" spans="1:8" x14ac:dyDescent="0.3">
      <c r="A1760" s="59"/>
      <c r="B1760" s="59"/>
      <c r="C1760" s="59"/>
      <c r="D1760" s="59"/>
      <c r="E1760" s="59"/>
      <c r="F1760" s="59"/>
      <c r="G1760" s="59"/>
      <c r="H1760" s="59"/>
    </row>
    <row r="1761" spans="1:8" x14ac:dyDescent="0.3">
      <c r="A1761" s="59"/>
      <c r="B1761" s="59"/>
      <c r="C1761" s="59"/>
      <c r="D1761" s="59"/>
      <c r="E1761" s="59"/>
      <c r="F1761" s="59"/>
      <c r="G1761" s="59"/>
      <c r="H1761" s="59"/>
    </row>
    <row r="1762" spans="1:8" x14ac:dyDescent="0.3">
      <c r="A1762" s="59"/>
      <c r="B1762" s="59"/>
      <c r="C1762" s="59"/>
      <c r="D1762" s="59"/>
      <c r="E1762" s="59"/>
      <c r="F1762" s="59"/>
      <c r="G1762" s="59"/>
      <c r="H1762" s="59"/>
    </row>
    <row r="1763" spans="1:8" x14ac:dyDescent="0.3">
      <c r="A1763" s="59"/>
      <c r="B1763" s="59"/>
      <c r="C1763" s="59"/>
      <c r="D1763" s="59"/>
      <c r="E1763" s="59"/>
      <c r="F1763" s="59"/>
      <c r="G1763" s="59"/>
      <c r="H1763" s="59"/>
    </row>
    <row r="1764" spans="1:8" x14ac:dyDescent="0.3">
      <c r="A1764" s="59"/>
      <c r="B1764" s="59"/>
      <c r="C1764" s="59"/>
      <c r="D1764" s="59"/>
      <c r="E1764" s="59"/>
      <c r="F1764" s="59"/>
      <c r="G1764" s="59"/>
      <c r="H1764" s="59"/>
    </row>
    <row r="1765" spans="1:8" x14ac:dyDescent="0.3">
      <c r="A1765" s="59"/>
      <c r="B1765" s="59"/>
      <c r="C1765" s="59"/>
      <c r="D1765" s="59"/>
      <c r="E1765" s="59"/>
      <c r="F1765" s="59"/>
      <c r="G1765" s="59"/>
      <c r="H1765" s="59"/>
    </row>
    <row r="1766" spans="1:8" x14ac:dyDescent="0.3">
      <c r="A1766" s="59"/>
      <c r="B1766" s="59"/>
      <c r="C1766" s="59"/>
      <c r="D1766" s="59"/>
      <c r="E1766" s="59"/>
      <c r="F1766" s="59"/>
      <c r="G1766" s="59"/>
      <c r="H1766" s="59"/>
    </row>
    <row r="1767" spans="1:8" x14ac:dyDescent="0.3">
      <c r="A1767" s="59"/>
      <c r="B1767" s="59"/>
      <c r="C1767" s="59"/>
      <c r="D1767" s="59"/>
      <c r="E1767" s="59"/>
      <c r="F1767" s="59"/>
      <c r="G1767" s="59"/>
      <c r="H1767" s="59"/>
    </row>
    <row r="1768" spans="1:8" x14ac:dyDescent="0.3">
      <c r="A1768" s="59"/>
      <c r="B1768" s="59"/>
      <c r="C1768" s="59"/>
      <c r="D1768" s="59"/>
      <c r="E1768" s="59"/>
      <c r="F1768" s="59"/>
      <c r="G1768" s="59"/>
      <c r="H1768" s="59"/>
    </row>
    <row r="1769" spans="1:8" x14ac:dyDescent="0.3">
      <c r="A1769" s="59"/>
      <c r="B1769" s="59"/>
      <c r="C1769" s="59"/>
      <c r="D1769" s="59"/>
      <c r="E1769" s="59"/>
      <c r="F1769" s="59"/>
      <c r="G1769" s="59"/>
      <c r="H1769" s="59"/>
    </row>
    <row r="1770" spans="1:8" x14ac:dyDescent="0.3">
      <c r="A1770" s="59"/>
      <c r="B1770" s="59"/>
      <c r="C1770" s="59"/>
      <c r="D1770" s="59"/>
      <c r="E1770" s="59"/>
      <c r="F1770" s="59"/>
      <c r="G1770" s="59"/>
      <c r="H1770" s="59"/>
    </row>
    <row r="1771" spans="1:8" x14ac:dyDescent="0.3">
      <c r="A1771" s="59"/>
      <c r="B1771" s="59"/>
      <c r="C1771" s="59"/>
      <c r="D1771" s="59"/>
      <c r="E1771" s="59"/>
      <c r="F1771" s="59"/>
      <c r="G1771" s="59"/>
      <c r="H1771" s="59"/>
    </row>
    <row r="1772" spans="1:8" x14ac:dyDescent="0.3">
      <c r="A1772" s="59"/>
      <c r="B1772" s="59"/>
      <c r="C1772" s="59"/>
      <c r="D1772" s="59"/>
      <c r="E1772" s="59"/>
      <c r="F1772" s="59"/>
      <c r="G1772" s="59"/>
      <c r="H1772" s="59"/>
    </row>
    <row r="1773" spans="1:8" x14ac:dyDescent="0.3">
      <c r="A1773" s="59"/>
      <c r="B1773" s="59"/>
      <c r="C1773" s="59"/>
      <c r="D1773" s="59"/>
      <c r="E1773" s="59"/>
      <c r="F1773" s="59"/>
      <c r="G1773" s="59"/>
      <c r="H1773" s="59"/>
    </row>
    <row r="1774" spans="1:8" x14ac:dyDescent="0.3">
      <c r="A1774" s="59"/>
      <c r="B1774" s="59"/>
      <c r="C1774" s="59"/>
      <c r="D1774" s="59"/>
      <c r="E1774" s="59"/>
      <c r="F1774" s="59"/>
      <c r="G1774" s="59"/>
      <c r="H1774" s="59"/>
    </row>
    <row r="1775" spans="1:8" x14ac:dyDescent="0.3">
      <c r="A1775" s="59"/>
      <c r="B1775" s="59"/>
      <c r="C1775" s="59"/>
      <c r="D1775" s="59"/>
      <c r="E1775" s="59"/>
      <c r="F1775" s="59"/>
      <c r="G1775" s="59"/>
      <c r="H1775" s="59"/>
    </row>
    <row r="1776" spans="1:8" x14ac:dyDescent="0.3">
      <c r="A1776" s="59"/>
      <c r="B1776" s="59"/>
      <c r="C1776" s="59"/>
      <c r="D1776" s="59"/>
      <c r="E1776" s="59"/>
      <c r="F1776" s="59"/>
      <c r="G1776" s="59"/>
      <c r="H1776" s="59"/>
    </row>
    <row r="1777" spans="1:8" x14ac:dyDescent="0.3">
      <c r="A1777" s="59"/>
      <c r="B1777" s="59"/>
      <c r="C1777" s="59"/>
      <c r="D1777" s="59"/>
      <c r="E1777" s="59"/>
      <c r="F1777" s="59"/>
      <c r="G1777" s="59"/>
      <c r="H1777" s="59"/>
    </row>
    <row r="1778" spans="1:8" x14ac:dyDescent="0.3">
      <c r="A1778" s="59"/>
      <c r="B1778" s="59"/>
      <c r="C1778" s="59"/>
      <c r="D1778" s="59"/>
      <c r="E1778" s="59"/>
      <c r="F1778" s="59"/>
      <c r="G1778" s="59"/>
      <c r="H1778" s="59"/>
    </row>
    <row r="1779" spans="1:8" x14ac:dyDescent="0.3">
      <c r="A1779" s="59"/>
      <c r="B1779" s="59"/>
      <c r="C1779" s="59"/>
      <c r="D1779" s="59"/>
      <c r="E1779" s="59"/>
      <c r="F1779" s="59"/>
      <c r="G1779" s="59"/>
      <c r="H1779" s="59"/>
    </row>
    <row r="1780" spans="1:8" x14ac:dyDescent="0.3">
      <c r="A1780" s="59"/>
      <c r="B1780" s="59"/>
      <c r="C1780" s="59"/>
      <c r="D1780" s="59"/>
      <c r="E1780" s="59"/>
      <c r="F1780" s="59"/>
      <c r="G1780" s="59"/>
      <c r="H1780" s="59"/>
    </row>
    <row r="1781" spans="1:8" x14ac:dyDescent="0.3">
      <c r="A1781" s="59"/>
      <c r="B1781" s="59"/>
      <c r="C1781" s="59"/>
      <c r="D1781" s="59"/>
      <c r="E1781" s="59"/>
      <c r="F1781" s="59"/>
      <c r="G1781" s="59"/>
      <c r="H1781" s="59"/>
    </row>
    <row r="1782" spans="1:8" x14ac:dyDescent="0.3">
      <c r="A1782" s="59"/>
      <c r="B1782" s="59"/>
      <c r="C1782" s="59"/>
      <c r="D1782" s="59"/>
      <c r="E1782" s="59"/>
      <c r="F1782" s="59"/>
      <c r="G1782" s="59"/>
      <c r="H1782" s="59"/>
    </row>
    <row r="1783" spans="1:8" x14ac:dyDescent="0.3">
      <c r="A1783" s="59"/>
      <c r="B1783" s="59"/>
      <c r="C1783" s="59"/>
      <c r="D1783" s="59"/>
      <c r="E1783" s="59"/>
      <c r="F1783" s="59"/>
      <c r="G1783" s="59"/>
      <c r="H1783" s="59"/>
    </row>
    <row r="1784" spans="1:8" x14ac:dyDescent="0.3">
      <c r="A1784" s="59"/>
      <c r="B1784" s="59"/>
      <c r="C1784" s="59"/>
      <c r="D1784" s="59"/>
      <c r="E1784" s="59"/>
      <c r="F1784" s="59"/>
      <c r="G1784" s="59"/>
      <c r="H1784" s="59"/>
    </row>
    <row r="1785" spans="1:8" x14ac:dyDescent="0.3">
      <c r="A1785" s="59"/>
      <c r="B1785" s="59"/>
      <c r="C1785" s="59"/>
      <c r="D1785" s="59"/>
      <c r="E1785" s="59"/>
      <c r="F1785" s="59"/>
      <c r="G1785" s="59"/>
      <c r="H1785" s="59"/>
    </row>
    <row r="1786" spans="1:8" x14ac:dyDescent="0.3">
      <c r="A1786" s="59"/>
      <c r="B1786" s="59"/>
      <c r="C1786" s="59"/>
      <c r="D1786" s="59"/>
      <c r="E1786" s="59"/>
      <c r="F1786" s="59"/>
      <c r="G1786" s="59"/>
      <c r="H1786" s="59"/>
    </row>
    <row r="1787" spans="1:8" x14ac:dyDescent="0.3">
      <c r="A1787" s="59"/>
      <c r="B1787" s="59"/>
      <c r="C1787" s="59"/>
      <c r="D1787" s="59"/>
      <c r="E1787" s="59"/>
      <c r="F1787" s="59"/>
      <c r="G1787" s="59"/>
      <c r="H1787" s="59"/>
    </row>
    <row r="1788" spans="1:8" x14ac:dyDescent="0.3">
      <c r="A1788" s="59"/>
      <c r="B1788" s="59"/>
      <c r="C1788" s="59"/>
      <c r="D1788" s="59"/>
      <c r="E1788" s="59"/>
      <c r="F1788" s="59"/>
      <c r="G1788" s="59"/>
      <c r="H1788" s="59"/>
    </row>
    <row r="1789" spans="1:8" x14ac:dyDescent="0.3">
      <c r="A1789" s="59"/>
      <c r="B1789" s="59"/>
      <c r="C1789" s="59"/>
      <c r="D1789" s="59"/>
      <c r="E1789" s="59"/>
      <c r="F1789" s="59"/>
      <c r="G1789" s="59"/>
      <c r="H1789" s="59"/>
    </row>
    <row r="1790" spans="1:8" x14ac:dyDescent="0.3">
      <c r="A1790" s="59"/>
      <c r="B1790" s="59"/>
      <c r="C1790" s="59"/>
      <c r="D1790" s="59"/>
      <c r="E1790" s="59"/>
      <c r="F1790" s="59"/>
      <c r="G1790" s="59"/>
      <c r="H1790" s="59"/>
    </row>
    <row r="1791" spans="1:8" x14ac:dyDescent="0.3">
      <c r="A1791" s="59"/>
      <c r="B1791" s="59"/>
      <c r="C1791" s="59"/>
      <c r="D1791" s="59"/>
      <c r="E1791" s="59"/>
      <c r="F1791" s="59"/>
      <c r="G1791" s="59"/>
      <c r="H1791" s="59"/>
    </row>
    <row r="1792" spans="1:8" x14ac:dyDescent="0.3">
      <c r="A1792" s="59"/>
      <c r="B1792" s="59"/>
      <c r="C1792" s="59"/>
      <c r="D1792" s="59"/>
      <c r="E1792" s="59"/>
      <c r="F1792" s="59"/>
      <c r="G1792" s="59"/>
      <c r="H1792" s="59"/>
    </row>
    <row r="1793" spans="1:8" x14ac:dyDescent="0.3">
      <c r="A1793" s="59"/>
      <c r="B1793" s="59"/>
      <c r="C1793" s="59"/>
      <c r="D1793" s="59"/>
      <c r="E1793" s="59"/>
      <c r="F1793" s="59"/>
      <c r="G1793" s="59"/>
      <c r="H1793" s="59"/>
    </row>
    <row r="1794" spans="1:8" x14ac:dyDescent="0.3">
      <c r="A1794" s="59"/>
      <c r="B1794" s="59"/>
      <c r="C1794" s="59"/>
      <c r="D1794" s="59"/>
      <c r="E1794" s="59"/>
      <c r="F1794" s="59"/>
      <c r="G1794" s="59"/>
      <c r="H1794" s="59"/>
    </row>
    <row r="1795" spans="1:8" x14ac:dyDescent="0.3">
      <c r="A1795" s="59"/>
      <c r="B1795" s="59"/>
      <c r="C1795" s="59"/>
      <c r="D1795" s="59"/>
      <c r="E1795" s="59"/>
      <c r="F1795" s="59"/>
      <c r="G1795" s="59"/>
      <c r="H1795" s="59"/>
    </row>
    <row r="1796" spans="1:8" x14ac:dyDescent="0.3">
      <c r="A1796" s="59"/>
      <c r="B1796" s="59"/>
      <c r="C1796" s="59"/>
      <c r="D1796" s="59"/>
      <c r="E1796" s="59"/>
      <c r="F1796" s="59"/>
      <c r="G1796" s="59"/>
      <c r="H1796" s="59"/>
    </row>
    <row r="1797" spans="1:8" x14ac:dyDescent="0.3">
      <c r="A1797" s="59"/>
      <c r="B1797" s="59"/>
      <c r="C1797" s="59"/>
      <c r="D1797" s="59"/>
      <c r="E1797" s="59"/>
      <c r="F1797" s="59"/>
      <c r="G1797" s="59"/>
      <c r="H1797" s="59"/>
    </row>
    <row r="1798" spans="1:8" x14ac:dyDescent="0.3">
      <c r="A1798" s="59"/>
      <c r="B1798" s="59"/>
      <c r="C1798" s="59"/>
      <c r="D1798" s="59"/>
      <c r="E1798" s="59"/>
      <c r="F1798" s="59"/>
      <c r="G1798" s="59"/>
      <c r="H1798" s="59"/>
    </row>
    <row r="1799" spans="1:8" x14ac:dyDescent="0.3">
      <c r="A1799" s="59"/>
      <c r="B1799" s="59"/>
      <c r="C1799" s="59"/>
      <c r="D1799" s="59"/>
      <c r="E1799" s="59"/>
      <c r="F1799" s="59"/>
      <c r="G1799" s="59"/>
      <c r="H1799" s="59"/>
    </row>
    <row r="1800" spans="1:8" x14ac:dyDescent="0.3">
      <c r="A1800" s="59"/>
      <c r="B1800" s="59"/>
      <c r="C1800" s="59"/>
      <c r="D1800" s="59"/>
      <c r="E1800" s="59"/>
      <c r="F1800" s="59"/>
      <c r="G1800" s="59"/>
      <c r="H1800" s="59"/>
    </row>
    <row r="1801" spans="1:8" x14ac:dyDescent="0.3">
      <c r="A1801" s="59"/>
      <c r="B1801" s="59"/>
      <c r="C1801" s="59"/>
      <c r="D1801" s="59"/>
      <c r="E1801" s="59"/>
      <c r="F1801" s="59"/>
      <c r="G1801" s="59"/>
      <c r="H1801" s="59"/>
    </row>
    <row r="1802" spans="1:8" x14ac:dyDescent="0.3">
      <c r="A1802" s="59"/>
      <c r="B1802" s="59"/>
      <c r="C1802" s="59"/>
      <c r="D1802" s="59"/>
      <c r="E1802" s="59"/>
      <c r="F1802" s="59"/>
      <c r="G1802" s="59"/>
      <c r="H1802" s="59"/>
    </row>
    <row r="1803" spans="1:8" x14ac:dyDescent="0.3">
      <c r="A1803" s="59"/>
      <c r="B1803" s="59"/>
      <c r="C1803" s="59"/>
      <c r="D1803" s="59"/>
      <c r="E1803" s="59"/>
      <c r="F1803" s="59"/>
      <c r="G1803" s="59"/>
      <c r="H1803" s="59"/>
    </row>
    <row r="1804" spans="1:8" x14ac:dyDescent="0.3">
      <c r="A1804" s="59"/>
      <c r="B1804" s="59"/>
      <c r="C1804" s="59"/>
      <c r="D1804" s="59"/>
      <c r="E1804" s="59"/>
      <c r="F1804" s="59"/>
      <c r="G1804" s="59"/>
      <c r="H1804" s="59"/>
    </row>
    <row r="1805" spans="1:8" x14ac:dyDescent="0.3">
      <c r="A1805" s="59"/>
      <c r="B1805" s="59"/>
      <c r="C1805" s="59"/>
      <c r="D1805" s="59"/>
      <c r="E1805" s="59"/>
      <c r="F1805" s="59"/>
      <c r="G1805" s="59"/>
      <c r="H1805" s="59"/>
    </row>
    <row r="1806" spans="1:8" x14ac:dyDescent="0.3">
      <c r="A1806" s="59"/>
      <c r="B1806" s="59"/>
      <c r="C1806" s="59"/>
      <c r="D1806" s="59"/>
      <c r="E1806" s="59"/>
      <c r="F1806" s="59"/>
      <c r="G1806" s="59"/>
      <c r="H1806" s="59"/>
    </row>
    <row r="1807" spans="1:8" x14ac:dyDescent="0.3">
      <c r="A1807" s="59"/>
      <c r="B1807" s="59"/>
      <c r="C1807" s="59"/>
      <c r="D1807" s="59"/>
      <c r="E1807" s="59"/>
      <c r="F1807" s="59"/>
      <c r="G1807" s="59"/>
      <c r="H1807" s="59"/>
    </row>
    <row r="1808" spans="1:8" x14ac:dyDescent="0.3">
      <c r="A1808" s="59"/>
      <c r="B1808" s="59"/>
      <c r="C1808" s="59"/>
      <c r="D1808" s="59"/>
      <c r="E1808" s="59"/>
      <c r="F1808" s="59"/>
      <c r="G1808" s="59"/>
      <c r="H1808" s="59"/>
    </row>
    <row r="1809" spans="1:8" x14ac:dyDescent="0.3">
      <c r="A1809" s="59"/>
      <c r="B1809" s="59"/>
      <c r="C1809" s="59"/>
      <c r="D1809" s="59"/>
      <c r="E1809" s="59"/>
      <c r="F1809" s="59"/>
      <c r="G1809" s="59"/>
      <c r="H1809" s="59"/>
    </row>
    <row r="1810" spans="1:8" x14ac:dyDescent="0.3">
      <c r="A1810" s="59"/>
      <c r="B1810" s="59"/>
      <c r="C1810" s="59"/>
      <c r="D1810" s="59"/>
      <c r="E1810" s="59"/>
      <c r="F1810" s="59"/>
      <c r="G1810" s="59"/>
      <c r="H1810" s="59"/>
    </row>
    <row r="1811" spans="1:8" x14ac:dyDescent="0.3">
      <c r="A1811" s="59"/>
      <c r="B1811" s="59"/>
      <c r="C1811" s="59"/>
      <c r="D1811" s="59"/>
      <c r="E1811" s="59"/>
      <c r="F1811" s="59"/>
      <c r="G1811" s="59"/>
      <c r="H1811" s="59"/>
    </row>
    <row r="1812" spans="1:8" x14ac:dyDescent="0.3">
      <c r="A1812" s="59"/>
      <c r="B1812" s="59"/>
      <c r="C1812" s="59"/>
      <c r="D1812" s="59"/>
      <c r="E1812" s="59"/>
      <c r="F1812" s="59"/>
      <c r="G1812" s="59"/>
      <c r="H1812" s="59"/>
    </row>
    <row r="1813" spans="1:8" x14ac:dyDescent="0.3">
      <c r="A1813" s="59"/>
      <c r="B1813" s="59"/>
      <c r="C1813" s="59"/>
      <c r="D1813" s="59"/>
      <c r="E1813" s="59"/>
      <c r="F1813" s="59"/>
      <c r="G1813" s="59"/>
      <c r="H1813" s="59"/>
    </row>
    <row r="1814" spans="1:8" x14ac:dyDescent="0.3">
      <c r="A1814" s="59"/>
      <c r="B1814" s="59"/>
      <c r="C1814" s="59"/>
      <c r="D1814" s="59"/>
      <c r="E1814" s="59"/>
      <c r="F1814" s="59"/>
      <c r="G1814" s="59"/>
      <c r="H1814" s="59"/>
    </row>
    <row r="1815" spans="1:8" x14ac:dyDescent="0.3">
      <c r="A1815" s="59"/>
      <c r="B1815" s="59"/>
      <c r="C1815" s="59"/>
      <c r="D1815" s="59"/>
      <c r="E1815" s="59"/>
      <c r="F1815" s="59"/>
      <c r="G1815" s="59"/>
      <c r="H1815" s="59"/>
    </row>
    <row r="1816" spans="1:8" x14ac:dyDescent="0.3">
      <c r="A1816" s="59"/>
      <c r="B1816" s="59"/>
      <c r="C1816" s="59"/>
      <c r="D1816" s="59"/>
      <c r="E1816" s="59"/>
      <c r="F1816" s="59"/>
      <c r="G1816" s="59"/>
      <c r="H1816" s="59"/>
    </row>
    <row r="1817" spans="1:8" x14ac:dyDescent="0.3">
      <c r="A1817" s="59"/>
      <c r="B1817" s="59"/>
      <c r="C1817" s="59"/>
      <c r="D1817" s="59"/>
      <c r="E1817" s="59"/>
      <c r="F1817" s="59"/>
      <c r="G1817" s="59"/>
      <c r="H1817" s="59"/>
    </row>
    <row r="1818" spans="1:8" x14ac:dyDescent="0.3">
      <c r="A1818" s="59"/>
      <c r="B1818" s="59"/>
      <c r="C1818" s="59"/>
      <c r="D1818" s="59"/>
      <c r="E1818" s="59"/>
      <c r="F1818" s="59"/>
      <c r="G1818" s="59"/>
      <c r="H1818" s="59"/>
    </row>
    <row r="1819" spans="1:8" x14ac:dyDescent="0.3">
      <c r="A1819" s="59"/>
      <c r="B1819" s="59"/>
      <c r="C1819" s="59"/>
      <c r="D1819" s="59"/>
      <c r="E1819" s="59"/>
      <c r="F1819" s="59"/>
      <c r="G1819" s="59"/>
      <c r="H1819" s="59"/>
    </row>
    <row r="1820" spans="1:8" x14ac:dyDescent="0.3">
      <c r="A1820" s="59"/>
      <c r="B1820" s="59"/>
      <c r="C1820" s="59"/>
      <c r="D1820" s="59"/>
      <c r="E1820" s="59"/>
      <c r="F1820" s="59"/>
      <c r="G1820" s="59"/>
      <c r="H1820" s="59"/>
    </row>
    <row r="1821" spans="1:8" x14ac:dyDescent="0.3">
      <c r="A1821" s="59"/>
      <c r="B1821" s="59"/>
      <c r="C1821" s="59"/>
      <c r="D1821" s="59"/>
      <c r="E1821" s="59"/>
      <c r="F1821" s="59"/>
      <c r="G1821" s="59"/>
      <c r="H1821" s="59"/>
    </row>
    <row r="1822" spans="1:8" x14ac:dyDescent="0.3">
      <c r="A1822" s="59"/>
      <c r="B1822" s="59"/>
      <c r="C1822" s="59"/>
      <c r="D1822" s="59"/>
      <c r="E1822" s="59"/>
      <c r="F1822" s="59"/>
      <c r="G1822" s="59"/>
      <c r="H1822" s="59"/>
    </row>
    <row r="1823" spans="1:8" x14ac:dyDescent="0.3">
      <c r="A1823" s="59"/>
      <c r="B1823" s="59"/>
      <c r="C1823" s="59"/>
      <c r="D1823" s="59"/>
      <c r="E1823" s="59"/>
      <c r="F1823" s="59"/>
      <c r="G1823" s="59"/>
      <c r="H1823" s="59"/>
    </row>
    <row r="1824" spans="1:8" x14ac:dyDescent="0.3">
      <c r="A1824" s="59"/>
      <c r="B1824" s="59"/>
      <c r="C1824" s="59"/>
      <c r="D1824" s="59"/>
      <c r="E1824" s="59"/>
      <c r="F1824" s="59"/>
      <c r="G1824" s="59"/>
      <c r="H1824" s="59"/>
    </row>
    <row r="1825" spans="1:8" x14ac:dyDescent="0.3">
      <c r="A1825" s="59"/>
      <c r="B1825" s="59"/>
      <c r="C1825" s="59"/>
      <c r="D1825" s="59"/>
      <c r="E1825" s="59"/>
      <c r="F1825" s="59"/>
      <c r="G1825" s="59"/>
      <c r="H1825" s="59"/>
    </row>
    <row r="1826" spans="1:8" x14ac:dyDescent="0.3">
      <c r="A1826" s="59"/>
      <c r="B1826" s="59"/>
      <c r="C1826" s="59"/>
      <c r="D1826" s="59"/>
      <c r="E1826" s="59"/>
      <c r="F1826" s="59"/>
      <c r="G1826" s="59"/>
      <c r="H1826" s="59"/>
    </row>
    <row r="1827" spans="1:8" x14ac:dyDescent="0.3">
      <c r="A1827" s="59"/>
      <c r="B1827" s="59"/>
      <c r="C1827" s="59"/>
      <c r="D1827" s="59"/>
      <c r="E1827" s="59"/>
      <c r="F1827" s="59"/>
      <c r="G1827" s="59"/>
      <c r="H1827" s="59"/>
    </row>
    <row r="1828" spans="1:8" x14ac:dyDescent="0.3">
      <c r="A1828" s="59"/>
      <c r="B1828" s="59"/>
      <c r="C1828" s="59"/>
      <c r="D1828" s="59"/>
      <c r="E1828" s="59"/>
      <c r="F1828" s="59"/>
      <c r="G1828" s="59"/>
      <c r="H1828" s="59"/>
    </row>
    <row r="1829" spans="1:8" x14ac:dyDescent="0.3">
      <c r="A1829" s="59"/>
      <c r="B1829" s="59"/>
      <c r="C1829" s="59"/>
      <c r="D1829" s="59"/>
      <c r="E1829" s="59"/>
      <c r="F1829" s="59"/>
      <c r="G1829" s="59"/>
      <c r="H1829" s="59"/>
    </row>
    <row r="1830" spans="1:8" x14ac:dyDescent="0.3">
      <c r="A1830" s="59"/>
      <c r="B1830" s="59"/>
      <c r="C1830" s="59"/>
      <c r="D1830" s="59"/>
      <c r="E1830" s="59"/>
      <c r="F1830" s="59"/>
      <c r="G1830" s="59"/>
      <c r="H1830" s="59"/>
    </row>
    <row r="1831" spans="1:8" x14ac:dyDescent="0.3">
      <c r="A1831" s="59"/>
      <c r="B1831" s="59"/>
      <c r="C1831" s="59"/>
      <c r="D1831" s="59"/>
      <c r="E1831" s="59"/>
      <c r="F1831" s="59"/>
      <c r="G1831" s="59"/>
      <c r="H1831" s="59"/>
    </row>
    <row r="1832" spans="1:8" x14ac:dyDescent="0.3">
      <c r="A1832" s="59"/>
      <c r="B1832" s="59"/>
      <c r="C1832" s="59"/>
      <c r="D1832" s="59"/>
      <c r="E1832" s="59"/>
      <c r="F1832" s="59"/>
      <c r="G1832" s="59"/>
      <c r="H1832" s="59"/>
    </row>
    <row r="1833" spans="1:8" x14ac:dyDescent="0.3">
      <c r="A1833" s="59"/>
      <c r="B1833" s="59"/>
      <c r="C1833" s="59"/>
      <c r="D1833" s="59"/>
      <c r="E1833" s="59"/>
      <c r="F1833" s="59"/>
      <c r="G1833" s="59"/>
      <c r="H1833" s="59"/>
    </row>
    <row r="1834" spans="1:8" x14ac:dyDescent="0.3">
      <c r="A1834" s="59"/>
      <c r="B1834" s="59"/>
      <c r="C1834" s="59"/>
      <c r="D1834" s="59"/>
      <c r="E1834" s="59"/>
      <c r="F1834" s="59"/>
      <c r="G1834" s="59"/>
      <c r="H1834" s="59"/>
    </row>
    <row r="1835" spans="1:8" x14ac:dyDescent="0.3">
      <c r="A1835" s="59"/>
      <c r="B1835" s="59"/>
      <c r="C1835" s="59"/>
      <c r="D1835" s="59"/>
      <c r="E1835" s="59"/>
      <c r="F1835" s="59"/>
      <c r="G1835" s="59"/>
      <c r="H1835" s="59"/>
    </row>
    <row r="1836" spans="1:8" x14ac:dyDescent="0.3">
      <c r="A1836" s="59"/>
      <c r="B1836" s="59"/>
      <c r="C1836" s="59"/>
      <c r="D1836" s="59"/>
      <c r="E1836" s="59"/>
      <c r="F1836" s="59"/>
      <c r="G1836" s="59"/>
      <c r="H1836" s="59"/>
    </row>
    <row r="1837" spans="1:8" x14ac:dyDescent="0.3">
      <c r="A1837" s="59"/>
      <c r="B1837" s="59"/>
      <c r="C1837" s="59"/>
      <c r="D1837" s="59"/>
      <c r="E1837" s="59"/>
      <c r="F1837" s="59"/>
      <c r="G1837" s="59"/>
      <c r="H1837" s="59"/>
    </row>
    <row r="1838" spans="1:8" x14ac:dyDescent="0.3">
      <c r="A1838" s="59"/>
      <c r="B1838" s="59"/>
      <c r="C1838" s="59"/>
      <c r="D1838" s="59"/>
      <c r="E1838" s="59"/>
      <c r="F1838" s="59"/>
      <c r="G1838" s="59"/>
      <c r="H1838" s="59"/>
    </row>
    <row r="1839" spans="1:8" x14ac:dyDescent="0.3">
      <c r="A1839" s="59"/>
      <c r="B1839" s="59"/>
      <c r="C1839" s="59"/>
      <c r="D1839" s="59"/>
      <c r="E1839" s="59"/>
      <c r="F1839" s="59"/>
      <c r="G1839" s="59"/>
      <c r="H1839" s="59"/>
    </row>
    <row r="1840" spans="1:8" x14ac:dyDescent="0.3">
      <c r="A1840" s="59"/>
      <c r="B1840" s="59"/>
      <c r="C1840" s="59"/>
      <c r="D1840" s="59"/>
      <c r="E1840" s="59"/>
      <c r="F1840" s="59"/>
      <c r="G1840" s="59"/>
      <c r="H1840" s="59"/>
    </row>
    <row r="1841" spans="1:8" x14ac:dyDescent="0.3">
      <c r="A1841" s="59"/>
      <c r="B1841" s="59"/>
      <c r="C1841" s="59"/>
      <c r="D1841" s="59"/>
      <c r="E1841" s="59"/>
      <c r="F1841" s="59"/>
      <c r="G1841" s="59"/>
      <c r="H1841" s="59"/>
    </row>
    <row r="1842" spans="1:8" x14ac:dyDescent="0.3">
      <c r="A1842" s="59"/>
      <c r="B1842" s="59"/>
      <c r="C1842" s="59"/>
      <c r="D1842" s="59"/>
      <c r="E1842" s="59"/>
      <c r="F1842" s="59"/>
      <c r="G1842" s="59"/>
      <c r="H1842" s="59"/>
    </row>
    <row r="1843" spans="1:8" x14ac:dyDescent="0.3">
      <c r="A1843" s="59"/>
      <c r="B1843" s="59"/>
      <c r="C1843" s="59"/>
      <c r="D1843" s="59"/>
      <c r="E1843" s="59"/>
      <c r="F1843" s="59"/>
      <c r="G1843" s="59"/>
      <c r="H1843" s="59"/>
    </row>
    <row r="1844" spans="1:8" x14ac:dyDescent="0.3">
      <c r="A1844" s="59"/>
      <c r="B1844" s="59"/>
      <c r="C1844" s="59"/>
      <c r="D1844" s="59"/>
      <c r="E1844" s="59"/>
      <c r="F1844" s="59"/>
      <c r="G1844" s="59"/>
      <c r="H1844" s="59"/>
    </row>
    <row r="1845" spans="1:8" x14ac:dyDescent="0.3">
      <c r="A1845" s="59"/>
      <c r="B1845" s="59"/>
      <c r="C1845" s="59"/>
      <c r="D1845" s="59"/>
      <c r="E1845" s="59"/>
      <c r="F1845" s="59"/>
      <c r="G1845" s="59"/>
      <c r="H1845" s="59"/>
    </row>
    <row r="1846" spans="1:8" x14ac:dyDescent="0.3">
      <c r="A1846" s="59"/>
      <c r="B1846" s="59"/>
      <c r="C1846" s="59"/>
      <c r="D1846" s="59"/>
      <c r="E1846" s="59"/>
      <c r="F1846" s="59"/>
      <c r="G1846" s="59"/>
      <c r="H1846" s="59"/>
    </row>
    <row r="1847" spans="1:8" x14ac:dyDescent="0.3">
      <c r="A1847" s="59"/>
      <c r="B1847" s="59"/>
      <c r="C1847" s="59"/>
      <c r="D1847" s="59"/>
      <c r="E1847" s="59"/>
      <c r="F1847" s="59"/>
      <c r="G1847" s="59"/>
      <c r="H1847" s="59"/>
    </row>
    <row r="1848" spans="1:8" x14ac:dyDescent="0.3">
      <c r="A1848" s="59"/>
      <c r="B1848" s="59"/>
      <c r="C1848" s="59"/>
      <c r="D1848" s="59"/>
      <c r="E1848" s="59"/>
      <c r="F1848" s="59"/>
      <c r="G1848" s="59"/>
      <c r="H1848" s="59"/>
    </row>
    <row r="1849" spans="1:8" x14ac:dyDescent="0.3">
      <c r="A1849" s="59"/>
      <c r="B1849" s="59"/>
      <c r="C1849" s="59"/>
      <c r="D1849" s="59"/>
      <c r="E1849" s="59"/>
      <c r="F1849" s="59"/>
      <c r="G1849" s="59"/>
      <c r="H1849" s="59"/>
    </row>
    <row r="1850" spans="1:8" x14ac:dyDescent="0.3">
      <c r="A1850" s="59"/>
      <c r="B1850" s="59"/>
      <c r="C1850" s="59"/>
      <c r="D1850" s="59"/>
      <c r="E1850" s="59"/>
      <c r="F1850" s="59"/>
      <c r="G1850" s="59"/>
      <c r="H1850" s="59"/>
    </row>
    <row r="1851" spans="1:8" x14ac:dyDescent="0.3">
      <c r="A1851" s="59"/>
      <c r="B1851" s="59"/>
      <c r="C1851" s="59"/>
      <c r="D1851" s="59"/>
      <c r="E1851" s="59"/>
      <c r="F1851" s="59"/>
      <c r="G1851" s="59"/>
      <c r="H1851" s="59"/>
    </row>
    <row r="1852" spans="1:8" x14ac:dyDescent="0.3">
      <c r="A1852" s="59"/>
      <c r="B1852" s="59"/>
      <c r="C1852" s="59"/>
      <c r="D1852" s="59"/>
      <c r="E1852" s="59"/>
      <c r="F1852" s="59"/>
      <c r="G1852" s="59"/>
      <c r="H1852" s="59"/>
    </row>
    <row r="1853" spans="1:8" x14ac:dyDescent="0.3">
      <c r="A1853" s="59"/>
      <c r="B1853" s="59"/>
      <c r="C1853" s="59"/>
      <c r="D1853" s="59"/>
      <c r="E1853" s="59"/>
      <c r="F1853" s="59"/>
      <c r="G1853" s="59"/>
      <c r="H1853" s="59"/>
    </row>
    <row r="1854" spans="1:8" x14ac:dyDescent="0.3">
      <c r="A1854" s="59"/>
      <c r="B1854" s="59"/>
      <c r="C1854" s="59"/>
      <c r="D1854" s="59"/>
      <c r="E1854" s="59"/>
      <c r="F1854" s="59"/>
      <c r="G1854" s="59"/>
      <c r="H1854" s="59"/>
    </row>
    <row r="1855" spans="1:8" x14ac:dyDescent="0.3">
      <c r="A1855" s="59"/>
      <c r="B1855" s="59"/>
      <c r="C1855" s="59"/>
      <c r="D1855" s="59"/>
      <c r="E1855" s="59"/>
      <c r="F1855" s="59"/>
      <c r="G1855" s="59"/>
      <c r="H1855" s="59"/>
    </row>
    <row r="1856" spans="1:8" x14ac:dyDescent="0.3">
      <c r="A1856" s="59"/>
      <c r="B1856" s="59"/>
      <c r="C1856" s="59"/>
      <c r="D1856" s="59"/>
      <c r="E1856" s="59"/>
      <c r="F1856" s="59"/>
      <c r="G1856" s="59"/>
      <c r="H1856" s="59"/>
    </row>
    <row r="1857" spans="1:8" x14ac:dyDescent="0.3">
      <c r="A1857" s="59"/>
      <c r="B1857" s="59"/>
      <c r="C1857" s="59"/>
      <c r="D1857" s="59"/>
      <c r="E1857" s="59"/>
      <c r="F1857" s="59"/>
      <c r="G1857" s="59"/>
      <c r="H1857" s="59"/>
    </row>
    <row r="1858" spans="1:8" x14ac:dyDescent="0.3">
      <c r="A1858" s="59"/>
      <c r="B1858" s="59"/>
      <c r="C1858" s="59"/>
      <c r="D1858" s="59"/>
      <c r="E1858" s="59"/>
      <c r="F1858" s="59"/>
      <c r="G1858" s="59"/>
      <c r="H1858" s="59"/>
    </row>
    <row r="1859" spans="1:8" x14ac:dyDescent="0.3">
      <c r="A1859" s="59"/>
      <c r="B1859" s="59"/>
      <c r="C1859" s="59"/>
      <c r="D1859" s="59"/>
      <c r="E1859" s="59"/>
      <c r="F1859" s="59"/>
      <c r="G1859" s="59"/>
      <c r="H1859" s="59"/>
    </row>
    <row r="1860" spans="1:8" x14ac:dyDescent="0.3">
      <c r="A1860" s="59"/>
      <c r="B1860" s="59"/>
      <c r="C1860" s="59"/>
      <c r="D1860" s="59"/>
      <c r="E1860" s="59"/>
      <c r="F1860" s="59"/>
      <c r="G1860" s="59"/>
      <c r="H1860" s="59"/>
    </row>
    <row r="1861" spans="1:8" x14ac:dyDescent="0.3">
      <c r="A1861" s="59"/>
      <c r="B1861" s="59"/>
      <c r="C1861" s="59"/>
      <c r="D1861" s="59"/>
      <c r="E1861" s="59"/>
      <c r="F1861" s="59"/>
      <c r="G1861" s="59"/>
      <c r="H1861" s="59"/>
    </row>
    <row r="1862" spans="1:8" x14ac:dyDescent="0.3">
      <c r="A1862" s="59"/>
      <c r="B1862" s="59"/>
      <c r="C1862" s="59"/>
      <c r="D1862" s="59"/>
      <c r="E1862" s="59"/>
      <c r="F1862" s="59"/>
      <c r="G1862" s="59"/>
      <c r="H1862" s="59"/>
    </row>
    <row r="1863" spans="1:8" x14ac:dyDescent="0.3">
      <c r="A1863" s="59"/>
      <c r="B1863" s="59"/>
      <c r="C1863" s="59"/>
      <c r="D1863" s="59"/>
      <c r="E1863" s="59"/>
      <c r="F1863" s="59"/>
      <c r="G1863" s="59"/>
      <c r="H1863" s="59"/>
    </row>
    <row r="1864" spans="1:8" x14ac:dyDescent="0.3">
      <c r="A1864" s="59"/>
      <c r="B1864" s="59"/>
      <c r="C1864" s="59"/>
      <c r="D1864" s="59"/>
      <c r="E1864" s="59"/>
      <c r="F1864" s="59"/>
      <c r="G1864" s="59"/>
      <c r="H1864" s="59"/>
    </row>
    <row r="1865" spans="1:8" x14ac:dyDescent="0.3">
      <c r="A1865" s="59"/>
      <c r="B1865" s="59"/>
      <c r="C1865" s="59"/>
      <c r="D1865" s="59"/>
      <c r="E1865" s="59"/>
      <c r="F1865" s="59"/>
      <c r="G1865" s="59"/>
      <c r="H1865" s="59"/>
    </row>
    <row r="1866" spans="1:8" x14ac:dyDescent="0.3">
      <c r="A1866" s="59"/>
      <c r="B1866" s="59"/>
      <c r="C1866" s="59"/>
      <c r="D1866" s="59"/>
      <c r="E1866" s="59"/>
      <c r="F1866" s="59"/>
      <c r="G1866" s="59"/>
      <c r="H1866" s="59"/>
    </row>
    <row r="1867" spans="1:8" x14ac:dyDescent="0.3">
      <c r="A1867" s="59"/>
      <c r="B1867" s="59"/>
      <c r="C1867" s="59"/>
      <c r="D1867" s="59"/>
      <c r="E1867" s="59"/>
      <c r="F1867" s="59"/>
      <c r="G1867" s="59"/>
      <c r="H1867" s="59"/>
    </row>
    <row r="1868" spans="1:8" x14ac:dyDescent="0.3">
      <c r="A1868" s="59"/>
      <c r="B1868" s="59"/>
      <c r="C1868" s="59"/>
      <c r="D1868" s="59"/>
      <c r="E1868" s="59"/>
      <c r="F1868" s="59"/>
      <c r="G1868" s="59"/>
      <c r="H1868" s="59"/>
    </row>
    <row r="1869" spans="1:8" x14ac:dyDescent="0.3">
      <c r="A1869" s="59"/>
      <c r="B1869" s="59"/>
      <c r="C1869" s="59"/>
      <c r="D1869" s="59"/>
      <c r="E1869" s="59"/>
      <c r="F1869" s="59"/>
      <c r="G1869" s="59"/>
      <c r="H1869" s="59"/>
    </row>
    <row r="1870" spans="1:8" x14ac:dyDescent="0.3">
      <c r="A1870" s="59"/>
      <c r="B1870" s="59"/>
      <c r="C1870" s="59"/>
      <c r="D1870" s="59"/>
      <c r="E1870" s="59"/>
      <c r="F1870" s="59"/>
      <c r="G1870" s="59"/>
      <c r="H1870" s="59"/>
    </row>
    <row r="1871" spans="1:8" x14ac:dyDescent="0.3">
      <c r="A1871" s="59"/>
      <c r="B1871" s="59"/>
      <c r="C1871" s="59"/>
      <c r="D1871" s="59"/>
      <c r="E1871" s="59"/>
      <c r="F1871" s="59"/>
      <c r="G1871" s="59"/>
      <c r="H1871" s="59"/>
    </row>
    <row r="1872" spans="1:8" x14ac:dyDescent="0.3">
      <c r="A1872" s="59"/>
      <c r="B1872" s="59"/>
      <c r="C1872" s="59"/>
      <c r="D1872" s="59"/>
      <c r="E1872" s="59"/>
      <c r="F1872" s="59"/>
      <c r="G1872" s="59"/>
      <c r="H1872" s="59"/>
    </row>
    <row r="1873" spans="1:8" x14ac:dyDescent="0.3">
      <c r="A1873" s="59"/>
      <c r="B1873" s="59"/>
      <c r="C1873" s="59"/>
      <c r="D1873" s="59"/>
      <c r="E1873" s="59"/>
      <c r="F1873" s="59"/>
      <c r="G1873" s="59"/>
      <c r="H1873" s="59"/>
    </row>
    <row r="1874" spans="1:8" x14ac:dyDescent="0.3">
      <c r="A1874" s="59"/>
      <c r="B1874" s="59"/>
      <c r="C1874" s="59"/>
      <c r="D1874" s="59"/>
      <c r="E1874" s="59"/>
      <c r="F1874" s="59"/>
      <c r="G1874" s="59"/>
      <c r="H1874" s="59"/>
    </row>
    <row r="1875" spans="1:8" x14ac:dyDescent="0.3">
      <c r="A1875" s="59"/>
      <c r="B1875" s="59"/>
      <c r="C1875" s="59"/>
      <c r="D1875" s="59"/>
      <c r="E1875" s="59"/>
      <c r="F1875" s="59"/>
      <c r="G1875" s="59"/>
      <c r="H1875" s="59"/>
    </row>
    <row r="1876" spans="1:8" x14ac:dyDescent="0.3">
      <c r="A1876" s="59"/>
      <c r="B1876" s="59"/>
      <c r="C1876" s="59"/>
      <c r="D1876" s="59"/>
      <c r="E1876" s="59"/>
      <c r="F1876" s="59"/>
      <c r="G1876" s="59"/>
      <c r="H1876" s="59"/>
    </row>
    <row r="1877" spans="1:8" x14ac:dyDescent="0.3">
      <c r="A1877" s="59"/>
      <c r="B1877" s="59"/>
      <c r="C1877" s="59"/>
      <c r="D1877" s="59"/>
      <c r="E1877" s="59"/>
      <c r="F1877" s="59"/>
      <c r="G1877" s="59"/>
      <c r="H1877" s="59"/>
    </row>
    <row r="1878" spans="1:8" x14ac:dyDescent="0.3">
      <c r="A1878" s="59"/>
      <c r="B1878" s="59"/>
      <c r="C1878" s="59"/>
      <c r="D1878" s="59"/>
      <c r="E1878" s="59"/>
      <c r="F1878" s="59"/>
      <c r="G1878" s="59"/>
      <c r="H1878" s="59"/>
    </row>
    <row r="1879" spans="1:8" x14ac:dyDescent="0.3">
      <c r="A1879" s="59"/>
      <c r="B1879" s="59"/>
      <c r="C1879" s="59"/>
      <c r="D1879" s="59"/>
      <c r="E1879" s="59"/>
      <c r="F1879" s="59"/>
      <c r="G1879" s="59"/>
      <c r="H1879" s="59"/>
    </row>
    <row r="1880" spans="1:8" x14ac:dyDescent="0.3">
      <c r="A1880" s="59"/>
      <c r="B1880" s="59"/>
      <c r="C1880" s="59"/>
      <c r="D1880" s="59"/>
      <c r="E1880" s="59"/>
      <c r="F1880" s="59"/>
      <c r="G1880" s="59"/>
      <c r="H1880" s="59"/>
    </row>
    <row r="1881" spans="1:8" x14ac:dyDescent="0.3">
      <c r="A1881" s="59"/>
      <c r="B1881" s="59"/>
      <c r="C1881" s="59"/>
      <c r="D1881" s="59"/>
      <c r="E1881" s="59"/>
      <c r="F1881" s="59"/>
      <c r="G1881" s="59"/>
      <c r="H1881" s="59"/>
    </row>
    <row r="1882" spans="1:8" x14ac:dyDescent="0.3">
      <c r="A1882" s="59"/>
      <c r="B1882" s="59"/>
      <c r="C1882" s="59"/>
      <c r="D1882" s="59"/>
      <c r="E1882" s="59"/>
      <c r="F1882" s="59"/>
      <c r="G1882" s="59"/>
      <c r="H1882" s="59"/>
    </row>
    <row r="1883" spans="1:8" x14ac:dyDescent="0.3">
      <c r="A1883" s="59"/>
      <c r="B1883" s="59"/>
      <c r="C1883" s="59"/>
      <c r="D1883" s="59"/>
      <c r="E1883" s="59"/>
      <c r="F1883" s="59"/>
      <c r="G1883" s="59"/>
      <c r="H1883" s="59"/>
    </row>
    <row r="1884" spans="1:8" x14ac:dyDescent="0.3">
      <c r="A1884" s="59"/>
      <c r="B1884" s="59"/>
      <c r="C1884" s="59"/>
      <c r="D1884" s="59"/>
      <c r="E1884" s="59"/>
      <c r="F1884" s="59"/>
      <c r="G1884" s="59"/>
      <c r="H1884" s="59"/>
    </row>
    <row r="1885" spans="1:8" x14ac:dyDescent="0.3">
      <c r="A1885" s="59"/>
      <c r="B1885" s="59"/>
      <c r="C1885" s="59"/>
      <c r="D1885" s="59"/>
      <c r="E1885" s="59"/>
      <c r="F1885" s="59"/>
      <c r="G1885" s="59"/>
      <c r="H1885" s="59"/>
    </row>
    <row r="1886" spans="1:8" x14ac:dyDescent="0.3">
      <c r="A1886" s="59"/>
      <c r="B1886" s="59"/>
      <c r="C1886" s="59"/>
      <c r="D1886" s="59"/>
      <c r="E1886" s="59"/>
      <c r="F1886" s="59"/>
      <c r="G1886" s="59"/>
      <c r="H1886" s="59"/>
    </row>
    <row r="1887" spans="1:8" x14ac:dyDescent="0.3">
      <c r="A1887" s="59"/>
      <c r="B1887" s="59"/>
      <c r="C1887" s="59"/>
      <c r="D1887" s="59"/>
      <c r="E1887" s="59"/>
      <c r="F1887" s="59"/>
      <c r="G1887" s="59"/>
      <c r="H1887" s="59"/>
    </row>
    <row r="1888" spans="1:8" x14ac:dyDescent="0.3">
      <c r="A1888" s="59"/>
      <c r="B1888" s="59"/>
      <c r="C1888" s="59"/>
      <c r="D1888" s="59"/>
      <c r="E1888" s="59"/>
      <c r="F1888" s="59"/>
      <c r="G1888" s="59"/>
      <c r="H1888" s="59"/>
    </row>
    <row r="1889" spans="1:8" x14ac:dyDescent="0.3">
      <c r="A1889" s="59"/>
      <c r="B1889" s="59"/>
      <c r="C1889" s="59"/>
      <c r="D1889" s="59"/>
      <c r="E1889" s="59"/>
      <c r="F1889" s="59"/>
      <c r="G1889" s="59"/>
      <c r="H1889" s="59"/>
    </row>
    <row r="1890" spans="1:8" x14ac:dyDescent="0.3">
      <c r="A1890" s="59"/>
      <c r="B1890" s="59"/>
      <c r="C1890" s="59"/>
      <c r="D1890" s="59"/>
      <c r="E1890" s="59"/>
      <c r="F1890" s="59"/>
      <c r="G1890" s="59"/>
      <c r="H1890" s="59"/>
    </row>
    <row r="1891" spans="1:8" x14ac:dyDescent="0.3">
      <c r="A1891" s="59"/>
      <c r="B1891" s="59"/>
      <c r="C1891" s="59"/>
      <c r="D1891" s="59"/>
      <c r="E1891" s="59"/>
      <c r="F1891" s="59"/>
      <c r="G1891" s="59"/>
      <c r="H1891" s="59"/>
    </row>
    <row r="1892" spans="1:8" x14ac:dyDescent="0.3">
      <c r="A1892" s="59"/>
      <c r="B1892" s="59"/>
      <c r="C1892" s="59"/>
      <c r="D1892" s="59"/>
      <c r="E1892" s="59"/>
      <c r="F1892" s="59"/>
      <c r="G1892" s="59"/>
      <c r="H1892" s="59"/>
    </row>
    <row r="1893" spans="1:8" x14ac:dyDescent="0.3">
      <c r="A1893" s="59"/>
      <c r="B1893" s="59"/>
      <c r="C1893" s="59"/>
      <c r="D1893" s="59"/>
      <c r="E1893" s="59"/>
      <c r="F1893" s="59"/>
      <c r="G1893" s="59"/>
      <c r="H1893" s="59"/>
    </row>
    <row r="1894" spans="1:8" x14ac:dyDescent="0.3">
      <c r="A1894" s="59"/>
      <c r="B1894" s="59"/>
      <c r="C1894" s="59"/>
      <c r="D1894" s="59"/>
      <c r="E1894" s="59"/>
      <c r="F1894" s="59"/>
      <c r="G1894" s="59"/>
      <c r="H1894" s="59"/>
    </row>
    <row r="1895" spans="1:8" x14ac:dyDescent="0.3">
      <c r="A1895" s="59"/>
      <c r="B1895" s="59"/>
      <c r="C1895" s="59"/>
      <c r="D1895" s="59"/>
      <c r="E1895" s="59"/>
      <c r="F1895" s="59"/>
      <c r="G1895" s="59"/>
      <c r="H1895" s="59"/>
    </row>
    <row r="1896" spans="1:8" x14ac:dyDescent="0.3">
      <c r="A1896" s="59"/>
      <c r="B1896" s="59"/>
      <c r="C1896" s="59"/>
      <c r="D1896" s="59"/>
      <c r="E1896" s="59"/>
      <c r="F1896" s="59"/>
      <c r="G1896" s="59"/>
      <c r="H1896" s="59"/>
    </row>
    <row r="1897" spans="1:8" x14ac:dyDescent="0.3">
      <c r="A1897" s="59"/>
      <c r="B1897" s="59"/>
      <c r="C1897" s="59"/>
      <c r="D1897" s="59"/>
      <c r="E1897" s="59"/>
      <c r="F1897" s="59"/>
      <c r="G1897" s="59"/>
      <c r="H1897" s="59"/>
    </row>
    <row r="1898" spans="1:8" x14ac:dyDescent="0.3">
      <c r="A1898" s="59"/>
      <c r="B1898" s="59"/>
      <c r="C1898" s="59"/>
      <c r="D1898" s="59"/>
      <c r="E1898" s="59"/>
      <c r="F1898" s="59"/>
      <c r="G1898" s="59"/>
      <c r="H1898" s="59"/>
    </row>
    <row r="1899" spans="1:8" x14ac:dyDescent="0.3">
      <c r="A1899" s="59"/>
      <c r="B1899" s="59"/>
      <c r="C1899" s="59"/>
      <c r="D1899" s="59"/>
      <c r="E1899" s="59"/>
      <c r="F1899" s="59"/>
      <c r="G1899" s="59"/>
      <c r="H1899" s="59"/>
    </row>
    <row r="1900" spans="1:8" x14ac:dyDescent="0.3">
      <c r="A1900" s="59"/>
      <c r="B1900" s="59"/>
      <c r="C1900" s="59"/>
      <c r="D1900" s="59"/>
      <c r="E1900" s="59"/>
      <c r="F1900" s="59"/>
      <c r="G1900" s="59"/>
      <c r="H1900" s="59"/>
    </row>
    <row r="1901" spans="1:8" x14ac:dyDescent="0.3">
      <c r="A1901" s="59"/>
      <c r="B1901" s="59"/>
      <c r="C1901" s="59"/>
      <c r="D1901" s="59"/>
      <c r="E1901" s="59"/>
      <c r="F1901" s="59"/>
      <c r="G1901" s="59"/>
      <c r="H1901" s="59"/>
    </row>
    <row r="1902" spans="1:8" x14ac:dyDescent="0.3">
      <c r="A1902" s="59"/>
      <c r="B1902" s="59"/>
      <c r="C1902" s="59"/>
      <c r="D1902" s="59"/>
      <c r="E1902" s="59"/>
      <c r="F1902" s="59"/>
      <c r="G1902" s="59"/>
      <c r="H1902" s="59"/>
    </row>
    <row r="1903" spans="1:8" x14ac:dyDescent="0.3">
      <c r="A1903" s="59"/>
      <c r="B1903" s="59"/>
      <c r="C1903" s="59"/>
      <c r="D1903" s="59"/>
      <c r="E1903" s="59"/>
      <c r="F1903" s="59"/>
      <c r="G1903" s="59"/>
      <c r="H1903" s="59"/>
    </row>
    <row r="1904" spans="1:8" x14ac:dyDescent="0.3">
      <c r="A1904" s="59"/>
      <c r="B1904" s="59"/>
      <c r="C1904" s="59"/>
      <c r="D1904" s="59"/>
      <c r="E1904" s="59"/>
      <c r="F1904" s="59"/>
      <c r="G1904" s="59"/>
      <c r="H1904" s="59"/>
    </row>
    <row r="1905" spans="1:8" x14ac:dyDescent="0.3">
      <c r="A1905" s="59"/>
      <c r="B1905" s="59"/>
      <c r="C1905" s="59"/>
      <c r="D1905" s="59"/>
      <c r="E1905" s="59"/>
      <c r="F1905" s="59"/>
      <c r="G1905" s="59"/>
      <c r="H1905" s="59"/>
    </row>
    <row r="1906" spans="1:8" x14ac:dyDescent="0.3">
      <c r="A1906" s="59"/>
      <c r="B1906" s="59"/>
      <c r="C1906" s="59"/>
      <c r="D1906" s="59"/>
      <c r="E1906" s="59"/>
      <c r="F1906" s="59"/>
      <c r="G1906" s="59"/>
      <c r="H1906" s="59"/>
    </row>
    <row r="1907" spans="1:8" x14ac:dyDescent="0.3">
      <c r="A1907" s="59"/>
      <c r="B1907" s="59"/>
      <c r="C1907" s="59"/>
      <c r="D1907" s="59"/>
      <c r="E1907" s="59"/>
      <c r="F1907" s="59"/>
      <c r="G1907" s="59"/>
      <c r="H1907" s="59"/>
    </row>
    <row r="1908" spans="1:8" x14ac:dyDescent="0.3">
      <c r="A1908" s="59"/>
      <c r="B1908" s="59"/>
      <c r="C1908" s="59"/>
      <c r="D1908" s="59"/>
      <c r="E1908" s="59"/>
      <c r="F1908" s="59"/>
      <c r="G1908" s="59"/>
      <c r="H1908" s="59"/>
    </row>
    <row r="1909" spans="1:8" x14ac:dyDescent="0.3">
      <c r="A1909" s="59"/>
      <c r="B1909" s="59"/>
      <c r="C1909" s="59"/>
      <c r="D1909" s="59"/>
      <c r="E1909" s="59"/>
      <c r="F1909" s="59"/>
      <c r="G1909" s="59"/>
      <c r="H1909" s="59"/>
    </row>
    <row r="1910" spans="1:8" x14ac:dyDescent="0.3">
      <c r="A1910" s="59"/>
      <c r="B1910" s="59"/>
      <c r="C1910" s="59"/>
      <c r="D1910" s="59"/>
      <c r="E1910" s="59"/>
      <c r="F1910" s="59"/>
      <c r="G1910" s="59"/>
      <c r="H1910" s="59"/>
    </row>
    <row r="1911" spans="1:8" x14ac:dyDescent="0.3">
      <c r="A1911" s="59"/>
      <c r="B1911" s="59"/>
      <c r="C1911" s="59"/>
      <c r="D1911" s="59"/>
      <c r="E1911" s="59"/>
      <c r="F1911" s="59"/>
      <c r="G1911" s="59"/>
      <c r="H1911" s="59"/>
    </row>
    <row r="1912" spans="1:8" x14ac:dyDescent="0.3">
      <c r="A1912" s="59"/>
      <c r="B1912" s="59"/>
      <c r="C1912" s="59"/>
      <c r="D1912" s="59"/>
      <c r="E1912" s="59"/>
      <c r="F1912" s="59"/>
      <c r="G1912" s="59"/>
      <c r="H1912" s="59"/>
    </row>
    <row r="1913" spans="1:8" x14ac:dyDescent="0.3">
      <c r="A1913" s="59"/>
      <c r="B1913" s="59"/>
      <c r="C1913" s="59"/>
      <c r="D1913" s="59"/>
      <c r="E1913" s="59"/>
      <c r="F1913" s="59"/>
      <c r="G1913" s="59"/>
      <c r="H1913" s="59"/>
    </row>
    <row r="1914" spans="1:8" x14ac:dyDescent="0.3">
      <c r="A1914" s="59"/>
      <c r="B1914" s="59"/>
      <c r="C1914" s="59"/>
      <c r="D1914" s="59"/>
      <c r="E1914" s="59"/>
      <c r="F1914" s="59"/>
      <c r="G1914" s="59"/>
      <c r="H1914" s="59"/>
    </row>
    <row r="1915" spans="1:8" x14ac:dyDescent="0.3">
      <c r="A1915" s="59"/>
      <c r="B1915" s="59"/>
      <c r="C1915" s="59"/>
      <c r="D1915" s="59"/>
      <c r="E1915" s="59"/>
      <c r="F1915" s="59"/>
      <c r="G1915" s="59"/>
      <c r="H1915" s="59"/>
    </row>
    <row r="1916" spans="1:8" x14ac:dyDescent="0.3">
      <c r="A1916" s="59"/>
      <c r="B1916" s="59"/>
      <c r="C1916" s="59"/>
      <c r="D1916" s="59"/>
      <c r="E1916" s="59"/>
      <c r="F1916" s="59"/>
      <c r="G1916" s="59"/>
      <c r="H1916" s="59"/>
    </row>
    <row r="1917" spans="1:8" x14ac:dyDescent="0.3">
      <c r="A1917" s="59"/>
      <c r="B1917" s="59"/>
      <c r="C1917" s="59"/>
      <c r="D1917" s="59"/>
      <c r="E1917" s="59"/>
      <c r="F1917" s="59"/>
      <c r="G1917" s="59"/>
      <c r="H1917" s="59"/>
    </row>
    <row r="1918" spans="1:8" x14ac:dyDescent="0.3">
      <c r="A1918" s="59"/>
      <c r="B1918" s="59"/>
      <c r="C1918" s="59"/>
      <c r="D1918" s="59"/>
      <c r="E1918" s="59"/>
      <c r="F1918" s="59"/>
      <c r="G1918" s="59"/>
      <c r="H1918" s="59"/>
    </row>
    <row r="1919" spans="1:8" x14ac:dyDescent="0.3">
      <c r="A1919" s="59"/>
      <c r="B1919" s="59"/>
      <c r="C1919" s="59"/>
      <c r="D1919" s="59"/>
      <c r="E1919" s="59"/>
      <c r="F1919" s="59"/>
      <c r="G1919" s="59"/>
      <c r="H1919" s="59"/>
    </row>
    <row r="1920" spans="1:8" x14ac:dyDescent="0.3">
      <c r="A1920" s="59"/>
      <c r="B1920" s="59"/>
      <c r="C1920" s="59"/>
      <c r="D1920" s="59"/>
      <c r="E1920" s="59"/>
      <c r="F1920" s="59"/>
      <c r="G1920" s="59"/>
      <c r="H1920" s="59"/>
    </row>
    <row r="1921" spans="1:8" x14ac:dyDescent="0.3">
      <c r="A1921" s="59"/>
      <c r="B1921" s="59"/>
      <c r="C1921" s="59"/>
      <c r="D1921" s="59"/>
      <c r="E1921" s="59"/>
      <c r="F1921" s="59"/>
      <c r="G1921" s="59"/>
      <c r="H1921" s="59"/>
    </row>
    <row r="1922" spans="1:8" x14ac:dyDescent="0.3">
      <c r="A1922" s="59"/>
      <c r="B1922" s="59"/>
      <c r="C1922" s="59"/>
      <c r="D1922" s="59"/>
      <c r="E1922" s="59"/>
      <c r="F1922" s="59"/>
      <c r="G1922" s="59"/>
      <c r="H1922" s="59"/>
    </row>
    <row r="1923" spans="1:8" x14ac:dyDescent="0.3">
      <c r="A1923" s="59"/>
      <c r="B1923" s="59"/>
      <c r="C1923" s="59"/>
      <c r="D1923" s="59"/>
      <c r="E1923" s="59"/>
      <c r="F1923" s="59"/>
      <c r="G1923" s="59"/>
      <c r="H1923" s="59"/>
    </row>
    <row r="1924" spans="1:8" x14ac:dyDescent="0.3">
      <c r="A1924" s="59"/>
      <c r="B1924" s="59"/>
      <c r="C1924" s="59"/>
      <c r="D1924" s="59"/>
      <c r="E1924" s="59"/>
      <c r="F1924" s="59"/>
      <c r="G1924" s="59"/>
      <c r="H1924" s="59"/>
    </row>
    <row r="1925" spans="1:8" x14ac:dyDescent="0.3">
      <c r="A1925" s="59"/>
      <c r="B1925" s="59"/>
      <c r="C1925" s="59"/>
      <c r="D1925" s="59"/>
      <c r="E1925" s="59"/>
      <c r="F1925" s="59"/>
      <c r="G1925" s="59"/>
      <c r="H1925" s="59"/>
    </row>
    <row r="1926" spans="1:8" x14ac:dyDescent="0.3">
      <c r="A1926" s="59"/>
      <c r="B1926" s="59"/>
      <c r="C1926" s="59"/>
      <c r="D1926" s="59"/>
      <c r="E1926" s="59"/>
      <c r="F1926" s="59"/>
      <c r="G1926" s="59"/>
      <c r="H1926" s="59"/>
    </row>
    <row r="1927" spans="1:8" x14ac:dyDescent="0.3">
      <c r="A1927" s="59"/>
      <c r="B1927" s="59"/>
      <c r="C1927" s="59"/>
      <c r="D1927" s="59"/>
      <c r="E1927" s="59"/>
      <c r="F1927" s="59"/>
      <c r="G1927" s="59"/>
      <c r="H1927" s="59"/>
    </row>
    <row r="1928" spans="1:8" x14ac:dyDescent="0.3">
      <c r="A1928" s="59"/>
      <c r="B1928" s="59"/>
      <c r="C1928" s="59"/>
      <c r="D1928" s="59"/>
      <c r="E1928" s="59"/>
      <c r="F1928" s="59"/>
      <c r="G1928" s="59"/>
      <c r="H1928" s="59"/>
    </row>
    <row r="1929" spans="1:8" x14ac:dyDescent="0.3">
      <c r="A1929" s="59"/>
      <c r="B1929" s="59"/>
      <c r="C1929" s="59"/>
      <c r="D1929" s="59"/>
      <c r="E1929" s="59"/>
      <c r="F1929" s="59"/>
      <c r="G1929" s="59"/>
      <c r="H1929" s="59"/>
    </row>
    <row r="1930" spans="1:8" x14ac:dyDescent="0.3">
      <c r="A1930" s="59"/>
      <c r="B1930" s="59"/>
      <c r="C1930" s="59"/>
      <c r="D1930" s="59"/>
      <c r="E1930" s="59"/>
      <c r="F1930" s="59"/>
      <c r="G1930" s="59"/>
      <c r="H1930" s="59"/>
    </row>
    <row r="1931" spans="1:8" x14ac:dyDescent="0.3">
      <c r="A1931" s="59"/>
      <c r="B1931" s="59"/>
      <c r="C1931" s="59"/>
      <c r="D1931" s="59"/>
      <c r="E1931" s="59"/>
      <c r="F1931" s="59"/>
      <c r="G1931" s="59"/>
      <c r="H1931" s="59"/>
    </row>
    <row r="1932" spans="1:8" x14ac:dyDescent="0.3">
      <c r="A1932" s="59"/>
      <c r="B1932" s="59"/>
      <c r="C1932" s="59"/>
      <c r="D1932" s="59"/>
      <c r="E1932" s="59"/>
      <c r="F1932" s="59"/>
      <c r="G1932" s="59"/>
      <c r="H1932" s="59"/>
    </row>
    <row r="1933" spans="1:8" x14ac:dyDescent="0.3">
      <c r="A1933" s="59"/>
      <c r="B1933" s="59"/>
      <c r="C1933" s="59"/>
      <c r="D1933" s="59"/>
      <c r="E1933" s="59"/>
      <c r="F1933" s="59"/>
      <c r="G1933" s="59"/>
      <c r="H1933" s="59"/>
    </row>
    <row r="1934" spans="1:8" x14ac:dyDescent="0.3">
      <c r="A1934" s="59"/>
      <c r="B1934" s="59"/>
      <c r="C1934" s="59"/>
      <c r="D1934" s="59"/>
      <c r="E1934" s="59"/>
      <c r="F1934" s="59"/>
      <c r="G1934" s="59"/>
      <c r="H1934" s="59"/>
    </row>
    <row r="1935" spans="1:8" x14ac:dyDescent="0.3">
      <c r="A1935" s="59"/>
      <c r="B1935" s="59"/>
      <c r="C1935" s="59"/>
      <c r="D1935" s="59"/>
      <c r="E1935" s="59"/>
      <c r="F1935" s="59"/>
      <c r="G1935" s="59"/>
      <c r="H1935" s="59"/>
    </row>
    <row r="1936" spans="1:8" x14ac:dyDescent="0.3">
      <c r="A1936" s="59"/>
      <c r="B1936" s="59"/>
      <c r="C1936" s="59"/>
      <c r="D1936" s="59"/>
      <c r="E1936" s="59"/>
      <c r="F1936" s="59"/>
      <c r="G1936" s="59"/>
      <c r="H1936" s="59"/>
    </row>
    <row r="1937" spans="1:8" x14ac:dyDescent="0.3">
      <c r="A1937" s="59"/>
      <c r="B1937" s="59"/>
      <c r="C1937" s="59"/>
      <c r="D1937" s="59"/>
      <c r="E1937" s="59"/>
      <c r="F1937" s="59"/>
      <c r="G1937" s="59"/>
      <c r="H1937" s="59"/>
    </row>
    <row r="1938" spans="1:8" x14ac:dyDescent="0.3">
      <c r="A1938" s="59"/>
      <c r="B1938" s="59"/>
      <c r="C1938" s="59"/>
      <c r="D1938" s="59"/>
      <c r="E1938" s="59"/>
      <c r="F1938" s="59"/>
      <c r="G1938" s="59"/>
      <c r="H1938" s="59"/>
    </row>
    <row r="1939" spans="1:8" x14ac:dyDescent="0.3">
      <c r="A1939" s="59"/>
      <c r="B1939" s="59"/>
      <c r="C1939" s="59"/>
      <c r="D1939" s="59"/>
      <c r="E1939" s="59"/>
      <c r="F1939" s="59"/>
      <c r="G1939" s="59"/>
      <c r="H1939" s="59"/>
    </row>
    <row r="1940" spans="1:8" x14ac:dyDescent="0.3">
      <c r="A1940" s="59"/>
      <c r="B1940" s="59"/>
      <c r="C1940" s="59"/>
      <c r="D1940" s="59"/>
      <c r="E1940" s="59"/>
      <c r="F1940" s="59"/>
      <c r="G1940" s="59"/>
      <c r="H1940" s="59"/>
    </row>
    <row r="1941" spans="1:8" x14ac:dyDescent="0.3">
      <c r="A1941" s="59"/>
      <c r="B1941" s="59"/>
      <c r="C1941" s="59"/>
      <c r="D1941" s="59"/>
      <c r="E1941" s="59"/>
      <c r="F1941" s="59"/>
      <c r="G1941" s="59"/>
      <c r="H1941" s="59"/>
    </row>
    <row r="1942" spans="1:8" x14ac:dyDescent="0.3">
      <c r="A1942" s="59"/>
      <c r="B1942" s="59"/>
      <c r="C1942" s="59"/>
      <c r="D1942" s="59"/>
      <c r="E1942" s="59"/>
      <c r="F1942" s="59"/>
      <c r="G1942" s="59"/>
      <c r="H1942" s="59"/>
    </row>
    <row r="1943" spans="1:8" x14ac:dyDescent="0.3">
      <c r="A1943" s="59"/>
      <c r="B1943" s="59"/>
      <c r="C1943" s="59"/>
      <c r="D1943" s="59"/>
      <c r="E1943" s="59"/>
      <c r="F1943" s="59"/>
      <c r="G1943" s="59"/>
      <c r="H1943" s="59"/>
    </row>
    <row r="1944" spans="1:8" x14ac:dyDescent="0.3">
      <c r="A1944" s="59"/>
      <c r="B1944" s="59"/>
      <c r="C1944" s="59"/>
      <c r="D1944" s="59"/>
      <c r="E1944" s="59"/>
      <c r="F1944" s="59"/>
      <c r="G1944" s="59"/>
      <c r="H1944" s="59"/>
    </row>
    <row r="1945" spans="1:8" x14ac:dyDescent="0.3">
      <c r="A1945" s="59"/>
      <c r="B1945" s="59"/>
      <c r="C1945" s="59"/>
      <c r="D1945" s="59"/>
      <c r="E1945" s="59"/>
      <c r="F1945" s="59"/>
      <c r="G1945" s="59"/>
      <c r="H1945" s="59"/>
    </row>
    <row r="1946" spans="1:8" x14ac:dyDescent="0.3">
      <c r="A1946" s="59"/>
      <c r="B1946" s="59"/>
      <c r="C1946" s="59"/>
      <c r="D1946" s="59"/>
      <c r="E1946" s="59"/>
      <c r="F1946" s="59"/>
      <c r="G1946" s="59"/>
      <c r="H1946" s="59"/>
    </row>
    <row r="1947" spans="1:8" x14ac:dyDescent="0.3">
      <c r="A1947" s="59"/>
      <c r="B1947" s="59"/>
      <c r="C1947" s="59"/>
      <c r="D1947" s="59"/>
      <c r="E1947" s="59"/>
      <c r="F1947" s="59"/>
      <c r="G1947" s="59"/>
      <c r="H1947" s="59"/>
    </row>
    <row r="1948" spans="1:8" x14ac:dyDescent="0.3">
      <c r="A1948" s="59"/>
      <c r="B1948" s="59"/>
      <c r="C1948" s="59"/>
      <c r="D1948" s="59"/>
      <c r="E1948" s="59"/>
      <c r="F1948" s="59"/>
      <c r="G1948" s="59"/>
      <c r="H1948" s="59"/>
    </row>
    <row r="1949" spans="1:8" x14ac:dyDescent="0.3">
      <c r="A1949" s="59"/>
      <c r="B1949" s="59"/>
      <c r="C1949" s="59"/>
      <c r="D1949" s="59"/>
      <c r="E1949" s="59"/>
      <c r="F1949" s="59"/>
      <c r="G1949" s="59"/>
      <c r="H1949" s="59"/>
    </row>
    <row r="1950" spans="1:8" x14ac:dyDescent="0.3">
      <c r="A1950" s="59"/>
      <c r="B1950" s="59"/>
      <c r="C1950" s="59"/>
      <c r="D1950" s="59"/>
      <c r="E1950" s="59"/>
      <c r="F1950" s="59"/>
      <c r="G1950" s="59"/>
      <c r="H1950" s="59"/>
    </row>
    <row r="1951" spans="1:8" x14ac:dyDescent="0.3">
      <c r="A1951" s="59"/>
      <c r="B1951" s="59"/>
      <c r="C1951" s="59"/>
      <c r="D1951" s="59"/>
      <c r="E1951" s="59"/>
      <c r="F1951" s="59"/>
      <c r="G1951" s="59"/>
      <c r="H1951" s="59"/>
    </row>
    <row r="1952" spans="1:8" x14ac:dyDescent="0.3">
      <c r="A1952" s="59"/>
      <c r="B1952" s="59"/>
      <c r="C1952" s="59"/>
      <c r="D1952" s="59"/>
      <c r="E1952" s="59"/>
      <c r="F1952" s="59"/>
      <c r="G1952" s="59"/>
      <c r="H1952" s="59"/>
    </row>
    <row r="1953" spans="1:8" x14ac:dyDescent="0.3">
      <c r="A1953" s="59"/>
      <c r="B1953" s="59"/>
      <c r="C1953" s="59"/>
      <c r="D1953" s="59"/>
      <c r="E1953" s="59"/>
      <c r="F1953" s="59"/>
      <c r="G1953" s="59"/>
      <c r="H1953" s="59"/>
    </row>
    <row r="1954" spans="1:8" x14ac:dyDescent="0.3">
      <c r="A1954" s="59"/>
      <c r="B1954" s="59"/>
      <c r="C1954" s="59"/>
      <c r="D1954" s="59"/>
      <c r="E1954" s="59"/>
      <c r="F1954" s="59"/>
      <c r="G1954" s="59"/>
      <c r="H1954" s="59"/>
    </row>
    <row r="1955" spans="1:8" x14ac:dyDescent="0.3">
      <c r="A1955" s="59"/>
      <c r="B1955" s="59"/>
      <c r="C1955" s="59"/>
      <c r="D1955" s="59"/>
      <c r="E1955" s="59"/>
      <c r="F1955" s="59"/>
      <c r="G1955" s="59"/>
      <c r="H1955" s="59"/>
    </row>
    <row r="1956" spans="1:8" x14ac:dyDescent="0.3">
      <c r="A1956" s="59"/>
      <c r="B1956" s="59"/>
      <c r="C1956" s="59"/>
      <c r="D1956" s="59"/>
      <c r="E1956" s="59"/>
      <c r="F1956" s="59"/>
      <c r="G1956" s="59"/>
      <c r="H1956" s="59"/>
    </row>
    <row r="1957" spans="1:8" x14ac:dyDescent="0.3">
      <c r="A1957" s="59"/>
      <c r="B1957" s="59"/>
      <c r="C1957" s="59"/>
      <c r="D1957" s="59"/>
      <c r="E1957" s="59"/>
      <c r="F1957" s="59"/>
      <c r="G1957" s="59"/>
      <c r="H1957" s="59"/>
    </row>
    <row r="1958" spans="1:8" x14ac:dyDescent="0.3">
      <c r="A1958" s="59"/>
      <c r="B1958" s="59"/>
      <c r="C1958" s="59"/>
      <c r="D1958" s="59"/>
      <c r="E1958" s="59"/>
      <c r="F1958" s="59"/>
      <c r="G1958" s="59"/>
      <c r="H1958" s="59"/>
    </row>
    <row r="1959" spans="1:8" x14ac:dyDescent="0.3">
      <c r="A1959" s="59"/>
      <c r="B1959" s="59"/>
      <c r="C1959" s="59"/>
      <c r="D1959" s="59"/>
      <c r="E1959" s="59"/>
      <c r="F1959" s="59"/>
      <c r="G1959" s="59"/>
      <c r="H1959" s="59"/>
    </row>
    <row r="1960" spans="1:8" x14ac:dyDescent="0.3">
      <c r="A1960" s="59"/>
      <c r="B1960" s="59"/>
      <c r="C1960" s="59"/>
      <c r="D1960" s="59"/>
      <c r="E1960" s="59"/>
      <c r="F1960" s="59"/>
      <c r="G1960" s="59"/>
      <c r="H1960" s="59"/>
    </row>
    <row r="1961" spans="1:8" x14ac:dyDescent="0.3">
      <c r="A1961" s="59"/>
      <c r="B1961" s="59"/>
      <c r="C1961" s="59"/>
      <c r="D1961" s="59"/>
      <c r="E1961" s="59"/>
      <c r="F1961" s="59"/>
      <c r="G1961" s="59"/>
      <c r="H1961" s="59"/>
    </row>
    <row r="1962" spans="1:8" x14ac:dyDescent="0.3">
      <c r="A1962" s="59"/>
      <c r="B1962" s="59"/>
      <c r="C1962" s="59"/>
      <c r="D1962" s="59"/>
      <c r="E1962" s="59"/>
      <c r="F1962" s="59"/>
      <c r="G1962" s="59"/>
      <c r="H1962" s="59"/>
    </row>
    <row r="1963" spans="1:8" x14ac:dyDescent="0.3">
      <c r="A1963" s="59"/>
      <c r="B1963" s="59"/>
      <c r="C1963" s="59"/>
      <c r="D1963" s="59"/>
      <c r="E1963" s="59"/>
      <c r="F1963" s="59"/>
      <c r="G1963" s="59"/>
      <c r="H1963" s="59"/>
    </row>
    <row r="1964" spans="1:8" x14ac:dyDescent="0.3">
      <c r="A1964" s="59"/>
      <c r="B1964" s="59"/>
      <c r="C1964" s="59"/>
      <c r="D1964" s="59"/>
      <c r="E1964" s="59"/>
      <c r="F1964" s="59"/>
      <c r="G1964" s="59"/>
      <c r="H1964" s="59"/>
    </row>
    <row r="1965" spans="1:8" x14ac:dyDescent="0.3">
      <c r="A1965" s="59"/>
      <c r="B1965" s="59"/>
      <c r="C1965" s="59"/>
      <c r="D1965" s="59"/>
      <c r="E1965" s="59"/>
      <c r="F1965" s="59"/>
      <c r="G1965" s="59"/>
      <c r="H1965" s="59"/>
    </row>
    <row r="1966" spans="1:8" x14ac:dyDescent="0.3">
      <c r="A1966" s="59"/>
      <c r="B1966" s="59"/>
      <c r="C1966" s="59"/>
      <c r="D1966" s="59"/>
      <c r="E1966" s="59"/>
      <c r="F1966" s="59"/>
      <c r="G1966" s="59"/>
      <c r="H1966" s="59"/>
    </row>
    <row r="1967" spans="1:8" x14ac:dyDescent="0.3">
      <c r="A1967" s="59"/>
      <c r="B1967" s="59"/>
      <c r="C1967" s="59"/>
      <c r="D1967" s="59"/>
      <c r="E1967" s="59"/>
      <c r="F1967" s="59"/>
      <c r="G1967" s="59"/>
      <c r="H1967" s="59"/>
    </row>
    <row r="1968" spans="1:8" x14ac:dyDescent="0.3">
      <c r="A1968" s="59"/>
      <c r="B1968" s="59"/>
      <c r="C1968" s="59"/>
      <c r="D1968" s="59"/>
      <c r="E1968" s="59"/>
      <c r="F1968" s="59"/>
      <c r="G1968" s="59"/>
      <c r="H1968" s="59"/>
    </row>
    <row r="1969" spans="1:8" x14ac:dyDescent="0.3">
      <c r="A1969" s="59"/>
      <c r="B1969" s="59"/>
      <c r="C1969" s="59"/>
      <c r="D1969" s="59"/>
      <c r="E1969" s="59"/>
      <c r="F1969" s="59"/>
      <c r="G1969" s="59"/>
      <c r="H1969" s="59"/>
    </row>
    <row r="1970" spans="1:8" x14ac:dyDescent="0.3">
      <c r="A1970" s="59"/>
      <c r="B1970" s="59"/>
      <c r="C1970" s="59"/>
      <c r="D1970" s="59"/>
      <c r="E1970" s="59"/>
      <c r="F1970" s="59"/>
      <c r="G1970" s="59"/>
      <c r="H1970" s="59"/>
    </row>
    <row r="1971" spans="1:8" x14ac:dyDescent="0.3">
      <c r="A1971" s="59"/>
      <c r="B1971" s="59"/>
      <c r="C1971" s="59"/>
      <c r="D1971" s="59"/>
      <c r="E1971" s="59"/>
      <c r="F1971" s="59"/>
      <c r="G1971" s="59"/>
      <c r="H1971" s="59"/>
    </row>
    <row r="1972" spans="1:8" x14ac:dyDescent="0.3">
      <c r="A1972" s="59"/>
      <c r="B1972" s="59"/>
      <c r="C1972" s="59"/>
      <c r="D1972" s="59"/>
      <c r="E1972" s="59"/>
      <c r="F1972" s="59"/>
      <c r="G1972" s="59"/>
      <c r="H1972" s="59"/>
    </row>
    <row r="1973" spans="1:8" x14ac:dyDescent="0.3">
      <c r="A1973" s="59"/>
      <c r="B1973" s="59"/>
      <c r="C1973" s="59"/>
      <c r="D1973" s="59"/>
      <c r="E1973" s="59"/>
      <c r="F1973" s="59"/>
      <c r="G1973" s="59"/>
      <c r="H1973" s="59"/>
    </row>
    <row r="1974" spans="1:8" x14ac:dyDescent="0.3">
      <c r="A1974" s="59"/>
      <c r="B1974" s="59"/>
      <c r="C1974" s="59"/>
      <c r="D1974" s="59"/>
      <c r="E1974" s="59"/>
      <c r="F1974" s="59"/>
      <c r="G1974" s="59"/>
      <c r="H1974" s="59"/>
    </row>
    <row r="1975" spans="1:8" x14ac:dyDescent="0.3">
      <c r="A1975" s="59"/>
      <c r="B1975" s="59"/>
      <c r="C1975" s="59"/>
      <c r="D1975" s="59"/>
      <c r="E1975" s="59"/>
      <c r="F1975" s="59"/>
      <c r="G1975" s="59"/>
      <c r="H1975" s="59"/>
    </row>
    <row r="1976" spans="1:8" x14ac:dyDescent="0.3">
      <c r="A1976" s="59"/>
      <c r="B1976" s="59"/>
      <c r="C1976" s="59"/>
      <c r="D1976" s="59"/>
      <c r="E1976" s="59"/>
      <c r="F1976" s="59"/>
      <c r="G1976" s="59"/>
      <c r="H1976" s="59"/>
    </row>
    <row r="1977" spans="1:8" x14ac:dyDescent="0.3">
      <c r="A1977" s="59"/>
      <c r="B1977" s="59"/>
      <c r="C1977" s="59"/>
      <c r="D1977" s="59"/>
      <c r="E1977" s="59"/>
      <c r="F1977" s="59"/>
      <c r="G1977" s="59"/>
      <c r="H1977" s="59"/>
    </row>
    <row r="1978" spans="1:8" x14ac:dyDescent="0.3">
      <c r="A1978" s="59"/>
      <c r="B1978" s="59"/>
      <c r="C1978" s="59"/>
      <c r="D1978" s="59"/>
      <c r="E1978" s="59"/>
      <c r="F1978" s="59"/>
      <c r="G1978" s="59"/>
      <c r="H1978" s="59"/>
    </row>
    <row r="1979" spans="1:8" x14ac:dyDescent="0.3">
      <c r="A1979" s="59"/>
      <c r="B1979" s="59"/>
      <c r="C1979" s="59"/>
      <c r="D1979" s="59"/>
      <c r="E1979" s="59"/>
      <c r="F1979" s="59"/>
      <c r="G1979" s="59"/>
      <c r="H1979" s="59"/>
    </row>
    <row r="1980" spans="1:8" x14ac:dyDescent="0.3">
      <c r="A1980" s="59"/>
      <c r="B1980" s="59"/>
      <c r="C1980" s="59"/>
      <c r="D1980" s="59"/>
      <c r="E1980" s="59"/>
      <c r="F1980" s="59"/>
      <c r="G1980" s="59"/>
      <c r="H1980" s="59"/>
    </row>
    <row r="1981" spans="1:8" x14ac:dyDescent="0.3">
      <c r="A1981" s="59"/>
      <c r="B1981" s="59"/>
      <c r="C1981" s="59"/>
      <c r="D1981" s="59"/>
      <c r="E1981" s="59"/>
      <c r="F1981" s="59"/>
      <c r="G1981" s="59"/>
      <c r="H1981" s="59"/>
    </row>
    <row r="1982" spans="1:8" x14ac:dyDescent="0.3">
      <c r="A1982" s="59"/>
      <c r="B1982" s="59"/>
      <c r="C1982" s="59"/>
      <c r="D1982" s="59"/>
      <c r="E1982" s="59"/>
      <c r="F1982" s="59"/>
      <c r="G1982" s="59"/>
      <c r="H1982" s="59"/>
    </row>
    <row r="1983" spans="1:8" x14ac:dyDescent="0.3">
      <c r="A1983" s="59"/>
      <c r="B1983" s="59"/>
      <c r="C1983" s="59"/>
      <c r="D1983" s="59"/>
      <c r="E1983" s="59"/>
      <c r="F1983" s="59"/>
      <c r="G1983" s="59"/>
      <c r="H1983" s="59"/>
    </row>
    <row r="1984" spans="1:8" x14ac:dyDescent="0.3">
      <c r="A1984" s="59"/>
      <c r="B1984" s="59"/>
      <c r="C1984" s="59"/>
      <c r="D1984" s="59"/>
      <c r="E1984" s="59"/>
      <c r="F1984" s="59"/>
      <c r="G1984" s="59"/>
      <c r="H1984" s="59"/>
    </row>
    <row r="1985" spans="1:8" x14ac:dyDescent="0.3">
      <c r="A1985" s="59"/>
      <c r="B1985" s="59"/>
      <c r="C1985" s="59"/>
      <c r="D1985" s="59"/>
      <c r="E1985" s="59"/>
      <c r="F1985" s="59"/>
      <c r="G1985" s="59"/>
      <c r="H1985" s="59"/>
    </row>
    <row r="1986" spans="1:8" x14ac:dyDescent="0.3">
      <c r="A1986" s="59"/>
      <c r="B1986" s="59"/>
      <c r="C1986" s="59"/>
      <c r="D1986" s="59"/>
      <c r="E1986" s="59"/>
      <c r="F1986" s="59"/>
      <c r="G1986" s="59"/>
      <c r="H1986" s="59"/>
    </row>
    <row r="1987" spans="1:8" x14ac:dyDescent="0.3">
      <c r="A1987" s="59"/>
      <c r="B1987" s="59"/>
      <c r="C1987" s="59"/>
      <c r="D1987" s="59"/>
      <c r="E1987" s="59"/>
      <c r="F1987" s="59"/>
      <c r="G1987" s="59"/>
      <c r="H1987" s="59"/>
    </row>
    <row r="1988" spans="1:8" x14ac:dyDescent="0.3">
      <c r="A1988" s="59"/>
      <c r="B1988" s="59"/>
      <c r="C1988" s="59"/>
      <c r="D1988" s="59"/>
      <c r="E1988" s="59"/>
      <c r="F1988" s="59"/>
      <c r="G1988" s="59"/>
      <c r="H1988" s="59"/>
    </row>
    <row r="1989" spans="1:8" x14ac:dyDescent="0.3">
      <c r="A1989" s="59"/>
      <c r="B1989" s="59"/>
      <c r="C1989" s="59"/>
      <c r="D1989" s="59"/>
      <c r="E1989" s="59"/>
      <c r="F1989" s="59"/>
      <c r="G1989" s="59"/>
      <c r="H1989" s="59"/>
    </row>
    <row r="1990" spans="1:8" x14ac:dyDescent="0.3">
      <c r="A1990" s="59"/>
      <c r="B1990" s="59"/>
      <c r="C1990" s="59"/>
      <c r="D1990" s="59"/>
      <c r="E1990" s="59"/>
      <c r="F1990" s="59"/>
      <c r="G1990" s="59"/>
      <c r="H1990" s="59"/>
    </row>
    <row r="1991" spans="1:8" x14ac:dyDescent="0.3">
      <c r="A1991" s="59"/>
      <c r="B1991" s="59"/>
      <c r="C1991" s="59"/>
      <c r="D1991" s="59"/>
      <c r="E1991" s="59"/>
      <c r="F1991" s="59"/>
      <c r="G1991" s="59"/>
      <c r="H1991" s="59"/>
    </row>
    <row r="1992" spans="1:8" x14ac:dyDescent="0.3">
      <c r="A1992" s="59"/>
      <c r="B1992" s="59"/>
      <c r="C1992" s="59"/>
      <c r="D1992" s="59"/>
      <c r="E1992" s="59"/>
      <c r="F1992" s="59"/>
      <c r="G1992" s="59"/>
      <c r="H1992" s="59"/>
    </row>
    <row r="1993" spans="1:8" x14ac:dyDescent="0.3">
      <c r="A1993" s="59"/>
      <c r="B1993" s="59"/>
      <c r="C1993" s="59"/>
      <c r="D1993" s="59"/>
      <c r="E1993" s="59"/>
      <c r="F1993" s="59"/>
      <c r="G1993" s="59"/>
      <c r="H1993" s="59"/>
    </row>
    <row r="1994" spans="1:8" x14ac:dyDescent="0.3">
      <c r="A1994" s="59"/>
      <c r="B1994" s="59"/>
      <c r="C1994" s="59"/>
      <c r="D1994" s="59"/>
      <c r="E1994" s="59"/>
      <c r="F1994" s="59"/>
      <c r="G1994" s="59"/>
      <c r="H1994" s="59"/>
    </row>
    <row r="1995" spans="1:8" x14ac:dyDescent="0.3">
      <c r="A1995" s="59"/>
      <c r="B1995" s="59"/>
      <c r="C1995" s="59"/>
      <c r="D1995" s="59"/>
      <c r="E1995" s="59"/>
      <c r="F1995" s="59"/>
      <c r="G1995" s="59"/>
      <c r="H1995" s="59"/>
    </row>
    <row r="1996" spans="1:8" x14ac:dyDescent="0.3">
      <c r="A1996" s="59"/>
      <c r="B1996" s="59"/>
      <c r="C1996" s="59"/>
      <c r="D1996" s="59"/>
      <c r="E1996" s="59"/>
      <c r="F1996" s="59"/>
      <c r="G1996" s="59"/>
      <c r="H1996" s="59"/>
    </row>
    <row r="1997" spans="1:8" x14ac:dyDescent="0.3">
      <c r="A1997" s="59"/>
      <c r="B1997" s="59"/>
      <c r="C1997" s="59"/>
      <c r="D1997" s="59"/>
      <c r="E1997" s="59"/>
      <c r="F1997" s="59"/>
      <c r="G1997" s="59"/>
      <c r="H1997" s="59"/>
    </row>
    <row r="1998" spans="1:8" x14ac:dyDescent="0.3">
      <c r="A1998" s="59"/>
      <c r="B1998" s="59"/>
      <c r="C1998" s="59"/>
      <c r="D1998" s="59"/>
      <c r="E1998" s="59"/>
      <c r="F1998" s="59"/>
      <c r="G1998" s="59"/>
      <c r="H1998" s="59"/>
    </row>
    <row r="1999" spans="1:8" x14ac:dyDescent="0.3">
      <c r="A1999" s="59"/>
      <c r="B1999" s="59"/>
      <c r="C1999" s="59"/>
      <c r="D1999" s="59"/>
      <c r="E1999" s="59"/>
      <c r="F1999" s="59"/>
      <c r="G1999" s="59"/>
      <c r="H1999" s="59"/>
    </row>
    <row r="2000" spans="1:8" x14ac:dyDescent="0.3">
      <c r="A2000" s="59"/>
      <c r="B2000" s="59"/>
      <c r="C2000" s="59"/>
      <c r="D2000" s="59"/>
      <c r="E2000" s="59"/>
      <c r="F2000" s="59"/>
      <c r="G2000" s="59"/>
      <c r="H2000" s="59"/>
    </row>
    <row r="2001" spans="1:8" x14ac:dyDescent="0.3">
      <c r="A2001" s="59"/>
      <c r="B2001" s="59"/>
      <c r="C2001" s="59"/>
      <c r="D2001" s="59"/>
      <c r="E2001" s="59"/>
      <c r="F2001" s="59"/>
      <c r="G2001" s="59"/>
      <c r="H2001" s="59"/>
    </row>
    <row r="2002" spans="1:8" x14ac:dyDescent="0.3">
      <c r="A2002" s="59"/>
      <c r="B2002" s="59"/>
      <c r="C2002" s="59"/>
      <c r="D2002" s="59"/>
      <c r="E2002" s="59"/>
      <c r="F2002" s="59"/>
      <c r="G2002" s="59"/>
      <c r="H2002" s="59"/>
    </row>
    <row r="2003" spans="1:8" x14ac:dyDescent="0.3">
      <c r="A2003" s="59"/>
      <c r="B2003" s="59"/>
      <c r="C2003" s="59"/>
      <c r="D2003" s="59"/>
      <c r="E2003" s="59"/>
      <c r="F2003" s="59"/>
      <c r="G2003" s="59"/>
      <c r="H2003" s="59"/>
    </row>
    <row r="2004" spans="1:8" x14ac:dyDescent="0.3">
      <c r="A2004" s="59"/>
      <c r="B2004" s="59"/>
      <c r="C2004" s="59"/>
      <c r="D2004" s="59"/>
      <c r="E2004" s="59"/>
      <c r="F2004" s="59"/>
      <c r="G2004" s="59"/>
      <c r="H2004" s="59"/>
    </row>
    <row r="2005" spans="1:8" x14ac:dyDescent="0.3">
      <c r="A2005" s="59"/>
      <c r="B2005" s="59"/>
      <c r="C2005" s="59"/>
      <c r="D2005" s="59"/>
      <c r="E2005" s="59"/>
      <c r="F2005" s="59"/>
      <c r="G2005" s="59"/>
      <c r="H2005" s="59"/>
    </row>
    <row r="2006" spans="1:8" x14ac:dyDescent="0.3">
      <c r="A2006" s="59"/>
      <c r="B2006" s="59"/>
      <c r="C2006" s="59"/>
      <c r="D2006" s="59"/>
      <c r="E2006" s="59"/>
      <c r="F2006" s="59"/>
      <c r="G2006" s="59"/>
      <c r="H2006" s="59"/>
    </row>
    <row r="2007" spans="1:8" x14ac:dyDescent="0.3">
      <c r="A2007" s="59"/>
      <c r="B2007" s="59"/>
      <c r="C2007" s="59"/>
      <c r="D2007" s="59"/>
      <c r="E2007" s="59"/>
      <c r="F2007" s="59"/>
      <c r="G2007" s="59"/>
      <c r="H2007" s="59"/>
    </row>
    <row r="2008" spans="1:8" x14ac:dyDescent="0.3">
      <c r="A2008" s="59"/>
      <c r="B2008" s="59"/>
      <c r="C2008" s="59"/>
      <c r="D2008" s="59"/>
      <c r="E2008" s="59"/>
      <c r="F2008" s="59"/>
      <c r="G2008" s="59"/>
      <c r="H2008" s="59"/>
    </row>
    <row r="2009" spans="1:8" x14ac:dyDescent="0.3">
      <c r="A2009" s="59"/>
      <c r="B2009" s="59"/>
      <c r="C2009" s="59"/>
      <c r="D2009" s="59"/>
      <c r="E2009" s="59"/>
      <c r="F2009" s="59"/>
      <c r="G2009" s="59"/>
      <c r="H2009" s="59"/>
    </row>
    <row r="2010" spans="1:8" x14ac:dyDescent="0.3">
      <c r="A2010" s="59"/>
      <c r="B2010" s="59"/>
      <c r="C2010" s="59"/>
      <c r="D2010" s="59"/>
      <c r="E2010" s="59"/>
      <c r="F2010" s="59"/>
      <c r="G2010" s="59"/>
      <c r="H2010" s="59"/>
    </row>
    <row r="2011" spans="1:8" x14ac:dyDescent="0.3">
      <c r="A2011" s="59"/>
      <c r="B2011" s="59"/>
      <c r="C2011" s="59"/>
      <c r="D2011" s="59"/>
      <c r="E2011" s="59"/>
      <c r="F2011" s="59"/>
      <c r="G2011" s="59"/>
      <c r="H2011" s="59"/>
    </row>
    <row r="2012" spans="1:8" x14ac:dyDescent="0.3">
      <c r="A2012" s="59"/>
      <c r="B2012" s="59"/>
      <c r="C2012" s="59"/>
      <c r="D2012" s="59"/>
      <c r="E2012" s="59"/>
      <c r="F2012" s="59"/>
      <c r="G2012" s="59"/>
      <c r="H2012" s="59"/>
    </row>
    <row r="2013" spans="1:8" x14ac:dyDescent="0.3">
      <c r="A2013" s="59"/>
      <c r="B2013" s="59"/>
      <c r="C2013" s="59"/>
      <c r="D2013" s="59"/>
      <c r="E2013" s="59"/>
      <c r="F2013" s="59"/>
      <c r="G2013" s="59"/>
      <c r="H2013" s="59"/>
    </row>
    <row r="2014" spans="1:8" x14ac:dyDescent="0.3">
      <c r="A2014" s="59"/>
      <c r="B2014" s="59"/>
      <c r="C2014" s="59"/>
      <c r="D2014" s="59"/>
      <c r="E2014" s="59"/>
      <c r="F2014" s="59"/>
      <c r="G2014" s="59"/>
      <c r="H2014" s="59"/>
    </row>
    <row r="2015" spans="1:8" x14ac:dyDescent="0.3">
      <c r="A2015" s="59"/>
      <c r="B2015" s="59"/>
      <c r="C2015" s="59"/>
      <c r="D2015" s="59"/>
      <c r="E2015" s="59"/>
      <c r="F2015" s="59"/>
      <c r="G2015" s="59"/>
      <c r="H2015" s="59"/>
    </row>
    <row r="2016" spans="1:8" x14ac:dyDescent="0.3">
      <c r="A2016" s="59"/>
      <c r="B2016" s="59"/>
      <c r="C2016" s="59"/>
      <c r="D2016" s="59"/>
      <c r="E2016" s="59"/>
      <c r="F2016" s="59"/>
      <c r="G2016" s="59"/>
      <c r="H2016" s="59"/>
    </row>
    <row r="2017" spans="1:8" x14ac:dyDescent="0.3">
      <c r="A2017" s="59"/>
      <c r="B2017" s="59"/>
      <c r="C2017" s="59"/>
      <c r="D2017" s="59"/>
      <c r="E2017" s="59"/>
      <c r="F2017" s="59"/>
      <c r="G2017" s="59"/>
      <c r="H2017" s="59"/>
    </row>
    <row r="2018" spans="1:8" x14ac:dyDescent="0.3">
      <c r="A2018" s="59"/>
      <c r="B2018" s="59"/>
      <c r="C2018" s="59"/>
      <c r="D2018" s="59"/>
      <c r="E2018" s="59"/>
      <c r="F2018" s="59"/>
      <c r="G2018" s="59"/>
      <c r="H2018" s="59"/>
    </row>
    <row r="2019" spans="1:8" x14ac:dyDescent="0.3">
      <c r="A2019" s="59"/>
      <c r="B2019" s="59"/>
      <c r="C2019" s="59"/>
      <c r="D2019" s="59"/>
      <c r="E2019" s="59"/>
      <c r="F2019" s="59"/>
      <c r="G2019" s="59"/>
      <c r="H2019" s="59"/>
    </row>
    <row r="2020" spans="1:8" x14ac:dyDescent="0.3">
      <c r="A2020" s="59"/>
      <c r="B2020" s="59"/>
      <c r="C2020" s="59"/>
      <c r="D2020" s="59"/>
      <c r="E2020" s="59"/>
      <c r="F2020" s="59"/>
      <c r="G2020" s="59"/>
      <c r="H2020" s="59"/>
    </row>
    <row r="2021" spans="1:8" x14ac:dyDescent="0.3">
      <c r="A2021" s="59"/>
      <c r="B2021" s="59"/>
      <c r="C2021" s="59"/>
      <c r="D2021" s="59"/>
      <c r="E2021" s="59"/>
      <c r="F2021" s="59"/>
      <c r="G2021" s="59"/>
      <c r="H2021" s="59"/>
    </row>
    <row r="2022" spans="1:8" x14ac:dyDescent="0.3">
      <c r="A2022" s="59"/>
      <c r="B2022" s="59"/>
      <c r="C2022" s="59"/>
      <c r="D2022" s="59"/>
      <c r="E2022" s="59"/>
      <c r="F2022" s="59"/>
      <c r="G2022" s="59"/>
      <c r="H2022" s="59"/>
    </row>
    <row r="2023" spans="1:8" x14ac:dyDescent="0.3">
      <c r="A2023" s="59"/>
      <c r="B2023" s="59"/>
      <c r="C2023" s="59"/>
      <c r="D2023" s="59"/>
      <c r="E2023" s="59"/>
      <c r="F2023" s="59"/>
      <c r="G2023" s="59"/>
      <c r="H2023" s="59"/>
    </row>
    <row r="2024" spans="1:8" x14ac:dyDescent="0.3">
      <c r="A2024" s="59"/>
      <c r="B2024" s="59"/>
      <c r="C2024" s="59"/>
      <c r="D2024" s="59"/>
      <c r="E2024" s="59"/>
      <c r="F2024" s="59"/>
      <c r="G2024" s="59"/>
      <c r="H2024" s="59"/>
    </row>
    <row r="2025" spans="1:8" x14ac:dyDescent="0.3">
      <c r="A2025" s="59"/>
      <c r="B2025" s="59"/>
      <c r="C2025" s="59"/>
      <c r="D2025" s="59"/>
      <c r="E2025" s="59"/>
      <c r="F2025" s="59"/>
      <c r="G2025" s="59"/>
      <c r="H2025" s="59"/>
    </row>
    <row r="2026" spans="1:8" x14ac:dyDescent="0.3">
      <c r="A2026" s="59"/>
      <c r="B2026" s="59"/>
      <c r="C2026" s="59"/>
      <c r="D2026" s="59"/>
      <c r="E2026" s="59"/>
      <c r="F2026" s="59"/>
      <c r="G2026" s="59"/>
      <c r="H2026" s="59"/>
    </row>
    <row r="2027" spans="1:8" x14ac:dyDescent="0.3">
      <c r="A2027" s="59"/>
      <c r="B2027" s="59"/>
      <c r="C2027" s="59"/>
      <c r="D2027" s="59"/>
      <c r="E2027" s="59"/>
      <c r="F2027" s="59"/>
      <c r="G2027" s="59"/>
      <c r="H2027" s="59"/>
    </row>
    <row r="2028" spans="1:8" x14ac:dyDescent="0.3">
      <c r="A2028" s="59"/>
      <c r="B2028" s="59"/>
      <c r="C2028" s="59"/>
      <c r="D2028" s="59"/>
      <c r="E2028" s="59"/>
      <c r="F2028" s="59"/>
      <c r="G2028" s="59"/>
      <c r="H2028" s="59"/>
    </row>
    <row r="2029" spans="1:8" x14ac:dyDescent="0.3">
      <c r="A2029" s="59"/>
      <c r="B2029" s="59"/>
      <c r="C2029" s="59"/>
      <c r="D2029" s="59"/>
      <c r="E2029" s="59"/>
      <c r="F2029" s="59"/>
      <c r="G2029" s="59"/>
      <c r="H2029" s="59"/>
    </row>
    <row r="2030" spans="1:8" x14ac:dyDescent="0.3">
      <c r="A2030" s="59"/>
      <c r="B2030" s="59"/>
      <c r="C2030" s="59"/>
      <c r="D2030" s="59"/>
      <c r="E2030" s="59"/>
      <c r="F2030" s="59"/>
      <c r="G2030" s="59"/>
      <c r="H2030" s="59"/>
    </row>
    <row r="2031" spans="1:8" x14ac:dyDescent="0.3">
      <c r="A2031" s="59"/>
      <c r="B2031" s="59"/>
      <c r="C2031" s="59"/>
      <c r="D2031" s="59"/>
      <c r="E2031" s="59"/>
      <c r="F2031" s="59"/>
      <c r="G2031" s="59"/>
      <c r="H2031" s="59"/>
    </row>
    <row r="2032" spans="1:8" x14ac:dyDescent="0.3">
      <c r="A2032" s="59"/>
      <c r="B2032" s="59"/>
      <c r="C2032" s="59"/>
      <c r="D2032" s="59"/>
      <c r="E2032" s="59"/>
      <c r="F2032" s="59"/>
      <c r="G2032" s="59"/>
      <c r="H2032" s="59"/>
    </row>
    <row r="2033" spans="1:8" x14ac:dyDescent="0.3">
      <c r="A2033" s="59"/>
      <c r="B2033" s="59"/>
      <c r="C2033" s="59"/>
      <c r="D2033" s="59"/>
      <c r="E2033" s="59"/>
      <c r="F2033" s="59"/>
      <c r="G2033" s="59"/>
      <c r="H2033" s="59"/>
    </row>
    <row r="2034" spans="1:8" x14ac:dyDescent="0.3">
      <c r="A2034" s="59"/>
      <c r="B2034" s="59"/>
      <c r="C2034" s="59"/>
      <c r="D2034" s="59"/>
      <c r="E2034" s="59"/>
      <c r="F2034" s="59"/>
      <c r="G2034" s="59"/>
      <c r="H2034" s="59"/>
    </row>
    <row r="2035" spans="1:8" x14ac:dyDescent="0.3">
      <c r="A2035" s="59"/>
      <c r="B2035" s="59"/>
      <c r="C2035" s="59"/>
      <c r="D2035" s="59"/>
      <c r="E2035" s="59"/>
      <c r="F2035" s="59"/>
      <c r="G2035" s="59"/>
      <c r="H2035" s="59"/>
    </row>
    <row r="2036" spans="1:8" x14ac:dyDescent="0.3">
      <c r="A2036" s="59"/>
      <c r="B2036" s="59"/>
      <c r="C2036" s="59"/>
      <c r="D2036" s="59"/>
      <c r="E2036" s="59"/>
      <c r="F2036" s="59"/>
      <c r="G2036" s="59"/>
      <c r="H2036" s="59"/>
    </row>
    <row r="2037" spans="1:8" x14ac:dyDescent="0.3">
      <c r="A2037" s="59"/>
      <c r="B2037" s="59"/>
      <c r="C2037" s="59"/>
      <c r="D2037" s="59"/>
      <c r="E2037" s="59"/>
      <c r="F2037" s="59"/>
      <c r="G2037" s="59"/>
      <c r="H2037" s="59"/>
    </row>
    <row r="2038" spans="1:8" x14ac:dyDescent="0.3">
      <c r="A2038" s="59"/>
      <c r="B2038" s="59"/>
      <c r="C2038" s="59"/>
      <c r="D2038" s="59"/>
      <c r="E2038" s="59"/>
      <c r="F2038" s="59"/>
      <c r="G2038" s="59"/>
      <c r="H2038" s="59"/>
    </row>
    <row r="2039" spans="1:8" x14ac:dyDescent="0.3">
      <c r="A2039" s="59"/>
      <c r="B2039" s="59"/>
      <c r="C2039" s="59"/>
      <c r="D2039" s="59"/>
      <c r="E2039" s="59"/>
      <c r="F2039" s="59"/>
      <c r="G2039" s="59"/>
      <c r="H2039" s="59"/>
    </row>
    <row r="2040" spans="1:8" x14ac:dyDescent="0.3">
      <c r="A2040" s="59"/>
      <c r="B2040" s="59"/>
      <c r="C2040" s="59"/>
      <c r="D2040" s="59"/>
      <c r="E2040" s="59"/>
      <c r="F2040" s="59"/>
      <c r="G2040" s="59"/>
      <c r="H2040" s="59"/>
    </row>
    <row r="2041" spans="1:8" x14ac:dyDescent="0.3">
      <c r="A2041" s="59"/>
      <c r="B2041" s="59"/>
      <c r="C2041" s="59"/>
      <c r="D2041" s="59"/>
      <c r="E2041" s="59"/>
      <c r="F2041" s="59"/>
      <c r="G2041" s="59"/>
      <c r="H2041" s="59"/>
    </row>
    <row r="2042" spans="1:8" x14ac:dyDescent="0.3">
      <c r="A2042" s="59"/>
      <c r="B2042" s="59"/>
      <c r="C2042" s="59"/>
      <c r="D2042" s="59"/>
      <c r="E2042" s="59"/>
      <c r="F2042" s="59"/>
      <c r="G2042" s="59"/>
      <c r="H2042" s="59"/>
    </row>
    <row r="2043" spans="1:8" x14ac:dyDescent="0.3">
      <c r="A2043" s="59"/>
      <c r="B2043" s="59"/>
      <c r="C2043" s="59"/>
      <c r="D2043" s="59"/>
      <c r="E2043" s="59"/>
      <c r="F2043" s="59"/>
      <c r="G2043" s="59"/>
      <c r="H2043" s="59"/>
    </row>
    <row r="2044" spans="1:8" x14ac:dyDescent="0.3">
      <c r="A2044" s="59"/>
      <c r="B2044" s="59"/>
      <c r="C2044" s="59"/>
      <c r="D2044" s="59"/>
      <c r="E2044" s="59"/>
      <c r="F2044" s="59"/>
      <c r="G2044" s="59"/>
      <c r="H2044" s="59"/>
    </row>
    <row r="2045" spans="1:8" x14ac:dyDescent="0.3">
      <c r="A2045" s="59"/>
      <c r="B2045" s="59"/>
      <c r="C2045" s="59"/>
      <c r="D2045" s="59"/>
      <c r="E2045" s="59"/>
      <c r="F2045" s="59"/>
      <c r="G2045" s="59"/>
      <c r="H2045" s="59"/>
    </row>
    <row r="2046" spans="1:8" x14ac:dyDescent="0.3">
      <c r="A2046" s="59"/>
      <c r="B2046" s="59"/>
      <c r="C2046" s="59"/>
      <c r="D2046" s="59"/>
      <c r="E2046" s="59"/>
      <c r="F2046" s="59"/>
      <c r="G2046" s="59"/>
      <c r="H2046" s="59"/>
    </row>
    <row r="2047" spans="1:8" x14ac:dyDescent="0.3">
      <c r="A2047" s="59"/>
      <c r="B2047" s="59"/>
      <c r="C2047" s="59"/>
      <c r="D2047" s="59"/>
      <c r="E2047" s="59"/>
      <c r="F2047" s="59"/>
      <c r="G2047" s="59"/>
      <c r="H2047" s="59"/>
    </row>
    <row r="2048" spans="1:8" x14ac:dyDescent="0.3">
      <c r="A2048" s="59"/>
      <c r="B2048" s="59"/>
      <c r="C2048" s="59"/>
      <c r="D2048" s="59"/>
      <c r="E2048" s="59"/>
      <c r="F2048" s="59"/>
      <c r="G2048" s="59"/>
      <c r="H2048" s="59"/>
    </row>
    <row r="2049" spans="1:8" x14ac:dyDescent="0.3">
      <c r="A2049" s="59"/>
      <c r="B2049" s="59"/>
      <c r="C2049" s="59"/>
      <c r="D2049" s="59"/>
      <c r="E2049" s="59"/>
      <c r="F2049" s="59"/>
      <c r="G2049" s="59"/>
      <c r="H2049" s="59"/>
    </row>
    <row r="2050" spans="1:8" x14ac:dyDescent="0.3">
      <c r="A2050" s="59"/>
      <c r="B2050" s="59"/>
      <c r="C2050" s="59"/>
      <c r="D2050" s="59"/>
      <c r="E2050" s="59"/>
      <c r="F2050" s="59"/>
      <c r="G2050" s="59"/>
      <c r="H2050" s="59"/>
    </row>
    <row r="2051" spans="1:8" x14ac:dyDescent="0.3">
      <c r="A2051" s="59"/>
      <c r="B2051" s="59"/>
      <c r="C2051" s="59"/>
      <c r="D2051" s="59"/>
      <c r="E2051" s="59"/>
      <c r="F2051" s="59"/>
      <c r="G2051" s="59"/>
      <c r="H2051" s="59"/>
    </row>
    <row r="2052" spans="1:8" x14ac:dyDescent="0.3">
      <c r="A2052" s="59"/>
      <c r="B2052" s="59"/>
      <c r="C2052" s="59"/>
      <c r="D2052" s="59"/>
      <c r="E2052" s="59"/>
      <c r="F2052" s="59"/>
      <c r="G2052" s="59"/>
      <c r="H2052" s="59"/>
    </row>
    <row r="2053" spans="1:8" x14ac:dyDescent="0.3">
      <c r="A2053" s="59"/>
      <c r="B2053" s="59"/>
      <c r="C2053" s="59"/>
      <c r="D2053" s="59"/>
      <c r="E2053" s="59"/>
      <c r="F2053" s="59"/>
      <c r="G2053" s="59"/>
      <c r="H2053" s="59"/>
    </row>
    <row r="2054" spans="1:8" x14ac:dyDescent="0.3">
      <c r="A2054" s="59"/>
      <c r="B2054" s="59"/>
      <c r="C2054" s="59"/>
      <c r="D2054" s="59"/>
      <c r="E2054" s="59"/>
      <c r="F2054" s="59"/>
      <c r="G2054" s="59"/>
      <c r="H2054" s="59"/>
    </row>
    <row r="2055" spans="1:8" x14ac:dyDescent="0.3">
      <c r="A2055" s="59"/>
      <c r="B2055" s="59"/>
      <c r="C2055" s="59"/>
      <c r="D2055" s="59"/>
      <c r="E2055" s="59"/>
      <c r="F2055" s="59"/>
      <c r="G2055" s="59"/>
      <c r="H2055" s="59"/>
    </row>
    <row r="2056" spans="1:8" x14ac:dyDescent="0.3">
      <c r="A2056" s="59"/>
      <c r="B2056" s="59"/>
      <c r="C2056" s="59"/>
      <c r="D2056" s="59"/>
      <c r="E2056" s="59"/>
      <c r="F2056" s="59"/>
      <c r="G2056" s="59"/>
      <c r="H2056" s="59"/>
    </row>
    <row r="2057" spans="1:8" x14ac:dyDescent="0.3">
      <c r="A2057" s="59"/>
      <c r="B2057" s="59"/>
      <c r="C2057" s="59"/>
      <c r="D2057" s="59"/>
      <c r="E2057" s="59"/>
      <c r="F2057" s="59"/>
      <c r="G2057" s="59"/>
      <c r="H2057" s="59"/>
    </row>
    <row r="2058" spans="1:8" x14ac:dyDescent="0.3">
      <c r="A2058" s="59"/>
      <c r="B2058" s="59"/>
      <c r="C2058" s="59"/>
      <c r="D2058" s="59"/>
      <c r="E2058" s="59"/>
      <c r="F2058" s="59"/>
      <c r="G2058" s="59"/>
      <c r="H2058" s="59"/>
    </row>
    <row r="2059" spans="1:8" x14ac:dyDescent="0.3">
      <c r="A2059" s="59"/>
      <c r="B2059" s="59"/>
      <c r="C2059" s="59"/>
      <c r="D2059" s="59"/>
      <c r="E2059" s="59"/>
      <c r="F2059" s="59"/>
      <c r="G2059" s="59"/>
      <c r="H2059" s="59"/>
    </row>
    <row r="2060" spans="1:8" x14ac:dyDescent="0.3">
      <c r="A2060" s="59"/>
      <c r="B2060" s="59"/>
      <c r="C2060" s="59"/>
      <c r="D2060" s="59"/>
      <c r="E2060" s="59"/>
      <c r="F2060" s="59"/>
      <c r="G2060" s="59"/>
      <c r="H2060" s="59"/>
    </row>
    <row r="2061" spans="1:8" x14ac:dyDescent="0.3">
      <c r="A2061" s="59"/>
      <c r="B2061" s="59"/>
      <c r="C2061" s="59"/>
      <c r="D2061" s="59"/>
      <c r="E2061" s="59"/>
      <c r="F2061" s="59"/>
      <c r="G2061" s="59"/>
      <c r="H2061" s="59"/>
    </row>
    <row r="2062" spans="1:8" x14ac:dyDescent="0.3">
      <c r="A2062" s="59"/>
      <c r="B2062" s="59"/>
      <c r="C2062" s="59"/>
      <c r="D2062" s="59"/>
      <c r="E2062" s="59"/>
      <c r="F2062" s="59"/>
      <c r="G2062" s="59"/>
      <c r="H2062" s="59"/>
    </row>
    <row r="2063" spans="1:8" x14ac:dyDescent="0.3">
      <c r="A2063" s="59"/>
      <c r="B2063" s="59"/>
      <c r="C2063" s="59"/>
      <c r="D2063" s="59"/>
      <c r="E2063" s="59"/>
      <c r="F2063" s="59"/>
      <c r="G2063" s="59"/>
      <c r="H2063" s="59"/>
    </row>
    <row r="2064" spans="1:8" x14ac:dyDescent="0.3">
      <c r="A2064" s="59"/>
      <c r="B2064" s="59"/>
      <c r="C2064" s="59"/>
      <c r="D2064" s="59"/>
      <c r="E2064" s="59"/>
      <c r="F2064" s="59"/>
      <c r="G2064" s="59"/>
      <c r="H2064" s="59"/>
    </row>
    <row r="2065" spans="1:8" x14ac:dyDescent="0.3">
      <c r="A2065" s="59"/>
      <c r="B2065" s="59"/>
      <c r="C2065" s="59"/>
      <c r="D2065" s="59"/>
      <c r="E2065" s="59"/>
      <c r="F2065" s="59"/>
      <c r="G2065" s="59"/>
      <c r="H2065" s="59"/>
    </row>
    <row r="2066" spans="1:8" x14ac:dyDescent="0.3">
      <c r="A2066" s="59"/>
      <c r="B2066" s="59"/>
      <c r="C2066" s="59"/>
      <c r="D2066" s="59"/>
      <c r="E2066" s="59"/>
      <c r="F2066" s="59"/>
      <c r="G2066" s="59"/>
      <c r="H2066" s="59"/>
    </row>
    <row r="2067" spans="1:8" x14ac:dyDescent="0.3">
      <c r="A2067" s="59"/>
      <c r="B2067" s="59"/>
      <c r="C2067" s="59"/>
      <c r="D2067" s="59"/>
      <c r="E2067" s="59"/>
      <c r="F2067" s="59"/>
      <c r="G2067" s="59"/>
      <c r="H2067" s="59"/>
    </row>
    <row r="2068" spans="1:8" x14ac:dyDescent="0.3">
      <c r="A2068" s="59"/>
      <c r="B2068" s="59"/>
      <c r="C2068" s="59"/>
      <c r="D2068" s="59"/>
      <c r="E2068" s="59"/>
      <c r="F2068" s="59"/>
      <c r="G2068" s="59"/>
      <c r="H2068" s="59"/>
    </row>
    <row r="2069" spans="1:8" x14ac:dyDescent="0.3">
      <c r="A2069" s="59"/>
      <c r="B2069" s="59"/>
      <c r="C2069" s="59"/>
      <c r="D2069" s="59"/>
      <c r="E2069" s="59"/>
      <c r="F2069" s="59"/>
      <c r="G2069" s="59"/>
      <c r="H2069" s="59"/>
    </row>
    <row r="2070" spans="1:8" x14ac:dyDescent="0.3">
      <c r="A2070" s="59"/>
      <c r="B2070" s="59"/>
      <c r="C2070" s="59"/>
      <c r="D2070" s="59"/>
      <c r="E2070" s="59"/>
      <c r="F2070" s="59"/>
      <c r="G2070" s="59"/>
      <c r="H2070" s="59"/>
    </row>
    <row r="2071" spans="1:8" x14ac:dyDescent="0.3">
      <c r="A2071" s="59"/>
      <c r="B2071" s="59"/>
      <c r="C2071" s="59"/>
      <c r="D2071" s="59"/>
      <c r="E2071" s="59"/>
      <c r="F2071" s="59"/>
      <c r="G2071" s="59"/>
      <c r="H2071" s="59"/>
    </row>
    <row r="2072" spans="1:8" x14ac:dyDescent="0.3">
      <c r="A2072" s="59"/>
      <c r="B2072" s="59"/>
      <c r="C2072" s="59"/>
      <c r="D2072" s="59"/>
      <c r="E2072" s="59"/>
      <c r="F2072" s="59"/>
      <c r="G2072" s="59"/>
      <c r="H2072" s="59"/>
    </row>
    <row r="2073" spans="1:8" x14ac:dyDescent="0.3">
      <c r="A2073" s="59"/>
      <c r="B2073" s="59"/>
      <c r="C2073" s="59"/>
      <c r="D2073" s="59"/>
      <c r="E2073" s="59"/>
      <c r="F2073" s="59"/>
      <c r="G2073" s="59"/>
      <c r="H2073" s="59"/>
    </row>
    <row r="2074" spans="1:8" x14ac:dyDescent="0.3">
      <c r="A2074" s="59"/>
      <c r="B2074" s="59"/>
      <c r="C2074" s="59"/>
      <c r="D2074" s="59"/>
      <c r="E2074" s="59"/>
      <c r="F2074" s="59"/>
      <c r="G2074" s="59"/>
      <c r="H2074" s="59"/>
    </row>
    <row r="2075" spans="1:8" x14ac:dyDescent="0.3">
      <c r="A2075" s="59"/>
      <c r="B2075" s="59"/>
      <c r="C2075" s="59"/>
      <c r="D2075" s="59"/>
      <c r="E2075" s="59"/>
      <c r="F2075" s="59"/>
      <c r="G2075" s="59"/>
      <c r="H2075" s="59"/>
    </row>
    <row r="2076" spans="1:8" x14ac:dyDescent="0.3">
      <c r="A2076" s="59"/>
      <c r="B2076" s="59"/>
      <c r="C2076" s="59"/>
      <c r="D2076" s="59"/>
      <c r="E2076" s="59"/>
      <c r="F2076" s="59"/>
      <c r="G2076" s="59"/>
      <c r="H2076" s="59"/>
    </row>
    <row r="2077" spans="1:8" x14ac:dyDescent="0.3">
      <c r="A2077" s="59"/>
      <c r="B2077" s="59"/>
      <c r="C2077" s="59"/>
      <c r="D2077" s="59"/>
      <c r="E2077" s="59"/>
      <c r="F2077" s="59"/>
      <c r="G2077" s="59"/>
      <c r="H2077" s="59"/>
    </row>
    <row r="2078" spans="1:8" x14ac:dyDescent="0.3">
      <c r="A2078" s="59"/>
      <c r="B2078" s="59"/>
      <c r="C2078" s="59"/>
      <c r="D2078" s="59"/>
      <c r="E2078" s="59"/>
      <c r="F2078" s="59"/>
      <c r="G2078" s="59"/>
      <c r="H2078" s="59"/>
    </row>
    <row r="2079" spans="1:8" x14ac:dyDescent="0.3">
      <c r="A2079" s="59"/>
      <c r="B2079" s="59"/>
      <c r="C2079" s="59"/>
      <c r="D2079" s="59"/>
      <c r="E2079" s="59"/>
      <c r="F2079" s="59"/>
      <c r="G2079" s="59"/>
      <c r="H2079" s="59"/>
    </row>
    <row r="2080" spans="1:8" x14ac:dyDescent="0.3">
      <c r="A2080" s="59"/>
      <c r="B2080" s="59"/>
      <c r="C2080" s="59"/>
      <c r="D2080" s="59"/>
      <c r="E2080" s="59"/>
      <c r="F2080" s="59"/>
      <c r="G2080" s="59"/>
      <c r="H2080" s="59"/>
    </row>
    <row r="2081" spans="1:8" x14ac:dyDescent="0.3">
      <c r="A2081" s="59"/>
      <c r="B2081" s="59"/>
      <c r="C2081" s="59"/>
      <c r="D2081" s="59"/>
      <c r="E2081" s="59"/>
      <c r="F2081" s="59"/>
      <c r="G2081" s="59"/>
      <c r="H2081" s="59"/>
    </row>
    <row r="2082" spans="1:8" x14ac:dyDescent="0.3">
      <c r="A2082" s="59"/>
      <c r="B2082" s="59"/>
      <c r="C2082" s="59"/>
      <c r="D2082" s="59"/>
      <c r="E2082" s="59"/>
      <c r="F2082" s="59"/>
      <c r="G2082" s="59"/>
      <c r="H2082" s="59"/>
    </row>
    <row r="2083" spans="1:8" x14ac:dyDescent="0.3">
      <c r="A2083" s="59"/>
      <c r="B2083" s="59"/>
      <c r="C2083" s="59"/>
      <c r="D2083" s="59"/>
      <c r="E2083" s="59"/>
      <c r="F2083" s="59"/>
      <c r="G2083" s="59"/>
      <c r="H2083" s="59"/>
    </row>
    <row r="2084" spans="1:8" x14ac:dyDescent="0.3">
      <c r="A2084" s="59"/>
      <c r="B2084" s="59"/>
      <c r="C2084" s="59"/>
      <c r="D2084" s="59"/>
      <c r="E2084" s="59"/>
      <c r="F2084" s="59"/>
      <c r="G2084" s="59"/>
      <c r="H2084" s="59"/>
    </row>
    <row r="2085" spans="1:8" x14ac:dyDescent="0.3">
      <c r="A2085" s="59"/>
      <c r="B2085" s="59"/>
      <c r="C2085" s="59"/>
      <c r="D2085" s="59"/>
      <c r="E2085" s="59"/>
      <c r="F2085" s="59"/>
      <c r="G2085" s="59"/>
      <c r="H2085" s="59"/>
    </row>
    <row r="2086" spans="1:8" x14ac:dyDescent="0.3">
      <c r="A2086" s="59"/>
      <c r="B2086" s="59"/>
      <c r="C2086" s="59"/>
      <c r="D2086" s="59"/>
      <c r="E2086" s="59"/>
      <c r="F2086" s="59"/>
      <c r="G2086" s="59"/>
      <c r="H2086" s="59"/>
    </row>
    <row r="2087" spans="1:8" x14ac:dyDescent="0.3">
      <c r="A2087" s="59"/>
      <c r="B2087" s="59"/>
      <c r="C2087" s="59"/>
      <c r="D2087" s="59"/>
      <c r="E2087" s="59"/>
      <c r="F2087" s="59"/>
      <c r="G2087" s="59"/>
      <c r="H2087" s="59"/>
    </row>
    <row r="2088" spans="1:8" x14ac:dyDescent="0.3">
      <c r="A2088" s="59"/>
      <c r="B2088" s="59"/>
      <c r="C2088" s="59"/>
      <c r="D2088" s="59"/>
      <c r="E2088" s="59"/>
      <c r="F2088" s="59"/>
      <c r="G2088" s="59"/>
      <c r="H2088" s="59"/>
    </row>
    <row r="2089" spans="1:8" x14ac:dyDescent="0.3">
      <c r="A2089" s="59"/>
      <c r="B2089" s="59"/>
      <c r="C2089" s="59"/>
      <c r="D2089" s="59"/>
      <c r="E2089" s="59"/>
      <c r="F2089" s="59"/>
      <c r="G2089" s="59"/>
      <c r="H2089" s="59"/>
    </row>
    <row r="2090" spans="1:8" x14ac:dyDescent="0.3">
      <c r="A2090" s="59"/>
      <c r="B2090" s="59"/>
      <c r="C2090" s="59"/>
      <c r="D2090" s="59"/>
      <c r="E2090" s="59"/>
      <c r="F2090" s="59"/>
      <c r="G2090" s="59"/>
      <c r="H2090" s="59"/>
    </row>
    <row r="2091" spans="1:8" x14ac:dyDescent="0.3">
      <c r="A2091" s="59"/>
      <c r="B2091" s="59"/>
      <c r="C2091" s="59"/>
      <c r="D2091" s="59"/>
      <c r="E2091" s="59"/>
      <c r="F2091" s="59"/>
      <c r="G2091" s="59"/>
      <c r="H2091" s="59"/>
    </row>
    <row r="2092" spans="1:8" x14ac:dyDescent="0.3">
      <c r="A2092" s="59"/>
      <c r="B2092" s="59"/>
      <c r="C2092" s="59"/>
      <c r="D2092" s="59"/>
      <c r="E2092" s="59"/>
      <c r="F2092" s="59"/>
      <c r="G2092" s="59"/>
      <c r="H2092" s="59"/>
    </row>
    <row r="2093" spans="1:8" x14ac:dyDescent="0.3">
      <c r="A2093" s="59"/>
      <c r="B2093" s="59"/>
      <c r="C2093" s="59"/>
      <c r="D2093" s="59"/>
      <c r="E2093" s="59"/>
      <c r="F2093" s="59"/>
      <c r="G2093" s="59"/>
      <c r="H2093" s="59"/>
    </row>
    <row r="2094" spans="1:8" x14ac:dyDescent="0.3">
      <c r="A2094" s="59"/>
      <c r="B2094" s="59"/>
      <c r="C2094" s="59"/>
      <c r="D2094" s="59"/>
      <c r="E2094" s="59"/>
      <c r="F2094" s="59"/>
      <c r="G2094" s="59"/>
      <c r="H2094" s="59"/>
    </row>
    <row r="2095" spans="1:8" x14ac:dyDescent="0.3">
      <c r="A2095" s="59"/>
      <c r="B2095" s="59"/>
      <c r="C2095" s="59"/>
      <c r="D2095" s="59"/>
      <c r="E2095" s="59"/>
      <c r="F2095" s="59"/>
      <c r="G2095" s="59"/>
      <c r="H2095" s="59"/>
    </row>
    <row r="2096" spans="1:8" x14ac:dyDescent="0.3">
      <c r="A2096" s="59"/>
      <c r="B2096" s="59"/>
      <c r="C2096" s="59"/>
      <c r="D2096" s="59"/>
      <c r="E2096" s="59"/>
      <c r="F2096" s="59"/>
      <c r="G2096" s="59"/>
      <c r="H2096" s="59"/>
    </row>
    <row r="2097" spans="1:8" x14ac:dyDescent="0.3">
      <c r="A2097" s="59"/>
      <c r="B2097" s="59"/>
      <c r="C2097" s="59"/>
      <c r="D2097" s="59"/>
      <c r="E2097" s="59"/>
      <c r="F2097" s="59"/>
      <c r="G2097" s="59"/>
      <c r="H2097" s="59"/>
    </row>
    <row r="2098" spans="1:8" x14ac:dyDescent="0.3">
      <c r="A2098" s="59"/>
      <c r="B2098" s="59"/>
      <c r="C2098" s="59"/>
      <c r="D2098" s="59"/>
      <c r="E2098" s="59"/>
      <c r="F2098" s="59"/>
      <c r="G2098" s="59"/>
      <c r="H2098" s="59"/>
    </row>
    <row r="2099" spans="1:8" x14ac:dyDescent="0.3">
      <c r="A2099" s="59"/>
      <c r="B2099" s="59"/>
      <c r="C2099" s="59"/>
      <c r="D2099" s="59"/>
      <c r="E2099" s="59"/>
      <c r="F2099" s="59"/>
      <c r="G2099" s="59"/>
      <c r="H2099" s="59"/>
    </row>
    <row r="2100" spans="1:8" x14ac:dyDescent="0.3">
      <c r="A2100" s="59"/>
      <c r="B2100" s="59"/>
      <c r="C2100" s="59"/>
      <c r="D2100" s="59"/>
      <c r="E2100" s="59"/>
      <c r="F2100" s="59"/>
      <c r="G2100" s="59"/>
      <c r="H2100" s="59"/>
    </row>
    <row r="2101" spans="1:8" x14ac:dyDescent="0.3">
      <c r="A2101" s="59"/>
      <c r="B2101" s="59"/>
      <c r="C2101" s="59"/>
      <c r="D2101" s="59"/>
      <c r="E2101" s="59"/>
      <c r="F2101" s="59"/>
      <c r="G2101" s="59"/>
      <c r="H2101" s="59"/>
    </row>
    <row r="2102" spans="1:8" x14ac:dyDescent="0.3">
      <c r="A2102" s="59"/>
      <c r="B2102" s="59"/>
      <c r="C2102" s="59"/>
      <c r="D2102" s="59"/>
      <c r="E2102" s="59"/>
      <c r="F2102" s="59"/>
      <c r="G2102" s="59"/>
      <c r="H2102" s="59"/>
    </row>
    <row r="2103" spans="1:8" x14ac:dyDescent="0.3">
      <c r="A2103" s="59"/>
      <c r="B2103" s="59"/>
      <c r="C2103" s="59"/>
      <c r="D2103" s="59"/>
      <c r="E2103" s="59"/>
      <c r="F2103" s="59"/>
      <c r="G2103" s="59"/>
      <c r="H2103" s="59"/>
    </row>
    <row r="2104" spans="1:8" x14ac:dyDescent="0.3">
      <c r="A2104" s="59"/>
      <c r="B2104" s="59"/>
      <c r="C2104" s="59"/>
      <c r="D2104" s="59"/>
      <c r="E2104" s="59"/>
      <c r="F2104" s="59"/>
      <c r="G2104" s="59"/>
      <c r="H2104" s="59"/>
    </row>
    <row r="2105" spans="1:8" x14ac:dyDescent="0.3">
      <c r="A2105" s="59"/>
      <c r="B2105" s="59"/>
      <c r="C2105" s="59"/>
      <c r="D2105" s="59"/>
      <c r="E2105" s="59"/>
      <c r="F2105" s="59"/>
      <c r="G2105" s="59"/>
      <c r="H2105" s="59"/>
    </row>
    <row r="2106" spans="1:8" x14ac:dyDescent="0.3">
      <c r="A2106" s="59"/>
      <c r="B2106" s="59"/>
      <c r="C2106" s="59"/>
      <c r="D2106" s="59"/>
      <c r="E2106" s="59"/>
      <c r="F2106" s="59"/>
      <c r="G2106" s="59"/>
      <c r="H2106" s="59"/>
    </row>
    <row r="2107" spans="1:8" x14ac:dyDescent="0.3">
      <c r="A2107" s="59"/>
      <c r="B2107" s="59"/>
      <c r="C2107" s="59"/>
      <c r="D2107" s="59"/>
      <c r="E2107" s="59"/>
      <c r="F2107" s="59"/>
      <c r="G2107" s="59"/>
      <c r="H2107" s="59"/>
    </row>
    <row r="2108" spans="1:8" x14ac:dyDescent="0.3">
      <c r="A2108" s="59"/>
      <c r="B2108" s="59"/>
      <c r="C2108" s="59"/>
      <c r="D2108" s="59"/>
      <c r="E2108" s="59"/>
      <c r="F2108" s="59"/>
      <c r="G2108" s="59"/>
      <c r="H2108" s="59"/>
    </row>
    <row r="2109" spans="1:8" x14ac:dyDescent="0.3">
      <c r="A2109" s="59"/>
      <c r="B2109" s="59"/>
      <c r="C2109" s="59"/>
      <c r="D2109" s="59"/>
      <c r="E2109" s="59"/>
      <c r="F2109" s="59"/>
      <c r="G2109" s="59"/>
      <c r="H2109" s="59"/>
    </row>
    <row r="2110" spans="1:8" x14ac:dyDescent="0.3">
      <c r="A2110" s="59"/>
      <c r="B2110" s="59"/>
      <c r="C2110" s="59"/>
      <c r="D2110" s="59"/>
      <c r="E2110" s="59"/>
      <c r="F2110" s="59"/>
      <c r="G2110" s="59"/>
      <c r="H2110" s="59"/>
    </row>
    <row r="2111" spans="1:8" x14ac:dyDescent="0.3">
      <c r="A2111" s="59"/>
      <c r="B2111" s="59"/>
      <c r="C2111" s="59"/>
      <c r="D2111" s="59"/>
      <c r="E2111" s="59"/>
      <c r="F2111" s="59"/>
      <c r="G2111" s="59"/>
      <c r="H2111" s="59"/>
    </row>
    <row r="2112" spans="1:8" x14ac:dyDescent="0.3">
      <c r="A2112" s="59"/>
      <c r="B2112" s="59"/>
      <c r="C2112" s="59"/>
      <c r="D2112" s="59"/>
      <c r="E2112" s="59"/>
      <c r="F2112" s="59"/>
      <c r="G2112" s="59"/>
      <c r="H2112" s="59"/>
    </row>
    <row r="2113" spans="1:8" x14ac:dyDescent="0.3">
      <c r="A2113" s="59"/>
      <c r="B2113" s="59"/>
      <c r="C2113" s="59"/>
      <c r="D2113" s="59"/>
      <c r="E2113" s="59"/>
      <c r="F2113" s="59"/>
      <c r="G2113" s="59"/>
      <c r="H2113" s="59"/>
    </row>
    <row r="2114" spans="1:8" x14ac:dyDescent="0.3">
      <c r="A2114" s="59"/>
      <c r="B2114" s="59"/>
      <c r="C2114" s="59"/>
      <c r="D2114" s="59"/>
      <c r="E2114" s="59"/>
      <c r="F2114" s="59"/>
      <c r="G2114" s="59"/>
      <c r="H2114" s="59"/>
    </row>
    <row r="2115" spans="1:8" x14ac:dyDescent="0.3">
      <c r="A2115" s="59"/>
      <c r="B2115" s="59"/>
      <c r="C2115" s="59"/>
      <c r="D2115" s="59"/>
      <c r="E2115" s="59"/>
      <c r="F2115" s="59"/>
      <c r="G2115" s="59"/>
      <c r="H2115" s="59"/>
    </row>
    <row r="2116" spans="1:8" x14ac:dyDescent="0.3">
      <c r="A2116" s="59"/>
      <c r="B2116" s="59"/>
      <c r="C2116" s="59"/>
      <c r="D2116" s="59"/>
      <c r="E2116" s="59"/>
      <c r="F2116" s="59"/>
      <c r="G2116" s="59"/>
      <c r="H2116" s="59"/>
    </row>
    <row r="2117" spans="1:8" x14ac:dyDescent="0.3">
      <c r="A2117" s="59"/>
      <c r="B2117" s="59"/>
      <c r="C2117" s="59"/>
      <c r="D2117" s="59"/>
      <c r="E2117" s="59"/>
      <c r="F2117" s="59"/>
      <c r="G2117" s="59"/>
      <c r="H2117" s="59"/>
    </row>
    <row r="2118" spans="1:8" x14ac:dyDescent="0.3">
      <c r="A2118" s="59"/>
      <c r="B2118" s="59"/>
      <c r="C2118" s="59"/>
      <c r="D2118" s="59"/>
      <c r="E2118" s="59"/>
      <c r="F2118" s="59"/>
      <c r="G2118" s="59"/>
      <c r="H2118" s="59"/>
    </row>
    <row r="2119" spans="1:8" x14ac:dyDescent="0.3">
      <c r="A2119" s="59"/>
      <c r="B2119" s="59"/>
      <c r="C2119" s="59"/>
      <c r="D2119" s="59"/>
      <c r="E2119" s="59"/>
      <c r="F2119" s="59"/>
      <c r="G2119" s="59"/>
      <c r="H2119" s="59"/>
    </row>
    <row r="2120" spans="1:8" x14ac:dyDescent="0.3">
      <c r="A2120" s="59"/>
      <c r="B2120" s="59"/>
      <c r="C2120" s="59"/>
      <c r="D2120" s="59"/>
      <c r="E2120" s="59"/>
      <c r="F2120" s="59"/>
      <c r="G2120" s="59"/>
      <c r="H2120" s="59"/>
    </row>
    <row r="2121" spans="1:8" x14ac:dyDescent="0.3">
      <c r="A2121" s="59"/>
      <c r="B2121" s="59"/>
      <c r="C2121" s="59"/>
      <c r="D2121" s="59"/>
      <c r="E2121" s="59"/>
      <c r="F2121" s="59"/>
      <c r="G2121" s="59"/>
      <c r="H2121" s="59"/>
    </row>
    <row r="2122" spans="1:8" x14ac:dyDescent="0.3">
      <c r="A2122" s="59"/>
      <c r="B2122" s="59"/>
      <c r="C2122" s="59"/>
      <c r="D2122" s="59"/>
      <c r="E2122" s="59"/>
      <c r="F2122" s="59"/>
      <c r="G2122" s="59"/>
      <c r="H2122" s="59"/>
    </row>
    <row r="2123" spans="1:8" x14ac:dyDescent="0.3">
      <c r="A2123" s="59"/>
      <c r="B2123" s="59"/>
      <c r="C2123" s="59"/>
      <c r="D2123" s="59"/>
      <c r="E2123" s="59"/>
      <c r="F2123" s="59"/>
      <c r="G2123" s="59"/>
      <c r="H2123" s="59"/>
    </row>
    <row r="2124" spans="1:8" x14ac:dyDescent="0.3">
      <c r="A2124" s="59"/>
      <c r="B2124" s="59"/>
      <c r="C2124" s="59"/>
      <c r="D2124" s="59"/>
      <c r="E2124" s="59"/>
      <c r="F2124" s="59"/>
      <c r="G2124" s="59"/>
      <c r="H2124" s="59"/>
    </row>
    <row r="2125" spans="1:8" x14ac:dyDescent="0.3">
      <c r="A2125" s="59"/>
      <c r="B2125" s="59"/>
      <c r="C2125" s="59"/>
      <c r="D2125" s="59"/>
      <c r="E2125" s="59"/>
      <c r="F2125" s="59"/>
      <c r="G2125" s="59"/>
      <c r="H2125" s="59"/>
    </row>
    <row r="2126" spans="1:8" x14ac:dyDescent="0.3">
      <c r="A2126" s="59"/>
      <c r="B2126" s="59"/>
      <c r="C2126" s="59"/>
      <c r="D2126" s="59"/>
      <c r="E2126" s="59"/>
      <c r="F2126" s="59"/>
      <c r="G2126" s="59"/>
      <c r="H2126" s="59"/>
    </row>
    <row r="2127" spans="1:8" x14ac:dyDescent="0.3">
      <c r="A2127" s="59"/>
      <c r="B2127" s="59"/>
      <c r="C2127" s="59"/>
      <c r="D2127" s="59"/>
      <c r="E2127" s="59"/>
      <c r="F2127" s="59"/>
      <c r="G2127" s="59"/>
      <c r="H2127" s="59"/>
    </row>
    <row r="2128" spans="1:8" x14ac:dyDescent="0.3">
      <c r="A2128" s="59"/>
      <c r="B2128" s="59"/>
      <c r="C2128" s="59"/>
      <c r="D2128" s="59"/>
      <c r="E2128" s="59"/>
      <c r="F2128" s="59"/>
      <c r="G2128" s="59"/>
      <c r="H2128" s="59"/>
    </row>
    <row r="2129" spans="1:8" x14ac:dyDescent="0.3">
      <c r="A2129" s="59"/>
      <c r="B2129" s="59"/>
      <c r="C2129" s="59"/>
      <c r="D2129" s="59"/>
      <c r="E2129" s="59"/>
      <c r="F2129" s="59"/>
      <c r="G2129" s="59"/>
      <c r="H2129" s="59"/>
    </row>
    <row r="2130" spans="1:8" x14ac:dyDescent="0.3">
      <c r="A2130" s="59"/>
      <c r="B2130" s="59"/>
      <c r="C2130" s="59"/>
      <c r="D2130" s="59"/>
      <c r="E2130" s="59"/>
      <c r="F2130" s="59"/>
      <c r="G2130" s="59"/>
      <c r="H2130" s="59"/>
    </row>
    <row r="2131" spans="1:8" x14ac:dyDescent="0.3">
      <c r="A2131" s="59"/>
      <c r="B2131" s="59"/>
      <c r="C2131" s="59"/>
      <c r="D2131" s="59"/>
      <c r="E2131" s="59"/>
      <c r="F2131" s="59"/>
      <c r="G2131" s="59"/>
      <c r="H2131" s="59"/>
    </row>
    <row r="2132" spans="1:8" x14ac:dyDescent="0.3">
      <c r="A2132" s="59"/>
      <c r="B2132" s="59"/>
      <c r="C2132" s="59"/>
      <c r="D2132" s="59"/>
      <c r="E2132" s="59"/>
      <c r="F2132" s="59"/>
      <c r="G2132" s="59"/>
      <c r="H2132" s="59"/>
    </row>
    <row r="2133" spans="1:8" x14ac:dyDescent="0.3">
      <c r="A2133" s="59"/>
      <c r="B2133" s="59"/>
      <c r="C2133" s="59"/>
      <c r="D2133" s="59"/>
      <c r="E2133" s="59"/>
      <c r="F2133" s="59"/>
      <c r="G2133" s="59"/>
      <c r="H2133" s="59"/>
    </row>
    <row r="2134" spans="1:8" x14ac:dyDescent="0.3">
      <c r="A2134" s="59"/>
      <c r="B2134" s="59"/>
      <c r="C2134" s="59"/>
      <c r="D2134" s="59"/>
      <c r="E2134" s="59"/>
      <c r="F2134" s="59"/>
      <c r="G2134" s="59"/>
      <c r="H2134" s="59"/>
    </row>
    <row r="2135" spans="1:8" x14ac:dyDescent="0.3">
      <c r="A2135" s="59"/>
      <c r="B2135" s="59"/>
      <c r="C2135" s="59"/>
      <c r="D2135" s="59"/>
      <c r="E2135" s="59"/>
      <c r="F2135" s="59"/>
      <c r="G2135" s="59"/>
      <c r="H2135" s="59"/>
    </row>
    <row r="2136" spans="1:8" x14ac:dyDescent="0.3">
      <c r="A2136" s="59"/>
      <c r="B2136" s="59"/>
      <c r="C2136" s="59"/>
      <c r="D2136" s="59"/>
      <c r="E2136" s="59"/>
      <c r="F2136" s="59"/>
      <c r="G2136" s="59"/>
      <c r="H2136" s="59"/>
    </row>
    <row r="2137" spans="1:8" x14ac:dyDescent="0.3">
      <c r="A2137" s="59"/>
      <c r="B2137" s="59"/>
      <c r="C2137" s="59"/>
      <c r="D2137" s="59"/>
      <c r="E2137" s="59"/>
      <c r="F2137" s="59"/>
      <c r="G2137" s="59"/>
      <c r="H2137" s="59"/>
    </row>
    <row r="2138" spans="1:8" x14ac:dyDescent="0.3">
      <c r="A2138" s="59"/>
      <c r="B2138" s="59"/>
      <c r="C2138" s="59"/>
      <c r="D2138" s="59"/>
      <c r="E2138" s="59"/>
      <c r="F2138" s="59"/>
      <c r="G2138" s="59"/>
      <c r="H2138" s="59"/>
    </row>
    <row r="2139" spans="1:8" x14ac:dyDescent="0.3">
      <c r="A2139" s="59"/>
      <c r="B2139" s="59"/>
      <c r="C2139" s="59"/>
      <c r="D2139" s="59"/>
      <c r="E2139" s="59"/>
      <c r="F2139" s="59"/>
      <c r="G2139" s="59"/>
      <c r="H2139" s="59"/>
    </row>
    <row r="2140" spans="1:8" x14ac:dyDescent="0.3">
      <c r="A2140" s="59"/>
      <c r="B2140" s="59"/>
      <c r="C2140" s="59"/>
      <c r="D2140" s="59"/>
      <c r="E2140" s="59"/>
      <c r="F2140" s="59"/>
      <c r="G2140" s="59"/>
      <c r="H2140" s="59"/>
    </row>
    <row r="2141" spans="1:8" x14ac:dyDescent="0.3">
      <c r="A2141" s="59"/>
      <c r="B2141" s="59"/>
      <c r="C2141" s="59"/>
      <c r="D2141" s="59"/>
      <c r="E2141" s="59"/>
      <c r="F2141" s="59"/>
      <c r="G2141" s="59"/>
      <c r="H2141" s="59"/>
    </row>
    <row r="2142" spans="1:8" x14ac:dyDescent="0.3">
      <c r="A2142" s="59"/>
      <c r="B2142" s="59"/>
      <c r="C2142" s="59"/>
      <c r="D2142" s="59"/>
      <c r="E2142" s="59"/>
      <c r="F2142" s="59"/>
      <c r="G2142" s="59"/>
      <c r="H2142" s="59"/>
    </row>
    <row r="2143" spans="1:8" x14ac:dyDescent="0.3">
      <c r="A2143" s="59"/>
      <c r="B2143" s="59"/>
      <c r="C2143" s="59"/>
      <c r="D2143" s="59"/>
      <c r="E2143" s="59"/>
      <c r="F2143" s="59"/>
      <c r="G2143" s="59"/>
      <c r="H2143" s="59"/>
    </row>
    <row r="2144" spans="1:8" x14ac:dyDescent="0.3">
      <c r="A2144" s="59"/>
      <c r="B2144" s="59"/>
      <c r="C2144" s="59"/>
      <c r="D2144" s="59"/>
      <c r="E2144" s="59"/>
      <c r="F2144" s="59"/>
      <c r="G2144" s="59"/>
      <c r="H2144" s="59"/>
    </row>
    <row r="2145" spans="1:8" x14ac:dyDescent="0.3">
      <c r="A2145" s="59"/>
      <c r="B2145" s="59"/>
      <c r="C2145" s="59"/>
      <c r="D2145" s="59"/>
      <c r="E2145" s="59"/>
      <c r="F2145" s="59"/>
      <c r="G2145" s="59"/>
      <c r="H2145" s="59"/>
    </row>
    <row r="2146" spans="1:8" x14ac:dyDescent="0.3">
      <c r="A2146" s="59"/>
      <c r="B2146" s="59"/>
      <c r="C2146" s="59"/>
      <c r="D2146" s="59"/>
      <c r="E2146" s="59"/>
      <c r="F2146" s="59"/>
      <c r="G2146" s="59"/>
      <c r="H2146" s="59"/>
    </row>
    <row r="2147" spans="1:8" x14ac:dyDescent="0.3">
      <c r="A2147" s="59"/>
      <c r="B2147" s="59"/>
      <c r="C2147" s="59"/>
      <c r="D2147" s="59"/>
      <c r="E2147" s="59"/>
      <c r="F2147" s="59"/>
      <c r="G2147" s="59"/>
      <c r="H2147" s="59"/>
    </row>
    <row r="2148" spans="1:8" x14ac:dyDescent="0.3">
      <c r="A2148" s="59"/>
      <c r="B2148" s="59"/>
      <c r="C2148" s="59"/>
      <c r="D2148" s="59"/>
      <c r="E2148" s="59"/>
      <c r="F2148" s="59"/>
      <c r="G2148" s="59"/>
      <c r="H2148" s="59"/>
    </row>
    <row r="2149" spans="1:8" x14ac:dyDescent="0.3">
      <c r="A2149" s="59"/>
      <c r="B2149" s="59"/>
      <c r="C2149" s="59"/>
      <c r="D2149" s="59"/>
      <c r="E2149" s="59"/>
      <c r="F2149" s="59"/>
      <c r="G2149" s="59"/>
      <c r="H2149" s="59"/>
    </row>
    <row r="2150" spans="1:8" x14ac:dyDescent="0.3">
      <c r="A2150" s="59"/>
      <c r="B2150" s="59"/>
      <c r="C2150" s="59"/>
      <c r="D2150" s="59"/>
      <c r="E2150" s="59"/>
      <c r="F2150" s="59"/>
      <c r="G2150" s="59"/>
      <c r="H2150" s="59"/>
    </row>
    <row r="2151" spans="1:8" x14ac:dyDescent="0.3">
      <c r="A2151" s="59"/>
      <c r="B2151" s="59"/>
      <c r="C2151" s="59"/>
      <c r="D2151" s="59"/>
      <c r="E2151" s="59"/>
      <c r="F2151" s="59"/>
      <c r="G2151" s="59"/>
      <c r="H2151" s="59"/>
    </row>
    <row r="2152" spans="1:8" x14ac:dyDescent="0.3">
      <c r="A2152" s="59"/>
      <c r="B2152" s="59"/>
      <c r="C2152" s="59"/>
      <c r="D2152" s="59"/>
      <c r="E2152" s="59"/>
      <c r="F2152" s="59"/>
      <c r="G2152" s="59"/>
      <c r="H2152" s="59"/>
    </row>
    <row r="2153" spans="1:8" x14ac:dyDescent="0.3">
      <c r="A2153" s="59"/>
      <c r="B2153" s="59"/>
      <c r="C2153" s="59"/>
      <c r="D2153" s="59"/>
      <c r="E2153" s="59"/>
      <c r="F2153" s="59"/>
      <c r="G2153" s="59"/>
      <c r="H2153" s="59"/>
    </row>
    <row r="2154" spans="1:8" x14ac:dyDescent="0.3">
      <c r="A2154" s="59"/>
      <c r="B2154" s="59"/>
      <c r="C2154" s="59"/>
      <c r="D2154" s="59"/>
      <c r="E2154" s="59"/>
      <c r="F2154" s="59"/>
      <c r="G2154" s="59"/>
      <c r="H2154" s="59"/>
    </row>
    <row r="2155" spans="1:8" x14ac:dyDescent="0.3">
      <c r="A2155" s="59"/>
      <c r="B2155" s="59"/>
      <c r="C2155" s="59"/>
      <c r="D2155" s="59"/>
      <c r="E2155" s="59"/>
      <c r="F2155" s="59"/>
      <c r="G2155" s="59"/>
      <c r="H2155" s="59"/>
    </row>
    <row r="2156" spans="1:8" x14ac:dyDescent="0.3">
      <c r="A2156" s="59"/>
      <c r="B2156" s="59"/>
      <c r="C2156" s="59"/>
      <c r="D2156" s="59"/>
      <c r="E2156" s="59"/>
      <c r="F2156" s="59"/>
      <c r="G2156" s="59"/>
      <c r="H2156" s="59"/>
    </row>
    <row r="2157" spans="1:8" x14ac:dyDescent="0.3">
      <c r="A2157" s="59"/>
      <c r="B2157" s="59"/>
      <c r="C2157" s="59"/>
      <c r="D2157" s="59"/>
      <c r="E2157" s="59"/>
      <c r="F2157" s="59"/>
      <c r="G2157" s="59"/>
      <c r="H2157" s="59"/>
    </row>
    <row r="2158" spans="1:8" x14ac:dyDescent="0.3">
      <c r="A2158" s="59"/>
      <c r="B2158" s="59"/>
      <c r="C2158" s="59"/>
      <c r="D2158" s="59"/>
      <c r="E2158" s="59"/>
      <c r="F2158" s="59"/>
      <c r="G2158" s="59"/>
      <c r="H2158" s="59"/>
    </row>
    <row r="2159" spans="1:8" x14ac:dyDescent="0.3">
      <c r="A2159" s="59"/>
      <c r="B2159" s="59"/>
      <c r="C2159" s="59"/>
      <c r="D2159" s="59"/>
      <c r="E2159" s="59"/>
      <c r="F2159" s="59"/>
      <c r="G2159" s="59"/>
      <c r="H2159" s="59"/>
    </row>
    <row r="2160" spans="1:8" x14ac:dyDescent="0.3">
      <c r="A2160" s="59"/>
      <c r="B2160" s="59"/>
      <c r="C2160" s="59"/>
      <c r="D2160" s="59"/>
      <c r="E2160" s="59"/>
      <c r="F2160" s="59"/>
      <c r="G2160" s="59"/>
      <c r="H2160" s="59"/>
    </row>
    <row r="2161" spans="1:8" x14ac:dyDescent="0.3">
      <c r="A2161" s="59"/>
      <c r="B2161" s="59"/>
      <c r="C2161" s="59"/>
      <c r="D2161" s="59"/>
      <c r="E2161" s="59"/>
      <c r="F2161" s="59"/>
      <c r="G2161" s="59"/>
      <c r="H2161" s="59"/>
    </row>
    <row r="2162" spans="1:8" x14ac:dyDescent="0.3">
      <c r="A2162" s="59"/>
      <c r="B2162" s="59"/>
      <c r="C2162" s="59"/>
      <c r="D2162" s="59"/>
      <c r="E2162" s="59"/>
      <c r="F2162" s="59"/>
      <c r="G2162" s="59"/>
      <c r="H2162" s="59"/>
    </row>
    <row r="2163" spans="1:8" x14ac:dyDescent="0.3">
      <c r="A2163" s="59"/>
      <c r="B2163" s="59"/>
      <c r="C2163" s="59"/>
      <c r="D2163" s="59"/>
      <c r="E2163" s="59"/>
      <c r="F2163" s="59"/>
      <c r="G2163" s="59"/>
      <c r="H2163" s="59"/>
    </row>
    <row r="2164" spans="1:8" x14ac:dyDescent="0.3">
      <c r="A2164" s="59"/>
      <c r="B2164" s="59"/>
      <c r="C2164" s="59"/>
      <c r="D2164" s="59"/>
      <c r="E2164" s="59"/>
      <c r="F2164" s="59"/>
      <c r="G2164" s="59"/>
      <c r="H2164" s="59"/>
    </row>
    <row r="2165" spans="1:8" x14ac:dyDescent="0.3">
      <c r="A2165" s="59"/>
      <c r="B2165" s="59"/>
      <c r="C2165" s="59"/>
      <c r="D2165" s="59"/>
      <c r="E2165" s="59"/>
      <c r="F2165" s="59"/>
      <c r="G2165" s="59"/>
      <c r="H2165" s="59"/>
    </row>
    <row r="2166" spans="1:8" x14ac:dyDescent="0.3">
      <c r="A2166" s="59"/>
      <c r="B2166" s="59"/>
      <c r="C2166" s="59"/>
      <c r="D2166" s="59"/>
      <c r="E2166" s="59"/>
      <c r="F2166" s="59"/>
      <c r="G2166" s="59"/>
      <c r="H2166" s="59"/>
    </row>
    <row r="2167" spans="1:8" x14ac:dyDescent="0.3">
      <c r="A2167" s="59"/>
      <c r="B2167" s="59"/>
      <c r="C2167" s="59"/>
      <c r="D2167" s="59"/>
      <c r="E2167" s="59"/>
      <c r="F2167" s="59"/>
      <c r="G2167" s="59"/>
      <c r="H2167" s="59"/>
    </row>
    <row r="2168" spans="1:8" x14ac:dyDescent="0.3">
      <c r="A2168" s="59"/>
      <c r="B2168" s="59"/>
      <c r="C2168" s="59"/>
      <c r="D2168" s="59"/>
      <c r="E2168" s="59"/>
      <c r="F2168" s="59"/>
      <c r="G2168" s="59"/>
      <c r="H2168" s="59"/>
    </row>
    <row r="2169" spans="1:8" x14ac:dyDescent="0.3">
      <c r="A2169" s="59"/>
      <c r="B2169" s="59"/>
      <c r="C2169" s="59"/>
      <c r="D2169" s="59"/>
      <c r="E2169" s="59"/>
      <c r="F2169" s="59"/>
      <c r="G2169" s="59"/>
      <c r="H2169" s="59"/>
    </row>
    <row r="2170" spans="1:8" x14ac:dyDescent="0.3">
      <c r="A2170" s="59"/>
      <c r="B2170" s="59"/>
      <c r="C2170" s="59"/>
      <c r="D2170" s="59"/>
      <c r="E2170" s="59"/>
      <c r="F2170" s="59"/>
      <c r="G2170" s="59"/>
      <c r="H2170" s="59"/>
    </row>
    <row r="2171" spans="1:8" x14ac:dyDescent="0.3">
      <c r="A2171" s="59"/>
      <c r="B2171" s="59"/>
      <c r="C2171" s="59"/>
      <c r="D2171" s="59"/>
      <c r="E2171" s="59"/>
      <c r="F2171" s="59"/>
      <c r="G2171" s="59"/>
      <c r="H2171" s="59"/>
    </row>
    <row r="2172" spans="1:8" x14ac:dyDescent="0.3">
      <c r="A2172" s="59"/>
      <c r="B2172" s="59"/>
      <c r="C2172" s="59"/>
      <c r="D2172" s="59"/>
      <c r="E2172" s="59"/>
      <c r="F2172" s="59"/>
      <c r="G2172" s="59"/>
      <c r="H2172" s="59"/>
    </row>
    <row r="2173" spans="1:8" x14ac:dyDescent="0.3">
      <c r="A2173" s="59"/>
      <c r="B2173" s="59"/>
      <c r="C2173" s="59"/>
      <c r="D2173" s="59"/>
      <c r="E2173" s="59"/>
      <c r="F2173" s="59"/>
      <c r="G2173" s="59"/>
      <c r="H2173" s="59"/>
    </row>
    <row r="2174" spans="1:8" x14ac:dyDescent="0.3">
      <c r="A2174" s="59"/>
      <c r="B2174" s="59"/>
      <c r="C2174" s="59"/>
      <c r="D2174" s="59"/>
      <c r="E2174" s="59"/>
      <c r="F2174" s="59"/>
      <c r="G2174" s="59"/>
      <c r="H2174" s="59"/>
    </row>
    <row r="2175" spans="1:8" x14ac:dyDescent="0.3">
      <c r="A2175" s="59"/>
      <c r="B2175" s="59"/>
      <c r="C2175" s="59"/>
      <c r="D2175" s="59"/>
      <c r="E2175" s="59"/>
      <c r="F2175" s="59"/>
      <c r="G2175" s="59"/>
      <c r="H2175" s="59"/>
    </row>
    <row r="2176" spans="1:8" x14ac:dyDescent="0.3">
      <c r="A2176" s="59"/>
      <c r="B2176" s="59"/>
      <c r="C2176" s="59"/>
      <c r="D2176" s="59"/>
      <c r="E2176" s="59"/>
      <c r="F2176" s="59"/>
      <c r="G2176" s="59"/>
      <c r="H2176" s="59"/>
    </row>
    <row r="2177" spans="1:8" x14ac:dyDescent="0.3">
      <c r="A2177" s="59"/>
      <c r="B2177" s="59"/>
      <c r="C2177" s="59"/>
      <c r="D2177" s="59"/>
      <c r="E2177" s="59"/>
      <c r="F2177" s="59"/>
      <c r="G2177" s="59"/>
      <c r="H2177" s="59"/>
    </row>
    <row r="2178" spans="1:8" x14ac:dyDescent="0.3">
      <c r="A2178" s="59"/>
      <c r="B2178" s="59"/>
      <c r="C2178" s="59"/>
      <c r="D2178" s="59"/>
      <c r="E2178" s="59"/>
      <c r="F2178" s="59"/>
      <c r="G2178" s="59"/>
      <c r="H2178" s="59"/>
    </row>
    <row r="2179" spans="1:8" x14ac:dyDescent="0.3">
      <c r="A2179" s="59"/>
      <c r="B2179" s="59"/>
      <c r="C2179" s="59"/>
      <c r="D2179" s="59"/>
      <c r="E2179" s="59"/>
      <c r="F2179" s="59"/>
      <c r="G2179" s="59"/>
      <c r="H2179" s="59"/>
    </row>
    <row r="2180" spans="1:8" x14ac:dyDescent="0.3">
      <c r="A2180" s="59"/>
      <c r="B2180" s="59"/>
      <c r="C2180" s="59"/>
      <c r="D2180" s="59"/>
      <c r="E2180" s="59"/>
      <c r="F2180" s="59"/>
      <c r="G2180" s="59"/>
      <c r="H2180" s="59"/>
    </row>
    <row r="2181" spans="1:8" x14ac:dyDescent="0.3">
      <c r="A2181" s="59"/>
      <c r="B2181" s="59"/>
      <c r="C2181" s="59"/>
      <c r="D2181" s="59"/>
      <c r="E2181" s="59"/>
      <c r="F2181" s="59"/>
      <c r="G2181" s="59"/>
      <c r="H2181" s="59"/>
    </row>
    <row r="2182" spans="1:8" x14ac:dyDescent="0.3">
      <c r="A2182" s="59"/>
      <c r="B2182" s="59"/>
      <c r="C2182" s="59"/>
      <c r="D2182" s="59"/>
      <c r="E2182" s="59"/>
      <c r="F2182" s="59"/>
      <c r="G2182" s="59"/>
      <c r="H2182" s="59"/>
    </row>
    <row r="2183" spans="1:8" x14ac:dyDescent="0.3">
      <c r="A2183" s="59"/>
      <c r="B2183" s="59"/>
      <c r="C2183" s="59"/>
      <c r="D2183" s="59"/>
      <c r="E2183" s="59"/>
      <c r="F2183" s="59"/>
      <c r="G2183" s="59"/>
      <c r="H2183" s="59"/>
    </row>
    <row r="2184" spans="1:8" x14ac:dyDescent="0.3">
      <c r="A2184" s="59"/>
      <c r="B2184" s="59"/>
      <c r="C2184" s="59"/>
      <c r="D2184" s="59"/>
      <c r="E2184" s="59"/>
      <c r="F2184" s="59"/>
      <c r="G2184" s="59"/>
      <c r="H2184" s="59"/>
    </row>
    <row r="2185" spans="1:8" x14ac:dyDescent="0.3">
      <c r="A2185" s="59"/>
      <c r="B2185" s="59"/>
      <c r="C2185" s="59"/>
      <c r="D2185" s="59"/>
      <c r="E2185" s="59"/>
      <c r="F2185" s="59"/>
      <c r="G2185" s="59"/>
      <c r="H2185" s="59"/>
    </row>
    <row r="2186" spans="1:8" x14ac:dyDescent="0.3">
      <c r="A2186" s="59"/>
      <c r="B2186" s="59"/>
      <c r="C2186" s="59"/>
      <c r="D2186" s="59"/>
      <c r="E2186" s="59"/>
      <c r="F2186" s="59"/>
      <c r="G2186" s="59"/>
      <c r="H2186" s="59"/>
    </row>
    <row r="2187" spans="1:8" x14ac:dyDescent="0.3">
      <c r="A2187" s="59"/>
      <c r="B2187" s="59"/>
      <c r="C2187" s="59"/>
      <c r="D2187" s="59"/>
      <c r="E2187" s="59"/>
      <c r="F2187" s="59"/>
      <c r="G2187" s="59"/>
      <c r="H2187" s="59"/>
    </row>
    <row r="2188" spans="1:8" x14ac:dyDescent="0.3">
      <c r="A2188" s="59"/>
      <c r="B2188" s="59"/>
      <c r="C2188" s="59"/>
      <c r="D2188" s="59"/>
      <c r="E2188" s="59"/>
      <c r="F2188" s="59"/>
      <c r="G2188" s="59"/>
      <c r="H2188" s="59"/>
    </row>
    <row r="2189" spans="1:8" x14ac:dyDescent="0.3">
      <c r="A2189" s="59"/>
      <c r="B2189" s="59"/>
      <c r="C2189" s="59"/>
      <c r="D2189" s="59"/>
      <c r="E2189" s="59"/>
      <c r="F2189" s="59"/>
      <c r="G2189" s="59"/>
      <c r="H2189" s="59"/>
    </row>
    <row r="2190" spans="1:8" x14ac:dyDescent="0.3">
      <c r="A2190" s="59"/>
      <c r="B2190" s="59"/>
      <c r="C2190" s="59"/>
      <c r="D2190" s="59"/>
      <c r="E2190" s="59"/>
      <c r="F2190" s="59"/>
      <c r="G2190" s="59"/>
      <c r="H2190" s="59"/>
    </row>
    <row r="2191" spans="1:8" x14ac:dyDescent="0.3">
      <c r="A2191" s="59"/>
      <c r="B2191" s="59"/>
      <c r="C2191" s="59"/>
      <c r="D2191" s="59"/>
      <c r="E2191" s="59"/>
      <c r="F2191" s="59"/>
      <c r="G2191" s="59"/>
      <c r="H2191" s="59"/>
    </row>
    <row r="2192" spans="1:8" x14ac:dyDescent="0.3">
      <c r="A2192" s="59"/>
      <c r="B2192" s="59"/>
      <c r="C2192" s="59"/>
      <c r="D2192" s="59"/>
      <c r="E2192" s="59"/>
      <c r="F2192" s="59"/>
      <c r="G2192" s="59"/>
      <c r="H2192" s="59"/>
    </row>
    <row r="2193" spans="1:8" x14ac:dyDescent="0.3">
      <c r="A2193" s="59"/>
      <c r="B2193" s="59"/>
      <c r="C2193" s="59"/>
      <c r="D2193" s="59"/>
      <c r="E2193" s="59"/>
      <c r="F2193" s="59"/>
      <c r="G2193" s="59"/>
      <c r="H2193" s="59"/>
    </row>
    <row r="2194" spans="1:8" x14ac:dyDescent="0.3">
      <c r="A2194" s="59"/>
      <c r="B2194" s="59"/>
      <c r="C2194" s="59"/>
      <c r="D2194" s="59"/>
      <c r="E2194" s="59"/>
      <c r="F2194" s="59"/>
      <c r="G2194" s="59"/>
      <c r="H2194" s="59"/>
    </row>
    <row r="2195" spans="1:8" x14ac:dyDescent="0.3">
      <c r="A2195" s="59"/>
      <c r="B2195" s="59"/>
      <c r="C2195" s="59"/>
      <c r="D2195" s="59"/>
      <c r="E2195" s="59"/>
      <c r="F2195" s="59"/>
      <c r="G2195" s="59"/>
      <c r="H2195" s="59"/>
    </row>
    <row r="2196" spans="1:8" x14ac:dyDescent="0.3">
      <c r="A2196" s="59"/>
      <c r="B2196" s="59"/>
      <c r="C2196" s="59"/>
      <c r="D2196" s="59"/>
      <c r="E2196" s="59"/>
      <c r="F2196" s="59"/>
      <c r="G2196" s="59"/>
      <c r="H2196" s="59"/>
    </row>
    <row r="2197" spans="1:8" x14ac:dyDescent="0.3">
      <c r="A2197" s="59"/>
      <c r="B2197" s="59"/>
      <c r="C2197" s="59"/>
      <c r="D2197" s="59"/>
      <c r="E2197" s="59"/>
      <c r="F2197" s="59"/>
      <c r="G2197" s="59"/>
      <c r="H2197" s="59"/>
    </row>
    <row r="2198" spans="1:8" x14ac:dyDescent="0.3">
      <c r="A2198" s="59"/>
      <c r="B2198" s="59"/>
      <c r="C2198" s="59"/>
      <c r="D2198" s="59"/>
      <c r="E2198" s="59"/>
      <c r="F2198" s="59"/>
      <c r="G2198" s="59"/>
      <c r="H2198" s="59"/>
    </row>
    <row r="2199" spans="1:8" x14ac:dyDescent="0.3">
      <c r="A2199" s="59"/>
      <c r="B2199" s="59"/>
      <c r="C2199" s="59"/>
      <c r="D2199" s="59"/>
      <c r="E2199" s="59"/>
      <c r="F2199" s="59"/>
      <c r="G2199" s="59"/>
      <c r="H2199" s="59"/>
    </row>
    <row r="2200" spans="1:8" x14ac:dyDescent="0.3">
      <c r="A2200" s="59"/>
      <c r="B2200" s="59"/>
      <c r="C2200" s="59"/>
      <c r="D2200" s="59"/>
      <c r="E2200" s="59"/>
      <c r="F2200" s="59"/>
      <c r="G2200" s="59"/>
      <c r="H2200" s="59"/>
    </row>
    <row r="2201" spans="1:8" x14ac:dyDescent="0.3">
      <c r="A2201" s="59"/>
      <c r="B2201" s="59"/>
      <c r="C2201" s="59"/>
      <c r="D2201" s="59"/>
      <c r="E2201" s="59"/>
      <c r="F2201" s="59"/>
      <c r="G2201" s="59"/>
      <c r="H2201" s="59"/>
    </row>
    <row r="2202" spans="1:8" x14ac:dyDescent="0.3">
      <c r="A2202" s="59"/>
      <c r="B2202" s="59"/>
      <c r="C2202" s="59"/>
      <c r="D2202" s="59"/>
      <c r="E2202" s="59"/>
      <c r="F2202" s="59"/>
      <c r="G2202" s="59"/>
      <c r="H2202" s="59"/>
    </row>
    <row r="2203" spans="1:8" x14ac:dyDescent="0.3">
      <c r="A2203" s="59"/>
      <c r="B2203" s="59"/>
      <c r="C2203" s="59"/>
      <c r="D2203" s="59"/>
      <c r="E2203" s="59"/>
      <c r="F2203" s="59"/>
      <c r="G2203" s="59"/>
      <c r="H2203" s="59"/>
    </row>
    <row r="2204" spans="1:8" x14ac:dyDescent="0.3">
      <c r="A2204" s="59"/>
      <c r="B2204" s="59"/>
      <c r="C2204" s="59"/>
      <c r="D2204" s="59"/>
      <c r="E2204" s="59"/>
      <c r="F2204" s="59"/>
      <c r="G2204" s="59"/>
      <c r="H2204" s="59"/>
    </row>
    <row r="2205" spans="1:8" x14ac:dyDescent="0.3">
      <c r="A2205" s="59"/>
      <c r="B2205" s="59"/>
      <c r="C2205" s="59"/>
      <c r="D2205" s="59"/>
      <c r="E2205" s="59"/>
      <c r="F2205" s="59"/>
      <c r="G2205" s="59"/>
      <c r="H2205" s="59"/>
    </row>
    <row r="2206" spans="1:8" x14ac:dyDescent="0.3">
      <c r="A2206" s="59"/>
      <c r="B2206" s="59"/>
      <c r="C2206" s="59"/>
      <c r="D2206" s="59"/>
      <c r="E2206" s="59"/>
      <c r="F2206" s="59"/>
      <c r="G2206" s="59"/>
      <c r="H2206" s="59"/>
    </row>
    <row r="2207" spans="1:8" x14ac:dyDescent="0.3">
      <c r="A2207" s="59"/>
      <c r="B2207" s="59"/>
      <c r="C2207" s="59"/>
      <c r="D2207" s="59"/>
      <c r="E2207" s="59"/>
      <c r="F2207" s="59"/>
      <c r="G2207" s="59"/>
      <c r="H2207" s="59"/>
    </row>
    <row r="2208" spans="1:8" x14ac:dyDescent="0.3">
      <c r="A2208" s="59"/>
      <c r="B2208" s="59"/>
      <c r="C2208" s="59"/>
      <c r="D2208" s="59"/>
      <c r="E2208" s="59"/>
      <c r="F2208" s="59"/>
      <c r="G2208" s="59"/>
      <c r="H2208" s="59"/>
    </row>
    <row r="2209" spans="1:8" x14ac:dyDescent="0.3">
      <c r="A2209" s="59"/>
      <c r="B2209" s="59"/>
      <c r="C2209" s="59"/>
      <c r="D2209" s="59"/>
      <c r="E2209" s="59"/>
      <c r="F2209" s="59"/>
      <c r="G2209" s="59"/>
      <c r="H2209" s="59"/>
    </row>
    <row r="2210" spans="1:8" x14ac:dyDescent="0.3">
      <c r="A2210" s="59"/>
      <c r="B2210" s="59"/>
      <c r="C2210" s="59"/>
      <c r="D2210" s="59"/>
      <c r="E2210" s="59"/>
      <c r="F2210" s="59"/>
      <c r="G2210" s="59"/>
      <c r="H2210" s="59"/>
    </row>
    <row r="2211" spans="1:8" x14ac:dyDescent="0.3">
      <c r="A2211" s="59"/>
      <c r="B2211" s="59"/>
      <c r="C2211" s="59"/>
      <c r="D2211" s="59"/>
      <c r="E2211" s="59"/>
      <c r="F2211" s="59"/>
      <c r="G2211" s="59"/>
      <c r="H2211" s="59"/>
    </row>
    <row r="2212" spans="1:8" x14ac:dyDescent="0.3">
      <c r="A2212" s="59"/>
      <c r="B2212" s="59"/>
      <c r="C2212" s="59"/>
      <c r="D2212" s="59"/>
      <c r="E2212" s="59"/>
      <c r="F2212" s="59"/>
      <c r="G2212" s="59"/>
      <c r="H2212" s="59"/>
    </row>
    <row r="2213" spans="1:8" x14ac:dyDescent="0.3">
      <c r="A2213" s="59"/>
      <c r="B2213" s="59"/>
      <c r="C2213" s="59"/>
      <c r="D2213" s="59"/>
      <c r="E2213" s="59"/>
      <c r="F2213" s="59"/>
      <c r="G2213" s="59"/>
      <c r="H2213" s="59"/>
    </row>
    <row r="2214" spans="1:8" x14ac:dyDescent="0.3">
      <c r="A2214" s="59"/>
      <c r="B2214" s="59"/>
      <c r="C2214" s="59"/>
      <c r="D2214" s="59"/>
      <c r="E2214" s="59"/>
      <c r="F2214" s="59"/>
      <c r="G2214" s="59"/>
      <c r="H2214" s="59"/>
    </row>
    <row r="2215" spans="1:8" x14ac:dyDescent="0.3">
      <c r="A2215" s="59"/>
      <c r="B2215" s="59"/>
      <c r="C2215" s="59"/>
      <c r="D2215" s="59"/>
      <c r="E2215" s="59"/>
      <c r="F2215" s="59"/>
      <c r="G2215" s="59"/>
      <c r="H2215" s="59"/>
    </row>
    <row r="2216" spans="1:8" x14ac:dyDescent="0.3">
      <c r="A2216" s="59"/>
      <c r="B2216" s="59"/>
      <c r="C2216" s="59"/>
      <c r="D2216" s="59"/>
      <c r="E2216" s="59"/>
      <c r="F2216" s="59"/>
      <c r="G2216" s="59"/>
      <c r="H2216" s="59"/>
    </row>
    <row r="2217" spans="1:8" x14ac:dyDescent="0.3">
      <c r="A2217" s="59"/>
      <c r="B2217" s="59"/>
      <c r="C2217" s="59"/>
      <c r="D2217" s="59"/>
      <c r="E2217" s="59"/>
      <c r="F2217" s="59"/>
      <c r="G2217" s="59"/>
      <c r="H2217" s="59"/>
    </row>
    <row r="2218" spans="1:8" x14ac:dyDescent="0.3">
      <c r="A2218" s="59"/>
      <c r="B2218" s="59"/>
      <c r="C2218" s="59"/>
      <c r="D2218" s="59"/>
      <c r="E2218" s="59"/>
      <c r="F2218" s="59"/>
      <c r="G2218" s="59"/>
      <c r="H2218" s="59"/>
    </row>
    <row r="2219" spans="1:8" x14ac:dyDescent="0.3">
      <c r="A2219" s="59"/>
      <c r="B2219" s="59"/>
      <c r="C2219" s="59"/>
      <c r="D2219" s="59"/>
      <c r="E2219" s="59"/>
      <c r="F2219" s="59"/>
      <c r="G2219" s="59"/>
      <c r="H2219" s="59"/>
    </row>
    <row r="2220" spans="1:8" x14ac:dyDescent="0.3">
      <c r="A2220" s="59"/>
      <c r="B2220" s="59"/>
      <c r="C2220" s="59"/>
      <c r="D2220" s="59"/>
      <c r="E2220" s="59"/>
      <c r="F2220" s="59"/>
      <c r="G2220" s="59"/>
      <c r="H2220" s="59"/>
    </row>
    <row r="2221" spans="1:8" x14ac:dyDescent="0.3">
      <c r="A2221" s="59"/>
      <c r="B2221" s="59"/>
      <c r="C2221" s="59"/>
      <c r="D2221" s="59"/>
      <c r="E2221" s="59"/>
      <c r="F2221" s="59"/>
      <c r="G2221" s="59"/>
      <c r="H2221" s="59"/>
    </row>
    <row r="2222" spans="1:8" x14ac:dyDescent="0.3">
      <c r="A2222" s="59"/>
      <c r="B2222" s="59"/>
      <c r="C2222" s="59"/>
      <c r="D2222" s="59"/>
      <c r="E2222" s="59"/>
      <c r="F2222" s="59"/>
      <c r="G2222" s="59"/>
      <c r="H2222" s="59"/>
    </row>
    <row r="2223" spans="1:8" x14ac:dyDescent="0.3">
      <c r="A2223" s="59"/>
      <c r="B2223" s="59"/>
      <c r="C2223" s="59"/>
      <c r="D2223" s="59"/>
      <c r="E2223" s="59"/>
      <c r="F2223" s="59"/>
      <c r="G2223" s="59"/>
      <c r="H2223" s="59"/>
    </row>
    <row r="2224" spans="1:8" x14ac:dyDescent="0.3">
      <c r="A2224" s="59"/>
      <c r="B2224" s="59"/>
      <c r="C2224" s="59"/>
      <c r="D2224" s="59"/>
      <c r="E2224" s="59"/>
      <c r="F2224" s="59"/>
      <c r="G2224" s="59"/>
      <c r="H2224" s="59"/>
    </row>
    <row r="2225" spans="1:8" x14ac:dyDescent="0.3">
      <c r="A2225" s="59"/>
      <c r="B2225" s="59"/>
      <c r="C2225" s="59"/>
      <c r="D2225" s="59"/>
      <c r="E2225" s="59"/>
      <c r="F2225" s="59"/>
      <c r="G2225" s="59"/>
      <c r="H2225" s="59"/>
    </row>
    <row r="2226" spans="1:8" x14ac:dyDescent="0.3">
      <c r="A2226" s="59"/>
      <c r="B2226" s="59"/>
      <c r="C2226" s="59"/>
      <c r="D2226" s="59"/>
      <c r="E2226" s="59"/>
      <c r="F2226" s="59"/>
      <c r="G2226" s="59"/>
      <c r="H2226" s="59"/>
    </row>
    <row r="2227" spans="1:8" x14ac:dyDescent="0.3">
      <c r="A2227" s="59"/>
      <c r="B2227" s="59"/>
      <c r="C2227" s="59"/>
      <c r="D2227" s="59"/>
      <c r="E2227" s="59"/>
      <c r="F2227" s="59"/>
      <c r="G2227" s="59"/>
      <c r="H2227" s="59"/>
    </row>
    <row r="2228" spans="1:8" x14ac:dyDescent="0.3">
      <c r="A2228" s="59"/>
      <c r="B2228" s="59"/>
      <c r="C2228" s="59"/>
      <c r="D2228" s="59"/>
      <c r="E2228" s="59"/>
      <c r="F2228" s="59"/>
      <c r="G2228" s="59"/>
      <c r="H2228" s="59"/>
    </row>
    <row r="2229" spans="1:8" x14ac:dyDescent="0.3">
      <c r="A2229" s="59"/>
      <c r="B2229" s="59"/>
      <c r="C2229" s="59"/>
      <c r="D2229" s="59"/>
      <c r="E2229" s="59"/>
      <c r="F2229" s="59"/>
      <c r="G2229" s="59"/>
      <c r="H2229" s="59"/>
    </row>
    <row r="2230" spans="1:8" x14ac:dyDescent="0.3">
      <c r="A2230" s="59"/>
      <c r="B2230" s="59"/>
      <c r="C2230" s="59"/>
      <c r="D2230" s="59"/>
      <c r="E2230" s="59"/>
      <c r="F2230" s="59"/>
      <c r="G2230" s="59"/>
      <c r="H2230" s="59"/>
    </row>
    <row r="2231" spans="1:8" x14ac:dyDescent="0.3">
      <c r="A2231" s="59"/>
      <c r="B2231" s="59"/>
      <c r="C2231" s="59"/>
      <c r="D2231" s="59"/>
      <c r="E2231" s="59"/>
      <c r="F2231" s="59"/>
      <c r="G2231" s="59"/>
      <c r="H2231" s="59"/>
    </row>
    <row r="2232" spans="1:8" x14ac:dyDescent="0.3">
      <c r="A2232" s="59"/>
      <c r="B2232" s="59"/>
      <c r="C2232" s="59"/>
      <c r="D2232" s="59"/>
      <c r="E2232" s="59"/>
      <c r="F2232" s="59"/>
      <c r="G2232" s="59"/>
      <c r="H2232" s="59"/>
    </row>
    <row r="2233" spans="1:8" x14ac:dyDescent="0.3">
      <c r="A2233" s="59"/>
      <c r="B2233" s="59"/>
      <c r="C2233" s="59"/>
      <c r="D2233" s="59"/>
      <c r="E2233" s="59"/>
      <c r="F2233" s="59"/>
      <c r="G2233" s="59"/>
      <c r="H2233" s="59"/>
    </row>
    <row r="2234" spans="1:8" x14ac:dyDescent="0.3">
      <c r="A2234" s="59"/>
      <c r="B2234" s="59"/>
      <c r="C2234" s="59"/>
      <c r="D2234" s="59"/>
      <c r="E2234" s="59"/>
      <c r="F2234" s="59"/>
      <c r="G2234" s="59"/>
      <c r="H2234" s="59"/>
    </row>
    <row r="2235" spans="1:8" x14ac:dyDescent="0.3">
      <c r="A2235" s="59"/>
      <c r="B2235" s="59"/>
      <c r="C2235" s="59"/>
      <c r="D2235" s="59"/>
      <c r="E2235" s="59"/>
      <c r="F2235" s="59"/>
      <c r="G2235" s="59"/>
      <c r="H2235" s="59"/>
    </row>
    <row r="2236" spans="1:8" x14ac:dyDescent="0.3">
      <c r="A2236" s="59"/>
      <c r="B2236" s="59"/>
      <c r="C2236" s="59"/>
      <c r="D2236" s="59"/>
      <c r="E2236" s="59"/>
      <c r="F2236" s="59"/>
      <c r="G2236" s="59"/>
      <c r="H2236" s="59"/>
    </row>
    <row r="2237" spans="1:8" x14ac:dyDescent="0.3">
      <c r="A2237" s="59"/>
      <c r="B2237" s="59"/>
      <c r="C2237" s="59"/>
      <c r="D2237" s="59"/>
      <c r="E2237" s="59"/>
      <c r="F2237" s="59"/>
      <c r="G2237" s="59"/>
      <c r="H2237" s="59"/>
    </row>
    <row r="2238" spans="1:8" x14ac:dyDescent="0.3">
      <c r="A2238" s="59"/>
      <c r="B2238" s="59"/>
      <c r="C2238" s="59"/>
      <c r="D2238" s="59"/>
      <c r="E2238" s="59"/>
      <c r="F2238" s="59"/>
      <c r="G2238" s="59"/>
      <c r="H2238" s="59"/>
    </row>
    <row r="2239" spans="1:8" x14ac:dyDescent="0.3">
      <c r="A2239" s="59"/>
      <c r="B2239" s="59"/>
      <c r="C2239" s="59"/>
      <c r="D2239" s="59"/>
      <c r="E2239" s="59"/>
      <c r="F2239" s="59"/>
      <c r="G2239" s="59"/>
      <c r="H2239" s="59"/>
    </row>
    <row r="2240" spans="1:8" x14ac:dyDescent="0.3">
      <c r="A2240" s="59"/>
      <c r="B2240" s="59"/>
      <c r="C2240" s="59"/>
      <c r="D2240" s="59"/>
      <c r="E2240" s="59"/>
      <c r="F2240" s="59"/>
      <c r="G2240" s="59"/>
      <c r="H2240" s="59"/>
    </row>
    <row r="2241" spans="1:8" x14ac:dyDescent="0.3">
      <c r="A2241" s="59"/>
      <c r="B2241" s="59"/>
      <c r="C2241" s="59"/>
      <c r="D2241" s="59"/>
      <c r="E2241" s="59"/>
      <c r="F2241" s="59"/>
      <c r="G2241" s="59"/>
      <c r="H2241" s="59"/>
    </row>
    <row r="2242" spans="1:8" x14ac:dyDescent="0.3">
      <c r="A2242" s="59"/>
      <c r="B2242" s="59"/>
      <c r="C2242" s="59"/>
      <c r="D2242" s="59"/>
      <c r="E2242" s="59"/>
      <c r="F2242" s="59"/>
      <c r="G2242" s="59"/>
      <c r="H2242" s="59"/>
    </row>
    <row r="2243" spans="1:8" x14ac:dyDescent="0.3">
      <c r="A2243" s="59"/>
      <c r="B2243" s="59"/>
      <c r="C2243" s="59"/>
      <c r="D2243" s="59"/>
      <c r="E2243" s="59"/>
      <c r="F2243" s="59"/>
      <c r="G2243" s="59"/>
      <c r="H2243" s="59"/>
    </row>
    <row r="2244" spans="1:8" x14ac:dyDescent="0.3">
      <c r="A2244" s="59"/>
      <c r="B2244" s="59"/>
      <c r="C2244" s="59"/>
      <c r="D2244" s="59"/>
      <c r="E2244" s="59"/>
      <c r="F2244" s="59"/>
      <c r="G2244" s="59"/>
      <c r="H2244" s="59"/>
    </row>
    <row r="2245" spans="1:8" x14ac:dyDescent="0.3">
      <c r="A2245" s="59"/>
      <c r="B2245" s="59"/>
      <c r="C2245" s="59"/>
      <c r="D2245" s="59"/>
      <c r="E2245" s="59"/>
      <c r="F2245" s="59"/>
      <c r="G2245" s="59"/>
      <c r="H2245" s="59"/>
    </row>
    <row r="2246" spans="1:8" x14ac:dyDescent="0.3">
      <c r="A2246" s="59"/>
      <c r="B2246" s="59"/>
      <c r="C2246" s="59"/>
      <c r="D2246" s="59"/>
      <c r="E2246" s="59"/>
      <c r="F2246" s="59"/>
      <c r="G2246" s="59"/>
      <c r="H2246" s="59"/>
    </row>
    <row r="2247" spans="1:8" x14ac:dyDescent="0.3">
      <c r="A2247" s="59"/>
      <c r="B2247" s="59"/>
      <c r="C2247" s="59"/>
      <c r="D2247" s="59"/>
      <c r="E2247" s="59"/>
      <c r="F2247" s="59"/>
      <c r="G2247" s="59"/>
      <c r="H2247" s="59"/>
    </row>
    <row r="2248" spans="1:8" x14ac:dyDescent="0.3">
      <c r="A2248" s="59"/>
      <c r="B2248" s="59"/>
      <c r="C2248" s="59"/>
      <c r="D2248" s="59"/>
      <c r="E2248" s="59"/>
      <c r="F2248" s="59"/>
      <c r="G2248" s="59"/>
      <c r="H2248" s="59"/>
    </row>
    <row r="2249" spans="1:8" x14ac:dyDescent="0.3">
      <c r="A2249" s="59"/>
      <c r="B2249" s="59"/>
      <c r="C2249" s="59"/>
      <c r="D2249" s="59"/>
      <c r="E2249" s="59"/>
      <c r="F2249" s="59"/>
      <c r="G2249" s="59"/>
      <c r="H2249" s="59"/>
    </row>
    <row r="2250" spans="1:8" x14ac:dyDescent="0.3">
      <c r="A2250" s="59"/>
      <c r="B2250" s="59"/>
      <c r="C2250" s="59"/>
      <c r="D2250" s="59"/>
      <c r="E2250" s="59"/>
      <c r="F2250" s="59"/>
      <c r="G2250" s="59"/>
      <c r="H2250" s="59"/>
    </row>
    <row r="2251" spans="1:8" x14ac:dyDescent="0.3">
      <c r="A2251" s="59"/>
      <c r="B2251" s="59"/>
      <c r="C2251" s="59"/>
      <c r="D2251" s="59"/>
      <c r="E2251" s="59"/>
      <c r="F2251" s="59"/>
      <c r="G2251" s="59"/>
      <c r="H2251" s="59"/>
    </row>
    <row r="2252" spans="1:8" x14ac:dyDescent="0.3">
      <c r="A2252" s="59"/>
      <c r="B2252" s="59"/>
      <c r="C2252" s="59"/>
      <c r="D2252" s="59"/>
      <c r="E2252" s="59"/>
      <c r="F2252" s="59"/>
      <c r="G2252" s="59"/>
      <c r="H2252" s="59"/>
    </row>
    <row r="2253" spans="1:8" x14ac:dyDescent="0.3">
      <c r="A2253" s="59"/>
      <c r="B2253" s="59"/>
      <c r="C2253" s="59"/>
      <c r="D2253" s="59"/>
      <c r="E2253" s="59"/>
      <c r="F2253" s="59"/>
      <c r="G2253" s="59"/>
      <c r="H2253" s="59"/>
    </row>
    <row r="2254" spans="1:8" x14ac:dyDescent="0.3">
      <c r="A2254" s="59"/>
      <c r="B2254" s="59"/>
      <c r="C2254" s="59"/>
      <c r="D2254" s="59"/>
      <c r="E2254" s="59"/>
      <c r="F2254" s="59"/>
      <c r="G2254" s="59"/>
      <c r="H2254" s="59"/>
    </row>
    <row r="2255" spans="1:8" x14ac:dyDescent="0.3">
      <c r="A2255" s="59"/>
      <c r="B2255" s="59"/>
      <c r="C2255" s="59"/>
      <c r="D2255" s="59"/>
      <c r="E2255" s="59"/>
      <c r="F2255" s="59"/>
      <c r="G2255" s="59"/>
      <c r="H2255" s="59"/>
    </row>
    <row r="2256" spans="1:8" x14ac:dyDescent="0.3">
      <c r="A2256" s="59"/>
      <c r="B2256" s="59"/>
      <c r="C2256" s="59"/>
      <c r="D2256" s="59"/>
      <c r="E2256" s="59"/>
      <c r="F2256" s="59"/>
      <c r="G2256" s="59"/>
      <c r="H2256" s="59"/>
    </row>
    <row r="2257" spans="1:8" x14ac:dyDescent="0.3">
      <c r="A2257" s="59"/>
      <c r="B2257" s="59"/>
      <c r="C2257" s="59"/>
      <c r="D2257" s="59"/>
      <c r="E2257" s="59"/>
      <c r="F2257" s="59"/>
      <c r="G2257" s="59"/>
      <c r="H2257" s="59"/>
    </row>
    <row r="2258" spans="1:8" x14ac:dyDescent="0.3">
      <c r="A2258" s="59"/>
      <c r="B2258" s="59"/>
      <c r="C2258" s="59"/>
      <c r="D2258" s="59"/>
      <c r="E2258" s="59"/>
      <c r="F2258" s="59"/>
      <c r="G2258" s="59"/>
      <c r="H2258" s="59"/>
    </row>
    <row r="2259" spans="1:8" x14ac:dyDescent="0.3">
      <c r="A2259" s="59"/>
      <c r="B2259" s="59"/>
      <c r="C2259" s="59"/>
      <c r="D2259" s="59"/>
      <c r="E2259" s="59"/>
      <c r="F2259" s="59"/>
      <c r="G2259" s="59"/>
      <c r="H2259" s="59"/>
    </row>
    <row r="2260" spans="1:8" x14ac:dyDescent="0.3">
      <c r="A2260" s="59"/>
      <c r="B2260" s="59"/>
      <c r="C2260" s="59"/>
      <c r="D2260" s="59"/>
      <c r="E2260" s="59"/>
      <c r="F2260" s="59"/>
      <c r="G2260" s="59"/>
      <c r="H2260" s="59"/>
    </row>
    <row r="2261" spans="1:8" x14ac:dyDescent="0.3">
      <c r="A2261" s="59"/>
      <c r="B2261" s="59"/>
      <c r="C2261" s="59"/>
      <c r="D2261" s="59"/>
      <c r="E2261" s="59"/>
      <c r="F2261" s="59"/>
      <c r="G2261" s="59"/>
      <c r="H2261" s="59"/>
    </row>
    <row r="2262" spans="1:8" x14ac:dyDescent="0.3">
      <c r="A2262" s="59"/>
      <c r="B2262" s="59"/>
      <c r="C2262" s="59"/>
      <c r="D2262" s="59"/>
      <c r="E2262" s="59"/>
      <c r="F2262" s="59"/>
      <c r="G2262" s="59"/>
      <c r="H2262" s="59"/>
    </row>
    <row r="2263" spans="1:8" x14ac:dyDescent="0.3">
      <c r="A2263" s="59"/>
      <c r="B2263" s="59"/>
      <c r="C2263" s="59"/>
      <c r="D2263" s="59"/>
      <c r="E2263" s="59"/>
      <c r="F2263" s="59"/>
      <c r="G2263" s="59"/>
      <c r="H2263" s="59"/>
    </row>
    <row r="2264" spans="1:8" x14ac:dyDescent="0.3">
      <c r="A2264" s="59"/>
      <c r="B2264" s="59"/>
      <c r="C2264" s="59"/>
      <c r="D2264" s="59"/>
      <c r="E2264" s="59"/>
      <c r="F2264" s="59"/>
      <c r="G2264" s="59"/>
      <c r="H2264" s="59"/>
    </row>
    <row r="2265" spans="1:8" x14ac:dyDescent="0.3">
      <c r="A2265" s="59"/>
      <c r="B2265" s="59"/>
      <c r="C2265" s="59"/>
      <c r="D2265" s="59"/>
      <c r="E2265" s="59"/>
      <c r="F2265" s="59"/>
      <c r="G2265" s="59"/>
      <c r="H2265" s="59"/>
    </row>
    <row r="2266" spans="1:8" x14ac:dyDescent="0.3">
      <c r="A2266" s="59"/>
      <c r="B2266" s="59"/>
      <c r="C2266" s="59"/>
      <c r="D2266" s="59"/>
      <c r="E2266" s="59"/>
      <c r="F2266" s="59"/>
      <c r="G2266" s="59"/>
      <c r="H2266" s="59"/>
    </row>
    <row r="2267" spans="1:8" x14ac:dyDescent="0.3">
      <c r="A2267" s="59"/>
      <c r="B2267" s="59"/>
      <c r="C2267" s="59"/>
      <c r="D2267" s="59"/>
      <c r="E2267" s="59"/>
      <c r="F2267" s="59"/>
      <c r="G2267" s="59"/>
      <c r="H2267" s="59"/>
    </row>
    <row r="2268" spans="1:8" x14ac:dyDescent="0.3">
      <c r="A2268" s="59"/>
      <c r="B2268" s="59"/>
      <c r="C2268" s="59"/>
      <c r="D2268" s="59"/>
      <c r="E2268" s="59"/>
      <c r="F2268" s="59"/>
      <c r="G2268" s="59"/>
      <c r="H2268" s="59"/>
    </row>
    <row r="2269" spans="1:8" x14ac:dyDescent="0.3">
      <c r="A2269" s="59"/>
      <c r="B2269" s="59"/>
      <c r="C2269" s="59"/>
      <c r="D2269" s="59"/>
      <c r="E2269" s="59"/>
      <c r="F2269" s="59"/>
      <c r="G2269" s="59"/>
      <c r="H2269" s="59"/>
    </row>
    <row r="2270" spans="1:8" x14ac:dyDescent="0.3">
      <c r="A2270" s="59"/>
      <c r="B2270" s="59"/>
      <c r="C2270" s="59"/>
      <c r="D2270" s="59"/>
      <c r="E2270" s="59"/>
      <c r="F2270" s="59"/>
      <c r="G2270" s="59"/>
      <c r="H2270" s="59"/>
    </row>
    <row r="2271" spans="1:8" x14ac:dyDescent="0.3">
      <c r="A2271" s="59"/>
      <c r="B2271" s="59"/>
      <c r="C2271" s="59"/>
      <c r="D2271" s="59"/>
      <c r="E2271" s="59"/>
      <c r="F2271" s="59"/>
      <c r="G2271" s="59"/>
      <c r="H2271" s="59"/>
    </row>
    <row r="2272" spans="1:8" x14ac:dyDescent="0.3">
      <c r="A2272" s="59"/>
      <c r="B2272" s="59"/>
      <c r="C2272" s="59"/>
      <c r="D2272" s="59"/>
      <c r="E2272" s="59"/>
      <c r="F2272" s="59"/>
      <c r="G2272" s="59"/>
      <c r="H2272" s="59"/>
    </row>
    <row r="2273" spans="1:8" x14ac:dyDescent="0.3">
      <c r="A2273" s="59"/>
      <c r="B2273" s="59"/>
      <c r="C2273" s="59"/>
      <c r="D2273" s="59"/>
      <c r="E2273" s="59"/>
      <c r="F2273" s="59"/>
      <c r="G2273" s="59"/>
      <c r="H2273" s="59"/>
    </row>
    <row r="2274" spans="1:8" x14ac:dyDescent="0.3">
      <c r="A2274" s="59"/>
      <c r="B2274" s="59"/>
      <c r="C2274" s="59"/>
      <c r="D2274" s="59"/>
      <c r="E2274" s="59"/>
      <c r="F2274" s="59"/>
      <c r="G2274" s="59"/>
      <c r="H2274" s="59"/>
    </row>
    <row r="2275" spans="1:8" x14ac:dyDescent="0.3">
      <c r="A2275" s="59"/>
      <c r="B2275" s="59"/>
      <c r="C2275" s="59"/>
      <c r="D2275" s="59"/>
      <c r="E2275" s="59"/>
      <c r="F2275" s="59"/>
      <c r="G2275" s="59"/>
      <c r="H2275" s="59"/>
    </row>
    <row r="2276" spans="1:8" x14ac:dyDescent="0.3">
      <c r="A2276" s="59"/>
      <c r="B2276" s="59"/>
      <c r="C2276" s="59"/>
      <c r="D2276" s="59"/>
      <c r="E2276" s="59"/>
      <c r="F2276" s="59"/>
      <c r="G2276" s="59"/>
      <c r="H2276" s="59"/>
    </row>
    <row r="2277" spans="1:8" x14ac:dyDescent="0.3">
      <c r="A2277" s="59"/>
      <c r="B2277" s="59"/>
      <c r="C2277" s="59"/>
      <c r="D2277" s="59"/>
      <c r="E2277" s="59"/>
      <c r="F2277" s="59"/>
      <c r="G2277" s="59"/>
      <c r="H2277" s="59"/>
    </row>
    <row r="2278" spans="1:8" x14ac:dyDescent="0.3">
      <c r="A2278" s="59"/>
      <c r="B2278" s="59"/>
      <c r="C2278" s="59"/>
      <c r="D2278" s="59"/>
      <c r="E2278" s="59"/>
      <c r="F2278" s="59"/>
      <c r="G2278" s="59"/>
      <c r="H2278" s="59"/>
    </row>
    <row r="2279" spans="1:8" x14ac:dyDescent="0.3">
      <c r="A2279" s="59"/>
      <c r="B2279" s="59"/>
      <c r="C2279" s="59"/>
      <c r="D2279" s="59"/>
      <c r="E2279" s="59"/>
      <c r="F2279" s="59"/>
      <c r="G2279" s="59"/>
      <c r="H2279" s="59"/>
    </row>
    <row r="2280" spans="1:8" x14ac:dyDescent="0.3">
      <c r="A2280" s="59"/>
      <c r="B2280" s="59"/>
      <c r="C2280" s="59"/>
      <c r="D2280" s="59"/>
      <c r="E2280" s="59"/>
      <c r="F2280" s="59"/>
      <c r="G2280" s="59"/>
      <c r="H2280" s="59"/>
    </row>
    <row r="2281" spans="1:8" x14ac:dyDescent="0.3">
      <c r="A2281" s="59"/>
      <c r="B2281" s="59"/>
      <c r="C2281" s="59"/>
      <c r="D2281" s="59"/>
      <c r="E2281" s="59"/>
      <c r="F2281" s="59"/>
      <c r="G2281" s="59"/>
      <c r="H2281" s="59"/>
    </row>
    <row r="2282" spans="1:8" x14ac:dyDescent="0.3">
      <c r="A2282" s="59"/>
      <c r="B2282" s="59"/>
      <c r="C2282" s="59"/>
      <c r="D2282" s="59"/>
      <c r="E2282" s="59"/>
      <c r="F2282" s="59"/>
      <c r="G2282" s="59"/>
      <c r="H2282" s="59"/>
    </row>
    <row r="2283" spans="1:8" x14ac:dyDescent="0.3">
      <c r="A2283" s="59"/>
      <c r="B2283" s="59"/>
      <c r="C2283" s="59"/>
      <c r="D2283" s="59"/>
      <c r="E2283" s="59"/>
      <c r="F2283" s="59"/>
      <c r="G2283" s="59"/>
      <c r="H2283" s="59"/>
    </row>
    <row r="2284" spans="1:8" x14ac:dyDescent="0.3">
      <c r="A2284" s="59"/>
      <c r="B2284" s="59"/>
      <c r="C2284" s="59"/>
      <c r="D2284" s="59"/>
      <c r="E2284" s="59"/>
      <c r="F2284" s="59"/>
      <c r="G2284" s="59"/>
      <c r="H2284" s="59"/>
    </row>
    <row r="2285" spans="1:8" x14ac:dyDescent="0.3">
      <c r="A2285" s="59"/>
      <c r="B2285" s="59"/>
      <c r="C2285" s="59"/>
      <c r="D2285" s="59"/>
      <c r="E2285" s="59"/>
      <c r="F2285" s="59"/>
      <c r="G2285" s="59"/>
      <c r="H2285" s="59"/>
    </row>
    <row r="2286" spans="1:8" x14ac:dyDescent="0.3">
      <c r="A2286" s="59"/>
      <c r="B2286" s="59"/>
      <c r="C2286" s="59"/>
      <c r="D2286" s="59"/>
      <c r="E2286" s="59"/>
      <c r="F2286" s="59"/>
      <c r="G2286" s="59"/>
      <c r="H2286" s="59"/>
    </row>
    <row r="2287" spans="1:8" x14ac:dyDescent="0.3">
      <c r="A2287" s="59"/>
      <c r="B2287" s="59"/>
      <c r="C2287" s="59"/>
      <c r="D2287" s="59"/>
      <c r="E2287" s="59"/>
      <c r="F2287" s="59"/>
      <c r="G2287" s="59"/>
      <c r="H2287" s="59"/>
    </row>
    <row r="2288" spans="1:8" x14ac:dyDescent="0.3">
      <c r="A2288" s="59"/>
      <c r="B2288" s="59"/>
      <c r="C2288" s="59"/>
      <c r="D2288" s="59"/>
      <c r="E2288" s="59"/>
      <c r="F2288" s="59"/>
      <c r="G2288" s="59"/>
      <c r="H2288" s="59"/>
    </row>
    <row r="2289" spans="1:8" x14ac:dyDescent="0.3">
      <c r="A2289" s="59"/>
      <c r="B2289" s="59"/>
      <c r="C2289" s="59"/>
      <c r="D2289" s="59"/>
      <c r="E2289" s="59"/>
      <c r="F2289" s="59"/>
      <c r="G2289" s="59"/>
      <c r="H2289" s="59"/>
    </row>
    <row r="2290" spans="1:8" x14ac:dyDescent="0.3">
      <c r="A2290" s="59"/>
      <c r="B2290" s="59"/>
      <c r="C2290" s="59"/>
      <c r="D2290" s="59"/>
      <c r="E2290" s="59"/>
      <c r="F2290" s="59"/>
      <c r="G2290" s="59"/>
      <c r="H2290" s="59"/>
    </row>
    <row r="2291" spans="1:8" x14ac:dyDescent="0.3">
      <c r="A2291" s="59"/>
      <c r="B2291" s="59"/>
      <c r="C2291" s="59"/>
      <c r="D2291" s="59"/>
      <c r="E2291" s="59"/>
      <c r="F2291" s="59"/>
      <c r="G2291" s="59"/>
      <c r="H2291" s="59"/>
    </row>
    <row r="2292" spans="1:8" x14ac:dyDescent="0.3">
      <c r="A2292" s="59"/>
      <c r="B2292" s="59"/>
      <c r="C2292" s="59"/>
      <c r="D2292" s="59"/>
      <c r="E2292" s="59"/>
      <c r="F2292" s="59"/>
      <c r="G2292" s="59"/>
      <c r="H2292" s="59"/>
    </row>
    <row r="2293" spans="1:8" x14ac:dyDescent="0.3">
      <c r="A2293" s="59"/>
      <c r="B2293" s="59"/>
      <c r="C2293" s="59"/>
      <c r="D2293" s="59"/>
      <c r="E2293" s="59"/>
      <c r="F2293" s="59"/>
      <c r="G2293" s="59"/>
      <c r="H2293" s="59"/>
    </row>
    <row r="2294" spans="1:8" x14ac:dyDescent="0.3">
      <c r="A2294" s="59"/>
      <c r="B2294" s="59"/>
      <c r="C2294" s="59"/>
      <c r="D2294" s="59"/>
      <c r="E2294" s="59"/>
      <c r="F2294" s="59"/>
      <c r="G2294" s="59"/>
      <c r="H2294" s="59"/>
    </row>
    <row r="2295" spans="1:8" x14ac:dyDescent="0.3">
      <c r="A2295" s="59"/>
      <c r="B2295" s="59"/>
      <c r="C2295" s="59"/>
      <c r="D2295" s="59"/>
      <c r="E2295" s="59"/>
      <c r="F2295" s="59"/>
      <c r="G2295" s="59"/>
      <c r="H2295" s="59"/>
    </row>
    <row r="2296" spans="1:8" x14ac:dyDescent="0.3">
      <c r="A2296" s="59"/>
      <c r="B2296" s="59"/>
      <c r="C2296" s="59"/>
      <c r="D2296" s="59"/>
      <c r="E2296" s="59"/>
      <c r="F2296" s="59"/>
      <c r="G2296" s="59"/>
      <c r="H2296" s="59"/>
    </row>
    <row r="2297" spans="1:8" x14ac:dyDescent="0.3">
      <c r="A2297" s="59"/>
      <c r="B2297" s="59"/>
      <c r="C2297" s="59"/>
      <c r="D2297" s="59"/>
      <c r="E2297" s="59"/>
      <c r="F2297" s="59"/>
      <c r="G2297" s="59"/>
      <c r="H2297" s="59"/>
    </row>
    <row r="2298" spans="1:8" x14ac:dyDescent="0.3">
      <c r="A2298" s="59"/>
      <c r="B2298" s="59"/>
      <c r="C2298" s="59"/>
      <c r="D2298" s="59"/>
      <c r="E2298" s="59"/>
      <c r="F2298" s="59"/>
      <c r="G2298" s="59"/>
      <c r="H2298" s="59"/>
    </row>
    <row r="2299" spans="1:8" x14ac:dyDescent="0.3">
      <c r="A2299" s="59"/>
      <c r="B2299" s="59"/>
      <c r="C2299" s="59"/>
      <c r="D2299" s="59"/>
      <c r="E2299" s="59"/>
      <c r="F2299" s="59"/>
      <c r="G2299" s="59"/>
      <c r="H2299" s="59"/>
    </row>
    <row r="2300" spans="1:8" x14ac:dyDescent="0.3">
      <c r="A2300" s="59"/>
      <c r="B2300" s="59"/>
      <c r="C2300" s="59"/>
      <c r="D2300" s="59"/>
      <c r="E2300" s="59"/>
      <c r="F2300" s="59"/>
      <c r="G2300" s="59"/>
      <c r="H2300" s="59"/>
    </row>
    <row r="2301" spans="1:8" x14ac:dyDescent="0.3">
      <c r="A2301" s="59"/>
      <c r="B2301" s="59"/>
      <c r="C2301" s="59"/>
      <c r="D2301" s="59"/>
      <c r="E2301" s="59"/>
      <c r="F2301" s="59"/>
      <c r="G2301" s="59"/>
      <c r="H2301" s="59"/>
    </row>
    <row r="2302" spans="1:8" x14ac:dyDescent="0.3">
      <c r="A2302" s="59"/>
      <c r="B2302" s="59"/>
      <c r="C2302" s="59"/>
      <c r="D2302" s="59"/>
      <c r="E2302" s="59"/>
      <c r="F2302" s="59"/>
      <c r="G2302" s="59"/>
      <c r="H2302" s="59"/>
    </row>
    <row r="2303" spans="1:8" x14ac:dyDescent="0.3">
      <c r="A2303" s="59"/>
      <c r="B2303" s="59"/>
      <c r="C2303" s="59"/>
      <c r="D2303" s="59"/>
      <c r="E2303" s="59"/>
      <c r="F2303" s="59"/>
      <c r="G2303" s="59"/>
      <c r="H2303" s="59"/>
    </row>
    <row r="2304" spans="1:8" x14ac:dyDescent="0.3">
      <c r="A2304" s="59"/>
      <c r="B2304" s="59"/>
      <c r="C2304" s="59"/>
      <c r="D2304" s="59"/>
      <c r="E2304" s="59"/>
      <c r="F2304" s="59"/>
      <c r="G2304" s="59"/>
      <c r="H2304" s="59"/>
    </row>
    <row r="2305" spans="1:8" x14ac:dyDescent="0.3">
      <c r="A2305" s="59"/>
      <c r="B2305" s="59"/>
      <c r="C2305" s="59"/>
      <c r="D2305" s="59"/>
      <c r="E2305" s="59"/>
      <c r="F2305" s="59"/>
      <c r="G2305" s="59"/>
      <c r="H2305" s="59"/>
    </row>
    <row r="2306" spans="1:8" x14ac:dyDescent="0.3">
      <c r="A2306" s="59"/>
      <c r="B2306" s="59"/>
      <c r="C2306" s="59"/>
      <c r="D2306" s="59"/>
      <c r="E2306" s="59"/>
      <c r="F2306" s="59"/>
      <c r="G2306" s="59"/>
      <c r="H2306" s="59"/>
    </row>
    <row r="2307" spans="1:8" x14ac:dyDescent="0.3">
      <c r="A2307" s="59"/>
      <c r="B2307" s="59"/>
      <c r="C2307" s="59"/>
      <c r="D2307" s="59"/>
      <c r="E2307" s="59"/>
      <c r="F2307" s="59"/>
      <c r="G2307" s="59"/>
      <c r="H2307" s="59"/>
    </row>
    <row r="2308" spans="1:8" x14ac:dyDescent="0.3">
      <c r="A2308" s="59"/>
      <c r="B2308" s="59"/>
      <c r="C2308" s="59"/>
      <c r="D2308" s="59"/>
      <c r="E2308" s="59"/>
      <c r="F2308" s="59"/>
      <c r="G2308" s="59"/>
      <c r="H2308" s="59"/>
    </row>
    <row r="2309" spans="1:8" x14ac:dyDescent="0.3">
      <c r="A2309" s="59"/>
      <c r="B2309" s="59"/>
      <c r="C2309" s="59"/>
      <c r="D2309" s="59"/>
      <c r="E2309" s="59"/>
      <c r="F2309" s="59"/>
      <c r="G2309" s="59"/>
      <c r="H2309" s="59"/>
    </row>
    <row r="2310" spans="1:8" x14ac:dyDescent="0.3">
      <c r="A2310" s="59"/>
      <c r="B2310" s="59"/>
      <c r="C2310" s="59"/>
      <c r="D2310" s="59"/>
      <c r="E2310" s="59"/>
      <c r="F2310" s="59"/>
      <c r="G2310" s="59"/>
      <c r="H2310" s="59"/>
    </row>
    <row r="2311" spans="1:8" x14ac:dyDescent="0.3">
      <c r="A2311" s="59"/>
      <c r="B2311" s="59"/>
      <c r="C2311" s="59"/>
      <c r="D2311" s="59"/>
      <c r="E2311" s="59"/>
      <c r="F2311" s="59"/>
      <c r="G2311" s="59"/>
      <c r="H2311" s="59"/>
    </row>
    <row r="2312" spans="1:8" x14ac:dyDescent="0.3">
      <c r="A2312" s="59"/>
      <c r="B2312" s="59"/>
      <c r="C2312" s="59"/>
      <c r="D2312" s="59"/>
      <c r="E2312" s="59"/>
      <c r="F2312" s="59"/>
      <c r="G2312" s="59"/>
      <c r="H2312" s="59"/>
    </row>
    <row r="2313" spans="1:8" x14ac:dyDescent="0.3">
      <c r="A2313" s="59"/>
      <c r="B2313" s="59"/>
      <c r="C2313" s="59"/>
      <c r="D2313" s="59"/>
      <c r="E2313" s="59"/>
      <c r="F2313" s="59"/>
      <c r="G2313" s="59"/>
      <c r="H2313" s="59"/>
    </row>
    <row r="2314" spans="1:8" x14ac:dyDescent="0.3">
      <c r="A2314" s="59"/>
      <c r="B2314" s="59"/>
      <c r="C2314" s="59"/>
      <c r="D2314" s="59"/>
      <c r="E2314" s="59"/>
      <c r="F2314" s="59"/>
      <c r="G2314" s="59"/>
      <c r="H2314" s="59"/>
    </row>
    <row r="2315" spans="1:8" x14ac:dyDescent="0.3">
      <c r="A2315" s="59"/>
      <c r="B2315" s="59"/>
      <c r="C2315" s="59"/>
      <c r="D2315" s="59"/>
      <c r="E2315" s="59"/>
      <c r="F2315" s="59"/>
      <c r="G2315" s="59"/>
      <c r="H2315" s="59"/>
    </row>
    <row r="2316" spans="1:8" x14ac:dyDescent="0.3">
      <c r="A2316" s="59"/>
      <c r="B2316" s="59"/>
      <c r="C2316" s="59"/>
      <c r="D2316" s="59"/>
      <c r="E2316" s="59"/>
      <c r="F2316" s="59"/>
      <c r="G2316" s="59"/>
      <c r="H2316" s="59"/>
    </row>
    <row r="2317" spans="1:8" x14ac:dyDescent="0.3">
      <c r="A2317" s="59"/>
      <c r="B2317" s="59"/>
      <c r="C2317" s="59"/>
      <c r="D2317" s="59"/>
      <c r="E2317" s="59"/>
      <c r="F2317" s="59"/>
      <c r="G2317" s="59"/>
      <c r="H2317" s="59"/>
    </row>
    <row r="2318" spans="1:8" x14ac:dyDescent="0.3">
      <c r="A2318" s="59"/>
      <c r="B2318" s="59"/>
      <c r="C2318" s="59"/>
      <c r="D2318" s="59"/>
      <c r="E2318" s="59"/>
      <c r="F2318" s="59"/>
      <c r="G2318" s="59"/>
      <c r="H2318" s="59"/>
    </row>
    <row r="2319" spans="1:8" x14ac:dyDescent="0.3">
      <c r="A2319" s="59"/>
      <c r="B2319" s="59"/>
      <c r="C2319" s="59"/>
      <c r="D2319" s="59"/>
      <c r="E2319" s="59"/>
      <c r="F2319" s="59"/>
      <c r="G2319" s="59"/>
      <c r="H2319" s="59"/>
    </row>
    <row r="2320" spans="1:8" x14ac:dyDescent="0.3">
      <c r="A2320" s="59"/>
      <c r="B2320" s="59"/>
      <c r="C2320" s="59"/>
      <c r="D2320" s="59"/>
      <c r="E2320" s="59"/>
      <c r="F2320" s="59"/>
      <c r="G2320" s="59"/>
      <c r="H2320" s="59"/>
    </row>
    <row r="2321" spans="1:8" x14ac:dyDescent="0.3">
      <c r="A2321" s="59"/>
      <c r="B2321" s="59"/>
      <c r="C2321" s="59"/>
      <c r="D2321" s="59"/>
      <c r="E2321" s="59"/>
      <c r="F2321" s="59"/>
      <c r="G2321" s="59"/>
      <c r="H2321" s="59"/>
    </row>
    <row r="2322" spans="1:8" x14ac:dyDescent="0.3">
      <c r="A2322" s="59"/>
      <c r="B2322" s="59"/>
      <c r="C2322" s="59"/>
      <c r="D2322" s="59"/>
      <c r="E2322" s="59"/>
      <c r="F2322" s="59"/>
      <c r="G2322" s="59"/>
      <c r="H2322" s="59"/>
    </row>
    <row r="2323" spans="1:8" x14ac:dyDescent="0.3">
      <c r="A2323" s="59"/>
      <c r="B2323" s="59"/>
      <c r="C2323" s="59"/>
      <c r="D2323" s="59"/>
      <c r="E2323" s="59"/>
      <c r="F2323" s="59"/>
      <c r="G2323" s="59"/>
      <c r="H2323" s="59"/>
    </row>
    <row r="2324" spans="1:8" x14ac:dyDescent="0.3">
      <c r="A2324" s="59"/>
      <c r="B2324" s="59"/>
      <c r="C2324" s="59"/>
      <c r="D2324" s="59"/>
      <c r="E2324" s="59"/>
      <c r="F2324" s="59"/>
      <c r="G2324" s="59"/>
      <c r="H2324" s="59"/>
    </row>
    <row r="2325" spans="1:8" x14ac:dyDescent="0.3">
      <c r="A2325" s="59"/>
      <c r="B2325" s="59"/>
      <c r="C2325" s="59"/>
      <c r="D2325" s="59"/>
      <c r="E2325" s="59"/>
      <c r="F2325" s="59"/>
      <c r="G2325" s="59"/>
      <c r="H2325" s="59"/>
    </row>
    <row r="2326" spans="1:8" x14ac:dyDescent="0.3">
      <c r="A2326" s="59"/>
      <c r="B2326" s="59"/>
      <c r="C2326" s="59"/>
      <c r="D2326" s="59"/>
      <c r="E2326" s="59"/>
      <c r="F2326" s="59"/>
      <c r="G2326" s="59"/>
      <c r="H2326" s="59"/>
    </row>
    <row r="2327" spans="1:8" x14ac:dyDescent="0.3">
      <c r="A2327" s="59"/>
      <c r="B2327" s="59"/>
      <c r="C2327" s="59"/>
      <c r="D2327" s="59"/>
      <c r="E2327" s="59"/>
      <c r="F2327" s="59"/>
      <c r="G2327" s="59"/>
      <c r="H2327" s="59"/>
    </row>
    <row r="2328" spans="1:8" x14ac:dyDescent="0.3">
      <c r="A2328" s="59"/>
      <c r="B2328" s="59"/>
      <c r="C2328" s="59"/>
      <c r="D2328" s="59"/>
      <c r="E2328" s="59"/>
      <c r="F2328" s="59"/>
      <c r="G2328" s="59"/>
      <c r="H2328" s="59"/>
    </row>
    <row r="2329" spans="1:8" x14ac:dyDescent="0.3">
      <c r="A2329" s="59"/>
      <c r="B2329" s="59"/>
      <c r="C2329" s="59"/>
      <c r="D2329" s="59"/>
      <c r="E2329" s="59"/>
      <c r="F2329" s="59"/>
      <c r="G2329" s="59"/>
      <c r="H2329" s="59"/>
    </row>
    <row r="2330" spans="1:8" x14ac:dyDescent="0.3">
      <c r="A2330" s="59"/>
      <c r="B2330" s="59"/>
      <c r="C2330" s="59"/>
      <c r="D2330" s="59"/>
      <c r="E2330" s="59"/>
      <c r="F2330" s="59"/>
      <c r="G2330" s="59"/>
      <c r="H2330" s="59"/>
    </row>
    <row r="2331" spans="1:8" x14ac:dyDescent="0.3">
      <c r="A2331" s="59"/>
      <c r="B2331" s="59"/>
      <c r="C2331" s="59"/>
      <c r="D2331" s="59"/>
      <c r="E2331" s="59"/>
      <c r="F2331" s="59"/>
      <c r="G2331" s="59"/>
      <c r="H2331" s="59"/>
    </row>
    <row r="2332" spans="1:8" x14ac:dyDescent="0.3">
      <c r="A2332" s="59"/>
      <c r="B2332" s="59"/>
      <c r="C2332" s="59"/>
      <c r="D2332" s="59"/>
      <c r="E2332" s="59"/>
      <c r="F2332" s="59"/>
      <c r="G2332" s="59"/>
      <c r="H2332" s="59"/>
    </row>
    <row r="2333" spans="1:8" x14ac:dyDescent="0.3">
      <c r="A2333" s="59"/>
      <c r="B2333" s="59"/>
      <c r="C2333" s="59"/>
      <c r="D2333" s="59"/>
      <c r="E2333" s="59"/>
      <c r="F2333" s="59"/>
      <c r="G2333" s="59"/>
      <c r="H2333" s="59"/>
    </row>
    <row r="2334" spans="1:8" x14ac:dyDescent="0.3">
      <c r="A2334" s="59"/>
      <c r="B2334" s="59"/>
      <c r="C2334" s="59"/>
      <c r="D2334" s="59"/>
      <c r="E2334" s="59"/>
      <c r="F2334" s="59"/>
      <c r="G2334" s="59"/>
      <c r="H2334" s="59"/>
    </row>
    <row r="2335" spans="1:8" x14ac:dyDescent="0.3">
      <c r="A2335" s="59"/>
      <c r="B2335" s="59"/>
      <c r="C2335" s="59"/>
      <c r="D2335" s="59"/>
      <c r="E2335" s="59"/>
      <c r="F2335" s="59"/>
      <c r="G2335" s="59"/>
      <c r="H2335" s="59"/>
    </row>
    <row r="2336" spans="1:8" x14ac:dyDescent="0.3">
      <c r="A2336" s="59"/>
      <c r="B2336" s="59"/>
      <c r="C2336" s="59"/>
      <c r="D2336" s="59"/>
      <c r="E2336" s="59"/>
      <c r="F2336" s="59"/>
      <c r="G2336" s="59"/>
      <c r="H2336" s="59"/>
    </row>
    <row r="2337" spans="1:8" x14ac:dyDescent="0.3">
      <c r="A2337" s="59"/>
      <c r="B2337" s="59"/>
      <c r="C2337" s="59"/>
      <c r="D2337" s="59"/>
      <c r="E2337" s="59"/>
      <c r="F2337" s="59"/>
      <c r="G2337" s="59"/>
      <c r="H2337" s="59"/>
    </row>
    <row r="2338" spans="1:8" x14ac:dyDescent="0.3">
      <c r="A2338" s="59"/>
      <c r="B2338" s="59"/>
      <c r="C2338" s="59"/>
      <c r="D2338" s="59"/>
      <c r="E2338" s="59"/>
      <c r="F2338" s="59"/>
      <c r="G2338" s="59"/>
      <c r="H2338" s="59"/>
    </row>
    <row r="2339" spans="1:8" x14ac:dyDescent="0.3">
      <c r="A2339" s="59"/>
      <c r="B2339" s="59"/>
      <c r="C2339" s="59"/>
      <c r="D2339" s="59"/>
      <c r="E2339" s="59"/>
      <c r="F2339" s="59"/>
      <c r="G2339" s="59"/>
      <c r="H2339" s="59"/>
    </row>
    <row r="2340" spans="1:8" x14ac:dyDescent="0.3">
      <c r="A2340" s="59"/>
      <c r="B2340" s="59"/>
      <c r="C2340" s="59"/>
      <c r="D2340" s="59"/>
      <c r="E2340" s="59"/>
      <c r="F2340" s="59"/>
      <c r="G2340" s="59"/>
      <c r="H2340" s="59"/>
    </row>
    <row r="2341" spans="1:8" x14ac:dyDescent="0.3">
      <c r="A2341" s="59"/>
      <c r="B2341" s="59"/>
      <c r="C2341" s="59"/>
      <c r="D2341" s="59"/>
      <c r="E2341" s="59"/>
      <c r="F2341" s="59"/>
      <c r="G2341" s="59"/>
      <c r="H2341" s="59"/>
    </row>
    <row r="2342" spans="1:8" x14ac:dyDescent="0.3">
      <c r="A2342" s="59"/>
      <c r="B2342" s="59"/>
      <c r="C2342" s="59"/>
      <c r="D2342" s="59"/>
      <c r="E2342" s="59"/>
      <c r="F2342" s="59"/>
      <c r="G2342" s="59"/>
      <c r="H2342" s="59"/>
    </row>
    <row r="2343" spans="1:8" x14ac:dyDescent="0.3">
      <c r="A2343" s="59"/>
      <c r="B2343" s="59"/>
      <c r="C2343" s="59"/>
      <c r="D2343" s="59"/>
      <c r="E2343" s="59"/>
      <c r="F2343" s="59"/>
      <c r="G2343" s="59"/>
      <c r="H2343" s="59"/>
    </row>
    <row r="2344" spans="1:8" x14ac:dyDescent="0.3">
      <c r="A2344" s="59"/>
      <c r="B2344" s="59"/>
      <c r="C2344" s="59"/>
      <c r="D2344" s="59"/>
      <c r="E2344" s="59"/>
      <c r="F2344" s="59"/>
      <c r="G2344" s="59"/>
      <c r="H2344" s="59"/>
    </row>
    <row r="2345" spans="1:8" x14ac:dyDescent="0.3">
      <c r="A2345" s="59"/>
      <c r="B2345" s="59"/>
      <c r="C2345" s="59"/>
      <c r="D2345" s="59"/>
      <c r="E2345" s="59"/>
      <c r="F2345" s="59"/>
      <c r="G2345" s="59"/>
      <c r="H2345" s="59"/>
    </row>
    <row r="2346" spans="1:8" x14ac:dyDescent="0.3">
      <c r="A2346" s="59"/>
      <c r="B2346" s="59"/>
      <c r="C2346" s="59"/>
      <c r="D2346" s="59"/>
      <c r="E2346" s="59"/>
      <c r="F2346" s="59"/>
      <c r="G2346" s="59"/>
      <c r="H2346" s="59"/>
    </row>
    <row r="2347" spans="1:8" x14ac:dyDescent="0.3">
      <c r="A2347" s="59"/>
      <c r="B2347" s="59"/>
      <c r="C2347" s="59"/>
      <c r="D2347" s="59"/>
      <c r="E2347" s="59"/>
      <c r="F2347" s="59"/>
      <c r="G2347" s="59"/>
      <c r="H2347" s="59"/>
    </row>
    <row r="2348" spans="1:8" x14ac:dyDescent="0.3">
      <c r="A2348" s="59"/>
      <c r="B2348" s="59"/>
      <c r="C2348" s="59"/>
      <c r="D2348" s="59"/>
      <c r="E2348" s="59"/>
      <c r="F2348" s="59"/>
      <c r="G2348" s="59"/>
      <c r="H2348" s="59"/>
    </row>
    <row r="2349" spans="1:8" x14ac:dyDescent="0.3">
      <c r="A2349" s="59"/>
      <c r="B2349" s="59"/>
      <c r="C2349" s="59"/>
      <c r="D2349" s="59"/>
      <c r="E2349" s="59"/>
      <c r="F2349" s="59"/>
      <c r="G2349" s="59"/>
      <c r="H2349" s="59"/>
    </row>
    <row r="2350" spans="1:8" x14ac:dyDescent="0.3">
      <c r="A2350" s="59"/>
      <c r="B2350" s="59"/>
      <c r="C2350" s="59"/>
      <c r="D2350" s="59"/>
      <c r="E2350" s="59"/>
      <c r="F2350" s="59"/>
      <c r="G2350" s="59"/>
      <c r="H2350" s="59"/>
    </row>
    <row r="2351" spans="1:8" x14ac:dyDescent="0.3">
      <c r="A2351" s="59"/>
      <c r="B2351" s="59"/>
      <c r="C2351" s="59"/>
      <c r="D2351" s="59"/>
      <c r="E2351" s="59"/>
      <c r="F2351" s="59"/>
      <c r="G2351" s="59"/>
      <c r="H2351" s="59"/>
    </row>
    <row r="2352" spans="1:8" x14ac:dyDescent="0.3">
      <c r="A2352" s="59"/>
      <c r="B2352" s="59"/>
      <c r="C2352" s="59"/>
      <c r="D2352" s="59"/>
      <c r="E2352" s="59"/>
      <c r="F2352" s="59"/>
      <c r="G2352" s="59"/>
      <c r="H2352" s="59"/>
    </row>
    <row r="2353" spans="1:8" x14ac:dyDescent="0.3">
      <c r="A2353" s="59"/>
      <c r="B2353" s="59"/>
      <c r="C2353" s="59"/>
      <c r="D2353" s="59"/>
      <c r="E2353" s="59"/>
      <c r="F2353" s="59"/>
      <c r="G2353" s="59"/>
      <c r="H2353" s="59"/>
    </row>
    <row r="2354" spans="1:8" x14ac:dyDescent="0.3">
      <c r="A2354" s="59"/>
      <c r="B2354" s="59"/>
      <c r="C2354" s="59"/>
      <c r="D2354" s="59"/>
      <c r="E2354" s="59"/>
      <c r="F2354" s="59"/>
      <c r="G2354" s="59"/>
      <c r="H2354" s="59"/>
    </row>
    <row r="2355" spans="1:8" x14ac:dyDescent="0.3">
      <c r="A2355" s="59"/>
      <c r="B2355" s="59"/>
      <c r="C2355" s="59"/>
      <c r="D2355" s="59"/>
      <c r="E2355" s="59"/>
      <c r="F2355" s="59"/>
      <c r="G2355" s="59"/>
      <c r="H2355" s="59"/>
    </row>
    <row r="2356" spans="1:8" x14ac:dyDescent="0.3">
      <c r="A2356" s="59"/>
      <c r="B2356" s="59"/>
      <c r="C2356" s="59"/>
      <c r="D2356" s="59"/>
      <c r="E2356" s="59"/>
      <c r="F2356" s="59"/>
      <c r="G2356" s="59"/>
      <c r="H2356" s="59"/>
    </row>
    <row r="2357" spans="1:8" x14ac:dyDescent="0.3">
      <c r="A2357" s="59"/>
      <c r="B2357" s="59"/>
      <c r="C2357" s="59"/>
      <c r="D2357" s="59"/>
      <c r="E2357" s="59"/>
      <c r="F2357" s="59"/>
      <c r="G2357" s="59"/>
      <c r="H2357" s="59"/>
    </row>
    <row r="2358" spans="1:8" x14ac:dyDescent="0.3">
      <c r="A2358" s="59"/>
      <c r="B2358" s="59"/>
      <c r="C2358" s="59"/>
      <c r="D2358" s="59"/>
      <c r="E2358" s="59"/>
      <c r="F2358" s="59"/>
      <c r="G2358" s="59"/>
      <c r="H2358" s="59"/>
    </row>
    <row r="2359" spans="1:8" x14ac:dyDescent="0.3">
      <c r="A2359" s="59"/>
      <c r="B2359" s="59"/>
      <c r="C2359" s="59"/>
      <c r="D2359" s="59"/>
      <c r="E2359" s="59"/>
      <c r="F2359" s="59"/>
      <c r="G2359" s="59"/>
      <c r="H2359" s="59"/>
    </row>
    <row r="2360" spans="1:8" x14ac:dyDescent="0.3">
      <c r="A2360" s="59"/>
      <c r="B2360" s="59"/>
      <c r="C2360" s="59"/>
      <c r="D2360" s="59"/>
      <c r="E2360" s="59"/>
      <c r="F2360" s="59"/>
      <c r="G2360" s="59"/>
      <c r="H2360" s="59"/>
    </row>
    <row r="2361" spans="1:8" x14ac:dyDescent="0.3">
      <c r="A2361" s="59"/>
      <c r="B2361" s="59"/>
      <c r="C2361" s="59"/>
      <c r="D2361" s="59"/>
      <c r="E2361" s="59"/>
      <c r="F2361" s="59"/>
      <c r="G2361" s="59"/>
      <c r="H2361" s="59"/>
    </row>
    <row r="2362" spans="1:8" x14ac:dyDescent="0.3">
      <c r="A2362" s="59"/>
      <c r="B2362" s="59"/>
      <c r="C2362" s="59"/>
      <c r="D2362" s="59"/>
      <c r="E2362" s="59"/>
      <c r="F2362" s="59"/>
      <c r="G2362" s="59"/>
      <c r="H2362" s="59"/>
    </row>
    <row r="2363" spans="1:8" x14ac:dyDescent="0.3">
      <c r="A2363" s="59"/>
      <c r="B2363" s="59"/>
      <c r="C2363" s="59"/>
      <c r="D2363" s="59"/>
      <c r="E2363" s="59"/>
      <c r="F2363" s="59"/>
      <c r="G2363" s="59"/>
      <c r="H2363" s="59"/>
    </row>
    <row r="2364" spans="1:8" x14ac:dyDescent="0.3">
      <c r="A2364" s="59"/>
      <c r="B2364" s="59"/>
      <c r="C2364" s="59"/>
      <c r="D2364" s="59"/>
      <c r="E2364" s="59"/>
      <c r="F2364" s="59"/>
      <c r="G2364" s="59"/>
      <c r="H2364" s="59"/>
    </row>
    <row r="2365" spans="1:8" x14ac:dyDescent="0.3">
      <c r="A2365" s="59"/>
      <c r="B2365" s="59"/>
      <c r="C2365" s="59"/>
      <c r="D2365" s="59"/>
      <c r="E2365" s="59"/>
      <c r="F2365" s="59"/>
      <c r="G2365" s="59"/>
      <c r="H2365" s="59"/>
    </row>
    <row r="2366" spans="1:8" x14ac:dyDescent="0.3">
      <c r="A2366" s="59"/>
      <c r="B2366" s="59"/>
      <c r="C2366" s="59"/>
      <c r="D2366" s="59"/>
      <c r="E2366" s="59"/>
      <c r="F2366" s="59"/>
      <c r="G2366" s="59"/>
      <c r="H2366" s="59"/>
    </row>
    <row r="2367" spans="1:8" x14ac:dyDescent="0.3">
      <c r="A2367" s="59"/>
      <c r="B2367" s="59"/>
      <c r="C2367" s="59"/>
      <c r="D2367" s="59"/>
      <c r="E2367" s="59"/>
      <c r="F2367" s="59"/>
      <c r="G2367" s="59"/>
      <c r="H2367" s="59"/>
    </row>
    <row r="2368" spans="1:8" x14ac:dyDescent="0.3">
      <c r="A2368" s="59"/>
      <c r="B2368" s="59"/>
      <c r="C2368" s="59"/>
      <c r="D2368" s="59"/>
      <c r="E2368" s="59"/>
      <c r="F2368" s="59"/>
      <c r="G2368" s="59"/>
      <c r="H2368" s="59"/>
    </row>
    <row r="2369" spans="1:8" x14ac:dyDescent="0.3">
      <c r="A2369" s="59"/>
      <c r="B2369" s="59"/>
      <c r="C2369" s="59"/>
      <c r="D2369" s="59"/>
      <c r="E2369" s="59"/>
      <c r="F2369" s="59"/>
      <c r="G2369" s="59"/>
      <c r="H2369" s="59"/>
    </row>
    <row r="2370" spans="1:8" x14ac:dyDescent="0.3">
      <c r="A2370" s="59"/>
      <c r="B2370" s="59"/>
      <c r="C2370" s="59"/>
      <c r="D2370" s="59"/>
      <c r="E2370" s="59"/>
      <c r="F2370" s="59"/>
      <c r="G2370" s="59"/>
      <c r="H2370" s="59"/>
    </row>
    <row r="2371" spans="1:8" x14ac:dyDescent="0.3">
      <c r="A2371" s="59"/>
      <c r="B2371" s="59"/>
      <c r="C2371" s="59"/>
      <c r="D2371" s="59"/>
      <c r="E2371" s="59"/>
      <c r="F2371" s="59"/>
      <c r="G2371" s="59"/>
      <c r="H2371" s="59"/>
    </row>
    <row r="2372" spans="1:8" x14ac:dyDescent="0.3">
      <c r="A2372" s="59"/>
      <c r="B2372" s="59"/>
      <c r="C2372" s="59"/>
      <c r="D2372" s="59"/>
      <c r="E2372" s="59"/>
      <c r="F2372" s="59"/>
      <c r="G2372" s="59"/>
      <c r="H2372" s="59"/>
    </row>
    <row r="2373" spans="1:8" x14ac:dyDescent="0.3">
      <c r="A2373" s="59"/>
      <c r="B2373" s="59"/>
      <c r="C2373" s="59"/>
      <c r="D2373" s="59"/>
      <c r="E2373" s="59"/>
      <c r="F2373" s="59"/>
      <c r="G2373" s="59"/>
      <c r="H2373" s="59"/>
    </row>
    <row r="2374" spans="1:8" x14ac:dyDescent="0.3">
      <c r="A2374" s="59"/>
      <c r="B2374" s="59"/>
      <c r="C2374" s="59"/>
      <c r="D2374" s="59"/>
      <c r="E2374" s="59"/>
      <c r="F2374" s="59"/>
      <c r="G2374" s="59"/>
      <c r="H2374" s="59"/>
    </row>
    <row r="2375" spans="1:8" x14ac:dyDescent="0.3">
      <c r="A2375" s="59"/>
      <c r="B2375" s="59"/>
      <c r="C2375" s="59"/>
      <c r="D2375" s="59"/>
      <c r="E2375" s="59"/>
      <c r="F2375" s="59"/>
      <c r="G2375" s="59"/>
      <c r="H2375" s="59"/>
    </row>
    <row r="2376" spans="1:8" x14ac:dyDescent="0.3">
      <c r="A2376" s="59"/>
      <c r="B2376" s="59"/>
      <c r="C2376" s="59"/>
      <c r="D2376" s="59"/>
      <c r="E2376" s="59"/>
      <c r="F2376" s="59"/>
      <c r="G2376" s="59"/>
      <c r="H2376" s="59"/>
    </row>
    <row r="2377" spans="1:8" x14ac:dyDescent="0.3">
      <c r="A2377" s="59"/>
      <c r="B2377" s="59"/>
      <c r="C2377" s="59"/>
      <c r="D2377" s="59"/>
      <c r="E2377" s="59"/>
      <c r="F2377" s="59"/>
      <c r="G2377" s="59"/>
      <c r="H2377" s="59"/>
    </row>
    <row r="2378" spans="1:8" x14ac:dyDescent="0.3">
      <c r="A2378" s="59"/>
      <c r="B2378" s="59"/>
      <c r="C2378" s="59"/>
      <c r="D2378" s="59"/>
      <c r="E2378" s="59"/>
      <c r="F2378" s="59"/>
      <c r="G2378" s="59"/>
      <c r="H2378" s="59"/>
    </row>
    <row r="2379" spans="1:8" x14ac:dyDescent="0.3">
      <c r="A2379" s="59"/>
      <c r="B2379" s="59"/>
      <c r="C2379" s="59"/>
      <c r="D2379" s="59"/>
      <c r="E2379" s="59"/>
      <c r="F2379" s="59"/>
      <c r="G2379" s="59"/>
      <c r="H2379" s="59"/>
    </row>
    <row r="2380" spans="1:8" x14ac:dyDescent="0.3">
      <c r="A2380" s="59"/>
      <c r="B2380" s="59"/>
      <c r="C2380" s="59"/>
      <c r="D2380" s="59"/>
      <c r="E2380" s="59"/>
      <c r="F2380" s="59"/>
      <c r="G2380" s="59"/>
      <c r="H2380" s="59"/>
    </row>
    <row r="2381" spans="1:8" x14ac:dyDescent="0.3">
      <c r="A2381" s="59"/>
      <c r="B2381" s="59"/>
      <c r="C2381" s="59"/>
      <c r="D2381" s="59"/>
      <c r="E2381" s="59"/>
      <c r="F2381" s="59"/>
      <c r="G2381" s="59"/>
      <c r="H2381" s="59"/>
    </row>
    <row r="2382" spans="1:8" x14ac:dyDescent="0.3">
      <c r="A2382" s="59"/>
      <c r="B2382" s="59"/>
      <c r="C2382" s="59"/>
      <c r="D2382" s="59"/>
      <c r="E2382" s="59"/>
      <c r="F2382" s="59"/>
      <c r="G2382" s="59"/>
      <c r="H2382" s="59"/>
    </row>
    <row r="2383" spans="1:8" x14ac:dyDescent="0.3">
      <c r="A2383" s="59"/>
      <c r="B2383" s="59"/>
      <c r="C2383" s="59"/>
      <c r="D2383" s="59"/>
      <c r="E2383" s="59"/>
      <c r="F2383" s="59"/>
      <c r="G2383" s="59"/>
      <c r="H2383" s="59"/>
    </row>
    <row r="2384" spans="1:8" x14ac:dyDescent="0.3">
      <c r="A2384" s="59"/>
      <c r="B2384" s="59"/>
      <c r="C2384" s="59"/>
      <c r="D2384" s="59"/>
      <c r="E2384" s="59"/>
      <c r="F2384" s="59"/>
      <c r="G2384" s="59"/>
      <c r="H2384" s="59"/>
    </row>
    <row r="2385" spans="1:8" x14ac:dyDescent="0.3">
      <c r="A2385" s="59"/>
      <c r="B2385" s="59"/>
      <c r="C2385" s="59"/>
      <c r="D2385" s="59"/>
      <c r="E2385" s="59"/>
      <c r="F2385" s="59"/>
      <c r="G2385" s="59"/>
      <c r="H2385" s="59"/>
    </row>
    <row r="2386" spans="1:8" x14ac:dyDescent="0.3">
      <c r="A2386" s="59"/>
      <c r="B2386" s="59"/>
      <c r="C2386" s="59"/>
      <c r="D2386" s="59"/>
      <c r="E2386" s="59"/>
      <c r="F2386" s="59"/>
      <c r="G2386" s="59"/>
      <c r="H2386" s="59"/>
    </row>
    <row r="2387" spans="1:8" x14ac:dyDescent="0.3">
      <c r="A2387" s="59"/>
      <c r="B2387" s="59"/>
      <c r="C2387" s="59"/>
      <c r="D2387" s="59"/>
      <c r="E2387" s="59"/>
      <c r="F2387" s="59"/>
      <c r="G2387" s="59"/>
      <c r="H2387" s="59"/>
    </row>
    <row r="2388" spans="1:8" x14ac:dyDescent="0.3">
      <c r="A2388" s="59"/>
      <c r="B2388" s="59"/>
      <c r="C2388" s="59"/>
      <c r="D2388" s="59"/>
      <c r="E2388" s="59"/>
      <c r="F2388" s="59"/>
      <c r="G2388" s="59"/>
      <c r="H2388" s="59"/>
    </row>
    <row r="2389" spans="1:8" x14ac:dyDescent="0.3">
      <c r="A2389" s="59"/>
      <c r="B2389" s="59"/>
      <c r="C2389" s="59"/>
      <c r="D2389" s="59"/>
      <c r="E2389" s="59"/>
      <c r="F2389" s="59"/>
      <c r="G2389" s="59"/>
      <c r="H2389" s="59"/>
    </row>
    <row r="2390" spans="1:8" x14ac:dyDescent="0.3">
      <c r="A2390" s="59"/>
      <c r="B2390" s="59"/>
      <c r="C2390" s="59"/>
      <c r="D2390" s="59"/>
      <c r="E2390" s="59"/>
      <c r="F2390" s="59"/>
      <c r="G2390" s="59"/>
      <c r="H2390" s="59"/>
    </row>
    <row r="2391" spans="1:8" x14ac:dyDescent="0.3">
      <c r="A2391" s="59"/>
      <c r="B2391" s="59"/>
      <c r="C2391" s="59"/>
      <c r="D2391" s="59"/>
      <c r="E2391" s="59"/>
      <c r="F2391" s="59"/>
      <c r="G2391" s="59"/>
      <c r="H2391" s="59"/>
    </row>
    <row r="2392" spans="1:8" x14ac:dyDescent="0.3">
      <c r="A2392" s="59"/>
      <c r="B2392" s="59"/>
      <c r="C2392" s="59"/>
      <c r="D2392" s="59"/>
      <c r="E2392" s="59"/>
      <c r="F2392" s="59"/>
      <c r="G2392" s="59"/>
      <c r="H2392" s="59"/>
    </row>
    <row r="2393" spans="1:8" x14ac:dyDescent="0.3">
      <c r="A2393" s="59"/>
      <c r="B2393" s="59"/>
      <c r="C2393" s="59"/>
      <c r="D2393" s="59"/>
      <c r="E2393" s="59"/>
      <c r="F2393" s="59"/>
      <c r="G2393" s="59"/>
      <c r="H2393" s="59"/>
    </row>
    <row r="2394" spans="1:8" x14ac:dyDescent="0.3">
      <c r="A2394" s="59"/>
      <c r="B2394" s="59"/>
      <c r="C2394" s="59"/>
      <c r="D2394" s="59"/>
      <c r="E2394" s="59"/>
      <c r="F2394" s="59"/>
      <c r="G2394" s="59"/>
      <c r="H2394" s="59"/>
    </row>
    <row r="2395" spans="1:8" x14ac:dyDescent="0.3">
      <c r="A2395" s="59"/>
      <c r="B2395" s="59"/>
      <c r="C2395" s="59"/>
      <c r="D2395" s="59"/>
      <c r="E2395" s="59"/>
      <c r="F2395" s="59"/>
      <c r="G2395" s="59"/>
      <c r="H2395" s="59"/>
    </row>
    <row r="2396" spans="1:8" x14ac:dyDescent="0.3">
      <c r="A2396" s="59"/>
      <c r="B2396" s="59"/>
      <c r="C2396" s="59"/>
      <c r="D2396" s="59"/>
      <c r="E2396" s="59"/>
      <c r="F2396" s="59"/>
      <c r="G2396" s="59"/>
      <c r="H2396" s="59"/>
    </row>
    <row r="2397" spans="1:8" x14ac:dyDescent="0.3">
      <c r="A2397" s="59"/>
      <c r="B2397" s="59"/>
      <c r="C2397" s="59"/>
      <c r="D2397" s="59"/>
      <c r="E2397" s="59"/>
      <c r="F2397" s="59"/>
      <c r="G2397" s="59"/>
      <c r="H2397" s="59"/>
    </row>
    <row r="2398" spans="1:8" x14ac:dyDescent="0.3">
      <c r="A2398" s="59"/>
      <c r="B2398" s="59"/>
      <c r="C2398" s="59"/>
      <c r="D2398" s="59"/>
      <c r="E2398" s="59"/>
      <c r="F2398" s="59"/>
      <c r="G2398" s="59"/>
      <c r="H2398" s="59"/>
    </row>
    <row r="2399" spans="1:8" x14ac:dyDescent="0.3">
      <c r="A2399" s="59"/>
      <c r="B2399" s="59"/>
      <c r="C2399" s="59"/>
      <c r="D2399" s="59"/>
      <c r="E2399" s="59"/>
      <c r="F2399" s="59"/>
      <c r="G2399" s="59"/>
      <c r="H2399" s="59"/>
    </row>
    <row r="2400" spans="1:8" x14ac:dyDescent="0.3">
      <c r="A2400" s="59"/>
      <c r="B2400" s="59"/>
      <c r="C2400" s="59"/>
      <c r="D2400" s="59"/>
      <c r="E2400" s="59"/>
      <c r="F2400" s="59"/>
      <c r="G2400" s="59"/>
      <c r="H2400" s="59"/>
    </row>
    <row r="2401" spans="1:8" x14ac:dyDescent="0.3">
      <c r="A2401" s="59"/>
      <c r="B2401" s="59"/>
      <c r="C2401" s="59"/>
      <c r="D2401" s="59"/>
      <c r="E2401" s="59"/>
      <c r="F2401" s="59"/>
      <c r="G2401" s="59"/>
      <c r="H2401" s="59"/>
    </row>
    <row r="2402" spans="1:8" x14ac:dyDescent="0.3">
      <c r="A2402" s="59"/>
      <c r="B2402" s="59"/>
      <c r="C2402" s="59"/>
      <c r="D2402" s="59"/>
      <c r="E2402" s="59"/>
      <c r="F2402" s="59"/>
      <c r="G2402" s="59"/>
      <c r="H2402" s="59"/>
    </row>
    <row r="2403" spans="1:8" x14ac:dyDescent="0.3">
      <c r="A2403" s="59"/>
      <c r="B2403" s="59"/>
      <c r="C2403" s="59"/>
      <c r="D2403" s="59"/>
      <c r="E2403" s="59"/>
      <c r="F2403" s="59"/>
      <c r="G2403" s="59"/>
      <c r="H2403" s="59"/>
    </row>
    <row r="2404" spans="1:8" x14ac:dyDescent="0.3">
      <c r="A2404" s="59"/>
      <c r="B2404" s="59"/>
      <c r="C2404" s="59"/>
      <c r="D2404" s="59"/>
      <c r="E2404" s="59"/>
      <c r="F2404" s="59"/>
      <c r="G2404" s="59"/>
      <c r="H2404" s="59"/>
    </row>
    <row r="2405" spans="1:8" x14ac:dyDescent="0.3">
      <c r="A2405" s="59"/>
      <c r="B2405" s="59"/>
      <c r="C2405" s="59"/>
      <c r="D2405" s="59"/>
      <c r="E2405" s="59"/>
      <c r="F2405" s="59"/>
      <c r="G2405" s="59"/>
      <c r="H2405" s="59"/>
    </row>
    <row r="2406" spans="1:8" x14ac:dyDescent="0.3">
      <c r="A2406" s="59"/>
      <c r="B2406" s="59"/>
      <c r="C2406" s="59"/>
      <c r="D2406" s="59"/>
      <c r="E2406" s="59"/>
      <c r="F2406" s="59"/>
      <c r="G2406" s="59"/>
      <c r="H2406" s="59"/>
    </row>
    <row r="2407" spans="1:8" x14ac:dyDescent="0.3">
      <c r="A2407" s="59"/>
      <c r="B2407" s="59"/>
      <c r="C2407" s="59"/>
      <c r="D2407" s="59"/>
      <c r="E2407" s="59"/>
      <c r="F2407" s="59"/>
      <c r="G2407" s="59"/>
      <c r="H2407" s="59"/>
    </row>
    <row r="2408" spans="1:8" x14ac:dyDescent="0.3">
      <c r="A2408" s="59"/>
      <c r="B2408" s="59"/>
      <c r="C2408" s="59"/>
      <c r="D2408" s="59"/>
      <c r="E2408" s="59"/>
      <c r="F2408" s="59"/>
      <c r="G2408" s="59"/>
      <c r="H2408" s="59"/>
    </row>
    <row r="2409" spans="1:8" x14ac:dyDescent="0.3">
      <c r="A2409" s="59"/>
      <c r="B2409" s="59"/>
      <c r="C2409" s="59"/>
      <c r="D2409" s="59"/>
      <c r="E2409" s="59"/>
      <c r="F2409" s="59"/>
      <c r="G2409" s="59"/>
      <c r="H2409" s="59"/>
    </row>
    <row r="2410" spans="1:8" x14ac:dyDescent="0.3">
      <c r="A2410" s="59"/>
      <c r="B2410" s="59"/>
      <c r="C2410" s="59"/>
      <c r="D2410" s="59"/>
      <c r="E2410" s="59"/>
      <c r="F2410" s="59"/>
      <c r="G2410" s="59"/>
      <c r="H2410" s="59"/>
    </row>
    <row r="2411" spans="1:8" x14ac:dyDescent="0.3">
      <c r="A2411" s="59"/>
      <c r="B2411" s="59"/>
      <c r="C2411" s="59"/>
      <c r="D2411" s="59"/>
      <c r="E2411" s="59"/>
      <c r="F2411" s="59"/>
      <c r="G2411" s="59"/>
      <c r="H2411" s="59"/>
    </row>
    <row r="2412" spans="1:8" x14ac:dyDescent="0.3">
      <c r="A2412" s="59"/>
      <c r="B2412" s="59"/>
      <c r="C2412" s="59"/>
      <c r="D2412" s="59"/>
      <c r="E2412" s="59"/>
      <c r="F2412" s="59"/>
      <c r="G2412" s="59"/>
      <c r="H2412" s="59"/>
    </row>
    <row r="2413" spans="1:8" x14ac:dyDescent="0.3">
      <c r="A2413" s="59"/>
      <c r="B2413" s="59"/>
      <c r="C2413" s="59"/>
      <c r="D2413" s="59"/>
      <c r="E2413" s="59"/>
      <c r="F2413" s="59"/>
      <c r="G2413" s="59"/>
      <c r="H2413" s="59"/>
    </row>
    <row r="2414" spans="1:8" x14ac:dyDescent="0.3">
      <c r="A2414" s="59"/>
      <c r="B2414" s="59"/>
      <c r="C2414" s="59"/>
      <c r="D2414" s="59"/>
      <c r="E2414" s="59"/>
      <c r="F2414" s="59"/>
      <c r="G2414" s="59"/>
      <c r="H2414" s="59"/>
    </row>
    <row r="2415" spans="1:8" x14ac:dyDescent="0.3">
      <c r="A2415" s="59"/>
      <c r="B2415" s="59"/>
      <c r="C2415" s="59"/>
      <c r="D2415" s="59"/>
      <c r="E2415" s="59"/>
      <c r="F2415" s="59"/>
      <c r="G2415" s="59"/>
      <c r="H2415" s="59"/>
    </row>
    <row r="2416" spans="1:8" x14ac:dyDescent="0.3">
      <c r="A2416" s="59"/>
      <c r="B2416" s="59"/>
      <c r="C2416" s="59"/>
      <c r="D2416" s="59"/>
      <c r="E2416" s="59"/>
      <c r="F2416" s="59"/>
      <c r="G2416" s="59"/>
      <c r="H2416" s="59"/>
    </row>
    <row r="2417" spans="1:8" x14ac:dyDescent="0.3">
      <c r="A2417" s="59"/>
      <c r="B2417" s="59"/>
      <c r="C2417" s="59"/>
      <c r="D2417" s="59"/>
      <c r="E2417" s="59"/>
      <c r="F2417" s="59"/>
      <c r="G2417" s="59"/>
      <c r="H2417" s="59"/>
    </row>
    <row r="2418" spans="1:8" x14ac:dyDescent="0.3">
      <c r="A2418" s="59"/>
      <c r="B2418" s="59"/>
      <c r="C2418" s="59"/>
      <c r="D2418" s="59"/>
      <c r="E2418" s="59"/>
      <c r="F2418" s="59"/>
      <c r="G2418" s="59"/>
      <c r="H2418" s="59"/>
    </row>
    <row r="2419" spans="1:8" x14ac:dyDescent="0.3">
      <c r="A2419" s="59"/>
      <c r="B2419" s="59"/>
      <c r="C2419" s="59"/>
      <c r="D2419" s="59"/>
      <c r="E2419" s="59"/>
      <c r="F2419" s="59"/>
      <c r="G2419" s="59"/>
      <c r="H2419" s="59"/>
    </row>
    <row r="2420" spans="1:8" x14ac:dyDescent="0.3">
      <c r="A2420" s="59"/>
      <c r="B2420" s="59"/>
      <c r="C2420" s="59"/>
      <c r="D2420" s="59"/>
      <c r="E2420" s="59"/>
      <c r="F2420" s="59"/>
      <c r="G2420" s="59"/>
      <c r="H2420" s="59"/>
    </row>
    <row r="2421" spans="1:8" x14ac:dyDescent="0.3">
      <c r="A2421" s="59"/>
      <c r="B2421" s="59"/>
      <c r="C2421" s="59"/>
      <c r="D2421" s="59"/>
      <c r="E2421" s="59"/>
      <c r="F2421" s="59"/>
      <c r="G2421" s="59"/>
      <c r="H2421" s="59"/>
    </row>
    <row r="2422" spans="1:8" x14ac:dyDescent="0.3">
      <c r="A2422" s="59"/>
      <c r="B2422" s="59"/>
      <c r="C2422" s="59"/>
      <c r="D2422" s="59"/>
      <c r="E2422" s="59"/>
      <c r="F2422" s="59"/>
      <c r="G2422" s="59"/>
      <c r="H2422" s="59"/>
    </row>
    <row r="2423" spans="1:8" x14ac:dyDescent="0.3">
      <c r="A2423" s="59"/>
      <c r="B2423" s="59"/>
      <c r="C2423" s="59"/>
      <c r="D2423" s="59"/>
      <c r="E2423" s="59"/>
      <c r="F2423" s="59"/>
      <c r="G2423" s="59"/>
      <c r="H2423" s="59"/>
    </row>
    <row r="2424" spans="1:8" x14ac:dyDescent="0.3">
      <c r="A2424" s="59"/>
      <c r="B2424" s="59"/>
      <c r="C2424" s="59"/>
      <c r="D2424" s="59"/>
      <c r="E2424" s="59"/>
      <c r="F2424" s="59"/>
      <c r="G2424" s="59"/>
      <c r="H2424" s="59"/>
    </row>
    <row r="2425" spans="1:8" x14ac:dyDescent="0.3">
      <c r="A2425" s="59"/>
      <c r="B2425" s="59"/>
      <c r="C2425" s="59"/>
      <c r="D2425" s="59"/>
      <c r="E2425" s="59"/>
      <c r="F2425" s="59"/>
      <c r="G2425" s="59"/>
      <c r="H2425" s="59"/>
    </row>
    <row r="2426" spans="1:8" x14ac:dyDescent="0.3">
      <c r="A2426" s="59"/>
      <c r="B2426" s="59"/>
      <c r="C2426" s="59"/>
      <c r="D2426" s="59"/>
      <c r="E2426" s="59"/>
      <c r="F2426" s="59"/>
      <c r="G2426" s="59"/>
      <c r="H2426" s="59"/>
    </row>
    <row r="2427" spans="1:8" x14ac:dyDescent="0.3">
      <c r="A2427" s="59"/>
      <c r="B2427" s="59"/>
      <c r="C2427" s="59"/>
      <c r="D2427" s="59"/>
      <c r="E2427" s="59"/>
      <c r="F2427" s="59"/>
      <c r="G2427" s="59"/>
      <c r="H2427" s="59"/>
    </row>
    <row r="2428" spans="1:8" x14ac:dyDescent="0.3">
      <c r="A2428" s="59"/>
      <c r="B2428" s="59"/>
      <c r="C2428" s="59"/>
      <c r="D2428" s="59"/>
      <c r="E2428" s="59"/>
      <c r="F2428" s="59"/>
      <c r="G2428" s="59"/>
      <c r="H2428" s="59"/>
    </row>
    <row r="2429" spans="1:8" x14ac:dyDescent="0.3">
      <c r="A2429" s="59"/>
      <c r="B2429" s="59"/>
      <c r="C2429" s="59"/>
      <c r="D2429" s="59"/>
      <c r="E2429" s="59"/>
      <c r="F2429" s="59"/>
      <c r="G2429" s="59"/>
      <c r="H2429" s="59"/>
    </row>
    <row r="2430" spans="1:8" x14ac:dyDescent="0.3">
      <c r="A2430" s="59"/>
      <c r="B2430" s="59"/>
      <c r="C2430" s="59"/>
      <c r="D2430" s="59"/>
      <c r="E2430" s="59"/>
      <c r="F2430" s="59"/>
      <c r="G2430" s="59"/>
      <c r="H2430" s="59"/>
    </row>
    <row r="2431" spans="1:8" x14ac:dyDescent="0.3">
      <c r="A2431" s="59"/>
      <c r="B2431" s="59"/>
      <c r="C2431" s="59"/>
      <c r="D2431" s="59"/>
      <c r="E2431" s="59"/>
      <c r="F2431" s="59"/>
      <c r="G2431" s="59"/>
      <c r="H2431" s="59"/>
    </row>
    <row r="2432" spans="1:8" x14ac:dyDescent="0.3">
      <c r="A2432" s="59"/>
      <c r="B2432" s="59"/>
      <c r="C2432" s="59"/>
      <c r="D2432" s="59"/>
      <c r="E2432" s="59"/>
      <c r="F2432" s="59"/>
      <c r="G2432" s="59"/>
      <c r="H2432" s="59"/>
    </row>
    <row r="2433" spans="1:8" x14ac:dyDescent="0.3">
      <c r="A2433" s="59"/>
      <c r="B2433" s="59"/>
      <c r="C2433" s="59"/>
      <c r="D2433" s="59"/>
      <c r="E2433" s="59"/>
      <c r="F2433" s="59"/>
      <c r="G2433" s="59"/>
      <c r="H2433" s="59"/>
    </row>
    <row r="2434" spans="1:8" x14ac:dyDescent="0.3">
      <c r="A2434" s="59"/>
      <c r="B2434" s="59"/>
      <c r="C2434" s="59"/>
      <c r="D2434" s="59"/>
      <c r="E2434" s="59"/>
      <c r="F2434" s="59"/>
      <c r="G2434" s="59"/>
      <c r="H2434" s="59"/>
    </row>
    <row r="2435" spans="1:8" x14ac:dyDescent="0.3">
      <c r="A2435" s="59"/>
      <c r="B2435" s="59"/>
      <c r="C2435" s="59"/>
      <c r="D2435" s="59"/>
      <c r="E2435" s="59"/>
      <c r="F2435" s="59"/>
      <c r="G2435" s="59"/>
      <c r="H2435" s="59"/>
    </row>
    <row r="2436" spans="1:8" x14ac:dyDescent="0.3">
      <c r="A2436" s="59"/>
      <c r="B2436" s="59"/>
      <c r="C2436" s="59"/>
      <c r="D2436" s="59"/>
      <c r="E2436" s="59"/>
      <c r="F2436" s="59"/>
      <c r="G2436" s="59"/>
      <c r="H2436" s="59"/>
    </row>
    <row r="2437" spans="1:8" x14ac:dyDescent="0.3">
      <c r="A2437" s="59"/>
      <c r="B2437" s="59"/>
      <c r="C2437" s="59"/>
      <c r="D2437" s="59"/>
      <c r="E2437" s="59"/>
      <c r="F2437" s="59"/>
      <c r="G2437" s="59"/>
      <c r="H2437" s="59"/>
    </row>
    <row r="2438" spans="1:8" x14ac:dyDescent="0.3">
      <c r="A2438" s="59"/>
      <c r="B2438" s="59"/>
      <c r="C2438" s="59"/>
      <c r="D2438" s="59"/>
      <c r="E2438" s="59"/>
      <c r="F2438" s="59"/>
      <c r="G2438" s="59"/>
      <c r="H2438" s="59"/>
    </row>
    <row r="2439" spans="1:8" x14ac:dyDescent="0.3">
      <c r="A2439" s="59"/>
      <c r="B2439" s="59"/>
      <c r="C2439" s="59"/>
      <c r="D2439" s="59"/>
      <c r="E2439" s="59"/>
      <c r="F2439" s="59"/>
      <c r="G2439" s="59"/>
      <c r="H2439" s="59"/>
    </row>
    <row r="2440" spans="1:8" x14ac:dyDescent="0.3">
      <c r="A2440" s="59"/>
      <c r="B2440" s="59"/>
      <c r="C2440" s="59"/>
      <c r="D2440" s="59"/>
      <c r="E2440" s="59"/>
      <c r="F2440" s="59"/>
      <c r="G2440" s="59"/>
      <c r="H2440" s="59"/>
    </row>
    <row r="2441" spans="1:8" x14ac:dyDescent="0.3">
      <c r="A2441" s="59"/>
      <c r="B2441" s="59"/>
      <c r="C2441" s="59"/>
      <c r="D2441" s="59"/>
      <c r="E2441" s="59"/>
      <c r="F2441" s="59"/>
      <c r="G2441" s="59"/>
      <c r="H2441" s="59"/>
    </row>
    <row r="2442" spans="1:8" x14ac:dyDescent="0.3">
      <c r="A2442" s="59"/>
      <c r="B2442" s="59"/>
      <c r="C2442" s="59"/>
      <c r="D2442" s="59"/>
      <c r="E2442" s="59"/>
      <c r="F2442" s="59"/>
      <c r="G2442" s="59"/>
      <c r="H2442" s="59"/>
    </row>
    <row r="2443" spans="1:8" x14ac:dyDescent="0.3">
      <c r="A2443" s="59"/>
      <c r="B2443" s="59"/>
      <c r="C2443" s="59"/>
      <c r="D2443" s="59"/>
      <c r="E2443" s="59"/>
      <c r="F2443" s="59"/>
      <c r="G2443" s="59"/>
      <c r="H2443" s="59"/>
    </row>
    <row r="2444" spans="1:8" x14ac:dyDescent="0.3">
      <c r="A2444" s="59"/>
      <c r="B2444" s="59"/>
      <c r="C2444" s="59"/>
      <c r="D2444" s="59"/>
      <c r="E2444" s="59"/>
      <c r="F2444" s="59"/>
      <c r="G2444" s="59"/>
      <c r="H2444" s="59"/>
    </row>
    <row r="2445" spans="1:8" x14ac:dyDescent="0.3">
      <c r="A2445" s="59"/>
      <c r="B2445" s="59"/>
      <c r="C2445" s="59"/>
      <c r="D2445" s="59"/>
      <c r="E2445" s="59"/>
      <c r="F2445" s="59"/>
      <c r="G2445" s="59"/>
      <c r="H2445" s="59"/>
    </row>
    <row r="2446" spans="1:8" x14ac:dyDescent="0.3">
      <c r="A2446" s="59"/>
      <c r="B2446" s="59"/>
      <c r="C2446" s="59"/>
      <c r="D2446" s="59"/>
      <c r="E2446" s="59"/>
      <c r="F2446" s="59"/>
      <c r="G2446" s="59"/>
      <c r="H2446" s="59"/>
    </row>
    <row r="2447" spans="1:8" x14ac:dyDescent="0.3">
      <c r="A2447" s="59"/>
      <c r="B2447" s="59"/>
      <c r="C2447" s="59"/>
      <c r="D2447" s="59"/>
      <c r="E2447" s="59"/>
      <c r="F2447" s="59"/>
      <c r="G2447" s="59"/>
      <c r="H2447" s="59"/>
    </row>
    <row r="2448" spans="1:8" x14ac:dyDescent="0.3">
      <c r="A2448" s="59"/>
      <c r="B2448" s="59"/>
      <c r="C2448" s="59"/>
      <c r="D2448" s="59"/>
      <c r="E2448" s="59"/>
      <c r="F2448" s="59"/>
      <c r="G2448" s="59"/>
      <c r="H2448" s="59"/>
    </row>
    <row r="2449" spans="1:8" x14ac:dyDescent="0.3">
      <c r="A2449" s="59"/>
      <c r="B2449" s="59"/>
      <c r="C2449" s="59"/>
      <c r="D2449" s="59"/>
      <c r="E2449" s="59"/>
      <c r="F2449" s="59"/>
      <c r="G2449" s="59"/>
      <c r="H2449" s="59"/>
    </row>
    <row r="2450" spans="1:8" x14ac:dyDescent="0.3">
      <c r="A2450" s="59"/>
      <c r="B2450" s="59"/>
      <c r="C2450" s="59"/>
      <c r="D2450" s="59"/>
      <c r="E2450" s="59"/>
      <c r="F2450" s="59"/>
      <c r="G2450" s="59"/>
      <c r="H2450" s="59"/>
    </row>
    <row r="2451" spans="1:8" x14ac:dyDescent="0.3">
      <c r="A2451" s="59"/>
      <c r="B2451" s="59"/>
      <c r="C2451" s="59"/>
      <c r="D2451" s="59"/>
      <c r="E2451" s="59"/>
      <c r="F2451" s="59"/>
      <c r="G2451" s="59"/>
      <c r="H2451" s="59"/>
    </row>
    <row r="2452" spans="1:8" x14ac:dyDescent="0.3">
      <c r="A2452" s="59"/>
      <c r="B2452" s="59"/>
      <c r="C2452" s="59"/>
      <c r="D2452" s="59"/>
      <c r="E2452" s="59"/>
      <c r="F2452" s="59"/>
      <c r="G2452" s="59"/>
      <c r="H2452" s="59"/>
    </row>
    <row r="2453" spans="1:8" x14ac:dyDescent="0.3">
      <c r="A2453" s="59"/>
      <c r="B2453" s="59"/>
      <c r="C2453" s="59"/>
      <c r="D2453" s="59"/>
      <c r="E2453" s="59"/>
      <c r="F2453" s="59"/>
      <c r="G2453" s="59"/>
      <c r="H2453" s="59"/>
    </row>
    <row r="2454" spans="1:8" x14ac:dyDescent="0.3">
      <c r="A2454" s="59"/>
      <c r="B2454" s="59"/>
      <c r="C2454" s="59"/>
      <c r="D2454" s="59"/>
      <c r="E2454" s="59"/>
      <c r="F2454" s="59"/>
      <c r="G2454" s="59"/>
      <c r="H2454" s="59"/>
    </row>
    <row r="2455" spans="1:8" x14ac:dyDescent="0.3">
      <c r="A2455" s="59"/>
      <c r="B2455" s="59"/>
      <c r="C2455" s="59"/>
      <c r="D2455" s="59"/>
      <c r="E2455" s="59"/>
      <c r="F2455" s="59"/>
      <c r="G2455" s="59"/>
      <c r="H2455" s="59"/>
    </row>
    <row r="2456" spans="1:8" x14ac:dyDescent="0.3">
      <c r="A2456" s="59"/>
      <c r="B2456" s="59"/>
      <c r="C2456" s="59"/>
      <c r="D2456" s="59"/>
      <c r="E2456" s="59"/>
      <c r="F2456" s="59"/>
      <c r="G2456" s="59"/>
      <c r="H2456" s="59"/>
    </row>
    <row r="2457" spans="1:8" x14ac:dyDescent="0.3">
      <c r="A2457" s="59"/>
      <c r="B2457" s="59"/>
      <c r="C2457" s="59"/>
      <c r="D2457" s="59"/>
      <c r="E2457" s="59"/>
      <c r="F2457" s="59"/>
      <c r="G2457" s="59"/>
      <c r="H2457" s="59"/>
    </row>
    <row r="2458" spans="1:8" x14ac:dyDescent="0.3">
      <c r="A2458" s="59"/>
      <c r="B2458" s="59"/>
      <c r="C2458" s="59"/>
      <c r="D2458" s="59"/>
      <c r="E2458" s="59"/>
      <c r="F2458" s="59"/>
      <c r="G2458" s="59"/>
      <c r="H2458" s="59"/>
    </row>
    <row r="2459" spans="1:8" x14ac:dyDescent="0.3">
      <c r="A2459" s="59"/>
      <c r="B2459" s="59"/>
      <c r="C2459" s="59"/>
      <c r="D2459" s="59"/>
      <c r="E2459" s="59"/>
      <c r="F2459" s="59"/>
      <c r="G2459" s="59"/>
      <c r="H2459" s="59"/>
    </row>
    <row r="2460" spans="1:8" x14ac:dyDescent="0.3">
      <c r="A2460" s="59"/>
      <c r="B2460" s="59"/>
      <c r="C2460" s="59"/>
      <c r="D2460" s="59"/>
      <c r="E2460" s="59"/>
      <c r="F2460" s="59"/>
      <c r="G2460" s="59"/>
      <c r="H2460" s="59"/>
    </row>
    <row r="2461" spans="1:8" x14ac:dyDescent="0.3">
      <c r="A2461" s="59"/>
      <c r="B2461" s="59"/>
      <c r="C2461" s="59"/>
      <c r="D2461" s="59"/>
      <c r="E2461" s="59"/>
      <c r="F2461" s="59"/>
      <c r="G2461" s="59"/>
      <c r="H2461" s="59"/>
    </row>
    <row r="2462" spans="1:8" x14ac:dyDescent="0.3">
      <c r="A2462" s="59"/>
      <c r="B2462" s="59"/>
      <c r="C2462" s="59"/>
      <c r="D2462" s="59"/>
      <c r="E2462" s="59"/>
      <c r="F2462" s="59"/>
      <c r="G2462" s="59"/>
      <c r="H2462" s="59"/>
    </row>
    <row r="2463" spans="1:8" x14ac:dyDescent="0.3">
      <c r="A2463" s="59"/>
      <c r="B2463" s="59"/>
      <c r="C2463" s="59"/>
      <c r="D2463" s="59"/>
      <c r="E2463" s="59"/>
      <c r="F2463" s="59"/>
      <c r="G2463" s="59"/>
      <c r="H2463" s="59"/>
    </row>
    <row r="2464" spans="1:8" x14ac:dyDescent="0.3">
      <c r="A2464" s="59"/>
      <c r="B2464" s="59"/>
      <c r="C2464" s="59"/>
      <c r="D2464" s="59"/>
      <c r="E2464" s="59"/>
      <c r="F2464" s="59"/>
      <c r="G2464" s="59"/>
      <c r="H2464" s="59"/>
    </row>
    <row r="2465" spans="1:8" x14ac:dyDescent="0.3">
      <c r="A2465" s="59"/>
      <c r="B2465" s="59"/>
      <c r="C2465" s="59"/>
      <c r="D2465" s="59"/>
      <c r="E2465" s="59"/>
      <c r="F2465" s="59"/>
      <c r="G2465" s="59"/>
      <c r="H2465" s="59"/>
    </row>
    <row r="2466" spans="1:8" x14ac:dyDescent="0.3">
      <c r="A2466" s="59"/>
      <c r="B2466" s="59"/>
      <c r="C2466" s="59"/>
      <c r="D2466" s="59"/>
      <c r="E2466" s="59"/>
      <c r="F2466" s="59"/>
      <c r="G2466" s="59"/>
      <c r="H2466" s="59"/>
    </row>
    <row r="2467" spans="1:8" x14ac:dyDescent="0.3">
      <c r="A2467" s="59"/>
      <c r="B2467" s="59"/>
      <c r="C2467" s="59"/>
      <c r="D2467" s="59"/>
      <c r="E2467" s="59"/>
      <c r="F2467" s="59"/>
      <c r="G2467" s="59"/>
      <c r="H2467" s="59"/>
    </row>
    <row r="2468" spans="1:8" x14ac:dyDescent="0.3">
      <c r="A2468" s="59"/>
      <c r="B2468" s="59"/>
      <c r="C2468" s="59"/>
      <c r="D2468" s="59"/>
      <c r="E2468" s="59"/>
      <c r="F2468" s="59"/>
      <c r="G2468" s="59"/>
      <c r="H2468" s="59"/>
    </row>
    <row r="2469" spans="1:8" x14ac:dyDescent="0.3">
      <c r="A2469" s="59"/>
      <c r="B2469" s="59"/>
      <c r="C2469" s="59"/>
      <c r="D2469" s="59"/>
      <c r="E2469" s="59"/>
      <c r="F2469" s="59"/>
      <c r="G2469" s="59"/>
      <c r="H2469" s="59"/>
    </row>
    <row r="2470" spans="1:8" x14ac:dyDescent="0.3">
      <c r="A2470" s="59"/>
      <c r="B2470" s="59"/>
      <c r="C2470" s="59"/>
      <c r="D2470" s="59"/>
      <c r="E2470" s="59"/>
      <c r="F2470" s="59"/>
      <c r="G2470" s="59"/>
      <c r="H2470" s="59"/>
    </row>
    <row r="2471" spans="1:8" x14ac:dyDescent="0.3">
      <c r="A2471" s="59"/>
      <c r="B2471" s="59"/>
      <c r="C2471" s="59"/>
      <c r="D2471" s="59"/>
      <c r="E2471" s="59"/>
      <c r="F2471" s="59"/>
      <c r="G2471" s="59"/>
      <c r="H2471" s="59"/>
    </row>
    <row r="2472" spans="1:8" x14ac:dyDescent="0.3">
      <c r="A2472" s="59"/>
      <c r="B2472" s="59"/>
      <c r="C2472" s="59"/>
      <c r="D2472" s="59"/>
      <c r="E2472" s="59"/>
      <c r="F2472" s="59"/>
      <c r="G2472" s="59"/>
      <c r="H2472" s="59"/>
    </row>
    <row r="2473" spans="1:8" x14ac:dyDescent="0.3">
      <c r="A2473" s="59"/>
      <c r="B2473" s="59"/>
      <c r="C2473" s="59"/>
      <c r="D2473" s="59"/>
      <c r="E2473" s="59"/>
      <c r="F2473" s="59"/>
      <c r="G2473" s="59"/>
      <c r="H2473" s="59"/>
    </row>
    <row r="2474" spans="1:8" x14ac:dyDescent="0.3">
      <c r="A2474" s="59"/>
      <c r="B2474" s="59"/>
      <c r="C2474" s="59"/>
      <c r="D2474" s="59"/>
      <c r="E2474" s="59"/>
      <c r="F2474" s="59"/>
      <c r="G2474" s="59"/>
      <c r="H2474" s="59"/>
    </row>
    <row r="2475" spans="1:8" x14ac:dyDescent="0.3">
      <c r="A2475" s="59"/>
      <c r="B2475" s="59"/>
      <c r="C2475" s="59"/>
      <c r="D2475" s="59"/>
      <c r="E2475" s="59"/>
      <c r="F2475" s="59"/>
      <c r="G2475" s="59"/>
      <c r="H2475" s="59"/>
    </row>
    <row r="2476" spans="1:8" x14ac:dyDescent="0.3">
      <c r="A2476" s="59"/>
      <c r="B2476" s="59"/>
      <c r="C2476" s="59"/>
      <c r="D2476" s="59"/>
      <c r="E2476" s="59"/>
      <c r="F2476" s="59"/>
      <c r="G2476" s="59"/>
      <c r="H2476" s="59"/>
    </row>
    <row r="2477" spans="1:8" x14ac:dyDescent="0.3">
      <c r="A2477" s="59"/>
      <c r="B2477" s="59"/>
      <c r="C2477" s="59"/>
      <c r="D2477" s="59"/>
      <c r="E2477" s="59"/>
      <c r="F2477" s="59"/>
      <c r="G2477" s="59"/>
      <c r="H2477" s="59"/>
    </row>
    <row r="2478" spans="1:8" x14ac:dyDescent="0.3">
      <c r="A2478" s="59"/>
      <c r="B2478" s="59"/>
      <c r="C2478" s="59"/>
      <c r="D2478" s="59"/>
      <c r="E2478" s="59"/>
      <c r="F2478" s="59"/>
      <c r="G2478" s="59"/>
      <c r="H2478" s="59"/>
    </row>
    <row r="2479" spans="1:8" x14ac:dyDescent="0.3">
      <c r="A2479" s="59"/>
      <c r="B2479" s="59"/>
      <c r="C2479" s="59"/>
      <c r="D2479" s="59"/>
      <c r="E2479" s="59"/>
      <c r="F2479" s="59"/>
      <c r="G2479" s="59"/>
      <c r="H2479" s="59"/>
    </row>
    <row r="2480" spans="1:8" x14ac:dyDescent="0.3">
      <c r="A2480" s="59"/>
      <c r="B2480" s="59"/>
      <c r="C2480" s="59"/>
      <c r="D2480" s="59"/>
      <c r="E2480" s="59"/>
      <c r="F2480" s="59"/>
      <c r="G2480" s="59"/>
      <c r="H2480" s="59"/>
    </row>
    <row r="2481" spans="1:8" x14ac:dyDescent="0.3">
      <c r="A2481" s="59"/>
      <c r="B2481" s="59"/>
      <c r="C2481" s="59"/>
      <c r="D2481" s="59"/>
      <c r="E2481" s="59"/>
      <c r="F2481" s="59"/>
      <c r="G2481" s="59"/>
      <c r="H2481" s="59"/>
    </row>
    <row r="2482" spans="1:8" x14ac:dyDescent="0.3">
      <c r="A2482" s="59"/>
      <c r="B2482" s="59"/>
      <c r="C2482" s="59"/>
      <c r="D2482" s="59"/>
      <c r="E2482" s="59"/>
      <c r="F2482" s="59"/>
      <c r="G2482" s="59"/>
      <c r="H2482" s="59"/>
    </row>
    <row r="2483" spans="1:8" x14ac:dyDescent="0.3">
      <c r="A2483" s="59"/>
      <c r="B2483" s="59"/>
      <c r="C2483" s="59"/>
      <c r="D2483" s="59"/>
      <c r="E2483" s="59"/>
      <c r="F2483" s="59"/>
      <c r="G2483" s="59"/>
      <c r="H2483" s="59"/>
    </row>
    <row r="2484" spans="1:8" x14ac:dyDescent="0.3">
      <c r="A2484" s="59"/>
      <c r="B2484" s="59"/>
      <c r="C2484" s="59"/>
      <c r="D2484" s="59"/>
      <c r="E2484" s="59"/>
      <c r="F2484" s="59"/>
      <c r="G2484" s="59"/>
      <c r="H2484" s="59"/>
    </row>
    <row r="2485" spans="1:8" x14ac:dyDescent="0.3">
      <c r="A2485" s="59"/>
      <c r="B2485" s="59"/>
      <c r="C2485" s="59"/>
      <c r="D2485" s="59"/>
      <c r="E2485" s="59"/>
      <c r="F2485" s="59"/>
      <c r="G2485" s="59"/>
      <c r="H2485" s="59"/>
    </row>
    <row r="2486" spans="1:8" x14ac:dyDescent="0.3">
      <c r="A2486" s="59"/>
      <c r="B2486" s="59"/>
      <c r="C2486" s="59"/>
      <c r="D2486" s="59"/>
      <c r="E2486" s="59"/>
      <c r="F2486" s="59"/>
      <c r="G2486" s="59"/>
      <c r="H2486" s="59"/>
    </row>
    <row r="2487" spans="1:8" x14ac:dyDescent="0.3">
      <c r="A2487" s="59"/>
      <c r="B2487" s="59"/>
      <c r="C2487" s="59"/>
      <c r="D2487" s="59"/>
      <c r="E2487" s="59"/>
      <c r="F2487" s="59"/>
      <c r="G2487" s="59"/>
      <c r="H2487" s="59"/>
    </row>
    <row r="2488" spans="1:8" x14ac:dyDescent="0.3">
      <c r="A2488" s="59"/>
      <c r="B2488" s="59"/>
      <c r="C2488" s="59"/>
      <c r="D2488" s="59"/>
      <c r="E2488" s="59"/>
      <c r="F2488" s="59"/>
      <c r="G2488" s="59"/>
      <c r="H2488" s="59"/>
    </row>
    <row r="2489" spans="1:8" x14ac:dyDescent="0.3">
      <c r="A2489" s="59"/>
      <c r="B2489" s="59"/>
      <c r="C2489" s="59"/>
      <c r="D2489" s="59"/>
      <c r="E2489" s="59"/>
      <c r="F2489" s="59"/>
      <c r="G2489" s="59"/>
      <c r="H2489" s="59"/>
    </row>
    <row r="2490" spans="1:8" x14ac:dyDescent="0.3">
      <c r="A2490" s="59"/>
      <c r="B2490" s="59"/>
      <c r="C2490" s="59"/>
      <c r="D2490" s="59"/>
      <c r="E2490" s="59"/>
      <c r="F2490" s="59"/>
      <c r="G2490" s="59"/>
      <c r="H2490" s="59"/>
    </row>
    <row r="2491" spans="1:8" x14ac:dyDescent="0.3">
      <c r="A2491" s="59"/>
      <c r="B2491" s="59"/>
      <c r="C2491" s="59"/>
      <c r="D2491" s="59"/>
      <c r="E2491" s="59"/>
      <c r="F2491" s="59"/>
      <c r="G2491" s="59"/>
      <c r="H2491" s="59"/>
    </row>
    <row r="2492" spans="1:8" x14ac:dyDescent="0.3">
      <c r="A2492" s="59"/>
      <c r="B2492" s="59"/>
      <c r="C2492" s="59"/>
      <c r="D2492" s="59"/>
      <c r="E2492" s="59"/>
      <c r="F2492" s="59"/>
      <c r="G2492" s="59"/>
      <c r="H2492" s="59"/>
    </row>
    <row r="2493" spans="1:8" x14ac:dyDescent="0.3">
      <c r="A2493" s="59"/>
      <c r="B2493" s="59"/>
      <c r="C2493" s="59"/>
      <c r="D2493" s="59"/>
      <c r="E2493" s="59"/>
      <c r="F2493" s="59"/>
      <c r="G2493" s="59"/>
      <c r="H2493" s="59"/>
    </row>
    <row r="2494" spans="1:8" x14ac:dyDescent="0.3">
      <c r="A2494" s="59"/>
      <c r="B2494" s="59"/>
      <c r="C2494" s="59"/>
      <c r="D2494" s="59"/>
      <c r="E2494" s="59"/>
      <c r="F2494" s="59"/>
      <c r="G2494" s="59"/>
      <c r="H2494" s="59"/>
    </row>
    <row r="2495" spans="1:8" x14ac:dyDescent="0.3">
      <c r="A2495" s="59"/>
      <c r="B2495" s="59"/>
      <c r="C2495" s="59"/>
      <c r="D2495" s="59"/>
      <c r="E2495" s="59"/>
      <c r="F2495" s="59"/>
      <c r="G2495" s="59"/>
      <c r="H2495" s="59"/>
    </row>
    <row r="2496" spans="1:8" x14ac:dyDescent="0.3">
      <c r="A2496" s="59"/>
      <c r="B2496" s="59"/>
      <c r="C2496" s="59"/>
      <c r="D2496" s="59"/>
      <c r="E2496" s="59"/>
      <c r="F2496" s="59"/>
      <c r="G2496" s="59"/>
      <c r="H2496" s="59"/>
    </row>
    <row r="2497" spans="1:8" x14ac:dyDescent="0.3">
      <c r="A2497" s="59"/>
      <c r="B2497" s="59"/>
      <c r="C2497" s="59"/>
      <c r="D2497" s="59"/>
      <c r="E2497" s="59"/>
      <c r="F2497" s="59"/>
      <c r="G2497" s="59"/>
      <c r="H2497" s="59"/>
    </row>
    <row r="2498" spans="1:8" x14ac:dyDescent="0.3">
      <c r="A2498" s="59"/>
      <c r="B2498" s="59"/>
      <c r="C2498" s="59"/>
      <c r="D2498" s="59"/>
      <c r="E2498" s="59"/>
      <c r="F2498" s="59"/>
      <c r="G2498" s="59"/>
      <c r="H2498" s="59"/>
    </row>
    <row r="2499" spans="1:8" x14ac:dyDescent="0.3">
      <c r="A2499" s="59"/>
      <c r="B2499" s="59"/>
      <c r="C2499" s="59"/>
      <c r="D2499" s="59"/>
      <c r="E2499" s="59"/>
      <c r="F2499" s="59"/>
      <c r="G2499" s="59"/>
      <c r="H2499" s="59"/>
    </row>
    <row r="2500" spans="1:8" x14ac:dyDescent="0.3">
      <c r="A2500" s="59"/>
      <c r="B2500" s="59"/>
      <c r="C2500" s="59"/>
      <c r="D2500" s="59"/>
      <c r="E2500" s="59"/>
      <c r="F2500" s="59"/>
      <c r="G2500" s="59"/>
      <c r="H2500" s="59"/>
    </row>
    <row r="2501" spans="1:8" x14ac:dyDescent="0.3">
      <c r="A2501" s="59"/>
      <c r="B2501" s="59"/>
      <c r="C2501" s="59"/>
      <c r="D2501" s="59"/>
      <c r="E2501" s="59"/>
      <c r="F2501" s="59"/>
      <c r="G2501" s="59"/>
      <c r="H2501" s="59"/>
    </row>
    <row r="2502" spans="1:8" x14ac:dyDescent="0.3">
      <c r="A2502" s="59"/>
      <c r="B2502" s="59"/>
      <c r="C2502" s="59"/>
      <c r="D2502" s="59"/>
      <c r="E2502" s="59"/>
      <c r="F2502" s="59"/>
      <c r="G2502" s="59"/>
      <c r="H2502" s="59"/>
    </row>
    <row r="2503" spans="1:8" x14ac:dyDescent="0.3">
      <c r="A2503" s="59"/>
      <c r="B2503" s="59"/>
      <c r="C2503" s="59"/>
      <c r="D2503" s="59"/>
      <c r="E2503" s="59"/>
      <c r="F2503" s="59"/>
      <c r="G2503" s="59"/>
      <c r="H2503" s="59"/>
    </row>
    <row r="2504" spans="1:8" x14ac:dyDescent="0.3">
      <c r="A2504" s="59"/>
      <c r="B2504" s="59"/>
      <c r="C2504" s="59"/>
      <c r="D2504" s="59"/>
      <c r="E2504" s="59"/>
      <c r="F2504" s="59"/>
      <c r="G2504" s="59"/>
      <c r="H2504" s="59"/>
    </row>
    <row r="2505" spans="1:8" x14ac:dyDescent="0.3">
      <c r="A2505" s="59"/>
      <c r="B2505" s="59"/>
      <c r="C2505" s="59"/>
      <c r="D2505" s="59"/>
      <c r="E2505" s="59"/>
      <c r="F2505" s="59"/>
      <c r="G2505" s="59"/>
      <c r="H2505" s="59"/>
    </row>
    <row r="2506" spans="1:8" x14ac:dyDescent="0.3">
      <c r="A2506" s="59"/>
      <c r="B2506" s="59"/>
      <c r="C2506" s="59"/>
      <c r="D2506" s="59"/>
      <c r="E2506" s="59"/>
      <c r="F2506" s="59"/>
      <c r="G2506" s="59"/>
      <c r="H2506" s="59"/>
    </row>
    <row r="2507" spans="1:8" x14ac:dyDescent="0.3">
      <c r="A2507" s="59"/>
      <c r="B2507" s="59"/>
      <c r="C2507" s="59"/>
      <c r="D2507" s="59"/>
      <c r="E2507" s="59"/>
      <c r="F2507" s="59"/>
      <c r="G2507" s="59"/>
      <c r="H2507" s="59"/>
    </row>
    <row r="2508" spans="1:8" x14ac:dyDescent="0.3">
      <c r="A2508" s="59"/>
      <c r="B2508" s="59"/>
      <c r="C2508" s="59"/>
      <c r="D2508" s="59"/>
      <c r="E2508" s="59"/>
      <c r="F2508" s="59"/>
      <c r="G2508" s="59"/>
      <c r="H2508" s="59"/>
    </row>
    <row r="2509" spans="1:8" x14ac:dyDescent="0.3">
      <c r="A2509" s="59"/>
      <c r="B2509" s="59"/>
      <c r="C2509" s="59"/>
      <c r="D2509" s="59"/>
      <c r="E2509" s="59"/>
      <c r="F2509" s="59"/>
      <c r="G2509" s="59"/>
      <c r="H2509" s="59"/>
    </row>
    <row r="2510" spans="1:8" x14ac:dyDescent="0.3">
      <c r="A2510" s="59"/>
      <c r="B2510" s="59"/>
      <c r="C2510" s="59"/>
      <c r="D2510" s="59"/>
      <c r="E2510" s="59"/>
      <c r="F2510" s="59"/>
      <c r="G2510" s="59"/>
      <c r="H2510" s="59"/>
    </row>
    <row r="2511" spans="1:8" x14ac:dyDescent="0.3">
      <c r="A2511" s="59"/>
      <c r="B2511" s="59"/>
      <c r="C2511" s="59"/>
      <c r="D2511" s="59"/>
      <c r="E2511" s="59"/>
      <c r="F2511" s="59"/>
      <c r="G2511" s="59"/>
      <c r="H2511" s="59"/>
    </row>
    <row r="2512" spans="1:8" x14ac:dyDescent="0.3">
      <c r="A2512" s="59"/>
      <c r="B2512" s="59"/>
      <c r="C2512" s="59"/>
      <c r="D2512" s="59"/>
      <c r="E2512" s="59"/>
      <c r="F2512" s="59"/>
      <c r="G2512" s="59"/>
      <c r="H2512" s="59"/>
    </row>
    <row r="2513" spans="1:8" x14ac:dyDescent="0.3">
      <c r="A2513" s="59"/>
      <c r="B2513" s="59"/>
      <c r="C2513" s="59"/>
      <c r="D2513" s="59"/>
      <c r="E2513" s="59"/>
      <c r="F2513" s="59"/>
      <c r="G2513" s="59"/>
      <c r="H2513" s="59"/>
    </row>
    <row r="2514" spans="1:8" x14ac:dyDescent="0.3">
      <c r="A2514" s="59"/>
      <c r="B2514" s="59"/>
      <c r="C2514" s="59"/>
      <c r="D2514" s="59"/>
      <c r="E2514" s="59"/>
      <c r="F2514" s="59"/>
      <c r="G2514" s="59"/>
      <c r="H2514" s="59"/>
    </row>
    <row r="2515" spans="1:8" x14ac:dyDescent="0.3">
      <c r="A2515" s="59"/>
      <c r="B2515" s="59"/>
      <c r="C2515" s="59"/>
      <c r="D2515" s="59"/>
      <c r="E2515" s="59"/>
      <c r="F2515" s="59"/>
      <c r="G2515" s="59"/>
      <c r="H2515" s="59"/>
    </row>
    <row r="2516" spans="1:8" x14ac:dyDescent="0.3">
      <c r="A2516" s="59"/>
      <c r="B2516" s="59"/>
      <c r="C2516" s="59"/>
      <c r="D2516" s="59"/>
      <c r="E2516" s="59"/>
      <c r="F2516" s="59"/>
      <c r="G2516" s="59"/>
      <c r="H2516" s="59"/>
    </row>
    <row r="2517" spans="1:8" x14ac:dyDescent="0.3">
      <c r="A2517" s="59"/>
      <c r="B2517" s="59"/>
      <c r="C2517" s="59"/>
      <c r="D2517" s="59"/>
      <c r="E2517" s="59"/>
      <c r="F2517" s="59"/>
      <c r="G2517" s="59"/>
      <c r="H2517" s="59"/>
    </row>
    <row r="2518" spans="1:8" x14ac:dyDescent="0.3">
      <c r="A2518" s="59"/>
      <c r="B2518" s="59"/>
      <c r="C2518" s="59"/>
      <c r="D2518" s="59"/>
      <c r="E2518" s="59"/>
      <c r="F2518" s="59"/>
      <c r="G2518" s="59"/>
      <c r="H2518" s="59"/>
    </row>
    <row r="2519" spans="1:8" x14ac:dyDescent="0.3">
      <c r="A2519" s="59"/>
      <c r="B2519" s="59"/>
      <c r="C2519" s="59"/>
      <c r="D2519" s="59"/>
      <c r="E2519" s="59"/>
      <c r="F2519" s="59"/>
      <c r="G2519" s="59"/>
      <c r="H2519" s="59"/>
    </row>
    <row r="2520" spans="1:8" x14ac:dyDescent="0.3">
      <c r="A2520" s="59"/>
      <c r="B2520" s="59"/>
      <c r="C2520" s="59"/>
      <c r="D2520" s="59"/>
      <c r="E2520" s="59"/>
      <c r="F2520" s="59"/>
      <c r="G2520" s="59"/>
      <c r="H2520" s="59"/>
    </row>
    <row r="2521" spans="1:8" x14ac:dyDescent="0.3">
      <c r="A2521" s="59"/>
      <c r="B2521" s="59"/>
      <c r="C2521" s="59"/>
      <c r="D2521" s="59"/>
      <c r="E2521" s="59"/>
      <c r="F2521" s="59"/>
      <c r="G2521" s="59"/>
      <c r="H2521" s="59"/>
    </row>
    <row r="2522" spans="1:8" x14ac:dyDescent="0.3">
      <c r="A2522" s="59"/>
      <c r="B2522" s="59"/>
      <c r="C2522" s="59"/>
      <c r="D2522" s="59"/>
      <c r="E2522" s="59"/>
      <c r="F2522" s="59"/>
      <c r="G2522" s="59"/>
      <c r="H2522" s="59"/>
    </row>
    <row r="2523" spans="1:8" x14ac:dyDescent="0.3">
      <c r="A2523" s="59"/>
      <c r="B2523" s="59"/>
      <c r="C2523" s="59"/>
      <c r="D2523" s="59"/>
      <c r="E2523" s="59"/>
      <c r="F2523" s="59"/>
      <c r="G2523" s="59"/>
      <c r="H2523" s="59"/>
    </row>
    <row r="2524" spans="1:8" x14ac:dyDescent="0.3">
      <c r="A2524" s="59"/>
      <c r="B2524" s="59"/>
      <c r="C2524" s="59"/>
      <c r="D2524" s="59"/>
      <c r="E2524" s="59"/>
      <c r="F2524" s="59"/>
      <c r="G2524" s="59"/>
      <c r="H2524" s="59"/>
    </row>
    <row r="2525" spans="1:8" x14ac:dyDescent="0.3">
      <c r="A2525" s="59"/>
      <c r="B2525" s="59"/>
      <c r="C2525" s="59"/>
      <c r="D2525" s="59"/>
      <c r="E2525" s="59"/>
      <c r="F2525" s="59"/>
      <c r="G2525" s="59"/>
      <c r="H2525" s="59"/>
    </row>
    <row r="2526" spans="1:8" x14ac:dyDescent="0.3">
      <c r="A2526" s="59"/>
      <c r="B2526" s="59"/>
      <c r="C2526" s="59"/>
      <c r="D2526" s="59"/>
      <c r="E2526" s="59"/>
      <c r="F2526" s="59"/>
      <c r="G2526" s="59"/>
      <c r="H2526" s="59"/>
    </row>
    <row r="2527" spans="1:8" x14ac:dyDescent="0.3">
      <c r="A2527" s="59"/>
      <c r="B2527" s="59"/>
      <c r="C2527" s="59"/>
      <c r="D2527" s="59"/>
      <c r="E2527" s="59"/>
      <c r="F2527" s="59"/>
      <c r="G2527" s="59"/>
      <c r="H2527" s="59"/>
    </row>
    <row r="2528" spans="1:8" x14ac:dyDescent="0.3">
      <c r="A2528" s="59"/>
      <c r="B2528" s="59"/>
      <c r="C2528" s="59"/>
      <c r="D2528" s="59"/>
      <c r="E2528" s="59"/>
      <c r="F2528" s="59"/>
      <c r="G2528" s="59"/>
      <c r="H2528" s="59"/>
    </row>
    <row r="2529" spans="1:8" x14ac:dyDescent="0.3">
      <c r="A2529" s="59"/>
      <c r="B2529" s="59"/>
      <c r="C2529" s="59"/>
      <c r="D2529" s="59"/>
      <c r="E2529" s="59"/>
      <c r="F2529" s="59"/>
      <c r="G2529" s="59"/>
      <c r="H2529" s="59"/>
    </row>
    <row r="2530" spans="1:8" x14ac:dyDescent="0.3">
      <c r="A2530" s="59"/>
      <c r="B2530" s="59"/>
      <c r="C2530" s="59"/>
      <c r="D2530" s="59"/>
      <c r="E2530" s="59"/>
      <c r="F2530" s="59"/>
      <c r="G2530" s="59"/>
      <c r="H2530" s="59"/>
    </row>
    <row r="2531" spans="1:8" x14ac:dyDescent="0.3">
      <c r="A2531" s="59"/>
      <c r="B2531" s="59"/>
      <c r="C2531" s="59"/>
      <c r="D2531" s="59"/>
      <c r="E2531" s="59"/>
      <c r="F2531" s="59"/>
      <c r="G2531" s="59"/>
      <c r="H2531" s="59"/>
    </row>
    <row r="2532" spans="1:8" x14ac:dyDescent="0.3">
      <c r="A2532" s="59"/>
      <c r="B2532" s="59"/>
      <c r="C2532" s="59"/>
      <c r="D2532" s="59"/>
      <c r="E2532" s="59"/>
      <c r="F2532" s="59"/>
      <c r="G2532" s="59"/>
      <c r="H2532" s="59"/>
    </row>
    <row r="2533" spans="1:8" x14ac:dyDescent="0.3">
      <c r="A2533" s="59"/>
      <c r="B2533" s="59"/>
      <c r="C2533" s="59"/>
      <c r="D2533" s="59"/>
      <c r="E2533" s="59"/>
      <c r="F2533" s="59"/>
      <c r="G2533" s="59"/>
      <c r="H2533" s="59"/>
    </row>
    <row r="2534" spans="1:8" x14ac:dyDescent="0.3">
      <c r="A2534" s="59"/>
      <c r="B2534" s="59"/>
      <c r="C2534" s="59"/>
      <c r="D2534" s="59"/>
      <c r="E2534" s="59"/>
      <c r="F2534" s="59"/>
      <c r="G2534" s="59"/>
      <c r="H2534" s="59"/>
    </row>
    <row r="2535" spans="1:8" x14ac:dyDescent="0.3">
      <c r="A2535" s="59"/>
      <c r="B2535" s="59"/>
      <c r="C2535" s="59"/>
      <c r="D2535" s="59"/>
      <c r="E2535" s="59"/>
      <c r="F2535" s="59"/>
      <c r="G2535" s="59"/>
      <c r="H2535" s="59"/>
    </row>
    <row r="2536" spans="1:8" x14ac:dyDescent="0.3">
      <c r="A2536" s="59"/>
      <c r="B2536" s="59"/>
      <c r="C2536" s="59"/>
      <c r="D2536" s="59"/>
      <c r="E2536" s="59"/>
      <c r="F2536" s="59"/>
      <c r="G2536" s="59"/>
      <c r="H2536" s="59"/>
    </row>
    <row r="2537" spans="1:8" x14ac:dyDescent="0.3">
      <c r="A2537" s="59"/>
      <c r="B2537" s="59"/>
      <c r="C2537" s="59"/>
      <c r="D2537" s="59"/>
      <c r="E2537" s="59"/>
      <c r="F2537" s="59"/>
      <c r="G2537" s="59"/>
      <c r="H2537" s="59"/>
    </row>
    <row r="2538" spans="1:8" x14ac:dyDescent="0.3">
      <c r="A2538" s="59"/>
      <c r="B2538" s="59"/>
      <c r="C2538" s="59"/>
      <c r="D2538" s="59"/>
      <c r="E2538" s="59"/>
      <c r="F2538" s="59"/>
      <c r="G2538" s="59"/>
      <c r="H2538" s="59"/>
    </row>
    <row r="2539" spans="1:8" x14ac:dyDescent="0.3">
      <c r="A2539" s="59"/>
      <c r="B2539" s="59"/>
      <c r="C2539" s="59"/>
      <c r="D2539" s="59"/>
      <c r="E2539" s="59"/>
      <c r="F2539" s="59"/>
      <c r="G2539" s="59"/>
      <c r="H2539" s="59"/>
    </row>
    <row r="2540" spans="1:8" x14ac:dyDescent="0.3">
      <c r="A2540" s="59"/>
      <c r="B2540" s="59"/>
      <c r="C2540" s="59"/>
      <c r="D2540" s="59"/>
      <c r="E2540" s="59"/>
      <c r="F2540" s="59"/>
      <c r="G2540" s="59"/>
      <c r="H2540" s="59"/>
    </row>
    <row r="2541" spans="1:8" x14ac:dyDescent="0.3">
      <c r="A2541" s="59"/>
      <c r="B2541" s="59"/>
      <c r="C2541" s="59"/>
      <c r="D2541" s="59"/>
      <c r="E2541" s="59"/>
      <c r="F2541" s="59"/>
      <c r="G2541" s="59"/>
      <c r="H2541" s="59"/>
    </row>
    <row r="2542" spans="1:8" x14ac:dyDescent="0.3">
      <c r="A2542" s="59"/>
      <c r="B2542" s="59"/>
      <c r="C2542" s="59"/>
      <c r="D2542" s="59"/>
      <c r="E2542" s="59"/>
      <c r="F2542" s="59"/>
      <c r="G2542" s="59"/>
      <c r="H2542" s="59"/>
    </row>
    <row r="2543" spans="1:8" x14ac:dyDescent="0.3">
      <c r="A2543" s="59"/>
      <c r="B2543" s="59"/>
      <c r="C2543" s="59"/>
      <c r="D2543" s="59"/>
      <c r="E2543" s="59"/>
      <c r="F2543" s="59"/>
      <c r="G2543" s="59"/>
      <c r="H2543" s="59"/>
    </row>
    <row r="2544" spans="1:8" x14ac:dyDescent="0.3">
      <c r="A2544" s="59"/>
      <c r="B2544" s="59"/>
      <c r="C2544" s="59"/>
      <c r="D2544" s="59"/>
      <c r="E2544" s="59"/>
      <c r="F2544" s="59"/>
      <c r="G2544" s="59"/>
      <c r="H2544" s="59"/>
    </row>
    <row r="2545" spans="1:8" x14ac:dyDescent="0.3">
      <c r="A2545" s="59"/>
      <c r="B2545" s="59"/>
      <c r="C2545" s="59"/>
      <c r="D2545" s="59"/>
      <c r="E2545" s="59"/>
      <c r="F2545" s="59"/>
      <c r="G2545" s="59"/>
      <c r="H2545" s="59"/>
    </row>
    <row r="2546" spans="1:8" x14ac:dyDescent="0.3">
      <c r="A2546" s="59"/>
      <c r="B2546" s="59"/>
      <c r="C2546" s="59"/>
      <c r="D2546" s="59"/>
      <c r="E2546" s="59"/>
      <c r="F2546" s="59"/>
      <c r="G2546" s="59"/>
      <c r="H2546" s="59"/>
    </row>
    <row r="2547" spans="1:8" x14ac:dyDescent="0.3">
      <c r="A2547" s="59"/>
      <c r="B2547" s="59"/>
      <c r="C2547" s="59"/>
      <c r="D2547" s="59"/>
      <c r="E2547" s="59"/>
      <c r="F2547" s="59"/>
      <c r="G2547" s="59"/>
      <c r="H2547" s="59"/>
    </row>
    <row r="2548" spans="1:8" x14ac:dyDescent="0.3">
      <c r="A2548" s="59"/>
      <c r="B2548" s="59"/>
      <c r="C2548" s="59"/>
      <c r="D2548" s="59"/>
      <c r="E2548" s="59"/>
      <c r="F2548" s="59"/>
      <c r="G2548" s="59"/>
      <c r="H2548" s="59"/>
    </row>
    <row r="2549" spans="1:8" x14ac:dyDescent="0.3">
      <c r="A2549" s="59"/>
      <c r="B2549" s="59"/>
      <c r="C2549" s="59"/>
      <c r="D2549" s="59"/>
      <c r="E2549" s="59"/>
      <c r="F2549" s="59"/>
      <c r="G2549" s="59"/>
      <c r="H2549" s="59"/>
    </row>
    <row r="2550" spans="1:8" x14ac:dyDescent="0.3">
      <c r="A2550" s="59"/>
      <c r="B2550" s="59"/>
      <c r="C2550" s="59"/>
      <c r="D2550" s="59"/>
      <c r="E2550" s="59"/>
      <c r="F2550" s="59"/>
      <c r="G2550" s="59"/>
      <c r="H2550" s="59"/>
    </row>
    <row r="2551" spans="1:8" x14ac:dyDescent="0.3">
      <c r="A2551" s="59"/>
      <c r="B2551" s="59"/>
      <c r="C2551" s="59"/>
      <c r="D2551" s="59"/>
      <c r="E2551" s="59"/>
      <c r="F2551" s="59"/>
      <c r="G2551" s="59"/>
      <c r="H2551" s="59"/>
    </row>
    <row r="2552" spans="1:8" x14ac:dyDescent="0.3">
      <c r="A2552" s="59"/>
      <c r="B2552" s="59"/>
      <c r="C2552" s="59"/>
      <c r="D2552" s="59"/>
      <c r="E2552" s="59"/>
      <c r="F2552" s="59"/>
      <c r="G2552" s="59"/>
      <c r="H2552" s="59"/>
    </row>
    <row r="2553" spans="1:8" x14ac:dyDescent="0.3">
      <c r="A2553" s="59"/>
      <c r="B2553" s="59"/>
      <c r="C2553" s="59"/>
      <c r="D2553" s="59"/>
      <c r="E2553" s="59"/>
      <c r="F2553" s="59"/>
      <c r="G2553" s="59"/>
      <c r="H2553" s="59"/>
    </row>
    <row r="2554" spans="1:8" x14ac:dyDescent="0.3">
      <c r="A2554" s="59"/>
      <c r="B2554" s="59"/>
      <c r="C2554" s="59"/>
      <c r="D2554" s="59"/>
      <c r="E2554" s="59"/>
      <c r="F2554" s="59"/>
      <c r="G2554" s="59"/>
      <c r="H2554" s="59"/>
    </row>
    <row r="2555" spans="1:8" x14ac:dyDescent="0.3">
      <c r="A2555" s="59"/>
      <c r="B2555" s="59"/>
      <c r="C2555" s="59"/>
      <c r="D2555" s="59"/>
      <c r="E2555" s="59"/>
      <c r="F2555" s="59"/>
      <c r="G2555" s="59"/>
      <c r="H2555" s="59"/>
    </row>
    <row r="2556" spans="1:8" x14ac:dyDescent="0.3">
      <c r="A2556" s="59"/>
      <c r="B2556" s="59"/>
      <c r="C2556" s="59"/>
      <c r="D2556" s="59"/>
      <c r="E2556" s="59"/>
      <c r="F2556" s="59"/>
      <c r="G2556" s="59"/>
      <c r="H2556" s="59"/>
    </row>
    <row r="2557" spans="1:8" x14ac:dyDescent="0.3">
      <c r="A2557" s="59"/>
      <c r="B2557" s="59"/>
      <c r="C2557" s="59"/>
      <c r="D2557" s="59"/>
      <c r="E2557" s="59"/>
      <c r="F2557" s="59"/>
      <c r="G2557" s="59"/>
      <c r="H2557" s="59"/>
    </row>
    <row r="2558" spans="1:8" x14ac:dyDescent="0.3">
      <c r="A2558" s="59"/>
      <c r="B2558" s="59"/>
      <c r="C2558" s="59"/>
      <c r="D2558" s="59"/>
      <c r="E2558" s="59"/>
      <c r="F2558" s="59"/>
      <c r="G2558" s="59"/>
      <c r="H2558" s="59"/>
    </row>
    <row r="2559" spans="1:8" x14ac:dyDescent="0.3">
      <c r="A2559" s="59"/>
      <c r="B2559" s="59"/>
      <c r="C2559" s="59"/>
      <c r="D2559" s="59"/>
      <c r="E2559" s="59"/>
      <c r="F2559" s="59"/>
      <c r="G2559" s="59"/>
      <c r="H2559" s="59"/>
    </row>
    <row r="2560" spans="1:8" x14ac:dyDescent="0.3">
      <c r="A2560" s="59"/>
      <c r="B2560" s="59"/>
      <c r="C2560" s="59"/>
      <c r="D2560" s="59"/>
      <c r="E2560" s="59"/>
      <c r="F2560" s="59"/>
      <c r="G2560" s="59"/>
      <c r="H2560" s="59"/>
    </row>
    <row r="2561" spans="1:8" x14ac:dyDescent="0.3">
      <c r="A2561" s="59"/>
      <c r="B2561" s="59"/>
      <c r="C2561" s="59"/>
      <c r="D2561" s="59"/>
      <c r="E2561" s="59"/>
      <c r="F2561" s="59"/>
      <c r="G2561" s="59"/>
      <c r="H2561" s="59"/>
    </row>
    <row r="2562" spans="1:8" x14ac:dyDescent="0.3">
      <c r="A2562" s="59"/>
      <c r="B2562" s="59"/>
      <c r="C2562" s="59"/>
      <c r="D2562" s="59"/>
      <c r="E2562" s="59"/>
      <c r="F2562" s="59"/>
      <c r="G2562" s="59"/>
      <c r="H2562" s="59"/>
    </row>
    <row r="2563" spans="1:8" x14ac:dyDescent="0.3">
      <c r="A2563" s="59"/>
      <c r="B2563" s="59"/>
      <c r="C2563" s="59"/>
      <c r="D2563" s="59"/>
      <c r="E2563" s="59"/>
      <c r="F2563" s="59"/>
      <c r="G2563" s="59"/>
      <c r="H2563" s="59"/>
    </row>
    <row r="2564" spans="1:8" x14ac:dyDescent="0.3">
      <c r="A2564" s="59"/>
      <c r="B2564" s="59"/>
      <c r="C2564" s="59"/>
      <c r="D2564" s="59"/>
      <c r="E2564" s="59"/>
      <c r="F2564" s="59"/>
      <c r="G2564" s="59"/>
      <c r="H2564" s="59"/>
    </row>
    <row r="2565" spans="1:8" x14ac:dyDescent="0.3">
      <c r="A2565" s="59"/>
      <c r="B2565" s="59"/>
      <c r="C2565" s="59"/>
      <c r="D2565" s="59"/>
      <c r="E2565" s="59"/>
      <c r="F2565" s="59"/>
      <c r="G2565" s="59"/>
      <c r="H2565" s="59"/>
    </row>
    <row r="2566" spans="1:8" x14ac:dyDescent="0.3">
      <c r="A2566" s="59"/>
      <c r="B2566" s="59"/>
      <c r="C2566" s="59"/>
      <c r="D2566" s="59"/>
      <c r="E2566" s="59"/>
      <c r="F2566" s="59"/>
      <c r="G2566" s="59"/>
      <c r="H2566" s="59"/>
    </row>
    <row r="2567" spans="1:8" x14ac:dyDescent="0.3">
      <c r="A2567" s="59"/>
      <c r="B2567" s="59"/>
      <c r="C2567" s="59"/>
      <c r="D2567" s="59"/>
      <c r="E2567" s="59"/>
      <c r="F2567" s="59"/>
      <c r="G2567" s="59"/>
      <c r="H2567" s="59"/>
    </row>
    <row r="2568" spans="1:8" x14ac:dyDescent="0.3">
      <c r="A2568" s="59"/>
      <c r="B2568" s="59"/>
      <c r="C2568" s="59"/>
      <c r="D2568" s="59"/>
      <c r="E2568" s="59"/>
      <c r="F2568" s="59"/>
      <c r="G2568" s="59"/>
      <c r="H2568" s="59"/>
    </row>
    <row r="2569" spans="1:8" x14ac:dyDescent="0.3">
      <c r="A2569" s="59"/>
      <c r="B2569" s="59"/>
      <c r="C2569" s="59"/>
      <c r="D2569" s="59"/>
      <c r="E2569" s="59"/>
      <c r="F2569" s="59"/>
      <c r="G2569" s="59"/>
      <c r="H2569" s="59"/>
    </row>
    <row r="2570" spans="1:8" x14ac:dyDescent="0.3">
      <c r="A2570" s="59"/>
      <c r="B2570" s="59"/>
      <c r="C2570" s="59"/>
      <c r="D2570" s="59"/>
      <c r="E2570" s="59"/>
      <c r="F2570" s="59"/>
      <c r="G2570" s="59"/>
      <c r="H2570" s="59"/>
    </row>
    <row r="2571" spans="1:8" x14ac:dyDescent="0.3">
      <c r="A2571" s="59"/>
      <c r="B2571" s="59"/>
      <c r="C2571" s="59"/>
      <c r="D2571" s="59"/>
      <c r="E2571" s="59"/>
      <c r="F2571" s="59"/>
      <c r="G2571" s="59"/>
      <c r="H2571" s="59"/>
    </row>
    <row r="2572" spans="1:8" x14ac:dyDescent="0.3">
      <c r="A2572" s="59"/>
      <c r="B2572" s="59"/>
      <c r="C2572" s="59"/>
      <c r="D2572" s="59"/>
      <c r="E2572" s="59"/>
      <c r="F2572" s="59"/>
      <c r="G2572" s="59"/>
      <c r="H2572" s="59"/>
    </row>
    <row r="2573" spans="1:8" x14ac:dyDescent="0.3">
      <c r="A2573" s="59"/>
      <c r="B2573" s="59"/>
      <c r="C2573" s="59"/>
      <c r="D2573" s="59"/>
      <c r="E2573" s="59"/>
      <c r="F2573" s="59"/>
      <c r="G2573" s="59"/>
      <c r="H2573" s="59"/>
    </row>
    <row r="2574" spans="1:8" x14ac:dyDescent="0.3">
      <c r="A2574" s="59"/>
      <c r="B2574" s="59"/>
      <c r="C2574" s="59"/>
      <c r="D2574" s="59"/>
      <c r="E2574" s="59"/>
      <c r="F2574" s="59"/>
      <c r="G2574" s="59"/>
      <c r="H2574" s="59"/>
    </row>
    <row r="2575" spans="1:8" x14ac:dyDescent="0.3">
      <c r="A2575" s="59"/>
      <c r="B2575" s="59"/>
      <c r="C2575" s="59"/>
      <c r="D2575" s="59"/>
      <c r="E2575" s="59"/>
      <c r="F2575" s="59"/>
      <c r="G2575" s="59"/>
      <c r="H2575" s="59"/>
    </row>
    <row r="2576" spans="1:8" x14ac:dyDescent="0.3">
      <c r="A2576" s="59"/>
      <c r="B2576" s="59"/>
      <c r="C2576" s="59"/>
      <c r="D2576" s="59"/>
      <c r="E2576" s="59"/>
      <c r="F2576" s="59"/>
      <c r="G2576" s="59"/>
      <c r="H2576" s="59"/>
    </row>
    <row r="2577" spans="1:8" x14ac:dyDescent="0.3">
      <c r="A2577" s="59"/>
      <c r="B2577" s="59"/>
      <c r="C2577" s="59"/>
      <c r="D2577" s="59"/>
      <c r="E2577" s="59"/>
      <c r="F2577" s="59"/>
      <c r="G2577" s="59"/>
      <c r="H2577" s="59"/>
    </row>
    <row r="2578" spans="1:8" x14ac:dyDescent="0.3">
      <c r="A2578" s="59"/>
      <c r="B2578" s="59"/>
      <c r="C2578" s="59"/>
      <c r="D2578" s="59"/>
      <c r="E2578" s="59"/>
      <c r="F2578" s="59"/>
      <c r="G2578" s="59"/>
      <c r="H2578" s="59"/>
    </row>
    <row r="2579" spans="1:8" x14ac:dyDescent="0.3">
      <c r="A2579" s="59"/>
      <c r="B2579" s="59"/>
      <c r="C2579" s="59"/>
      <c r="D2579" s="59"/>
      <c r="E2579" s="59"/>
      <c r="F2579" s="59"/>
      <c r="G2579" s="59"/>
      <c r="H2579" s="59"/>
    </row>
    <row r="2580" spans="1:8" x14ac:dyDescent="0.3">
      <c r="A2580" s="59"/>
      <c r="B2580" s="59"/>
      <c r="C2580" s="59"/>
      <c r="D2580" s="59"/>
      <c r="E2580" s="59"/>
      <c r="F2580" s="59"/>
      <c r="G2580" s="59"/>
      <c r="H2580" s="59"/>
    </row>
    <row r="2581" spans="1:8" x14ac:dyDescent="0.3">
      <c r="A2581" s="59"/>
      <c r="B2581" s="59"/>
      <c r="C2581" s="59"/>
      <c r="D2581" s="59"/>
      <c r="E2581" s="59"/>
      <c r="F2581" s="59"/>
      <c r="G2581" s="59"/>
      <c r="H2581" s="59"/>
    </row>
    <row r="2582" spans="1:8" x14ac:dyDescent="0.3">
      <c r="A2582" s="59"/>
      <c r="B2582" s="59"/>
      <c r="C2582" s="59"/>
      <c r="D2582" s="59"/>
      <c r="E2582" s="59"/>
      <c r="F2582" s="59"/>
      <c r="G2582" s="59"/>
      <c r="H2582" s="59"/>
    </row>
    <row r="2583" spans="1:8" x14ac:dyDescent="0.3">
      <c r="A2583" s="59"/>
      <c r="B2583" s="59"/>
      <c r="C2583" s="59"/>
      <c r="D2583" s="59"/>
      <c r="E2583" s="59"/>
      <c r="F2583" s="59"/>
      <c r="G2583" s="59"/>
      <c r="H2583" s="59"/>
    </row>
    <row r="2584" spans="1:8" x14ac:dyDescent="0.3">
      <c r="A2584" s="59"/>
      <c r="B2584" s="59"/>
      <c r="C2584" s="59"/>
      <c r="D2584" s="59"/>
      <c r="E2584" s="59"/>
      <c r="F2584" s="59"/>
      <c r="G2584" s="59"/>
      <c r="H2584" s="59"/>
    </row>
    <row r="2585" spans="1:8" x14ac:dyDescent="0.3">
      <c r="A2585" s="59"/>
      <c r="B2585" s="59"/>
      <c r="C2585" s="59"/>
      <c r="D2585" s="59"/>
      <c r="E2585" s="59"/>
      <c r="F2585" s="59"/>
      <c r="G2585" s="59"/>
      <c r="H2585" s="59"/>
    </row>
    <row r="2586" spans="1:8" x14ac:dyDescent="0.3">
      <c r="A2586" s="59"/>
      <c r="B2586" s="59"/>
      <c r="C2586" s="59"/>
      <c r="D2586" s="59"/>
      <c r="E2586" s="59"/>
      <c r="F2586" s="59"/>
      <c r="G2586" s="59"/>
      <c r="H2586" s="59"/>
    </row>
    <row r="2587" spans="1:8" x14ac:dyDescent="0.3">
      <c r="A2587" s="59"/>
      <c r="B2587" s="59"/>
      <c r="C2587" s="59"/>
      <c r="D2587" s="59"/>
      <c r="E2587" s="59"/>
      <c r="F2587" s="59"/>
      <c r="G2587" s="59"/>
      <c r="H2587" s="59"/>
    </row>
    <row r="2588" spans="1:8" x14ac:dyDescent="0.3">
      <c r="A2588" s="59"/>
      <c r="B2588" s="59"/>
      <c r="C2588" s="59"/>
      <c r="D2588" s="59"/>
      <c r="E2588" s="59"/>
      <c r="F2588" s="59"/>
      <c r="G2588" s="59"/>
      <c r="H2588" s="59"/>
    </row>
    <row r="2589" spans="1:8" x14ac:dyDescent="0.3">
      <c r="A2589" s="59"/>
      <c r="B2589" s="59"/>
      <c r="C2589" s="59"/>
      <c r="D2589" s="59"/>
      <c r="E2589" s="59"/>
      <c r="F2589" s="59"/>
      <c r="G2589" s="59"/>
      <c r="H2589" s="59"/>
    </row>
    <row r="2590" spans="1:8" x14ac:dyDescent="0.3">
      <c r="A2590" s="59"/>
      <c r="B2590" s="59"/>
      <c r="C2590" s="59"/>
      <c r="D2590" s="59"/>
      <c r="E2590" s="59"/>
      <c r="F2590" s="59"/>
      <c r="G2590" s="59"/>
      <c r="H2590" s="59"/>
    </row>
    <row r="2591" spans="1:8" x14ac:dyDescent="0.3">
      <c r="A2591" s="59"/>
      <c r="B2591" s="59"/>
      <c r="C2591" s="59"/>
      <c r="D2591" s="59"/>
      <c r="E2591" s="59"/>
      <c r="F2591" s="59"/>
      <c r="G2591" s="59"/>
      <c r="H2591" s="59"/>
    </row>
    <row r="2592" spans="1:8" x14ac:dyDescent="0.3">
      <c r="A2592" s="59"/>
      <c r="B2592" s="59"/>
      <c r="C2592" s="59"/>
      <c r="D2592" s="59"/>
      <c r="E2592" s="59"/>
      <c r="F2592" s="59"/>
      <c r="G2592" s="59"/>
      <c r="H2592" s="59"/>
    </row>
    <row r="2593" spans="1:8" x14ac:dyDescent="0.3">
      <c r="A2593" s="59"/>
      <c r="B2593" s="59"/>
      <c r="C2593" s="59"/>
      <c r="D2593" s="59"/>
      <c r="E2593" s="59"/>
      <c r="F2593" s="59"/>
      <c r="G2593" s="59"/>
      <c r="H2593" s="59"/>
    </row>
    <row r="2594" spans="1:8" x14ac:dyDescent="0.3">
      <c r="A2594" s="59"/>
      <c r="B2594" s="59"/>
      <c r="C2594" s="59"/>
      <c r="D2594" s="59"/>
      <c r="E2594" s="59"/>
      <c r="F2594" s="59"/>
      <c r="G2594" s="59"/>
      <c r="H2594" s="59"/>
    </row>
    <row r="2595" spans="1:8" x14ac:dyDescent="0.3">
      <c r="A2595" s="59"/>
      <c r="B2595" s="59"/>
      <c r="C2595" s="59"/>
      <c r="D2595" s="59"/>
      <c r="E2595" s="59"/>
      <c r="F2595" s="59"/>
      <c r="G2595" s="59"/>
      <c r="H2595" s="59"/>
    </row>
    <row r="2596" spans="1:8" x14ac:dyDescent="0.3">
      <c r="A2596" s="59"/>
      <c r="B2596" s="59"/>
      <c r="C2596" s="59"/>
      <c r="D2596" s="59"/>
      <c r="E2596" s="59"/>
      <c r="F2596" s="59"/>
      <c r="G2596" s="59"/>
      <c r="H2596" s="59"/>
    </row>
    <row r="2597" spans="1:8" x14ac:dyDescent="0.3">
      <c r="A2597" s="59"/>
      <c r="B2597" s="59"/>
      <c r="C2597" s="59"/>
      <c r="D2597" s="59"/>
      <c r="E2597" s="59"/>
      <c r="F2597" s="59"/>
      <c r="G2597" s="59"/>
      <c r="H2597" s="59"/>
    </row>
    <row r="2598" spans="1:8" x14ac:dyDescent="0.3">
      <c r="A2598" s="59"/>
      <c r="B2598" s="59"/>
      <c r="C2598" s="59"/>
      <c r="D2598" s="59"/>
      <c r="E2598" s="59"/>
      <c r="F2598" s="59"/>
      <c r="G2598" s="59"/>
      <c r="H2598" s="59"/>
    </row>
    <row r="2599" spans="1:8" x14ac:dyDescent="0.3">
      <c r="A2599" s="59"/>
      <c r="B2599" s="59"/>
      <c r="C2599" s="59"/>
      <c r="D2599" s="59"/>
      <c r="E2599" s="59"/>
      <c r="F2599" s="59"/>
      <c r="G2599" s="59"/>
      <c r="H2599" s="59"/>
    </row>
    <row r="2600" spans="1:8" x14ac:dyDescent="0.3">
      <c r="A2600" s="59"/>
      <c r="B2600" s="59"/>
      <c r="C2600" s="59"/>
      <c r="D2600" s="59"/>
      <c r="E2600" s="59"/>
      <c r="F2600" s="59"/>
      <c r="G2600" s="59"/>
      <c r="H2600" s="59"/>
    </row>
    <row r="2601" spans="1:8" x14ac:dyDescent="0.3">
      <c r="A2601" s="59"/>
      <c r="B2601" s="59"/>
      <c r="C2601" s="59"/>
      <c r="D2601" s="59"/>
      <c r="E2601" s="59"/>
      <c r="F2601" s="59"/>
      <c r="G2601" s="59"/>
      <c r="H2601" s="59"/>
    </row>
    <row r="2602" spans="1:8" x14ac:dyDescent="0.3">
      <c r="A2602" s="59"/>
      <c r="B2602" s="59"/>
      <c r="C2602" s="59"/>
      <c r="D2602" s="59"/>
      <c r="E2602" s="59"/>
      <c r="F2602" s="59"/>
      <c r="G2602" s="59"/>
      <c r="H2602" s="59"/>
    </row>
    <row r="2603" spans="1:8" x14ac:dyDescent="0.3">
      <c r="A2603" s="59"/>
      <c r="B2603" s="59"/>
      <c r="C2603" s="59"/>
      <c r="D2603" s="59"/>
      <c r="E2603" s="59"/>
      <c r="F2603" s="59"/>
      <c r="G2603" s="59"/>
      <c r="H2603" s="59"/>
    </row>
    <row r="2604" spans="1:8" x14ac:dyDescent="0.3">
      <c r="A2604" s="59"/>
      <c r="B2604" s="59"/>
      <c r="C2604" s="59"/>
      <c r="D2604" s="59"/>
      <c r="E2604" s="59"/>
      <c r="F2604" s="59"/>
      <c r="G2604" s="59"/>
      <c r="H2604" s="59"/>
    </row>
    <row r="2605" spans="1:8" x14ac:dyDescent="0.3">
      <c r="A2605" s="59"/>
      <c r="B2605" s="59"/>
      <c r="C2605" s="59"/>
      <c r="D2605" s="59"/>
      <c r="E2605" s="59"/>
      <c r="F2605" s="59"/>
      <c r="G2605" s="59"/>
      <c r="H2605" s="59"/>
    </row>
    <row r="2606" spans="1:8" x14ac:dyDescent="0.3">
      <c r="A2606" s="59"/>
      <c r="B2606" s="59"/>
      <c r="C2606" s="59"/>
      <c r="D2606" s="59"/>
      <c r="E2606" s="59"/>
      <c r="F2606" s="59"/>
      <c r="G2606" s="59"/>
      <c r="H2606" s="59"/>
    </row>
    <row r="2607" spans="1:8" x14ac:dyDescent="0.3">
      <c r="A2607" s="59"/>
      <c r="B2607" s="59"/>
      <c r="C2607" s="59"/>
      <c r="D2607" s="59"/>
      <c r="E2607" s="59"/>
      <c r="F2607" s="59"/>
      <c r="G2607" s="59"/>
      <c r="H2607" s="59"/>
    </row>
    <row r="2608" spans="1:8" x14ac:dyDescent="0.3">
      <c r="A2608" s="59"/>
      <c r="B2608" s="59"/>
      <c r="C2608" s="59"/>
      <c r="D2608" s="59"/>
      <c r="E2608" s="59"/>
      <c r="F2608" s="59"/>
      <c r="G2608" s="59"/>
      <c r="H2608" s="59"/>
    </row>
    <row r="2609" spans="1:8" x14ac:dyDescent="0.3">
      <c r="A2609" s="59"/>
      <c r="B2609" s="59"/>
      <c r="C2609" s="59"/>
      <c r="D2609" s="59"/>
      <c r="E2609" s="59"/>
      <c r="F2609" s="59"/>
      <c r="G2609" s="59"/>
      <c r="H2609" s="59"/>
    </row>
    <row r="2610" spans="1:8" x14ac:dyDescent="0.3">
      <c r="A2610" s="59"/>
      <c r="B2610" s="59"/>
      <c r="C2610" s="59"/>
      <c r="D2610" s="59"/>
      <c r="E2610" s="59"/>
      <c r="F2610" s="59"/>
      <c r="G2610" s="59"/>
      <c r="H2610" s="59"/>
    </row>
    <row r="2611" spans="1:8" x14ac:dyDescent="0.3">
      <c r="A2611" s="59"/>
      <c r="B2611" s="59"/>
      <c r="C2611" s="59"/>
      <c r="D2611" s="59"/>
      <c r="E2611" s="59"/>
      <c r="F2611" s="59"/>
      <c r="G2611" s="59"/>
      <c r="H2611" s="59"/>
    </row>
    <row r="2612" spans="1:8" x14ac:dyDescent="0.3">
      <c r="A2612" s="59"/>
      <c r="B2612" s="59"/>
      <c r="C2612" s="59"/>
      <c r="D2612" s="59"/>
      <c r="E2612" s="59"/>
      <c r="F2612" s="59"/>
      <c r="G2612" s="59"/>
      <c r="H2612" s="59"/>
    </row>
    <row r="2613" spans="1:8" x14ac:dyDescent="0.3">
      <c r="A2613" s="59"/>
      <c r="B2613" s="59"/>
      <c r="C2613" s="59"/>
      <c r="D2613" s="59"/>
      <c r="E2613" s="59"/>
      <c r="F2613" s="59"/>
      <c r="G2613" s="59"/>
      <c r="H2613" s="59"/>
    </row>
    <row r="2614" spans="1:8" x14ac:dyDescent="0.3">
      <c r="A2614" s="59"/>
      <c r="B2614" s="59"/>
      <c r="C2614" s="59"/>
      <c r="D2614" s="59"/>
      <c r="E2614" s="59"/>
      <c r="F2614" s="59"/>
      <c r="G2614" s="59"/>
      <c r="H2614" s="59"/>
    </row>
    <row r="2615" spans="1:8" x14ac:dyDescent="0.3">
      <c r="A2615" s="59"/>
      <c r="B2615" s="59"/>
      <c r="C2615" s="59"/>
      <c r="D2615" s="59"/>
      <c r="E2615" s="59"/>
      <c r="F2615" s="59"/>
      <c r="G2615" s="59"/>
      <c r="H2615" s="59"/>
    </row>
    <row r="2616" spans="1:8" x14ac:dyDescent="0.3">
      <c r="A2616" s="59"/>
      <c r="B2616" s="59"/>
      <c r="C2616" s="59"/>
      <c r="D2616" s="59"/>
      <c r="E2616" s="59"/>
      <c r="F2616" s="59"/>
      <c r="G2616" s="59"/>
      <c r="H2616" s="59"/>
    </row>
    <row r="2617" spans="1:8" x14ac:dyDescent="0.3">
      <c r="A2617" s="59"/>
      <c r="B2617" s="59"/>
      <c r="C2617" s="59"/>
      <c r="D2617" s="59"/>
      <c r="E2617" s="59"/>
      <c r="F2617" s="59"/>
      <c r="G2617" s="59"/>
      <c r="H2617" s="59"/>
    </row>
    <row r="2618" spans="1:8" x14ac:dyDescent="0.3">
      <c r="A2618" s="59"/>
      <c r="B2618" s="59"/>
      <c r="C2618" s="59"/>
      <c r="D2618" s="59"/>
      <c r="E2618" s="59"/>
      <c r="F2618" s="59"/>
      <c r="G2618" s="59"/>
      <c r="H2618" s="59"/>
    </row>
    <row r="2619" spans="1:8" x14ac:dyDescent="0.3">
      <c r="A2619" s="59"/>
      <c r="B2619" s="59"/>
      <c r="C2619" s="59"/>
      <c r="D2619" s="59"/>
      <c r="E2619" s="59"/>
      <c r="F2619" s="59"/>
      <c r="G2619" s="59"/>
      <c r="H2619" s="59"/>
    </row>
    <row r="2620" spans="1:8" x14ac:dyDescent="0.3">
      <c r="A2620" s="59"/>
      <c r="B2620" s="59"/>
      <c r="C2620" s="59"/>
      <c r="D2620" s="59"/>
      <c r="E2620" s="59"/>
      <c r="F2620" s="59"/>
      <c r="G2620" s="59"/>
      <c r="H2620" s="59"/>
    </row>
    <row r="2621" spans="1:8" x14ac:dyDescent="0.3">
      <c r="A2621" s="59"/>
      <c r="B2621" s="59"/>
      <c r="C2621" s="59"/>
      <c r="D2621" s="59"/>
      <c r="E2621" s="59"/>
      <c r="F2621" s="59"/>
      <c r="G2621" s="59"/>
      <c r="H2621" s="59"/>
    </row>
    <row r="2622" spans="1:8" x14ac:dyDescent="0.3">
      <c r="A2622" s="59"/>
      <c r="B2622" s="59"/>
      <c r="C2622" s="59"/>
      <c r="D2622" s="59"/>
      <c r="E2622" s="59"/>
      <c r="F2622" s="59"/>
      <c r="G2622" s="59"/>
      <c r="H2622" s="59"/>
    </row>
    <row r="2623" spans="1:8" x14ac:dyDescent="0.3">
      <c r="A2623" s="59"/>
      <c r="B2623" s="59"/>
      <c r="C2623" s="59"/>
      <c r="D2623" s="59"/>
      <c r="E2623" s="59"/>
      <c r="F2623" s="59"/>
      <c r="G2623" s="59"/>
      <c r="H2623" s="59"/>
    </row>
    <row r="2624" spans="1:8" x14ac:dyDescent="0.3">
      <c r="A2624" s="59"/>
      <c r="B2624" s="59"/>
      <c r="C2624" s="59"/>
      <c r="D2624" s="59"/>
      <c r="E2624" s="59"/>
      <c r="F2624" s="59"/>
      <c r="G2624" s="59"/>
      <c r="H2624" s="59"/>
    </row>
    <row r="2625" spans="1:8" x14ac:dyDescent="0.3">
      <c r="A2625" s="59"/>
      <c r="B2625" s="59"/>
      <c r="C2625" s="59"/>
      <c r="D2625" s="59"/>
      <c r="E2625" s="59"/>
      <c r="F2625" s="59"/>
      <c r="G2625" s="59"/>
      <c r="H2625" s="59"/>
    </row>
    <row r="2626" spans="1:8" x14ac:dyDescent="0.3">
      <c r="A2626" s="59"/>
      <c r="B2626" s="59"/>
      <c r="C2626" s="59"/>
      <c r="D2626" s="59"/>
      <c r="E2626" s="59"/>
      <c r="F2626" s="59"/>
      <c r="G2626" s="59"/>
      <c r="H2626" s="59"/>
    </row>
    <row r="2627" spans="1:8" x14ac:dyDescent="0.3">
      <c r="A2627" s="59"/>
      <c r="B2627" s="59"/>
      <c r="C2627" s="59"/>
      <c r="D2627" s="59"/>
      <c r="E2627" s="59"/>
      <c r="F2627" s="59"/>
      <c r="G2627" s="59"/>
      <c r="H2627" s="59"/>
    </row>
    <row r="2628" spans="1:8" x14ac:dyDescent="0.3">
      <c r="A2628" s="59"/>
      <c r="B2628" s="59"/>
      <c r="C2628" s="59"/>
      <c r="D2628" s="59"/>
      <c r="E2628" s="59"/>
      <c r="F2628" s="59"/>
      <c r="G2628" s="59"/>
      <c r="H2628" s="59"/>
    </row>
    <row r="2629" spans="1:8" x14ac:dyDescent="0.3">
      <c r="A2629" s="59"/>
      <c r="B2629" s="59"/>
      <c r="C2629" s="59"/>
      <c r="D2629" s="59"/>
      <c r="E2629" s="59"/>
      <c r="F2629" s="59"/>
      <c r="G2629" s="59"/>
      <c r="H2629" s="59"/>
    </row>
    <row r="2630" spans="1:8" x14ac:dyDescent="0.3">
      <c r="A2630" s="59"/>
      <c r="B2630" s="59"/>
      <c r="C2630" s="59"/>
      <c r="D2630" s="59"/>
      <c r="E2630" s="59"/>
      <c r="F2630" s="59"/>
      <c r="G2630" s="59"/>
      <c r="H2630" s="59"/>
    </row>
    <row r="2631" spans="1:8" x14ac:dyDescent="0.3">
      <c r="A2631" s="59"/>
      <c r="B2631" s="59"/>
      <c r="C2631" s="59"/>
      <c r="D2631" s="59"/>
      <c r="E2631" s="59"/>
      <c r="F2631" s="59"/>
      <c r="G2631" s="59"/>
      <c r="H2631" s="59"/>
    </row>
    <row r="2632" spans="1:8" x14ac:dyDescent="0.3">
      <c r="A2632" s="59"/>
      <c r="B2632" s="59"/>
      <c r="C2632" s="59"/>
      <c r="D2632" s="59"/>
      <c r="E2632" s="59"/>
      <c r="F2632" s="59"/>
      <c r="G2632" s="59"/>
      <c r="H2632" s="59"/>
    </row>
    <row r="2633" spans="1:8" x14ac:dyDescent="0.3">
      <c r="A2633" s="59"/>
      <c r="B2633" s="59"/>
      <c r="C2633" s="59"/>
      <c r="D2633" s="59"/>
      <c r="E2633" s="59"/>
      <c r="F2633" s="59"/>
      <c r="G2633" s="59"/>
      <c r="H2633" s="59"/>
    </row>
    <row r="2634" spans="1:8" x14ac:dyDescent="0.3">
      <c r="A2634" s="59"/>
      <c r="B2634" s="59"/>
      <c r="C2634" s="59"/>
      <c r="D2634" s="59"/>
      <c r="E2634" s="59"/>
      <c r="F2634" s="59"/>
      <c r="G2634" s="59"/>
      <c r="H2634" s="59"/>
    </row>
    <row r="2635" spans="1:8" x14ac:dyDescent="0.3">
      <c r="A2635" s="59"/>
      <c r="B2635" s="59"/>
      <c r="C2635" s="59"/>
      <c r="D2635" s="59"/>
      <c r="E2635" s="59"/>
      <c r="F2635" s="59"/>
      <c r="G2635" s="59"/>
      <c r="H2635" s="59"/>
    </row>
    <row r="2636" spans="1:8" x14ac:dyDescent="0.3">
      <c r="A2636" s="59"/>
      <c r="B2636" s="59"/>
      <c r="C2636" s="59"/>
      <c r="D2636" s="59"/>
      <c r="E2636" s="59"/>
      <c r="F2636" s="59"/>
      <c r="G2636" s="59"/>
      <c r="H2636" s="59"/>
    </row>
    <row r="2637" spans="1:8" x14ac:dyDescent="0.3">
      <c r="A2637" s="59"/>
      <c r="B2637" s="59"/>
      <c r="C2637" s="59"/>
      <c r="D2637" s="59"/>
      <c r="E2637" s="59"/>
      <c r="F2637" s="59"/>
      <c r="G2637" s="59"/>
      <c r="H2637" s="59"/>
    </row>
    <row r="2638" spans="1:8" x14ac:dyDescent="0.3">
      <c r="A2638" s="59"/>
      <c r="B2638" s="59"/>
      <c r="C2638" s="59"/>
      <c r="D2638" s="59"/>
      <c r="E2638" s="59"/>
      <c r="F2638" s="59"/>
      <c r="G2638" s="59"/>
      <c r="H2638" s="59"/>
    </row>
    <row r="2639" spans="1:8" x14ac:dyDescent="0.3">
      <c r="A2639" s="59"/>
      <c r="B2639" s="59"/>
      <c r="C2639" s="59"/>
      <c r="D2639" s="59"/>
      <c r="E2639" s="59"/>
      <c r="F2639" s="59"/>
      <c r="G2639" s="59"/>
      <c r="H2639" s="59"/>
    </row>
    <row r="2640" spans="1:8" x14ac:dyDescent="0.3">
      <c r="A2640" s="59"/>
      <c r="B2640" s="59"/>
      <c r="C2640" s="59"/>
      <c r="D2640" s="59"/>
      <c r="E2640" s="59"/>
      <c r="F2640" s="59"/>
      <c r="G2640" s="59"/>
      <c r="H2640" s="59"/>
    </row>
    <row r="2641" spans="1:8" x14ac:dyDescent="0.3">
      <c r="A2641" s="59"/>
      <c r="B2641" s="59"/>
      <c r="C2641" s="59"/>
      <c r="D2641" s="59"/>
      <c r="E2641" s="59"/>
      <c r="F2641" s="59"/>
      <c r="G2641" s="59"/>
      <c r="H2641" s="59"/>
    </row>
    <row r="2642" spans="1:8" x14ac:dyDescent="0.3">
      <c r="A2642" s="59"/>
      <c r="B2642" s="59"/>
      <c r="C2642" s="59"/>
      <c r="D2642" s="59"/>
      <c r="E2642" s="59"/>
      <c r="F2642" s="59"/>
      <c r="G2642" s="59"/>
      <c r="H2642" s="59"/>
    </row>
    <row r="2643" spans="1:8" x14ac:dyDescent="0.3">
      <c r="A2643" s="59"/>
      <c r="B2643" s="59"/>
      <c r="C2643" s="59"/>
      <c r="D2643" s="59"/>
      <c r="E2643" s="59"/>
      <c r="F2643" s="59"/>
      <c r="G2643" s="59"/>
      <c r="H2643" s="59"/>
    </row>
    <row r="2644" spans="1:8" x14ac:dyDescent="0.3">
      <c r="A2644" s="59"/>
      <c r="B2644" s="59"/>
      <c r="C2644" s="59"/>
      <c r="D2644" s="59"/>
      <c r="E2644" s="59"/>
      <c r="F2644" s="59"/>
      <c r="G2644" s="59"/>
      <c r="H2644" s="59"/>
    </row>
    <row r="2645" spans="1:8" x14ac:dyDescent="0.3">
      <c r="A2645" s="59"/>
      <c r="B2645" s="59"/>
      <c r="C2645" s="59"/>
      <c r="D2645" s="59"/>
      <c r="E2645" s="59"/>
      <c r="F2645" s="59"/>
      <c r="G2645" s="59"/>
      <c r="H2645" s="59"/>
    </row>
    <row r="2646" spans="1:8" x14ac:dyDescent="0.3">
      <c r="A2646" s="59"/>
      <c r="B2646" s="59"/>
      <c r="C2646" s="59"/>
      <c r="D2646" s="59"/>
      <c r="E2646" s="59"/>
      <c r="F2646" s="59"/>
      <c r="G2646" s="59"/>
      <c r="H2646" s="59"/>
    </row>
    <row r="2647" spans="1:8" x14ac:dyDescent="0.3">
      <c r="A2647" s="59"/>
      <c r="B2647" s="59"/>
      <c r="C2647" s="59"/>
      <c r="D2647" s="59"/>
      <c r="E2647" s="59"/>
      <c r="F2647" s="59"/>
      <c r="G2647" s="59"/>
      <c r="H2647" s="59"/>
    </row>
    <row r="2648" spans="1:8" x14ac:dyDescent="0.3">
      <c r="A2648" s="59"/>
      <c r="B2648" s="59"/>
      <c r="C2648" s="59"/>
      <c r="D2648" s="59"/>
      <c r="E2648" s="59"/>
      <c r="F2648" s="59"/>
      <c r="G2648" s="59"/>
      <c r="H2648" s="59"/>
    </row>
    <row r="2649" spans="1:8" x14ac:dyDescent="0.3">
      <c r="A2649" s="59"/>
      <c r="B2649" s="59"/>
      <c r="C2649" s="59"/>
      <c r="D2649" s="59"/>
      <c r="E2649" s="59"/>
      <c r="F2649" s="59"/>
      <c r="G2649" s="59"/>
      <c r="H2649" s="59"/>
    </row>
    <row r="2650" spans="1:8" x14ac:dyDescent="0.3">
      <c r="A2650" s="59"/>
      <c r="B2650" s="59"/>
      <c r="C2650" s="59"/>
      <c r="D2650" s="59"/>
      <c r="E2650" s="59"/>
      <c r="F2650" s="59"/>
      <c r="G2650" s="59"/>
      <c r="H2650" s="59"/>
    </row>
    <row r="2651" spans="1:8" x14ac:dyDescent="0.3">
      <c r="A2651" s="59"/>
      <c r="B2651" s="59"/>
      <c r="C2651" s="59"/>
      <c r="D2651" s="59"/>
      <c r="E2651" s="59"/>
      <c r="F2651" s="59"/>
      <c r="G2651" s="59"/>
      <c r="H2651" s="59"/>
    </row>
    <row r="2652" spans="1:8" x14ac:dyDescent="0.3">
      <c r="A2652" s="59"/>
      <c r="B2652" s="59"/>
      <c r="C2652" s="59"/>
      <c r="D2652" s="59"/>
      <c r="E2652" s="59"/>
      <c r="F2652" s="59"/>
      <c r="G2652" s="59"/>
      <c r="H2652" s="59"/>
    </row>
    <row r="2653" spans="1:8" x14ac:dyDescent="0.3">
      <c r="A2653" s="59"/>
      <c r="B2653" s="59"/>
      <c r="C2653" s="59"/>
      <c r="D2653" s="59"/>
      <c r="E2653" s="59"/>
      <c r="F2653" s="59"/>
      <c r="G2653" s="59"/>
      <c r="H2653" s="59"/>
    </row>
    <row r="2654" spans="1:8" x14ac:dyDescent="0.3">
      <c r="A2654" s="59"/>
      <c r="B2654" s="59"/>
      <c r="C2654" s="59"/>
      <c r="D2654" s="59"/>
      <c r="E2654" s="59"/>
      <c r="F2654" s="59"/>
      <c r="G2654" s="59"/>
      <c r="H2654" s="59"/>
    </row>
    <row r="2655" spans="1:8" x14ac:dyDescent="0.3">
      <c r="A2655" s="59"/>
      <c r="B2655" s="59"/>
      <c r="C2655" s="59"/>
      <c r="D2655" s="59"/>
      <c r="E2655" s="59"/>
      <c r="F2655" s="59"/>
      <c r="G2655" s="59"/>
      <c r="H2655" s="59"/>
    </row>
    <row r="2656" spans="1:8" x14ac:dyDescent="0.3">
      <c r="A2656" s="59"/>
      <c r="B2656" s="59"/>
      <c r="C2656" s="59"/>
      <c r="D2656" s="59"/>
      <c r="E2656" s="59"/>
      <c r="F2656" s="59"/>
      <c r="G2656" s="59"/>
      <c r="H2656" s="59"/>
    </row>
    <row r="2657" spans="1:8" x14ac:dyDescent="0.3">
      <c r="A2657" s="59"/>
      <c r="B2657" s="59"/>
      <c r="C2657" s="59"/>
      <c r="D2657" s="59"/>
      <c r="E2657" s="59"/>
      <c r="F2657" s="59"/>
      <c r="G2657" s="59"/>
      <c r="H2657" s="59"/>
    </row>
    <row r="2658" spans="1:8" x14ac:dyDescent="0.3">
      <c r="A2658" s="59"/>
      <c r="B2658" s="59"/>
      <c r="C2658" s="59"/>
      <c r="D2658" s="59"/>
      <c r="E2658" s="59"/>
      <c r="F2658" s="59"/>
      <c r="G2658" s="59"/>
      <c r="H2658" s="59"/>
    </row>
    <row r="2659" spans="1:8" x14ac:dyDescent="0.3">
      <c r="A2659" s="59"/>
      <c r="B2659" s="59"/>
      <c r="C2659" s="59"/>
      <c r="D2659" s="59"/>
      <c r="E2659" s="59"/>
      <c r="F2659" s="59"/>
      <c r="G2659" s="59"/>
      <c r="H2659" s="59"/>
    </row>
    <row r="2660" spans="1:8" x14ac:dyDescent="0.3">
      <c r="A2660" s="59"/>
      <c r="B2660" s="59"/>
      <c r="C2660" s="59"/>
      <c r="D2660" s="59"/>
      <c r="E2660" s="59"/>
      <c r="F2660" s="59"/>
      <c r="G2660" s="59"/>
      <c r="H2660" s="59"/>
    </row>
    <row r="2661" spans="1:8" x14ac:dyDescent="0.3">
      <c r="A2661" s="59"/>
      <c r="B2661" s="59"/>
      <c r="C2661" s="59"/>
      <c r="D2661" s="59"/>
      <c r="E2661" s="59"/>
      <c r="F2661" s="59"/>
      <c r="G2661" s="59"/>
      <c r="H2661" s="59"/>
    </row>
    <row r="2662" spans="1:8" x14ac:dyDescent="0.3">
      <c r="A2662" s="59"/>
      <c r="B2662" s="59"/>
      <c r="C2662" s="59"/>
      <c r="D2662" s="59"/>
      <c r="E2662" s="59"/>
      <c r="F2662" s="59"/>
      <c r="G2662" s="59"/>
      <c r="H2662" s="59"/>
    </row>
    <row r="2663" spans="1:8" x14ac:dyDescent="0.3">
      <c r="A2663" s="59"/>
      <c r="B2663" s="59"/>
      <c r="C2663" s="59"/>
      <c r="D2663" s="59"/>
      <c r="E2663" s="59"/>
      <c r="F2663" s="59"/>
      <c r="G2663" s="59"/>
      <c r="H2663" s="59"/>
    </row>
    <row r="2664" spans="1:8" x14ac:dyDescent="0.3">
      <c r="A2664" s="59"/>
      <c r="B2664" s="59"/>
      <c r="C2664" s="59"/>
      <c r="D2664" s="59"/>
      <c r="E2664" s="59"/>
      <c r="F2664" s="59"/>
      <c r="G2664" s="59"/>
      <c r="H2664" s="59"/>
    </row>
    <row r="2665" spans="1:8" x14ac:dyDescent="0.3">
      <c r="A2665" s="59"/>
      <c r="B2665" s="59"/>
      <c r="C2665" s="59"/>
      <c r="D2665" s="59"/>
      <c r="E2665" s="59"/>
      <c r="F2665" s="59"/>
      <c r="G2665" s="59"/>
      <c r="H2665" s="59"/>
    </row>
    <row r="2666" spans="1:8" x14ac:dyDescent="0.3">
      <c r="A2666" s="59"/>
      <c r="B2666" s="59"/>
      <c r="C2666" s="59"/>
      <c r="D2666" s="59"/>
      <c r="E2666" s="59"/>
      <c r="F2666" s="59"/>
      <c r="G2666" s="59"/>
      <c r="H2666" s="59"/>
    </row>
    <row r="2667" spans="1:8" x14ac:dyDescent="0.3">
      <c r="A2667" s="59"/>
      <c r="B2667" s="59"/>
      <c r="C2667" s="59"/>
      <c r="D2667" s="59"/>
      <c r="E2667" s="59"/>
      <c r="F2667" s="59"/>
      <c r="G2667" s="59"/>
      <c r="H2667" s="59"/>
    </row>
    <row r="2668" spans="1:8" x14ac:dyDescent="0.3">
      <c r="A2668" s="59"/>
      <c r="B2668" s="59"/>
      <c r="C2668" s="59"/>
      <c r="D2668" s="59"/>
      <c r="E2668" s="59"/>
      <c r="F2668" s="59"/>
      <c r="G2668" s="59"/>
      <c r="H2668" s="59"/>
    </row>
    <row r="2669" spans="1:8" x14ac:dyDescent="0.3">
      <c r="A2669" s="59"/>
      <c r="B2669" s="59"/>
      <c r="C2669" s="59"/>
      <c r="D2669" s="59"/>
      <c r="E2669" s="59"/>
      <c r="F2669" s="59"/>
      <c r="G2669" s="59"/>
      <c r="H2669" s="59"/>
    </row>
    <row r="2670" spans="1:8" x14ac:dyDescent="0.3">
      <c r="A2670" s="59"/>
      <c r="B2670" s="59"/>
      <c r="C2670" s="59"/>
      <c r="D2670" s="59"/>
      <c r="E2670" s="59"/>
      <c r="F2670" s="59"/>
      <c r="G2670" s="59"/>
      <c r="H2670" s="59"/>
    </row>
    <row r="2671" spans="1:8" x14ac:dyDescent="0.3">
      <c r="A2671" s="59"/>
      <c r="B2671" s="59"/>
      <c r="C2671" s="59"/>
      <c r="D2671" s="59"/>
      <c r="E2671" s="59"/>
      <c r="F2671" s="59"/>
      <c r="G2671" s="59"/>
      <c r="H2671" s="59"/>
    </row>
    <row r="2672" spans="1:8" x14ac:dyDescent="0.3">
      <c r="A2672" s="59"/>
      <c r="B2672" s="59"/>
      <c r="C2672" s="59"/>
      <c r="D2672" s="59"/>
      <c r="E2672" s="59"/>
      <c r="F2672" s="59"/>
      <c r="G2672" s="59"/>
      <c r="H2672" s="59"/>
    </row>
    <row r="2673" spans="1:8" x14ac:dyDescent="0.3">
      <c r="A2673" s="59"/>
      <c r="B2673" s="59"/>
      <c r="C2673" s="59"/>
      <c r="D2673" s="59"/>
      <c r="E2673" s="59"/>
      <c r="F2673" s="59"/>
      <c r="G2673" s="59"/>
      <c r="H2673" s="59"/>
    </row>
    <row r="2674" spans="1:8" x14ac:dyDescent="0.3">
      <c r="A2674" s="59"/>
      <c r="B2674" s="59"/>
      <c r="C2674" s="59"/>
      <c r="D2674" s="59"/>
      <c r="E2674" s="59"/>
      <c r="F2674" s="59"/>
      <c r="G2674" s="59"/>
      <c r="H2674" s="59"/>
    </row>
    <row r="2675" spans="1:8" x14ac:dyDescent="0.3">
      <c r="A2675" s="59"/>
      <c r="B2675" s="59"/>
      <c r="C2675" s="59"/>
      <c r="D2675" s="59"/>
      <c r="E2675" s="59"/>
      <c r="F2675" s="59"/>
      <c r="G2675" s="59"/>
      <c r="H2675" s="59"/>
    </row>
    <row r="2676" spans="1:8" x14ac:dyDescent="0.3">
      <c r="A2676" s="59"/>
      <c r="B2676" s="59"/>
      <c r="C2676" s="59"/>
      <c r="D2676" s="59"/>
      <c r="E2676" s="59"/>
      <c r="F2676" s="59"/>
      <c r="G2676" s="59"/>
      <c r="H2676" s="59"/>
    </row>
    <row r="2677" spans="1:8" x14ac:dyDescent="0.3">
      <c r="A2677" s="59"/>
      <c r="B2677" s="59"/>
      <c r="C2677" s="59"/>
      <c r="D2677" s="59"/>
      <c r="E2677" s="59"/>
      <c r="F2677" s="59"/>
      <c r="G2677" s="59"/>
      <c r="H2677" s="59"/>
    </row>
    <row r="2678" spans="1:8" x14ac:dyDescent="0.3">
      <c r="A2678" s="59"/>
      <c r="B2678" s="59"/>
      <c r="C2678" s="59"/>
      <c r="D2678" s="59"/>
      <c r="E2678" s="59"/>
      <c r="F2678" s="59"/>
      <c r="G2678" s="59"/>
      <c r="H2678" s="59"/>
    </row>
    <row r="2679" spans="1:8" x14ac:dyDescent="0.3">
      <c r="A2679" s="59"/>
      <c r="B2679" s="59"/>
      <c r="C2679" s="59"/>
      <c r="D2679" s="59"/>
      <c r="E2679" s="59"/>
      <c r="F2679" s="59"/>
      <c r="G2679" s="59"/>
      <c r="H2679" s="59"/>
    </row>
    <row r="2680" spans="1:8" x14ac:dyDescent="0.3">
      <c r="A2680" s="59"/>
      <c r="B2680" s="59"/>
      <c r="C2680" s="59"/>
      <c r="D2680" s="59"/>
      <c r="E2680" s="59"/>
      <c r="F2680" s="59"/>
      <c r="G2680" s="59"/>
      <c r="H2680" s="59"/>
    </row>
    <row r="2681" spans="1:8" x14ac:dyDescent="0.3">
      <c r="A2681" s="59"/>
      <c r="B2681" s="59"/>
      <c r="C2681" s="59"/>
      <c r="D2681" s="59"/>
      <c r="E2681" s="59"/>
      <c r="F2681" s="59"/>
      <c r="G2681" s="59"/>
      <c r="H2681" s="59"/>
    </row>
    <row r="2682" spans="1:8" x14ac:dyDescent="0.3">
      <c r="A2682" s="59"/>
      <c r="B2682" s="59"/>
      <c r="C2682" s="59"/>
      <c r="D2682" s="59"/>
      <c r="E2682" s="59"/>
      <c r="F2682" s="59"/>
      <c r="G2682" s="59"/>
      <c r="H2682" s="59"/>
    </row>
    <row r="2683" spans="1:8" x14ac:dyDescent="0.3">
      <c r="A2683" s="59"/>
      <c r="B2683" s="59"/>
      <c r="C2683" s="59"/>
      <c r="D2683" s="59"/>
      <c r="E2683" s="59"/>
      <c r="F2683" s="59"/>
      <c r="G2683" s="59"/>
      <c r="H2683" s="59"/>
    </row>
    <row r="2684" spans="1:8" x14ac:dyDescent="0.3">
      <c r="A2684" s="59"/>
      <c r="B2684" s="59"/>
      <c r="C2684" s="59"/>
      <c r="D2684" s="59"/>
      <c r="E2684" s="59"/>
      <c r="F2684" s="59"/>
      <c r="G2684" s="59"/>
      <c r="H2684" s="59"/>
    </row>
    <row r="2685" spans="1:8" x14ac:dyDescent="0.3">
      <c r="A2685" s="59"/>
      <c r="B2685" s="59"/>
      <c r="C2685" s="59"/>
      <c r="D2685" s="59"/>
      <c r="E2685" s="59"/>
      <c r="F2685" s="59"/>
      <c r="G2685" s="59"/>
      <c r="H2685" s="59"/>
    </row>
    <row r="2686" spans="1:8" x14ac:dyDescent="0.3">
      <c r="A2686" s="59"/>
      <c r="B2686" s="59"/>
      <c r="C2686" s="59"/>
      <c r="D2686" s="59"/>
      <c r="E2686" s="59"/>
      <c r="F2686" s="59"/>
      <c r="G2686" s="59"/>
      <c r="H2686" s="59"/>
    </row>
    <row r="2687" spans="1:8" x14ac:dyDescent="0.3">
      <c r="A2687" s="59"/>
      <c r="B2687" s="59"/>
      <c r="C2687" s="59"/>
      <c r="D2687" s="59"/>
      <c r="E2687" s="59"/>
      <c r="F2687" s="59"/>
      <c r="G2687" s="59"/>
      <c r="H2687" s="59"/>
    </row>
    <row r="2688" spans="1:8" x14ac:dyDescent="0.3">
      <c r="A2688" s="59"/>
      <c r="B2688" s="59"/>
      <c r="C2688" s="59"/>
      <c r="D2688" s="59"/>
      <c r="E2688" s="59"/>
      <c r="F2688" s="59"/>
      <c r="G2688" s="59"/>
      <c r="H2688" s="59"/>
    </row>
    <row r="2689" spans="1:8" x14ac:dyDescent="0.3">
      <c r="A2689" s="59"/>
      <c r="B2689" s="59"/>
      <c r="C2689" s="59"/>
      <c r="D2689" s="59"/>
      <c r="E2689" s="59"/>
      <c r="F2689" s="59"/>
      <c r="G2689" s="59"/>
      <c r="H2689" s="59"/>
    </row>
    <row r="2690" spans="1:8" x14ac:dyDescent="0.3">
      <c r="A2690" s="59"/>
      <c r="B2690" s="59"/>
      <c r="C2690" s="59"/>
      <c r="D2690" s="59"/>
      <c r="E2690" s="59"/>
      <c r="F2690" s="59"/>
      <c r="G2690" s="59"/>
      <c r="H2690" s="59"/>
    </row>
    <row r="2691" spans="1:8" x14ac:dyDescent="0.3">
      <c r="A2691" s="59"/>
      <c r="B2691" s="59"/>
      <c r="C2691" s="59"/>
      <c r="D2691" s="59"/>
      <c r="E2691" s="59"/>
      <c r="F2691" s="59"/>
      <c r="G2691" s="59"/>
      <c r="H2691" s="59"/>
    </row>
    <row r="2692" spans="1:8" x14ac:dyDescent="0.3">
      <c r="A2692" s="59"/>
      <c r="B2692" s="59"/>
      <c r="C2692" s="59"/>
      <c r="D2692" s="59"/>
      <c r="E2692" s="59"/>
      <c r="F2692" s="59"/>
      <c r="G2692" s="59"/>
      <c r="H2692" s="59"/>
    </row>
    <row r="2693" spans="1:8" x14ac:dyDescent="0.3">
      <c r="A2693" s="59"/>
      <c r="B2693" s="59"/>
      <c r="C2693" s="59"/>
      <c r="D2693" s="59"/>
      <c r="E2693" s="59"/>
      <c r="F2693" s="59"/>
      <c r="G2693" s="59"/>
      <c r="H2693" s="59"/>
    </row>
    <row r="2694" spans="1:8" x14ac:dyDescent="0.3">
      <c r="A2694" s="59"/>
      <c r="B2694" s="59"/>
      <c r="C2694" s="59"/>
      <c r="D2694" s="59"/>
      <c r="E2694" s="59"/>
      <c r="F2694" s="59"/>
      <c r="G2694" s="59"/>
      <c r="H2694" s="59"/>
    </row>
    <row r="2695" spans="1:8" x14ac:dyDescent="0.3">
      <c r="A2695" s="59"/>
      <c r="B2695" s="59"/>
      <c r="C2695" s="59"/>
      <c r="D2695" s="59"/>
      <c r="E2695" s="59"/>
      <c r="F2695" s="59"/>
      <c r="G2695" s="59"/>
      <c r="H2695" s="59"/>
    </row>
    <row r="2696" spans="1:8" x14ac:dyDescent="0.3">
      <c r="A2696" s="59"/>
      <c r="B2696" s="59"/>
      <c r="C2696" s="59"/>
      <c r="D2696" s="59"/>
      <c r="E2696" s="59"/>
      <c r="F2696" s="59"/>
      <c r="G2696" s="59"/>
      <c r="H2696" s="59"/>
    </row>
    <row r="2697" spans="1:8" x14ac:dyDescent="0.3">
      <c r="A2697" s="59"/>
      <c r="B2697" s="59"/>
      <c r="C2697" s="59"/>
      <c r="D2697" s="59"/>
      <c r="E2697" s="59"/>
      <c r="F2697" s="59"/>
      <c r="G2697" s="59"/>
      <c r="H2697" s="59"/>
    </row>
    <row r="2698" spans="1:8" x14ac:dyDescent="0.3">
      <c r="A2698" s="59"/>
      <c r="B2698" s="59"/>
      <c r="C2698" s="59"/>
      <c r="D2698" s="59"/>
      <c r="E2698" s="59"/>
      <c r="F2698" s="59"/>
      <c r="G2698" s="59"/>
      <c r="H2698" s="59"/>
    </row>
    <row r="2699" spans="1:8" x14ac:dyDescent="0.3">
      <c r="A2699" s="59"/>
      <c r="B2699" s="59"/>
      <c r="C2699" s="59"/>
      <c r="D2699" s="59"/>
      <c r="E2699" s="59"/>
      <c r="F2699" s="59"/>
      <c r="G2699" s="59"/>
      <c r="H2699" s="59"/>
    </row>
    <row r="2700" spans="1:8" x14ac:dyDescent="0.3">
      <c r="A2700" s="59"/>
      <c r="B2700" s="59"/>
      <c r="C2700" s="59"/>
      <c r="D2700" s="59"/>
      <c r="E2700" s="59"/>
      <c r="F2700" s="59"/>
      <c r="G2700" s="59"/>
      <c r="H2700" s="59"/>
    </row>
    <row r="2701" spans="1:8" x14ac:dyDescent="0.3">
      <c r="A2701" s="59"/>
      <c r="B2701" s="59"/>
      <c r="C2701" s="59"/>
      <c r="D2701" s="59"/>
      <c r="E2701" s="59"/>
      <c r="F2701" s="59"/>
      <c r="G2701" s="59"/>
      <c r="H2701" s="59"/>
    </row>
    <row r="2702" spans="1:8" x14ac:dyDescent="0.3">
      <c r="A2702" s="59"/>
      <c r="B2702" s="59"/>
      <c r="C2702" s="59"/>
      <c r="D2702" s="59"/>
      <c r="E2702" s="59"/>
      <c r="F2702" s="59"/>
      <c r="G2702" s="59"/>
      <c r="H2702" s="59"/>
    </row>
    <row r="2703" spans="1:8" x14ac:dyDescent="0.3">
      <c r="A2703" s="59"/>
      <c r="B2703" s="59"/>
      <c r="C2703" s="59"/>
      <c r="D2703" s="59"/>
      <c r="E2703" s="59"/>
      <c r="F2703" s="59"/>
      <c r="G2703" s="59"/>
      <c r="H2703" s="59"/>
    </row>
    <row r="2704" spans="1:8" x14ac:dyDescent="0.3">
      <c r="A2704" s="59"/>
      <c r="B2704" s="59"/>
      <c r="C2704" s="59"/>
      <c r="D2704" s="59"/>
      <c r="E2704" s="59"/>
      <c r="F2704" s="59"/>
      <c r="G2704" s="59"/>
      <c r="H2704" s="59"/>
    </row>
    <row r="2705" spans="1:8" x14ac:dyDescent="0.3">
      <c r="A2705" s="59"/>
      <c r="B2705" s="59"/>
      <c r="C2705" s="59"/>
      <c r="D2705" s="59"/>
      <c r="E2705" s="59"/>
      <c r="F2705" s="59"/>
      <c r="G2705" s="59"/>
      <c r="H2705" s="59"/>
    </row>
    <row r="2706" spans="1:8" x14ac:dyDescent="0.3">
      <c r="A2706" s="59"/>
      <c r="B2706" s="59"/>
      <c r="C2706" s="59"/>
      <c r="D2706" s="59"/>
      <c r="E2706" s="59"/>
      <c r="F2706" s="59"/>
      <c r="G2706" s="59"/>
      <c r="H2706" s="59"/>
    </row>
    <row r="2707" spans="1:8" x14ac:dyDescent="0.3">
      <c r="A2707" s="59"/>
      <c r="B2707" s="59"/>
      <c r="C2707" s="59"/>
      <c r="D2707" s="59"/>
      <c r="E2707" s="59"/>
      <c r="F2707" s="59"/>
      <c r="G2707" s="59"/>
      <c r="H2707" s="59"/>
    </row>
    <row r="2708" spans="1:8" x14ac:dyDescent="0.3">
      <c r="A2708" s="59"/>
      <c r="B2708" s="59"/>
      <c r="C2708" s="59"/>
      <c r="D2708" s="59"/>
      <c r="E2708" s="59"/>
      <c r="F2708" s="59"/>
      <c r="G2708" s="59"/>
      <c r="H2708" s="59"/>
    </row>
    <row r="2709" spans="1:8" x14ac:dyDescent="0.3">
      <c r="A2709" s="59"/>
      <c r="B2709" s="59"/>
      <c r="C2709" s="59"/>
      <c r="D2709" s="59"/>
      <c r="E2709" s="59"/>
      <c r="F2709" s="59"/>
      <c r="G2709" s="59"/>
      <c r="H2709" s="59"/>
    </row>
    <row r="2710" spans="1:8" x14ac:dyDescent="0.3">
      <c r="A2710" s="59"/>
      <c r="B2710" s="59"/>
      <c r="C2710" s="59"/>
      <c r="D2710" s="59"/>
      <c r="E2710" s="59"/>
      <c r="F2710" s="59"/>
      <c r="G2710" s="59"/>
      <c r="H2710" s="59"/>
    </row>
    <row r="2711" spans="1:8" x14ac:dyDescent="0.3">
      <c r="A2711" s="59"/>
      <c r="B2711" s="59"/>
      <c r="C2711" s="59"/>
      <c r="D2711" s="59"/>
      <c r="E2711" s="59"/>
      <c r="F2711" s="59"/>
      <c r="G2711" s="59"/>
      <c r="H2711" s="59"/>
    </row>
    <row r="2712" spans="1:8" x14ac:dyDescent="0.3">
      <c r="A2712" s="59"/>
      <c r="B2712" s="59"/>
      <c r="C2712" s="59"/>
      <c r="D2712" s="59"/>
      <c r="E2712" s="59"/>
      <c r="F2712" s="59"/>
      <c r="G2712" s="59"/>
      <c r="H2712" s="59"/>
    </row>
    <row r="2713" spans="1:8" x14ac:dyDescent="0.3">
      <c r="A2713" s="59"/>
      <c r="B2713" s="59"/>
      <c r="C2713" s="59"/>
      <c r="D2713" s="59"/>
      <c r="E2713" s="59"/>
      <c r="F2713" s="59"/>
      <c r="G2713" s="59"/>
      <c r="H2713" s="59"/>
    </row>
    <row r="2714" spans="1:8" x14ac:dyDescent="0.3">
      <c r="A2714" s="59"/>
      <c r="B2714" s="59"/>
      <c r="C2714" s="59"/>
      <c r="D2714" s="59"/>
      <c r="E2714" s="59"/>
      <c r="F2714" s="59"/>
      <c r="G2714" s="59"/>
      <c r="H2714" s="59"/>
    </row>
    <row r="2715" spans="1:8" x14ac:dyDescent="0.3">
      <c r="A2715" s="59"/>
      <c r="B2715" s="59"/>
      <c r="C2715" s="59"/>
      <c r="D2715" s="59"/>
      <c r="E2715" s="59"/>
      <c r="F2715" s="59"/>
      <c r="G2715" s="59"/>
      <c r="H2715" s="59"/>
    </row>
    <row r="2716" spans="1:8" x14ac:dyDescent="0.3">
      <c r="A2716" s="59"/>
      <c r="B2716" s="59"/>
      <c r="C2716" s="59"/>
      <c r="D2716" s="59"/>
      <c r="E2716" s="59"/>
      <c r="F2716" s="59"/>
      <c r="G2716" s="59"/>
      <c r="H2716" s="59"/>
    </row>
    <row r="2717" spans="1:8" x14ac:dyDescent="0.3">
      <c r="A2717" s="59"/>
      <c r="B2717" s="59"/>
      <c r="C2717" s="59"/>
      <c r="D2717" s="59"/>
      <c r="E2717" s="59"/>
      <c r="F2717" s="59"/>
      <c r="G2717" s="59"/>
      <c r="H2717" s="59"/>
    </row>
    <row r="2718" spans="1:8" x14ac:dyDescent="0.3">
      <c r="A2718" s="59"/>
      <c r="B2718" s="59"/>
      <c r="C2718" s="59"/>
      <c r="D2718" s="59"/>
      <c r="E2718" s="59"/>
      <c r="F2718" s="59"/>
      <c r="G2718" s="59"/>
      <c r="H2718" s="59"/>
    </row>
    <row r="2719" spans="1:8" x14ac:dyDescent="0.3">
      <c r="A2719" s="59"/>
      <c r="B2719" s="59"/>
      <c r="C2719" s="59"/>
      <c r="D2719" s="59"/>
      <c r="E2719" s="59"/>
      <c r="F2719" s="59"/>
      <c r="G2719" s="59"/>
      <c r="H2719" s="59"/>
    </row>
    <row r="2720" spans="1:8" x14ac:dyDescent="0.3">
      <c r="A2720" s="59"/>
      <c r="B2720" s="59"/>
      <c r="C2720" s="59"/>
      <c r="D2720" s="59"/>
      <c r="E2720" s="59"/>
      <c r="F2720" s="59"/>
      <c r="G2720" s="59"/>
      <c r="H2720" s="59"/>
    </row>
    <row r="2721" spans="1:8" x14ac:dyDescent="0.3">
      <c r="A2721" s="59"/>
      <c r="B2721" s="59"/>
      <c r="C2721" s="59"/>
      <c r="D2721" s="59"/>
      <c r="E2721" s="59"/>
      <c r="F2721" s="59"/>
      <c r="G2721" s="59"/>
      <c r="H2721" s="59"/>
    </row>
    <row r="2722" spans="1:8" x14ac:dyDescent="0.3">
      <c r="A2722" s="59"/>
      <c r="B2722" s="59"/>
      <c r="C2722" s="59"/>
      <c r="D2722" s="59"/>
      <c r="E2722" s="59"/>
      <c r="F2722" s="59"/>
      <c r="G2722" s="59"/>
      <c r="H2722" s="59"/>
    </row>
    <row r="2723" spans="1:8" x14ac:dyDescent="0.3">
      <c r="A2723" s="59"/>
      <c r="B2723" s="59"/>
      <c r="C2723" s="59"/>
      <c r="D2723" s="59"/>
      <c r="E2723" s="59"/>
      <c r="F2723" s="59"/>
      <c r="G2723" s="59"/>
      <c r="H2723" s="59"/>
    </row>
    <row r="2724" spans="1:8" x14ac:dyDescent="0.3">
      <c r="A2724" s="59"/>
      <c r="B2724" s="59"/>
      <c r="C2724" s="59"/>
      <c r="D2724" s="59"/>
      <c r="E2724" s="59"/>
      <c r="F2724" s="59"/>
      <c r="G2724" s="59"/>
      <c r="H2724" s="59"/>
    </row>
    <row r="2725" spans="1:8" x14ac:dyDescent="0.3">
      <c r="A2725" s="59"/>
      <c r="B2725" s="59"/>
      <c r="C2725" s="59"/>
      <c r="D2725" s="59"/>
      <c r="E2725" s="59"/>
      <c r="F2725" s="59"/>
      <c r="G2725" s="59"/>
      <c r="H2725" s="59"/>
    </row>
    <row r="2726" spans="1:8" x14ac:dyDescent="0.3">
      <c r="A2726" s="59"/>
      <c r="B2726" s="59"/>
      <c r="C2726" s="59"/>
      <c r="D2726" s="59"/>
      <c r="E2726" s="59"/>
      <c r="F2726" s="59"/>
      <c r="G2726" s="59"/>
      <c r="H2726" s="59"/>
    </row>
    <row r="2727" spans="1:8" x14ac:dyDescent="0.3">
      <c r="A2727" s="59"/>
      <c r="B2727" s="59"/>
      <c r="C2727" s="59"/>
      <c r="D2727" s="59"/>
      <c r="E2727" s="59"/>
      <c r="F2727" s="59"/>
      <c r="G2727" s="59"/>
      <c r="H2727" s="59"/>
    </row>
    <row r="2728" spans="1:8" x14ac:dyDescent="0.3">
      <c r="A2728" s="59"/>
      <c r="B2728" s="59"/>
      <c r="C2728" s="59"/>
      <c r="D2728" s="59"/>
      <c r="E2728" s="59"/>
      <c r="F2728" s="59"/>
      <c r="G2728" s="59"/>
      <c r="H2728" s="59"/>
    </row>
    <row r="2729" spans="1:8" x14ac:dyDescent="0.3">
      <c r="A2729" s="59"/>
      <c r="B2729" s="59"/>
      <c r="C2729" s="59"/>
      <c r="D2729" s="59"/>
      <c r="E2729" s="59"/>
      <c r="F2729" s="59"/>
      <c r="G2729" s="59"/>
      <c r="H2729" s="59"/>
    </row>
    <row r="2730" spans="1:8" x14ac:dyDescent="0.3">
      <c r="A2730" s="59"/>
      <c r="B2730" s="59"/>
      <c r="C2730" s="59"/>
      <c r="D2730" s="59"/>
      <c r="E2730" s="59"/>
      <c r="F2730" s="59"/>
      <c r="G2730" s="59"/>
      <c r="H2730" s="59"/>
    </row>
    <row r="2731" spans="1:8" x14ac:dyDescent="0.3">
      <c r="A2731" s="59"/>
      <c r="B2731" s="59"/>
      <c r="C2731" s="59"/>
      <c r="D2731" s="59"/>
      <c r="E2731" s="59"/>
      <c r="F2731" s="59"/>
      <c r="G2731" s="59"/>
      <c r="H2731" s="59"/>
    </row>
    <row r="2732" spans="1:8" x14ac:dyDescent="0.3">
      <c r="A2732" s="59"/>
      <c r="B2732" s="59"/>
      <c r="C2732" s="59"/>
      <c r="D2732" s="59"/>
      <c r="E2732" s="59"/>
      <c r="F2732" s="59"/>
      <c r="G2732" s="59"/>
      <c r="H2732" s="59"/>
    </row>
    <row r="2733" spans="1:8" x14ac:dyDescent="0.3">
      <c r="A2733" s="59"/>
      <c r="B2733" s="59"/>
      <c r="C2733" s="59"/>
      <c r="D2733" s="59"/>
      <c r="E2733" s="59"/>
      <c r="F2733" s="59"/>
      <c r="G2733" s="59"/>
      <c r="H2733" s="59"/>
    </row>
    <row r="2734" spans="1:8" x14ac:dyDescent="0.3">
      <c r="A2734" s="59"/>
      <c r="B2734" s="59"/>
      <c r="C2734" s="59"/>
      <c r="D2734" s="59"/>
      <c r="E2734" s="59"/>
      <c r="F2734" s="59"/>
      <c r="G2734" s="59"/>
      <c r="H2734" s="59"/>
    </row>
    <row r="2735" spans="1:8" x14ac:dyDescent="0.3">
      <c r="A2735" s="59"/>
      <c r="B2735" s="59"/>
      <c r="C2735" s="59"/>
      <c r="D2735" s="59"/>
      <c r="E2735" s="59"/>
      <c r="F2735" s="59"/>
      <c r="G2735" s="59"/>
      <c r="H2735" s="59"/>
    </row>
    <row r="2736" spans="1:8" x14ac:dyDescent="0.3">
      <c r="A2736" s="59"/>
      <c r="B2736" s="59"/>
      <c r="C2736" s="59"/>
      <c r="D2736" s="59"/>
      <c r="E2736" s="59"/>
      <c r="F2736" s="59"/>
      <c r="G2736" s="59"/>
      <c r="H2736" s="59"/>
    </row>
    <row r="2737" spans="1:8" x14ac:dyDescent="0.3">
      <c r="A2737" s="59"/>
      <c r="B2737" s="59"/>
      <c r="C2737" s="59"/>
      <c r="D2737" s="59"/>
      <c r="E2737" s="59"/>
      <c r="F2737" s="59"/>
      <c r="G2737" s="59"/>
      <c r="H2737" s="59"/>
    </row>
    <row r="2738" spans="1:8" x14ac:dyDescent="0.3">
      <c r="A2738" s="59"/>
      <c r="B2738" s="59"/>
      <c r="C2738" s="59"/>
      <c r="D2738" s="59"/>
      <c r="E2738" s="59"/>
      <c r="F2738" s="59"/>
      <c r="G2738" s="59"/>
      <c r="H2738" s="59"/>
    </row>
    <row r="2739" spans="1:8" x14ac:dyDescent="0.3">
      <c r="A2739" s="59"/>
      <c r="B2739" s="59"/>
      <c r="C2739" s="59"/>
      <c r="D2739" s="59"/>
      <c r="E2739" s="59"/>
      <c r="F2739" s="59"/>
      <c r="G2739" s="59"/>
      <c r="H2739" s="59"/>
    </row>
    <row r="2740" spans="1:8" x14ac:dyDescent="0.3">
      <c r="A2740" s="59"/>
      <c r="B2740" s="59"/>
      <c r="C2740" s="59"/>
      <c r="D2740" s="59"/>
      <c r="E2740" s="59"/>
      <c r="F2740" s="59"/>
      <c r="G2740" s="59"/>
      <c r="H2740" s="59"/>
    </row>
    <row r="2741" spans="1:8" x14ac:dyDescent="0.3">
      <c r="A2741" s="59"/>
      <c r="B2741" s="59"/>
      <c r="C2741" s="59"/>
      <c r="D2741" s="59"/>
      <c r="E2741" s="59"/>
      <c r="F2741" s="59"/>
      <c r="G2741" s="59"/>
      <c r="H2741" s="59"/>
    </row>
    <row r="2742" spans="1:8" x14ac:dyDescent="0.3">
      <c r="A2742" s="59"/>
      <c r="B2742" s="59"/>
      <c r="C2742" s="59"/>
      <c r="D2742" s="59"/>
      <c r="E2742" s="59"/>
      <c r="F2742" s="59"/>
      <c r="G2742" s="59"/>
      <c r="H2742" s="59"/>
    </row>
    <row r="2743" spans="1:8" x14ac:dyDescent="0.3">
      <c r="A2743" s="59"/>
      <c r="B2743" s="59"/>
      <c r="C2743" s="59"/>
      <c r="D2743" s="59"/>
      <c r="E2743" s="59"/>
      <c r="F2743" s="59"/>
      <c r="G2743" s="59"/>
      <c r="H2743" s="59"/>
    </row>
    <row r="2744" spans="1:8" x14ac:dyDescent="0.3">
      <c r="A2744" s="59"/>
      <c r="B2744" s="59"/>
      <c r="C2744" s="59"/>
      <c r="D2744" s="59"/>
      <c r="E2744" s="59"/>
      <c r="F2744" s="59"/>
      <c r="G2744" s="59"/>
      <c r="H2744" s="59"/>
    </row>
    <row r="2745" spans="1:8" x14ac:dyDescent="0.3">
      <c r="A2745" s="59"/>
      <c r="B2745" s="59"/>
      <c r="C2745" s="59"/>
      <c r="D2745" s="59"/>
      <c r="E2745" s="59"/>
      <c r="F2745" s="59"/>
      <c r="G2745" s="59"/>
      <c r="H2745" s="59"/>
    </row>
    <row r="2746" spans="1:8" x14ac:dyDescent="0.3">
      <c r="A2746" s="59"/>
      <c r="B2746" s="59"/>
      <c r="C2746" s="59"/>
      <c r="D2746" s="59"/>
      <c r="E2746" s="59"/>
      <c r="F2746" s="59"/>
      <c r="G2746" s="59"/>
      <c r="H2746" s="59"/>
    </row>
    <row r="2747" spans="1:8" x14ac:dyDescent="0.3">
      <c r="A2747" s="59"/>
      <c r="B2747" s="59"/>
      <c r="C2747" s="59"/>
      <c r="D2747" s="59"/>
      <c r="E2747" s="59"/>
      <c r="F2747" s="59"/>
      <c r="G2747" s="59"/>
      <c r="H2747" s="59"/>
    </row>
    <row r="2748" spans="1:8" x14ac:dyDescent="0.3">
      <c r="A2748" s="59"/>
      <c r="B2748" s="59"/>
      <c r="C2748" s="59"/>
      <c r="D2748" s="59"/>
      <c r="E2748" s="59"/>
      <c r="F2748" s="59"/>
      <c r="G2748" s="59"/>
      <c r="H2748" s="59"/>
    </row>
    <row r="2749" spans="1:8" x14ac:dyDescent="0.3">
      <c r="A2749" s="59"/>
      <c r="B2749" s="59"/>
      <c r="C2749" s="59"/>
      <c r="D2749" s="59"/>
      <c r="E2749" s="59"/>
      <c r="F2749" s="59"/>
      <c r="G2749" s="59"/>
      <c r="H2749" s="59"/>
    </row>
    <row r="2750" spans="1:8" x14ac:dyDescent="0.3">
      <c r="A2750" s="59"/>
      <c r="B2750" s="59"/>
      <c r="C2750" s="59"/>
      <c r="D2750" s="59"/>
      <c r="E2750" s="59"/>
      <c r="F2750" s="59"/>
      <c r="G2750" s="59"/>
      <c r="H2750" s="59"/>
    </row>
    <row r="2751" spans="1:8" x14ac:dyDescent="0.3">
      <c r="A2751" s="59"/>
      <c r="B2751" s="59"/>
      <c r="C2751" s="59"/>
      <c r="D2751" s="59"/>
      <c r="E2751" s="59"/>
      <c r="F2751" s="59"/>
      <c r="G2751" s="59"/>
      <c r="H2751" s="59"/>
    </row>
    <row r="2752" spans="1:8" x14ac:dyDescent="0.3">
      <c r="A2752" s="59"/>
      <c r="B2752" s="59"/>
      <c r="C2752" s="59"/>
      <c r="D2752" s="59"/>
      <c r="E2752" s="59"/>
      <c r="F2752" s="59"/>
      <c r="G2752" s="59"/>
      <c r="H2752" s="59"/>
    </row>
    <row r="2753" spans="1:8" x14ac:dyDescent="0.3">
      <c r="A2753" s="59"/>
      <c r="B2753" s="59"/>
      <c r="C2753" s="59"/>
      <c r="D2753" s="59"/>
      <c r="E2753" s="59"/>
      <c r="F2753" s="59"/>
      <c r="G2753" s="59"/>
      <c r="H2753" s="59"/>
    </row>
    <row r="2754" spans="1:8" x14ac:dyDescent="0.3">
      <c r="A2754" s="59"/>
      <c r="B2754" s="59"/>
      <c r="C2754" s="59"/>
      <c r="D2754" s="59"/>
      <c r="E2754" s="59"/>
      <c r="F2754" s="59"/>
      <c r="G2754" s="59"/>
      <c r="H2754" s="59"/>
    </row>
    <row r="2755" spans="1:8" x14ac:dyDescent="0.3">
      <c r="A2755" s="59"/>
      <c r="B2755" s="59"/>
      <c r="C2755" s="59"/>
      <c r="D2755" s="59"/>
      <c r="E2755" s="59"/>
      <c r="F2755" s="59"/>
      <c r="G2755" s="59"/>
      <c r="H2755" s="59"/>
    </row>
    <row r="2756" spans="1:8" x14ac:dyDescent="0.3">
      <c r="A2756" s="59"/>
      <c r="B2756" s="59"/>
      <c r="C2756" s="59"/>
      <c r="D2756" s="59"/>
      <c r="E2756" s="59"/>
      <c r="F2756" s="59"/>
      <c r="G2756" s="59"/>
      <c r="H2756" s="59"/>
    </row>
    <row r="2757" spans="1:8" x14ac:dyDescent="0.3">
      <c r="A2757" s="59"/>
      <c r="B2757" s="59"/>
      <c r="C2757" s="59"/>
      <c r="D2757" s="59"/>
      <c r="E2757" s="59"/>
      <c r="F2757" s="59"/>
      <c r="G2757" s="59"/>
      <c r="H2757" s="59"/>
    </row>
    <row r="2758" spans="1:8" x14ac:dyDescent="0.3">
      <c r="A2758" s="59"/>
      <c r="B2758" s="59"/>
      <c r="C2758" s="59"/>
      <c r="D2758" s="59"/>
      <c r="E2758" s="59"/>
      <c r="F2758" s="59"/>
      <c r="G2758" s="59"/>
      <c r="H2758" s="59"/>
    </row>
    <row r="2759" spans="1:8" x14ac:dyDescent="0.3">
      <c r="A2759" s="59"/>
      <c r="B2759" s="59"/>
      <c r="C2759" s="59"/>
      <c r="D2759" s="59"/>
      <c r="E2759" s="59"/>
      <c r="F2759" s="59"/>
      <c r="G2759" s="59"/>
      <c r="H2759" s="59"/>
    </row>
    <row r="2760" spans="1:8" x14ac:dyDescent="0.3">
      <c r="A2760" s="59"/>
      <c r="B2760" s="59"/>
      <c r="C2760" s="59"/>
      <c r="D2760" s="59"/>
      <c r="E2760" s="59"/>
      <c r="F2760" s="59"/>
      <c r="G2760" s="59"/>
      <c r="H2760" s="59"/>
    </row>
    <row r="2761" spans="1:8" x14ac:dyDescent="0.3">
      <c r="A2761" s="59"/>
      <c r="B2761" s="59"/>
      <c r="C2761" s="59"/>
      <c r="D2761" s="59"/>
      <c r="E2761" s="59"/>
      <c r="F2761" s="59"/>
      <c r="G2761" s="59"/>
      <c r="H2761" s="59"/>
    </row>
    <row r="2762" spans="1:8" x14ac:dyDescent="0.3">
      <c r="A2762" s="59"/>
      <c r="B2762" s="59"/>
      <c r="C2762" s="59"/>
      <c r="D2762" s="59"/>
      <c r="E2762" s="59"/>
      <c r="F2762" s="59"/>
      <c r="G2762" s="59"/>
      <c r="H2762" s="59"/>
    </row>
    <row r="2763" spans="1:8" x14ac:dyDescent="0.3">
      <c r="A2763" s="59"/>
      <c r="B2763" s="59"/>
      <c r="C2763" s="59"/>
      <c r="D2763" s="59"/>
      <c r="E2763" s="59"/>
      <c r="F2763" s="59"/>
      <c r="G2763" s="59"/>
      <c r="H2763" s="59"/>
    </row>
    <row r="2764" spans="1:8" x14ac:dyDescent="0.3">
      <c r="A2764" s="59"/>
      <c r="B2764" s="59"/>
      <c r="C2764" s="59"/>
      <c r="D2764" s="59"/>
      <c r="E2764" s="59"/>
      <c r="F2764" s="59"/>
      <c r="G2764" s="59"/>
      <c r="H2764" s="59"/>
    </row>
    <row r="2765" spans="1:8" x14ac:dyDescent="0.3">
      <c r="A2765" s="59"/>
      <c r="B2765" s="59"/>
      <c r="C2765" s="59"/>
      <c r="D2765" s="59"/>
      <c r="E2765" s="59"/>
      <c r="F2765" s="59"/>
      <c r="G2765" s="59"/>
      <c r="H2765" s="59"/>
    </row>
    <row r="2766" spans="1:8" x14ac:dyDescent="0.3">
      <c r="A2766" s="59"/>
      <c r="B2766" s="59"/>
      <c r="C2766" s="59"/>
      <c r="D2766" s="59"/>
      <c r="E2766" s="59"/>
      <c r="F2766" s="59"/>
      <c r="G2766" s="59"/>
      <c r="H2766" s="59"/>
    </row>
    <row r="2767" spans="1:8" x14ac:dyDescent="0.3">
      <c r="A2767" s="59"/>
      <c r="B2767" s="59"/>
      <c r="C2767" s="59"/>
      <c r="D2767" s="59"/>
      <c r="E2767" s="59"/>
      <c r="F2767" s="59"/>
      <c r="G2767" s="59"/>
      <c r="H2767" s="59"/>
    </row>
    <row r="2768" spans="1:8" x14ac:dyDescent="0.3">
      <c r="A2768" s="59"/>
      <c r="B2768" s="59"/>
      <c r="C2768" s="59"/>
      <c r="D2768" s="59"/>
      <c r="E2768" s="59"/>
      <c r="F2768" s="59"/>
      <c r="G2768" s="59"/>
      <c r="H2768" s="59"/>
    </row>
    <row r="2769" spans="1:8" x14ac:dyDescent="0.3">
      <c r="A2769" s="59"/>
      <c r="B2769" s="59"/>
      <c r="C2769" s="59"/>
      <c r="D2769" s="59"/>
      <c r="E2769" s="59"/>
      <c r="F2769" s="59"/>
      <c r="G2769" s="59"/>
      <c r="H2769" s="59"/>
    </row>
    <row r="2770" spans="1:8" x14ac:dyDescent="0.3">
      <c r="A2770" s="59"/>
      <c r="B2770" s="59"/>
      <c r="C2770" s="59"/>
      <c r="D2770" s="59"/>
      <c r="E2770" s="59"/>
      <c r="F2770" s="59"/>
      <c r="G2770" s="59"/>
      <c r="H2770" s="59"/>
    </row>
    <row r="2771" spans="1:8" x14ac:dyDescent="0.3">
      <c r="A2771" s="59"/>
      <c r="B2771" s="59"/>
      <c r="C2771" s="59"/>
      <c r="D2771" s="59"/>
      <c r="E2771" s="59"/>
      <c r="F2771" s="59"/>
      <c r="G2771" s="59"/>
      <c r="H2771" s="59"/>
    </row>
    <row r="2772" spans="1:8" x14ac:dyDescent="0.3">
      <c r="A2772" s="59"/>
      <c r="B2772" s="59"/>
      <c r="C2772" s="59"/>
      <c r="D2772" s="59"/>
      <c r="E2772" s="59"/>
      <c r="F2772" s="59"/>
      <c r="G2772" s="59"/>
      <c r="H2772" s="59"/>
    </row>
    <row r="2773" spans="1:8" x14ac:dyDescent="0.3">
      <c r="A2773" s="59"/>
      <c r="B2773" s="59"/>
      <c r="C2773" s="59"/>
      <c r="D2773" s="59"/>
      <c r="E2773" s="59"/>
      <c r="F2773" s="59"/>
      <c r="G2773" s="59"/>
      <c r="H2773" s="59"/>
    </row>
    <row r="2774" spans="1:8" x14ac:dyDescent="0.3">
      <c r="A2774" s="59"/>
      <c r="B2774" s="59"/>
      <c r="C2774" s="59"/>
      <c r="D2774" s="59"/>
      <c r="E2774" s="59"/>
      <c r="F2774" s="59"/>
      <c r="G2774" s="59"/>
      <c r="H2774" s="59"/>
    </row>
    <row r="2775" spans="1:8" x14ac:dyDescent="0.3">
      <c r="A2775" s="59"/>
      <c r="B2775" s="59"/>
      <c r="C2775" s="59"/>
      <c r="D2775" s="59"/>
      <c r="E2775" s="59"/>
      <c r="F2775" s="59"/>
      <c r="G2775" s="59"/>
      <c r="H2775" s="59"/>
    </row>
    <row r="2776" spans="1:8" x14ac:dyDescent="0.3">
      <c r="A2776" s="59"/>
      <c r="B2776" s="59"/>
      <c r="C2776" s="59"/>
      <c r="D2776" s="59"/>
      <c r="E2776" s="59"/>
      <c r="F2776" s="59"/>
      <c r="G2776" s="59"/>
      <c r="H2776" s="59"/>
    </row>
    <row r="2777" spans="1:8" x14ac:dyDescent="0.3">
      <c r="A2777" s="59"/>
      <c r="B2777" s="59"/>
      <c r="C2777" s="59"/>
      <c r="D2777" s="59"/>
      <c r="E2777" s="59"/>
      <c r="F2777" s="59"/>
      <c r="G2777" s="59"/>
      <c r="H2777" s="59"/>
    </row>
    <row r="2778" spans="1:8" x14ac:dyDescent="0.3">
      <c r="A2778" s="59"/>
      <c r="B2778" s="59"/>
      <c r="C2778" s="59"/>
      <c r="D2778" s="59"/>
      <c r="E2778" s="59"/>
      <c r="F2778" s="59"/>
      <c r="G2778" s="59"/>
      <c r="H2778" s="59"/>
    </row>
    <row r="2779" spans="1:8" x14ac:dyDescent="0.3">
      <c r="A2779" s="59"/>
      <c r="B2779" s="59"/>
      <c r="C2779" s="59"/>
      <c r="D2779" s="59"/>
      <c r="E2779" s="59"/>
      <c r="F2779" s="59"/>
      <c r="G2779" s="59"/>
      <c r="H2779" s="59"/>
    </row>
    <row r="2780" spans="1:8" x14ac:dyDescent="0.3">
      <c r="A2780" s="59"/>
      <c r="B2780" s="59"/>
      <c r="C2780" s="59"/>
      <c r="D2780" s="59"/>
      <c r="E2780" s="59"/>
      <c r="F2780" s="59"/>
      <c r="G2780" s="59"/>
      <c r="H2780" s="59"/>
    </row>
    <row r="2781" spans="1:8" x14ac:dyDescent="0.3">
      <c r="A2781" s="59"/>
      <c r="B2781" s="59"/>
      <c r="C2781" s="59"/>
      <c r="D2781" s="59"/>
      <c r="E2781" s="59"/>
      <c r="F2781" s="59"/>
      <c r="G2781" s="59"/>
      <c r="H2781" s="59"/>
    </row>
    <row r="2782" spans="1:8" x14ac:dyDescent="0.3">
      <c r="A2782" s="59"/>
      <c r="B2782" s="59"/>
      <c r="C2782" s="59"/>
      <c r="D2782" s="59"/>
      <c r="E2782" s="59"/>
      <c r="F2782" s="59"/>
      <c r="G2782" s="59"/>
      <c r="H2782" s="59"/>
    </row>
    <row r="2783" spans="1:8" x14ac:dyDescent="0.3">
      <c r="A2783" s="59"/>
      <c r="B2783" s="59"/>
      <c r="C2783" s="59"/>
      <c r="D2783" s="59"/>
      <c r="E2783" s="59"/>
      <c r="F2783" s="59"/>
      <c r="G2783" s="59"/>
      <c r="H2783" s="59"/>
    </row>
    <row r="2784" spans="1:8" x14ac:dyDescent="0.3">
      <c r="A2784" s="59"/>
      <c r="B2784" s="59"/>
      <c r="C2784" s="59"/>
      <c r="D2784" s="59"/>
      <c r="E2784" s="59"/>
      <c r="F2784" s="59"/>
      <c r="G2784" s="59"/>
      <c r="H2784" s="59"/>
    </row>
    <row r="2785" spans="1:8" x14ac:dyDescent="0.3">
      <c r="A2785" s="59"/>
      <c r="B2785" s="59"/>
      <c r="C2785" s="59"/>
      <c r="D2785" s="59"/>
      <c r="E2785" s="59"/>
      <c r="F2785" s="59"/>
      <c r="G2785" s="59"/>
      <c r="H2785" s="59"/>
    </row>
    <row r="2786" spans="1:8" x14ac:dyDescent="0.3">
      <c r="A2786" s="59"/>
      <c r="B2786" s="59"/>
      <c r="C2786" s="59"/>
      <c r="D2786" s="59"/>
      <c r="E2786" s="59"/>
      <c r="F2786" s="59"/>
      <c r="G2786" s="59"/>
      <c r="H2786" s="59"/>
    </row>
    <row r="2787" spans="1:8" x14ac:dyDescent="0.3">
      <c r="A2787" s="59"/>
      <c r="B2787" s="59"/>
      <c r="C2787" s="59"/>
      <c r="D2787" s="59"/>
      <c r="E2787" s="59"/>
      <c r="F2787" s="59"/>
      <c r="G2787" s="59"/>
      <c r="H2787" s="59"/>
    </row>
    <row r="2788" spans="1:8" x14ac:dyDescent="0.3">
      <c r="A2788" s="59"/>
      <c r="B2788" s="59"/>
      <c r="C2788" s="59"/>
      <c r="D2788" s="59"/>
      <c r="E2788" s="59"/>
      <c r="F2788" s="59"/>
      <c r="G2788" s="59"/>
      <c r="H2788" s="59"/>
    </row>
    <row r="2789" spans="1:8" x14ac:dyDescent="0.3">
      <c r="A2789" s="59"/>
      <c r="B2789" s="59"/>
      <c r="C2789" s="59"/>
      <c r="D2789" s="59"/>
      <c r="E2789" s="59"/>
      <c r="F2789" s="59"/>
      <c r="G2789" s="59"/>
      <c r="H2789" s="59"/>
    </row>
    <row r="2790" spans="1:8" x14ac:dyDescent="0.3">
      <c r="A2790" s="59"/>
      <c r="B2790" s="59"/>
      <c r="C2790" s="59"/>
      <c r="D2790" s="59"/>
      <c r="E2790" s="59"/>
      <c r="F2790" s="59"/>
      <c r="G2790" s="59"/>
      <c r="H2790" s="59"/>
    </row>
    <row r="2791" spans="1:8" x14ac:dyDescent="0.3">
      <c r="A2791" s="59"/>
      <c r="B2791" s="59"/>
      <c r="C2791" s="59"/>
      <c r="D2791" s="59"/>
      <c r="E2791" s="59"/>
      <c r="F2791" s="59"/>
      <c r="G2791" s="59"/>
      <c r="H2791" s="59"/>
    </row>
    <row r="2792" spans="1:8" x14ac:dyDescent="0.3">
      <c r="A2792" s="59"/>
      <c r="B2792" s="59"/>
      <c r="C2792" s="59"/>
      <c r="D2792" s="59"/>
      <c r="E2792" s="59"/>
      <c r="F2792" s="59"/>
      <c r="G2792" s="59"/>
      <c r="H2792" s="59"/>
    </row>
    <row r="2793" spans="1:8" x14ac:dyDescent="0.3">
      <c r="A2793" s="59"/>
      <c r="B2793" s="59"/>
      <c r="C2793" s="59"/>
      <c r="D2793" s="59"/>
      <c r="E2793" s="59"/>
      <c r="F2793" s="59"/>
      <c r="G2793" s="59"/>
      <c r="H2793" s="59"/>
    </row>
    <row r="2794" spans="1:8" x14ac:dyDescent="0.3">
      <c r="A2794" s="59"/>
      <c r="B2794" s="59"/>
      <c r="C2794" s="59"/>
      <c r="D2794" s="59"/>
      <c r="E2794" s="59"/>
      <c r="F2794" s="59"/>
      <c r="G2794" s="59"/>
      <c r="H2794" s="59"/>
    </row>
    <row r="2795" spans="1:8" x14ac:dyDescent="0.3">
      <c r="A2795" s="59"/>
      <c r="B2795" s="59"/>
      <c r="C2795" s="59"/>
      <c r="D2795" s="59"/>
      <c r="E2795" s="59"/>
      <c r="F2795" s="59"/>
      <c r="G2795" s="59"/>
      <c r="H2795" s="59"/>
    </row>
    <row r="2796" spans="1:8" x14ac:dyDescent="0.3">
      <c r="A2796" s="59"/>
      <c r="B2796" s="59"/>
      <c r="C2796" s="59"/>
      <c r="D2796" s="59"/>
      <c r="E2796" s="59"/>
      <c r="F2796" s="59"/>
      <c r="G2796" s="59"/>
      <c r="H2796" s="59"/>
    </row>
    <row r="2797" spans="1:8" x14ac:dyDescent="0.3">
      <c r="A2797" s="59"/>
      <c r="B2797" s="59"/>
      <c r="C2797" s="59"/>
      <c r="D2797" s="59"/>
      <c r="E2797" s="59"/>
      <c r="F2797" s="59"/>
      <c r="G2797" s="59"/>
      <c r="H2797" s="59"/>
    </row>
    <row r="2798" spans="1:8" x14ac:dyDescent="0.3">
      <c r="A2798" s="59"/>
      <c r="B2798" s="59"/>
      <c r="C2798" s="59"/>
      <c r="D2798" s="59"/>
      <c r="E2798" s="59"/>
      <c r="F2798" s="59"/>
      <c r="G2798" s="59"/>
      <c r="H2798" s="59"/>
    </row>
    <row r="2799" spans="1:8" x14ac:dyDescent="0.3">
      <c r="A2799" s="59"/>
      <c r="B2799" s="59"/>
      <c r="C2799" s="59"/>
      <c r="D2799" s="59"/>
      <c r="E2799" s="59"/>
      <c r="F2799" s="59"/>
      <c r="G2799" s="59"/>
      <c r="H2799" s="59"/>
    </row>
    <row r="2800" spans="1:8" x14ac:dyDescent="0.3">
      <c r="A2800" s="59"/>
      <c r="B2800" s="59"/>
      <c r="C2800" s="59"/>
      <c r="D2800" s="59"/>
      <c r="E2800" s="59"/>
      <c r="F2800" s="59"/>
      <c r="G2800" s="59"/>
      <c r="H2800" s="59"/>
    </row>
    <row r="2801" spans="1:8" x14ac:dyDescent="0.3">
      <c r="A2801" s="59"/>
      <c r="B2801" s="59"/>
      <c r="C2801" s="59"/>
      <c r="D2801" s="59"/>
      <c r="E2801" s="59"/>
      <c r="F2801" s="59"/>
      <c r="G2801" s="59"/>
      <c r="H2801" s="59"/>
    </row>
    <row r="2802" spans="1:8" x14ac:dyDescent="0.3">
      <c r="A2802" s="59"/>
      <c r="B2802" s="59"/>
      <c r="C2802" s="59"/>
      <c r="D2802" s="59"/>
      <c r="E2802" s="59"/>
      <c r="F2802" s="59"/>
      <c r="G2802" s="59"/>
      <c r="H2802" s="59"/>
    </row>
    <row r="2803" spans="1:8" x14ac:dyDescent="0.3">
      <c r="A2803" s="59"/>
      <c r="B2803" s="59"/>
      <c r="C2803" s="59"/>
      <c r="D2803" s="59"/>
      <c r="E2803" s="59"/>
      <c r="F2803" s="59"/>
      <c r="G2803" s="59"/>
      <c r="H2803" s="59"/>
    </row>
    <row r="2804" spans="1:8" x14ac:dyDescent="0.3">
      <c r="A2804" s="59"/>
      <c r="B2804" s="59"/>
      <c r="C2804" s="59"/>
      <c r="D2804" s="59"/>
      <c r="E2804" s="59"/>
      <c r="F2804" s="59"/>
      <c r="G2804" s="59"/>
      <c r="H2804" s="59"/>
    </row>
    <row r="2805" spans="1:8" x14ac:dyDescent="0.3">
      <c r="A2805" s="59"/>
      <c r="B2805" s="59"/>
      <c r="C2805" s="59"/>
      <c r="D2805" s="59"/>
      <c r="E2805" s="59"/>
      <c r="F2805" s="59"/>
      <c r="G2805" s="59"/>
      <c r="H2805" s="59"/>
    </row>
    <row r="2806" spans="1:8" x14ac:dyDescent="0.3">
      <c r="A2806" s="59"/>
      <c r="B2806" s="59"/>
      <c r="C2806" s="59"/>
      <c r="D2806" s="59"/>
      <c r="E2806" s="59"/>
      <c r="F2806" s="59"/>
      <c r="G2806" s="59"/>
      <c r="H2806" s="59"/>
    </row>
    <row r="2807" spans="1:8" x14ac:dyDescent="0.3">
      <c r="A2807" s="59"/>
      <c r="B2807" s="59"/>
      <c r="C2807" s="59"/>
      <c r="D2807" s="59"/>
      <c r="E2807" s="59"/>
      <c r="F2807" s="59"/>
      <c r="G2807" s="59"/>
      <c r="H2807" s="59"/>
    </row>
    <row r="2808" spans="1:8" x14ac:dyDescent="0.3">
      <c r="A2808" s="59"/>
      <c r="B2808" s="59"/>
      <c r="C2808" s="59"/>
      <c r="D2808" s="59"/>
      <c r="E2808" s="59"/>
      <c r="F2808" s="59"/>
      <c r="G2808" s="59"/>
      <c r="H2808" s="59"/>
    </row>
    <row r="2809" spans="1:8" x14ac:dyDescent="0.3">
      <c r="A2809" s="59"/>
      <c r="B2809" s="59"/>
      <c r="C2809" s="59"/>
      <c r="D2809" s="59"/>
      <c r="E2809" s="59"/>
      <c r="F2809" s="59"/>
      <c r="G2809" s="59"/>
      <c r="H2809" s="59"/>
    </row>
    <row r="2810" spans="1:8" x14ac:dyDescent="0.3">
      <c r="A2810" s="59"/>
      <c r="B2810" s="59"/>
      <c r="C2810" s="59"/>
      <c r="D2810" s="59"/>
      <c r="E2810" s="59"/>
      <c r="F2810" s="59"/>
      <c r="G2810" s="59"/>
      <c r="H2810" s="59"/>
    </row>
    <row r="2811" spans="1:8" x14ac:dyDescent="0.3">
      <c r="A2811" s="59"/>
      <c r="B2811" s="59"/>
      <c r="C2811" s="59"/>
      <c r="D2811" s="59"/>
      <c r="E2811" s="59"/>
      <c r="F2811" s="59"/>
      <c r="G2811" s="59"/>
      <c r="H2811" s="59"/>
    </row>
    <row r="2812" spans="1:8" x14ac:dyDescent="0.3">
      <c r="A2812" s="59"/>
      <c r="B2812" s="59"/>
      <c r="C2812" s="59"/>
      <c r="D2812" s="59"/>
      <c r="E2812" s="59"/>
      <c r="F2812" s="59"/>
      <c r="G2812" s="59"/>
      <c r="H2812" s="59"/>
    </row>
    <row r="2813" spans="1:8" x14ac:dyDescent="0.3">
      <c r="A2813" s="59"/>
      <c r="B2813" s="59"/>
      <c r="C2813" s="59"/>
      <c r="D2813" s="59"/>
      <c r="E2813" s="59"/>
      <c r="F2813" s="59"/>
      <c r="G2813" s="59"/>
      <c r="H2813" s="59"/>
    </row>
    <row r="2814" spans="1:8" x14ac:dyDescent="0.3">
      <c r="A2814" s="59"/>
      <c r="B2814" s="59"/>
      <c r="C2814" s="59"/>
      <c r="D2814" s="59"/>
      <c r="E2814" s="59"/>
      <c r="F2814" s="59"/>
      <c r="G2814" s="59"/>
      <c r="H2814" s="59"/>
    </row>
    <row r="2815" spans="1:8" x14ac:dyDescent="0.3">
      <c r="A2815" s="59"/>
      <c r="B2815" s="59"/>
      <c r="C2815" s="59"/>
      <c r="D2815" s="59"/>
      <c r="E2815" s="59"/>
      <c r="F2815" s="59"/>
      <c r="G2815" s="59"/>
      <c r="H2815" s="59"/>
    </row>
    <row r="2816" spans="1:8" x14ac:dyDescent="0.3">
      <c r="A2816" s="59"/>
      <c r="B2816" s="59"/>
      <c r="C2816" s="59"/>
      <c r="D2816" s="59"/>
      <c r="E2816" s="59"/>
      <c r="F2816" s="59"/>
      <c r="G2816" s="59"/>
      <c r="H2816" s="59"/>
    </row>
    <row r="2817" spans="1:8" x14ac:dyDescent="0.3">
      <c r="A2817" s="59"/>
      <c r="B2817" s="59"/>
      <c r="C2817" s="59"/>
      <c r="D2817" s="59"/>
      <c r="E2817" s="59"/>
      <c r="F2817" s="59"/>
      <c r="G2817" s="59"/>
      <c r="H2817" s="59"/>
    </row>
    <row r="2818" spans="1:8" x14ac:dyDescent="0.3">
      <c r="A2818" s="59"/>
      <c r="B2818" s="59"/>
      <c r="C2818" s="59"/>
      <c r="D2818" s="59"/>
      <c r="E2818" s="59"/>
      <c r="F2818" s="59"/>
      <c r="G2818" s="59"/>
      <c r="H2818" s="59"/>
    </row>
    <row r="2819" spans="1:8" x14ac:dyDescent="0.3">
      <c r="A2819" s="59"/>
      <c r="B2819" s="59"/>
      <c r="C2819" s="59"/>
      <c r="D2819" s="59"/>
      <c r="E2819" s="59"/>
      <c r="F2819" s="59"/>
      <c r="G2819" s="59"/>
      <c r="H2819" s="59"/>
    </row>
    <row r="2820" spans="1:8" x14ac:dyDescent="0.3">
      <c r="A2820" s="59"/>
      <c r="B2820" s="59"/>
      <c r="C2820" s="59"/>
      <c r="D2820" s="59"/>
      <c r="E2820" s="59"/>
      <c r="F2820" s="59"/>
      <c r="G2820" s="59"/>
      <c r="H2820" s="59"/>
    </row>
    <row r="2821" spans="1:8" x14ac:dyDescent="0.3">
      <c r="A2821" s="59"/>
      <c r="B2821" s="59"/>
      <c r="C2821" s="59"/>
      <c r="D2821" s="59"/>
      <c r="E2821" s="59"/>
      <c r="F2821" s="59"/>
      <c r="G2821" s="59"/>
      <c r="H2821" s="59"/>
    </row>
    <row r="2822" spans="1:8" x14ac:dyDescent="0.3">
      <c r="A2822" s="59"/>
      <c r="B2822" s="59"/>
      <c r="C2822" s="59"/>
      <c r="D2822" s="59"/>
      <c r="E2822" s="59"/>
      <c r="F2822" s="59"/>
      <c r="G2822" s="59"/>
      <c r="H2822" s="59"/>
    </row>
    <row r="2823" spans="1:8" x14ac:dyDescent="0.3">
      <c r="A2823" s="59"/>
      <c r="B2823" s="59"/>
      <c r="C2823" s="59"/>
      <c r="D2823" s="59"/>
      <c r="E2823" s="59"/>
      <c r="F2823" s="59"/>
      <c r="G2823" s="59"/>
      <c r="H2823" s="59"/>
    </row>
    <row r="2824" spans="1:8" x14ac:dyDescent="0.3">
      <c r="A2824" s="59"/>
      <c r="B2824" s="59"/>
      <c r="C2824" s="59"/>
      <c r="D2824" s="59"/>
      <c r="E2824" s="59"/>
      <c r="F2824" s="59"/>
      <c r="G2824" s="59"/>
      <c r="H2824" s="59"/>
    </row>
    <row r="2825" spans="1:8" x14ac:dyDescent="0.3">
      <c r="A2825" s="59"/>
      <c r="B2825" s="59"/>
      <c r="C2825" s="59"/>
      <c r="D2825" s="59"/>
      <c r="E2825" s="59"/>
      <c r="F2825" s="59"/>
      <c r="G2825" s="59"/>
      <c r="H2825" s="59"/>
    </row>
    <row r="2826" spans="1:8" x14ac:dyDescent="0.3">
      <c r="A2826" s="59"/>
      <c r="B2826" s="59"/>
      <c r="C2826" s="59"/>
      <c r="D2826" s="59"/>
      <c r="E2826" s="59"/>
      <c r="F2826" s="59"/>
      <c r="G2826" s="59"/>
      <c r="H2826" s="59"/>
    </row>
    <row r="2827" spans="1:8" x14ac:dyDescent="0.3">
      <c r="A2827" s="59"/>
      <c r="B2827" s="59"/>
      <c r="C2827" s="59"/>
      <c r="D2827" s="59"/>
      <c r="E2827" s="59"/>
      <c r="F2827" s="59"/>
      <c r="G2827" s="59"/>
      <c r="H2827" s="59"/>
    </row>
    <row r="2828" spans="1:8" x14ac:dyDescent="0.3">
      <c r="A2828" s="59"/>
      <c r="B2828" s="59"/>
      <c r="C2828" s="59"/>
      <c r="D2828" s="59"/>
      <c r="E2828" s="59"/>
      <c r="F2828" s="59"/>
      <c r="G2828" s="59"/>
      <c r="H2828" s="59"/>
    </row>
    <row r="2829" spans="1:8" x14ac:dyDescent="0.3">
      <c r="A2829" s="59"/>
      <c r="B2829" s="59"/>
      <c r="C2829" s="59"/>
      <c r="D2829" s="59"/>
      <c r="E2829" s="59"/>
      <c r="F2829" s="59"/>
      <c r="G2829" s="59"/>
      <c r="H2829" s="59"/>
    </row>
    <row r="2830" spans="1:8" x14ac:dyDescent="0.3">
      <c r="A2830" s="59"/>
      <c r="B2830" s="59"/>
      <c r="C2830" s="59"/>
      <c r="D2830" s="59"/>
      <c r="E2830" s="59"/>
      <c r="F2830" s="59"/>
      <c r="G2830" s="59"/>
      <c r="H2830" s="59"/>
    </row>
    <row r="2831" spans="1:8" x14ac:dyDescent="0.3">
      <c r="A2831" s="59"/>
      <c r="B2831" s="59"/>
      <c r="C2831" s="59"/>
      <c r="D2831" s="59"/>
      <c r="E2831" s="59"/>
      <c r="F2831" s="59"/>
      <c r="G2831" s="59"/>
      <c r="H2831" s="59"/>
    </row>
    <row r="2832" spans="1:8" x14ac:dyDescent="0.3">
      <c r="A2832" s="59"/>
      <c r="B2832" s="59"/>
      <c r="C2832" s="59"/>
      <c r="D2832" s="59"/>
      <c r="E2832" s="59"/>
      <c r="F2832" s="59"/>
      <c r="G2832" s="59"/>
      <c r="H2832" s="59"/>
    </row>
    <row r="2833" spans="1:8" x14ac:dyDescent="0.3">
      <c r="A2833" s="59"/>
      <c r="B2833" s="59"/>
      <c r="C2833" s="59"/>
      <c r="D2833" s="59"/>
      <c r="E2833" s="59"/>
      <c r="F2833" s="59"/>
      <c r="G2833" s="59"/>
      <c r="H2833" s="59"/>
    </row>
    <row r="2834" spans="1:8" x14ac:dyDescent="0.3">
      <c r="A2834" s="59"/>
      <c r="B2834" s="59"/>
      <c r="C2834" s="59"/>
      <c r="D2834" s="59"/>
      <c r="E2834" s="59"/>
      <c r="F2834" s="59"/>
      <c r="G2834" s="59"/>
      <c r="H2834" s="59"/>
    </row>
    <row r="2835" spans="1:8" x14ac:dyDescent="0.3">
      <c r="A2835" s="59"/>
      <c r="B2835" s="59"/>
      <c r="C2835" s="59"/>
      <c r="D2835" s="59"/>
      <c r="E2835" s="59"/>
      <c r="F2835" s="59"/>
      <c r="G2835" s="59"/>
      <c r="H2835" s="59"/>
    </row>
    <row r="2836" spans="1:8" x14ac:dyDescent="0.3">
      <c r="A2836" s="59"/>
      <c r="B2836" s="59"/>
      <c r="C2836" s="59"/>
      <c r="D2836" s="59"/>
      <c r="E2836" s="59"/>
      <c r="F2836" s="59"/>
      <c r="G2836" s="59"/>
      <c r="H2836" s="59"/>
    </row>
    <row r="2837" spans="1:8" x14ac:dyDescent="0.3">
      <c r="A2837" s="59"/>
      <c r="B2837" s="59"/>
      <c r="C2837" s="59"/>
      <c r="D2837" s="59"/>
      <c r="E2837" s="59"/>
      <c r="F2837" s="59"/>
      <c r="G2837" s="59"/>
      <c r="H2837" s="59"/>
    </row>
    <row r="2838" spans="1:8" x14ac:dyDescent="0.3">
      <c r="A2838" s="59"/>
      <c r="B2838" s="59"/>
      <c r="C2838" s="59"/>
      <c r="D2838" s="59"/>
      <c r="E2838" s="59"/>
      <c r="F2838" s="59"/>
      <c r="G2838" s="59"/>
      <c r="H2838" s="59"/>
    </row>
    <row r="2839" spans="1:8" x14ac:dyDescent="0.3">
      <c r="A2839" s="59"/>
      <c r="B2839" s="59"/>
      <c r="C2839" s="59"/>
      <c r="D2839" s="59"/>
      <c r="E2839" s="59"/>
      <c r="F2839" s="59"/>
      <c r="G2839" s="59"/>
      <c r="H2839" s="59"/>
    </row>
    <row r="2840" spans="1:8" x14ac:dyDescent="0.3">
      <c r="A2840" s="59"/>
      <c r="B2840" s="59"/>
      <c r="C2840" s="59"/>
      <c r="D2840" s="59"/>
      <c r="E2840" s="59"/>
      <c r="F2840" s="59"/>
      <c r="G2840" s="59"/>
      <c r="H2840" s="59"/>
    </row>
    <row r="2841" spans="1:8" x14ac:dyDescent="0.3">
      <c r="A2841" s="59"/>
      <c r="B2841" s="59"/>
      <c r="C2841" s="59"/>
      <c r="D2841" s="59"/>
      <c r="E2841" s="59"/>
      <c r="F2841" s="59"/>
      <c r="G2841" s="59"/>
      <c r="H2841" s="59"/>
    </row>
    <row r="2842" spans="1:8" x14ac:dyDescent="0.3">
      <c r="A2842" s="59"/>
      <c r="B2842" s="59"/>
      <c r="C2842" s="59"/>
      <c r="D2842" s="59"/>
      <c r="E2842" s="59"/>
      <c r="F2842" s="59"/>
      <c r="G2842" s="59"/>
      <c r="H2842" s="59"/>
    </row>
    <row r="2843" spans="1:8" x14ac:dyDescent="0.3">
      <c r="A2843" s="59"/>
      <c r="B2843" s="59"/>
      <c r="C2843" s="59"/>
      <c r="D2843" s="59"/>
      <c r="E2843" s="59"/>
      <c r="F2843" s="59"/>
      <c r="G2843" s="59"/>
      <c r="H2843" s="59"/>
    </row>
    <row r="2844" spans="1:8" x14ac:dyDescent="0.3">
      <c r="A2844" s="59"/>
      <c r="B2844" s="59"/>
      <c r="C2844" s="59"/>
      <c r="D2844" s="59"/>
      <c r="E2844" s="59"/>
      <c r="F2844" s="59"/>
      <c r="G2844" s="59"/>
      <c r="H2844" s="59"/>
    </row>
    <row r="2845" spans="1:8" x14ac:dyDescent="0.3">
      <c r="A2845" s="59"/>
      <c r="B2845" s="59"/>
      <c r="C2845" s="59"/>
      <c r="D2845" s="59"/>
      <c r="E2845" s="59"/>
      <c r="F2845" s="59"/>
      <c r="G2845" s="59"/>
      <c r="H2845" s="59"/>
    </row>
    <row r="2846" spans="1:8" x14ac:dyDescent="0.3">
      <c r="A2846" s="59"/>
      <c r="B2846" s="59"/>
      <c r="C2846" s="59"/>
      <c r="D2846" s="59"/>
      <c r="E2846" s="59"/>
      <c r="F2846" s="59"/>
      <c r="G2846" s="59"/>
      <c r="H2846" s="59"/>
    </row>
    <row r="2847" spans="1:8" x14ac:dyDescent="0.3">
      <c r="A2847" s="59"/>
      <c r="B2847" s="59"/>
      <c r="C2847" s="59"/>
      <c r="D2847" s="59"/>
      <c r="E2847" s="59"/>
      <c r="F2847" s="59"/>
      <c r="G2847" s="59"/>
      <c r="H2847" s="59"/>
    </row>
    <row r="2848" spans="1:8" x14ac:dyDescent="0.3">
      <c r="A2848" s="59"/>
      <c r="B2848" s="59"/>
      <c r="C2848" s="59"/>
      <c r="D2848" s="59"/>
      <c r="E2848" s="59"/>
      <c r="F2848" s="59"/>
      <c r="G2848" s="59"/>
      <c r="H2848" s="59"/>
    </row>
    <row r="2849" spans="1:8" x14ac:dyDescent="0.3">
      <c r="A2849" s="59"/>
      <c r="B2849" s="59"/>
      <c r="C2849" s="59"/>
      <c r="D2849" s="59"/>
      <c r="E2849" s="59"/>
      <c r="F2849" s="59"/>
      <c r="G2849" s="59"/>
      <c r="H2849" s="59"/>
    </row>
    <row r="2850" spans="1:8" x14ac:dyDescent="0.3">
      <c r="A2850" s="59"/>
      <c r="B2850" s="59"/>
      <c r="C2850" s="59"/>
      <c r="D2850" s="59"/>
      <c r="E2850" s="59"/>
      <c r="F2850" s="59"/>
      <c r="G2850" s="59"/>
      <c r="H2850" s="59"/>
    </row>
    <row r="2851" spans="1:8" x14ac:dyDescent="0.3">
      <c r="A2851" s="59"/>
      <c r="B2851" s="59"/>
      <c r="C2851" s="59"/>
      <c r="D2851" s="59"/>
      <c r="E2851" s="59"/>
      <c r="F2851" s="59"/>
      <c r="G2851" s="59"/>
      <c r="H2851" s="59"/>
    </row>
    <row r="2852" spans="1:8" x14ac:dyDescent="0.3">
      <c r="A2852" s="59"/>
      <c r="B2852" s="59"/>
      <c r="C2852" s="59"/>
      <c r="D2852" s="59"/>
      <c r="E2852" s="59"/>
      <c r="F2852" s="59"/>
      <c r="G2852" s="59"/>
      <c r="H2852" s="59"/>
    </row>
    <row r="2853" spans="1:8" x14ac:dyDescent="0.3">
      <c r="A2853" s="59"/>
      <c r="B2853" s="59"/>
      <c r="C2853" s="59"/>
      <c r="D2853" s="59"/>
      <c r="E2853" s="59"/>
      <c r="F2853" s="59"/>
      <c r="G2853" s="59"/>
      <c r="H2853" s="59"/>
    </row>
    <row r="2854" spans="1:8" x14ac:dyDescent="0.3">
      <c r="A2854" s="59"/>
      <c r="B2854" s="59"/>
      <c r="C2854" s="59"/>
      <c r="D2854" s="59"/>
      <c r="E2854" s="59"/>
      <c r="F2854" s="59"/>
      <c r="G2854" s="59"/>
      <c r="H2854" s="59"/>
    </row>
    <row r="2855" spans="1:8" x14ac:dyDescent="0.3">
      <c r="A2855" s="59"/>
      <c r="B2855" s="59"/>
      <c r="C2855" s="59"/>
      <c r="D2855" s="59"/>
      <c r="E2855" s="59"/>
      <c r="F2855" s="59"/>
      <c r="G2855" s="59"/>
      <c r="H2855" s="59"/>
    </row>
    <row r="2856" spans="1:8" x14ac:dyDescent="0.3">
      <c r="A2856" s="59"/>
      <c r="B2856" s="59"/>
      <c r="C2856" s="59"/>
      <c r="D2856" s="59"/>
      <c r="E2856" s="59"/>
      <c r="F2856" s="59"/>
      <c r="G2856" s="59"/>
      <c r="H2856" s="59"/>
    </row>
    <row r="2857" spans="1:8" x14ac:dyDescent="0.3">
      <c r="A2857" s="59"/>
      <c r="B2857" s="59"/>
      <c r="C2857" s="59"/>
      <c r="D2857" s="59"/>
      <c r="E2857" s="59"/>
      <c r="F2857" s="59"/>
      <c r="G2857" s="59"/>
      <c r="H2857" s="59"/>
    </row>
    <row r="2858" spans="1:8" x14ac:dyDescent="0.3">
      <c r="A2858" s="59"/>
      <c r="B2858" s="59"/>
      <c r="C2858" s="59"/>
      <c r="D2858" s="59"/>
      <c r="E2858" s="59"/>
      <c r="F2858" s="59"/>
      <c r="G2858" s="59"/>
      <c r="H2858" s="59"/>
    </row>
    <row r="2859" spans="1:8" x14ac:dyDescent="0.3">
      <c r="A2859" s="59"/>
      <c r="B2859" s="59"/>
      <c r="C2859" s="59"/>
      <c r="D2859" s="59"/>
      <c r="E2859" s="59"/>
      <c r="F2859" s="59"/>
      <c r="G2859" s="59"/>
      <c r="H2859" s="59"/>
    </row>
    <row r="2860" spans="1:8" x14ac:dyDescent="0.3">
      <c r="A2860" s="59"/>
      <c r="B2860" s="59"/>
      <c r="C2860" s="59"/>
      <c r="D2860" s="59"/>
      <c r="E2860" s="59"/>
      <c r="F2860" s="59"/>
      <c r="G2860" s="59"/>
      <c r="H2860" s="59"/>
    </row>
    <row r="2861" spans="1:8" x14ac:dyDescent="0.3">
      <c r="A2861" s="59"/>
      <c r="B2861" s="59"/>
      <c r="C2861" s="59"/>
      <c r="D2861" s="59"/>
      <c r="E2861" s="59"/>
      <c r="F2861" s="59"/>
      <c r="G2861" s="59"/>
      <c r="H2861" s="59"/>
    </row>
    <row r="2862" spans="1:8" x14ac:dyDescent="0.3">
      <c r="A2862" s="59"/>
      <c r="B2862" s="59"/>
      <c r="C2862" s="59"/>
      <c r="D2862" s="59"/>
      <c r="E2862" s="59"/>
      <c r="F2862" s="59"/>
      <c r="G2862" s="59"/>
      <c r="H2862" s="59"/>
    </row>
    <row r="2863" spans="1:8" x14ac:dyDescent="0.3">
      <c r="A2863" s="59"/>
      <c r="B2863" s="59"/>
      <c r="C2863" s="59"/>
      <c r="D2863" s="59"/>
      <c r="E2863" s="59"/>
      <c r="F2863" s="59"/>
      <c r="G2863" s="59"/>
      <c r="H2863" s="59"/>
    </row>
    <row r="2864" spans="1:8" x14ac:dyDescent="0.3">
      <c r="A2864" s="59"/>
      <c r="B2864" s="59"/>
      <c r="C2864" s="59"/>
      <c r="D2864" s="59"/>
      <c r="E2864" s="59"/>
      <c r="F2864" s="59"/>
      <c r="G2864" s="59"/>
      <c r="H2864" s="59"/>
    </row>
    <row r="2865" spans="1:8" x14ac:dyDescent="0.3">
      <c r="A2865" s="59"/>
      <c r="B2865" s="59"/>
      <c r="C2865" s="59"/>
      <c r="D2865" s="59"/>
      <c r="E2865" s="59"/>
      <c r="F2865" s="59"/>
      <c r="G2865" s="59"/>
      <c r="H2865" s="59"/>
    </row>
    <row r="2866" spans="1:8" x14ac:dyDescent="0.3">
      <c r="A2866" s="59"/>
      <c r="B2866" s="59"/>
      <c r="C2866" s="59"/>
      <c r="D2866" s="59"/>
      <c r="E2866" s="59"/>
      <c r="F2866" s="59"/>
      <c r="G2866" s="59"/>
      <c r="H2866" s="59"/>
    </row>
    <row r="2867" spans="1:8" x14ac:dyDescent="0.3">
      <c r="A2867" s="59"/>
      <c r="B2867" s="59"/>
      <c r="C2867" s="59"/>
      <c r="D2867" s="59"/>
      <c r="E2867" s="59"/>
      <c r="F2867" s="59"/>
      <c r="G2867" s="59"/>
      <c r="H2867" s="59"/>
    </row>
    <row r="2868" spans="1:8" x14ac:dyDescent="0.3">
      <c r="A2868" s="59"/>
      <c r="B2868" s="59"/>
      <c r="C2868" s="59"/>
      <c r="D2868" s="59"/>
      <c r="E2868" s="59"/>
      <c r="F2868" s="59"/>
      <c r="G2868" s="59"/>
      <c r="H2868" s="59"/>
    </row>
    <row r="2869" spans="1:8" x14ac:dyDescent="0.3">
      <c r="A2869" s="59"/>
      <c r="B2869" s="59"/>
      <c r="C2869" s="59"/>
      <c r="D2869" s="59"/>
      <c r="E2869" s="59"/>
      <c r="F2869" s="59"/>
      <c r="G2869" s="59"/>
      <c r="H2869" s="59"/>
    </row>
    <row r="2870" spans="1:8" x14ac:dyDescent="0.3">
      <c r="A2870" s="59"/>
      <c r="B2870" s="59"/>
      <c r="C2870" s="59"/>
      <c r="D2870" s="59"/>
      <c r="E2870" s="59"/>
      <c r="F2870" s="59"/>
      <c r="G2870" s="59"/>
      <c r="H2870" s="59"/>
    </row>
    <row r="2871" spans="1:8" x14ac:dyDescent="0.3">
      <c r="A2871" s="59"/>
      <c r="B2871" s="59"/>
      <c r="C2871" s="59"/>
      <c r="D2871" s="59"/>
      <c r="E2871" s="59"/>
      <c r="F2871" s="59"/>
      <c r="G2871" s="59"/>
      <c r="H2871" s="59"/>
    </row>
    <row r="2872" spans="1:8" x14ac:dyDescent="0.3">
      <c r="A2872" s="59"/>
      <c r="B2872" s="59"/>
      <c r="C2872" s="59"/>
      <c r="D2872" s="59"/>
      <c r="E2872" s="59"/>
      <c r="F2872" s="59"/>
      <c r="G2872" s="59"/>
      <c r="H2872" s="59"/>
    </row>
    <row r="2873" spans="1:8" x14ac:dyDescent="0.3">
      <c r="A2873" s="59"/>
      <c r="B2873" s="59"/>
      <c r="C2873" s="59"/>
      <c r="D2873" s="59"/>
      <c r="E2873" s="59"/>
      <c r="F2873" s="59"/>
      <c r="G2873" s="59"/>
      <c r="H2873" s="59"/>
    </row>
    <row r="2874" spans="1:8" x14ac:dyDescent="0.3">
      <c r="A2874" s="59"/>
      <c r="B2874" s="59"/>
      <c r="C2874" s="59"/>
      <c r="D2874" s="59"/>
      <c r="E2874" s="59"/>
      <c r="F2874" s="59"/>
      <c r="G2874" s="59"/>
      <c r="H2874" s="59"/>
    </row>
    <row r="2875" spans="1:8" x14ac:dyDescent="0.3">
      <c r="A2875" s="59"/>
      <c r="B2875" s="59"/>
      <c r="C2875" s="59"/>
      <c r="D2875" s="59"/>
      <c r="E2875" s="59"/>
      <c r="F2875" s="59"/>
      <c r="G2875" s="59"/>
      <c r="H2875" s="59"/>
    </row>
    <row r="2876" spans="1:8" x14ac:dyDescent="0.3">
      <c r="A2876" s="59"/>
      <c r="B2876" s="59"/>
      <c r="C2876" s="59"/>
      <c r="D2876" s="59"/>
      <c r="E2876" s="59"/>
      <c r="F2876" s="59"/>
      <c r="G2876" s="59"/>
      <c r="H2876" s="59"/>
    </row>
    <row r="2877" spans="1:8" x14ac:dyDescent="0.3">
      <c r="A2877" s="59"/>
      <c r="B2877" s="59"/>
      <c r="C2877" s="59"/>
      <c r="D2877" s="59"/>
      <c r="E2877" s="59"/>
      <c r="F2877" s="59"/>
      <c r="G2877" s="59"/>
      <c r="H2877" s="59"/>
    </row>
    <row r="2878" spans="1:8" x14ac:dyDescent="0.3">
      <c r="A2878" s="59"/>
      <c r="B2878" s="59"/>
      <c r="C2878" s="59"/>
      <c r="D2878" s="59"/>
      <c r="E2878" s="59"/>
      <c r="F2878" s="59"/>
      <c r="G2878" s="59"/>
      <c r="H2878" s="59"/>
    </row>
    <row r="2879" spans="1:8" x14ac:dyDescent="0.3">
      <c r="A2879" s="59"/>
      <c r="B2879" s="59"/>
      <c r="C2879" s="59"/>
      <c r="D2879" s="59"/>
      <c r="E2879" s="59"/>
      <c r="F2879" s="59"/>
      <c r="G2879" s="59"/>
      <c r="H2879" s="59"/>
    </row>
    <row r="2880" spans="1:8" x14ac:dyDescent="0.3">
      <c r="A2880" s="59"/>
      <c r="B2880" s="59"/>
      <c r="C2880" s="59"/>
      <c r="D2880" s="59"/>
      <c r="E2880" s="59"/>
      <c r="F2880" s="59"/>
      <c r="G2880" s="59"/>
      <c r="H2880" s="59"/>
    </row>
    <row r="2881" spans="1:8" x14ac:dyDescent="0.3">
      <c r="A2881" s="59"/>
      <c r="B2881" s="59"/>
      <c r="C2881" s="59"/>
      <c r="D2881" s="59"/>
      <c r="E2881" s="59"/>
      <c r="F2881" s="59"/>
      <c r="G2881" s="59"/>
      <c r="H2881" s="59"/>
    </row>
    <row r="2882" spans="1:8" x14ac:dyDescent="0.3">
      <c r="A2882" s="59"/>
      <c r="B2882" s="59"/>
      <c r="C2882" s="59"/>
      <c r="D2882" s="59"/>
      <c r="E2882" s="59"/>
      <c r="F2882" s="59"/>
      <c r="G2882" s="59"/>
      <c r="H2882" s="59"/>
    </row>
    <row r="2883" spans="1:8" x14ac:dyDescent="0.3">
      <c r="A2883" s="59"/>
      <c r="B2883" s="59"/>
      <c r="C2883" s="59"/>
      <c r="D2883" s="59"/>
      <c r="E2883" s="59"/>
      <c r="F2883" s="59"/>
      <c r="G2883" s="59"/>
      <c r="H2883" s="59"/>
    </row>
    <row r="2884" spans="1:8" x14ac:dyDescent="0.3">
      <c r="A2884" s="59"/>
      <c r="B2884" s="59"/>
      <c r="C2884" s="59"/>
      <c r="D2884" s="59"/>
      <c r="E2884" s="59"/>
      <c r="F2884" s="59"/>
      <c r="G2884" s="59"/>
      <c r="H2884" s="59"/>
    </row>
    <row r="2885" spans="1:8" x14ac:dyDescent="0.3">
      <c r="A2885" s="59"/>
      <c r="B2885" s="59"/>
      <c r="C2885" s="59"/>
      <c r="D2885" s="59"/>
      <c r="E2885" s="59"/>
      <c r="F2885" s="59"/>
      <c r="G2885" s="59"/>
      <c r="H2885" s="59"/>
    </row>
    <row r="2886" spans="1:8" x14ac:dyDescent="0.3">
      <c r="A2886" s="59"/>
      <c r="B2886" s="59"/>
      <c r="C2886" s="59"/>
      <c r="D2886" s="59"/>
      <c r="E2886" s="59"/>
      <c r="F2886" s="59"/>
      <c r="G2886" s="59"/>
      <c r="H2886" s="59"/>
    </row>
    <row r="2887" spans="1:8" x14ac:dyDescent="0.3">
      <c r="A2887" s="59"/>
      <c r="B2887" s="59"/>
      <c r="C2887" s="59"/>
      <c r="D2887" s="59"/>
      <c r="E2887" s="59"/>
      <c r="F2887" s="59"/>
      <c r="G2887" s="59"/>
      <c r="H2887" s="59"/>
    </row>
    <row r="2888" spans="1:8" x14ac:dyDescent="0.3">
      <c r="A2888" s="59"/>
      <c r="B2888" s="59"/>
      <c r="C2888" s="59"/>
      <c r="D2888" s="59"/>
      <c r="E2888" s="59"/>
      <c r="F2888" s="59"/>
      <c r="G2888" s="59"/>
      <c r="H2888" s="59"/>
    </row>
    <row r="2889" spans="1:8" x14ac:dyDescent="0.3">
      <c r="A2889" s="59"/>
      <c r="B2889" s="59"/>
      <c r="C2889" s="59"/>
      <c r="D2889" s="59"/>
      <c r="E2889" s="59"/>
      <c r="F2889" s="59"/>
      <c r="G2889" s="59"/>
      <c r="H2889" s="59"/>
    </row>
    <row r="2890" spans="1:8" x14ac:dyDescent="0.3">
      <c r="A2890" s="59"/>
      <c r="B2890" s="59"/>
      <c r="C2890" s="59"/>
      <c r="D2890" s="59"/>
      <c r="E2890" s="59"/>
      <c r="F2890" s="59"/>
      <c r="G2890" s="59"/>
      <c r="H2890" s="59"/>
    </row>
    <row r="2891" spans="1:8" x14ac:dyDescent="0.3">
      <c r="A2891" s="59"/>
      <c r="B2891" s="59"/>
      <c r="C2891" s="59"/>
      <c r="D2891" s="59"/>
      <c r="E2891" s="59"/>
      <c r="F2891" s="59"/>
      <c r="G2891" s="59"/>
      <c r="H2891" s="59"/>
    </row>
    <row r="2892" spans="1:8" x14ac:dyDescent="0.3">
      <c r="A2892" s="59"/>
      <c r="B2892" s="59"/>
      <c r="C2892" s="59"/>
      <c r="D2892" s="59"/>
      <c r="E2892" s="59"/>
      <c r="F2892" s="59"/>
      <c r="G2892" s="59"/>
      <c r="H2892" s="59"/>
    </row>
    <row r="2893" spans="1:8" x14ac:dyDescent="0.3">
      <c r="A2893" s="59"/>
      <c r="B2893" s="59"/>
      <c r="C2893" s="59"/>
      <c r="D2893" s="59"/>
      <c r="E2893" s="59"/>
      <c r="F2893" s="59"/>
      <c r="G2893" s="59"/>
      <c r="H2893" s="59"/>
    </row>
    <row r="2894" spans="1:8" x14ac:dyDescent="0.3">
      <c r="A2894" s="59"/>
      <c r="B2894" s="59"/>
      <c r="C2894" s="59"/>
      <c r="D2894" s="59"/>
      <c r="E2894" s="59"/>
      <c r="F2894" s="59"/>
      <c r="G2894" s="59"/>
      <c r="H2894" s="59"/>
    </row>
    <row r="2895" spans="1:8" x14ac:dyDescent="0.3">
      <c r="A2895" s="59"/>
      <c r="B2895" s="59"/>
      <c r="C2895" s="59"/>
      <c r="D2895" s="59"/>
      <c r="E2895" s="59"/>
      <c r="F2895" s="59"/>
      <c r="G2895" s="59"/>
      <c r="H2895" s="59"/>
    </row>
    <row r="2896" spans="1:8" x14ac:dyDescent="0.3">
      <c r="A2896" s="59"/>
      <c r="B2896" s="59"/>
      <c r="C2896" s="59"/>
      <c r="D2896" s="59"/>
      <c r="E2896" s="59"/>
      <c r="F2896" s="59"/>
      <c r="G2896" s="59"/>
      <c r="H2896" s="59"/>
    </row>
    <row r="2897" spans="1:8" x14ac:dyDescent="0.3">
      <c r="A2897" s="59"/>
      <c r="B2897" s="59"/>
      <c r="C2897" s="59"/>
      <c r="D2897" s="59"/>
      <c r="E2897" s="59"/>
      <c r="F2897" s="59"/>
      <c r="G2897" s="59"/>
      <c r="H2897" s="59"/>
    </row>
    <row r="2898" spans="1:8" x14ac:dyDescent="0.3">
      <c r="A2898" s="59"/>
      <c r="B2898" s="59"/>
      <c r="C2898" s="59"/>
      <c r="D2898" s="59"/>
      <c r="E2898" s="59"/>
      <c r="F2898" s="59"/>
      <c r="G2898" s="59"/>
      <c r="H2898" s="59"/>
    </row>
    <row r="2899" spans="1:8" x14ac:dyDescent="0.3">
      <c r="A2899" s="59"/>
      <c r="B2899" s="59"/>
      <c r="C2899" s="59"/>
      <c r="D2899" s="59"/>
      <c r="E2899" s="59"/>
      <c r="F2899" s="59"/>
      <c r="G2899" s="59"/>
      <c r="H2899" s="59"/>
    </row>
    <row r="2900" spans="1:8" x14ac:dyDescent="0.3">
      <c r="A2900" s="59"/>
      <c r="B2900" s="59"/>
      <c r="C2900" s="59"/>
      <c r="D2900" s="59"/>
      <c r="E2900" s="59"/>
      <c r="F2900" s="59"/>
      <c r="G2900" s="59"/>
      <c r="H2900" s="59"/>
    </row>
    <row r="2901" spans="1:8" x14ac:dyDescent="0.3">
      <c r="A2901" s="59"/>
      <c r="B2901" s="59"/>
      <c r="C2901" s="59"/>
      <c r="D2901" s="59"/>
      <c r="E2901" s="59"/>
      <c r="F2901" s="59"/>
      <c r="G2901" s="59"/>
      <c r="H2901" s="59"/>
    </row>
    <row r="2902" spans="1:8" x14ac:dyDescent="0.3">
      <c r="A2902" s="59"/>
      <c r="B2902" s="59"/>
      <c r="C2902" s="59"/>
      <c r="D2902" s="59"/>
      <c r="E2902" s="59"/>
      <c r="F2902" s="59"/>
      <c r="G2902" s="59"/>
      <c r="H2902" s="59"/>
    </row>
    <row r="2903" spans="1:8" x14ac:dyDescent="0.3">
      <c r="A2903" s="59"/>
      <c r="B2903" s="59"/>
      <c r="C2903" s="59"/>
      <c r="D2903" s="59"/>
      <c r="E2903" s="59"/>
      <c r="F2903" s="59"/>
      <c r="G2903" s="59"/>
      <c r="H2903" s="59"/>
    </row>
    <row r="2904" spans="1:8" x14ac:dyDescent="0.3">
      <c r="A2904" s="59"/>
      <c r="B2904" s="59"/>
      <c r="C2904" s="59"/>
      <c r="D2904" s="59"/>
      <c r="E2904" s="59"/>
      <c r="F2904" s="59"/>
      <c r="G2904" s="59"/>
      <c r="H2904" s="59"/>
    </row>
    <row r="2905" spans="1:8" x14ac:dyDescent="0.3">
      <c r="A2905" s="59"/>
      <c r="B2905" s="59"/>
      <c r="C2905" s="59"/>
      <c r="D2905" s="59"/>
      <c r="E2905" s="59"/>
      <c r="F2905" s="59"/>
      <c r="G2905" s="59"/>
      <c r="H2905" s="59"/>
    </row>
    <row r="2906" spans="1:8" x14ac:dyDescent="0.3">
      <c r="A2906" s="59"/>
      <c r="B2906" s="59"/>
      <c r="C2906" s="59"/>
      <c r="D2906" s="59"/>
      <c r="E2906" s="59"/>
      <c r="F2906" s="59"/>
      <c r="G2906" s="59"/>
      <c r="H2906" s="59"/>
    </row>
    <row r="2907" spans="1:8" x14ac:dyDescent="0.3">
      <c r="A2907" s="59"/>
      <c r="B2907" s="59"/>
      <c r="C2907" s="59"/>
      <c r="D2907" s="59"/>
      <c r="E2907" s="59"/>
      <c r="F2907" s="59"/>
      <c r="G2907" s="59"/>
      <c r="H2907" s="59"/>
    </row>
    <row r="2908" spans="1:8" x14ac:dyDescent="0.3">
      <c r="A2908" s="59"/>
      <c r="B2908" s="59"/>
      <c r="C2908" s="59"/>
      <c r="D2908" s="59"/>
      <c r="E2908" s="59"/>
      <c r="F2908" s="59"/>
      <c r="G2908" s="59"/>
      <c r="H2908" s="59"/>
    </row>
    <row r="2909" spans="1:8" x14ac:dyDescent="0.3">
      <c r="A2909" s="59"/>
      <c r="B2909" s="59"/>
      <c r="C2909" s="59"/>
      <c r="D2909" s="59"/>
      <c r="E2909" s="59"/>
      <c r="F2909" s="59"/>
      <c r="G2909" s="59"/>
      <c r="H2909" s="59"/>
    </row>
    <row r="2910" spans="1:8" x14ac:dyDescent="0.3">
      <c r="A2910" s="59"/>
      <c r="B2910" s="59"/>
      <c r="C2910" s="59"/>
      <c r="D2910" s="59"/>
      <c r="E2910" s="59"/>
      <c r="F2910" s="59"/>
      <c r="G2910" s="59"/>
      <c r="H2910" s="59"/>
    </row>
    <row r="2911" spans="1:8" x14ac:dyDescent="0.3">
      <c r="A2911" s="59"/>
      <c r="B2911" s="59"/>
      <c r="C2911" s="59"/>
      <c r="D2911" s="59"/>
      <c r="E2911" s="59"/>
      <c r="F2911" s="59"/>
      <c r="G2911" s="59"/>
      <c r="H2911" s="59"/>
    </row>
    <row r="2912" spans="1:8" x14ac:dyDescent="0.3">
      <c r="A2912" s="59"/>
      <c r="B2912" s="59"/>
      <c r="C2912" s="59"/>
      <c r="D2912" s="59"/>
      <c r="E2912" s="59"/>
      <c r="F2912" s="59"/>
      <c r="G2912" s="59"/>
      <c r="H2912" s="59"/>
    </row>
    <row r="2913" spans="1:8" x14ac:dyDescent="0.3">
      <c r="A2913" s="59"/>
      <c r="B2913" s="59"/>
      <c r="C2913" s="59"/>
      <c r="D2913" s="59"/>
      <c r="E2913" s="59"/>
      <c r="F2913" s="59"/>
      <c r="G2913" s="59"/>
      <c r="H2913" s="59"/>
    </row>
    <row r="2914" spans="1:8" x14ac:dyDescent="0.3">
      <c r="A2914" s="59"/>
      <c r="B2914" s="59"/>
      <c r="C2914" s="59"/>
      <c r="D2914" s="59"/>
      <c r="E2914" s="59"/>
      <c r="F2914" s="59"/>
      <c r="G2914" s="59"/>
      <c r="H2914" s="59"/>
    </row>
    <row r="2915" spans="1:8" x14ac:dyDescent="0.3">
      <c r="A2915" s="59"/>
      <c r="B2915" s="59"/>
      <c r="C2915" s="59"/>
      <c r="D2915" s="59"/>
      <c r="E2915" s="59"/>
      <c r="F2915" s="59"/>
      <c r="G2915" s="59"/>
      <c r="H2915" s="59"/>
    </row>
    <row r="2916" spans="1:8" x14ac:dyDescent="0.3">
      <c r="A2916" s="59"/>
      <c r="B2916" s="59"/>
      <c r="C2916" s="59"/>
      <c r="D2916" s="59"/>
      <c r="E2916" s="59"/>
      <c r="F2916" s="59"/>
      <c r="G2916" s="59"/>
      <c r="H2916" s="59"/>
    </row>
    <row r="2917" spans="1:8" x14ac:dyDescent="0.3">
      <c r="A2917" s="59"/>
      <c r="B2917" s="59"/>
      <c r="C2917" s="59"/>
      <c r="D2917" s="59"/>
      <c r="E2917" s="59"/>
      <c r="F2917" s="59"/>
      <c r="G2917" s="59"/>
      <c r="H2917" s="59"/>
    </row>
    <row r="2918" spans="1:8" x14ac:dyDescent="0.3">
      <c r="A2918" s="59"/>
      <c r="B2918" s="59"/>
      <c r="C2918" s="59"/>
      <c r="D2918" s="59"/>
      <c r="E2918" s="59"/>
      <c r="F2918" s="59"/>
      <c r="G2918" s="59"/>
      <c r="H2918" s="59"/>
    </row>
    <row r="2919" spans="1:8" x14ac:dyDescent="0.3">
      <c r="A2919" s="59"/>
      <c r="B2919" s="59"/>
      <c r="C2919" s="59"/>
      <c r="D2919" s="59"/>
      <c r="E2919" s="59"/>
      <c r="F2919" s="59"/>
      <c r="G2919" s="59"/>
      <c r="H2919" s="59"/>
    </row>
    <row r="2920" spans="1:8" x14ac:dyDescent="0.3">
      <c r="A2920" s="59"/>
      <c r="B2920" s="59"/>
      <c r="C2920" s="59"/>
      <c r="D2920" s="59"/>
      <c r="E2920" s="59"/>
      <c r="F2920" s="59"/>
      <c r="G2920" s="59"/>
      <c r="H2920" s="59"/>
    </row>
    <row r="2921" spans="1:8" x14ac:dyDescent="0.3">
      <c r="A2921" s="59"/>
      <c r="B2921" s="59"/>
      <c r="C2921" s="59"/>
      <c r="D2921" s="59"/>
      <c r="E2921" s="59"/>
      <c r="F2921" s="59"/>
      <c r="G2921" s="59"/>
      <c r="H2921" s="59"/>
    </row>
    <row r="2922" spans="1:8" x14ac:dyDescent="0.3">
      <c r="A2922" s="59"/>
      <c r="B2922" s="59"/>
      <c r="C2922" s="59"/>
      <c r="D2922" s="59"/>
      <c r="E2922" s="59"/>
      <c r="F2922" s="59"/>
      <c r="G2922" s="59"/>
      <c r="H2922" s="59"/>
    </row>
    <row r="2923" spans="1:8" x14ac:dyDescent="0.3">
      <c r="A2923" s="59"/>
      <c r="B2923" s="59"/>
      <c r="C2923" s="59"/>
      <c r="D2923" s="59"/>
      <c r="E2923" s="59"/>
      <c r="F2923" s="59"/>
      <c r="G2923" s="59"/>
      <c r="H2923" s="59"/>
    </row>
    <row r="2924" spans="1:8" x14ac:dyDescent="0.3">
      <c r="A2924" s="59"/>
      <c r="B2924" s="59"/>
      <c r="C2924" s="59"/>
      <c r="D2924" s="59"/>
      <c r="E2924" s="59"/>
      <c r="F2924" s="59"/>
      <c r="G2924" s="59"/>
      <c r="H2924" s="59"/>
    </row>
    <row r="2925" spans="1:8" x14ac:dyDescent="0.3">
      <c r="A2925" s="59"/>
      <c r="B2925" s="59"/>
      <c r="C2925" s="59"/>
      <c r="D2925" s="59"/>
      <c r="E2925" s="59"/>
      <c r="F2925" s="59"/>
      <c r="G2925" s="59"/>
      <c r="H2925" s="59"/>
    </row>
    <row r="2926" spans="1:8" x14ac:dyDescent="0.3">
      <c r="A2926" s="59"/>
      <c r="B2926" s="59"/>
      <c r="C2926" s="59"/>
      <c r="D2926" s="59"/>
      <c r="E2926" s="59"/>
      <c r="F2926" s="59"/>
      <c r="G2926" s="59"/>
      <c r="H2926" s="59"/>
    </row>
    <row r="2927" spans="1:8" x14ac:dyDescent="0.3">
      <c r="A2927" s="59"/>
      <c r="B2927" s="59"/>
      <c r="C2927" s="59"/>
      <c r="D2927" s="59"/>
      <c r="E2927" s="59"/>
      <c r="F2927" s="59"/>
      <c r="G2927" s="59"/>
      <c r="H2927" s="59"/>
    </row>
    <row r="2928" spans="1:8" x14ac:dyDescent="0.3">
      <c r="A2928" s="59"/>
      <c r="B2928" s="59"/>
      <c r="C2928" s="59"/>
      <c r="D2928" s="59"/>
      <c r="E2928" s="59"/>
      <c r="F2928" s="59"/>
      <c r="G2928" s="59"/>
      <c r="H2928" s="59"/>
    </row>
    <row r="2929" spans="1:8" x14ac:dyDescent="0.3">
      <c r="A2929" s="59"/>
      <c r="B2929" s="59"/>
      <c r="C2929" s="59"/>
      <c r="D2929" s="59"/>
      <c r="E2929" s="59"/>
      <c r="F2929" s="59"/>
      <c r="G2929" s="59"/>
      <c r="H2929" s="59"/>
    </row>
    <row r="2930" spans="1:8" x14ac:dyDescent="0.3">
      <c r="A2930" s="59"/>
      <c r="B2930" s="59"/>
      <c r="C2930" s="59"/>
      <c r="D2930" s="59"/>
      <c r="E2930" s="59"/>
      <c r="F2930" s="59"/>
      <c r="G2930" s="59"/>
      <c r="H2930" s="59"/>
    </row>
    <row r="2931" spans="1:8" x14ac:dyDescent="0.3">
      <c r="A2931" s="59"/>
      <c r="B2931" s="59"/>
      <c r="C2931" s="59"/>
      <c r="D2931" s="59"/>
      <c r="E2931" s="59"/>
      <c r="F2931" s="59"/>
      <c r="G2931" s="59"/>
      <c r="H2931" s="59"/>
    </row>
    <row r="2932" spans="1:8" x14ac:dyDescent="0.3">
      <c r="A2932" s="59"/>
      <c r="B2932" s="59"/>
      <c r="C2932" s="59"/>
      <c r="D2932" s="59"/>
      <c r="E2932" s="59"/>
      <c r="F2932" s="59"/>
      <c r="G2932" s="59"/>
      <c r="H2932" s="59"/>
    </row>
    <row r="2933" spans="1:8" x14ac:dyDescent="0.3">
      <c r="A2933" s="59"/>
      <c r="B2933" s="59"/>
      <c r="C2933" s="59"/>
      <c r="D2933" s="59"/>
      <c r="E2933" s="59"/>
      <c r="F2933" s="59"/>
      <c r="G2933" s="59"/>
      <c r="H2933" s="59"/>
    </row>
    <row r="2934" spans="1:8" x14ac:dyDescent="0.3">
      <c r="A2934" s="59"/>
      <c r="B2934" s="59"/>
      <c r="C2934" s="59"/>
      <c r="D2934" s="59"/>
      <c r="E2934" s="59"/>
      <c r="F2934" s="59"/>
      <c r="G2934" s="59"/>
      <c r="H2934" s="59"/>
    </row>
    <row r="2935" spans="1:8" x14ac:dyDescent="0.3">
      <c r="A2935" s="59"/>
      <c r="B2935" s="59"/>
      <c r="C2935" s="59"/>
      <c r="D2935" s="59"/>
      <c r="E2935" s="59"/>
      <c r="F2935" s="59"/>
      <c r="G2935" s="59"/>
      <c r="H2935" s="59"/>
    </row>
    <row r="2936" spans="1:8" x14ac:dyDescent="0.3">
      <c r="A2936" s="59"/>
      <c r="B2936" s="59"/>
      <c r="C2936" s="59"/>
      <c r="D2936" s="59"/>
      <c r="E2936" s="59"/>
      <c r="F2936" s="59"/>
      <c r="G2936" s="59"/>
      <c r="H2936" s="59"/>
    </row>
    <row r="2937" spans="1:8" x14ac:dyDescent="0.3">
      <c r="A2937" s="59"/>
      <c r="B2937" s="59"/>
      <c r="C2937" s="59"/>
      <c r="D2937" s="59"/>
      <c r="E2937" s="59"/>
      <c r="F2937" s="59"/>
      <c r="G2937" s="59"/>
      <c r="H2937" s="59"/>
    </row>
    <row r="2938" spans="1:8" x14ac:dyDescent="0.3">
      <c r="A2938" s="59"/>
      <c r="B2938" s="59"/>
      <c r="C2938" s="59"/>
      <c r="D2938" s="59"/>
      <c r="E2938" s="59"/>
      <c r="F2938" s="59"/>
      <c r="G2938" s="59"/>
      <c r="H2938" s="59"/>
    </row>
    <row r="2939" spans="1:8" x14ac:dyDescent="0.3">
      <c r="A2939" s="59"/>
      <c r="B2939" s="59"/>
      <c r="C2939" s="59"/>
      <c r="D2939" s="59"/>
      <c r="E2939" s="59"/>
      <c r="F2939" s="59"/>
      <c r="G2939" s="59"/>
      <c r="H2939" s="59"/>
    </row>
    <row r="2940" spans="1:8" x14ac:dyDescent="0.3">
      <c r="A2940" s="59"/>
      <c r="B2940" s="59"/>
      <c r="C2940" s="59"/>
      <c r="D2940" s="59"/>
      <c r="E2940" s="59"/>
      <c r="F2940" s="59"/>
      <c r="G2940" s="59"/>
      <c r="H2940" s="59"/>
    </row>
    <row r="2941" spans="1:8" x14ac:dyDescent="0.3">
      <c r="A2941" s="59"/>
      <c r="B2941" s="59"/>
      <c r="C2941" s="59"/>
      <c r="D2941" s="59"/>
      <c r="E2941" s="59"/>
      <c r="F2941" s="59"/>
      <c r="G2941" s="59"/>
      <c r="H2941" s="59"/>
    </row>
    <row r="2942" spans="1:8" x14ac:dyDescent="0.3">
      <c r="A2942" s="59"/>
      <c r="B2942" s="59"/>
      <c r="C2942" s="59"/>
      <c r="D2942" s="59"/>
      <c r="E2942" s="59"/>
      <c r="F2942" s="59"/>
      <c r="G2942" s="59"/>
      <c r="H2942" s="59"/>
    </row>
    <row r="2943" spans="1:8" x14ac:dyDescent="0.3">
      <c r="A2943" s="59"/>
      <c r="B2943" s="59"/>
      <c r="C2943" s="59"/>
      <c r="D2943" s="59"/>
      <c r="E2943" s="59"/>
      <c r="F2943" s="59"/>
      <c r="G2943" s="59"/>
      <c r="H2943" s="59"/>
    </row>
    <row r="2944" spans="1:8" x14ac:dyDescent="0.3">
      <c r="A2944" s="59"/>
      <c r="B2944" s="59"/>
      <c r="C2944" s="59"/>
      <c r="D2944" s="59"/>
      <c r="E2944" s="59"/>
      <c r="F2944" s="59"/>
      <c r="G2944" s="59"/>
      <c r="H2944" s="59"/>
    </row>
    <row r="2945" spans="1:8" x14ac:dyDescent="0.3">
      <c r="A2945" s="59"/>
      <c r="B2945" s="59"/>
      <c r="C2945" s="59"/>
      <c r="D2945" s="59"/>
      <c r="E2945" s="59"/>
      <c r="F2945" s="59"/>
      <c r="G2945" s="59"/>
      <c r="H2945" s="59"/>
    </row>
    <row r="2946" spans="1:8" x14ac:dyDescent="0.3">
      <c r="A2946" s="59"/>
      <c r="B2946" s="59"/>
      <c r="C2946" s="59"/>
      <c r="D2946" s="59"/>
      <c r="E2946" s="59"/>
      <c r="F2946" s="59"/>
      <c r="G2946" s="59"/>
      <c r="H2946" s="59"/>
    </row>
    <row r="2947" spans="1:8" x14ac:dyDescent="0.3">
      <c r="A2947" s="59"/>
      <c r="B2947" s="59"/>
      <c r="C2947" s="59"/>
      <c r="D2947" s="59"/>
      <c r="E2947" s="59"/>
      <c r="F2947" s="59"/>
      <c r="G2947" s="59"/>
      <c r="H2947" s="59"/>
    </row>
    <row r="2948" spans="1:8" x14ac:dyDescent="0.3">
      <c r="A2948" s="59"/>
      <c r="B2948" s="59"/>
      <c r="C2948" s="59"/>
      <c r="D2948" s="59"/>
      <c r="E2948" s="59"/>
      <c r="F2948" s="59"/>
      <c r="G2948" s="59"/>
      <c r="H2948" s="59"/>
    </row>
    <row r="2949" spans="1:8" x14ac:dyDescent="0.3">
      <c r="A2949" s="59"/>
      <c r="B2949" s="59"/>
      <c r="C2949" s="59"/>
      <c r="D2949" s="59"/>
      <c r="E2949" s="59"/>
      <c r="F2949" s="59"/>
      <c r="G2949" s="59"/>
      <c r="H2949" s="59"/>
    </row>
    <row r="2950" spans="1:8" x14ac:dyDescent="0.3">
      <c r="A2950" s="59"/>
      <c r="B2950" s="59"/>
      <c r="C2950" s="59"/>
      <c r="D2950" s="59"/>
      <c r="E2950" s="59"/>
      <c r="F2950" s="59"/>
      <c r="G2950" s="59"/>
      <c r="H2950" s="59"/>
    </row>
    <row r="2951" spans="1:8" x14ac:dyDescent="0.3">
      <c r="A2951" s="59"/>
      <c r="B2951" s="59"/>
      <c r="C2951" s="59"/>
      <c r="D2951" s="59"/>
      <c r="E2951" s="59"/>
      <c r="F2951" s="59"/>
      <c r="G2951" s="59"/>
      <c r="H2951" s="59"/>
    </row>
    <row r="2952" spans="1:8" x14ac:dyDescent="0.3">
      <c r="A2952" s="59"/>
      <c r="B2952" s="59"/>
      <c r="C2952" s="59"/>
      <c r="D2952" s="59"/>
      <c r="E2952" s="59"/>
      <c r="F2952" s="59"/>
      <c r="G2952" s="59"/>
      <c r="H2952" s="59"/>
    </row>
    <row r="2953" spans="1:8" x14ac:dyDescent="0.3">
      <c r="A2953" s="59"/>
      <c r="B2953" s="59"/>
      <c r="C2953" s="59"/>
      <c r="D2953" s="59"/>
      <c r="E2953" s="59"/>
      <c r="F2953" s="59"/>
      <c r="G2953" s="59"/>
      <c r="H2953" s="59"/>
    </row>
    <row r="2954" spans="1:8" x14ac:dyDescent="0.3">
      <c r="A2954" s="59"/>
      <c r="B2954" s="59"/>
      <c r="C2954" s="59"/>
      <c r="D2954" s="59"/>
      <c r="E2954" s="59"/>
      <c r="F2954" s="59"/>
      <c r="G2954" s="59"/>
      <c r="H2954" s="59"/>
    </row>
    <row r="2955" spans="1:8" x14ac:dyDescent="0.3">
      <c r="A2955" s="59"/>
      <c r="B2955" s="59"/>
      <c r="C2955" s="59"/>
      <c r="D2955" s="59"/>
      <c r="E2955" s="59"/>
      <c r="F2955" s="59"/>
      <c r="G2955" s="59"/>
      <c r="H2955" s="59"/>
    </row>
    <row r="2956" spans="1:8" x14ac:dyDescent="0.3">
      <c r="A2956" s="59"/>
      <c r="B2956" s="59"/>
      <c r="C2956" s="59"/>
      <c r="D2956" s="59"/>
      <c r="E2956" s="59"/>
      <c r="F2956" s="59"/>
      <c r="G2956" s="59"/>
      <c r="H2956" s="59"/>
    </row>
    <row r="2957" spans="1:8" x14ac:dyDescent="0.3">
      <c r="A2957" s="59"/>
      <c r="B2957" s="59"/>
      <c r="C2957" s="59"/>
      <c r="D2957" s="59"/>
      <c r="E2957" s="59"/>
      <c r="F2957" s="59"/>
      <c r="G2957" s="59"/>
      <c r="H2957" s="59"/>
    </row>
    <row r="2958" spans="1:8" x14ac:dyDescent="0.3">
      <c r="A2958" s="59"/>
      <c r="B2958" s="59"/>
      <c r="C2958" s="59"/>
      <c r="D2958" s="59"/>
      <c r="E2958" s="59"/>
      <c r="F2958" s="59"/>
      <c r="G2958" s="59"/>
      <c r="H2958" s="59"/>
    </row>
    <row r="2959" spans="1:8" x14ac:dyDescent="0.3">
      <c r="A2959" s="59"/>
      <c r="B2959" s="59"/>
      <c r="C2959" s="59"/>
      <c r="D2959" s="59"/>
      <c r="E2959" s="59"/>
      <c r="F2959" s="59"/>
      <c r="G2959" s="59"/>
      <c r="H2959" s="59"/>
    </row>
    <row r="2960" spans="1:8" x14ac:dyDescent="0.3">
      <c r="A2960" s="59"/>
      <c r="B2960" s="59"/>
      <c r="C2960" s="59"/>
      <c r="D2960" s="59"/>
      <c r="E2960" s="59"/>
      <c r="F2960" s="59"/>
      <c r="G2960" s="59"/>
      <c r="H2960" s="59"/>
    </row>
    <row r="2961" spans="1:8" x14ac:dyDescent="0.3">
      <c r="A2961" s="59"/>
      <c r="B2961" s="59"/>
      <c r="C2961" s="59"/>
      <c r="D2961" s="59"/>
      <c r="E2961" s="59"/>
      <c r="F2961" s="59"/>
      <c r="G2961" s="59"/>
      <c r="H2961" s="59"/>
    </row>
    <row r="2962" spans="1:8" x14ac:dyDescent="0.3">
      <c r="A2962" s="59"/>
      <c r="B2962" s="59"/>
      <c r="C2962" s="59"/>
      <c r="D2962" s="59"/>
      <c r="E2962" s="59"/>
      <c r="F2962" s="59"/>
      <c r="G2962" s="59"/>
      <c r="H2962" s="59"/>
    </row>
    <row r="2963" spans="1:8" x14ac:dyDescent="0.3">
      <c r="A2963" s="59"/>
      <c r="B2963" s="59"/>
      <c r="C2963" s="59"/>
      <c r="D2963" s="59"/>
      <c r="E2963" s="59"/>
      <c r="F2963" s="59"/>
      <c r="G2963" s="59"/>
      <c r="H2963" s="59"/>
    </row>
    <row r="2964" spans="1:8" x14ac:dyDescent="0.3">
      <c r="A2964" s="59"/>
      <c r="B2964" s="59"/>
      <c r="C2964" s="59"/>
      <c r="D2964" s="59"/>
      <c r="E2964" s="59"/>
      <c r="F2964" s="59"/>
      <c r="G2964" s="59"/>
      <c r="H2964" s="59"/>
    </row>
    <row r="2965" spans="1:8" x14ac:dyDescent="0.3">
      <c r="A2965" s="59"/>
      <c r="B2965" s="59"/>
      <c r="C2965" s="59"/>
      <c r="D2965" s="59"/>
      <c r="E2965" s="59"/>
      <c r="F2965" s="59"/>
      <c r="G2965" s="59"/>
      <c r="H2965" s="59"/>
    </row>
    <row r="2966" spans="1:8" x14ac:dyDescent="0.3">
      <c r="A2966" s="59"/>
      <c r="B2966" s="59"/>
      <c r="C2966" s="59"/>
      <c r="D2966" s="59"/>
      <c r="E2966" s="59"/>
      <c r="F2966" s="59"/>
      <c r="G2966" s="59"/>
      <c r="H2966" s="59"/>
    </row>
    <row r="2967" spans="1:8" x14ac:dyDescent="0.3">
      <c r="A2967" s="59"/>
      <c r="B2967" s="59"/>
      <c r="C2967" s="59"/>
      <c r="D2967" s="59"/>
      <c r="E2967" s="59"/>
      <c r="F2967" s="59"/>
      <c r="G2967" s="59"/>
      <c r="H2967" s="59"/>
    </row>
    <row r="2968" spans="1:8" x14ac:dyDescent="0.3">
      <c r="A2968" s="59"/>
      <c r="B2968" s="59"/>
      <c r="C2968" s="59"/>
      <c r="D2968" s="59"/>
      <c r="E2968" s="59"/>
      <c r="F2968" s="59"/>
      <c r="G2968" s="59"/>
      <c r="H2968" s="59"/>
    </row>
    <row r="2969" spans="1:8" x14ac:dyDescent="0.3">
      <c r="A2969" s="59"/>
      <c r="B2969" s="59"/>
      <c r="C2969" s="59"/>
      <c r="D2969" s="59"/>
      <c r="E2969" s="59"/>
      <c r="F2969" s="59"/>
      <c r="G2969" s="59"/>
      <c r="H2969" s="59"/>
    </row>
    <row r="2970" spans="1:8" x14ac:dyDescent="0.3">
      <c r="A2970" s="59"/>
      <c r="B2970" s="59"/>
      <c r="C2970" s="59"/>
      <c r="D2970" s="59"/>
      <c r="E2970" s="59"/>
      <c r="F2970" s="59"/>
      <c r="G2970" s="59"/>
      <c r="H2970" s="59"/>
    </row>
    <row r="2971" spans="1:8" x14ac:dyDescent="0.3">
      <c r="A2971" s="59"/>
      <c r="B2971" s="59"/>
      <c r="C2971" s="59"/>
      <c r="D2971" s="59"/>
      <c r="E2971" s="59"/>
      <c r="F2971" s="59"/>
      <c r="G2971" s="59"/>
      <c r="H2971" s="59"/>
    </row>
    <row r="2972" spans="1:8" x14ac:dyDescent="0.3">
      <c r="A2972" s="59"/>
      <c r="B2972" s="59"/>
      <c r="C2972" s="59"/>
      <c r="D2972" s="59"/>
      <c r="E2972" s="59"/>
      <c r="F2972" s="59"/>
      <c r="G2972" s="59"/>
      <c r="H2972" s="59"/>
    </row>
    <row r="2973" spans="1:8" x14ac:dyDescent="0.3">
      <c r="A2973" s="59"/>
      <c r="B2973" s="59"/>
      <c r="C2973" s="59"/>
      <c r="D2973" s="59"/>
      <c r="E2973" s="59"/>
      <c r="F2973" s="59"/>
      <c r="G2973" s="59"/>
      <c r="H2973" s="59"/>
    </row>
    <row r="2974" spans="1:8" x14ac:dyDescent="0.3">
      <c r="A2974" s="59"/>
      <c r="B2974" s="59"/>
      <c r="C2974" s="59"/>
      <c r="D2974" s="59"/>
      <c r="E2974" s="59"/>
      <c r="F2974" s="59"/>
      <c r="G2974" s="59"/>
      <c r="H2974" s="59"/>
    </row>
    <row r="2975" spans="1:8" x14ac:dyDescent="0.3">
      <c r="A2975" s="59"/>
      <c r="B2975" s="59"/>
      <c r="C2975" s="59"/>
      <c r="D2975" s="59"/>
      <c r="E2975" s="59"/>
      <c r="F2975" s="59"/>
      <c r="G2975" s="59"/>
      <c r="H2975" s="59"/>
    </row>
    <row r="2976" spans="1:8" x14ac:dyDescent="0.3">
      <c r="A2976" s="59"/>
      <c r="B2976" s="59"/>
      <c r="C2976" s="59"/>
      <c r="D2976" s="59"/>
      <c r="E2976" s="59"/>
      <c r="F2976" s="59"/>
      <c r="G2976" s="59"/>
      <c r="H2976" s="59"/>
    </row>
    <row r="2977" spans="1:8" x14ac:dyDescent="0.3">
      <c r="A2977" s="59"/>
      <c r="B2977" s="59"/>
      <c r="C2977" s="59"/>
      <c r="D2977" s="59"/>
      <c r="E2977" s="59"/>
      <c r="F2977" s="59"/>
      <c r="G2977" s="59"/>
      <c r="H2977" s="59"/>
    </row>
    <row r="2978" spans="1:8" x14ac:dyDescent="0.3">
      <c r="A2978" s="59"/>
      <c r="B2978" s="59"/>
      <c r="C2978" s="59"/>
      <c r="D2978" s="59"/>
      <c r="E2978" s="59"/>
      <c r="F2978" s="59"/>
      <c r="G2978" s="59"/>
      <c r="H2978" s="59"/>
    </row>
    <row r="2979" spans="1:8" x14ac:dyDescent="0.3">
      <c r="A2979" s="59"/>
      <c r="B2979" s="59"/>
      <c r="C2979" s="59"/>
      <c r="D2979" s="59"/>
      <c r="E2979" s="59"/>
      <c r="F2979" s="59"/>
      <c r="G2979" s="59"/>
      <c r="H2979" s="59"/>
    </row>
    <row r="2980" spans="1:8" x14ac:dyDescent="0.3">
      <c r="A2980" s="59"/>
      <c r="B2980" s="59"/>
      <c r="C2980" s="59"/>
      <c r="D2980" s="59"/>
      <c r="E2980" s="59"/>
      <c r="F2980" s="59"/>
      <c r="G2980" s="59"/>
      <c r="H2980" s="59"/>
    </row>
    <row r="2981" spans="1:8" x14ac:dyDescent="0.3">
      <c r="A2981" s="59"/>
      <c r="B2981" s="59"/>
      <c r="C2981" s="59"/>
      <c r="D2981" s="59"/>
      <c r="E2981" s="59"/>
      <c r="F2981" s="59"/>
      <c r="G2981" s="59"/>
      <c r="H2981" s="59"/>
    </row>
    <row r="2982" spans="1:8" x14ac:dyDescent="0.3">
      <c r="A2982" s="59"/>
      <c r="B2982" s="59"/>
      <c r="C2982" s="59"/>
      <c r="D2982" s="59"/>
      <c r="E2982" s="59"/>
      <c r="F2982" s="59"/>
      <c r="G2982" s="59"/>
      <c r="H2982" s="59"/>
    </row>
    <row r="2983" spans="1:8" x14ac:dyDescent="0.3">
      <c r="A2983" s="59"/>
      <c r="B2983" s="59"/>
      <c r="C2983" s="59"/>
      <c r="D2983" s="59"/>
      <c r="E2983" s="59"/>
      <c r="F2983" s="59"/>
      <c r="G2983" s="59"/>
      <c r="H2983" s="59"/>
    </row>
    <row r="2984" spans="1:8" x14ac:dyDescent="0.3">
      <c r="A2984" s="59"/>
      <c r="B2984" s="59"/>
      <c r="C2984" s="59"/>
      <c r="D2984" s="59"/>
      <c r="E2984" s="59"/>
      <c r="F2984" s="59"/>
      <c r="G2984" s="59"/>
      <c r="H2984" s="59"/>
    </row>
    <row r="2985" spans="1:8" x14ac:dyDescent="0.3">
      <c r="A2985" s="59"/>
      <c r="B2985" s="59"/>
      <c r="C2985" s="59"/>
      <c r="D2985" s="59"/>
      <c r="E2985" s="59"/>
      <c r="F2985" s="59"/>
      <c r="G2985" s="59"/>
      <c r="H2985" s="59"/>
    </row>
    <row r="2986" spans="1:8" x14ac:dyDescent="0.3">
      <c r="A2986" s="59"/>
      <c r="B2986" s="59"/>
      <c r="C2986" s="59"/>
      <c r="D2986" s="59"/>
      <c r="E2986" s="59"/>
      <c r="F2986" s="59"/>
      <c r="G2986" s="59"/>
      <c r="H2986" s="59"/>
    </row>
    <row r="2987" spans="1:8" x14ac:dyDescent="0.3">
      <c r="A2987" s="59"/>
      <c r="B2987" s="59"/>
      <c r="C2987" s="59"/>
      <c r="D2987" s="59"/>
      <c r="E2987" s="59"/>
      <c r="F2987" s="59"/>
      <c r="G2987" s="59"/>
      <c r="H2987" s="59"/>
    </row>
    <row r="2988" spans="1:8" x14ac:dyDescent="0.3">
      <c r="A2988" s="59"/>
      <c r="B2988" s="59"/>
      <c r="C2988" s="59"/>
      <c r="D2988" s="59"/>
      <c r="E2988" s="59"/>
      <c r="F2988" s="59"/>
      <c r="G2988" s="59"/>
      <c r="H2988" s="59"/>
    </row>
    <row r="2989" spans="1:8" x14ac:dyDescent="0.3">
      <c r="A2989" s="59"/>
      <c r="B2989" s="59"/>
      <c r="C2989" s="59"/>
      <c r="D2989" s="59"/>
      <c r="E2989" s="59"/>
      <c r="F2989" s="59"/>
      <c r="G2989" s="59"/>
      <c r="H2989" s="59"/>
    </row>
    <row r="2990" spans="1:8" x14ac:dyDescent="0.3">
      <c r="A2990" s="59"/>
      <c r="B2990" s="59"/>
      <c r="C2990" s="59"/>
      <c r="D2990" s="59"/>
      <c r="E2990" s="59"/>
      <c r="F2990" s="59"/>
      <c r="G2990" s="59"/>
      <c r="H2990" s="59"/>
    </row>
    <row r="2991" spans="1:8" x14ac:dyDescent="0.3">
      <c r="A2991" s="59"/>
      <c r="B2991" s="59"/>
      <c r="C2991" s="59"/>
      <c r="D2991" s="59"/>
      <c r="E2991" s="59"/>
      <c r="F2991" s="59"/>
      <c r="G2991" s="59"/>
      <c r="H2991" s="59"/>
    </row>
    <row r="2992" spans="1:8" x14ac:dyDescent="0.3">
      <c r="A2992" s="59"/>
      <c r="B2992" s="59"/>
      <c r="C2992" s="59"/>
      <c r="D2992" s="59"/>
      <c r="E2992" s="59"/>
      <c r="F2992" s="59"/>
      <c r="G2992" s="59"/>
      <c r="H2992" s="59"/>
    </row>
    <row r="2993" spans="1:8" x14ac:dyDescent="0.3">
      <c r="A2993" s="59"/>
      <c r="B2993" s="59"/>
      <c r="C2993" s="59"/>
      <c r="D2993" s="59"/>
      <c r="E2993" s="59"/>
      <c r="F2993" s="59"/>
      <c r="G2993" s="59"/>
      <c r="H2993" s="59"/>
    </row>
    <row r="2994" spans="1:8" x14ac:dyDescent="0.3">
      <c r="A2994" s="59"/>
      <c r="B2994" s="59"/>
      <c r="C2994" s="59"/>
      <c r="D2994" s="59"/>
      <c r="E2994" s="59"/>
      <c r="F2994" s="59"/>
      <c r="G2994" s="59"/>
      <c r="H2994" s="59"/>
    </row>
    <row r="2995" spans="1:8" x14ac:dyDescent="0.3">
      <c r="A2995" s="59"/>
      <c r="B2995" s="59"/>
      <c r="C2995" s="59"/>
      <c r="D2995" s="59"/>
      <c r="E2995" s="59"/>
      <c r="F2995" s="59"/>
      <c r="G2995" s="59"/>
      <c r="H2995" s="59"/>
    </row>
    <row r="2996" spans="1:8" x14ac:dyDescent="0.3">
      <c r="A2996" s="59"/>
      <c r="B2996" s="59"/>
      <c r="C2996" s="59"/>
      <c r="D2996" s="59"/>
      <c r="E2996" s="59"/>
      <c r="F2996" s="59"/>
      <c r="G2996" s="59"/>
      <c r="H2996" s="59"/>
    </row>
    <row r="2997" spans="1:8" x14ac:dyDescent="0.3">
      <c r="A2997" s="59"/>
      <c r="B2997" s="59"/>
      <c r="C2997" s="59"/>
      <c r="D2997" s="59"/>
      <c r="E2997" s="59"/>
      <c r="F2997" s="59"/>
      <c r="G2997" s="59"/>
      <c r="H2997" s="59"/>
    </row>
    <row r="2998" spans="1:8" x14ac:dyDescent="0.3">
      <c r="A2998" s="59"/>
      <c r="B2998" s="59"/>
      <c r="C2998" s="59"/>
      <c r="D2998" s="59"/>
      <c r="E2998" s="59"/>
      <c r="F2998" s="59"/>
      <c r="G2998" s="59"/>
      <c r="H2998" s="59"/>
    </row>
    <row r="2999" spans="1:8" x14ac:dyDescent="0.3">
      <c r="A2999" s="59"/>
      <c r="B2999" s="59"/>
      <c r="C2999" s="59"/>
      <c r="D2999" s="59"/>
      <c r="E2999" s="59"/>
      <c r="F2999" s="59"/>
      <c r="G2999" s="59"/>
      <c r="H2999" s="59"/>
    </row>
    <row r="3000" spans="1:8" x14ac:dyDescent="0.3">
      <c r="A3000" s="59"/>
      <c r="B3000" s="59"/>
      <c r="C3000" s="59"/>
      <c r="D3000" s="59"/>
      <c r="E3000" s="59"/>
      <c r="F3000" s="59"/>
      <c r="G3000" s="59"/>
      <c r="H3000" s="59"/>
    </row>
    <row r="3001" spans="1:8" x14ac:dyDescent="0.3">
      <c r="A3001" s="59"/>
      <c r="B3001" s="59"/>
      <c r="C3001" s="59"/>
      <c r="D3001" s="59"/>
      <c r="E3001" s="59"/>
      <c r="F3001" s="59"/>
      <c r="G3001" s="59"/>
      <c r="H3001" s="59"/>
    </row>
    <row r="3002" spans="1:8" x14ac:dyDescent="0.3">
      <c r="A3002" s="59"/>
      <c r="B3002" s="59"/>
      <c r="C3002" s="59"/>
      <c r="D3002" s="59"/>
      <c r="E3002" s="59"/>
      <c r="F3002" s="59"/>
      <c r="G3002" s="59"/>
      <c r="H3002" s="59"/>
    </row>
    <row r="3003" spans="1:8" x14ac:dyDescent="0.3">
      <c r="A3003" s="59"/>
      <c r="B3003" s="59"/>
      <c r="C3003" s="59"/>
      <c r="D3003" s="59"/>
      <c r="E3003" s="59"/>
      <c r="F3003" s="59"/>
      <c r="G3003" s="59"/>
      <c r="H3003" s="59"/>
    </row>
    <row r="3004" spans="1:8" x14ac:dyDescent="0.3">
      <c r="A3004" s="59"/>
      <c r="B3004" s="59"/>
      <c r="C3004" s="59"/>
      <c r="D3004" s="59"/>
      <c r="E3004" s="59"/>
      <c r="F3004" s="59"/>
      <c r="G3004" s="59"/>
      <c r="H3004" s="59"/>
    </row>
    <row r="3005" spans="1:8" x14ac:dyDescent="0.3">
      <c r="A3005" s="59"/>
      <c r="B3005" s="59"/>
      <c r="C3005" s="59"/>
      <c r="D3005" s="59"/>
      <c r="E3005" s="59"/>
      <c r="F3005" s="59"/>
      <c r="G3005" s="59"/>
      <c r="H3005" s="59"/>
    </row>
    <row r="3006" spans="1:8" x14ac:dyDescent="0.3">
      <c r="A3006" s="59"/>
      <c r="B3006" s="59"/>
      <c r="C3006" s="59"/>
      <c r="D3006" s="59"/>
      <c r="E3006" s="59"/>
      <c r="F3006" s="59"/>
      <c r="G3006" s="59"/>
      <c r="H3006" s="59"/>
    </row>
    <row r="3007" spans="1:8" x14ac:dyDescent="0.3">
      <c r="A3007" s="59"/>
      <c r="B3007" s="59"/>
      <c r="C3007" s="59"/>
      <c r="D3007" s="59"/>
      <c r="E3007" s="59"/>
      <c r="F3007" s="59"/>
      <c r="G3007" s="59"/>
      <c r="H3007" s="59"/>
    </row>
    <row r="3008" spans="1:8" x14ac:dyDescent="0.3">
      <c r="A3008" s="59"/>
      <c r="B3008" s="59"/>
      <c r="C3008" s="59"/>
      <c r="D3008" s="59"/>
      <c r="E3008" s="59"/>
      <c r="F3008" s="59"/>
      <c r="G3008" s="59"/>
      <c r="H3008" s="59"/>
    </row>
    <row r="3009" spans="1:8" x14ac:dyDescent="0.3">
      <c r="A3009" s="59"/>
      <c r="B3009" s="59"/>
      <c r="C3009" s="59"/>
      <c r="D3009" s="59"/>
      <c r="E3009" s="59"/>
      <c r="F3009" s="59"/>
      <c r="G3009" s="59"/>
      <c r="H3009" s="59"/>
    </row>
    <row r="3010" spans="1:8" x14ac:dyDescent="0.3">
      <c r="A3010" s="59"/>
      <c r="B3010" s="59"/>
      <c r="C3010" s="59"/>
      <c r="D3010" s="59"/>
      <c r="E3010" s="59"/>
      <c r="F3010" s="59"/>
      <c r="G3010" s="59"/>
      <c r="H3010" s="59"/>
    </row>
    <row r="3011" spans="1:8" x14ac:dyDescent="0.3">
      <c r="A3011" s="59"/>
      <c r="B3011" s="59"/>
      <c r="C3011" s="59"/>
      <c r="D3011" s="59"/>
      <c r="E3011" s="59"/>
      <c r="F3011" s="59"/>
      <c r="G3011" s="59"/>
      <c r="H3011" s="59"/>
    </row>
    <row r="3012" spans="1:8" x14ac:dyDescent="0.3">
      <c r="A3012" s="59"/>
      <c r="B3012" s="59"/>
      <c r="C3012" s="59"/>
      <c r="D3012" s="59"/>
      <c r="E3012" s="59"/>
      <c r="F3012" s="59"/>
      <c r="G3012" s="59"/>
      <c r="H3012" s="59"/>
    </row>
    <row r="3013" spans="1:8" x14ac:dyDescent="0.3">
      <c r="A3013" s="59"/>
      <c r="B3013" s="59"/>
      <c r="C3013" s="59"/>
      <c r="D3013" s="59"/>
      <c r="E3013" s="59"/>
      <c r="F3013" s="59"/>
      <c r="G3013" s="59"/>
      <c r="H3013" s="59"/>
    </row>
    <row r="3014" spans="1:8" x14ac:dyDescent="0.3">
      <c r="A3014" s="59"/>
      <c r="B3014" s="59"/>
      <c r="C3014" s="59"/>
      <c r="D3014" s="59"/>
      <c r="E3014" s="59"/>
      <c r="F3014" s="59"/>
      <c r="G3014" s="59"/>
      <c r="H3014" s="59"/>
    </row>
    <row r="3015" spans="1:8" x14ac:dyDescent="0.3">
      <c r="A3015" s="59"/>
      <c r="B3015" s="59"/>
      <c r="C3015" s="59"/>
      <c r="D3015" s="59"/>
      <c r="E3015" s="59"/>
      <c r="F3015" s="59"/>
      <c r="G3015" s="59"/>
      <c r="H3015" s="59"/>
    </row>
    <row r="3016" spans="1:8" x14ac:dyDescent="0.3">
      <c r="A3016" s="59"/>
      <c r="B3016" s="59"/>
      <c r="C3016" s="59"/>
      <c r="D3016" s="59"/>
      <c r="E3016" s="59"/>
      <c r="F3016" s="59"/>
      <c r="G3016" s="59"/>
      <c r="H3016" s="59"/>
    </row>
    <row r="3017" spans="1:8" x14ac:dyDescent="0.3">
      <c r="A3017" s="59"/>
      <c r="B3017" s="59"/>
      <c r="C3017" s="59"/>
      <c r="D3017" s="59"/>
      <c r="E3017" s="59"/>
      <c r="F3017" s="59"/>
      <c r="G3017" s="59"/>
      <c r="H3017" s="59"/>
    </row>
    <row r="3018" spans="1:8" x14ac:dyDescent="0.3">
      <c r="A3018" s="59"/>
      <c r="B3018" s="59"/>
      <c r="C3018" s="59"/>
      <c r="D3018" s="59"/>
      <c r="E3018" s="59"/>
      <c r="F3018" s="59"/>
      <c r="G3018" s="59"/>
      <c r="H3018" s="59"/>
    </row>
    <row r="3019" spans="1:8" x14ac:dyDescent="0.3">
      <c r="A3019" s="59"/>
      <c r="B3019" s="59"/>
      <c r="C3019" s="59"/>
      <c r="D3019" s="59"/>
      <c r="E3019" s="59"/>
      <c r="F3019" s="59"/>
      <c r="G3019" s="59"/>
      <c r="H3019" s="59"/>
    </row>
    <row r="3020" spans="1:8" x14ac:dyDescent="0.3">
      <c r="A3020" s="59"/>
      <c r="B3020" s="59"/>
      <c r="C3020" s="59"/>
      <c r="D3020" s="59"/>
      <c r="E3020" s="59"/>
      <c r="F3020" s="59"/>
      <c r="G3020" s="59"/>
      <c r="H3020" s="59"/>
    </row>
    <row r="3021" spans="1:8" x14ac:dyDescent="0.3">
      <c r="A3021" s="59"/>
      <c r="B3021" s="59"/>
      <c r="C3021" s="59"/>
      <c r="D3021" s="59"/>
      <c r="E3021" s="59"/>
      <c r="F3021" s="59"/>
      <c r="G3021" s="59"/>
      <c r="H3021" s="59"/>
    </row>
    <row r="3022" spans="1:8" x14ac:dyDescent="0.3">
      <c r="A3022" s="59"/>
      <c r="B3022" s="59"/>
      <c r="C3022" s="59"/>
      <c r="D3022" s="59"/>
      <c r="E3022" s="59"/>
      <c r="F3022" s="59"/>
      <c r="G3022" s="59"/>
      <c r="H3022" s="59"/>
    </row>
    <row r="3023" spans="1:8" x14ac:dyDescent="0.3">
      <c r="A3023" s="59"/>
      <c r="B3023" s="59"/>
      <c r="C3023" s="59"/>
      <c r="D3023" s="59"/>
      <c r="E3023" s="59"/>
      <c r="F3023" s="59"/>
      <c r="G3023" s="59"/>
      <c r="H3023" s="59"/>
    </row>
    <row r="3024" spans="1:8" x14ac:dyDescent="0.3">
      <c r="A3024" s="59"/>
      <c r="B3024" s="59"/>
      <c r="C3024" s="59"/>
      <c r="D3024" s="59"/>
      <c r="E3024" s="59"/>
      <c r="F3024" s="59"/>
      <c r="G3024" s="59"/>
      <c r="H3024" s="59"/>
    </row>
    <row r="3025" spans="1:8" x14ac:dyDescent="0.3">
      <c r="A3025" s="59"/>
      <c r="B3025" s="59"/>
      <c r="C3025" s="59"/>
      <c r="D3025" s="59"/>
      <c r="E3025" s="59"/>
      <c r="F3025" s="59"/>
      <c r="G3025" s="59"/>
      <c r="H3025" s="59"/>
    </row>
    <row r="3026" spans="1:8" x14ac:dyDescent="0.3">
      <c r="A3026" s="59"/>
      <c r="B3026" s="59"/>
      <c r="C3026" s="59"/>
      <c r="D3026" s="59"/>
      <c r="E3026" s="59"/>
      <c r="F3026" s="59"/>
      <c r="G3026" s="59"/>
      <c r="H3026" s="59"/>
    </row>
    <row r="3027" spans="1:8" x14ac:dyDescent="0.3">
      <c r="A3027" s="59"/>
      <c r="B3027" s="59"/>
      <c r="C3027" s="59"/>
      <c r="D3027" s="59"/>
      <c r="E3027" s="59"/>
      <c r="F3027" s="59"/>
      <c r="G3027" s="59"/>
      <c r="H3027" s="59"/>
    </row>
    <row r="3028" spans="1:8" x14ac:dyDescent="0.3">
      <c r="A3028" s="59"/>
      <c r="B3028" s="59"/>
      <c r="C3028" s="59"/>
      <c r="D3028" s="59"/>
      <c r="E3028" s="59"/>
      <c r="F3028" s="59"/>
      <c r="G3028" s="59"/>
      <c r="H3028" s="59"/>
    </row>
    <row r="3029" spans="1:8" x14ac:dyDescent="0.3">
      <c r="A3029" s="59"/>
      <c r="B3029" s="59"/>
      <c r="C3029" s="59"/>
      <c r="D3029" s="59"/>
      <c r="E3029" s="59"/>
      <c r="F3029" s="59"/>
      <c r="G3029" s="59"/>
      <c r="H3029" s="59"/>
    </row>
    <row r="3030" spans="1:8" x14ac:dyDescent="0.3">
      <c r="A3030" s="59"/>
      <c r="B3030" s="59"/>
      <c r="C3030" s="59"/>
      <c r="D3030" s="59"/>
      <c r="E3030" s="59"/>
      <c r="F3030" s="59"/>
      <c r="G3030" s="59"/>
      <c r="H3030" s="59"/>
    </row>
    <row r="3031" spans="1:8" x14ac:dyDescent="0.3">
      <c r="A3031" s="59"/>
      <c r="B3031" s="59"/>
      <c r="C3031" s="59"/>
      <c r="D3031" s="59"/>
      <c r="E3031" s="59"/>
      <c r="F3031" s="59"/>
      <c r="G3031" s="59"/>
      <c r="H3031" s="59"/>
    </row>
    <row r="3032" spans="1:8" x14ac:dyDescent="0.3">
      <c r="A3032" s="59"/>
      <c r="B3032" s="59"/>
      <c r="C3032" s="59"/>
      <c r="D3032" s="59"/>
      <c r="E3032" s="59"/>
      <c r="F3032" s="59"/>
      <c r="G3032" s="59"/>
      <c r="H3032" s="59"/>
    </row>
    <row r="3033" spans="1:8" x14ac:dyDescent="0.3">
      <c r="A3033" s="59"/>
      <c r="B3033" s="59"/>
      <c r="C3033" s="59"/>
      <c r="D3033" s="59"/>
      <c r="E3033" s="59"/>
      <c r="F3033" s="59"/>
      <c r="G3033" s="59"/>
      <c r="H3033" s="59"/>
    </row>
    <row r="3034" spans="1:8" x14ac:dyDescent="0.3">
      <c r="A3034" s="59"/>
      <c r="B3034" s="59"/>
      <c r="C3034" s="59"/>
      <c r="D3034" s="59"/>
      <c r="E3034" s="59"/>
      <c r="F3034" s="59"/>
      <c r="G3034" s="59"/>
      <c r="H3034" s="59"/>
    </row>
    <row r="3035" spans="1:8" x14ac:dyDescent="0.3">
      <c r="A3035" s="59"/>
      <c r="B3035" s="59"/>
      <c r="C3035" s="59"/>
      <c r="D3035" s="59"/>
      <c r="E3035" s="59"/>
      <c r="F3035" s="59"/>
      <c r="G3035" s="59"/>
      <c r="H3035" s="59"/>
    </row>
    <row r="3036" spans="1:8" x14ac:dyDescent="0.3">
      <c r="A3036" s="59"/>
      <c r="B3036" s="59"/>
      <c r="C3036" s="59"/>
      <c r="D3036" s="59"/>
      <c r="E3036" s="59"/>
      <c r="F3036" s="59"/>
      <c r="G3036" s="59"/>
      <c r="H3036" s="59"/>
    </row>
    <row r="3037" spans="1:8" x14ac:dyDescent="0.3">
      <c r="A3037" s="59"/>
      <c r="B3037" s="59"/>
      <c r="C3037" s="59"/>
      <c r="D3037" s="59"/>
      <c r="E3037" s="59"/>
      <c r="F3037" s="59"/>
      <c r="G3037" s="59"/>
      <c r="H3037" s="59"/>
    </row>
    <row r="3038" spans="1:8" x14ac:dyDescent="0.3">
      <c r="A3038" s="59"/>
      <c r="B3038" s="59"/>
      <c r="C3038" s="59"/>
      <c r="D3038" s="59"/>
      <c r="E3038" s="59"/>
      <c r="F3038" s="59"/>
      <c r="G3038" s="59"/>
      <c r="H3038" s="59"/>
    </row>
    <row r="3039" spans="1:8" x14ac:dyDescent="0.3">
      <c r="A3039" s="59"/>
      <c r="B3039" s="59"/>
      <c r="C3039" s="59"/>
      <c r="D3039" s="59"/>
      <c r="E3039" s="59"/>
      <c r="F3039" s="59"/>
      <c r="G3039" s="59"/>
      <c r="H3039" s="59"/>
    </row>
    <row r="3040" spans="1:8" x14ac:dyDescent="0.3">
      <c r="A3040" s="59"/>
      <c r="B3040" s="59"/>
      <c r="C3040" s="59"/>
      <c r="D3040" s="59"/>
      <c r="E3040" s="59"/>
      <c r="F3040" s="59"/>
      <c r="G3040" s="59"/>
      <c r="H3040" s="59"/>
    </row>
    <row r="3041" spans="1:8" x14ac:dyDescent="0.3">
      <c r="A3041" s="59"/>
      <c r="B3041" s="59"/>
      <c r="C3041" s="59"/>
      <c r="D3041" s="59"/>
      <c r="E3041" s="59"/>
      <c r="F3041" s="59"/>
      <c r="G3041" s="59"/>
      <c r="H3041" s="59"/>
    </row>
    <row r="3042" spans="1:8" x14ac:dyDescent="0.3">
      <c r="A3042" s="59"/>
      <c r="B3042" s="59"/>
      <c r="C3042" s="59"/>
      <c r="D3042" s="59"/>
      <c r="E3042" s="59"/>
      <c r="F3042" s="59"/>
      <c r="G3042" s="59"/>
      <c r="H3042" s="59"/>
    </row>
    <row r="3043" spans="1:8" x14ac:dyDescent="0.3">
      <c r="A3043" s="59"/>
      <c r="B3043" s="59"/>
      <c r="C3043" s="59"/>
      <c r="D3043" s="59"/>
      <c r="E3043" s="59"/>
      <c r="F3043" s="59"/>
      <c r="G3043" s="59"/>
      <c r="H3043" s="59"/>
    </row>
    <row r="3044" spans="1:8" x14ac:dyDescent="0.3">
      <c r="A3044" s="59"/>
      <c r="B3044" s="59"/>
      <c r="C3044" s="59"/>
      <c r="D3044" s="59"/>
      <c r="E3044" s="59"/>
      <c r="F3044" s="59"/>
      <c r="G3044" s="59"/>
      <c r="H3044" s="59"/>
    </row>
    <row r="3045" spans="1:8" x14ac:dyDescent="0.3">
      <c r="A3045" s="59"/>
      <c r="B3045" s="59"/>
      <c r="C3045" s="59"/>
      <c r="D3045" s="59"/>
      <c r="E3045" s="59"/>
      <c r="F3045" s="59"/>
      <c r="G3045" s="59"/>
      <c r="H3045" s="59"/>
    </row>
    <row r="3046" spans="1:8" x14ac:dyDescent="0.3">
      <c r="A3046" s="59"/>
      <c r="B3046" s="59"/>
      <c r="C3046" s="59"/>
      <c r="D3046" s="59"/>
      <c r="E3046" s="59"/>
      <c r="F3046" s="59"/>
      <c r="G3046" s="59"/>
      <c r="H3046" s="59"/>
    </row>
    <row r="3047" spans="1:8" x14ac:dyDescent="0.3">
      <c r="A3047" s="59"/>
      <c r="B3047" s="59"/>
      <c r="C3047" s="59"/>
      <c r="D3047" s="59"/>
      <c r="E3047" s="59"/>
      <c r="F3047" s="59"/>
      <c r="G3047" s="59"/>
      <c r="H3047" s="59"/>
    </row>
    <row r="3048" spans="1:8" x14ac:dyDescent="0.3">
      <c r="A3048" s="59"/>
      <c r="B3048" s="59"/>
      <c r="C3048" s="59"/>
      <c r="D3048" s="59"/>
      <c r="E3048" s="59"/>
      <c r="F3048" s="59"/>
      <c r="G3048" s="59"/>
      <c r="H3048" s="59"/>
    </row>
    <row r="3049" spans="1:8" x14ac:dyDescent="0.3">
      <c r="A3049" s="59"/>
      <c r="B3049" s="59"/>
      <c r="C3049" s="59"/>
      <c r="D3049" s="59"/>
      <c r="E3049" s="59"/>
      <c r="F3049" s="59"/>
      <c r="G3049" s="59"/>
      <c r="H3049" s="59"/>
    </row>
    <row r="3050" spans="1:8" x14ac:dyDescent="0.3">
      <c r="A3050" s="59"/>
      <c r="B3050" s="59"/>
      <c r="C3050" s="59"/>
      <c r="D3050" s="59"/>
      <c r="E3050" s="59"/>
      <c r="F3050" s="59"/>
      <c r="G3050" s="59"/>
      <c r="H3050" s="59"/>
    </row>
    <row r="3051" spans="1:8" x14ac:dyDescent="0.3">
      <c r="A3051" s="59"/>
      <c r="B3051" s="59"/>
      <c r="C3051" s="59"/>
      <c r="D3051" s="59"/>
      <c r="E3051" s="59"/>
      <c r="F3051" s="59"/>
      <c r="G3051" s="59"/>
      <c r="H3051" s="59"/>
    </row>
    <row r="3052" spans="1:8" x14ac:dyDescent="0.3">
      <c r="A3052" s="59"/>
      <c r="B3052" s="59"/>
      <c r="C3052" s="59"/>
      <c r="D3052" s="59"/>
      <c r="E3052" s="59"/>
      <c r="F3052" s="59"/>
      <c r="G3052" s="59"/>
      <c r="H3052" s="59"/>
    </row>
    <row r="3053" spans="1:8" x14ac:dyDescent="0.3">
      <c r="A3053" s="59"/>
      <c r="B3053" s="59"/>
      <c r="C3053" s="59"/>
      <c r="D3053" s="59"/>
      <c r="E3053" s="59"/>
      <c r="F3053" s="59"/>
      <c r="G3053" s="59"/>
      <c r="H3053" s="59"/>
    </row>
    <row r="3054" spans="1:8" x14ac:dyDescent="0.3">
      <c r="A3054" s="59"/>
      <c r="B3054" s="59"/>
      <c r="C3054" s="59"/>
      <c r="D3054" s="59"/>
      <c r="E3054" s="59"/>
      <c r="F3054" s="59"/>
      <c r="G3054" s="59"/>
      <c r="H3054" s="59"/>
    </row>
    <row r="3055" spans="1:8" x14ac:dyDescent="0.3">
      <c r="A3055" s="59"/>
      <c r="B3055" s="59"/>
      <c r="C3055" s="59"/>
      <c r="D3055" s="59"/>
      <c r="E3055" s="59"/>
      <c r="F3055" s="59"/>
      <c r="G3055" s="59"/>
      <c r="H3055" s="59"/>
    </row>
    <row r="3056" spans="1:8" x14ac:dyDescent="0.3">
      <c r="A3056" s="59"/>
      <c r="B3056" s="59"/>
      <c r="C3056" s="59"/>
      <c r="D3056" s="59"/>
      <c r="E3056" s="59"/>
      <c r="F3056" s="59"/>
      <c r="G3056" s="59"/>
      <c r="H3056" s="59"/>
    </row>
    <row r="3057" spans="1:8" x14ac:dyDescent="0.3">
      <c r="A3057" s="59"/>
      <c r="B3057" s="59"/>
      <c r="C3057" s="59"/>
      <c r="D3057" s="59"/>
      <c r="E3057" s="59"/>
      <c r="F3057" s="59"/>
      <c r="G3057" s="59"/>
      <c r="H3057" s="59"/>
    </row>
    <row r="3058" spans="1:8" x14ac:dyDescent="0.3">
      <c r="A3058" s="59"/>
      <c r="B3058" s="59"/>
      <c r="C3058" s="59"/>
      <c r="D3058" s="59"/>
      <c r="E3058" s="59"/>
      <c r="F3058" s="59"/>
      <c r="G3058" s="59"/>
      <c r="H3058" s="59"/>
    </row>
    <row r="3059" spans="1:8" x14ac:dyDescent="0.3">
      <c r="A3059" s="59"/>
      <c r="B3059" s="59"/>
      <c r="C3059" s="59"/>
      <c r="D3059" s="59"/>
      <c r="E3059" s="59"/>
      <c r="F3059" s="59"/>
      <c r="G3059" s="59"/>
      <c r="H3059" s="59"/>
    </row>
    <row r="3060" spans="1:8" x14ac:dyDescent="0.3">
      <c r="A3060" s="59"/>
      <c r="B3060" s="59"/>
      <c r="C3060" s="59"/>
      <c r="D3060" s="59"/>
      <c r="E3060" s="59"/>
      <c r="F3060" s="59"/>
      <c r="G3060" s="59"/>
      <c r="H3060" s="59"/>
    </row>
    <row r="3061" spans="1:8" x14ac:dyDescent="0.3">
      <c r="A3061" s="59"/>
      <c r="B3061" s="59"/>
      <c r="C3061" s="59"/>
      <c r="D3061" s="59"/>
      <c r="E3061" s="59"/>
      <c r="F3061" s="59"/>
      <c r="G3061" s="59"/>
      <c r="H3061" s="59"/>
    </row>
    <row r="3062" spans="1:8" x14ac:dyDescent="0.3">
      <c r="A3062" s="59"/>
      <c r="B3062" s="59"/>
      <c r="C3062" s="59"/>
      <c r="D3062" s="59"/>
      <c r="E3062" s="59"/>
      <c r="F3062" s="59"/>
      <c r="G3062" s="59"/>
      <c r="H3062" s="59"/>
    </row>
    <row r="3063" spans="1:8" x14ac:dyDescent="0.3">
      <c r="A3063" s="59"/>
      <c r="B3063" s="59"/>
      <c r="C3063" s="59"/>
      <c r="D3063" s="59"/>
      <c r="E3063" s="59"/>
      <c r="F3063" s="59"/>
      <c r="G3063" s="59"/>
      <c r="H3063" s="59"/>
    </row>
    <row r="3064" spans="1:8" x14ac:dyDescent="0.3">
      <c r="A3064" s="59"/>
      <c r="B3064" s="59"/>
      <c r="C3064" s="59"/>
      <c r="D3064" s="59"/>
      <c r="E3064" s="59"/>
      <c r="F3064" s="59"/>
      <c r="G3064" s="59"/>
      <c r="H3064" s="59"/>
    </row>
    <row r="3065" spans="1:8" x14ac:dyDescent="0.3">
      <c r="A3065" s="59"/>
      <c r="B3065" s="59"/>
      <c r="C3065" s="59"/>
      <c r="D3065" s="59"/>
      <c r="E3065" s="59"/>
      <c r="F3065" s="59"/>
      <c r="G3065" s="59"/>
      <c r="H3065" s="59"/>
    </row>
    <row r="3066" spans="1:8" x14ac:dyDescent="0.3">
      <c r="A3066" s="59"/>
      <c r="B3066" s="59"/>
      <c r="C3066" s="59"/>
      <c r="D3066" s="59"/>
      <c r="E3066" s="59"/>
      <c r="F3066" s="59"/>
      <c r="G3066" s="59"/>
      <c r="H3066" s="59"/>
    </row>
    <row r="3067" spans="1:8" x14ac:dyDescent="0.3">
      <c r="A3067" s="59"/>
      <c r="B3067" s="59"/>
      <c r="C3067" s="59"/>
      <c r="D3067" s="59"/>
      <c r="E3067" s="59"/>
      <c r="F3067" s="59"/>
      <c r="G3067" s="59"/>
      <c r="H3067" s="59"/>
    </row>
    <row r="3068" spans="1:8" x14ac:dyDescent="0.3">
      <c r="A3068" s="59"/>
      <c r="B3068" s="59"/>
      <c r="C3068" s="59"/>
      <c r="D3068" s="59"/>
      <c r="E3068" s="59"/>
      <c r="F3068" s="59"/>
      <c r="G3068" s="59"/>
      <c r="H3068" s="59"/>
    </row>
    <row r="3069" spans="1:8" x14ac:dyDescent="0.3">
      <c r="A3069" s="59"/>
      <c r="B3069" s="59"/>
      <c r="C3069" s="59"/>
      <c r="D3069" s="59"/>
      <c r="E3069" s="59"/>
      <c r="F3069" s="59"/>
      <c r="G3069" s="59"/>
      <c r="H3069" s="59"/>
    </row>
    <row r="3070" spans="1:8" x14ac:dyDescent="0.3">
      <c r="A3070" s="59"/>
      <c r="B3070" s="59"/>
      <c r="C3070" s="59"/>
      <c r="D3070" s="59"/>
      <c r="E3070" s="59"/>
      <c r="F3070" s="59"/>
      <c r="G3070" s="59"/>
      <c r="H3070" s="59"/>
    </row>
    <row r="3071" spans="1:8" x14ac:dyDescent="0.3">
      <c r="A3071" s="59"/>
      <c r="B3071" s="59"/>
      <c r="C3071" s="59"/>
      <c r="D3071" s="59"/>
      <c r="E3071" s="59"/>
      <c r="F3071" s="59"/>
      <c r="G3071" s="59"/>
      <c r="H3071" s="59"/>
    </row>
    <row r="3072" spans="1:8" x14ac:dyDescent="0.3">
      <c r="A3072" s="59"/>
      <c r="B3072" s="59"/>
      <c r="C3072" s="59"/>
      <c r="D3072" s="59"/>
      <c r="E3072" s="59"/>
      <c r="F3072" s="59"/>
      <c r="G3072" s="59"/>
      <c r="H3072" s="59"/>
    </row>
    <row r="3073" spans="1:8" x14ac:dyDescent="0.3">
      <c r="A3073" s="59"/>
      <c r="B3073" s="59"/>
      <c r="C3073" s="59"/>
      <c r="D3073" s="59"/>
      <c r="E3073" s="59"/>
      <c r="F3073" s="59"/>
      <c r="G3073" s="59"/>
      <c r="H3073" s="59"/>
    </row>
    <row r="3074" spans="1:8" x14ac:dyDescent="0.3">
      <c r="A3074" s="59"/>
      <c r="B3074" s="59"/>
      <c r="C3074" s="59"/>
      <c r="D3074" s="59"/>
      <c r="E3074" s="59"/>
      <c r="F3074" s="59"/>
      <c r="G3074" s="59"/>
      <c r="H3074" s="59"/>
    </row>
    <row r="3075" spans="1:8" x14ac:dyDescent="0.3">
      <c r="A3075" s="59"/>
      <c r="B3075" s="59"/>
      <c r="C3075" s="59"/>
      <c r="D3075" s="59"/>
      <c r="E3075" s="59"/>
      <c r="F3075" s="59"/>
      <c r="G3075" s="59"/>
      <c r="H3075" s="59"/>
    </row>
    <row r="3076" spans="1:8" x14ac:dyDescent="0.3">
      <c r="A3076" s="59"/>
      <c r="B3076" s="59"/>
      <c r="C3076" s="59"/>
      <c r="D3076" s="59"/>
      <c r="E3076" s="59"/>
      <c r="F3076" s="59"/>
      <c r="G3076" s="59"/>
      <c r="H3076" s="59"/>
    </row>
    <row r="3077" spans="1:8" x14ac:dyDescent="0.3">
      <c r="A3077" s="59"/>
      <c r="B3077" s="59"/>
      <c r="C3077" s="59"/>
      <c r="D3077" s="59"/>
      <c r="E3077" s="59"/>
      <c r="F3077" s="59"/>
      <c r="G3077" s="59"/>
      <c r="H3077" s="59"/>
    </row>
    <row r="3078" spans="1:8" x14ac:dyDescent="0.3">
      <c r="A3078" s="59"/>
      <c r="B3078" s="59"/>
      <c r="C3078" s="59"/>
      <c r="D3078" s="59"/>
      <c r="E3078" s="59"/>
      <c r="F3078" s="59"/>
      <c r="G3078" s="59"/>
      <c r="H3078" s="59"/>
    </row>
    <row r="3079" spans="1:8" x14ac:dyDescent="0.3">
      <c r="A3079" s="59"/>
      <c r="B3079" s="59"/>
      <c r="C3079" s="59"/>
      <c r="D3079" s="59"/>
      <c r="E3079" s="59"/>
      <c r="F3079" s="59"/>
      <c r="G3079" s="59"/>
      <c r="H3079" s="59"/>
    </row>
    <row r="3080" spans="1:8" x14ac:dyDescent="0.3">
      <c r="A3080" s="59"/>
      <c r="B3080" s="59"/>
      <c r="C3080" s="59"/>
      <c r="D3080" s="59"/>
      <c r="E3080" s="59"/>
      <c r="F3080" s="59"/>
      <c r="G3080" s="59"/>
      <c r="H3080" s="59"/>
    </row>
    <row r="3081" spans="1:8" x14ac:dyDescent="0.3">
      <c r="A3081" s="59"/>
      <c r="B3081" s="59"/>
      <c r="C3081" s="59"/>
      <c r="D3081" s="59"/>
      <c r="E3081" s="59"/>
      <c r="F3081" s="59"/>
      <c r="G3081" s="59"/>
      <c r="H3081" s="59"/>
    </row>
    <row r="3082" spans="1:8" x14ac:dyDescent="0.3">
      <c r="A3082" s="59"/>
      <c r="B3082" s="59"/>
      <c r="C3082" s="59"/>
      <c r="D3082" s="59"/>
      <c r="E3082" s="59"/>
      <c r="F3082" s="59"/>
      <c r="G3082" s="59"/>
      <c r="H3082" s="59"/>
    </row>
    <row r="3083" spans="1:8" x14ac:dyDescent="0.3">
      <c r="A3083" s="59"/>
      <c r="B3083" s="59"/>
      <c r="C3083" s="59"/>
      <c r="D3083" s="59"/>
      <c r="E3083" s="59"/>
      <c r="F3083" s="59"/>
      <c r="G3083" s="59"/>
      <c r="H3083" s="59"/>
    </row>
    <row r="3084" spans="1:8" x14ac:dyDescent="0.3">
      <c r="A3084" s="59"/>
      <c r="B3084" s="59"/>
      <c r="C3084" s="59"/>
      <c r="D3084" s="59"/>
      <c r="E3084" s="59"/>
      <c r="F3084" s="59"/>
      <c r="G3084" s="59"/>
      <c r="H3084" s="59"/>
    </row>
    <row r="3085" spans="1:8" x14ac:dyDescent="0.3">
      <c r="A3085" s="59"/>
      <c r="B3085" s="59"/>
      <c r="C3085" s="59"/>
      <c r="D3085" s="59"/>
      <c r="E3085" s="59"/>
      <c r="F3085" s="59"/>
      <c r="G3085" s="59"/>
      <c r="H3085" s="59"/>
    </row>
    <row r="3086" spans="1:8" x14ac:dyDescent="0.3">
      <c r="A3086" s="59"/>
      <c r="B3086" s="59"/>
      <c r="C3086" s="59"/>
      <c r="D3086" s="59"/>
      <c r="E3086" s="59"/>
      <c r="F3086" s="59"/>
      <c r="G3086" s="59"/>
      <c r="H3086" s="59"/>
    </row>
    <row r="3087" spans="1:8" x14ac:dyDescent="0.3">
      <c r="A3087" s="59"/>
      <c r="B3087" s="59"/>
      <c r="C3087" s="59"/>
      <c r="D3087" s="59"/>
      <c r="E3087" s="59"/>
      <c r="F3087" s="59"/>
      <c r="G3087" s="59"/>
      <c r="H3087" s="59"/>
    </row>
    <row r="3088" spans="1:8" x14ac:dyDescent="0.3">
      <c r="A3088" s="59"/>
      <c r="B3088" s="59"/>
      <c r="C3088" s="59"/>
      <c r="D3088" s="59"/>
      <c r="E3088" s="59"/>
      <c r="F3088" s="59"/>
      <c r="G3088" s="59"/>
      <c r="H3088" s="59"/>
    </row>
    <row r="3089" spans="1:8" x14ac:dyDescent="0.3">
      <c r="A3089" s="59"/>
      <c r="B3089" s="59"/>
      <c r="C3089" s="59"/>
      <c r="D3089" s="59"/>
      <c r="E3089" s="59"/>
      <c r="F3089" s="59"/>
      <c r="G3089" s="59"/>
      <c r="H3089" s="59"/>
    </row>
    <row r="3090" spans="1:8" x14ac:dyDescent="0.3">
      <c r="A3090" s="59"/>
      <c r="B3090" s="59"/>
      <c r="C3090" s="59"/>
      <c r="D3090" s="59"/>
      <c r="E3090" s="59"/>
      <c r="F3090" s="59"/>
      <c r="G3090" s="59"/>
      <c r="H3090" s="59"/>
    </row>
    <row r="3091" spans="1:8" x14ac:dyDescent="0.3">
      <c r="A3091" s="59"/>
      <c r="B3091" s="59"/>
      <c r="C3091" s="59"/>
      <c r="D3091" s="59"/>
      <c r="E3091" s="59"/>
      <c r="F3091" s="59"/>
      <c r="G3091" s="59"/>
      <c r="H3091" s="59"/>
    </row>
    <row r="3092" spans="1:8" x14ac:dyDescent="0.3">
      <c r="A3092" s="59"/>
      <c r="B3092" s="59"/>
      <c r="C3092" s="59"/>
      <c r="D3092" s="59"/>
      <c r="E3092" s="59"/>
      <c r="F3092" s="59"/>
      <c r="G3092" s="59"/>
      <c r="H3092" s="59"/>
    </row>
    <row r="3093" spans="1:8" x14ac:dyDescent="0.3">
      <c r="A3093" s="59"/>
      <c r="B3093" s="59"/>
      <c r="C3093" s="59"/>
      <c r="D3093" s="59"/>
      <c r="E3093" s="59"/>
      <c r="F3093" s="59"/>
      <c r="G3093" s="59"/>
      <c r="H3093" s="59"/>
    </row>
    <row r="3094" spans="1:8" x14ac:dyDescent="0.3">
      <c r="A3094" s="59"/>
      <c r="B3094" s="59"/>
      <c r="C3094" s="59"/>
      <c r="D3094" s="59"/>
      <c r="E3094" s="59"/>
      <c r="F3094" s="59"/>
      <c r="G3094" s="59"/>
      <c r="H3094" s="59"/>
    </row>
    <row r="3095" spans="1:8" x14ac:dyDescent="0.3">
      <c r="A3095" s="59"/>
      <c r="B3095" s="59"/>
      <c r="C3095" s="59"/>
      <c r="D3095" s="59"/>
      <c r="E3095" s="59"/>
      <c r="F3095" s="59"/>
      <c r="G3095" s="59"/>
      <c r="H3095" s="59"/>
    </row>
    <row r="3096" spans="1:8" x14ac:dyDescent="0.3">
      <c r="A3096" s="59"/>
      <c r="B3096" s="59"/>
      <c r="C3096" s="59"/>
      <c r="D3096" s="59"/>
      <c r="E3096" s="59"/>
      <c r="F3096" s="59"/>
      <c r="G3096" s="59"/>
      <c r="H3096" s="59"/>
    </row>
    <row r="3097" spans="1:8" x14ac:dyDescent="0.3">
      <c r="A3097" s="59"/>
      <c r="B3097" s="59"/>
      <c r="C3097" s="59"/>
      <c r="D3097" s="59"/>
      <c r="E3097" s="59"/>
      <c r="F3097" s="59"/>
      <c r="G3097" s="59"/>
      <c r="H3097" s="59"/>
    </row>
    <row r="3098" spans="1:8" x14ac:dyDescent="0.3">
      <c r="A3098" s="59"/>
      <c r="B3098" s="59"/>
      <c r="C3098" s="59"/>
      <c r="D3098" s="59"/>
      <c r="E3098" s="59"/>
      <c r="F3098" s="59"/>
      <c r="G3098" s="59"/>
      <c r="H3098" s="59"/>
    </row>
    <row r="3099" spans="1:8" x14ac:dyDescent="0.3">
      <c r="A3099" s="59"/>
      <c r="B3099" s="59"/>
      <c r="C3099" s="59"/>
      <c r="D3099" s="59"/>
      <c r="E3099" s="59"/>
      <c r="F3099" s="59"/>
      <c r="G3099" s="59"/>
      <c r="H3099" s="59"/>
    </row>
    <row r="3100" spans="1:8" x14ac:dyDescent="0.3">
      <c r="A3100" s="59"/>
      <c r="B3100" s="59"/>
      <c r="C3100" s="59"/>
      <c r="D3100" s="59"/>
      <c r="E3100" s="59"/>
      <c r="F3100" s="59"/>
      <c r="G3100" s="59"/>
      <c r="H3100" s="59"/>
    </row>
    <row r="3101" spans="1:8" x14ac:dyDescent="0.3">
      <c r="A3101" s="59"/>
      <c r="B3101" s="59"/>
      <c r="C3101" s="59"/>
      <c r="D3101" s="59"/>
      <c r="E3101" s="59"/>
      <c r="F3101" s="59"/>
      <c r="G3101" s="59"/>
      <c r="H3101" s="59"/>
    </row>
    <row r="3102" spans="1:8" x14ac:dyDescent="0.3">
      <c r="A3102" s="59"/>
      <c r="B3102" s="59"/>
      <c r="C3102" s="59"/>
      <c r="D3102" s="59"/>
      <c r="E3102" s="59"/>
      <c r="F3102" s="59"/>
      <c r="G3102" s="59"/>
      <c r="H3102" s="59"/>
    </row>
    <row r="3103" spans="1:8" x14ac:dyDescent="0.3">
      <c r="A3103" s="59"/>
      <c r="B3103" s="59"/>
      <c r="C3103" s="59"/>
      <c r="D3103" s="59"/>
      <c r="E3103" s="59"/>
      <c r="F3103" s="59"/>
      <c r="G3103" s="59"/>
      <c r="H3103" s="59"/>
    </row>
    <row r="3104" spans="1:8" x14ac:dyDescent="0.3">
      <c r="A3104" s="59"/>
      <c r="B3104" s="59"/>
      <c r="C3104" s="59"/>
      <c r="D3104" s="59"/>
      <c r="E3104" s="59"/>
      <c r="F3104" s="59"/>
      <c r="G3104" s="59"/>
      <c r="H3104" s="59"/>
    </row>
    <row r="3105" spans="1:8" x14ac:dyDescent="0.3">
      <c r="A3105" s="59"/>
      <c r="B3105" s="59"/>
      <c r="C3105" s="59"/>
      <c r="D3105" s="59"/>
      <c r="E3105" s="59"/>
      <c r="F3105" s="59"/>
      <c r="G3105" s="59"/>
      <c r="H3105" s="59"/>
    </row>
    <row r="3106" spans="1:8" x14ac:dyDescent="0.3">
      <c r="A3106" s="59"/>
      <c r="B3106" s="59"/>
      <c r="C3106" s="59"/>
      <c r="D3106" s="59"/>
      <c r="E3106" s="59"/>
      <c r="F3106" s="59"/>
      <c r="G3106" s="59"/>
      <c r="H3106" s="59"/>
    </row>
    <row r="3107" spans="1:8" x14ac:dyDescent="0.3">
      <c r="A3107" s="59"/>
      <c r="B3107" s="59"/>
      <c r="C3107" s="59"/>
      <c r="D3107" s="59"/>
      <c r="E3107" s="59"/>
      <c r="F3107" s="59"/>
      <c r="G3107" s="59"/>
      <c r="H3107" s="59"/>
    </row>
    <row r="3108" spans="1:8" x14ac:dyDescent="0.3">
      <c r="A3108" s="59"/>
      <c r="B3108" s="59"/>
      <c r="C3108" s="59"/>
      <c r="D3108" s="59"/>
      <c r="E3108" s="59"/>
      <c r="F3108" s="59"/>
      <c r="G3108" s="59"/>
      <c r="H3108" s="59"/>
    </row>
    <row r="3109" spans="1:8" x14ac:dyDescent="0.3">
      <c r="A3109" s="59"/>
      <c r="B3109" s="59"/>
      <c r="C3109" s="59"/>
      <c r="D3109" s="59"/>
      <c r="E3109" s="59"/>
      <c r="F3109" s="59"/>
      <c r="G3109" s="59"/>
      <c r="H3109" s="59"/>
    </row>
    <row r="3110" spans="1:8" x14ac:dyDescent="0.3">
      <c r="A3110" s="59"/>
      <c r="B3110" s="59"/>
      <c r="C3110" s="59"/>
      <c r="D3110" s="59"/>
      <c r="E3110" s="59"/>
      <c r="F3110" s="59"/>
      <c r="G3110" s="59"/>
      <c r="H3110" s="59"/>
    </row>
    <row r="3111" spans="1:8" x14ac:dyDescent="0.3">
      <c r="A3111" s="59"/>
      <c r="B3111" s="59"/>
      <c r="C3111" s="59"/>
      <c r="D3111" s="59"/>
      <c r="E3111" s="59"/>
      <c r="F3111" s="59"/>
      <c r="G3111" s="59"/>
      <c r="H3111" s="59"/>
    </row>
    <row r="3112" spans="1:8" x14ac:dyDescent="0.3">
      <c r="A3112" s="59"/>
      <c r="B3112" s="59"/>
      <c r="C3112" s="59"/>
      <c r="D3112" s="59"/>
      <c r="E3112" s="59"/>
      <c r="F3112" s="59"/>
      <c r="G3112" s="59"/>
      <c r="H3112" s="59"/>
    </row>
    <row r="3113" spans="1:8" x14ac:dyDescent="0.3">
      <c r="A3113" s="59"/>
      <c r="B3113" s="59"/>
      <c r="C3113" s="59"/>
      <c r="D3113" s="59"/>
      <c r="E3113" s="59"/>
      <c r="F3113" s="59"/>
      <c r="G3113" s="59"/>
      <c r="H3113" s="59"/>
    </row>
    <row r="3114" spans="1:8" x14ac:dyDescent="0.3">
      <c r="A3114" s="59"/>
      <c r="B3114" s="59"/>
      <c r="C3114" s="59"/>
      <c r="D3114" s="59"/>
      <c r="E3114" s="59"/>
      <c r="F3114" s="59"/>
      <c r="G3114" s="59"/>
      <c r="H3114" s="59"/>
    </row>
    <row r="3115" spans="1:8" x14ac:dyDescent="0.3">
      <c r="A3115" s="59"/>
      <c r="B3115" s="59"/>
      <c r="C3115" s="59"/>
      <c r="D3115" s="59"/>
      <c r="E3115" s="59"/>
      <c r="F3115" s="59"/>
      <c r="G3115" s="59"/>
      <c r="H3115" s="59"/>
    </row>
    <row r="3116" spans="1:8" x14ac:dyDescent="0.3">
      <c r="A3116" s="59"/>
      <c r="B3116" s="59"/>
      <c r="C3116" s="59"/>
      <c r="D3116" s="59"/>
      <c r="E3116" s="59"/>
      <c r="F3116" s="59"/>
      <c r="G3116" s="59"/>
      <c r="H3116" s="59"/>
    </row>
    <row r="3117" spans="1:8" x14ac:dyDescent="0.3">
      <c r="A3117" s="59"/>
      <c r="B3117" s="59"/>
      <c r="C3117" s="59"/>
      <c r="D3117" s="59"/>
      <c r="E3117" s="59"/>
      <c r="F3117" s="59"/>
      <c r="G3117" s="59"/>
      <c r="H3117" s="59"/>
    </row>
    <row r="3118" spans="1:8" x14ac:dyDescent="0.3">
      <c r="A3118" s="59"/>
      <c r="B3118" s="59"/>
      <c r="C3118" s="59"/>
      <c r="D3118" s="59"/>
      <c r="E3118" s="59"/>
      <c r="F3118" s="59"/>
      <c r="G3118" s="59"/>
      <c r="H3118" s="59"/>
    </row>
    <row r="3119" spans="1:8" x14ac:dyDescent="0.3">
      <c r="A3119" s="59"/>
      <c r="B3119" s="59"/>
      <c r="C3119" s="59"/>
      <c r="D3119" s="59"/>
      <c r="E3119" s="59"/>
      <c r="F3119" s="59"/>
      <c r="G3119" s="59"/>
      <c r="H3119" s="59"/>
    </row>
    <row r="3120" spans="1:8" x14ac:dyDescent="0.3">
      <c r="A3120" s="59"/>
      <c r="B3120" s="59"/>
      <c r="C3120" s="59"/>
      <c r="D3120" s="59"/>
      <c r="E3120" s="59"/>
      <c r="F3120" s="59"/>
      <c r="G3120" s="59"/>
      <c r="H3120" s="59"/>
    </row>
    <row r="3121" spans="1:8" x14ac:dyDescent="0.3">
      <c r="A3121" s="59"/>
      <c r="B3121" s="59"/>
      <c r="C3121" s="59"/>
      <c r="D3121" s="59"/>
      <c r="E3121" s="59"/>
      <c r="F3121" s="59"/>
      <c r="G3121" s="59"/>
      <c r="H3121" s="59"/>
    </row>
    <row r="3122" spans="1:8" x14ac:dyDescent="0.3">
      <c r="A3122" s="59"/>
      <c r="B3122" s="59"/>
      <c r="C3122" s="59"/>
      <c r="D3122" s="59"/>
      <c r="E3122" s="59"/>
      <c r="F3122" s="59"/>
      <c r="G3122" s="59"/>
      <c r="H3122" s="59"/>
    </row>
    <row r="3123" spans="1:8" x14ac:dyDescent="0.3">
      <c r="A3123" s="59"/>
      <c r="B3123" s="59"/>
      <c r="C3123" s="59"/>
      <c r="D3123" s="59"/>
      <c r="E3123" s="59"/>
      <c r="F3123" s="59"/>
      <c r="G3123" s="59"/>
      <c r="H3123" s="59"/>
    </row>
    <row r="3124" spans="1:8" x14ac:dyDescent="0.3">
      <c r="A3124" s="59"/>
      <c r="B3124" s="59"/>
      <c r="C3124" s="59"/>
      <c r="D3124" s="59"/>
      <c r="E3124" s="59"/>
      <c r="F3124" s="59"/>
      <c r="G3124" s="59"/>
      <c r="H3124" s="59"/>
    </row>
    <row r="3125" spans="1:8" x14ac:dyDescent="0.3">
      <c r="A3125" s="59"/>
      <c r="B3125" s="59"/>
      <c r="C3125" s="59"/>
      <c r="D3125" s="59"/>
      <c r="E3125" s="59"/>
      <c r="F3125" s="59"/>
      <c r="G3125" s="59"/>
      <c r="H3125" s="59"/>
    </row>
    <row r="3126" spans="1:8" x14ac:dyDescent="0.3">
      <c r="A3126" s="59"/>
      <c r="B3126" s="59"/>
      <c r="C3126" s="59"/>
      <c r="D3126" s="59"/>
      <c r="E3126" s="59"/>
      <c r="F3126" s="59"/>
      <c r="G3126" s="59"/>
      <c r="H3126" s="59"/>
    </row>
    <row r="3127" spans="1:8" x14ac:dyDescent="0.3">
      <c r="A3127" s="59"/>
      <c r="B3127" s="59"/>
      <c r="C3127" s="59"/>
      <c r="D3127" s="59"/>
      <c r="E3127" s="59"/>
      <c r="F3127" s="59"/>
      <c r="G3127" s="59"/>
      <c r="H3127" s="59"/>
    </row>
    <row r="3128" spans="1:8" x14ac:dyDescent="0.3">
      <c r="A3128" s="59"/>
      <c r="B3128" s="59"/>
      <c r="C3128" s="59"/>
      <c r="D3128" s="59"/>
      <c r="E3128" s="59"/>
      <c r="F3128" s="59"/>
      <c r="G3128" s="59"/>
      <c r="H3128" s="59"/>
    </row>
    <row r="3129" spans="1:8" x14ac:dyDescent="0.3">
      <c r="A3129" s="59"/>
      <c r="B3129" s="59"/>
      <c r="C3129" s="59"/>
      <c r="D3129" s="59"/>
      <c r="E3129" s="59"/>
      <c r="F3129" s="59"/>
      <c r="G3129" s="59"/>
      <c r="H3129" s="59"/>
    </row>
    <row r="3130" spans="1:8" x14ac:dyDescent="0.3">
      <c r="A3130" s="59"/>
      <c r="B3130" s="59"/>
      <c r="C3130" s="59"/>
      <c r="D3130" s="59"/>
      <c r="E3130" s="59"/>
      <c r="F3130" s="59"/>
      <c r="G3130" s="59"/>
      <c r="H3130" s="59"/>
    </row>
    <row r="3131" spans="1:8" x14ac:dyDescent="0.3">
      <c r="A3131" s="59"/>
      <c r="B3131" s="59"/>
      <c r="C3131" s="59"/>
      <c r="D3131" s="59"/>
      <c r="E3131" s="59"/>
      <c r="F3131" s="59"/>
      <c r="G3131" s="59"/>
      <c r="H3131" s="59"/>
    </row>
    <row r="3132" spans="1:8" x14ac:dyDescent="0.3">
      <c r="A3132" s="59"/>
      <c r="B3132" s="59"/>
      <c r="C3132" s="59"/>
      <c r="D3132" s="59"/>
      <c r="E3132" s="59"/>
      <c r="F3132" s="59"/>
      <c r="G3132" s="59"/>
      <c r="H3132" s="59"/>
    </row>
    <row r="3133" spans="1:8" x14ac:dyDescent="0.3">
      <c r="A3133" s="59"/>
      <c r="B3133" s="59"/>
      <c r="C3133" s="59"/>
      <c r="D3133" s="59"/>
      <c r="E3133" s="59"/>
      <c r="F3133" s="59"/>
      <c r="G3133" s="59"/>
      <c r="H3133" s="59"/>
    </row>
    <row r="3134" spans="1:8" x14ac:dyDescent="0.3">
      <c r="A3134" s="59"/>
      <c r="B3134" s="59"/>
      <c r="C3134" s="59"/>
      <c r="D3134" s="59"/>
      <c r="E3134" s="59"/>
      <c r="F3134" s="59"/>
      <c r="G3134" s="59"/>
      <c r="H3134" s="59"/>
    </row>
    <row r="3135" spans="1:8" x14ac:dyDescent="0.3">
      <c r="A3135" s="59"/>
      <c r="B3135" s="59"/>
      <c r="C3135" s="59"/>
      <c r="D3135" s="59"/>
      <c r="E3135" s="59"/>
      <c r="F3135" s="59"/>
      <c r="G3135" s="59"/>
      <c r="H3135" s="59"/>
    </row>
    <row r="3136" spans="1:8" x14ac:dyDescent="0.3">
      <c r="A3136" s="59"/>
      <c r="B3136" s="59"/>
      <c r="C3136" s="59"/>
      <c r="D3136" s="59"/>
      <c r="E3136" s="59"/>
      <c r="F3136" s="59"/>
      <c r="G3136" s="59"/>
      <c r="H3136" s="59"/>
    </row>
    <row r="3137" spans="1:8" x14ac:dyDescent="0.3">
      <c r="A3137" s="59"/>
      <c r="B3137" s="59"/>
      <c r="C3137" s="59"/>
      <c r="D3137" s="59"/>
      <c r="E3137" s="59"/>
      <c r="F3137" s="59"/>
      <c r="G3137" s="59"/>
      <c r="H3137" s="59"/>
    </row>
    <row r="3138" spans="1:8" x14ac:dyDescent="0.3">
      <c r="A3138" s="59"/>
      <c r="B3138" s="59"/>
      <c r="C3138" s="59"/>
      <c r="D3138" s="59"/>
      <c r="E3138" s="59"/>
      <c r="F3138" s="59"/>
      <c r="G3138" s="59"/>
      <c r="H3138" s="59"/>
    </row>
    <row r="3139" spans="1:8" x14ac:dyDescent="0.3">
      <c r="A3139" s="59"/>
      <c r="B3139" s="59"/>
      <c r="C3139" s="59"/>
      <c r="D3139" s="59"/>
      <c r="E3139" s="59"/>
      <c r="F3139" s="59"/>
      <c r="G3139" s="59"/>
      <c r="H3139" s="59"/>
    </row>
    <row r="3140" spans="1:8" x14ac:dyDescent="0.3">
      <c r="A3140" s="59"/>
      <c r="B3140" s="59"/>
      <c r="C3140" s="59"/>
      <c r="D3140" s="59"/>
      <c r="E3140" s="59"/>
      <c r="F3140" s="59"/>
      <c r="G3140" s="59"/>
      <c r="H3140" s="59"/>
    </row>
    <row r="3141" spans="1:8" x14ac:dyDescent="0.3">
      <c r="A3141" s="59"/>
      <c r="B3141" s="59"/>
      <c r="C3141" s="59"/>
      <c r="D3141" s="59"/>
      <c r="E3141" s="59"/>
      <c r="F3141" s="59"/>
      <c r="G3141" s="59"/>
      <c r="H3141" s="59"/>
    </row>
    <row r="3142" spans="1:8" x14ac:dyDescent="0.3">
      <c r="A3142" s="59"/>
      <c r="B3142" s="59"/>
      <c r="C3142" s="59"/>
      <c r="D3142" s="59"/>
      <c r="E3142" s="59"/>
      <c r="F3142" s="59"/>
      <c r="G3142" s="59"/>
      <c r="H3142" s="59"/>
    </row>
    <row r="3143" spans="1:8" x14ac:dyDescent="0.3">
      <c r="A3143" s="59"/>
      <c r="B3143" s="59"/>
      <c r="C3143" s="59"/>
      <c r="D3143" s="59"/>
      <c r="E3143" s="59"/>
      <c r="F3143" s="59"/>
      <c r="G3143" s="59"/>
      <c r="H3143" s="59"/>
    </row>
    <row r="3144" spans="1:8" x14ac:dyDescent="0.3">
      <c r="A3144" s="59"/>
      <c r="B3144" s="59"/>
      <c r="C3144" s="59"/>
      <c r="D3144" s="59"/>
      <c r="E3144" s="59"/>
      <c r="F3144" s="59"/>
      <c r="G3144" s="59"/>
      <c r="H3144" s="59"/>
    </row>
    <row r="3145" spans="1:8" x14ac:dyDescent="0.3">
      <c r="A3145" s="59"/>
      <c r="B3145" s="59"/>
      <c r="C3145" s="59"/>
      <c r="D3145" s="59"/>
      <c r="E3145" s="59"/>
      <c r="F3145" s="59"/>
      <c r="G3145" s="59"/>
      <c r="H3145" s="59"/>
    </row>
    <row r="3146" spans="1:8" x14ac:dyDescent="0.3">
      <c r="A3146" s="59"/>
      <c r="B3146" s="59"/>
      <c r="C3146" s="59"/>
      <c r="D3146" s="59"/>
      <c r="E3146" s="59"/>
      <c r="F3146" s="59"/>
      <c r="G3146" s="59"/>
      <c r="H3146" s="59"/>
    </row>
    <row r="3147" spans="1:8" x14ac:dyDescent="0.3">
      <c r="A3147" s="59"/>
      <c r="B3147" s="59"/>
      <c r="C3147" s="59"/>
      <c r="D3147" s="59"/>
      <c r="E3147" s="59"/>
      <c r="F3147" s="59"/>
      <c r="G3147" s="59"/>
      <c r="H3147" s="59"/>
    </row>
    <row r="3148" spans="1:8" x14ac:dyDescent="0.3">
      <c r="A3148" s="59"/>
      <c r="B3148" s="59"/>
      <c r="C3148" s="59"/>
      <c r="D3148" s="59"/>
      <c r="E3148" s="59"/>
      <c r="F3148" s="59"/>
      <c r="G3148" s="59"/>
      <c r="H3148" s="59"/>
    </row>
    <row r="3149" spans="1:8" x14ac:dyDescent="0.3">
      <c r="A3149" s="59"/>
      <c r="B3149" s="59"/>
      <c r="C3149" s="59"/>
      <c r="D3149" s="59"/>
      <c r="E3149" s="59"/>
      <c r="F3149" s="59"/>
      <c r="G3149" s="59"/>
      <c r="H3149" s="59"/>
    </row>
    <row r="3150" spans="1:8" x14ac:dyDescent="0.3">
      <c r="A3150" s="59"/>
      <c r="B3150" s="59"/>
      <c r="C3150" s="59"/>
      <c r="D3150" s="59"/>
      <c r="E3150" s="59"/>
      <c r="F3150" s="59"/>
      <c r="G3150" s="59"/>
      <c r="H3150" s="59"/>
    </row>
    <row r="3151" spans="1:8" x14ac:dyDescent="0.3">
      <c r="A3151" s="59"/>
      <c r="B3151" s="59"/>
      <c r="C3151" s="59"/>
      <c r="D3151" s="59"/>
      <c r="E3151" s="59"/>
      <c r="F3151" s="59"/>
      <c r="G3151" s="59"/>
      <c r="H3151" s="59"/>
    </row>
    <row r="3152" spans="1:8" x14ac:dyDescent="0.3">
      <c r="A3152" s="59"/>
      <c r="B3152" s="59"/>
      <c r="C3152" s="59"/>
      <c r="D3152" s="59"/>
      <c r="E3152" s="59"/>
      <c r="F3152" s="59"/>
      <c r="G3152" s="59"/>
      <c r="H3152" s="59"/>
    </row>
    <row r="3153" spans="1:8" x14ac:dyDescent="0.3">
      <c r="A3153" s="59"/>
      <c r="B3153" s="59"/>
      <c r="C3153" s="59"/>
      <c r="D3153" s="59"/>
      <c r="E3153" s="59"/>
      <c r="F3153" s="59"/>
      <c r="G3153" s="59"/>
      <c r="H3153" s="59"/>
    </row>
    <row r="3154" spans="1:8" x14ac:dyDescent="0.3">
      <c r="A3154" s="59"/>
      <c r="B3154" s="59"/>
      <c r="C3154" s="59"/>
      <c r="D3154" s="59"/>
      <c r="E3154" s="59"/>
      <c r="F3154" s="59"/>
      <c r="G3154" s="59"/>
      <c r="H3154" s="59"/>
    </row>
    <row r="3155" spans="1:8" x14ac:dyDescent="0.3">
      <c r="A3155" s="59"/>
      <c r="B3155" s="59"/>
      <c r="C3155" s="59"/>
      <c r="D3155" s="59"/>
      <c r="E3155" s="59"/>
      <c r="F3155" s="59"/>
      <c r="G3155" s="59"/>
      <c r="H3155" s="59"/>
    </row>
    <row r="3156" spans="1:8" x14ac:dyDescent="0.3">
      <c r="A3156" s="59"/>
      <c r="B3156" s="59"/>
      <c r="C3156" s="59"/>
      <c r="D3156" s="59"/>
      <c r="E3156" s="59"/>
      <c r="F3156" s="59"/>
      <c r="G3156" s="59"/>
      <c r="H3156" s="59"/>
    </row>
    <row r="3157" spans="1:8" x14ac:dyDescent="0.3">
      <c r="A3157" s="59"/>
      <c r="B3157" s="59"/>
      <c r="C3157" s="59"/>
      <c r="D3157" s="59"/>
      <c r="E3157" s="59"/>
      <c r="F3157" s="59"/>
      <c r="G3157" s="59"/>
      <c r="H3157" s="59"/>
    </row>
    <row r="3158" spans="1:8" x14ac:dyDescent="0.3">
      <c r="A3158" s="59"/>
      <c r="B3158" s="59"/>
      <c r="C3158" s="59"/>
      <c r="D3158" s="59"/>
      <c r="E3158" s="59"/>
      <c r="F3158" s="59"/>
      <c r="G3158" s="59"/>
      <c r="H3158" s="59"/>
    </row>
    <row r="3159" spans="1:8" x14ac:dyDescent="0.3">
      <c r="A3159" s="59"/>
      <c r="B3159" s="59"/>
      <c r="C3159" s="59"/>
      <c r="D3159" s="59"/>
      <c r="E3159" s="59"/>
      <c r="F3159" s="59"/>
      <c r="G3159" s="59"/>
      <c r="H3159" s="59"/>
    </row>
    <row r="3160" spans="1:8" x14ac:dyDescent="0.3">
      <c r="A3160" s="59"/>
      <c r="B3160" s="59"/>
      <c r="C3160" s="59"/>
      <c r="D3160" s="59"/>
      <c r="E3160" s="59"/>
      <c r="F3160" s="59"/>
      <c r="G3160" s="59"/>
      <c r="H3160" s="59"/>
    </row>
    <row r="3161" spans="1:8" x14ac:dyDescent="0.3">
      <c r="A3161" s="59"/>
      <c r="B3161" s="59"/>
      <c r="C3161" s="59"/>
      <c r="D3161" s="59"/>
      <c r="E3161" s="59"/>
      <c r="F3161" s="59"/>
      <c r="G3161" s="59"/>
      <c r="H3161" s="59"/>
    </row>
    <row r="3162" spans="1:8" x14ac:dyDescent="0.3">
      <c r="A3162" s="59"/>
      <c r="B3162" s="59"/>
      <c r="C3162" s="59"/>
      <c r="D3162" s="59"/>
      <c r="E3162" s="59"/>
      <c r="F3162" s="59"/>
      <c r="G3162" s="59"/>
      <c r="H3162" s="59"/>
    </row>
    <row r="3163" spans="1:8" x14ac:dyDescent="0.3">
      <c r="A3163" s="59"/>
      <c r="B3163" s="59"/>
      <c r="C3163" s="59"/>
      <c r="D3163" s="59"/>
      <c r="E3163" s="59"/>
      <c r="F3163" s="59"/>
      <c r="G3163" s="59"/>
      <c r="H3163" s="59"/>
    </row>
    <row r="3164" spans="1:8" x14ac:dyDescent="0.3">
      <c r="A3164" s="59"/>
      <c r="B3164" s="59"/>
      <c r="C3164" s="59"/>
      <c r="D3164" s="59"/>
      <c r="E3164" s="59"/>
      <c r="F3164" s="59"/>
      <c r="G3164" s="59"/>
      <c r="H3164" s="59"/>
    </row>
    <row r="3165" spans="1:8" x14ac:dyDescent="0.3">
      <c r="A3165" s="59"/>
      <c r="B3165" s="59"/>
      <c r="C3165" s="59"/>
      <c r="D3165" s="59"/>
      <c r="E3165" s="59"/>
      <c r="F3165" s="59"/>
      <c r="G3165" s="59"/>
      <c r="H3165" s="59"/>
    </row>
    <row r="3166" spans="1:8" x14ac:dyDescent="0.3">
      <c r="A3166" s="59"/>
      <c r="B3166" s="59"/>
      <c r="C3166" s="59"/>
      <c r="D3166" s="59"/>
      <c r="E3166" s="59"/>
      <c r="F3166" s="59"/>
      <c r="G3166" s="59"/>
      <c r="H3166" s="59"/>
    </row>
    <row r="3167" spans="1:8" x14ac:dyDescent="0.3">
      <c r="A3167" s="59"/>
      <c r="B3167" s="59"/>
      <c r="C3167" s="59"/>
      <c r="D3167" s="59"/>
      <c r="E3167" s="59"/>
      <c r="F3167" s="59"/>
      <c r="G3167" s="59"/>
      <c r="H3167" s="59"/>
    </row>
    <row r="3168" spans="1:8" x14ac:dyDescent="0.3">
      <c r="A3168" s="59"/>
      <c r="B3168" s="59"/>
      <c r="C3168" s="59"/>
      <c r="D3168" s="59"/>
      <c r="E3168" s="59"/>
      <c r="F3168" s="59"/>
      <c r="G3168" s="59"/>
      <c r="H3168" s="59"/>
    </row>
    <row r="3169" spans="1:8" x14ac:dyDescent="0.3">
      <c r="A3169" s="59"/>
      <c r="B3169" s="59"/>
      <c r="C3169" s="59"/>
      <c r="D3169" s="59"/>
      <c r="E3169" s="59"/>
      <c r="F3169" s="59"/>
      <c r="G3169" s="59"/>
      <c r="H3169" s="59"/>
    </row>
    <row r="3170" spans="1:8" x14ac:dyDescent="0.3">
      <c r="A3170" s="59"/>
      <c r="B3170" s="59"/>
      <c r="C3170" s="59"/>
      <c r="D3170" s="59"/>
      <c r="E3170" s="59"/>
      <c r="F3170" s="59"/>
      <c r="G3170" s="59"/>
      <c r="H3170" s="59"/>
    </row>
    <row r="3171" spans="1:8" x14ac:dyDescent="0.3">
      <c r="A3171" s="59"/>
      <c r="B3171" s="59"/>
      <c r="C3171" s="59"/>
      <c r="D3171" s="59"/>
      <c r="E3171" s="59"/>
      <c r="F3171" s="59"/>
      <c r="G3171" s="59"/>
      <c r="H3171" s="59"/>
    </row>
    <row r="3172" spans="1:8" x14ac:dyDescent="0.3">
      <c r="A3172" s="59"/>
      <c r="B3172" s="59"/>
      <c r="C3172" s="59"/>
      <c r="D3172" s="59"/>
      <c r="E3172" s="59"/>
      <c r="F3172" s="59"/>
      <c r="G3172" s="59"/>
      <c r="H3172" s="59"/>
    </row>
    <row r="3173" spans="1:8" x14ac:dyDescent="0.3">
      <c r="A3173" s="59"/>
      <c r="B3173" s="59"/>
      <c r="C3173" s="59"/>
      <c r="D3173" s="59"/>
      <c r="E3173" s="59"/>
      <c r="F3173" s="59"/>
      <c r="G3173" s="59"/>
      <c r="H3173" s="59"/>
    </row>
    <row r="3174" spans="1:8" x14ac:dyDescent="0.3">
      <c r="A3174" s="59"/>
      <c r="B3174" s="59"/>
      <c r="C3174" s="59"/>
      <c r="D3174" s="59"/>
      <c r="E3174" s="59"/>
      <c r="F3174" s="59"/>
      <c r="G3174" s="59"/>
      <c r="H3174" s="59"/>
    </row>
    <row r="3175" spans="1:8" x14ac:dyDescent="0.3">
      <c r="A3175" s="59"/>
      <c r="B3175" s="59"/>
      <c r="C3175" s="59"/>
      <c r="D3175" s="59"/>
      <c r="E3175" s="59"/>
      <c r="F3175" s="59"/>
      <c r="G3175" s="59"/>
      <c r="H3175" s="59"/>
    </row>
    <row r="3176" spans="1:8" x14ac:dyDescent="0.3">
      <c r="A3176" s="59"/>
      <c r="B3176" s="59"/>
      <c r="C3176" s="59"/>
      <c r="D3176" s="59"/>
      <c r="E3176" s="59"/>
      <c r="F3176" s="59"/>
      <c r="G3176" s="59"/>
      <c r="H3176" s="59"/>
    </row>
    <row r="3177" spans="1:8" x14ac:dyDescent="0.3">
      <c r="A3177" s="59"/>
      <c r="B3177" s="59"/>
      <c r="C3177" s="59"/>
      <c r="D3177" s="59"/>
      <c r="E3177" s="59"/>
      <c r="F3177" s="59"/>
      <c r="G3177" s="59"/>
      <c r="H3177" s="59"/>
    </row>
    <row r="3178" spans="1:8" x14ac:dyDescent="0.3">
      <c r="A3178" s="59"/>
      <c r="B3178" s="59"/>
      <c r="C3178" s="59"/>
      <c r="D3178" s="59"/>
      <c r="E3178" s="59"/>
      <c r="F3178" s="59"/>
      <c r="G3178" s="59"/>
      <c r="H3178" s="59"/>
    </row>
    <row r="3179" spans="1:8" x14ac:dyDescent="0.3">
      <c r="A3179" s="59"/>
      <c r="B3179" s="59"/>
      <c r="C3179" s="59"/>
      <c r="D3179" s="59"/>
      <c r="E3179" s="59"/>
      <c r="F3179" s="59"/>
      <c r="G3179" s="59"/>
      <c r="H3179" s="59"/>
    </row>
    <row r="3180" spans="1:8" x14ac:dyDescent="0.3">
      <c r="A3180" s="59"/>
      <c r="B3180" s="59"/>
      <c r="C3180" s="59"/>
      <c r="D3180" s="59"/>
      <c r="E3180" s="59"/>
      <c r="F3180" s="59"/>
      <c r="G3180" s="59"/>
      <c r="H3180" s="59"/>
    </row>
    <row r="3181" spans="1:8" x14ac:dyDescent="0.3">
      <c r="A3181" s="59"/>
      <c r="B3181" s="59"/>
      <c r="C3181" s="59"/>
      <c r="D3181" s="59"/>
      <c r="E3181" s="59"/>
      <c r="F3181" s="59"/>
      <c r="G3181" s="59"/>
      <c r="H3181" s="59"/>
    </row>
    <row r="3182" spans="1:8" x14ac:dyDescent="0.3">
      <c r="A3182" s="59"/>
      <c r="B3182" s="59"/>
      <c r="C3182" s="59"/>
      <c r="D3182" s="59"/>
      <c r="E3182" s="59"/>
      <c r="F3182" s="59"/>
      <c r="G3182" s="59"/>
      <c r="H3182" s="59"/>
    </row>
    <row r="3183" spans="1:8" x14ac:dyDescent="0.3">
      <c r="A3183" s="59"/>
      <c r="B3183" s="59"/>
      <c r="C3183" s="59"/>
      <c r="D3183" s="59"/>
      <c r="E3183" s="59"/>
      <c r="F3183" s="59"/>
      <c r="G3183" s="59"/>
      <c r="H3183" s="59"/>
    </row>
    <row r="3184" spans="1:8" x14ac:dyDescent="0.3">
      <c r="A3184" s="59"/>
      <c r="B3184" s="59"/>
      <c r="C3184" s="59"/>
      <c r="D3184" s="59"/>
      <c r="E3184" s="59"/>
      <c r="F3184" s="59"/>
      <c r="G3184" s="59"/>
      <c r="H3184" s="59"/>
    </row>
    <row r="3185" spans="1:8" x14ac:dyDescent="0.3">
      <c r="A3185" s="59"/>
      <c r="B3185" s="59"/>
      <c r="C3185" s="59"/>
      <c r="D3185" s="59"/>
      <c r="E3185" s="59"/>
      <c r="F3185" s="59"/>
      <c r="G3185" s="59"/>
      <c r="H3185" s="59"/>
    </row>
    <row r="3186" spans="1:8" x14ac:dyDescent="0.3">
      <c r="A3186" s="59"/>
      <c r="B3186" s="59"/>
      <c r="C3186" s="59"/>
      <c r="D3186" s="59"/>
      <c r="E3186" s="59"/>
      <c r="F3186" s="59"/>
      <c r="G3186" s="59"/>
      <c r="H3186" s="59"/>
    </row>
    <row r="3187" spans="1:8" x14ac:dyDescent="0.3">
      <c r="A3187" s="59"/>
      <c r="B3187" s="59"/>
      <c r="C3187" s="59"/>
      <c r="D3187" s="59"/>
      <c r="E3187" s="59"/>
      <c r="F3187" s="59"/>
      <c r="G3187" s="59"/>
      <c r="H3187" s="59"/>
    </row>
    <row r="3188" spans="1:8" x14ac:dyDescent="0.3">
      <c r="A3188" s="59"/>
      <c r="B3188" s="59"/>
      <c r="C3188" s="59"/>
      <c r="D3188" s="59"/>
      <c r="E3188" s="59"/>
      <c r="F3188" s="59"/>
      <c r="G3188" s="59"/>
      <c r="H3188" s="59"/>
    </row>
    <row r="3189" spans="1:8" x14ac:dyDescent="0.3">
      <c r="A3189" s="59"/>
      <c r="B3189" s="59"/>
      <c r="C3189" s="59"/>
      <c r="D3189" s="59"/>
      <c r="E3189" s="59"/>
      <c r="F3189" s="59"/>
      <c r="G3189" s="59"/>
      <c r="H3189" s="59"/>
    </row>
    <row r="3190" spans="1:8" x14ac:dyDescent="0.3">
      <c r="A3190" s="59"/>
      <c r="B3190" s="59"/>
      <c r="C3190" s="59"/>
      <c r="D3190" s="59"/>
      <c r="E3190" s="59"/>
      <c r="F3190" s="59"/>
      <c r="G3190" s="59"/>
      <c r="H3190" s="59"/>
    </row>
    <row r="3191" spans="1:8" x14ac:dyDescent="0.3">
      <c r="A3191" s="59"/>
      <c r="B3191" s="59"/>
      <c r="C3191" s="59"/>
      <c r="D3191" s="59"/>
      <c r="E3191" s="59"/>
      <c r="F3191" s="59"/>
      <c r="G3191" s="59"/>
      <c r="H3191" s="59"/>
    </row>
    <row r="3192" spans="1:8" x14ac:dyDescent="0.3">
      <c r="A3192" s="59"/>
      <c r="B3192" s="59"/>
      <c r="C3192" s="59"/>
      <c r="D3192" s="59"/>
      <c r="E3192" s="59"/>
      <c r="F3192" s="59"/>
      <c r="G3192" s="59"/>
      <c r="H3192" s="59"/>
    </row>
    <row r="3193" spans="1:8" x14ac:dyDescent="0.3">
      <c r="A3193" s="59"/>
      <c r="B3193" s="59"/>
      <c r="C3193" s="59"/>
      <c r="D3193" s="59"/>
      <c r="E3193" s="59"/>
      <c r="F3193" s="59"/>
      <c r="G3193" s="59"/>
      <c r="H3193" s="59"/>
    </row>
    <row r="3194" spans="1:8" x14ac:dyDescent="0.3">
      <c r="A3194" s="59"/>
      <c r="B3194" s="59"/>
      <c r="C3194" s="59"/>
      <c r="D3194" s="59"/>
      <c r="E3194" s="59"/>
      <c r="F3194" s="59"/>
      <c r="G3194" s="59"/>
      <c r="H3194" s="59"/>
    </row>
    <row r="3195" spans="1:8" x14ac:dyDescent="0.3">
      <c r="A3195" s="59"/>
      <c r="B3195" s="59"/>
      <c r="C3195" s="59"/>
      <c r="D3195" s="59"/>
      <c r="E3195" s="59"/>
      <c r="F3195" s="59"/>
      <c r="G3195" s="59"/>
      <c r="H3195" s="59"/>
    </row>
    <row r="3196" spans="1:8" x14ac:dyDescent="0.3">
      <c r="A3196" s="59"/>
      <c r="B3196" s="59"/>
      <c r="C3196" s="59"/>
      <c r="D3196" s="59"/>
      <c r="E3196" s="59"/>
      <c r="F3196" s="59"/>
      <c r="G3196" s="59"/>
      <c r="H3196" s="59"/>
    </row>
    <row r="3197" spans="1:8" x14ac:dyDescent="0.3">
      <c r="A3197" s="59"/>
      <c r="B3197" s="59"/>
      <c r="C3197" s="59"/>
      <c r="D3197" s="59"/>
      <c r="E3197" s="59"/>
      <c r="F3197" s="59"/>
      <c r="G3197" s="59"/>
      <c r="H3197" s="59"/>
    </row>
    <row r="3198" spans="1:8" x14ac:dyDescent="0.3">
      <c r="A3198" s="59"/>
      <c r="B3198" s="59"/>
      <c r="C3198" s="59"/>
      <c r="D3198" s="59"/>
      <c r="E3198" s="59"/>
      <c r="F3198" s="59"/>
      <c r="G3198" s="59"/>
      <c r="H3198" s="59"/>
    </row>
    <row r="3199" spans="1:8" x14ac:dyDescent="0.3">
      <c r="A3199" s="59"/>
      <c r="B3199" s="59"/>
      <c r="C3199" s="59"/>
      <c r="D3199" s="59"/>
      <c r="E3199" s="59"/>
      <c r="F3199" s="59"/>
      <c r="G3199" s="59"/>
      <c r="H3199" s="59"/>
    </row>
    <row r="3200" spans="1:8" x14ac:dyDescent="0.3">
      <c r="A3200" s="59"/>
      <c r="B3200" s="59"/>
      <c r="C3200" s="59"/>
      <c r="D3200" s="59"/>
      <c r="E3200" s="59"/>
      <c r="F3200" s="59"/>
      <c r="G3200" s="59"/>
      <c r="H3200" s="59"/>
    </row>
    <row r="3201" spans="1:8" x14ac:dyDescent="0.3">
      <c r="A3201" s="59"/>
      <c r="B3201" s="59"/>
      <c r="C3201" s="59"/>
      <c r="D3201" s="59"/>
      <c r="E3201" s="59"/>
      <c r="F3201" s="59"/>
      <c r="G3201" s="59"/>
      <c r="H3201" s="59"/>
    </row>
    <row r="3202" spans="1:8" x14ac:dyDescent="0.3">
      <c r="A3202" s="59"/>
      <c r="B3202" s="59"/>
      <c r="C3202" s="59"/>
      <c r="D3202" s="59"/>
      <c r="E3202" s="59"/>
      <c r="F3202" s="59"/>
      <c r="G3202" s="59"/>
      <c r="H3202" s="59"/>
    </row>
    <row r="3203" spans="1:8" x14ac:dyDescent="0.3">
      <c r="A3203" s="59"/>
      <c r="B3203" s="59"/>
      <c r="C3203" s="59"/>
      <c r="D3203" s="59"/>
      <c r="E3203" s="59"/>
      <c r="F3203" s="59"/>
      <c r="G3203" s="59"/>
      <c r="H3203" s="59"/>
    </row>
    <row r="3204" spans="1:8" x14ac:dyDescent="0.3">
      <c r="A3204" s="59"/>
      <c r="B3204" s="59"/>
      <c r="C3204" s="59"/>
      <c r="D3204" s="59"/>
      <c r="E3204" s="59"/>
      <c r="F3204" s="59"/>
      <c r="G3204" s="59"/>
      <c r="H3204" s="59"/>
    </row>
    <row r="3205" spans="1:8" x14ac:dyDescent="0.3">
      <c r="A3205" s="59"/>
      <c r="B3205" s="59"/>
      <c r="C3205" s="59"/>
      <c r="D3205" s="59"/>
      <c r="E3205" s="59"/>
      <c r="F3205" s="59"/>
      <c r="G3205" s="59"/>
      <c r="H3205" s="59"/>
    </row>
    <row r="3206" spans="1:8" x14ac:dyDescent="0.3">
      <c r="A3206" s="59"/>
      <c r="B3206" s="59"/>
      <c r="C3206" s="59"/>
      <c r="D3206" s="59"/>
      <c r="E3206" s="59"/>
      <c r="F3206" s="59"/>
      <c r="G3206" s="59"/>
      <c r="H3206" s="59"/>
    </row>
    <row r="3207" spans="1:8" x14ac:dyDescent="0.3">
      <c r="A3207" s="59"/>
      <c r="B3207" s="59"/>
      <c r="C3207" s="59"/>
      <c r="D3207" s="59"/>
      <c r="E3207" s="59"/>
      <c r="F3207" s="59"/>
      <c r="G3207" s="59"/>
      <c r="H3207" s="59"/>
    </row>
    <row r="3208" spans="1:8" x14ac:dyDescent="0.3">
      <c r="A3208" s="59"/>
      <c r="B3208" s="59"/>
      <c r="C3208" s="59"/>
      <c r="D3208" s="59"/>
      <c r="E3208" s="59"/>
      <c r="F3208" s="59"/>
      <c r="G3208" s="59"/>
      <c r="H3208" s="59"/>
    </row>
    <row r="3209" spans="1:8" x14ac:dyDescent="0.3">
      <c r="A3209" s="59"/>
      <c r="B3209" s="59"/>
      <c r="C3209" s="59"/>
      <c r="D3209" s="59"/>
      <c r="E3209" s="59"/>
      <c r="F3209" s="59"/>
      <c r="G3209" s="59"/>
      <c r="H3209" s="59"/>
    </row>
    <row r="3210" spans="1:8" x14ac:dyDescent="0.3">
      <c r="A3210" s="59"/>
      <c r="B3210" s="59"/>
      <c r="C3210" s="59"/>
      <c r="D3210" s="59"/>
      <c r="E3210" s="59"/>
      <c r="F3210" s="59"/>
      <c r="G3210" s="59"/>
      <c r="H3210" s="59"/>
    </row>
    <row r="3211" spans="1:8" x14ac:dyDescent="0.3">
      <c r="A3211" s="59"/>
      <c r="B3211" s="59"/>
      <c r="C3211" s="59"/>
      <c r="D3211" s="59"/>
      <c r="E3211" s="59"/>
      <c r="F3211" s="59"/>
      <c r="G3211" s="59"/>
      <c r="H3211" s="59"/>
    </row>
    <row r="3212" spans="1:8" x14ac:dyDescent="0.3">
      <c r="A3212" s="59"/>
      <c r="B3212" s="59"/>
      <c r="C3212" s="59"/>
      <c r="D3212" s="59"/>
      <c r="E3212" s="59"/>
      <c r="F3212" s="59"/>
      <c r="G3212" s="59"/>
      <c r="H3212" s="59"/>
    </row>
    <row r="3213" spans="1:8" x14ac:dyDescent="0.3">
      <c r="A3213" s="59"/>
      <c r="B3213" s="59"/>
      <c r="C3213" s="59"/>
      <c r="D3213" s="59"/>
      <c r="E3213" s="59"/>
      <c r="F3213" s="59"/>
      <c r="G3213" s="59"/>
      <c r="H3213" s="59"/>
    </row>
    <row r="3214" spans="1:8" x14ac:dyDescent="0.3">
      <c r="A3214" s="59"/>
      <c r="B3214" s="59"/>
      <c r="C3214" s="59"/>
      <c r="D3214" s="59"/>
      <c r="E3214" s="59"/>
      <c r="F3214" s="59"/>
      <c r="G3214" s="59"/>
      <c r="H3214" s="59"/>
    </row>
    <row r="3215" spans="1:8" x14ac:dyDescent="0.3">
      <c r="A3215" s="59"/>
      <c r="B3215" s="59"/>
      <c r="C3215" s="59"/>
      <c r="D3215" s="59"/>
      <c r="E3215" s="59"/>
      <c r="F3215" s="59"/>
      <c r="G3215" s="59"/>
      <c r="H3215" s="59"/>
    </row>
    <row r="3216" spans="1:8" x14ac:dyDescent="0.3">
      <c r="A3216" s="59"/>
      <c r="B3216" s="59"/>
      <c r="C3216" s="59"/>
      <c r="D3216" s="59"/>
      <c r="E3216" s="59"/>
      <c r="F3216" s="59"/>
      <c r="G3216" s="59"/>
      <c r="H3216" s="59"/>
    </row>
    <row r="3217" spans="1:8" x14ac:dyDescent="0.3">
      <c r="A3217" s="59"/>
      <c r="B3217" s="59"/>
      <c r="C3217" s="59"/>
      <c r="D3217" s="59"/>
      <c r="E3217" s="59"/>
      <c r="F3217" s="59"/>
      <c r="G3217" s="59"/>
      <c r="H3217" s="59"/>
    </row>
    <row r="3218" spans="1:8" x14ac:dyDescent="0.3">
      <c r="A3218" s="59"/>
      <c r="B3218" s="59"/>
      <c r="C3218" s="59"/>
      <c r="D3218" s="59"/>
      <c r="E3218" s="59"/>
      <c r="F3218" s="59"/>
      <c r="G3218" s="59"/>
      <c r="H3218" s="59"/>
    </row>
    <row r="3219" spans="1:8" x14ac:dyDescent="0.3">
      <c r="A3219" s="59"/>
      <c r="B3219" s="59"/>
      <c r="C3219" s="59"/>
      <c r="D3219" s="59"/>
      <c r="E3219" s="59"/>
      <c r="F3219" s="59"/>
      <c r="G3219" s="59"/>
      <c r="H3219" s="59"/>
    </row>
    <row r="3220" spans="1:8" x14ac:dyDescent="0.3">
      <c r="A3220" s="59"/>
      <c r="B3220" s="59"/>
      <c r="C3220" s="59"/>
      <c r="D3220" s="59"/>
      <c r="E3220" s="59"/>
      <c r="F3220" s="59"/>
      <c r="G3220" s="59"/>
      <c r="H3220" s="59"/>
    </row>
    <row r="3221" spans="1:8" x14ac:dyDescent="0.3">
      <c r="A3221" s="59"/>
      <c r="B3221" s="59"/>
      <c r="C3221" s="59"/>
      <c r="D3221" s="59"/>
      <c r="E3221" s="59"/>
      <c r="F3221" s="59"/>
      <c r="G3221" s="59"/>
      <c r="H3221" s="59"/>
    </row>
    <row r="3222" spans="1:8" x14ac:dyDescent="0.3">
      <c r="A3222" s="59"/>
      <c r="B3222" s="59"/>
      <c r="C3222" s="59"/>
      <c r="D3222" s="59"/>
      <c r="E3222" s="59"/>
      <c r="F3222" s="59"/>
      <c r="G3222" s="59"/>
      <c r="H3222" s="59"/>
    </row>
    <row r="3223" spans="1:8" x14ac:dyDescent="0.3">
      <c r="A3223" s="59"/>
      <c r="B3223" s="59"/>
      <c r="C3223" s="59"/>
      <c r="D3223" s="59"/>
      <c r="E3223" s="59"/>
      <c r="F3223" s="59"/>
      <c r="G3223" s="59"/>
      <c r="H3223" s="59"/>
    </row>
    <row r="3224" spans="1:8" x14ac:dyDescent="0.3">
      <c r="A3224" s="59"/>
      <c r="B3224" s="59"/>
      <c r="C3224" s="59"/>
      <c r="D3224" s="59"/>
      <c r="E3224" s="59"/>
      <c r="F3224" s="59"/>
      <c r="G3224" s="59"/>
      <c r="H3224" s="59"/>
    </row>
    <row r="3225" spans="1:8" x14ac:dyDescent="0.3">
      <c r="A3225" s="59"/>
      <c r="B3225" s="59"/>
      <c r="C3225" s="59"/>
      <c r="D3225" s="59"/>
      <c r="E3225" s="59"/>
      <c r="F3225" s="59"/>
      <c r="G3225" s="59"/>
      <c r="H3225" s="59"/>
    </row>
    <row r="3226" spans="1:8" x14ac:dyDescent="0.3">
      <c r="A3226" s="59"/>
      <c r="B3226" s="59"/>
      <c r="C3226" s="59"/>
      <c r="D3226" s="59"/>
      <c r="E3226" s="59"/>
      <c r="F3226" s="59"/>
      <c r="G3226" s="59"/>
      <c r="H3226" s="59"/>
    </row>
    <row r="3227" spans="1:8" x14ac:dyDescent="0.3">
      <c r="A3227" s="59"/>
      <c r="B3227" s="59"/>
      <c r="C3227" s="59"/>
      <c r="D3227" s="59"/>
      <c r="E3227" s="59"/>
      <c r="F3227" s="59"/>
      <c r="G3227" s="59"/>
      <c r="H3227" s="59"/>
    </row>
    <row r="3228" spans="1:8" x14ac:dyDescent="0.3">
      <c r="A3228" s="59"/>
      <c r="B3228" s="59"/>
      <c r="C3228" s="59"/>
      <c r="D3228" s="59"/>
      <c r="E3228" s="59"/>
      <c r="F3228" s="59"/>
      <c r="G3228" s="59"/>
      <c r="H3228" s="59"/>
    </row>
    <row r="3229" spans="1:8" x14ac:dyDescent="0.3">
      <c r="A3229" s="59"/>
      <c r="B3229" s="59"/>
      <c r="C3229" s="59"/>
      <c r="D3229" s="59"/>
      <c r="E3229" s="59"/>
      <c r="F3229" s="59"/>
      <c r="G3229" s="59"/>
      <c r="H3229" s="59"/>
    </row>
    <row r="3230" spans="1:8" x14ac:dyDescent="0.3">
      <c r="A3230" s="59"/>
      <c r="B3230" s="59"/>
      <c r="C3230" s="59"/>
      <c r="D3230" s="59"/>
      <c r="E3230" s="59"/>
      <c r="F3230" s="59"/>
      <c r="G3230" s="59"/>
      <c r="H3230" s="59"/>
    </row>
    <row r="3231" spans="1:8" x14ac:dyDescent="0.3">
      <c r="A3231" s="59"/>
      <c r="B3231" s="59"/>
      <c r="C3231" s="59"/>
      <c r="D3231" s="59"/>
      <c r="E3231" s="59"/>
      <c r="F3231" s="59"/>
      <c r="G3231" s="59"/>
      <c r="H3231" s="59"/>
    </row>
    <row r="3232" spans="1:8" x14ac:dyDescent="0.3">
      <c r="A3232" s="59"/>
      <c r="B3232" s="59"/>
      <c r="C3232" s="59"/>
      <c r="D3232" s="59"/>
      <c r="E3232" s="59"/>
      <c r="F3232" s="59"/>
      <c r="G3232" s="59"/>
      <c r="H3232" s="59"/>
    </row>
    <row r="3233" spans="1:8" x14ac:dyDescent="0.3">
      <c r="A3233" s="59"/>
      <c r="B3233" s="59"/>
      <c r="C3233" s="59"/>
      <c r="D3233" s="59"/>
      <c r="E3233" s="59"/>
      <c r="F3233" s="59"/>
      <c r="G3233" s="59"/>
      <c r="H3233" s="59"/>
    </row>
    <row r="3234" spans="1:8" x14ac:dyDescent="0.3">
      <c r="A3234" s="59"/>
      <c r="B3234" s="59"/>
      <c r="C3234" s="59"/>
      <c r="D3234" s="59"/>
      <c r="E3234" s="59"/>
      <c r="F3234" s="59"/>
      <c r="G3234" s="59"/>
      <c r="H3234" s="59"/>
    </row>
    <row r="3235" spans="1:8" x14ac:dyDescent="0.3">
      <c r="A3235" s="59"/>
      <c r="B3235" s="59"/>
      <c r="C3235" s="59"/>
      <c r="D3235" s="59"/>
      <c r="E3235" s="59"/>
      <c r="F3235" s="59"/>
      <c r="G3235" s="59"/>
      <c r="H3235" s="59"/>
    </row>
    <row r="3236" spans="1:8" x14ac:dyDescent="0.3">
      <c r="A3236" s="59"/>
      <c r="B3236" s="59"/>
      <c r="C3236" s="59"/>
      <c r="D3236" s="59"/>
      <c r="E3236" s="59"/>
      <c r="F3236" s="59"/>
      <c r="G3236" s="59"/>
      <c r="H3236" s="59"/>
    </row>
    <row r="3237" spans="1:8" x14ac:dyDescent="0.3">
      <c r="A3237" s="59"/>
      <c r="B3237" s="59"/>
      <c r="C3237" s="59"/>
      <c r="D3237" s="59"/>
      <c r="E3237" s="59"/>
      <c r="F3237" s="59"/>
      <c r="G3237" s="59"/>
      <c r="H3237" s="59"/>
    </row>
    <row r="3238" spans="1:8" x14ac:dyDescent="0.3">
      <c r="A3238" s="59"/>
      <c r="B3238" s="59"/>
      <c r="C3238" s="59"/>
      <c r="D3238" s="59"/>
      <c r="E3238" s="59"/>
      <c r="F3238" s="59"/>
      <c r="G3238" s="59"/>
      <c r="H3238" s="59"/>
    </row>
    <row r="3239" spans="1:8" x14ac:dyDescent="0.3">
      <c r="A3239" s="59"/>
      <c r="B3239" s="59"/>
      <c r="C3239" s="59"/>
      <c r="D3239" s="59"/>
      <c r="E3239" s="59"/>
      <c r="F3239" s="59"/>
      <c r="G3239" s="59"/>
      <c r="H3239" s="59"/>
    </row>
    <row r="3240" spans="1:8" x14ac:dyDescent="0.3">
      <c r="A3240" s="59"/>
      <c r="B3240" s="59"/>
      <c r="C3240" s="59"/>
      <c r="D3240" s="59"/>
      <c r="E3240" s="59"/>
      <c r="F3240" s="59"/>
      <c r="G3240" s="59"/>
      <c r="H3240" s="59"/>
    </row>
    <row r="3241" spans="1:8" x14ac:dyDescent="0.3">
      <c r="A3241" s="59"/>
      <c r="B3241" s="59"/>
      <c r="C3241" s="59"/>
      <c r="D3241" s="59"/>
      <c r="E3241" s="59"/>
      <c r="F3241" s="59"/>
      <c r="G3241" s="59"/>
      <c r="H3241" s="59"/>
    </row>
    <row r="3242" spans="1:8" x14ac:dyDescent="0.3">
      <c r="A3242" s="59"/>
      <c r="B3242" s="59"/>
      <c r="C3242" s="59"/>
      <c r="D3242" s="59"/>
      <c r="E3242" s="59"/>
      <c r="F3242" s="59"/>
      <c r="G3242" s="59"/>
      <c r="H3242" s="59"/>
    </row>
    <row r="3243" spans="1:8" x14ac:dyDescent="0.3">
      <c r="A3243" s="59"/>
      <c r="B3243" s="59"/>
      <c r="C3243" s="59"/>
      <c r="D3243" s="59"/>
      <c r="E3243" s="59"/>
      <c r="F3243" s="59"/>
      <c r="G3243" s="59"/>
      <c r="H3243" s="59"/>
    </row>
    <row r="3244" spans="1:8" x14ac:dyDescent="0.3">
      <c r="A3244" s="59"/>
      <c r="B3244" s="59"/>
      <c r="C3244" s="59"/>
      <c r="D3244" s="59"/>
      <c r="E3244" s="59"/>
      <c r="F3244" s="59"/>
      <c r="G3244" s="59"/>
      <c r="H3244" s="59"/>
    </row>
    <row r="3245" spans="1:8" x14ac:dyDescent="0.3">
      <c r="A3245" s="59"/>
      <c r="B3245" s="59"/>
      <c r="C3245" s="59"/>
      <c r="D3245" s="59"/>
      <c r="E3245" s="59"/>
      <c r="F3245" s="59"/>
      <c r="G3245" s="59"/>
      <c r="H3245" s="59"/>
    </row>
    <row r="3246" spans="1:8" x14ac:dyDescent="0.3">
      <c r="A3246" s="59"/>
      <c r="B3246" s="59"/>
      <c r="C3246" s="59"/>
      <c r="D3246" s="59"/>
      <c r="E3246" s="59"/>
      <c r="F3246" s="59"/>
      <c r="G3246" s="59"/>
      <c r="H3246" s="59"/>
    </row>
    <row r="3247" spans="1:8" x14ac:dyDescent="0.3">
      <c r="A3247" s="59"/>
      <c r="B3247" s="59"/>
      <c r="C3247" s="59"/>
      <c r="D3247" s="59"/>
      <c r="E3247" s="59"/>
      <c r="F3247" s="59"/>
      <c r="G3247" s="59"/>
      <c r="H3247" s="59"/>
    </row>
    <row r="3248" spans="1:8" x14ac:dyDescent="0.3">
      <c r="A3248" s="59"/>
      <c r="B3248" s="59"/>
      <c r="C3248" s="59"/>
      <c r="D3248" s="59"/>
      <c r="E3248" s="59"/>
      <c r="F3248" s="59"/>
      <c r="G3248" s="59"/>
      <c r="H3248" s="59"/>
    </row>
    <row r="3249" spans="1:8" x14ac:dyDescent="0.3">
      <c r="A3249" s="59"/>
      <c r="B3249" s="59"/>
      <c r="C3249" s="59"/>
      <c r="D3249" s="59"/>
      <c r="E3249" s="59"/>
      <c r="F3249" s="59"/>
      <c r="G3249" s="59"/>
      <c r="H3249" s="59"/>
    </row>
    <row r="3250" spans="1:8" x14ac:dyDescent="0.3">
      <c r="A3250" s="59"/>
      <c r="B3250" s="59"/>
      <c r="C3250" s="59"/>
      <c r="D3250" s="59"/>
      <c r="E3250" s="59"/>
      <c r="F3250" s="59"/>
      <c r="G3250" s="59"/>
      <c r="H3250" s="59"/>
    </row>
    <row r="3251" spans="1:8" x14ac:dyDescent="0.3">
      <c r="A3251" s="59"/>
      <c r="B3251" s="59"/>
      <c r="C3251" s="59"/>
      <c r="D3251" s="59"/>
      <c r="E3251" s="59"/>
      <c r="F3251" s="59"/>
      <c r="G3251" s="59"/>
      <c r="H3251" s="59"/>
    </row>
  </sheetData>
  <mergeCells count="15">
    <mergeCell ref="A25:C25"/>
    <mergeCell ref="A27:G27"/>
    <mergeCell ref="A28:A29"/>
    <mergeCell ref="B29:G29"/>
    <mergeCell ref="A5:A7"/>
    <mergeCell ref="B5:D5"/>
    <mergeCell ref="E5:E6"/>
    <mergeCell ref="B7:E7"/>
    <mergeCell ref="A10:E10"/>
    <mergeCell ref="A11:A12"/>
    <mergeCell ref="B12:F12"/>
    <mergeCell ref="A15:G15"/>
    <mergeCell ref="A16:A17"/>
    <mergeCell ref="B17:G17"/>
    <mergeCell ref="B22:G22"/>
  </mergeCells>
  <hyperlinks>
    <hyperlink ref="I1" location="INFO!A1" display="POWRÓT" xr:uid="{00000000-0004-0000-2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3"/>
  <dimension ref="A1:I3255"/>
  <sheetViews>
    <sheetView topLeftCell="A19" zoomScale="85" zoomScaleNormal="85" workbookViewId="0">
      <selection activeCell="G41" activeCellId="1" sqref="G39 G41:G45"/>
    </sheetView>
  </sheetViews>
  <sheetFormatPr defaultRowHeight="14.4" x14ac:dyDescent="0.3"/>
  <cols>
    <col min="1" max="1" width="27.5546875" style="58" customWidth="1"/>
    <col min="2" max="2" width="11.5546875" style="58" customWidth="1"/>
    <col min="3" max="3" width="9.5546875" style="58" customWidth="1"/>
    <col min="4" max="4" width="8.44140625" style="58" customWidth="1"/>
    <col min="5" max="5" width="8.5546875" style="58" customWidth="1"/>
    <col min="6" max="7" width="8.77734375" style="58" customWidth="1"/>
    <col min="8" max="8" width="9.44140625" style="58" customWidth="1"/>
  </cols>
  <sheetData>
    <row r="1" spans="1:9" s="104" customFormat="1" ht="15.6" x14ac:dyDescent="0.3">
      <c r="A1" s="27" t="s">
        <v>465</v>
      </c>
      <c r="B1" s="262"/>
      <c r="C1" s="262"/>
      <c r="D1" s="262"/>
      <c r="E1" s="262"/>
      <c r="F1" s="262"/>
      <c r="G1" s="262"/>
      <c r="H1" s="5"/>
      <c r="I1" s="376" t="s">
        <v>651</v>
      </c>
    </row>
    <row r="2" spans="1:9" ht="15.6" x14ac:dyDescent="0.3">
      <c r="A2" s="264" t="s">
        <v>464</v>
      </c>
      <c r="B2" s="6"/>
      <c r="C2" s="6"/>
      <c r="D2" s="6"/>
      <c r="E2" s="6"/>
      <c r="F2" s="6"/>
      <c r="G2" s="64"/>
      <c r="H2" s="6"/>
    </row>
    <row r="3" spans="1:9" x14ac:dyDescent="0.3">
      <c r="A3" s="60"/>
      <c r="B3" s="6"/>
      <c r="C3" s="6"/>
      <c r="D3" s="6"/>
      <c r="E3" s="6"/>
      <c r="F3" s="6"/>
      <c r="G3" s="64">
        <v>2022</v>
      </c>
      <c r="H3" s="6"/>
    </row>
    <row r="4" spans="1:9" x14ac:dyDescent="0.3">
      <c r="A4" s="4" t="s">
        <v>390</v>
      </c>
      <c r="B4" s="4"/>
      <c r="C4" s="4"/>
      <c r="D4" s="4"/>
      <c r="E4" s="4"/>
      <c r="F4" s="4"/>
      <c r="G4" s="4"/>
      <c r="H4" s="25"/>
    </row>
    <row r="5" spans="1:9" ht="31.8" customHeight="1" x14ac:dyDescent="0.3">
      <c r="A5" s="1194" t="s">
        <v>391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46" t="s">
        <v>9</v>
      </c>
      <c r="H5" s="25"/>
    </row>
    <row r="6" spans="1:9" ht="15.6" x14ac:dyDescent="0.3">
      <c r="A6" s="1195"/>
      <c r="B6" s="1113" t="s">
        <v>278</v>
      </c>
      <c r="C6" s="1109"/>
      <c r="D6" s="1109"/>
      <c r="E6" s="1109"/>
      <c r="F6" s="1109"/>
      <c r="G6" s="1109"/>
      <c r="H6" s="256"/>
      <c r="I6" s="257"/>
    </row>
    <row r="7" spans="1:9" x14ac:dyDescent="0.3">
      <c r="A7" s="198" t="s">
        <v>392</v>
      </c>
      <c r="B7" s="201">
        <v>13290.222461944355</v>
      </c>
      <c r="C7" s="201">
        <v>2669.9576560273513</v>
      </c>
      <c r="D7" s="201">
        <v>5998.2475646917019</v>
      </c>
      <c r="E7" s="201">
        <v>9338.9519386698066</v>
      </c>
      <c r="F7" s="201">
        <v>14771.066216822524</v>
      </c>
      <c r="G7" s="265">
        <v>20900.970298654014</v>
      </c>
      <c r="H7" s="85"/>
      <c r="I7" s="261"/>
    </row>
    <row r="8" spans="1:9" ht="14.4" customHeight="1" x14ac:dyDescent="0.3">
      <c r="A8" s="92" t="s">
        <v>393</v>
      </c>
      <c r="B8" s="93"/>
      <c r="C8" s="93"/>
      <c r="D8" s="93"/>
      <c r="E8" s="93"/>
      <c r="F8" s="93"/>
      <c r="G8" s="194"/>
      <c r="H8" s="85"/>
    </row>
    <row r="9" spans="1:9" ht="16.8" customHeight="1" x14ac:dyDescent="0.3">
      <c r="A9" s="92" t="s">
        <v>394</v>
      </c>
      <c r="B9" s="93">
        <v>13132.454983125592</v>
      </c>
      <c r="C9" s="93">
        <v>1987.7744635380832</v>
      </c>
      <c r="D9" s="93">
        <v>5383.6935649801562</v>
      </c>
      <c r="E9" s="93">
        <v>9338.9519386698066</v>
      </c>
      <c r="F9" s="93">
        <v>14386.426164580816</v>
      </c>
      <c r="G9" s="194">
        <v>19887.65860048851</v>
      </c>
      <c r="H9" s="85"/>
    </row>
    <row r="10" spans="1:9" x14ac:dyDescent="0.3">
      <c r="A10" s="92" t="s">
        <v>395</v>
      </c>
      <c r="B10" s="93">
        <v>14593.136249515599</v>
      </c>
      <c r="C10" s="93">
        <v>5001.9911965026049</v>
      </c>
      <c r="D10" s="93">
        <v>8169.2819180264678</v>
      </c>
      <c r="E10" s="93">
        <v>11671.667099920236</v>
      </c>
      <c r="F10" s="93">
        <v>18691.228108998097</v>
      </c>
      <c r="G10" s="194">
        <v>23407.049746440447</v>
      </c>
      <c r="H10" s="85"/>
      <c r="I10" s="74"/>
    </row>
    <row r="11" spans="1:9" x14ac:dyDescent="0.3">
      <c r="A11" s="92" t="s">
        <v>396</v>
      </c>
      <c r="B11" s="93">
        <v>13219.950292329984</v>
      </c>
      <c r="C11" s="93">
        <v>3423.0555956734943</v>
      </c>
      <c r="D11" s="93">
        <v>6851.3539311010827</v>
      </c>
      <c r="E11" s="93">
        <v>9338.9519386698066</v>
      </c>
      <c r="F11" s="93">
        <v>13584.653573404768</v>
      </c>
      <c r="G11" s="194">
        <v>20759.762708019127</v>
      </c>
      <c r="H11" s="85"/>
    </row>
    <row r="12" spans="1:9" x14ac:dyDescent="0.3">
      <c r="A12" s="258" t="s">
        <v>408</v>
      </c>
      <c r="B12" s="94">
        <v>17173.32335665217</v>
      </c>
      <c r="C12" s="94">
        <v>7323.1346668217093</v>
      </c>
      <c r="D12" s="94">
        <v>10217.683806323061</v>
      </c>
      <c r="E12" s="94">
        <v>16803.987300666431</v>
      </c>
      <c r="F12" s="94">
        <v>17924.414831263301</v>
      </c>
      <c r="G12" s="94">
        <v>21020.381998658326</v>
      </c>
      <c r="H12" s="29"/>
    </row>
    <row r="13" spans="1:9" x14ac:dyDescent="0.3">
      <c r="A13" s="258" t="s">
        <v>409</v>
      </c>
      <c r="B13" s="94">
        <v>12111.857061826244</v>
      </c>
      <c r="C13" s="94">
        <v>9162.8131978766669</v>
      </c>
      <c r="D13" s="94">
        <v>9500</v>
      </c>
      <c r="E13" s="94">
        <v>9997.2713303779328</v>
      </c>
      <c r="F13" s="94">
        <v>12457.854347069984</v>
      </c>
      <c r="G13" s="94">
        <v>13150.477882523375</v>
      </c>
      <c r="H13" s="6"/>
    </row>
    <row r="14" spans="1:9" x14ac:dyDescent="0.3">
      <c r="A14" s="7"/>
      <c r="B14" s="5"/>
      <c r="C14" s="6"/>
      <c r="D14" s="6"/>
      <c r="E14" s="6"/>
      <c r="F14" s="6"/>
      <c r="G14" s="6"/>
      <c r="H14" s="6"/>
    </row>
    <row r="15" spans="1:9" x14ac:dyDescent="0.3">
      <c r="A15" s="4" t="s">
        <v>397</v>
      </c>
      <c r="B15" s="4"/>
      <c r="C15" s="4"/>
      <c r="D15" s="4"/>
      <c r="E15" s="4"/>
      <c r="F15" s="4"/>
      <c r="G15" s="4"/>
      <c r="H15" s="25"/>
    </row>
    <row r="16" spans="1:9" ht="29.4" customHeight="1" x14ac:dyDescent="0.3">
      <c r="A16" s="1194" t="s">
        <v>391</v>
      </c>
      <c r="B16" s="9" t="s">
        <v>4</v>
      </c>
      <c r="C16" s="9" t="s">
        <v>5</v>
      </c>
      <c r="D16" s="9" t="s">
        <v>6</v>
      </c>
      <c r="E16" s="9" t="s">
        <v>7</v>
      </c>
      <c r="F16" s="9" t="s">
        <v>8</v>
      </c>
      <c r="G16" s="26" t="s">
        <v>9</v>
      </c>
      <c r="H16" s="10"/>
    </row>
    <row r="17" spans="1:9" x14ac:dyDescent="0.3">
      <c r="A17" s="1195"/>
      <c r="B17" s="1113" t="s">
        <v>88</v>
      </c>
      <c r="C17" s="1109"/>
      <c r="D17" s="1109"/>
      <c r="E17" s="1109"/>
      <c r="F17" s="1109"/>
      <c r="G17" s="1109"/>
      <c r="H17" s="256"/>
    </row>
    <row r="18" spans="1:9" x14ac:dyDescent="0.3">
      <c r="A18" s="198" t="s">
        <v>392</v>
      </c>
      <c r="B18" s="266">
        <v>12.493287732929403</v>
      </c>
      <c r="C18" s="266">
        <v>4.2210923711359563</v>
      </c>
      <c r="D18" s="266">
        <v>7.5321772589692566</v>
      </c>
      <c r="E18" s="266">
        <v>11.338006591093041</v>
      </c>
      <c r="F18" s="266">
        <v>15.712110300963209</v>
      </c>
      <c r="G18" s="267">
        <v>19.555399334745385</v>
      </c>
      <c r="H18" s="85"/>
    </row>
    <row r="19" spans="1:9" ht="14.4" customHeight="1" x14ac:dyDescent="0.3">
      <c r="A19" s="92" t="s">
        <v>393</v>
      </c>
      <c r="B19" s="191"/>
      <c r="C19" s="191"/>
      <c r="D19" s="191"/>
      <c r="E19" s="191"/>
      <c r="F19" s="191"/>
      <c r="G19" s="268"/>
      <c r="H19" s="85"/>
    </row>
    <row r="20" spans="1:9" ht="14.4" customHeight="1" x14ac:dyDescent="0.3">
      <c r="A20" s="92" t="s">
        <v>394</v>
      </c>
      <c r="B20" s="191">
        <v>11.703395366909247</v>
      </c>
      <c r="C20" s="191">
        <v>3.5151974603529994</v>
      </c>
      <c r="D20" s="191">
        <v>6.7001586230539747</v>
      </c>
      <c r="E20" s="191">
        <v>10.042888709555044</v>
      </c>
      <c r="F20" s="191">
        <v>14.571464078761068</v>
      </c>
      <c r="G20" s="268">
        <v>19.216712540895355</v>
      </c>
      <c r="H20" s="85"/>
    </row>
    <row r="21" spans="1:9" x14ac:dyDescent="0.3">
      <c r="A21" s="92" t="s">
        <v>395</v>
      </c>
      <c r="B21" s="191">
        <v>15.499282201182398</v>
      </c>
      <c r="C21" s="191">
        <v>8.368451729541647</v>
      </c>
      <c r="D21" s="191">
        <v>11.397078207394905</v>
      </c>
      <c r="E21" s="191">
        <v>14.670603886481114</v>
      </c>
      <c r="F21" s="191">
        <v>19.165559407091944</v>
      </c>
      <c r="G21" s="268">
        <v>21.941857018682544</v>
      </c>
      <c r="H21" s="85"/>
    </row>
    <row r="22" spans="1:9" x14ac:dyDescent="0.3">
      <c r="A22" s="92" t="s">
        <v>396</v>
      </c>
      <c r="B22" s="191">
        <v>12.898956905139258</v>
      </c>
      <c r="C22" s="191">
        <v>4.6267114152763718</v>
      </c>
      <c r="D22" s="191">
        <v>8.2386315199300206</v>
      </c>
      <c r="E22" s="191">
        <v>12.671254157444583</v>
      </c>
      <c r="F22" s="191">
        <v>15.854975713580288</v>
      </c>
      <c r="G22" s="268">
        <v>19.680628996208657</v>
      </c>
      <c r="H22" s="29"/>
      <c r="I22" s="259"/>
    </row>
    <row r="23" spans="1:9" x14ac:dyDescent="0.3">
      <c r="A23" s="258" t="s">
        <v>408</v>
      </c>
      <c r="B23" s="269">
        <v>3.4654572171160556</v>
      </c>
      <c r="C23" s="269">
        <v>0.92097881784689362</v>
      </c>
      <c r="D23" s="269">
        <v>1.1822591405436116</v>
      </c>
      <c r="E23" s="269">
        <v>1.1905507889761497</v>
      </c>
      <c r="F23" s="269">
        <v>5.2806633342858005</v>
      </c>
      <c r="G23" s="269">
        <v>5.7080868863032785</v>
      </c>
      <c r="H23" s="29"/>
      <c r="I23" s="259"/>
    </row>
    <row r="24" spans="1:9" x14ac:dyDescent="0.3">
      <c r="A24" s="258" t="s">
        <v>409</v>
      </c>
      <c r="B24" s="269">
        <v>4.9067430048427436</v>
      </c>
      <c r="C24" s="269">
        <v>0.55032120814910446</v>
      </c>
      <c r="D24" s="269">
        <v>1.3489109071176619</v>
      </c>
      <c r="E24" s="269">
        <v>4.7051801444051424</v>
      </c>
      <c r="F24" s="269">
        <v>5.1003543067633155</v>
      </c>
      <c r="G24" s="269">
        <v>6.4367951810107336</v>
      </c>
      <c r="H24" s="25"/>
    </row>
    <row r="25" spans="1:9" ht="15.6" x14ac:dyDescent="0.3">
      <c r="A25" s="7"/>
      <c r="B25" s="5"/>
      <c r="C25" s="6"/>
      <c r="D25" s="6"/>
      <c r="E25" s="6"/>
      <c r="F25" s="6"/>
      <c r="G25" s="6"/>
      <c r="H25" s="10"/>
    </row>
    <row r="26" spans="1:9" x14ac:dyDescent="0.3">
      <c r="A26" s="4" t="s">
        <v>398</v>
      </c>
      <c r="B26" s="4"/>
      <c r="C26" s="4"/>
      <c r="D26" s="4"/>
      <c r="E26" s="4"/>
      <c r="F26" s="4"/>
      <c r="G26" s="4"/>
      <c r="H26" s="130"/>
    </row>
    <row r="27" spans="1:9" ht="30" customHeight="1" x14ac:dyDescent="0.3">
      <c r="A27" s="1194" t="s">
        <v>391</v>
      </c>
      <c r="B27" s="9" t="s">
        <v>4</v>
      </c>
      <c r="C27" s="9" t="s">
        <v>5</v>
      </c>
      <c r="D27" s="9" t="s">
        <v>6</v>
      </c>
      <c r="E27" s="9" t="s">
        <v>7</v>
      </c>
      <c r="F27" s="9" t="s">
        <v>8</v>
      </c>
      <c r="G27" s="26" t="s">
        <v>9</v>
      </c>
      <c r="H27" s="48"/>
    </row>
    <row r="28" spans="1:9" x14ac:dyDescent="0.3">
      <c r="A28" s="1195"/>
      <c r="B28" s="1113" t="s">
        <v>279</v>
      </c>
      <c r="C28" s="1109"/>
      <c r="D28" s="1109"/>
      <c r="E28" s="1109"/>
      <c r="F28" s="1109"/>
      <c r="G28" s="1109"/>
      <c r="H28" s="85"/>
    </row>
    <row r="29" spans="1:9" x14ac:dyDescent="0.3">
      <c r="A29" s="198" t="s">
        <v>392</v>
      </c>
      <c r="B29" s="201">
        <v>1622.0435557818535</v>
      </c>
      <c r="C29" s="201">
        <v>1198.7548395285883</v>
      </c>
      <c r="D29" s="201">
        <v>1398.9680764357554</v>
      </c>
      <c r="E29" s="201">
        <v>1599.3333680579672</v>
      </c>
      <c r="F29" s="201">
        <v>1899.4600772033032</v>
      </c>
      <c r="G29" s="265">
        <v>1936.9871143066227</v>
      </c>
      <c r="H29" s="85"/>
    </row>
    <row r="30" spans="1:9" ht="14.4" customHeight="1" x14ac:dyDescent="0.3">
      <c r="A30" s="92" t="s">
        <v>393</v>
      </c>
      <c r="B30" s="93"/>
      <c r="C30" s="93"/>
      <c r="D30" s="93"/>
      <c r="E30" s="93"/>
      <c r="F30" s="93"/>
      <c r="G30" s="194"/>
      <c r="H30" s="85"/>
    </row>
    <row r="31" spans="1:9" ht="16.2" customHeight="1" x14ac:dyDescent="0.3">
      <c r="A31" s="92" t="s">
        <v>394</v>
      </c>
      <c r="B31" s="93">
        <v>1487.6800974876039</v>
      </c>
      <c r="C31" s="93">
        <v>968.69728623208221</v>
      </c>
      <c r="D31" s="93">
        <v>1168.2557852547982</v>
      </c>
      <c r="E31" s="93">
        <v>1464.1618033334996</v>
      </c>
      <c r="F31" s="93">
        <v>1538.2392651206851</v>
      </c>
      <c r="G31" s="194">
        <v>1996.2030114447946</v>
      </c>
      <c r="H31" s="260"/>
    </row>
    <row r="32" spans="1:9" x14ac:dyDescent="0.3">
      <c r="A32" s="92" t="s">
        <v>395</v>
      </c>
      <c r="B32" s="93">
        <v>1763.3020435847554</v>
      </c>
      <c r="C32" s="93">
        <v>1257.1994667828258</v>
      </c>
      <c r="D32" s="93">
        <v>1397.8584112709018</v>
      </c>
      <c r="E32" s="93">
        <v>1598.6668055748507</v>
      </c>
      <c r="F32" s="93">
        <v>1901.4943429349591</v>
      </c>
      <c r="G32" s="194">
        <v>1882.0489161932319</v>
      </c>
      <c r="H32" s="260"/>
    </row>
    <row r="33" spans="1:9" x14ac:dyDescent="0.3">
      <c r="A33" s="92" t="s">
        <v>396</v>
      </c>
      <c r="B33" s="93">
        <v>1801.2303877806637</v>
      </c>
      <c r="C33" s="93">
        <v>1398.4920459337532</v>
      </c>
      <c r="D33" s="93">
        <v>1599.2227732402037</v>
      </c>
      <c r="E33" s="93">
        <v>1899.3333625748096</v>
      </c>
      <c r="F33" s="93">
        <v>1999.0464438835686</v>
      </c>
      <c r="G33" s="194">
        <v>1887.1981083376286</v>
      </c>
      <c r="H33" s="260"/>
      <c r="I33" s="259"/>
    </row>
    <row r="34" spans="1:9" x14ac:dyDescent="0.3">
      <c r="A34" s="258" t="s">
        <v>408</v>
      </c>
      <c r="B34" s="94">
        <v>1690.7663341352288</v>
      </c>
      <c r="C34" s="94">
        <v>1085.7670466379627</v>
      </c>
      <c r="D34" s="94">
        <v>1092.1049028171365</v>
      </c>
      <c r="E34" s="94">
        <v>1882.9589843014141</v>
      </c>
      <c r="F34" s="94">
        <v>1959.2057074245195</v>
      </c>
      <c r="G34" s="94">
        <v>1895.0234485285312</v>
      </c>
      <c r="H34" s="59"/>
    </row>
    <row r="35" spans="1:9" x14ac:dyDescent="0.3">
      <c r="A35" s="59"/>
      <c r="B35" s="5"/>
      <c r="C35" s="59"/>
      <c r="D35" s="59"/>
      <c r="E35" s="59"/>
      <c r="F35" s="59"/>
      <c r="G35" s="59"/>
      <c r="H35" s="59"/>
    </row>
    <row r="36" spans="1:9" x14ac:dyDescent="0.3">
      <c r="A36" s="103" t="s">
        <v>705</v>
      </c>
      <c r="B36" s="103"/>
      <c r="C36" s="103"/>
      <c r="D36" s="103"/>
      <c r="E36" s="103"/>
      <c r="F36" s="103"/>
      <c r="G36" s="103"/>
      <c r="H36" s="59"/>
    </row>
    <row r="37" spans="1:9" ht="31.2" customHeight="1" x14ac:dyDescent="0.3">
      <c r="A37" s="1171" t="s">
        <v>391</v>
      </c>
      <c r="B37" s="520" t="s">
        <v>4</v>
      </c>
      <c r="C37" s="520" t="s">
        <v>5</v>
      </c>
      <c r="D37" s="520" t="s">
        <v>6</v>
      </c>
      <c r="E37" s="520" t="s">
        <v>7</v>
      </c>
      <c r="F37" s="520" t="s">
        <v>8</v>
      </c>
      <c r="G37" s="107" t="s">
        <v>9</v>
      </c>
      <c r="H37" s="59"/>
    </row>
    <row r="38" spans="1:9" x14ac:dyDescent="0.3">
      <c r="A38" s="1172"/>
      <c r="B38" s="1134" t="s">
        <v>699</v>
      </c>
      <c r="C38" s="1135"/>
      <c r="D38" s="1135"/>
      <c r="E38" s="1135"/>
      <c r="F38" s="1135"/>
      <c r="G38" s="1135"/>
      <c r="H38" s="59"/>
    </row>
    <row r="39" spans="1:9" x14ac:dyDescent="0.3">
      <c r="A39" s="278" t="s">
        <v>392</v>
      </c>
      <c r="B39" s="521">
        <v>107.81146329537557</v>
      </c>
      <c r="C39" s="521">
        <v>63.084655009232947</v>
      </c>
      <c r="D39" s="521">
        <v>80.316140855074877</v>
      </c>
      <c r="E39" s="521">
        <v>103.12949999999999</v>
      </c>
      <c r="F39" s="521">
        <v>125.05650398851391</v>
      </c>
      <c r="G39" s="195">
        <v>155.75735671983983</v>
      </c>
      <c r="H39" s="59"/>
    </row>
    <row r="40" spans="1:9" x14ac:dyDescent="0.3">
      <c r="A40" s="120" t="s">
        <v>393</v>
      </c>
      <c r="B40" s="522"/>
      <c r="C40" s="522"/>
      <c r="D40" s="522"/>
      <c r="E40" s="522"/>
      <c r="F40" s="522"/>
      <c r="G40" s="523"/>
      <c r="H40" s="59"/>
    </row>
    <row r="41" spans="1:9" ht="16.8" customHeight="1" x14ac:dyDescent="0.3">
      <c r="A41" s="120" t="s">
        <v>394</v>
      </c>
      <c r="B41" s="522">
        <v>101.70928728530016</v>
      </c>
      <c r="C41" s="522">
        <v>61.208356026691696</v>
      </c>
      <c r="D41" s="522">
        <v>77.492755887553557</v>
      </c>
      <c r="E41" s="522">
        <v>95.8005</v>
      </c>
      <c r="F41" s="522">
        <v>115.05855933777001</v>
      </c>
      <c r="G41" s="523">
        <v>145.43951133265421</v>
      </c>
      <c r="H41" s="59"/>
    </row>
    <row r="42" spans="1:9" x14ac:dyDescent="0.3">
      <c r="A42" s="120" t="s">
        <v>395</v>
      </c>
      <c r="B42" s="522">
        <v>111.33980012682572</v>
      </c>
      <c r="C42" s="522">
        <v>67.255548123310362</v>
      </c>
      <c r="D42" s="522">
        <v>81.6775200703633</v>
      </c>
      <c r="E42" s="522">
        <v>103.12949999999999</v>
      </c>
      <c r="F42" s="522">
        <v>130.71423652993693</v>
      </c>
      <c r="G42" s="523">
        <v>168.15389102346015</v>
      </c>
      <c r="H42" s="59"/>
    </row>
    <row r="43" spans="1:9" x14ac:dyDescent="0.3">
      <c r="A43" s="120" t="s">
        <v>396</v>
      </c>
      <c r="B43" s="522">
        <v>116.26530374151355</v>
      </c>
      <c r="C43" s="522">
        <v>76.808106494552021</v>
      </c>
      <c r="D43" s="522">
        <v>90.047722126089127</v>
      </c>
      <c r="E43" s="522">
        <v>108.88799999999999</v>
      </c>
      <c r="F43" s="522">
        <v>135.45336115889626</v>
      </c>
      <c r="G43" s="523">
        <v>166.42295396322422</v>
      </c>
      <c r="H43" s="59"/>
    </row>
    <row r="44" spans="1:9" x14ac:dyDescent="0.3">
      <c r="A44" s="524" t="s">
        <v>706</v>
      </c>
      <c r="B44" s="522">
        <v>140.51508134911708</v>
      </c>
      <c r="C44" s="522">
        <v>69.770469278093586</v>
      </c>
      <c r="D44" s="522">
        <v>87.758610340286197</v>
      </c>
      <c r="E44" s="522">
        <v>114.64649999999999</v>
      </c>
      <c r="F44" s="522">
        <v>166.69861691008376</v>
      </c>
      <c r="G44" s="523">
        <v>202.70961792318846</v>
      </c>
      <c r="H44" s="59"/>
    </row>
    <row r="45" spans="1:9" x14ac:dyDescent="0.3">
      <c r="A45" s="524" t="s">
        <v>707</v>
      </c>
      <c r="B45" s="522">
        <v>100.53258443561857</v>
      </c>
      <c r="C45" s="522">
        <v>83.759999999999991</v>
      </c>
      <c r="D45" s="522">
        <v>83.759999999999991</v>
      </c>
      <c r="E45" s="522">
        <v>83.759999999999991</v>
      </c>
      <c r="F45" s="522">
        <v>89.209851690308938</v>
      </c>
      <c r="G45" s="523">
        <v>99.656467135490843</v>
      </c>
      <c r="H45" s="59"/>
    </row>
    <row r="46" spans="1:9" x14ac:dyDescent="0.3">
      <c r="A46" s="59"/>
      <c r="B46" s="59"/>
      <c r="C46" s="59"/>
      <c r="D46" s="59"/>
      <c r="E46" s="59"/>
      <c r="F46" s="59"/>
      <c r="G46" s="59"/>
      <c r="H46" s="59"/>
    </row>
    <row r="47" spans="1:9" x14ac:dyDescent="0.3">
      <c r="A47" s="59"/>
      <c r="B47" s="59"/>
      <c r="C47" s="59"/>
      <c r="D47" s="59"/>
      <c r="E47" s="59"/>
      <c r="F47" s="59"/>
      <c r="G47" s="59"/>
      <c r="H47" s="59"/>
    </row>
    <row r="48" spans="1:9" x14ac:dyDescent="0.3">
      <c r="A48" s="59"/>
      <c r="B48" s="59"/>
      <c r="C48" s="59"/>
      <c r="D48" s="59"/>
      <c r="E48" s="59"/>
      <c r="F48" s="59"/>
      <c r="G48" s="59"/>
      <c r="H48" s="59"/>
    </row>
    <row r="49" spans="1:8" x14ac:dyDescent="0.3">
      <c r="A49" s="59"/>
      <c r="B49" s="59"/>
      <c r="C49" s="59"/>
      <c r="D49" s="59"/>
      <c r="E49" s="59"/>
      <c r="F49" s="59"/>
      <c r="G49" s="59"/>
      <c r="H49" s="59"/>
    </row>
    <row r="50" spans="1:8" x14ac:dyDescent="0.3">
      <c r="A50" s="59"/>
      <c r="B50" s="59"/>
      <c r="C50" s="59"/>
      <c r="D50" s="59"/>
      <c r="E50" s="59"/>
      <c r="F50" s="59"/>
      <c r="G50" s="59"/>
      <c r="H50" s="59"/>
    </row>
    <row r="51" spans="1:8" x14ac:dyDescent="0.3">
      <c r="A51" s="59"/>
      <c r="B51" s="59"/>
      <c r="C51" s="59"/>
      <c r="D51" s="59"/>
      <c r="E51" s="59"/>
      <c r="F51" s="59"/>
      <c r="G51" s="59"/>
      <c r="H51" s="59"/>
    </row>
    <row r="52" spans="1:8" x14ac:dyDescent="0.3">
      <c r="A52" s="59"/>
      <c r="B52" s="59"/>
      <c r="C52" s="59"/>
      <c r="D52" s="59"/>
      <c r="E52" s="59"/>
      <c r="F52" s="59"/>
      <c r="G52" s="59"/>
      <c r="H52" s="59"/>
    </row>
    <row r="53" spans="1:8" x14ac:dyDescent="0.3">
      <c r="A53" s="59"/>
      <c r="B53" s="59"/>
      <c r="C53" s="59"/>
      <c r="D53" s="59"/>
      <c r="E53" s="59"/>
      <c r="F53" s="59"/>
      <c r="G53" s="59"/>
      <c r="H53" s="59"/>
    </row>
    <row r="54" spans="1:8" x14ac:dyDescent="0.3">
      <c r="A54" s="59"/>
      <c r="B54" s="59"/>
      <c r="C54" s="59"/>
      <c r="D54" s="59"/>
      <c r="E54" s="59"/>
      <c r="F54" s="59"/>
      <c r="G54" s="59"/>
      <c r="H54" s="59"/>
    </row>
    <row r="55" spans="1:8" x14ac:dyDescent="0.3">
      <c r="A55" s="59"/>
      <c r="B55" s="59"/>
      <c r="C55" s="59"/>
      <c r="D55" s="59"/>
      <c r="E55" s="59"/>
      <c r="F55" s="59"/>
      <c r="G55" s="59"/>
      <c r="H55" s="59"/>
    </row>
    <row r="56" spans="1:8" x14ac:dyDescent="0.3">
      <c r="A56" s="59"/>
      <c r="B56" s="59"/>
      <c r="C56" s="59"/>
      <c r="D56" s="59"/>
      <c r="E56" s="59"/>
      <c r="F56" s="59"/>
      <c r="G56" s="59"/>
      <c r="H56" s="59"/>
    </row>
    <row r="57" spans="1:8" x14ac:dyDescent="0.3">
      <c r="A57" s="59"/>
      <c r="B57" s="59"/>
      <c r="C57" s="59"/>
      <c r="D57" s="59"/>
      <c r="E57" s="59"/>
      <c r="F57" s="59"/>
      <c r="G57" s="59"/>
      <c r="H57" s="59"/>
    </row>
    <row r="58" spans="1:8" x14ac:dyDescent="0.3">
      <c r="A58" s="59"/>
      <c r="B58" s="59"/>
      <c r="C58" s="59"/>
      <c r="D58" s="59"/>
      <c r="E58" s="59"/>
      <c r="F58" s="59"/>
      <c r="G58" s="59"/>
      <c r="H58" s="59"/>
    </row>
    <row r="59" spans="1:8" x14ac:dyDescent="0.3">
      <c r="A59" s="59"/>
      <c r="B59" s="59"/>
      <c r="C59" s="59"/>
      <c r="D59" s="59"/>
      <c r="E59" s="59"/>
      <c r="F59" s="59"/>
      <c r="G59" s="59"/>
      <c r="H59" s="59"/>
    </row>
    <row r="60" spans="1:8" x14ac:dyDescent="0.3">
      <c r="A60" s="59"/>
      <c r="B60" s="59"/>
      <c r="C60" s="59"/>
      <c r="D60" s="59"/>
      <c r="E60" s="59"/>
      <c r="F60" s="59"/>
      <c r="G60" s="59"/>
      <c r="H60" s="59"/>
    </row>
    <row r="61" spans="1:8" x14ac:dyDescent="0.3">
      <c r="A61" s="59"/>
      <c r="B61" s="59"/>
      <c r="C61" s="59"/>
      <c r="D61" s="59"/>
      <c r="E61" s="59"/>
      <c r="F61" s="59"/>
      <c r="G61" s="59"/>
      <c r="H61" s="59"/>
    </row>
    <row r="62" spans="1:8" x14ac:dyDescent="0.3">
      <c r="A62" s="59"/>
      <c r="B62" s="59"/>
      <c r="C62" s="59"/>
      <c r="D62" s="59"/>
      <c r="E62" s="59"/>
      <c r="F62" s="59"/>
      <c r="G62" s="59"/>
      <c r="H62" s="59"/>
    </row>
    <row r="63" spans="1:8" x14ac:dyDescent="0.3">
      <c r="A63" s="59"/>
      <c r="B63" s="59"/>
      <c r="C63" s="59"/>
      <c r="D63" s="59"/>
      <c r="E63" s="59"/>
      <c r="F63" s="59"/>
      <c r="G63" s="59"/>
      <c r="H63" s="59"/>
    </row>
    <row r="64" spans="1:8" x14ac:dyDescent="0.3">
      <c r="A64" s="59"/>
      <c r="B64" s="59"/>
      <c r="C64" s="59"/>
      <c r="D64" s="59"/>
      <c r="E64" s="59"/>
      <c r="F64" s="59"/>
      <c r="G64" s="59"/>
      <c r="H64" s="59"/>
    </row>
    <row r="65" spans="1:8" x14ac:dyDescent="0.3">
      <c r="A65" s="59"/>
      <c r="B65" s="59"/>
      <c r="C65" s="59"/>
      <c r="D65" s="59"/>
      <c r="E65" s="59"/>
      <c r="F65" s="59"/>
      <c r="G65" s="59"/>
      <c r="H65" s="59"/>
    </row>
    <row r="66" spans="1:8" x14ac:dyDescent="0.3">
      <c r="A66" s="59"/>
      <c r="B66" s="59"/>
      <c r="C66" s="59"/>
      <c r="D66" s="59"/>
      <c r="E66" s="59"/>
      <c r="F66" s="59"/>
      <c r="G66" s="59"/>
      <c r="H66" s="59"/>
    </row>
    <row r="67" spans="1:8" x14ac:dyDescent="0.3">
      <c r="A67" s="59"/>
      <c r="B67" s="59"/>
      <c r="C67" s="59"/>
      <c r="D67" s="59"/>
      <c r="E67" s="59"/>
      <c r="F67" s="59"/>
      <c r="G67" s="59"/>
      <c r="H67" s="59"/>
    </row>
    <row r="68" spans="1:8" x14ac:dyDescent="0.3">
      <c r="A68" s="59"/>
      <c r="B68" s="59"/>
      <c r="C68" s="59"/>
      <c r="D68" s="59"/>
      <c r="E68" s="59"/>
      <c r="F68" s="59"/>
      <c r="G68" s="59"/>
      <c r="H68" s="59"/>
    </row>
    <row r="69" spans="1:8" x14ac:dyDescent="0.3">
      <c r="A69" s="59"/>
      <c r="B69" s="59"/>
      <c r="C69" s="59"/>
      <c r="D69" s="59"/>
      <c r="E69" s="59"/>
      <c r="F69" s="59"/>
      <c r="G69" s="59"/>
      <c r="H69" s="59"/>
    </row>
    <row r="70" spans="1:8" x14ac:dyDescent="0.3">
      <c r="A70" s="59"/>
      <c r="B70" s="59"/>
      <c r="C70" s="59"/>
      <c r="D70" s="59"/>
      <c r="E70" s="59"/>
      <c r="F70" s="59"/>
      <c r="G70" s="59"/>
      <c r="H70" s="59"/>
    </row>
    <row r="71" spans="1:8" x14ac:dyDescent="0.3">
      <c r="A71" s="59"/>
      <c r="B71" s="59"/>
      <c r="C71" s="59"/>
      <c r="D71" s="59"/>
      <c r="E71" s="59"/>
      <c r="F71" s="59"/>
      <c r="G71" s="59"/>
      <c r="H71" s="59"/>
    </row>
    <row r="72" spans="1:8" x14ac:dyDescent="0.3">
      <c r="A72" s="59"/>
      <c r="B72" s="59"/>
      <c r="C72" s="59"/>
      <c r="D72" s="59"/>
      <c r="E72" s="59"/>
      <c r="F72" s="59"/>
      <c r="G72" s="59"/>
      <c r="H72" s="59"/>
    </row>
    <row r="73" spans="1:8" x14ac:dyDescent="0.3">
      <c r="A73" s="59"/>
      <c r="B73" s="59"/>
      <c r="C73" s="59"/>
      <c r="D73" s="59"/>
      <c r="E73" s="59"/>
      <c r="F73" s="59"/>
      <c r="G73" s="59"/>
      <c r="H73" s="59"/>
    </row>
    <row r="74" spans="1:8" x14ac:dyDescent="0.3">
      <c r="A74" s="59"/>
      <c r="B74" s="59"/>
      <c r="C74" s="59"/>
      <c r="D74" s="59"/>
      <c r="E74" s="59"/>
      <c r="F74" s="59"/>
      <c r="G74" s="59"/>
      <c r="H74" s="59"/>
    </row>
    <row r="75" spans="1:8" x14ac:dyDescent="0.3">
      <c r="A75" s="59"/>
      <c r="B75" s="59"/>
      <c r="C75" s="59"/>
      <c r="D75" s="59"/>
      <c r="E75" s="59"/>
      <c r="F75" s="59"/>
      <c r="G75" s="59"/>
      <c r="H75" s="59"/>
    </row>
    <row r="76" spans="1:8" x14ac:dyDescent="0.3">
      <c r="A76" s="59"/>
      <c r="B76" s="59"/>
      <c r="C76" s="59"/>
      <c r="D76" s="59"/>
      <c r="E76" s="59"/>
      <c r="F76" s="59"/>
      <c r="G76" s="59"/>
      <c r="H76" s="59"/>
    </row>
    <row r="77" spans="1:8" x14ac:dyDescent="0.3">
      <c r="A77" s="59"/>
      <c r="B77" s="59"/>
      <c r="C77" s="59"/>
      <c r="D77" s="59"/>
      <c r="E77" s="59"/>
      <c r="F77" s="59"/>
      <c r="G77" s="59"/>
      <c r="H77" s="59"/>
    </row>
    <row r="78" spans="1:8" x14ac:dyDescent="0.3">
      <c r="A78" s="59"/>
      <c r="B78" s="59"/>
      <c r="C78" s="59"/>
      <c r="D78" s="59"/>
      <c r="E78" s="59"/>
      <c r="F78" s="59"/>
      <c r="G78" s="59"/>
      <c r="H78" s="59"/>
    </row>
    <row r="79" spans="1:8" x14ac:dyDescent="0.3">
      <c r="A79" s="59"/>
      <c r="B79" s="59"/>
      <c r="C79" s="59"/>
      <c r="D79" s="59"/>
      <c r="E79" s="59"/>
      <c r="F79" s="59"/>
      <c r="G79" s="59"/>
      <c r="H79" s="59"/>
    </row>
    <row r="80" spans="1:8" x14ac:dyDescent="0.3">
      <c r="A80" s="59"/>
      <c r="B80" s="59"/>
      <c r="C80" s="59"/>
      <c r="D80" s="59"/>
      <c r="E80" s="59"/>
      <c r="F80" s="59"/>
      <c r="G80" s="59"/>
      <c r="H80" s="59"/>
    </row>
    <row r="81" spans="1:8" x14ac:dyDescent="0.3">
      <c r="A81" s="59"/>
      <c r="B81" s="59"/>
      <c r="C81" s="59"/>
      <c r="D81" s="59"/>
      <c r="E81" s="59"/>
      <c r="F81" s="59"/>
      <c r="G81" s="59"/>
      <c r="H81" s="59"/>
    </row>
    <row r="82" spans="1:8" x14ac:dyDescent="0.3">
      <c r="A82" s="59"/>
      <c r="B82" s="59"/>
      <c r="C82" s="59"/>
      <c r="D82" s="59"/>
      <c r="E82" s="59"/>
      <c r="F82" s="59"/>
      <c r="G82" s="59"/>
      <c r="H82" s="59"/>
    </row>
    <row r="83" spans="1:8" x14ac:dyDescent="0.3">
      <c r="A83" s="59"/>
      <c r="B83" s="59"/>
      <c r="C83" s="59"/>
      <c r="D83" s="59"/>
      <c r="E83" s="59"/>
      <c r="F83" s="59"/>
      <c r="G83" s="59"/>
      <c r="H83" s="59"/>
    </row>
    <row r="84" spans="1:8" x14ac:dyDescent="0.3">
      <c r="A84" s="59"/>
      <c r="B84" s="59"/>
      <c r="C84" s="59"/>
      <c r="D84" s="59"/>
      <c r="E84" s="59"/>
      <c r="F84" s="59"/>
      <c r="G84" s="59"/>
      <c r="H84" s="59"/>
    </row>
    <row r="85" spans="1:8" x14ac:dyDescent="0.3">
      <c r="A85" s="59"/>
      <c r="B85" s="59"/>
      <c r="C85" s="59"/>
      <c r="D85" s="59"/>
      <c r="E85" s="59"/>
      <c r="F85" s="59"/>
      <c r="G85" s="59"/>
      <c r="H85" s="59"/>
    </row>
    <row r="86" spans="1:8" x14ac:dyDescent="0.3">
      <c r="A86" s="59"/>
      <c r="B86" s="59"/>
      <c r="C86" s="59"/>
      <c r="D86" s="59"/>
      <c r="E86" s="59"/>
      <c r="F86" s="59"/>
      <c r="G86" s="59"/>
      <c r="H86" s="59"/>
    </row>
    <row r="87" spans="1:8" x14ac:dyDescent="0.3">
      <c r="A87" s="59"/>
      <c r="B87" s="59"/>
      <c r="C87" s="59"/>
      <c r="D87" s="59"/>
      <c r="E87" s="59"/>
      <c r="F87" s="59"/>
      <c r="G87" s="59"/>
      <c r="H87" s="59"/>
    </row>
    <row r="88" spans="1:8" x14ac:dyDescent="0.3">
      <c r="A88" s="59"/>
      <c r="B88" s="59"/>
      <c r="C88" s="59"/>
      <c r="D88" s="59"/>
      <c r="E88" s="59"/>
      <c r="F88" s="59"/>
      <c r="G88" s="59"/>
      <c r="H88" s="59"/>
    </row>
    <row r="89" spans="1:8" x14ac:dyDescent="0.3">
      <c r="A89" s="59"/>
      <c r="B89" s="59"/>
      <c r="C89" s="59"/>
      <c r="D89" s="59"/>
      <c r="E89" s="59"/>
      <c r="F89" s="59"/>
      <c r="G89" s="59"/>
      <c r="H89" s="59"/>
    </row>
    <row r="90" spans="1:8" x14ac:dyDescent="0.3">
      <c r="A90" s="59"/>
      <c r="B90" s="59"/>
      <c r="C90" s="59"/>
      <c r="D90" s="59"/>
      <c r="E90" s="59"/>
      <c r="F90" s="59"/>
      <c r="G90" s="59"/>
      <c r="H90" s="59"/>
    </row>
    <row r="91" spans="1:8" x14ac:dyDescent="0.3">
      <c r="A91" s="59"/>
      <c r="B91" s="59"/>
      <c r="C91" s="59"/>
      <c r="D91" s="59"/>
      <c r="E91" s="59"/>
      <c r="F91" s="59"/>
      <c r="G91" s="59"/>
      <c r="H91" s="59"/>
    </row>
    <row r="92" spans="1:8" x14ac:dyDescent="0.3">
      <c r="A92" s="59"/>
      <c r="B92" s="59"/>
      <c r="C92" s="59"/>
      <c r="D92" s="59"/>
      <c r="E92" s="59"/>
      <c r="F92" s="59"/>
      <c r="G92" s="59"/>
      <c r="H92" s="59"/>
    </row>
    <row r="93" spans="1:8" x14ac:dyDescent="0.3">
      <c r="A93" s="59"/>
      <c r="B93" s="59"/>
      <c r="C93" s="59"/>
      <c r="D93" s="59"/>
      <c r="E93" s="59"/>
      <c r="F93" s="59"/>
      <c r="G93" s="59"/>
      <c r="H93" s="59"/>
    </row>
    <row r="94" spans="1:8" x14ac:dyDescent="0.3">
      <c r="A94" s="59"/>
      <c r="B94" s="59"/>
      <c r="C94" s="59"/>
      <c r="D94" s="59"/>
      <c r="E94" s="59"/>
      <c r="F94" s="59"/>
      <c r="G94" s="59"/>
      <c r="H94" s="59"/>
    </row>
    <row r="95" spans="1:8" x14ac:dyDescent="0.3">
      <c r="A95" s="59"/>
      <c r="B95" s="59"/>
      <c r="C95" s="59"/>
      <c r="D95" s="59"/>
      <c r="E95" s="59"/>
      <c r="F95" s="59"/>
      <c r="G95" s="59"/>
      <c r="H95" s="59"/>
    </row>
    <row r="96" spans="1:8" x14ac:dyDescent="0.3">
      <c r="A96" s="59"/>
      <c r="B96" s="59"/>
      <c r="C96" s="59"/>
      <c r="D96" s="59"/>
      <c r="E96" s="59"/>
      <c r="F96" s="59"/>
      <c r="G96" s="59"/>
      <c r="H96" s="59"/>
    </row>
    <row r="97" spans="1:8" x14ac:dyDescent="0.3">
      <c r="A97" s="59"/>
      <c r="B97" s="59"/>
      <c r="C97" s="59"/>
      <c r="D97" s="59"/>
      <c r="E97" s="59"/>
      <c r="F97" s="59"/>
      <c r="G97" s="59"/>
      <c r="H97" s="59"/>
    </row>
    <row r="98" spans="1:8" x14ac:dyDescent="0.3">
      <c r="A98" s="59"/>
      <c r="B98" s="59"/>
      <c r="C98" s="59"/>
      <c r="D98" s="59"/>
      <c r="E98" s="59"/>
      <c r="F98" s="59"/>
      <c r="G98" s="59"/>
      <c r="H98" s="59"/>
    </row>
    <row r="99" spans="1:8" x14ac:dyDescent="0.3">
      <c r="A99" s="59"/>
      <c r="B99" s="59"/>
      <c r="C99" s="59"/>
      <c r="D99" s="59"/>
      <c r="E99" s="59"/>
      <c r="F99" s="59"/>
      <c r="G99" s="59"/>
      <c r="H99" s="59"/>
    </row>
    <row r="100" spans="1:8" x14ac:dyDescent="0.3">
      <c r="A100" s="59"/>
      <c r="B100" s="59"/>
      <c r="C100" s="59"/>
      <c r="D100" s="59"/>
      <c r="E100" s="59"/>
      <c r="F100" s="59"/>
      <c r="G100" s="59"/>
      <c r="H100" s="59"/>
    </row>
    <row r="101" spans="1:8" x14ac:dyDescent="0.3">
      <c r="A101" s="59"/>
      <c r="B101" s="59"/>
      <c r="C101" s="59"/>
      <c r="D101" s="59"/>
      <c r="E101" s="59"/>
      <c r="F101" s="59"/>
      <c r="G101" s="59"/>
      <c r="H101" s="59"/>
    </row>
    <row r="102" spans="1:8" x14ac:dyDescent="0.3">
      <c r="A102" s="59"/>
      <c r="B102" s="59"/>
      <c r="C102" s="59"/>
      <c r="D102" s="59"/>
      <c r="E102" s="59"/>
      <c r="F102" s="59"/>
      <c r="G102" s="59"/>
      <c r="H102" s="59"/>
    </row>
    <row r="103" spans="1:8" x14ac:dyDescent="0.3">
      <c r="A103" s="59"/>
      <c r="B103" s="59"/>
      <c r="C103" s="59"/>
      <c r="D103" s="59"/>
      <c r="E103" s="59"/>
      <c r="F103" s="59"/>
      <c r="G103" s="59"/>
      <c r="H103" s="59"/>
    </row>
    <row r="104" spans="1:8" x14ac:dyDescent="0.3">
      <c r="A104" s="59"/>
      <c r="B104" s="59"/>
      <c r="C104" s="59"/>
      <c r="D104" s="59"/>
      <c r="E104" s="59"/>
      <c r="F104" s="59"/>
      <c r="G104" s="59"/>
      <c r="H104" s="59"/>
    </row>
    <row r="105" spans="1:8" x14ac:dyDescent="0.3">
      <c r="A105" s="59"/>
      <c r="B105" s="59"/>
      <c r="C105" s="59"/>
      <c r="D105" s="59"/>
      <c r="E105" s="59"/>
      <c r="F105" s="59"/>
      <c r="G105" s="59"/>
      <c r="H105" s="59"/>
    </row>
    <row r="106" spans="1:8" x14ac:dyDescent="0.3">
      <c r="A106" s="59"/>
      <c r="B106" s="59"/>
      <c r="C106" s="59"/>
      <c r="D106" s="59"/>
      <c r="E106" s="59"/>
      <c r="F106" s="59"/>
      <c r="G106" s="59"/>
      <c r="H106" s="59"/>
    </row>
    <row r="107" spans="1:8" x14ac:dyDescent="0.3">
      <c r="A107" s="59"/>
      <c r="B107" s="59"/>
      <c r="C107" s="59"/>
      <c r="D107" s="59"/>
      <c r="E107" s="59"/>
      <c r="F107" s="59"/>
      <c r="G107" s="59"/>
      <c r="H107" s="59"/>
    </row>
    <row r="108" spans="1:8" x14ac:dyDescent="0.3">
      <c r="A108" s="59"/>
      <c r="B108" s="59"/>
      <c r="C108" s="59"/>
      <c r="D108" s="59"/>
      <c r="E108" s="59"/>
      <c r="F108" s="59"/>
      <c r="G108" s="59"/>
      <c r="H108" s="59"/>
    </row>
    <row r="109" spans="1:8" x14ac:dyDescent="0.3">
      <c r="A109" s="59"/>
      <c r="B109" s="59"/>
      <c r="C109" s="59"/>
      <c r="D109" s="59"/>
      <c r="E109" s="59"/>
      <c r="F109" s="59"/>
      <c r="G109" s="59"/>
      <c r="H109" s="59"/>
    </row>
    <row r="110" spans="1:8" x14ac:dyDescent="0.3">
      <c r="A110" s="59"/>
      <c r="B110" s="59"/>
      <c r="C110" s="59"/>
      <c r="D110" s="59"/>
      <c r="E110" s="59"/>
      <c r="F110" s="59"/>
      <c r="G110" s="59"/>
      <c r="H110" s="59"/>
    </row>
    <row r="111" spans="1:8" x14ac:dyDescent="0.3">
      <c r="A111" s="59"/>
      <c r="B111" s="59"/>
      <c r="C111" s="59"/>
      <c r="D111" s="59"/>
      <c r="E111" s="59"/>
      <c r="F111" s="59"/>
      <c r="G111" s="59"/>
      <c r="H111" s="59"/>
    </row>
    <row r="112" spans="1:8" x14ac:dyDescent="0.3">
      <c r="A112" s="59"/>
      <c r="B112" s="59"/>
      <c r="C112" s="59"/>
      <c r="D112" s="59"/>
      <c r="E112" s="59"/>
      <c r="F112" s="59"/>
      <c r="G112" s="59"/>
      <c r="H112" s="59"/>
    </row>
    <row r="113" spans="1:8" x14ac:dyDescent="0.3">
      <c r="A113" s="59"/>
      <c r="B113" s="59"/>
      <c r="C113" s="59"/>
      <c r="D113" s="59"/>
      <c r="E113" s="59"/>
      <c r="F113" s="59"/>
      <c r="G113" s="59"/>
      <c r="H113" s="59"/>
    </row>
    <row r="114" spans="1:8" x14ac:dyDescent="0.3">
      <c r="A114" s="59"/>
      <c r="B114" s="59"/>
      <c r="C114" s="59"/>
      <c r="D114" s="59"/>
      <c r="E114" s="59"/>
      <c r="F114" s="59"/>
      <c r="G114" s="59"/>
      <c r="H114" s="59"/>
    </row>
    <row r="115" spans="1:8" x14ac:dyDescent="0.3">
      <c r="A115" s="59"/>
      <c r="B115" s="59"/>
      <c r="C115" s="59"/>
      <c r="D115" s="59"/>
      <c r="E115" s="59"/>
      <c r="F115" s="59"/>
      <c r="G115" s="59"/>
      <c r="H115" s="59"/>
    </row>
    <row r="116" spans="1:8" x14ac:dyDescent="0.3">
      <c r="A116" s="59"/>
      <c r="B116" s="59"/>
      <c r="C116" s="59"/>
      <c r="D116" s="59"/>
      <c r="E116" s="59"/>
      <c r="F116" s="59"/>
      <c r="G116" s="59"/>
      <c r="H116" s="59"/>
    </row>
    <row r="117" spans="1:8" x14ac:dyDescent="0.3">
      <c r="A117" s="59"/>
      <c r="B117" s="59"/>
      <c r="C117" s="59"/>
      <c r="D117" s="59"/>
      <c r="E117" s="59"/>
      <c r="F117" s="59"/>
      <c r="G117" s="59"/>
      <c r="H117" s="59"/>
    </row>
    <row r="118" spans="1:8" x14ac:dyDescent="0.3">
      <c r="A118" s="59"/>
      <c r="B118" s="59"/>
      <c r="C118" s="59"/>
      <c r="D118" s="59"/>
      <c r="E118" s="59"/>
      <c r="F118" s="59"/>
      <c r="G118" s="59"/>
      <c r="H118" s="59"/>
    </row>
    <row r="119" spans="1:8" x14ac:dyDescent="0.3">
      <c r="A119" s="59"/>
      <c r="B119" s="59"/>
      <c r="C119" s="59"/>
      <c r="D119" s="59"/>
      <c r="E119" s="59"/>
      <c r="F119" s="59"/>
      <c r="G119" s="59"/>
      <c r="H119" s="59"/>
    </row>
    <row r="120" spans="1:8" x14ac:dyDescent="0.3">
      <c r="A120" s="59"/>
      <c r="B120" s="59"/>
      <c r="C120" s="59"/>
      <c r="D120" s="59"/>
      <c r="E120" s="59"/>
      <c r="F120" s="59"/>
      <c r="G120" s="59"/>
      <c r="H120" s="59"/>
    </row>
    <row r="121" spans="1:8" x14ac:dyDescent="0.3">
      <c r="A121" s="59"/>
      <c r="B121" s="59"/>
      <c r="C121" s="59"/>
      <c r="D121" s="59"/>
      <c r="E121" s="59"/>
      <c r="F121" s="59"/>
      <c r="G121" s="59"/>
      <c r="H121" s="59"/>
    </row>
    <row r="122" spans="1:8" x14ac:dyDescent="0.3">
      <c r="A122" s="59"/>
      <c r="B122" s="59"/>
      <c r="C122" s="59"/>
      <c r="D122" s="59"/>
      <c r="E122" s="59"/>
      <c r="F122" s="59"/>
      <c r="G122" s="59"/>
      <c r="H122" s="59"/>
    </row>
    <row r="123" spans="1:8" x14ac:dyDescent="0.3">
      <c r="A123" s="59"/>
      <c r="B123" s="59"/>
      <c r="C123" s="59"/>
      <c r="D123" s="59"/>
      <c r="E123" s="59"/>
      <c r="F123" s="59"/>
      <c r="G123" s="59"/>
      <c r="H123" s="59"/>
    </row>
    <row r="124" spans="1:8" x14ac:dyDescent="0.3">
      <c r="A124" s="59"/>
      <c r="B124" s="59"/>
      <c r="C124" s="59"/>
      <c r="D124" s="59"/>
      <c r="E124" s="59"/>
      <c r="F124" s="59"/>
      <c r="G124" s="59"/>
      <c r="H124" s="59"/>
    </row>
    <row r="125" spans="1:8" x14ac:dyDescent="0.3">
      <c r="A125" s="59"/>
      <c r="B125" s="59"/>
      <c r="C125" s="59"/>
      <c r="D125" s="59"/>
      <c r="E125" s="59"/>
      <c r="F125" s="59"/>
      <c r="G125" s="59"/>
      <c r="H125" s="59"/>
    </row>
    <row r="126" spans="1:8" x14ac:dyDescent="0.3">
      <c r="A126" s="59"/>
      <c r="B126" s="59"/>
      <c r="C126" s="59"/>
      <c r="D126" s="59"/>
      <c r="E126" s="59"/>
      <c r="F126" s="59"/>
      <c r="G126" s="59"/>
      <c r="H126" s="59"/>
    </row>
    <row r="127" spans="1:8" x14ac:dyDescent="0.3">
      <c r="A127" s="59"/>
      <c r="B127" s="59"/>
      <c r="C127" s="59"/>
      <c r="D127" s="59"/>
      <c r="E127" s="59"/>
      <c r="F127" s="59"/>
      <c r="G127" s="59"/>
      <c r="H127" s="59"/>
    </row>
    <row r="128" spans="1:8" x14ac:dyDescent="0.3">
      <c r="A128" s="59"/>
      <c r="B128" s="59"/>
      <c r="C128" s="59"/>
      <c r="D128" s="59"/>
      <c r="E128" s="59"/>
      <c r="F128" s="59"/>
      <c r="G128" s="59"/>
      <c r="H128" s="59"/>
    </row>
    <row r="129" spans="1:8" x14ac:dyDescent="0.3">
      <c r="A129" s="59"/>
      <c r="B129" s="59"/>
      <c r="C129" s="59"/>
      <c r="D129" s="59"/>
      <c r="E129" s="59"/>
      <c r="F129" s="59"/>
      <c r="G129" s="59"/>
      <c r="H129" s="59"/>
    </row>
    <row r="130" spans="1:8" x14ac:dyDescent="0.3">
      <c r="A130" s="59"/>
      <c r="B130" s="59"/>
      <c r="C130" s="59"/>
      <c r="D130" s="59"/>
      <c r="E130" s="59"/>
      <c r="F130" s="59"/>
      <c r="G130" s="59"/>
      <c r="H130" s="59"/>
    </row>
    <row r="131" spans="1:8" x14ac:dyDescent="0.3">
      <c r="A131" s="59"/>
      <c r="B131" s="59"/>
      <c r="C131" s="59"/>
      <c r="D131" s="59"/>
      <c r="E131" s="59"/>
      <c r="F131" s="59"/>
      <c r="G131" s="59"/>
      <c r="H131" s="59"/>
    </row>
    <row r="132" spans="1:8" x14ac:dyDescent="0.3">
      <c r="A132" s="59"/>
      <c r="B132" s="59"/>
      <c r="C132" s="59"/>
      <c r="D132" s="59"/>
      <c r="E132" s="59"/>
      <c r="F132" s="59"/>
      <c r="G132" s="59"/>
      <c r="H132" s="59"/>
    </row>
    <row r="133" spans="1:8" x14ac:dyDescent="0.3">
      <c r="A133" s="59"/>
      <c r="B133" s="59"/>
      <c r="C133" s="59"/>
      <c r="D133" s="59"/>
      <c r="E133" s="59"/>
      <c r="F133" s="59"/>
      <c r="G133" s="59"/>
      <c r="H133" s="59"/>
    </row>
    <row r="134" spans="1:8" x14ac:dyDescent="0.3">
      <c r="A134" s="59"/>
      <c r="B134" s="59"/>
      <c r="C134" s="59"/>
      <c r="D134" s="59"/>
      <c r="E134" s="59"/>
      <c r="F134" s="59"/>
      <c r="G134" s="59"/>
      <c r="H134" s="59"/>
    </row>
    <row r="135" spans="1:8" x14ac:dyDescent="0.3">
      <c r="A135" s="59"/>
      <c r="B135" s="59"/>
      <c r="C135" s="59"/>
      <c r="D135" s="59"/>
      <c r="E135" s="59"/>
      <c r="F135" s="59"/>
      <c r="G135" s="59"/>
      <c r="H135" s="59"/>
    </row>
    <row r="136" spans="1:8" x14ac:dyDescent="0.3">
      <c r="A136" s="59"/>
      <c r="B136" s="59"/>
      <c r="C136" s="59"/>
      <c r="D136" s="59"/>
      <c r="E136" s="59"/>
      <c r="F136" s="59"/>
      <c r="G136" s="59"/>
      <c r="H136" s="59"/>
    </row>
    <row r="137" spans="1:8" x14ac:dyDescent="0.3">
      <c r="A137" s="59"/>
      <c r="B137" s="59"/>
      <c r="C137" s="59"/>
      <c r="D137" s="59"/>
      <c r="E137" s="59"/>
      <c r="F137" s="59"/>
      <c r="G137" s="59"/>
      <c r="H137" s="59"/>
    </row>
    <row r="138" spans="1:8" x14ac:dyDescent="0.3">
      <c r="A138" s="59"/>
      <c r="B138" s="59"/>
      <c r="C138" s="59"/>
      <c r="D138" s="59"/>
      <c r="E138" s="59"/>
      <c r="F138" s="59"/>
      <c r="G138" s="59"/>
      <c r="H138" s="59"/>
    </row>
    <row r="139" spans="1:8" x14ac:dyDescent="0.3">
      <c r="A139" s="59"/>
      <c r="B139" s="59"/>
      <c r="C139" s="59"/>
      <c r="D139" s="59"/>
      <c r="E139" s="59"/>
      <c r="F139" s="59"/>
      <c r="G139" s="59"/>
      <c r="H139" s="59"/>
    </row>
    <row r="140" spans="1:8" x14ac:dyDescent="0.3">
      <c r="A140" s="59"/>
      <c r="B140" s="59"/>
      <c r="C140" s="59"/>
      <c r="D140" s="59"/>
      <c r="E140" s="59"/>
      <c r="F140" s="59"/>
      <c r="G140" s="59"/>
      <c r="H140" s="59"/>
    </row>
    <row r="141" spans="1:8" x14ac:dyDescent="0.3">
      <c r="A141" s="59"/>
      <c r="B141" s="59"/>
      <c r="C141" s="59"/>
      <c r="D141" s="59"/>
      <c r="E141" s="59"/>
      <c r="F141" s="59"/>
      <c r="G141" s="59"/>
      <c r="H141" s="59"/>
    </row>
    <row r="142" spans="1:8" x14ac:dyDescent="0.3">
      <c r="A142" s="59"/>
      <c r="B142" s="59"/>
      <c r="C142" s="59"/>
      <c r="D142" s="59"/>
      <c r="E142" s="59"/>
      <c r="F142" s="59"/>
      <c r="G142" s="59"/>
      <c r="H142" s="59"/>
    </row>
    <row r="143" spans="1:8" x14ac:dyDescent="0.3">
      <c r="A143" s="59"/>
      <c r="B143" s="59"/>
      <c r="C143" s="59"/>
      <c r="D143" s="59"/>
      <c r="E143" s="59"/>
      <c r="F143" s="59"/>
      <c r="G143" s="59"/>
      <c r="H143" s="59"/>
    </row>
    <row r="144" spans="1:8" x14ac:dyDescent="0.3">
      <c r="A144" s="59"/>
      <c r="B144" s="59"/>
      <c r="C144" s="59"/>
      <c r="D144" s="59"/>
      <c r="E144" s="59"/>
      <c r="F144" s="59"/>
      <c r="G144" s="59"/>
      <c r="H144" s="59"/>
    </row>
    <row r="145" spans="1:8" x14ac:dyDescent="0.3">
      <c r="A145" s="59"/>
      <c r="B145" s="59"/>
      <c r="C145" s="59"/>
      <c r="D145" s="59"/>
      <c r="E145" s="59"/>
      <c r="F145" s="59"/>
      <c r="G145" s="59"/>
      <c r="H145" s="59"/>
    </row>
    <row r="146" spans="1:8" x14ac:dyDescent="0.3">
      <c r="A146" s="59"/>
      <c r="B146" s="59"/>
      <c r="C146" s="59"/>
      <c r="D146" s="59"/>
      <c r="E146" s="59"/>
      <c r="F146" s="59"/>
      <c r="G146" s="59"/>
      <c r="H146" s="59"/>
    </row>
    <row r="147" spans="1:8" x14ac:dyDescent="0.3">
      <c r="A147" s="59"/>
      <c r="B147" s="59"/>
      <c r="C147" s="59"/>
      <c r="D147" s="59"/>
      <c r="E147" s="59"/>
      <c r="F147" s="59"/>
      <c r="G147" s="59"/>
      <c r="H147" s="59"/>
    </row>
    <row r="148" spans="1:8" x14ac:dyDescent="0.3">
      <c r="A148" s="59"/>
      <c r="B148" s="59"/>
      <c r="C148" s="59"/>
      <c r="D148" s="59"/>
      <c r="E148" s="59"/>
      <c r="F148" s="59"/>
      <c r="G148" s="59"/>
      <c r="H148" s="59"/>
    </row>
    <row r="149" spans="1:8" x14ac:dyDescent="0.3">
      <c r="A149" s="59"/>
      <c r="B149" s="59"/>
      <c r="C149" s="59"/>
      <c r="D149" s="59"/>
      <c r="E149" s="59"/>
      <c r="F149" s="59"/>
      <c r="G149" s="59"/>
      <c r="H149" s="59"/>
    </row>
    <row r="150" spans="1:8" x14ac:dyDescent="0.3">
      <c r="A150" s="59"/>
      <c r="B150" s="59"/>
      <c r="C150" s="59"/>
      <c r="D150" s="59"/>
      <c r="E150" s="59"/>
      <c r="F150" s="59"/>
      <c r="G150" s="59"/>
      <c r="H150" s="59"/>
    </row>
    <row r="151" spans="1:8" x14ac:dyDescent="0.3">
      <c r="A151" s="59"/>
      <c r="B151" s="59"/>
      <c r="C151" s="59"/>
      <c r="D151" s="59"/>
      <c r="E151" s="59"/>
      <c r="F151" s="59"/>
      <c r="G151" s="59"/>
      <c r="H151" s="59"/>
    </row>
    <row r="152" spans="1:8" x14ac:dyDescent="0.3">
      <c r="A152" s="59"/>
      <c r="B152" s="59"/>
      <c r="C152" s="59"/>
      <c r="D152" s="59"/>
      <c r="E152" s="59"/>
      <c r="F152" s="59"/>
      <c r="G152" s="59"/>
      <c r="H152" s="59"/>
    </row>
    <row r="153" spans="1:8" x14ac:dyDescent="0.3">
      <c r="A153" s="59"/>
      <c r="B153" s="59"/>
      <c r="C153" s="59"/>
      <c r="D153" s="59"/>
      <c r="E153" s="59"/>
      <c r="F153" s="59"/>
      <c r="G153" s="59"/>
      <c r="H153" s="59"/>
    </row>
    <row r="154" spans="1:8" x14ac:dyDescent="0.3">
      <c r="A154" s="59"/>
      <c r="B154" s="59"/>
      <c r="C154" s="59"/>
      <c r="D154" s="59"/>
      <c r="E154" s="59"/>
      <c r="F154" s="59"/>
      <c r="G154" s="59"/>
      <c r="H154" s="59"/>
    </row>
    <row r="155" spans="1:8" x14ac:dyDescent="0.3">
      <c r="A155" s="59"/>
      <c r="B155" s="59"/>
      <c r="C155" s="59"/>
      <c r="D155" s="59"/>
      <c r="E155" s="59"/>
      <c r="F155" s="59"/>
      <c r="G155" s="59"/>
      <c r="H155" s="59"/>
    </row>
    <row r="156" spans="1:8" x14ac:dyDescent="0.3">
      <c r="A156" s="59"/>
      <c r="B156" s="59"/>
      <c r="C156" s="59"/>
      <c r="D156" s="59"/>
      <c r="E156" s="59"/>
      <c r="F156" s="59"/>
      <c r="G156" s="59"/>
      <c r="H156" s="59"/>
    </row>
    <row r="157" spans="1:8" x14ac:dyDescent="0.3">
      <c r="A157" s="59"/>
      <c r="B157" s="59"/>
      <c r="C157" s="59"/>
      <c r="D157" s="59"/>
      <c r="E157" s="59"/>
      <c r="F157" s="59"/>
      <c r="G157" s="59"/>
      <c r="H157" s="59"/>
    </row>
    <row r="158" spans="1:8" x14ac:dyDescent="0.3">
      <c r="A158" s="59"/>
      <c r="B158" s="59"/>
      <c r="C158" s="59"/>
      <c r="D158" s="59"/>
      <c r="E158" s="59"/>
      <c r="F158" s="59"/>
      <c r="G158" s="59"/>
      <c r="H158" s="59"/>
    </row>
    <row r="159" spans="1:8" x14ac:dyDescent="0.3">
      <c r="A159" s="59"/>
      <c r="B159" s="59"/>
      <c r="C159" s="59"/>
      <c r="D159" s="59"/>
      <c r="E159" s="59"/>
      <c r="F159" s="59"/>
      <c r="G159" s="59"/>
      <c r="H159" s="59"/>
    </row>
    <row r="160" spans="1:8" x14ac:dyDescent="0.3">
      <c r="A160" s="59"/>
      <c r="B160" s="59"/>
      <c r="C160" s="59"/>
      <c r="D160" s="59"/>
      <c r="E160" s="59"/>
      <c r="F160" s="59"/>
      <c r="G160" s="59"/>
      <c r="H160" s="59"/>
    </row>
    <row r="161" spans="1:8" x14ac:dyDescent="0.3">
      <c r="A161" s="59"/>
      <c r="B161" s="59"/>
      <c r="C161" s="59"/>
      <c r="D161" s="59"/>
      <c r="E161" s="59"/>
      <c r="F161" s="59"/>
      <c r="G161" s="59"/>
      <c r="H161" s="59"/>
    </row>
    <row r="162" spans="1:8" x14ac:dyDescent="0.3">
      <c r="A162" s="59"/>
      <c r="B162" s="59"/>
      <c r="C162" s="59"/>
      <c r="D162" s="59"/>
      <c r="E162" s="59"/>
      <c r="F162" s="59"/>
      <c r="G162" s="59"/>
      <c r="H162" s="59"/>
    </row>
    <row r="163" spans="1:8" x14ac:dyDescent="0.3">
      <c r="A163" s="59"/>
      <c r="B163" s="59"/>
      <c r="C163" s="59"/>
      <c r="D163" s="59"/>
      <c r="E163" s="59"/>
      <c r="F163" s="59"/>
      <c r="G163" s="59"/>
      <c r="H163" s="59"/>
    </row>
    <row r="164" spans="1:8" x14ac:dyDescent="0.3">
      <c r="A164" s="59"/>
      <c r="B164" s="59"/>
      <c r="C164" s="59"/>
      <c r="D164" s="59"/>
      <c r="E164" s="59"/>
      <c r="F164" s="59"/>
      <c r="G164" s="59"/>
      <c r="H164" s="59"/>
    </row>
    <row r="165" spans="1:8" x14ac:dyDescent="0.3">
      <c r="A165" s="59"/>
      <c r="B165" s="59"/>
      <c r="C165" s="59"/>
      <c r="D165" s="59"/>
      <c r="E165" s="59"/>
      <c r="F165" s="59"/>
      <c r="G165" s="59"/>
      <c r="H165" s="59"/>
    </row>
    <row r="166" spans="1:8" x14ac:dyDescent="0.3">
      <c r="A166" s="59"/>
      <c r="B166" s="59"/>
      <c r="C166" s="59"/>
      <c r="D166" s="59"/>
      <c r="E166" s="59"/>
      <c r="F166" s="59"/>
      <c r="G166" s="59"/>
      <c r="H166" s="59"/>
    </row>
    <row r="167" spans="1:8" x14ac:dyDescent="0.3">
      <c r="A167" s="59"/>
      <c r="B167" s="59"/>
      <c r="C167" s="59"/>
      <c r="D167" s="59"/>
      <c r="E167" s="59"/>
      <c r="F167" s="59"/>
      <c r="G167" s="59"/>
      <c r="H167" s="59"/>
    </row>
    <row r="168" spans="1:8" x14ac:dyDescent="0.3">
      <c r="A168" s="59"/>
      <c r="B168" s="59"/>
      <c r="C168" s="59"/>
      <c r="D168" s="59"/>
      <c r="E168" s="59"/>
      <c r="F168" s="59"/>
      <c r="G168" s="59"/>
      <c r="H168" s="59"/>
    </row>
    <row r="169" spans="1:8" x14ac:dyDescent="0.3">
      <c r="A169" s="59"/>
      <c r="B169" s="59"/>
      <c r="C169" s="59"/>
      <c r="D169" s="59"/>
      <c r="E169" s="59"/>
      <c r="F169" s="59"/>
      <c r="G169" s="59"/>
      <c r="H169" s="59"/>
    </row>
    <row r="170" spans="1:8" x14ac:dyDescent="0.3">
      <c r="A170" s="59"/>
      <c r="B170" s="59"/>
      <c r="C170" s="59"/>
      <c r="D170" s="59"/>
      <c r="E170" s="59"/>
      <c r="F170" s="59"/>
      <c r="G170" s="59"/>
      <c r="H170" s="59"/>
    </row>
    <row r="171" spans="1:8" x14ac:dyDescent="0.3">
      <c r="A171" s="59"/>
      <c r="B171" s="59"/>
      <c r="C171" s="59"/>
      <c r="D171" s="59"/>
      <c r="E171" s="59"/>
      <c r="F171" s="59"/>
      <c r="G171" s="59"/>
      <c r="H171" s="59"/>
    </row>
    <row r="172" spans="1:8" x14ac:dyDescent="0.3">
      <c r="A172" s="59"/>
      <c r="B172" s="59"/>
      <c r="C172" s="59"/>
      <c r="D172" s="59"/>
      <c r="E172" s="59"/>
      <c r="F172" s="59"/>
      <c r="G172" s="59"/>
      <c r="H172" s="59"/>
    </row>
    <row r="173" spans="1:8" x14ac:dyDescent="0.3">
      <c r="A173" s="59"/>
      <c r="B173" s="59"/>
      <c r="C173" s="59"/>
      <c r="D173" s="59"/>
      <c r="E173" s="59"/>
      <c r="F173" s="59"/>
      <c r="G173" s="59"/>
      <c r="H173" s="59"/>
    </row>
    <row r="174" spans="1:8" x14ac:dyDescent="0.3">
      <c r="A174" s="59"/>
      <c r="B174" s="59"/>
      <c r="C174" s="59"/>
      <c r="D174" s="59"/>
      <c r="E174" s="59"/>
      <c r="F174" s="59"/>
      <c r="G174" s="59"/>
      <c r="H174" s="59"/>
    </row>
    <row r="175" spans="1:8" x14ac:dyDescent="0.3">
      <c r="A175" s="59"/>
      <c r="B175" s="59"/>
      <c r="C175" s="59"/>
      <c r="D175" s="59"/>
      <c r="E175" s="59"/>
      <c r="F175" s="59"/>
      <c r="G175" s="59"/>
      <c r="H175" s="59"/>
    </row>
    <row r="176" spans="1:8" x14ac:dyDescent="0.3">
      <c r="A176" s="59"/>
      <c r="B176" s="59"/>
      <c r="C176" s="59"/>
      <c r="D176" s="59"/>
      <c r="E176" s="59"/>
      <c r="F176" s="59"/>
      <c r="G176" s="59"/>
      <c r="H176" s="59"/>
    </row>
    <row r="177" spans="1:8" x14ac:dyDescent="0.3">
      <c r="A177" s="59"/>
      <c r="B177" s="59"/>
      <c r="C177" s="59"/>
      <c r="D177" s="59"/>
      <c r="E177" s="59"/>
      <c r="F177" s="59"/>
      <c r="G177" s="59"/>
      <c r="H177" s="59"/>
    </row>
    <row r="178" spans="1:8" x14ac:dyDescent="0.3">
      <c r="A178" s="59"/>
      <c r="B178" s="59"/>
      <c r="C178" s="59"/>
      <c r="D178" s="59"/>
      <c r="E178" s="59"/>
      <c r="F178" s="59"/>
      <c r="G178" s="59"/>
      <c r="H178" s="59"/>
    </row>
    <row r="179" spans="1:8" x14ac:dyDescent="0.3">
      <c r="A179" s="59"/>
      <c r="B179" s="59"/>
      <c r="C179" s="59"/>
      <c r="D179" s="59"/>
      <c r="E179" s="59"/>
      <c r="F179" s="59"/>
      <c r="G179" s="59"/>
      <c r="H179" s="59"/>
    </row>
    <row r="180" spans="1:8" x14ac:dyDescent="0.3">
      <c r="A180" s="59"/>
      <c r="B180" s="59"/>
      <c r="C180" s="59"/>
      <c r="D180" s="59"/>
      <c r="E180" s="59"/>
      <c r="F180" s="59"/>
      <c r="G180" s="59"/>
      <c r="H180" s="59"/>
    </row>
    <row r="181" spans="1:8" x14ac:dyDescent="0.3">
      <c r="A181" s="59"/>
      <c r="B181" s="59"/>
      <c r="C181" s="59"/>
      <c r="D181" s="59"/>
      <c r="E181" s="59"/>
      <c r="F181" s="59"/>
      <c r="G181" s="59"/>
      <c r="H181" s="59"/>
    </row>
    <row r="182" spans="1:8" x14ac:dyDescent="0.3">
      <c r="A182" s="59"/>
      <c r="B182" s="59"/>
      <c r="C182" s="59"/>
      <c r="D182" s="59"/>
      <c r="E182" s="59"/>
      <c r="F182" s="59"/>
      <c r="G182" s="59"/>
      <c r="H182" s="59"/>
    </row>
    <row r="183" spans="1:8" x14ac:dyDescent="0.3">
      <c r="A183" s="59"/>
      <c r="B183" s="59"/>
      <c r="C183" s="59"/>
      <c r="D183" s="59"/>
      <c r="E183" s="59"/>
      <c r="F183" s="59"/>
      <c r="G183" s="59"/>
      <c r="H183" s="59"/>
    </row>
    <row r="184" spans="1:8" x14ac:dyDescent="0.3">
      <c r="A184" s="59"/>
      <c r="B184" s="59"/>
      <c r="C184" s="59"/>
      <c r="D184" s="59"/>
      <c r="E184" s="59"/>
      <c r="F184" s="59"/>
      <c r="G184" s="59"/>
      <c r="H184" s="59"/>
    </row>
    <row r="185" spans="1:8" x14ac:dyDescent="0.3">
      <c r="A185" s="59"/>
      <c r="B185" s="59"/>
      <c r="C185" s="59"/>
      <c r="D185" s="59"/>
      <c r="E185" s="59"/>
      <c r="F185" s="59"/>
      <c r="G185" s="59"/>
      <c r="H185" s="59"/>
    </row>
    <row r="186" spans="1:8" x14ac:dyDescent="0.3">
      <c r="A186" s="59"/>
      <c r="B186" s="59"/>
      <c r="C186" s="59"/>
      <c r="D186" s="59"/>
      <c r="E186" s="59"/>
      <c r="F186" s="59"/>
      <c r="G186" s="59"/>
      <c r="H186" s="59"/>
    </row>
    <row r="187" spans="1:8" x14ac:dyDescent="0.3">
      <c r="A187" s="59"/>
      <c r="B187" s="59"/>
      <c r="C187" s="59"/>
      <c r="D187" s="59"/>
      <c r="E187" s="59"/>
      <c r="F187" s="59"/>
      <c r="G187" s="59"/>
      <c r="H187" s="59"/>
    </row>
    <row r="188" spans="1:8" x14ac:dyDescent="0.3">
      <c r="A188" s="59"/>
      <c r="B188" s="59"/>
      <c r="C188" s="59"/>
      <c r="D188" s="59"/>
      <c r="E188" s="59"/>
      <c r="F188" s="59"/>
      <c r="G188" s="59"/>
      <c r="H188" s="59"/>
    </row>
    <row r="189" spans="1:8" x14ac:dyDescent="0.3">
      <c r="A189" s="59"/>
      <c r="B189" s="59"/>
      <c r="C189" s="59"/>
      <c r="D189" s="59"/>
      <c r="E189" s="59"/>
      <c r="F189" s="59"/>
      <c r="G189" s="59"/>
      <c r="H189" s="59"/>
    </row>
    <row r="190" spans="1:8" x14ac:dyDescent="0.3">
      <c r="A190" s="59"/>
      <c r="B190" s="59"/>
      <c r="C190" s="59"/>
      <c r="D190" s="59"/>
      <c r="E190" s="59"/>
      <c r="F190" s="59"/>
      <c r="G190" s="59"/>
      <c r="H190" s="59"/>
    </row>
    <row r="191" spans="1:8" x14ac:dyDescent="0.3">
      <c r="A191" s="59"/>
      <c r="B191" s="59"/>
      <c r="C191" s="59"/>
      <c r="D191" s="59"/>
      <c r="E191" s="59"/>
      <c r="F191" s="59"/>
      <c r="G191" s="59"/>
      <c r="H191" s="59"/>
    </row>
    <row r="192" spans="1:8" x14ac:dyDescent="0.3">
      <c r="A192" s="59"/>
      <c r="B192" s="59"/>
      <c r="C192" s="59"/>
      <c r="D192" s="59"/>
      <c r="E192" s="59"/>
      <c r="F192" s="59"/>
      <c r="G192" s="59"/>
      <c r="H192" s="59"/>
    </row>
    <row r="193" spans="1:8" x14ac:dyDescent="0.3">
      <c r="A193" s="59"/>
      <c r="B193" s="59"/>
      <c r="C193" s="59"/>
      <c r="D193" s="59"/>
      <c r="E193" s="59"/>
      <c r="F193" s="59"/>
      <c r="G193" s="59"/>
      <c r="H193" s="59"/>
    </row>
    <row r="194" spans="1:8" x14ac:dyDescent="0.3">
      <c r="A194" s="59"/>
      <c r="B194" s="59"/>
      <c r="C194" s="59"/>
      <c r="D194" s="59"/>
      <c r="E194" s="59"/>
      <c r="F194" s="59"/>
      <c r="G194" s="59"/>
      <c r="H194" s="59"/>
    </row>
    <row r="195" spans="1:8" x14ac:dyDescent="0.3">
      <c r="A195" s="59"/>
      <c r="B195" s="59"/>
      <c r="C195" s="59"/>
      <c r="D195" s="59"/>
      <c r="E195" s="59"/>
      <c r="F195" s="59"/>
      <c r="G195" s="59"/>
      <c r="H195" s="59"/>
    </row>
    <row r="196" spans="1:8" x14ac:dyDescent="0.3">
      <c r="A196" s="59"/>
      <c r="B196" s="59"/>
      <c r="C196" s="59"/>
      <c r="D196" s="59"/>
      <c r="E196" s="59"/>
      <c r="F196" s="59"/>
      <c r="G196" s="59"/>
      <c r="H196" s="59"/>
    </row>
    <row r="197" spans="1:8" x14ac:dyDescent="0.3">
      <c r="A197" s="59"/>
      <c r="B197" s="59"/>
      <c r="C197" s="59"/>
      <c r="D197" s="59"/>
      <c r="E197" s="59"/>
      <c r="F197" s="59"/>
      <c r="G197" s="59"/>
      <c r="H197" s="59"/>
    </row>
    <row r="198" spans="1:8" x14ac:dyDescent="0.3">
      <c r="A198" s="59"/>
      <c r="B198" s="59"/>
      <c r="C198" s="59"/>
      <c r="D198" s="59"/>
      <c r="E198" s="59"/>
      <c r="F198" s="59"/>
      <c r="G198" s="59"/>
      <c r="H198" s="59"/>
    </row>
    <row r="199" spans="1:8" x14ac:dyDescent="0.3">
      <c r="A199" s="59"/>
      <c r="B199" s="59"/>
      <c r="C199" s="59"/>
      <c r="D199" s="59"/>
      <c r="E199" s="59"/>
      <c r="F199" s="59"/>
      <c r="G199" s="59"/>
      <c r="H199" s="59"/>
    </row>
    <row r="200" spans="1:8" x14ac:dyDescent="0.3">
      <c r="A200" s="59"/>
      <c r="B200" s="59"/>
      <c r="C200" s="59"/>
      <c r="D200" s="59"/>
      <c r="E200" s="59"/>
      <c r="F200" s="59"/>
      <c r="G200" s="59"/>
      <c r="H200" s="59"/>
    </row>
    <row r="201" spans="1:8" x14ac:dyDescent="0.3">
      <c r="A201" s="59"/>
      <c r="B201" s="59"/>
      <c r="C201" s="59"/>
      <c r="D201" s="59"/>
      <c r="E201" s="59"/>
      <c r="F201" s="59"/>
      <c r="G201" s="59"/>
      <c r="H201" s="59"/>
    </row>
    <row r="202" spans="1:8" x14ac:dyDescent="0.3">
      <c r="A202" s="59"/>
      <c r="B202" s="59"/>
      <c r="C202" s="59"/>
      <c r="D202" s="59"/>
      <c r="E202" s="59"/>
      <c r="F202" s="59"/>
      <c r="G202" s="59"/>
      <c r="H202" s="59"/>
    </row>
    <row r="203" spans="1:8" x14ac:dyDescent="0.3">
      <c r="A203" s="59"/>
      <c r="B203" s="59"/>
      <c r="C203" s="59"/>
      <c r="D203" s="59"/>
      <c r="E203" s="59"/>
      <c r="F203" s="59"/>
      <c r="G203" s="59"/>
      <c r="H203" s="59"/>
    </row>
    <row r="204" spans="1:8" x14ac:dyDescent="0.3">
      <c r="A204" s="59"/>
      <c r="B204" s="59"/>
      <c r="C204" s="59"/>
      <c r="D204" s="59"/>
      <c r="E204" s="59"/>
      <c r="F204" s="59"/>
      <c r="G204" s="59"/>
      <c r="H204" s="59"/>
    </row>
    <row r="205" spans="1:8" x14ac:dyDescent="0.3">
      <c r="A205" s="59"/>
      <c r="B205" s="59"/>
      <c r="C205" s="59"/>
      <c r="D205" s="59"/>
      <c r="E205" s="59"/>
      <c r="F205" s="59"/>
      <c r="G205" s="59"/>
      <c r="H205" s="59"/>
    </row>
    <row r="206" spans="1:8" x14ac:dyDescent="0.3">
      <c r="A206" s="59"/>
      <c r="B206" s="59"/>
      <c r="C206" s="59"/>
      <c r="D206" s="59"/>
      <c r="E206" s="59"/>
      <c r="F206" s="59"/>
      <c r="G206" s="59"/>
      <c r="H206" s="59"/>
    </row>
    <row r="207" spans="1:8" x14ac:dyDescent="0.3">
      <c r="A207" s="59"/>
      <c r="B207" s="59"/>
      <c r="C207" s="59"/>
      <c r="D207" s="59"/>
      <c r="E207" s="59"/>
      <c r="F207" s="59"/>
      <c r="G207" s="59"/>
      <c r="H207" s="59"/>
    </row>
    <row r="208" spans="1:8" x14ac:dyDescent="0.3">
      <c r="A208" s="59"/>
      <c r="B208" s="59"/>
      <c r="C208" s="59"/>
      <c r="D208" s="59"/>
      <c r="E208" s="59"/>
      <c r="F208" s="59"/>
      <c r="G208" s="59"/>
      <c r="H208" s="59"/>
    </row>
    <row r="209" spans="1:8" x14ac:dyDescent="0.3">
      <c r="A209" s="59"/>
      <c r="B209" s="59"/>
      <c r="C209" s="59"/>
      <c r="D209" s="59"/>
      <c r="E209" s="59"/>
      <c r="F209" s="59"/>
      <c r="G209" s="59"/>
      <c r="H209" s="59"/>
    </row>
    <row r="210" spans="1:8" x14ac:dyDescent="0.3">
      <c r="A210" s="59"/>
      <c r="B210" s="59"/>
      <c r="C210" s="59"/>
      <c r="D210" s="59"/>
      <c r="E210" s="59"/>
      <c r="F210" s="59"/>
      <c r="G210" s="59"/>
      <c r="H210" s="59"/>
    </row>
    <row r="211" spans="1:8" x14ac:dyDescent="0.3">
      <c r="A211" s="59"/>
      <c r="B211" s="59"/>
      <c r="C211" s="59"/>
      <c r="D211" s="59"/>
      <c r="E211" s="59"/>
      <c r="F211" s="59"/>
      <c r="G211" s="59"/>
      <c r="H211" s="59"/>
    </row>
    <row r="212" spans="1:8" x14ac:dyDescent="0.3">
      <c r="A212" s="59"/>
      <c r="B212" s="59"/>
      <c r="C212" s="59"/>
      <c r="D212" s="59"/>
      <c r="E212" s="59"/>
      <c r="F212" s="59"/>
      <c r="G212" s="59"/>
      <c r="H212" s="59"/>
    </row>
    <row r="213" spans="1:8" x14ac:dyDescent="0.3">
      <c r="A213" s="59"/>
      <c r="B213" s="59"/>
      <c r="C213" s="59"/>
      <c r="D213" s="59"/>
      <c r="E213" s="59"/>
      <c r="F213" s="59"/>
      <c r="G213" s="59"/>
      <c r="H213" s="59"/>
    </row>
    <row r="214" spans="1:8" x14ac:dyDescent="0.3">
      <c r="A214" s="59"/>
      <c r="B214" s="59"/>
      <c r="C214" s="59"/>
      <c r="D214" s="59"/>
      <c r="E214" s="59"/>
      <c r="F214" s="59"/>
      <c r="G214" s="59"/>
      <c r="H214" s="59"/>
    </row>
    <row r="215" spans="1:8" x14ac:dyDescent="0.3">
      <c r="A215" s="59"/>
      <c r="B215" s="59"/>
      <c r="C215" s="59"/>
      <c r="D215" s="59"/>
      <c r="E215" s="59"/>
      <c r="F215" s="59"/>
      <c r="G215" s="59"/>
      <c r="H215" s="59"/>
    </row>
    <row r="216" spans="1:8" x14ac:dyDescent="0.3">
      <c r="A216" s="59"/>
      <c r="B216" s="59"/>
      <c r="C216" s="59"/>
      <c r="D216" s="59"/>
      <c r="E216" s="59"/>
      <c r="F216" s="59"/>
      <c r="G216" s="59"/>
      <c r="H216" s="59"/>
    </row>
    <row r="217" spans="1:8" x14ac:dyDescent="0.3">
      <c r="A217" s="59"/>
      <c r="B217" s="59"/>
      <c r="C217" s="59"/>
      <c r="D217" s="59"/>
      <c r="E217" s="59"/>
      <c r="F217" s="59"/>
      <c r="G217" s="59"/>
      <c r="H217" s="59"/>
    </row>
    <row r="218" spans="1:8" x14ac:dyDescent="0.3">
      <c r="A218" s="59"/>
      <c r="B218" s="59"/>
      <c r="C218" s="59"/>
      <c r="D218" s="59"/>
      <c r="E218" s="59"/>
      <c r="F218" s="59"/>
      <c r="G218" s="59"/>
      <c r="H218" s="59"/>
    </row>
    <row r="219" spans="1:8" x14ac:dyDescent="0.3">
      <c r="A219" s="59"/>
      <c r="B219" s="59"/>
      <c r="C219" s="59"/>
      <c r="D219" s="59"/>
      <c r="E219" s="59"/>
      <c r="F219" s="59"/>
      <c r="G219" s="59"/>
      <c r="H219" s="59"/>
    </row>
    <row r="220" spans="1:8" x14ac:dyDescent="0.3">
      <c r="A220" s="59"/>
      <c r="B220" s="59"/>
      <c r="C220" s="59"/>
      <c r="D220" s="59"/>
      <c r="E220" s="59"/>
      <c r="F220" s="59"/>
      <c r="G220" s="59"/>
      <c r="H220" s="59"/>
    </row>
    <row r="221" spans="1:8" x14ac:dyDescent="0.3">
      <c r="A221" s="59"/>
      <c r="B221" s="59"/>
      <c r="C221" s="59"/>
      <c r="D221" s="59"/>
      <c r="E221" s="59"/>
      <c r="F221" s="59"/>
      <c r="G221" s="59"/>
      <c r="H221" s="59"/>
    </row>
    <row r="222" spans="1:8" x14ac:dyDescent="0.3">
      <c r="A222" s="59"/>
      <c r="B222" s="59"/>
      <c r="C222" s="59"/>
      <c r="D222" s="59"/>
      <c r="E222" s="59"/>
      <c r="F222" s="59"/>
      <c r="G222" s="59"/>
      <c r="H222" s="59"/>
    </row>
    <row r="223" spans="1:8" x14ac:dyDescent="0.3">
      <c r="A223" s="59"/>
      <c r="B223" s="59"/>
      <c r="C223" s="59"/>
      <c r="D223" s="59"/>
      <c r="E223" s="59"/>
      <c r="F223" s="59"/>
      <c r="G223" s="59"/>
      <c r="H223" s="59"/>
    </row>
    <row r="224" spans="1:8" x14ac:dyDescent="0.3">
      <c r="A224" s="59"/>
      <c r="B224" s="59"/>
      <c r="C224" s="59"/>
      <c r="D224" s="59"/>
      <c r="E224" s="59"/>
      <c r="F224" s="59"/>
      <c r="G224" s="59"/>
      <c r="H224" s="59"/>
    </row>
    <row r="225" spans="1:8" x14ac:dyDescent="0.3">
      <c r="A225" s="59"/>
      <c r="B225" s="59"/>
      <c r="C225" s="59"/>
      <c r="D225" s="59"/>
      <c r="E225" s="59"/>
      <c r="F225" s="59"/>
      <c r="G225" s="59"/>
      <c r="H225" s="59"/>
    </row>
    <row r="226" spans="1:8" x14ac:dyDescent="0.3">
      <c r="A226" s="59"/>
      <c r="B226" s="59"/>
      <c r="C226" s="59"/>
      <c r="D226" s="59"/>
      <c r="E226" s="59"/>
      <c r="F226" s="59"/>
      <c r="G226" s="59"/>
      <c r="H226" s="59"/>
    </row>
    <row r="227" spans="1:8" x14ac:dyDescent="0.3">
      <c r="A227" s="59"/>
      <c r="B227" s="59"/>
      <c r="C227" s="59"/>
      <c r="D227" s="59"/>
      <c r="E227" s="59"/>
      <c r="F227" s="59"/>
      <c r="G227" s="59"/>
      <c r="H227" s="59"/>
    </row>
    <row r="228" spans="1:8" x14ac:dyDescent="0.3">
      <c r="A228" s="59"/>
      <c r="B228" s="59"/>
      <c r="C228" s="59"/>
      <c r="D228" s="59"/>
      <c r="E228" s="59"/>
      <c r="F228" s="59"/>
      <c r="G228" s="59"/>
      <c r="H228" s="59"/>
    </row>
    <row r="229" spans="1:8" x14ac:dyDescent="0.3">
      <c r="A229" s="59"/>
      <c r="B229" s="59"/>
      <c r="C229" s="59"/>
      <c r="D229" s="59"/>
      <c r="E229" s="59"/>
      <c r="F229" s="59"/>
      <c r="G229" s="59"/>
      <c r="H229" s="59"/>
    </row>
    <row r="230" spans="1:8" x14ac:dyDescent="0.3">
      <c r="A230" s="59"/>
      <c r="B230" s="59"/>
      <c r="C230" s="59"/>
      <c r="D230" s="59"/>
      <c r="E230" s="59"/>
      <c r="F230" s="59"/>
      <c r="G230" s="59"/>
      <c r="H230" s="59"/>
    </row>
    <row r="231" spans="1:8" x14ac:dyDescent="0.3">
      <c r="A231" s="59"/>
      <c r="B231" s="59"/>
      <c r="C231" s="59"/>
      <c r="D231" s="59"/>
      <c r="E231" s="59"/>
      <c r="F231" s="59"/>
      <c r="G231" s="59"/>
      <c r="H231" s="59"/>
    </row>
    <row r="232" spans="1:8" x14ac:dyDescent="0.3">
      <c r="A232" s="59"/>
      <c r="B232" s="59"/>
      <c r="C232" s="59"/>
      <c r="D232" s="59"/>
      <c r="E232" s="59"/>
      <c r="F232" s="59"/>
      <c r="G232" s="59"/>
      <c r="H232" s="59"/>
    </row>
    <row r="233" spans="1:8" x14ac:dyDescent="0.3">
      <c r="A233" s="59"/>
      <c r="B233" s="59"/>
      <c r="C233" s="59"/>
      <c r="D233" s="59"/>
      <c r="E233" s="59"/>
      <c r="F233" s="59"/>
      <c r="G233" s="59"/>
      <c r="H233" s="59"/>
    </row>
    <row r="234" spans="1:8" x14ac:dyDescent="0.3">
      <c r="A234" s="59"/>
      <c r="B234" s="59"/>
      <c r="C234" s="59"/>
      <c r="D234" s="59"/>
      <c r="E234" s="59"/>
      <c r="F234" s="59"/>
      <c r="G234" s="59"/>
      <c r="H234" s="59"/>
    </row>
    <row r="235" spans="1:8" x14ac:dyDescent="0.3">
      <c r="A235" s="59"/>
      <c r="B235" s="59"/>
      <c r="C235" s="59"/>
      <c r="D235" s="59"/>
      <c r="E235" s="59"/>
      <c r="F235" s="59"/>
      <c r="G235" s="59"/>
      <c r="H235" s="59"/>
    </row>
    <row r="236" spans="1:8" x14ac:dyDescent="0.3">
      <c r="A236" s="59"/>
      <c r="B236" s="59"/>
      <c r="C236" s="59"/>
      <c r="D236" s="59"/>
      <c r="E236" s="59"/>
      <c r="F236" s="59"/>
      <c r="G236" s="59"/>
      <c r="H236" s="59"/>
    </row>
    <row r="237" spans="1:8" x14ac:dyDescent="0.3">
      <c r="A237" s="59"/>
      <c r="B237" s="59"/>
      <c r="C237" s="59"/>
      <c r="D237" s="59"/>
      <c r="E237" s="59"/>
      <c r="F237" s="59"/>
      <c r="G237" s="59"/>
      <c r="H237" s="59"/>
    </row>
    <row r="238" spans="1:8" x14ac:dyDescent="0.3">
      <c r="A238" s="59"/>
      <c r="B238" s="59"/>
      <c r="C238" s="59"/>
      <c r="D238" s="59"/>
      <c r="E238" s="59"/>
      <c r="F238" s="59"/>
      <c r="G238" s="59"/>
      <c r="H238" s="59"/>
    </row>
    <row r="239" spans="1:8" x14ac:dyDescent="0.3">
      <c r="A239" s="59"/>
      <c r="B239" s="59"/>
      <c r="C239" s="59"/>
      <c r="D239" s="59"/>
      <c r="E239" s="59"/>
      <c r="F239" s="59"/>
      <c r="G239" s="59"/>
      <c r="H239" s="59"/>
    </row>
    <row r="240" spans="1:8" x14ac:dyDescent="0.3">
      <c r="A240" s="59"/>
      <c r="B240" s="59"/>
      <c r="C240" s="59"/>
      <c r="D240" s="59"/>
      <c r="E240" s="59"/>
      <c r="F240" s="59"/>
      <c r="G240" s="59"/>
      <c r="H240" s="59"/>
    </row>
    <row r="241" spans="1:8" x14ac:dyDescent="0.3">
      <c r="A241" s="59"/>
      <c r="B241" s="59"/>
      <c r="C241" s="59"/>
      <c r="D241" s="59"/>
      <c r="E241" s="59"/>
      <c r="F241" s="59"/>
      <c r="G241" s="59"/>
      <c r="H241" s="59"/>
    </row>
    <row r="242" spans="1:8" x14ac:dyDescent="0.3">
      <c r="A242" s="59"/>
      <c r="B242" s="59"/>
      <c r="C242" s="59"/>
      <c r="D242" s="59"/>
      <c r="E242" s="59"/>
      <c r="F242" s="59"/>
      <c r="G242" s="59"/>
      <c r="H242" s="59"/>
    </row>
    <row r="243" spans="1:8" x14ac:dyDescent="0.3">
      <c r="A243" s="59"/>
      <c r="B243" s="59"/>
      <c r="C243" s="59"/>
      <c r="D243" s="59"/>
      <c r="E243" s="59"/>
      <c r="F243" s="59"/>
      <c r="G243" s="59"/>
      <c r="H243" s="59"/>
    </row>
    <row r="244" spans="1:8" x14ac:dyDescent="0.3">
      <c r="A244" s="59"/>
      <c r="B244" s="59"/>
      <c r="C244" s="59"/>
      <c r="D244" s="59"/>
      <c r="E244" s="59"/>
      <c r="F244" s="59"/>
      <c r="G244" s="59"/>
      <c r="H244" s="59"/>
    </row>
    <row r="245" spans="1:8" x14ac:dyDescent="0.3">
      <c r="A245" s="59"/>
      <c r="B245" s="59"/>
      <c r="C245" s="59"/>
      <c r="D245" s="59"/>
      <c r="E245" s="59"/>
      <c r="F245" s="59"/>
      <c r="G245" s="59"/>
      <c r="H245" s="59"/>
    </row>
    <row r="246" spans="1:8" x14ac:dyDescent="0.3">
      <c r="A246" s="59"/>
      <c r="B246" s="59"/>
      <c r="C246" s="59"/>
      <c r="D246" s="59"/>
      <c r="E246" s="59"/>
      <c r="F246" s="59"/>
      <c r="G246" s="59"/>
      <c r="H246" s="59"/>
    </row>
    <row r="247" spans="1:8" x14ac:dyDescent="0.3">
      <c r="A247" s="59"/>
      <c r="B247" s="59"/>
      <c r="C247" s="59"/>
      <c r="D247" s="59"/>
      <c r="E247" s="59"/>
      <c r="F247" s="59"/>
      <c r="G247" s="59"/>
      <c r="H247" s="59"/>
    </row>
    <row r="248" spans="1:8" x14ac:dyDescent="0.3">
      <c r="A248" s="59"/>
      <c r="B248" s="59"/>
      <c r="C248" s="59"/>
      <c r="D248" s="59"/>
      <c r="E248" s="59"/>
      <c r="F248" s="59"/>
      <c r="G248" s="59"/>
      <c r="H248" s="59"/>
    </row>
    <row r="249" spans="1:8" x14ac:dyDescent="0.3">
      <c r="A249" s="59"/>
      <c r="B249" s="59"/>
      <c r="C249" s="59"/>
      <c r="D249" s="59"/>
      <c r="E249" s="59"/>
      <c r="F249" s="59"/>
      <c r="G249" s="59"/>
      <c r="H249" s="59"/>
    </row>
    <row r="250" spans="1:8" x14ac:dyDescent="0.3">
      <c r="A250" s="59"/>
      <c r="B250" s="59"/>
      <c r="C250" s="59"/>
      <c r="D250" s="59"/>
      <c r="E250" s="59"/>
      <c r="F250" s="59"/>
      <c r="G250" s="59"/>
      <c r="H250" s="59"/>
    </row>
    <row r="251" spans="1:8" x14ac:dyDescent="0.3">
      <c r="A251" s="59"/>
      <c r="B251" s="59"/>
      <c r="C251" s="59"/>
      <c r="D251" s="59"/>
      <c r="E251" s="59"/>
      <c r="F251" s="59"/>
      <c r="G251" s="59"/>
      <c r="H251" s="59"/>
    </row>
    <row r="252" spans="1:8" x14ac:dyDescent="0.3">
      <c r="A252" s="59"/>
      <c r="B252" s="59"/>
      <c r="C252" s="59"/>
      <c r="D252" s="59"/>
      <c r="E252" s="59"/>
      <c r="F252" s="59"/>
      <c r="G252" s="59"/>
      <c r="H252" s="59"/>
    </row>
    <row r="253" spans="1:8" x14ac:dyDescent="0.3">
      <c r="A253" s="59"/>
      <c r="B253" s="59"/>
      <c r="C253" s="59"/>
      <c r="D253" s="59"/>
      <c r="E253" s="59"/>
      <c r="F253" s="59"/>
      <c r="G253" s="59"/>
      <c r="H253" s="59"/>
    </row>
    <row r="254" spans="1:8" x14ac:dyDescent="0.3">
      <c r="A254" s="59"/>
      <c r="B254" s="59"/>
      <c r="C254" s="59"/>
      <c r="D254" s="59"/>
      <c r="E254" s="59"/>
      <c r="F254" s="59"/>
      <c r="G254" s="59"/>
      <c r="H254" s="59"/>
    </row>
    <row r="255" spans="1:8" x14ac:dyDescent="0.3">
      <c r="A255" s="59"/>
      <c r="B255" s="59"/>
      <c r="C255" s="59"/>
      <c r="D255" s="59"/>
      <c r="E255" s="59"/>
      <c r="F255" s="59"/>
      <c r="G255" s="59"/>
      <c r="H255" s="59"/>
    </row>
    <row r="256" spans="1:8" x14ac:dyDescent="0.3">
      <c r="A256" s="59"/>
      <c r="B256" s="59"/>
      <c r="C256" s="59"/>
      <c r="D256" s="59"/>
      <c r="E256" s="59"/>
      <c r="F256" s="59"/>
      <c r="G256" s="59"/>
      <c r="H256" s="59"/>
    </row>
    <row r="257" spans="1:8" x14ac:dyDescent="0.3">
      <c r="A257" s="59"/>
      <c r="B257" s="59"/>
      <c r="C257" s="59"/>
      <c r="D257" s="59"/>
      <c r="E257" s="59"/>
      <c r="F257" s="59"/>
      <c r="G257" s="59"/>
      <c r="H257" s="59"/>
    </row>
    <row r="258" spans="1:8" x14ac:dyDescent="0.3">
      <c r="A258" s="59"/>
      <c r="B258" s="59"/>
      <c r="C258" s="59"/>
      <c r="D258" s="59"/>
      <c r="E258" s="59"/>
      <c r="F258" s="59"/>
      <c r="G258" s="59"/>
      <c r="H258" s="59"/>
    </row>
    <row r="259" spans="1:8" x14ac:dyDescent="0.3">
      <c r="A259" s="59"/>
      <c r="B259" s="59"/>
      <c r="C259" s="59"/>
      <c r="D259" s="59"/>
      <c r="E259" s="59"/>
      <c r="F259" s="59"/>
      <c r="G259" s="59"/>
      <c r="H259" s="59"/>
    </row>
    <row r="260" spans="1:8" x14ac:dyDescent="0.3">
      <c r="A260" s="59"/>
      <c r="B260" s="59"/>
      <c r="C260" s="59"/>
      <c r="D260" s="59"/>
      <c r="E260" s="59"/>
      <c r="F260" s="59"/>
      <c r="G260" s="59"/>
      <c r="H260" s="59"/>
    </row>
    <row r="261" spans="1:8" x14ac:dyDescent="0.3">
      <c r="A261" s="59"/>
      <c r="B261" s="59"/>
      <c r="C261" s="59"/>
      <c r="D261" s="59"/>
      <c r="E261" s="59"/>
      <c r="F261" s="59"/>
      <c r="G261" s="59"/>
      <c r="H261" s="59"/>
    </row>
    <row r="262" spans="1:8" x14ac:dyDescent="0.3">
      <c r="A262" s="59"/>
      <c r="B262" s="59"/>
      <c r="C262" s="59"/>
      <c r="D262" s="59"/>
      <c r="E262" s="59"/>
      <c r="F262" s="59"/>
      <c r="G262" s="59"/>
      <c r="H262" s="59"/>
    </row>
    <row r="263" spans="1:8" x14ac:dyDescent="0.3">
      <c r="A263" s="59"/>
      <c r="B263" s="59"/>
      <c r="C263" s="59"/>
      <c r="D263" s="59"/>
      <c r="E263" s="59"/>
      <c r="F263" s="59"/>
      <c r="G263" s="59"/>
      <c r="H263" s="59"/>
    </row>
    <row r="264" spans="1:8" x14ac:dyDescent="0.3">
      <c r="A264" s="59"/>
      <c r="B264" s="59"/>
      <c r="C264" s="59"/>
      <c r="D264" s="59"/>
      <c r="E264" s="59"/>
      <c r="F264" s="59"/>
      <c r="G264" s="59"/>
      <c r="H264" s="59"/>
    </row>
    <row r="265" spans="1:8" x14ac:dyDescent="0.3">
      <c r="A265" s="59"/>
      <c r="B265" s="59"/>
      <c r="C265" s="59"/>
      <c r="D265" s="59"/>
      <c r="E265" s="59"/>
      <c r="F265" s="59"/>
      <c r="G265" s="59"/>
      <c r="H265" s="59"/>
    </row>
    <row r="266" spans="1:8" x14ac:dyDescent="0.3">
      <c r="A266" s="59"/>
      <c r="B266" s="59"/>
      <c r="C266" s="59"/>
      <c r="D266" s="59"/>
      <c r="E266" s="59"/>
      <c r="F266" s="59"/>
      <c r="G266" s="59"/>
      <c r="H266" s="59"/>
    </row>
    <row r="267" spans="1:8" x14ac:dyDescent="0.3">
      <c r="A267" s="59"/>
      <c r="B267" s="59"/>
      <c r="C267" s="59"/>
      <c r="D267" s="59"/>
      <c r="E267" s="59"/>
      <c r="F267" s="59"/>
      <c r="G267" s="59"/>
      <c r="H267" s="59"/>
    </row>
    <row r="268" spans="1:8" x14ac:dyDescent="0.3">
      <c r="A268" s="59"/>
      <c r="B268" s="59"/>
      <c r="C268" s="59"/>
      <c r="D268" s="59"/>
      <c r="E268" s="59"/>
      <c r="F268" s="59"/>
      <c r="G268" s="59"/>
      <c r="H268" s="59"/>
    </row>
    <row r="269" spans="1:8" x14ac:dyDescent="0.3">
      <c r="A269" s="59"/>
      <c r="B269" s="59"/>
      <c r="C269" s="59"/>
      <c r="D269" s="59"/>
      <c r="E269" s="59"/>
      <c r="F269" s="59"/>
      <c r="G269" s="59"/>
      <c r="H269" s="59"/>
    </row>
    <row r="270" spans="1:8" x14ac:dyDescent="0.3">
      <c r="A270" s="59"/>
      <c r="B270" s="59"/>
      <c r="C270" s="59"/>
      <c r="D270" s="59"/>
      <c r="E270" s="59"/>
      <c r="F270" s="59"/>
      <c r="G270" s="59"/>
      <c r="H270" s="59"/>
    </row>
    <row r="271" spans="1:8" x14ac:dyDescent="0.3">
      <c r="A271" s="59"/>
      <c r="B271" s="59"/>
      <c r="C271" s="59"/>
      <c r="D271" s="59"/>
      <c r="E271" s="59"/>
      <c r="F271" s="59"/>
      <c r="G271" s="59"/>
      <c r="H271" s="59"/>
    </row>
    <row r="272" spans="1:8" x14ac:dyDescent="0.3">
      <c r="A272" s="59"/>
      <c r="B272" s="59"/>
      <c r="C272" s="59"/>
      <c r="D272" s="59"/>
      <c r="E272" s="59"/>
      <c r="F272" s="59"/>
      <c r="G272" s="59"/>
      <c r="H272" s="59"/>
    </row>
    <row r="273" spans="1:8" x14ac:dyDescent="0.3">
      <c r="A273" s="59"/>
      <c r="B273" s="59"/>
      <c r="C273" s="59"/>
      <c r="D273" s="59"/>
      <c r="E273" s="59"/>
      <c r="F273" s="59"/>
      <c r="G273" s="59"/>
      <c r="H273" s="59"/>
    </row>
    <row r="274" spans="1:8" x14ac:dyDescent="0.3">
      <c r="A274" s="59"/>
      <c r="B274" s="59"/>
      <c r="C274" s="59"/>
      <c r="D274" s="59"/>
      <c r="E274" s="59"/>
      <c r="F274" s="59"/>
      <c r="G274" s="59"/>
      <c r="H274" s="59"/>
    </row>
    <row r="275" spans="1:8" x14ac:dyDescent="0.3">
      <c r="A275" s="59"/>
      <c r="B275" s="59"/>
      <c r="C275" s="59"/>
      <c r="D275" s="59"/>
      <c r="E275" s="59"/>
      <c r="F275" s="59"/>
      <c r="G275" s="59"/>
      <c r="H275" s="59"/>
    </row>
    <row r="276" spans="1:8" x14ac:dyDescent="0.3">
      <c r="A276" s="59"/>
      <c r="B276" s="59"/>
      <c r="C276" s="59"/>
      <c r="D276" s="59"/>
      <c r="E276" s="59"/>
      <c r="F276" s="59"/>
      <c r="G276" s="59"/>
      <c r="H276" s="59"/>
    </row>
    <row r="277" spans="1:8" x14ac:dyDescent="0.3">
      <c r="A277" s="59"/>
      <c r="B277" s="59"/>
      <c r="C277" s="59"/>
      <c r="D277" s="59"/>
      <c r="E277" s="59"/>
      <c r="F277" s="59"/>
      <c r="G277" s="59"/>
      <c r="H277" s="59"/>
    </row>
    <row r="278" spans="1:8" x14ac:dyDescent="0.3">
      <c r="A278" s="59"/>
      <c r="B278" s="59"/>
      <c r="C278" s="59"/>
      <c r="D278" s="59"/>
      <c r="E278" s="59"/>
      <c r="F278" s="59"/>
      <c r="G278" s="59"/>
      <c r="H278" s="59"/>
    </row>
    <row r="279" spans="1:8" x14ac:dyDescent="0.3">
      <c r="A279" s="59"/>
      <c r="B279" s="59"/>
      <c r="C279" s="59"/>
      <c r="D279" s="59"/>
      <c r="E279" s="59"/>
      <c r="F279" s="59"/>
      <c r="G279" s="59"/>
      <c r="H279" s="59"/>
    </row>
    <row r="280" spans="1:8" x14ac:dyDescent="0.3">
      <c r="A280" s="59"/>
      <c r="B280" s="59"/>
      <c r="C280" s="59"/>
      <c r="D280" s="59"/>
      <c r="E280" s="59"/>
      <c r="F280" s="59"/>
      <c r="G280" s="59"/>
      <c r="H280" s="59"/>
    </row>
    <row r="281" spans="1:8" x14ac:dyDescent="0.3">
      <c r="A281" s="59"/>
      <c r="B281" s="59"/>
      <c r="C281" s="59"/>
      <c r="D281" s="59"/>
      <c r="E281" s="59"/>
      <c r="F281" s="59"/>
      <c r="G281" s="59"/>
      <c r="H281" s="59"/>
    </row>
    <row r="282" spans="1:8" x14ac:dyDescent="0.3">
      <c r="A282" s="59"/>
      <c r="B282" s="59"/>
      <c r="C282" s="59"/>
      <c r="D282" s="59"/>
      <c r="E282" s="59"/>
      <c r="F282" s="59"/>
      <c r="G282" s="59"/>
      <c r="H282" s="59"/>
    </row>
    <row r="283" spans="1:8" x14ac:dyDescent="0.3">
      <c r="A283" s="59"/>
      <c r="B283" s="59"/>
      <c r="C283" s="59"/>
      <c r="D283" s="59"/>
      <c r="E283" s="59"/>
      <c r="F283" s="59"/>
      <c r="G283" s="59"/>
      <c r="H283" s="59"/>
    </row>
    <row r="284" spans="1:8" x14ac:dyDescent="0.3">
      <c r="A284" s="59"/>
      <c r="B284" s="59"/>
      <c r="C284" s="59"/>
      <c r="D284" s="59"/>
      <c r="E284" s="59"/>
      <c r="F284" s="59"/>
      <c r="G284" s="59"/>
      <c r="H284" s="59"/>
    </row>
    <row r="285" spans="1:8" x14ac:dyDescent="0.3">
      <c r="A285" s="59"/>
      <c r="B285" s="59"/>
      <c r="C285" s="59"/>
      <c r="D285" s="59"/>
      <c r="E285" s="59"/>
      <c r="F285" s="59"/>
      <c r="G285" s="59"/>
      <c r="H285" s="59"/>
    </row>
    <row r="286" spans="1:8" x14ac:dyDescent="0.3">
      <c r="A286" s="59"/>
      <c r="B286" s="59"/>
      <c r="C286" s="59"/>
      <c r="D286" s="59"/>
      <c r="E286" s="59"/>
      <c r="F286" s="59"/>
      <c r="G286" s="59"/>
      <c r="H286" s="59"/>
    </row>
    <row r="287" spans="1:8" x14ac:dyDescent="0.3">
      <c r="A287" s="59"/>
      <c r="B287" s="59"/>
      <c r="C287" s="59"/>
      <c r="D287" s="59"/>
      <c r="E287" s="59"/>
      <c r="F287" s="59"/>
      <c r="G287" s="59"/>
      <c r="H287" s="59"/>
    </row>
    <row r="288" spans="1:8" x14ac:dyDescent="0.3">
      <c r="A288" s="59"/>
      <c r="B288" s="59"/>
      <c r="C288" s="59"/>
      <c r="D288" s="59"/>
      <c r="E288" s="59"/>
      <c r="F288" s="59"/>
      <c r="G288" s="59"/>
      <c r="H288" s="59"/>
    </row>
    <row r="289" spans="1:8" x14ac:dyDescent="0.3">
      <c r="A289" s="59"/>
      <c r="B289" s="59"/>
      <c r="C289" s="59"/>
      <c r="D289" s="59"/>
      <c r="E289" s="59"/>
      <c r="F289" s="59"/>
      <c r="G289" s="59"/>
      <c r="H289" s="59"/>
    </row>
    <row r="290" spans="1:8" x14ac:dyDescent="0.3">
      <c r="A290" s="59"/>
      <c r="B290" s="59"/>
      <c r="C290" s="59"/>
      <c r="D290" s="59"/>
      <c r="E290" s="59"/>
      <c r="F290" s="59"/>
      <c r="G290" s="59"/>
      <c r="H290" s="59"/>
    </row>
    <row r="291" spans="1:8" x14ac:dyDescent="0.3">
      <c r="A291" s="59"/>
      <c r="B291" s="59"/>
      <c r="C291" s="59"/>
      <c r="D291" s="59"/>
      <c r="E291" s="59"/>
      <c r="F291" s="59"/>
      <c r="G291" s="59"/>
      <c r="H291" s="59"/>
    </row>
    <row r="292" spans="1:8" x14ac:dyDescent="0.3">
      <c r="A292" s="59"/>
      <c r="B292" s="59"/>
      <c r="C292" s="59"/>
      <c r="D292" s="59"/>
      <c r="E292" s="59"/>
      <c r="F292" s="59"/>
      <c r="G292" s="59"/>
      <c r="H292" s="59"/>
    </row>
    <row r="293" spans="1:8" x14ac:dyDescent="0.3">
      <c r="A293" s="59"/>
      <c r="B293" s="59"/>
      <c r="C293" s="59"/>
      <c r="D293" s="59"/>
      <c r="E293" s="59"/>
      <c r="F293" s="59"/>
      <c r="G293" s="59"/>
      <c r="H293" s="59"/>
    </row>
    <row r="294" spans="1:8" x14ac:dyDescent="0.3">
      <c r="A294" s="59"/>
      <c r="B294" s="59"/>
      <c r="C294" s="59"/>
      <c r="D294" s="59"/>
      <c r="E294" s="59"/>
      <c r="F294" s="59"/>
      <c r="G294" s="59"/>
      <c r="H294" s="59"/>
    </row>
    <row r="295" spans="1:8" x14ac:dyDescent="0.3">
      <c r="A295" s="59"/>
      <c r="B295" s="59"/>
      <c r="C295" s="59"/>
      <c r="D295" s="59"/>
      <c r="E295" s="59"/>
      <c r="F295" s="59"/>
      <c r="G295" s="59"/>
      <c r="H295" s="59"/>
    </row>
    <row r="296" spans="1:8" x14ac:dyDescent="0.3">
      <c r="A296" s="59"/>
      <c r="B296" s="59"/>
      <c r="C296" s="59"/>
      <c r="D296" s="59"/>
      <c r="E296" s="59"/>
      <c r="F296" s="59"/>
      <c r="G296" s="59"/>
      <c r="H296" s="59"/>
    </row>
    <row r="297" spans="1:8" x14ac:dyDescent="0.3">
      <c r="A297" s="59"/>
      <c r="B297" s="59"/>
      <c r="C297" s="59"/>
      <c r="D297" s="59"/>
      <c r="E297" s="59"/>
      <c r="F297" s="59"/>
      <c r="G297" s="59"/>
      <c r="H297" s="59"/>
    </row>
    <row r="298" spans="1:8" x14ac:dyDescent="0.3">
      <c r="A298" s="59"/>
      <c r="B298" s="59"/>
      <c r="C298" s="59"/>
      <c r="D298" s="59"/>
      <c r="E298" s="59"/>
      <c r="F298" s="59"/>
      <c r="G298" s="59"/>
      <c r="H298" s="59"/>
    </row>
    <row r="299" spans="1:8" x14ac:dyDescent="0.3">
      <c r="A299" s="59"/>
      <c r="B299" s="59"/>
      <c r="C299" s="59"/>
      <c r="D299" s="59"/>
      <c r="E299" s="59"/>
      <c r="F299" s="59"/>
      <c r="G299" s="59"/>
      <c r="H299" s="59"/>
    </row>
    <row r="300" spans="1:8" x14ac:dyDescent="0.3">
      <c r="A300" s="59"/>
      <c r="B300" s="59"/>
      <c r="C300" s="59"/>
      <c r="D300" s="59"/>
      <c r="E300" s="59"/>
      <c r="F300" s="59"/>
      <c r="G300" s="59"/>
      <c r="H300" s="59"/>
    </row>
    <row r="301" spans="1:8" x14ac:dyDescent="0.3">
      <c r="A301" s="59"/>
      <c r="B301" s="59"/>
      <c r="C301" s="59"/>
      <c r="D301" s="59"/>
      <c r="E301" s="59"/>
      <c r="F301" s="59"/>
      <c r="G301" s="59"/>
      <c r="H301" s="59"/>
    </row>
    <row r="302" spans="1:8" x14ac:dyDescent="0.3">
      <c r="A302" s="59"/>
      <c r="B302" s="59"/>
      <c r="C302" s="59"/>
      <c r="D302" s="59"/>
      <c r="E302" s="59"/>
      <c r="F302" s="59"/>
      <c r="G302" s="59"/>
      <c r="H302" s="59"/>
    </row>
    <row r="303" spans="1:8" x14ac:dyDescent="0.3">
      <c r="A303" s="59"/>
      <c r="B303" s="59"/>
      <c r="C303" s="59"/>
      <c r="D303" s="59"/>
      <c r="E303" s="59"/>
      <c r="F303" s="59"/>
      <c r="G303" s="59"/>
      <c r="H303" s="59"/>
    </row>
    <row r="304" spans="1:8" x14ac:dyDescent="0.3">
      <c r="A304" s="59"/>
      <c r="B304" s="59"/>
      <c r="C304" s="59"/>
      <c r="D304" s="59"/>
      <c r="E304" s="59"/>
      <c r="F304" s="59"/>
      <c r="G304" s="59"/>
      <c r="H304" s="59"/>
    </row>
    <row r="305" spans="1:8" x14ac:dyDescent="0.3">
      <c r="A305" s="59"/>
      <c r="B305" s="59"/>
      <c r="C305" s="59"/>
      <c r="D305" s="59"/>
      <c r="E305" s="59"/>
      <c r="F305" s="59"/>
      <c r="G305" s="59"/>
      <c r="H305" s="59"/>
    </row>
    <row r="306" spans="1:8" x14ac:dyDescent="0.3">
      <c r="A306" s="59"/>
      <c r="B306" s="59"/>
      <c r="C306" s="59"/>
      <c r="D306" s="59"/>
      <c r="E306" s="59"/>
      <c r="F306" s="59"/>
      <c r="G306" s="59"/>
      <c r="H306" s="59"/>
    </row>
    <row r="307" spans="1:8" x14ac:dyDescent="0.3">
      <c r="A307" s="59"/>
      <c r="B307" s="59"/>
      <c r="C307" s="59"/>
      <c r="D307" s="59"/>
      <c r="E307" s="59"/>
      <c r="F307" s="59"/>
      <c r="G307" s="59"/>
      <c r="H307" s="59"/>
    </row>
    <row r="308" spans="1:8" x14ac:dyDescent="0.3">
      <c r="A308" s="59"/>
      <c r="B308" s="59"/>
      <c r="C308" s="59"/>
      <c r="D308" s="59"/>
      <c r="E308" s="59"/>
      <c r="F308" s="59"/>
      <c r="G308" s="59"/>
      <c r="H308" s="59"/>
    </row>
    <row r="309" spans="1:8" x14ac:dyDescent="0.3">
      <c r="A309" s="59"/>
      <c r="B309" s="59"/>
      <c r="C309" s="59"/>
      <c r="D309" s="59"/>
      <c r="E309" s="59"/>
      <c r="F309" s="59"/>
      <c r="G309" s="59"/>
      <c r="H309" s="59"/>
    </row>
    <row r="310" spans="1:8" x14ac:dyDescent="0.3">
      <c r="A310" s="59"/>
      <c r="B310" s="59"/>
      <c r="C310" s="59"/>
      <c r="D310" s="59"/>
      <c r="E310" s="59"/>
      <c r="F310" s="59"/>
      <c r="G310" s="59"/>
      <c r="H310" s="59"/>
    </row>
    <row r="311" spans="1:8" x14ac:dyDescent="0.3">
      <c r="A311" s="59"/>
      <c r="B311" s="59"/>
      <c r="C311" s="59"/>
      <c r="D311" s="59"/>
      <c r="E311" s="59"/>
      <c r="F311" s="59"/>
      <c r="G311" s="59"/>
      <c r="H311" s="59"/>
    </row>
    <row r="312" spans="1:8" x14ac:dyDescent="0.3">
      <c r="A312" s="59"/>
      <c r="B312" s="59"/>
      <c r="C312" s="59"/>
      <c r="D312" s="59"/>
      <c r="E312" s="59"/>
      <c r="F312" s="59"/>
      <c r="G312" s="59"/>
      <c r="H312" s="59"/>
    </row>
    <row r="313" spans="1:8" x14ac:dyDescent="0.3">
      <c r="A313" s="59"/>
      <c r="B313" s="59"/>
      <c r="C313" s="59"/>
      <c r="D313" s="59"/>
      <c r="E313" s="59"/>
      <c r="F313" s="59"/>
      <c r="G313" s="59"/>
      <c r="H313" s="59"/>
    </row>
    <row r="314" spans="1:8" x14ac:dyDescent="0.3">
      <c r="A314" s="59"/>
      <c r="B314" s="59"/>
      <c r="C314" s="59"/>
      <c r="D314" s="59"/>
      <c r="E314" s="59"/>
      <c r="F314" s="59"/>
      <c r="G314" s="59"/>
      <c r="H314" s="59"/>
    </row>
    <row r="315" spans="1:8" x14ac:dyDescent="0.3">
      <c r="A315" s="59"/>
      <c r="B315" s="59"/>
      <c r="C315" s="59"/>
      <c r="D315" s="59"/>
      <c r="E315" s="59"/>
      <c r="F315" s="59"/>
      <c r="G315" s="59"/>
      <c r="H315" s="59"/>
    </row>
    <row r="316" spans="1:8" x14ac:dyDescent="0.3">
      <c r="A316" s="59"/>
      <c r="B316" s="59"/>
      <c r="C316" s="59"/>
      <c r="D316" s="59"/>
      <c r="E316" s="59"/>
      <c r="F316" s="59"/>
      <c r="G316" s="59"/>
      <c r="H316" s="59"/>
    </row>
    <row r="317" spans="1:8" x14ac:dyDescent="0.3">
      <c r="A317" s="59"/>
      <c r="B317" s="59"/>
      <c r="C317" s="59"/>
      <c r="D317" s="59"/>
      <c r="E317" s="59"/>
      <c r="F317" s="59"/>
      <c r="G317" s="59"/>
      <c r="H317" s="59"/>
    </row>
    <row r="318" spans="1:8" x14ac:dyDescent="0.3">
      <c r="A318" s="59"/>
      <c r="B318" s="59"/>
      <c r="C318" s="59"/>
      <c r="D318" s="59"/>
      <c r="E318" s="59"/>
      <c r="F318" s="59"/>
      <c r="G318" s="59"/>
      <c r="H318" s="59"/>
    </row>
    <row r="319" spans="1:8" x14ac:dyDescent="0.3">
      <c r="A319" s="59"/>
      <c r="B319" s="59"/>
      <c r="C319" s="59"/>
      <c r="D319" s="59"/>
      <c r="E319" s="59"/>
      <c r="F319" s="59"/>
      <c r="G319" s="59"/>
      <c r="H319" s="59"/>
    </row>
    <row r="320" spans="1:8" x14ac:dyDescent="0.3">
      <c r="A320" s="59"/>
      <c r="B320" s="59"/>
      <c r="C320" s="59"/>
      <c r="D320" s="59"/>
      <c r="E320" s="59"/>
      <c r="F320" s="59"/>
      <c r="G320" s="59"/>
      <c r="H320" s="59"/>
    </row>
    <row r="321" spans="1:8" x14ac:dyDescent="0.3">
      <c r="A321" s="59"/>
      <c r="B321" s="59"/>
      <c r="C321" s="59"/>
      <c r="D321" s="59"/>
      <c r="E321" s="59"/>
      <c r="F321" s="59"/>
      <c r="G321" s="59"/>
      <c r="H321" s="59"/>
    </row>
    <row r="322" spans="1:8" x14ac:dyDescent="0.3">
      <c r="A322" s="59"/>
      <c r="B322" s="59"/>
      <c r="C322" s="59"/>
      <c r="D322" s="59"/>
      <c r="E322" s="59"/>
      <c r="F322" s="59"/>
      <c r="G322" s="59"/>
      <c r="H322" s="59"/>
    </row>
    <row r="323" spans="1:8" x14ac:dyDescent="0.3">
      <c r="A323" s="59"/>
      <c r="B323" s="59"/>
      <c r="C323" s="59"/>
      <c r="D323" s="59"/>
      <c r="E323" s="59"/>
      <c r="F323" s="59"/>
      <c r="G323" s="59"/>
      <c r="H323" s="59"/>
    </row>
    <row r="324" spans="1:8" x14ac:dyDescent="0.3">
      <c r="A324" s="59"/>
      <c r="B324" s="59"/>
      <c r="C324" s="59"/>
      <c r="D324" s="59"/>
      <c r="E324" s="59"/>
      <c r="F324" s="59"/>
      <c r="G324" s="59"/>
      <c r="H324" s="59"/>
    </row>
    <row r="325" spans="1:8" x14ac:dyDescent="0.3">
      <c r="A325" s="59"/>
      <c r="B325" s="59"/>
      <c r="C325" s="59"/>
      <c r="D325" s="59"/>
      <c r="E325" s="59"/>
      <c r="F325" s="59"/>
      <c r="G325" s="59"/>
      <c r="H325" s="59"/>
    </row>
    <row r="326" spans="1:8" x14ac:dyDescent="0.3">
      <c r="A326" s="59"/>
      <c r="B326" s="59"/>
      <c r="C326" s="59"/>
      <c r="D326" s="59"/>
      <c r="E326" s="59"/>
      <c r="F326" s="59"/>
      <c r="G326" s="59"/>
      <c r="H326" s="59"/>
    </row>
    <row r="327" spans="1:8" x14ac:dyDescent="0.3">
      <c r="A327" s="59"/>
      <c r="B327" s="59"/>
      <c r="C327" s="59"/>
      <c r="D327" s="59"/>
      <c r="E327" s="59"/>
      <c r="F327" s="59"/>
      <c r="G327" s="59"/>
      <c r="H327" s="59"/>
    </row>
    <row r="328" spans="1:8" x14ac:dyDescent="0.3">
      <c r="A328" s="59"/>
      <c r="B328" s="59"/>
      <c r="C328" s="59"/>
      <c r="D328" s="59"/>
      <c r="E328" s="59"/>
      <c r="F328" s="59"/>
      <c r="G328" s="59"/>
      <c r="H328" s="59"/>
    </row>
    <row r="329" spans="1:8" x14ac:dyDescent="0.3">
      <c r="A329" s="59"/>
      <c r="B329" s="59"/>
      <c r="C329" s="59"/>
      <c r="D329" s="59"/>
      <c r="E329" s="59"/>
      <c r="F329" s="59"/>
      <c r="G329" s="59"/>
      <c r="H329" s="59"/>
    </row>
    <row r="330" spans="1:8" x14ac:dyDescent="0.3">
      <c r="A330" s="59"/>
      <c r="B330" s="59"/>
      <c r="C330" s="59"/>
      <c r="D330" s="59"/>
      <c r="E330" s="59"/>
      <c r="F330" s="59"/>
      <c r="G330" s="59"/>
      <c r="H330" s="59"/>
    </row>
    <row r="331" spans="1:8" x14ac:dyDescent="0.3">
      <c r="A331" s="59"/>
      <c r="B331" s="59"/>
      <c r="C331" s="59"/>
      <c r="D331" s="59"/>
      <c r="E331" s="59"/>
      <c r="F331" s="59"/>
      <c r="G331" s="59"/>
      <c r="H331" s="59"/>
    </row>
    <row r="332" spans="1:8" x14ac:dyDescent="0.3">
      <c r="A332" s="59"/>
      <c r="B332" s="59"/>
      <c r="C332" s="59"/>
      <c r="D332" s="59"/>
      <c r="E332" s="59"/>
      <c r="F332" s="59"/>
      <c r="G332" s="59"/>
      <c r="H332" s="59"/>
    </row>
    <row r="333" spans="1:8" x14ac:dyDescent="0.3">
      <c r="A333" s="59"/>
      <c r="B333" s="59"/>
      <c r="C333" s="59"/>
      <c r="D333" s="59"/>
      <c r="E333" s="59"/>
      <c r="F333" s="59"/>
      <c r="G333" s="59"/>
      <c r="H333" s="59"/>
    </row>
    <row r="334" spans="1:8" x14ac:dyDescent="0.3">
      <c r="A334" s="59"/>
      <c r="B334" s="59"/>
      <c r="C334" s="59"/>
      <c r="D334" s="59"/>
      <c r="E334" s="59"/>
      <c r="F334" s="59"/>
      <c r="G334" s="59"/>
      <c r="H334" s="59"/>
    </row>
    <row r="335" spans="1:8" x14ac:dyDescent="0.3">
      <c r="A335" s="59"/>
      <c r="B335" s="59"/>
      <c r="C335" s="59"/>
      <c r="D335" s="59"/>
      <c r="E335" s="59"/>
      <c r="F335" s="59"/>
      <c r="G335" s="59"/>
      <c r="H335" s="59"/>
    </row>
    <row r="336" spans="1:8" x14ac:dyDescent="0.3">
      <c r="A336" s="59"/>
      <c r="B336" s="59"/>
      <c r="C336" s="59"/>
      <c r="D336" s="59"/>
      <c r="E336" s="59"/>
      <c r="F336" s="59"/>
      <c r="G336" s="59"/>
      <c r="H336" s="59"/>
    </row>
    <row r="337" spans="1:8" x14ac:dyDescent="0.3">
      <c r="A337" s="59"/>
      <c r="B337" s="59"/>
      <c r="C337" s="59"/>
      <c r="D337" s="59"/>
      <c r="E337" s="59"/>
      <c r="F337" s="59"/>
      <c r="G337" s="59"/>
      <c r="H337" s="59"/>
    </row>
    <row r="338" spans="1:8" x14ac:dyDescent="0.3">
      <c r="A338" s="59"/>
      <c r="B338" s="59"/>
      <c r="C338" s="59"/>
      <c r="D338" s="59"/>
      <c r="E338" s="59"/>
      <c r="F338" s="59"/>
      <c r="G338" s="59"/>
      <c r="H338" s="59"/>
    </row>
    <row r="339" spans="1:8" x14ac:dyDescent="0.3">
      <c r="A339" s="59"/>
      <c r="B339" s="59"/>
      <c r="C339" s="59"/>
      <c r="D339" s="59"/>
      <c r="E339" s="59"/>
      <c r="F339" s="59"/>
      <c r="G339" s="59"/>
      <c r="H339" s="59"/>
    </row>
    <row r="340" spans="1:8" x14ac:dyDescent="0.3">
      <c r="A340" s="59"/>
      <c r="B340" s="59"/>
      <c r="C340" s="59"/>
      <c r="D340" s="59"/>
      <c r="E340" s="59"/>
      <c r="F340" s="59"/>
      <c r="G340" s="59"/>
      <c r="H340" s="59"/>
    </row>
    <row r="341" spans="1:8" x14ac:dyDescent="0.3">
      <c r="A341" s="59"/>
      <c r="B341" s="59"/>
      <c r="C341" s="59"/>
      <c r="D341" s="59"/>
      <c r="E341" s="59"/>
      <c r="F341" s="59"/>
      <c r="G341" s="59"/>
      <c r="H341" s="59"/>
    </row>
    <row r="342" spans="1:8" x14ac:dyDescent="0.3">
      <c r="A342" s="59"/>
      <c r="B342" s="59"/>
      <c r="C342" s="59"/>
      <c r="D342" s="59"/>
      <c r="E342" s="59"/>
      <c r="F342" s="59"/>
      <c r="G342" s="59"/>
      <c r="H342" s="59"/>
    </row>
    <row r="343" spans="1:8" x14ac:dyDescent="0.3">
      <c r="A343" s="59"/>
      <c r="B343" s="59"/>
      <c r="C343" s="59"/>
      <c r="D343" s="59"/>
      <c r="E343" s="59"/>
      <c r="F343" s="59"/>
      <c r="G343" s="59"/>
      <c r="H343" s="59"/>
    </row>
    <row r="344" spans="1:8" x14ac:dyDescent="0.3">
      <c r="A344" s="59"/>
      <c r="B344" s="59"/>
      <c r="C344" s="59"/>
      <c r="D344" s="59"/>
      <c r="E344" s="59"/>
      <c r="F344" s="59"/>
      <c r="G344" s="59"/>
      <c r="H344" s="59"/>
    </row>
    <row r="345" spans="1:8" x14ac:dyDescent="0.3">
      <c r="A345" s="59"/>
      <c r="B345" s="59"/>
      <c r="C345" s="59"/>
      <c r="D345" s="59"/>
      <c r="E345" s="59"/>
      <c r="F345" s="59"/>
      <c r="G345" s="59"/>
      <c r="H345" s="59"/>
    </row>
    <row r="346" spans="1:8" x14ac:dyDescent="0.3">
      <c r="A346" s="59"/>
      <c r="B346" s="59"/>
      <c r="C346" s="59"/>
      <c r="D346" s="59"/>
      <c r="E346" s="59"/>
      <c r="F346" s="59"/>
      <c r="G346" s="59"/>
      <c r="H346" s="59"/>
    </row>
    <row r="347" spans="1:8" x14ac:dyDescent="0.3">
      <c r="A347" s="59"/>
      <c r="B347" s="59"/>
      <c r="C347" s="59"/>
      <c r="D347" s="59"/>
      <c r="E347" s="59"/>
      <c r="F347" s="59"/>
      <c r="G347" s="59"/>
      <c r="H347" s="59"/>
    </row>
    <row r="348" spans="1:8" x14ac:dyDescent="0.3">
      <c r="A348" s="59"/>
      <c r="B348" s="59"/>
      <c r="C348" s="59"/>
      <c r="D348" s="59"/>
      <c r="E348" s="59"/>
      <c r="F348" s="59"/>
      <c r="G348" s="59"/>
      <c r="H348" s="59"/>
    </row>
    <row r="349" spans="1:8" x14ac:dyDescent="0.3">
      <c r="A349" s="59"/>
      <c r="B349" s="59"/>
      <c r="C349" s="59"/>
      <c r="D349" s="59"/>
      <c r="E349" s="59"/>
      <c r="F349" s="59"/>
      <c r="G349" s="59"/>
      <c r="H349" s="59"/>
    </row>
    <row r="350" spans="1:8" x14ac:dyDescent="0.3">
      <c r="A350" s="59"/>
      <c r="B350" s="59"/>
      <c r="C350" s="59"/>
      <c r="D350" s="59"/>
      <c r="E350" s="59"/>
      <c r="F350" s="59"/>
      <c r="G350" s="59"/>
      <c r="H350" s="59"/>
    </row>
    <row r="351" spans="1:8" x14ac:dyDescent="0.3">
      <c r="A351" s="59"/>
      <c r="B351" s="59"/>
      <c r="C351" s="59"/>
      <c r="D351" s="59"/>
      <c r="E351" s="59"/>
      <c r="F351" s="59"/>
      <c r="G351" s="59"/>
      <c r="H351" s="59"/>
    </row>
    <row r="352" spans="1:8" x14ac:dyDescent="0.3">
      <c r="A352" s="59"/>
      <c r="B352" s="59"/>
      <c r="C352" s="59"/>
      <c r="D352" s="59"/>
      <c r="E352" s="59"/>
      <c r="F352" s="59"/>
      <c r="G352" s="59"/>
      <c r="H352" s="59"/>
    </row>
    <row r="353" spans="1:8" x14ac:dyDescent="0.3">
      <c r="A353" s="59"/>
      <c r="B353" s="59"/>
      <c r="C353" s="59"/>
      <c r="D353" s="59"/>
      <c r="E353" s="59"/>
      <c r="F353" s="59"/>
      <c r="G353" s="59"/>
      <c r="H353" s="59"/>
    </row>
    <row r="354" spans="1:8" x14ac:dyDescent="0.3">
      <c r="A354" s="59"/>
      <c r="B354" s="59"/>
      <c r="C354" s="59"/>
      <c r="D354" s="59"/>
      <c r="E354" s="59"/>
      <c r="F354" s="59"/>
      <c r="G354" s="59"/>
      <c r="H354" s="59"/>
    </row>
    <row r="355" spans="1:8" x14ac:dyDescent="0.3">
      <c r="A355" s="59"/>
      <c r="B355" s="59"/>
      <c r="C355" s="59"/>
      <c r="D355" s="59"/>
      <c r="E355" s="59"/>
      <c r="F355" s="59"/>
      <c r="G355" s="59"/>
      <c r="H355" s="59"/>
    </row>
    <row r="356" spans="1:8" x14ac:dyDescent="0.3">
      <c r="A356" s="59"/>
      <c r="B356" s="59"/>
      <c r="C356" s="59"/>
      <c r="D356" s="59"/>
      <c r="E356" s="59"/>
      <c r="F356" s="59"/>
      <c r="G356" s="59"/>
      <c r="H356" s="59"/>
    </row>
    <row r="357" spans="1:8" x14ac:dyDescent="0.3">
      <c r="A357" s="59"/>
      <c r="B357" s="59"/>
      <c r="C357" s="59"/>
      <c r="D357" s="59"/>
      <c r="E357" s="59"/>
      <c r="F357" s="59"/>
      <c r="G357" s="59"/>
      <c r="H357" s="59"/>
    </row>
    <row r="358" spans="1:8" x14ac:dyDescent="0.3">
      <c r="A358" s="59"/>
      <c r="B358" s="59"/>
      <c r="C358" s="59"/>
      <c r="D358" s="59"/>
      <c r="E358" s="59"/>
      <c r="F358" s="59"/>
      <c r="G358" s="59"/>
      <c r="H358" s="59"/>
    </row>
    <row r="359" spans="1:8" x14ac:dyDescent="0.3">
      <c r="A359" s="59"/>
      <c r="B359" s="59"/>
      <c r="C359" s="59"/>
      <c r="D359" s="59"/>
      <c r="E359" s="59"/>
      <c r="F359" s="59"/>
      <c r="G359" s="59"/>
      <c r="H359" s="59"/>
    </row>
    <row r="360" spans="1:8" x14ac:dyDescent="0.3">
      <c r="A360" s="59"/>
      <c r="B360" s="59"/>
      <c r="C360" s="59"/>
      <c r="D360" s="59"/>
      <c r="E360" s="59"/>
      <c r="F360" s="59"/>
      <c r="G360" s="59"/>
      <c r="H360" s="59"/>
    </row>
    <row r="361" spans="1:8" x14ac:dyDescent="0.3">
      <c r="A361" s="59"/>
      <c r="B361" s="59"/>
      <c r="C361" s="59"/>
      <c r="D361" s="59"/>
      <c r="E361" s="59"/>
      <c r="F361" s="59"/>
      <c r="G361" s="59"/>
      <c r="H361" s="59"/>
    </row>
    <row r="362" spans="1:8" x14ac:dyDescent="0.3">
      <c r="A362" s="59"/>
      <c r="B362" s="59"/>
      <c r="C362" s="59"/>
      <c r="D362" s="59"/>
      <c r="E362" s="59"/>
      <c r="F362" s="59"/>
      <c r="G362" s="59"/>
      <c r="H362" s="59"/>
    </row>
    <row r="363" spans="1:8" x14ac:dyDescent="0.3">
      <c r="A363" s="59"/>
      <c r="B363" s="59"/>
      <c r="C363" s="59"/>
      <c r="D363" s="59"/>
      <c r="E363" s="59"/>
      <c r="F363" s="59"/>
      <c r="G363" s="59"/>
      <c r="H363" s="59"/>
    </row>
    <row r="364" spans="1:8" x14ac:dyDescent="0.3">
      <c r="A364" s="59"/>
      <c r="B364" s="59"/>
      <c r="C364" s="59"/>
      <c r="D364" s="59"/>
      <c r="E364" s="59"/>
      <c r="F364" s="59"/>
      <c r="G364" s="59"/>
      <c r="H364" s="59"/>
    </row>
    <row r="365" spans="1:8" x14ac:dyDescent="0.3">
      <c r="A365" s="59"/>
      <c r="B365" s="59"/>
      <c r="C365" s="59"/>
      <c r="D365" s="59"/>
      <c r="E365" s="59"/>
      <c r="F365" s="59"/>
      <c r="G365" s="59"/>
      <c r="H365" s="59"/>
    </row>
    <row r="366" spans="1:8" x14ac:dyDescent="0.3">
      <c r="A366" s="59"/>
      <c r="B366" s="59"/>
      <c r="C366" s="59"/>
      <c r="D366" s="59"/>
      <c r="E366" s="59"/>
      <c r="F366" s="59"/>
      <c r="G366" s="59"/>
      <c r="H366" s="59"/>
    </row>
    <row r="367" spans="1:8" x14ac:dyDescent="0.3">
      <c r="A367" s="59"/>
      <c r="B367" s="59"/>
      <c r="C367" s="59"/>
      <c r="D367" s="59"/>
      <c r="E367" s="59"/>
      <c r="F367" s="59"/>
      <c r="G367" s="59"/>
      <c r="H367" s="59"/>
    </row>
    <row r="368" spans="1:8" x14ac:dyDescent="0.3">
      <c r="A368" s="59"/>
      <c r="B368" s="59"/>
      <c r="C368" s="59"/>
      <c r="D368" s="59"/>
      <c r="E368" s="59"/>
      <c r="F368" s="59"/>
      <c r="G368" s="59"/>
      <c r="H368" s="59"/>
    </row>
    <row r="369" spans="1:8" x14ac:dyDescent="0.3">
      <c r="A369" s="59"/>
      <c r="B369" s="59"/>
      <c r="C369" s="59"/>
      <c r="D369" s="59"/>
      <c r="E369" s="59"/>
      <c r="F369" s="59"/>
      <c r="G369" s="59"/>
      <c r="H369" s="59"/>
    </row>
    <row r="370" spans="1:8" x14ac:dyDescent="0.3">
      <c r="A370" s="59"/>
      <c r="B370" s="59"/>
      <c r="C370" s="59"/>
      <c r="D370" s="59"/>
      <c r="E370" s="59"/>
      <c r="F370" s="59"/>
      <c r="G370" s="59"/>
      <c r="H370" s="59"/>
    </row>
    <row r="371" spans="1:8" x14ac:dyDescent="0.3">
      <c r="A371" s="59"/>
      <c r="B371" s="59"/>
      <c r="C371" s="59"/>
      <c r="D371" s="59"/>
      <c r="E371" s="59"/>
      <c r="F371" s="59"/>
      <c r="G371" s="59"/>
      <c r="H371" s="59"/>
    </row>
    <row r="372" spans="1:8" x14ac:dyDescent="0.3">
      <c r="A372" s="59"/>
      <c r="B372" s="59"/>
      <c r="C372" s="59"/>
      <c r="D372" s="59"/>
      <c r="E372" s="59"/>
      <c r="F372" s="59"/>
      <c r="G372" s="59"/>
      <c r="H372" s="59"/>
    </row>
    <row r="373" spans="1:8" x14ac:dyDescent="0.3">
      <c r="A373" s="59"/>
      <c r="B373" s="59"/>
      <c r="C373" s="59"/>
      <c r="D373" s="59"/>
      <c r="E373" s="59"/>
      <c r="F373" s="59"/>
      <c r="G373" s="59"/>
      <c r="H373" s="59"/>
    </row>
    <row r="374" spans="1:8" x14ac:dyDescent="0.3">
      <c r="A374" s="59"/>
      <c r="B374" s="59"/>
      <c r="C374" s="59"/>
      <c r="D374" s="59"/>
      <c r="E374" s="59"/>
      <c r="F374" s="59"/>
      <c r="G374" s="59"/>
      <c r="H374" s="59"/>
    </row>
    <row r="375" spans="1:8" x14ac:dyDescent="0.3">
      <c r="A375" s="59"/>
      <c r="B375" s="59"/>
      <c r="C375" s="59"/>
      <c r="D375" s="59"/>
      <c r="E375" s="59"/>
      <c r="F375" s="59"/>
      <c r="G375" s="59"/>
      <c r="H375" s="59"/>
    </row>
    <row r="376" spans="1:8" x14ac:dyDescent="0.3">
      <c r="A376" s="59"/>
      <c r="B376" s="59"/>
      <c r="C376" s="59"/>
      <c r="D376" s="59"/>
      <c r="E376" s="59"/>
      <c r="F376" s="59"/>
      <c r="G376" s="59"/>
      <c r="H376" s="59"/>
    </row>
    <row r="377" spans="1:8" x14ac:dyDescent="0.3">
      <c r="A377" s="59"/>
      <c r="B377" s="59"/>
      <c r="C377" s="59"/>
      <c r="D377" s="59"/>
      <c r="E377" s="59"/>
      <c r="F377" s="59"/>
      <c r="G377" s="59"/>
      <c r="H377" s="59"/>
    </row>
    <row r="378" spans="1:8" x14ac:dyDescent="0.3">
      <c r="A378" s="59"/>
      <c r="B378" s="59"/>
      <c r="C378" s="59"/>
      <c r="D378" s="59"/>
      <c r="E378" s="59"/>
      <c r="F378" s="59"/>
      <c r="G378" s="59"/>
      <c r="H378" s="59"/>
    </row>
    <row r="379" spans="1:8" x14ac:dyDescent="0.3">
      <c r="A379" s="59"/>
      <c r="B379" s="59"/>
      <c r="C379" s="59"/>
      <c r="D379" s="59"/>
      <c r="E379" s="59"/>
      <c r="F379" s="59"/>
      <c r="G379" s="59"/>
      <c r="H379" s="59"/>
    </row>
    <row r="380" spans="1:8" x14ac:dyDescent="0.3">
      <c r="A380" s="59"/>
      <c r="B380" s="59"/>
      <c r="C380" s="59"/>
      <c r="D380" s="59"/>
      <c r="E380" s="59"/>
      <c r="F380" s="59"/>
      <c r="G380" s="59"/>
      <c r="H380" s="59"/>
    </row>
    <row r="381" spans="1:8" x14ac:dyDescent="0.3">
      <c r="A381" s="59"/>
      <c r="B381" s="59"/>
      <c r="C381" s="59"/>
      <c r="D381" s="59"/>
      <c r="E381" s="59"/>
      <c r="F381" s="59"/>
      <c r="G381" s="59"/>
      <c r="H381" s="59"/>
    </row>
    <row r="382" spans="1:8" x14ac:dyDescent="0.3">
      <c r="A382" s="59"/>
      <c r="B382" s="59"/>
      <c r="C382" s="59"/>
      <c r="D382" s="59"/>
      <c r="E382" s="59"/>
      <c r="F382" s="59"/>
      <c r="G382" s="59"/>
      <c r="H382" s="59"/>
    </row>
    <row r="383" spans="1:8" x14ac:dyDescent="0.3">
      <c r="A383" s="59"/>
      <c r="B383" s="59"/>
      <c r="C383" s="59"/>
      <c r="D383" s="59"/>
      <c r="E383" s="59"/>
      <c r="F383" s="59"/>
      <c r="G383" s="59"/>
      <c r="H383" s="59"/>
    </row>
    <row r="384" spans="1:8" x14ac:dyDescent="0.3">
      <c r="A384" s="59"/>
      <c r="B384" s="59"/>
      <c r="C384" s="59"/>
      <c r="D384" s="59"/>
      <c r="E384" s="59"/>
      <c r="F384" s="59"/>
      <c r="G384" s="59"/>
      <c r="H384" s="59"/>
    </row>
    <row r="385" spans="1:8" x14ac:dyDescent="0.3">
      <c r="A385" s="59"/>
      <c r="B385" s="59"/>
      <c r="C385" s="59"/>
      <c r="D385" s="59"/>
      <c r="E385" s="59"/>
      <c r="F385" s="59"/>
      <c r="G385" s="59"/>
      <c r="H385" s="59"/>
    </row>
    <row r="386" spans="1:8" x14ac:dyDescent="0.3">
      <c r="A386" s="59"/>
      <c r="B386" s="59"/>
      <c r="C386" s="59"/>
      <c r="D386" s="59"/>
      <c r="E386" s="59"/>
      <c r="F386" s="59"/>
      <c r="G386" s="59"/>
      <c r="H386" s="59"/>
    </row>
    <row r="387" spans="1:8" x14ac:dyDescent="0.3">
      <c r="A387" s="59"/>
      <c r="B387" s="59"/>
      <c r="C387" s="59"/>
      <c r="D387" s="59"/>
      <c r="E387" s="59"/>
      <c r="F387" s="59"/>
      <c r="G387" s="59"/>
      <c r="H387" s="59"/>
    </row>
    <row r="388" spans="1:8" x14ac:dyDescent="0.3">
      <c r="A388" s="59"/>
      <c r="B388" s="59"/>
      <c r="C388" s="59"/>
      <c r="D388" s="59"/>
      <c r="E388" s="59"/>
      <c r="F388" s="59"/>
      <c r="G388" s="59"/>
      <c r="H388" s="59"/>
    </row>
    <row r="389" spans="1:8" x14ac:dyDescent="0.3">
      <c r="A389" s="59"/>
      <c r="B389" s="59"/>
      <c r="C389" s="59"/>
      <c r="D389" s="59"/>
      <c r="E389" s="59"/>
      <c r="F389" s="59"/>
      <c r="G389" s="59"/>
      <c r="H389" s="59"/>
    </row>
    <row r="390" spans="1:8" x14ac:dyDescent="0.3">
      <c r="A390" s="59"/>
      <c r="B390" s="59"/>
      <c r="C390" s="59"/>
      <c r="D390" s="59"/>
      <c r="E390" s="59"/>
      <c r="F390" s="59"/>
      <c r="G390" s="59"/>
      <c r="H390" s="59"/>
    </row>
    <row r="391" spans="1:8" x14ac:dyDescent="0.3">
      <c r="A391" s="59"/>
      <c r="B391" s="59"/>
      <c r="C391" s="59"/>
      <c r="D391" s="59"/>
      <c r="E391" s="59"/>
      <c r="F391" s="59"/>
      <c r="G391" s="59"/>
      <c r="H391" s="59"/>
    </row>
    <row r="392" spans="1:8" x14ac:dyDescent="0.3">
      <c r="A392" s="59"/>
      <c r="B392" s="59"/>
      <c r="C392" s="59"/>
      <c r="D392" s="59"/>
      <c r="E392" s="59"/>
      <c r="F392" s="59"/>
      <c r="G392" s="59"/>
      <c r="H392" s="59"/>
    </row>
    <row r="393" spans="1:8" x14ac:dyDescent="0.3">
      <c r="A393" s="59"/>
      <c r="B393" s="59"/>
      <c r="C393" s="59"/>
      <c r="D393" s="59"/>
      <c r="E393" s="59"/>
      <c r="F393" s="59"/>
      <c r="G393" s="59"/>
      <c r="H393" s="59"/>
    </row>
    <row r="394" spans="1:8" x14ac:dyDescent="0.3">
      <c r="A394" s="59"/>
      <c r="B394" s="59"/>
      <c r="C394" s="59"/>
      <c r="D394" s="59"/>
      <c r="E394" s="59"/>
      <c r="F394" s="59"/>
      <c r="G394" s="59"/>
      <c r="H394" s="59"/>
    </row>
    <row r="395" spans="1:8" x14ac:dyDescent="0.3">
      <c r="A395" s="59"/>
      <c r="B395" s="59"/>
      <c r="C395" s="59"/>
      <c r="D395" s="59"/>
      <c r="E395" s="59"/>
      <c r="F395" s="59"/>
      <c r="G395" s="59"/>
      <c r="H395" s="59"/>
    </row>
    <row r="396" spans="1:8" x14ac:dyDescent="0.3">
      <c r="A396" s="59"/>
      <c r="B396" s="59"/>
      <c r="C396" s="59"/>
      <c r="D396" s="59"/>
      <c r="E396" s="59"/>
      <c r="F396" s="59"/>
      <c r="G396" s="59"/>
      <c r="H396" s="59"/>
    </row>
    <row r="397" spans="1:8" x14ac:dyDescent="0.3">
      <c r="A397" s="59"/>
      <c r="B397" s="59"/>
      <c r="C397" s="59"/>
      <c r="D397" s="59"/>
      <c r="E397" s="59"/>
      <c r="F397" s="59"/>
      <c r="G397" s="59"/>
      <c r="H397" s="59"/>
    </row>
    <row r="398" spans="1:8" x14ac:dyDescent="0.3">
      <c r="A398" s="59"/>
      <c r="B398" s="59"/>
      <c r="C398" s="59"/>
      <c r="D398" s="59"/>
      <c r="E398" s="59"/>
      <c r="F398" s="59"/>
      <c r="G398" s="59"/>
      <c r="H398" s="59"/>
    </row>
    <row r="399" spans="1:8" x14ac:dyDescent="0.3">
      <c r="A399" s="59"/>
      <c r="B399" s="59"/>
      <c r="C399" s="59"/>
      <c r="D399" s="59"/>
      <c r="E399" s="59"/>
      <c r="F399" s="59"/>
      <c r="G399" s="59"/>
      <c r="H399" s="59"/>
    </row>
    <row r="400" spans="1:8" x14ac:dyDescent="0.3">
      <c r="A400" s="59"/>
      <c r="B400" s="59"/>
      <c r="C400" s="59"/>
      <c r="D400" s="59"/>
      <c r="E400" s="59"/>
      <c r="F400" s="59"/>
      <c r="G400" s="59"/>
      <c r="H400" s="59"/>
    </row>
    <row r="401" spans="1:8" x14ac:dyDescent="0.3">
      <c r="A401" s="59"/>
      <c r="B401" s="59"/>
      <c r="C401" s="59"/>
      <c r="D401" s="59"/>
      <c r="E401" s="59"/>
      <c r="F401" s="59"/>
      <c r="G401" s="59"/>
      <c r="H401" s="59"/>
    </row>
    <row r="402" spans="1:8" x14ac:dyDescent="0.3">
      <c r="A402" s="59"/>
      <c r="B402" s="59"/>
      <c r="C402" s="59"/>
      <c r="D402" s="59"/>
      <c r="E402" s="59"/>
      <c r="F402" s="59"/>
      <c r="G402" s="59"/>
      <c r="H402" s="59"/>
    </row>
    <row r="403" spans="1:8" x14ac:dyDescent="0.3">
      <c r="A403" s="59"/>
      <c r="B403" s="59"/>
      <c r="C403" s="59"/>
      <c r="D403" s="59"/>
      <c r="E403" s="59"/>
      <c r="F403" s="59"/>
      <c r="G403" s="59"/>
      <c r="H403" s="59"/>
    </row>
    <row r="404" spans="1:8" x14ac:dyDescent="0.3">
      <c r="A404" s="59"/>
      <c r="B404" s="59"/>
      <c r="C404" s="59"/>
      <c r="D404" s="59"/>
      <c r="E404" s="59"/>
      <c r="F404" s="59"/>
      <c r="G404" s="59"/>
      <c r="H404" s="59"/>
    </row>
    <row r="405" spans="1:8" x14ac:dyDescent="0.3">
      <c r="A405" s="59"/>
      <c r="B405" s="59"/>
      <c r="C405" s="59"/>
      <c r="D405" s="59"/>
      <c r="E405" s="59"/>
      <c r="F405" s="59"/>
      <c r="G405" s="59"/>
      <c r="H405" s="59"/>
    </row>
    <row r="406" spans="1:8" x14ac:dyDescent="0.3">
      <c r="A406" s="59"/>
      <c r="B406" s="59"/>
      <c r="C406" s="59"/>
      <c r="D406" s="59"/>
      <c r="E406" s="59"/>
      <c r="F406" s="59"/>
      <c r="G406" s="59"/>
      <c r="H406" s="59"/>
    </row>
    <row r="407" spans="1:8" x14ac:dyDescent="0.3">
      <c r="A407" s="59"/>
      <c r="B407" s="59"/>
      <c r="C407" s="59"/>
      <c r="D407" s="59"/>
      <c r="E407" s="59"/>
      <c r="F407" s="59"/>
      <c r="G407" s="59"/>
      <c r="H407" s="59"/>
    </row>
    <row r="408" spans="1:8" x14ac:dyDescent="0.3">
      <c r="A408" s="59"/>
      <c r="B408" s="59"/>
      <c r="C408" s="59"/>
      <c r="D408" s="59"/>
      <c r="E408" s="59"/>
      <c r="F408" s="59"/>
      <c r="G408" s="59"/>
      <c r="H408" s="59"/>
    </row>
    <row r="409" spans="1:8" x14ac:dyDescent="0.3">
      <c r="A409" s="59"/>
      <c r="B409" s="59"/>
      <c r="C409" s="59"/>
      <c r="D409" s="59"/>
      <c r="E409" s="59"/>
      <c r="F409" s="59"/>
      <c r="G409" s="59"/>
      <c r="H409" s="59"/>
    </row>
    <row r="410" spans="1:8" x14ac:dyDescent="0.3">
      <c r="A410" s="59"/>
      <c r="B410" s="59"/>
      <c r="C410" s="59"/>
      <c r="D410" s="59"/>
      <c r="E410" s="59"/>
      <c r="F410" s="59"/>
      <c r="G410" s="59"/>
      <c r="H410" s="59"/>
    </row>
    <row r="411" spans="1:8" x14ac:dyDescent="0.3">
      <c r="A411" s="59"/>
      <c r="B411" s="59"/>
      <c r="C411" s="59"/>
      <c r="D411" s="59"/>
      <c r="E411" s="59"/>
      <c r="F411" s="59"/>
      <c r="G411" s="59"/>
      <c r="H411" s="59"/>
    </row>
    <row r="412" spans="1:8" x14ac:dyDescent="0.3">
      <c r="A412" s="59"/>
      <c r="B412" s="59"/>
      <c r="C412" s="59"/>
      <c r="D412" s="59"/>
      <c r="E412" s="59"/>
      <c r="F412" s="59"/>
      <c r="G412" s="59"/>
      <c r="H412" s="59"/>
    </row>
    <row r="413" spans="1:8" x14ac:dyDescent="0.3">
      <c r="A413" s="59"/>
      <c r="B413" s="59"/>
      <c r="C413" s="59"/>
      <c r="D413" s="59"/>
      <c r="E413" s="59"/>
      <c r="F413" s="59"/>
      <c r="G413" s="59"/>
      <c r="H413" s="59"/>
    </row>
    <row r="414" spans="1:8" x14ac:dyDescent="0.3">
      <c r="A414" s="59"/>
      <c r="B414" s="59"/>
      <c r="C414" s="59"/>
      <c r="D414" s="59"/>
      <c r="E414" s="59"/>
      <c r="F414" s="59"/>
      <c r="G414" s="59"/>
      <c r="H414" s="59"/>
    </row>
    <row r="415" spans="1:8" x14ac:dyDescent="0.3">
      <c r="A415" s="59"/>
      <c r="B415" s="59"/>
      <c r="C415" s="59"/>
      <c r="D415" s="59"/>
      <c r="E415" s="59"/>
      <c r="F415" s="59"/>
      <c r="G415" s="59"/>
      <c r="H415" s="59"/>
    </row>
    <row r="416" spans="1:8" x14ac:dyDescent="0.3">
      <c r="A416" s="59"/>
      <c r="B416" s="59"/>
      <c r="C416" s="59"/>
      <c r="D416" s="59"/>
      <c r="E416" s="59"/>
      <c r="F416" s="59"/>
      <c r="G416" s="59"/>
      <c r="H416" s="59"/>
    </row>
    <row r="417" spans="1:8" x14ac:dyDescent="0.3">
      <c r="A417" s="59"/>
      <c r="B417" s="59"/>
      <c r="C417" s="59"/>
      <c r="D417" s="59"/>
      <c r="E417" s="59"/>
      <c r="F417" s="59"/>
      <c r="G417" s="59"/>
      <c r="H417" s="59"/>
    </row>
    <row r="418" spans="1:8" x14ac:dyDescent="0.3">
      <c r="A418" s="59"/>
      <c r="B418" s="59"/>
      <c r="C418" s="59"/>
      <c r="D418" s="59"/>
      <c r="E418" s="59"/>
      <c r="F418" s="59"/>
      <c r="G418" s="59"/>
      <c r="H418" s="59"/>
    </row>
    <row r="419" spans="1:8" x14ac:dyDescent="0.3">
      <c r="A419" s="59"/>
      <c r="B419" s="59"/>
      <c r="C419" s="59"/>
      <c r="D419" s="59"/>
      <c r="E419" s="59"/>
      <c r="F419" s="59"/>
      <c r="G419" s="59"/>
      <c r="H419" s="59"/>
    </row>
    <row r="420" spans="1:8" x14ac:dyDescent="0.3">
      <c r="A420" s="59"/>
      <c r="B420" s="59"/>
      <c r="C420" s="59"/>
      <c r="D420" s="59"/>
      <c r="E420" s="59"/>
      <c r="F420" s="59"/>
      <c r="G420" s="59"/>
      <c r="H420" s="59"/>
    </row>
    <row r="421" spans="1:8" x14ac:dyDescent="0.3">
      <c r="A421" s="59"/>
      <c r="B421" s="59"/>
      <c r="C421" s="59"/>
      <c r="D421" s="59"/>
      <c r="E421" s="59"/>
      <c r="F421" s="59"/>
      <c r="G421" s="59"/>
      <c r="H421" s="59"/>
    </row>
    <row r="422" spans="1:8" x14ac:dyDescent="0.3">
      <c r="A422" s="59"/>
      <c r="B422" s="59"/>
      <c r="C422" s="59"/>
      <c r="D422" s="59"/>
      <c r="E422" s="59"/>
      <c r="F422" s="59"/>
      <c r="G422" s="59"/>
      <c r="H422" s="59"/>
    </row>
    <row r="423" spans="1:8" x14ac:dyDescent="0.3">
      <c r="A423" s="59"/>
      <c r="B423" s="59"/>
      <c r="C423" s="59"/>
      <c r="D423" s="59"/>
      <c r="E423" s="59"/>
      <c r="F423" s="59"/>
      <c r="G423" s="59"/>
      <c r="H423" s="59"/>
    </row>
    <row r="424" spans="1:8" x14ac:dyDescent="0.3">
      <c r="A424" s="59"/>
      <c r="B424" s="59"/>
      <c r="C424" s="59"/>
      <c r="D424" s="59"/>
      <c r="E424" s="59"/>
      <c r="F424" s="59"/>
      <c r="G424" s="59"/>
      <c r="H424" s="59"/>
    </row>
    <row r="425" spans="1:8" x14ac:dyDescent="0.3">
      <c r="A425" s="59"/>
      <c r="B425" s="59"/>
      <c r="C425" s="59"/>
      <c r="D425" s="59"/>
      <c r="E425" s="59"/>
      <c r="F425" s="59"/>
      <c r="G425" s="59"/>
      <c r="H425" s="59"/>
    </row>
    <row r="426" spans="1:8" x14ac:dyDescent="0.3">
      <c r="A426" s="59"/>
      <c r="B426" s="59"/>
      <c r="C426" s="59"/>
      <c r="D426" s="59"/>
      <c r="E426" s="59"/>
      <c r="F426" s="59"/>
      <c r="G426" s="59"/>
      <c r="H426" s="59"/>
    </row>
    <row r="427" spans="1:8" x14ac:dyDescent="0.3">
      <c r="A427" s="59"/>
      <c r="B427" s="59"/>
      <c r="C427" s="59"/>
      <c r="D427" s="59"/>
      <c r="E427" s="59"/>
      <c r="F427" s="59"/>
      <c r="G427" s="59"/>
      <c r="H427" s="59"/>
    </row>
    <row r="428" spans="1:8" x14ac:dyDescent="0.3">
      <c r="A428" s="59"/>
      <c r="B428" s="59"/>
      <c r="C428" s="59"/>
      <c r="D428" s="59"/>
      <c r="E428" s="59"/>
      <c r="F428" s="59"/>
      <c r="G428" s="59"/>
      <c r="H428" s="59"/>
    </row>
    <row r="429" spans="1:8" x14ac:dyDescent="0.3">
      <c r="A429" s="59"/>
      <c r="B429" s="59"/>
      <c r="C429" s="59"/>
      <c r="D429" s="59"/>
      <c r="E429" s="59"/>
      <c r="F429" s="59"/>
      <c r="G429" s="59"/>
      <c r="H429" s="59"/>
    </row>
    <row r="430" spans="1:8" x14ac:dyDescent="0.3">
      <c r="A430" s="59"/>
      <c r="B430" s="59"/>
      <c r="C430" s="59"/>
      <c r="D430" s="59"/>
      <c r="E430" s="59"/>
      <c r="F430" s="59"/>
      <c r="G430" s="59"/>
      <c r="H430" s="59"/>
    </row>
    <row r="431" spans="1:8" x14ac:dyDescent="0.3">
      <c r="A431" s="59"/>
      <c r="B431" s="59"/>
      <c r="C431" s="59"/>
      <c r="D431" s="59"/>
      <c r="E431" s="59"/>
      <c r="F431" s="59"/>
      <c r="G431" s="59"/>
      <c r="H431" s="59"/>
    </row>
    <row r="432" spans="1:8" x14ac:dyDescent="0.3">
      <c r="A432" s="59"/>
      <c r="B432" s="59"/>
      <c r="C432" s="59"/>
      <c r="D432" s="59"/>
      <c r="E432" s="59"/>
      <c r="F432" s="59"/>
      <c r="G432" s="59"/>
      <c r="H432" s="59"/>
    </row>
    <row r="433" spans="1:8" x14ac:dyDescent="0.3">
      <c r="A433" s="59"/>
      <c r="B433" s="59"/>
      <c r="C433" s="59"/>
      <c r="D433" s="59"/>
      <c r="E433" s="59"/>
      <c r="F433" s="59"/>
      <c r="G433" s="59"/>
      <c r="H433" s="59"/>
    </row>
    <row r="434" spans="1:8" x14ac:dyDescent="0.3">
      <c r="A434" s="59"/>
      <c r="B434" s="59"/>
      <c r="C434" s="59"/>
      <c r="D434" s="59"/>
      <c r="E434" s="59"/>
      <c r="F434" s="59"/>
      <c r="G434" s="59"/>
      <c r="H434" s="59"/>
    </row>
    <row r="435" spans="1:8" x14ac:dyDescent="0.3">
      <c r="A435" s="59"/>
      <c r="B435" s="59"/>
      <c r="C435" s="59"/>
      <c r="D435" s="59"/>
      <c r="E435" s="59"/>
      <c r="F435" s="59"/>
      <c r="G435" s="59"/>
      <c r="H435" s="59"/>
    </row>
    <row r="436" spans="1:8" x14ac:dyDescent="0.3">
      <c r="A436" s="59"/>
      <c r="B436" s="59"/>
      <c r="C436" s="59"/>
      <c r="D436" s="59"/>
      <c r="E436" s="59"/>
      <c r="F436" s="59"/>
      <c r="G436" s="59"/>
      <c r="H436" s="59"/>
    </row>
    <row r="437" spans="1:8" x14ac:dyDescent="0.3">
      <c r="A437" s="59"/>
      <c r="B437" s="59"/>
      <c r="C437" s="59"/>
      <c r="D437" s="59"/>
      <c r="E437" s="59"/>
      <c r="F437" s="59"/>
      <c r="G437" s="59"/>
      <c r="H437" s="59"/>
    </row>
    <row r="438" spans="1:8" x14ac:dyDescent="0.3">
      <c r="A438" s="59"/>
      <c r="B438" s="59"/>
      <c r="C438" s="59"/>
      <c r="D438" s="59"/>
      <c r="E438" s="59"/>
      <c r="F438" s="59"/>
      <c r="G438" s="59"/>
      <c r="H438" s="59"/>
    </row>
    <row r="439" spans="1:8" x14ac:dyDescent="0.3">
      <c r="A439" s="59"/>
      <c r="B439" s="59"/>
      <c r="C439" s="59"/>
      <c r="D439" s="59"/>
      <c r="E439" s="59"/>
      <c r="F439" s="59"/>
      <c r="G439" s="59"/>
      <c r="H439" s="59"/>
    </row>
    <row r="440" spans="1:8" x14ac:dyDescent="0.3">
      <c r="A440" s="59"/>
      <c r="B440" s="59"/>
      <c r="C440" s="59"/>
      <c r="D440" s="59"/>
      <c r="E440" s="59"/>
      <c r="F440" s="59"/>
      <c r="G440" s="59"/>
      <c r="H440" s="59"/>
    </row>
    <row r="441" spans="1:8" x14ac:dyDescent="0.3">
      <c r="A441" s="59"/>
      <c r="B441" s="59"/>
      <c r="C441" s="59"/>
      <c r="D441" s="59"/>
      <c r="E441" s="59"/>
      <c r="F441" s="59"/>
      <c r="G441" s="59"/>
      <c r="H441" s="59"/>
    </row>
    <row r="442" spans="1:8" x14ac:dyDescent="0.3">
      <c r="A442" s="59"/>
      <c r="B442" s="59"/>
      <c r="C442" s="59"/>
      <c r="D442" s="59"/>
      <c r="E442" s="59"/>
      <c r="F442" s="59"/>
      <c r="G442" s="59"/>
      <c r="H442" s="59"/>
    </row>
    <row r="443" spans="1:8" x14ac:dyDescent="0.3">
      <c r="A443" s="59"/>
      <c r="B443" s="59"/>
      <c r="C443" s="59"/>
      <c r="D443" s="59"/>
      <c r="E443" s="59"/>
      <c r="F443" s="59"/>
      <c r="G443" s="59"/>
      <c r="H443" s="59"/>
    </row>
    <row r="444" spans="1:8" x14ac:dyDescent="0.3">
      <c r="A444" s="59"/>
      <c r="B444" s="59"/>
      <c r="C444" s="59"/>
      <c r="D444" s="59"/>
      <c r="E444" s="59"/>
      <c r="F444" s="59"/>
      <c r="G444" s="59"/>
      <c r="H444" s="59"/>
    </row>
    <row r="445" spans="1:8" x14ac:dyDescent="0.3">
      <c r="A445" s="59"/>
      <c r="B445" s="59"/>
      <c r="C445" s="59"/>
      <c r="D445" s="59"/>
      <c r="E445" s="59"/>
      <c r="F445" s="59"/>
      <c r="G445" s="59"/>
      <c r="H445" s="59"/>
    </row>
    <row r="446" spans="1:8" x14ac:dyDescent="0.3">
      <c r="A446" s="59"/>
      <c r="B446" s="59"/>
      <c r="C446" s="59"/>
      <c r="D446" s="59"/>
      <c r="E446" s="59"/>
      <c r="F446" s="59"/>
      <c r="G446" s="59"/>
      <c r="H446" s="59"/>
    </row>
    <row r="447" spans="1:8" x14ac:dyDescent="0.3">
      <c r="A447" s="59"/>
      <c r="B447" s="59"/>
      <c r="C447" s="59"/>
      <c r="D447" s="59"/>
      <c r="E447" s="59"/>
      <c r="F447" s="59"/>
      <c r="G447" s="59"/>
      <c r="H447" s="59"/>
    </row>
    <row r="448" spans="1:8" x14ac:dyDescent="0.3">
      <c r="A448" s="59"/>
      <c r="B448" s="59"/>
      <c r="C448" s="59"/>
      <c r="D448" s="59"/>
      <c r="E448" s="59"/>
      <c r="F448" s="59"/>
      <c r="G448" s="59"/>
      <c r="H448" s="59"/>
    </row>
    <row r="449" spans="1:8" x14ac:dyDescent="0.3">
      <c r="A449" s="59"/>
      <c r="B449" s="59"/>
      <c r="C449" s="59"/>
      <c r="D449" s="59"/>
      <c r="E449" s="59"/>
      <c r="F449" s="59"/>
      <c r="G449" s="59"/>
      <c r="H449" s="59"/>
    </row>
    <row r="450" spans="1:8" x14ac:dyDescent="0.3">
      <c r="A450" s="59"/>
      <c r="B450" s="59"/>
      <c r="C450" s="59"/>
      <c r="D450" s="59"/>
      <c r="E450" s="59"/>
      <c r="F450" s="59"/>
      <c r="G450" s="59"/>
      <c r="H450" s="59"/>
    </row>
    <row r="451" spans="1:8" x14ac:dyDescent="0.3">
      <c r="A451" s="59"/>
      <c r="B451" s="59"/>
      <c r="C451" s="59"/>
      <c r="D451" s="59"/>
      <c r="E451" s="59"/>
      <c r="F451" s="59"/>
      <c r="G451" s="59"/>
      <c r="H451" s="59"/>
    </row>
    <row r="452" spans="1:8" x14ac:dyDescent="0.3">
      <c r="A452" s="59"/>
      <c r="B452" s="59"/>
      <c r="C452" s="59"/>
      <c r="D452" s="59"/>
      <c r="E452" s="59"/>
      <c r="F452" s="59"/>
      <c r="G452" s="59"/>
      <c r="H452" s="59"/>
    </row>
    <row r="453" spans="1:8" x14ac:dyDescent="0.3">
      <c r="A453" s="59"/>
      <c r="B453" s="59"/>
      <c r="C453" s="59"/>
      <c r="D453" s="59"/>
      <c r="E453" s="59"/>
      <c r="F453" s="59"/>
      <c r="G453" s="59"/>
      <c r="H453" s="59"/>
    </row>
    <row r="454" spans="1:8" x14ac:dyDescent="0.3">
      <c r="A454" s="59"/>
      <c r="B454" s="59"/>
      <c r="C454" s="59"/>
      <c r="D454" s="59"/>
      <c r="E454" s="59"/>
      <c r="F454" s="59"/>
      <c r="G454" s="59"/>
      <c r="H454" s="59"/>
    </row>
    <row r="455" spans="1:8" x14ac:dyDescent="0.3">
      <c r="A455" s="59"/>
      <c r="B455" s="59"/>
      <c r="C455" s="59"/>
      <c r="D455" s="59"/>
      <c r="E455" s="59"/>
      <c r="F455" s="59"/>
      <c r="G455" s="59"/>
      <c r="H455" s="59"/>
    </row>
    <row r="456" spans="1:8" x14ac:dyDescent="0.3">
      <c r="A456" s="59"/>
      <c r="B456" s="59"/>
      <c r="C456" s="59"/>
      <c r="D456" s="59"/>
      <c r="E456" s="59"/>
      <c r="F456" s="59"/>
      <c r="G456" s="59"/>
      <c r="H456" s="59"/>
    </row>
    <row r="457" spans="1:8" x14ac:dyDescent="0.3">
      <c r="A457" s="59"/>
      <c r="B457" s="59"/>
      <c r="C457" s="59"/>
      <c r="D457" s="59"/>
      <c r="E457" s="59"/>
      <c r="F457" s="59"/>
      <c r="G457" s="59"/>
      <c r="H457" s="59"/>
    </row>
    <row r="458" spans="1:8" x14ac:dyDescent="0.3">
      <c r="A458" s="59"/>
      <c r="B458" s="59"/>
      <c r="C458" s="59"/>
      <c r="D458" s="59"/>
      <c r="E458" s="59"/>
      <c r="F458" s="59"/>
      <c r="G458" s="59"/>
      <c r="H458" s="59"/>
    </row>
    <row r="459" spans="1:8" x14ac:dyDescent="0.3">
      <c r="A459" s="59"/>
      <c r="B459" s="59"/>
      <c r="C459" s="59"/>
      <c r="D459" s="59"/>
      <c r="E459" s="59"/>
      <c r="F459" s="59"/>
      <c r="G459" s="59"/>
      <c r="H459" s="59"/>
    </row>
    <row r="460" spans="1:8" x14ac:dyDescent="0.3">
      <c r="A460" s="59"/>
      <c r="B460" s="59"/>
      <c r="C460" s="59"/>
      <c r="D460" s="59"/>
      <c r="E460" s="59"/>
      <c r="F460" s="59"/>
      <c r="G460" s="59"/>
      <c r="H460" s="59"/>
    </row>
    <row r="461" spans="1:8" x14ac:dyDescent="0.3">
      <c r="A461" s="59"/>
      <c r="B461" s="59"/>
      <c r="C461" s="59"/>
      <c r="D461" s="59"/>
      <c r="E461" s="59"/>
      <c r="F461" s="59"/>
      <c r="G461" s="59"/>
      <c r="H461" s="59"/>
    </row>
    <row r="462" spans="1:8" x14ac:dyDescent="0.3">
      <c r="A462" s="59"/>
      <c r="B462" s="59"/>
      <c r="C462" s="59"/>
      <c r="D462" s="59"/>
      <c r="E462" s="59"/>
      <c r="F462" s="59"/>
      <c r="G462" s="59"/>
      <c r="H462" s="59"/>
    </row>
    <row r="463" spans="1:8" x14ac:dyDescent="0.3">
      <c r="A463" s="59"/>
      <c r="B463" s="59"/>
      <c r="C463" s="59"/>
      <c r="D463" s="59"/>
      <c r="E463" s="59"/>
      <c r="F463" s="59"/>
      <c r="G463" s="59"/>
      <c r="H463" s="59"/>
    </row>
    <row r="464" spans="1:8" x14ac:dyDescent="0.3">
      <c r="A464" s="59"/>
      <c r="B464" s="59"/>
      <c r="C464" s="59"/>
      <c r="D464" s="59"/>
      <c r="E464" s="59"/>
      <c r="F464" s="59"/>
      <c r="G464" s="59"/>
      <c r="H464" s="59"/>
    </row>
    <row r="465" spans="1:8" x14ac:dyDescent="0.3">
      <c r="A465" s="59"/>
      <c r="B465" s="59"/>
      <c r="C465" s="59"/>
      <c r="D465" s="59"/>
      <c r="E465" s="59"/>
      <c r="F465" s="59"/>
      <c r="G465" s="59"/>
      <c r="H465" s="59"/>
    </row>
    <row r="466" spans="1:8" x14ac:dyDescent="0.3">
      <c r="A466" s="59"/>
      <c r="B466" s="59"/>
      <c r="C466" s="59"/>
      <c r="D466" s="59"/>
      <c r="E466" s="59"/>
      <c r="F466" s="59"/>
      <c r="G466" s="59"/>
      <c r="H466" s="59"/>
    </row>
    <row r="467" spans="1:8" x14ac:dyDescent="0.3">
      <c r="A467" s="59"/>
      <c r="B467" s="59"/>
      <c r="C467" s="59"/>
      <c r="D467" s="59"/>
      <c r="E467" s="59"/>
      <c r="F467" s="59"/>
      <c r="G467" s="59"/>
      <c r="H467" s="59"/>
    </row>
    <row r="468" spans="1:8" x14ac:dyDescent="0.3">
      <c r="A468" s="59"/>
      <c r="B468" s="59"/>
      <c r="C468" s="59"/>
      <c r="D468" s="59"/>
      <c r="E468" s="59"/>
      <c r="F468" s="59"/>
      <c r="G468" s="59"/>
      <c r="H468" s="59"/>
    </row>
    <row r="469" spans="1:8" x14ac:dyDescent="0.3">
      <c r="A469" s="59"/>
      <c r="B469" s="59"/>
      <c r="C469" s="59"/>
      <c r="D469" s="59"/>
      <c r="E469" s="59"/>
      <c r="F469" s="59"/>
      <c r="G469" s="59"/>
      <c r="H469" s="59"/>
    </row>
    <row r="470" spans="1:8" x14ac:dyDescent="0.3">
      <c r="A470" s="59"/>
      <c r="B470" s="59"/>
      <c r="C470" s="59"/>
      <c r="D470" s="59"/>
      <c r="E470" s="59"/>
      <c r="F470" s="59"/>
      <c r="G470" s="59"/>
      <c r="H470" s="59"/>
    </row>
    <row r="471" spans="1:8" x14ac:dyDescent="0.3">
      <c r="A471" s="59"/>
      <c r="B471" s="59"/>
      <c r="C471" s="59"/>
      <c r="D471" s="59"/>
      <c r="E471" s="59"/>
      <c r="F471" s="59"/>
      <c r="G471" s="59"/>
      <c r="H471" s="59"/>
    </row>
    <row r="472" spans="1:8" x14ac:dyDescent="0.3">
      <c r="A472" s="59"/>
      <c r="B472" s="59"/>
      <c r="C472" s="59"/>
      <c r="D472" s="59"/>
      <c r="E472" s="59"/>
      <c r="F472" s="59"/>
      <c r="G472" s="59"/>
      <c r="H472" s="59"/>
    </row>
    <row r="473" spans="1:8" x14ac:dyDescent="0.3">
      <c r="A473" s="59"/>
      <c r="B473" s="59"/>
      <c r="C473" s="59"/>
      <c r="D473" s="59"/>
      <c r="E473" s="59"/>
      <c r="F473" s="59"/>
      <c r="G473" s="59"/>
      <c r="H473" s="59"/>
    </row>
    <row r="474" spans="1:8" x14ac:dyDescent="0.3">
      <c r="A474" s="59"/>
      <c r="B474" s="59"/>
      <c r="C474" s="59"/>
      <c r="D474" s="59"/>
      <c r="E474" s="59"/>
      <c r="F474" s="59"/>
      <c r="G474" s="59"/>
      <c r="H474" s="59"/>
    </row>
    <row r="475" spans="1:8" x14ac:dyDescent="0.3">
      <c r="A475" s="59"/>
      <c r="B475" s="59"/>
      <c r="C475" s="59"/>
      <c r="D475" s="59"/>
      <c r="E475" s="59"/>
      <c r="F475" s="59"/>
      <c r="G475" s="59"/>
      <c r="H475" s="59"/>
    </row>
    <row r="476" spans="1:8" x14ac:dyDescent="0.3">
      <c r="A476" s="59"/>
      <c r="B476" s="59"/>
      <c r="C476" s="59"/>
      <c r="D476" s="59"/>
      <c r="E476" s="59"/>
      <c r="F476" s="59"/>
      <c r="G476" s="59"/>
      <c r="H476" s="59"/>
    </row>
    <row r="477" spans="1:8" x14ac:dyDescent="0.3">
      <c r="A477" s="59"/>
      <c r="B477" s="59"/>
      <c r="C477" s="59"/>
      <c r="D477" s="59"/>
      <c r="E477" s="59"/>
      <c r="F477" s="59"/>
      <c r="G477" s="59"/>
      <c r="H477" s="59"/>
    </row>
    <row r="478" spans="1:8" x14ac:dyDescent="0.3">
      <c r="A478" s="59"/>
      <c r="B478" s="59"/>
      <c r="C478" s="59"/>
      <c r="D478" s="59"/>
      <c r="E478" s="59"/>
      <c r="F478" s="59"/>
      <c r="G478" s="59"/>
      <c r="H478" s="59"/>
    </row>
    <row r="479" spans="1:8" x14ac:dyDescent="0.3">
      <c r="A479" s="59"/>
      <c r="B479" s="59"/>
      <c r="C479" s="59"/>
      <c r="D479" s="59"/>
      <c r="E479" s="59"/>
      <c r="F479" s="59"/>
      <c r="G479" s="59"/>
      <c r="H479" s="59"/>
    </row>
    <row r="480" spans="1:8" x14ac:dyDescent="0.3">
      <c r="A480" s="59"/>
      <c r="B480" s="59"/>
      <c r="C480" s="59"/>
      <c r="D480" s="59"/>
      <c r="E480" s="59"/>
      <c r="F480" s="59"/>
      <c r="G480" s="59"/>
      <c r="H480" s="59"/>
    </row>
    <row r="481" spans="1:8" x14ac:dyDescent="0.3">
      <c r="A481" s="59"/>
      <c r="B481" s="59"/>
      <c r="C481" s="59"/>
      <c r="D481" s="59"/>
      <c r="E481" s="59"/>
      <c r="F481" s="59"/>
      <c r="G481" s="59"/>
      <c r="H481" s="59"/>
    </row>
    <row r="482" spans="1:8" x14ac:dyDescent="0.3">
      <c r="A482" s="59"/>
      <c r="B482" s="59"/>
      <c r="C482" s="59"/>
      <c r="D482" s="59"/>
      <c r="E482" s="59"/>
      <c r="F482" s="59"/>
      <c r="G482" s="59"/>
      <c r="H482" s="59"/>
    </row>
    <row r="483" spans="1:8" x14ac:dyDescent="0.3">
      <c r="A483" s="59"/>
      <c r="B483" s="59"/>
      <c r="C483" s="59"/>
      <c r="D483" s="59"/>
      <c r="E483" s="59"/>
      <c r="F483" s="59"/>
      <c r="G483" s="59"/>
      <c r="H483" s="59"/>
    </row>
    <row r="484" spans="1:8" x14ac:dyDescent="0.3">
      <c r="A484" s="59"/>
      <c r="B484" s="59"/>
      <c r="C484" s="59"/>
      <c r="D484" s="59"/>
      <c r="E484" s="59"/>
      <c r="F484" s="59"/>
      <c r="G484" s="59"/>
      <c r="H484" s="59"/>
    </row>
    <row r="485" spans="1:8" x14ac:dyDescent="0.3">
      <c r="A485" s="59"/>
      <c r="B485" s="59"/>
      <c r="C485" s="59"/>
      <c r="D485" s="59"/>
      <c r="E485" s="59"/>
      <c r="F485" s="59"/>
      <c r="G485" s="59"/>
      <c r="H485" s="59"/>
    </row>
    <row r="486" spans="1:8" x14ac:dyDescent="0.3">
      <c r="A486" s="59"/>
      <c r="B486" s="59"/>
      <c r="C486" s="59"/>
      <c r="D486" s="59"/>
      <c r="E486" s="59"/>
      <c r="F486" s="59"/>
      <c r="G486" s="59"/>
      <c r="H486" s="59"/>
    </row>
    <row r="487" spans="1:8" x14ac:dyDescent="0.3">
      <c r="A487" s="59"/>
      <c r="B487" s="59"/>
      <c r="C487" s="59"/>
      <c r="D487" s="59"/>
      <c r="E487" s="59"/>
      <c r="F487" s="59"/>
      <c r="G487" s="59"/>
      <c r="H487" s="59"/>
    </row>
    <row r="488" spans="1:8" x14ac:dyDescent="0.3">
      <c r="A488" s="59"/>
      <c r="B488" s="59"/>
      <c r="C488" s="59"/>
      <c r="D488" s="59"/>
      <c r="E488" s="59"/>
      <c r="F488" s="59"/>
      <c r="G488" s="59"/>
      <c r="H488" s="59"/>
    </row>
    <row r="489" spans="1:8" x14ac:dyDescent="0.3">
      <c r="A489" s="59"/>
      <c r="B489" s="59"/>
      <c r="C489" s="59"/>
      <c r="D489" s="59"/>
      <c r="E489" s="59"/>
      <c r="F489" s="59"/>
      <c r="G489" s="59"/>
      <c r="H489" s="59"/>
    </row>
    <row r="490" spans="1:8" x14ac:dyDescent="0.3">
      <c r="A490" s="59"/>
      <c r="B490" s="59"/>
      <c r="C490" s="59"/>
      <c r="D490" s="59"/>
      <c r="E490" s="59"/>
      <c r="F490" s="59"/>
      <c r="G490" s="59"/>
      <c r="H490" s="59"/>
    </row>
    <row r="491" spans="1:8" x14ac:dyDescent="0.3">
      <c r="A491" s="59"/>
      <c r="B491" s="59"/>
      <c r="C491" s="59"/>
      <c r="D491" s="59"/>
      <c r="E491" s="59"/>
      <c r="F491" s="59"/>
      <c r="G491" s="59"/>
      <c r="H491" s="59"/>
    </row>
    <row r="492" spans="1:8" x14ac:dyDescent="0.3">
      <c r="A492" s="59"/>
      <c r="B492" s="59"/>
      <c r="C492" s="59"/>
      <c r="D492" s="59"/>
      <c r="E492" s="59"/>
      <c r="F492" s="59"/>
      <c r="G492" s="59"/>
      <c r="H492" s="59"/>
    </row>
    <row r="493" spans="1:8" x14ac:dyDescent="0.3">
      <c r="A493" s="59"/>
      <c r="B493" s="59"/>
      <c r="C493" s="59"/>
      <c r="D493" s="59"/>
      <c r="E493" s="59"/>
      <c r="F493" s="59"/>
      <c r="G493" s="59"/>
      <c r="H493" s="59"/>
    </row>
    <row r="494" spans="1:8" x14ac:dyDescent="0.3">
      <c r="A494" s="59"/>
      <c r="B494" s="59"/>
      <c r="C494" s="59"/>
      <c r="D494" s="59"/>
      <c r="E494" s="59"/>
      <c r="F494" s="59"/>
      <c r="G494" s="59"/>
      <c r="H494" s="59"/>
    </row>
    <row r="495" spans="1:8" x14ac:dyDescent="0.3">
      <c r="A495" s="59"/>
      <c r="B495" s="59"/>
      <c r="C495" s="59"/>
      <c r="D495" s="59"/>
      <c r="E495" s="59"/>
      <c r="F495" s="59"/>
      <c r="G495" s="59"/>
      <c r="H495" s="59"/>
    </row>
    <row r="496" spans="1:8" x14ac:dyDescent="0.3">
      <c r="A496" s="59"/>
      <c r="B496" s="59"/>
      <c r="C496" s="59"/>
      <c r="D496" s="59"/>
      <c r="E496" s="59"/>
      <c r="F496" s="59"/>
      <c r="G496" s="59"/>
      <c r="H496" s="59"/>
    </row>
    <row r="497" spans="1:8" x14ac:dyDescent="0.3">
      <c r="A497" s="59"/>
      <c r="B497" s="59"/>
      <c r="C497" s="59"/>
      <c r="D497" s="59"/>
      <c r="E497" s="59"/>
      <c r="F497" s="59"/>
      <c r="G497" s="59"/>
      <c r="H497" s="59"/>
    </row>
    <row r="498" spans="1:8" x14ac:dyDescent="0.3">
      <c r="A498" s="59"/>
      <c r="B498" s="59"/>
      <c r="C498" s="59"/>
      <c r="D498" s="59"/>
      <c r="E498" s="59"/>
      <c r="F498" s="59"/>
      <c r="G498" s="59"/>
      <c r="H498" s="59"/>
    </row>
    <row r="499" spans="1:8" x14ac:dyDescent="0.3">
      <c r="A499" s="59"/>
      <c r="B499" s="59"/>
      <c r="C499" s="59"/>
      <c r="D499" s="59"/>
      <c r="E499" s="59"/>
      <c r="F499" s="59"/>
      <c r="G499" s="59"/>
      <c r="H499" s="59"/>
    </row>
    <row r="500" spans="1:8" x14ac:dyDescent="0.3">
      <c r="A500" s="59"/>
      <c r="B500" s="59"/>
      <c r="C500" s="59"/>
      <c r="D500" s="59"/>
      <c r="E500" s="59"/>
      <c r="F500" s="59"/>
      <c r="G500" s="59"/>
      <c r="H500" s="59"/>
    </row>
    <row r="501" spans="1:8" x14ac:dyDescent="0.3">
      <c r="A501" s="59"/>
      <c r="B501" s="59"/>
      <c r="C501" s="59"/>
      <c r="D501" s="59"/>
      <c r="E501" s="59"/>
      <c r="F501" s="59"/>
      <c r="G501" s="59"/>
      <c r="H501" s="59"/>
    </row>
    <row r="502" spans="1:8" x14ac:dyDescent="0.3">
      <c r="A502" s="59"/>
      <c r="B502" s="59"/>
      <c r="C502" s="59"/>
      <c r="D502" s="59"/>
      <c r="E502" s="59"/>
      <c r="F502" s="59"/>
      <c r="G502" s="59"/>
      <c r="H502" s="59"/>
    </row>
    <row r="503" spans="1:8" x14ac:dyDescent="0.3">
      <c r="A503" s="59"/>
      <c r="B503" s="59"/>
      <c r="C503" s="59"/>
      <c r="D503" s="59"/>
      <c r="E503" s="59"/>
      <c r="F503" s="59"/>
      <c r="G503" s="59"/>
      <c r="H503" s="59"/>
    </row>
    <row r="504" spans="1:8" x14ac:dyDescent="0.3">
      <c r="A504" s="59"/>
      <c r="B504" s="59"/>
      <c r="C504" s="59"/>
      <c r="D504" s="59"/>
      <c r="E504" s="59"/>
      <c r="F504" s="59"/>
      <c r="G504" s="59"/>
      <c r="H504" s="59"/>
    </row>
    <row r="505" spans="1:8" x14ac:dyDescent="0.3">
      <c r="A505" s="59"/>
      <c r="B505" s="59"/>
      <c r="C505" s="59"/>
      <c r="D505" s="59"/>
      <c r="E505" s="59"/>
      <c r="F505" s="59"/>
      <c r="G505" s="59"/>
      <c r="H505" s="59"/>
    </row>
    <row r="506" spans="1:8" x14ac:dyDescent="0.3">
      <c r="A506" s="59"/>
      <c r="B506" s="59"/>
      <c r="C506" s="59"/>
      <c r="D506" s="59"/>
      <c r="E506" s="59"/>
      <c r="F506" s="59"/>
      <c r="G506" s="59"/>
      <c r="H506" s="59"/>
    </row>
    <row r="507" spans="1:8" x14ac:dyDescent="0.3">
      <c r="A507" s="59"/>
      <c r="B507" s="59"/>
      <c r="C507" s="59"/>
      <c r="D507" s="59"/>
      <c r="E507" s="59"/>
      <c r="F507" s="59"/>
      <c r="G507" s="59"/>
      <c r="H507" s="59"/>
    </row>
    <row r="508" spans="1:8" x14ac:dyDescent="0.3">
      <c r="A508" s="59"/>
      <c r="B508" s="59"/>
      <c r="C508" s="59"/>
      <c r="D508" s="59"/>
      <c r="E508" s="59"/>
      <c r="F508" s="59"/>
      <c r="G508" s="59"/>
      <c r="H508" s="59"/>
    </row>
    <row r="509" spans="1:8" x14ac:dyDescent="0.3">
      <c r="A509" s="59"/>
      <c r="B509" s="59"/>
      <c r="C509" s="59"/>
      <c r="D509" s="59"/>
      <c r="E509" s="59"/>
      <c r="F509" s="59"/>
      <c r="G509" s="59"/>
      <c r="H509" s="59"/>
    </row>
    <row r="510" spans="1:8" x14ac:dyDescent="0.3">
      <c r="A510" s="59"/>
      <c r="B510" s="59"/>
      <c r="C510" s="59"/>
      <c r="D510" s="59"/>
      <c r="E510" s="59"/>
      <c r="F510" s="59"/>
      <c r="G510" s="59"/>
      <c r="H510" s="59"/>
    </row>
    <row r="511" spans="1:8" x14ac:dyDescent="0.3">
      <c r="A511" s="59"/>
      <c r="B511" s="59"/>
      <c r="C511" s="59"/>
      <c r="D511" s="59"/>
      <c r="E511" s="59"/>
      <c r="F511" s="59"/>
      <c r="G511" s="59"/>
      <c r="H511" s="59"/>
    </row>
    <row r="512" spans="1:8" x14ac:dyDescent="0.3">
      <c r="A512" s="59"/>
      <c r="B512" s="59"/>
      <c r="C512" s="59"/>
      <c r="D512" s="59"/>
      <c r="E512" s="59"/>
      <c r="F512" s="59"/>
      <c r="G512" s="59"/>
      <c r="H512" s="59"/>
    </row>
    <row r="513" spans="1:8" x14ac:dyDescent="0.3">
      <c r="A513" s="59"/>
      <c r="B513" s="59"/>
      <c r="C513" s="59"/>
      <c r="D513" s="59"/>
      <c r="E513" s="59"/>
      <c r="F513" s="59"/>
      <c r="G513" s="59"/>
      <c r="H513" s="59"/>
    </row>
    <row r="514" spans="1:8" x14ac:dyDescent="0.3">
      <c r="A514" s="59"/>
      <c r="B514" s="59"/>
      <c r="C514" s="59"/>
      <c r="D514" s="59"/>
      <c r="E514" s="59"/>
      <c r="F514" s="59"/>
      <c r="G514" s="59"/>
      <c r="H514" s="59"/>
    </row>
    <row r="515" spans="1:8" x14ac:dyDescent="0.3">
      <c r="A515" s="59"/>
      <c r="B515" s="59"/>
      <c r="C515" s="59"/>
      <c r="D515" s="59"/>
      <c r="E515" s="59"/>
      <c r="F515" s="59"/>
      <c r="G515" s="59"/>
      <c r="H515" s="59"/>
    </row>
    <row r="516" spans="1:8" x14ac:dyDescent="0.3">
      <c r="A516" s="59"/>
      <c r="B516" s="59"/>
      <c r="C516" s="59"/>
      <c r="D516" s="59"/>
      <c r="E516" s="59"/>
      <c r="F516" s="59"/>
      <c r="G516" s="59"/>
      <c r="H516" s="59"/>
    </row>
    <row r="517" spans="1:8" x14ac:dyDescent="0.3">
      <c r="A517" s="59"/>
      <c r="B517" s="59"/>
      <c r="C517" s="59"/>
      <c r="D517" s="59"/>
      <c r="E517" s="59"/>
      <c r="F517" s="59"/>
      <c r="G517" s="59"/>
      <c r="H517" s="59"/>
    </row>
    <row r="518" spans="1:8" x14ac:dyDescent="0.3">
      <c r="A518" s="59"/>
      <c r="B518" s="59"/>
      <c r="C518" s="59"/>
      <c r="D518" s="59"/>
      <c r="E518" s="59"/>
      <c r="F518" s="59"/>
      <c r="G518" s="59"/>
      <c r="H518" s="59"/>
    </row>
    <row r="519" spans="1:8" x14ac:dyDescent="0.3">
      <c r="A519" s="59"/>
      <c r="B519" s="59"/>
      <c r="C519" s="59"/>
      <c r="D519" s="59"/>
      <c r="E519" s="59"/>
      <c r="F519" s="59"/>
      <c r="G519" s="59"/>
      <c r="H519" s="59"/>
    </row>
    <row r="520" spans="1:8" x14ac:dyDescent="0.3">
      <c r="A520" s="59"/>
      <c r="B520" s="59"/>
      <c r="C520" s="59"/>
      <c r="D520" s="59"/>
      <c r="E520" s="59"/>
      <c r="F520" s="59"/>
      <c r="G520" s="59"/>
      <c r="H520" s="59"/>
    </row>
    <row r="521" spans="1:8" x14ac:dyDescent="0.3">
      <c r="A521" s="59"/>
      <c r="B521" s="59"/>
      <c r="C521" s="59"/>
      <c r="D521" s="59"/>
      <c r="E521" s="59"/>
      <c r="F521" s="59"/>
      <c r="G521" s="59"/>
      <c r="H521" s="59"/>
    </row>
    <row r="522" spans="1:8" x14ac:dyDescent="0.3">
      <c r="A522" s="59"/>
      <c r="B522" s="59"/>
      <c r="C522" s="59"/>
      <c r="D522" s="59"/>
      <c r="E522" s="59"/>
      <c r="F522" s="59"/>
      <c r="G522" s="59"/>
      <c r="H522" s="59"/>
    </row>
    <row r="523" spans="1:8" x14ac:dyDescent="0.3">
      <c r="A523" s="59"/>
      <c r="B523" s="59"/>
      <c r="C523" s="59"/>
      <c r="D523" s="59"/>
      <c r="E523" s="59"/>
      <c r="F523" s="59"/>
      <c r="G523" s="59"/>
      <c r="H523" s="59"/>
    </row>
    <row r="524" spans="1:8" x14ac:dyDescent="0.3">
      <c r="A524" s="59"/>
      <c r="B524" s="59"/>
      <c r="C524" s="59"/>
      <c r="D524" s="59"/>
      <c r="E524" s="59"/>
      <c r="F524" s="59"/>
      <c r="G524" s="59"/>
      <c r="H524" s="59"/>
    </row>
    <row r="525" spans="1:8" x14ac:dyDescent="0.3">
      <c r="A525" s="59"/>
      <c r="B525" s="59"/>
      <c r="C525" s="59"/>
      <c r="D525" s="59"/>
      <c r="E525" s="59"/>
      <c r="F525" s="59"/>
      <c r="G525" s="59"/>
      <c r="H525" s="59"/>
    </row>
    <row r="526" spans="1:8" x14ac:dyDescent="0.3">
      <c r="A526" s="59"/>
      <c r="B526" s="59"/>
      <c r="C526" s="59"/>
      <c r="D526" s="59"/>
      <c r="E526" s="59"/>
      <c r="F526" s="59"/>
      <c r="G526" s="59"/>
      <c r="H526" s="59"/>
    </row>
    <row r="527" spans="1:8" x14ac:dyDescent="0.3">
      <c r="A527" s="59"/>
      <c r="B527" s="59"/>
      <c r="C527" s="59"/>
      <c r="D527" s="59"/>
      <c r="E527" s="59"/>
      <c r="F527" s="59"/>
      <c r="G527" s="59"/>
      <c r="H527" s="59"/>
    </row>
    <row r="528" spans="1:8" x14ac:dyDescent="0.3">
      <c r="A528" s="59"/>
      <c r="B528" s="59"/>
      <c r="C528" s="59"/>
      <c r="D528" s="59"/>
      <c r="E528" s="59"/>
      <c r="F528" s="59"/>
      <c r="G528" s="59"/>
      <c r="H528" s="59"/>
    </row>
    <row r="529" spans="1:8" x14ac:dyDescent="0.3">
      <c r="A529" s="59"/>
      <c r="B529" s="59"/>
      <c r="C529" s="59"/>
      <c r="D529" s="59"/>
      <c r="E529" s="59"/>
      <c r="F529" s="59"/>
      <c r="G529" s="59"/>
      <c r="H529" s="59"/>
    </row>
    <row r="530" spans="1:8" x14ac:dyDescent="0.3">
      <c r="A530" s="59"/>
      <c r="B530" s="59"/>
      <c r="C530" s="59"/>
      <c r="D530" s="59"/>
      <c r="E530" s="59"/>
      <c r="F530" s="59"/>
      <c r="G530" s="59"/>
      <c r="H530" s="59"/>
    </row>
    <row r="531" spans="1:8" x14ac:dyDescent="0.3">
      <c r="A531" s="59"/>
      <c r="B531" s="59"/>
      <c r="C531" s="59"/>
      <c r="D531" s="59"/>
      <c r="E531" s="59"/>
      <c r="F531" s="59"/>
      <c r="G531" s="59"/>
      <c r="H531" s="59"/>
    </row>
    <row r="532" spans="1:8" x14ac:dyDescent="0.3">
      <c r="A532" s="59"/>
      <c r="B532" s="59"/>
      <c r="C532" s="59"/>
      <c r="D532" s="59"/>
      <c r="E532" s="59"/>
      <c r="F532" s="59"/>
      <c r="G532" s="59"/>
      <c r="H532" s="59"/>
    </row>
    <row r="533" spans="1:8" x14ac:dyDescent="0.3">
      <c r="A533" s="59"/>
      <c r="B533" s="59"/>
      <c r="C533" s="59"/>
      <c r="D533" s="59"/>
      <c r="E533" s="59"/>
      <c r="F533" s="59"/>
      <c r="G533" s="59"/>
      <c r="H533" s="59"/>
    </row>
    <row r="534" spans="1:8" x14ac:dyDescent="0.3">
      <c r="A534" s="59"/>
      <c r="B534" s="59"/>
      <c r="C534" s="59"/>
      <c r="D534" s="59"/>
      <c r="E534" s="59"/>
      <c r="F534" s="59"/>
      <c r="G534" s="59"/>
      <c r="H534" s="59"/>
    </row>
    <row r="535" spans="1:8" x14ac:dyDescent="0.3">
      <c r="A535" s="59"/>
      <c r="B535" s="59"/>
      <c r="C535" s="59"/>
      <c r="D535" s="59"/>
      <c r="E535" s="59"/>
      <c r="F535" s="59"/>
      <c r="G535" s="59"/>
      <c r="H535" s="59"/>
    </row>
    <row r="536" spans="1:8" x14ac:dyDescent="0.3">
      <c r="A536" s="59"/>
      <c r="B536" s="59"/>
      <c r="C536" s="59"/>
      <c r="D536" s="59"/>
      <c r="E536" s="59"/>
      <c r="F536" s="59"/>
      <c r="G536" s="59"/>
      <c r="H536" s="59"/>
    </row>
    <row r="537" spans="1:8" x14ac:dyDescent="0.3">
      <c r="A537" s="59"/>
      <c r="B537" s="59"/>
      <c r="C537" s="59"/>
      <c r="D537" s="59"/>
      <c r="E537" s="59"/>
      <c r="F537" s="59"/>
      <c r="G537" s="59"/>
      <c r="H537" s="59"/>
    </row>
    <row r="538" spans="1:8" x14ac:dyDescent="0.3">
      <c r="A538" s="59"/>
      <c r="B538" s="59"/>
      <c r="C538" s="59"/>
      <c r="D538" s="59"/>
      <c r="E538" s="59"/>
      <c r="F538" s="59"/>
      <c r="G538" s="59"/>
      <c r="H538" s="59"/>
    </row>
    <row r="539" spans="1:8" x14ac:dyDescent="0.3">
      <c r="A539" s="59"/>
      <c r="B539" s="59"/>
      <c r="C539" s="59"/>
      <c r="D539" s="59"/>
      <c r="E539" s="59"/>
      <c r="F539" s="59"/>
      <c r="G539" s="59"/>
      <c r="H539" s="59"/>
    </row>
    <row r="540" spans="1:8" x14ac:dyDescent="0.3">
      <c r="A540" s="59"/>
      <c r="B540" s="59"/>
      <c r="C540" s="59"/>
      <c r="D540" s="59"/>
      <c r="E540" s="59"/>
      <c r="F540" s="59"/>
      <c r="G540" s="59"/>
      <c r="H540" s="59"/>
    </row>
    <row r="541" spans="1:8" x14ac:dyDescent="0.3">
      <c r="A541" s="59"/>
      <c r="B541" s="59"/>
      <c r="C541" s="59"/>
      <c r="D541" s="59"/>
      <c r="E541" s="59"/>
      <c r="F541" s="59"/>
      <c r="G541" s="59"/>
      <c r="H541" s="59"/>
    </row>
    <row r="542" spans="1:8" x14ac:dyDescent="0.3">
      <c r="A542" s="59"/>
      <c r="B542" s="59"/>
      <c r="C542" s="59"/>
      <c r="D542" s="59"/>
      <c r="E542" s="59"/>
      <c r="F542" s="59"/>
      <c r="G542" s="59"/>
      <c r="H542" s="59"/>
    </row>
    <row r="543" spans="1:8" x14ac:dyDescent="0.3">
      <c r="A543" s="59"/>
      <c r="B543" s="59"/>
      <c r="C543" s="59"/>
      <c r="D543" s="59"/>
      <c r="E543" s="59"/>
      <c r="F543" s="59"/>
      <c r="G543" s="59"/>
      <c r="H543" s="59"/>
    </row>
    <row r="544" spans="1:8" x14ac:dyDescent="0.3">
      <c r="A544" s="59"/>
      <c r="B544" s="59"/>
      <c r="C544" s="59"/>
      <c r="D544" s="59"/>
      <c r="E544" s="59"/>
      <c r="F544" s="59"/>
      <c r="G544" s="59"/>
      <c r="H544" s="59"/>
    </row>
    <row r="545" spans="1:8" x14ac:dyDescent="0.3">
      <c r="A545" s="59"/>
      <c r="B545" s="59"/>
      <c r="C545" s="59"/>
      <c r="D545" s="59"/>
      <c r="E545" s="59"/>
      <c r="F545" s="59"/>
      <c r="G545" s="59"/>
      <c r="H545" s="59"/>
    </row>
    <row r="546" spans="1:8" x14ac:dyDescent="0.3">
      <c r="A546" s="59"/>
      <c r="B546" s="59"/>
      <c r="C546" s="59"/>
      <c r="D546" s="59"/>
      <c r="E546" s="59"/>
      <c r="F546" s="59"/>
      <c r="G546" s="59"/>
      <c r="H546" s="59"/>
    </row>
    <row r="547" spans="1:8" x14ac:dyDescent="0.3">
      <c r="A547" s="59"/>
      <c r="B547" s="59"/>
      <c r="C547" s="59"/>
      <c r="D547" s="59"/>
      <c r="E547" s="59"/>
      <c r="F547" s="59"/>
      <c r="G547" s="59"/>
      <c r="H547" s="59"/>
    </row>
    <row r="548" spans="1:8" x14ac:dyDescent="0.3">
      <c r="A548" s="59"/>
      <c r="B548" s="59"/>
      <c r="C548" s="59"/>
      <c r="D548" s="59"/>
      <c r="E548" s="59"/>
      <c r="F548" s="59"/>
      <c r="G548" s="59"/>
      <c r="H548" s="59"/>
    </row>
    <row r="549" spans="1:8" x14ac:dyDescent="0.3">
      <c r="A549" s="59"/>
      <c r="B549" s="59"/>
      <c r="C549" s="59"/>
      <c r="D549" s="59"/>
      <c r="E549" s="59"/>
      <c r="F549" s="59"/>
      <c r="G549" s="59"/>
      <c r="H549" s="59"/>
    </row>
    <row r="550" spans="1:8" x14ac:dyDescent="0.3">
      <c r="A550" s="59"/>
      <c r="B550" s="59"/>
      <c r="C550" s="59"/>
      <c r="D550" s="59"/>
      <c r="E550" s="59"/>
      <c r="F550" s="59"/>
      <c r="G550" s="59"/>
      <c r="H550" s="59"/>
    </row>
    <row r="551" spans="1:8" x14ac:dyDescent="0.3">
      <c r="A551" s="59"/>
      <c r="B551" s="59"/>
      <c r="C551" s="59"/>
      <c r="D551" s="59"/>
      <c r="E551" s="59"/>
      <c r="F551" s="59"/>
      <c r="G551" s="59"/>
      <c r="H551" s="59"/>
    </row>
    <row r="552" spans="1:8" x14ac:dyDescent="0.3">
      <c r="A552" s="59"/>
      <c r="B552" s="59"/>
      <c r="C552" s="59"/>
      <c r="D552" s="59"/>
      <c r="E552" s="59"/>
      <c r="F552" s="59"/>
      <c r="G552" s="59"/>
      <c r="H552" s="59"/>
    </row>
    <row r="553" spans="1:8" x14ac:dyDescent="0.3">
      <c r="A553" s="59"/>
      <c r="B553" s="59"/>
      <c r="C553" s="59"/>
      <c r="D553" s="59"/>
      <c r="E553" s="59"/>
      <c r="F553" s="59"/>
      <c r="G553" s="59"/>
      <c r="H553" s="59"/>
    </row>
    <row r="554" spans="1:8" x14ac:dyDescent="0.3">
      <c r="A554" s="59"/>
      <c r="B554" s="59"/>
      <c r="C554" s="59"/>
      <c r="D554" s="59"/>
      <c r="E554" s="59"/>
      <c r="F554" s="59"/>
      <c r="G554" s="59"/>
      <c r="H554" s="59"/>
    </row>
    <row r="555" spans="1:8" x14ac:dyDescent="0.3">
      <c r="A555" s="59"/>
      <c r="B555" s="59"/>
      <c r="C555" s="59"/>
      <c r="D555" s="59"/>
      <c r="E555" s="59"/>
      <c r="F555" s="59"/>
      <c r="G555" s="59"/>
      <c r="H555" s="59"/>
    </row>
    <row r="556" spans="1:8" x14ac:dyDescent="0.3">
      <c r="A556" s="59"/>
      <c r="B556" s="59"/>
      <c r="C556" s="59"/>
      <c r="D556" s="59"/>
      <c r="E556" s="59"/>
      <c r="F556" s="59"/>
      <c r="G556" s="59"/>
      <c r="H556" s="59"/>
    </row>
    <row r="557" spans="1:8" x14ac:dyDescent="0.3">
      <c r="A557" s="59"/>
      <c r="B557" s="59"/>
      <c r="C557" s="59"/>
      <c r="D557" s="59"/>
      <c r="E557" s="59"/>
      <c r="F557" s="59"/>
      <c r="G557" s="59"/>
      <c r="H557" s="59"/>
    </row>
    <row r="558" spans="1:8" x14ac:dyDescent="0.3">
      <c r="A558" s="59"/>
      <c r="B558" s="59"/>
      <c r="C558" s="59"/>
      <c r="D558" s="59"/>
      <c r="E558" s="59"/>
      <c r="F558" s="59"/>
      <c r="G558" s="59"/>
      <c r="H558" s="59"/>
    </row>
    <row r="559" spans="1:8" x14ac:dyDescent="0.3">
      <c r="A559" s="59"/>
      <c r="B559" s="59"/>
      <c r="C559" s="59"/>
      <c r="D559" s="59"/>
      <c r="E559" s="59"/>
      <c r="F559" s="59"/>
      <c r="G559" s="59"/>
      <c r="H559" s="59"/>
    </row>
    <row r="560" spans="1:8" x14ac:dyDescent="0.3">
      <c r="A560" s="59"/>
      <c r="B560" s="59"/>
      <c r="C560" s="59"/>
      <c r="D560" s="59"/>
      <c r="E560" s="59"/>
      <c r="F560" s="59"/>
      <c r="G560" s="59"/>
      <c r="H560" s="59"/>
    </row>
    <row r="561" spans="1:8" x14ac:dyDescent="0.3">
      <c r="A561" s="59"/>
      <c r="B561" s="59"/>
      <c r="C561" s="59"/>
      <c r="D561" s="59"/>
      <c r="E561" s="59"/>
      <c r="F561" s="59"/>
      <c r="G561" s="59"/>
      <c r="H561" s="59"/>
    </row>
    <row r="562" spans="1:8" x14ac:dyDescent="0.3">
      <c r="A562" s="59"/>
      <c r="B562" s="59"/>
      <c r="C562" s="59"/>
      <c r="D562" s="59"/>
      <c r="E562" s="59"/>
      <c r="F562" s="59"/>
      <c r="G562" s="59"/>
      <c r="H562" s="59"/>
    </row>
    <row r="563" spans="1:8" x14ac:dyDescent="0.3">
      <c r="A563" s="59"/>
      <c r="B563" s="59"/>
      <c r="C563" s="59"/>
      <c r="D563" s="59"/>
      <c r="E563" s="59"/>
      <c r="F563" s="59"/>
      <c r="G563" s="59"/>
      <c r="H563" s="59"/>
    </row>
    <row r="564" spans="1:8" x14ac:dyDescent="0.3">
      <c r="A564" s="59"/>
      <c r="B564" s="59"/>
      <c r="C564" s="59"/>
      <c r="D564" s="59"/>
      <c r="E564" s="59"/>
      <c r="F564" s="59"/>
      <c r="G564" s="59"/>
      <c r="H564" s="59"/>
    </row>
    <row r="565" spans="1:8" x14ac:dyDescent="0.3">
      <c r="A565" s="59"/>
      <c r="B565" s="59"/>
      <c r="C565" s="59"/>
      <c r="D565" s="59"/>
      <c r="E565" s="59"/>
      <c r="F565" s="59"/>
      <c r="G565" s="59"/>
      <c r="H565" s="59"/>
    </row>
    <row r="566" spans="1:8" x14ac:dyDescent="0.3">
      <c r="A566" s="59"/>
      <c r="B566" s="59"/>
      <c r="C566" s="59"/>
      <c r="D566" s="59"/>
      <c r="E566" s="59"/>
      <c r="F566" s="59"/>
      <c r="G566" s="59"/>
      <c r="H566" s="59"/>
    </row>
    <row r="567" spans="1:8" x14ac:dyDescent="0.3">
      <c r="A567" s="59"/>
      <c r="B567" s="59"/>
      <c r="C567" s="59"/>
      <c r="D567" s="59"/>
      <c r="E567" s="59"/>
      <c r="F567" s="59"/>
      <c r="G567" s="59"/>
      <c r="H567" s="59"/>
    </row>
    <row r="568" spans="1:8" x14ac:dyDescent="0.3">
      <c r="A568" s="59"/>
      <c r="B568" s="59"/>
      <c r="C568" s="59"/>
      <c r="D568" s="59"/>
      <c r="E568" s="59"/>
      <c r="F568" s="59"/>
      <c r="G568" s="59"/>
      <c r="H568" s="59"/>
    </row>
    <row r="569" spans="1:8" x14ac:dyDescent="0.3">
      <c r="A569" s="59"/>
      <c r="B569" s="59"/>
      <c r="C569" s="59"/>
      <c r="D569" s="59"/>
      <c r="E569" s="59"/>
      <c r="F569" s="59"/>
      <c r="G569" s="59"/>
      <c r="H569" s="59"/>
    </row>
    <row r="570" spans="1:8" x14ac:dyDescent="0.3">
      <c r="A570" s="59"/>
      <c r="B570" s="59"/>
      <c r="C570" s="59"/>
      <c r="D570" s="59"/>
      <c r="E570" s="59"/>
      <c r="F570" s="59"/>
      <c r="G570" s="59"/>
      <c r="H570" s="59"/>
    </row>
    <row r="571" spans="1:8" x14ac:dyDescent="0.3">
      <c r="A571" s="59"/>
      <c r="B571" s="59"/>
      <c r="C571" s="59"/>
      <c r="D571" s="59"/>
      <c r="E571" s="59"/>
      <c r="F571" s="59"/>
      <c r="G571" s="59"/>
      <c r="H571" s="59"/>
    </row>
    <row r="572" spans="1:8" x14ac:dyDescent="0.3">
      <c r="A572" s="59"/>
      <c r="B572" s="59"/>
      <c r="C572" s="59"/>
      <c r="D572" s="59"/>
      <c r="E572" s="59"/>
      <c r="F572" s="59"/>
      <c r="G572" s="59"/>
      <c r="H572" s="59"/>
    </row>
    <row r="573" spans="1:8" x14ac:dyDescent="0.3">
      <c r="A573" s="59"/>
      <c r="B573" s="59"/>
      <c r="C573" s="59"/>
      <c r="D573" s="59"/>
      <c r="E573" s="59"/>
      <c r="F573" s="59"/>
      <c r="G573" s="59"/>
      <c r="H573" s="59"/>
    </row>
    <row r="574" spans="1:8" x14ac:dyDescent="0.3">
      <c r="A574" s="59"/>
      <c r="B574" s="59"/>
      <c r="C574" s="59"/>
      <c r="D574" s="59"/>
      <c r="E574" s="59"/>
      <c r="F574" s="59"/>
      <c r="G574" s="59"/>
      <c r="H574" s="59"/>
    </row>
    <row r="575" spans="1:8" x14ac:dyDescent="0.3">
      <c r="A575" s="59"/>
      <c r="B575" s="59"/>
      <c r="C575" s="59"/>
      <c r="D575" s="59"/>
      <c r="E575" s="59"/>
      <c r="F575" s="59"/>
      <c r="G575" s="59"/>
      <c r="H575" s="59"/>
    </row>
    <row r="576" spans="1:8" x14ac:dyDescent="0.3">
      <c r="A576" s="59"/>
      <c r="B576" s="59"/>
      <c r="C576" s="59"/>
      <c r="D576" s="59"/>
      <c r="E576" s="59"/>
      <c r="F576" s="59"/>
      <c r="G576" s="59"/>
      <c r="H576" s="59"/>
    </row>
    <row r="577" spans="1:8" x14ac:dyDescent="0.3">
      <c r="A577" s="59"/>
      <c r="B577" s="59"/>
      <c r="C577" s="59"/>
      <c r="D577" s="59"/>
      <c r="E577" s="59"/>
      <c r="F577" s="59"/>
      <c r="G577" s="59"/>
      <c r="H577" s="59"/>
    </row>
    <row r="578" spans="1:8" x14ac:dyDescent="0.3">
      <c r="A578" s="59"/>
      <c r="B578" s="59"/>
      <c r="C578" s="59"/>
      <c r="D578" s="59"/>
      <c r="E578" s="59"/>
      <c r="F578" s="59"/>
      <c r="G578" s="59"/>
      <c r="H578" s="59"/>
    </row>
    <row r="579" spans="1:8" x14ac:dyDescent="0.3">
      <c r="A579" s="59"/>
      <c r="B579" s="59"/>
      <c r="C579" s="59"/>
      <c r="D579" s="59"/>
      <c r="E579" s="59"/>
      <c r="F579" s="59"/>
      <c r="G579" s="59"/>
      <c r="H579" s="59"/>
    </row>
    <row r="580" spans="1:8" x14ac:dyDescent="0.3">
      <c r="A580" s="59"/>
      <c r="B580" s="59"/>
      <c r="C580" s="59"/>
      <c r="D580" s="59"/>
      <c r="E580" s="59"/>
      <c r="F580" s="59"/>
      <c r="G580" s="59"/>
      <c r="H580" s="59"/>
    </row>
    <row r="581" spans="1:8" x14ac:dyDescent="0.3">
      <c r="A581" s="59"/>
      <c r="B581" s="59"/>
      <c r="C581" s="59"/>
      <c r="D581" s="59"/>
      <c r="E581" s="59"/>
      <c r="F581" s="59"/>
      <c r="G581" s="59"/>
      <c r="H581" s="59"/>
    </row>
    <row r="582" spans="1:8" x14ac:dyDescent="0.3">
      <c r="A582" s="59"/>
      <c r="B582" s="59"/>
      <c r="C582" s="59"/>
      <c r="D582" s="59"/>
      <c r="E582" s="59"/>
      <c r="F582" s="59"/>
      <c r="G582" s="59"/>
      <c r="H582" s="59"/>
    </row>
    <row r="583" spans="1:8" x14ac:dyDescent="0.3">
      <c r="A583" s="59"/>
      <c r="B583" s="59"/>
      <c r="C583" s="59"/>
      <c r="D583" s="59"/>
      <c r="E583" s="59"/>
      <c r="F583" s="59"/>
      <c r="G583" s="59"/>
      <c r="H583" s="59"/>
    </row>
    <row r="584" spans="1:8" x14ac:dyDescent="0.3">
      <c r="A584" s="59"/>
      <c r="B584" s="59"/>
      <c r="C584" s="59"/>
      <c r="D584" s="59"/>
      <c r="E584" s="59"/>
      <c r="F584" s="59"/>
      <c r="G584" s="59"/>
      <c r="H584" s="59"/>
    </row>
    <row r="585" spans="1:8" x14ac:dyDescent="0.3">
      <c r="A585" s="59"/>
      <c r="B585" s="59"/>
      <c r="C585" s="59"/>
      <c r="D585" s="59"/>
      <c r="E585" s="59"/>
      <c r="F585" s="59"/>
      <c r="G585" s="59"/>
      <c r="H585" s="59"/>
    </row>
    <row r="586" spans="1:8" x14ac:dyDescent="0.3">
      <c r="A586" s="59"/>
      <c r="B586" s="59"/>
      <c r="C586" s="59"/>
      <c r="D586" s="59"/>
      <c r="E586" s="59"/>
      <c r="F586" s="59"/>
      <c r="G586" s="59"/>
      <c r="H586" s="59"/>
    </row>
    <row r="587" spans="1:8" x14ac:dyDescent="0.3">
      <c r="A587" s="59"/>
      <c r="B587" s="59"/>
      <c r="C587" s="59"/>
      <c r="D587" s="59"/>
      <c r="E587" s="59"/>
      <c r="F587" s="59"/>
      <c r="G587" s="59"/>
      <c r="H587" s="59"/>
    </row>
    <row r="588" spans="1:8" x14ac:dyDescent="0.3">
      <c r="A588" s="59"/>
      <c r="B588" s="59"/>
      <c r="C588" s="59"/>
      <c r="D588" s="59"/>
      <c r="E588" s="59"/>
      <c r="F588" s="59"/>
      <c r="G588" s="59"/>
      <c r="H588" s="59"/>
    </row>
    <row r="589" spans="1:8" x14ac:dyDescent="0.3">
      <c r="A589" s="59"/>
      <c r="B589" s="59"/>
      <c r="C589" s="59"/>
      <c r="D589" s="59"/>
      <c r="E589" s="59"/>
      <c r="F589" s="59"/>
      <c r="G589" s="59"/>
      <c r="H589" s="59"/>
    </row>
    <row r="590" spans="1:8" x14ac:dyDescent="0.3">
      <c r="A590" s="59"/>
      <c r="B590" s="59"/>
      <c r="C590" s="59"/>
      <c r="D590" s="59"/>
      <c r="E590" s="59"/>
      <c r="F590" s="59"/>
      <c r="G590" s="59"/>
      <c r="H590" s="59"/>
    </row>
    <row r="591" spans="1:8" x14ac:dyDescent="0.3">
      <c r="A591" s="59"/>
      <c r="B591" s="59"/>
      <c r="C591" s="59"/>
      <c r="D591" s="59"/>
      <c r="E591" s="59"/>
      <c r="F591" s="59"/>
      <c r="G591" s="59"/>
      <c r="H591" s="59"/>
    </row>
    <row r="592" spans="1:8" x14ac:dyDescent="0.3">
      <c r="A592" s="59"/>
      <c r="B592" s="59"/>
      <c r="C592" s="59"/>
      <c r="D592" s="59"/>
      <c r="E592" s="59"/>
      <c r="F592" s="59"/>
      <c r="G592" s="59"/>
      <c r="H592" s="59"/>
    </row>
    <row r="593" spans="1:8" x14ac:dyDescent="0.3">
      <c r="A593" s="59"/>
      <c r="B593" s="59"/>
      <c r="C593" s="59"/>
      <c r="D593" s="59"/>
      <c r="E593" s="59"/>
      <c r="F593" s="59"/>
      <c r="G593" s="59"/>
      <c r="H593" s="59"/>
    </row>
    <row r="594" spans="1:8" x14ac:dyDescent="0.3">
      <c r="A594" s="59"/>
      <c r="B594" s="59"/>
      <c r="C594" s="59"/>
      <c r="D594" s="59"/>
      <c r="E594" s="59"/>
      <c r="F594" s="59"/>
      <c r="G594" s="59"/>
      <c r="H594" s="59"/>
    </row>
    <row r="595" spans="1:8" x14ac:dyDescent="0.3">
      <c r="A595" s="59"/>
      <c r="B595" s="59"/>
      <c r="C595" s="59"/>
      <c r="D595" s="59"/>
      <c r="E595" s="59"/>
      <c r="F595" s="59"/>
      <c r="G595" s="59"/>
      <c r="H595" s="59"/>
    </row>
    <row r="596" spans="1:8" x14ac:dyDescent="0.3">
      <c r="A596" s="59"/>
      <c r="B596" s="59"/>
      <c r="C596" s="59"/>
      <c r="D596" s="59"/>
      <c r="E596" s="59"/>
      <c r="F596" s="59"/>
      <c r="G596" s="59"/>
      <c r="H596" s="59"/>
    </row>
    <row r="597" spans="1:8" x14ac:dyDescent="0.3">
      <c r="A597" s="59"/>
      <c r="B597" s="59"/>
      <c r="C597" s="59"/>
      <c r="D597" s="59"/>
      <c r="E597" s="59"/>
      <c r="F597" s="59"/>
      <c r="G597" s="59"/>
      <c r="H597" s="59"/>
    </row>
    <row r="598" spans="1:8" x14ac:dyDescent="0.3">
      <c r="A598" s="59"/>
      <c r="B598" s="59"/>
      <c r="C598" s="59"/>
      <c r="D598" s="59"/>
      <c r="E598" s="59"/>
      <c r="F598" s="59"/>
      <c r="G598" s="59"/>
      <c r="H598" s="59"/>
    </row>
    <row r="599" spans="1:8" x14ac:dyDescent="0.3">
      <c r="A599" s="59"/>
      <c r="B599" s="59"/>
      <c r="C599" s="59"/>
      <c r="D599" s="59"/>
      <c r="E599" s="59"/>
      <c r="F599" s="59"/>
      <c r="G599" s="59"/>
      <c r="H599" s="59"/>
    </row>
    <row r="600" spans="1:8" x14ac:dyDescent="0.3">
      <c r="A600" s="59"/>
      <c r="B600" s="59"/>
      <c r="C600" s="59"/>
      <c r="D600" s="59"/>
      <c r="E600" s="59"/>
      <c r="F600" s="59"/>
      <c r="G600" s="59"/>
      <c r="H600" s="59"/>
    </row>
    <row r="601" spans="1:8" x14ac:dyDescent="0.3">
      <c r="A601" s="59"/>
      <c r="B601" s="59"/>
      <c r="C601" s="59"/>
      <c r="D601" s="59"/>
      <c r="E601" s="59"/>
      <c r="F601" s="59"/>
      <c r="G601" s="59"/>
      <c r="H601" s="59"/>
    </row>
    <row r="602" spans="1:8" x14ac:dyDescent="0.3">
      <c r="A602" s="59"/>
      <c r="B602" s="59"/>
      <c r="C602" s="59"/>
      <c r="D602" s="59"/>
      <c r="E602" s="59"/>
      <c r="F602" s="59"/>
      <c r="G602" s="59"/>
      <c r="H602" s="59"/>
    </row>
    <row r="603" spans="1:8" x14ac:dyDescent="0.3">
      <c r="A603" s="59"/>
      <c r="B603" s="59"/>
      <c r="C603" s="59"/>
      <c r="D603" s="59"/>
      <c r="E603" s="59"/>
      <c r="F603" s="59"/>
      <c r="G603" s="59"/>
      <c r="H603" s="59"/>
    </row>
    <row r="604" spans="1:8" x14ac:dyDescent="0.3">
      <c r="A604" s="59"/>
      <c r="B604" s="59"/>
      <c r="C604" s="59"/>
      <c r="D604" s="59"/>
      <c r="E604" s="59"/>
      <c r="F604" s="59"/>
      <c r="G604" s="59"/>
      <c r="H604" s="59"/>
    </row>
    <row r="605" spans="1:8" x14ac:dyDescent="0.3">
      <c r="A605" s="59"/>
      <c r="B605" s="59"/>
      <c r="C605" s="59"/>
      <c r="D605" s="59"/>
      <c r="E605" s="59"/>
      <c r="F605" s="59"/>
      <c r="G605" s="59"/>
      <c r="H605" s="59"/>
    </row>
    <row r="606" spans="1:8" x14ac:dyDescent="0.3">
      <c r="A606" s="59"/>
      <c r="B606" s="59"/>
      <c r="C606" s="59"/>
      <c r="D606" s="59"/>
      <c r="E606" s="59"/>
      <c r="F606" s="59"/>
      <c r="G606" s="59"/>
      <c r="H606" s="59"/>
    </row>
    <row r="607" spans="1:8" x14ac:dyDescent="0.3">
      <c r="A607" s="59"/>
      <c r="B607" s="59"/>
      <c r="C607" s="59"/>
      <c r="D607" s="59"/>
      <c r="E607" s="59"/>
      <c r="F607" s="59"/>
      <c r="G607" s="59"/>
      <c r="H607" s="59"/>
    </row>
    <row r="608" spans="1:8" x14ac:dyDescent="0.3">
      <c r="A608" s="59"/>
      <c r="B608" s="59"/>
      <c r="C608" s="59"/>
      <c r="D608" s="59"/>
      <c r="E608" s="59"/>
      <c r="F608" s="59"/>
      <c r="G608" s="59"/>
      <c r="H608" s="59"/>
    </row>
    <row r="609" spans="1:8" x14ac:dyDescent="0.3">
      <c r="A609" s="59"/>
      <c r="B609" s="59"/>
      <c r="C609" s="59"/>
      <c r="D609" s="59"/>
      <c r="E609" s="59"/>
      <c r="F609" s="59"/>
      <c r="G609" s="59"/>
      <c r="H609" s="59"/>
    </row>
    <row r="610" spans="1:8" x14ac:dyDescent="0.3">
      <c r="A610" s="59"/>
      <c r="B610" s="59"/>
      <c r="C610" s="59"/>
      <c r="D610" s="59"/>
      <c r="E610" s="59"/>
      <c r="F610" s="59"/>
      <c r="G610" s="59"/>
      <c r="H610" s="59"/>
    </row>
    <row r="611" spans="1:8" x14ac:dyDescent="0.3">
      <c r="A611" s="59"/>
      <c r="B611" s="59"/>
      <c r="C611" s="59"/>
      <c r="D611" s="59"/>
      <c r="E611" s="59"/>
      <c r="F611" s="59"/>
      <c r="G611" s="59"/>
      <c r="H611" s="59"/>
    </row>
    <row r="612" spans="1:8" x14ac:dyDescent="0.3">
      <c r="A612" s="59"/>
      <c r="B612" s="59"/>
      <c r="C612" s="59"/>
      <c r="D612" s="59"/>
      <c r="E612" s="59"/>
      <c r="F612" s="59"/>
      <c r="G612" s="59"/>
      <c r="H612" s="59"/>
    </row>
    <row r="613" spans="1:8" x14ac:dyDescent="0.3">
      <c r="A613" s="59"/>
      <c r="B613" s="59"/>
      <c r="C613" s="59"/>
      <c r="D613" s="59"/>
      <c r="E613" s="59"/>
      <c r="F613" s="59"/>
      <c r="G613" s="59"/>
      <c r="H613" s="59"/>
    </row>
    <row r="614" spans="1:8" x14ac:dyDescent="0.3">
      <c r="A614" s="59"/>
      <c r="B614" s="59"/>
      <c r="C614" s="59"/>
      <c r="D614" s="59"/>
      <c r="E614" s="59"/>
      <c r="F614" s="59"/>
      <c r="G614" s="59"/>
      <c r="H614" s="59"/>
    </row>
    <row r="615" spans="1:8" x14ac:dyDescent="0.3">
      <c r="A615" s="59"/>
      <c r="B615" s="59"/>
      <c r="C615" s="59"/>
      <c r="D615" s="59"/>
      <c r="E615" s="59"/>
      <c r="F615" s="59"/>
      <c r="G615" s="59"/>
      <c r="H615" s="59"/>
    </row>
    <row r="616" spans="1:8" x14ac:dyDescent="0.3">
      <c r="A616" s="59"/>
      <c r="B616" s="59"/>
      <c r="C616" s="59"/>
      <c r="D616" s="59"/>
      <c r="E616" s="59"/>
      <c r="F616" s="59"/>
      <c r="G616" s="59"/>
      <c r="H616" s="59"/>
    </row>
    <row r="617" spans="1:8" x14ac:dyDescent="0.3">
      <c r="A617" s="59"/>
      <c r="B617" s="59"/>
      <c r="C617" s="59"/>
      <c r="D617" s="59"/>
      <c r="E617" s="59"/>
      <c r="F617" s="59"/>
      <c r="G617" s="59"/>
      <c r="H617" s="59"/>
    </row>
    <row r="618" spans="1:8" x14ac:dyDescent="0.3">
      <c r="A618" s="59"/>
      <c r="B618" s="59"/>
      <c r="C618" s="59"/>
      <c r="D618" s="59"/>
      <c r="E618" s="59"/>
      <c r="F618" s="59"/>
      <c r="G618" s="59"/>
      <c r="H618" s="59"/>
    </row>
    <row r="619" spans="1:8" x14ac:dyDescent="0.3">
      <c r="A619" s="59"/>
      <c r="B619" s="59"/>
      <c r="C619" s="59"/>
      <c r="D619" s="59"/>
      <c r="E619" s="59"/>
      <c r="F619" s="59"/>
      <c r="G619" s="59"/>
      <c r="H619" s="59"/>
    </row>
    <row r="620" spans="1:8" x14ac:dyDescent="0.3">
      <c r="A620" s="59"/>
      <c r="B620" s="59"/>
      <c r="C620" s="59"/>
      <c r="D620" s="59"/>
      <c r="E620" s="59"/>
      <c r="F620" s="59"/>
      <c r="G620" s="59"/>
      <c r="H620" s="59"/>
    </row>
    <row r="621" spans="1:8" x14ac:dyDescent="0.3">
      <c r="A621" s="59"/>
      <c r="B621" s="59"/>
      <c r="C621" s="59"/>
      <c r="D621" s="59"/>
      <c r="E621" s="59"/>
      <c r="F621" s="59"/>
      <c r="G621" s="59"/>
      <c r="H621" s="59"/>
    </row>
    <row r="622" spans="1:8" x14ac:dyDescent="0.3">
      <c r="A622" s="59"/>
      <c r="B622" s="59"/>
      <c r="C622" s="59"/>
      <c r="D622" s="59"/>
      <c r="E622" s="59"/>
      <c r="F622" s="59"/>
      <c r="G622" s="59"/>
      <c r="H622" s="59"/>
    </row>
    <row r="623" spans="1:8" x14ac:dyDescent="0.3">
      <c r="A623" s="59"/>
      <c r="B623" s="59"/>
      <c r="C623" s="59"/>
      <c r="D623" s="59"/>
      <c r="E623" s="59"/>
      <c r="F623" s="59"/>
      <c r="G623" s="59"/>
      <c r="H623" s="59"/>
    </row>
    <row r="624" spans="1:8" x14ac:dyDescent="0.3">
      <c r="A624" s="59"/>
      <c r="B624" s="59"/>
      <c r="C624" s="59"/>
      <c r="D624" s="59"/>
      <c r="E624" s="59"/>
      <c r="F624" s="59"/>
      <c r="G624" s="59"/>
      <c r="H624" s="59"/>
    </row>
    <row r="625" spans="1:8" x14ac:dyDescent="0.3">
      <c r="A625" s="59"/>
      <c r="B625" s="59"/>
      <c r="C625" s="59"/>
      <c r="D625" s="59"/>
      <c r="E625" s="59"/>
      <c r="F625" s="59"/>
      <c r="G625" s="59"/>
      <c r="H625" s="59"/>
    </row>
    <row r="626" spans="1:8" x14ac:dyDescent="0.3">
      <c r="A626" s="59"/>
      <c r="B626" s="59"/>
      <c r="C626" s="59"/>
      <c r="D626" s="59"/>
      <c r="E626" s="59"/>
      <c r="F626" s="59"/>
      <c r="G626" s="59"/>
      <c r="H626" s="59"/>
    </row>
    <row r="627" spans="1:8" x14ac:dyDescent="0.3">
      <c r="A627" s="59"/>
      <c r="B627" s="59"/>
      <c r="C627" s="59"/>
      <c r="D627" s="59"/>
      <c r="E627" s="59"/>
      <c r="F627" s="59"/>
      <c r="G627" s="59"/>
      <c r="H627" s="59"/>
    </row>
    <row r="628" spans="1:8" x14ac:dyDescent="0.3">
      <c r="A628" s="59"/>
      <c r="B628" s="59"/>
      <c r="C628" s="59"/>
      <c r="D628" s="59"/>
      <c r="E628" s="59"/>
      <c r="F628" s="59"/>
      <c r="G628" s="59"/>
      <c r="H628" s="59"/>
    </row>
    <row r="629" spans="1:8" x14ac:dyDescent="0.3">
      <c r="A629" s="59"/>
      <c r="B629" s="59"/>
      <c r="C629" s="59"/>
      <c r="D629" s="59"/>
      <c r="E629" s="59"/>
      <c r="F629" s="59"/>
      <c r="G629" s="59"/>
      <c r="H629" s="59"/>
    </row>
    <row r="630" spans="1:8" x14ac:dyDescent="0.3">
      <c r="A630" s="59"/>
      <c r="B630" s="59"/>
      <c r="C630" s="59"/>
      <c r="D630" s="59"/>
      <c r="E630" s="59"/>
      <c r="F630" s="59"/>
      <c r="G630" s="59"/>
      <c r="H630" s="59"/>
    </row>
    <row r="631" spans="1:8" x14ac:dyDescent="0.3">
      <c r="A631" s="59"/>
      <c r="B631" s="59"/>
      <c r="C631" s="59"/>
      <c r="D631" s="59"/>
      <c r="E631" s="59"/>
      <c r="F631" s="59"/>
      <c r="G631" s="59"/>
      <c r="H631" s="59"/>
    </row>
    <row r="632" spans="1:8" x14ac:dyDescent="0.3">
      <c r="A632" s="59"/>
      <c r="B632" s="59"/>
      <c r="C632" s="59"/>
      <c r="D632" s="59"/>
      <c r="E632" s="59"/>
      <c r="F632" s="59"/>
      <c r="G632" s="59"/>
      <c r="H632" s="59"/>
    </row>
    <row r="633" spans="1:8" x14ac:dyDescent="0.3">
      <c r="A633" s="59"/>
      <c r="B633" s="59"/>
      <c r="C633" s="59"/>
      <c r="D633" s="59"/>
      <c r="E633" s="59"/>
      <c r="F633" s="59"/>
      <c r="G633" s="59"/>
      <c r="H633" s="59"/>
    </row>
    <row r="634" spans="1:8" x14ac:dyDescent="0.3">
      <c r="A634" s="59"/>
      <c r="B634" s="59"/>
      <c r="C634" s="59"/>
      <c r="D634" s="59"/>
      <c r="E634" s="59"/>
      <c r="F634" s="59"/>
      <c r="G634" s="59"/>
      <c r="H634" s="59"/>
    </row>
    <row r="635" spans="1:8" x14ac:dyDescent="0.3">
      <c r="A635" s="59"/>
      <c r="B635" s="59"/>
      <c r="C635" s="59"/>
      <c r="D635" s="59"/>
      <c r="E635" s="59"/>
      <c r="F635" s="59"/>
      <c r="G635" s="59"/>
      <c r="H635" s="59"/>
    </row>
    <row r="636" spans="1:8" x14ac:dyDescent="0.3">
      <c r="A636" s="59"/>
      <c r="B636" s="59"/>
      <c r="C636" s="59"/>
      <c r="D636" s="59"/>
      <c r="E636" s="59"/>
      <c r="F636" s="59"/>
      <c r="G636" s="59"/>
      <c r="H636" s="59"/>
    </row>
    <row r="637" spans="1:8" x14ac:dyDescent="0.3">
      <c r="A637" s="59"/>
      <c r="B637" s="59"/>
      <c r="C637" s="59"/>
      <c r="D637" s="59"/>
      <c r="E637" s="59"/>
      <c r="F637" s="59"/>
      <c r="G637" s="59"/>
      <c r="H637" s="59"/>
    </row>
    <row r="638" spans="1:8" x14ac:dyDescent="0.3">
      <c r="A638" s="59"/>
      <c r="B638" s="59"/>
      <c r="C638" s="59"/>
      <c r="D638" s="59"/>
      <c r="E638" s="59"/>
      <c r="F638" s="59"/>
      <c r="G638" s="59"/>
      <c r="H638" s="59"/>
    </row>
    <row r="639" spans="1:8" x14ac:dyDescent="0.3">
      <c r="A639" s="59"/>
      <c r="B639" s="59"/>
      <c r="C639" s="59"/>
      <c r="D639" s="59"/>
      <c r="E639" s="59"/>
      <c r="F639" s="59"/>
      <c r="G639" s="59"/>
      <c r="H639" s="59"/>
    </row>
    <row r="640" spans="1:8" x14ac:dyDescent="0.3">
      <c r="A640" s="59"/>
      <c r="B640" s="59"/>
      <c r="C640" s="59"/>
      <c r="D640" s="59"/>
      <c r="E640" s="59"/>
      <c r="F640" s="59"/>
      <c r="G640" s="59"/>
      <c r="H640" s="59"/>
    </row>
    <row r="641" spans="1:8" x14ac:dyDescent="0.3">
      <c r="A641" s="59"/>
      <c r="B641" s="59"/>
      <c r="C641" s="59"/>
      <c r="D641" s="59"/>
      <c r="E641" s="59"/>
      <c r="F641" s="59"/>
      <c r="G641" s="59"/>
      <c r="H641" s="59"/>
    </row>
    <row r="642" spans="1:8" x14ac:dyDescent="0.3">
      <c r="A642" s="59"/>
      <c r="B642" s="59"/>
      <c r="C642" s="59"/>
      <c r="D642" s="59"/>
      <c r="E642" s="59"/>
      <c r="F642" s="59"/>
      <c r="G642" s="59"/>
      <c r="H642" s="59"/>
    </row>
    <row r="643" spans="1:8" x14ac:dyDescent="0.3">
      <c r="A643" s="59"/>
      <c r="B643" s="59"/>
      <c r="C643" s="59"/>
      <c r="D643" s="59"/>
      <c r="E643" s="59"/>
      <c r="F643" s="59"/>
      <c r="G643" s="59"/>
      <c r="H643" s="59"/>
    </row>
    <row r="644" spans="1:8" x14ac:dyDescent="0.3">
      <c r="A644" s="59"/>
      <c r="B644" s="59"/>
      <c r="C644" s="59"/>
      <c r="D644" s="59"/>
      <c r="E644" s="59"/>
      <c r="F644" s="59"/>
      <c r="G644" s="59"/>
      <c r="H644" s="59"/>
    </row>
    <row r="645" spans="1:8" x14ac:dyDescent="0.3">
      <c r="A645" s="59"/>
      <c r="B645" s="59"/>
      <c r="C645" s="59"/>
      <c r="D645" s="59"/>
      <c r="E645" s="59"/>
      <c r="F645" s="59"/>
      <c r="G645" s="59"/>
      <c r="H645" s="59"/>
    </row>
    <row r="646" spans="1:8" x14ac:dyDescent="0.3">
      <c r="A646" s="59"/>
      <c r="B646" s="59"/>
      <c r="C646" s="59"/>
      <c r="D646" s="59"/>
      <c r="E646" s="59"/>
      <c r="F646" s="59"/>
      <c r="G646" s="59"/>
      <c r="H646" s="59"/>
    </row>
    <row r="647" spans="1:8" x14ac:dyDescent="0.3">
      <c r="A647" s="59"/>
      <c r="B647" s="59"/>
      <c r="C647" s="59"/>
      <c r="D647" s="59"/>
      <c r="E647" s="59"/>
      <c r="F647" s="59"/>
      <c r="G647" s="59"/>
      <c r="H647" s="59"/>
    </row>
    <row r="648" spans="1:8" x14ac:dyDescent="0.3">
      <c r="A648" s="59"/>
      <c r="B648" s="59"/>
      <c r="C648" s="59"/>
      <c r="D648" s="59"/>
      <c r="E648" s="59"/>
      <c r="F648" s="59"/>
      <c r="G648" s="59"/>
      <c r="H648" s="59"/>
    </row>
    <row r="649" spans="1:8" x14ac:dyDescent="0.3">
      <c r="A649" s="59"/>
      <c r="B649" s="59"/>
      <c r="C649" s="59"/>
      <c r="D649" s="59"/>
      <c r="E649" s="59"/>
      <c r="F649" s="59"/>
      <c r="G649" s="59"/>
      <c r="H649" s="59"/>
    </row>
    <row r="650" spans="1:8" x14ac:dyDescent="0.3">
      <c r="A650" s="59"/>
      <c r="B650" s="59"/>
      <c r="C650" s="59"/>
      <c r="D650" s="59"/>
      <c r="E650" s="59"/>
      <c r="F650" s="59"/>
      <c r="G650" s="59"/>
      <c r="H650" s="59"/>
    </row>
    <row r="651" spans="1:8" x14ac:dyDescent="0.3">
      <c r="A651" s="59"/>
      <c r="B651" s="59"/>
      <c r="C651" s="59"/>
      <c r="D651" s="59"/>
      <c r="E651" s="59"/>
      <c r="F651" s="59"/>
      <c r="G651" s="59"/>
      <c r="H651" s="59"/>
    </row>
    <row r="652" spans="1:8" x14ac:dyDescent="0.3">
      <c r="A652" s="59"/>
      <c r="B652" s="59"/>
      <c r="C652" s="59"/>
      <c r="D652" s="59"/>
      <c r="E652" s="59"/>
      <c r="F652" s="59"/>
      <c r="G652" s="59"/>
      <c r="H652" s="59"/>
    </row>
    <row r="653" spans="1:8" x14ac:dyDescent="0.3">
      <c r="A653" s="59"/>
      <c r="B653" s="59"/>
      <c r="C653" s="59"/>
      <c r="D653" s="59"/>
      <c r="E653" s="59"/>
      <c r="F653" s="59"/>
      <c r="G653" s="59"/>
      <c r="H653" s="59"/>
    </row>
    <row r="654" spans="1:8" x14ac:dyDescent="0.3">
      <c r="A654" s="59"/>
      <c r="B654" s="59"/>
      <c r="C654" s="59"/>
      <c r="D654" s="59"/>
      <c r="E654" s="59"/>
      <c r="F654" s="59"/>
      <c r="G654" s="59"/>
      <c r="H654" s="59"/>
    </row>
    <row r="655" spans="1:8" x14ac:dyDescent="0.3">
      <c r="A655" s="59"/>
      <c r="B655" s="59"/>
      <c r="C655" s="59"/>
      <c r="D655" s="59"/>
      <c r="E655" s="59"/>
      <c r="F655" s="59"/>
      <c r="G655" s="59"/>
      <c r="H655" s="59"/>
    </row>
    <row r="656" spans="1:8" x14ac:dyDescent="0.3">
      <c r="A656" s="59"/>
      <c r="B656" s="59"/>
      <c r="C656" s="59"/>
      <c r="D656" s="59"/>
      <c r="E656" s="59"/>
      <c r="F656" s="59"/>
      <c r="G656" s="59"/>
      <c r="H656" s="59"/>
    </row>
    <row r="657" spans="1:8" x14ac:dyDescent="0.3">
      <c r="A657" s="59"/>
      <c r="B657" s="59"/>
      <c r="C657" s="59"/>
      <c r="D657" s="59"/>
      <c r="E657" s="59"/>
      <c r="F657" s="59"/>
      <c r="G657" s="59"/>
      <c r="H657" s="59"/>
    </row>
    <row r="658" spans="1:8" x14ac:dyDescent="0.3">
      <c r="A658" s="59"/>
      <c r="B658" s="59"/>
      <c r="C658" s="59"/>
      <c r="D658" s="59"/>
      <c r="E658" s="59"/>
      <c r="F658" s="59"/>
      <c r="G658" s="59"/>
      <c r="H658" s="59"/>
    </row>
    <row r="659" spans="1:8" x14ac:dyDescent="0.3">
      <c r="A659" s="59"/>
      <c r="B659" s="59"/>
      <c r="C659" s="59"/>
      <c r="D659" s="59"/>
      <c r="E659" s="59"/>
      <c r="F659" s="59"/>
      <c r="G659" s="59"/>
      <c r="H659" s="59"/>
    </row>
    <row r="660" spans="1:8" x14ac:dyDescent="0.3">
      <c r="A660" s="59"/>
      <c r="B660" s="59"/>
      <c r="C660" s="59"/>
      <c r="D660" s="59"/>
      <c r="E660" s="59"/>
      <c r="F660" s="59"/>
      <c r="G660" s="59"/>
      <c r="H660" s="59"/>
    </row>
    <row r="661" spans="1:8" x14ac:dyDescent="0.3">
      <c r="A661" s="59"/>
      <c r="B661" s="59"/>
      <c r="C661" s="59"/>
      <c r="D661" s="59"/>
      <c r="E661" s="59"/>
      <c r="F661" s="59"/>
      <c r="G661" s="59"/>
      <c r="H661" s="59"/>
    </row>
    <row r="662" spans="1:8" x14ac:dyDescent="0.3">
      <c r="A662" s="59"/>
      <c r="B662" s="59"/>
      <c r="C662" s="59"/>
      <c r="D662" s="59"/>
      <c r="E662" s="59"/>
      <c r="F662" s="59"/>
      <c r="G662" s="59"/>
      <c r="H662" s="59"/>
    </row>
    <row r="663" spans="1:8" x14ac:dyDescent="0.3">
      <c r="A663" s="59"/>
      <c r="B663" s="59"/>
      <c r="C663" s="59"/>
      <c r="D663" s="59"/>
      <c r="E663" s="59"/>
      <c r="F663" s="59"/>
      <c r="G663" s="59"/>
      <c r="H663" s="59"/>
    </row>
    <row r="664" spans="1:8" x14ac:dyDescent="0.3">
      <c r="A664" s="59"/>
      <c r="B664" s="59"/>
      <c r="C664" s="59"/>
      <c r="D664" s="59"/>
      <c r="E664" s="59"/>
      <c r="F664" s="59"/>
      <c r="G664" s="59"/>
      <c r="H664" s="59"/>
    </row>
    <row r="665" spans="1:8" x14ac:dyDescent="0.3">
      <c r="A665" s="59"/>
      <c r="B665" s="59"/>
      <c r="C665" s="59"/>
      <c r="D665" s="59"/>
      <c r="E665" s="59"/>
      <c r="F665" s="59"/>
      <c r="G665" s="59"/>
      <c r="H665" s="59"/>
    </row>
    <row r="666" spans="1:8" x14ac:dyDescent="0.3">
      <c r="A666" s="59"/>
      <c r="B666" s="59"/>
      <c r="C666" s="59"/>
      <c r="D666" s="59"/>
      <c r="E666" s="59"/>
      <c r="F666" s="59"/>
      <c r="G666" s="59"/>
      <c r="H666" s="59"/>
    </row>
    <row r="667" spans="1:8" x14ac:dyDescent="0.3">
      <c r="A667" s="59"/>
      <c r="B667" s="59"/>
      <c r="C667" s="59"/>
      <c r="D667" s="59"/>
      <c r="E667" s="59"/>
      <c r="F667" s="59"/>
      <c r="G667" s="59"/>
      <c r="H667" s="59"/>
    </row>
    <row r="668" spans="1:8" x14ac:dyDescent="0.3">
      <c r="A668" s="59"/>
      <c r="B668" s="59"/>
      <c r="C668" s="59"/>
      <c r="D668" s="59"/>
      <c r="E668" s="59"/>
      <c r="F668" s="59"/>
      <c r="G668" s="59"/>
      <c r="H668" s="59"/>
    </row>
    <row r="669" spans="1:8" x14ac:dyDescent="0.3">
      <c r="A669" s="59"/>
      <c r="B669" s="59"/>
      <c r="C669" s="59"/>
      <c r="D669" s="59"/>
      <c r="E669" s="59"/>
      <c r="F669" s="59"/>
      <c r="G669" s="59"/>
      <c r="H669" s="59"/>
    </row>
    <row r="670" spans="1:8" x14ac:dyDescent="0.3">
      <c r="A670" s="59"/>
      <c r="B670" s="59"/>
      <c r="C670" s="59"/>
      <c r="D670" s="59"/>
      <c r="E670" s="59"/>
      <c r="F670" s="59"/>
      <c r="G670" s="59"/>
      <c r="H670" s="59"/>
    </row>
    <row r="671" spans="1:8" x14ac:dyDescent="0.3">
      <c r="A671" s="59"/>
      <c r="B671" s="59"/>
      <c r="C671" s="59"/>
      <c r="D671" s="59"/>
      <c r="E671" s="59"/>
      <c r="F671" s="59"/>
      <c r="G671" s="59"/>
      <c r="H671" s="59"/>
    </row>
    <row r="672" spans="1:8" x14ac:dyDescent="0.3">
      <c r="A672" s="59"/>
      <c r="B672" s="59"/>
      <c r="C672" s="59"/>
      <c r="D672" s="59"/>
      <c r="E672" s="59"/>
      <c r="F672" s="59"/>
      <c r="G672" s="59"/>
      <c r="H672" s="59"/>
    </row>
    <row r="673" spans="1:8" x14ac:dyDescent="0.3">
      <c r="A673" s="59"/>
      <c r="B673" s="59"/>
      <c r="C673" s="59"/>
      <c r="D673" s="59"/>
      <c r="E673" s="59"/>
      <c r="F673" s="59"/>
      <c r="G673" s="59"/>
      <c r="H673" s="59"/>
    </row>
    <row r="674" spans="1:8" x14ac:dyDescent="0.3">
      <c r="A674" s="59"/>
      <c r="B674" s="59"/>
      <c r="C674" s="59"/>
      <c r="D674" s="59"/>
      <c r="E674" s="59"/>
      <c r="F674" s="59"/>
      <c r="G674" s="59"/>
      <c r="H674" s="59"/>
    </row>
    <row r="675" spans="1:8" x14ac:dyDescent="0.3">
      <c r="A675" s="59"/>
      <c r="B675" s="59"/>
      <c r="C675" s="59"/>
      <c r="D675" s="59"/>
      <c r="E675" s="59"/>
      <c r="F675" s="59"/>
      <c r="G675" s="59"/>
      <c r="H675" s="59"/>
    </row>
    <row r="676" spans="1:8" x14ac:dyDescent="0.3">
      <c r="A676" s="59"/>
      <c r="B676" s="59"/>
      <c r="C676" s="59"/>
      <c r="D676" s="59"/>
      <c r="E676" s="59"/>
      <c r="F676" s="59"/>
      <c r="G676" s="59"/>
      <c r="H676" s="59"/>
    </row>
    <row r="677" spans="1:8" x14ac:dyDescent="0.3">
      <c r="A677" s="59"/>
      <c r="B677" s="59"/>
      <c r="C677" s="59"/>
      <c r="D677" s="59"/>
      <c r="E677" s="59"/>
      <c r="F677" s="59"/>
      <c r="G677" s="59"/>
      <c r="H677" s="59"/>
    </row>
    <row r="678" spans="1:8" x14ac:dyDescent="0.3">
      <c r="A678" s="59"/>
      <c r="B678" s="59"/>
      <c r="C678" s="59"/>
      <c r="D678" s="59"/>
      <c r="E678" s="59"/>
      <c r="F678" s="59"/>
      <c r="G678" s="59"/>
      <c r="H678" s="59"/>
    </row>
    <row r="679" spans="1:8" x14ac:dyDescent="0.3">
      <c r="A679" s="59"/>
      <c r="B679" s="59"/>
      <c r="C679" s="59"/>
      <c r="D679" s="59"/>
      <c r="E679" s="59"/>
      <c r="F679" s="59"/>
      <c r="G679" s="59"/>
      <c r="H679" s="59"/>
    </row>
    <row r="680" spans="1:8" x14ac:dyDescent="0.3">
      <c r="A680" s="59"/>
      <c r="B680" s="59"/>
      <c r="C680" s="59"/>
      <c r="D680" s="59"/>
      <c r="E680" s="59"/>
      <c r="F680" s="59"/>
      <c r="G680" s="59"/>
      <c r="H680" s="59"/>
    </row>
    <row r="681" spans="1:8" x14ac:dyDescent="0.3">
      <c r="A681" s="59"/>
      <c r="B681" s="59"/>
      <c r="C681" s="59"/>
      <c r="D681" s="59"/>
      <c r="E681" s="59"/>
      <c r="F681" s="59"/>
      <c r="G681" s="59"/>
      <c r="H681" s="59"/>
    </row>
    <row r="682" spans="1:8" x14ac:dyDescent="0.3">
      <c r="A682" s="59"/>
      <c r="B682" s="59"/>
      <c r="C682" s="59"/>
      <c r="D682" s="59"/>
      <c r="E682" s="59"/>
      <c r="F682" s="59"/>
      <c r="G682" s="59"/>
      <c r="H682" s="59"/>
    </row>
    <row r="683" spans="1:8" x14ac:dyDescent="0.3">
      <c r="A683" s="59"/>
      <c r="B683" s="59"/>
      <c r="C683" s="59"/>
      <c r="D683" s="59"/>
      <c r="E683" s="59"/>
      <c r="F683" s="59"/>
      <c r="G683" s="59"/>
      <c r="H683" s="59"/>
    </row>
    <row r="684" spans="1:8" x14ac:dyDescent="0.3">
      <c r="A684" s="59"/>
      <c r="B684" s="59"/>
      <c r="C684" s="59"/>
      <c r="D684" s="59"/>
      <c r="E684" s="59"/>
      <c r="F684" s="59"/>
      <c r="G684" s="59"/>
      <c r="H684" s="59"/>
    </row>
    <row r="685" spans="1:8" x14ac:dyDescent="0.3">
      <c r="A685" s="59"/>
      <c r="B685" s="59"/>
      <c r="C685" s="59"/>
      <c r="D685" s="59"/>
      <c r="E685" s="59"/>
      <c r="F685" s="59"/>
      <c r="G685" s="59"/>
      <c r="H685" s="59"/>
    </row>
    <row r="686" spans="1:8" x14ac:dyDescent="0.3">
      <c r="A686" s="59"/>
      <c r="B686" s="59"/>
      <c r="C686" s="59"/>
      <c r="D686" s="59"/>
      <c r="E686" s="59"/>
      <c r="F686" s="59"/>
      <c r="G686" s="59"/>
      <c r="H686" s="59"/>
    </row>
    <row r="687" spans="1:8" x14ac:dyDescent="0.3">
      <c r="A687" s="59"/>
      <c r="B687" s="59"/>
      <c r="C687" s="59"/>
      <c r="D687" s="59"/>
      <c r="E687" s="59"/>
      <c r="F687" s="59"/>
      <c r="G687" s="59"/>
      <c r="H687" s="59"/>
    </row>
    <row r="688" spans="1:8" x14ac:dyDescent="0.3">
      <c r="A688" s="59"/>
      <c r="B688" s="59"/>
      <c r="C688" s="59"/>
      <c r="D688" s="59"/>
      <c r="E688" s="59"/>
      <c r="F688" s="59"/>
      <c r="G688" s="59"/>
      <c r="H688" s="59"/>
    </row>
    <row r="689" spans="1:8" x14ac:dyDescent="0.3">
      <c r="A689" s="59"/>
      <c r="B689" s="59"/>
      <c r="C689" s="59"/>
      <c r="D689" s="59"/>
      <c r="E689" s="59"/>
      <c r="F689" s="59"/>
      <c r="G689" s="59"/>
      <c r="H689" s="59"/>
    </row>
    <row r="690" spans="1:8" x14ac:dyDescent="0.3">
      <c r="A690" s="59"/>
      <c r="B690" s="59"/>
      <c r="C690" s="59"/>
      <c r="D690" s="59"/>
      <c r="E690" s="59"/>
      <c r="F690" s="59"/>
      <c r="G690" s="59"/>
      <c r="H690" s="59"/>
    </row>
    <row r="691" spans="1:8" x14ac:dyDescent="0.3">
      <c r="A691" s="59"/>
      <c r="B691" s="59"/>
      <c r="C691" s="59"/>
      <c r="D691" s="59"/>
      <c r="E691" s="59"/>
      <c r="F691" s="59"/>
      <c r="G691" s="59"/>
      <c r="H691" s="59"/>
    </row>
    <row r="692" spans="1:8" x14ac:dyDescent="0.3">
      <c r="A692" s="59"/>
      <c r="B692" s="59"/>
      <c r="C692" s="59"/>
      <c r="D692" s="59"/>
      <c r="E692" s="59"/>
      <c r="F692" s="59"/>
      <c r="G692" s="59"/>
      <c r="H692" s="59"/>
    </row>
    <row r="693" spans="1:8" x14ac:dyDescent="0.3">
      <c r="A693" s="59"/>
      <c r="B693" s="59"/>
      <c r="C693" s="59"/>
      <c r="D693" s="59"/>
      <c r="E693" s="59"/>
      <c r="F693" s="59"/>
      <c r="G693" s="59"/>
      <c r="H693" s="59"/>
    </row>
    <row r="694" spans="1:8" x14ac:dyDescent="0.3">
      <c r="A694" s="59"/>
      <c r="B694" s="59"/>
      <c r="C694" s="59"/>
      <c r="D694" s="59"/>
      <c r="E694" s="59"/>
      <c r="F694" s="59"/>
      <c r="G694" s="59"/>
      <c r="H694" s="59"/>
    </row>
    <row r="695" spans="1:8" x14ac:dyDescent="0.3">
      <c r="A695" s="59"/>
      <c r="B695" s="59"/>
      <c r="C695" s="59"/>
      <c r="D695" s="59"/>
      <c r="E695" s="59"/>
      <c r="F695" s="59"/>
      <c r="G695" s="59"/>
      <c r="H695" s="59"/>
    </row>
    <row r="696" spans="1:8" x14ac:dyDescent="0.3">
      <c r="A696" s="59"/>
      <c r="B696" s="59"/>
      <c r="C696" s="59"/>
      <c r="D696" s="59"/>
      <c r="E696" s="59"/>
      <c r="F696" s="59"/>
      <c r="G696" s="59"/>
      <c r="H696" s="59"/>
    </row>
    <row r="697" spans="1:8" x14ac:dyDescent="0.3">
      <c r="A697" s="59"/>
      <c r="B697" s="59"/>
      <c r="C697" s="59"/>
      <c r="D697" s="59"/>
      <c r="E697" s="59"/>
      <c r="F697" s="59"/>
      <c r="G697" s="59"/>
      <c r="H697" s="59"/>
    </row>
    <row r="698" spans="1:8" x14ac:dyDescent="0.3">
      <c r="A698" s="59"/>
      <c r="B698" s="59"/>
      <c r="C698" s="59"/>
      <c r="D698" s="59"/>
      <c r="E698" s="59"/>
      <c r="F698" s="59"/>
      <c r="G698" s="59"/>
      <c r="H698" s="59"/>
    </row>
    <row r="699" spans="1:8" x14ac:dyDescent="0.3">
      <c r="A699" s="59"/>
      <c r="B699" s="59"/>
      <c r="C699" s="59"/>
      <c r="D699" s="59"/>
      <c r="E699" s="59"/>
      <c r="F699" s="59"/>
      <c r="G699" s="59"/>
      <c r="H699" s="59"/>
    </row>
    <row r="700" spans="1:8" x14ac:dyDescent="0.3">
      <c r="A700" s="59"/>
      <c r="B700" s="59"/>
      <c r="C700" s="59"/>
      <c r="D700" s="59"/>
      <c r="E700" s="59"/>
      <c r="F700" s="59"/>
      <c r="G700" s="59"/>
      <c r="H700" s="59"/>
    </row>
    <row r="701" spans="1:8" x14ac:dyDescent="0.3">
      <c r="A701" s="59"/>
      <c r="B701" s="59"/>
      <c r="C701" s="59"/>
      <c r="D701" s="59"/>
      <c r="E701" s="59"/>
      <c r="F701" s="59"/>
      <c r="G701" s="59"/>
      <c r="H701" s="59"/>
    </row>
    <row r="702" spans="1:8" x14ac:dyDescent="0.3">
      <c r="A702" s="59"/>
      <c r="B702" s="59"/>
      <c r="C702" s="59"/>
      <c r="D702" s="59"/>
      <c r="E702" s="59"/>
      <c r="F702" s="59"/>
      <c r="G702" s="59"/>
      <c r="H702" s="59"/>
    </row>
    <row r="703" spans="1:8" x14ac:dyDescent="0.3">
      <c r="A703" s="59"/>
      <c r="B703" s="59"/>
      <c r="C703" s="59"/>
      <c r="D703" s="59"/>
      <c r="E703" s="59"/>
      <c r="F703" s="59"/>
      <c r="G703" s="59"/>
      <c r="H703" s="59"/>
    </row>
    <row r="704" spans="1:8" x14ac:dyDescent="0.3">
      <c r="A704" s="59"/>
      <c r="B704" s="59"/>
      <c r="C704" s="59"/>
      <c r="D704" s="59"/>
      <c r="E704" s="59"/>
      <c r="F704" s="59"/>
      <c r="G704" s="59"/>
      <c r="H704" s="59"/>
    </row>
    <row r="705" spans="1:8" x14ac:dyDescent="0.3">
      <c r="A705" s="59"/>
      <c r="B705" s="59"/>
      <c r="C705" s="59"/>
      <c r="D705" s="59"/>
      <c r="E705" s="59"/>
      <c r="F705" s="59"/>
      <c r="G705" s="59"/>
      <c r="H705" s="59"/>
    </row>
    <row r="706" spans="1:8" x14ac:dyDescent="0.3">
      <c r="A706" s="59"/>
      <c r="B706" s="59"/>
      <c r="C706" s="59"/>
      <c r="D706" s="59"/>
      <c r="E706" s="59"/>
      <c r="F706" s="59"/>
      <c r="G706" s="59"/>
      <c r="H706" s="59"/>
    </row>
    <row r="707" spans="1:8" x14ac:dyDescent="0.3">
      <c r="A707" s="59"/>
      <c r="B707" s="59"/>
      <c r="C707" s="59"/>
      <c r="D707" s="59"/>
      <c r="E707" s="59"/>
      <c r="F707" s="59"/>
      <c r="G707" s="59"/>
      <c r="H707" s="59"/>
    </row>
    <row r="708" spans="1:8" x14ac:dyDescent="0.3">
      <c r="A708" s="59"/>
      <c r="B708" s="59"/>
      <c r="C708" s="59"/>
      <c r="D708" s="59"/>
      <c r="E708" s="59"/>
      <c r="F708" s="59"/>
      <c r="G708" s="59"/>
      <c r="H708" s="59"/>
    </row>
    <row r="709" spans="1:8" x14ac:dyDescent="0.3">
      <c r="A709" s="59"/>
      <c r="B709" s="59"/>
      <c r="C709" s="59"/>
      <c r="D709" s="59"/>
      <c r="E709" s="59"/>
      <c r="F709" s="59"/>
      <c r="G709" s="59"/>
      <c r="H709" s="59"/>
    </row>
    <row r="710" spans="1:8" x14ac:dyDescent="0.3">
      <c r="A710" s="59"/>
      <c r="B710" s="59"/>
      <c r="C710" s="59"/>
      <c r="D710" s="59"/>
      <c r="E710" s="59"/>
      <c r="F710" s="59"/>
      <c r="G710" s="59"/>
      <c r="H710" s="59"/>
    </row>
    <row r="711" spans="1:8" x14ac:dyDescent="0.3">
      <c r="A711" s="59"/>
      <c r="B711" s="59"/>
      <c r="C711" s="59"/>
      <c r="D711" s="59"/>
      <c r="E711" s="59"/>
      <c r="F711" s="59"/>
      <c r="G711" s="59"/>
      <c r="H711" s="59"/>
    </row>
    <row r="712" spans="1:8" x14ac:dyDescent="0.3">
      <c r="A712" s="59"/>
      <c r="B712" s="59"/>
      <c r="C712" s="59"/>
      <c r="D712" s="59"/>
      <c r="E712" s="59"/>
      <c r="F712" s="59"/>
      <c r="G712" s="59"/>
      <c r="H712" s="59"/>
    </row>
    <row r="713" spans="1:8" x14ac:dyDescent="0.3">
      <c r="A713" s="59"/>
      <c r="B713" s="59"/>
      <c r="C713" s="59"/>
      <c r="D713" s="59"/>
      <c r="E713" s="59"/>
      <c r="F713" s="59"/>
      <c r="G713" s="59"/>
      <c r="H713" s="59"/>
    </row>
    <row r="714" spans="1:8" x14ac:dyDescent="0.3">
      <c r="A714" s="59"/>
      <c r="B714" s="59"/>
      <c r="C714" s="59"/>
      <c r="D714" s="59"/>
      <c r="E714" s="59"/>
      <c r="F714" s="59"/>
      <c r="G714" s="59"/>
      <c r="H714" s="59"/>
    </row>
    <row r="715" spans="1:8" x14ac:dyDescent="0.3">
      <c r="A715" s="59"/>
      <c r="B715" s="59"/>
      <c r="C715" s="59"/>
      <c r="D715" s="59"/>
      <c r="E715" s="59"/>
      <c r="F715" s="59"/>
      <c r="G715" s="59"/>
      <c r="H715" s="59"/>
    </row>
    <row r="716" spans="1:8" x14ac:dyDescent="0.3">
      <c r="A716" s="59"/>
      <c r="B716" s="59"/>
      <c r="C716" s="59"/>
      <c r="D716" s="59"/>
      <c r="E716" s="59"/>
      <c r="F716" s="59"/>
      <c r="G716" s="59"/>
      <c r="H716" s="59"/>
    </row>
    <row r="717" spans="1:8" x14ac:dyDescent="0.3">
      <c r="A717" s="59"/>
      <c r="B717" s="59"/>
      <c r="C717" s="59"/>
      <c r="D717" s="59"/>
      <c r="E717" s="59"/>
      <c r="F717" s="59"/>
      <c r="G717" s="59"/>
      <c r="H717" s="59"/>
    </row>
    <row r="718" spans="1:8" x14ac:dyDescent="0.3">
      <c r="A718" s="59"/>
      <c r="B718" s="59"/>
      <c r="C718" s="59"/>
      <c r="D718" s="59"/>
      <c r="E718" s="59"/>
      <c r="F718" s="59"/>
      <c r="G718" s="59"/>
      <c r="H718" s="59"/>
    </row>
    <row r="719" spans="1:8" x14ac:dyDescent="0.3">
      <c r="A719" s="59"/>
      <c r="B719" s="59"/>
      <c r="C719" s="59"/>
      <c r="D719" s="59"/>
      <c r="E719" s="59"/>
      <c r="F719" s="59"/>
      <c r="G719" s="59"/>
      <c r="H719" s="59"/>
    </row>
    <row r="720" spans="1:8" x14ac:dyDescent="0.3">
      <c r="A720" s="59"/>
      <c r="B720" s="59"/>
      <c r="C720" s="59"/>
      <c r="D720" s="59"/>
      <c r="E720" s="59"/>
      <c r="F720" s="59"/>
      <c r="G720" s="59"/>
      <c r="H720" s="59"/>
    </row>
    <row r="721" spans="1:8" x14ac:dyDescent="0.3">
      <c r="A721" s="59"/>
      <c r="B721" s="59"/>
      <c r="C721" s="59"/>
      <c r="D721" s="59"/>
      <c r="E721" s="59"/>
      <c r="F721" s="59"/>
      <c r="G721" s="59"/>
      <c r="H721" s="59"/>
    </row>
    <row r="722" spans="1:8" x14ac:dyDescent="0.3">
      <c r="A722" s="59"/>
      <c r="B722" s="59"/>
      <c r="C722" s="59"/>
      <c r="D722" s="59"/>
      <c r="E722" s="59"/>
      <c r="F722" s="59"/>
      <c r="G722" s="59"/>
      <c r="H722" s="59"/>
    </row>
    <row r="723" spans="1:8" x14ac:dyDescent="0.3">
      <c r="A723" s="59"/>
      <c r="B723" s="59"/>
      <c r="C723" s="59"/>
      <c r="D723" s="59"/>
      <c r="E723" s="59"/>
      <c r="F723" s="59"/>
      <c r="G723" s="59"/>
      <c r="H723" s="59"/>
    </row>
    <row r="724" spans="1:8" x14ac:dyDescent="0.3">
      <c r="A724" s="59"/>
      <c r="B724" s="59"/>
      <c r="C724" s="59"/>
      <c r="D724" s="59"/>
      <c r="E724" s="59"/>
      <c r="F724" s="59"/>
      <c r="G724" s="59"/>
      <c r="H724" s="59"/>
    </row>
    <row r="725" spans="1:8" x14ac:dyDescent="0.3">
      <c r="A725" s="59"/>
      <c r="B725" s="59"/>
      <c r="C725" s="59"/>
      <c r="D725" s="59"/>
      <c r="E725" s="59"/>
      <c r="F725" s="59"/>
      <c r="G725" s="59"/>
      <c r="H725" s="59"/>
    </row>
    <row r="726" spans="1:8" x14ac:dyDescent="0.3">
      <c r="A726" s="59"/>
      <c r="B726" s="59"/>
      <c r="C726" s="59"/>
      <c r="D726" s="59"/>
      <c r="E726" s="59"/>
      <c r="F726" s="59"/>
      <c r="G726" s="59"/>
      <c r="H726" s="59"/>
    </row>
    <row r="727" spans="1:8" x14ac:dyDescent="0.3">
      <c r="A727" s="59"/>
      <c r="B727" s="59"/>
      <c r="C727" s="59"/>
      <c r="D727" s="59"/>
      <c r="E727" s="59"/>
      <c r="F727" s="59"/>
      <c r="G727" s="59"/>
      <c r="H727" s="59"/>
    </row>
    <row r="728" spans="1:8" x14ac:dyDescent="0.3">
      <c r="A728" s="59"/>
      <c r="B728" s="59"/>
      <c r="C728" s="59"/>
      <c r="D728" s="59"/>
      <c r="E728" s="59"/>
      <c r="F728" s="59"/>
      <c r="G728" s="59"/>
      <c r="H728" s="59"/>
    </row>
    <row r="729" spans="1:8" x14ac:dyDescent="0.3">
      <c r="A729" s="59"/>
      <c r="B729" s="59"/>
      <c r="C729" s="59"/>
      <c r="D729" s="59"/>
      <c r="E729" s="59"/>
      <c r="F729" s="59"/>
      <c r="G729" s="59"/>
      <c r="H729" s="59"/>
    </row>
    <row r="730" spans="1:8" x14ac:dyDescent="0.3">
      <c r="A730" s="59"/>
      <c r="B730" s="59"/>
      <c r="C730" s="59"/>
      <c r="D730" s="59"/>
      <c r="E730" s="59"/>
      <c r="F730" s="59"/>
      <c r="G730" s="59"/>
      <c r="H730" s="59"/>
    </row>
    <row r="731" spans="1:8" x14ac:dyDescent="0.3">
      <c r="A731" s="59"/>
      <c r="B731" s="59"/>
      <c r="C731" s="59"/>
      <c r="D731" s="59"/>
      <c r="E731" s="59"/>
      <c r="F731" s="59"/>
      <c r="G731" s="59"/>
      <c r="H731" s="59"/>
    </row>
    <row r="732" spans="1:8" x14ac:dyDescent="0.3">
      <c r="A732" s="59"/>
      <c r="B732" s="59"/>
      <c r="C732" s="59"/>
      <c r="D732" s="59"/>
      <c r="E732" s="59"/>
      <c r="F732" s="59"/>
      <c r="G732" s="59"/>
      <c r="H732" s="59"/>
    </row>
    <row r="733" spans="1:8" x14ac:dyDescent="0.3">
      <c r="A733" s="59"/>
      <c r="B733" s="59"/>
      <c r="C733" s="59"/>
      <c r="D733" s="59"/>
      <c r="E733" s="59"/>
      <c r="F733" s="59"/>
      <c r="G733" s="59"/>
      <c r="H733" s="59"/>
    </row>
    <row r="734" spans="1:8" x14ac:dyDescent="0.3">
      <c r="A734" s="59"/>
      <c r="B734" s="59"/>
      <c r="C734" s="59"/>
      <c r="D734" s="59"/>
      <c r="E734" s="59"/>
      <c r="F734" s="59"/>
      <c r="G734" s="59"/>
      <c r="H734" s="59"/>
    </row>
    <row r="735" spans="1:8" x14ac:dyDescent="0.3">
      <c r="A735" s="59"/>
      <c r="B735" s="59"/>
      <c r="C735" s="59"/>
      <c r="D735" s="59"/>
      <c r="E735" s="59"/>
      <c r="F735" s="59"/>
      <c r="G735" s="59"/>
      <c r="H735" s="59"/>
    </row>
    <row r="736" spans="1:8" x14ac:dyDescent="0.3">
      <c r="A736" s="59"/>
      <c r="B736" s="59"/>
      <c r="C736" s="59"/>
      <c r="D736" s="59"/>
      <c r="E736" s="59"/>
      <c r="F736" s="59"/>
      <c r="G736" s="59"/>
      <c r="H736" s="59"/>
    </row>
    <row r="737" spans="1:8" x14ac:dyDescent="0.3">
      <c r="A737" s="59"/>
      <c r="B737" s="59"/>
      <c r="C737" s="59"/>
      <c r="D737" s="59"/>
      <c r="E737" s="59"/>
      <c r="F737" s="59"/>
      <c r="G737" s="59"/>
      <c r="H737" s="59"/>
    </row>
    <row r="738" spans="1:8" x14ac:dyDescent="0.3">
      <c r="A738" s="59"/>
      <c r="B738" s="59"/>
      <c r="C738" s="59"/>
      <c r="D738" s="59"/>
      <c r="E738" s="59"/>
      <c r="F738" s="59"/>
      <c r="G738" s="59"/>
      <c r="H738" s="59"/>
    </row>
    <row r="739" spans="1:8" x14ac:dyDescent="0.3">
      <c r="A739" s="59"/>
      <c r="B739" s="59"/>
      <c r="C739" s="59"/>
      <c r="D739" s="59"/>
      <c r="E739" s="59"/>
      <c r="F739" s="59"/>
      <c r="G739" s="59"/>
      <c r="H739" s="59"/>
    </row>
    <row r="740" spans="1:8" x14ac:dyDescent="0.3">
      <c r="A740" s="59"/>
      <c r="B740" s="59"/>
      <c r="C740" s="59"/>
      <c r="D740" s="59"/>
      <c r="E740" s="59"/>
      <c r="F740" s="59"/>
      <c r="G740" s="59"/>
      <c r="H740" s="59"/>
    </row>
    <row r="741" spans="1:8" x14ac:dyDescent="0.3">
      <c r="A741" s="59"/>
      <c r="B741" s="59"/>
      <c r="C741" s="59"/>
      <c r="D741" s="59"/>
      <c r="E741" s="59"/>
      <c r="F741" s="59"/>
      <c r="G741" s="59"/>
      <c r="H741" s="59"/>
    </row>
    <row r="742" spans="1:8" x14ac:dyDescent="0.3">
      <c r="A742" s="59"/>
      <c r="B742" s="59"/>
      <c r="C742" s="59"/>
      <c r="D742" s="59"/>
      <c r="E742" s="59"/>
      <c r="F742" s="59"/>
      <c r="G742" s="59"/>
      <c r="H742" s="59"/>
    </row>
    <row r="743" spans="1:8" x14ac:dyDescent="0.3">
      <c r="A743" s="59"/>
      <c r="B743" s="59"/>
      <c r="C743" s="59"/>
      <c r="D743" s="59"/>
      <c r="E743" s="59"/>
      <c r="F743" s="59"/>
      <c r="G743" s="59"/>
      <c r="H743" s="59"/>
    </row>
    <row r="744" spans="1:8" x14ac:dyDescent="0.3">
      <c r="A744" s="59"/>
      <c r="B744" s="59"/>
      <c r="C744" s="59"/>
      <c r="D744" s="59"/>
      <c r="E744" s="59"/>
      <c r="F744" s="59"/>
      <c r="G744" s="59"/>
      <c r="H744" s="59"/>
    </row>
    <row r="745" spans="1:8" x14ac:dyDescent="0.3">
      <c r="A745" s="59"/>
      <c r="B745" s="59"/>
      <c r="C745" s="59"/>
      <c r="D745" s="59"/>
      <c r="E745" s="59"/>
      <c r="F745" s="59"/>
      <c r="G745" s="59"/>
      <c r="H745" s="59"/>
    </row>
    <row r="746" spans="1:8" x14ac:dyDescent="0.3">
      <c r="A746" s="59"/>
      <c r="B746" s="59"/>
      <c r="C746" s="59"/>
      <c r="D746" s="59"/>
      <c r="E746" s="59"/>
      <c r="F746" s="59"/>
      <c r="G746" s="59"/>
      <c r="H746" s="59"/>
    </row>
    <row r="747" spans="1:8" x14ac:dyDescent="0.3">
      <c r="A747" s="59"/>
      <c r="B747" s="59"/>
      <c r="C747" s="59"/>
      <c r="D747" s="59"/>
      <c r="E747" s="59"/>
      <c r="F747" s="59"/>
      <c r="G747" s="59"/>
      <c r="H747" s="59"/>
    </row>
    <row r="748" spans="1:8" x14ac:dyDescent="0.3">
      <c r="A748" s="59"/>
      <c r="B748" s="59"/>
      <c r="C748" s="59"/>
      <c r="D748" s="59"/>
      <c r="E748" s="59"/>
      <c r="F748" s="59"/>
      <c r="G748" s="59"/>
      <c r="H748" s="59"/>
    </row>
    <row r="749" spans="1:8" x14ac:dyDescent="0.3">
      <c r="A749" s="59"/>
      <c r="B749" s="59"/>
      <c r="C749" s="59"/>
      <c r="D749" s="59"/>
      <c r="E749" s="59"/>
      <c r="F749" s="59"/>
      <c r="G749" s="59"/>
      <c r="H749" s="59"/>
    </row>
    <row r="750" spans="1:8" x14ac:dyDescent="0.3">
      <c r="A750" s="59"/>
      <c r="B750" s="59"/>
      <c r="C750" s="59"/>
      <c r="D750" s="59"/>
      <c r="E750" s="59"/>
      <c r="F750" s="59"/>
      <c r="G750" s="59"/>
      <c r="H750" s="59"/>
    </row>
    <row r="751" spans="1:8" x14ac:dyDescent="0.3">
      <c r="A751" s="59"/>
      <c r="B751" s="59"/>
      <c r="C751" s="59"/>
      <c r="D751" s="59"/>
      <c r="E751" s="59"/>
      <c r="F751" s="59"/>
      <c r="G751" s="59"/>
      <c r="H751" s="59"/>
    </row>
    <row r="752" spans="1:8" x14ac:dyDescent="0.3">
      <c r="A752" s="59"/>
      <c r="B752" s="59"/>
      <c r="C752" s="59"/>
      <c r="D752" s="59"/>
      <c r="E752" s="59"/>
      <c r="F752" s="59"/>
      <c r="G752" s="59"/>
      <c r="H752" s="59"/>
    </row>
    <row r="753" spans="1:8" x14ac:dyDescent="0.3">
      <c r="A753" s="59"/>
      <c r="B753" s="59"/>
      <c r="C753" s="59"/>
      <c r="D753" s="59"/>
      <c r="E753" s="59"/>
      <c r="F753" s="59"/>
      <c r="G753" s="59"/>
      <c r="H753" s="59"/>
    </row>
    <row r="754" spans="1:8" x14ac:dyDescent="0.3">
      <c r="A754" s="59"/>
      <c r="B754" s="59"/>
      <c r="C754" s="59"/>
      <c r="D754" s="59"/>
      <c r="E754" s="59"/>
      <c r="F754" s="59"/>
      <c r="G754" s="59"/>
      <c r="H754" s="59"/>
    </row>
    <row r="755" spans="1:8" x14ac:dyDescent="0.3">
      <c r="A755" s="59"/>
      <c r="B755" s="59"/>
      <c r="C755" s="59"/>
      <c r="D755" s="59"/>
      <c r="E755" s="59"/>
      <c r="F755" s="59"/>
      <c r="G755" s="59"/>
      <c r="H755" s="59"/>
    </row>
    <row r="756" spans="1:8" x14ac:dyDescent="0.3">
      <c r="A756" s="59"/>
      <c r="B756" s="59"/>
      <c r="C756" s="59"/>
      <c r="D756" s="59"/>
      <c r="E756" s="59"/>
      <c r="F756" s="59"/>
      <c r="G756" s="59"/>
      <c r="H756" s="59"/>
    </row>
    <row r="757" spans="1:8" x14ac:dyDescent="0.3">
      <c r="A757" s="59"/>
      <c r="B757" s="59"/>
      <c r="C757" s="59"/>
      <c r="D757" s="59"/>
      <c r="E757" s="59"/>
      <c r="F757" s="59"/>
      <c r="G757" s="59"/>
      <c r="H757" s="59"/>
    </row>
    <row r="758" spans="1:8" x14ac:dyDescent="0.3">
      <c r="A758" s="59"/>
      <c r="B758" s="59"/>
      <c r="C758" s="59"/>
      <c r="D758" s="59"/>
      <c r="E758" s="59"/>
      <c r="F758" s="59"/>
      <c r="G758" s="59"/>
      <c r="H758" s="59"/>
    </row>
    <row r="759" spans="1:8" x14ac:dyDescent="0.3">
      <c r="A759" s="59"/>
      <c r="B759" s="59"/>
      <c r="C759" s="59"/>
      <c r="D759" s="59"/>
      <c r="E759" s="59"/>
      <c r="F759" s="59"/>
      <c r="G759" s="59"/>
      <c r="H759" s="59"/>
    </row>
    <row r="760" spans="1:8" x14ac:dyDescent="0.3">
      <c r="A760" s="59"/>
      <c r="B760" s="59"/>
      <c r="C760" s="59"/>
      <c r="D760" s="59"/>
      <c r="E760" s="59"/>
      <c r="F760" s="59"/>
      <c r="G760" s="59"/>
      <c r="H760" s="59"/>
    </row>
    <row r="761" spans="1:8" x14ac:dyDescent="0.3">
      <c r="A761" s="59"/>
      <c r="B761" s="59"/>
      <c r="C761" s="59"/>
      <c r="D761" s="59"/>
      <c r="E761" s="59"/>
      <c r="F761" s="59"/>
      <c r="G761" s="59"/>
      <c r="H761" s="59"/>
    </row>
    <row r="762" spans="1:8" x14ac:dyDescent="0.3">
      <c r="A762" s="59"/>
      <c r="B762" s="59"/>
      <c r="C762" s="59"/>
      <c r="D762" s="59"/>
      <c r="E762" s="59"/>
      <c r="F762" s="59"/>
      <c r="G762" s="59"/>
      <c r="H762" s="59"/>
    </row>
    <row r="763" spans="1:8" x14ac:dyDescent="0.3">
      <c r="A763" s="59"/>
      <c r="B763" s="59"/>
      <c r="C763" s="59"/>
      <c r="D763" s="59"/>
      <c r="E763" s="59"/>
      <c r="F763" s="59"/>
      <c r="G763" s="59"/>
      <c r="H763" s="59"/>
    </row>
    <row r="764" spans="1:8" x14ac:dyDescent="0.3">
      <c r="A764" s="59"/>
      <c r="B764" s="59"/>
      <c r="C764" s="59"/>
      <c r="D764" s="59"/>
      <c r="E764" s="59"/>
      <c r="F764" s="59"/>
      <c r="G764" s="59"/>
      <c r="H764" s="59"/>
    </row>
    <row r="765" spans="1:8" x14ac:dyDescent="0.3">
      <c r="A765" s="59"/>
      <c r="B765" s="59"/>
      <c r="C765" s="59"/>
      <c r="D765" s="59"/>
      <c r="E765" s="59"/>
      <c r="F765" s="59"/>
      <c r="G765" s="59"/>
      <c r="H765" s="59"/>
    </row>
    <row r="766" spans="1:8" x14ac:dyDescent="0.3">
      <c r="A766" s="59"/>
      <c r="B766" s="59"/>
      <c r="C766" s="59"/>
      <c r="D766" s="59"/>
      <c r="E766" s="59"/>
      <c r="F766" s="59"/>
      <c r="G766" s="59"/>
      <c r="H766" s="59"/>
    </row>
    <row r="767" spans="1:8" x14ac:dyDescent="0.3">
      <c r="A767" s="59"/>
      <c r="B767" s="59"/>
      <c r="C767" s="59"/>
      <c r="D767" s="59"/>
      <c r="E767" s="59"/>
      <c r="F767" s="59"/>
      <c r="G767" s="59"/>
      <c r="H767" s="59"/>
    </row>
    <row r="768" spans="1:8" x14ac:dyDescent="0.3">
      <c r="A768" s="59"/>
      <c r="B768" s="59"/>
      <c r="C768" s="59"/>
      <c r="D768" s="59"/>
      <c r="E768" s="59"/>
      <c r="F768" s="59"/>
      <c r="G768" s="59"/>
      <c r="H768" s="59"/>
    </row>
    <row r="769" spans="1:8" x14ac:dyDescent="0.3">
      <c r="A769" s="59"/>
      <c r="B769" s="59"/>
      <c r="C769" s="59"/>
      <c r="D769" s="59"/>
      <c r="E769" s="59"/>
      <c r="F769" s="59"/>
      <c r="G769" s="59"/>
      <c r="H769" s="59"/>
    </row>
    <row r="770" spans="1:8" x14ac:dyDescent="0.3">
      <c r="A770" s="59"/>
      <c r="B770" s="59"/>
      <c r="C770" s="59"/>
      <c r="D770" s="59"/>
      <c r="E770" s="59"/>
      <c r="F770" s="59"/>
      <c r="G770" s="59"/>
      <c r="H770" s="59"/>
    </row>
    <row r="771" spans="1:8" x14ac:dyDescent="0.3">
      <c r="A771" s="59"/>
      <c r="B771" s="59"/>
      <c r="C771" s="59"/>
      <c r="D771" s="59"/>
      <c r="E771" s="59"/>
      <c r="F771" s="59"/>
      <c r="G771" s="59"/>
      <c r="H771" s="59"/>
    </row>
    <row r="772" spans="1:8" x14ac:dyDescent="0.3">
      <c r="A772" s="59"/>
      <c r="B772" s="59"/>
      <c r="C772" s="59"/>
      <c r="D772" s="59"/>
      <c r="E772" s="59"/>
      <c r="F772" s="59"/>
      <c r="G772" s="59"/>
      <c r="H772" s="59"/>
    </row>
    <row r="773" spans="1:8" x14ac:dyDescent="0.3">
      <c r="A773" s="59"/>
      <c r="B773" s="59"/>
      <c r="C773" s="59"/>
      <c r="D773" s="59"/>
      <c r="E773" s="59"/>
      <c r="F773" s="59"/>
      <c r="G773" s="59"/>
      <c r="H773" s="59"/>
    </row>
    <row r="774" spans="1:8" x14ac:dyDescent="0.3">
      <c r="A774" s="59"/>
      <c r="B774" s="59"/>
      <c r="C774" s="59"/>
      <c r="D774" s="59"/>
      <c r="E774" s="59"/>
      <c r="F774" s="59"/>
      <c r="G774" s="59"/>
      <c r="H774" s="59"/>
    </row>
    <row r="775" spans="1:8" x14ac:dyDescent="0.3">
      <c r="A775" s="59"/>
      <c r="B775" s="59"/>
      <c r="C775" s="59"/>
      <c r="D775" s="59"/>
      <c r="E775" s="59"/>
      <c r="F775" s="59"/>
      <c r="G775" s="59"/>
      <c r="H775" s="59"/>
    </row>
    <row r="776" spans="1:8" x14ac:dyDescent="0.3">
      <c r="A776" s="59"/>
      <c r="B776" s="59"/>
      <c r="C776" s="59"/>
      <c r="D776" s="59"/>
      <c r="E776" s="59"/>
      <c r="F776" s="59"/>
      <c r="G776" s="59"/>
      <c r="H776" s="59"/>
    </row>
    <row r="777" spans="1:8" x14ac:dyDescent="0.3">
      <c r="A777" s="59"/>
      <c r="B777" s="59"/>
      <c r="C777" s="59"/>
      <c r="D777" s="59"/>
      <c r="E777" s="59"/>
      <c r="F777" s="59"/>
      <c r="G777" s="59"/>
      <c r="H777" s="59"/>
    </row>
    <row r="778" spans="1:8" x14ac:dyDescent="0.3">
      <c r="A778" s="59"/>
      <c r="B778" s="59"/>
      <c r="C778" s="59"/>
      <c r="D778" s="59"/>
      <c r="E778" s="59"/>
      <c r="F778" s="59"/>
      <c r="G778" s="59"/>
      <c r="H778" s="59"/>
    </row>
    <row r="779" spans="1:8" x14ac:dyDescent="0.3">
      <c r="A779" s="59"/>
      <c r="B779" s="59"/>
      <c r="C779" s="59"/>
      <c r="D779" s="59"/>
      <c r="E779" s="59"/>
      <c r="F779" s="59"/>
      <c r="G779" s="59"/>
      <c r="H779" s="59"/>
    </row>
    <row r="780" spans="1:8" x14ac:dyDescent="0.3">
      <c r="A780" s="59"/>
      <c r="B780" s="59"/>
      <c r="C780" s="59"/>
      <c r="D780" s="59"/>
      <c r="E780" s="59"/>
      <c r="F780" s="59"/>
      <c r="G780" s="59"/>
      <c r="H780" s="59"/>
    </row>
    <row r="781" spans="1:8" x14ac:dyDescent="0.3">
      <c r="A781" s="59"/>
      <c r="B781" s="59"/>
      <c r="C781" s="59"/>
      <c r="D781" s="59"/>
      <c r="E781" s="59"/>
      <c r="F781" s="59"/>
      <c r="G781" s="59"/>
      <c r="H781" s="59"/>
    </row>
    <row r="782" spans="1:8" x14ac:dyDescent="0.3">
      <c r="A782" s="59"/>
      <c r="B782" s="59"/>
      <c r="C782" s="59"/>
      <c r="D782" s="59"/>
      <c r="E782" s="59"/>
      <c r="F782" s="59"/>
      <c r="G782" s="59"/>
      <c r="H782" s="59"/>
    </row>
    <row r="783" spans="1:8" x14ac:dyDescent="0.3">
      <c r="A783" s="59"/>
      <c r="B783" s="59"/>
      <c r="C783" s="59"/>
      <c r="D783" s="59"/>
      <c r="E783" s="59"/>
      <c r="F783" s="59"/>
      <c r="G783" s="59"/>
      <c r="H783" s="59"/>
    </row>
    <row r="784" spans="1:8" x14ac:dyDescent="0.3">
      <c r="A784" s="59"/>
      <c r="B784" s="59"/>
      <c r="C784" s="59"/>
      <c r="D784" s="59"/>
      <c r="E784" s="59"/>
      <c r="F784" s="59"/>
      <c r="G784" s="59"/>
      <c r="H784" s="59"/>
    </row>
    <row r="785" spans="1:8" x14ac:dyDescent="0.3">
      <c r="A785" s="59"/>
      <c r="B785" s="59"/>
      <c r="C785" s="59"/>
      <c r="D785" s="59"/>
      <c r="E785" s="59"/>
      <c r="F785" s="59"/>
      <c r="G785" s="59"/>
      <c r="H785" s="59"/>
    </row>
    <row r="786" spans="1:8" x14ac:dyDescent="0.3">
      <c r="A786" s="59"/>
      <c r="B786" s="59"/>
      <c r="C786" s="59"/>
      <c r="D786" s="59"/>
      <c r="E786" s="59"/>
      <c r="F786" s="59"/>
      <c r="G786" s="59"/>
      <c r="H786" s="59"/>
    </row>
    <row r="787" spans="1:8" x14ac:dyDescent="0.3">
      <c r="A787" s="59"/>
      <c r="B787" s="59"/>
      <c r="C787" s="59"/>
      <c r="D787" s="59"/>
      <c r="E787" s="59"/>
      <c r="F787" s="59"/>
      <c r="G787" s="59"/>
      <c r="H787" s="59"/>
    </row>
    <row r="788" spans="1:8" x14ac:dyDescent="0.3">
      <c r="A788" s="59"/>
      <c r="B788" s="59"/>
      <c r="C788" s="59"/>
      <c r="D788" s="59"/>
      <c r="E788" s="59"/>
      <c r="F788" s="59"/>
      <c r="G788" s="59"/>
      <c r="H788" s="59"/>
    </row>
    <row r="789" spans="1:8" x14ac:dyDescent="0.3">
      <c r="A789" s="59"/>
      <c r="B789" s="59"/>
      <c r="C789" s="59"/>
      <c r="D789" s="59"/>
      <c r="E789" s="59"/>
      <c r="F789" s="59"/>
      <c r="G789" s="59"/>
      <c r="H789" s="59"/>
    </row>
    <row r="790" spans="1:8" x14ac:dyDescent="0.3">
      <c r="A790" s="59"/>
      <c r="B790" s="59"/>
      <c r="C790" s="59"/>
      <c r="D790" s="59"/>
      <c r="E790" s="59"/>
      <c r="F790" s="59"/>
      <c r="G790" s="59"/>
      <c r="H790" s="59"/>
    </row>
    <row r="791" spans="1:8" x14ac:dyDescent="0.3">
      <c r="A791" s="59"/>
      <c r="B791" s="59"/>
      <c r="C791" s="59"/>
      <c r="D791" s="59"/>
      <c r="E791" s="59"/>
      <c r="F791" s="59"/>
      <c r="G791" s="59"/>
      <c r="H791" s="59"/>
    </row>
    <row r="792" spans="1:8" x14ac:dyDescent="0.3">
      <c r="A792" s="59"/>
      <c r="B792" s="59"/>
      <c r="C792" s="59"/>
      <c r="D792" s="59"/>
      <c r="E792" s="59"/>
      <c r="F792" s="59"/>
      <c r="G792" s="59"/>
      <c r="H792" s="59"/>
    </row>
    <row r="793" spans="1:8" x14ac:dyDescent="0.3">
      <c r="A793" s="59"/>
      <c r="B793" s="59"/>
      <c r="C793" s="59"/>
      <c r="D793" s="59"/>
      <c r="E793" s="59"/>
      <c r="F793" s="59"/>
      <c r="G793" s="59"/>
      <c r="H793" s="59"/>
    </row>
    <row r="794" spans="1:8" x14ac:dyDescent="0.3">
      <c r="A794" s="59"/>
      <c r="B794" s="59"/>
      <c r="C794" s="59"/>
      <c r="D794" s="59"/>
      <c r="E794" s="59"/>
      <c r="F794" s="59"/>
      <c r="G794" s="59"/>
      <c r="H794" s="59"/>
    </row>
    <row r="795" spans="1:8" x14ac:dyDescent="0.3">
      <c r="A795" s="59"/>
      <c r="B795" s="59"/>
      <c r="C795" s="59"/>
      <c r="D795" s="59"/>
      <c r="E795" s="59"/>
      <c r="F795" s="59"/>
      <c r="G795" s="59"/>
      <c r="H795" s="59"/>
    </row>
    <row r="796" spans="1:8" x14ac:dyDescent="0.3">
      <c r="A796" s="59"/>
      <c r="B796" s="59"/>
      <c r="C796" s="59"/>
      <c r="D796" s="59"/>
      <c r="E796" s="59"/>
      <c r="F796" s="59"/>
      <c r="G796" s="59"/>
      <c r="H796" s="59"/>
    </row>
    <row r="797" spans="1:8" x14ac:dyDescent="0.3">
      <c r="A797" s="59"/>
      <c r="B797" s="59"/>
      <c r="C797" s="59"/>
      <c r="D797" s="59"/>
      <c r="E797" s="59"/>
      <c r="F797" s="59"/>
      <c r="G797" s="59"/>
      <c r="H797" s="59"/>
    </row>
    <row r="798" spans="1:8" x14ac:dyDescent="0.3">
      <c r="A798" s="59"/>
      <c r="B798" s="59"/>
      <c r="C798" s="59"/>
      <c r="D798" s="59"/>
      <c r="E798" s="59"/>
      <c r="F798" s="59"/>
      <c r="G798" s="59"/>
      <c r="H798" s="59"/>
    </row>
    <row r="799" spans="1:8" x14ac:dyDescent="0.3">
      <c r="A799" s="59"/>
      <c r="B799" s="59"/>
      <c r="C799" s="59"/>
      <c r="D799" s="59"/>
      <c r="E799" s="59"/>
      <c r="F799" s="59"/>
      <c r="G799" s="59"/>
      <c r="H799" s="59"/>
    </row>
    <row r="800" spans="1:8" x14ac:dyDescent="0.3">
      <c r="A800" s="59"/>
      <c r="B800" s="59"/>
      <c r="C800" s="59"/>
      <c r="D800" s="59"/>
      <c r="E800" s="59"/>
      <c r="F800" s="59"/>
      <c r="G800" s="59"/>
      <c r="H800" s="59"/>
    </row>
    <row r="801" spans="1:8" x14ac:dyDescent="0.3">
      <c r="A801" s="59"/>
      <c r="B801" s="59"/>
      <c r="C801" s="59"/>
      <c r="D801" s="59"/>
      <c r="E801" s="59"/>
      <c r="F801" s="59"/>
      <c r="G801" s="59"/>
      <c r="H801" s="59"/>
    </row>
    <row r="802" spans="1:8" x14ac:dyDescent="0.3">
      <c r="A802" s="59"/>
      <c r="B802" s="59"/>
      <c r="C802" s="59"/>
      <c r="D802" s="59"/>
      <c r="E802" s="59"/>
      <c r="F802" s="59"/>
      <c r="G802" s="59"/>
      <c r="H802" s="59"/>
    </row>
    <row r="803" spans="1:8" x14ac:dyDescent="0.3">
      <c r="A803" s="59"/>
      <c r="B803" s="59"/>
      <c r="C803" s="59"/>
      <c r="D803" s="59"/>
      <c r="E803" s="59"/>
      <c r="F803" s="59"/>
      <c r="G803" s="59"/>
      <c r="H803" s="59"/>
    </row>
    <row r="804" spans="1:8" x14ac:dyDescent="0.3">
      <c r="A804" s="59"/>
      <c r="B804" s="59"/>
      <c r="C804" s="59"/>
      <c r="D804" s="59"/>
      <c r="E804" s="59"/>
      <c r="F804" s="59"/>
      <c r="G804" s="59"/>
      <c r="H804" s="59"/>
    </row>
    <row r="805" spans="1:8" x14ac:dyDescent="0.3">
      <c r="A805" s="59"/>
      <c r="B805" s="59"/>
      <c r="C805" s="59"/>
      <c r="D805" s="59"/>
      <c r="E805" s="59"/>
      <c r="F805" s="59"/>
      <c r="G805" s="59"/>
      <c r="H805" s="59"/>
    </row>
    <row r="806" spans="1:8" x14ac:dyDescent="0.3">
      <c r="A806" s="59"/>
      <c r="B806" s="59"/>
      <c r="C806" s="59"/>
      <c r="D806" s="59"/>
      <c r="E806" s="59"/>
      <c r="F806" s="59"/>
      <c r="G806" s="59"/>
      <c r="H806" s="59"/>
    </row>
    <row r="807" spans="1:8" x14ac:dyDescent="0.3">
      <c r="A807" s="59"/>
      <c r="B807" s="59"/>
      <c r="C807" s="59"/>
      <c r="D807" s="59"/>
      <c r="E807" s="59"/>
      <c r="F807" s="59"/>
      <c r="G807" s="59"/>
      <c r="H807" s="59"/>
    </row>
    <row r="808" spans="1:8" x14ac:dyDescent="0.3">
      <c r="A808" s="59"/>
      <c r="B808" s="59"/>
      <c r="C808" s="59"/>
      <c r="D808" s="59"/>
      <c r="E808" s="59"/>
      <c r="F808" s="59"/>
      <c r="G808" s="59"/>
      <c r="H808" s="59"/>
    </row>
    <row r="809" spans="1:8" x14ac:dyDescent="0.3">
      <c r="A809" s="59"/>
      <c r="B809" s="59"/>
      <c r="C809" s="59"/>
      <c r="D809" s="59"/>
      <c r="E809" s="59"/>
      <c r="F809" s="59"/>
      <c r="G809" s="59"/>
      <c r="H809" s="59"/>
    </row>
    <row r="810" spans="1:8" x14ac:dyDescent="0.3">
      <c r="A810" s="59"/>
      <c r="B810" s="59"/>
      <c r="C810" s="59"/>
      <c r="D810" s="59"/>
      <c r="E810" s="59"/>
      <c r="F810" s="59"/>
      <c r="G810" s="59"/>
      <c r="H810" s="59"/>
    </row>
    <row r="811" spans="1:8" x14ac:dyDescent="0.3">
      <c r="A811" s="59"/>
      <c r="B811" s="59"/>
      <c r="C811" s="59"/>
      <c r="D811" s="59"/>
      <c r="E811" s="59"/>
      <c r="F811" s="59"/>
      <c r="G811" s="59"/>
      <c r="H811" s="59"/>
    </row>
    <row r="812" spans="1:8" x14ac:dyDescent="0.3">
      <c r="A812" s="59"/>
      <c r="B812" s="59"/>
      <c r="C812" s="59"/>
      <c r="D812" s="59"/>
      <c r="E812" s="59"/>
      <c r="F812" s="59"/>
      <c r="G812" s="59"/>
      <c r="H812" s="59"/>
    </row>
    <row r="813" spans="1:8" x14ac:dyDescent="0.3">
      <c r="A813" s="59"/>
      <c r="B813" s="59"/>
      <c r="C813" s="59"/>
      <c r="D813" s="59"/>
      <c r="E813" s="59"/>
      <c r="F813" s="59"/>
      <c r="G813" s="59"/>
      <c r="H813" s="59"/>
    </row>
    <row r="814" spans="1:8" x14ac:dyDescent="0.3">
      <c r="A814" s="59"/>
      <c r="B814" s="59"/>
      <c r="C814" s="59"/>
      <c r="D814" s="59"/>
      <c r="E814" s="59"/>
      <c r="F814" s="59"/>
      <c r="G814" s="59"/>
      <c r="H814" s="59"/>
    </row>
    <row r="815" spans="1:8" x14ac:dyDescent="0.3">
      <c r="A815" s="59"/>
      <c r="B815" s="59"/>
      <c r="C815" s="59"/>
      <c r="D815" s="59"/>
      <c r="E815" s="59"/>
      <c r="F815" s="59"/>
      <c r="G815" s="59"/>
      <c r="H815" s="59"/>
    </row>
    <row r="816" spans="1:8" x14ac:dyDescent="0.3">
      <c r="A816" s="59"/>
      <c r="B816" s="59"/>
      <c r="C816" s="59"/>
      <c r="D816" s="59"/>
      <c r="E816" s="59"/>
      <c r="F816" s="59"/>
      <c r="G816" s="59"/>
      <c r="H816" s="59"/>
    </row>
    <row r="817" spans="1:8" x14ac:dyDescent="0.3">
      <c r="A817" s="59"/>
      <c r="B817" s="59"/>
      <c r="C817" s="59"/>
      <c r="D817" s="59"/>
      <c r="E817" s="59"/>
      <c r="F817" s="59"/>
      <c r="G817" s="59"/>
      <c r="H817" s="59"/>
    </row>
    <row r="818" spans="1:8" x14ac:dyDescent="0.3">
      <c r="A818" s="59"/>
      <c r="B818" s="59"/>
      <c r="C818" s="59"/>
      <c r="D818" s="59"/>
      <c r="E818" s="59"/>
      <c r="F818" s="59"/>
      <c r="G818" s="59"/>
      <c r="H818" s="59"/>
    </row>
    <row r="819" spans="1:8" x14ac:dyDescent="0.3">
      <c r="A819" s="59"/>
      <c r="B819" s="59"/>
      <c r="C819" s="59"/>
      <c r="D819" s="59"/>
      <c r="E819" s="59"/>
      <c r="F819" s="59"/>
      <c r="G819" s="59"/>
      <c r="H819" s="59"/>
    </row>
    <row r="820" spans="1:8" x14ac:dyDescent="0.3">
      <c r="A820" s="59"/>
      <c r="B820" s="59"/>
      <c r="C820" s="59"/>
      <c r="D820" s="59"/>
      <c r="E820" s="59"/>
      <c r="F820" s="59"/>
      <c r="G820" s="59"/>
      <c r="H820" s="59"/>
    </row>
    <row r="821" spans="1:8" x14ac:dyDescent="0.3">
      <c r="A821" s="59"/>
      <c r="B821" s="59"/>
      <c r="C821" s="59"/>
      <c r="D821" s="59"/>
      <c r="E821" s="59"/>
      <c r="F821" s="59"/>
      <c r="G821" s="59"/>
      <c r="H821" s="59"/>
    </row>
    <row r="822" spans="1:8" x14ac:dyDescent="0.3">
      <c r="A822" s="59"/>
      <c r="B822" s="59"/>
      <c r="C822" s="59"/>
      <c r="D822" s="59"/>
      <c r="E822" s="59"/>
      <c r="F822" s="59"/>
      <c r="G822" s="59"/>
      <c r="H822" s="59"/>
    </row>
    <row r="823" spans="1:8" x14ac:dyDescent="0.3">
      <c r="A823" s="59"/>
      <c r="B823" s="59"/>
      <c r="C823" s="59"/>
      <c r="D823" s="59"/>
      <c r="E823" s="59"/>
      <c r="F823" s="59"/>
      <c r="G823" s="59"/>
      <c r="H823" s="59"/>
    </row>
    <row r="824" spans="1:8" x14ac:dyDescent="0.3">
      <c r="A824" s="59"/>
      <c r="B824" s="59"/>
      <c r="C824" s="59"/>
      <c r="D824" s="59"/>
      <c r="E824" s="59"/>
      <c r="F824" s="59"/>
      <c r="G824" s="59"/>
      <c r="H824" s="59"/>
    </row>
    <row r="825" spans="1:8" x14ac:dyDescent="0.3">
      <c r="A825" s="59"/>
      <c r="B825" s="59"/>
      <c r="C825" s="59"/>
      <c r="D825" s="59"/>
      <c r="E825" s="59"/>
      <c r="F825" s="59"/>
      <c r="G825" s="59"/>
      <c r="H825" s="59"/>
    </row>
    <row r="826" spans="1:8" x14ac:dyDescent="0.3">
      <c r="A826" s="59"/>
      <c r="B826" s="59"/>
      <c r="C826" s="59"/>
      <c r="D826" s="59"/>
      <c r="E826" s="59"/>
      <c r="F826" s="59"/>
      <c r="G826" s="59"/>
      <c r="H826" s="59"/>
    </row>
    <row r="827" spans="1:8" x14ac:dyDescent="0.3">
      <c r="A827" s="59"/>
      <c r="B827" s="59"/>
      <c r="C827" s="59"/>
      <c r="D827" s="59"/>
      <c r="E827" s="59"/>
      <c r="F827" s="59"/>
      <c r="G827" s="59"/>
      <c r="H827" s="59"/>
    </row>
    <row r="828" spans="1:8" x14ac:dyDescent="0.3">
      <c r="A828" s="59"/>
      <c r="B828" s="59"/>
      <c r="C828" s="59"/>
      <c r="D828" s="59"/>
      <c r="E828" s="59"/>
      <c r="F828" s="59"/>
      <c r="G828" s="59"/>
      <c r="H828" s="59"/>
    </row>
    <row r="829" spans="1:8" x14ac:dyDescent="0.3">
      <c r="A829" s="59"/>
      <c r="B829" s="59"/>
      <c r="C829" s="59"/>
      <c r="D829" s="59"/>
      <c r="E829" s="59"/>
      <c r="F829" s="59"/>
      <c r="G829" s="59"/>
      <c r="H829" s="59"/>
    </row>
    <row r="830" spans="1:8" x14ac:dyDescent="0.3">
      <c r="A830" s="59"/>
      <c r="B830" s="59"/>
      <c r="C830" s="59"/>
      <c r="D830" s="59"/>
      <c r="E830" s="59"/>
      <c r="F830" s="59"/>
      <c r="G830" s="59"/>
      <c r="H830" s="59"/>
    </row>
    <row r="831" spans="1:8" x14ac:dyDescent="0.3">
      <c r="A831" s="59"/>
      <c r="B831" s="59"/>
      <c r="C831" s="59"/>
      <c r="D831" s="59"/>
      <c r="E831" s="59"/>
      <c r="F831" s="59"/>
      <c r="G831" s="59"/>
      <c r="H831" s="59"/>
    </row>
    <row r="832" spans="1:8" x14ac:dyDescent="0.3">
      <c r="A832" s="59"/>
      <c r="B832" s="59"/>
      <c r="C832" s="59"/>
      <c r="D832" s="59"/>
      <c r="E832" s="59"/>
      <c r="F832" s="59"/>
      <c r="G832" s="59"/>
      <c r="H832" s="59"/>
    </row>
    <row r="833" spans="1:8" x14ac:dyDescent="0.3">
      <c r="A833" s="59"/>
      <c r="B833" s="59"/>
      <c r="C833" s="59"/>
      <c r="D833" s="59"/>
      <c r="E833" s="59"/>
      <c r="F833" s="59"/>
      <c r="G833" s="59"/>
      <c r="H833" s="59"/>
    </row>
    <row r="834" spans="1:8" x14ac:dyDescent="0.3">
      <c r="A834" s="59"/>
      <c r="B834" s="59"/>
      <c r="C834" s="59"/>
      <c r="D834" s="59"/>
      <c r="E834" s="59"/>
      <c r="F834" s="59"/>
      <c r="G834" s="59"/>
      <c r="H834" s="59"/>
    </row>
    <row r="835" spans="1:8" x14ac:dyDescent="0.3">
      <c r="A835" s="59"/>
      <c r="B835" s="59"/>
      <c r="C835" s="59"/>
      <c r="D835" s="59"/>
      <c r="E835" s="59"/>
      <c r="F835" s="59"/>
      <c r="G835" s="59"/>
      <c r="H835" s="59"/>
    </row>
    <row r="836" spans="1:8" x14ac:dyDescent="0.3">
      <c r="A836" s="59"/>
      <c r="B836" s="59"/>
      <c r="C836" s="59"/>
      <c r="D836" s="59"/>
      <c r="E836" s="59"/>
      <c r="F836" s="59"/>
      <c r="G836" s="59"/>
      <c r="H836" s="59"/>
    </row>
    <row r="837" spans="1:8" x14ac:dyDescent="0.3">
      <c r="A837" s="59"/>
      <c r="B837" s="59"/>
      <c r="C837" s="59"/>
      <c r="D837" s="59"/>
      <c r="E837" s="59"/>
      <c r="F837" s="59"/>
      <c r="G837" s="59"/>
      <c r="H837" s="59"/>
    </row>
    <row r="838" spans="1:8" x14ac:dyDescent="0.3">
      <c r="A838" s="59"/>
      <c r="B838" s="59"/>
      <c r="C838" s="59"/>
      <c r="D838" s="59"/>
      <c r="E838" s="59"/>
      <c r="F838" s="59"/>
      <c r="G838" s="59"/>
      <c r="H838" s="59"/>
    </row>
    <row r="839" spans="1:8" x14ac:dyDescent="0.3">
      <c r="A839" s="59"/>
      <c r="B839" s="59"/>
      <c r="C839" s="59"/>
      <c r="D839" s="59"/>
      <c r="E839" s="59"/>
      <c r="F839" s="59"/>
      <c r="G839" s="59"/>
      <c r="H839" s="59"/>
    </row>
    <row r="840" spans="1:8" x14ac:dyDescent="0.3">
      <c r="A840" s="59"/>
      <c r="B840" s="59"/>
      <c r="C840" s="59"/>
      <c r="D840" s="59"/>
      <c r="E840" s="59"/>
      <c r="F840" s="59"/>
      <c r="G840" s="59"/>
      <c r="H840" s="59"/>
    </row>
    <row r="841" spans="1:8" x14ac:dyDescent="0.3">
      <c r="A841" s="59"/>
      <c r="B841" s="59"/>
      <c r="C841" s="59"/>
      <c r="D841" s="59"/>
      <c r="E841" s="59"/>
      <c r="F841" s="59"/>
      <c r="G841" s="59"/>
      <c r="H841" s="59"/>
    </row>
    <row r="842" spans="1:8" x14ac:dyDescent="0.3">
      <c r="A842" s="59"/>
      <c r="B842" s="59"/>
      <c r="C842" s="59"/>
      <c r="D842" s="59"/>
      <c r="E842" s="59"/>
      <c r="F842" s="59"/>
      <c r="G842" s="59"/>
      <c r="H842" s="59"/>
    </row>
    <row r="843" spans="1:8" x14ac:dyDescent="0.3">
      <c r="A843" s="59"/>
      <c r="B843" s="59"/>
      <c r="C843" s="59"/>
      <c r="D843" s="59"/>
      <c r="E843" s="59"/>
      <c r="F843" s="59"/>
      <c r="G843" s="59"/>
      <c r="H843" s="59"/>
    </row>
    <row r="844" spans="1:8" x14ac:dyDescent="0.3">
      <c r="A844" s="59"/>
      <c r="B844" s="59"/>
      <c r="C844" s="59"/>
      <c r="D844" s="59"/>
      <c r="E844" s="59"/>
      <c r="F844" s="59"/>
      <c r="G844" s="59"/>
      <c r="H844" s="59"/>
    </row>
    <row r="845" spans="1:8" x14ac:dyDescent="0.3">
      <c r="A845" s="59"/>
      <c r="B845" s="59"/>
      <c r="C845" s="59"/>
      <c r="D845" s="59"/>
      <c r="E845" s="59"/>
      <c r="F845" s="59"/>
      <c r="G845" s="59"/>
      <c r="H845" s="59"/>
    </row>
    <row r="846" spans="1:8" x14ac:dyDescent="0.3">
      <c r="A846" s="59"/>
      <c r="B846" s="59"/>
      <c r="C846" s="59"/>
      <c r="D846" s="59"/>
      <c r="E846" s="59"/>
      <c r="F846" s="59"/>
      <c r="G846" s="59"/>
      <c r="H846" s="59"/>
    </row>
    <row r="847" spans="1:8" x14ac:dyDescent="0.3">
      <c r="A847" s="59"/>
      <c r="B847" s="59"/>
      <c r="C847" s="59"/>
      <c r="D847" s="59"/>
      <c r="E847" s="59"/>
      <c r="F847" s="59"/>
      <c r="G847" s="59"/>
      <c r="H847" s="59"/>
    </row>
    <row r="848" spans="1:8" x14ac:dyDescent="0.3">
      <c r="A848" s="59"/>
      <c r="B848" s="59"/>
      <c r="C848" s="59"/>
      <c r="D848" s="59"/>
      <c r="E848" s="59"/>
      <c r="F848" s="59"/>
      <c r="G848" s="59"/>
      <c r="H848" s="59"/>
    </row>
    <row r="849" spans="1:8" x14ac:dyDescent="0.3">
      <c r="A849" s="59"/>
      <c r="B849" s="59"/>
      <c r="C849" s="59"/>
      <c r="D849" s="59"/>
      <c r="E849" s="59"/>
      <c r="F849" s="59"/>
      <c r="G849" s="59"/>
      <c r="H849" s="59"/>
    </row>
    <row r="850" spans="1:8" x14ac:dyDescent="0.3">
      <c r="A850" s="59"/>
      <c r="B850" s="59"/>
      <c r="C850" s="59"/>
      <c r="D850" s="59"/>
      <c r="E850" s="59"/>
      <c r="F850" s="59"/>
      <c r="G850" s="59"/>
      <c r="H850" s="59"/>
    </row>
    <row r="851" spans="1:8" x14ac:dyDescent="0.3">
      <c r="A851" s="59"/>
      <c r="B851" s="59"/>
      <c r="C851" s="59"/>
      <c r="D851" s="59"/>
      <c r="E851" s="59"/>
      <c r="F851" s="59"/>
      <c r="G851" s="59"/>
      <c r="H851" s="59"/>
    </row>
    <row r="852" spans="1:8" x14ac:dyDescent="0.3">
      <c r="A852" s="59"/>
      <c r="B852" s="59"/>
      <c r="C852" s="59"/>
      <c r="D852" s="59"/>
      <c r="E852" s="59"/>
      <c r="F852" s="59"/>
      <c r="G852" s="59"/>
      <c r="H852" s="59"/>
    </row>
    <row r="853" spans="1:8" x14ac:dyDescent="0.3">
      <c r="A853" s="59"/>
      <c r="B853" s="59"/>
      <c r="C853" s="59"/>
      <c r="D853" s="59"/>
      <c r="E853" s="59"/>
      <c r="F853" s="59"/>
      <c r="G853" s="59"/>
      <c r="H853" s="59"/>
    </row>
    <row r="854" spans="1:8" x14ac:dyDescent="0.3">
      <c r="A854" s="59"/>
      <c r="B854" s="59"/>
      <c r="C854" s="59"/>
      <c r="D854" s="59"/>
      <c r="E854" s="59"/>
      <c r="F854" s="59"/>
      <c r="G854" s="59"/>
      <c r="H854" s="59"/>
    </row>
    <row r="855" spans="1:8" x14ac:dyDescent="0.3">
      <c r="A855" s="59"/>
      <c r="B855" s="59"/>
      <c r="C855" s="59"/>
      <c r="D855" s="59"/>
      <c r="E855" s="59"/>
      <c r="F855" s="59"/>
      <c r="G855" s="59"/>
      <c r="H855" s="59"/>
    </row>
    <row r="856" spans="1:8" x14ac:dyDescent="0.3">
      <c r="A856" s="59"/>
      <c r="B856" s="59"/>
      <c r="C856" s="59"/>
      <c r="D856" s="59"/>
      <c r="E856" s="59"/>
      <c r="F856" s="59"/>
      <c r="G856" s="59"/>
      <c r="H856" s="59"/>
    </row>
    <row r="857" spans="1:8" x14ac:dyDescent="0.3">
      <c r="A857" s="59"/>
      <c r="B857" s="59"/>
      <c r="C857" s="59"/>
      <c r="D857" s="59"/>
      <c r="E857" s="59"/>
      <c r="F857" s="59"/>
      <c r="G857" s="59"/>
      <c r="H857" s="59"/>
    </row>
    <row r="858" spans="1:8" x14ac:dyDescent="0.3">
      <c r="A858" s="59"/>
      <c r="B858" s="59"/>
      <c r="C858" s="59"/>
      <c r="D858" s="59"/>
      <c r="E858" s="59"/>
      <c r="F858" s="59"/>
      <c r="G858" s="59"/>
      <c r="H858" s="59"/>
    </row>
    <row r="859" spans="1:8" x14ac:dyDescent="0.3">
      <c r="A859" s="59"/>
      <c r="B859" s="59"/>
      <c r="C859" s="59"/>
      <c r="D859" s="59"/>
      <c r="E859" s="59"/>
      <c r="F859" s="59"/>
      <c r="G859" s="59"/>
      <c r="H859" s="59"/>
    </row>
    <row r="860" spans="1:8" x14ac:dyDescent="0.3">
      <c r="A860" s="59"/>
      <c r="B860" s="59"/>
      <c r="C860" s="59"/>
      <c r="D860" s="59"/>
      <c r="E860" s="59"/>
      <c r="F860" s="59"/>
      <c r="G860" s="59"/>
      <c r="H860" s="59"/>
    </row>
    <row r="861" spans="1:8" x14ac:dyDescent="0.3">
      <c r="A861" s="59"/>
      <c r="B861" s="59"/>
      <c r="C861" s="59"/>
      <c r="D861" s="59"/>
      <c r="E861" s="59"/>
      <c r="F861" s="59"/>
      <c r="G861" s="59"/>
      <c r="H861" s="59"/>
    </row>
    <row r="862" spans="1:8" x14ac:dyDescent="0.3">
      <c r="A862" s="59"/>
      <c r="B862" s="59"/>
      <c r="C862" s="59"/>
      <c r="D862" s="59"/>
      <c r="E862" s="59"/>
      <c r="F862" s="59"/>
      <c r="G862" s="59"/>
      <c r="H862" s="59"/>
    </row>
    <row r="863" spans="1:8" x14ac:dyDescent="0.3">
      <c r="A863" s="59"/>
      <c r="B863" s="59"/>
      <c r="C863" s="59"/>
      <c r="D863" s="59"/>
      <c r="E863" s="59"/>
      <c r="F863" s="59"/>
      <c r="G863" s="59"/>
      <c r="H863" s="59"/>
    </row>
    <row r="864" spans="1:8" x14ac:dyDescent="0.3">
      <c r="A864" s="59"/>
      <c r="B864" s="59"/>
      <c r="C864" s="59"/>
      <c r="D864" s="59"/>
      <c r="E864" s="59"/>
      <c r="F864" s="59"/>
      <c r="G864" s="59"/>
      <c r="H864" s="59"/>
    </row>
    <row r="865" spans="1:8" x14ac:dyDescent="0.3">
      <c r="A865" s="59"/>
      <c r="B865" s="59"/>
      <c r="C865" s="59"/>
      <c r="D865" s="59"/>
      <c r="E865" s="59"/>
      <c r="F865" s="59"/>
      <c r="G865" s="59"/>
      <c r="H865" s="59"/>
    </row>
    <row r="866" spans="1:8" x14ac:dyDescent="0.3">
      <c r="A866" s="59"/>
      <c r="B866" s="59"/>
      <c r="C866" s="59"/>
      <c r="D866" s="59"/>
      <c r="E866" s="59"/>
      <c r="F866" s="59"/>
      <c r="G866" s="59"/>
      <c r="H866" s="59"/>
    </row>
    <row r="867" spans="1:8" x14ac:dyDescent="0.3">
      <c r="A867" s="59"/>
      <c r="B867" s="59"/>
      <c r="C867" s="59"/>
      <c r="D867" s="59"/>
      <c r="E867" s="59"/>
      <c r="F867" s="59"/>
      <c r="G867" s="59"/>
      <c r="H867" s="59"/>
    </row>
    <row r="868" spans="1:8" x14ac:dyDescent="0.3">
      <c r="A868" s="59"/>
      <c r="B868" s="59"/>
      <c r="C868" s="59"/>
      <c r="D868" s="59"/>
      <c r="E868" s="59"/>
      <c r="F868" s="59"/>
      <c r="G868" s="59"/>
      <c r="H868" s="59"/>
    </row>
    <row r="869" spans="1:8" x14ac:dyDescent="0.3">
      <c r="A869" s="59"/>
      <c r="B869" s="59"/>
      <c r="C869" s="59"/>
      <c r="D869" s="59"/>
      <c r="E869" s="59"/>
      <c r="F869" s="59"/>
      <c r="G869" s="59"/>
      <c r="H869" s="59"/>
    </row>
    <row r="870" spans="1:8" x14ac:dyDescent="0.3">
      <c r="A870" s="59"/>
      <c r="B870" s="59"/>
      <c r="C870" s="59"/>
      <c r="D870" s="59"/>
      <c r="E870" s="59"/>
      <c r="F870" s="59"/>
      <c r="G870" s="59"/>
      <c r="H870" s="59"/>
    </row>
    <row r="871" spans="1:8" x14ac:dyDescent="0.3">
      <c r="A871" s="59"/>
      <c r="B871" s="59"/>
      <c r="C871" s="59"/>
      <c r="D871" s="59"/>
      <c r="E871" s="59"/>
      <c r="F871" s="59"/>
      <c r="G871" s="59"/>
      <c r="H871" s="59"/>
    </row>
    <row r="872" spans="1:8" x14ac:dyDescent="0.3">
      <c r="A872" s="59"/>
      <c r="B872" s="59"/>
      <c r="C872" s="59"/>
      <c r="D872" s="59"/>
      <c r="E872" s="59"/>
      <c r="F872" s="59"/>
      <c r="G872" s="59"/>
      <c r="H872" s="59"/>
    </row>
    <row r="873" spans="1:8" x14ac:dyDescent="0.3">
      <c r="A873" s="59"/>
      <c r="B873" s="59"/>
      <c r="C873" s="59"/>
      <c r="D873" s="59"/>
      <c r="E873" s="59"/>
      <c r="F873" s="59"/>
      <c r="G873" s="59"/>
      <c r="H873" s="59"/>
    </row>
    <row r="874" spans="1:8" x14ac:dyDescent="0.3">
      <c r="A874" s="59"/>
      <c r="B874" s="59"/>
      <c r="C874" s="59"/>
      <c r="D874" s="59"/>
      <c r="E874" s="59"/>
      <c r="F874" s="59"/>
      <c r="G874" s="59"/>
      <c r="H874" s="59"/>
    </row>
    <row r="875" spans="1:8" x14ac:dyDescent="0.3">
      <c r="A875" s="59"/>
      <c r="B875" s="59"/>
      <c r="C875" s="59"/>
      <c r="D875" s="59"/>
      <c r="E875" s="59"/>
      <c r="F875" s="59"/>
      <c r="G875" s="59"/>
      <c r="H875" s="59"/>
    </row>
    <row r="876" spans="1:8" x14ac:dyDescent="0.3">
      <c r="A876" s="59"/>
      <c r="B876" s="59"/>
      <c r="C876" s="59"/>
      <c r="D876" s="59"/>
      <c r="E876" s="59"/>
      <c r="F876" s="59"/>
      <c r="G876" s="59"/>
      <c r="H876" s="59"/>
    </row>
    <row r="877" spans="1:8" x14ac:dyDescent="0.3">
      <c r="A877" s="59"/>
      <c r="B877" s="59"/>
      <c r="C877" s="59"/>
      <c r="D877" s="59"/>
      <c r="E877" s="59"/>
      <c r="F877" s="59"/>
      <c r="G877" s="59"/>
      <c r="H877" s="59"/>
    </row>
    <row r="878" spans="1:8" x14ac:dyDescent="0.3">
      <c r="A878" s="59"/>
      <c r="B878" s="59"/>
      <c r="C878" s="59"/>
      <c r="D878" s="59"/>
      <c r="E878" s="59"/>
      <c r="F878" s="59"/>
      <c r="G878" s="59"/>
      <c r="H878" s="59"/>
    </row>
    <row r="879" spans="1:8" x14ac:dyDescent="0.3">
      <c r="A879" s="59"/>
      <c r="B879" s="59"/>
      <c r="C879" s="59"/>
      <c r="D879" s="59"/>
      <c r="E879" s="59"/>
      <c r="F879" s="59"/>
      <c r="G879" s="59"/>
      <c r="H879" s="59"/>
    </row>
    <row r="880" spans="1:8" x14ac:dyDescent="0.3">
      <c r="A880" s="59"/>
      <c r="B880" s="59"/>
      <c r="C880" s="59"/>
      <c r="D880" s="59"/>
      <c r="E880" s="59"/>
      <c r="F880" s="59"/>
      <c r="G880" s="59"/>
      <c r="H880" s="59"/>
    </row>
    <row r="881" spans="1:8" x14ac:dyDescent="0.3">
      <c r="A881" s="59"/>
      <c r="B881" s="59"/>
      <c r="C881" s="59"/>
      <c r="D881" s="59"/>
      <c r="E881" s="59"/>
      <c r="F881" s="59"/>
      <c r="G881" s="59"/>
      <c r="H881" s="59"/>
    </row>
    <row r="882" spans="1:8" x14ac:dyDescent="0.3">
      <c r="A882" s="59"/>
      <c r="B882" s="59"/>
      <c r="C882" s="59"/>
      <c r="D882" s="59"/>
      <c r="E882" s="59"/>
      <c r="F882" s="59"/>
      <c r="G882" s="59"/>
      <c r="H882" s="59"/>
    </row>
    <row r="883" spans="1:8" x14ac:dyDescent="0.3">
      <c r="A883" s="59"/>
      <c r="B883" s="59"/>
      <c r="C883" s="59"/>
      <c r="D883" s="59"/>
      <c r="E883" s="59"/>
      <c r="F883" s="59"/>
      <c r="G883" s="59"/>
      <c r="H883" s="59"/>
    </row>
    <row r="884" spans="1:8" x14ac:dyDescent="0.3">
      <c r="A884" s="59"/>
      <c r="B884" s="59"/>
      <c r="C884" s="59"/>
      <c r="D884" s="59"/>
      <c r="E884" s="59"/>
      <c r="F884" s="59"/>
      <c r="G884" s="59"/>
      <c r="H884" s="59"/>
    </row>
    <row r="885" spans="1:8" x14ac:dyDescent="0.3">
      <c r="A885" s="59"/>
      <c r="B885" s="59"/>
      <c r="C885" s="59"/>
      <c r="D885" s="59"/>
      <c r="E885" s="59"/>
      <c r="F885" s="59"/>
      <c r="G885" s="59"/>
      <c r="H885" s="59"/>
    </row>
    <row r="886" spans="1:8" x14ac:dyDescent="0.3">
      <c r="A886" s="59"/>
      <c r="B886" s="59"/>
      <c r="C886" s="59"/>
      <c r="D886" s="59"/>
      <c r="E886" s="59"/>
      <c r="F886" s="59"/>
      <c r="G886" s="59"/>
      <c r="H886" s="59"/>
    </row>
    <row r="887" spans="1:8" x14ac:dyDescent="0.3">
      <c r="A887" s="59"/>
      <c r="B887" s="59"/>
      <c r="C887" s="59"/>
      <c r="D887" s="59"/>
      <c r="E887" s="59"/>
      <c r="F887" s="59"/>
      <c r="G887" s="59"/>
      <c r="H887" s="59"/>
    </row>
    <row r="888" spans="1:8" x14ac:dyDescent="0.3">
      <c r="A888" s="59"/>
      <c r="B888" s="59"/>
      <c r="C888" s="59"/>
      <c r="D888" s="59"/>
      <c r="E888" s="59"/>
      <c r="F888" s="59"/>
      <c r="G888" s="59"/>
      <c r="H888" s="59"/>
    </row>
    <row r="889" spans="1:8" x14ac:dyDescent="0.3">
      <c r="A889" s="59"/>
      <c r="B889" s="59"/>
      <c r="C889" s="59"/>
      <c r="D889" s="59"/>
      <c r="E889" s="59"/>
      <c r="F889" s="59"/>
      <c r="G889" s="59"/>
      <c r="H889" s="59"/>
    </row>
    <row r="890" spans="1:8" x14ac:dyDescent="0.3">
      <c r="A890" s="59"/>
      <c r="B890" s="59"/>
      <c r="C890" s="59"/>
      <c r="D890" s="59"/>
      <c r="E890" s="59"/>
      <c r="F890" s="59"/>
      <c r="G890" s="59"/>
      <c r="H890" s="59"/>
    </row>
    <row r="891" spans="1:8" x14ac:dyDescent="0.3">
      <c r="A891" s="59"/>
      <c r="B891" s="59"/>
      <c r="C891" s="59"/>
      <c r="D891" s="59"/>
      <c r="E891" s="59"/>
      <c r="F891" s="59"/>
      <c r="G891" s="59"/>
      <c r="H891" s="59"/>
    </row>
    <row r="892" spans="1:8" x14ac:dyDescent="0.3">
      <c r="A892" s="59"/>
      <c r="B892" s="59"/>
      <c r="C892" s="59"/>
      <c r="D892" s="59"/>
      <c r="E892" s="59"/>
      <c r="F892" s="59"/>
      <c r="G892" s="59"/>
      <c r="H892" s="59"/>
    </row>
    <row r="893" spans="1:8" x14ac:dyDescent="0.3">
      <c r="A893" s="59"/>
      <c r="B893" s="59"/>
      <c r="C893" s="59"/>
      <c r="D893" s="59"/>
      <c r="E893" s="59"/>
      <c r="F893" s="59"/>
      <c r="G893" s="59"/>
      <c r="H893" s="59"/>
    </row>
    <row r="894" spans="1:8" x14ac:dyDescent="0.3">
      <c r="A894" s="59"/>
      <c r="B894" s="59"/>
      <c r="C894" s="59"/>
      <c r="D894" s="59"/>
      <c r="E894" s="59"/>
      <c r="F894" s="59"/>
      <c r="G894" s="59"/>
      <c r="H894" s="59"/>
    </row>
    <row r="895" spans="1:8" x14ac:dyDescent="0.3">
      <c r="A895" s="59"/>
      <c r="B895" s="59"/>
      <c r="C895" s="59"/>
      <c r="D895" s="59"/>
      <c r="E895" s="59"/>
      <c r="F895" s="59"/>
      <c r="G895" s="59"/>
      <c r="H895" s="59"/>
    </row>
    <row r="896" spans="1:8" x14ac:dyDescent="0.3">
      <c r="A896" s="59"/>
      <c r="B896" s="59"/>
      <c r="C896" s="59"/>
      <c r="D896" s="59"/>
      <c r="E896" s="59"/>
      <c r="F896" s="59"/>
      <c r="G896" s="59"/>
      <c r="H896" s="59"/>
    </row>
    <row r="897" spans="1:8" x14ac:dyDescent="0.3">
      <c r="A897" s="59"/>
      <c r="B897" s="59"/>
      <c r="C897" s="59"/>
      <c r="D897" s="59"/>
      <c r="E897" s="59"/>
      <c r="F897" s="59"/>
      <c r="G897" s="59"/>
      <c r="H897" s="59"/>
    </row>
    <row r="898" spans="1:8" x14ac:dyDescent="0.3">
      <c r="A898" s="59"/>
      <c r="B898" s="59"/>
      <c r="C898" s="59"/>
      <c r="D898" s="59"/>
      <c r="E898" s="59"/>
      <c r="F898" s="59"/>
      <c r="G898" s="59"/>
      <c r="H898" s="59"/>
    </row>
    <row r="899" spans="1:8" x14ac:dyDescent="0.3">
      <c r="A899" s="59"/>
      <c r="B899" s="59"/>
      <c r="C899" s="59"/>
      <c r="D899" s="59"/>
      <c r="E899" s="59"/>
      <c r="F899" s="59"/>
      <c r="G899" s="59"/>
      <c r="H899" s="59"/>
    </row>
    <row r="900" spans="1:8" x14ac:dyDescent="0.3">
      <c r="A900" s="59"/>
      <c r="B900" s="59"/>
      <c r="C900" s="59"/>
      <c r="D900" s="59"/>
      <c r="E900" s="59"/>
      <c r="F900" s="59"/>
      <c r="G900" s="59"/>
      <c r="H900" s="59"/>
    </row>
    <row r="901" spans="1:8" x14ac:dyDescent="0.3">
      <c r="A901" s="59"/>
      <c r="B901" s="59"/>
      <c r="C901" s="59"/>
      <c r="D901" s="59"/>
      <c r="E901" s="59"/>
      <c r="F901" s="59"/>
      <c r="G901" s="59"/>
      <c r="H901" s="59"/>
    </row>
    <row r="902" spans="1:8" x14ac:dyDescent="0.3">
      <c r="A902" s="59"/>
      <c r="B902" s="59"/>
      <c r="C902" s="59"/>
      <c r="D902" s="59"/>
      <c r="E902" s="59"/>
      <c r="F902" s="59"/>
      <c r="G902" s="59"/>
      <c r="H902" s="59"/>
    </row>
    <row r="903" spans="1:8" x14ac:dyDescent="0.3">
      <c r="A903" s="59"/>
      <c r="B903" s="59"/>
      <c r="C903" s="59"/>
      <c r="D903" s="59"/>
      <c r="E903" s="59"/>
      <c r="F903" s="59"/>
      <c r="G903" s="59"/>
      <c r="H903" s="59"/>
    </row>
    <row r="904" spans="1:8" x14ac:dyDescent="0.3">
      <c r="A904" s="59"/>
      <c r="B904" s="59"/>
      <c r="C904" s="59"/>
      <c r="D904" s="59"/>
      <c r="E904" s="59"/>
      <c r="F904" s="59"/>
      <c r="G904" s="59"/>
      <c r="H904" s="59"/>
    </row>
    <row r="905" spans="1:8" x14ac:dyDescent="0.3">
      <c r="A905" s="59"/>
      <c r="B905" s="59"/>
      <c r="C905" s="59"/>
      <c r="D905" s="59"/>
      <c r="E905" s="59"/>
      <c r="F905" s="59"/>
      <c r="G905" s="59"/>
      <c r="H905" s="59"/>
    </row>
    <row r="906" spans="1:8" x14ac:dyDescent="0.3">
      <c r="A906" s="59"/>
      <c r="B906" s="59"/>
      <c r="C906" s="59"/>
      <c r="D906" s="59"/>
      <c r="E906" s="59"/>
      <c r="F906" s="59"/>
      <c r="G906" s="59"/>
      <c r="H906" s="59"/>
    </row>
    <row r="907" spans="1:8" x14ac:dyDescent="0.3">
      <c r="A907" s="59"/>
      <c r="B907" s="59"/>
      <c r="C907" s="59"/>
      <c r="D907" s="59"/>
      <c r="E907" s="59"/>
      <c r="F907" s="59"/>
      <c r="G907" s="59"/>
      <c r="H907" s="59"/>
    </row>
    <row r="908" spans="1:8" x14ac:dyDescent="0.3">
      <c r="A908" s="59"/>
      <c r="B908" s="59"/>
      <c r="C908" s="59"/>
      <c r="D908" s="59"/>
      <c r="E908" s="59"/>
      <c r="F908" s="59"/>
      <c r="G908" s="59"/>
      <c r="H908" s="59"/>
    </row>
    <row r="909" spans="1:8" x14ac:dyDescent="0.3">
      <c r="A909" s="59"/>
      <c r="B909" s="59"/>
      <c r="C909" s="59"/>
      <c r="D909" s="59"/>
      <c r="E909" s="59"/>
      <c r="F909" s="59"/>
      <c r="G909" s="59"/>
      <c r="H909" s="59"/>
    </row>
    <row r="910" spans="1:8" x14ac:dyDescent="0.3">
      <c r="A910" s="59"/>
      <c r="B910" s="59"/>
      <c r="C910" s="59"/>
      <c r="D910" s="59"/>
      <c r="E910" s="59"/>
      <c r="F910" s="59"/>
      <c r="G910" s="59"/>
      <c r="H910" s="59"/>
    </row>
    <row r="911" spans="1:8" x14ac:dyDescent="0.3">
      <c r="A911" s="59"/>
      <c r="B911" s="59"/>
      <c r="C911" s="59"/>
      <c r="D911" s="59"/>
      <c r="E911" s="59"/>
      <c r="F911" s="59"/>
      <c r="G911" s="59"/>
      <c r="H911" s="59"/>
    </row>
    <row r="912" spans="1:8" x14ac:dyDescent="0.3">
      <c r="A912" s="59"/>
      <c r="B912" s="59"/>
      <c r="C912" s="59"/>
      <c r="D912" s="59"/>
      <c r="E912" s="59"/>
      <c r="F912" s="59"/>
      <c r="G912" s="59"/>
      <c r="H912" s="59"/>
    </row>
    <row r="913" spans="1:8" x14ac:dyDescent="0.3">
      <c r="A913" s="59"/>
      <c r="B913" s="59"/>
      <c r="C913" s="59"/>
      <c r="D913" s="59"/>
      <c r="E913" s="59"/>
      <c r="F913" s="59"/>
      <c r="G913" s="59"/>
      <c r="H913" s="59"/>
    </row>
    <row r="914" spans="1:8" x14ac:dyDescent="0.3">
      <c r="A914" s="59"/>
      <c r="B914" s="59"/>
      <c r="C914" s="59"/>
      <c r="D914" s="59"/>
      <c r="E914" s="59"/>
      <c r="F914" s="59"/>
      <c r="G914" s="59"/>
      <c r="H914" s="59"/>
    </row>
    <row r="915" spans="1:8" x14ac:dyDescent="0.3">
      <c r="A915" s="59"/>
      <c r="B915" s="59"/>
      <c r="C915" s="59"/>
      <c r="D915" s="59"/>
      <c r="E915" s="59"/>
      <c r="F915" s="59"/>
      <c r="G915" s="59"/>
      <c r="H915" s="59"/>
    </row>
    <row r="916" spans="1:8" x14ac:dyDescent="0.3">
      <c r="A916" s="59"/>
      <c r="B916" s="59"/>
      <c r="C916" s="59"/>
      <c r="D916" s="59"/>
      <c r="E916" s="59"/>
      <c r="F916" s="59"/>
      <c r="G916" s="59"/>
      <c r="H916" s="59"/>
    </row>
    <row r="917" spans="1:8" x14ac:dyDescent="0.3">
      <c r="A917" s="59"/>
      <c r="B917" s="59"/>
      <c r="C917" s="59"/>
      <c r="D917" s="59"/>
      <c r="E917" s="59"/>
      <c r="F917" s="59"/>
      <c r="G917" s="59"/>
      <c r="H917" s="59"/>
    </row>
    <row r="918" spans="1:8" x14ac:dyDescent="0.3">
      <c r="A918" s="59"/>
      <c r="B918" s="59"/>
      <c r="C918" s="59"/>
      <c r="D918" s="59"/>
      <c r="E918" s="59"/>
      <c r="F918" s="59"/>
      <c r="G918" s="59"/>
      <c r="H918" s="59"/>
    </row>
    <row r="919" spans="1:8" x14ac:dyDescent="0.3">
      <c r="A919" s="59"/>
      <c r="B919" s="59"/>
      <c r="C919" s="59"/>
      <c r="D919" s="59"/>
      <c r="E919" s="59"/>
      <c r="F919" s="59"/>
      <c r="G919" s="59"/>
      <c r="H919" s="59"/>
    </row>
    <row r="920" spans="1:8" x14ac:dyDescent="0.3">
      <c r="A920" s="59"/>
      <c r="B920" s="59"/>
      <c r="C920" s="59"/>
      <c r="D920" s="59"/>
      <c r="E920" s="59"/>
      <c r="F920" s="59"/>
      <c r="G920" s="59"/>
      <c r="H920" s="59"/>
    </row>
    <row r="921" spans="1:8" x14ac:dyDescent="0.3">
      <c r="A921" s="59"/>
      <c r="B921" s="59"/>
      <c r="C921" s="59"/>
      <c r="D921" s="59"/>
      <c r="E921" s="59"/>
      <c r="F921" s="59"/>
      <c r="G921" s="59"/>
      <c r="H921" s="59"/>
    </row>
    <row r="922" spans="1:8" x14ac:dyDescent="0.3">
      <c r="A922" s="59"/>
      <c r="B922" s="59"/>
      <c r="C922" s="59"/>
      <c r="D922" s="59"/>
      <c r="E922" s="59"/>
      <c r="F922" s="59"/>
      <c r="G922" s="59"/>
      <c r="H922" s="59"/>
    </row>
    <row r="923" spans="1:8" x14ac:dyDescent="0.3">
      <c r="A923" s="59"/>
      <c r="B923" s="59"/>
      <c r="C923" s="59"/>
      <c r="D923" s="59"/>
      <c r="E923" s="59"/>
      <c r="F923" s="59"/>
      <c r="G923" s="59"/>
      <c r="H923" s="59"/>
    </row>
    <row r="924" spans="1:8" x14ac:dyDescent="0.3">
      <c r="A924" s="59"/>
      <c r="B924" s="59"/>
      <c r="C924" s="59"/>
      <c r="D924" s="59"/>
      <c r="E924" s="59"/>
      <c r="F924" s="59"/>
      <c r="G924" s="59"/>
      <c r="H924" s="59"/>
    </row>
    <row r="925" spans="1:8" x14ac:dyDescent="0.3">
      <c r="A925" s="59"/>
      <c r="B925" s="59"/>
      <c r="C925" s="59"/>
      <c r="D925" s="59"/>
      <c r="E925" s="59"/>
      <c r="F925" s="59"/>
      <c r="G925" s="59"/>
      <c r="H925" s="59"/>
    </row>
    <row r="926" spans="1:8" x14ac:dyDescent="0.3">
      <c r="A926" s="59"/>
      <c r="B926" s="59"/>
      <c r="C926" s="59"/>
      <c r="D926" s="59"/>
      <c r="E926" s="59"/>
      <c r="F926" s="59"/>
      <c r="G926" s="59"/>
      <c r="H926" s="59"/>
    </row>
    <row r="927" spans="1:8" x14ac:dyDescent="0.3">
      <c r="A927" s="59"/>
      <c r="B927" s="59"/>
      <c r="C927" s="59"/>
      <c r="D927" s="59"/>
      <c r="E927" s="59"/>
      <c r="F927" s="59"/>
      <c r="G927" s="59"/>
      <c r="H927" s="59"/>
    </row>
    <row r="928" spans="1:8" x14ac:dyDescent="0.3">
      <c r="A928" s="59"/>
      <c r="B928" s="59"/>
      <c r="C928" s="59"/>
      <c r="D928" s="59"/>
      <c r="E928" s="59"/>
      <c r="F928" s="59"/>
      <c r="G928" s="59"/>
      <c r="H928" s="59"/>
    </row>
    <row r="929" spans="1:8" x14ac:dyDescent="0.3">
      <c r="A929" s="59"/>
      <c r="B929" s="59"/>
      <c r="C929" s="59"/>
      <c r="D929" s="59"/>
      <c r="E929" s="59"/>
      <c r="F929" s="59"/>
      <c r="G929" s="59"/>
      <c r="H929" s="59"/>
    </row>
    <row r="930" spans="1:8" x14ac:dyDescent="0.3">
      <c r="A930" s="59"/>
      <c r="B930" s="59"/>
      <c r="C930" s="59"/>
      <c r="D930" s="59"/>
      <c r="E930" s="59"/>
      <c r="F930" s="59"/>
      <c r="G930" s="59"/>
      <c r="H930" s="59"/>
    </row>
    <row r="931" spans="1:8" x14ac:dyDescent="0.3">
      <c r="A931" s="59"/>
      <c r="B931" s="59"/>
      <c r="C931" s="59"/>
      <c r="D931" s="59"/>
      <c r="E931" s="59"/>
      <c r="F931" s="59"/>
      <c r="G931" s="59"/>
      <c r="H931" s="59"/>
    </row>
    <row r="932" spans="1:8" x14ac:dyDescent="0.3">
      <c r="A932" s="59"/>
      <c r="B932" s="59"/>
      <c r="C932" s="59"/>
      <c r="D932" s="59"/>
      <c r="E932" s="59"/>
      <c r="F932" s="59"/>
      <c r="G932" s="59"/>
      <c r="H932" s="59"/>
    </row>
    <row r="933" spans="1:8" x14ac:dyDescent="0.3">
      <c r="A933" s="59"/>
      <c r="B933" s="59"/>
      <c r="C933" s="59"/>
      <c r="D933" s="59"/>
      <c r="E933" s="59"/>
      <c r="F933" s="59"/>
      <c r="G933" s="59"/>
      <c r="H933" s="59"/>
    </row>
    <row r="934" spans="1:8" x14ac:dyDescent="0.3">
      <c r="A934" s="59"/>
      <c r="B934" s="59"/>
      <c r="C934" s="59"/>
      <c r="D934" s="59"/>
      <c r="E934" s="59"/>
      <c r="F934" s="59"/>
      <c r="G934" s="59"/>
      <c r="H934" s="59"/>
    </row>
    <row r="935" spans="1:8" x14ac:dyDescent="0.3">
      <c r="A935" s="59"/>
      <c r="B935" s="59"/>
      <c r="C935" s="59"/>
      <c r="D935" s="59"/>
      <c r="E935" s="59"/>
      <c r="F935" s="59"/>
      <c r="G935" s="59"/>
      <c r="H935" s="59"/>
    </row>
    <row r="936" spans="1:8" x14ac:dyDescent="0.3">
      <c r="A936" s="59"/>
      <c r="B936" s="59"/>
      <c r="C936" s="59"/>
      <c r="D936" s="59"/>
      <c r="E936" s="59"/>
      <c r="F936" s="59"/>
      <c r="G936" s="59"/>
      <c r="H936" s="59"/>
    </row>
    <row r="937" spans="1:8" x14ac:dyDescent="0.3">
      <c r="A937" s="59"/>
      <c r="B937" s="59"/>
      <c r="C937" s="59"/>
      <c r="D937" s="59"/>
      <c r="E937" s="59"/>
      <c r="F937" s="59"/>
      <c r="G937" s="59"/>
      <c r="H937" s="59"/>
    </row>
    <row r="938" spans="1:8" x14ac:dyDescent="0.3">
      <c r="A938" s="59"/>
      <c r="B938" s="59"/>
      <c r="C938" s="59"/>
      <c r="D938" s="59"/>
      <c r="E938" s="59"/>
      <c r="F938" s="59"/>
      <c r="G938" s="59"/>
      <c r="H938" s="59"/>
    </row>
    <row r="939" spans="1:8" x14ac:dyDescent="0.3">
      <c r="A939" s="59"/>
      <c r="B939" s="59"/>
      <c r="C939" s="59"/>
      <c r="D939" s="59"/>
      <c r="E939" s="59"/>
      <c r="F939" s="59"/>
      <c r="G939" s="59"/>
      <c r="H939" s="59"/>
    </row>
    <row r="940" spans="1:8" x14ac:dyDescent="0.3">
      <c r="A940" s="59"/>
      <c r="B940" s="59"/>
      <c r="C940" s="59"/>
      <c r="D940" s="59"/>
      <c r="E940" s="59"/>
      <c r="F940" s="59"/>
      <c r="G940" s="59"/>
      <c r="H940" s="59"/>
    </row>
    <row r="941" spans="1:8" x14ac:dyDescent="0.3">
      <c r="A941" s="59"/>
      <c r="B941" s="59"/>
      <c r="C941" s="59"/>
      <c r="D941" s="59"/>
      <c r="E941" s="59"/>
      <c r="F941" s="59"/>
      <c r="G941" s="59"/>
      <c r="H941" s="59"/>
    </row>
    <row r="942" spans="1:8" x14ac:dyDescent="0.3">
      <c r="A942" s="59"/>
      <c r="B942" s="59"/>
      <c r="C942" s="59"/>
      <c r="D942" s="59"/>
      <c r="E942" s="59"/>
      <c r="F942" s="59"/>
      <c r="G942" s="59"/>
      <c r="H942" s="59"/>
    </row>
    <row r="943" spans="1:8" x14ac:dyDescent="0.3">
      <c r="A943" s="59"/>
      <c r="B943" s="59"/>
      <c r="C943" s="59"/>
      <c r="D943" s="59"/>
      <c r="E943" s="59"/>
      <c r="F943" s="59"/>
      <c r="G943" s="59"/>
      <c r="H943" s="59"/>
    </row>
    <row r="944" spans="1:8" x14ac:dyDescent="0.3">
      <c r="A944" s="59"/>
      <c r="B944" s="59"/>
      <c r="C944" s="59"/>
      <c r="D944" s="59"/>
      <c r="E944" s="59"/>
      <c r="F944" s="59"/>
      <c r="G944" s="59"/>
      <c r="H944" s="59"/>
    </row>
    <row r="945" spans="1:8" x14ac:dyDescent="0.3">
      <c r="A945" s="59"/>
      <c r="B945" s="59"/>
      <c r="C945" s="59"/>
      <c r="D945" s="59"/>
      <c r="E945" s="59"/>
      <c r="F945" s="59"/>
      <c r="G945" s="59"/>
      <c r="H945" s="59"/>
    </row>
    <row r="946" spans="1:8" x14ac:dyDescent="0.3">
      <c r="A946" s="59"/>
      <c r="B946" s="59"/>
      <c r="C946" s="59"/>
      <c r="D946" s="59"/>
      <c r="E946" s="59"/>
      <c r="F946" s="59"/>
      <c r="G946" s="59"/>
      <c r="H946" s="59"/>
    </row>
    <row r="947" spans="1:8" x14ac:dyDescent="0.3">
      <c r="A947" s="59"/>
      <c r="B947" s="59"/>
      <c r="C947" s="59"/>
      <c r="D947" s="59"/>
      <c r="E947" s="59"/>
      <c r="F947" s="59"/>
      <c r="G947" s="59"/>
      <c r="H947" s="59"/>
    </row>
    <row r="948" spans="1:8" x14ac:dyDescent="0.3">
      <c r="A948" s="59"/>
      <c r="B948" s="59"/>
      <c r="C948" s="59"/>
      <c r="D948" s="59"/>
      <c r="E948" s="59"/>
      <c r="F948" s="59"/>
      <c r="G948" s="59"/>
      <c r="H948" s="59"/>
    </row>
    <row r="949" spans="1:8" x14ac:dyDescent="0.3">
      <c r="A949" s="59"/>
      <c r="B949" s="59"/>
      <c r="C949" s="59"/>
      <c r="D949" s="59"/>
      <c r="E949" s="59"/>
      <c r="F949" s="59"/>
      <c r="G949" s="59"/>
      <c r="H949" s="59"/>
    </row>
    <row r="950" spans="1:8" x14ac:dyDescent="0.3">
      <c r="A950" s="59"/>
      <c r="B950" s="59"/>
      <c r="C950" s="59"/>
      <c r="D950" s="59"/>
      <c r="E950" s="59"/>
      <c r="F950" s="59"/>
      <c r="G950" s="59"/>
      <c r="H950" s="59"/>
    </row>
    <row r="951" spans="1:8" x14ac:dyDescent="0.3">
      <c r="A951" s="59"/>
      <c r="B951" s="59"/>
      <c r="C951" s="59"/>
      <c r="D951" s="59"/>
      <c r="E951" s="59"/>
      <c r="F951" s="59"/>
      <c r="G951" s="59"/>
      <c r="H951" s="59"/>
    </row>
    <row r="952" spans="1:8" x14ac:dyDescent="0.3">
      <c r="A952" s="59"/>
      <c r="B952" s="59"/>
      <c r="C952" s="59"/>
      <c r="D952" s="59"/>
      <c r="E952" s="59"/>
      <c r="F952" s="59"/>
      <c r="G952" s="59"/>
      <c r="H952" s="59"/>
    </row>
    <row r="953" spans="1:8" x14ac:dyDescent="0.3">
      <c r="A953" s="59"/>
      <c r="B953" s="59"/>
      <c r="C953" s="59"/>
      <c r="D953" s="59"/>
      <c r="E953" s="59"/>
      <c r="F953" s="59"/>
      <c r="G953" s="59"/>
      <c r="H953" s="59"/>
    </row>
    <row r="954" spans="1:8" x14ac:dyDescent="0.3">
      <c r="A954" s="59"/>
      <c r="B954" s="59"/>
      <c r="C954" s="59"/>
      <c r="D954" s="59"/>
      <c r="E954" s="59"/>
      <c r="F954" s="59"/>
      <c r="G954" s="59"/>
      <c r="H954" s="59"/>
    </row>
    <row r="955" spans="1:8" x14ac:dyDescent="0.3">
      <c r="A955" s="59"/>
      <c r="B955" s="59"/>
      <c r="C955" s="59"/>
      <c r="D955" s="59"/>
      <c r="E955" s="59"/>
      <c r="F955" s="59"/>
      <c r="G955" s="59"/>
      <c r="H955" s="59"/>
    </row>
    <row r="956" spans="1:8" x14ac:dyDescent="0.3">
      <c r="A956" s="59"/>
      <c r="B956" s="59"/>
      <c r="C956" s="59"/>
      <c r="D956" s="59"/>
      <c r="E956" s="59"/>
      <c r="F956" s="59"/>
      <c r="G956" s="59"/>
      <c r="H956" s="59"/>
    </row>
    <row r="957" spans="1:8" x14ac:dyDescent="0.3">
      <c r="A957" s="59"/>
      <c r="B957" s="59"/>
      <c r="C957" s="59"/>
      <c r="D957" s="59"/>
      <c r="E957" s="59"/>
      <c r="F957" s="59"/>
      <c r="G957" s="59"/>
      <c r="H957" s="59"/>
    </row>
    <row r="958" spans="1:8" x14ac:dyDescent="0.3">
      <c r="A958" s="59"/>
      <c r="B958" s="59"/>
      <c r="C958" s="59"/>
      <c r="D958" s="59"/>
      <c r="E958" s="59"/>
      <c r="F958" s="59"/>
      <c r="G958" s="59"/>
      <c r="H958" s="59"/>
    </row>
    <row r="959" spans="1:8" x14ac:dyDescent="0.3">
      <c r="A959" s="59"/>
      <c r="B959" s="59"/>
      <c r="C959" s="59"/>
      <c r="D959" s="59"/>
      <c r="E959" s="59"/>
      <c r="F959" s="59"/>
      <c r="G959" s="59"/>
      <c r="H959" s="59"/>
    </row>
    <row r="960" spans="1:8" x14ac:dyDescent="0.3">
      <c r="A960" s="59"/>
      <c r="B960" s="59"/>
      <c r="C960" s="59"/>
      <c r="D960" s="59"/>
      <c r="E960" s="59"/>
      <c r="F960" s="59"/>
      <c r="G960" s="59"/>
      <c r="H960" s="59"/>
    </row>
    <row r="961" spans="1:8" x14ac:dyDescent="0.3">
      <c r="A961" s="59"/>
      <c r="B961" s="59"/>
      <c r="C961" s="59"/>
      <c r="D961" s="59"/>
      <c r="E961" s="59"/>
      <c r="F961" s="59"/>
      <c r="G961" s="59"/>
      <c r="H961" s="59"/>
    </row>
    <row r="962" spans="1:8" x14ac:dyDescent="0.3">
      <c r="A962" s="59"/>
      <c r="B962" s="59"/>
      <c r="C962" s="59"/>
      <c r="D962" s="59"/>
      <c r="E962" s="59"/>
      <c r="F962" s="59"/>
      <c r="G962" s="59"/>
      <c r="H962" s="59"/>
    </row>
    <row r="963" spans="1:8" x14ac:dyDescent="0.3">
      <c r="A963" s="59"/>
      <c r="B963" s="59"/>
      <c r="C963" s="59"/>
      <c r="D963" s="59"/>
      <c r="E963" s="59"/>
      <c r="F963" s="59"/>
      <c r="G963" s="59"/>
      <c r="H963" s="59"/>
    </row>
    <row r="964" spans="1:8" x14ac:dyDescent="0.3">
      <c r="A964" s="59"/>
      <c r="B964" s="59"/>
      <c r="C964" s="59"/>
      <c r="D964" s="59"/>
      <c r="E964" s="59"/>
      <c r="F964" s="59"/>
      <c r="G964" s="59"/>
      <c r="H964" s="59"/>
    </row>
    <row r="965" spans="1:8" x14ac:dyDescent="0.3">
      <c r="A965" s="59"/>
      <c r="B965" s="59"/>
      <c r="C965" s="59"/>
      <c r="D965" s="59"/>
      <c r="E965" s="59"/>
      <c r="F965" s="59"/>
      <c r="G965" s="59"/>
      <c r="H965" s="59"/>
    </row>
    <row r="966" spans="1:8" x14ac:dyDescent="0.3">
      <c r="A966" s="59"/>
      <c r="B966" s="59"/>
      <c r="C966" s="59"/>
      <c r="D966" s="59"/>
      <c r="E966" s="59"/>
      <c r="F966" s="59"/>
      <c r="G966" s="59"/>
      <c r="H966" s="59"/>
    </row>
    <row r="967" spans="1:8" x14ac:dyDescent="0.3">
      <c r="A967" s="59"/>
      <c r="B967" s="59"/>
      <c r="C967" s="59"/>
      <c r="D967" s="59"/>
      <c r="E967" s="59"/>
      <c r="F967" s="59"/>
      <c r="G967" s="59"/>
      <c r="H967" s="59"/>
    </row>
    <row r="968" spans="1:8" x14ac:dyDescent="0.3">
      <c r="A968" s="59"/>
      <c r="B968" s="59"/>
      <c r="C968" s="59"/>
      <c r="D968" s="59"/>
      <c r="E968" s="59"/>
      <c r="F968" s="59"/>
      <c r="G968" s="59"/>
      <c r="H968" s="59"/>
    </row>
    <row r="969" spans="1:8" x14ac:dyDescent="0.3">
      <c r="A969" s="59"/>
      <c r="B969" s="59"/>
      <c r="C969" s="59"/>
      <c r="D969" s="59"/>
      <c r="E969" s="59"/>
      <c r="F969" s="59"/>
      <c r="G969" s="59"/>
      <c r="H969" s="59"/>
    </row>
    <row r="970" spans="1:8" x14ac:dyDescent="0.3">
      <c r="A970" s="59"/>
      <c r="B970" s="59"/>
      <c r="C970" s="59"/>
      <c r="D970" s="59"/>
      <c r="E970" s="59"/>
      <c r="F970" s="59"/>
      <c r="G970" s="59"/>
      <c r="H970" s="59"/>
    </row>
    <row r="971" spans="1:8" x14ac:dyDescent="0.3">
      <c r="A971" s="59"/>
      <c r="B971" s="59"/>
      <c r="C971" s="59"/>
      <c r="D971" s="59"/>
      <c r="E971" s="59"/>
      <c r="F971" s="59"/>
      <c r="G971" s="59"/>
      <c r="H971" s="59"/>
    </row>
    <row r="972" spans="1:8" x14ac:dyDescent="0.3">
      <c r="A972" s="59"/>
      <c r="B972" s="59"/>
      <c r="C972" s="59"/>
      <c r="D972" s="59"/>
      <c r="E972" s="59"/>
      <c r="F972" s="59"/>
      <c r="G972" s="59"/>
      <c r="H972" s="59"/>
    </row>
    <row r="973" spans="1:8" x14ac:dyDescent="0.3">
      <c r="A973" s="59"/>
      <c r="B973" s="59"/>
      <c r="C973" s="59"/>
      <c r="D973" s="59"/>
      <c r="E973" s="59"/>
      <c r="F973" s="59"/>
      <c r="G973" s="59"/>
      <c r="H973" s="59"/>
    </row>
    <row r="974" spans="1:8" x14ac:dyDescent="0.3">
      <c r="A974" s="59"/>
      <c r="B974" s="59"/>
      <c r="C974" s="59"/>
      <c r="D974" s="59"/>
      <c r="E974" s="59"/>
      <c r="F974" s="59"/>
      <c r="G974" s="59"/>
      <c r="H974" s="59"/>
    </row>
    <row r="975" spans="1:8" x14ac:dyDescent="0.3">
      <c r="A975" s="59"/>
      <c r="B975" s="59"/>
      <c r="C975" s="59"/>
      <c r="D975" s="59"/>
      <c r="E975" s="59"/>
      <c r="F975" s="59"/>
      <c r="G975" s="59"/>
      <c r="H975" s="59"/>
    </row>
    <row r="976" spans="1:8" x14ac:dyDescent="0.3">
      <c r="A976" s="59"/>
      <c r="B976" s="59"/>
      <c r="C976" s="59"/>
      <c r="D976" s="59"/>
      <c r="E976" s="59"/>
      <c r="F976" s="59"/>
      <c r="G976" s="59"/>
      <c r="H976" s="59"/>
    </row>
    <row r="977" spans="1:8" x14ac:dyDescent="0.3">
      <c r="A977" s="59"/>
      <c r="B977" s="59"/>
      <c r="C977" s="59"/>
      <c r="D977" s="59"/>
      <c r="E977" s="59"/>
      <c r="F977" s="59"/>
      <c r="G977" s="59"/>
      <c r="H977" s="59"/>
    </row>
    <row r="978" spans="1:8" x14ac:dyDescent="0.3">
      <c r="A978" s="59"/>
      <c r="B978" s="59"/>
      <c r="C978" s="59"/>
      <c r="D978" s="59"/>
      <c r="E978" s="59"/>
      <c r="F978" s="59"/>
      <c r="G978" s="59"/>
      <c r="H978" s="59"/>
    </row>
    <row r="979" spans="1:8" x14ac:dyDescent="0.3">
      <c r="A979" s="59"/>
      <c r="B979" s="59"/>
      <c r="C979" s="59"/>
      <c r="D979" s="59"/>
      <c r="E979" s="59"/>
      <c r="F979" s="59"/>
      <c r="G979" s="59"/>
      <c r="H979" s="59"/>
    </row>
    <row r="980" spans="1:8" x14ac:dyDescent="0.3">
      <c r="A980" s="59"/>
      <c r="B980" s="59"/>
      <c r="C980" s="59"/>
      <c r="D980" s="59"/>
      <c r="E980" s="59"/>
      <c r="F980" s="59"/>
      <c r="G980" s="59"/>
      <c r="H980" s="59"/>
    </row>
    <row r="981" spans="1:8" x14ac:dyDescent="0.3">
      <c r="A981" s="59"/>
      <c r="B981" s="59"/>
      <c r="C981" s="59"/>
      <c r="D981" s="59"/>
      <c r="E981" s="59"/>
      <c r="F981" s="59"/>
      <c r="G981" s="59"/>
      <c r="H981" s="59"/>
    </row>
    <row r="982" spans="1:8" x14ac:dyDescent="0.3">
      <c r="A982" s="59"/>
      <c r="B982" s="59"/>
      <c r="C982" s="59"/>
      <c r="D982" s="59"/>
      <c r="E982" s="59"/>
      <c r="F982" s="59"/>
      <c r="G982" s="59"/>
      <c r="H982" s="59"/>
    </row>
    <row r="983" spans="1:8" x14ac:dyDescent="0.3">
      <c r="A983" s="59"/>
      <c r="B983" s="59"/>
      <c r="C983" s="59"/>
      <c r="D983" s="59"/>
      <c r="E983" s="59"/>
      <c r="F983" s="59"/>
      <c r="G983" s="59"/>
      <c r="H983" s="59"/>
    </row>
    <row r="984" spans="1:8" x14ac:dyDescent="0.3">
      <c r="A984" s="59"/>
      <c r="B984" s="59"/>
      <c r="C984" s="59"/>
      <c r="D984" s="59"/>
      <c r="E984" s="59"/>
      <c r="F984" s="59"/>
      <c r="G984" s="59"/>
      <c r="H984" s="59"/>
    </row>
    <row r="985" spans="1:8" x14ac:dyDescent="0.3">
      <c r="A985" s="59"/>
      <c r="B985" s="59"/>
      <c r="C985" s="59"/>
      <c r="D985" s="59"/>
      <c r="E985" s="59"/>
      <c r="F985" s="59"/>
      <c r="G985" s="59"/>
      <c r="H985" s="59"/>
    </row>
    <row r="986" spans="1:8" x14ac:dyDescent="0.3">
      <c r="A986" s="59"/>
      <c r="B986" s="59"/>
      <c r="C986" s="59"/>
      <c r="D986" s="59"/>
      <c r="E986" s="59"/>
      <c r="F986" s="59"/>
      <c r="G986" s="59"/>
      <c r="H986" s="59"/>
    </row>
    <row r="987" spans="1:8" x14ac:dyDescent="0.3">
      <c r="A987" s="59"/>
      <c r="B987" s="59"/>
      <c r="C987" s="59"/>
      <c r="D987" s="59"/>
      <c r="E987" s="59"/>
      <c r="F987" s="59"/>
      <c r="G987" s="59"/>
      <c r="H987" s="59"/>
    </row>
    <row r="988" spans="1:8" x14ac:dyDescent="0.3">
      <c r="A988" s="59"/>
      <c r="B988" s="59"/>
      <c r="C988" s="59"/>
      <c r="D988" s="59"/>
      <c r="E988" s="59"/>
      <c r="F988" s="59"/>
      <c r="G988" s="59"/>
      <c r="H988" s="59"/>
    </row>
    <row r="989" spans="1:8" x14ac:dyDescent="0.3">
      <c r="A989" s="59"/>
      <c r="B989" s="59"/>
      <c r="C989" s="59"/>
      <c r="D989" s="59"/>
      <c r="E989" s="59"/>
      <c r="F989" s="59"/>
      <c r="G989" s="59"/>
      <c r="H989" s="59"/>
    </row>
    <row r="990" spans="1:8" x14ac:dyDescent="0.3">
      <c r="A990" s="59"/>
      <c r="B990" s="59"/>
      <c r="C990" s="59"/>
      <c r="D990" s="59"/>
      <c r="E990" s="59"/>
      <c r="F990" s="59"/>
      <c r="G990" s="59"/>
      <c r="H990" s="59"/>
    </row>
    <row r="991" spans="1:8" x14ac:dyDescent="0.3">
      <c r="A991" s="59"/>
      <c r="B991" s="59"/>
      <c r="C991" s="59"/>
      <c r="D991" s="59"/>
      <c r="E991" s="59"/>
      <c r="F991" s="59"/>
      <c r="G991" s="59"/>
      <c r="H991" s="59"/>
    </row>
    <row r="992" spans="1:8" x14ac:dyDescent="0.3">
      <c r="A992" s="59"/>
      <c r="B992" s="59"/>
      <c r="C992" s="59"/>
      <c r="D992" s="59"/>
      <c r="E992" s="59"/>
      <c r="F992" s="59"/>
      <c r="G992" s="59"/>
      <c r="H992" s="59"/>
    </row>
    <row r="993" spans="1:8" x14ac:dyDescent="0.3">
      <c r="A993" s="59"/>
      <c r="B993" s="59"/>
      <c r="C993" s="59"/>
      <c r="D993" s="59"/>
      <c r="E993" s="59"/>
      <c r="F993" s="59"/>
      <c r="G993" s="59"/>
      <c r="H993" s="59"/>
    </row>
    <row r="994" spans="1:8" x14ac:dyDescent="0.3">
      <c r="A994" s="59"/>
      <c r="B994" s="59"/>
      <c r="C994" s="59"/>
      <c r="D994" s="59"/>
      <c r="E994" s="59"/>
      <c r="F994" s="59"/>
      <c r="G994" s="59"/>
      <c r="H994" s="59"/>
    </row>
    <row r="995" spans="1:8" x14ac:dyDescent="0.3">
      <c r="A995" s="59"/>
      <c r="B995" s="59"/>
      <c r="C995" s="59"/>
      <c r="D995" s="59"/>
      <c r="E995" s="59"/>
      <c r="F995" s="59"/>
      <c r="G995" s="59"/>
      <c r="H995" s="59"/>
    </row>
    <row r="996" spans="1:8" x14ac:dyDescent="0.3">
      <c r="A996" s="59"/>
      <c r="B996" s="59"/>
      <c r="C996" s="59"/>
      <c r="D996" s="59"/>
      <c r="E996" s="59"/>
      <c r="F996" s="59"/>
      <c r="G996" s="59"/>
      <c r="H996" s="59"/>
    </row>
    <row r="997" spans="1:8" x14ac:dyDescent="0.3">
      <c r="A997" s="59"/>
      <c r="B997" s="59"/>
      <c r="C997" s="59"/>
      <c r="D997" s="59"/>
      <c r="E997" s="59"/>
      <c r="F997" s="59"/>
      <c r="G997" s="59"/>
      <c r="H997" s="59"/>
    </row>
    <row r="998" spans="1:8" x14ac:dyDescent="0.3">
      <c r="A998" s="59"/>
      <c r="B998" s="59"/>
      <c r="C998" s="59"/>
      <c r="D998" s="59"/>
      <c r="E998" s="59"/>
      <c r="F998" s="59"/>
      <c r="G998" s="59"/>
      <c r="H998" s="59"/>
    </row>
    <row r="999" spans="1:8" x14ac:dyDescent="0.3">
      <c r="A999" s="59"/>
      <c r="B999" s="59"/>
      <c r="C999" s="59"/>
      <c r="D999" s="59"/>
      <c r="E999" s="59"/>
      <c r="F999" s="59"/>
      <c r="G999" s="59"/>
      <c r="H999" s="59"/>
    </row>
    <row r="1000" spans="1:8" x14ac:dyDescent="0.3">
      <c r="A1000" s="59"/>
      <c r="B1000" s="59"/>
      <c r="C1000" s="59"/>
      <c r="D1000" s="59"/>
      <c r="E1000" s="59"/>
      <c r="F1000" s="59"/>
      <c r="G1000" s="59"/>
      <c r="H1000" s="59"/>
    </row>
    <row r="1001" spans="1:8" x14ac:dyDescent="0.3">
      <c r="A1001" s="59"/>
      <c r="B1001" s="59"/>
      <c r="C1001" s="59"/>
      <c r="D1001" s="59"/>
      <c r="E1001" s="59"/>
      <c r="F1001" s="59"/>
      <c r="G1001" s="59"/>
      <c r="H1001" s="59"/>
    </row>
    <row r="1002" spans="1:8" x14ac:dyDescent="0.3">
      <c r="A1002" s="59"/>
      <c r="B1002" s="59"/>
      <c r="C1002" s="59"/>
      <c r="D1002" s="59"/>
      <c r="E1002" s="59"/>
      <c r="F1002" s="59"/>
      <c r="G1002" s="59"/>
      <c r="H1002" s="59"/>
    </row>
    <row r="1003" spans="1:8" x14ac:dyDescent="0.3">
      <c r="A1003" s="59"/>
      <c r="B1003" s="59"/>
      <c r="C1003" s="59"/>
      <c r="D1003" s="59"/>
      <c r="E1003" s="59"/>
      <c r="F1003" s="59"/>
      <c r="G1003" s="59"/>
      <c r="H1003" s="59"/>
    </row>
    <row r="1004" spans="1:8" x14ac:dyDescent="0.3">
      <c r="A1004" s="59"/>
      <c r="B1004" s="59"/>
      <c r="C1004" s="59"/>
      <c r="D1004" s="59"/>
      <c r="E1004" s="59"/>
      <c r="F1004" s="59"/>
      <c r="G1004" s="59"/>
      <c r="H1004" s="59"/>
    </row>
    <row r="1005" spans="1:8" x14ac:dyDescent="0.3">
      <c r="A1005" s="59"/>
      <c r="B1005" s="59"/>
      <c r="C1005" s="59"/>
      <c r="D1005" s="59"/>
      <c r="E1005" s="59"/>
      <c r="F1005" s="59"/>
      <c r="G1005" s="59"/>
      <c r="H1005" s="59"/>
    </row>
    <row r="1006" spans="1:8" x14ac:dyDescent="0.3">
      <c r="A1006" s="59"/>
      <c r="B1006" s="59"/>
      <c r="C1006" s="59"/>
      <c r="D1006" s="59"/>
      <c r="E1006" s="59"/>
      <c r="F1006" s="59"/>
      <c r="G1006" s="59"/>
      <c r="H1006" s="59"/>
    </row>
    <row r="1007" spans="1:8" x14ac:dyDescent="0.3">
      <c r="A1007" s="59"/>
      <c r="B1007" s="59"/>
      <c r="C1007" s="59"/>
      <c r="D1007" s="59"/>
      <c r="E1007" s="59"/>
      <c r="F1007" s="59"/>
      <c r="G1007" s="59"/>
      <c r="H1007" s="59"/>
    </row>
    <row r="1008" spans="1:8" x14ac:dyDescent="0.3">
      <c r="A1008" s="59"/>
      <c r="B1008" s="59"/>
      <c r="C1008" s="59"/>
      <c r="D1008" s="59"/>
      <c r="E1008" s="59"/>
      <c r="F1008" s="59"/>
      <c r="G1008" s="59"/>
      <c r="H1008" s="59"/>
    </row>
    <row r="1009" spans="1:8" x14ac:dyDescent="0.3">
      <c r="A1009" s="59"/>
      <c r="B1009" s="59"/>
      <c r="C1009" s="59"/>
      <c r="D1009" s="59"/>
      <c r="E1009" s="59"/>
      <c r="F1009" s="59"/>
      <c r="G1009" s="59"/>
      <c r="H1009" s="59"/>
    </row>
    <row r="1010" spans="1:8" x14ac:dyDescent="0.3">
      <c r="A1010" s="59"/>
      <c r="B1010" s="59"/>
      <c r="C1010" s="59"/>
      <c r="D1010" s="59"/>
      <c r="E1010" s="59"/>
      <c r="F1010" s="59"/>
      <c r="G1010" s="59"/>
      <c r="H1010" s="59"/>
    </row>
    <row r="1011" spans="1:8" x14ac:dyDescent="0.3">
      <c r="A1011" s="59"/>
      <c r="B1011" s="59"/>
      <c r="C1011" s="59"/>
      <c r="D1011" s="59"/>
      <c r="E1011" s="59"/>
      <c r="F1011" s="59"/>
      <c r="G1011" s="59"/>
      <c r="H1011" s="59"/>
    </row>
    <row r="1012" spans="1:8" x14ac:dyDescent="0.3">
      <c r="A1012" s="59"/>
      <c r="B1012" s="59"/>
      <c r="C1012" s="59"/>
      <c r="D1012" s="59"/>
      <c r="E1012" s="59"/>
      <c r="F1012" s="59"/>
      <c r="G1012" s="59"/>
      <c r="H1012" s="59"/>
    </row>
    <row r="1013" spans="1:8" x14ac:dyDescent="0.3">
      <c r="A1013" s="59"/>
      <c r="B1013" s="59"/>
      <c r="C1013" s="59"/>
      <c r="D1013" s="59"/>
      <c r="E1013" s="59"/>
      <c r="F1013" s="59"/>
      <c r="G1013" s="59"/>
      <c r="H1013" s="59"/>
    </row>
    <row r="1014" spans="1:8" x14ac:dyDescent="0.3">
      <c r="A1014" s="59"/>
      <c r="B1014" s="59"/>
      <c r="C1014" s="59"/>
      <c r="D1014" s="59"/>
      <c r="E1014" s="59"/>
      <c r="F1014" s="59"/>
      <c r="G1014" s="59"/>
      <c r="H1014" s="59"/>
    </row>
    <row r="1015" spans="1:8" x14ac:dyDescent="0.3">
      <c r="A1015" s="59"/>
      <c r="B1015" s="59"/>
      <c r="C1015" s="59"/>
      <c r="D1015" s="59"/>
      <c r="E1015" s="59"/>
      <c r="F1015" s="59"/>
      <c r="G1015" s="59"/>
      <c r="H1015" s="59"/>
    </row>
    <row r="1016" spans="1:8" x14ac:dyDescent="0.3">
      <c r="A1016" s="59"/>
      <c r="B1016" s="59"/>
      <c r="C1016" s="59"/>
      <c r="D1016" s="59"/>
      <c r="E1016" s="59"/>
      <c r="F1016" s="59"/>
      <c r="G1016" s="59"/>
      <c r="H1016" s="59"/>
    </row>
    <row r="1017" spans="1:8" x14ac:dyDescent="0.3">
      <c r="A1017" s="59"/>
      <c r="B1017" s="59"/>
      <c r="C1017" s="59"/>
      <c r="D1017" s="59"/>
      <c r="E1017" s="59"/>
      <c r="F1017" s="59"/>
      <c r="G1017" s="59"/>
      <c r="H1017" s="59"/>
    </row>
    <row r="1018" spans="1:8" x14ac:dyDescent="0.3">
      <c r="A1018" s="59"/>
      <c r="B1018" s="59"/>
      <c r="C1018" s="59"/>
      <c r="D1018" s="59"/>
      <c r="E1018" s="59"/>
      <c r="F1018" s="59"/>
      <c r="G1018" s="59"/>
      <c r="H1018" s="59"/>
    </row>
    <row r="1019" spans="1:8" x14ac:dyDescent="0.3">
      <c r="A1019" s="59"/>
      <c r="B1019" s="59"/>
      <c r="C1019" s="59"/>
      <c r="D1019" s="59"/>
      <c r="E1019" s="59"/>
      <c r="F1019" s="59"/>
      <c r="G1019" s="59"/>
      <c r="H1019" s="59"/>
    </row>
    <row r="1020" spans="1:8" x14ac:dyDescent="0.3">
      <c r="A1020" s="59"/>
      <c r="B1020" s="59"/>
      <c r="C1020" s="59"/>
      <c r="D1020" s="59"/>
      <c r="E1020" s="59"/>
      <c r="F1020" s="59"/>
      <c r="G1020" s="59"/>
      <c r="H1020" s="59"/>
    </row>
    <row r="1021" spans="1:8" x14ac:dyDescent="0.3">
      <c r="A1021" s="59"/>
      <c r="B1021" s="59"/>
      <c r="C1021" s="59"/>
      <c r="D1021" s="59"/>
      <c r="E1021" s="59"/>
      <c r="F1021" s="59"/>
      <c r="G1021" s="59"/>
      <c r="H1021" s="59"/>
    </row>
    <row r="1022" spans="1:8" x14ac:dyDescent="0.3">
      <c r="A1022" s="59"/>
      <c r="B1022" s="59"/>
      <c r="C1022" s="59"/>
      <c r="D1022" s="59"/>
      <c r="E1022" s="59"/>
      <c r="F1022" s="59"/>
      <c r="G1022" s="59"/>
      <c r="H1022" s="59"/>
    </row>
    <row r="1023" spans="1:8" x14ac:dyDescent="0.3">
      <c r="A1023" s="59"/>
      <c r="B1023" s="59"/>
      <c r="C1023" s="59"/>
      <c r="D1023" s="59"/>
      <c r="E1023" s="59"/>
      <c r="F1023" s="59"/>
      <c r="G1023" s="59"/>
      <c r="H1023" s="59"/>
    </row>
    <row r="1024" spans="1:8" x14ac:dyDescent="0.3">
      <c r="A1024" s="59"/>
      <c r="B1024" s="59"/>
      <c r="C1024" s="59"/>
      <c r="D1024" s="59"/>
      <c r="E1024" s="59"/>
      <c r="F1024" s="59"/>
      <c r="G1024" s="59"/>
      <c r="H1024" s="59"/>
    </row>
    <row r="1025" spans="1:8" x14ac:dyDescent="0.3">
      <c r="A1025" s="59"/>
      <c r="B1025" s="59"/>
      <c r="C1025" s="59"/>
      <c r="D1025" s="59"/>
      <c r="E1025" s="59"/>
      <c r="F1025" s="59"/>
      <c r="G1025" s="59"/>
      <c r="H1025" s="59"/>
    </row>
    <row r="1026" spans="1:8" x14ac:dyDescent="0.3">
      <c r="A1026" s="59"/>
      <c r="B1026" s="59"/>
      <c r="C1026" s="59"/>
      <c r="D1026" s="59"/>
      <c r="E1026" s="59"/>
      <c r="F1026" s="59"/>
      <c r="G1026" s="59"/>
      <c r="H1026" s="59"/>
    </row>
    <row r="1027" spans="1:8" x14ac:dyDescent="0.3">
      <c r="A1027" s="59"/>
      <c r="B1027" s="59"/>
      <c r="C1027" s="59"/>
      <c r="D1027" s="59"/>
      <c r="E1027" s="59"/>
      <c r="F1027" s="59"/>
      <c r="G1027" s="59"/>
      <c r="H1027" s="59"/>
    </row>
    <row r="1028" spans="1:8" x14ac:dyDescent="0.3">
      <c r="A1028" s="59"/>
      <c r="B1028" s="59"/>
      <c r="C1028" s="59"/>
      <c r="D1028" s="59"/>
      <c r="E1028" s="59"/>
      <c r="F1028" s="59"/>
      <c r="G1028" s="59"/>
      <c r="H1028" s="59"/>
    </row>
    <row r="1029" spans="1:8" x14ac:dyDescent="0.3">
      <c r="A1029" s="59"/>
      <c r="B1029" s="59"/>
      <c r="C1029" s="59"/>
      <c r="D1029" s="59"/>
      <c r="E1029" s="59"/>
      <c r="F1029" s="59"/>
      <c r="G1029" s="59"/>
      <c r="H1029" s="59"/>
    </row>
    <row r="1030" spans="1:8" x14ac:dyDescent="0.3">
      <c r="A1030" s="59"/>
      <c r="B1030" s="59"/>
      <c r="C1030" s="59"/>
      <c r="D1030" s="59"/>
      <c r="E1030" s="59"/>
      <c r="F1030" s="59"/>
      <c r="G1030" s="59"/>
      <c r="H1030" s="59"/>
    </row>
    <row r="1031" spans="1:8" x14ac:dyDescent="0.3">
      <c r="A1031" s="59"/>
      <c r="B1031" s="59"/>
      <c r="C1031" s="59"/>
      <c r="D1031" s="59"/>
      <c r="E1031" s="59"/>
      <c r="F1031" s="59"/>
      <c r="G1031" s="59"/>
      <c r="H1031" s="59"/>
    </row>
    <row r="1032" spans="1:8" x14ac:dyDescent="0.3">
      <c r="A1032" s="59"/>
      <c r="B1032" s="59"/>
      <c r="C1032" s="59"/>
      <c r="D1032" s="59"/>
      <c r="E1032" s="59"/>
      <c r="F1032" s="59"/>
      <c r="G1032" s="59"/>
      <c r="H1032" s="59"/>
    </row>
    <row r="1033" spans="1:8" x14ac:dyDescent="0.3">
      <c r="A1033" s="59"/>
      <c r="B1033" s="59"/>
      <c r="C1033" s="59"/>
      <c r="D1033" s="59"/>
      <c r="E1033" s="59"/>
      <c r="F1033" s="59"/>
      <c r="G1033" s="59"/>
      <c r="H1033" s="59"/>
    </row>
    <row r="1034" spans="1:8" x14ac:dyDescent="0.3">
      <c r="A1034" s="59"/>
      <c r="B1034" s="59"/>
      <c r="C1034" s="59"/>
      <c r="D1034" s="59"/>
      <c r="E1034" s="59"/>
      <c r="F1034" s="59"/>
      <c r="G1034" s="59"/>
      <c r="H1034" s="59"/>
    </row>
    <row r="1035" spans="1:8" x14ac:dyDescent="0.3">
      <c r="A1035" s="59"/>
      <c r="B1035" s="59"/>
      <c r="C1035" s="59"/>
      <c r="D1035" s="59"/>
      <c r="E1035" s="59"/>
      <c r="F1035" s="59"/>
      <c r="G1035" s="59"/>
      <c r="H1035" s="59"/>
    </row>
    <row r="1036" spans="1:8" x14ac:dyDescent="0.3">
      <c r="A1036" s="59"/>
      <c r="B1036" s="59"/>
      <c r="C1036" s="59"/>
      <c r="D1036" s="59"/>
      <c r="E1036" s="59"/>
      <c r="F1036" s="59"/>
      <c r="G1036" s="59"/>
      <c r="H1036" s="59"/>
    </row>
    <row r="1037" spans="1:8" x14ac:dyDescent="0.3">
      <c r="A1037" s="59"/>
      <c r="B1037" s="59"/>
      <c r="C1037" s="59"/>
      <c r="D1037" s="59"/>
      <c r="E1037" s="59"/>
      <c r="F1037" s="59"/>
      <c r="G1037" s="59"/>
      <c r="H1037" s="59"/>
    </row>
    <row r="1038" spans="1:8" x14ac:dyDescent="0.3">
      <c r="A1038" s="59"/>
      <c r="B1038" s="59"/>
      <c r="C1038" s="59"/>
      <c r="D1038" s="59"/>
      <c r="E1038" s="59"/>
      <c r="F1038" s="59"/>
      <c r="G1038" s="59"/>
      <c r="H1038" s="59"/>
    </row>
    <row r="1039" spans="1:8" x14ac:dyDescent="0.3">
      <c r="A1039" s="59"/>
      <c r="B1039" s="59"/>
      <c r="C1039" s="59"/>
      <c r="D1039" s="59"/>
      <c r="E1039" s="59"/>
      <c r="F1039" s="59"/>
      <c r="G1039" s="59"/>
      <c r="H1039" s="59"/>
    </row>
    <row r="1040" spans="1:8" x14ac:dyDescent="0.3">
      <c r="A1040" s="59"/>
      <c r="B1040" s="59"/>
      <c r="C1040" s="59"/>
      <c r="D1040" s="59"/>
      <c r="E1040" s="59"/>
      <c r="F1040" s="59"/>
      <c r="G1040" s="59"/>
      <c r="H1040" s="59"/>
    </row>
    <row r="1041" spans="1:8" x14ac:dyDescent="0.3">
      <c r="A1041" s="59"/>
      <c r="B1041" s="59"/>
      <c r="C1041" s="59"/>
      <c r="D1041" s="59"/>
      <c r="E1041" s="59"/>
      <c r="F1041" s="59"/>
      <c r="G1041" s="59"/>
      <c r="H1041" s="59"/>
    </row>
    <row r="1042" spans="1:8" x14ac:dyDescent="0.3">
      <c r="A1042" s="59"/>
      <c r="B1042" s="59"/>
      <c r="C1042" s="59"/>
      <c r="D1042" s="59"/>
      <c r="E1042" s="59"/>
      <c r="F1042" s="59"/>
      <c r="G1042" s="59"/>
      <c r="H1042" s="59"/>
    </row>
    <row r="1043" spans="1:8" x14ac:dyDescent="0.3">
      <c r="A1043" s="59"/>
      <c r="B1043" s="59"/>
      <c r="C1043" s="59"/>
      <c r="D1043" s="59"/>
      <c r="E1043" s="59"/>
      <c r="F1043" s="59"/>
      <c r="G1043" s="59"/>
      <c r="H1043" s="59"/>
    </row>
    <row r="1044" spans="1:8" x14ac:dyDescent="0.3">
      <c r="A1044" s="59"/>
      <c r="B1044" s="59"/>
      <c r="C1044" s="59"/>
      <c r="D1044" s="59"/>
      <c r="E1044" s="59"/>
      <c r="F1044" s="59"/>
      <c r="G1044" s="59"/>
      <c r="H1044" s="59"/>
    </row>
    <row r="1045" spans="1:8" x14ac:dyDescent="0.3">
      <c r="A1045" s="59"/>
      <c r="B1045" s="59"/>
      <c r="C1045" s="59"/>
      <c r="D1045" s="59"/>
      <c r="E1045" s="59"/>
      <c r="F1045" s="59"/>
      <c r="G1045" s="59"/>
      <c r="H1045" s="59"/>
    </row>
    <row r="1046" spans="1:8" x14ac:dyDescent="0.3">
      <c r="A1046" s="59"/>
      <c r="B1046" s="59"/>
      <c r="C1046" s="59"/>
      <c r="D1046" s="59"/>
      <c r="E1046" s="59"/>
      <c r="F1046" s="59"/>
      <c r="G1046" s="59"/>
      <c r="H1046" s="59"/>
    </row>
    <row r="1047" spans="1:8" x14ac:dyDescent="0.3">
      <c r="A1047" s="59"/>
      <c r="B1047" s="59"/>
      <c r="C1047" s="59"/>
      <c r="D1047" s="59"/>
      <c r="E1047" s="59"/>
      <c r="F1047" s="59"/>
      <c r="G1047" s="59"/>
      <c r="H1047" s="59"/>
    </row>
    <row r="1048" spans="1:8" x14ac:dyDescent="0.3">
      <c r="A1048" s="59"/>
      <c r="B1048" s="59"/>
      <c r="C1048" s="59"/>
      <c r="D1048" s="59"/>
      <c r="E1048" s="59"/>
      <c r="F1048" s="59"/>
      <c r="G1048" s="59"/>
      <c r="H1048" s="59"/>
    </row>
    <row r="1049" spans="1:8" x14ac:dyDescent="0.3">
      <c r="A1049" s="59"/>
      <c r="B1049" s="59"/>
      <c r="C1049" s="59"/>
      <c r="D1049" s="59"/>
      <c r="E1049" s="59"/>
      <c r="F1049" s="59"/>
      <c r="G1049" s="59"/>
      <c r="H1049" s="59"/>
    </row>
    <row r="1050" spans="1:8" x14ac:dyDescent="0.3">
      <c r="A1050" s="59"/>
      <c r="B1050" s="59"/>
      <c r="C1050" s="59"/>
      <c r="D1050" s="59"/>
      <c r="E1050" s="59"/>
      <c r="F1050" s="59"/>
      <c r="G1050" s="59"/>
      <c r="H1050" s="59"/>
    </row>
    <row r="1051" spans="1:8" x14ac:dyDescent="0.3">
      <c r="A1051" s="59"/>
      <c r="B1051" s="59"/>
      <c r="C1051" s="59"/>
      <c r="D1051" s="59"/>
      <c r="E1051" s="59"/>
      <c r="F1051" s="59"/>
      <c r="G1051" s="59"/>
      <c r="H1051" s="59"/>
    </row>
    <row r="1052" spans="1:8" x14ac:dyDescent="0.3">
      <c r="A1052" s="59"/>
      <c r="B1052" s="59"/>
      <c r="C1052" s="59"/>
      <c r="D1052" s="59"/>
      <c r="E1052" s="59"/>
      <c r="F1052" s="59"/>
      <c r="G1052" s="59"/>
      <c r="H1052" s="59"/>
    </row>
    <row r="1053" spans="1:8" x14ac:dyDescent="0.3">
      <c r="A1053" s="59"/>
      <c r="B1053" s="59"/>
      <c r="C1053" s="59"/>
      <c r="D1053" s="59"/>
      <c r="E1053" s="59"/>
      <c r="F1053" s="59"/>
      <c r="G1053" s="59"/>
      <c r="H1053" s="59"/>
    </row>
    <row r="1054" spans="1:8" x14ac:dyDescent="0.3">
      <c r="A1054" s="59"/>
      <c r="B1054" s="59"/>
      <c r="C1054" s="59"/>
      <c r="D1054" s="59"/>
      <c r="E1054" s="59"/>
      <c r="F1054" s="59"/>
      <c r="G1054" s="59"/>
      <c r="H1054" s="59"/>
    </row>
    <row r="1055" spans="1:8" x14ac:dyDescent="0.3">
      <c r="A1055" s="59"/>
      <c r="B1055" s="59"/>
      <c r="C1055" s="59"/>
      <c r="D1055" s="59"/>
      <c r="E1055" s="59"/>
      <c r="F1055" s="59"/>
      <c r="G1055" s="59"/>
      <c r="H1055" s="59"/>
    </row>
    <row r="1056" spans="1:8" x14ac:dyDescent="0.3">
      <c r="A1056" s="59"/>
      <c r="B1056" s="59"/>
      <c r="C1056" s="59"/>
      <c r="D1056" s="59"/>
      <c r="E1056" s="59"/>
      <c r="F1056" s="59"/>
      <c r="G1056" s="59"/>
      <c r="H1056" s="59"/>
    </row>
    <row r="1057" spans="1:8" x14ac:dyDescent="0.3">
      <c r="A1057" s="59"/>
      <c r="B1057" s="59"/>
      <c r="C1057" s="59"/>
      <c r="D1057" s="59"/>
      <c r="E1057" s="59"/>
      <c r="F1057" s="59"/>
      <c r="G1057" s="59"/>
      <c r="H1057" s="59"/>
    </row>
    <row r="1058" spans="1:8" x14ac:dyDescent="0.3">
      <c r="A1058" s="59"/>
      <c r="B1058" s="59"/>
      <c r="C1058" s="59"/>
      <c r="D1058" s="59"/>
      <c r="E1058" s="59"/>
      <c r="F1058" s="59"/>
      <c r="G1058" s="59"/>
      <c r="H1058" s="59"/>
    </row>
    <row r="1059" spans="1:8" x14ac:dyDescent="0.3">
      <c r="A1059" s="59"/>
      <c r="B1059" s="59"/>
      <c r="C1059" s="59"/>
      <c r="D1059" s="59"/>
      <c r="E1059" s="59"/>
      <c r="F1059" s="59"/>
      <c r="G1059" s="59"/>
      <c r="H1059" s="59"/>
    </row>
    <row r="1060" spans="1:8" x14ac:dyDescent="0.3">
      <c r="A1060" s="59"/>
      <c r="B1060" s="59"/>
      <c r="C1060" s="59"/>
      <c r="D1060" s="59"/>
      <c r="E1060" s="59"/>
      <c r="F1060" s="59"/>
      <c r="G1060" s="59"/>
      <c r="H1060" s="59"/>
    </row>
    <row r="1061" spans="1:8" x14ac:dyDescent="0.3">
      <c r="A1061" s="59"/>
      <c r="B1061" s="59"/>
      <c r="C1061" s="59"/>
      <c r="D1061" s="59"/>
      <c r="E1061" s="59"/>
      <c r="F1061" s="59"/>
      <c r="G1061" s="59"/>
      <c r="H1061" s="59"/>
    </row>
    <row r="1062" spans="1:8" x14ac:dyDescent="0.3">
      <c r="A1062" s="59"/>
      <c r="B1062" s="59"/>
      <c r="C1062" s="59"/>
      <c r="D1062" s="59"/>
      <c r="E1062" s="59"/>
      <c r="F1062" s="59"/>
      <c r="G1062" s="59"/>
      <c r="H1062" s="59"/>
    </row>
    <row r="1063" spans="1:8" x14ac:dyDescent="0.3">
      <c r="A1063" s="59"/>
      <c r="B1063" s="59"/>
      <c r="C1063" s="59"/>
      <c r="D1063" s="59"/>
      <c r="E1063" s="59"/>
      <c r="F1063" s="59"/>
      <c r="G1063" s="59"/>
      <c r="H1063" s="59"/>
    </row>
    <row r="1064" spans="1:8" x14ac:dyDescent="0.3">
      <c r="A1064" s="59"/>
      <c r="B1064" s="59"/>
      <c r="C1064" s="59"/>
      <c r="D1064" s="59"/>
      <c r="E1064" s="59"/>
      <c r="F1064" s="59"/>
      <c r="G1064" s="59"/>
      <c r="H1064" s="59"/>
    </row>
    <row r="1065" spans="1:8" x14ac:dyDescent="0.3">
      <c r="A1065" s="59"/>
      <c r="B1065" s="59"/>
      <c r="C1065" s="59"/>
      <c r="D1065" s="59"/>
      <c r="E1065" s="59"/>
      <c r="F1065" s="59"/>
      <c r="G1065" s="59"/>
      <c r="H1065" s="59"/>
    </row>
    <row r="1066" spans="1:8" x14ac:dyDescent="0.3">
      <c r="A1066" s="59"/>
      <c r="B1066" s="59"/>
      <c r="C1066" s="59"/>
      <c r="D1066" s="59"/>
      <c r="E1066" s="59"/>
      <c r="F1066" s="59"/>
      <c r="G1066" s="59"/>
      <c r="H1066" s="59"/>
    </row>
    <row r="1067" spans="1:8" x14ac:dyDescent="0.3">
      <c r="A1067" s="59"/>
      <c r="B1067" s="59"/>
      <c r="C1067" s="59"/>
      <c r="D1067" s="59"/>
      <c r="E1067" s="59"/>
      <c r="F1067" s="59"/>
      <c r="G1067" s="59"/>
      <c r="H1067" s="59"/>
    </row>
    <row r="1068" spans="1:8" x14ac:dyDescent="0.3">
      <c r="A1068" s="59"/>
      <c r="B1068" s="59"/>
      <c r="C1068" s="59"/>
      <c r="D1068" s="59"/>
      <c r="E1068" s="59"/>
      <c r="F1068" s="59"/>
      <c r="G1068" s="59"/>
      <c r="H1068" s="59"/>
    </row>
    <row r="1069" spans="1:8" x14ac:dyDescent="0.3">
      <c r="A1069" s="59"/>
      <c r="B1069" s="59"/>
      <c r="C1069" s="59"/>
      <c r="D1069" s="59"/>
      <c r="E1069" s="59"/>
      <c r="F1069" s="59"/>
      <c r="G1069" s="59"/>
      <c r="H1069" s="59"/>
    </row>
    <row r="1070" spans="1:8" x14ac:dyDescent="0.3">
      <c r="A1070" s="59"/>
      <c r="B1070" s="59"/>
      <c r="C1070" s="59"/>
      <c r="D1070" s="59"/>
      <c r="E1070" s="59"/>
      <c r="F1070" s="59"/>
      <c r="G1070" s="59"/>
      <c r="H1070" s="59"/>
    </row>
    <row r="1071" spans="1:8" x14ac:dyDescent="0.3">
      <c r="A1071" s="59"/>
      <c r="B1071" s="59"/>
      <c r="C1071" s="59"/>
      <c r="D1071" s="59"/>
      <c r="E1071" s="59"/>
      <c r="F1071" s="59"/>
      <c r="G1071" s="59"/>
      <c r="H1071" s="59"/>
    </row>
    <row r="1072" spans="1:8" x14ac:dyDescent="0.3">
      <c r="A1072" s="59"/>
      <c r="B1072" s="59"/>
      <c r="C1072" s="59"/>
      <c r="D1072" s="59"/>
      <c r="E1072" s="59"/>
      <c r="F1072" s="59"/>
      <c r="G1072" s="59"/>
      <c r="H1072" s="59"/>
    </row>
    <row r="1073" spans="1:8" x14ac:dyDescent="0.3">
      <c r="A1073" s="59"/>
      <c r="B1073" s="59"/>
      <c r="C1073" s="59"/>
      <c r="D1073" s="59"/>
      <c r="E1073" s="59"/>
      <c r="F1073" s="59"/>
      <c r="G1073" s="59"/>
      <c r="H1073" s="59"/>
    </row>
    <row r="1074" spans="1:8" x14ac:dyDescent="0.3">
      <c r="A1074" s="59"/>
      <c r="B1074" s="59"/>
      <c r="C1074" s="59"/>
      <c r="D1074" s="59"/>
      <c r="E1074" s="59"/>
      <c r="F1074" s="59"/>
      <c r="G1074" s="59"/>
      <c r="H1074" s="59"/>
    </row>
    <row r="1075" spans="1:8" x14ac:dyDescent="0.3">
      <c r="A1075" s="59"/>
      <c r="B1075" s="59"/>
      <c r="C1075" s="59"/>
      <c r="D1075" s="59"/>
      <c r="E1075" s="59"/>
      <c r="F1075" s="59"/>
      <c r="G1075" s="59"/>
      <c r="H1075" s="59"/>
    </row>
    <row r="1076" spans="1:8" x14ac:dyDescent="0.3">
      <c r="A1076" s="59"/>
      <c r="B1076" s="59"/>
      <c r="C1076" s="59"/>
      <c r="D1076" s="59"/>
      <c r="E1076" s="59"/>
      <c r="F1076" s="59"/>
      <c r="G1076" s="59"/>
      <c r="H1076" s="59"/>
    </row>
    <row r="1077" spans="1:8" x14ac:dyDescent="0.3">
      <c r="A1077" s="59"/>
      <c r="B1077" s="59"/>
      <c r="C1077" s="59"/>
      <c r="D1077" s="59"/>
      <c r="E1077" s="59"/>
      <c r="F1077" s="59"/>
      <c r="G1077" s="59"/>
      <c r="H1077" s="59"/>
    </row>
    <row r="1078" spans="1:8" x14ac:dyDescent="0.3">
      <c r="A1078" s="59"/>
      <c r="B1078" s="59"/>
      <c r="C1078" s="59"/>
      <c r="D1078" s="59"/>
      <c r="E1078" s="59"/>
      <c r="F1078" s="59"/>
      <c r="G1078" s="59"/>
      <c r="H1078" s="59"/>
    </row>
    <row r="1079" spans="1:8" x14ac:dyDescent="0.3">
      <c r="A1079" s="59"/>
      <c r="B1079" s="59"/>
      <c r="C1079" s="59"/>
      <c r="D1079" s="59"/>
      <c r="E1079" s="59"/>
      <c r="F1079" s="59"/>
      <c r="G1079" s="59"/>
      <c r="H1079" s="59"/>
    </row>
    <row r="1080" spans="1:8" x14ac:dyDescent="0.3">
      <c r="A1080" s="59"/>
      <c r="B1080" s="59"/>
      <c r="C1080" s="59"/>
      <c r="D1080" s="59"/>
      <c r="E1080" s="59"/>
      <c r="F1080" s="59"/>
      <c r="G1080" s="59"/>
      <c r="H1080" s="59"/>
    </row>
    <row r="1081" spans="1:8" x14ac:dyDescent="0.3">
      <c r="A1081" s="59"/>
      <c r="B1081" s="59"/>
      <c r="C1081" s="59"/>
      <c r="D1081" s="59"/>
      <c r="E1081" s="59"/>
      <c r="F1081" s="59"/>
      <c r="G1081" s="59"/>
      <c r="H1081" s="59"/>
    </row>
    <row r="1082" spans="1:8" x14ac:dyDescent="0.3">
      <c r="A1082" s="59"/>
      <c r="B1082" s="59"/>
      <c r="C1082" s="59"/>
      <c r="D1082" s="59"/>
      <c r="E1082" s="59"/>
      <c r="F1082" s="59"/>
      <c r="G1082" s="59"/>
      <c r="H1082" s="59"/>
    </row>
    <row r="1083" spans="1:8" x14ac:dyDescent="0.3">
      <c r="A1083" s="59"/>
      <c r="B1083" s="59"/>
      <c r="C1083" s="59"/>
      <c r="D1083" s="59"/>
      <c r="E1083" s="59"/>
      <c r="F1083" s="59"/>
      <c r="G1083" s="59"/>
      <c r="H1083" s="59"/>
    </row>
    <row r="1084" spans="1:8" x14ac:dyDescent="0.3">
      <c r="A1084" s="59"/>
      <c r="B1084" s="59"/>
      <c r="C1084" s="59"/>
      <c r="D1084" s="59"/>
      <c r="E1084" s="59"/>
      <c r="F1084" s="59"/>
      <c r="G1084" s="59"/>
      <c r="H1084" s="59"/>
    </row>
    <row r="1085" spans="1:8" x14ac:dyDescent="0.3">
      <c r="A1085" s="59"/>
      <c r="B1085" s="59"/>
      <c r="C1085" s="59"/>
      <c r="D1085" s="59"/>
      <c r="E1085" s="59"/>
      <c r="F1085" s="59"/>
      <c r="G1085" s="59"/>
      <c r="H1085" s="59"/>
    </row>
    <row r="1086" spans="1:8" x14ac:dyDescent="0.3">
      <c r="A1086" s="59"/>
      <c r="B1086" s="59"/>
      <c r="C1086" s="59"/>
      <c r="D1086" s="59"/>
      <c r="E1086" s="59"/>
      <c r="F1086" s="59"/>
      <c r="G1086" s="59"/>
      <c r="H1086" s="59"/>
    </row>
    <row r="1087" spans="1:8" x14ac:dyDescent="0.3">
      <c r="A1087" s="59"/>
      <c r="B1087" s="59"/>
      <c r="C1087" s="59"/>
      <c r="D1087" s="59"/>
      <c r="E1087" s="59"/>
      <c r="F1087" s="59"/>
      <c r="G1087" s="59"/>
      <c r="H1087" s="59"/>
    </row>
    <row r="1088" spans="1:8" x14ac:dyDescent="0.3">
      <c r="A1088" s="59"/>
      <c r="B1088" s="59"/>
      <c r="C1088" s="59"/>
      <c r="D1088" s="59"/>
      <c r="E1088" s="59"/>
      <c r="F1088" s="59"/>
      <c r="G1088" s="59"/>
      <c r="H1088" s="59"/>
    </row>
    <row r="1089" spans="1:8" x14ac:dyDescent="0.3">
      <c r="A1089" s="59"/>
      <c r="B1089" s="59"/>
      <c r="C1089" s="59"/>
      <c r="D1089" s="59"/>
      <c r="E1089" s="59"/>
      <c r="F1089" s="59"/>
      <c r="G1089" s="59"/>
      <c r="H1089" s="59"/>
    </row>
    <row r="1090" spans="1:8" x14ac:dyDescent="0.3">
      <c r="A1090" s="59"/>
      <c r="B1090" s="59"/>
      <c r="C1090" s="59"/>
      <c r="D1090" s="59"/>
      <c r="E1090" s="59"/>
      <c r="F1090" s="59"/>
      <c r="G1090" s="59"/>
      <c r="H1090" s="59"/>
    </row>
    <row r="1091" spans="1:8" x14ac:dyDescent="0.3">
      <c r="A1091" s="59"/>
      <c r="B1091" s="59"/>
      <c r="C1091" s="59"/>
      <c r="D1091" s="59"/>
      <c r="E1091" s="59"/>
      <c r="F1091" s="59"/>
      <c r="G1091" s="59"/>
      <c r="H1091" s="59"/>
    </row>
    <row r="1092" spans="1:8" x14ac:dyDescent="0.3">
      <c r="A1092" s="59"/>
      <c r="B1092" s="59"/>
      <c r="C1092" s="59"/>
      <c r="D1092" s="59"/>
      <c r="E1092" s="59"/>
      <c r="F1092" s="59"/>
      <c r="G1092" s="59"/>
      <c r="H1092" s="59"/>
    </row>
    <row r="1093" spans="1:8" x14ac:dyDescent="0.3">
      <c r="A1093" s="59"/>
      <c r="B1093" s="59"/>
      <c r="C1093" s="59"/>
      <c r="D1093" s="59"/>
      <c r="E1093" s="59"/>
      <c r="F1093" s="59"/>
      <c r="G1093" s="59"/>
      <c r="H1093" s="59"/>
    </row>
    <row r="1094" spans="1:8" x14ac:dyDescent="0.3">
      <c r="A1094" s="59"/>
      <c r="B1094" s="59"/>
      <c r="C1094" s="59"/>
      <c r="D1094" s="59"/>
      <c r="E1094" s="59"/>
      <c r="F1094" s="59"/>
      <c r="G1094" s="59"/>
      <c r="H1094" s="59"/>
    </row>
    <row r="1095" spans="1:8" x14ac:dyDescent="0.3">
      <c r="A1095" s="59"/>
      <c r="B1095" s="59"/>
      <c r="C1095" s="59"/>
      <c r="D1095" s="59"/>
      <c r="E1095" s="59"/>
      <c r="F1095" s="59"/>
      <c r="G1095" s="59"/>
      <c r="H1095" s="59"/>
    </row>
    <row r="1096" spans="1:8" x14ac:dyDescent="0.3">
      <c r="A1096" s="59"/>
      <c r="B1096" s="59"/>
      <c r="C1096" s="59"/>
      <c r="D1096" s="59"/>
      <c r="E1096" s="59"/>
      <c r="F1096" s="59"/>
      <c r="G1096" s="59"/>
      <c r="H1096" s="59"/>
    </row>
    <row r="1097" spans="1:8" x14ac:dyDescent="0.3">
      <c r="A1097" s="59"/>
      <c r="B1097" s="59"/>
      <c r="C1097" s="59"/>
      <c r="D1097" s="59"/>
      <c r="E1097" s="59"/>
      <c r="F1097" s="59"/>
      <c r="G1097" s="59"/>
      <c r="H1097" s="59"/>
    </row>
    <row r="1098" spans="1:8" x14ac:dyDescent="0.3">
      <c r="A1098" s="59"/>
      <c r="B1098" s="59"/>
      <c r="C1098" s="59"/>
      <c r="D1098" s="59"/>
      <c r="E1098" s="59"/>
      <c r="F1098" s="59"/>
      <c r="G1098" s="59"/>
      <c r="H1098" s="59"/>
    </row>
    <row r="1099" spans="1:8" x14ac:dyDescent="0.3">
      <c r="A1099" s="59"/>
      <c r="B1099" s="59"/>
      <c r="C1099" s="59"/>
      <c r="D1099" s="59"/>
      <c r="E1099" s="59"/>
      <c r="F1099" s="59"/>
      <c r="G1099" s="59"/>
      <c r="H1099" s="59"/>
    </row>
    <row r="1100" spans="1:8" x14ac:dyDescent="0.3">
      <c r="A1100" s="59"/>
      <c r="B1100" s="59"/>
      <c r="C1100" s="59"/>
      <c r="D1100" s="59"/>
      <c r="E1100" s="59"/>
      <c r="F1100" s="59"/>
      <c r="G1100" s="59"/>
      <c r="H1100" s="59"/>
    </row>
    <row r="1101" spans="1:8" x14ac:dyDescent="0.3">
      <c r="A1101" s="59"/>
      <c r="B1101" s="59"/>
      <c r="C1101" s="59"/>
      <c r="D1101" s="59"/>
      <c r="E1101" s="59"/>
      <c r="F1101" s="59"/>
      <c r="G1101" s="59"/>
      <c r="H1101" s="59"/>
    </row>
    <row r="1102" spans="1:8" x14ac:dyDescent="0.3">
      <c r="A1102" s="59"/>
      <c r="B1102" s="59"/>
      <c r="C1102" s="59"/>
      <c r="D1102" s="59"/>
      <c r="E1102" s="59"/>
      <c r="F1102" s="59"/>
      <c r="G1102" s="59"/>
      <c r="H1102" s="59"/>
    </row>
    <row r="1103" spans="1:8" x14ac:dyDescent="0.3">
      <c r="A1103" s="59"/>
      <c r="B1103" s="59"/>
      <c r="C1103" s="59"/>
      <c r="D1103" s="59"/>
      <c r="E1103" s="59"/>
      <c r="F1103" s="59"/>
      <c r="G1103" s="59"/>
      <c r="H1103" s="59"/>
    </row>
    <row r="1104" spans="1:8" x14ac:dyDescent="0.3">
      <c r="A1104" s="59"/>
      <c r="B1104" s="59"/>
      <c r="C1104" s="59"/>
      <c r="D1104" s="59"/>
      <c r="E1104" s="59"/>
      <c r="F1104" s="59"/>
      <c r="G1104" s="59"/>
      <c r="H1104" s="59"/>
    </row>
    <row r="1105" spans="1:8" x14ac:dyDescent="0.3">
      <c r="A1105" s="59"/>
      <c r="B1105" s="59"/>
      <c r="C1105" s="59"/>
      <c r="D1105" s="59"/>
      <c r="E1105" s="59"/>
      <c r="F1105" s="59"/>
      <c r="G1105" s="59"/>
      <c r="H1105" s="59"/>
    </row>
    <row r="1106" spans="1:8" x14ac:dyDescent="0.3">
      <c r="A1106" s="59"/>
      <c r="B1106" s="59"/>
      <c r="C1106" s="59"/>
      <c r="D1106" s="59"/>
      <c r="E1106" s="59"/>
      <c r="F1106" s="59"/>
      <c r="G1106" s="59"/>
      <c r="H1106" s="59"/>
    </row>
    <row r="1107" spans="1:8" x14ac:dyDescent="0.3">
      <c r="A1107" s="59"/>
      <c r="B1107" s="59"/>
      <c r="C1107" s="59"/>
      <c r="D1107" s="59"/>
      <c r="E1107" s="59"/>
      <c r="F1107" s="59"/>
      <c r="G1107" s="59"/>
      <c r="H1107" s="59"/>
    </row>
    <row r="1108" spans="1:8" x14ac:dyDescent="0.3">
      <c r="A1108" s="59"/>
      <c r="B1108" s="59"/>
      <c r="C1108" s="59"/>
      <c r="D1108" s="59"/>
      <c r="E1108" s="59"/>
      <c r="F1108" s="59"/>
      <c r="G1108" s="59"/>
      <c r="H1108" s="59"/>
    </row>
    <row r="1109" spans="1:8" x14ac:dyDescent="0.3">
      <c r="A1109" s="59"/>
      <c r="B1109" s="59"/>
      <c r="C1109" s="59"/>
      <c r="D1109" s="59"/>
      <c r="E1109" s="59"/>
      <c r="F1109" s="59"/>
      <c r="G1109" s="59"/>
      <c r="H1109" s="59"/>
    </row>
    <row r="1110" spans="1:8" x14ac:dyDescent="0.3">
      <c r="A1110" s="59"/>
      <c r="B1110" s="59"/>
      <c r="C1110" s="59"/>
      <c r="D1110" s="59"/>
      <c r="E1110" s="59"/>
      <c r="F1110" s="59"/>
      <c r="G1110" s="59"/>
      <c r="H1110" s="59"/>
    </row>
    <row r="1111" spans="1:8" x14ac:dyDescent="0.3">
      <c r="A1111" s="59"/>
      <c r="B1111" s="59"/>
      <c r="C1111" s="59"/>
      <c r="D1111" s="59"/>
      <c r="E1111" s="59"/>
      <c r="F1111" s="59"/>
      <c r="G1111" s="59"/>
      <c r="H1111" s="59"/>
    </row>
    <row r="1112" spans="1:8" x14ac:dyDescent="0.3">
      <c r="A1112" s="59"/>
      <c r="B1112" s="59"/>
      <c r="C1112" s="59"/>
      <c r="D1112" s="59"/>
      <c r="E1112" s="59"/>
      <c r="F1112" s="59"/>
      <c r="G1112" s="59"/>
      <c r="H1112" s="59"/>
    </row>
    <row r="1113" spans="1:8" x14ac:dyDescent="0.3">
      <c r="A1113" s="59"/>
      <c r="B1113" s="59"/>
      <c r="C1113" s="59"/>
      <c r="D1113" s="59"/>
      <c r="E1113" s="59"/>
      <c r="F1113" s="59"/>
      <c r="G1113" s="59"/>
      <c r="H1113" s="59"/>
    </row>
    <row r="1114" spans="1:8" x14ac:dyDescent="0.3">
      <c r="A1114" s="59"/>
      <c r="B1114" s="59"/>
      <c r="C1114" s="59"/>
      <c r="D1114" s="59"/>
      <c r="E1114" s="59"/>
      <c r="F1114" s="59"/>
      <c r="G1114" s="59"/>
      <c r="H1114" s="59"/>
    </row>
    <row r="1115" spans="1:8" x14ac:dyDescent="0.3">
      <c r="A1115" s="59"/>
      <c r="B1115" s="59"/>
      <c r="C1115" s="59"/>
      <c r="D1115" s="59"/>
      <c r="E1115" s="59"/>
      <c r="F1115" s="59"/>
      <c r="G1115" s="59"/>
      <c r="H1115" s="59"/>
    </row>
    <row r="1116" spans="1:8" x14ac:dyDescent="0.3">
      <c r="A1116" s="59"/>
      <c r="B1116" s="59"/>
      <c r="C1116" s="59"/>
      <c r="D1116" s="59"/>
      <c r="E1116" s="59"/>
      <c r="F1116" s="59"/>
      <c r="G1116" s="59"/>
      <c r="H1116" s="59"/>
    </row>
    <row r="1117" spans="1:8" x14ac:dyDescent="0.3">
      <c r="A1117" s="59"/>
      <c r="B1117" s="59"/>
      <c r="C1117" s="59"/>
      <c r="D1117" s="59"/>
      <c r="E1117" s="59"/>
      <c r="F1117" s="59"/>
      <c r="G1117" s="59"/>
      <c r="H1117" s="59"/>
    </row>
    <row r="1118" spans="1:8" x14ac:dyDescent="0.3">
      <c r="A1118" s="59"/>
      <c r="B1118" s="59"/>
      <c r="C1118" s="59"/>
      <c r="D1118" s="59"/>
      <c r="E1118" s="59"/>
      <c r="F1118" s="59"/>
      <c r="G1118" s="59"/>
      <c r="H1118" s="59"/>
    </row>
    <row r="1119" spans="1:8" x14ac:dyDescent="0.3">
      <c r="A1119" s="59"/>
      <c r="B1119" s="59"/>
      <c r="C1119" s="59"/>
      <c r="D1119" s="59"/>
      <c r="E1119" s="59"/>
      <c r="F1119" s="59"/>
      <c r="G1119" s="59"/>
      <c r="H1119" s="59"/>
    </row>
    <row r="1120" spans="1:8" x14ac:dyDescent="0.3">
      <c r="A1120" s="59"/>
      <c r="B1120" s="59"/>
      <c r="C1120" s="59"/>
      <c r="D1120" s="59"/>
      <c r="E1120" s="59"/>
      <c r="F1120" s="59"/>
      <c r="G1120" s="59"/>
      <c r="H1120" s="59"/>
    </row>
    <row r="1121" spans="1:8" x14ac:dyDescent="0.3">
      <c r="A1121" s="59"/>
      <c r="B1121" s="59"/>
      <c r="C1121" s="59"/>
      <c r="D1121" s="59"/>
      <c r="E1121" s="59"/>
      <c r="F1121" s="59"/>
      <c r="G1121" s="59"/>
      <c r="H1121" s="59"/>
    </row>
    <row r="1122" spans="1:8" x14ac:dyDescent="0.3">
      <c r="A1122" s="59"/>
      <c r="B1122" s="59"/>
      <c r="C1122" s="59"/>
      <c r="D1122" s="59"/>
      <c r="E1122" s="59"/>
      <c r="F1122" s="59"/>
      <c r="G1122" s="59"/>
      <c r="H1122" s="59"/>
    </row>
    <row r="1123" spans="1:8" x14ac:dyDescent="0.3">
      <c r="A1123" s="59"/>
      <c r="B1123" s="59"/>
      <c r="C1123" s="59"/>
      <c r="D1123" s="59"/>
      <c r="E1123" s="59"/>
      <c r="F1123" s="59"/>
      <c r="G1123" s="59"/>
      <c r="H1123" s="59"/>
    </row>
    <row r="1124" spans="1:8" x14ac:dyDescent="0.3">
      <c r="A1124" s="59"/>
      <c r="B1124" s="59"/>
      <c r="C1124" s="59"/>
      <c r="D1124" s="59"/>
      <c r="E1124" s="59"/>
      <c r="F1124" s="59"/>
      <c r="G1124" s="59"/>
      <c r="H1124" s="59"/>
    </row>
    <row r="1125" spans="1:8" x14ac:dyDescent="0.3">
      <c r="A1125" s="59"/>
      <c r="B1125" s="59"/>
      <c r="C1125" s="59"/>
      <c r="D1125" s="59"/>
      <c r="E1125" s="59"/>
      <c r="F1125" s="59"/>
      <c r="G1125" s="59"/>
      <c r="H1125" s="59"/>
    </row>
    <row r="1126" spans="1:8" x14ac:dyDescent="0.3">
      <c r="A1126" s="59"/>
      <c r="B1126" s="59"/>
      <c r="C1126" s="59"/>
      <c r="D1126" s="59"/>
      <c r="E1126" s="59"/>
      <c r="F1126" s="59"/>
      <c r="G1126" s="59"/>
      <c r="H1126" s="59"/>
    </row>
    <row r="1127" spans="1:8" x14ac:dyDescent="0.3">
      <c r="A1127" s="59"/>
      <c r="B1127" s="59"/>
      <c r="C1127" s="59"/>
      <c r="D1127" s="59"/>
      <c r="E1127" s="59"/>
      <c r="F1127" s="59"/>
      <c r="G1127" s="59"/>
      <c r="H1127" s="59"/>
    </row>
    <row r="1128" spans="1:8" x14ac:dyDescent="0.3">
      <c r="A1128" s="59"/>
      <c r="B1128" s="59"/>
      <c r="C1128" s="59"/>
      <c r="D1128" s="59"/>
      <c r="E1128" s="59"/>
      <c r="F1128" s="59"/>
      <c r="G1128" s="59"/>
      <c r="H1128" s="59"/>
    </row>
    <row r="1129" spans="1:8" x14ac:dyDescent="0.3">
      <c r="A1129" s="59"/>
      <c r="B1129" s="59"/>
      <c r="C1129" s="59"/>
      <c r="D1129" s="59"/>
      <c r="E1129" s="59"/>
      <c r="F1129" s="59"/>
      <c r="G1129" s="59"/>
      <c r="H1129" s="59"/>
    </row>
    <row r="1130" spans="1:8" x14ac:dyDescent="0.3">
      <c r="A1130" s="59"/>
      <c r="B1130" s="59"/>
      <c r="C1130" s="59"/>
      <c r="D1130" s="59"/>
      <c r="E1130" s="59"/>
      <c r="F1130" s="59"/>
      <c r="G1130" s="59"/>
      <c r="H1130" s="59"/>
    </row>
    <row r="1131" spans="1:8" x14ac:dyDescent="0.3">
      <c r="A1131" s="59"/>
      <c r="B1131" s="59"/>
      <c r="C1131" s="59"/>
      <c r="D1131" s="59"/>
      <c r="E1131" s="59"/>
      <c r="F1131" s="59"/>
      <c r="G1131" s="59"/>
      <c r="H1131" s="59"/>
    </row>
    <row r="1132" spans="1:8" x14ac:dyDescent="0.3">
      <c r="A1132" s="59"/>
      <c r="B1132" s="59"/>
      <c r="C1132" s="59"/>
      <c r="D1132" s="59"/>
      <c r="E1132" s="59"/>
      <c r="F1132" s="59"/>
      <c r="G1132" s="59"/>
      <c r="H1132" s="59"/>
    </row>
    <row r="1133" spans="1:8" x14ac:dyDescent="0.3">
      <c r="A1133" s="59"/>
      <c r="B1133" s="59"/>
      <c r="C1133" s="59"/>
      <c r="D1133" s="59"/>
      <c r="E1133" s="59"/>
      <c r="F1133" s="59"/>
      <c r="G1133" s="59"/>
      <c r="H1133" s="59"/>
    </row>
    <row r="1134" spans="1:8" x14ac:dyDescent="0.3">
      <c r="A1134" s="59"/>
      <c r="B1134" s="59"/>
      <c r="C1134" s="59"/>
      <c r="D1134" s="59"/>
      <c r="E1134" s="59"/>
      <c r="F1134" s="59"/>
      <c r="G1134" s="59"/>
      <c r="H1134" s="59"/>
    </row>
    <row r="1135" spans="1:8" x14ac:dyDescent="0.3">
      <c r="A1135" s="59"/>
      <c r="B1135" s="59"/>
      <c r="C1135" s="59"/>
      <c r="D1135" s="59"/>
      <c r="E1135" s="59"/>
      <c r="F1135" s="59"/>
      <c r="G1135" s="59"/>
      <c r="H1135" s="59"/>
    </row>
    <row r="1136" spans="1:8" x14ac:dyDescent="0.3">
      <c r="A1136" s="59"/>
      <c r="B1136" s="59"/>
      <c r="C1136" s="59"/>
      <c r="D1136" s="59"/>
      <c r="E1136" s="59"/>
      <c r="F1136" s="59"/>
      <c r="G1136" s="59"/>
      <c r="H1136" s="59"/>
    </row>
    <row r="1137" spans="1:8" x14ac:dyDescent="0.3">
      <c r="A1137" s="59"/>
      <c r="B1137" s="59"/>
      <c r="C1137" s="59"/>
      <c r="D1137" s="59"/>
      <c r="E1137" s="59"/>
      <c r="F1137" s="59"/>
      <c r="G1137" s="59"/>
      <c r="H1137" s="59"/>
    </row>
    <row r="1138" spans="1:8" x14ac:dyDescent="0.3">
      <c r="A1138" s="59"/>
      <c r="B1138" s="59"/>
      <c r="C1138" s="59"/>
      <c r="D1138" s="59"/>
      <c r="E1138" s="59"/>
      <c r="F1138" s="59"/>
      <c r="G1138" s="59"/>
      <c r="H1138" s="59"/>
    </row>
    <row r="1139" spans="1:8" x14ac:dyDescent="0.3">
      <c r="A1139" s="59"/>
      <c r="B1139" s="59"/>
      <c r="C1139" s="59"/>
      <c r="D1139" s="59"/>
      <c r="E1139" s="59"/>
      <c r="F1139" s="59"/>
      <c r="G1139" s="59"/>
      <c r="H1139" s="59"/>
    </row>
    <row r="1140" spans="1:8" x14ac:dyDescent="0.3">
      <c r="A1140" s="59"/>
      <c r="B1140" s="59"/>
      <c r="C1140" s="59"/>
      <c r="D1140" s="59"/>
      <c r="E1140" s="59"/>
      <c r="F1140" s="59"/>
      <c r="G1140" s="59"/>
      <c r="H1140" s="59"/>
    </row>
    <row r="1141" spans="1:8" x14ac:dyDescent="0.3">
      <c r="A1141" s="59"/>
      <c r="B1141" s="59"/>
      <c r="C1141" s="59"/>
      <c r="D1141" s="59"/>
      <c r="E1141" s="59"/>
      <c r="F1141" s="59"/>
      <c r="G1141" s="59"/>
      <c r="H1141" s="59"/>
    </row>
    <row r="1142" spans="1:8" x14ac:dyDescent="0.3">
      <c r="A1142" s="59"/>
      <c r="B1142" s="59"/>
      <c r="C1142" s="59"/>
      <c r="D1142" s="59"/>
      <c r="E1142" s="59"/>
      <c r="F1142" s="59"/>
      <c r="G1142" s="59"/>
      <c r="H1142" s="59"/>
    </row>
    <row r="1143" spans="1:8" x14ac:dyDescent="0.3">
      <c r="A1143" s="59"/>
      <c r="B1143" s="59"/>
      <c r="C1143" s="59"/>
      <c r="D1143" s="59"/>
      <c r="E1143" s="59"/>
      <c r="F1143" s="59"/>
      <c r="G1143" s="59"/>
      <c r="H1143" s="59"/>
    </row>
    <row r="1144" spans="1:8" x14ac:dyDescent="0.3">
      <c r="A1144" s="59"/>
      <c r="B1144" s="59"/>
      <c r="C1144" s="59"/>
      <c r="D1144" s="59"/>
      <c r="E1144" s="59"/>
      <c r="F1144" s="59"/>
      <c r="G1144" s="59"/>
      <c r="H1144" s="59"/>
    </row>
    <row r="1145" spans="1:8" x14ac:dyDescent="0.3">
      <c r="A1145" s="59"/>
      <c r="B1145" s="59"/>
      <c r="C1145" s="59"/>
      <c r="D1145" s="59"/>
      <c r="E1145" s="59"/>
      <c r="F1145" s="59"/>
      <c r="G1145" s="59"/>
      <c r="H1145" s="59"/>
    </row>
    <row r="1146" spans="1:8" x14ac:dyDescent="0.3">
      <c r="A1146" s="59"/>
      <c r="B1146" s="59"/>
      <c r="C1146" s="59"/>
      <c r="D1146" s="59"/>
      <c r="E1146" s="59"/>
      <c r="F1146" s="59"/>
      <c r="G1146" s="59"/>
      <c r="H1146" s="59"/>
    </row>
    <row r="1147" spans="1:8" x14ac:dyDescent="0.3">
      <c r="A1147" s="59"/>
      <c r="B1147" s="59"/>
      <c r="C1147" s="59"/>
      <c r="D1147" s="59"/>
      <c r="E1147" s="59"/>
      <c r="F1147" s="59"/>
      <c r="G1147" s="59"/>
      <c r="H1147" s="59"/>
    </row>
    <row r="1148" spans="1:8" x14ac:dyDescent="0.3">
      <c r="A1148" s="59"/>
      <c r="B1148" s="59"/>
      <c r="C1148" s="59"/>
      <c r="D1148" s="59"/>
      <c r="E1148" s="59"/>
      <c r="F1148" s="59"/>
      <c r="G1148" s="59"/>
      <c r="H1148" s="59"/>
    </row>
    <row r="1149" spans="1:8" x14ac:dyDescent="0.3">
      <c r="A1149" s="59"/>
      <c r="B1149" s="59"/>
      <c r="C1149" s="59"/>
      <c r="D1149" s="59"/>
      <c r="E1149" s="59"/>
      <c r="F1149" s="59"/>
      <c r="G1149" s="59"/>
      <c r="H1149" s="59"/>
    </row>
    <row r="1150" spans="1:8" x14ac:dyDescent="0.3">
      <c r="A1150" s="59"/>
      <c r="B1150" s="59"/>
      <c r="C1150" s="59"/>
      <c r="D1150" s="59"/>
      <c r="E1150" s="59"/>
      <c r="F1150" s="59"/>
      <c r="G1150" s="59"/>
      <c r="H1150" s="59"/>
    </row>
    <row r="1151" spans="1:8" x14ac:dyDescent="0.3">
      <c r="A1151" s="59"/>
      <c r="B1151" s="59"/>
      <c r="C1151" s="59"/>
      <c r="D1151" s="59"/>
      <c r="E1151" s="59"/>
      <c r="F1151" s="59"/>
      <c r="G1151" s="59"/>
      <c r="H1151" s="59"/>
    </row>
    <row r="1152" spans="1:8" x14ac:dyDescent="0.3">
      <c r="A1152" s="59"/>
      <c r="B1152" s="59"/>
      <c r="C1152" s="59"/>
      <c r="D1152" s="59"/>
      <c r="E1152" s="59"/>
      <c r="F1152" s="59"/>
      <c r="G1152" s="59"/>
      <c r="H1152" s="59"/>
    </row>
    <row r="1153" spans="1:8" x14ac:dyDescent="0.3">
      <c r="A1153" s="59"/>
      <c r="B1153" s="59"/>
      <c r="C1153" s="59"/>
      <c r="D1153" s="59"/>
      <c r="E1153" s="59"/>
      <c r="F1153" s="59"/>
      <c r="G1153" s="59"/>
      <c r="H1153" s="59"/>
    </row>
    <row r="1154" spans="1:8" x14ac:dyDescent="0.3">
      <c r="A1154" s="59"/>
      <c r="B1154" s="59"/>
      <c r="C1154" s="59"/>
      <c r="D1154" s="59"/>
      <c r="E1154" s="59"/>
      <c r="F1154" s="59"/>
      <c r="G1154" s="59"/>
      <c r="H1154" s="59"/>
    </row>
    <row r="1155" spans="1:8" x14ac:dyDescent="0.3">
      <c r="A1155" s="59"/>
      <c r="B1155" s="59"/>
      <c r="C1155" s="59"/>
      <c r="D1155" s="59"/>
      <c r="E1155" s="59"/>
      <c r="F1155" s="59"/>
      <c r="G1155" s="59"/>
      <c r="H1155" s="59"/>
    </row>
    <row r="1156" spans="1:8" x14ac:dyDescent="0.3">
      <c r="A1156" s="59"/>
      <c r="B1156" s="59"/>
      <c r="C1156" s="59"/>
      <c r="D1156" s="59"/>
      <c r="E1156" s="59"/>
      <c r="F1156" s="59"/>
      <c r="G1156" s="59"/>
      <c r="H1156" s="59"/>
    </row>
    <row r="1157" spans="1:8" x14ac:dyDescent="0.3">
      <c r="A1157" s="59"/>
      <c r="B1157" s="59"/>
      <c r="C1157" s="59"/>
      <c r="D1157" s="59"/>
      <c r="E1157" s="59"/>
      <c r="F1157" s="59"/>
      <c r="G1157" s="59"/>
      <c r="H1157" s="59"/>
    </row>
    <row r="1158" spans="1:8" x14ac:dyDescent="0.3">
      <c r="A1158" s="59"/>
      <c r="B1158" s="59"/>
      <c r="C1158" s="59"/>
      <c r="D1158" s="59"/>
      <c r="E1158" s="59"/>
      <c r="F1158" s="59"/>
      <c r="G1158" s="59"/>
      <c r="H1158" s="59"/>
    </row>
    <row r="1159" spans="1:8" x14ac:dyDescent="0.3">
      <c r="A1159" s="59"/>
      <c r="B1159" s="59"/>
      <c r="C1159" s="59"/>
      <c r="D1159" s="59"/>
      <c r="E1159" s="59"/>
      <c r="F1159" s="59"/>
      <c r="G1159" s="59"/>
      <c r="H1159" s="59"/>
    </row>
    <row r="1160" spans="1:8" x14ac:dyDescent="0.3">
      <c r="A1160" s="59"/>
      <c r="B1160" s="59"/>
      <c r="C1160" s="59"/>
      <c r="D1160" s="59"/>
      <c r="E1160" s="59"/>
      <c r="F1160" s="59"/>
      <c r="G1160" s="59"/>
      <c r="H1160" s="59"/>
    </row>
    <row r="1161" spans="1:8" x14ac:dyDescent="0.3">
      <c r="A1161" s="59"/>
      <c r="B1161" s="59"/>
      <c r="C1161" s="59"/>
      <c r="D1161" s="59"/>
      <c r="E1161" s="59"/>
      <c r="F1161" s="59"/>
      <c r="G1161" s="59"/>
      <c r="H1161" s="59"/>
    </row>
    <row r="1162" spans="1:8" x14ac:dyDescent="0.3">
      <c r="A1162" s="59"/>
      <c r="B1162" s="59"/>
      <c r="C1162" s="59"/>
      <c r="D1162" s="59"/>
      <c r="E1162" s="59"/>
      <c r="F1162" s="59"/>
      <c r="G1162" s="59"/>
      <c r="H1162" s="59"/>
    </row>
    <row r="1163" spans="1:8" x14ac:dyDescent="0.3">
      <c r="A1163" s="59"/>
      <c r="B1163" s="59"/>
      <c r="C1163" s="59"/>
      <c r="D1163" s="59"/>
      <c r="E1163" s="59"/>
      <c r="F1163" s="59"/>
      <c r="G1163" s="59"/>
      <c r="H1163" s="59"/>
    </row>
    <row r="1164" spans="1:8" x14ac:dyDescent="0.3">
      <c r="A1164" s="59"/>
      <c r="B1164" s="59"/>
      <c r="C1164" s="59"/>
      <c r="D1164" s="59"/>
      <c r="E1164" s="59"/>
      <c r="F1164" s="59"/>
      <c r="G1164" s="59"/>
      <c r="H1164" s="59"/>
    </row>
    <row r="1165" spans="1:8" x14ac:dyDescent="0.3">
      <c r="A1165" s="59"/>
      <c r="B1165" s="59"/>
      <c r="C1165" s="59"/>
      <c r="D1165" s="59"/>
      <c r="E1165" s="59"/>
      <c r="F1165" s="59"/>
      <c r="G1165" s="59"/>
      <c r="H1165" s="59"/>
    </row>
    <row r="1166" spans="1:8" x14ac:dyDescent="0.3">
      <c r="A1166" s="59"/>
      <c r="B1166" s="59"/>
      <c r="C1166" s="59"/>
      <c r="D1166" s="59"/>
      <c r="E1166" s="59"/>
      <c r="F1166" s="59"/>
      <c r="G1166" s="59"/>
      <c r="H1166" s="59"/>
    </row>
    <row r="1167" spans="1:8" x14ac:dyDescent="0.3">
      <c r="A1167" s="59"/>
      <c r="B1167" s="59"/>
      <c r="C1167" s="59"/>
      <c r="D1167" s="59"/>
      <c r="E1167" s="59"/>
      <c r="F1167" s="59"/>
      <c r="G1167" s="59"/>
      <c r="H1167" s="59"/>
    </row>
    <row r="1168" spans="1:8" x14ac:dyDescent="0.3">
      <c r="A1168" s="59"/>
      <c r="B1168" s="59"/>
      <c r="C1168" s="59"/>
      <c r="D1168" s="59"/>
      <c r="E1168" s="59"/>
      <c r="F1168" s="59"/>
      <c r="G1168" s="59"/>
      <c r="H1168" s="59"/>
    </row>
    <row r="1169" spans="1:8" x14ac:dyDescent="0.3">
      <c r="A1169" s="59"/>
      <c r="B1169" s="59"/>
      <c r="C1169" s="59"/>
      <c r="D1169" s="59"/>
      <c r="E1169" s="59"/>
      <c r="F1169" s="59"/>
      <c r="G1169" s="59"/>
      <c r="H1169" s="59"/>
    </row>
    <row r="1170" spans="1:8" x14ac:dyDescent="0.3">
      <c r="A1170" s="59"/>
      <c r="B1170" s="59"/>
      <c r="C1170" s="59"/>
      <c r="D1170" s="59"/>
      <c r="E1170" s="59"/>
      <c r="F1170" s="59"/>
      <c r="G1170" s="59"/>
      <c r="H1170" s="59"/>
    </row>
    <row r="1171" spans="1:8" x14ac:dyDescent="0.3">
      <c r="A1171" s="59"/>
      <c r="B1171" s="59"/>
      <c r="C1171" s="59"/>
      <c r="D1171" s="59"/>
      <c r="E1171" s="59"/>
      <c r="F1171" s="59"/>
      <c r="G1171" s="59"/>
      <c r="H1171" s="59"/>
    </row>
    <row r="1172" spans="1:8" x14ac:dyDescent="0.3">
      <c r="A1172" s="59"/>
      <c r="B1172" s="59"/>
      <c r="C1172" s="59"/>
      <c r="D1172" s="59"/>
      <c r="E1172" s="59"/>
      <c r="F1172" s="59"/>
      <c r="G1172" s="59"/>
      <c r="H1172" s="59"/>
    </row>
    <row r="1173" spans="1:8" x14ac:dyDescent="0.3">
      <c r="A1173" s="59"/>
      <c r="B1173" s="59"/>
      <c r="C1173" s="59"/>
      <c r="D1173" s="59"/>
      <c r="E1173" s="59"/>
      <c r="F1173" s="59"/>
      <c r="G1173" s="59"/>
      <c r="H1173" s="59"/>
    </row>
    <row r="1174" spans="1:8" x14ac:dyDescent="0.3">
      <c r="A1174" s="59"/>
      <c r="B1174" s="59"/>
      <c r="C1174" s="59"/>
      <c r="D1174" s="59"/>
      <c r="E1174" s="59"/>
      <c r="F1174" s="59"/>
      <c r="G1174" s="59"/>
      <c r="H1174" s="59"/>
    </row>
    <row r="1175" spans="1:8" x14ac:dyDescent="0.3">
      <c r="A1175" s="59"/>
      <c r="B1175" s="59"/>
      <c r="C1175" s="59"/>
      <c r="D1175" s="59"/>
      <c r="E1175" s="59"/>
      <c r="F1175" s="59"/>
      <c r="G1175" s="59"/>
      <c r="H1175" s="59"/>
    </row>
    <row r="1176" spans="1:8" x14ac:dyDescent="0.3">
      <c r="A1176" s="59"/>
      <c r="B1176" s="59"/>
      <c r="C1176" s="59"/>
      <c r="D1176" s="59"/>
      <c r="E1176" s="59"/>
      <c r="F1176" s="59"/>
      <c r="G1176" s="59"/>
      <c r="H1176" s="59"/>
    </row>
    <row r="1177" spans="1:8" x14ac:dyDescent="0.3">
      <c r="A1177" s="59"/>
      <c r="B1177" s="59"/>
      <c r="C1177" s="59"/>
      <c r="D1177" s="59"/>
      <c r="E1177" s="59"/>
      <c r="F1177" s="59"/>
      <c r="G1177" s="59"/>
      <c r="H1177" s="59"/>
    </row>
    <row r="1178" spans="1:8" x14ac:dyDescent="0.3">
      <c r="A1178" s="59"/>
      <c r="B1178" s="59"/>
      <c r="C1178" s="59"/>
      <c r="D1178" s="59"/>
      <c r="E1178" s="59"/>
      <c r="F1178" s="59"/>
      <c r="G1178" s="59"/>
      <c r="H1178" s="59"/>
    </row>
    <row r="1179" spans="1:8" x14ac:dyDescent="0.3">
      <c r="A1179" s="59"/>
      <c r="B1179" s="59"/>
      <c r="C1179" s="59"/>
      <c r="D1179" s="59"/>
      <c r="E1179" s="59"/>
      <c r="F1179" s="59"/>
      <c r="G1179" s="59"/>
      <c r="H1179" s="59"/>
    </row>
    <row r="1180" spans="1:8" x14ac:dyDescent="0.3">
      <c r="A1180" s="59"/>
      <c r="B1180" s="59"/>
      <c r="C1180" s="59"/>
      <c r="D1180" s="59"/>
      <c r="E1180" s="59"/>
      <c r="F1180" s="59"/>
      <c r="G1180" s="59"/>
      <c r="H1180" s="59"/>
    </row>
    <row r="1181" spans="1:8" x14ac:dyDescent="0.3">
      <c r="A1181" s="59"/>
      <c r="B1181" s="59"/>
      <c r="C1181" s="59"/>
      <c r="D1181" s="59"/>
      <c r="E1181" s="59"/>
      <c r="F1181" s="59"/>
      <c r="G1181" s="59"/>
      <c r="H1181" s="59"/>
    </row>
    <row r="1182" spans="1:8" x14ac:dyDescent="0.3">
      <c r="A1182" s="59"/>
      <c r="B1182" s="59"/>
      <c r="C1182" s="59"/>
      <c r="D1182" s="59"/>
      <c r="E1182" s="59"/>
      <c r="F1182" s="59"/>
      <c r="G1182" s="59"/>
      <c r="H1182" s="59"/>
    </row>
    <row r="1183" spans="1:8" x14ac:dyDescent="0.3">
      <c r="A1183" s="59"/>
      <c r="B1183" s="59"/>
      <c r="C1183" s="59"/>
      <c r="D1183" s="59"/>
      <c r="E1183" s="59"/>
      <c r="F1183" s="59"/>
      <c r="G1183" s="59"/>
      <c r="H1183" s="59"/>
    </row>
    <row r="1184" spans="1:8" x14ac:dyDescent="0.3">
      <c r="A1184" s="59"/>
      <c r="B1184" s="59"/>
      <c r="C1184" s="59"/>
      <c r="D1184" s="59"/>
      <c r="E1184" s="59"/>
      <c r="F1184" s="59"/>
      <c r="G1184" s="59"/>
      <c r="H1184" s="59"/>
    </row>
    <row r="1185" spans="1:8" x14ac:dyDescent="0.3">
      <c r="A1185" s="59"/>
      <c r="B1185" s="59"/>
      <c r="C1185" s="59"/>
      <c r="D1185" s="59"/>
      <c r="E1185" s="59"/>
      <c r="F1185" s="59"/>
      <c r="G1185" s="59"/>
      <c r="H1185" s="59"/>
    </row>
    <row r="1186" spans="1:8" x14ac:dyDescent="0.3">
      <c r="A1186" s="59"/>
      <c r="B1186" s="59"/>
      <c r="C1186" s="59"/>
      <c r="D1186" s="59"/>
      <c r="E1186" s="59"/>
      <c r="F1186" s="59"/>
      <c r="G1186" s="59"/>
      <c r="H1186" s="59"/>
    </row>
    <row r="1187" spans="1:8" x14ac:dyDescent="0.3">
      <c r="A1187" s="59"/>
      <c r="B1187" s="59"/>
      <c r="C1187" s="59"/>
      <c r="D1187" s="59"/>
      <c r="E1187" s="59"/>
      <c r="F1187" s="59"/>
      <c r="G1187" s="59"/>
      <c r="H1187" s="59"/>
    </row>
    <row r="1188" spans="1:8" x14ac:dyDescent="0.3">
      <c r="A1188" s="59"/>
      <c r="B1188" s="59"/>
      <c r="C1188" s="59"/>
      <c r="D1188" s="59"/>
      <c r="E1188" s="59"/>
      <c r="F1188" s="59"/>
      <c r="G1188" s="59"/>
      <c r="H1188" s="59"/>
    </row>
    <row r="1189" spans="1:8" x14ac:dyDescent="0.3">
      <c r="A1189" s="59"/>
      <c r="B1189" s="59"/>
      <c r="C1189" s="59"/>
      <c r="D1189" s="59"/>
      <c r="E1189" s="59"/>
      <c r="F1189" s="59"/>
      <c r="G1189" s="59"/>
      <c r="H1189" s="59"/>
    </row>
    <row r="1190" spans="1:8" x14ac:dyDescent="0.3">
      <c r="A1190" s="59"/>
      <c r="B1190" s="59"/>
      <c r="C1190" s="59"/>
      <c r="D1190" s="59"/>
      <c r="E1190" s="59"/>
      <c r="F1190" s="59"/>
      <c r="G1190" s="59"/>
      <c r="H1190" s="59"/>
    </row>
    <row r="1191" spans="1:8" x14ac:dyDescent="0.3">
      <c r="A1191" s="59"/>
      <c r="B1191" s="59"/>
      <c r="C1191" s="59"/>
      <c r="D1191" s="59"/>
      <c r="E1191" s="59"/>
      <c r="F1191" s="59"/>
      <c r="G1191" s="59"/>
      <c r="H1191" s="59"/>
    </row>
    <row r="1192" spans="1:8" x14ac:dyDescent="0.3">
      <c r="A1192" s="59"/>
      <c r="B1192" s="59"/>
      <c r="C1192" s="59"/>
      <c r="D1192" s="59"/>
      <c r="E1192" s="59"/>
      <c r="F1192" s="59"/>
      <c r="G1192" s="59"/>
      <c r="H1192" s="59"/>
    </row>
    <row r="1193" spans="1:8" x14ac:dyDescent="0.3">
      <c r="A1193" s="59"/>
      <c r="B1193" s="59"/>
      <c r="C1193" s="59"/>
      <c r="D1193" s="59"/>
      <c r="E1193" s="59"/>
      <c r="F1193" s="59"/>
      <c r="G1193" s="59"/>
      <c r="H1193" s="59"/>
    </row>
    <row r="1194" spans="1:8" x14ac:dyDescent="0.3">
      <c r="A1194" s="59"/>
      <c r="B1194" s="59"/>
      <c r="C1194" s="59"/>
      <c r="D1194" s="59"/>
      <c r="E1194" s="59"/>
      <c r="F1194" s="59"/>
      <c r="G1194" s="59"/>
      <c r="H1194" s="59"/>
    </row>
    <row r="1195" spans="1:8" x14ac:dyDescent="0.3">
      <c r="A1195" s="59"/>
      <c r="B1195" s="59"/>
      <c r="C1195" s="59"/>
      <c r="D1195" s="59"/>
      <c r="E1195" s="59"/>
      <c r="F1195" s="59"/>
      <c r="G1195" s="59"/>
      <c r="H1195" s="59"/>
    </row>
    <row r="1196" spans="1:8" x14ac:dyDescent="0.3">
      <c r="A1196" s="59"/>
      <c r="B1196" s="59"/>
      <c r="C1196" s="59"/>
      <c r="D1196" s="59"/>
      <c r="E1196" s="59"/>
      <c r="F1196" s="59"/>
      <c r="G1196" s="59"/>
      <c r="H1196" s="59"/>
    </row>
    <row r="1197" spans="1:8" x14ac:dyDescent="0.3">
      <c r="A1197" s="59"/>
      <c r="B1197" s="59"/>
      <c r="C1197" s="59"/>
      <c r="D1197" s="59"/>
      <c r="E1197" s="59"/>
      <c r="F1197" s="59"/>
      <c r="G1197" s="59"/>
      <c r="H1197" s="59"/>
    </row>
    <row r="1198" spans="1:8" x14ac:dyDescent="0.3">
      <c r="A1198" s="59"/>
      <c r="B1198" s="59"/>
      <c r="C1198" s="59"/>
      <c r="D1198" s="59"/>
      <c r="E1198" s="59"/>
      <c r="F1198" s="59"/>
      <c r="G1198" s="59"/>
      <c r="H1198" s="59"/>
    </row>
    <row r="1199" spans="1:8" x14ac:dyDescent="0.3">
      <c r="A1199" s="59"/>
      <c r="B1199" s="59"/>
      <c r="C1199" s="59"/>
      <c r="D1199" s="59"/>
      <c r="E1199" s="59"/>
      <c r="F1199" s="59"/>
      <c r="G1199" s="59"/>
      <c r="H1199" s="59"/>
    </row>
    <row r="1200" spans="1:8" x14ac:dyDescent="0.3">
      <c r="A1200" s="59"/>
      <c r="B1200" s="59"/>
      <c r="C1200" s="59"/>
      <c r="D1200" s="59"/>
      <c r="E1200" s="59"/>
      <c r="F1200" s="59"/>
      <c r="G1200" s="59"/>
      <c r="H1200" s="59"/>
    </row>
    <row r="1201" spans="1:8" x14ac:dyDescent="0.3">
      <c r="A1201" s="59"/>
      <c r="B1201" s="59"/>
      <c r="C1201" s="59"/>
      <c r="D1201" s="59"/>
      <c r="E1201" s="59"/>
      <c r="F1201" s="59"/>
      <c r="G1201" s="59"/>
      <c r="H1201" s="59"/>
    </row>
    <row r="1202" spans="1:8" x14ac:dyDescent="0.3">
      <c r="A1202" s="59"/>
      <c r="B1202" s="59"/>
      <c r="C1202" s="59"/>
      <c r="D1202" s="59"/>
      <c r="E1202" s="59"/>
      <c r="F1202" s="59"/>
      <c r="G1202" s="59"/>
      <c r="H1202" s="59"/>
    </row>
    <row r="1203" spans="1:8" x14ac:dyDescent="0.3">
      <c r="A1203" s="59"/>
      <c r="B1203" s="59"/>
      <c r="C1203" s="59"/>
      <c r="D1203" s="59"/>
      <c r="E1203" s="59"/>
      <c r="F1203" s="59"/>
      <c r="G1203" s="59"/>
      <c r="H1203" s="59"/>
    </row>
    <row r="1204" spans="1:8" x14ac:dyDescent="0.3">
      <c r="A1204" s="59"/>
      <c r="B1204" s="59"/>
      <c r="C1204" s="59"/>
      <c r="D1204" s="59"/>
      <c r="E1204" s="59"/>
      <c r="F1204" s="59"/>
      <c r="G1204" s="59"/>
      <c r="H1204" s="59"/>
    </row>
    <row r="1205" spans="1:8" x14ac:dyDescent="0.3">
      <c r="A1205" s="59"/>
      <c r="B1205" s="59"/>
      <c r="C1205" s="59"/>
      <c r="D1205" s="59"/>
      <c r="E1205" s="59"/>
      <c r="F1205" s="59"/>
      <c r="G1205" s="59"/>
      <c r="H1205" s="59"/>
    </row>
    <row r="1206" spans="1:8" x14ac:dyDescent="0.3">
      <c r="A1206" s="59"/>
      <c r="B1206" s="59"/>
      <c r="C1206" s="59"/>
      <c r="D1206" s="59"/>
      <c r="E1206" s="59"/>
      <c r="F1206" s="59"/>
      <c r="G1206" s="59"/>
      <c r="H1206" s="59"/>
    </row>
    <row r="1207" spans="1:8" x14ac:dyDescent="0.3">
      <c r="A1207" s="59"/>
      <c r="B1207" s="59"/>
      <c r="C1207" s="59"/>
      <c r="D1207" s="59"/>
      <c r="E1207" s="59"/>
      <c r="F1207" s="59"/>
      <c r="G1207" s="59"/>
      <c r="H1207" s="59"/>
    </row>
    <row r="1208" spans="1:8" x14ac:dyDescent="0.3">
      <c r="A1208" s="59"/>
      <c r="B1208" s="59"/>
      <c r="C1208" s="59"/>
      <c r="D1208" s="59"/>
      <c r="E1208" s="59"/>
      <c r="F1208" s="59"/>
      <c r="G1208" s="59"/>
      <c r="H1208" s="59"/>
    </row>
    <row r="1209" spans="1:8" x14ac:dyDescent="0.3">
      <c r="A1209" s="59"/>
      <c r="B1209" s="59"/>
      <c r="C1209" s="59"/>
      <c r="D1209" s="59"/>
      <c r="E1209" s="59"/>
      <c r="F1209" s="59"/>
      <c r="G1209" s="59"/>
      <c r="H1209" s="59"/>
    </row>
    <row r="1210" spans="1:8" x14ac:dyDescent="0.3">
      <c r="A1210" s="59"/>
      <c r="B1210" s="59"/>
      <c r="C1210" s="59"/>
      <c r="D1210" s="59"/>
      <c r="E1210" s="59"/>
      <c r="F1210" s="59"/>
      <c r="G1210" s="59"/>
      <c r="H1210" s="59"/>
    </row>
    <row r="1211" spans="1:8" x14ac:dyDescent="0.3">
      <c r="A1211" s="59"/>
      <c r="B1211" s="59"/>
      <c r="C1211" s="59"/>
      <c r="D1211" s="59"/>
      <c r="E1211" s="59"/>
      <c r="F1211" s="59"/>
      <c r="G1211" s="59"/>
      <c r="H1211" s="59"/>
    </row>
    <row r="1212" spans="1:8" x14ac:dyDescent="0.3">
      <c r="A1212" s="59"/>
      <c r="B1212" s="59"/>
      <c r="C1212" s="59"/>
      <c r="D1212" s="59"/>
      <c r="E1212" s="59"/>
      <c r="F1212" s="59"/>
      <c r="G1212" s="59"/>
      <c r="H1212" s="59"/>
    </row>
    <row r="1213" spans="1:8" x14ac:dyDescent="0.3">
      <c r="A1213" s="59"/>
      <c r="B1213" s="59"/>
      <c r="C1213" s="59"/>
      <c r="D1213" s="59"/>
      <c r="E1213" s="59"/>
      <c r="F1213" s="59"/>
      <c r="G1213" s="59"/>
      <c r="H1213" s="59"/>
    </row>
    <row r="1214" spans="1:8" x14ac:dyDescent="0.3">
      <c r="A1214" s="59"/>
      <c r="B1214" s="59"/>
      <c r="C1214" s="59"/>
      <c r="D1214" s="59"/>
      <c r="E1214" s="59"/>
      <c r="F1214" s="59"/>
      <c r="G1214" s="59"/>
      <c r="H1214" s="59"/>
    </row>
    <row r="1215" spans="1:8" x14ac:dyDescent="0.3">
      <c r="A1215" s="59"/>
      <c r="B1215" s="59"/>
      <c r="C1215" s="59"/>
      <c r="D1215" s="59"/>
      <c r="E1215" s="59"/>
      <c r="F1215" s="59"/>
      <c r="G1215" s="59"/>
      <c r="H1215" s="59"/>
    </row>
    <row r="1216" spans="1:8" x14ac:dyDescent="0.3">
      <c r="A1216" s="59"/>
      <c r="B1216" s="59"/>
      <c r="C1216" s="59"/>
      <c r="D1216" s="59"/>
      <c r="E1216" s="59"/>
      <c r="F1216" s="59"/>
      <c r="G1216" s="59"/>
      <c r="H1216" s="59"/>
    </row>
    <row r="1217" spans="1:8" x14ac:dyDescent="0.3">
      <c r="A1217" s="59"/>
      <c r="B1217" s="59"/>
      <c r="C1217" s="59"/>
      <c r="D1217" s="59"/>
      <c r="E1217" s="59"/>
      <c r="F1217" s="59"/>
      <c r="G1217" s="59"/>
      <c r="H1217" s="59"/>
    </row>
    <row r="1218" spans="1:8" x14ac:dyDescent="0.3">
      <c r="A1218" s="59"/>
      <c r="B1218" s="59"/>
      <c r="C1218" s="59"/>
      <c r="D1218" s="59"/>
      <c r="E1218" s="59"/>
      <c r="F1218" s="59"/>
      <c r="G1218" s="59"/>
      <c r="H1218" s="59"/>
    </row>
    <row r="1219" spans="1:8" x14ac:dyDescent="0.3">
      <c r="A1219" s="59"/>
      <c r="B1219" s="59"/>
      <c r="C1219" s="59"/>
      <c r="D1219" s="59"/>
      <c r="E1219" s="59"/>
      <c r="F1219" s="59"/>
      <c r="G1219" s="59"/>
      <c r="H1219" s="59"/>
    </row>
    <row r="1220" spans="1:8" x14ac:dyDescent="0.3">
      <c r="A1220" s="59"/>
      <c r="B1220" s="59"/>
      <c r="C1220" s="59"/>
      <c r="D1220" s="59"/>
      <c r="E1220" s="59"/>
      <c r="F1220" s="59"/>
      <c r="G1220" s="59"/>
      <c r="H1220" s="59"/>
    </row>
    <row r="1221" spans="1:8" x14ac:dyDescent="0.3">
      <c r="A1221" s="59"/>
      <c r="B1221" s="59"/>
      <c r="C1221" s="59"/>
      <c r="D1221" s="59"/>
      <c r="E1221" s="59"/>
      <c r="F1221" s="59"/>
      <c r="G1221" s="59"/>
      <c r="H1221" s="59"/>
    </row>
    <row r="1222" spans="1:8" x14ac:dyDescent="0.3">
      <c r="A1222" s="59"/>
      <c r="B1222" s="59"/>
      <c r="C1222" s="59"/>
      <c r="D1222" s="59"/>
      <c r="E1222" s="59"/>
      <c r="F1222" s="59"/>
      <c r="G1222" s="59"/>
      <c r="H1222" s="59"/>
    </row>
    <row r="1223" spans="1:8" x14ac:dyDescent="0.3">
      <c r="A1223" s="59"/>
      <c r="B1223" s="59"/>
      <c r="C1223" s="59"/>
      <c r="D1223" s="59"/>
      <c r="E1223" s="59"/>
      <c r="F1223" s="59"/>
      <c r="G1223" s="59"/>
      <c r="H1223" s="59"/>
    </row>
    <row r="1224" spans="1:8" x14ac:dyDescent="0.3">
      <c r="A1224" s="59"/>
      <c r="B1224" s="59"/>
      <c r="C1224" s="59"/>
      <c r="D1224" s="59"/>
      <c r="E1224" s="59"/>
      <c r="F1224" s="59"/>
      <c r="G1224" s="59"/>
      <c r="H1224" s="59"/>
    </row>
    <row r="1225" spans="1:8" x14ac:dyDescent="0.3">
      <c r="A1225" s="59"/>
      <c r="B1225" s="59"/>
      <c r="C1225" s="59"/>
      <c r="D1225" s="59"/>
      <c r="E1225" s="59"/>
      <c r="F1225" s="59"/>
      <c r="G1225" s="59"/>
      <c r="H1225" s="59"/>
    </row>
    <row r="1226" spans="1:8" x14ac:dyDescent="0.3">
      <c r="A1226" s="59"/>
      <c r="B1226" s="59"/>
      <c r="C1226" s="59"/>
      <c r="D1226" s="59"/>
      <c r="E1226" s="59"/>
      <c r="F1226" s="59"/>
      <c r="G1226" s="59"/>
      <c r="H1226" s="59"/>
    </row>
    <row r="1227" spans="1:8" x14ac:dyDescent="0.3">
      <c r="A1227" s="59"/>
      <c r="B1227" s="59"/>
      <c r="C1227" s="59"/>
      <c r="D1227" s="59"/>
      <c r="E1227" s="59"/>
      <c r="F1227" s="59"/>
      <c r="G1227" s="59"/>
      <c r="H1227" s="59"/>
    </row>
    <row r="1228" spans="1:8" x14ac:dyDescent="0.3">
      <c r="A1228" s="59"/>
      <c r="B1228" s="59"/>
      <c r="C1228" s="59"/>
      <c r="D1228" s="59"/>
      <c r="E1228" s="59"/>
      <c r="F1228" s="59"/>
      <c r="G1228" s="59"/>
      <c r="H1228" s="59"/>
    </row>
    <row r="1229" spans="1:8" x14ac:dyDescent="0.3">
      <c r="A1229" s="59"/>
      <c r="B1229" s="59"/>
      <c r="C1229" s="59"/>
      <c r="D1229" s="59"/>
      <c r="E1229" s="59"/>
      <c r="F1229" s="59"/>
      <c r="G1229" s="59"/>
      <c r="H1229" s="59"/>
    </row>
    <row r="1230" spans="1:8" x14ac:dyDescent="0.3">
      <c r="A1230" s="59"/>
      <c r="B1230" s="59"/>
      <c r="C1230" s="59"/>
      <c r="D1230" s="59"/>
      <c r="E1230" s="59"/>
      <c r="F1230" s="59"/>
      <c r="G1230" s="59"/>
      <c r="H1230" s="59"/>
    </row>
    <row r="1231" spans="1:8" x14ac:dyDescent="0.3">
      <c r="A1231" s="59"/>
      <c r="B1231" s="59"/>
      <c r="C1231" s="59"/>
      <c r="D1231" s="59"/>
      <c r="E1231" s="59"/>
      <c r="F1231" s="59"/>
      <c r="G1231" s="59"/>
      <c r="H1231" s="59"/>
    </row>
    <row r="1232" spans="1:8" x14ac:dyDescent="0.3">
      <c r="A1232" s="59"/>
      <c r="B1232" s="59"/>
      <c r="C1232" s="59"/>
      <c r="D1232" s="59"/>
      <c r="E1232" s="59"/>
      <c r="F1232" s="59"/>
      <c r="G1232" s="59"/>
      <c r="H1232" s="59"/>
    </row>
    <row r="1233" spans="1:8" x14ac:dyDescent="0.3">
      <c r="A1233" s="59"/>
      <c r="B1233" s="59"/>
      <c r="C1233" s="59"/>
      <c r="D1233" s="59"/>
      <c r="E1233" s="59"/>
      <c r="F1233" s="59"/>
      <c r="G1233" s="59"/>
      <c r="H1233" s="59"/>
    </row>
    <row r="1234" spans="1:8" x14ac:dyDescent="0.3">
      <c r="A1234" s="59"/>
      <c r="B1234" s="59"/>
      <c r="C1234" s="59"/>
      <c r="D1234" s="59"/>
      <c r="E1234" s="59"/>
      <c r="F1234" s="59"/>
      <c r="G1234" s="59"/>
      <c r="H1234" s="59"/>
    </row>
    <row r="1235" spans="1:8" x14ac:dyDescent="0.3">
      <c r="A1235" s="59"/>
      <c r="B1235" s="59"/>
      <c r="C1235" s="59"/>
      <c r="D1235" s="59"/>
      <c r="E1235" s="59"/>
      <c r="F1235" s="59"/>
      <c r="G1235" s="59"/>
      <c r="H1235" s="59"/>
    </row>
    <row r="1236" spans="1:8" x14ac:dyDescent="0.3">
      <c r="A1236" s="59"/>
      <c r="B1236" s="59"/>
      <c r="C1236" s="59"/>
      <c r="D1236" s="59"/>
      <c r="E1236" s="59"/>
      <c r="F1236" s="59"/>
      <c r="G1236" s="59"/>
      <c r="H1236" s="59"/>
    </row>
    <row r="1237" spans="1:8" x14ac:dyDescent="0.3">
      <c r="A1237" s="59"/>
      <c r="B1237" s="59"/>
      <c r="C1237" s="59"/>
      <c r="D1237" s="59"/>
      <c r="E1237" s="59"/>
      <c r="F1237" s="59"/>
      <c r="G1237" s="59"/>
      <c r="H1237" s="59"/>
    </row>
    <row r="1238" spans="1:8" x14ac:dyDescent="0.3">
      <c r="A1238" s="59"/>
      <c r="B1238" s="59"/>
      <c r="C1238" s="59"/>
      <c r="D1238" s="59"/>
      <c r="E1238" s="59"/>
      <c r="F1238" s="59"/>
      <c r="G1238" s="59"/>
      <c r="H1238" s="59"/>
    </row>
    <row r="1239" spans="1:8" x14ac:dyDescent="0.3">
      <c r="A1239" s="59"/>
      <c r="B1239" s="59"/>
      <c r="C1239" s="59"/>
      <c r="D1239" s="59"/>
      <c r="E1239" s="59"/>
      <c r="F1239" s="59"/>
      <c r="G1239" s="59"/>
      <c r="H1239" s="59"/>
    </row>
    <row r="1240" spans="1:8" x14ac:dyDescent="0.3">
      <c r="A1240" s="59"/>
      <c r="B1240" s="59"/>
      <c r="C1240" s="59"/>
      <c r="D1240" s="59"/>
      <c r="E1240" s="59"/>
      <c r="F1240" s="59"/>
      <c r="G1240" s="59"/>
      <c r="H1240" s="59"/>
    </row>
    <row r="1241" spans="1:8" x14ac:dyDescent="0.3">
      <c r="A1241" s="59"/>
      <c r="B1241" s="59"/>
      <c r="C1241" s="59"/>
      <c r="D1241" s="59"/>
      <c r="E1241" s="59"/>
      <c r="F1241" s="59"/>
      <c r="G1241" s="59"/>
      <c r="H1241" s="59"/>
    </row>
    <row r="1242" spans="1:8" x14ac:dyDescent="0.3">
      <c r="A1242" s="59"/>
      <c r="B1242" s="59"/>
      <c r="C1242" s="59"/>
      <c r="D1242" s="59"/>
      <c r="E1242" s="59"/>
      <c r="F1242" s="59"/>
      <c r="G1242" s="59"/>
      <c r="H1242" s="59"/>
    </row>
    <row r="1243" spans="1:8" x14ac:dyDescent="0.3">
      <c r="A1243" s="59"/>
      <c r="B1243" s="59"/>
      <c r="C1243" s="59"/>
      <c r="D1243" s="59"/>
      <c r="E1243" s="59"/>
      <c r="F1243" s="59"/>
      <c r="G1243" s="59"/>
      <c r="H1243" s="59"/>
    </row>
    <row r="1244" spans="1:8" x14ac:dyDescent="0.3">
      <c r="A1244" s="59"/>
      <c r="B1244" s="59"/>
      <c r="C1244" s="59"/>
      <c r="D1244" s="59"/>
      <c r="E1244" s="59"/>
      <c r="F1244" s="59"/>
      <c r="G1244" s="59"/>
      <c r="H1244" s="59"/>
    </row>
    <row r="1245" spans="1:8" x14ac:dyDescent="0.3">
      <c r="A1245" s="59"/>
      <c r="B1245" s="59"/>
      <c r="C1245" s="59"/>
      <c r="D1245" s="59"/>
      <c r="E1245" s="59"/>
      <c r="F1245" s="59"/>
      <c r="G1245" s="59"/>
      <c r="H1245" s="59"/>
    </row>
    <row r="1246" spans="1:8" x14ac:dyDescent="0.3">
      <c r="A1246" s="59"/>
      <c r="B1246" s="59"/>
      <c r="C1246" s="59"/>
      <c r="D1246" s="59"/>
      <c r="E1246" s="59"/>
      <c r="F1246" s="59"/>
      <c r="G1246" s="59"/>
      <c r="H1246" s="59"/>
    </row>
    <row r="1247" spans="1:8" x14ac:dyDescent="0.3">
      <c r="A1247" s="59"/>
      <c r="B1247" s="59"/>
      <c r="C1247" s="59"/>
      <c r="D1247" s="59"/>
      <c r="E1247" s="59"/>
      <c r="F1247" s="59"/>
      <c r="G1247" s="59"/>
      <c r="H1247" s="59"/>
    </row>
    <row r="1248" spans="1:8" x14ac:dyDescent="0.3">
      <c r="A1248" s="59"/>
      <c r="B1248" s="59"/>
      <c r="C1248" s="59"/>
      <c r="D1248" s="59"/>
      <c r="E1248" s="59"/>
      <c r="F1248" s="59"/>
      <c r="G1248" s="59"/>
      <c r="H1248" s="59"/>
    </row>
    <row r="1249" spans="1:8" x14ac:dyDescent="0.3">
      <c r="A1249" s="59"/>
      <c r="B1249" s="59"/>
      <c r="C1249" s="59"/>
      <c r="D1249" s="59"/>
      <c r="E1249" s="59"/>
      <c r="F1249" s="59"/>
      <c r="G1249" s="59"/>
      <c r="H1249" s="59"/>
    </row>
    <row r="1250" spans="1:8" x14ac:dyDescent="0.3">
      <c r="A1250" s="59"/>
      <c r="B1250" s="59"/>
      <c r="C1250" s="59"/>
      <c r="D1250" s="59"/>
      <c r="E1250" s="59"/>
      <c r="F1250" s="59"/>
      <c r="G1250" s="59"/>
      <c r="H1250" s="59"/>
    </row>
    <row r="1251" spans="1:8" x14ac:dyDescent="0.3">
      <c r="A1251" s="59"/>
      <c r="B1251" s="59"/>
      <c r="C1251" s="59"/>
      <c r="D1251" s="59"/>
      <c r="E1251" s="59"/>
      <c r="F1251" s="59"/>
      <c r="G1251" s="59"/>
      <c r="H1251" s="59"/>
    </row>
    <row r="1252" spans="1:8" x14ac:dyDescent="0.3">
      <c r="A1252" s="59"/>
      <c r="B1252" s="59"/>
      <c r="C1252" s="59"/>
      <c r="D1252" s="59"/>
      <c r="E1252" s="59"/>
      <c r="F1252" s="59"/>
      <c r="G1252" s="59"/>
      <c r="H1252" s="59"/>
    </row>
    <row r="1253" spans="1:8" x14ac:dyDescent="0.3">
      <c r="A1253" s="59"/>
      <c r="B1253" s="59"/>
      <c r="C1253" s="59"/>
      <c r="D1253" s="59"/>
      <c r="E1253" s="59"/>
      <c r="F1253" s="59"/>
      <c r="G1253" s="59"/>
      <c r="H1253" s="59"/>
    </row>
    <row r="1254" spans="1:8" x14ac:dyDescent="0.3">
      <c r="A1254" s="59"/>
      <c r="B1254" s="59"/>
      <c r="C1254" s="59"/>
      <c r="D1254" s="59"/>
      <c r="E1254" s="59"/>
      <c r="F1254" s="59"/>
      <c r="G1254" s="59"/>
      <c r="H1254" s="59"/>
    </row>
    <row r="1255" spans="1:8" x14ac:dyDescent="0.3">
      <c r="A1255" s="59"/>
      <c r="B1255" s="59"/>
      <c r="C1255" s="59"/>
      <c r="D1255" s="59"/>
      <c r="E1255" s="59"/>
      <c r="F1255" s="59"/>
      <c r="G1255" s="59"/>
      <c r="H1255" s="59"/>
    </row>
    <row r="1256" spans="1:8" x14ac:dyDescent="0.3">
      <c r="A1256" s="59"/>
      <c r="B1256" s="59"/>
      <c r="C1256" s="59"/>
      <c r="D1256" s="59"/>
      <c r="E1256" s="59"/>
      <c r="F1256" s="59"/>
      <c r="G1256" s="59"/>
      <c r="H1256" s="59"/>
    </row>
    <row r="1257" spans="1:8" x14ac:dyDescent="0.3">
      <c r="A1257" s="59"/>
      <c r="B1257" s="59"/>
      <c r="C1257" s="59"/>
      <c r="D1257" s="59"/>
      <c r="E1257" s="59"/>
      <c r="F1257" s="59"/>
      <c r="G1257" s="59"/>
      <c r="H1257" s="59"/>
    </row>
    <row r="1258" spans="1:8" x14ac:dyDescent="0.3">
      <c r="A1258" s="59"/>
      <c r="B1258" s="59"/>
      <c r="C1258" s="59"/>
      <c r="D1258" s="59"/>
      <c r="E1258" s="59"/>
      <c r="F1258" s="59"/>
      <c r="G1258" s="59"/>
      <c r="H1258" s="59"/>
    </row>
    <row r="1259" spans="1:8" x14ac:dyDescent="0.3">
      <c r="A1259" s="59"/>
      <c r="B1259" s="59"/>
      <c r="C1259" s="59"/>
      <c r="D1259" s="59"/>
      <c r="E1259" s="59"/>
      <c r="F1259" s="59"/>
      <c r="G1259" s="59"/>
      <c r="H1259" s="59"/>
    </row>
    <row r="1260" spans="1:8" x14ac:dyDescent="0.3">
      <c r="A1260" s="59"/>
      <c r="B1260" s="59"/>
      <c r="C1260" s="59"/>
      <c r="D1260" s="59"/>
      <c r="E1260" s="59"/>
      <c r="F1260" s="59"/>
      <c r="G1260" s="59"/>
      <c r="H1260" s="59"/>
    </row>
    <row r="1261" spans="1:8" x14ac:dyDescent="0.3">
      <c r="A1261" s="59"/>
      <c r="B1261" s="59"/>
      <c r="C1261" s="59"/>
      <c r="D1261" s="59"/>
      <c r="E1261" s="59"/>
      <c r="F1261" s="59"/>
      <c r="G1261" s="59"/>
      <c r="H1261" s="59"/>
    </row>
    <row r="1262" spans="1:8" x14ac:dyDescent="0.3">
      <c r="A1262" s="59"/>
      <c r="B1262" s="59"/>
      <c r="C1262" s="59"/>
      <c r="D1262" s="59"/>
      <c r="E1262" s="59"/>
      <c r="F1262" s="59"/>
      <c r="G1262" s="59"/>
      <c r="H1262" s="59"/>
    </row>
    <row r="1263" spans="1:8" x14ac:dyDescent="0.3">
      <c r="A1263" s="59"/>
      <c r="B1263" s="59"/>
      <c r="C1263" s="59"/>
      <c r="D1263" s="59"/>
      <c r="E1263" s="59"/>
      <c r="F1263" s="59"/>
      <c r="G1263" s="59"/>
      <c r="H1263" s="59"/>
    </row>
    <row r="1264" spans="1:8" x14ac:dyDescent="0.3">
      <c r="A1264" s="59"/>
      <c r="B1264" s="59"/>
      <c r="C1264" s="59"/>
      <c r="D1264" s="59"/>
      <c r="E1264" s="59"/>
      <c r="F1264" s="59"/>
      <c r="G1264" s="59"/>
      <c r="H1264" s="59"/>
    </row>
    <row r="1265" spans="1:8" x14ac:dyDescent="0.3">
      <c r="A1265" s="59"/>
      <c r="B1265" s="59"/>
      <c r="C1265" s="59"/>
      <c r="D1265" s="59"/>
      <c r="E1265" s="59"/>
      <c r="F1265" s="59"/>
      <c r="G1265" s="59"/>
      <c r="H1265" s="59"/>
    </row>
    <row r="1266" spans="1:8" x14ac:dyDescent="0.3">
      <c r="A1266" s="59"/>
      <c r="B1266" s="59"/>
      <c r="C1266" s="59"/>
      <c r="D1266" s="59"/>
      <c r="E1266" s="59"/>
      <c r="F1266" s="59"/>
      <c r="G1266" s="59"/>
      <c r="H1266" s="59"/>
    </row>
    <row r="1267" spans="1:8" x14ac:dyDescent="0.3">
      <c r="A1267" s="59"/>
      <c r="B1267" s="59"/>
      <c r="C1267" s="59"/>
      <c r="D1267" s="59"/>
      <c r="E1267" s="59"/>
      <c r="F1267" s="59"/>
      <c r="G1267" s="59"/>
      <c r="H1267" s="59"/>
    </row>
    <row r="1268" spans="1:8" x14ac:dyDescent="0.3">
      <c r="A1268" s="59"/>
      <c r="B1268" s="59"/>
      <c r="C1268" s="59"/>
      <c r="D1268" s="59"/>
      <c r="E1268" s="59"/>
      <c r="F1268" s="59"/>
      <c r="G1268" s="59"/>
      <c r="H1268" s="59"/>
    </row>
    <row r="1269" spans="1:8" x14ac:dyDescent="0.3">
      <c r="A1269" s="59"/>
      <c r="B1269" s="59"/>
      <c r="C1269" s="59"/>
      <c r="D1269" s="59"/>
      <c r="E1269" s="59"/>
      <c r="F1269" s="59"/>
      <c r="G1269" s="59"/>
      <c r="H1269" s="59"/>
    </row>
    <row r="1270" spans="1:8" x14ac:dyDescent="0.3">
      <c r="A1270" s="59"/>
      <c r="B1270" s="59"/>
      <c r="C1270" s="59"/>
      <c r="D1270" s="59"/>
      <c r="E1270" s="59"/>
      <c r="F1270" s="59"/>
      <c r="G1270" s="59"/>
      <c r="H1270" s="59"/>
    </row>
    <row r="1271" spans="1:8" x14ac:dyDescent="0.3">
      <c r="A1271" s="59"/>
      <c r="B1271" s="59"/>
      <c r="C1271" s="59"/>
      <c r="D1271" s="59"/>
      <c r="E1271" s="59"/>
      <c r="F1271" s="59"/>
      <c r="G1271" s="59"/>
      <c r="H1271" s="59"/>
    </row>
    <row r="1272" spans="1:8" x14ac:dyDescent="0.3">
      <c r="A1272" s="59"/>
      <c r="B1272" s="59"/>
      <c r="C1272" s="59"/>
      <c r="D1272" s="59"/>
      <c r="E1272" s="59"/>
      <c r="F1272" s="59"/>
      <c r="G1272" s="59"/>
      <c r="H1272" s="59"/>
    </row>
    <row r="1273" spans="1:8" x14ac:dyDescent="0.3">
      <c r="A1273" s="59"/>
      <c r="B1273" s="59"/>
      <c r="C1273" s="59"/>
      <c r="D1273" s="59"/>
      <c r="E1273" s="59"/>
      <c r="F1273" s="59"/>
      <c r="G1273" s="59"/>
      <c r="H1273" s="59"/>
    </row>
    <row r="1274" spans="1:8" x14ac:dyDescent="0.3">
      <c r="A1274" s="59"/>
      <c r="B1274" s="59"/>
      <c r="C1274" s="59"/>
      <c r="D1274" s="59"/>
      <c r="E1274" s="59"/>
      <c r="F1274" s="59"/>
      <c r="G1274" s="59"/>
      <c r="H1274" s="59"/>
    </row>
    <row r="1275" spans="1:8" x14ac:dyDescent="0.3">
      <c r="A1275" s="59"/>
      <c r="B1275" s="59"/>
      <c r="C1275" s="59"/>
      <c r="D1275" s="59"/>
      <c r="E1275" s="59"/>
      <c r="F1275" s="59"/>
      <c r="G1275" s="59"/>
      <c r="H1275" s="59"/>
    </row>
    <row r="1276" spans="1:8" x14ac:dyDescent="0.3">
      <c r="A1276" s="59"/>
      <c r="B1276" s="59"/>
      <c r="C1276" s="59"/>
      <c r="D1276" s="59"/>
      <c r="E1276" s="59"/>
      <c r="F1276" s="59"/>
      <c r="G1276" s="59"/>
      <c r="H1276" s="59"/>
    </row>
    <row r="1277" spans="1:8" x14ac:dyDescent="0.3">
      <c r="A1277" s="59"/>
      <c r="B1277" s="59"/>
      <c r="C1277" s="59"/>
      <c r="D1277" s="59"/>
      <c r="E1277" s="59"/>
      <c r="F1277" s="59"/>
      <c r="G1277" s="59"/>
      <c r="H1277" s="59"/>
    </row>
    <row r="1278" spans="1:8" x14ac:dyDescent="0.3">
      <c r="A1278" s="59"/>
      <c r="B1278" s="59"/>
      <c r="C1278" s="59"/>
      <c r="D1278" s="59"/>
      <c r="E1278" s="59"/>
      <c r="F1278" s="59"/>
      <c r="G1278" s="59"/>
      <c r="H1278" s="59"/>
    </row>
    <row r="1279" spans="1:8" x14ac:dyDescent="0.3">
      <c r="A1279" s="59"/>
      <c r="B1279" s="59"/>
      <c r="C1279" s="59"/>
      <c r="D1279" s="59"/>
      <c r="E1279" s="59"/>
      <c r="F1279" s="59"/>
      <c r="G1279" s="59"/>
      <c r="H1279" s="59"/>
    </row>
    <row r="1280" spans="1:8" x14ac:dyDescent="0.3">
      <c r="A1280" s="59"/>
      <c r="B1280" s="59"/>
      <c r="C1280" s="59"/>
      <c r="D1280" s="59"/>
      <c r="E1280" s="59"/>
      <c r="F1280" s="59"/>
      <c r="G1280" s="59"/>
      <c r="H1280" s="59"/>
    </row>
    <row r="1281" spans="1:8" x14ac:dyDescent="0.3">
      <c r="A1281" s="59"/>
      <c r="B1281" s="59"/>
      <c r="C1281" s="59"/>
      <c r="D1281" s="59"/>
      <c r="E1281" s="59"/>
      <c r="F1281" s="59"/>
      <c r="G1281" s="59"/>
      <c r="H1281" s="59"/>
    </row>
    <row r="1282" spans="1:8" x14ac:dyDescent="0.3">
      <c r="A1282" s="59"/>
      <c r="B1282" s="59"/>
      <c r="C1282" s="59"/>
      <c r="D1282" s="59"/>
      <c r="E1282" s="59"/>
      <c r="F1282" s="59"/>
      <c r="G1282" s="59"/>
      <c r="H1282" s="59"/>
    </row>
    <row r="1283" spans="1:8" x14ac:dyDescent="0.3">
      <c r="A1283" s="59"/>
      <c r="B1283" s="59"/>
      <c r="C1283" s="59"/>
      <c r="D1283" s="59"/>
      <c r="E1283" s="59"/>
      <c r="F1283" s="59"/>
      <c r="G1283" s="59"/>
      <c r="H1283" s="59"/>
    </row>
    <row r="1284" spans="1:8" x14ac:dyDescent="0.3">
      <c r="A1284" s="59"/>
      <c r="B1284" s="59"/>
      <c r="C1284" s="59"/>
      <c r="D1284" s="59"/>
      <c r="E1284" s="59"/>
      <c r="F1284" s="59"/>
      <c r="G1284" s="59"/>
      <c r="H1284" s="59"/>
    </row>
    <row r="1285" spans="1:8" x14ac:dyDescent="0.3">
      <c r="A1285" s="59"/>
      <c r="B1285" s="59"/>
      <c r="C1285" s="59"/>
      <c r="D1285" s="59"/>
      <c r="E1285" s="59"/>
      <c r="F1285" s="59"/>
      <c r="G1285" s="59"/>
      <c r="H1285" s="59"/>
    </row>
    <row r="1286" spans="1:8" x14ac:dyDescent="0.3">
      <c r="A1286" s="59"/>
      <c r="B1286" s="59"/>
      <c r="C1286" s="59"/>
      <c r="D1286" s="59"/>
      <c r="E1286" s="59"/>
      <c r="F1286" s="59"/>
      <c r="G1286" s="59"/>
      <c r="H1286" s="59"/>
    </row>
    <row r="1287" spans="1:8" x14ac:dyDescent="0.3">
      <c r="A1287" s="59"/>
      <c r="B1287" s="59"/>
      <c r="C1287" s="59"/>
      <c r="D1287" s="59"/>
      <c r="E1287" s="59"/>
      <c r="F1287" s="59"/>
      <c r="G1287" s="59"/>
      <c r="H1287" s="59"/>
    </row>
    <row r="1288" spans="1:8" x14ac:dyDescent="0.3">
      <c r="A1288" s="59"/>
      <c r="B1288" s="59"/>
      <c r="C1288" s="59"/>
      <c r="D1288" s="59"/>
      <c r="E1288" s="59"/>
      <c r="F1288" s="59"/>
      <c r="G1288" s="59"/>
      <c r="H1288" s="59"/>
    </row>
    <row r="1289" spans="1:8" x14ac:dyDescent="0.3">
      <c r="A1289" s="59"/>
      <c r="B1289" s="59"/>
      <c r="C1289" s="59"/>
      <c r="D1289" s="59"/>
      <c r="E1289" s="59"/>
      <c r="F1289" s="59"/>
      <c r="G1289" s="59"/>
      <c r="H1289" s="59"/>
    </row>
    <row r="1290" spans="1:8" x14ac:dyDescent="0.3">
      <c r="A1290" s="59"/>
      <c r="B1290" s="59"/>
      <c r="C1290" s="59"/>
      <c r="D1290" s="59"/>
      <c r="E1290" s="59"/>
      <c r="F1290" s="59"/>
      <c r="G1290" s="59"/>
      <c r="H1290" s="59"/>
    </row>
    <row r="1291" spans="1:8" x14ac:dyDescent="0.3">
      <c r="A1291" s="59"/>
      <c r="B1291" s="59"/>
      <c r="C1291" s="59"/>
      <c r="D1291" s="59"/>
      <c r="E1291" s="59"/>
      <c r="F1291" s="59"/>
      <c r="G1291" s="59"/>
      <c r="H1291" s="59"/>
    </row>
    <row r="1292" spans="1:8" x14ac:dyDescent="0.3">
      <c r="A1292" s="59"/>
      <c r="B1292" s="59"/>
      <c r="C1292" s="59"/>
      <c r="D1292" s="59"/>
      <c r="E1292" s="59"/>
      <c r="F1292" s="59"/>
      <c r="G1292" s="59"/>
      <c r="H1292" s="59"/>
    </row>
    <row r="1293" spans="1:8" x14ac:dyDescent="0.3">
      <c r="A1293" s="59"/>
      <c r="B1293" s="59"/>
      <c r="C1293" s="59"/>
      <c r="D1293" s="59"/>
      <c r="E1293" s="59"/>
      <c r="F1293" s="59"/>
      <c r="G1293" s="59"/>
      <c r="H1293" s="59"/>
    </row>
    <row r="1294" spans="1:8" x14ac:dyDescent="0.3">
      <c r="A1294" s="59"/>
      <c r="B1294" s="59"/>
      <c r="C1294" s="59"/>
      <c r="D1294" s="59"/>
      <c r="E1294" s="59"/>
      <c r="F1294" s="59"/>
      <c r="G1294" s="59"/>
      <c r="H1294" s="59"/>
    </row>
    <row r="1295" spans="1:8" x14ac:dyDescent="0.3">
      <c r="A1295" s="59"/>
      <c r="B1295" s="59"/>
      <c r="C1295" s="59"/>
      <c r="D1295" s="59"/>
      <c r="E1295" s="59"/>
      <c r="F1295" s="59"/>
      <c r="G1295" s="59"/>
      <c r="H1295" s="59"/>
    </row>
    <row r="1296" spans="1:8" x14ac:dyDescent="0.3">
      <c r="A1296" s="59"/>
      <c r="B1296" s="59"/>
      <c r="C1296" s="59"/>
      <c r="D1296" s="59"/>
      <c r="E1296" s="59"/>
      <c r="F1296" s="59"/>
      <c r="G1296" s="59"/>
      <c r="H1296" s="59"/>
    </row>
    <row r="1297" spans="1:8" x14ac:dyDescent="0.3">
      <c r="A1297" s="59"/>
      <c r="B1297" s="59"/>
      <c r="C1297" s="59"/>
      <c r="D1297" s="59"/>
      <c r="E1297" s="59"/>
      <c r="F1297" s="59"/>
      <c r="G1297" s="59"/>
      <c r="H1297" s="59"/>
    </row>
    <row r="1298" spans="1:8" x14ac:dyDescent="0.3">
      <c r="A1298" s="59"/>
      <c r="B1298" s="59"/>
      <c r="C1298" s="59"/>
      <c r="D1298" s="59"/>
      <c r="E1298" s="59"/>
      <c r="F1298" s="59"/>
      <c r="G1298" s="59"/>
      <c r="H1298" s="59"/>
    </row>
    <row r="1299" spans="1:8" x14ac:dyDescent="0.3">
      <c r="A1299" s="59"/>
      <c r="B1299" s="59"/>
      <c r="C1299" s="59"/>
      <c r="D1299" s="59"/>
      <c r="E1299" s="59"/>
      <c r="F1299" s="59"/>
      <c r="G1299" s="59"/>
      <c r="H1299" s="59"/>
    </row>
    <row r="1300" spans="1:8" x14ac:dyDescent="0.3">
      <c r="A1300" s="59"/>
      <c r="B1300" s="59"/>
      <c r="C1300" s="59"/>
      <c r="D1300" s="59"/>
      <c r="E1300" s="59"/>
      <c r="F1300" s="59"/>
      <c r="G1300" s="59"/>
      <c r="H1300" s="59"/>
    </row>
    <row r="1301" spans="1:8" x14ac:dyDescent="0.3">
      <c r="A1301" s="59"/>
      <c r="B1301" s="59"/>
      <c r="C1301" s="59"/>
      <c r="D1301" s="59"/>
      <c r="E1301" s="59"/>
      <c r="F1301" s="59"/>
      <c r="G1301" s="59"/>
      <c r="H1301" s="59"/>
    </row>
    <row r="1302" spans="1:8" x14ac:dyDescent="0.3">
      <c r="A1302" s="59"/>
      <c r="B1302" s="59"/>
      <c r="C1302" s="59"/>
      <c r="D1302" s="59"/>
      <c r="E1302" s="59"/>
      <c r="F1302" s="59"/>
      <c r="G1302" s="59"/>
      <c r="H1302" s="59"/>
    </row>
    <row r="1303" spans="1:8" x14ac:dyDescent="0.3">
      <c r="A1303" s="59"/>
      <c r="B1303" s="59"/>
      <c r="C1303" s="59"/>
      <c r="D1303" s="59"/>
      <c r="E1303" s="59"/>
      <c r="F1303" s="59"/>
      <c r="G1303" s="59"/>
      <c r="H1303" s="59"/>
    </row>
    <row r="1304" spans="1:8" x14ac:dyDescent="0.3">
      <c r="A1304" s="59"/>
      <c r="B1304" s="59"/>
      <c r="C1304" s="59"/>
      <c r="D1304" s="59"/>
      <c r="E1304" s="59"/>
      <c r="F1304" s="59"/>
      <c r="G1304" s="59"/>
      <c r="H1304" s="59"/>
    </row>
    <row r="1305" spans="1:8" x14ac:dyDescent="0.3">
      <c r="A1305" s="59"/>
      <c r="B1305" s="59"/>
      <c r="C1305" s="59"/>
      <c r="D1305" s="59"/>
      <c r="E1305" s="59"/>
      <c r="F1305" s="59"/>
      <c r="G1305" s="59"/>
      <c r="H1305" s="59"/>
    </row>
    <row r="1306" spans="1:8" x14ac:dyDescent="0.3">
      <c r="A1306" s="59"/>
      <c r="B1306" s="59"/>
      <c r="C1306" s="59"/>
      <c r="D1306" s="59"/>
      <c r="E1306" s="59"/>
      <c r="F1306" s="59"/>
      <c r="G1306" s="59"/>
      <c r="H1306" s="59"/>
    </row>
    <row r="1307" spans="1:8" x14ac:dyDescent="0.3">
      <c r="A1307" s="59"/>
      <c r="B1307" s="59"/>
      <c r="C1307" s="59"/>
      <c r="D1307" s="59"/>
      <c r="E1307" s="59"/>
      <c r="F1307" s="59"/>
      <c r="G1307" s="59"/>
      <c r="H1307" s="59"/>
    </row>
    <row r="1308" spans="1:8" x14ac:dyDescent="0.3">
      <c r="A1308" s="59"/>
      <c r="B1308" s="59"/>
      <c r="C1308" s="59"/>
      <c r="D1308" s="59"/>
      <c r="E1308" s="59"/>
      <c r="F1308" s="59"/>
      <c r="G1308" s="59"/>
      <c r="H1308" s="59"/>
    </row>
    <row r="1309" spans="1:8" x14ac:dyDescent="0.3">
      <c r="A1309" s="59"/>
      <c r="B1309" s="59"/>
      <c r="C1309" s="59"/>
      <c r="D1309" s="59"/>
      <c r="E1309" s="59"/>
      <c r="F1309" s="59"/>
      <c r="G1309" s="59"/>
      <c r="H1309" s="59"/>
    </row>
    <row r="1310" spans="1:8" x14ac:dyDescent="0.3">
      <c r="A1310" s="59"/>
      <c r="B1310" s="59"/>
      <c r="C1310" s="59"/>
      <c r="D1310" s="59"/>
      <c r="E1310" s="59"/>
      <c r="F1310" s="59"/>
      <c r="G1310" s="59"/>
      <c r="H1310" s="59"/>
    </row>
    <row r="1311" spans="1:8" x14ac:dyDescent="0.3">
      <c r="A1311" s="59"/>
      <c r="B1311" s="59"/>
      <c r="C1311" s="59"/>
      <c r="D1311" s="59"/>
      <c r="E1311" s="59"/>
      <c r="F1311" s="59"/>
      <c r="G1311" s="59"/>
      <c r="H1311" s="59"/>
    </row>
    <row r="1312" spans="1:8" x14ac:dyDescent="0.3">
      <c r="A1312" s="59"/>
      <c r="B1312" s="59"/>
      <c r="C1312" s="59"/>
      <c r="D1312" s="59"/>
      <c r="E1312" s="59"/>
      <c r="F1312" s="59"/>
      <c r="G1312" s="59"/>
      <c r="H1312" s="59"/>
    </row>
    <row r="1313" spans="1:8" x14ac:dyDescent="0.3">
      <c r="A1313" s="59"/>
      <c r="B1313" s="59"/>
      <c r="C1313" s="59"/>
      <c r="D1313" s="59"/>
      <c r="E1313" s="59"/>
      <c r="F1313" s="59"/>
      <c r="G1313" s="59"/>
      <c r="H1313" s="59"/>
    </row>
    <row r="1314" spans="1:8" x14ac:dyDescent="0.3">
      <c r="A1314" s="59"/>
      <c r="B1314" s="59"/>
      <c r="C1314" s="59"/>
      <c r="D1314" s="59"/>
      <c r="E1314" s="59"/>
      <c r="F1314" s="59"/>
      <c r="G1314" s="59"/>
      <c r="H1314" s="59"/>
    </row>
    <row r="1315" spans="1:8" x14ac:dyDescent="0.3">
      <c r="A1315" s="59"/>
      <c r="B1315" s="59"/>
      <c r="C1315" s="59"/>
      <c r="D1315" s="59"/>
      <c r="E1315" s="59"/>
      <c r="F1315" s="59"/>
      <c r="G1315" s="59"/>
      <c r="H1315" s="59"/>
    </row>
    <row r="1316" spans="1:8" x14ac:dyDescent="0.3">
      <c r="A1316" s="59"/>
      <c r="B1316" s="59"/>
      <c r="C1316" s="59"/>
      <c r="D1316" s="59"/>
      <c r="E1316" s="59"/>
      <c r="F1316" s="59"/>
      <c r="G1316" s="59"/>
      <c r="H1316" s="59"/>
    </row>
    <row r="1317" spans="1:8" x14ac:dyDescent="0.3">
      <c r="A1317" s="59"/>
      <c r="B1317" s="59"/>
      <c r="C1317" s="59"/>
      <c r="D1317" s="59"/>
      <c r="E1317" s="59"/>
      <c r="F1317" s="59"/>
      <c r="G1317" s="59"/>
      <c r="H1317" s="59"/>
    </row>
    <row r="1318" spans="1:8" x14ac:dyDescent="0.3">
      <c r="A1318" s="59"/>
      <c r="B1318" s="59"/>
      <c r="C1318" s="59"/>
      <c r="D1318" s="59"/>
      <c r="E1318" s="59"/>
      <c r="F1318" s="59"/>
      <c r="G1318" s="59"/>
      <c r="H1318" s="59"/>
    </row>
    <row r="1319" spans="1:8" x14ac:dyDescent="0.3">
      <c r="A1319" s="59"/>
      <c r="B1319" s="59"/>
      <c r="C1319" s="59"/>
      <c r="D1319" s="59"/>
      <c r="E1319" s="59"/>
      <c r="F1319" s="59"/>
      <c r="G1319" s="59"/>
      <c r="H1319" s="59"/>
    </row>
    <row r="1320" spans="1:8" x14ac:dyDescent="0.3">
      <c r="A1320" s="59"/>
      <c r="B1320" s="59"/>
      <c r="C1320" s="59"/>
      <c r="D1320" s="59"/>
      <c r="E1320" s="59"/>
      <c r="F1320" s="59"/>
      <c r="G1320" s="59"/>
      <c r="H1320" s="59"/>
    </row>
    <row r="1321" spans="1:8" x14ac:dyDescent="0.3">
      <c r="A1321" s="59"/>
      <c r="B1321" s="59"/>
      <c r="C1321" s="59"/>
      <c r="D1321" s="59"/>
      <c r="E1321" s="59"/>
      <c r="F1321" s="59"/>
      <c r="G1321" s="59"/>
      <c r="H1321" s="59"/>
    </row>
    <row r="1322" spans="1:8" x14ac:dyDescent="0.3">
      <c r="A1322" s="59"/>
      <c r="B1322" s="59"/>
      <c r="C1322" s="59"/>
      <c r="D1322" s="59"/>
      <c r="E1322" s="59"/>
      <c r="F1322" s="59"/>
      <c r="G1322" s="59"/>
      <c r="H1322" s="59"/>
    </row>
    <row r="1323" spans="1:8" x14ac:dyDescent="0.3">
      <c r="A1323" s="59"/>
      <c r="B1323" s="59"/>
      <c r="C1323" s="59"/>
      <c r="D1323" s="59"/>
      <c r="E1323" s="59"/>
      <c r="F1323" s="59"/>
      <c r="G1323" s="59"/>
      <c r="H1323" s="59"/>
    </row>
    <row r="1324" spans="1:8" x14ac:dyDescent="0.3">
      <c r="A1324" s="59"/>
      <c r="B1324" s="59"/>
      <c r="C1324" s="59"/>
      <c r="D1324" s="59"/>
      <c r="E1324" s="59"/>
      <c r="F1324" s="59"/>
      <c r="G1324" s="59"/>
      <c r="H1324" s="59"/>
    </row>
    <row r="1325" spans="1:8" x14ac:dyDescent="0.3">
      <c r="A1325" s="59"/>
      <c r="B1325" s="59"/>
      <c r="C1325" s="59"/>
      <c r="D1325" s="59"/>
      <c r="E1325" s="59"/>
      <c r="F1325" s="59"/>
      <c r="G1325" s="59"/>
      <c r="H1325" s="59"/>
    </row>
    <row r="1326" spans="1:8" x14ac:dyDescent="0.3">
      <c r="A1326" s="59"/>
      <c r="B1326" s="59"/>
      <c r="C1326" s="59"/>
      <c r="D1326" s="59"/>
      <c r="E1326" s="59"/>
      <c r="F1326" s="59"/>
      <c r="G1326" s="59"/>
      <c r="H1326" s="59"/>
    </row>
    <row r="1327" spans="1:8" x14ac:dyDescent="0.3">
      <c r="A1327" s="59"/>
      <c r="B1327" s="59"/>
      <c r="C1327" s="59"/>
      <c r="D1327" s="59"/>
      <c r="E1327" s="59"/>
      <c r="F1327" s="59"/>
      <c r="G1327" s="59"/>
      <c r="H1327" s="59"/>
    </row>
    <row r="1328" spans="1:8" x14ac:dyDescent="0.3">
      <c r="A1328" s="59"/>
      <c r="B1328" s="59"/>
      <c r="C1328" s="59"/>
      <c r="D1328" s="59"/>
      <c r="E1328" s="59"/>
      <c r="F1328" s="59"/>
      <c r="G1328" s="59"/>
      <c r="H1328" s="59"/>
    </row>
    <row r="1329" spans="1:8" x14ac:dyDescent="0.3">
      <c r="A1329" s="59"/>
      <c r="B1329" s="59"/>
      <c r="C1329" s="59"/>
      <c r="D1329" s="59"/>
      <c r="E1329" s="59"/>
      <c r="F1329" s="59"/>
      <c r="G1329" s="59"/>
      <c r="H1329" s="59"/>
    </row>
    <row r="1330" spans="1:8" x14ac:dyDescent="0.3">
      <c r="A1330" s="59"/>
      <c r="B1330" s="59"/>
      <c r="C1330" s="59"/>
      <c r="D1330" s="59"/>
      <c r="E1330" s="59"/>
      <c r="F1330" s="59"/>
      <c r="G1330" s="59"/>
      <c r="H1330" s="59"/>
    </row>
    <row r="1331" spans="1:8" x14ac:dyDescent="0.3">
      <c r="A1331" s="59"/>
      <c r="B1331" s="59"/>
      <c r="C1331" s="59"/>
      <c r="D1331" s="59"/>
      <c r="E1331" s="59"/>
      <c r="F1331" s="59"/>
      <c r="G1331" s="59"/>
      <c r="H1331" s="59"/>
    </row>
    <row r="1332" spans="1:8" x14ac:dyDescent="0.3">
      <c r="A1332" s="59"/>
      <c r="B1332" s="59"/>
      <c r="C1332" s="59"/>
      <c r="D1332" s="59"/>
      <c r="E1332" s="59"/>
      <c r="F1332" s="59"/>
      <c r="G1332" s="59"/>
      <c r="H1332" s="59"/>
    </row>
    <row r="1333" spans="1:8" x14ac:dyDescent="0.3">
      <c r="A1333" s="59"/>
      <c r="B1333" s="59"/>
      <c r="C1333" s="59"/>
      <c r="D1333" s="59"/>
      <c r="E1333" s="59"/>
      <c r="F1333" s="59"/>
      <c r="G1333" s="59"/>
      <c r="H1333" s="59"/>
    </row>
    <row r="1334" spans="1:8" x14ac:dyDescent="0.3">
      <c r="A1334" s="59"/>
      <c r="B1334" s="59"/>
      <c r="C1334" s="59"/>
      <c r="D1334" s="59"/>
      <c r="E1334" s="59"/>
      <c r="F1334" s="59"/>
      <c r="G1334" s="59"/>
      <c r="H1334" s="59"/>
    </row>
    <row r="1335" spans="1:8" x14ac:dyDescent="0.3">
      <c r="A1335" s="59"/>
      <c r="B1335" s="59"/>
      <c r="C1335" s="59"/>
      <c r="D1335" s="59"/>
      <c r="E1335" s="59"/>
      <c r="F1335" s="59"/>
      <c r="G1335" s="59"/>
      <c r="H1335" s="59"/>
    </row>
    <row r="1336" spans="1:8" x14ac:dyDescent="0.3">
      <c r="A1336" s="59"/>
      <c r="B1336" s="59"/>
      <c r="C1336" s="59"/>
      <c r="D1336" s="59"/>
      <c r="E1336" s="59"/>
      <c r="F1336" s="59"/>
      <c r="G1336" s="59"/>
      <c r="H1336" s="59"/>
    </row>
    <row r="1337" spans="1:8" x14ac:dyDescent="0.3">
      <c r="A1337" s="59"/>
      <c r="B1337" s="59"/>
      <c r="C1337" s="59"/>
      <c r="D1337" s="59"/>
      <c r="E1337" s="59"/>
      <c r="F1337" s="59"/>
      <c r="G1337" s="59"/>
      <c r="H1337" s="59"/>
    </row>
    <row r="1338" spans="1:8" x14ac:dyDescent="0.3">
      <c r="A1338" s="59"/>
      <c r="B1338" s="59"/>
      <c r="C1338" s="59"/>
      <c r="D1338" s="59"/>
      <c r="E1338" s="59"/>
      <c r="F1338" s="59"/>
      <c r="G1338" s="59"/>
      <c r="H1338" s="59"/>
    </row>
    <row r="1339" spans="1:8" x14ac:dyDescent="0.3">
      <c r="A1339" s="59"/>
      <c r="B1339" s="59"/>
      <c r="C1339" s="59"/>
      <c r="D1339" s="59"/>
      <c r="E1339" s="59"/>
      <c r="F1339" s="59"/>
      <c r="G1339" s="59"/>
      <c r="H1339" s="59"/>
    </row>
    <row r="1340" spans="1:8" x14ac:dyDescent="0.3">
      <c r="A1340" s="59"/>
      <c r="B1340" s="59"/>
      <c r="C1340" s="59"/>
      <c r="D1340" s="59"/>
      <c r="E1340" s="59"/>
      <c r="F1340" s="59"/>
      <c r="G1340" s="59"/>
      <c r="H1340" s="59"/>
    </row>
    <row r="1341" spans="1:8" x14ac:dyDescent="0.3">
      <c r="A1341" s="59"/>
      <c r="B1341" s="59"/>
      <c r="C1341" s="59"/>
      <c r="D1341" s="59"/>
      <c r="E1341" s="59"/>
      <c r="F1341" s="59"/>
      <c r="G1341" s="59"/>
      <c r="H1341" s="59"/>
    </row>
    <row r="1342" spans="1:8" x14ac:dyDescent="0.3">
      <c r="A1342" s="59"/>
      <c r="B1342" s="59"/>
      <c r="C1342" s="59"/>
      <c r="D1342" s="59"/>
      <c r="E1342" s="59"/>
      <c r="F1342" s="59"/>
      <c r="G1342" s="59"/>
      <c r="H1342" s="59"/>
    </row>
    <row r="1343" spans="1:8" x14ac:dyDescent="0.3">
      <c r="A1343" s="59"/>
      <c r="B1343" s="59"/>
      <c r="C1343" s="59"/>
      <c r="D1343" s="59"/>
      <c r="E1343" s="59"/>
      <c r="F1343" s="59"/>
      <c r="G1343" s="59"/>
      <c r="H1343" s="59"/>
    </row>
    <row r="1344" spans="1:8" x14ac:dyDescent="0.3">
      <c r="A1344" s="59"/>
      <c r="B1344" s="59"/>
      <c r="C1344" s="59"/>
      <c r="D1344" s="59"/>
      <c r="E1344" s="59"/>
      <c r="F1344" s="59"/>
      <c r="G1344" s="59"/>
      <c r="H1344" s="59"/>
    </row>
    <row r="1345" spans="1:8" x14ac:dyDescent="0.3">
      <c r="A1345" s="59"/>
      <c r="B1345" s="59"/>
      <c r="C1345" s="59"/>
      <c r="D1345" s="59"/>
      <c r="E1345" s="59"/>
      <c r="F1345" s="59"/>
      <c r="G1345" s="59"/>
      <c r="H1345" s="59"/>
    </row>
    <row r="1346" spans="1:8" x14ac:dyDescent="0.3">
      <c r="A1346" s="59"/>
      <c r="B1346" s="59"/>
      <c r="C1346" s="59"/>
      <c r="D1346" s="59"/>
      <c r="E1346" s="59"/>
      <c r="F1346" s="59"/>
      <c r="G1346" s="59"/>
      <c r="H1346" s="59"/>
    </row>
    <row r="1347" spans="1:8" x14ac:dyDescent="0.3">
      <c r="A1347" s="59"/>
      <c r="B1347" s="59"/>
      <c r="C1347" s="59"/>
      <c r="D1347" s="59"/>
      <c r="E1347" s="59"/>
      <c r="F1347" s="59"/>
      <c r="G1347" s="59"/>
      <c r="H1347" s="59"/>
    </row>
    <row r="1348" spans="1:8" x14ac:dyDescent="0.3">
      <c r="A1348" s="59"/>
      <c r="B1348" s="59"/>
      <c r="C1348" s="59"/>
      <c r="D1348" s="59"/>
      <c r="E1348" s="59"/>
      <c r="F1348" s="59"/>
      <c r="G1348" s="59"/>
      <c r="H1348" s="59"/>
    </row>
    <row r="1349" spans="1:8" x14ac:dyDescent="0.3">
      <c r="A1349" s="59"/>
      <c r="B1349" s="59"/>
      <c r="C1349" s="59"/>
      <c r="D1349" s="59"/>
      <c r="E1349" s="59"/>
      <c r="F1349" s="59"/>
      <c r="G1349" s="59"/>
      <c r="H1349" s="59"/>
    </row>
    <row r="1350" spans="1:8" x14ac:dyDescent="0.3">
      <c r="A1350" s="59"/>
      <c r="B1350" s="59"/>
      <c r="C1350" s="59"/>
      <c r="D1350" s="59"/>
      <c r="E1350" s="59"/>
      <c r="F1350" s="59"/>
      <c r="G1350" s="59"/>
      <c r="H1350" s="59"/>
    </row>
    <row r="1351" spans="1:8" x14ac:dyDescent="0.3">
      <c r="A1351" s="59"/>
      <c r="B1351" s="59"/>
      <c r="C1351" s="59"/>
      <c r="D1351" s="59"/>
      <c r="E1351" s="59"/>
      <c r="F1351" s="59"/>
      <c r="G1351" s="59"/>
      <c r="H1351" s="59"/>
    </row>
    <row r="1352" spans="1:8" x14ac:dyDescent="0.3">
      <c r="A1352" s="59"/>
      <c r="B1352" s="59"/>
      <c r="C1352" s="59"/>
      <c r="D1352" s="59"/>
      <c r="E1352" s="59"/>
      <c r="F1352" s="59"/>
      <c r="G1352" s="59"/>
      <c r="H1352" s="59"/>
    </row>
    <row r="1353" spans="1:8" x14ac:dyDescent="0.3">
      <c r="A1353" s="59"/>
      <c r="B1353" s="59"/>
      <c r="C1353" s="59"/>
      <c r="D1353" s="59"/>
      <c r="E1353" s="59"/>
      <c r="F1353" s="59"/>
      <c r="G1353" s="59"/>
      <c r="H1353" s="59"/>
    </row>
    <row r="1354" spans="1:8" x14ac:dyDescent="0.3">
      <c r="A1354" s="59"/>
      <c r="B1354" s="59"/>
      <c r="C1354" s="59"/>
      <c r="D1354" s="59"/>
      <c r="E1354" s="59"/>
      <c r="F1354" s="59"/>
      <c r="G1354" s="59"/>
      <c r="H1354" s="59"/>
    </row>
    <row r="1355" spans="1:8" x14ac:dyDescent="0.3">
      <c r="A1355" s="59"/>
      <c r="B1355" s="59"/>
      <c r="C1355" s="59"/>
      <c r="D1355" s="59"/>
      <c r="E1355" s="59"/>
      <c r="F1355" s="59"/>
      <c r="G1355" s="59"/>
      <c r="H1355" s="59"/>
    </row>
    <row r="1356" spans="1:8" x14ac:dyDescent="0.3">
      <c r="A1356" s="59"/>
      <c r="B1356" s="59"/>
      <c r="C1356" s="59"/>
      <c r="D1356" s="59"/>
      <c r="E1356" s="59"/>
      <c r="F1356" s="59"/>
      <c r="G1356" s="59"/>
      <c r="H1356" s="59"/>
    </row>
    <row r="1357" spans="1:8" x14ac:dyDescent="0.3">
      <c r="A1357" s="59"/>
      <c r="B1357" s="59"/>
      <c r="C1357" s="59"/>
      <c r="D1357" s="59"/>
      <c r="E1357" s="59"/>
      <c r="F1357" s="59"/>
      <c r="G1357" s="59"/>
      <c r="H1357" s="59"/>
    </row>
    <row r="1358" spans="1:8" x14ac:dyDescent="0.3">
      <c r="A1358" s="59"/>
      <c r="B1358" s="59"/>
      <c r="C1358" s="59"/>
      <c r="D1358" s="59"/>
      <c r="E1358" s="59"/>
      <c r="F1358" s="59"/>
      <c r="G1358" s="59"/>
      <c r="H1358" s="59"/>
    </row>
    <row r="1359" spans="1:8" x14ac:dyDescent="0.3">
      <c r="A1359" s="59"/>
      <c r="B1359" s="59"/>
      <c r="C1359" s="59"/>
      <c r="D1359" s="59"/>
      <c r="E1359" s="59"/>
      <c r="F1359" s="59"/>
      <c r="G1359" s="59"/>
      <c r="H1359" s="59"/>
    </row>
    <row r="1360" spans="1:8" x14ac:dyDescent="0.3">
      <c r="A1360" s="59"/>
      <c r="B1360" s="59"/>
      <c r="C1360" s="59"/>
      <c r="D1360" s="59"/>
      <c r="E1360" s="59"/>
      <c r="F1360" s="59"/>
      <c r="G1360" s="59"/>
      <c r="H1360" s="59"/>
    </row>
    <row r="1361" spans="1:8" x14ac:dyDescent="0.3">
      <c r="A1361" s="59"/>
      <c r="B1361" s="59"/>
      <c r="C1361" s="59"/>
      <c r="D1361" s="59"/>
      <c r="E1361" s="59"/>
      <c r="F1361" s="59"/>
      <c r="G1361" s="59"/>
      <c r="H1361" s="59"/>
    </row>
    <row r="1362" spans="1:8" x14ac:dyDescent="0.3">
      <c r="A1362" s="59"/>
      <c r="B1362" s="59"/>
      <c r="C1362" s="59"/>
      <c r="D1362" s="59"/>
      <c r="E1362" s="59"/>
      <c r="F1362" s="59"/>
      <c r="G1362" s="59"/>
      <c r="H1362" s="59"/>
    </row>
    <row r="1363" spans="1:8" x14ac:dyDescent="0.3">
      <c r="A1363" s="59"/>
      <c r="B1363" s="59"/>
      <c r="C1363" s="59"/>
      <c r="D1363" s="59"/>
      <c r="E1363" s="59"/>
      <c r="F1363" s="59"/>
      <c r="G1363" s="59"/>
      <c r="H1363" s="59"/>
    </row>
    <row r="1364" spans="1:8" x14ac:dyDescent="0.3">
      <c r="A1364" s="59"/>
      <c r="B1364" s="59"/>
      <c r="C1364" s="59"/>
      <c r="D1364" s="59"/>
      <c r="E1364" s="59"/>
      <c r="F1364" s="59"/>
      <c r="G1364" s="59"/>
      <c r="H1364" s="59"/>
    </row>
    <row r="1365" spans="1:8" x14ac:dyDescent="0.3">
      <c r="A1365" s="59"/>
      <c r="B1365" s="59"/>
      <c r="C1365" s="59"/>
      <c r="D1365" s="59"/>
      <c r="E1365" s="59"/>
      <c r="F1365" s="59"/>
      <c r="G1365" s="59"/>
      <c r="H1365" s="59"/>
    </row>
    <row r="1366" spans="1:8" x14ac:dyDescent="0.3">
      <c r="A1366" s="59"/>
      <c r="B1366" s="59"/>
      <c r="C1366" s="59"/>
      <c r="D1366" s="59"/>
      <c r="E1366" s="59"/>
      <c r="F1366" s="59"/>
      <c r="G1366" s="59"/>
      <c r="H1366" s="59"/>
    </row>
    <row r="1367" spans="1:8" x14ac:dyDescent="0.3">
      <c r="A1367" s="59"/>
      <c r="B1367" s="59"/>
      <c r="C1367" s="59"/>
      <c r="D1367" s="59"/>
      <c r="E1367" s="59"/>
      <c r="F1367" s="59"/>
      <c r="G1367" s="59"/>
      <c r="H1367" s="59"/>
    </row>
    <row r="1368" spans="1:8" x14ac:dyDescent="0.3">
      <c r="A1368" s="59"/>
      <c r="B1368" s="59"/>
      <c r="C1368" s="59"/>
      <c r="D1368" s="59"/>
      <c r="E1368" s="59"/>
      <c r="F1368" s="59"/>
      <c r="G1368" s="59"/>
      <c r="H1368" s="59"/>
    </row>
    <row r="1369" spans="1:8" x14ac:dyDescent="0.3">
      <c r="A1369" s="59"/>
      <c r="B1369" s="59"/>
      <c r="C1369" s="59"/>
      <c r="D1369" s="59"/>
      <c r="E1369" s="59"/>
      <c r="F1369" s="59"/>
      <c r="G1369" s="59"/>
      <c r="H1369" s="59"/>
    </row>
    <row r="1370" spans="1:8" x14ac:dyDescent="0.3">
      <c r="A1370" s="59"/>
      <c r="B1370" s="59"/>
      <c r="C1370" s="59"/>
      <c r="D1370" s="59"/>
      <c r="E1370" s="59"/>
      <c r="F1370" s="59"/>
      <c r="G1370" s="59"/>
      <c r="H1370" s="59"/>
    </row>
    <row r="1371" spans="1:8" x14ac:dyDescent="0.3">
      <c r="A1371" s="59"/>
      <c r="B1371" s="59"/>
      <c r="C1371" s="59"/>
      <c r="D1371" s="59"/>
      <c r="E1371" s="59"/>
      <c r="F1371" s="59"/>
      <c r="G1371" s="59"/>
      <c r="H1371" s="59"/>
    </row>
    <row r="1372" spans="1:8" x14ac:dyDescent="0.3">
      <c r="A1372" s="59"/>
      <c r="B1372" s="59"/>
      <c r="C1372" s="59"/>
      <c r="D1372" s="59"/>
      <c r="E1372" s="59"/>
      <c r="F1372" s="59"/>
      <c r="G1372" s="59"/>
      <c r="H1372" s="59"/>
    </row>
    <row r="1373" spans="1:8" x14ac:dyDescent="0.3">
      <c r="A1373" s="59"/>
      <c r="B1373" s="59"/>
      <c r="C1373" s="59"/>
      <c r="D1373" s="59"/>
      <c r="E1373" s="59"/>
      <c r="F1373" s="59"/>
      <c r="G1373" s="59"/>
      <c r="H1373" s="59"/>
    </row>
    <row r="1374" spans="1:8" x14ac:dyDescent="0.3">
      <c r="A1374" s="59"/>
      <c r="B1374" s="59"/>
      <c r="C1374" s="59"/>
      <c r="D1374" s="59"/>
      <c r="E1374" s="59"/>
      <c r="F1374" s="59"/>
      <c r="G1374" s="59"/>
      <c r="H1374" s="59"/>
    </row>
    <row r="1375" spans="1:8" x14ac:dyDescent="0.3">
      <c r="A1375" s="59"/>
      <c r="B1375" s="59"/>
      <c r="C1375" s="59"/>
      <c r="D1375" s="59"/>
      <c r="E1375" s="59"/>
      <c r="F1375" s="59"/>
      <c r="G1375" s="59"/>
      <c r="H1375" s="59"/>
    </row>
    <row r="1376" spans="1:8" x14ac:dyDescent="0.3">
      <c r="A1376" s="59"/>
      <c r="B1376" s="59"/>
      <c r="C1376" s="59"/>
      <c r="D1376" s="59"/>
      <c r="E1376" s="59"/>
      <c r="F1376" s="59"/>
      <c r="G1376" s="59"/>
      <c r="H1376" s="59"/>
    </row>
    <row r="1377" spans="1:8" x14ac:dyDescent="0.3">
      <c r="A1377" s="59"/>
      <c r="B1377" s="59"/>
      <c r="C1377" s="59"/>
      <c r="D1377" s="59"/>
      <c r="E1377" s="59"/>
      <c r="F1377" s="59"/>
      <c r="G1377" s="59"/>
      <c r="H1377" s="59"/>
    </row>
    <row r="1378" spans="1:8" x14ac:dyDescent="0.3">
      <c r="A1378" s="59"/>
      <c r="B1378" s="59"/>
      <c r="C1378" s="59"/>
      <c r="D1378" s="59"/>
      <c r="E1378" s="59"/>
      <c r="F1378" s="59"/>
      <c r="G1378" s="59"/>
      <c r="H1378" s="59"/>
    </row>
    <row r="1379" spans="1:8" x14ac:dyDescent="0.3">
      <c r="A1379" s="59"/>
      <c r="B1379" s="59"/>
      <c r="C1379" s="59"/>
      <c r="D1379" s="59"/>
      <c r="E1379" s="59"/>
      <c r="F1379" s="59"/>
      <c r="G1379" s="59"/>
      <c r="H1379" s="59"/>
    </row>
    <row r="1380" spans="1:8" x14ac:dyDescent="0.3">
      <c r="A1380" s="59"/>
      <c r="B1380" s="59"/>
      <c r="C1380" s="59"/>
      <c r="D1380" s="59"/>
      <c r="E1380" s="59"/>
      <c r="F1380" s="59"/>
      <c r="G1380" s="59"/>
      <c r="H1380" s="59"/>
    </row>
    <row r="1381" spans="1:8" x14ac:dyDescent="0.3">
      <c r="A1381" s="59"/>
      <c r="B1381" s="59"/>
      <c r="C1381" s="59"/>
      <c r="D1381" s="59"/>
      <c r="E1381" s="59"/>
      <c r="F1381" s="59"/>
      <c r="G1381" s="59"/>
      <c r="H1381" s="59"/>
    </row>
    <row r="1382" spans="1:8" x14ac:dyDescent="0.3">
      <c r="A1382" s="59"/>
      <c r="B1382" s="59"/>
      <c r="C1382" s="59"/>
      <c r="D1382" s="59"/>
      <c r="E1382" s="59"/>
      <c r="F1382" s="59"/>
      <c r="G1382" s="59"/>
      <c r="H1382" s="59"/>
    </row>
    <row r="1383" spans="1:8" x14ac:dyDescent="0.3">
      <c r="A1383" s="59"/>
      <c r="B1383" s="59"/>
      <c r="C1383" s="59"/>
      <c r="D1383" s="59"/>
      <c r="E1383" s="59"/>
      <c r="F1383" s="59"/>
      <c r="G1383" s="59"/>
      <c r="H1383" s="59"/>
    </row>
    <row r="1384" spans="1:8" x14ac:dyDescent="0.3">
      <c r="A1384" s="59"/>
      <c r="B1384" s="59"/>
      <c r="C1384" s="59"/>
      <c r="D1384" s="59"/>
      <c r="E1384" s="59"/>
      <c r="F1384" s="59"/>
      <c r="G1384" s="59"/>
      <c r="H1384" s="59"/>
    </row>
    <row r="1385" spans="1:8" x14ac:dyDescent="0.3">
      <c r="A1385" s="59"/>
      <c r="B1385" s="59"/>
      <c r="C1385" s="59"/>
      <c r="D1385" s="59"/>
      <c r="E1385" s="59"/>
      <c r="F1385" s="59"/>
      <c r="G1385" s="59"/>
      <c r="H1385" s="59"/>
    </row>
    <row r="1386" spans="1:8" x14ac:dyDescent="0.3">
      <c r="A1386" s="59"/>
      <c r="B1386" s="59"/>
      <c r="C1386" s="59"/>
      <c r="D1386" s="59"/>
      <c r="E1386" s="59"/>
      <c r="F1386" s="59"/>
      <c r="G1386" s="59"/>
      <c r="H1386" s="59"/>
    </row>
    <row r="1387" spans="1:8" x14ac:dyDescent="0.3">
      <c r="A1387" s="59"/>
      <c r="B1387" s="59"/>
      <c r="C1387" s="59"/>
      <c r="D1387" s="59"/>
      <c r="E1387" s="59"/>
      <c r="F1387" s="59"/>
      <c r="G1387" s="59"/>
      <c r="H1387" s="59"/>
    </row>
    <row r="1388" spans="1:8" x14ac:dyDescent="0.3">
      <c r="A1388" s="59"/>
      <c r="B1388" s="59"/>
      <c r="C1388" s="59"/>
      <c r="D1388" s="59"/>
      <c r="E1388" s="59"/>
      <c r="F1388" s="59"/>
      <c r="G1388" s="59"/>
      <c r="H1388" s="59"/>
    </row>
    <row r="1389" spans="1:8" x14ac:dyDescent="0.3">
      <c r="A1389" s="59"/>
      <c r="B1389" s="59"/>
      <c r="C1389" s="59"/>
      <c r="D1389" s="59"/>
      <c r="E1389" s="59"/>
      <c r="F1389" s="59"/>
      <c r="G1389" s="59"/>
      <c r="H1389" s="59"/>
    </row>
    <row r="1390" spans="1:8" x14ac:dyDescent="0.3">
      <c r="A1390" s="59"/>
      <c r="B1390" s="59"/>
      <c r="C1390" s="59"/>
      <c r="D1390" s="59"/>
      <c r="E1390" s="59"/>
      <c r="F1390" s="59"/>
      <c r="G1390" s="59"/>
      <c r="H1390" s="59"/>
    </row>
    <row r="1391" spans="1:8" x14ac:dyDescent="0.3">
      <c r="A1391" s="59"/>
      <c r="B1391" s="59"/>
      <c r="C1391" s="59"/>
      <c r="D1391" s="59"/>
      <c r="E1391" s="59"/>
      <c r="F1391" s="59"/>
      <c r="G1391" s="59"/>
      <c r="H1391" s="59"/>
    </row>
    <row r="1392" spans="1:8" x14ac:dyDescent="0.3">
      <c r="A1392" s="59"/>
      <c r="B1392" s="59"/>
      <c r="C1392" s="59"/>
      <c r="D1392" s="59"/>
      <c r="E1392" s="59"/>
      <c r="F1392" s="59"/>
      <c r="G1392" s="59"/>
      <c r="H1392" s="59"/>
    </row>
    <row r="1393" spans="1:8" x14ac:dyDescent="0.3">
      <c r="A1393" s="59"/>
      <c r="B1393" s="59"/>
      <c r="C1393" s="59"/>
      <c r="D1393" s="59"/>
      <c r="E1393" s="59"/>
      <c r="F1393" s="59"/>
      <c r="G1393" s="59"/>
      <c r="H1393" s="59"/>
    </row>
    <row r="1394" spans="1:8" x14ac:dyDescent="0.3">
      <c r="A1394" s="59"/>
      <c r="B1394" s="59"/>
      <c r="C1394" s="59"/>
      <c r="D1394" s="59"/>
      <c r="E1394" s="59"/>
      <c r="F1394" s="59"/>
      <c r="G1394" s="59"/>
      <c r="H1394" s="59"/>
    </row>
    <row r="1395" spans="1:8" x14ac:dyDescent="0.3">
      <c r="A1395" s="59"/>
      <c r="B1395" s="59"/>
      <c r="C1395" s="59"/>
      <c r="D1395" s="59"/>
      <c r="E1395" s="59"/>
      <c r="F1395" s="59"/>
      <c r="G1395" s="59"/>
      <c r="H1395" s="59"/>
    </row>
    <row r="1396" spans="1:8" x14ac:dyDescent="0.3">
      <c r="A1396" s="59"/>
      <c r="B1396" s="59"/>
      <c r="C1396" s="59"/>
      <c r="D1396" s="59"/>
      <c r="E1396" s="59"/>
      <c r="F1396" s="59"/>
      <c r="G1396" s="59"/>
      <c r="H1396" s="59"/>
    </row>
    <row r="1397" spans="1:8" x14ac:dyDescent="0.3">
      <c r="A1397" s="59"/>
      <c r="B1397" s="59"/>
      <c r="C1397" s="59"/>
      <c r="D1397" s="59"/>
      <c r="E1397" s="59"/>
      <c r="F1397" s="59"/>
      <c r="G1397" s="59"/>
      <c r="H1397" s="59"/>
    </row>
    <row r="1398" spans="1:8" x14ac:dyDescent="0.3">
      <c r="A1398" s="59"/>
      <c r="B1398" s="59"/>
      <c r="C1398" s="59"/>
      <c r="D1398" s="59"/>
      <c r="E1398" s="59"/>
      <c r="F1398" s="59"/>
      <c r="G1398" s="59"/>
      <c r="H1398" s="59"/>
    </row>
    <row r="1399" spans="1:8" x14ac:dyDescent="0.3">
      <c r="A1399" s="59"/>
      <c r="B1399" s="59"/>
      <c r="C1399" s="59"/>
      <c r="D1399" s="59"/>
      <c r="E1399" s="59"/>
      <c r="F1399" s="59"/>
      <c r="G1399" s="59"/>
      <c r="H1399" s="59"/>
    </row>
    <row r="1400" spans="1:8" x14ac:dyDescent="0.3">
      <c r="A1400" s="59"/>
      <c r="B1400" s="59"/>
      <c r="C1400" s="59"/>
      <c r="D1400" s="59"/>
      <c r="E1400" s="59"/>
      <c r="F1400" s="59"/>
      <c r="G1400" s="59"/>
      <c r="H1400" s="59"/>
    </row>
    <row r="1401" spans="1:8" x14ac:dyDescent="0.3">
      <c r="A1401" s="59"/>
      <c r="B1401" s="59"/>
      <c r="C1401" s="59"/>
      <c r="D1401" s="59"/>
      <c r="E1401" s="59"/>
      <c r="F1401" s="59"/>
      <c r="G1401" s="59"/>
      <c r="H1401" s="59"/>
    </row>
    <row r="1402" spans="1:8" x14ac:dyDescent="0.3">
      <c r="A1402" s="59"/>
      <c r="B1402" s="59"/>
      <c r="C1402" s="59"/>
      <c r="D1402" s="59"/>
      <c r="E1402" s="59"/>
      <c r="F1402" s="59"/>
      <c r="G1402" s="59"/>
      <c r="H1402" s="59"/>
    </row>
    <row r="1403" spans="1:8" x14ac:dyDescent="0.3">
      <c r="A1403" s="59"/>
      <c r="B1403" s="59"/>
      <c r="C1403" s="59"/>
      <c r="D1403" s="59"/>
      <c r="E1403" s="59"/>
      <c r="F1403" s="59"/>
      <c r="G1403" s="59"/>
      <c r="H1403" s="59"/>
    </row>
    <row r="1404" spans="1:8" x14ac:dyDescent="0.3">
      <c r="A1404" s="59"/>
      <c r="B1404" s="59"/>
      <c r="C1404" s="59"/>
      <c r="D1404" s="59"/>
      <c r="E1404" s="59"/>
      <c r="F1404" s="59"/>
      <c r="G1404" s="59"/>
      <c r="H1404" s="59"/>
    </row>
    <row r="1405" spans="1:8" x14ac:dyDescent="0.3">
      <c r="A1405" s="59"/>
      <c r="B1405" s="59"/>
      <c r="C1405" s="59"/>
      <c r="D1405" s="59"/>
      <c r="E1405" s="59"/>
      <c r="F1405" s="59"/>
      <c r="G1405" s="59"/>
      <c r="H1405" s="59"/>
    </row>
    <row r="1406" spans="1:8" x14ac:dyDescent="0.3">
      <c r="A1406" s="59"/>
      <c r="B1406" s="59"/>
      <c r="C1406" s="59"/>
      <c r="D1406" s="59"/>
      <c r="E1406" s="59"/>
      <c r="F1406" s="59"/>
      <c r="G1406" s="59"/>
      <c r="H1406" s="59"/>
    </row>
    <row r="1407" spans="1:8" x14ac:dyDescent="0.3">
      <c r="A1407" s="59"/>
      <c r="B1407" s="59"/>
      <c r="C1407" s="59"/>
      <c r="D1407" s="59"/>
      <c r="E1407" s="59"/>
      <c r="F1407" s="59"/>
      <c r="G1407" s="59"/>
      <c r="H1407" s="59"/>
    </row>
    <row r="1408" spans="1:8" x14ac:dyDescent="0.3">
      <c r="A1408" s="59"/>
      <c r="B1408" s="59"/>
      <c r="C1408" s="59"/>
      <c r="D1408" s="59"/>
      <c r="E1408" s="59"/>
      <c r="F1408" s="59"/>
      <c r="G1408" s="59"/>
      <c r="H1408" s="59"/>
    </row>
    <row r="1409" spans="1:8" x14ac:dyDescent="0.3">
      <c r="A1409" s="59"/>
      <c r="B1409" s="59"/>
      <c r="C1409" s="59"/>
      <c r="D1409" s="59"/>
      <c r="E1409" s="59"/>
      <c r="F1409" s="59"/>
      <c r="G1409" s="59"/>
      <c r="H1409" s="59"/>
    </row>
    <row r="1410" spans="1:8" x14ac:dyDescent="0.3">
      <c r="A1410" s="59"/>
      <c r="B1410" s="59"/>
      <c r="C1410" s="59"/>
      <c r="D1410" s="59"/>
      <c r="E1410" s="59"/>
      <c r="F1410" s="59"/>
      <c r="G1410" s="59"/>
      <c r="H1410" s="59"/>
    </row>
    <row r="1411" spans="1:8" x14ac:dyDescent="0.3">
      <c r="A1411" s="59"/>
      <c r="B1411" s="59"/>
      <c r="C1411" s="59"/>
      <c r="D1411" s="59"/>
      <c r="E1411" s="59"/>
      <c r="F1411" s="59"/>
      <c r="G1411" s="59"/>
      <c r="H1411" s="59"/>
    </row>
    <row r="1412" spans="1:8" x14ac:dyDescent="0.3">
      <c r="A1412" s="59"/>
      <c r="B1412" s="59"/>
      <c r="C1412" s="59"/>
      <c r="D1412" s="59"/>
      <c r="E1412" s="59"/>
      <c r="F1412" s="59"/>
      <c r="G1412" s="59"/>
      <c r="H1412" s="59"/>
    </row>
    <row r="1413" spans="1:8" x14ac:dyDescent="0.3">
      <c r="A1413" s="59"/>
      <c r="B1413" s="59"/>
      <c r="C1413" s="59"/>
      <c r="D1413" s="59"/>
      <c r="E1413" s="59"/>
      <c r="F1413" s="59"/>
      <c r="G1413" s="59"/>
      <c r="H1413" s="59"/>
    </row>
    <row r="1414" spans="1:8" x14ac:dyDescent="0.3">
      <c r="A1414" s="59"/>
      <c r="B1414" s="59"/>
      <c r="C1414" s="59"/>
      <c r="D1414" s="59"/>
      <c r="E1414" s="59"/>
      <c r="F1414" s="59"/>
      <c r="G1414" s="59"/>
      <c r="H1414" s="59"/>
    </row>
    <row r="1415" spans="1:8" x14ac:dyDescent="0.3">
      <c r="A1415" s="59"/>
      <c r="B1415" s="59"/>
      <c r="C1415" s="59"/>
      <c r="D1415" s="59"/>
      <c r="E1415" s="59"/>
      <c r="F1415" s="59"/>
      <c r="G1415" s="59"/>
      <c r="H1415" s="59"/>
    </row>
    <row r="1416" spans="1:8" x14ac:dyDescent="0.3">
      <c r="A1416" s="59"/>
      <c r="B1416" s="59"/>
      <c r="C1416" s="59"/>
      <c r="D1416" s="59"/>
      <c r="E1416" s="59"/>
      <c r="F1416" s="59"/>
      <c r="G1416" s="59"/>
      <c r="H1416" s="59"/>
    </row>
    <row r="1417" spans="1:8" x14ac:dyDescent="0.3">
      <c r="A1417" s="59"/>
      <c r="B1417" s="59"/>
      <c r="C1417" s="59"/>
      <c r="D1417" s="59"/>
      <c r="E1417" s="59"/>
      <c r="F1417" s="59"/>
      <c r="G1417" s="59"/>
      <c r="H1417" s="59"/>
    </row>
    <row r="1418" spans="1:8" x14ac:dyDescent="0.3">
      <c r="A1418" s="59"/>
      <c r="B1418" s="59"/>
      <c r="C1418" s="59"/>
      <c r="D1418" s="59"/>
      <c r="E1418" s="59"/>
      <c r="F1418" s="59"/>
      <c r="G1418" s="59"/>
      <c r="H1418" s="59"/>
    </row>
    <row r="1419" spans="1:8" x14ac:dyDescent="0.3">
      <c r="A1419" s="59"/>
      <c r="B1419" s="59"/>
      <c r="C1419" s="59"/>
      <c r="D1419" s="59"/>
      <c r="E1419" s="59"/>
      <c r="F1419" s="59"/>
      <c r="G1419" s="59"/>
      <c r="H1419" s="59"/>
    </row>
    <row r="1420" spans="1:8" x14ac:dyDescent="0.3">
      <c r="A1420" s="59"/>
      <c r="B1420" s="59"/>
      <c r="C1420" s="59"/>
      <c r="D1420" s="59"/>
      <c r="E1420" s="59"/>
      <c r="F1420" s="59"/>
      <c r="G1420" s="59"/>
      <c r="H1420" s="59"/>
    </row>
    <row r="1421" spans="1:8" x14ac:dyDescent="0.3">
      <c r="A1421" s="59"/>
      <c r="B1421" s="59"/>
      <c r="C1421" s="59"/>
      <c r="D1421" s="59"/>
      <c r="E1421" s="59"/>
      <c r="F1421" s="59"/>
      <c r="G1421" s="59"/>
      <c r="H1421" s="59"/>
    </row>
    <row r="1422" spans="1:8" x14ac:dyDescent="0.3">
      <c r="A1422" s="59"/>
      <c r="B1422" s="59"/>
      <c r="C1422" s="59"/>
      <c r="D1422" s="59"/>
      <c r="E1422" s="59"/>
      <c r="F1422" s="59"/>
      <c r="G1422" s="59"/>
      <c r="H1422" s="59"/>
    </row>
    <row r="1423" spans="1:8" x14ac:dyDescent="0.3">
      <c r="A1423" s="59"/>
      <c r="B1423" s="59"/>
      <c r="C1423" s="59"/>
      <c r="D1423" s="59"/>
      <c r="E1423" s="59"/>
      <c r="F1423" s="59"/>
      <c r="G1423" s="59"/>
      <c r="H1423" s="59"/>
    </row>
    <row r="1424" spans="1:8" x14ac:dyDescent="0.3">
      <c r="A1424" s="59"/>
      <c r="B1424" s="59"/>
      <c r="C1424" s="59"/>
      <c r="D1424" s="59"/>
      <c r="E1424" s="59"/>
      <c r="F1424" s="59"/>
      <c r="G1424" s="59"/>
      <c r="H1424" s="59"/>
    </row>
    <row r="1425" spans="1:8" x14ac:dyDescent="0.3">
      <c r="A1425" s="59"/>
      <c r="B1425" s="59"/>
      <c r="C1425" s="59"/>
      <c r="D1425" s="59"/>
      <c r="E1425" s="59"/>
      <c r="F1425" s="59"/>
      <c r="G1425" s="59"/>
      <c r="H1425" s="59"/>
    </row>
    <row r="1426" spans="1:8" x14ac:dyDescent="0.3">
      <c r="A1426" s="59"/>
      <c r="B1426" s="59"/>
      <c r="C1426" s="59"/>
      <c r="D1426" s="59"/>
      <c r="E1426" s="59"/>
      <c r="F1426" s="59"/>
      <c r="G1426" s="59"/>
      <c r="H1426" s="59"/>
    </row>
    <row r="1427" spans="1:8" x14ac:dyDescent="0.3">
      <c r="A1427" s="59"/>
      <c r="B1427" s="59"/>
      <c r="C1427" s="59"/>
      <c r="D1427" s="59"/>
      <c r="E1427" s="59"/>
      <c r="F1427" s="59"/>
      <c r="G1427" s="59"/>
      <c r="H1427" s="59"/>
    </row>
    <row r="1428" spans="1:8" x14ac:dyDescent="0.3">
      <c r="A1428" s="59"/>
      <c r="B1428" s="59"/>
      <c r="C1428" s="59"/>
      <c r="D1428" s="59"/>
      <c r="E1428" s="59"/>
      <c r="F1428" s="59"/>
      <c r="G1428" s="59"/>
      <c r="H1428" s="59"/>
    </row>
    <row r="1429" spans="1:8" x14ac:dyDescent="0.3">
      <c r="A1429" s="59"/>
      <c r="B1429" s="59"/>
      <c r="C1429" s="59"/>
      <c r="D1429" s="59"/>
      <c r="E1429" s="59"/>
      <c r="F1429" s="59"/>
      <c r="G1429" s="59"/>
      <c r="H1429" s="59"/>
    </row>
    <row r="1430" spans="1:8" x14ac:dyDescent="0.3">
      <c r="A1430" s="59"/>
      <c r="B1430" s="59"/>
      <c r="C1430" s="59"/>
      <c r="D1430" s="59"/>
      <c r="E1430" s="59"/>
      <c r="F1430" s="59"/>
      <c r="G1430" s="59"/>
      <c r="H1430" s="59"/>
    </row>
    <row r="1431" spans="1:8" x14ac:dyDescent="0.3">
      <c r="A1431" s="59"/>
      <c r="B1431" s="59"/>
      <c r="C1431" s="59"/>
      <c r="D1431" s="59"/>
      <c r="E1431" s="59"/>
      <c r="F1431" s="59"/>
      <c r="G1431" s="59"/>
      <c r="H1431" s="59"/>
    </row>
    <row r="1432" spans="1:8" x14ac:dyDescent="0.3">
      <c r="A1432" s="59"/>
      <c r="B1432" s="59"/>
      <c r="C1432" s="59"/>
      <c r="D1432" s="59"/>
      <c r="E1432" s="59"/>
      <c r="F1432" s="59"/>
      <c r="G1432" s="59"/>
      <c r="H1432" s="59"/>
    </row>
    <row r="1433" spans="1:8" x14ac:dyDescent="0.3">
      <c r="A1433" s="59"/>
      <c r="B1433" s="59"/>
      <c r="C1433" s="59"/>
      <c r="D1433" s="59"/>
      <c r="E1433" s="59"/>
      <c r="F1433" s="59"/>
      <c r="G1433" s="59"/>
      <c r="H1433" s="59"/>
    </row>
    <row r="1434" spans="1:8" x14ac:dyDescent="0.3">
      <c r="A1434" s="59"/>
      <c r="B1434" s="59"/>
      <c r="C1434" s="59"/>
      <c r="D1434" s="59"/>
      <c r="E1434" s="59"/>
      <c r="F1434" s="59"/>
      <c r="G1434" s="59"/>
      <c r="H1434" s="59"/>
    </row>
    <row r="1435" spans="1:8" x14ac:dyDescent="0.3">
      <c r="A1435" s="59"/>
      <c r="B1435" s="59"/>
      <c r="C1435" s="59"/>
      <c r="D1435" s="59"/>
      <c r="E1435" s="59"/>
      <c r="F1435" s="59"/>
      <c r="G1435" s="59"/>
      <c r="H1435" s="59"/>
    </row>
    <row r="1436" spans="1:8" x14ac:dyDescent="0.3">
      <c r="A1436" s="59"/>
      <c r="B1436" s="59"/>
      <c r="C1436" s="59"/>
      <c r="D1436" s="59"/>
      <c r="E1436" s="59"/>
      <c r="F1436" s="59"/>
      <c r="G1436" s="59"/>
      <c r="H1436" s="59"/>
    </row>
    <row r="1437" spans="1:8" x14ac:dyDescent="0.3">
      <c r="A1437" s="59"/>
      <c r="B1437" s="59"/>
      <c r="C1437" s="59"/>
      <c r="D1437" s="59"/>
      <c r="E1437" s="59"/>
      <c r="F1437" s="59"/>
      <c r="G1437" s="59"/>
      <c r="H1437" s="59"/>
    </row>
    <row r="1438" spans="1:8" x14ac:dyDescent="0.3">
      <c r="A1438" s="59"/>
      <c r="B1438" s="59"/>
      <c r="C1438" s="59"/>
      <c r="D1438" s="59"/>
      <c r="E1438" s="59"/>
      <c r="F1438" s="59"/>
      <c r="G1438" s="59"/>
      <c r="H1438" s="59"/>
    </row>
    <row r="1439" spans="1:8" x14ac:dyDescent="0.3">
      <c r="A1439" s="59"/>
      <c r="B1439" s="59"/>
      <c r="C1439" s="59"/>
      <c r="D1439" s="59"/>
      <c r="E1439" s="59"/>
      <c r="F1439" s="59"/>
      <c r="G1439" s="59"/>
      <c r="H1439" s="59"/>
    </row>
    <row r="1440" spans="1:8" x14ac:dyDescent="0.3">
      <c r="A1440" s="59"/>
      <c r="B1440" s="59"/>
      <c r="C1440" s="59"/>
      <c r="D1440" s="59"/>
      <c r="E1440" s="59"/>
      <c r="F1440" s="59"/>
      <c r="G1440" s="59"/>
      <c r="H1440" s="59"/>
    </row>
    <row r="1441" spans="1:8" x14ac:dyDescent="0.3">
      <c r="A1441" s="59"/>
      <c r="B1441" s="59"/>
      <c r="C1441" s="59"/>
      <c r="D1441" s="59"/>
      <c r="E1441" s="59"/>
      <c r="F1441" s="59"/>
      <c r="G1441" s="59"/>
      <c r="H1441" s="59"/>
    </row>
    <row r="1442" spans="1:8" x14ac:dyDescent="0.3">
      <c r="A1442" s="59"/>
      <c r="B1442" s="59"/>
      <c r="C1442" s="59"/>
      <c r="D1442" s="59"/>
      <c r="E1442" s="59"/>
      <c r="F1442" s="59"/>
      <c r="G1442" s="59"/>
      <c r="H1442" s="59"/>
    </row>
    <row r="1443" spans="1:8" x14ac:dyDescent="0.3">
      <c r="A1443" s="59"/>
      <c r="B1443" s="59"/>
      <c r="C1443" s="59"/>
      <c r="D1443" s="59"/>
      <c r="E1443" s="59"/>
      <c r="F1443" s="59"/>
      <c r="G1443" s="59"/>
      <c r="H1443" s="59"/>
    </row>
    <row r="1444" spans="1:8" x14ac:dyDescent="0.3">
      <c r="A1444" s="59"/>
      <c r="B1444" s="59"/>
      <c r="C1444" s="59"/>
      <c r="D1444" s="59"/>
      <c r="E1444" s="59"/>
      <c r="F1444" s="59"/>
      <c r="G1444" s="59"/>
      <c r="H1444" s="59"/>
    </row>
    <row r="1445" spans="1:8" x14ac:dyDescent="0.3">
      <c r="A1445" s="59"/>
      <c r="B1445" s="59"/>
      <c r="C1445" s="59"/>
      <c r="D1445" s="59"/>
      <c r="E1445" s="59"/>
      <c r="F1445" s="59"/>
      <c r="G1445" s="59"/>
      <c r="H1445" s="59"/>
    </row>
    <row r="1446" spans="1:8" x14ac:dyDescent="0.3">
      <c r="A1446" s="59"/>
      <c r="B1446" s="59"/>
      <c r="C1446" s="59"/>
      <c r="D1446" s="59"/>
      <c r="E1446" s="59"/>
      <c r="F1446" s="59"/>
      <c r="G1446" s="59"/>
      <c r="H1446" s="59"/>
    </row>
    <row r="1447" spans="1:8" x14ac:dyDescent="0.3">
      <c r="A1447" s="59"/>
      <c r="B1447" s="59"/>
      <c r="C1447" s="59"/>
      <c r="D1447" s="59"/>
      <c r="E1447" s="59"/>
      <c r="F1447" s="59"/>
      <c r="G1447" s="59"/>
      <c r="H1447" s="59"/>
    </row>
    <row r="1448" spans="1:8" x14ac:dyDescent="0.3">
      <c r="A1448" s="59"/>
      <c r="B1448" s="59"/>
      <c r="C1448" s="59"/>
      <c r="D1448" s="59"/>
      <c r="E1448" s="59"/>
      <c r="F1448" s="59"/>
      <c r="G1448" s="59"/>
      <c r="H1448" s="59"/>
    </row>
    <row r="1449" spans="1:8" x14ac:dyDescent="0.3">
      <c r="A1449" s="59"/>
      <c r="B1449" s="59"/>
      <c r="C1449" s="59"/>
      <c r="D1449" s="59"/>
      <c r="E1449" s="59"/>
      <c r="F1449" s="59"/>
      <c r="G1449" s="59"/>
      <c r="H1449" s="59"/>
    </row>
    <row r="1450" spans="1:8" x14ac:dyDescent="0.3">
      <c r="A1450" s="59"/>
      <c r="B1450" s="59"/>
      <c r="C1450" s="59"/>
      <c r="D1450" s="59"/>
      <c r="E1450" s="59"/>
      <c r="F1450" s="59"/>
      <c r="G1450" s="59"/>
      <c r="H1450" s="59"/>
    </row>
    <row r="1451" spans="1:8" x14ac:dyDescent="0.3">
      <c r="A1451" s="59"/>
      <c r="B1451" s="59"/>
      <c r="C1451" s="59"/>
      <c r="D1451" s="59"/>
      <c r="E1451" s="59"/>
      <c r="F1451" s="59"/>
      <c r="G1451" s="59"/>
      <c r="H1451" s="59"/>
    </row>
    <row r="1452" spans="1:8" x14ac:dyDescent="0.3">
      <c r="A1452" s="59"/>
      <c r="B1452" s="59"/>
      <c r="C1452" s="59"/>
      <c r="D1452" s="59"/>
      <c r="E1452" s="59"/>
      <c r="F1452" s="59"/>
      <c r="G1452" s="59"/>
      <c r="H1452" s="59"/>
    </row>
    <row r="1453" spans="1:8" x14ac:dyDescent="0.3">
      <c r="A1453" s="59"/>
      <c r="B1453" s="59"/>
      <c r="C1453" s="59"/>
      <c r="D1453" s="59"/>
      <c r="E1453" s="59"/>
      <c r="F1453" s="59"/>
      <c r="G1453" s="59"/>
      <c r="H1453" s="59"/>
    </row>
    <row r="1454" spans="1:8" x14ac:dyDescent="0.3">
      <c r="A1454" s="59"/>
      <c r="B1454" s="59"/>
      <c r="C1454" s="59"/>
      <c r="D1454" s="59"/>
      <c r="E1454" s="59"/>
      <c r="F1454" s="59"/>
      <c r="G1454" s="59"/>
      <c r="H1454" s="59"/>
    </row>
    <row r="1455" spans="1:8" x14ac:dyDescent="0.3">
      <c r="A1455" s="59"/>
      <c r="B1455" s="59"/>
      <c r="C1455" s="59"/>
      <c r="D1455" s="59"/>
      <c r="E1455" s="59"/>
      <c r="F1455" s="59"/>
      <c r="G1455" s="59"/>
      <c r="H1455" s="59"/>
    </row>
    <row r="1456" spans="1:8" x14ac:dyDescent="0.3">
      <c r="A1456" s="59"/>
      <c r="B1456" s="59"/>
      <c r="C1456" s="59"/>
      <c r="D1456" s="59"/>
      <c r="E1456" s="59"/>
      <c r="F1456" s="59"/>
      <c r="G1456" s="59"/>
      <c r="H1456" s="59"/>
    </row>
    <row r="1457" spans="1:8" x14ac:dyDescent="0.3">
      <c r="A1457" s="59"/>
      <c r="B1457" s="59"/>
      <c r="C1457" s="59"/>
      <c r="D1457" s="59"/>
      <c r="E1457" s="59"/>
      <c r="F1457" s="59"/>
      <c r="G1457" s="59"/>
      <c r="H1457" s="59"/>
    </row>
    <row r="1458" spans="1:8" x14ac:dyDescent="0.3">
      <c r="A1458" s="59"/>
      <c r="B1458" s="59"/>
      <c r="C1458" s="59"/>
      <c r="D1458" s="59"/>
      <c r="E1458" s="59"/>
      <c r="F1458" s="59"/>
      <c r="G1458" s="59"/>
      <c r="H1458" s="59"/>
    </row>
    <row r="1459" spans="1:8" x14ac:dyDescent="0.3">
      <c r="A1459" s="59"/>
      <c r="B1459" s="59"/>
      <c r="C1459" s="59"/>
      <c r="D1459" s="59"/>
      <c r="E1459" s="59"/>
      <c r="F1459" s="59"/>
      <c r="G1459" s="59"/>
      <c r="H1459" s="59"/>
    </row>
    <row r="1460" spans="1:8" x14ac:dyDescent="0.3">
      <c r="A1460" s="59"/>
      <c r="B1460" s="59"/>
      <c r="C1460" s="59"/>
      <c r="D1460" s="59"/>
      <c r="E1460" s="59"/>
      <c r="F1460" s="59"/>
      <c r="G1460" s="59"/>
      <c r="H1460" s="59"/>
    </row>
    <row r="1461" spans="1:8" x14ac:dyDescent="0.3">
      <c r="A1461" s="59"/>
      <c r="B1461" s="59"/>
      <c r="C1461" s="59"/>
      <c r="D1461" s="59"/>
      <c r="E1461" s="59"/>
      <c r="F1461" s="59"/>
      <c r="G1461" s="59"/>
      <c r="H1461" s="59"/>
    </row>
    <row r="1462" spans="1:8" x14ac:dyDescent="0.3">
      <c r="A1462" s="59"/>
      <c r="B1462" s="59"/>
      <c r="C1462" s="59"/>
      <c r="D1462" s="59"/>
      <c r="E1462" s="59"/>
      <c r="F1462" s="59"/>
      <c r="G1462" s="59"/>
      <c r="H1462" s="59"/>
    </row>
    <row r="1463" spans="1:8" x14ac:dyDescent="0.3">
      <c r="A1463" s="59"/>
      <c r="B1463" s="59"/>
      <c r="C1463" s="59"/>
      <c r="D1463" s="59"/>
      <c r="E1463" s="59"/>
      <c r="F1463" s="59"/>
      <c r="G1463" s="59"/>
      <c r="H1463" s="59"/>
    </row>
    <row r="1464" spans="1:8" x14ac:dyDescent="0.3">
      <c r="A1464" s="59"/>
      <c r="B1464" s="59"/>
      <c r="C1464" s="59"/>
      <c r="D1464" s="59"/>
      <c r="E1464" s="59"/>
      <c r="F1464" s="59"/>
      <c r="G1464" s="59"/>
      <c r="H1464" s="59"/>
    </row>
    <row r="1465" spans="1:8" x14ac:dyDescent="0.3">
      <c r="A1465" s="59"/>
      <c r="B1465" s="59"/>
      <c r="C1465" s="59"/>
      <c r="D1465" s="59"/>
      <c r="E1465" s="59"/>
      <c r="F1465" s="59"/>
      <c r="G1465" s="59"/>
      <c r="H1465" s="59"/>
    </row>
    <row r="1466" spans="1:8" x14ac:dyDescent="0.3">
      <c r="A1466" s="59"/>
      <c r="B1466" s="59"/>
      <c r="C1466" s="59"/>
      <c r="D1466" s="59"/>
      <c r="E1466" s="59"/>
      <c r="F1466" s="59"/>
      <c r="G1466" s="59"/>
      <c r="H1466" s="59"/>
    </row>
    <row r="1467" spans="1:8" x14ac:dyDescent="0.3">
      <c r="A1467" s="59"/>
      <c r="B1467" s="59"/>
      <c r="C1467" s="59"/>
      <c r="D1467" s="59"/>
      <c r="E1467" s="59"/>
      <c r="F1467" s="59"/>
      <c r="G1467" s="59"/>
      <c r="H1467" s="59"/>
    </row>
    <row r="1468" spans="1:8" x14ac:dyDescent="0.3">
      <c r="A1468" s="59"/>
      <c r="B1468" s="59"/>
      <c r="C1468" s="59"/>
      <c r="D1468" s="59"/>
      <c r="E1468" s="59"/>
      <c r="F1468" s="59"/>
      <c r="G1468" s="59"/>
      <c r="H1468" s="59"/>
    </row>
    <row r="1469" spans="1:8" x14ac:dyDescent="0.3">
      <c r="A1469" s="59"/>
      <c r="B1469" s="59"/>
      <c r="C1469" s="59"/>
      <c r="D1469" s="59"/>
      <c r="E1469" s="59"/>
      <c r="F1469" s="59"/>
      <c r="G1469" s="59"/>
      <c r="H1469" s="59"/>
    </row>
    <row r="1470" spans="1:8" x14ac:dyDescent="0.3">
      <c r="A1470" s="59"/>
      <c r="B1470" s="59"/>
      <c r="C1470" s="59"/>
      <c r="D1470" s="59"/>
      <c r="E1470" s="59"/>
      <c r="F1470" s="59"/>
      <c r="G1470" s="59"/>
      <c r="H1470" s="59"/>
    </row>
    <row r="1471" spans="1:8" x14ac:dyDescent="0.3">
      <c r="A1471" s="59"/>
      <c r="B1471" s="59"/>
      <c r="C1471" s="59"/>
      <c r="D1471" s="59"/>
      <c r="E1471" s="59"/>
      <c r="F1471" s="59"/>
      <c r="G1471" s="59"/>
      <c r="H1471" s="59"/>
    </row>
    <row r="1472" spans="1:8" x14ac:dyDescent="0.3">
      <c r="A1472" s="59"/>
      <c r="B1472" s="59"/>
      <c r="C1472" s="59"/>
      <c r="D1472" s="59"/>
      <c r="E1472" s="59"/>
      <c r="F1472" s="59"/>
      <c r="G1472" s="59"/>
      <c r="H1472" s="59"/>
    </row>
    <row r="1473" spans="1:8" x14ac:dyDescent="0.3">
      <c r="A1473" s="59"/>
      <c r="B1473" s="59"/>
      <c r="C1473" s="59"/>
      <c r="D1473" s="59"/>
      <c r="E1473" s="59"/>
      <c r="F1473" s="59"/>
      <c r="G1473" s="59"/>
      <c r="H1473" s="59"/>
    </row>
    <row r="1474" spans="1:8" x14ac:dyDescent="0.3">
      <c r="A1474" s="59"/>
      <c r="B1474" s="59"/>
      <c r="C1474" s="59"/>
      <c r="D1474" s="59"/>
      <c r="E1474" s="59"/>
      <c r="F1474" s="59"/>
      <c r="G1474" s="59"/>
      <c r="H1474" s="59"/>
    </row>
    <row r="1475" spans="1:8" x14ac:dyDescent="0.3">
      <c r="A1475" s="59"/>
      <c r="B1475" s="59"/>
      <c r="C1475" s="59"/>
      <c r="D1475" s="59"/>
      <c r="E1475" s="59"/>
      <c r="F1475" s="59"/>
      <c r="G1475" s="59"/>
      <c r="H1475" s="59"/>
    </row>
    <row r="1476" spans="1:8" x14ac:dyDescent="0.3">
      <c r="A1476" s="59"/>
      <c r="B1476" s="59"/>
      <c r="C1476" s="59"/>
      <c r="D1476" s="59"/>
      <c r="E1476" s="59"/>
      <c r="F1476" s="59"/>
      <c r="G1476" s="59"/>
      <c r="H1476" s="59"/>
    </row>
    <row r="1477" spans="1:8" x14ac:dyDescent="0.3">
      <c r="A1477" s="59"/>
      <c r="B1477" s="59"/>
      <c r="C1477" s="59"/>
      <c r="D1477" s="59"/>
      <c r="E1477" s="59"/>
      <c r="F1477" s="59"/>
      <c r="G1477" s="59"/>
      <c r="H1477" s="59"/>
    </row>
    <row r="1478" spans="1:8" x14ac:dyDescent="0.3">
      <c r="A1478" s="59"/>
      <c r="B1478" s="59"/>
      <c r="C1478" s="59"/>
      <c r="D1478" s="59"/>
      <c r="E1478" s="59"/>
      <c r="F1478" s="59"/>
      <c r="G1478" s="59"/>
      <c r="H1478" s="59"/>
    </row>
    <row r="1479" spans="1:8" x14ac:dyDescent="0.3">
      <c r="A1479" s="59"/>
      <c r="B1479" s="59"/>
      <c r="C1479" s="59"/>
      <c r="D1479" s="59"/>
      <c r="E1479" s="59"/>
      <c r="F1479" s="59"/>
      <c r="G1479" s="59"/>
      <c r="H1479" s="59"/>
    </row>
    <row r="1480" spans="1:8" x14ac:dyDescent="0.3">
      <c r="A1480" s="59"/>
      <c r="B1480" s="59"/>
      <c r="C1480" s="59"/>
      <c r="D1480" s="59"/>
      <c r="E1480" s="59"/>
      <c r="F1480" s="59"/>
      <c r="G1480" s="59"/>
      <c r="H1480" s="59"/>
    </row>
    <row r="1481" spans="1:8" x14ac:dyDescent="0.3">
      <c r="A1481" s="59"/>
      <c r="B1481" s="59"/>
      <c r="C1481" s="59"/>
      <c r="D1481" s="59"/>
      <c r="E1481" s="59"/>
      <c r="F1481" s="59"/>
      <c r="G1481" s="59"/>
      <c r="H1481" s="59"/>
    </row>
    <row r="1482" spans="1:8" x14ac:dyDescent="0.3">
      <c r="A1482" s="59"/>
      <c r="B1482" s="59"/>
      <c r="C1482" s="59"/>
      <c r="D1482" s="59"/>
      <c r="E1482" s="59"/>
      <c r="F1482" s="59"/>
      <c r="G1482" s="59"/>
      <c r="H1482" s="59"/>
    </row>
    <row r="1483" spans="1:8" x14ac:dyDescent="0.3">
      <c r="A1483" s="59"/>
      <c r="B1483" s="59"/>
      <c r="C1483" s="59"/>
      <c r="D1483" s="59"/>
      <c r="E1483" s="59"/>
      <c r="F1483" s="59"/>
      <c r="G1483" s="59"/>
      <c r="H1483" s="59"/>
    </row>
    <row r="1484" spans="1:8" x14ac:dyDescent="0.3">
      <c r="A1484" s="59"/>
      <c r="B1484" s="59"/>
      <c r="C1484" s="59"/>
      <c r="D1484" s="59"/>
      <c r="E1484" s="59"/>
      <c r="F1484" s="59"/>
      <c r="G1484" s="59"/>
      <c r="H1484" s="59"/>
    </row>
    <row r="1485" spans="1:8" x14ac:dyDescent="0.3">
      <c r="A1485" s="59"/>
      <c r="B1485" s="59"/>
      <c r="C1485" s="59"/>
      <c r="D1485" s="59"/>
      <c r="E1485" s="59"/>
      <c r="F1485" s="59"/>
      <c r="G1485" s="59"/>
      <c r="H1485" s="59"/>
    </row>
    <row r="1486" spans="1:8" x14ac:dyDescent="0.3">
      <c r="A1486" s="59"/>
      <c r="B1486" s="59"/>
      <c r="C1486" s="59"/>
      <c r="D1486" s="59"/>
      <c r="E1486" s="59"/>
      <c r="F1486" s="59"/>
      <c r="G1486" s="59"/>
      <c r="H1486" s="59"/>
    </row>
    <row r="1487" spans="1:8" x14ac:dyDescent="0.3">
      <c r="A1487" s="59"/>
      <c r="B1487" s="59"/>
      <c r="C1487" s="59"/>
      <c r="D1487" s="59"/>
      <c r="E1487" s="59"/>
      <c r="F1487" s="59"/>
      <c r="G1487" s="59"/>
      <c r="H1487" s="59"/>
    </row>
    <row r="1488" spans="1:8" x14ac:dyDescent="0.3">
      <c r="A1488" s="59"/>
      <c r="B1488" s="59"/>
      <c r="C1488" s="59"/>
      <c r="D1488" s="59"/>
      <c r="E1488" s="59"/>
      <c r="F1488" s="59"/>
      <c r="G1488" s="59"/>
      <c r="H1488" s="59"/>
    </row>
    <row r="1489" spans="1:8" x14ac:dyDescent="0.3">
      <c r="A1489" s="59"/>
      <c r="B1489" s="59"/>
      <c r="C1489" s="59"/>
      <c r="D1489" s="59"/>
      <c r="E1489" s="59"/>
      <c r="F1489" s="59"/>
      <c r="G1489" s="59"/>
      <c r="H1489" s="59"/>
    </row>
    <row r="1490" spans="1:8" x14ac:dyDescent="0.3">
      <c r="A1490" s="59"/>
      <c r="B1490" s="59"/>
      <c r="C1490" s="59"/>
      <c r="D1490" s="59"/>
      <c r="E1490" s="59"/>
      <c r="F1490" s="59"/>
      <c r="G1490" s="59"/>
      <c r="H1490" s="59"/>
    </row>
    <row r="1491" spans="1:8" x14ac:dyDescent="0.3">
      <c r="A1491" s="59"/>
      <c r="B1491" s="59"/>
      <c r="C1491" s="59"/>
      <c r="D1491" s="59"/>
      <c r="E1491" s="59"/>
      <c r="F1491" s="59"/>
      <c r="G1491" s="59"/>
      <c r="H1491" s="59"/>
    </row>
    <row r="1492" spans="1:8" x14ac:dyDescent="0.3">
      <c r="A1492" s="59"/>
      <c r="B1492" s="59"/>
      <c r="C1492" s="59"/>
      <c r="D1492" s="59"/>
      <c r="E1492" s="59"/>
      <c r="F1492" s="59"/>
      <c r="G1492" s="59"/>
      <c r="H1492" s="59"/>
    </row>
    <row r="1493" spans="1:8" x14ac:dyDescent="0.3">
      <c r="A1493" s="59"/>
      <c r="B1493" s="59"/>
      <c r="C1493" s="59"/>
      <c r="D1493" s="59"/>
      <c r="E1493" s="59"/>
      <c r="F1493" s="59"/>
      <c r="G1493" s="59"/>
      <c r="H1493" s="59"/>
    </row>
    <row r="1494" spans="1:8" x14ac:dyDescent="0.3">
      <c r="A1494" s="59"/>
      <c r="B1494" s="59"/>
      <c r="C1494" s="59"/>
      <c r="D1494" s="59"/>
      <c r="E1494" s="59"/>
      <c r="F1494" s="59"/>
      <c r="G1494" s="59"/>
      <c r="H1494" s="59"/>
    </row>
    <row r="1495" spans="1:8" x14ac:dyDescent="0.3">
      <c r="A1495" s="59"/>
      <c r="B1495" s="59"/>
      <c r="C1495" s="59"/>
      <c r="D1495" s="59"/>
      <c r="E1495" s="59"/>
      <c r="F1495" s="59"/>
      <c r="G1495" s="59"/>
      <c r="H1495" s="59"/>
    </row>
    <row r="1496" spans="1:8" x14ac:dyDescent="0.3">
      <c r="A1496" s="59"/>
      <c r="B1496" s="59"/>
      <c r="C1496" s="59"/>
      <c r="D1496" s="59"/>
      <c r="E1496" s="59"/>
      <c r="F1496" s="59"/>
      <c r="G1496" s="59"/>
      <c r="H1496" s="59"/>
    </row>
    <row r="1497" spans="1:8" x14ac:dyDescent="0.3">
      <c r="A1497" s="59"/>
      <c r="B1497" s="59"/>
      <c r="C1497" s="59"/>
      <c r="D1497" s="59"/>
      <c r="E1497" s="59"/>
      <c r="F1497" s="59"/>
      <c r="G1497" s="59"/>
      <c r="H1497" s="59"/>
    </row>
    <row r="1498" spans="1:8" x14ac:dyDescent="0.3">
      <c r="A1498" s="59"/>
      <c r="B1498" s="59"/>
      <c r="C1498" s="59"/>
      <c r="D1498" s="59"/>
      <c r="E1498" s="59"/>
      <c r="F1498" s="59"/>
      <c r="G1498" s="59"/>
      <c r="H1498" s="59"/>
    </row>
    <row r="1499" spans="1:8" x14ac:dyDescent="0.3">
      <c r="A1499" s="59"/>
      <c r="B1499" s="59"/>
      <c r="C1499" s="59"/>
      <c r="D1499" s="59"/>
      <c r="E1499" s="59"/>
      <c r="F1499" s="59"/>
      <c r="G1499" s="59"/>
      <c r="H1499" s="59"/>
    </row>
    <row r="1500" spans="1:8" x14ac:dyDescent="0.3">
      <c r="A1500" s="59"/>
      <c r="B1500" s="59"/>
      <c r="C1500" s="59"/>
      <c r="D1500" s="59"/>
      <c r="E1500" s="59"/>
      <c r="F1500" s="59"/>
      <c r="G1500" s="59"/>
      <c r="H1500" s="59"/>
    </row>
    <row r="1501" spans="1:8" x14ac:dyDescent="0.3">
      <c r="A1501" s="59"/>
      <c r="B1501" s="59"/>
      <c r="C1501" s="59"/>
      <c r="D1501" s="59"/>
      <c r="E1501" s="59"/>
      <c r="F1501" s="59"/>
      <c r="G1501" s="59"/>
      <c r="H1501" s="59"/>
    </row>
    <row r="1502" spans="1:8" x14ac:dyDescent="0.3">
      <c r="A1502" s="59"/>
      <c r="B1502" s="59"/>
      <c r="C1502" s="59"/>
      <c r="D1502" s="59"/>
      <c r="E1502" s="59"/>
      <c r="F1502" s="59"/>
      <c r="G1502" s="59"/>
      <c r="H1502" s="59"/>
    </row>
    <row r="1503" spans="1:8" x14ac:dyDescent="0.3">
      <c r="A1503" s="59"/>
      <c r="B1503" s="59"/>
      <c r="C1503" s="59"/>
      <c r="D1503" s="59"/>
      <c r="E1503" s="59"/>
      <c r="F1503" s="59"/>
      <c r="G1503" s="59"/>
      <c r="H1503" s="59"/>
    </row>
    <row r="1504" spans="1:8" x14ac:dyDescent="0.3">
      <c r="A1504" s="59"/>
      <c r="B1504" s="59"/>
      <c r="C1504" s="59"/>
      <c r="D1504" s="59"/>
      <c r="E1504" s="59"/>
      <c r="F1504" s="59"/>
      <c r="G1504" s="59"/>
      <c r="H1504" s="59"/>
    </row>
    <row r="1505" spans="1:8" x14ac:dyDescent="0.3">
      <c r="A1505" s="59"/>
      <c r="B1505" s="59"/>
      <c r="C1505" s="59"/>
      <c r="D1505" s="59"/>
      <c r="E1505" s="59"/>
      <c r="F1505" s="59"/>
      <c r="G1505" s="59"/>
      <c r="H1505" s="59"/>
    </row>
    <row r="1506" spans="1:8" x14ac:dyDescent="0.3">
      <c r="A1506" s="59"/>
      <c r="B1506" s="59"/>
      <c r="C1506" s="59"/>
      <c r="D1506" s="59"/>
      <c r="E1506" s="59"/>
      <c r="F1506" s="59"/>
      <c r="G1506" s="59"/>
      <c r="H1506" s="59"/>
    </row>
    <row r="1507" spans="1:8" x14ac:dyDescent="0.3">
      <c r="A1507" s="59"/>
      <c r="B1507" s="59"/>
      <c r="C1507" s="59"/>
      <c r="D1507" s="59"/>
      <c r="E1507" s="59"/>
      <c r="F1507" s="59"/>
      <c r="G1507" s="59"/>
      <c r="H1507" s="59"/>
    </row>
    <row r="1508" spans="1:8" x14ac:dyDescent="0.3">
      <c r="A1508" s="59"/>
      <c r="B1508" s="59"/>
      <c r="C1508" s="59"/>
      <c r="D1508" s="59"/>
      <c r="E1508" s="59"/>
      <c r="F1508" s="59"/>
      <c r="G1508" s="59"/>
      <c r="H1508" s="59"/>
    </row>
    <row r="1509" spans="1:8" x14ac:dyDescent="0.3">
      <c r="A1509" s="59"/>
      <c r="B1509" s="59"/>
      <c r="C1509" s="59"/>
      <c r="D1509" s="59"/>
      <c r="E1509" s="59"/>
      <c r="F1509" s="59"/>
      <c r="G1509" s="59"/>
      <c r="H1509" s="59"/>
    </row>
    <row r="1510" spans="1:8" x14ac:dyDescent="0.3">
      <c r="A1510" s="59"/>
      <c r="B1510" s="59"/>
      <c r="C1510" s="59"/>
      <c r="D1510" s="59"/>
      <c r="E1510" s="59"/>
      <c r="F1510" s="59"/>
      <c r="G1510" s="59"/>
      <c r="H1510" s="59"/>
    </row>
    <row r="1511" spans="1:8" x14ac:dyDescent="0.3">
      <c r="A1511" s="59"/>
      <c r="B1511" s="59"/>
      <c r="C1511" s="59"/>
      <c r="D1511" s="59"/>
      <c r="E1511" s="59"/>
      <c r="F1511" s="59"/>
      <c r="G1511" s="59"/>
      <c r="H1511" s="59"/>
    </row>
    <row r="1512" spans="1:8" x14ac:dyDescent="0.3">
      <c r="A1512" s="59"/>
      <c r="B1512" s="59"/>
      <c r="C1512" s="59"/>
      <c r="D1512" s="59"/>
      <c r="E1512" s="59"/>
      <c r="F1512" s="59"/>
      <c r="G1512" s="59"/>
      <c r="H1512" s="59"/>
    </row>
    <row r="1513" spans="1:8" x14ac:dyDescent="0.3">
      <c r="A1513" s="59"/>
      <c r="B1513" s="59"/>
      <c r="C1513" s="59"/>
      <c r="D1513" s="59"/>
      <c r="E1513" s="59"/>
      <c r="F1513" s="59"/>
      <c r="G1513" s="59"/>
      <c r="H1513" s="59"/>
    </row>
    <row r="1514" spans="1:8" x14ac:dyDescent="0.3">
      <c r="A1514" s="59"/>
      <c r="B1514" s="59"/>
      <c r="C1514" s="59"/>
      <c r="D1514" s="59"/>
      <c r="E1514" s="59"/>
      <c r="F1514" s="59"/>
      <c r="G1514" s="59"/>
      <c r="H1514" s="59"/>
    </row>
    <row r="1515" spans="1:8" x14ac:dyDescent="0.3">
      <c r="A1515" s="59"/>
      <c r="B1515" s="59"/>
      <c r="C1515" s="59"/>
      <c r="D1515" s="59"/>
      <c r="E1515" s="59"/>
      <c r="F1515" s="59"/>
      <c r="G1515" s="59"/>
      <c r="H1515" s="59"/>
    </row>
    <row r="1516" spans="1:8" x14ac:dyDescent="0.3">
      <c r="A1516" s="59"/>
      <c r="B1516" s="59"/>
      <c r="C1516" s="59"/>
      <c r="D1516" s="59"/>
      <c r="E1516" s="59"/>
      <c r="F1516" s="59"/>
      <c r="G1516" s="59"/>
      <c r="H1516" s="59"/>
    </row>
    <row r="1517" spans="1:8" x14ac:dyDescent="0.3">
      <c r="A1517" s="59"/>
      <c r="B1517" s="59"/>
      <c r="C1517" s="59"/>
      <c r="D1517" s="59"/>
      <c r="E1517" s="59"/>
      <c r="F1517" s="59"/>
      <c r="G1517" s="59"/>
      <c r="H1517" s="59"/>
    </row>
    <row r="1518" spans="1:8" x14ac:dyDescent="0.3">
      <c r="A1518" s="59"/>
      <c r="B1518" s="59"/>
      <c r="C1518" s="59"/>
      <c r="D1518" s="59"/>
      <c r="E1518" s="59"/>
      <c r="F1518" s="59"/>
      <c r="G1518" s="59"/>
      <c r="H1518" s="59"/>
    </row>
    <row r="1519" spans="1:8" x14ac:dyDescent="0.3">
      <c r="A1519" s="59"/>
      <c r="B1519" s="59"/>
      <c r="C1519" s="59"/>
      <c r="D1519" s="59"/>
      <c r="E1519" s="59"/>
      <c r="F1519" s="59"/>
      <c r="G1519" s="59"/>
      <c r="H1519" s="59"/>
    </row>
    <row r="1520" spans="1:8" x14ac:dyDescent="0.3">
      <c r="A1520" s="59"/>
      <c r="B1520" s="59"/>
      <c r="C1520" s="59"/>
      <c r="D1520" s="59"/>
      <c r="E1520" s="59"/>
      <c r="F1520" s="59"/>
      <c r="G1520" s="59"/>
      <c r="H1520" s="59"/>
    </row>
    <row r="1521" spans="1:8" x14ac:dyDescent="0.3">
      <c r="A1521" s="59"/>
      <c r="B1521" s="59"/>
      <c r="C1521" s="59"/>
      <c r="D1521" s="59"/>
      <c r="E1521" s="59"/>
      <c r="F1521" s="59"/>
      <c r="G1521" s="59"/>
      <c r="H1521" s="59"/>
    </row>
    <row r="1522" spans="1:8" x14ac:dyDescent="0.3">
      <c r="A1522" s="59"/>
      <c r="B1522" s="59"/>
      <c r="C1522" s="59"/>
      <c r="D1522" s="59"/>
      <c r="E1522" s="59"/>
      <c r="F1522" s="59"/>
      <c r="G1522" s="59"/>
      <c r="H1522" s="59"/>
    </row>
    <row r="1523" spans="1:8" x14ac:dyDescent="0.3">
      <c r="A1523" s="59"/>
      <c r="B1523" s="59"/>
      <c r="C1523" s="59"/>
      <c r="D1523" s="59"/>
      <c r="E1523" s="59"/>
      <c r="F1523" s="59"/>
      <c r="G1523" s="59"/>
      <c r="H1523" s="59"/>
    </row>
    <row r="1524" spans="1:8" x14ac:dyDescent="0.3">
      <c r="A1524" s="59"/>
      <c r="B1524" s="59"/>
      <c r="C1524" s="59"/>
      <c r="D1524" s="59"/>
      <c r="E1524" s="59"/>
      <c r="F1524" s="59"/>
      <c r="G1524" s="59"/>
      <c r="H1524" s="59"/>
    </row>
    <row r="1525" spans="1:8" x14ac:dyDescent="0.3">
      <c r="A1525" s="59"/>
      <c r="B1525" s="59"/>
      <c r="C1525" s="59"/>
      <c r="D1525" s="59"/>
      <c r="E1525" s="59"/>
      <c r="F1525" s="59"/>
      <c r="G1525" s="59"/>
      <c r="H1525" s="59"/>
    </row>
    <row r="1526" spans="1:8" x14ac:dyDescent="0.3">
      <c r="A1526" s="59"/>
      <c r="B1526" s="59"/>
      <c r="C1526" s="59"/>
      <c r="D1526" s="59"/>
      <c r="E1526" s="59"/>
      <c r="F1526" s="59"/>
      <c r="G1526" s="59"/>
      <c r="H1526" s="59"/>
    </row>
    <row r="1527" spans="1:8" x14ac:dyDescent="0.3">
      <c r="A1527" s="59"/>
      <c r="B1527" s="59"/>
      <c r="C1527" s="59"/>
      <c r="D1527" s="59"/>
      <c r="E1527" s="59"/>
      <c r="F1527" s="59"/>
      <c r="G1527" s="59"/>
      <c r="H1527" s="59"/>
    </row>
    <row r="1528" spans="1:8" x14ac:dyDescent="0.3">
      <c r="A1528" s="59"/>
      <c r="B1528" s="59"/>
      <c r="C1528" s="59"/>
      <c r="D1528" s="59"/>
      <c r="E1528" s="59"/>
      <c r="F1528" s="59"/>
      <c r="G1528" s="59"/>
      <c r="H1528" s="59"/>
    </row>
    <row r="1529" spans="1:8" x14ac:dyDescent="0.3">
      <c r="A1529" s="59"/>
      <c r="B1529" s="59"/>
      <c r="C1529" s="59"/>
      <c r="D1529" s="59"/>
      <c r="E1529" s="59"/>
      <c r="F1529" s="59"/>
      <c r="G1529" s="59"/>
      <c r="H1529" s="59"/>
    </row>
    <row r="1530" spans="1:8" x14ac:dyDescent="0.3">
      <c r="A1530" s="59"/>
      <c r="B1530" s="59"/>
      <c r="C1530" s="59"/>
      <c r="D1530" s="59"/>
      <c r="E1530" s="59"/>
      <c r="F1530" s="59"/>
      <c r="G1530" s="59"/>
      <c r="H1530" s="59"/>
    </row>
    <row r="1531" spans="1:8" x14ac:dyDescent="0.3">
      <c r="A1531" s="59"/>
      <c r="B1531" s="59"/>
      <c r="C1531" s="59"/>
      <c r="D1531" s="59"/>
      <c r="E1531" s="59"/>
      <c r="F1531" s="59"/>
      <c r="G1531" s="59"/>
      <c r="H1531" s="59"/>
    </row>
    <row r="1532" spans="1:8" x14ac:dyDescent="0.3">
      <c r="A1532" s="59"/>
      <c r="B1532" s="59"/>
      <c r="C1532" s="59"/>
      <c r="D1532" s="59"/>
      <c r="E1532" s="59"/>
      <c r="F1532" s="59"/>
      <c r="G1532" s="59"/>
      <c r="H1532" s="59"/>
    </row>
    <row r="1533" spans="1:8" x14ac:dyDescent="0.3">
      <c r="A1533" s="59"/>
      <c r="B1533" s="59"/>
      <c r="C1533" s="59"/>
      <c r="D1533" s="59"/>
      <c r="E1533" s="59"/>
      <c r="F1533" s="59"/>
      <c r="G1533" s="59"/>
      <c r="H1533" s="59"/>
    </row>
    <row r="1534" spans="1:8" x14ac:dyDescent="0.3">
      <c r="A1534" s="59"/>
      <c r="B1534" s="59"/>
      <c r="C1534" s="59"/>
      <c r="D1534" s="59"/>
      <c r="E1534" s="59"/>
      <c r="F1534" s="59"/>
      <c r="G1534" s="59"/>
      <c r="H1534" s="59"/>
    </row>
    <row r="1535" spans="1:8" x14ac:dyDescent="0.3">
      <c r="A1535" s="59"/>
      <c r="B1535" s="59"/>
      <c r="C1535" s="59"/>
      <c r="D1535" s="59"/>
      <c r="E1535" s="59"/>
      <c r="F1535" s="59"/>
      <c r="G1535" s="59"/>
      <c r="H1535" s="59"/>
    </row>
    <row r="1536" spans="1:8" x14ac:dyDescent="0.3">
      <c r="A1536" s="59"/>
      <c r="B1536" s="59"/>
      <c r="C1536" s="59"/>
      <c r="D1536" s="59"/>
      <c r="E1536" s="59"/>
      <c r="F1536" s="59"/>
      <c r="G1536" s="59"/>
      <c r="H1536" s="59"/>
    </row>
    <row r="1537" spans="1:8" x14ac:dyDescent="0.3">
      <c r="A1537" s="59"/>
      <c r="B1537" s="59"/>
      <c r="C1537" s="59"/>
      <c r="D1537" s="59"/>
      <c r="E1537" s="59"/>
      <c r="F1537" s="59"/>
      <c r="G1537" s="59"/>
      <c r="H1537" s="59"/>
    </row>
    <row r="1538" spans="1:8" x14ac:dyDescent="0.3">
      <c r="A1538" s="59"/>
      <c r="B1538" s="59"/>
      <c r="C1538" s="59"/>
      <c r="D1538" s="59"/>
      <c r="E1538" s="59"/>
      <c r="F1538" s="59"/>
      <c r="G1538" s="59"/>
      <c r="H1538" s="59"/>
    </row>
    <row r="1539" spans="1:8" x14ac:dyDescent="0.3">
      <c r="A1539" s="59"/>
      <c r="B1539" s="59"/>
      <c r="C1539" s="59"/>
      <c r="D1539" s="59"/>
      <c r="E1539" s="59"/>
      <c r="F1539" s="59"/>
      <c r="G1539" s="59"/>
      <c r="H1539" s="59"/>
    </row>
    <row r="1540" spans="1:8" x14ac:dyDescent="0.3">
      <c r="A1540" s="59"/>
      <c r="B1540" s="59"/>
      <c r="C1540" s="59"/>
      <c r="D1540" s="59"/>
      <c r="E1540" s="59"/>
      <c r="F1540" s="59"/>
      <c r="G1540" s="59"/>
      <c r="H1540" s="59"/>
    </row>
    <row r="1541" spans="1:8" x14ac:dyDescent="0.3">
      <c r="A1541" s="59"/>
      <c r="B1541" s="59"/>
      <c r="C1541" s="59"/>
      <c r="D1541" s="59"/>
      <c r="E1541" s="59"/>
      <c r="F1541" s="59"/>
      <c r="G1541" s="59"/>
      <c r="H1541" s="59"/>
    </row>
    <row r="1542" spans="1:8" x14ac:dyDescent="0.3">
      <c r="A1542" s="59"/>
      <c r="B1542" s="59"/>
      <c r="C1542" s="59"/>
      <c r="D1542" s="59"/>
      <c r="E1542" s="59"/>
      <c r="F1542" s="59"/>
      <c r="G1542" s="59"/>
      <c r="H1542" s="59"/>
    </row>
    <row r="1543" spans="1:8" x14ac:dyDescent="0.3">
      <c r="A1543" s="59"/>
      <c r="B1543" s="59"/>
      <c r="C1543" s="59"/>
      <c r="D1543" s="59"/>
      <c r="E1543" s="59"/>
      <c r="F1543" s="59"/>
      <c r="G1543" s="59"/>
      <c r="H1543" s="59"/>
    </row>
    <row r="1544" spans="1:8" x14ac:dyDescent="0.3">
      <c r="A1544" s="59"/>
      <c r="B1544" s="59"/>
      <c r="C1544" s="59"/>
      <c r="D1544" s="59"/>
      <c r="E1544" s="59"/>
      <c r="F1544" s="59"/>
      <c r="G1544" s="59"/>
      <c r="H1544" s="59"/>
    </row>
    <row r="1545" spans="1:8" x14ac:dyDescent="0.3">
      <c r="A1545" s="59"/>
      <c r="B1545" s="59"/>
      <c r="C1545" s="59"/>
      <c r="D1545" s="59"/>
      <c r="E1545" s="59"/>
      <c r="F1545" s="59"/>
      <c r="G1545" s="59"/>
      <c r="H1545" s="59"/>
    </row>
    <row r="1546" spans="1:8" x14ac:dyDescent="0.3">
      <c r="A1546" s="59"/>
      <c r="B1546" s="59"/>
      <c r="C1546" s="59"/>
      <c r="D1546" s="59"/>
      <c r="E1546" s="59"/>
      <c r="F1546" s="59"/>
      <c r="G1546" s="59"/>
      <c r="H1546" s="59"/>
    </row>
    <row r="1547" spans="1:8" x14ac:dyDescent="0.3">
      <c r="A1547" s="59"/>
      <c r="B1547" s="59"/>
      <c r="C1547" s="59"/>
      <c r="D1547" s="59"/>
      <c r="E1547" s="59"/>
      <c r="F1547" s="59"/>
      <c r="G1547" s="59"/>
      <c r="H1547" s="59"/>
    </row>
    <row r="1548" spans="1:8" x14ac:dyDescent="0.3">
      <c r="A1548" s="59"/>
      <c r="B1548" s="59"/>
      <c r="C1548" s="59"/>
      <c r="D1548" s="59"/>
      <c r="E1548" s="59"/>
      <c r="F1548" s="59"/>
      <c r="G1548" s="59"/>
      <c r="H1548" s="59"/>
    </row>
    <row r="1549" spans="1:8" x14ac:dyDescent="0.3">
      <c r="A1549" s="59"/>
      <c r="B1549" s="59"/>
      <c r="C1549" s="59"/>
      <c r="D1549" s="59"/>
      <c r="E1549" s="59"/>
      <c r="F1549" s="59"/>
      <c r="G1549" s="59"/>
      <c r="H1549" s="59"/>
    </row>
    <row r="1550" spans="1:8" x14ac:dyDescent="0.3">
      <c r="A1550" s="59"/>
      <c r="B1550" s="59"/>
      <c r="C1550" s="59"/>
      <c r="D1550" s="59"/>
      <c r="E1550" s="59"/>
      <c r="F1550" s="59"/>
      <c r="G1550" s="59"/>
      <c r="H1550" s="59"/>
    </row>
    <row r="1551" spans="1:8" x14ac:dyDescent="0.3">
      <c r="A1551" s="59"/>
      <c r="B1551" s="59"/>
      <c r="C1551" s="59"/>
      <c r="D1551" s="59"/>
      <c r="E1551" s="59"/>
      <c r="F1551" s="59"/>
      <c r="G1551" s="59"/>
      <c r="H1551" s="59"/>
    </row>
    <row r="1552" spans="1:8" x14ac:dyDescent="0.3">
      <c r="A1552" s="59"/>
      <c r="B1552" s="59"/>
      <c r="C1552" s="59"/>
      <c r="D1552" s="59"/>
      <c r="E1552" s="59"/>
      <c r="F1552" s="59"/>
      <c r="G1552" s="59"/>
      <c r="H1552" s="59"/>
    </row>
    <row r="1553" spans="1:8" x14ac:dyDescent="0.3">
      <c r="A1553" s="59"/>
      <c r="B1553" s="59"/>
      <c r="C1553" s="59"/>
      <c r="D1553" s="59"/>
      <c r="E1553" s="59"/>
      <c r="F1553" s="59"/>
      <c r="G1553" s="59"/>
      <c r="H1553" s="59"/>
    </row>
    <row r="1554" spans="1:8" x14ac:dyDescent="0.3">
      <c r="A1554" s="59"/>
      <c r="B1554" s="59"/>
      <c r="C1554" s="59"/>
      <c r="D1554" s="59"/>
      <c r="E1554" s="59"/>
      <c r="F1554" s="59"/>
      <c r="G1554" s="59"/>
      <c r="H1554" s="59"/>
    </row>
    <row r="1555" spans="1:8" x14ac:dyDescent="0.3">
      <c r="A1555" s="59"/>
      <c r="B1555" s="59"/>
      <c r="C1555" s="59"/>
      <c r="D1555" s="59"/>
      <c r="E1555" s="59"/>
      <c r="F1555" s="59"/>
      <c r="G1555" s="59"/>
      <c r="H1555" s="59"/>
    </row>
    <row r="1556" spans="1:8" x14ac:dyDescent="0.3">
      <c r="A1556" s="59"/>
      <c r="B1556" s="59"/>
      <c r="C1556" s="59"/>
      <c r="D1556" s="59"/>
      <c r="E1556" s="59"/>
      <c r="F1556" s="59"/>
      <c r="G1556" s="59"/>
      <c r="H1556" s="59"/>
    </row>
    <row r="1557" spans="1:8" x14ac:dyDescent="0.3">
      <c r="A1557" s="59"/>
      <c r="B1557" s="59"/>
      <c r="C1557" s="59"/>
      <c r="D1557" s="59"/>
      <c r="E1557" s="59"/>
      <c r="F1557" s="59"/>
      <c r="G1557" s="59"/>
      <c r="H1557" s="59"/>
    </row>
    <row r="1558" spans="1:8" x14ac:dyDescent="0.3">
      <c r="A1558" s="59"/>
      <c r="B1558" s="59"/>
      <c r="C1558" s="59"/>
      <c r="D1558" s="59"/>
      <c r="E1558" s="59"/>
      <c r="F1558" s="59"/>
      <c r="G1558" s="59"/>
      <c r="H1558" s="59"/>
    </row>
    <row r="1559" spans="1:8" x14ac:dyDescent="0.3">
      <c r="A1559" s="59"/>
      <c r="B1559" s="59"/>
      <c r="C1559" s="59"/>
      <c r="D1559" s="59"/>
      <c r="E1559" s="59"/>
      <c r="F1559" s="59"/>
      <c r="G1559" s="59"/>
      <c r="H1559" s="59"/>
    </row>
    <row r="1560" spans="1:8" x14ac:dyDescent="0.3">
      <c r="A1560" s="59"/>
      <c r="B1560" s="59"/>
      <c r="C1560" s="59"/>
      <c r="D1560" s="59"/>
      <c r="E1560" s="59"/>
      <c r="F1560" s="59"/>
      <c r="G1560" s="59"/>
      <c r="H1560" s="59"/>
    </row>
    <row r="1561" spans="1:8" x14ac:dyDescent="0.3">
      <c r="A1561" s="59"/>
      <c r="B1561" s="59"/>
      <c r="C1561" s="59"/>
      <c r="D1561" s="59"/>
      <c r="E1561" s="59"/>
      <c r="F1561" s="59"/>
      <c r="G1561" s="59"/>
      <c r="H1561" s="59"/>
    </row>
    <row r="1562" spans="1:8" x14ac:dyDescent="0.3">
      <c r="A1562" s="59"/>
      <c r="B1562" s="59"/>
      <c r="C1562" s="59"/>
      <c r="D1562" s="59"/>
      <c r="E1562" s="59"/>
      <c r="F1562" s="59"/>
      <c r="G1562" s="59"/>
      <c r="H1562" s="59"/>
    </row>
    <row r="1563" spans="1:8" x14ac:dyDescent="0.3">
      <c r="A1563" s="59"/>
      <c r="B1563" s="59"/>
      <c r="C1563" s="59"/>
      <c r="D1563" s="59"/>
      <c r="E1563" s="59"/>
      <c r="F1563" s="59"/>
      <c r="G1563" s="59"/>
      <c r="H1563" s="59"/>
    </row>
    <row r="1564" spans="1:8" x14ac:dyDescent="0.3">
      <c r="A1564" s="59"/>
      <c r="B1564" s="59"/>
      <c r="C1564" s="59"/>
      <c r="D1564" s="59"/>
      <c r="E1564" s="59"/>
      <c r="F1564" s="59"/>
      <c r="G1564" s="59"/>
      <c r="H1564" s="59"/>
    </row>
    <row r="1565" spans="1:8" x14ac:dyDescent="0.3">
      <c r="A1565" s="59"/>
      <c r="B1565" s="59"/>
      <c r="C1565" s="59"/>
      <c r="D1565" s="59"/>
      <c r="E1565" s="59"/>
      <c r="F1565" s="59"/>
      <c r="G1565" s="59"/>
      <c r="H1565" s="59"/>
    </row>
    <row r="1566" spans="1:8" x14ac:dyDescent="0.3">
      <c r="A1566" s="59"/>
      <c r="B1566" s="59"/>
      <c r="C1566" s="59"/>
      <c r="D1566" s="59"/>
      <c r="E1566" s="59"/>
      <c r="F1566" s="59"/>
      <c r="G1566" s="59"/>
      <c r="H1566" s="59"/>
    </row>
    <row r="1567" spans="1:8" x14ac:dyDescent="0.3">
      <c r="A1567" s="59"/>
      <c r="B1567" s="59"/>
      <c r="C1567" s="59"/>
      <c r="D1567" s="59"/>
      <c r="E1567" s="59"/>
      <c r="F1567" s="59"/>
      <c r="G1567" s="59"/>
      <c r="H1567" s="59"/>
    </row>
    <row r="1568" spans="1:8" x14ac:dyDescent="0.3">
      <c r="A1568" s="59"/>
      <c r="B1568" s="59"/>
      <c r="C1568" s="59"/>
      <c r="D1568" s="59"/>
      <c r="E1568" s="59"/>
      <c r="F1568" s="59"/>
      <c r="G1568" s="59"/>
      <c r="H1568" s="59"/>
    </row>
    <row r="1569" spans="1:8" x14ac:dyDescent="0.3">
      <c r="A1569" s="59"/>
      <c r="B1569" s="59"/>
      <c r="C1569" s="59"/>
      <c r="D1569" s="59"/>
      <c r="E1569" s="59"/>
      <c r="F1569" s="59"/>
      <c r="G1569" s="59"/>
      <c r="H1569" s="59"/>
    </row>
    <row r="1570" spans="1:8" x14ac:dyDescent="0.3">
      <c r="A1570" s="59"/>
      <c r="B1570" s="59"/>
      <c r="C1570" s="59"/>
      <c r="D1570" s="59"/>
      <c r="E1570" s="59"/>
      <c r="F1570" s="59"/>
      <c r="G1570" s="59"/>
      <c r="H1570" s="59"/>
    </row>
    <row r="1571" spans="1:8" x14ac:dyDescent="0.3">
      <c r="A1571" s="59"/>
      <c r="B1571" s="59"/>
      <c r="C1571" s="59"/>
      <c r="D1571" s="59"/>
      <c r="E1571" s="59"/>
      <c r="F1571" s="59"/>
      <c r="G1571" s="59"/>
      <c r="H1571" s="59"/>
    </row>
    <row r="1572" spans="1:8" x14ac:dyDescent="0.3">
      <c r="A1572" s="59"/>
      <c r="B1572" s="59"/>
      <c r="C1572" s="59"/>
      <c r="D1572" s="59"/>
      <c r="E1572" s="59"/>
      <c r="F1572" s="59"/>
      <c r="G1572" s="59"/>
      <c r="H1572" s="59"/>
    </row>
    <row r="1573" spans="1:8" x14ac:dyDescent="0.3">
      <c r="A1573" s="59"/>
      <c r="B1573" s="59"/>
      <c r="C1573" s="59"/>
      <c r="D1573" s="59"/>
      <c r="E1573" s="59"/>
      <c r="F1573" s="59"/>
      <c r="G1573" s="59"/>
      <c r="H1573" s="59"/>
    </row>
    <row r="1574" spans="1:8" x14ac:dyDescent="0.3">
      <c r="A1574" s="59"/>
      <c r="B1574" s="59"/>
      <c r="C1574" s="59"/>
      <c r="D1574" s="59"/>
      <c r="E1574" s="59"/>
      <c r="F1574" s="59"/>
      <c r="G1574" s="59"/>
      <c r="H1574" s="59"/>
    </row>
    <row r="1575" spans="1:8" x14ac:dyDescent="0.3">
      <c r="A1575" s="59"/>
      <c r="B1575" s="59"/>
      <c r="C1575" s="59"/>
      <c r="D1575" s="59"/>
      <c r="E1575" s="59"/>
      <c r="F1575" s="59"/>
      <c r="G1575" s="59"/>
      <c r="H1575" s="59"/>
    </row>
    <row r="1576" spans="1:8" x14ac:dyDescent="0.3">
      <c r="A1576" s="59"/>
      <c r="B1576" s="59"/>
      <c r="C1576" s="59"/>
      <c r="D1576" s="59"/>
      <c r="E1576" s="59"/>
      <c r="F1576" s="59"/>
      <c r="G1576" s="59"/>
      <c r="H1576" s="59"/>
    </row>
    <row r="1577" spans="1:8" x14ac:dyDescent="0.3">
      <c r="A1577" s="59"/>
      <c r="B1577" s="59"/>
      <c r="C1577" s="59"/>
      <c r="D1577" s="59"/>
      <c r="E1577" s="59"/>
      <c r="F1577" s="59"/>
      <c r="G1577" s="59"/>
      <c r="H1577" s="59"/>
    </row>
    <row r="1578" spans="1:8" x14ac:dyDescent="0.3">
      <c r="A1578" s="59"/>
      <c r="B1578" s="59"/>
      <c r="C1578" s="59"/>
      <c r="D1578" s="59"/>
      <c r="E1578" s="59"/>
      <c r="F1578" s="59"/>
      <c r="G1578" s="59"/>
      <c r="H1578" s="59"/>
    </row>
    <row r="1579" spans="1:8" x14ac:dyDescent="0.3">
      <c r="A1579" s="59"/>
      <c r="B1579" s="59"/>
      <c r="C1579" s="59"/>
      <c r="D1579" s="59"/>
      <c r="E1579" s="59"/>
      <c r="F1579" s="59"/>
      <c r="G1579" s="59"/>
      <c r="H1579" s="59"/>
    </row>
    <row r="1580" spans="1:8" x14ac:dyDescent="0.3">
      <c r="A1580" s="59"/>
      <c r="B1580" s="59"/>
      <c r="C1580" s="59"/>
      <c r="D1580" s="59"/>
      <c r="E1580" s="59"/>
      <c r="F1580" s="59"/>
      <c r="G1580" s="59"/>
      <c r="H1580" s="59"/>
    </row>
    <row r="1581" spans="1:8" x14ac:dyDescent="0.3">
      <c r="A1581" s="59"/>
      <c r="B1581" s="59"/>
      <c r="C1581" s="59"/>
      <c r="D1581" s="59"/>
      <c r="E1581" s="59"/>
      <c r="F1581" s="59"/>
      <c r="G1581" s="59"/>
      <c r="H1581" s="59"/>
    </row>
    <row r="1582" spans="1:8" x14ac:dyDescent="0.3">
      <c r="A1582" s="59"/>
      <c r="B1582" s="59"/>
      <c r="C1582" s="59"/>
      <c r="D1582" s="59"/>
      <c r="E1582" s="59"/>
      <c r="F1582" s="59"/>
      <c r="G1582" s="59"/>
      <c r="H1582" s="59"/>
    </row>
    <row r="1583" spans="1:8" x14ac:dyDescent="0.3">
      <c r="A1583" s="59"/>
      <c r="B1583" s="59"/>
      <c r="C1583" s="59"/>
      <c r="D1583" s="59"/>
      <c r="E1583" s="59"/>
      <c r="F1583" s="59"/>
      <c r="G1583" s="59"/>
      <c r="H1583" s="59"/>
    </row>
    <row r="1584" spans="1:8" x14ac:dyDescent="0.3">
      <c r="A1584" s="59"/>
      <c r="B1584" s="59"/>
      <c r="C1584" s="59"/>
      <c r="D1584" s="59"/>
      <c r="E1584" s="59"/>
      <c r="F1584" s="59"/>
      <c r="G1584" s="59"/>
      <c r="H1584" s="59"/>
    </row>
    <row r="1585" spans="1:8" x14ac:dyDescent="0.3">
      <c r="A1585" s="59"/>
      <c r="B1585" s="59"/>
      <c r="C1585" s="59"/>
      <c r="D1585" s="59"/>
      <c r="E1585" s="59"/>
      <c r="F1585" s="59"/>
      <c r="G1585" s="59"/>
      <c r="H1585" s="59"/>
    </row>
    <row r="1586" spans="1:8" x14ac:dyDescent="0.3">
      <c r="A1586" s="59"/>
      <c r="B1586" s="59"/>
      <c r="C1586" s="59"/>
      <c r="D1586" s="59"/>
      <c r="E1586" s="59"/>
      <c r="F1586" s="59"/>
      <c r="G1586" s="59"/>
      <c r="H1586" s="59"/>
    </row>
    <row r="1587" spans="1:8" x14ac:dyDescent="0.3">
      <c r="A1587" s="59"/>
      <c r="B1587" s="59"/>
      <c r="C1587" s="59"/>
      <c r="D1587" s="59"/>
      <c r="E1587" s="59"/>
      <c r="F1587" s="59"/>
      <c r="G1587" s="59"/>
      <c r="H1587" s="59"/>
    </row>
    <row r="1588" spans="1:8" x14ac:dyDescent="0.3">
      <c r="A1588" s="59"/>
      <c r="B1588" s="59"/>
      <c r="C1588" s="59"/>
      <c r="D1588" s="59"/>
      <c r="E1588" s="59"/>
      <c r="F1588" s="59"/>
      <c r="G1588" s="59"/>
      <c r="H1588" s="59"/>
    </row>
    <row r="1589" spans="1:8" x14ac:dyDescent="0.3">
      <c r="A1589" s="59"/>
      <c r="B1589" s="59"/>
      <c r="C1589" s="59"/>
      <c r="D1589" s="59"/>
      <c r="E1589" s="59"/>
      <c r="F1589" s="59"/>
      <c r="G1589" s="59"/>
      <c r="H1589" s="59"/>
    </row>
    <row r="1590" spans="1:8" x14ac:dyDescent="0.3">
      <c r="A1590" s="59"/>
      <c r="B1590" s="59"/>
      <c r="C1590" s="59"/>
      <c r="D1590" s="59"/>
      <c r="E1590" s="59"/>
      <c r="F1590" s="59"/>
      <c r="G1590" s="59"/>
      <c r="H1590" s="59"/>
    </row>
    <row r="1591" spans="1:8" x14ac:dyDescent="0.3">
      <c r="A1591" s="59"/>
      <c r="B1591" s="59"/>
      <c r="C1591" s="59"/>
      <c r="D1591" s="59"/>
      <c r="E1591" s="59"/>
      <c r="F1591" s="59"/>
      <c r="G1591" s="59"/>
      <c r="H1591" s="59"/>
    </row>
    <row r="1592" spans="1:8" x14ac:dyDescent="0.3">
      <c r="A1592" s="59"/>
      <c r="B1592" s="59"/>
      <c r="C1592" s="59"/>
      <c r="D1592" s="59"/>
      <c r="E1592" s="59"/>
      <c r="F1592" s="59"/>
      <c r="G1592" s="59"/>
      <c r="H1592" s="59"/>
    </row>
    <row r="1593" spans="1:8" x14ac:dyDescent="0.3">
      <c r="A1593" s="59"/>
      <c r="B1593" s="59"/>
      <c r="C1593" s="59"/>
      <c r="D1593" s="59"/>
      <c r="E1593" s="59"/>
      <c r="F1593" s="59"/>
      <c r="G1593" s="59"/>
      <c r="H1593" s="59"/>
    </row>
    <row r="1594" spans="1:8" x14ac:dyDescent="0.3">
      <c r="A1594" s="59"/>
      <c r="B1594" s="59"/>
      <c r="C1594" s="59"/>
      <c r="D1594" s="59"/>
      <c r="E1594" s="59"/>
      <c r="F1594" s="59"/>
      <c r="G1594" s="59"/>
      <c r="H1594" s="59"/>
    </row>
    <row r="1595" spans="1:8" x14ac:dyDescent="0.3">
      <c r="A1595" s="59"/>
      <c r="B1595" s="59"/>
      <c r="C1595" s="59"/>
      <c r="D1595" s="59"/>
      <c r="E1595" s="59"/>
      <c r="F1595" s="59"/>
      <c r="G1595" s="59"/>
      <c r="H1595" s="59"/>
    </row>
    <row r="1596" spans="1:8" x14ac:dyDescent="0.3">
      <c r="A1596" s="59"/>
      <c r="B1596" s="59"/>
      <c r="C1596" s="59"/>
      <c r="D1596" s="59"/>
      <c r="E1596" s="59"/>
      <c r="F1596" s="59"/>
      <c r="G1596" s="59"/>
      <c r="H1596" s="59"/>
    </row>
    <row r="1597" spans="1:8" x14ac:dyDescent="0.3">
      <c r="A1597" s="59"/>
      <c r="B1597" s="59"/>
      <c r="C1597" s="59"/>
      <c r="D1597" s="59"/>
      <c r="E1597" s="59"/>
      <c r="F1597" s="59"/>
      <c r="G1597" s="59"/>
      <c r="H1597" s="59"/>
    </row>
    <row r="1598" spans="1:8" x14ac:dyDescent="0.3">
      <c r="A1598" s="59"/>
      <c r="B1598" s="59"/>
      <c r="C1598" s="59"/>
      <c r="D1598" s="59"/>
      <c r="E1598" s="59"/>
      <c r="F1598" s="59"/>
      <c r="G1598" s="59"/>
      <c r="H1598" s="59"/>
    </row>
    <row r="1599" spans="1:8" x14ac:dyDescent="0.3">
      <c r="A1599" s="59"/>
      <c r="B1599" s="59"/>
      <c r="C1599" s="59"/>
      <c r="D1599" s="59"/>
      <c r="E1599" s="59"/>
      <c r="F1599" s="59"/>
      <c r="G1599" s="59"/>
      <c r="H1599" s="59"/>
    </row>
    <row r="1600" spans="1:8" x14ac:dyDescent="0.3">
      <c r="A1600" s="59"/>
      <c r="B1600" s="59"/>
      <c r="C1600" s="59"/>
      <c r="D1600" s="59"/>
      <c r="E1600" s="59"/>
      <c r="F1600" s="59"/>
      <c r="G1600" s="59"/>
      <c r="H1600" s="59"/>
    </row>
    <row r="1601" spans="1:8" x14ac:dyDescent="0.3">
      <c r="A1601" s="59"/>
      <c r="B1601" s="59"/>
      <c r="C1601" s="59"/>
      <c r="D1601" s="59"/>
      <c r="E1601" s="59"/>
      <c r="F1601" s="59"/>
      <c r="G1601" s="59"/>
      <c r="H1601" s="59"/>
    </row>
    <row r="1602" spans="1:8" x14ac:dyDescent="0.3">
      <c r="A1602" s="59"/>
      <c r="B1602" s="59"/>
      <c r="C1602" s="59"/>
      <c r="D1602" s="59"/>
      <c r="E1602" s="59"/>
      <c r="F1602" s="59"/>
      <c r="G1602" s="59"/>
      <c r="H1602" s="59"/>
    </row>
    <row r="1603" spans="1:8" x14ac:dyDescent="0.3">
      <c r="A1603" s="59"/>
      <c r="B1603" s="59"/>
      <c r="C1603" s="59"/>
      <c r="D1603" s="59"/>
      <c r="E1603" s="59"/>
      <c r="F1603" s="59"/>
      <c r="G1603" s="59"/>
      <c r="H1603" s="59"/>
    </row>
    <row r="1604" spans="1:8" x14ac:dyDescent="0.3">
      <c r="A1604" s="59"/>
      <c r="B1604" s="59"/>
      <c r="C1604" s="59"/>
      <c r="D1604" s="59"/>
      <c r="E1604" s="59"/>
      <c r="F1604" s="59"/>
      <c r="G1604" s="59"/>
      <c r="H1604" s="59"/>
    </row>
    <row r="1605" spans="1:8" x14ac:dyDescent="0.3">
      <c r="A1605" s="59"/>
      <c r="B1605" s="59"/>
      <c r="C1605" s="59"/>
      <c r="D1605" s="59"/>
      <c r="E1605" s="59"/>
      <c r="F1605" s="59"/>
      <c r="G1605" s="59"/>
      <c r="H1605" s="59"/>
    </row>
    <row r="1606" spans="1:8" x14ac:dyDescent="0.3">
      <c r="A1606" s="59"/>
      <c r="B1606" s="59"/>
      <c r="C1606" s="59"/>
      <c r="D1606" s="59"/>
      <c r="E1606" s="59"/>
      <c r="F1606" s="59"/>
      <c r="G1606" s="59"/>
      <c r="H1606" s="59"/>
    </row>
    <row r="1607" spans="1:8" x14ac:dyDescent="0.3">
      <c r="A1607" s="59"/>
      <c r="B1607" s="59"/>
      <c r="C1607" s="59"/>
      <c r="D1607" s="59"/>
      <c r="E1607" s="59"/>
      <c r="F1607" s="59"/>
      <c r="G1607" s="59"/>
      <c r="H1607" s="59"/>
    </row>
    <row r="1608" spans="1:8" x14ac:dyDescent="0.3">
      <c r="A1608" s="59"/>
      <c r="B1608" s="59"/>
      <c r="C1608" s="59"/>
      <c r="D1608" s="59"/>
      <c r="E1608" s="59"/>
      <c r="F1608" s="59"/>
      <c r="G1608" s="59"/>
      <c r="H1608" s="59"/>
    </row>
    <row r="1609" spans="1:8" x14ac:dyDescent="0.3">
      <c r="A1609" s="59"/>
      <c r="B1609" s="59"/>
      <c r="C1609" s="59"/>
      <c r="D1609" s="59"/>
      <c r="E1609" s="59"/>
      <c r="F1609" s="59"/>
      <c r="G1609" s="59"/>
      <c r="H1609" s="59"/>
    </row>
    <row r="1610" spans="1:8" x14ac:dyDescent="0.3">
      <c r="A1610" s="59"/>
      <c r="B1610" s="59"/>
      <c r="C1610" s="59"/>
      <c r="D1610" s="59"/>
      <c r="E1610" s="59"/>
      <c r="F1610" s="59"/>
      <c r="G1610" s="59"/>
      <c r="H1610" s="59"/>
    </row>
    <row r="1611" spans="1:8" x14ac:dyDescent="0.3">
      <c r="A1611" s="59"/>
      <c r="B1611" s="59"/>
      <c r="C1611" s="59"/>
      <c r="D1611" s="59"/>
      <c r="E1611" s="59"/>
      <c r="F1611" s="59"/>
      <c r="G1611" s="59"/>
      <c r="H1611" s="59"/>
    </row>
    <row r="1612" spans="1:8" x14ac:dyDescent="0.3">
      <c r="A1612" s="59"/>
      <c r="B1612" s="59"/>
      <c r="C1612" s="59"/>
      <c r="D1612" s="59"/>
      <c r="E1612" s="59"/>
      <c r="F1612" s="59"/>
      <c r="G1612" s="59"/>
      <c r="H1612" s="59"/>
    </row>
    <row r="1613" spans="1:8" x14ac:dyDescent="0.3">
      <c r="A1613" s="59"/>
      <c r="B1613" s="59"/>
      <c r="C1613" s="59"/>
      <c r="D1613" s="59"/>
      <c r="E1613" s="59"/>
      <c r="F1613" s="59"/>
      <c r="G1613" s="59"/>
      <c r="H1613" s="59"/>
    </row>
    <row r="1614" spans="1:8" x14ac:dyDescent="0.3">
      <c r="A1614" s="59"/>
      <c r="B1614" s="59"/>
      <c r="C1614" s="59"/>
      <c r="D1614" s="59"/>
      <c r="E1614" s="59"/>
      <c r="F1614" s="59"/>
      <c r="G1614" s="59"/>
      <c r="H1614" s="59"/>
    </row>
    <row r="1615" spans="1:8" x14ac:dyDescent="0.3">
      <c r="A1615" s="59"/>
      <c r="B1615" s="59"/>
      <c r="C1615" s="59"/>
      <c r="D1615" s="59"/>
      <c r="E1615" s="59"/>
      <c r="F1615" s="59"/>
      <c r="G1615" s="59"/>
      <c r="H1615" s="59"/>
    </row>
    <row r="1616" spans="1:8" x14ac:dyDescent="0.3">
      <c r="A1616" s="59"/>
      <c r="B1616" s="59"/>
      <c r="C1616" s="59"/>
      <c r="D1616" s="59"/>
      <c r="E1616" s="59"/>
      <c r="F1616" s="59"/>
      <c r="G1616" s="59"/>
      <c r="H1616" s="59"/>
    </row>
    <row r="1617" spans="1:8" x14ac:dyDescent="0.3">
      <c r="A1617" s="59"/>
      <c r="B1617" s="59"/>
      <c r="C1617" s="59"/>
      <c r="D1617" s="59"/>
      <c r="E1617" s="59"/>
      <c r="F1617" s="59"/>
      <c r="G1617" s="59"/>
      <c r="H1617" s="59"/>
    </row>
    <row r="1618" spans="1:8" x14ac:dyDescent="0.3">
      <c r="A1618" s="59"/>
      <c r="B1618" s="59"/>
      <c r="C1618" s="59"/>
      <c r="D1618" s="59"/>
      <c r="E1618" s="59"/>
      <c r="F1618" s="59"/>
      <c r="G1618" s="59"/>
      <c r="H1618" s="59"/>
    </row>
    <row r="1619" spans="1:8" x14ac:dyDescent="0.3">
      <c r="A1619" s="59"/>
      <c r="B1619" s="59"/>
      <c r="C1619" s="59"/>
      <c r="D1619" s="59"/>
      <c r="E1619" s="59"/>
      <c r="F1619" s="59"/>
      <c r="G1619" s="59"/>
      <c r="H1619" s="59"/>
    </row>
    <row r="1620" spans="1:8" x14ac:dyDescent="0.3">
      <c r="A1620" s="59"/>
      <c r="B1620" s="59"/>
      <c r="C1620" s="59"/>
      <c r="D1620" s="59"/>
      <c r="E1620" s="59"/>
      <c r="F1620" s="59"/>
      <c r="G1620" s="59"/>
      <c r="H1620" s="59"/>
    </row>
    <row r="1621" spans="1:8" x14ac:dyDescent="0.3">
      <c r="A1621" s="59"/>
      <c r="B1621" s="59"/>
      <c r="C1621" s="59"/>
      <c r="D1621" s="59"/>
      <c r="E1621" s="59"/>
      <c r="F1621" s="59"/>
      <c r="G1621" s="59"/>
      <c r="H1621" s="59"/>
    </row>
    <row r="1622" spans="1:8" x14ac:dyDescent="0.3">
      <c r="A1622" s="59"/>
      <c r="B1622" s="59"/>
      <c r="C1622" s="59"/>
      <c r="D1622" s="59"/>
      <c r="E1622" s="59"/>
      <c r="F1622" s="59"/>
      <c r="G1622" s="59"/>
      <c r="H1622" s="59"/>
    </row>
    <row r="1623" spans="1:8" x14ac:dyDescent="0.3">
      <c r="A1623" s="59"/>
      <c r="B1623" s="59"/>
      <c r="C1623" s="59"/>
      <c r="D1623" s="59"/>
      <c r="E1623" s="59"/>
      <c r="F1623" s="59"/>
      <c r="G1623" s="59"/>
      <c r="H1623" s="59"/>
    </row>
    <row r="1624" spans="1:8" x14ac:dyDescent="0.3">
      <c r="A1624" s="59"/>
      <c r="B1624" s="59"/>
      <c r="C1624" s="59"/>
      <c r="D1624" s="59"/>
      <c r="E1624" s="59"/>
      <c r="F1624" s="59"/>
      <c r="G1624" s="59"/>
      <c r="H1624" s="59"/>
    </row>
    <row r="1625" spans="1:8" x14ac:dyDescent="0.3">
      <c r="A1625" s="59"/>
      <c r="B1625" s="59"/>
      <c r="C1625" s="59"/>
      <c r="D1625" s="59"/>
      <c r="E1625" s="59"/>
      <c r="F1625" s="59"/>
      <c r="G1625" s="59"/>
      <c r="H1625" s="59"/>
    </row>
    <row r="1626" spans="1:8" x14ac:dyDescent="0.3">
      <c r="A1626" s="59"/>
      <c r="B1626" s="59"/>
      <c r="C1626" s="59"/>
      <c r="D1626" s="59"/>
      <c r="E1626" s="59"/>
      <c r="F1626" s="59"/>
      <c r="G1626" s="59"/>
      <c r="H1626" s="59"/>
    </row>
    <row r="1627" spans="1:8" x14ac:dyDescent="0.3">
      <c r="A1627" s="59"/>
      <c r="B1627" s="59"/>
      <c r="C1627" s="59"/>
      <c r="D1627" s="59"/>
      <c r="E1627" s="59"/>
      <c r="F1627" s="59"/>
      <c r="G1627" s="59"/>
      <c r="H1627" s="59"/>
    </row>
    <row r="1628" spans="1:8" x14ac:dyDescent="0.3">
      <c r="A1628" s="59"/>
      <c r="B1628" s="59"/>
      <c r="C1628" s="59"/>
      <c r="D1628" s="59"/>
      <c r="E1628" s="59"/>
      <c r="F1628" s="59"/>
      <c r="G1628" s="59"/>
      <c r="H1628" s="59"/>
    </row>
    <row r="1629" spans="1:8" x14ac:dyDescent="0.3">
      <c r="A1629" s="59"/>
      <c r="B1629" s="59"/>
      <c r="C1629" s="59"/>
      <c r="D1629" s="59"/>
      <c r="E1629" s="59"/>
      <c r="F1629" s="59"/>
      <c r="G1629" s="59"/>
      <c r="H1629" s="59"/>
    </row>
    <row r="1630" spans="1:8" x14ac:dyDescent="0.3">
      <c r="A1630" s="59"/>
      <c r="B1630" s="59"/>
      <c r="C1630" s="59"/>
      <c r="D1630" s="59"/>
      <c r="E1630" s="59"/>
      <c r="F1630" s="59"/>
      <c r="G1630" s="59"/>
      <c r="H1630" s="59"/>
    </row>
    <row r="1631" spans="1:8" x14ac:dyDescent="0.3">
      <c r="A1631" s="59"/>
      <c r="B1631" s="59"/>
      <c r="C1631" s="59"/>
      <c r="D1631" s="59"/>
      <c r="E1631" s="59"/>
      <c r="F1631" s="59"/>
      <c r="G1631" s="59"/>
      <c r="H1631" s="59"/>
    </row>
    <row r="1632" spans="1:8" x14ac:dyDescent="0.3">
      <c r="A1632" s="59"/>
      <c r="B1632" s="59"/>
      <c r="C1632" s="59"/>
      <c r="D1632" s="59"/>
      <c r="E1632" s="59"/>
      <c r="F1632" s="59"/>
      <c r="G1632" s="59"/>
      <c r="H1632" s="59"/>
    </row>
    <row r="1633" spans="1:8" x14ac:dyDescent="0.3">
      <c r="A1633" s="59"/>
      <c r="B1633" s="59"/>
      <c r="C1633" s="59"/>
      <c r="D1633" s="59"/>
      <c r="E1633" s="59"/>
      <c r="F1633" s="59"/>
      <c r="G1633" s="59"/>
      <c r="H1633" s="59"/>
    </row>
    <row r="1634" spans="1:8" x14ac:dyDescent="0.3">
      <c r="A1634" s="59"/>
      <c r="B1634" s="59"/>
      <c r="C1634" s="59"/>
      <c r="D1634" s="59"/>
      <c r="E1634" s="59"/>
      <c r="F1634" s="59"/>
      <c r="G1634" s="59"/>
      <c r="H1634" s="59"/>
    </row>
    <row r="1635" spans="1:8" x14ac:dyDescent="0.3">
      <c r="A1635" s="59"/>
      <c r="B1635" s="59"/>
      <c r="C1635" s="59"/>
      <c r="D1635" s="59"/>
      <c r="E1635" s="59"/>
      <c r="F1635" s="59"/>
      <c r="G1635" s="59"/>
      <c r="H1635" s="59"/>
    </row>
    <row r="1636" spans="1:8" x14ac:dyDescent="0.3">
      <c r="A1636" s="59"/>
      <c r="B1636" s="59"/>
      <c r="C1636" s="59"/>
      <c r="D1636" s="59"/>
      <c r="E1636" s="59"/>
      <c r="F1636" s="59"/>
      <c r="G1636" s="59"/>
      <c r="H1636" s="59"/>
    </row>
    <row r="1637" spans="1:8" x14ac:dyDescent="0.3">
      <c r="A1637" s="59"/>
      <c r="B1637" s="59"/>
      <c r="C1637" s="59"/>
      <c r="D1637" s="59"/>
      <c r="E1637" s="59"/>
      <c r="F1637" s="59"/>
      <c r="G1637" s="59"/>
      <c r="H1637" s="59"/>
    </row>
    <row r="1638" spans="1:8" x14ac:dyDescent="0.3">
      <c r="A1638" s="59"/>
      <c r="B1638" s="59"/>
      <c r="C1638" s="59"/>
      <c r="D1638" s="59"/>
      <c r="E1638" s="59"/>
      <c r="F1638" s="59"/>
      <c r="G1638" s="59"/>
      <c r="H1638" s="59"/>
    </row>
    <row r="1639" spans="1:8" x14ac:dyDescent="0.3">
      <c r="A1639" s="59"/>
      <c r="B1639" s="59"/>
      <c r="C1639" s="59"/>
      <c r="D1639" s="59"/>
      <c r="E1639" s="59"/>
      <c r="F1639" s="59"/>
      <c r="G1639" s="59"/>
      <c r="H1639" s="59"/>
    </row>
    <row r="1640" spans="1:8" x14ac:dyDescent="0.3">
      <c r="A1640" s="59"/>
      <c r="B1640" s="59"/>
      <c r="C1640" s="59"/>
      <c r="D1640" s="59"/>
      <c r="E1640" s="59"/>
      <c r="F1640" s="59"/>
      <c r="G1640" s="59"/>
      <c r="H1640" s="59"/>
    </row>
    <row r="1641" spans="1:8" x14ac:dyDescent="0.3">
      <c r="A1641" s="59"/>
      <c r="B1641" s="59"/>
      <c r="C1641" s="59"/>
      <c r="D1641" s="59"/>
      <c r="E1641" s="59"/>
      <c r="F1641" s="59"/>
      <c r="G1641" s="59"/>
      <c r="H1641" s="59"/>
    </row>
    <row r="1642" spans="1:8" x14ac:dyDescent="0.3">
      <c r="A1642" s="59"/>
      <c r="B1642" s="59"/>
      <c r="C1642" s="59"/>
      <c r="D1642" s="59"/>
      <c r="E1642" s="59"/>
      <c r="F1642" s="59"/>
      <c r="G1642" s="59"/>
      <c r="H1642" s="59"/>
    </row>
    <row r="1643" spans="1:8" x14ac:dyDescent="0.3">
      <c r="A1643" s="59"/>
      <c r="B1643" s="59"/>
      <c r="C1643" s="59"/>
      <c r="D1643" s="59"/>
      <c r="E1643" s="59"/>
      <c r="F1643" s="59"/>
      <c r="G1643" s="59"/>
      <c r="H1643" s="59"/>
    </row>
    <row r="1644" spans="1:8" x14ac:dyDescent="0.3">
      <c r="A1644" s="59"/>
      <c r="B1644" s="59"/>
      <c r="C1644" s="59"/>
      <c r="D1644" s="59"/>
      <c r="E1644" s="59"/>
      <c r="F1644" s="59"/>
      <c r="G1644" s="59"/>
      <c r="H1644" s="59"/>
    </row>
    <row r="1645" spans="1:8" x14ac:dyDescent="0.3">
      <c r="A1645" s="59"/>
      <c r="B1645" s="59"/>
      <c r="C1645" s="59"/>
      <c r="D1645" s="59"/>
      <c r="E1645" s="59"/>
      <c r="F1645" s="59"/>
      <c r="G1645" s="59"/>
      <c r="H1645" s="59"/>
    </row>
    <row r="1646" spans="1:8" x14ac:dyDescent="0.3">
      <c r="A1646" s="59"/>
      <c r="B1646" s="59"/>
      <c r="C1646" s="59"/>
      <c r="D1646" s="59"/>
      <c r="E1646" s="59"/>
      <c r="F1646" s="59"/>
      <c r="G1646" s="59"/>
      <c r="H1646" s="59"/>
    </row>
    <row r="1647" spans="1:8" x14ac:dyDescent="0.3">
      <c r="A1647" s="59"/>
      <c r="B1647" s="59"/>
      <c r="C1647" s="59"/>
      <c r="D1647" s="59"/>
      <c r="E1647" s="59"/>
      <c r="F1647" s="59"/>
      <c r="G1647" s="59"/>
      <c r="H1647" s="59"/>
    </row>
    <row r="1648" spans="1:8" x14ac:dyDescent="0.3">
      <c r="A1648" s="59"/>
      <c r="B1648" s="59"/>
      <c r="C1648" s="59"/>
      <c r="D1648" s="59"/>
      <c r="E1648" s="59"/>
      <c r="F1648" s="59"/>
      <c r="G1648" s="59"/>
      <c r="H1648" s="59"/>
    </row>
    <row r="1649" spans="1:8" x14ac:dyDescent="0.3">
      <c r="A1649" s="59"/>
      <c r="B1649" s="59"/>
      <c r="C1649" s="59"/>
      <c r="D1649" s="59"/>
      <c r="E1649" s="59"/>
      <c r="F1649" s="59"/>
      <c r="G1649" s="59"/>
      <c r="H1649" s="59"/>
    </row>
    <row r="1650" spans="1:8" x14ac:dyDescent="0.3">
      <c r="A1650" s="59"/>
      <c r="B1650" s="59"/>
      <c r="C1650" s="59"/>
      <c r="D1650" s="59"/>
      <c r="E1650" s="59"/>
      <c r="F1650" s="59"/>
      <c r="G1650" s="59"/>
      <c r="H1650" s="59"/>
    </row>
    <row r="1651" spans="1:8" x14ac:dyDescent="0.3">
      <c r="A1651" s="59"/>
      <c r="B1651" s="59"/>
      <c r="C1651" s="59"/>
      <c r="D1651" s="59"/>
      <c r="E1651" s="59"/>
      <c r="F1651" s="59"/>
      <c r="G1651" s="59"/>
      <c r="H1651" s="59"/>
    </row>
    <row r="1652" spans="1:8" x14ac:dyDescent="0.3">
      <c r="A1652" s="59"/>
      <c r="B1652" s="59"/>
      <c r="C1652" s="59"/>
      <c r="D1652" s="59"/>
      <c r="E1652" s="59"/>
      <c r="F1652" s="59"/>
      <c r="G1652" s="59"/>
      <c r="H1652" s="59"/>
    </row>
    <row r="1653" spans="1:8" x14ac:dyDescent="0.3">
      <c r="A1653" s="59"/>
      <c r="B1653" s="59"/>
      <c r="C1653" s="59"/>
      <c r="D1653" s="59"/>
      <c r="E1653" s="59"/>
      <c r="F1653" s="59"/>
      <c r="G1653" s="59"/>
      <c r="H1653" s="59"/>
    </row>
    <row r="1654" spans="1:8" x14ac:dyDescent="0.3">
      <c r="A1654" s="59"/>
      <c r="B1654" s="59"/>
      <c r="C1654" s="59"/>
      <c r="D1654" s="59"/>
      <c r="E1654" s="59"/>
      <c r="F1654" s="59"/>
      <c r="G1654" s="59"/>
      <c r="H1654" s="59"/>
    </row>
    <row r="1655" spans="1:8" x14ac:dyDescent="0.3">
      <c r="A1655" s="59"/>
      <c r="B1655" s="59"/>
      <c r="C1655" s="59"/>
      <c r="D1655" s="59"/>
      <c r="E1655" s="59"/>
      <c r="F1655" s="59"/>
      <c r="G1655" s="59"/>
      <c r="H1655" s="59"/>
    </row>
    <row r="1656" spans="1:8" x14ac:dyDescent="0.3">
      <c r="A1656" s="59"/>
      <c r="B1656" s="59"/>
      <c r="C1656" s="59"/>
      <c r="D1656" s="59"/>
      <c r="E1656" s="59"/>
      <c r="F1656" s="59"/>
      <c r="G1656" s="59"/>
      <c r="H1656" s="59"/>
    </row>
    <row r="1657" spans="1:8" x14ac:dyDescent="0.3">
      <c r="A1657" s="59"/>
      <c r="B1657" s="59"/>
      <c r="C1657" s="59"/>
      <c r="D1657" s="59"/>
      <c r="E1657" s="59"/>
      <c r="F1657" s="59"/>
      <c r="G1657" s="59"/>
      <c r="H1657" s="59"/>
    </row>
    <row r="1658" spans="1:8" x14ac:dyDescent="0.3">
      <c r="A1658" s="59"/>
      <c r="B1658" s="59"/>
      <c r="C1658" s="59"/>
      <c r="D1658" s="59"/>
      <c r="E1658" s="59"/>
      <c r="F1658" s="59"/>
      <c r="G1658" s="59"/>
      <c r="H1658" s="59"/>
    </row>
    <row r="1659" spans="1:8" x14ac:dyDescent="0.3">
      <c r="A1659" s="59"/>
      <c r="B1659" s="59"/>
      <c r="C1659" s="59"/>
      <c r="D1659" s="59"/>
      <c r="E1659" s="59"/>
      <c r="F1659" s="59"/>
      <c r="G1659" s="59"/>
      <c r="H1659" s="59"/>
    </row>
    <row r="1660" spans="1:8" x14ac:dyDescent="0.3">
      <c r="A1660" s="59"/>
      <c r="B1660" s="59"/>
      <c r="C1660" s="59"/>
      <c r="D1660" s="59"/>
      <c r="E1660" s="59"/>
      <c r="F1660" s="59"/>
      <c r="G1660" s="59"/>
      <c r="H1660" s="59"/>
    </row>
    <row r="1661" spans="1:8" x14ac:dyDescent="0.3">
      <c r="A1661" s="59"/>
      <c r="B1661" s="59"/>
      <c r="C1661" s="59"/>
      <c r="D1661" s="59"/>
      <c r="E1661" s="59"/>
      <c r="F1661" s="59"/>
      <c r="G1661" s="59"/>
      <c r="H1661" s="59"/>
    </row>
    <row r="1662" spans="1:8" x14ac:dyDescent="0.3">
      <c r="A1662" s="59"/>
      <c r="B1662" s="59"/>
      <c r="C1662" s="59"/>
      <c r="D1662" s="59"/>
      <c r="E1662" s="59"/>
      <c r="F1662" s="59"/>
      <c r="G1662" s="59"/>
      <c r="H1662" s="59"/>
    </row>
    <row r="1663" spans="1:8" x14ac:dyDescent="0.3">
      <c r="A1663" s="59"/>
      <c r="B1663" s="59"/>
      <c r="C1663" s="59"/>
      <c r="D1663" s="59"/>
      <c r="E1663" s="59"/>
      <c r="F1663" s="59"/>
      <c r="G1663" s="59"/>
      <c r="H1663" s="59"/>
    </row>
    <row r="1664" spans="1:8" x14ac:dyDescent="0.3">
      <c r="A1664" s="59"/>
      <c r="B1664" s="59"/>
      <c r="C1664" s="59"/>
      <c r="D1664" s="59"/>
      <c r="E1664" s="59"/>
      <c r="F1664" s="59"/>
      <c r="G1664" s="59"/>
      <c r="H1664" s="59"/>
    </row>
    <row r="1665" spans="1:8" x14ac:dyDescent="0.3">
      <c r="A1665" s="59"/>
      <c r="B1665" s="59"/>
      <c r="C1665" s="59"/>
      <c r="D1665" s="59"/>
      <c r="E1665" s="59"/>
      <c r="F1665" s="59"/>
      <c r="G1665" s="59"/>
      <c r="H1665" s="59"/>
    </row>
    <row r="1666" spans="1:8" x14ac:dyDescent="0.3">
      <c r="A1666" s="59"/>
      <c r="B1666" s="59"/>
      <c r="C1666" s="59"/>
      <c r="D1666" s="59"/>
      <c r="E1666" s="59"/>
      <c r="F1666" s="59"/>
      <c r="G1666" s="59"/>
      <c r="H1666" s="59"/>
    </row>
    <row r="1667" spans="1:8" x14ac:dyDescent="0.3">
      <c r="A1667" s="59"/>
      <c r="B1667" s="59"/>
      <c r="C1667" s="59"/>
      <c r="D1667" s="59"/>
      <c r="E1667" s="59"/>
      <c r="F1667" s="59"/>
      <c r="G1667" s="59"/>
      <c r="H1667" s="59"/>
    </row>
    <row r="1668" spans="1:8" x14ac:dyDescent="0.3">
      <c r="A1668" s="59"/>
      <c r="B1668" s="59"/>
      <c r="C1668" s="59"/>
      <c r="D1668" s="59"/>
      <c r="E1668" s="59"/>
      <c r="F1668" s="59"/>
      <c r="G1668" s="59"/>
      <c r="H1668" s="59"/>
    </row>
    <row r="1669" spans="1:8" x14ac:dyDescent="0.3">
      <c r="A1669" s="59"/>
      <c r="B1669" s="59"/>
      <c r="C1669" s="59"/>
      <c r="D1669" s="59"/>
      <c r="E1669" s="59"/>
      <c r="F1669" s="59"/>
      <c r="G1669" s="59"/>
      <c r="H1669" s="59"/>
    </row>
    <row r="1670" spans="1:8" x14ac:dyDescent="0.3">
      <c r="A1670" s="59"/>
      <c r="B1670" s="59"/>
      <c r="C1670" s="59"/>
      <c r="D1670" s="59"/>
      <c r="E1670" s="59"/>
      <c r="F1670" s="59"/>
      <c r="G1670" s="59"/>
      <c r="H1670" s="59"/>
    </row>
    <row r="1671" spans="1:8" x14ac:dyDescent="0.3">
      <c r="A1671" s="59"/>
      <c r="B1671" s="59"/>
      <c r="C1671" s="59"/>
      <c r="D1671" s="59"/>
      <c r="E1671" s="59"/>
      <c r="F1671" s="59"/>
      <c r="G1671" s="59"/>
      <c r="H1671" s="59"/>
    </row>
    <row r="1672" spans="1:8" x14ac:dyDescent="0.3">
      <c r="A1672" s="59"/>
      <c r="B1672" s="59"/>
      <c r="C1672" s="59"/>
      <c r="D1672" s="59"/>
      <c r="E1672" s="59"/>
      <c r="F1672" s="59"/>
      <c r="G1672" s="59"/>
      <c r="H1672" s="59"/>
    </row>
    <row r="1673" spans="1:8" x14ac:dyDescent="0.3">
      <c r="A1673" s="59"/>
      <c r="B1673" s="59"/>
      <c r="C1673" s="59"/>
      <c r="D1673" s="59"/>
      <c r="E1673" s="59"/>
      <c r="F1673" s="59"/>
      <c r="G1673" s="59"/>
      <c r="H1673" s="59"/>
    </row>
    <row r="1674" spans="1:8" x14ac:dyDescent="0.3">
      <c r="A1674" s="59"/>
      <c r="B1674" s="59"/>
      <c r="C1674" s="59"/>
      <c r="D1674" s="59"/>
      <c r="E1674" s="59"/>
      <c r="F1674" s="59"/>
      <c r="G1674" s="59"/>
      <c r="H1674" s="59"/>
    </row>
    <row r="1675" spans="1:8" x14ac:dyDescent="0.3">
      <c r="A1675" s="59"/>
      <c r="B1675" s="59"/>
      <c r="C1675" s="59"/>
      <c r="D1675" s="59"/>
      <c r="E1675" s="59"/>
      <c r="F1675" s="59"/>
      <c r="G1675" s="59"/>
      <c r="H1675" s="59"/>
    </row>
    <row r="1676" spans="1:8" x14ac:dyDescent="0.3">
      <c r="A1676" s="59"/>
      <c r="B1676" s="59"/>
      <c r="C1676" s="59"/>
      <c r="D1676" s="59"/>
      <c r="E1676" s="59"/>
      <c r="F1676" s="59"/>
      <c r="G1676" s="59"/>
      <c r="H1676" s="59"/>
    </row>
    <row r="1677" spans="1:8" x14ac:dyDescent="0.3">
      <c r="A1677" s="59"/>
      <c r="B1677" s="59"/>
      <c r="C1677" s="59"/>
      <c r="D1677" s="59"/>
      <c r="E1677" s="59"/>
      <c r="F1677" s="59"/>
      <c r="G1677" s="59"/>
      <c r="H1677" s="59"/>
    </row>
    <row r="1678" spans="1:8" x14ac:dyDescent="0.3">
      <c r="A1678" s="59"/>
      <c r="B1678" s="59"/>
      <c r="C1678" s="59"/>
      <c r="D1678" s="59"/>
      <c r="E1678" s="59"/>
      <c r="F1678" s="59"/>
      <c r="G1678" s="59"/>
      <c r="H1678" s="59"/>
    </row>
    <row r="1679" spans="1:8" x14ac:dyDescent="0.3">
      <c r="A1679" s="59"/>
      <c r="B1679" s="59"/>
      <c r="C1679" s="59"/>
      <c r="D1679" s="59"/>
      <c r="E1679" s="59"/>
      <c r="F1679" s="59"/>
      <c r="G1679" s="59"/>
      <c r="H1679" s="59"/>
    </row>
    <row r="1680" spans="1:8" x14ac:dyDescent="0.3">
      <c r="A1680" s="59"/>
      <c r="B1680" s="59"/>
      <c r="C1680" s="59"/>
      <c r="D1680" s="59"/>
      <c r="E1680" s="59"/>
      <c r="F1680" s="59"/>
      <c r="G1680" s="59"/>
      <c r="H1680" s="59"/>
    </row>
    <row r="1681" spans="1:8" x14ac:dyDescent="0.3">
      <c r="A1681" s="59"/>
      <c r="B1681" s="59"/>
      <c r="C1681" s="59"/>
      <c r="D1681" s="59"/>
      <c r="E1681" s="59"/>
      <c r="F1681" s="59"/>
      <c r="G1681" s="59"/>
      <c r="H1681" s="59"/>
    </row>
    <row r="1682" spans="1:8" x14ac:dyDescent="0.3">
      <c r="A1682" s="59"/>
      <c r="B1682" s="59"/>
      <c r="C1682" s="59"/>
      <c r="D1682" s="59"/>
      <c r="E1682" s="59"/>
      <c r="F1682" s="59"/>
      <c r="G1682" s="59"/>
      <c r="H1682" s="59"/>
    </row>
    <row r="1683" spans="1:8" x14ac:dyDescent="0.3">
      <c r="A1683" s="59"/>
      <c r="B1683" s="59"/>
      <c r="C1683" s="59"/>
      <c r="D1683" s="59"/>
      <c r="E1683" s="59"/>
      <c r="F1683" s="59"/>
      <c r="G1683" s="59"/>
      <c r="H1683" s="59"/>
    </row>
    <row r="1684" spans="1:8" x14ac:dyDescent="0.3">
      <c r="A1684" s="59"/>
      <c r="B1684" s="59"/>
      <c r="C1684" s="59"/>
      <c r="D1684" s="59"/>
      <c r="E1684" s="59"/>
      <c r="F1684" s="59"/>
      <c r="G1684" s="59"/>
      <c r="H1684" s="59"/>
    </row>
    <row r="1685" spans="1:8" x14ac:dyDescent="0.3">
      <c r="A1685" s="59"/>
      <c r="B1685" s="59"/>
      <c r="C1685" s="59"/>
      <c r="D1685" s="59"/>
      <c r="E1685" s="59"/>
      <c r="F1685" s="59"/>
      <c r="G1685" s="59"/>
      <c r="H1685" s="59"/>
    </row>
    <row r="1686" spans="1:8" x14ac:dyDescent="0.3">
      <c r="A1686" s="59"/>
      <c r="B1686" s="59"/>
      <c r="C1686" s="59"/>
      <c r="D1686" s="59"/>
      <c r="E1686" s="59"/>
      <c r="F1686" s="59"/>
      <c r="G1686" s="59"/>
      <c r="H1686" s="59"/>
    </row>
    <row r="1687" spans="1:8" x14ac:dyDescent="0.3">
      <c r="A1687" s="59"/>
      <c r="B1687" s="59"/>
      <c r="C1687" s="59"/>
      <c r="D1687" s="59"/>
      <c r="E1687" s="59"/>
      <c r="F1687" s="59"/>
      <c r="G1687" s="59"/>
      <c r="H1687" s="59"/>
    </row>
    <row r="1688" spans="1:8" x14ac:dyDescent="0.3">
      <c r="A1688" s="59"/>
      <c r="B1688" s="59"/>
      <c r="C1688" s="59"/>
      <c r="D1688" s="59"/>
      <c r="E1688" s="59"/>
      <c r="F1688" s="59"/>
      <c r="G1688" s="59"/>
      <c r="H1688" s="59"/>
    </row>
    <row r="1689" spans="1:8" x14ac:dyDescent="0.3">
      <c r="A1689" s="59"/>
      <c r="B1689" s="59"/>
      <c r="C1689" s="59"/>
      <c r="D1689" s="59"/>
      <c r="E1689" s="59"/>
      <c r="F1689" s="59"/>
      <c r="G1689" s="59"/>
      <c r="H1689" s="59"/>
    </row>
    <row r="1690" spans="1:8" x14ac:dyDescent="0.3">
      <c r="A1690" s="59"/>
      <c r="B1690" s="59"/>
      <c r="C1690" s="59"/>
      <c r="D1690" s="59"/>
      <c r="E1690" s="59"/>
      <c r="F1690" s="59"/>
      <c r="G1690" s="59"/>
      <c r="H1690" s="59"/>
    </row>
    <row r="1691" spans="1:8" x14ac:dyDescent="0.3">
      <c r="A1691" s="59"/>
      <c r="B1691" s="59"/>
      <c r="C1691" s="59"/>
      <c r="D1691" s="59"/>
      <c r="E1691" s="59"/>
      <c r="F1691" s="59"/>
      <c r="G1691" s="59"/>
      <c r="H1691" s="59"/>
    </row>
    <row r="1692" spans="1:8" x14ac:dyDescent="0.3">
      <c r="A1692" s="59"/>
      <c r="B1692" s="59"/>
      <c r="C1692" s="59"/>
      <c r="D1692" s="59"/>
      <c r="E1692" s="59"/>
      <c r="F1692" s="59"/>
      <c r="G1692" s="59"/>
      <c r="H1692" s="59"/>
    </row>
    <row r="1693" spans="1:8" x14ac:dyDescent="0.3">
      <c r="A1693" s="59"/>
      <c r="B1693" s="59"/>
      <c r="C1693" s="59"/>
      <c r="D1693" s="59"/>
      <c r="E1693" s="59"/>
      <c r="F1693" s="59"/>
      <c r="G1693" s="59"/>
      <c r="H1693" s="59"/>
    </row>
    <row r="1694" spans="1:8" x14ac:dyDescent="0.3">
      <c r="A1694" s="59"/>
      <c r="B1694" s="59"/>
      <c r="C1694" s="59"/>
      <c r="D1694" s="59"/>
      <c r="E1694" s="59"/>
      <c r="F1694" s="59"/>
      <c r="G1694" s="59"/>
      <c r="H1694" s="59"/>
    </row>
    <row r="1695" spans="1:8" x14ac:dyDescent="0.3">
      <c r="A1695" s="59"/>
      <c r="B1695" s="59"/>
      <c r="C1695" s="59"/>
      <c r="D1695" s="59"/>
      <c r="E1695" s="59"/>
      <c r="F1695" s="59"/>
      <c r="G1695" s="59"/>
      <c r="H1695" s="59"/>
    </row>
    <row r="1696" spans="1:8" x14ac:dyDescent="0.3">
      <c r="A1696" s="59"/>
      <c r="B1696" s="59"/>
      <c r="C1696" s="59"/>
      <c r="D1696" s="59"/>
      <c r="E1696" s="59"/>
      <c r="F1696" s="59"/>
      <c r="G1696" s="59"/>
      <c r="H1696" s="59"/>
    </row>
    <row r="1697" spans="1:8" x14ac:dyDescent="0.3">
      <c r="A1697" s="59"/>
      <c r="B1697" s="59"/>
      <c r="C1697" s="59"/>
      <c r="D1697" s="59"/>
      <c r="E1697" s="59"/>
      <c r="F1697" s="59"/>
      <c r="G1697" s="59"/>
      <c r="H1697" s="59"/>
    </row>
    <row r="1698" spans="1:8" x14ac:dyDescent="0.3">
      <c r="A1698" s="59"/>
      <c r="B1698" s="59"/>
      <c r="C1698" s="59"/>
      <c r="D1698" s="59"/>
      <c r="E1698" s="59"/>
      <c r="F1698" s="59"/>
      <c r="G1698" s="59"/>
      <c r="H1698" s="59"/>
    </row>
    <row r="1699" spans="1:8" x14ac:dyDescent="0.3">
      <c r="A1699" s="59"/>
      <c r="B1699" s="59"/>
      <c r="C1699" s="59"/>
      <c r="D1699" s="59"/>
      <c r="E1699" s="59"/>
      <c r="F1699" s="59"/>
      <c r="G1699" s="59"/>
      <c r="H1699" s="59"/>
    </row>
    <row r="1700" spans="1:8" x14ac:dyDescent="0.3">
      <c r="A1700" s="59"/>
      <c r="B1700" s="59"/>
      <c r="C1700" s="59"/>
      <c r="D1700" s="59"/>
      <c r="E1700" s="59"/>
      <c r="F1700" s="59"/>
      <c r="G1700" s="59"/>
      <c r="H1700" s="59"/>
    </row>
    <row r="1701" spans="1:8" x14ac:dyDescent="0.3">
      <c r="A1701" s="59"/>
      <c r="B1701" s="59"/>
      <c r="C1701" s="59"/>
      <c r="D1701" s="59"/>
      <c r="E1701" s="59"/>
      <c r="F1701" s="59"/>
      <c r="G1701" s="59"/>
      <c r="H1701" s="59"/>
    </row>
    <row r="1702" spans="1:8" x14ac:dyDescent="0.3">
      <c r="A1702" s="59"/>
      <c r="B1702" s="59"/>
      <c r="C1702" s="59"/>
      <c r="D1702" s="59"/>
      <c r="E1702" s="59"/>
      <c r="F1702" s="59"/>
      <c r="G1702" s="59"/>
      <c r="H1702" s="59"/>
    </row>
    <row r="1703" spans="1:8" x14ac:dyDescent="0.3">
      <c r="A1703" s="59"/>
      <c r="B1703" s="59"/>
      <c r="C1703" s="59"/>
      <c r="D1703" s="59"/>
      <c r="E1703" s="59"/>
      <c r="F1703" s="59"/>
      <c r="G1703" s="59"/>
      <c r="H1703" s="59"/>
    </row>
    <row r="1704" spans="1:8" x14ac:dyDescent="0.3">
      <c r="A1704" s="59"/>
      <c r="B1704" s="59"/>
      <c r="C1704" s="59"/>
      <c r="D1704" s="59"/>
      <c r="E1704" s="59"/>
      <c r="F1704" s="59"/>
      <c r="G1704" s="59"/>
      <c r="H1704" s="59"/>
    </row>
    <row r="1705" spans="1:8" x14ac:dyDescent="0.3">
      <c r="A1705" s="59"/>
      <c r="B1705" s="59"/>
      <c r="C1705" s="59"/>
      <c r="D1705" s="59"/>
      <c r="E1705" s="59"/>
      <c r="F1705" s="59"/>
      <c r="G1705" s="59"/>
      <c r="H1705" s="59"/>
    </row>
    <row r="1706" spans="1:8" x14ac:dyDescent="0.3">
      <c r="A1706" s="59"/>
      <c r="B1706" s="59"/>
      <c r="C1706" s="59"/>
      <c r="D1706" s="59"/>
      <c r="E1706" s="59"/>
      <c r="F1706" s="59"/>
      <c r="G1706" s="59"/>
      <c r="H1706" s="59"/>
    </row>
    <row r="1707" spans="1:8" x14ac:dyDescent="0.3">
      <c r="A1707" s="59"/>
      <c r="B1707" s="59"/>
      <c r="C1707" s="59"/>
      <c r="D1707" s="59"/>
      <c r="E1707" s="59"/>
      <c r="F1707" s="59"/>
      <c r="G1707" s="59"/>
      <c r="H1707" s="59"/>
    </row>
    <row r="1708" spans="1:8" x14ac:dyDescent="0.3">
      <c r="A1708" s="59"/>
      <c r="B1708" s="59"/>
      <c r="C1708" s="59"/>
      <c r="D1708" s="59"/>
      <c r="E1708" s="59"/>
      <c r="F1708" s="59"/>
      <c r="G1708" s="59"/>
      <c r="H1708" s="59"/>
    </row>
    <row r="1709" spans="1:8" x14ac:dyDescent="0.3">
      <c r="A1709" s="59"/>
      <c r="B1709" s="59"/>
      <c r="C1709" s="59"/>
      <c r="D1709" s="59"/>
      <c r="E1709" s="59"/>
      <c r="F1709" s="59"/>
      <c r="G1709" s="59"/>
      <c r="H1709" s="59"/>
    </row>
    <row r="1710" spans="1:8" x14ac:dyDescent="0.3">
      <c r="A1710" s="59"/>
      <c r="B1710" s="59"/>
      <c r="C1710" s="59"/>
      <c r="D1710" s="59"/>
      <c r="E1710" s="59"/>
      <c r="F1710" s="59"/>
      <c r="G1710" s="59"/>
      <c r="H1710" s="59"/>
    </row>
    <row r="1711" spans="1:8" x14ac:dyDescent="0.3">
      <c r="A1711" s="59"/>
      <c r="B1711" s="59"/>
      <c r="C1711" s="59"/>
      <c r="D1711" s="59"/>
      <c r="E1711" s="59"/>
      <c r="F1711" s="59"/>
      <c r="G1711" s="59"/>
      <c r="H1711" s="59"/>
    </row>
    <row r="1712" spans="1:8" x14ac:dyDescent="0.3">
      <c r="A1712" s="59"/>
      <c r="B1712" s="59"/>
      <c r="C1712" s="59"/>
      <c r="D1712" s="59"/>
      <c r="E1712" s="59"/>
      <c r="F1712" s="59"/>
      <c r="G1712" s="59"/>
      <c r="H1712" s="59"/>
    </row>
    <row r="1713" spans="1:8" x14ac:dyDescent="0.3">
      <c r="A1713" s="59"/>
      <c r="B1713" s="59"/>
      <c r="C1713" s="59"/>
      <c r="D1713" s="59"/>
      <c r="E1713" s="59"/>
      <c r="F1713" s="59"/>
      <c r="G1713" s="59"/>
      <c r="H1713" s="59"/>
    </row>
    <row r="1714" spans="1:8" x14ac:dyDescent="0.3">
      <c r="A1714" s="59"/>
      <c r="B1714" s="59"/>
      <c r="C1714" s="59"/>
      <c r="D1714" s="59"/>
      <c r="E1714" s="59"/>
      <c r="F1714" s="59"/>
      <c r="G1714" s="59"/>
      <c r="H1714" s="59"/>
    </row>
    <row r="1715" spans="1:8" x14ac:dyDescent="0.3">
      <c r="A1715" s="59"/>
      <c r="B1715" s="59"/>
      <c r="C1715" s="59"/>
      <c r="D1715" s="59"/>
      <c r="E1715" s="59"/>
      <c r="F1715" s="59"/>
      <c r="G1715" s="59"/>
      <c r="H1715" s="59"/>
    </row>
    <row r="1716" spans="1:8" x14ac:dyDescent="0.3">
      <c r="A1716" s="59"/>
      <c r="B1716" s="59"/>
      <c r="C1716" s="59"/>
      <c r="D1716" s="59"/>
      <c r="E1716" s="59"/>
      <c r="F1716" s="59"/>
      <c r="G1716" s="59"/>
      <c r="H1716" s="59"/>
    </row>
    <row r="1717" spans="1:8" x14ac:dyDescent="0.3">
      <c r="A1717" s="59"/>
      <c r="B1717" s="59"/>
      <c r="C1717" s="59"/>
      <c r="D1717" s="59"/>
      <c r="E1717" s="59"/>
      <c r="F1717" s="59"/>
      <c r="G1717" s="59"/>
      <c r="H1717" s="59"/>
    </row>
    <row r="1718" spans="1:8" x14ac:dyDescent="0.3">
      <c r="A1718" s="59"/>
      <c r="B1718" s="59"/>
      <c r="C1718" s="59"/>
      <c r="D1718" s="59"/>
      <c r="E1718" s="59"/>
      <c r="F1718" s="59"/>
      <c r="G1718" s="59"/>
      <c r="H1718" s="59"/>
    </row>
    <row r="1719" spans="1:8" x14ac:dyDescent="0.3">
      <c r="A1719" s="59"/>
      <c r="B1719" s="59"/>
      <c r="C1719" s="59"/>
      <c r="D1719" s="59"/>
      <c r="E1719" s="59"/>
      <c r="F1719" s="59"/>
      <c r="G1719" s="59"/>
      <c r="H1719" s="59"/>
    </row>
    <row r="1720" spans="1:8" x14ac:dyDescent="0.3">
      <c r="A1720" s="59"/>
      <c r="B1720" s="59"/>
      <c r="C1720" s="59"/>
      <c r="D1720" s="59"/>
      <c r="E1720" s="59"/>
      <c r="F1720" s="59"/>
      <c r="G1720" s="59"/>
      <c r="H1720" s="59"/>
    </row>
    <row r="1721" spans="1:8" x14ac:dyDescent="0.3">
      <c r="A1721" s="59"/>
      <c r="B1721" s="59"/>
      <c r="C1721" s="59"/>
      <c r="D1721" s="59"/>
      <c r="E1721" s="59"/>
      <c r="F1721" s="59"/>
      <c r="G1721" s="59"/>
      <c r="H1721" s="59"/>
    </row>
    <row r="1722" spans="1:8" x14ac:dyDescent="0.3">
      <c r="A1722" s="59"/>
      <c r="B1722" s="59"/>
      <c r="C1722" s="59"/>
      <c r="D1722" s="59"/>
      <c r="E1722" s="59"/>
      <c r="F1722" s="59"/>
      <c r="G1722" s="59"/>
      <c r="H1722" s="59"/>
    </row>
    <row r="1723" spans="1:8" x14ac:dyDescent="0.3">
      <c r="A1723" s="59"/>
      <c r="B1723" s="59"/>
      <c r="C1723" s="59"/>
      <c r="D1723" s="59"/>
      <c r="E1723" s="59"/>
      <c r="F1723" s="59"/>
      <c r="G1723" s="59"/>
      <c r="H1723" s="59"/>
    </row>
    <row r="1724" spans="1:8" x14ac:dyDescent="0.3">
      <c r="A1724" s="59"/>
      <c r="B1724" s="59"/>
      <c r="C1724" s="59"/>
      <c r="D1724" s="59"/>
      <c r="E1724" s="59"/>
      <c r="F1724" s="59"/>
      <c r="G1724" s="59"/>
      <c r="H1724" s="59"/>
    </row>
    <row r="1725" spans="1:8" x14ac:dyDescent="0.3">
      <c r="A1725" s="59"/>
      <c r="B1725" s="59"/>
      <c r="C1725" s="59"/>
      <c r="D1725" s="59"/>
      <c r="E1725" s="59"/>
      <c r="F1725" s="59"/>
      <c r="G1725" s="59"/>
      <c r="H1725" s="59"/>
    </row>
    <row r="1726" spans="1:8" x14ac:dyDescent="0.3">
      <c r="A1726" s="59"/>
      <c r="B1726" s="59"/>
      <c r="C1726" s="59"/>
      <c r="D1726" s="59"/>
      <c r="E1726" s="59"/>
      <c r="F1726" s="59"/>
      <c r="G1726" s="59"/>
      <c r="H1726" s="59"/>
    </row>
    <row r="1727" spans="1:8" x14ac:dyDescent="0.3">
      <c r="A1727" s="59"/>
      <c r="B1727" s="59"/>
      <c r="C1727" s="59"/>
      <c r="D1727" s="59"/>
      <c r="E1727" s="59"/>
      <c r="F1727" s="59"/>
      <c r="G1727" s="59"/>
      <c r="H1727" s="59"/>
    </row>
    <row r="1728" spans="1:8" x14ac:dyDescent="0.3">
      <c r="A1728" s="59"/>
      <c r="B1728" s="59"/>
      <c r="C1728" s="59"/>
      <c r="D1728" s="59"/>
      <c r="E1728" s="59"/>
      <c r="F1728" s="59"/>
      <c r="G1728" s="59"/>
      <c r="H1728" s="59"/>
    </row>
    <row r="1729" spans="1:8" x14ac:dyDescent="0.3">
      <c r="A1729" s="59"/>
      <c r="B1729" s="59"/>
      <c r="C1729" s="59"/>
      <c r="D1729" s="59"/>
      <c r="E1729" s="59"/>
      <c r="F1729" s="59"/>
      <c r="G1729" s="59"/>
      <c r="H1729" s="59"/>
    </row>
    <row r="1730" spans="1:8" x14ac:dyDescent="0.3">
      <c r="A1730" s="59"/>
      <c r="B1730" s="59"/>
      <c r="C1730" s="59"/>
      <c r="D1730" s="59"/>
      <c r="E1730" s="59"/>
      <c r="F1730" s="59"/>
      <c r="G1730" s="59"/>
      <c r="H1730" s="59"/>
    </row>
    <row r="1731" spans="1:8" x14ac:dyDescent="0.3">
      <c r="A1731" s="59"/>
      <c r="B1731" s="59"/>
      <c r="C1731" s="59"/>
      <c r="D1731" s="59"/>
      <c r="E1731" s="59"/>
      <c r="F1731" s="59"/>
      <c r="G1731" s="59"/>
      <c r="H1731" s="59"/>
    </row>
    <row r="1732" spans="1:8" x14ac:dyDescent="0.3">
      <c r="A1732" s="59"/>
      <c r="B1732" s="59"/>
      <c r="C1732" s="59"/>
      <c r="D1732" s="59"/>
      <c r="E1732" s="59"/>
      <c r="F1732" s="59"/>
      <c r="G1732" s="59"/>
      <c r="H1732" s="59"/>
    </row>
    <row r="1733" spans="1:8" x14ac:dyDescent="0.3">
      <c r="A1733" s="59"/>
      <c r="B1733" s="59"/>
      <c r="C1733" s="59"/>
      <c r="D1733" s="59"/>
      <c r="E1733" s="59"/>
      <c r="F1733" s="59"/>
      <c r="G1733" s="59"/>
      <c r="H1733" s="59"/>
    </row>
    <row r="1734" spans="1:8" x14ac:dyDescent="0.3">
      <c r="A1734" s="59"/>
      <c r="B1734" s="59"/>
      <c r="C1734" s="59"/>
      <c r="D1734" s="59"/>
      <c r="E1734" s="59"/>
      <c r="F1734" s="59"/>
      <c r="G1734" s="59"/>
      <c r="H1734" s="59"/>
    </row>
    <row r="1735" spans="1:8" x14ac:dyDescent="0.3">
      <c r="A1735" s="59"/>
      <c r="B1735" s="59"/>
      <c r="C1735" s="59"/>
      <c r="D1735" s="59"/>
      <c r="E1735" s="59"/>
      <c r="F1735" s="59"/>
      <c r="G1735" s="59"/>
      <c r="H1735" s="59"/>
    </row>
    <row r="1736" spans="1:8" x14ac:dyDescent="0.3">
      <c r="A1736" s="59"/>
      <c r="B1736" s="59"/>
      <c r="C1736" s="59"/>
      <c r="D1736" s="59"/>
      <c r="E1736" s="59"/>
      <c r="F1736" s="59"/>
      <c r="G1736" s="59"/>
      <c r="H1736" s="59"/>
    </row>
    <row r="1737" spans="1:8" x14ac:dyDescent="0.3">
      <c r="A1737" s="59"/>
      <c r="B1737" s="59"/>
      <c r="C1737" s="59"/>
      <c r="D1737" s="59"/>
      <c r="E1737" s="59"/>
      <c r="F1737" s="59"/>
      <c r="G1737" s="59"/>
      <c r="H1737" s="59"/>
    </row>
    <row r="1738" spans="1:8" x14ac:dyDescent="0.3">
      <c r="A1738" s="59"/>
      <c r="B1738" s="59"/>
      <c r="C1738" s="59"/>
      <c r="D1738" s="59"/>
      <c r="E1738" s="59"/>
      <c r="F1738" s="59"/>
      <c r="G1738" s="59"/>
      <c r="H1738" s="59"/>
    </row>
    <row r="1739" spans="1:8" x14ac:dyDescent="0.3">
      <c r="A1739" s="59"/>
      <c r="B1739" s="59"/>
      <c r="C1739" s="59"/>
      <c r="D1739" s="59"/>
      <c r="E1739" s="59"/>
      <c r="F1739" s="59"/>
      <c r="G1739" s="59"/>
      <c r="H1739" s="59"/>
    </row>
    <row r="1740" spans="1:8" x14ac:dyDescent="0.3">
      <c r="A1740" s="59"/>
      <c r="B1740" s="59"/>
      <c r="C1740" s="59"/>
      <c r="D1740" s="59"/>
      <c r="E1740" s="59"/>
      <c r="F1740" s="59"/>
      <c r="G1740" s="59"/>
      <c r="H1740" s="59"/>
    </row>
    <row r="1741" spans="1:8" x14ac:dyDescent="0.3">
      <c r="A1741" s="59"/>
      <c r="B1741" s="59"/>
      <c r="C1741" s="59"/>
      <c r="D1741" s="59"/>
      <c r="E1741" s="59"/>
      <c r="F1741" s="59"/>
      <c r="G1741" s="59"/>
      <c r="H1741" s="59"/>
    </row>
    <row r="1742" spans="1:8" x14ac:dyDescent="0.3">
      <c r="A1742" s="59"/>
      <c r="B1742" s="59"/>
      <c r="C1742" s="59"/>
      <c r="D1742" s="59"/>
      <c r="E1742" s="59"/>
      <c r="F1742" s="59"/>
      <c r="G1742" s="59"/>
      <c r="H1742" s="59"/>
    </row>
    <row r="1743" spans="1:8" x14ac:dyDescent="0.3">
      <c r="A1743" s="59"/>
      <c r="B1743" s="59"/>
      <c r="C1743" s="59"/>
      <c r="D1743" s="59"/>
      <c r="E1743" s="59"/>
      <c r="F1743" s="59"/>
      <c r="G1743" s="59"/>
      <c r="H1743" s="59"/>
    </row>
    <row r="1744" spans="1:8" x14ac:dyDescent="0.3">
      <c r="A1744" s="59"/>
      <c r="B1744" s="59"/>
      <c r="C1744" s="59"/>
      <c r="D1744" s="59"/>
      <c r="E1744" s="59"/>
      <c r="F1744" s="59"/>
      <c r="G1744" s="59"/>
      <c r="H1744" s="59"/>
    </row>
    <row r="1745" spans="1:8" x14ac:dyDescent="0.3">
      <c r="A1745" s="59"/>
      <c r="B1745" s="59"/>
      <c r="C1745" s="59"/>
      <c r="D1745" s="59"/>
      <c r="E1745" s="59"/>
      <c r="F1745" s="59"/>
      <c r="G1745" s="59"/>
      <c r="H1745" s="59"/>
    </row>
    <row r="1746" spans="1:8" x14ac:dyDescent="0.3">
      <c r="A1746" s="59"/>
      <c r="B1746" s="59"/>
      <c r="C1746" s="59"/>
      <c r="D1746" s="59"/>
      <c r="E1746" s="59"/>
      <c r="F1746" s="59"/>
      <c r="G1746" s="59"/>
      <c r="H1746" s="59"/>
    </row>
    <row r="1747" spans="1:8" x14ac:dyDescent="0.3">
      <c r="A1747" s="59"/>
      <c r="B1747" s="59"/>
      <c r="C1747" s="59"/>
      <c r="D1747" s="59"/>
      <c r="E1747" s="59"/>
      <c r="F1747" s="59"/>
      <c r="G1747" s="59"/>
      <c r="H1747" s="59"/>
    </row>
    <row r="1748" spans="1:8" x14ac:dyDescent="0.3">
      <c r="A1748" s="59"/>
      <c r="B1748" s="59"/>
      <c r="C1748" s="59"/>
      <c r="D1748" s="59"/>
      <c r="E1748" s="59"/>
      <c r="F1748" s="59"/>
      <c r="G1748" s="59"/>
      <c r="H1748" s="59"/>
    </row>
    <row r="1749" spans="1:8" x14ac:dyDescent="0.3">
      <c r="A1749" s="59"/>
      <c r="B1749" s="59"/>
      <c r="C1749" s="59"/>
      <c r="D1749" s="59"/>
      <c r="E1749" s="59"/>
      <c r="F1749" s="59"/>
      <c r="G1749" s="59"/>
      <c r="H1749" s="59"/>
    </row>
    <row r="1750" spans="1:8" x14ac:dyDescent="0.3">
      <c r="A1750" s="59"/>
      <c r="B1750" s="59"/>
      <c r="C1750" s="59"/>
      <c r="D1750" s="59"/>
      <c r="E1750" s="59"/>
      <c r="F1750" s="59"/>
      <c r="G1750" s="59"/>
      <c r="H1750" s="59"/>
    </row>
    <row r="1751" spans="1:8" x14ac:dyDescent="0.3">
      <c r="A1751" s="59"/>
      <c r="B1751" s="59"/>
      <c r="C1751" s="59"/>
      <c r="D1751" s="59"/>
      <c r="E1751" s="59"/>
      <c r="F1751" s="59"/>
      <c r="G1751" s="59"/>
      <c r="H1751" s="59"/>
    </row>
    <row r="1752" spans="1:8" x14ac:dyDescent="0.3">
      <c r="A1752" s="59"/>
      <c r="B1752" s="59"/>
      <c r="C1752" s="59"/>
      <c r="D1752" s="59"/>
      <c r="E1752" s="59"/>
      <c r="F1752" s="59"/>
      <c r="G1752" s="59"/>
      <c r="H1752" s="59"/>
    </row>
    <row r="1753" spans="1:8" x14ac:dyDescent="0.3">
      <c r="A1753" s="59"/>
      <c r="B1753" s="59"/>
      <c r="C1753" s="59"/>
      <c r="D1753" s="59"/>
      <c r="E1753" s="59"/>
      <c r="F1753" s="59"/>
      <c r="G1753" s="59"/>
      <c r="H1753" s="59"/>
    </row>
    <row r="1754" spans="1:8" x14ac:dyDescent="0.3">
      <c r="A1754" s="59"/>
      <c r="B1754" s="59"/>
      <c r="C1754" s="59"/>
      <c r="D1754" s="59"/>
      <c r="E1754" s="59"/>
      <c r="F1754" s="59"/>
      <c r="G1754" s="59"/>
      <c r="H1754" s="59"/>
    </row>
    <row r="1755" spans="1:8" x14ac:dyDescent="0.3">
      <c r="A1755" s="59"/>
      <c r="B1755" s="59"/>
      <c r="C1755" s="59"/>
      <c r="D1755" s="59"/>
      <c r="E1755" s="59"/>
      <c r="F1755" s="59"/>
      <c r="G1755" s="59"/>
      <c r="H1755" s="59"/>
    </row>
    <row r="1756" spans="1:8" x14ac:dyDescent="0.3">
      <c r="A1756" s="59"/>
      <c r="B1756" s="59"/>
      <c r="C1756" s="59"/>
      <c r="D1756" s="59"/>
      <c r="E1756" s="59"/>
      <c r="F1756" s="59"/>
      <c r="G1756" s="59"/>
      <c r="H1756" s="59"/>
    </row>
    <row r="1757" spans="1:8" x14ac:dyDescent="0.3">
      <c r="A1757" s="59"/>
      <c r="B1757" s="59"/>
      <c r="C1757" s="59"/>
      <c r="D1757" s="59"/>
      <c r="E1757" s="59"/>
      <c r="F1757" s="59"/>
      <c r="G1757" s="59"/>
      <c r="H1757" s="59"/>
    </row>
    <row r="1758" spans="1:8" x14ac:dyDescent="0.3">
      <c r="A1758" s="59"/>
      <c r="B1758" s="59"/>
      <c r="C1758" s="59"/>
      <c r="D1758" s="59"/>
      <c r="E1758" s="59"/>
      <c r="F1758" s="59"/>
      <c r="G1758" s="59"/>
      <c r="H1758" s="59"/>
    </row>
    <row r="1759" spans="1:8" x14ac:dyDescent="0.3">
      <c r="A1759" s="59"/>
      <c r="B1759" s="59"/>
      <c r="C1759" s="59"/>
      <c r="D1759" s="59"/>
      <c r="E1759" s="59"/>
      <c r="F1759" s="59"/>
      <c r="G1759" s="59"/>
      <c r="H1759" s="59"/>
    </row>
    <row r="1760" spans="1:8" x14ac:dyDescent="0.3">
      <c r="A1760" s="59"/>
      <c r="B1760" s="59"/>
      <c r="C1760" s="59"/>
      <c r="D1760" s="59"/>
      <c r="E1760" s="59"/>
      <c r="F1760" s="59"/>
      <c r="G1760" s="59"/>
      <c r="H1760" s="59"/>
    </row>
    <row r="1761" spans="1:8" x14ac:dyDescent="0.3">
      <c r="A1761" s="59"/>
      <c r="B1761" s="59"/>
      <c r="C1761" s="59"/>
      <c r="D1761" s="59"/>
      <c r="E1761" s="59"/>
      <c r="F1761" s="59"/>
      <c r="G1761" s="59"/>
      <c r="H1761" s="59"/>
    </row>
    <row r="1762" spans="1:8" x14ac:dyDescent="0.3">
      <c r="A1762" s="59"/>
      <c r="B1762" s="59"/>
      <c r="C1762" s="59"/>
      <c r="D1762" s="59"/>
      <c r="E1762" s="59"/>
      <c r="F1762" s="59"/>
      <c r="G1762" s="59"/>
      <c r="H1762" s="59"/>
    </row>
    <row r="1763" spans="1:8" x14ac:dyDescent="0.3">
      <c r="A1763" s="59"/>
      <c r="B1763" s="59"/>
      <c r="C1763" s="59"/>
      <c r="D1763" s="59"/>
      <c r="E1763" s="59"/>
      <c r="F1763" s="59"/>
      <c r="G1763" s="59"/>
      <c r="H1763" s="59"/>
    </row>
    <row r="1764" spans="1:8" x14ac:dyDescent="0.3">
      <c r="A1764" s="59"/>
      <c r="B1764" s="59"/>
      <c r="C1764" s="59"/>
      <c r="D1764" s="59"/>
      <c r="E1764" s="59"/>
      <c r="F1764" s="59"/>
      <c r="G1764" s="59"/>
      <c r="H1764" s="59"/>
    </row>
    <row r="1765" spans="1:8" x14ac:dyDescent="0.3">
      <c r="A1765" s="59"/>
      <c r="B1765" s="59"/>
      <c r="C1765" s="59"/>
      <c r="D1765" s="59"/>
      <c r="E1765" s="59"/>
      <c r="F1765" s="59"/>
      <c r="G1765" s="59"/>
      <c r="H1765" s="59"/>
    </row>
    <row r="1766" spans="1:8" x14ac:dyDescent="0.3">
      <c r="A1766" s="59"/>
      <c r="B1766" s="59"/>
      <c r="C1766" s="59"/>
      <c r="D1766" s="59"/>
      <c r="E1766" s="59"/>
      <c r="F1766" s="59"/>
      <c r="G1766" s="59"/>
      <c r="H1766" s="59"/>
    </row>
    <row r="1767" spans="1:8" x14ac:dyDescent="0.3">
      <c r="A1767" s="59"/>
      <c r="B1767" s="59"/>
      <c r="C1767" s="59"/>
      <c r="D1767" s="59"/>
      <c r="E1767" s="59"/>
      <c r="F1767" s="59"/>
      <c r="G1767" s="59"/>
      <c r="H1767" s="59"/>
    </row>
    <row r="1768" spans="1:8" x14ac:dyDescent="0.3">
      <c r="A1768" s="59"/>
      <c r="B1768" s="59"/>
      <c r="C1768" s="59"/>
      <c r="D1768" s="59"/>
      <c r="E1768" s="59"/>
      <c r="F1768" s="59"/>
      <c r="G1768" s="59"/>
      <c r="H1768" s="59"/>
    </row>
    <row r="1769" spans="1:8" x14ac:dyDescent="0.3">
      <c r="A1769" s="59"/>
      <c r="B1769" s="59"/>
      <c r="C1769" s="59"/>
      <c r="D1769" s="59"/>
      <c r="E1769" s="59"/>
      <c r="F1769" s="59"/>
      <c r="G1769" s="59"/>
      <c r="H1769" s="59"/>
    </row>
    <row r="1770" spans="1:8" x14ac:dyDescent="0.3">
      <c r="A1770" s="59"/>
      <c r="B1770" s="59"/>
      <c r="C1770" s="59"/>
      <c r="D1770" s="59"/>
      <c r="E1770" s="59"/>
      <c r="F1770" s="59"/>
      <c r="G1770" s="59"/>
      <c r="H1770" s="59"/>
    </row>
    <row r="1771" spans="1:8" x14ac:dyDescent="0.3">
      <c r="A1771" s="59"/>
      <c r="B1771" s="59"/>
      <c r="C1771" s="59"/>
      <c r="D1771" s="59"/>
      <c r="E1771" s="59"/>
      <c r="F1771" s="59"/>
      <c r="G1771" s="59"/>
      <c r="H1771" s="59"/>
    </row>
    <row r="1772" spans="1:8" x14ac:dyDescent="0.3">
      <c r="A1772" s="59"/>
      <c r="B1772" s="59"/>
      <c r="C1772" s="59"/>
      <c r="D1772" s="59"/>
      <c r="E1772" s="59"/>
      <c r="F1772" s="59"/>
      <c r="G1772" s="59"/>
      <c r="H1772" s="59"/>
    </row>
    <row r="1773" spans="1:8" x14ac:dyDescent="0.3">
      <c r="A1773" s="59"/>
      <c r="B1773" s="59"/>
      <c r="C1773" s="59"/>
      <c r="D1773" s="59"/>
      <c r="E1773" s="59"/>
      <c r="F1773" s="59"/>
      <c r="G1773" s="59"/>
      <c r="H1773" s="59"/>
    </row>
    <row r="1774" spans="1:8" x14ac:dyDescent="0.3">
      <c r="A1774" s="59"/>
      <c r="B1774" s="59"/>
      <c r="C1774" s="59"/>
      <c r="D1774" s="59"/>
      <c r="E1774" s="59"/>
      <c r="F1774" s="59"/>
      <c r="G1774" s="59"/>
      <c r="H1774" s="59"/>
    </row>
    <row r="1775" spans="1:8" x14ac:dyDescent="0.3">
      <c r="A1775" s="59"/>
      <c r="B1775" s="59"/>
      <c r="C1775" s="59"/>
      <c r="D1775" s="59"/>
      <c r="E1775" s="59"/>
      <c r="F1775" s="59"/>
      <c r="G1775" s="59"/>
      <c r="H1775" s="59"/>
    </row>
    <row r="1776" spans="1:8" x14ac:dyDescent="0.3">
      <c r="A1776" s="59"/>
      <c r="B1776" s="59"/>
      <c r="C1776" s="59"/>
      <c r="D1776" s="59"/>
      <c r="E1776" s="59"/>
      <c r="F1776" s="59"/>
      <c r="G1776" s="59"/>
      <c r="H1776" s="59"/>
    </row>
    <row r="1777" spans="1:8" x14ac:dyDescent="0.3">
      <c r="A1777" s="59"/>
      <c r="B1777" s="59"/>
      <c r="C1777" s="59"/>
      <c r="D1777" s="59"/>
      <c r="E1777" s="59"/>
      <c r="F1777" s="59"/>
      <c r="G1777" s="59"/>
      <c r="H1777" s="59"/>
    </row>
    <row r="1778" spans="1:8" x14ac:dyDescent="0.3">
      <c r="A1778" s="59"/>
      <c r="B1778" s="59"/>
      <c r="C1778" s="59"/>
      <c r="D1778" s="59"/>
      <c r="E1778" s="59"/>
      <c r="F1778" s="59"/>
      <c r="G1778" s="59"/>
      <c r="H1778" s="59"/>
    </row>
    <row r="1779" spans="1:8" x14ac:dyDescent="0.3">
      <c r="A1779" s="59"/>
      <c r="B1779" s="59"/>
      <c r="C1779" s="59"/>
      <c r="D1779" s="59"/>
      <c r="E1779" s="59"/>
      <c r="F1779" s="59"/>
      <c r="G1779" s="59"/>
      <c r="H1779" s="59"/>
    </row>
    <row r="1780" spans="1:8" x14ac:dyDescent="0.3">
      <c r="A1780" s="59"/>
      <c r="B1780" s="59"/>
      <c r="C1780" s="59"/>
      <c r="D1780" s="59"/>
      <c r="E1780" s="59"/>
      <c r="F1780" s="59"/>
      <c r="G1780" s="59"/>
      <c r="H1780" s="59"/>
    </row>
    <row r="1781" spans="1:8" x14ac:dyDescent="0.3">
      <c r="A1781" s="59"/>
      <c r="B1781" s="59"/>
      <c r="C1781" s="59"/>
      <c r="D1781" s="59"/>
      <c r="E1781" s="59"/>
      <c r="F1781" s="59"/>
      <c r="G1781" s="59"/>
      <c r="H1781" s="59"/>
    </row>
    <row r="1782" spans="1:8" x14ac:dyDescent="0.3">
      <c r="A1782" s="59"/>
      <c r="B1782" s="59"/>
      <c r="C1782" s="59"/>
      <c r="D1782" s="59"/>
      <c r="E1782" s="59"/>
      <c r="F1782" s="59"/>
      <c r="G1782" s="59"/>
      <c r="H1782" s="59"/>
    </row>
    <row r="1783" spans="1:8" x14ac:dyDescent="0.3">
      <c r="A1783" s="59"/>
      <c r="B1783" s="59"/>
      <c r="C1783" s="59"/>
      <c r="D1783" s="59"/>
      <c r="E1783" s="59"/>
      <c r="F1783" s="59"/>
      <c r="G1783" s="59"/>
      <c r="H1783" s="59"/>
    </row>
    <row r="1784" spans="1:8" x14ac:dyDescent="0.3">
      <c r="A1784" s="59"/>
      <c r="B1784" s="59"/>
      <c r="C1784" s="59"/>
      <c r="D1784" s="59"/>
      <c r="E1784" s="59"/>
      <c r="F1784" s="59"/>
      <c r="G1784" s="59"/>
      <c r="H1784" s="59"/>
    </row>
    <row r="1785" spans="1:8" x14ac:dyDescent="0.3">
      <c r="A1785" s="59"/>
      <c r="B1785" s="59"/>
      <c r="C1785" s="59"/>
      <c r="D1785" s="59"/>
      <c r="E1785" s="59"/>
      <c r="F1785" s="59"/>
      <c r="G1785" s="59"/>
      <c r="H1785" s="59"/>
    </row>
    <row r="1786" spans="1:8" x14ac:dyDescent="0.3">
      <c r="A1786" s="59"/>
      <c r="B1786" s="59"/>
      <c r="C1786" s="59"/>
      <c r="D1786" s="59"/>
      <c r="E1786" s="59"/>
      <c r="F1786" s="59"/>
      <c r="G1786" s="59"/>
      <c r="H1786" s="59"/>
    </row>
    <row r="1787" spans="1:8" x14ac:dyDescent="0.3">
      <c r="A1787" s="59"/>
      <c r="B1787" s="59"/>
      <c r="C1787" s="59"/>
      <c r="D1787" s="59"/>
      <c r="E1787" s="59"/>
      <c r="F1787" s="59"/>
      <c r="G1787" s="59"/>
      <c r="H1787" s="59"/>
    </row>
    <row r="1788" spans="1:8" x14ac:dyDescent="0.3">
      <c r="A1788" s="59"/>
      <c r="B1788" s="59"/>
      <c r="C1788" s="59"/>
      <c r="D1788" s="59"/>
      <c r="E1788" s="59"/>
      <c r="F1788" s="59"/>
      <c r="G1788" s="59"/>
      <c r="H1788" s="59"/>
    </row>
    <row r="1789" spans="1:8" x14ac:dyDescent="0.3">
      <c r="A1789" s="59"/>
      <c r="B1789" s="59"/>
      <c r="C1789" s="59"/>
      <c r="D1789" s="59"/>
      <c r="E1789" s="59"/>
      <c r="F1789" s="59"/>
      <c r="G1789" s="59"/>
      <c r="H1789" s="59"/>
    </row>
    <row r="1790" spans="1:8" x14ac:dyDescent="0.3">
      <c r="A1790" s="59"/>
      <c r="B1790" s="59"/>
      <c r="C1790" s="59"/>
      <c r="D1790" s="59"/>
      <c r="E1790" s="59"/>
      <c r="F1790" s="59"/>
      <c r="G1790" s="59"/>
      <c r="H1790" s="59"/>
    </row>
    <row r="1791" spans="1:8" x14ac:dyDescent="0.3">
      <c r="A1791" s="59"/>
      <c r="B1791" s="59"/>
      <c r="C1791" s="59"/>
      <c r="D1791" s="59"/>
      <c r="E1791" s="59"/>
      <c r="F1791" s="59"/>
      <c r="G1791" s="59"/>
      <c r="H1791" s="59"/>
    </row>
    <row r="1792" spans="1:8" x14ac:dyDescent="0.3">
      <c r="A1792" s="59"/>
      <c r="B1792" s="59"/>
      <c r="C1792" s="59"/>
      <c r="D1792" s="59"/>
      <c r="E1792" s="59"/>
      <c r="F1792" s="59"/>
      <c r="G1792" s="59"/>
      <c r="H1792" s="59"/>
    </row>
    <row r="1793" spans="1:8" x14ac:dyDescent="0.3">
      <c r="A1793" s="59"/>
      <c r="B1793" s="59"/>
      <c r="C1793" s="59"/>
      <c r="D1793" s="59"/>
      <c r="E1793" s="59"/>
      <c r="F1793" s="59"/>
      <c r="G1793" s="59"/>
      <c r="H1793" s="59"/>
    </row>
    <row r="1794" spans="1:8" x14ac:dyDescent="0.3">
      <c r="A1794" s="59"/>
      <c r="B1794" s="59"/>
      <c r="C1794" s="59"/>
      <c r="D1794" s="59"/>
      <c r="E1794" s="59"/>
      <c r="F1794" s="59"/>
      <c r="G1794" s="59"/>
      <c r="H1794" s="59"/>
    </row>
    <row r="1795" spans="1:8" x14ac:dyDescent="0.3">
      <c r="A1795" s="59"/>
      <c r="B1795" s="59"/>
      <c r="C1795" s="59"/>
      <c r="D1795" s="59"/>
      <c r="E1795" s="59"/>
      <c r="F1795" s="59"/>
      <c r="G1795" s="59"/>
      <c r="H1795" s="59"/>
    </row>
    <row r="1796" spans="1:8" x14ac:dyDescent="0.3">
      <c r="A1796" s="59"/>
      <c r="B1796" s="59"/>
      <c r="C1796" s="59"/>
      <c r="D1796" s="59"/>
      <c r="E1796" s="59"/>
      <c r="F1796" s="59"/>
      <c r="G1796" s="59"/>
      <c r="H1796" s="59"/>
    </row>
    <row r="1797" spans="1:8" x14ac:dyDescent="0.3">
      <c r="A1797" s="59"/>
      <c r="B1797" s="59"/>
      <c r="C1797" s="59"/>
      <c r="D1797" s="59"/>
      <c r="E1797" s="59"/>
      <c r="F1797" s="59"/>
      <c r="G1797" s="59"/>
      <c r="H1797" s="59"/>
    </row>
    <row r="1798" spans="1:8" x14ac:dyDescent="0.3">
      <c r="A1798" s="59"/>
      <c r="B1798" s="59"/>
      <c r="C1798" s="59"/>
      <c r="D1798" s="59"/>
      <c r="E1798" s="59"/>
      <c r="F1798" s="59"/>
      <c r="G1798" s="59"/>
      <c r="H1798" s="59"/>
    </row>
    <row r="1799" spans="1:8" x14ac:dyDescent="0.3">
      <c r="A1799" s="59"/>
      <c r="B1799" s="59"/>
      <c r="C1799" s="59"/>
      <c r="D1799" s="59"/>
      <c r="E1799" s="59"/>
      <c r="F1799" s="59"/>
      <c r="G1799" s="59"/>
      <c r="H1799" s="59"/>
    </row>
    <row r="1800" spans="1:8" x14ac:dyDescent="0.3">
      <c r="A1800" s="59"/>
      <c r="B1800" s="59"/>
      <c r="C1800" s="59"/>
      <c r="D1800" s="59"/>
      <c r="E1800" s="59"/>
      <c r="F1800" s="59"/>
      <c r="G1800" s="59"/>
      <c r="H1800" s="59"/>
    </row>
    <row r="1801" spans="1:8" x14ac:dyDescent="0.3">
      <c r="A1801" s="59"/>
      <c r="B1801" s="59"/>
      <c r="C1801" s="59"/>
      <c r="D1801" s="59"/>
      <c r="E1801" s="59"/>
      <c r="F1801" s="59"/>
      <c r="G1801" s="59"/>
      <c r="H1801" s="59"/>
    </row>
    <row r="1802" spans="1:8" x14ac:dyDescent="0.3">
      <c r="A1802" s="59"/>
      <c r="B1802" s="59"/>
      <c r="C1802" s="59"/>
      <c r="D1802" s="59"/>
      <c r="E1802" s="59"/>
      <c r="F1802" s="59"/>
      <c r="G1802" s="59"/>
      <c r="H1802" s="59"/>
    </row>
    <row r="1803" spans="1:8" x14ac:dyDescent="0.3">
      <c r="A1803" s="59"/>
      <c r="B1803" s="59"/>
      <c r="C1803" s="59"/>
      <c r="D1803" s="59"/>
      <c r="E1803" s="59"/>
      <c r="F1803" s="59"/>
      <c r="G1803" s="59"/>
      <c r="H1803" s="59"/>
    </row>
    <row r="1804" spans="1:8" x14ac:dyDescent="0.3">
      <c r="A1804" s="59"/>
      <c r="B1804" s="59"/>
      <c r="C1804" s="59"/>
      <c r="D1804" s="59"/>
      <c r="E1804" s="59"/>
      <c r="F1804" s="59"/>
      <c r="G1804" s="59"/>
      <c r="H1804" s="59"/>
    </row>
    <row r="1805" spans="1:8" x14ac:dyDescent="0.3">
      <c r="A1805" s="59"/>
      <c r="B1805" s="59"/>
      <c r="C1805" s="59"/>
      <c r="D1805" s="59"/>
      <c r="E1805" s="59"/>
      <c r="F1805" s="59"/>
      <c r="G1805" s="59"/>
      <c r="H1805" s="59"/>
    </row>
    <row r="1806" spans="1:8" x14ac:dyDescent="0.3">
      <c r="A1806" s="59"/>
      <c r="B1806" s="59"/>
      <c r="C1806" s="59"/>
      <c r="D1806" s="59"/>
      <c r="E1806" s="59"/>
      <c r="F1806" s="59"/>
      <c r="G1806" s="59"/>
      <c r="H1806" s="59"/>
    </row>
    <row r="1807" spans="1:8" x14ac:dyDescent="0.3">
      <c r="A1807" s="59"/>
      <c r="B1807" s="59"/>
      <c r="C1807" s="59"/>
      <c r="D1807" s="59"/>
      <c r="E1807" s="59"/>
      <c r="F1807" s="59"/>
      <c r="G1807" s="59"/>
      <c r="H1807" s="59"/>
    </row>
    <row r="1808" spans="1:8" x14ac:dyDescent="0.3">
      <c r="A1808" s="59"/>
      <c r="B1808" s="59"/>
      <c r="C1808" s="59"/>
      <c r="D1808" s="59"/>
      <c r="E1808" s="59"/>
      <c r="F1808" s="59"/>
      <c r="G1808" s="59"/>
      <c r="H1808" s="59"/>
    </row>
    <row r="1809" spans="1:8" x14ac:dyDescent="0.3">
      <c r="A1809" s="59"/>
      <c r="B1809" s="59"/>
      <c r="C1809" s="59"/>
      <c r="D1809" s="59"/>
      <c r="E1809" s="59"/>
      <c r="F1809" s="59"/>
      <c r="G1809" s="59"/>
      <c r="H1809" s="59"/>
    </row>
    <row r="1810" spans="1:8" x14ac:dyDescent="0.3">
      <c r="A1810" s="59"/>
      <c r="B1810" s="59"/>
      <c r="C1810" s="59"/>
      <c r="D1810" s="59"/>
      <c r="E1810" s="59"/>
      <c r="F1810" s="59"/>
      <c r="G1810" s="59"/>
      <c r="H1810" s="59"/>
    </row>
    <row r="1811" spans="1:8" x14ac:dyDescent="0.3">
      <c r="A1811" s="59"/>
      <c r="B1811" s="59"/>
      <c r="C1811" s="59"/>
      <c r="D1811" s="59"/>
      <c r="E1811" s="59"/>
      <c r="F1811" s="59"/>
      <c r="G1811" s="59"/>
      <c r="H1811" s="59"/>
    </row>
    <row r="1812" spans="1:8" x14ac:dyDescent="0.3">
      <c r="A1812" s="59"/>
      <c r="B1812" s="59"/>
      <c r="C1812" s="59"/>
      <c r="D1812" s="59"/>
      <c r="E1812" s="59"/>
      <c r="F1812" s="59"/>
      <c r="G1812" s="59"/>
      <c r="H1812" s="59"/>
    </row>
    <row r="1813" spans="1:8" x14ac:dyDescent="0.3">
      <c r="A1813" s="59"/>
      <c r="B1813" s="59"/>
      <c r="C1813" s="59"/>
      <c r="D1813" s="59"/>
      <c r="E1813" s="59"/>
      <c r="F1813" s="59"/>
      <c r="G1813" s="59"/>
      <c r="H1813" s="59"/>
    </row>
    <row r="1814" spans="1:8" x14ac:dyDescent="0.3">
      <c r="A1814" s="59"/>
      <c r="B1814" s="59"/>
      <c r="C1814" s="59"/>
      <c r="D1814" s="59"/>
      <c r="E1814" s="59"/>
      <c r="F1814" s="59"/>
      <c r="G1814" s="59"/>
      <c r="H1814" s="59"/>
    </row>
    <row r="1815" spans="1:8" x14ac:dyDescent="0.3">
      <c r="A1815" s="59"/>
      <c r="B1815" s="59"/>
      <c r="C1815" s="59"/>
      <c r="D1815" s="59"/>
      <c r="E1815" s="59"/>
      <c r="F1815" s="59"/>
      <c r="G1815" s="59"/>
      <c r="H1815" s="59"/>
    </row>
    <row r="1816" spans="1:8" x14ac:dyDescent="0.3">
      <c r="A1816" s="59"/>
      <c r="B1816" s="59"/>
      <c r="C1816" s="59"/>
      <c r="D1816" s="59"/>
      <c r="E1816" s="59"/>
      <c r="F1816" s="59"/>
      <c r="G1816" s="59"/>
      <c r="H1816" s="59"/>
    </row>
    <row r="1817" spans="1:8" x14ac:dyDescent="0.3">
      <c r="A1817" s="59"/>
      <c r="B1817" s="59"/>
      <c r="C1817" s="59"/>
      <c r="D1817" s="59"/>
      <c r="E1817" s="59"/>
      <c r="F1817" s="59"/>
      <c r="G1817" s="59"/>
      <c r="H1817" s="59"/>
    </row>
    <row r="1818" spans="1:8" x14ac:dyDescent="0.3">
      <c r="A1818" s="59"/>
      <c r="B1818" s="59"/>
      <c r="C1818" s="59"/>
      <c r="D1818" s="59"/>
      <c r="E1818" s="59"/>
      <c r="F1818" s="59"/>
      <c r="G1818" s="59"/>
      <c r="H1818" s="59"/>
    </row>
    <row r="1819" spans="1:8" x14ac:dyDescent="0.3">
      <c r="A1819" s="59"/>
      <c r="B1819" s="59"/>
      <c r="C1819" s="59"/>
      <c r="D1819" s="59"/>
      <c r="E1819" s="59"/>
      <c r="F1819" s="59"/>
      <c r="G1819" s="59"/>
      <c r="H1819" s="59"/>
    </row>
    <row r="1820" spans="1:8" x14ac:dyDescent="0.3">
      <c r="A1820" s="59"/>
      <c r="B1820" s="59"/>
      <c r="C1820" s="59"/>
      <c r="D1820" s="59"/>
      <c r="E1820" s="59"/>
      <c r="F1820" s="59"/>
      <c r="G1820" s="59"/>
      <c r="H1820" s="59"/>
    </row>
    <row r="1821" spans="1:8" x14ac:dyDescent="0.3">
      <c r="A1821" s="59"/>
      <c r="B1821" s="59"/>
      <c r="C1821" s="59"/>
      <c r="D1821" s="59"/>
      <c r="E1821" s="59"/>
      <c r="F1821" s="59"/>
      <c r="G1821" s="59"/>
      <c r="H1821" s="59"/>
    </row>
    <row r="1822" spans="1:8" x14ac:dyDescent="0.3">
      <c r="A1822" s="59"/>
      <c r="B1822" s="59"/>
      <c r="C1822" s="59"/>
      <c r="D1822" s="59"/>
      <c r="E1822" s="59"/>
      <c r="F1822" s="59"/>
      <c r="G1822" s="59"/>
      <c r="H1822" s="59"/>
    </row>
    <row r="1823" spans="1:8" x14ac:dyDescent="0.3">
      <c r="A1823" s="59"/>
      <c r="B1823" s="59"/>
      <c r="C1823" s="59"/>
      <c r="D1823" s="59"/>
      <c r="E1823" s="59"/>
      <c r="F1823" s="59"/>
      <c r="G1823" s="59"/>
      <c r="H1823" s="59"/>
    </row>
    <row r="1824" spans="1:8" x14ac:dyDescent="0.3">
      <c r="A1824" s="59"/>
      <c r="B1824" s="59"/>
      <c r="C1824" s="59"/>
      <c r="D1824" s="59"/>
      <c r="E1824" s="59"/>
      <c r="F1824" s="59"/>
      <c r="G1824" s="59"/>
      <c r="H1824" s="59"/>
    </row>
    <row r="1825" spans="1:8" x14ac:dyDescent="0.3">
      <c r="A1825" s="59"/>
      <c r="B1825" s="59"/>
      <c r="C1825" s="59"/>
      <c r="D1825" s="59"/>
      <c r="E1825" s="59"/>
      <c r="F1825" s="59"/>
      <c r="G1825" s="59"/>
      <c r="H1825" s="59"/>
    </row>
    <row r="1826" spans="1:8" x14ac:dyDescent="0.3">
      <c r="A1826" s="59"/>
      <c r="B1826" s="59"/>
      <c r="C1826" s="59"/>
      <c r="D1826" s="59"/>
      <c r="E1826" s="59"/>
      <c r="F1826" s="59"/>
      <c r="G1826" s="59"/>
      <c r="H1826" s="59"/>
    </row>
    <row r="1827" spans="1:8" x14ac:dyDescent="0.3">
      <c r="A1827" s="59"/>
      <c r="B1827" s="59"/>
      <c r="C1827" s="59"/>
      <c r="D1827" s="59"/>
      <c r="E1827" s="59"/>
      <c r="F1827" s="59"/>
      <c r="G1827" s="59"/>
      <c r="H1827" s="59"/>
    </row>
    <row r="1828" spans="1:8" x14ac:dyDescent="0.3">
      <c r="A1828" s="59"/>
      <c r="B1828" s="59"/>
      <c r="C1828" s="59"/>
      <c r="D1828" s="59"/>
      <c r="E1828" s="59"/>
      <c r="F1828" s="59"/>
      <c r="G1828" s="59"/>
      <c r="H1828" s="59"/>
    </row>
    <row r="1829" spans="1:8" x14ac:dyDescent="0.3">
      <c r="A1829" s="59"/>
      <c r="B1829" s="59"/>
      <c r="C1829" s="59"/>
      <c r="D1829" s="59"/>
      <c r="E1829" s="59"/>
      <c r="F1829" s="59"/>
      <c r="G1829" s="59"/>
      <c r="H1829" s="59"/>
    </row>
    <row r="1830" spans="1:8" x14ac:dyDescent="0.3">
      <c r="A1830" s="59"/>
      <c r="B1830" s="59"/>
      <c r="C1830" s="59"/>
      <c r="D1830" s="59"/>
      <c r="E1830" s="59"/>
      <c r="F1830" s="59"/>
      <c r="G1830" s="59"/>
      <c r="H1830" s="59"/>
    </row>
    <row r="1831" spans="1:8" x14ac:dyDescent="0.3">
      <c r="A1831" s="59"/>
      <c r="B1831" s="59"/>
      <c r="C1831" s="59"/>
      <c r="D1831" s="59"/>
      <c r="E1831" s="59"/>
      <c r="F1831" s="59"/>
      <c r="G1831" s="59"/>
      <c r="H1831" s="59"/>
    </row>
    <row r="1832" spans="1:8" x14ac:dyDescent="0.3">
      <c r="A1832" s="59"/>
      <c r="B1832" s="59"/>
      <c r="C1832" s="59"/>
      <c r="D1832" s="59"/>
      <c r="E1832" s="59"/>
      <c r="F1832" s="59"/>
      <c r="G1832" s="59"/>
      <c r="H1832" s="59"/>
    </row>
    <row r="1833" spans="1:8" x14ac:dyDescent="0.3">
      <c r="A1833" s="59"/>
      <c r="B1833" s="59"/>
      <c r="C1833" s="59"/>
      <c r="D1833" s="59"/>
      <c r="E1833" s="59"/>
      <c r="F1833" s="59"/>
      <c r="G1833" s="59"/>
      <c r="H1833" s="59"/>
    </row>
    <row r="1834" spans="1:8" x14ac:dyDescent="0.3">
      <c r="A1834" s="59"/>
      <c r="B1834" s="59"/>
      <c r="C1834" s="59"/>
      <c r="D1834" s="59"/>
      <c r="E1834" s="59"/>
      <c r="F1834" s="59"/>
      <c r="G1834" s="59"/>
      <c r="H1834" s="59"/>
    </row>
    <row r="1835" spans="1:8" x14ac:dyDescent="0.3">
      <c r="A1835" s="59"/>
      <c r="B1835" s="59"/>
      <c r="C1835" s="59"/>
      <c r="D1835" s="59"/>
      <c r="E1835" s="59"/>
      <c r="F1835" s="59"/>
      <c r="G1835" s="59"/>
      <c r="H1835" s="59"/>
    </row>
    <row r="1836" spans="1:8" x14ac:dyDescent="0.3">
      <c r="A1836" s="59"/>
      <c r="B1836" s="59"/>
      <c r="C1836" s="59"/>
      <c r="D1836" s="59"/>
      <c r="E1836" s="59"/>
      <c r="F1836" s="59"/>
      <c r="G1836" s="59"/>
      <c r="H1836" s="59"/>
    </row>
    <row r="1837" spans="1:8" x14ac:dyDescent="0.3">
      <c r="A1837" s="59"/>
      <c r="B1837" s="59"/>
      <c r="C1837" s="59"/>
      <c r="D1837" s="59"/>
      <c r="E1837" s="59"/>
      <c r="F1837" s="59"/>
      <c r="G1837" s="59"/>
      <c r="H1837" s="59"/>
    </row>
    <row r="1838" spans="1:8" x14ac:dyDescent="0.3">
      <c r="A1838" s="59"/>
      <c r="B1838" s="59"/>
      <c r="C1838" s="59"/>
      <c r="D1838" s="59"/>
      <c r="E1838" s="59"/>
      <c r="F1838" s="59"/>
      <c r="G1838" s="59"/>
      <c r="H1838" s="59"/>
    </row>
    <row r="1839" spans="1:8" x14ac:dyDescent="0.3">
      <c r="A1839" s="59"/>
      <c r="B1839" s="59"/>
      <c r="C1839" s="59"/>
      <c r="D1839" s="59"/>
      <c r="E1839" s="59"/>
      <c r="F1839" s="59"/>
      <c r="G1839" s="59"/>
      <c r="H1839" s="59"/>
    </row>
    <row r="1840" spans="1:8" x14ac:dyDescent="0.3">
      <c r="A1840" s="59"/>
      <c r="B1840" s="59"/>
      <c r="C1840" s="59"/>
      <c r="D1840" s="59"/>
      <c r="E1840" s="59"/>
      <c r="F1840" s="59"/>
      <c r="G1840" s="59"/>
      <c r="H1840" s="59"/>
    </row>
    <row r="1841" spans="1:8" x14ac:dyDescent="0.3">
      <c r="A1841" s="59"/>
      <c r="B1841" s="59"/>
      <c r="C1841" s="59"/>
      <c r="D1841" s="59"/>
      <c r="E1841" s="59"/>
      <c r="F1841" s="59"/>
      <c r="G1841" s="59"/>
      <c r="H1841" s="59"/>
    </row>
    <row r="1842" spans="1:8" x14ac:dyDescent="0.3">
      <c r="A1842" s="59"/>
      <c r="B1842" s="59"/>
      <c r="C1842" s="59"/>
      <c r="D1842" s="59"/>
      <c r="E1842" s="59"/>
      <c r="F1842" s="59"/>
      <c r="G1842" s="59"/>
      <c r="H1842" s="59"/>
    </row>
    <row r="1843" spans="1:8" x14ac:dyDescent="0.3">
      <c r="A1843" s="59"/>
      <c r="B1843" s="59"/>
      <c r="C1843" s="59"/>
      <c r="D1843" s="59"/>
      <c r="E1843" s="59"/>
      <c r="F1843" s="59"/>
      <c r="G1843" s="59"/>
      <c r="H1843" s="59"/>
    </row>
    <row r="1844" spans="1:8" x14ac:dyDescent="0.3">
      <c r="A1844" s="59"/>
      <c r="B1844" s="59"/>
      <c r="C1844" s="59"/>
      <c r="D1844" s="59"/>
      <c r="E1844" s="59"/>
      <c r="F1844" s="59"/>
      <c r="G1844" s="59"/>
      <c r="H1844" s="59"/>
    </row>
    <row r="1845" spans="1:8" x14ac:dyDescent="0.3">
      <c r="A1845" s="59"/>
      <c r="B1845" s="59"/>
      <c r="C1845" s="59"/>
      <c r="D1845" s="59"/>
      <c r="E1845" s="59"/>
      <c r="F1845" s="59"/>
      <c r="G1845" s="59"/>
      <c r="H1845" s="59"/>
    </row>
    <row r="1846" spans="1:8" x14ac:dyDescent="0.3">
      <c r="A1846" s="59"/>
      <c r="B1846" s="59"/>
      <c r="C1846" s="59"/>
      <c r="D1846" s="59"/>
      <c r="E1846" s="59"/>
      <c r="F1846" s="59"/>
      <c r="G1846" s="59"/>
      <c r="H1846" s="59"/>
    </row>
    <row r="1847" spans="1:8" x14ac:dyDescent="0.3">
      <c r="A1847" s="59"/>
      <c r="B1847" s="59"/>
      <c r="C1847" s="59"/>
      <c r="D1847" s="59"/>
      <c r="E1847" s="59"/>
      <c r="F1847" s="59"/>
      <c r="G1847" s="59"/>
      <c r="H1847" s="59"/>
    </row>
    <row r="1848" spans="1:8" x14ac:dyDescent="0.3">
      <c r="A1848" s="59"/>
      <c r="B1848" s="59"/>
      <c r="C1848" s="59"/>
      <c r="D1848" s="59"/>
      <c r="E1848" s="59"/>
      <c r="F1848" s="59"/>
      <c r="G1848" s="59"/>
      <c r="H1848" s="59"/>
    </row>
    <row r="1849" spans="1:8" x14ac:dyDescent="0.3">
      <c r="A1849" s="59"/>
      <c r="B1849" s="59"/>
      <c r="C1849" s="59"/>
      <c r="D1849" s="59"/>
      <c r="E1849" s="59"/>
      <c r="F1849" s="59"/>
      <c r="G1849" s="59"/>
      <c r="H1849" s="59"/>
    </row>
    <row r="1850" spans="1:8" x14ac:dyDescent="0.3">
      <c r="A1850" s="59"/>
      <c r="B1850" s="59"/>
      <c r="C1850" s="59"/>
      <c r="D1850" s="59"/>
      <c r="E1850" s="59"/>
      <c r="F1850" s="59"/>
      <c r="G1850" s="59"/>
      <c r="H1850" s="59"/>
    </row>
    <row r="1851" spans="1:8" x14ac:dyDescent="0.3">
      <c r="A1851" s="59"/>
      <c r="B1851" s="59"/>
      <c r="C1851" s="59"/>
      <c r="D1851" s="59"/>
      <c r="E1851" s="59"/>
      <c r="F1851" s="59"/>
      <c r="G1851" s="59"/>
      <c r="H1851" s="59"/>
    </row>
    <row r="1852" spans="1:8" x14ac:dyDescent="0.3">
      <c r="A1852" s="59"/>
      <c r="B1852" s="59"/>
      <c r="C1852" s="59"/>
      <c r="D1852" s="59"/>
      <c r="E1852" s="59"/>
      <c r="F1852" s="59"/>
      <c r="G1852" s="59"/>
      <c r="H1852" s="59"/>
    </row>
    <row r="1853" spans="1:8" x14ac:dyDescent="0.3">
      <c r="A1853" s="59"/>
      <c r="B1853" s="59"/>
      <c r="C1853" s="59"/>
      <c r="D1853" s="59"/>
      <c r="E1853" s="59"/>
      <c r="F1853" s="59"/>
      <c r="G1853" s="59"/>
      <c r="H1853" s="59"/>
    </row>
    <row r="1854" spans="1:8" x14ac:dyDescent="0.3">
      <c r="A1854" s="59"/>
      <c r="B1854" s="59"/>
      <c r="C1854" s="59"/>
      <c r="D1854" s="59"/>
      <c r="E1854" s="59"/>
      <c r="F1854" s="59"/>
      <c r="G1854" s="59"/>
      <c r="H1854" s="59"/>
    </row>
    <row r="1855" spans="1:8" x14ac:dyDescent="0.3">
      <c r="A1855" s="59"/>
      <c r="B1855" s="59"/>
      <c r="C1855" s="59"/>
      <c r="D1855" s="59"/>
      <c r="E1855" s="59"/>
      <c r="F1855" s="59"/>
      <c r="G1855" s="59"/>
      <c r="H1855" s="59"/>
    </row>
    <row r="1856" spans="1:8" x14ac:dyDescent="0.3">
      <c r="A1856" s="59"/>
      <c r="B1856" s="59"/>
      <c r="C1856" s="59"/>
      <c r="D1856" s="59"/>
      <c r="E1856" s="59"/>
      <c r="F1856" s="59"/>
      <c r="G1856" s="59"/>
      <c r="H1856" s="59"/>
    </row>
    <row r="1857" spans="1:8" x14ac:dyDescent="0.3">
      <c r="A1857" s="59"/>
      <c r="B1857" s="59"/>
      <c r="C1857" s="59"/>
      <c r="D1857" s="59"/>
      <c r="E1857" s="59"/>
      <c r="F1857" s="59"/>
      <c r="G1857" s="59"/>
      <c r="H1857" s="59"/>
    </row>
    <row r="1858" spans="1:8" x14ac:dyDescent="0.3">
      <c r="A1858" s="59"/>
      <c r="B1858" s="59"/>
      <c r="C1858" s="59"/>
      <c r="D1858" s="59"/>
      <c r="E1858" s="59"/>
      <c r="F1858" s="59"/>
      <c r="G1858" s="59"/>
      <c r="H1858" s="59"/>
    </row>
    <row r="1859" spans="1:8" x14ac:dyDescent="0.3">
      <c r="A1859" s="59"/>
      <c r="B1859" s="59"/>
      <c r="C1859" s="59"/>
      <c r="D1859" s="59"/>
      <c r="E1859" s="59"/>
      <c r="F1859" s="59"/>
      <c r="G1859" s="59"/>
      <c r="H1859" s="59"/>
    </row>
    <row r="1860" spans="1:8" x14ac:dyDescent="0.3">
      <c r="A1860" s="59"/>
      <c r="B1860" s="59"/>
      <c r="C1860" s="59"/>
      <c r="D1860" s="59"/>
      <c r="E1860" s="59"/>
      <c r="F1860" s="59"/>
      <c r="G1860" s="59"/>
      <c r="H1860" s="59"/>
    </row>
    <row r="1861" spans="1:8" x14ac:dyDescent="0.3">
      <c r="A1861" s="59"/>
      <c r="B1861" s="59"/>
      <c r="C1861" s="59"/>
      <c r="D1861" s="59"/>
      <c r="E1861" s="59"/>
      <c r="F1861" s="59"/>
      <c r="G1861" s="59"/>
      <c r="H1861" s="59"/>
    </row>
    <row r="1862" spans="1:8" x14ac:dyDescent="0.3">
      <c r="A1862" s="59"/>
      <c r="B1862" s="59"/>
      <c r="C1862" s="59"/>
      <c r="D1862" s="59"/>
      <c r="E1862" s="59"/>
      <c r="F1862" s="59"/>
      <c r="G1862" s="59"/>
      <c r="H1862" s="59"/>
    </row>
    <row r="1863" spans="1:8" x14ac:dyDescent="0.3">
      <c r="A1863" s="59"/>
      <c r="B1863" s="59"/>
      <c r="C1863" s="59"/>
      <c r="D1863" s="59"/>
      <c r="E1863" s="59"/>
      <c r="F1863" s="59"/>
      <c r="G1863" s="59"/>
      <c r="H1863" s="59"/>
    </row>
    <row r="1864" spans="1:8" x14ac:dyDescent="0.3">
      <c r="A1864" s="59"/>
      <c r="B1864" s="59"/>
      <c r="C1864" s="59"/>
      <c r="D1864" s="59"/>
      <c r="E1864" s="59"/>
      <c r="F1864" s="59"/>
      <c r="G1864" s="59"/>
      <c r="H1864" s="59"/>
    </row>
    <row r="1865" spans="1:8" x14ac:dyDescent="0.3">
      <c r="A1865" s="59"/>
      <c r="B1865" s="59"/>
      <c r="C1865" s="59"/>
      <c r="D1865" s="59"/>
      <c r="E1865" s="59"/>
      <c r="F1865" s="59"/>
      <c r="G1865" s="59"/>
      <c r="H1865" s="59"/>
    </row>
    <row r="1866" spans="1:8" x14ac:dyDescent="0.3">
      <c r="A1866" s="59"/>
      <c r="B1866" s="59"/>
      <c r="C1866" s="59"/>
      <c r="D1866" s="59"/>
      <c r="E1866" s="59"/>
      <c r="F1866" s="59"/>
      <c r="G1866" s="59"/>
      <c r="H1866" s="59"/>
    </row>
    <row r="1867" spans="1:8" x14ac:dyDescent="0.3">
      <c r="A1867" s="59"/>
      <c r="B1867" s="59"/>
      <c r="C1867" s="59"/>
      <c r="D1867" s="59"/>
      <c r="E1867" s="59"/>
      <c r="F1867" s="59"/>
      <c r="G1867" s="59"/>
      <c r="H1867" s="59"/>
    </row>
    <row r="1868" spans="1:8" x14ac:dyDescent="0.3">
      <c r="A1868" s="59"/>
      <c r="B1868" s="59"/>
      <c r="C1868" s="59"/>
      <c r="D1868" s="59"/>
      <c r="E1868" s="59"/>
      <c r="F1868" s="59"/>
      <c r="G1868" s="59"/>
      <c r="H1868" s="59"/>
    </row>
    <row r="1869" spans="1:8" x14ac:dyDescent="0.3">
      <c r="A1869" s="59"/>
      <c r="B1869" s="59"/>
      <c r="C1869" s="59"/>
      <c r="D1869" s="59"/>
      <c r="E1869" s="59"/>
      <c r="F1869" s="59"/>
      <c r="G1869" s="59"/>
      <c r="H1869" s="59"/>
    </row>
    <row r="1870" spans="1:8" x14ac:dyDescent="0.3">
      <c r="A1870" s="59"/>
      <c r="B1870" s="59"/>
      <c r="C1870" s="59"/>
      <c r="D1870" s="59"/>
      <c r="E1870" s="59"/>
      <c r="F1870" s="59"/>
      <c r="G1870" s="59"/>
      <c r="H1870" s="59"/>
    </row>
    <row r="1871" spans="1:8" x14ac:dyDescent="0.3">
      <c r="A1871" s="59"/>
      <c r="B1871" s="59"/>
      <c r="C1871" s="59"/>
      <c r="D1871" s="59"/>
      <c r="E1871" s="59"/>
      <c r="F1871" s="59"/>
      <c r="G1871" s="59"/>
      <c r="H1871" s="59"/>
    </row>
    <row r="1872" spans="1:8" x14ac:dyDescent="0.3">
      <c r="A1872" s="59"/>
      <c r="B1872" s="59"/>
      <c r="C1872" s="59"/>
      <c r="D1872" s="59"/>
      <c r="E1872" s="59"/>
      <c r="F1872" s="59"/>
      <c r="G1872" s="59"/>
      <c r="H1872" s="59"/>
    </row>
    <row r="1873" spans="1:8" x14ac:dyDescent="0.3">
      <c r="A1873" s="59"/>
      <c r="B1873" s="59"/>
      <c r="C1873" s="59"/>
      <c r="D1873" s="59"/>
      <c r="E1873" s="59"/>
      <c r="F1873" s="59"/>
      <c r="G1873" s="59"/>
      <c r="H1873" s="59"/>
    </row>
    <row r="1874" spans="1:8" x14ac:dyDescent="0.3">
      <c r="A1874" s="59"/>
      <c r="B1874" s="59"/>
      <c r="C1874" s="59"/>
      <c r="D1874" s="59"/>
      <c r="E1874" s="59"/>
      <c r="F1874" s="59"/>
      <c r="G1874" s="59"/>
      <c r="H1874" s="59"/>
    </row>
    <row r="1875" spans="1:8" x14ac:dyDescent="0.3">
      <c r="A1875" s="59"/>
      <c r="B1875" s="59"/>
      <c r="C1875" s="59"/>
      <c r="D1875" s="59"/>
      <c r="E1875" s="59"/>
      <c r="F1875" s="59"/>
      <c r="G1875" s="59"/>
      <c r="H1875" s="59"/>
    </row>
    <row r="1876" spans="1:8" x14ac:dyDescent="0.3">
      <c r="A1876" s="59"/>
      <c r="B1876" s="59"/>
      <c r="C1876" s="59"/>
      <c r="D1876" s="59"/>
      <c r="E1876" s="59"/>
      <c r="F1876" s="59"/>
      <c r="G1876" s="59"/>
      <c r="H1876" s="59"/>
    </row>
    <row r="1877" spans="1:8" x14ac:dyDescent="0.3">
      <c r="A1877" s="59"/>
      <c r="B1877" s="59"/>
      <c r="C1877" s="59"/>
      <c r="D1877" s="59"/>
      <c r="E1877" s="59"/>
      <c r="F1877" s="59"/>
      <c r="G1877" s="59"/>
      <c r="H1877" s="59"/>
    </row>
    <row r="1878" spans="1:8" x14ac:dyDescent="0.3">
      <c r="A1878" s="59"/>
      <c r="B1878" s="59"/>
      <c r="C1878" s="59"/>
      <c r="D1878" s="59"/>
      <c r="E1878" s="59"/>
      <c r="F1878" s="59"/>
      <c r="G1878" s="59"/>
      <c r="H1878" s="59"/>
    </row>
    <row r="1879" spans="1:8" x14ac:dyDescent="0.3">
      <c r="A1879" s="59"/>
      <c r="B1879" s="59"/>
      <c r="C1879" s="59"/>
      <c r="D1879" s="59"/>
      <c r="E1879" s="59"/>
      <c r="F1879" s="59"/>
      <c r="G1879" s="59"/>
      <c r="H1879" s="59"/>
    </row>
    <row r="1880" spans="1:8" x14ac:dyDescent="0.3">
      <c r="A1880" s="59"/>
      <c r="B1880" s="59"/>
      <c r="C1880" s="59"/>
      <c r="D1880" s="59"/>
      <c r="E1880" s="59"/>
      <c r="F1880" s="59"/>
      <c r="G1880" s="59"/>
      <c r="H1880" s="59"/>
    </row>
    <row r="1881" spans="1:8" x14ac:dyDescent="0.3">
      <c r="A1881" s="59"/>
      <c r="B1881" s="59"/>
      <c r="C1881" s="59"/>
      <c r="D1881" s="59"/>
      <c r="E1881" s="59"/>
      <c r="F1881" s="59"/>
      <c r="G1881" s="59"/>
      <c r="H1881" s="59"/>
    </row>
    <row r="1882" spans="1:8" x14ac:dyDescent="0.3">
      <c r="A1882" s="59"/>
      <c r="B1882" s="59"/>
      <c r="C1882" s="59"/>
      <c r="D1882" s="59"/>
      <c r="E1882" s="59"/>
      <c r="F1882" s="59"/>
      <c r="G1882" s="59"/>
      <c r="H1882" s="59"/>
    </row>
    <row r="1883" spans="1:8" x14ac:dyDescent="0.3">
      <c r="A1883" s="59"/>
      <c r="B1883" s="59"/>
      <c r="C1883" s="59"/>
      <c r="D1883" s="59"/>
      <c r="E1883" s="59"/>
      <c r="F1883" s="59"/>
      <c r="G1883" s="59"/>
      <c r="H1883" s="59"/>
    </row>
    <row r="1884" spans="1:8" x14ac:dyDescent="0.3">
      <c r="A1884" s="59"/>
      <c r="B1884" s="59"/>
      <c r="C1884" s="59"/>
      <c r="D1884" s="59"/>
      <c r="E1884" s="59"/>
      <c r="F1884" s="59"/>
      <c r="G1884" s="59"/>
      <c r="H1884" s="59"/>
    </row>
    <row r="1885" spans="1:8" x14ac:dyDescent="0.3">
      <c r="A1885" s="59"/>
      <c r="B1885" s="59"/>
      <c r="C1885" s="59"/>
      <c r="D1885" s="59"/>
      <c r="E1885" s="59"/>
      <c r="F1885" s="59"/>
      <c r="G1885" s="59"/>
      <c r="H1885" s="59"/>
    </row>
    <row r="1886" spans="1:8" x14ac:dyDescent="0.3">
      <c r="A1886" s="59"/>
      <c r="B1886" s="59"/>
      <c r="C1886" s="59"/>
      <c r="D1886" s="59"/>
      <c r="E1886" s="59"/>
      <c r="F1886" s="59"/>
      <c r="G1886" s="59"/>
      <c r="H1886" s="59"/>
    </row>
    <row r="1887" spans="1:8" x14ac:dyDescent="0.3">
      <c r="A1887" s="59"/>
      <c r="B1887" s="59"/>
      <c r="C1887" s="59"/>
      <c r="D1887" s="59"/>
      <c r="E1887" s="59"/>
      <c r="F1887" s="59"/>
      <c r="G1887" s="59"/>
      <c r="H1887" s="59"/>
    </row>
    <row r="1888" spans="1:8" x14ac:dyDescent="0.3">
      <c r="A1888" s="59"/>
      <c r="B1888" s="59"/>
      <c r="C1888" s="59"/>
      <c r="D1888" s="59"/>
      <c r="E1888" s="59"/>
      <c r="F1888" s="59"/>
      <c r="G1888" s="59"/>
      <c r="H1888" s="59"/>
    </row>
    <row r="1889" spans="1:8" x14ac:dyDescent="0.3">
      <c r="A1889" s="59"/>
      <c r="B1889" s="59"/>
      <c r="C1889" s="59"/>
      <c r="D1889" s="59"/>
      <c r="E1889" s="59"/>
      <c r="F1889" s="59"/>
      <c r="G1889" s="59"/>
      <c r="H1889" s="59"/>
    </row>
    <row r="1890" spans="1:8" x14ac:dyDescent="0.3">
      <c r="A1890" s="59"/>
      <c r="B1890" s="59"/>
      <c r="C1890" s="59"/>
      <c r="D1890" s="59"/>
      <c r="E1890" s="59"/>
      <c r="F1890" s="59"/>
      <c r="G1890" s="59"/>
      <c r="H1890" s="59"/>
    </row>
    <row r="1891" spans="1:8" x14ac:dyDescent="0.3">
      <c r="A1891" s="59"/>
      <c r="B1891" s="59"/>
      <c r="C1891" s="59"/>
      <c r="D1891" s="59"/>
      <c r="E1891" s="59"/>
      <c r="F1891" s="59"/>
      <c r="G1891" s="59"/>
      <c r="H1891" s="59"/>
    </row>
    <row r="1892" spans="1:8" x14ac:dyDescent="0.3">
      <c r="A1892" s="59"/>
      <c r="B1892" s="59"/>
      <c r="C1892" s="59"/>
      <c r="D1892" s="59"/>
      <c r="E1892" s="59"/>
      <c r="F1892" s="59"/>
      <c r="G1892" s="59"/>
      <c r="H1892" s="59"/>
    </row>
    <row r="1893" spans="1:8" x14ac:dyDescent="0.3">
      <c r="A1893" s="59"/>
      <c r="B1893" s="59"/>
      <c r="C1893" s="59"/>
      <c r="D1893" s="59"/>
      <c r="E1893" s="59"/>
      <c r="F1893" s="59"/>
      <c r="G1893" s="59"/>
      <c r="H1893" s="59"/>
    </row>
    <row r="1894" spans="1:8" x14ac:dyDescent="0.3">
      <c r="A1894" s="59"/>
      <c r="B1894" s="59"/>
      <c r="C1894" s="59"/>
      <c r="D1894" s="59"/>
      <c r="E1894" s="59"/>
      <c r="F1894" s="59"/>
      <c r="G1894" s="59"/>
      <c r="H1894" s="59"/>
    </row>
    <row r="1895" spans="1:8" x14ac:dyDescent="0.3">
      <c r="A1895" s="59"/>
      <c r="B1895" s="59"/>
      <c r="C1895" s="59"/>
      <c r="D1895" s="59"/>
      <c r="E1895" s="59"/>
      <c r="F1895" s="59"/>
      <c r="G1895" s="59"/>
      <c r="H1895" s="59"/>
    </row>
    <row r="1896" spans="1:8" x14ac:dyDescent="0.3">
      <c r="A1896" s="59"/>
      <c r="B1896" s="59"/>
      <c r="C1896" s="59"/>
      <c r="D1896" s="59"/>
      <c r="E1896" s="59"/>
      <c r="F1896" s="59"/>
      <c r="G1896" s="59"/>
      <c r="H1896" s="59"/>
    </row>
    <row r="1897" spans="1:8" x14ac:dyDescent="0.3">
      <c r="A1897" s="59"/>
      <c r="B1897" s="59"/>
      <c r="C1897" s="59"/>
      <c r="D1897" s="59"/>
      <c r="E1897" s="59"/>
      <c r="F1897" s="59"/>
      <c r="G1897" s="59"/>
      <c r="H1897" s="59"/>
    </row>
    <row r="1898" spans="1:8" x14ac:dyDescent="0.3">
      <c r="A1898" s="59"/>
      <c r="B1898" s="59"/>
      <c r="C1898" s="59"/>
      <c r="D1898" s="59"/>
      <c r="E1898" s="59"/>
      <c r="F1898" s="59"/>
      <c r="G1898" s="59"/>
      <c r="H1898" s="59"/>
    </row>
    <row r="1899" spans="1:8" x14ac:dyDescent="0.3">
      <c r="A1899" s="59"/>
      <c r="B1899" s="59"/>
      <c r="C1899" s="59"/>
      <c r="D1899" s="59"/>
      <c r="E1899" s="59"/>
      <c r="F1899" s="59"/>
      <c r="G1899" s="59"/>
      <c r="H1899" s="59"/>
    </row>
    <row r="1900" spans="1:8" x14ac:dyDescent="0.3">
      <c r="A1900" s="59"/>
      <c r="B1900" s="59"/>
      <c r="C1900" s="59"/>
      <c r="D1900" s="59"/>
      <c r="E1900" s="59"/>
      <c r="F1900" s="59"/>
      <c r="G1900" s="59"/>
      <c r="H1900" s="59"/>
    </row>
    <row r="1901" spans="1:8" x14ac:dyDescent="0.3">
      <c r="A1901" s="59"/>
      <c r="B1901" s="59"/>
      <c r="C1901" s="59"/>
      <c r="D1901" s="59"/>
      <c r="E1901" s="59"/>
      <c r="F1901" s="59"/>
      <c r="G1901" s="59"/>
      <c r="H1901" s="59"/>
    </row>
    <row r="1902" spans="1:8" x14ac:dyDescent="0.3">
      <c r="A1902" s="59"/>
      <c r="B1902" s="59"/>
      <c r="C1902" s="59"/>
      <c r="D1902" s="59"/>
      <c r="E1902" s="59"/>
      <c r="F1902" s="59"/>
      <c r="G1902" s="59"/>
      <c r="H1902" s="59"/>
    </row>
    <row r="1903" spans="1:8" x14ac:dyDescent="0.3">
      <c r="A1903" s="59"/>
      <c r="B1903" s="59"/>
      <c r="C1903" s="59"/>
      <c r="D1903" s="59"/>
      <c r="E1903" s="59"/>
      <c r="F1903" s="59"/>
      <c r="G1903" s="59"/>
      <c r="H1903" s="59"/>
    </row>
    <row r="1904" spans="1:8" x14ac:dyDescent="0.3">
      <c r="A1904" s="59"/>
      <c r="B1904" s="59"/>
      <c r="C1904" s="59"/>
      <c r="D1904" s="59"/>
      <c r="E1904" s="59"/>
      <c r="F1904" s="59"/>
      <c r="G1904" s="59"/>
      <c r="H1904" s="59"/>
    </row>
    <row r="1905" spans="1:8" x14ac:dyDescent="0.3">
      <c r="A1905" s="59"/>
      <c r="B1905" s="59"/>
      <c r="C1905" s="59"/>
      <c r="D1905" s="59"/>
      <c r="E1905" s="59"/>
      <c r="F1905" s="59"/>
      <c r="G1905" s="59"/>
      <c r="H1905" s="59"/>
    </row>
    <row r="1906" spans="1:8" x14ac:dyDescent="0.3">
      <c r="A1906" s="59"/>
      <c r="B1906" s="59"/>
      <c r="C1906" s="59"/>
      <c r="D1906" s="59"/>
      <c r="E1906" s="59"/>
      <c r="F1906" s="59"/>
      <c r="G1906" s="59"/>
      <c r="H1906" s="59"/>
    </row>
    <row r="1907" spans="1:8" x14ac:dyDescent="0.3">
      <c r="A1907" s="59"/>
      <c r="B1907" s="59"/>
      <c r="C1907" s="59"/>
      <c r="D1907" s="59"/>
      <c r="E1907" s="59"/>
      <c r="F1907" s="59"/>
      <c r="G1907" s="59"/>
      <c r="H1907" s="59"/>
    </row>
    <row r="1908" spans="1:8" x14ac:dyDescent="0.3">
      <c r="A1908" s="59"/>
      <c r="B1908" s="59"/>
      <c r="C1908" s="59"/>
      <c r="D1908" s="59"/>
      <c r="E1908" s="59"/>
      <c r="F1908" s="59"/>
      <c r="G1908" s="59"/>
      <c r="H1908" s="59"/>
    </row>
    <row r="1909" spans="1:8" x14ac:dyDescent="0.3">
      <c r="A1909" s="59"/>
      <c r="B1909" s="59"/>
      <c r="C1909" s="59"/>
      <c r="D1909" s="59"/>
      <c r="E1909" s="59"/>
      <c r="F1909" s="59"/>
      <c r="G1909" s="59"/>
      <c r="H1909" s="59"/>
    </row>
    <row r="1910" spans="1:8" x14ac:dyDescent="0.3">
      <c r="A1910" s="59"/>
      <c r="B1910" s="59"/>
      <c r="C1910" s="59"/>
      <c r="D1910" s="59"/>
      <c r="E1910" s="59"/>
      <c r="F1910" s="59"/>
      <c r="G1910" s="59"/>
      <c r="H1910" s="59"/>
    </row>
    <row r="1911" spans="1:8" x14ac:dyDescent="0.3">
      <c r="A1911" s="59"/>
      <c r="B1911" s="59"/>
      <c r="C1911" s="59"/>
      <c r="D1911" s="59"/>
      <c r="E1911" s="59"/>
      <c r="F1911" s="59"/>
      <c r="G1911" s="59"/>
      <c r="H1911" s="59"/>
    </row>
    <row r="1912" spans="1:8" x14ac:dyDescent="0.3">
      <c r="A1912" s="59"/>
      <c r="B1912" s="59"/>
      <c r="C1912" s="59"/>
      <c r="D1912" s="59"/>
      <c r="E1912" s="59"/>
      <c r="F1912" s="59"/>
      <c r="G1912" s="59"/>
      <c r="H1912" s="59"/>
    </row>
    <row r="1913" spans="1:8" x14ac:dyDescent="0.3">
      <c r="A1913" s="59"/>
      <c r="B1913" s="59"/>
      <c r="C1913" s="59"/>
      <c r="D1913" s="59"/>
      <c r="E1913" s="59"/>
      <c r="F1913" s="59"/>
      <c r="G1913" s="59"/>
      <c r="H1913" s="59"/>
    </row>
    <row r="1914" spans="1:8" x14ac:dyDescent="0.3">
      <c r="A1914" s="59"/>
      <c r="B1914" s="59"/>
      <c r="C1914" s="59"/>
      <c r="D1914" s="59"/>
      <c r="E1914" s="59"/>
      <c r="F1914" s="59"/>
      <c r="G1914" s="59"/>
      <c r="H1914" s="59"/>
    </row>
    <row r="1915" spans="1:8" x14ac:dyDescent="0.3">
      <c r="A1915" s="59"/>
      <c r="B1915" s="59"/>
      <c r="C1915" s="59"/>
      <c r="D1915" s="59"/>
      <c r="E1915" s="59"/>
      <c r="F1915" s="59"/>
      <c r="G1915" s="59"/>
      <c r="H1915" s="59"/>
    </row>
    <row r="1916" spans="1:8" x14ac:dyDescent="0.3">
      <c r="A1916" s="59"/>
      <c r="B1916" s="59"/>
      <c r="C1916" s="59"/>
      <c r="D1916" s="59"/>
      <c r="E1916" s="59"/>
      <c r="F1916" s="59"/>
      <c r="G1916" s="59"/>
      <c r="H1916" s="59"/>
    </row>
    <row r="1917" spans="1:8" x14ac:dyDescent="0.3">
      <c r="A1917" s="59"/>
      <c r="B1917" s="59"/>
      <c r="C1917" s="59"/>
      <c r="D1917" s="59"/>
      <c r="E1917" s="59"/>
      <c r="F1917" s="59"/>
      <c r="G1917" s="59"/>
      <c r="H1917" s="59"/>
    </row>
    <row r="1918" spans="1:8" x14ac:dyDescent="0.3">
      <c r="A1918" s="59"/>
      <c r="B1918" s="59"/>
      <c r="C1918" s="59"/>
      <c r="D1918" s="59"/>
      <c r="E1918" s="59"/>
      <c r="F1918" s="59"/>
      <c r="G1918" s="59"/>
      <c r="H1918" s="59"/>
    </row>
    <row r="1919" spans="1:8" x14ac:dyDescent="0.3">
      <c r="A1919" s="59"/>
      <c r="B1919" s="59"/>
      <c r="C1919" s="59"/>
      <c r="D1919" s="59"/>
      <c r="E1919" s="59"/>
      <c r="F1919" s="59"/>
      <c r="G1919" s="59"/>
      <c r="H1919" s="59"/>
    </row>
    <row r="1920" spans="1:8" x14ac:dyDescent="0.3">
      <c r="A1920" s="59"/>
      <c r="B1920" s="59"/>
      <c r="C1920" s="59"/>
      <c r="D1920" s="59"/>
      <c r="E1920" s="59"/>
      <c r="F1920" s="59"/>
      <c r="G1920" s="59"/>
      <c r="H1920" s="59"/>
    </row>
    <row r="1921" spans="1:8" x14ac:dyDescent="0.3">
      <c r="A1921" s="59"/>
      <c r="B1921" s="59"/>
      <c r="C1921" s="59"/>
      <c r="D1921" s="59"/>
      <c r="E1921" s="59"/>
      <c r="F1921" s="59"/>
      <c r="G1921" s="59"/>
      <c r="H1921" s="59"/>
    </row>
    <row r="1922" spans="1:8" x14ac:dyDescent="0.3">
      <c r="A1922" s="59"/>
      <c r="B1922" s="59"/>
      <c r="C1922" s="59"/>
      <c r="D1922" s="59"/>
      <c r="E1922" s="59"/>
      <c r="F1922" s="59"/>
      <c r="G1922" s="59"/>
      <c r="H1922" s="59"/>
    </row>
    <row r="1923" spans="1:8" x14ac:dyDescent="0.3">
      <c r="A1923" s="59"/>
      <c r="B1923" s="59"/>
      <c r="C1923" s="59"/>
      <c r="D1923" s="59"/>
      <c r="E1923" s="59"/>
      <c r="F1923" s="59"/>
      <c r="G1923" s="59"/>
      <c r="H1923" s="59"/>
    </row>
    <row r="1924" spans="1:8" x14ac:dyDescent="0.3">
      <c r="A1924" s="59"/>
      <c r="B1924" s="59"/>
      <c r="C1924" s="59"/>
      <c r="D1924" s="59"/>
      <c r="E1924" s="59"/>
      <c r="F1924" s="59"/>
      <c r="G1924" s="59"/>
      <c r="H1924" s="59"/>
    </row>
    <row r="1925" spans="1:8" x14ac:dyDescent="0.3">
      <c r="A1925" s="59"/>
      <c r="B1925" s="59"/>
      <c r="C1925" s="59"/>
      <c r="D1925" s="59"/>
      <c r="E1925" s="59"/>
      <c r="F1925" s="59"/>
      <c r="G1925" s="59"/>
      <c r="H1925" s="59"/>
    </row>
    <row r="1926" spans="1:8" x14ac:dyDescent="0.3">
      <c r="A1926" s="59"/>
      <c r="B1926" s="59"/>
      <c r="C1926" s="59"/>
      <c r="D1926" s="59"/>
      <c r="E1926" s="59"/>
      <c r="F1926" s="59"/>
      <c r="G1926" s="59"/>
      <c r="H1926" s="59"/>
    </row>
    <row r="1927" spans="1:8" x14ac:dyDescent="0.3">
      <c r="A1927" s="59"/>
      <c r="B1927" s="59"/>
      <c r="C1927" s="59"/>
      <c r="D1927" s="59"/>
      <c r="E1927" s="59"/>
      <c r="F1927" s="59"/>
      <c r="G1927" s="59"/>
      <c r="H1927" s="59"/>
    </row>
    <row r="1928" spans="1:8" x14ac:dyDescent="0.3">
      <c r="A1928" s="59"/>
      <c r="B1928" s="59"/>
      <c r="C1928" s="59"/>
      <c r="D1928" s="59"/>
      <c r="E1928" s="59"/>
      <c r="F1928" s="59"/>
      <c r="G1928" s="59"/>
      <c r="H1928" s="59"/>
    </row>
    <row r="1929" spans="1:8" x14ac:dyDescent="0.3">
      <c r="A1929" s="59"/>
      <c r="B1929" s="59"/>
      <c r="C1929" s="59"/>
      <c r="D1929" s="59"/>
      <c r="E1929" s="59"/>
      <c r="F1929" s="59"/>
      <c r="G1929" s="59"/>
      <c r="H1929" s="59"/>
    </row>
    <row r="1930" spans="1:8" x14ac:dyDescent="0.3">
      <c r="A1930" s="59"/>
      <c r="B1930" s="59"/>
      <c r="C1930" s="59"/>
      <c r="D1930" s="59"/>
      <c r="E1930" s="59"/>
      <c r="F1930" s="59"/>
      <c r="G1930" s="59"/>
      <c r="H1930" s="59"/>
    </row>
    <row r="1931" spans="1:8" x14ac:dyDescent="0.3">
      <c r="A1931" s="59"/>
      <c r="B1931" s="59"/>
      <c r="C1931" s="59"/>
      <c r="D1931" s="59"/>
      <c r="E1931" s="59"/>
      <c r="F1931" s="59"/>
      <c r="G1931" s="59"/>
      <c r="H1931" s="59"/>
    </row>
    <row r="1932" spans="1:8" x14ac:dyDescent="0.3">
      <c r="A1932" s="59"/>
      <c r="B1932" s="59"/>
      <c r="C1932" s="59"/>
      <c r="D1932" s="59"/>
      <c r="E1932" s="59"/>
      <c r="F1932" s="59"/>
      <c r="G1932" s="59"/>
      <c r="H1932" s="59"/>
    </row>
    <row r="1933" spans="1:8" x14ac:dyDescent="0.3">
      <c r="A1933" s="59"/>
      <c r="B1933" s="59"/>
      <c r="C1933" s="59"/>
      <c r="D1933" s="59"/>
      <c r="E1933" s="59"/>
      <c r="F1933" s="59"/>
      <c r="G1933" s="59"/>
      <c r="H1933" s="59"/>
    </row>
    <row r="1934" spans="1:8" x14ac:dyDescent="0.3">
      <c r="A1934" s="59"/>
      <c r="B1934" s="59"/>
      <c r="C1934" s="59"/>
      <c r="D1934" s="59"/>
      <c r="E1934" s="59"/>
      <c r="F1934" s="59"/>
      <c r="G1934" s="59"/>
      <c r="H1934" s="59"/>
    </row>
    <row r="1935" spans="1:8" x14ac:dyDescent="0.3">
      <c r="A1935" s="59"/>
      <c r="B1935" s="59"/>
      <c r="C1935" s="59"/>
      <c r="D1935" s="59"/>
      <c r="E1935" s="59"/>
      <c r="F1935" s="59"/>
      <c r="G1935" s="59"/>
      <c r="H1935" s="59"/>
    </row>
    <row r="1936" spans="1:8" x14ac:dyDescent="0.3">
      <c r="A1936" s="59"/>
      <c r="B1936" s="59"/>
      <c r="C1936" s="59"/>
      <c r="D1936" s="59"/>
      <c r="E1936" s="59"/>
      <c r="F1936" s="59"/>
      <c r="G1936" s="59"/>
      <c r="H1936" s="59"/>
    </row>
    <row r="1937" spans="1:8" x14ac:dyDescent="0.3">
      <c r="A1937" s="59"/>
      <c r="B1937" s="59"/>
      <c r="C1937" s="59"/>
      <c r="D1937" s="59"/>
      <c r="E1937" s="59"/>
      <c r="F1937" s="59"/>
      <c r="G1937" s="59"/>
      <c r="H1937" s="59"/>
    </row>
    <row r="1938" spans="1:8" x14ac:dyDescent="0.3">
      <c r="A1938" s="59"/>
      <c r="B1938" s="59"/>
      <c r="C1938" s="59"/>
      <c r="D1938" s="59"/>
      <c r="E1938" s="59"/>
      <c r="F1938" s="59"/>
      <c r="G1938" s="59"/>
      <c r="H1938" s="59"/>
    </row>
    <row r="1939" spans="1:8" x14ac:dyDescent="0.3">
      <c r="A1939" s="59"/>
      <c r="B1939" s="59"/>
      <c r="C1939" s="59"/>
      <c r="D1939" s="59"/>
      <c r="E1939" s="59"/>
      <c r="F1939" s="59"/>
      <c r="G1939" s="59"/>
      <c r="H1939" s="59"/>
    </row>
    <row r="1940" spans="1:8" x14ac:dyDescent="0.3">
      <c r="A1940" s="59"/>
      <c r="B1940" s="59"/>
      <c r="C1940" s="59"/>
      <c r="D1940" s="59"/>
      <c r="E1940" s="59"/>
      <c r="F1940" s="59"/>
      <c r="G1940" s="59"/>
      <c r="H1940" s="59"/>
    </row>
    <row r="1941" spans="1:8" x14ac:dyDescent="0.3">
      <c r="A1941" s="59"/>
      <c r="B1941" s="59"/>
      <c r="C1941" s="59"/>
      <c r="D1941" s="59"/>
      <c r="E1941" s="59"/>
      <c r="F1941" s="59"/>
      <c r="G1941" s="59"/>
      <c r="H1941" s="59"/>
    </row>
    <row r="1942" spans="1:8" x14ac:dyDescent="0.3">
      <c r="A1942" s="59"/>
      <c r="B1942" s="59"/>
      <c r="C1942" s="59"/>
      <c r="D1942" s="59"/>
      <c r="E1942" s="59"/>
      <c r="F1942" s="59"/>
      <c r="G1942" s="59"/>
      <c r="H1942" s="59"/>
    </row>
    <row r="1943" spans="1:8" x14ac:dyDescent="0.3">
      <c r="A1943" s="59"/>
      <c r="B1943" s="59"/>
      <c r="C1943" s="59"/>
      <c r="D1943" s="59"/>
      <c r="E1943" s="59"/>
      <c r="F1943" s="59"/>
      <c r="G1943" s="59"/>
      <c r="H1943" s="59"/>
    </row>
    <row r="1944" spans="1:8" x14ac:dyDescent="0.3">
      <c r="A1944" s="59"/>
      <c r="B1944" s="59"/>
      <c r="C1944" s="59"/>
      <c r="D1944" s="59"/>
      <c r="E1944" s="59"/>
      <c r="F1944" s="59"/>
      <c r="G1944" s="59"/>
      <c r="H1944" s="59"/>
    </row>
    <row r="1945" spans="1:8" x14ac:dyDescent="0.3">
      <c r="A1945" s="59"/>
      <c r="B1945" s="59"/>
      <c r="C1945" s="59"/>
      <c r="D1945" s="59"/>
      <c r="E1945" s="59"/>
      <c r="F1945" s="59"/>
      <c r="G1945" s="59"/>
      <c r="H1945" s="59"/>
    </row>
    <row r="1946" spans="1:8" x14ac:dyDescent="0.3">
      <c r="A1946" s="59"/>
      <c r="B1946" s="59"/>
      <c r="C1946" s="59"/>
      <c r="D1946" s="59"/>
      <c r="E1946" s="59"/>
      <c r="F1946" s="59"/>
      <c r="G1946" s="59"/>
      <c r="H1946" s="59"/>
    </row>
    <row r="1947" spans="1:8" x14ac:dyDescent="0.3">
      <c r="A1947" s="59"/>
      <c r="B1947" s="59"/>
      <c r="C1947" s="59"/>
      <c r="D1947" s="59"/>
      <c r="E1947" s="59"/>
      <c r="F1947" s="59"/>
      <c r="G1947" s="59"/>
      <c r="H1947" s="59"/>
    </row>
    <row r="1948" spans="1:8" x14ac:dyDescent="0.3">
      <c r="A1948" s="59"/>
      <c r="B1948" s="59"/>
      <c r="C1948" s="59"/>
      <c r="D1948" s="59"/>
      <c r="E1948" s="59"/>
      <c r="F1948" s="59"/>
      <c r="G1948" s="59"/>
      <c r="H1948" s="59"/>
    </row>
    <row r="1949" spans="1:8" x14ac:dyDescent="0.3">
      <c r="A1949" s="59"/>
      <c r="B1949" s="59"/>
      <c r="C1949" s="59"/>
      <c r="D1949" s="59"/>
      <c r="E1949" s="59"/>
      <c r="F1949" s="59"/>
      <c r="G1949" s="59"/>
      <c r="H1949" s="59"/>
    </row>
    <row r="1950" spans="1:8" x14ac:dyDescent="0.3">
      <c r="A1950" s="59"/>
      <c r="B1950" s="59"/>
      <c r="C1950" s="59"/>
      <c r="D1950" s="59"/>
      <c r="E1950" s="59"/>
      <c r="F1950" s="59"/>
      <c r="G1950" s="59"/>
      <c r="H1950" s="59"/>
    </row>
    <row r="1951" spans="1:8" x14ac:dyDescent="0.3">
      <c r="A1951" s="59"/>
      <c r="B1951" s="59"/>
      <c r="C1951" s="59"/>
      <c r="D1951" s="59"/>
      <c r="E1951" s="59"/>
      <c r="F1951" s="59"/>
      <c r="G1951" s="59"/>
      <c r="H1951" s="59"/>
    </row>
    <row r="1952" spans="1:8" x14ac:dyDescent="0.3">
      <c r="A1952" s="59"/>
      <c r="B1952" s="59"/>
      <c r="C1952" s="59"/>
      <c r="D1952" s="59"/>
      <c r="E1952" s="59"/>
      <c r="F1952" s="59"/>
      <c r="G1952" s="59"/>
      <c r="H1952" s="59"/>
    </row>
    <row r="1953" spans="1:8" x14ac:dyDescent="0.3">
      <c r="A1953" s="59"/>
      <c r="B1953" s="59"/>
      <c r="C1953" s="59"/>
      <c r="D1953" s="59"/>
      <c r="E1953" s="59"/>
      <c r="F1953" s="59"/>
      <c r="G1953" s="59"/>
      <c r="H1953" s="59"/>
    </row>
    <row r="1954" spans="1:8" x14ac:dyDescent="0.3">
      <c r="A1954" s="59"/>
      <c r="B1954" s="59"/>
      <c r="C1954" s="59"/>
      <c r="D1954" s="59"/>
      <c r="E1954" s="59"/>
      <c r="F1954" s="59"/>
      <c r="G1954" s="59"/>
      <c r="H1954" s="59"/>
    </row>
    <row r="1955" spans="1:8" x14ac:dyDescent="0.3">
      <c r="A1955" s="59"/>
      <c r="B1955" s="59"/>
      <c r="C1955" s="59"/>
      <c r="D1955" s="59"/>
      <c r="E1955" s="59"/>
      <c r="F1955" s="59"/>
      <c r="G1955" s="59"/>
      <c r="H1955" s="59"/>
    </row>
    <row r="1956" spans="1:8" x14ac:dyDescent="0.3">
      <c r="A1956" s="59"/>
      <c r="B1956" s="59"/>
      <c r="C1956" s="59"/>
      <c r="D1956" s="59"/>
      <c r="E1956" s="59"/>
      <c r="F1956" s="59"/>
      <c r="G1956" s="59"/>
      <c r="H1956" s="59"/>
    </row>
    <row r="1957" spans="1:8" x14ac:dyDescent="0.3">
      <c r="A1957" s="59"/>
      <c r="B1957" s="59"/>
      <c r="C1957" s="59"/>
      <c r="D1957" s="59"/>
      <c r="E1957" s="59"/>
      <c r="F1957" s="59"/>
      <c r="G1957" s="59"/>
      <c r="H1957" s="59"/>
    </row>
    <row r="1958" spans="1:8" x14ac:dyDescent="0.3">
      <c r="A1958" s="59"/>
      <c r="B1958" s="59"/>
      <c r="C1958" s="59"/>
      <c r="D1958" s="59"/>
      <c r="E1958" s="59"/>
      <c r="F1958" s="59"/>
      <c r="G1958" s="59"/>
      <c r="H1958" s="59"/>
    </row>
    <row r="1959" spans="1:8" x14ac:dyDescent="0.3">
      <c r="A1959" s="59"/>
      <c r="B1959" s="59"/>
      <c r="C1959" s="59"/>
      <c r="D1959" s="59"/>
      <c r="E1959" s="59"/>
      <c r="F1959" s="59"/>
      <c r="G1959" s="59"/>
      <c r="H1959" s="59"/>
    </row>
    <row r="1960" spans="1:8" x14ac:dyDescent="0.3">
      <c r="A1960" s="59"/>
      <c r="B1960" s="59"/>
      <c r="C1960" s="59"/>
      <c r="D1960" s="59"/>
      <c r="E1960" s="59"/>
      <c r="F1960" s="59"/>
      <c r="G1960" s="59"/>
      <c r="H1960" s="59"/>
    </row>
    <row r="1961" spans="1:8" x14ac:dyDescent="0.3">
      <c r="A1961" s="59"/>
      <c r="B1961" s="59"/>
      <c r="C1961" s="59"/>
      <c r="D1961" s="59"/>
      <c r="E1961" s="59"/>
      <c r="F1961" s="59"/>
      <c r="G1961" s="59"/>
      <c r="H1961" s="59"/>
    </row>
    <row r="1962" spans="1:8" x14ac:dyDescent="0.3">
      <c r="A1962" s="59"/>
      <c r="B1962" s="59"/>
      <c r="C1962" s="59"/>
      <c r="D1962" s="59"/>
      <c r="E1962" s="59"/>
      <c r="F1962" s="59"/>
      <c r="G1962" s="59"/>
      <c r="H1962" s="59"/>
    </row>
    <row r="1963" spans="1:8" x14ac:dyDescent="0.3">
      <c r="A1963" s="59"/>
      <c r="B1963" s="59"/>
      <c r="C1963" s="59"/>
      <c r="D1963" s="59"/>
      <c r="E1963" s="59"/>
      <c r="F1963" s="59"/>
      <c r="G1963" s="59"/>
      <c r="H1963" s="59"/>
    </row>
    <row r="1964" spans="1:8" x14ac:dyDescent="0.3">
      <c r="A1964" s="59"/>
      <c r="B1964" s="59"/>
      <c r="C1964" s="59"/>
      <c r="D1964" s="59"/>
      <c r="E1964" s="59"/>
      <c r="F1964" s="59"/>
      <c r="G1964" s="59"/>
      <c r="H1964" s="59"/>
    </row>
    <row r="1965" spans="1:8" x14ac:dyDescent="0.3">
      <c r="A1965" s="59"/>
      <c r="B1965" s="59"/>
      <c r="C1965" s="59"/>
      <c r="D1965" s="59"/>
      <c r="E1965" s="59"/>
      <c r="F1965" s="59"/>
      <c r="G1965" s="59"/>
      <c r="H1965" s="59"/>
    </row>
    <row r="1966" spans="1:8" x14ac:dyDescent="0.3">
      <c r="A1966" s="59"/>
      <c r="B1966" s="59"/>
      <c r="C1966" s="59"/>
      <c r="D1966" s="59"/>
      <c r="E1966" s="59"/>
      <c r="F1966" s="59"/>
      <c r="G1966" s="59"/>
      <c r="H1966" s="59"/>
    </row>
    <row r="1967" spans="1:8" x14ac:dyDescent="0.3">
      <c r="A1967" s="59"/>
      <c r="B1967" s="59"/>
      <c r="C1967" s="59"/>
      <c r="D1967" s="59"/>
      <c r="E1967" s="59"/>
      <c r="F1967" s="59"/>
      <c r="G1967" s="59"/>
      <c r="H1967" s="59"/>
    </row>
    <row r="1968" spans="1:8" x14ac:dyDescent="0.3">
      <c r="A1968" s="59"/>
      <c r="B1968" s="59"/>
      <c r="C1968" s="59"/>
      <c r="D1968" s="59"/>
      <c r="E1968" s="59"/>
      <c r="F1968" s="59"/>
      <c r="G1968" s="59"/>
      <c r="H1968" s="59"/>
    </row>
    <row r="1969" spans="1:8" x14ac:dyDescent="0.3">
      <c r="A1969" s="59"/>
      <c r="B1969" s="59"/>
      <c r="C1969" s="59"/>
      <c r="D1969" s="59"/>
      <c r="E1969" s="59"/>
      <c r="F1969" s="59"/>
      <c r="G1969" s="59"/>
      <c r="H1969" s="59"/>
    </row>
    <row r="1970" spans="1:8" x14ac:dyDescent="0.3">
      <c r="A1970" s="59"/>
      <c r="B1970" s="59"/>
      <c r="C1970" s="59"/>
      <c r="D1970" s="59"/>
      <c r="E1970" s="59"/>
      <c r="F1970" s="59"/>
      <c r="G1970" s="59"/>
      <c r="H1970" s="59"/>
    </row>
    <row r="1971" spans="1:8" x14ac:dyDescent="0.3">
      <c r="A1971" s="59"/>
      <c r="B1971" s="59"/>
      <c r="C1971" s="59"/>
      <c r="D1971" s="59"/>
      <c r="E1971" s="59"/>
      <c r="F1971" s="59"/>
      <c r="G1971" s="59"/>
      <c r="H1971" s="59"/>
    </row>
    <row r="1972" spans="1:8" x14ac:dyDescent="0.3">
      <c r="A1972" s="59"/>
      <c r="B1972" s="59"/>
      <c r="C1972" s="59"/>
      <c r="D1972" s="59"/>
      <c r="E1972" s="59"/>
      <c r="F1972" s="59"/>
      <c r="G1972" s="59"/>
      <c r="H1972" s="59"/>
    </row>
    <row r="1973" spans="1:8" x14ac:dyDescent="0.3">
      <c r="A1973" s="59"/>
      <c r="B1973" s="59"/>
      <c r="C1973" s="59"/>
      <c r="D1973" s="59"/>
      <c r="E1973" s="59"/>
      <c r="F1973" s="59"/>
      <c r="G1973" s="59"/>
      <c r="H1973" s="59"/>
    </row>
    <row r="1974" spans="1:8" x14ac:dyDescent="0.3">
      <c r="A1974" s="59"/>
      <c r="B1974" s="59"/>
      <c r="C1974" s="59"/>
      <c r="D1974" s="59"/>
      <c r="E1974" s="59"/>
      <c r="F1974" s="59"/>
      <c r="G1974" s="59"/>
      <c r="H1974" s="59"/>
    </row>
    <row r="1975" spans="1:8" x14ac:dyDescent="0.3">
      <c r="A1975" s="59"/>
      <c r="B1975" s="59"/>
      <c r="C1975" s="59"/>
      <c r="D1975" s="59"/>
      <c r="E1975" s="59"/>
      <c r="F1975" s="59"/>
      <c r="G1975" s="59"/>
      <c r="H1975" s="59"/>
    </row>
    <row r="1976" spans="1:8" x14ac:dyDescent="0.3">
      <c r="A1976" s="59"/>
      <c r="B1976" s="59"/>
      <c r="C1976" s="59"/>
      <c r="D1976" s="59"/>
      <c r="E1976" s="59"/>
      <c r="F1976" s="59"/>
      <c r="G1976" s="59"/>
      <c r="H1976" s="59"/>
    </row>
    <row r="1977" spans="1:8" x14ac:dyDescent="0.3">
      <c r="A1977" s="59"/>
      <c r="B1977" s="59"/>
      <c r="C1977" s="59"/>
      <c r="D1977" s="59"/>
      <c r="E1977" s="59"/>
      <c r="F1977" s="59"/>
      <c r="G1977" s="59"/>
      <c r="H1977" s="59"/>
    </row>
    <row r="1978" spans="1:8" x14ac:dyDescent="0.3">
      <c r="A1978" s="59"/>
      <c r="B1978" s="59"/>
      <c r="C1978" s="59"/>
      <c r="D1978" s="59"/>
      <c r="E1978" s="59"/>
      <c r="F1978" s="59"/>
      <c r="G1978" s="59"/>
      <c r="H1978" s="59"/>
    </row>
    <row r="1979" spans="1:8" x14ac:dyDescent="0.3">
      <c r="A1979" s="59"/>
      <c r="B1979" s="59"/>
      <c r="C1979" s="59"/>
      <c r="D1979" s="59"/>
      <c r="E1979" s="59"/>
      <c r="F1979" s="59"/>
      <c r="G1979" s="59"/>
      <c r="H1979" s="59"/>
    </row>
    <row r="1980" spans="1:8" x14ac:dyDescent="0.3">
      <c r="A1980" s="59"/>
      <c r="B1980" s="59"/>
      <c r="C1980" s="59"/>
      <c r="D1980" s="59"/>
      <c r="E1980" s="59"/>
      <c r="F1980" s="59"/>
      <c r="G1980" s="59"/>
      <c r="H1980" s="59"/>
    </row>
    <row r="1981" spans="1:8" x14ac:dyDescent="0.3">
      <c r="A1981" s="59"/>
      <c r="B1981" s="59"/>
      <c r="C1981" s="59"/>
      <c r="D1981" s="59"/>
      <c r="E1981" s="59"/>
      <c r="F1981" s="59"/>
      <c r="G1981" s="59"/>
      <c r="H1981" s="59"/>
    </row>
    <row r="1982" spans="1:8" x14ac:dyDescent="0.3">
      <c r="A1982" s="59"/>
      <c r="B1982" s="59"/>
      <c r="C1982" s="59"/>
      <c r="D1982" s="59"/>
      <c r="E1982" s="59"/>
      <c r="F1982" s="59"/>
      <c r="G1982" s="59"/>
      <c r="H1982" s="59"/>
    </row>
    <row r="1983" spans="1:8" x14ac:dyDescent="0.3">
      <c r="A1983" s="59"/>
      <c r="B1983" s="59"/>
      <c r="C1983" s="59"/>
      <c r="D1983" s="59"/>
      <c r="E1983" s="59"/>
      <c r="F1983" s="59"/>
      <c r="G1983" s="59"/>
      <c r="H1983" s="59"/>
    </row>
    <row r="1984" spans="1:8" x14ac:dyDescent="0.3">
      <c r="A1984" s="59"/>
      <c r="B1984" s="59"/>
      <c r="C1984" s="59"/>
      <c r="D1984" s="59"/>
      <c r="E1984" s="59"/>
      <c r="F1984" s="59"/>
      <c r="G1984" s="59"/>
      <c r="H1984" s="59"/>
    </row>
    <row r="1985" spans="1:8" x14ac:dyDescent="0.3">
      <c r="A1985" s="59"/>
      <c r="B1985" s="59"/>
      <c r="C1985" s="59"/>
      <c r="D1985" s="59"/>
      <c r="E1985" s="59"/>
      <c r="F1985" s="59"/>
      <c r="G1985" s="59"/>
      <c r="H1985" s="59"/>
    </row>
    <row r="1986" spans="1:8" x14ac:dyDescent="0.3">
      <c r="A1986" s="59"/>
      <c r="B1986" s="59"/>
      <c r="C1986" s="59"/>
      <c r="D1986" s="59"/>
      <c r="E1986" s="59"/>
      <c r="F1986" s="59"/>
      <c r="G1986" s="59"/>
      <c r="H1986" s="59"/>
    </row>
    <row r="1987" spans="1:8" x14ac:dyDescent="0.3">
      <c r="A1987" s="59"/>
      <c r="B1987" s="59"/>
      <c r="C1987" s="59"/>
      <c r="D1987" s="59"/>
      <c r="E1987" s="59"/>
      <c r="F1987" s="59"/>
      <c r="G1987" s="59"/>
      <c r="H1987" s="59"/>
    </row>
    <row r="1988" spans="1:8" x14ac:dyDescent="0.3">
      <c r="A1988" s="59"/>
      <c r="B1988" s="59"/>
      <c r="C1988" s="59"/>
      <c r="D1988" s="59"/>
      <c r="E1988" s="59"/>
      <c r="F1988" s="59"/>
      <c r="G1988" s="59"/>
      <c r="H1988" s="59"/>
    </row>
    <row r="1989" spans="1:8" x14ac:dyDescent="0.3">
      <c r="A1989" s="59"/>
      <c r="B1989" s="59"/>
      <c r="C1989" s="59"/>
      <c r="D1989" s="59"/>
      <c r="E1989" s="59"/>
      <c r="F1989" s="59"/>
      <c r="G1989" s="59"/>
      <c r="H1989" s="59"/>
    </row>
    <row r="1990" spans="1:8" x14ac:dyDescent="0.3">
      <c r="A1990" s="59"/>
      <c r="B1990" s="59"/>
      <c r="C1990" s="59"/>
      <c r="D1990" s="59"/>
      <c r="E1990" s="59"/>
      <c r="F1990" s="59"/>
      <c r="G1990" s="59"/>
      <c r="H1990" s="59"/>
    </row>
    <row r="1991" spans="1:8" x14ac:dyDescent="0.3">
      <c r="A1991" s="59"/>
      <c r="B1991" s="59"/>
      <c r="C1991" s="59"/>
      <c r="D1991" s="59"/>
      <c r="E1991" s="59"/>
      <c r="F1991" s="59"/>
      <c r="G1991" s="59"/>
      <c r="H1991" s="59"/>
    </row>
    <row r="1992" spans="1:8" x14ac:dyDescent="0.3">
      <c r="A1992" s="59"/>
      <c r="B1992" s="59"/>
      <c r="C1992" s="59"/>
      <c r="D1992" s="59"/>
      <c r="E1992" s="59"/>
      <c r="F1992" s="59"/>
      <c r="G1992" s="59"/>
      <c r="H1992" s="59"/>
    </row>
    <row r="1993" spans="1:8" x14ac:dyDescent="0.3">
      <c r="A1993" s="59"/>
      <c r="B1993" s="59"/>
      <c r="C1993" s="59"/>
      <c r="D1993" s="59"/>
      <c r="E1993" s="59"/>
      <c r="F1993" s="59"/>
      <c r="G1993" s="59"/>
      <c r="H1993" s="59"/>
    </row>
    <row r="1994" spans="1:8" x14ac:dyDescent="0.3">
      <c r="A1994" s="59"/>
      <c r="B1994" s="59"/>
      <c r="C1994" s="59"/>
      <c r="D1994" s="59"/>
      <c r="E1994" s="59"/>
      <c r="F1994" s="59"/>
      <c r="G1994" s="59"/>
      <c r="H1994" s="59"/>
    </row>
    <row r="1995" spans="1:8" x14ac:dyDescent="0.3">
      <c r="A1995" s="59"/>
      <c r="B1995" s="59"/>
      <c r="C1995" s="59"/>
      <c r="D1995" s="59"/>
      <c r="E1995" s="59"/>
      <c r="F1995" s="59"/>
      <c r="G1995" s="59"/>
      <c r="H1995" s="59"/>
    </row>
    <row r="1996" spans="1:8" x14ac:dyDescent="0.3">
      <c r="A1996" s="59"/>
      <c r="B1996" s="59"/>
      <c r="C1996" s="59"/>
      <c r="D1996" s="59"/>
      <c r="E1996" s="59"/>
      <c r="F1996" s="59"/>
      <c r="G1996" s="59"/>
      <c r="H1996" s="59"/>
    </row>
    <row r="1997" spans="1:8" x14ac:dyDescent="0.3">
      <c r="A1997" s="59"/>
      <c r="B1997" s="59"/>
      <c r="C1997" s="59"/>
      <c r="D1997" s="59"/>
      <c r="E1997" s="59"/>
      <c r="F1997" s="59"/>
      <c r="G1997" s="59"/>
      <c r="H1997" s="59"/>
    </row>
    <row r="1998" spans="1:8" x14ac:dyDescent="0.3">
      <c r="A1998" s="59"/>
      <c r="B1998" s="59"/>
      <c r="C1998" s="59"/>
      <c r="D1998" s="59"/>
      <c r="E1998" s="59"/>
      <c r="F1998" s="59"/>
      <c r="G1998" s="59"/>
      <c r="H1998" s="59"/>
    </row>
    <row r="1999" spans="1:8" x14ac:dyDescent="0.3">
      <c r="A1999" s="59"/>
      <c r="B1999" s="59"/>
      <c r="C1999" s="59"/>
      <c r="D1999" s="59"/>
      <c r="E1999" s="59"/>
      <c r="F1999" s="59"/>
      <c r="G1999" s="59"/>
      <c r="H1999" s="59"/>
    </row>
    <row r="2000" spans="1:8" x14ac:dyDescent="0.3">
      <c r="A2000" s="59"/>
      <c r="B2000" s="59"/>
      <c r="C2000" s="59"/>
      <c r="D2000" s="59"/>
      <c r="E2000" s="59"/>
      <c r="F2000" s="59"/>
      <c r="G2000" s="59"/>
      <c r="H2000" s="59"/>
    </row>
    <row r="2001" spans="1:8" x14ac:dyDescent="0.3">
      <c r="A2001" s="59"/>
      <c r="B2001" s="59"/>
      <c r="C2001" s="59"/>
      <c r="D2001" s="59"/>
      <c r="E2001" s="59"/>
      <c r="F2001" s="59"/>
      <c r="G2001" s="59"/>
      <c r="H2001" s="59"/>
    </row>
    <row r="2002" spans="1:8" x14ac:dyDescent="0.3">
      <c r="A2002" s="59"/>
      <c r="B2002" s="59"/>
      <c r="C2002" s="59"/>
      <c r="D2002" s="59"/>
      <c r="E2002" s="59"/>
      <c r="F2002" s="59"/>
      <c r="G2002" s="59"/>
      <c r="H2002" s="59"/>
    </row>
    <row r="2003" spans="1:8" x14ac:dyDescent="0.3">
      <c r="A2003" s="59"/>
      <c r="B2003" s="59"/>
      <c r="C2003" s="59"/>
      <c r="D2003" s="59"/>
      <c r="E2003" s="59"/>
      <c r="F2003" s="59"/>
      <c r="G2003" s="59"/>
      <c r="H2003" s="59"/>
    </row>
    <row r="2004" spans="1:8" x14ac:dyDescent="0.3">
      <c r="A2004" s="59"/>
      <c r="B2004" s="59"/>
      <c r="C2004" s="59"/>
      <c r="D2004" s="59"/>
      <c r="E2004" s="59"/>
      <c r="F2004" s="59"/>
      <c r="G2004" s="59"/>
      <c r="H2004" s="59"/>
    </row>
    <row r="2005" spans="1:8" x14ac:dyDescent="0.3">
      <c r="A2005" s="59"/>
      <c r="B2005" s="59"/>
      <c r="C2005" s="59"/>
      <c r="D2005" s="59"/>
      <c r="E2005" s="59"/>
      <c r="F2005" s="59"/>
      <c r="G2005" s="59"/>
      <c r="H2005" s="59"/>
    </row>
    <row r="2006" spans="1:8" x14ac:dyDescent="0.3">
      <c r="A2006" s="59"/>
      <c r="B2006" s="59"/>
      <c r="C2006" s="59"/>
      <c r="D2006" s="59"/>
      <c r="E2006" s="59"/>
      <c r="F2006" s="59"/>
      <c r="G2006" s="59"/>
      <c r="H2006" s="59"/>
    </row>
    <row r="2007" spans="1:8" x14ac:dyDescent="0.3">
      <c r="A2007" s="59"/>
      <c r="B2007" s="59"/>
      <c r="C2007" s="59"/>
      <c r="D2007" s="59"/>
      <c r="E2007" s="59"/>
      <c r="F2007" s="59"/>
      <c r="G2007" s="59"/>
      <c r="H2007" s="59"/>
    </row>
    <row r="2008" spans="1:8" x14ac:dyDescent="0.3">
      <c r="A2008" s="59"/>
      <c r="B2008" s="59"/>
      <c r="C2008" s="59"/>
      <c r="D2008" s="59"/>
      <c r="E2008" s="59"/>
      <c r="F2008" s="59"/>
      <c r="G2008" s="59"/>
      <c r="H2008" s="59"/>
    </row>
    <row r="2009" spans="1:8" x14ac:dyDescent="0.3">
      <c r="A2009" s="59"/>
      <c r="B2009" s="59"/>
      <c r="C2009" s="59"/>
      <c r="D2009" s="59"/>
      <c r="E2009" s="59"/>
      <c r="F2009" s="59"/>
      <c r="G2009" s="59"/>
      <c r="H2009" s="59"/>
    </row>
    <row r="2010" spans="1:8" x14ac:dyDescent="0.3">
      <c r="A2010" s="59"/>
      <c r="B2010" s="59"/>
      <c r="C2010" s="59"/>
      <c r="D2010" s="59"/>
      <c r="E2010" s="59"/>
      <c r="F2010" s="59"/>
      <c r="G2010" s="59"/>
      <c r="H2010" s="59"/>
    </row>
    <row r="2011" spans="1:8" x14ac:dyDescent="0.3">
      <c r="A2011" s="59"/>
      <c r="B2011" s="59"/>
      <c r="C2011" s="59"/>
      <c r="D2011" s="59"/>
      <c r="E2011" s="59"/>
      <c r="F2011" s="59"/>
      <c r="G2011" s="59"/>
      <c r="H2011" s="59"/>
    </row>
    <row r="2012" spans="1:8" x14ac:dyDescent="0.3">
      <c r="A2012" s="59"/>
      <c r="B2012" s="59"/>
      <c r="C2012" s="59"/>
      <c r="D2012" s="59"/>
      <c r="E2012" s="59"/>
      <c r="F2012" s="59"/>
      <c r="G2012" s="59"/>
      <c r="H2012" s="59"/>
    </row>
    <row r="2013" spans="1:8" x14ac:dyDescent="0.3">
      <c r="A2013" s="59"/>
      <c r="B2013" s="59"/>
      <c r="C2013" s="59"/>
      <c r="D2013" s="59"/>
      <c r="E2013" s="59"/>
      <c r="F2013" s="59"/>
      <c r="G2013" s="59"/>
      <c r="H2013" s="59"/>
    </row>
    <row r="2014" spans="1:8" x14ac:dyDescent="0.3">
      <c r="A2014" s="59"/>
      <c r="B2014" s="59"/>
      <c r="C2014" s="59"/>
      <c r="D2014" s="59"/>
      <c r="E2014" s="59"/>
      <c r="F2014" s="59"/>
      <c r="G2014" s="59"/>
      <c r="H2014" s="59"/>
    </row>
    <row r="2015" spans="1:8" x14ac:dyDescent="0.3">
      <c r="A2015" s="59"/>
      <c r="B2015" s="59"/>
      <c r="C2015" s="59"/>
      <c r="D2015" s="59"/>
      <c r="E2015" s="59"/>
      <c r="F2015" s="59"/>
      <c r="G2015" s="59"/>
      <c r="H2015" s="59"/>
    </row>
    <row r="2016" spans="1:8" x14ac:dyDescent="0.3">
      <c r="A2016" s="59"/>
      <c r="B2016" s="59"/>
      <c r="C2016" s="59"/>
      <c r="D2016" s="59"/>
      <c r="E2016" s="59"/>
      <c r="F2016" s="59"/>
      <c r="G2016" s="59"/>
      <c r="H2016" s="59"/>
    </row>
    <row r="2017" spans="1:8" x14ac:dyDescent="0.3">
      <c r="A2017" s="59"/>
      <c r="B2017" s="59"/>
      <c r="C2017" s="59"/>
      <c r="D2017" s="59"/>
      <c r="E2017" s="59"/>
      <c r="F2017" s="59"/>
      <c r="G2017" s="59"/>
      <c r="H2017" s="59"/>
    </row>
    <row r="2018" spans="1:8" x14ac:dyDescent="0.3">
      <c r="A2018" s="59"/>
      <c r="B2018" s="59"/>
      <c r="C2018" s="59"/>
      <c r="D2018" s="59"/>
      <c r="E2018" s="59"/>
      <c r="F2018" s="59"/>
      <c r="G2018" s="59"/>
      <c r="H2018" s="59"/>
    </row>
    <row r="2019" spans="1:8" x14ac:dyDescent="0.3">
      <c r="A2019" s="59"/>
      <c r="B2019" s="59"/>
      <c r="C2019" s="59"/>
      <c r="D2019" s="59"/>
      <c r="E2019" s="59"/>
      <c r="F2019" s="59"/>
      <c r="G2019" s="59"/>
      <c r="H2019" s="59"/>
    </row>
    <row r="2020" spans="1:8" x14ac:dyDescent="0.3">
      <c r="A2020" s="59"/>
      <c r="B2020" s="59"/>
      <c r="C2020" s="59"/>
      <c r="D2020" s="59"/>
      <c r="E2020" s="59"/>
      <c r="F2020" s="59"/>
      <c r="G2020" s="59"/>
      <c r="H2020" s="59"/>
    </row>
    <row r="2021" spans="1:8" x14ac:dyDescent="0.3">
      <c r="A2021" s="59"/>
      <c r="B2021" s="59"/>
      <c r="C2021" s="59"/>
      <c r="D2021" s="59"/>
      <c r="E2021" s="59"/>
      <c r="F2021" s="59"/>
      <c r="G2021" s="59"/>
      <c r="H2021" s="59"/>
    </row>
    <row r="2022" spans="1:8" x14ac:dyDescent="0.3">
      <c r="A2022" s="59"/>
      <c r="B2022" s="59"/>
      <c r="C2022" s="59"/>
      <c r="D2022" s="59"/>
      <c r="E2022" s="59"/>
      <c r="F2022" s="59"/>
      <c r="G2022" s="59"/>
      <c r="H2022" s="59"/>
    </row>
    <row r="2023" spans="1:8" x14ac:dyDescent="0.3">
      <c r="A2023" s="59"/>
      <c r="B2023" s="59"/>
      <c r="C2023" s="59"/>
      <c r="D2023" s="59"/>
      <c r="E2023" s="59"/>
      <c r="F2023" s="59"/>
      <c r="G2023" s="59"/>
      <c r="H2023" s="59"/>
    </row>
    <row r="2024" spans="1:8" x14ac:dyDescent="0.3">
      <c r="A2024" s="59"/>
      <c r="B2024" s="59"/>
      <c r="C2024" s="59"/>
      <c r="D2024" s="59"/>
      <c r="E2024" s="59"/>
      <c r="F2024" s="59"/>
      <c r="G2024" s="59"/>
      <c r="H2024" s="59"/>
    </row>
    <row r="2025" spans="1:8" x14ac:dyDescent="0.3">
      <c r="A2025" s="59"/>
      <c r="B2025" s="59"/>
      <c r="C2025" s="59"/>
      <c r="D2025" s="59"/>
      <c r="E2025" s="59"/>
      <c r="F2025" s="59"/>
      <c r="G2025" s="59"/>
      <c r="H2025" s="59"/>
    </row>
    <row r="2026" spans="1:8" x14ac:dyDescent="0.3">
      <c r="A2026" s="59"/>
      <c r="B2026" s="59"/>
      <c r="C2026" s="59"/>
      <c r="D2026" s="59"/>
      <c r="E2026" s="59"/>
      <c r="F2026" s="59"/>
      <c r="G2026" s="59"/>
      <c r="H2026" s="59"/>
    </row>
    <row r="2027" spans="1:8" x14ac:dyDescent="0.3">
      <c r="A2027" s="59"/>
      <c r="B2027" s="59"/>
      <c r="C2027" s="59"/>
      <c r="D2027" s="59"/>
      <c r="E2027" s="59"/>
      <c r="F2027" s="59"/>
      <c r="G2027" s="59"/>
      <c r="H2027" s="59"/>
    </row>
    <row r="2028" spans="1:8" x14ac:dyDescent="0.3">
      <c r="A2028" s="59"/>
      <c r="B2028" s="59"/>
      <c r="C2028" s="59"/>
      <c r="D2028" s="59"/>
      <c r="E2028" s="59"/>
      <c r="F2028" s="59"/>
      <c r="G2028" s="59"/>
      <c r="H2028" s="59"/>
    </row>
    <row r="2029" spans="1:8" x14ac:dyDescent="0.3">
      <c r="A2029" s="59"/>
      <c r="B2029" s="59"/>
      <c r="C2029" s="59"/>
      <c r="D2029" s="59"/>
      <c r="E2029" s="59"/>
      <c r="F2029" s="59"/>
      <c r="G2029" s="59"/>
      <c r="H2029" s="59"/>
    </row>
    <row r="2030" spans="1:8" x14ac:dyDescent="0.3">
      <c r="A2030" s="59"/>
      <c r="B2030" s="59"/>
      <c r="C2030" s="59"/>
      <c r="D2030" s="59"/>
      <c r="E2030" s="59"/>
      <c r="F2030" s="59"/>
      <c r="G2030" s="59"/>
      <c r="H2030" s="59"/>
    </row>
    <row r="2031" spans="1:8" x14ac:dyDescent="0.3">
      <c r="A2031" s="59"/>
      <c r="B2031" s="59"/>
      <c r="C2031" s="59"/>
      <c r="D2031" s="59"/>
      <c r="E2031" s="59"/>
      <c r="F2031" s="59"/>
      <c r="G2031" s="59"/>
      <c r="H2031" s="59"/>
    </row>
    <row r="2032" spans="1:8" x14ac:dyDescent="0.3">
      <c r="A2032" s="59"/>
      <c r="B2032" s="59"/>
      <c r="C2032" s="59"/>
      <c r="D2032" s="59"/>
      <c r="E2032" s="59"/>
      <c r="F2032" s="59"/>
      <c r="G2032" s="59"/>
      <c r="H2032" s="59"/>
    </row>
    <row r="2033" spans="1:8" x14ac:dyDescent="0.3">
      <c r="A2033" s="59"/>
      <c r="B2033" s="59"/>
      <c r="C2033" s="59"/>
      <c r="D2033" s="59"/>
      <c r="E2033" s="59"/>
      <c r="F2033" s="59"/>
      <c r="G2033" s="59"/>
      <c r="H2033" s="59"/>
    </row>
    <row r="2034" spans="1:8" x14ac:dyDescent="0.3">
      <c r="A2034" s="59"/>
      <c r="B2034" s="59"/>
      <c r="C2034" s="59"/>
      <c r="D2034" s="59"/>
      <c r="E2034" s="59"/>
      <c r="F2034" s="59"/>
      <c r="G2034" s="59"/>
      <c r="H2034" s="59"/>
    </row>
    <row r="2035" spans="1:8" x14ac:dyDescent="0.3">
      <c r="A2035" s="59"/>
      <c r="B2035" s="59"/>
      <c r="C2035" s="59"/>
      <c r="D2035" s="59"/>
      <c r="E2035" s="59"/>
      <c r="F2035" s="59"/>
      <c r="G2035" s="59"/>
      <c r="H2035" s="59"/>
    </row>
    <row r="2036" spans="1:8" x14ac:dyDescent="0.3">
      <c r="A2036" s="59"/>
      <c r="B2036" s="59"/>
      <c r="C2036" s="59"/>
      <c r="D2036" s="59"/>
      <c r="E2036" s="59"/>
      <c r="F2036" s="59"/>
      <c r="G2036" s="59"/>
      <c r="H2036" s="59"/>
    </row>
    <row r="2037" spans="1:8" x14ac:dyDescent="0.3">
      <c r="A2037" s="59"/>
      <c r="B2037" s="59"/>
      <c r="C2037" s="59"/>
      <c r="D2037" s="59"/>
      <c r="E2037" s="59"/>
      <c r="F2037" s="59"/>
      <c r="G2037" s="59"/>
      <c r="H2037" s="59"/>
    </row>
    <row r="2038" spans="1:8" x14ac:dyDescent="0.3">
      <c r="A2038" s="59"/>
      <c r="B2038" s="59"/>
      <c r="C2038" s="59"/>
      <c r="D2038" s="59"/>
      <c r="E2038" s="59"/>
      <c r="F2038" s="59"/>
      <c r="G2038" s="59"/>
      <c r="H2038" s="59"/>
    </row>
    <row r="2039" spans="1:8" x14ac:dyDescent="0.3">
      <c r="A2039" s="59"/>
      <c r="B2039" s="59"/>
      <c r="C2039" s="59"/>
      <c r="D2039" s="59"/>
      <c r="E2039" s="59"/>
      <c r="F2039" s="59"/>
      <c r="G2039" s="59"/>
      <c r="H2039" s="59"/>
    </row>
    <row r="2040" spans="1:8" x14ac:dyDescent="0.3">
      <c r="A2040" s="59"/>
      <c r="B2040" s="59"/>
      <c r="C2040" s="59"/>
      <c r="D2040" s="59"/>
      <c r="E2040" s="59"/>
      <c r="F2040" s="59"/>
      <c r="G2040" s="59"/>
      <c r="H2040" s="59"/>
    </row>
    <row r="2041" spans="1:8" x14ac:dyDescent="0.3">
      <c r="A2041" s="59"/>
      <c r="B2041" s="59"/>
      <c r="C2041" s="59"/>
      <c r="D2041" s="59"/>
      <c r="E2041" s="59"/>
      <c r="F2041" s="59"/>
      <c r="G2041" s="59"/>
      <c r="H2041" s="59"/>
    </row>
    <row r="2042" spans="1:8" x14ac:dyDescent="0.3">
      <c r="A2042" s="59"/>
      <c r="B2042" s="59"/>
      <c r="C2042" s="59"/>
      <c r="D2042" s="59"/>
      <c r="E2042" s="59"/>
      <c r="F2042" s="59"/>
      <c r="G2042" s="59"/>
      <c r="H2042" s="59"/>
    </row>
    <row r="2043" spans="1:8" x14ac:dyDescent="0.3">
      <c r="A2043" s="59"/>
      <c r="B2043" s="59"/>
      <c r="C2043" s="59"/>
      <c r="D2043" s="59"/>
      <c r="E2043" s="59"/>
      <c r="F2043" s="59"/>
      <c r="G2043" s="59"/>
      <c r="H2043" s="59"/>
    </row>
    <row r="2044" spans="1:8" x14ac:dyDescent="0.3">
      <c r="A2044" s="59"/>
      <c r="B2044" s="59"/>
      <c r="C2044" s="59"/>
      <c r="D2044" s="59"/>
      <c r="E2044" s="59"/>
      <c r="F2044" s="59"/>
      <c r="G2044" s="59"/>
      <c r="H2044" s="59"/>
    </row>
    <row r="2045" spans="1:8" x14ac:dyDescent="0.3">
      <c r="A2045" s="59"/>
      <c r="B2045" s="59"/>
      <c r="C2045" s="59"/>
      <c r="D2045" s="59"/>
      <c r="E2045" s="59"/>
      <c r="F2045" s="59"/>
      <c r="G2045" s="59"/>
      <c r="H2045" s="59"/>
    </row>
    <row r="2046" spans="1:8" x14ac:dyDescent="0.3">
      <c r="A2046" s="59"/>
      <c r="B2046" s="59"/>
      <c r="C2046" s="59"/>
      <c r="D2046" s="59"/>
      <c r="E2046" s="59"/>
      <c r="F2046" s="59"/>
      <c r="G2046" s="59"/>
      <c r="H2046" s="59"/>
    </row>
    <row r="2047" spans="1:8" x14ac:dyDescent="0.3">
      <c r="A2047" s="59"/>
      <c r="B2047" s="59"/>
      <c r="C2047" s="59"/>
      <c r="D2047" s="59"/>
      <c r="E2047" s="59"/>
      <c r="F2047" s="59"/>
      <c r="G2047" s="59"/>
      <c r="H2047" s="59"/>
    </row>
    <row r="2048" spans="1:8" x14ac:dyDescent="0.3">
      <c r="A2048" s="59"/>
      <c r="B2048" s="59"/>
      <c r="C2048" s="59"/>
      <c r="D2048" s="59"/>
      <c r="E2048" s="59"/>
      <c r="F2048" s="59"/>
      <c r="G2048" s="59"/>
      <c r="H2048" s="59"/>
    </row>
    <row r="2049" spans="1:8" x14ac:dyDescent="0.3">
      <c r="A2049" s="59"/>
      <c r="B2049" s="59"/>
      <c r="C2049" s="59"/>
      <c r="D2049" s="59"/>
      <c r="E2049" s="59"/>
      <c r="F2049" s="59"/>
      <c r="G2049" s="59"/>
      <c r="H2049" s="59"/>
    </row>
    <row r="2050" spans="1:8" x14ac:dyDescent="0.3">
      <c r="A2050" s="59"/>
      <c r="B2050" s="59"/>
      <c r="C2050" s="59"/>
      <c r="D2050" s="59"/>
      <c r="E2050" s="59"/>
      <c r="F2050" s="59"/>
      <c r="G2050" s="59"/>
      <c r="H2050" s="59"/>
    </row>
    <row r="2051" spans="1:8" x14ac:dyDescent="0.3">
      <c r="A2051" s="59"/>
      <c r="B2051" s="59"/>
      <c r="C2051" s="59"/>
      <c r="D2051" s="59"/>
      <c r="E2051" s="59"/>
      <c r="F2051" s="59"/>
      <c r="G2051" s="59"/>
      <c r="H2051" s="59"/>
    </row>
    <row r="2052" spans="1:8" x14ac:dyDescent="0.3">
      <c r="A2052" s="59"/>
      <c r="B2052" s="59"/>
      <c r="C2052" s="59"/>
      <c r="D2052" s="59"/>
      <c r="E2052" s="59"/>
      <c r="F2052" s="59"/>
      <c r="G2052" s="59"/>
      <c r="H2052" s="59"/>
    </row>
    <row r="2053" spans="1:8" x14ac:dyDescent="0.3">
      <c r="A2053" s="59"/>
      <c r="B2053" s="59"/>
      <c r="C2053" s="59"/>
      <c r="D2053" s="59"/>
      <c r="E2053" s="59"/>
      <c r="F2053" s="59"/>
      <c r="G2053" s="59"/>
      <c r="H2053" s="59"/>
    </row>
    <row r="2054" spans="1:8" x14ac:dyDescent="0.3">
      <c r="A2054" s="59"/>
      <c r="B2054" s="59"/>
      <c r="C2054" s="59"/>
      <c r="D2054" s="59"/>
      <c r="E2054" s="59"/>
      <c r="F2054" s="59"/>
      <c r="G2054" s="59"/>
      <c r="H2054" s="59"/>
    </row>
    <row r="2055" spans="1:8" x14ac:dyDescent="0.3">
      <c r="A2055" s="59"/>
      <c r="B2055" s="59"/>
      <c r="C2055" s="59"/>
      <c r="D2055" s="59"/>
      <c r="E2055" s="59"/>
      <c r="F2055" s="59"/>
      <c r="G2055" s="59"/>
      <c r="H2055" s="59"/>
    </row>
    <row r="2056" spans="1:8" x14ac:dyDescent="0.3">
      <c r="A2056" s="59"/>
      <c r="B2056" s="59"/>
      <c r="C2056" s="59"/>
      <c r="D2056" s="59"/>
      <c r="E2056" s="59"/>
      <c r="F2056" s="59"/>
      <c r="G2056" s="59"/>
      <c r="H2056" s="59"/>
    </row>
    <row r="2057" spans="1:8" x14ac:dyDescent="0.3">
      <c r="A2057" s="59"/>
      <c r="B2057" s="59"/>
      <c r="C2057" s="59"/>
      <c r="D2057" s="59"/>
      <c r="E2057" s="59"/>
      <c r="F2057" s="59"/>
      <c r="G2057" s="59"/>
      <c r="H2057" s="59"/>
    </row>
    <row r="2058" spans="1:8" x14ac:dyDescent="0.3">
      <c r="A2058" s="59"/>
      <c r="B2058" s="59"/>
      <c r="C2058" s="59"/>
      <c r="D2058" s="59"/>
      <c r="E2058" s="59"/>
      <c r="F2058" s="59"/>
      <c r="G2058" s="59"/>
      <c r="H2058" s="59"/>
    </row>
    <row r="2059" spans="1:8" x14ac:dyDescent="0.3">
      <c r="A2059" s="59"/>
      <c r="B2059" s="59"/>
      <c r="C2059" s="59"/>
      <c r="D2059" s="59"/>
      <c r="E2059" s="59"/>
      <c r="F2059" s="59"/>
      <c r="G2059" s="59"/>
      <c r="H2059" s="59"/>
    </row>
    <row r="2060" spans="1:8" x14ac:dyDescent="0.3">
      <c r="A2060" s="59"/>
      <c r="B2060" s="59"/>
      <c r="C2060" s="59"/>
      <c r="D2060" s="59"/>
      <c r="E2060" s="59"/>
      <c r="F2060" s="59"/>
      <c r="G2060" s="59"/>
      <c r="H2060" s="59"/>
    </row>
    <row r="2061" spans="1:8" x14ac:dyDescent="0.3">
      <c r="A2061" s="59"/>
      <c r="B2061" s="59"/>
      <c r="C2061" s="59"/>
      <c r="D2061" s="59"/>
      <c r="E2061" s="59"/>
      <c r="F2061" s="59"/>
      <c r="G2061" s="59"/>
      <c r="H2061" s="59"/>
    </row>
    <row r="2062" spans="1:8" x14ac:dyDescent="0.3">
      <c r="A2062" s="59"/>
      <c r="B2062" s="59"/>
      <c r="C2062" s="59"/>
      <c r="D2062" s="59"/>
      <c r="E2062" s="59"/>
      <c r="F2062" s="59"/>
      <c r="G2062" s="59"/>
      <c r="H2062" s="59"/>
    </row>
    <row r="2063" spans="1:8" x14ac:dyDescent="0.3">
      <c r="A2063" s="59"/>
      <c r="B2063" s="59"/>
      <c r="C2063" s="59"/>
      <c r="D2063" s="59"/>
      <c r="E2063" s="59"/>
      <c r="F2063" s="59"/>
      <c r="G2063" s="59"/>
      <c r="H2063" s="59"/>
    </row>
    <row r="2064" spans="1:8" x14ac:dyDescent="0.3">
      <c r="A2064" s="59"/>
      <c r="B2064" s="59"/>
      <c r="C2064" s="59"/>
      <c r="D2064" s="59"/>
      <c r="E2064" s="59"/>
      <c r="F2064" s="59"/>
      <c r="G2064" s="59"/>
      <c r="H2064" s="59"/>
    </row>
    <row r="2065" spans="1:8" x14ac:dyDescent="0.3">
      <c r="A2065" s="59"/>
      <c r="B2065" s="59"/>
      <c r="C2065" s="59"/>
      <c r="D2065" s="59"/>
      <c r="E2065" s="59"/>
      <c r="F2065" s="59"/>
      <c r="G2065" s="59"/>
      <c r="H2065" s="59"/>
    </row>
    <row r="2066" spans="1:8" x14ac:dyDescent="0.3">
      <c r="A2066" s="59"/>
      <c r="B2066" s="59"/>
      <c r="C2066" s="59"/>
      <c r="D2066" s="59"/>
      <c r="E2066" s="59"/>
      <c r="F2066" s="59"/>
      <c r="G2066" s="59"/>
      <c r="H2066" s="59"/>
    </row>
    <row r="2067" spans="1:8" x14ac:dyDescent="0.3">
      <c r="A2067" s="59"/>
      <c r="B2067" s="59"/>
      <c r="C2067" s="59"/>
      <c r="D2067" s="59"/>
      <c r="E2067" s="59"/>
      <c r="F2067" s="59"/>
      <c r="G2067" s="59"/>
      <c r="H2067" s="59"/>
    </row>
    <row r="2068" spans="1:8" x14ac:dyDescent="0.3">
      <c r="A2068" s="59"/>
      <c r="B2068" s="59"/>
      <c r="C2068" s="59"/>
      <c r="D2068" s="59"/>
      <c r="E2068" s="59"/>
      <c r="F2068" s="59"/>
      <c r="G2068" s="59"/>
      <c r="H2068" s="59"/>
    </row>
    <row r="2069" spans="1:8" x14ac:dyDescent="0.3">
      <c r="A2069" s="59"/>
      <c r="B2069" s="59"/>
      <c r="C2069" s="59"/>
      <c r="D2069" s="59"/>
      <c r="E2069" s="59"/>
      <c r="F2069" s="59"/>
      <c r="G2069" s="59"/>
      <c r="H2069" s="59"/>
    </row>
    <row r="2070" spans="1:8" x14ac:dyDescent="0.3">
      <c r="A2070" s="59"/>
      <c r="B2070" s="59"/>
      <c r="C2070" s="59"/>
      <c r="D2070" s="59"/>
      <c r="E2070" s="59"/>
      <c r="F2070" s="59"/>
      <c r="G2070" s="59"/>
      <c r="H2070" s="59"/>
    </row>
    <row r="2071" spans="1:8" x14ac:dyDescent="0.3">
      <c r="A2071" s="59"/>
      <c r="B2071" s="59"/>
      <c r="C2071" s="59"/>
      <c r="D2071" s="59"/>
      <c r="E2071" s="59"/>
      <c r="F2071" s="59"/>
      <c r="G2071" s="59"/>
      <c r="H2071" s="59"/>
    </row>
    <row r="2072" spans="1:8" x14ac:dyDescent="0.3">
      <c r="A2072" s="59"/>
      <c r="B2072" s="59"/>
      <c r="C2072" s="59"/>
      <c r="D2072" s="59"/>
      <c r="E2072" s="59"/>
      <c r="F2072" s="59"/>
      <c r="G2072" s="59"/>
      <c r="H2072" s="59"/>
    </row>
    <row r="2073" spans="1:8" x14ac:dyDescent="0.3">
      <c r="A2073" s="59"/>
      <c r="B2073" s="59"/>
      <c r="C2073" s="59"/>
      <c r="D2073" s="59"/>
      <c r="E2073" s="59"/>
      <c r="F2073" s="59"/>
      <c r="G2073" s="59"/>
      <c r="H2073" s="59"/>
    </row>
    <row r="2074" spans="1:8" x14ac:dyDescent="0.3">
      <c r="A2074" s="59"/>
      <c r="B2074" s="59"/>
      <c r="C2074" s="59"/>
      <c r="D2074" s="59"/>
      <c r="E2074" s="59"/>
      <c r="F2074" s="59"/>
      <c r="G2074" s="59"/>
      <c r="H2074" s="59"/>
    </row>
    <row r="2075" spans="1:8" x14ac:dyDescent="0.3">
      <c r="A2075" s="59"/>
      <c r="B2075" s="59"/>
      <c r="C2075" s="59"/>
      <c r="D2075" s="59"/>
      <c r="E2075" s="59"/>
      <c r="F2075" s="59"/>
      <c r="G2075" s="59"/>
      <c r="H2075" s="59"/>
    </row>
    <row r="2076" spans="1:8" x14ac:dyDescent="0.3">
      <c r="A2076" s="59"/>
      <c r="B2076" s="59"/>
      <c r="C2076" s="59"/>
      <c r="D2076" s="59"/>
      <c r="E2076" s="59"/>
      <c r="F2076" s="59"/>
      <c r="G2076" s="59"/>
      <c r="H2076" s="59"/>
    </row>
    <row r="2077" spans="1:8" x14ac:dyDescent="0.3">
      <c r="A2077" s="59"/>
      <c r="B2077" s="59"/>
      <c r="C2077" s="59"/>
      <c r="D2077" s="59"/>
      <c r="E2077" s="59"/>
      <c r="F2077" s="59"/>
      <c r="G2077" s="59"/>
      <c r="H2077" s="59"/>
    </row>
    <row r="2078" spans="1:8" x14ac:dyDescent="0.3">
      <c r="A2078" s="59"/>
      <c r="B2078" s="59"/>
      <c r="C2078" s="59"/>
      <c r="D2078" s="59"/>
      <c r="E2078" s="59"/>
      <c r="F2078" s="59"/>
      <c r="G2078" s="59"/>
      <c r="H2078" s="59"/>
    </row>
    <row r="2079" spans="1:8" x14ac:dyDescent="0.3">
      <c r="A2079" s="59"/>
      <c r="B2079" s="59"/>
      <c r="C2079" s="59"/>
      <c r="D2079" s="59"/>
      <c r="E2079" s="59"/>
      <c r="F2079" s="59"/>
      <c r="G2079" s="59"/>
      <c r="H2079" s="59"/>
    </row>
    <row r="2080" spans="1:8" x14ac:dyDescent="0.3">
      <c r="A2080" s="59"/>
      <c r="B2080" s="59"/>
      <c r="C2080" s="59"/>
      <c r="D2080" s="59"/>
      <c r="E2080" s="59"/>
      <c r="F2080" s="59"/>
      <c r="G2080" s="59"/>
      <c r="H2080" s="59"/>
    </row>
    <row r="2081" spans="1:8" x14ac:dyDescent="0.3">
      <c r="A2081" s="59"/>
      <c r="B2081" s="59"/>
      <c r="C2081" s="59"/>
      <c r="D2081" s="59"/>
      <c r="E2081" s="59"/>
      <c r="F2081" s="59"/>
      <c r="G2081" s="59"/>
      <c r="H2081" s="59"/>
    </row>
    <row r="2082" spans="1:8" x14ac:dyDescent="0.3">
      <c r="A2082" s="59"/>
      <c r="B2082" s="59"/>
      <c r="C2082" s="59"/>
      <c r="D2082" s="59"/>
      <c r="E2082" s="59"/>
      <c r="F2082" s="59"/>
      <c r="G2082" s="59"/>
      <c r="H2082" s="59"/>
    </row>
    <row r="2083" spans="1:8" x14ac:dyDescent="0.3">
      <c r="A2083" s="59"/>
      <c r="B2083" s="59"/>
      <c r="C2083" s="59"/>
      <c r="D2083" s="59"/>
      <c r="E2083" s="59"/>
      <c r="F2083" s="59"/>
      <c r="G2083" s="59"/>
      <c r="H2083" s="59"/>
    </row>
    <row r="2084" spans="1:8" x14ac:dyDescent="0.3">
      <c r="A2084" s="59"/>
      <c r="B2084" s="59"/>
      <c r="C2084" s="59"/>
      <c r="D2084" s="59"/>
      <c r="E2084" s="59"/>
      <c r="F2084" s="59"/>
      <c r="G2084" s="59"/>
      <c r="H2084" s="59"/>
    </row>
    <row r="2085" spans="1:8" x14ac:dyDescent="0.3">
      <c r="A2085" s="59"/>
      <c r="B2085" s="59"/>
      <c r="C2085" s="59"/>
      <c r="D2085" s="59"/>
      <c r="E2085" s="59"/>
      <c r="F2085" s="59"/>
      <c r="G2085" s="59"/>
      <c r="H2085" s="59"/>
    </row>
    <row r="2086" spans="1:8" x14ac:dyDescent="0.3">
      <c r="A2086" s="59"/>
      <c r="B2086" s="59"/>
      <c r="C2086" s="59"/>
      <c r="D2086" s="59"/>
      <c r="E2086" s="59"/>
      <c r="F2086" s="59"/>
      <c r="G2086" s="59"/>
      <c r="H2086" s="59"/>
    </row>
    <row r="2087" spans="1:8" x14ac:dyDescent="0.3">
      <c r="A2087" s="59"/>
      <c r="B2087" s="59"/>
      <c r="C2087" s="59"/>
      <c r="D2087" s="59"/>
      <c r="E2087" s="59"/>
      <c r="F2087" s="59"/>
      <c r="G2087" s="59"/>
      <c r="H2087" s="59"/>
    </row>
    <row r="2088" spans="1:8" x14ac:dyDescent="0.3">
      <c r="A2088" s="59"/>
      <c r="B2088" s="59"/>
      <c r="C2088" s="59"/>
      <c r="D2088" s="59"/>
      <c r="E2088" s="59"/>
      <c r="F2088" s="59"/>
      <c r="G2088" s="59"/>
      <c r="H2088" s="59"/>
    </row>
    <row r="2089" spans="1:8" x14ac:dyDescent="0.3">
      <c r="A2089" s="59"/>
      <c r="B2089" s="59"/>
      <c r="C2089" s="59"/>
      <c r="D2089" s="59"/>
      <c r="E2089" s="59"/>
      <c r="F2089" s="59"/>
      <c r="G2089" s="59"/>
      <c r="H2089" s="59"/>
    </row>
    <row r="2090" spans="1:8" x14ac:dyDescent="0.3">
      <c r="A2090" s="59"/>
      <c r="B2090" s="59"/>
      <c r="C2090" s="59"/>
      <c r="D2090" s="59"/>
      <c r="E2090" s="59"/>
      <c r="F2090" s="59"/>
      <c r="G2090" s="59"/>
      <c r="H2090" s="59"/>
    </row>
    <row r="2091" spans="1:8" x14ac:dyDescent="0.3">
      <c r="A2091" s="59"/>
      <c r="B2091" s="59"/>
      <c r="C2091" s="59"/>
      <c r="D2091" s="59"/>
      <c r="E2091" s="59"/>
      <c r="F2091" s="59"/>
      <c r="G2091" s="59"/>
      <c r="H2091" s="59"/>
    </row>
    <row r="2092" spans="1:8" x14ac:dyDescent="0.3">
      <c r="A2092" s="59"/>
      <c r="B2092" s="59"/>
      <c r="C2092" s="59"/>
      <c r="D2092" s="59"/>
      <c r="E2092" s="59"/>
      <c r="F2092" s="59"/>
      <c r="G2092" s="59"/>
      <c r="H2092" s="59"/>
    </row>
    <row r="2093" spans="1:8" x14ac:dyDescent="0.3">
      <c r="A2093" s="59"/>
      <c r="B2093" s="59"/>
      <c r="C2093" s="59"/>
      <c r="D2093" s="59"/>
      <c r="E2093" s="59"/>
      <c r="F2093" s="59"/>
      <c r="G2093" s="59"/>
      <c r="H2093" s="59"/>
    </row>
    <row r="2094" spans="1:8" x14ac:dyDescent="0.3">
      <c r="A2094" s="59"/>
      <c r="B2094" s="59"/>
      <c r="C2094" s="59"/>
      <c r="D2094" s="59"/>
      <c r="E2094" s="59"/>
      <c r="F2094" s="59"/>
      <c r="G2094" s="59"/>
      <c r="H2094" s="59"/>
    </row>
    <row r="2095" spans="1:8" x14ac:dyDescent="0.3">
      <c r="A2095" s="59"/>
      <c r="B2095" s="59"/>
      <c r="C2095" s="59"/>
      <c r="D2095" s="59"/>
      <c r="E2095" s="59"/>
      <c r="F2095" s="59"/>
      <c r="G2095" s="59"/>
      <c r="H2095" s="59"/>
    </row>
    <row r="2096" spans="1:8" x14ac:dyDescent="0.3">
      <c r="A2096" s="59"/>
      <c r="B2096" s="59"/>
      <c r="C2096" s="59"/>
      <c r="D2096" s="59"/>
      <c r="E2096" s="59"/>
      <c r="F2096" s="59"/>
      <c r="G2096" s="59"/>
      <c r="H2096" s="59"/>
    </row>
    <row r="2097" spans="1:8" x14ac:dyDescent="0.3">
      <c r="A2097" s="59"/>
      <c r="B2097" s="59"/>
      <c r="C2097" s="59"/>
      <c r="D2097" s="59"/>
      <c r="E2097" s="59"/>
      <c r="F2097" s="59"/>
      <c r="G2097" s="59"/>
      <c r="H2097" s="59"/>
    </row>
    <row r="2098" spans="1:8" x14ac:dyDescent="0.3">
      <c r="A2098" s="59"/>
      <c r="B2098" s="59"/>
      <c r="C2098" s="59"/>
      <c r="D2098" s="59"/>
      <c r="E2098" s="59"/>
      <c r="F2098" s="59"/>
      <c r="G2098" s="59"/>
      <c r="H2098" s="59"/>
    </row>
    <row r="2099" spans="1:8" x14ac:dyDescent="0.3">
      <c r="A2099" s="59"/>
      <c r="B2099" s="59"/>
      <c r="C2099" s="59"/>
      <c r="D2099" s="59"/>
      <c r="E2099" s="59"/>
      <c r="F2099" s="59"/>
      <c r="G2099" s="59"/>
      <c r="H2099" s="59"/>
    </row>
    <row r="2100" spans="1:8" x14ac:dyDescent="0.3">
      <c r="A2100" s="59"/>
      <c r="B2100" s="59"/>
      <c r="C2100" s="59"/>
      <c r="D2100" s="59"/>
      <c r="E2100" s="59"/>
      <c r="F2100" s="59"/>
      <c r="G2100" s="59"/>
      <c r="H2100" s="59"/>
    </row>
    <row r="2101" spans="1:8" x14ac:dyDescent="0.3">
      <c r="A2101" s="59"/>
      <c r="B2101" s="59"/>
      <c r="C2101" s="59"/>
      <c r="D2101" s="59"/>
      <c r="E2101" s="59"/>
      <c r="F2101" s="59"/>
      <c r="G2101" s="59"/>
      <c r="H2101" s="59"/>
    </row>
    <row r="2102" spans="1:8" x14ac:dyDescent="0.3">
      <c r="A2102" s="59"/>
      <c r="B2102" s="59"/>
      <c r="C2102" s="59"/>
      <c r="D2102" s="59"/>
      <c r="E2102" s="59"/>
      <c r="F2102" s="59"/>
      <c r="G2102" s="59"/>
      <c r="H2102" s="59"/>
    </row>
    <row r="2103" spans="1:8" x14ac:dyDescent="0.3">
      <c r="A2103" s="59"/>
      <c r="B2103" s="59"/>
      <c r="C2103" s="59"/>
      <c r="D2103" s="59"/>
      <c r="E2103" s="59"/>
      <c r="F2103" s="59"/>
      <c r="G2103" s="59"/>
      <c r="H2103" s="59"/>
    </row>
    <row r="2104" spans="1:8" x14ac:dyDescent="0.3">
      <c r="A2104" s="59"/>
      <c r="B2104" s="59"/>
      <c r="C2104" s="59"/>
      <c r="D2104" s="59"/>
      <c r="E2104" s="59"/>
      <c r="F2104" s="59"/>
      <c r="G2104" s="59"/>
      <c r="H2104" s="59"/>
    </row>
    <row r="2105" spans="1:8" x14ac:dyDescent="0.3">
      <c r="A2105" s="59"/>
      <c r="B2105" s="59"/>
      <c r="C2105" s="59"/>
      <c r="D2105" s="59"/>
      <c r="E2105" s="59"/>
      <c r="F2105" s="59"/>
      <c r="G2105" s="59"/>
      <c r="H2105" s="59"/>
    </row>
    <row r="2106" spans="1:8" x14ac:dyDescent="0.3">
      <c r="A2106" s="59"/>
      <c r="B2106" s="59"/>
      <c r="C2106" s="59"/>
      <c r="D2106" s="59"/>
      <c r="E2106" s="59"/>
      <c r="F2106" s="59"/>
      <c r="G2106" s="59"/>
      <c r="H2106" s="59"/>
    </row>
    <row r="2107" spans="1:8" x14ac:dyDescent="0.3">
      <c r="A2107" s="59"/>
      <c r="B2107" s="59"/>
      <c r="C2107" s="59"/>
      <c r="D2107" s="59"/>
      <c r="E2107" s="59"/>
      <c r="F2107" s="59"/>
      <c r="G2107" s="59"/>
      <c r="H2107" s="59"/>
    </row>
    <row r="2108" spans="1:8" x14ac:dyDescent="0.3">
      <c r="A2108" s="59"/>
      <c r="B2108" s="59"/>
      <c r="C2108" s="59"/>
      <c r="D2108" s="59"/>
      <c r="E2108" s="59"/>
      <c r="F2108" s="59"/>
      <c r="G2108" s="59"/>
      <c r="H2108" s="59"/>
    </row>
    <row r="2109" spans="1:8" x14ac:dyDescent="0.3">
      <c r="A2109" s="59"/>
      <c r="B2109" s="59"/>
      <c r="C2109" s="59"/>
      <c r="D2109" s="59"/>
      <c r="E2109" s="59"/>
      <c r="F2109" s="59"/>
      <c r="G2109" s="59"/>
      <c r="H2109" s="59"/>
    </row>
    <row r="2110" spans="1:8" x14ac:dyDescent="0.3">
      <c r="A2110" s="59"/>
      <c r="B2110" s="59"/>
      <c r="C2110" s="59"/>
      <c r="D2110" s="59"/>
      <c r="E2110" s="59"/>
      <c r="F2110" s="59"/>
      <c r="G2110" s="59"/>
      <c r="H2110" s="59"/>
    </row>
    <row r="2111" spans="1:8" x14ac:dyDescent="0.3">
      <c r="A2111" s="59"/>
      <c r="B2111" s="59"/>
      <c r="C2111" s="59"/>
      <c r="D2111" s="59"/>
      <c r="E2111" s="59"/>
      <c r="F2111" s="59"/>
      <c r="G2111" s="59"/>
      <c r="H2111" s="59"/>
    </row>
    <row r="2112" spans="1:8" x14ac:dyDescent="0.3">
      <c r="A2112" s="59"/>
      <c r="B2112" s="59"/>
      <c r="C2112" s="59"/>
      <c r="D2112" s="59"/>
      <c r="E2112" s="59"/>
      <c r="F2112" s="59"/>
      <c r="G2112" s="59"/>
      <c r="H2112" s="59"/>
    </row>
    <row r="2113" spans="1:8" x14ac:dyDescent="0.3">
      <c r="A2113" s="59"/>
      <c r="B2113" s="59"/>
      <c r="C2113" s="59"/>
      <c r="D2113" s="59"/>
      <c r="E2113" s="59"/>
      <c r="F2113" s="59"/>
      <c r="G2113" s="59"/>
      <c r="H2113" s="59"/>
    </row>
    <row r="2114" spans="1:8" x14ac:dyDescent="0.3">
      <c r="A2114" s="59"/>
      <c r="B2114" s="59"/>
      <c r="C2114" s="59"/>
      <c r="D2114" s="59"/>
      <c r="E2114" s="59"/>
      <c r="F2114" s="59"/>
      <c r="G2114" s="59"/>
      <c r="H2114" s="59"/>
    </row>
    <row r="2115" spans="1:8" x14ac:dyDescent="0.3">
      <c r="A2115" s="59"/>
      <c r="B2115" s="59"/>
      <c r="C2115" s="59"/>
      <c r="D2115" s="59"/>
      <c r="E2115" s="59"/>
      <c r="F2115" s="59"/>
      <c r="G2115" s="59"/>
      <c r="H2115" s="59"/>
    </row>
    <row r="2116" spans="1:8" x14ac:dyDescent="0.3">
      <c r="A2116" s="59"/>
      <c r="B2116" s="59"/>
      <c r="C2116" s="59"/>
      <c r="D2116" s="59"/>
      <c r="E2116" s="59"/>
      <c r="F2116" s="59"/>
      <c r="G2116" s="59"/>
      <c r="H2116" s="59"/>
    </row>
    <row r="2117" spans="1:8" x14ac:dyDescent="0.3">
      <c r="A2117" s="59"/>
      <c r="B2117" s="59"/>
      <c r="C2117" s="59"/>
      <c r="D2117" s="59"/>
      <c r="E2117" s="59"/>
      <c r="F2117" s="59"/>
      <c r="G2117" s="59"/>
      <c r="H2117" s="59"/>
    </row>
    <row r="2118" spans="1:8" x14ac:dyDescent="0.3">
      <c r="A2118" s="59"/>
      <c r="B2118" s="59"/>
      <c r="C2118" s="59"/>
      <c r="D2118" s="59"/>
      <c r="E2118" s="59"/>
      <c r="F2118" s="59"/>
      <c r="G2118" s="59"/>
      <c r="H2118" s="59"/>
    </row>
    <row r="2119" spans="1:8" x14ac:dyDescent="0.3">
      <c r="A2119" s="59"/>
      <c r="B2119" s="59"/>
      <c r="C2119" s="59"/>
      <c r="D2119" s="59"/>
      <c r="E2119" s="59"/>
      <c r="F2119" s="59"/>
      <c r="G2119" s="59"/>
      <c r="H2119" s="59"/>
    </row>
    <row r="2120" spans="1:8" x14ac:dyDescent="0.3">
      <c r="A2120" s="59"/>
      <c r="B2120" s="59"/>
      <c r="C2120" s="59"/>
      <c r="D2120" s="59"/>
      <c r="E2120" s="59"/>
      <c r="F2120" s="59"/>
      <c r="G2120" s="59"/>
      <c r="H2120" s="59"/>
    </row>
    <row r="2121" spans="1:8" x14ac:dyDescent="0.3">
      <c r="A2121" s="59"/>
      <c r="B2121" s="59"/>
      <c r="C2121" s="59"/>
      <c r="D2121" s="59"/>
      <c r="E2121" s="59"/>
      <c r="F2121" s="59"/>
      <c r="G2121" s="59"/>
      <c r="H2121" s="59"/>
    </row>
    <row r="2122" spans="1:8" x14ac:dyDescent="0.3">
      <c r="A2122" s="59"/>
      <c r="B2122" s="59"/>
      <c r="C2122" s="59"/>
      <c r="D2122" s="59"/>
      <c r="E2122" s="59"/>
      <c r="F2122" s="59"/>
      <c r="G2122" s="59"/>
      <c r="H2122" s="59"/>
    </row>
    <row r="2123" spans="1:8" x14ac:dyDescent="0.3">
      <c r="A2123" s="59"/>
      <c r="B2123" s="59"/>
      <c r="C2123" s="59"/>
      <c r="D2123" s="59"/>
      <c r="E2123" s="59"/>
      <c r="F2123" s="59"/>
      <c r="G2123" s="59"/>
      <c r="H2123" s="59"/>
    </row>
    <row r="2124" spans="1:8" x14ac:dyDescent="0.3">
      <c r="A2124" s="59"/>
      <c r="B2124" s="59"/>
      <c r="C2124" s="59"/>
      <c r="D2124" s="59"/>
      <c r="E2124" s="59"/>
      <c r="F2124" s="59"/>
      <c r="G2124" s="59"/>
      <c r="H2124" s="59"/>
    </row>
    <row r="2125" spans="1:8" x14ac:dyDescent="0.3">
      <c r="A2125" s="59"/>
      <c r="B2125" s="59"/>
      <c r="C2125" s="59"/>
      <c r="D2125" s="59"/>
      <c r="E2125" s="59"/>
      <c r="F2125" s="59"/>
      <c r="G2125" s="59"/>
      <c r="H2125" s="59"/>
    </row>
    <row r="2126" spans="1:8" x14ac:dyDescent="0.3">
      <c r="A2126" s="59"/>
      <c r="B2126" s="59"/>
      <c r="C2126" s="59"/>
      <c r="D2126" s="59"/>
      <c r="E2126" s="59"/>
      <c r="F2126" s="59"/>
      <c r="G2126" s="59"/>
      <c r="H2126" s="59"/>
    </row>
    <row r="2127" spans="1:8" x14ac:dyDescent="0.3">
      <c r="A2127" s="59"/>
      <c r="B2127" s="59"/>
      <c r="C2127" s="59"/>
      <c r="D2127" s="59"/>
      <c r="E2127" s="59"/>
      <c r="F2127" s="59"/>
      <c r="G2127" s="59"/>
      <c r="H2127" s="59"/>
    </row>
    <row r="2128" spans="1:8" x14ac:dyDescent="0.3">
      <c r="A2128" s="59"/>
      <c r="B2128" s="59"/>
      <c r="C2128" s="59"/>
      <c r="D2128" s="59"/>
      <c r="E2128" s="59"/>
      <c r="F2128" s="59"/>
      <c r="G2128" s="59"/>
      <c r="H2128" s="59"/>
    </row>
    <row r="2129" spans="1:8" x14ac:dyDescent="0.3">
      <c r="A2129" s="59"/>
      <c r="B2129" s="59"/>
      <c r="C2129" s="59"/>
      <c r="D2129" s="59"/>
      <c r="E2129" s="59"/>
      <c r="F2129" s="59"/>
      <c r="G2129" s="59"/>
      <c r="H2129" s="59"/>
    </row>
    <row r="2130" spans="1:8" x14ac:dyDescent="0.3">
      <c r="A2130" s="59"/>
      <c r="B2130" s="59"/>
      <c r="C2130" s="59"/>
      <c r="D2130" s="59"/>
      <c r="E2130" s="59"/>
      <c r="F2130" s="59"/>
      <c r="G2130" s="59"/>
      <c r="H2130" s="59"/>
    </row>
    <row r="2131" spans="1:8" x14ac:dyDescent="0.3">
      <c r="A2131" s="59"/>
      <c r="B2131" s="59"/>
      <c r="C2131" s="59"/>
      <c r="D2131" s="59"/>
      <c r="E2131" s="59"/>
      <c r="F2131" s="59"/>
      <c r="G2131" s="59"/>
      <c r="H2131" s="59"/>
    </row>
    <row r="2132" spans="1:8" x14ac:dyDescent="0.3">
      <c r="A2132" s="59"/>
      <c r="B2132" s="59"/>
      <c r="C2132" s="59"/>
      <c r="D2132" s="59"/>
      <c r="E2132" s="59"/>
      <c r="F2132" s="59"/>
      <c r="G2132" s="59"/>
      <c r="H2132" s="59"/>
    </row>
    <row r="2133" spans="1:8" x14ac:dyDescent="0.3">
      <c r="A2133" s="59"/>
      <c r="B2133" s="59"/>
      <c r="C2133" s="59"/>
      <c r="D2133" s="59"/>
      <c r="E2133" s="59"/>
      <c r="F2133" s="59"/>
      <c r="G2133" s="59"/>
      <c r="H2133" s="59"/>
    </row>
    <row r="2134" spans="1:8" x14ac:dyDescent="0.3">
      <c r="A2134" s="59"/>
      <c r="B2134" s="59"/>
      <c r="C2134" s="59"/>
      <c r="D2134" s="59"/>
      <c r="E2134" s="59"/>
      <c r="F2134" s="59"/>
      <c r="G2134" s="59"/>
      <c r="H2134" s="59"/>
    </row>
    <row r="2135" spans="1:8" x14ac:dyDescent="0.3">
      <c r="A2135" s="59"/>
      <c r="B2135" s="59"/>
      <c r="C2135" s="59"/>
      <c r="D2135" s="59"/>
      <c r="E2135" s="59"/>
      <c r="F2135" s="59"/>
      <c r="G2135" s="59"/>
      <c r="H2135" s="59"/>
    </row>
    <row r="2136" spans="1:8" x14ac:dyDescent="0.3">
      <c r="A2136" s="59"/>
      <c r="B2136" s="59"/>
      <c r="C2136" s="59"/>
      <c r="D2136" s="59"/>
      <c r="E2136" s="59"/>
      <c r="F2136" s="59"/>
      <c r="G2136" s="59"/>
      <c r="H2136" s="59"/>
    </row>
    <row r="2137" spans="1:8" x14ac:dyDescent="0.3">
      <c r="A2137" s="59"/>
      <c r="B2137" s="59"/>
      <c r="C2137" s="59"/>
      <c r="D2137" s="59"/>
      <c r="E2137" s="59"/>
      <c r="F2137" s="59"/>
      <c r="G2137" s="59"/>
      <c r="H2137" s="59"/>
    </row>
    <row r="2138" spans="1:8" x14ac:dyDescent="0.3">
      <c r="A2138" s="59"/>
      <c r="B2138" s="59"/>
      <c r="C2138" s="59"/>
      <c r="D2138" s="59"/>
      <c r="E2138" s="59"/>
      <c r="F2138" s="59"/>
      <c r="G2138" s="59"/>
      <c r="H2138" s="59"/>
    </row>
    <row r="2139" spans="1:8" x14ac:dyDescent="0.3">
      <c r="A2139" s="59"/>
      <c r="B2139" s="59"/>
      <c r="C2139" s="59"/>
      <c r="D2139" s="59"/>
      <c r="E2139" s="59"/>
      <c r="F2139" s="59"/>
      <c r="G2139" s="59"/>
      <c r="H2139" s="59"/>
    </row>
    <row r="2140" spans="1:8" x14ac:dyDescent="0.3">
      <c r="A2140" s="59"/>
      <c r="B2140" s="59"/>
      <c r="C2140" s="59"/>
      <c r="D2140" s="59"/>
      <c r="E2140" s="59"/>
      <c r="F2140" s="59"/>
      <c r="G2140" s="59"/>
      <c r="H2140" s="59"/>
    </row>
    <row r="2141" spans="1:8" x14ac:dyDescent="0.3">
      <c r="A2141" s="59"/>
      <c r="B2141" s="59"/>
      <c r="C2141" s="59"/>
      <c r="D2141" s="59"/>
      <c r="E2141" s="59"/>
      <c r="F2141" s="59"/>
      <c r="G2141" s="59"/>
      <c r="H2141" s="59"/>
    </row>
    <row r="2142" spans="1:8" x14ac:dyDescent="0.3">
      <c r="A2142" s="59"/>
      <c r="B2142" s="59"/>
      <c r="C2142" s="59"/>
      <c r="D2142" s="59"/>
      <c r="E2142" s="59"/>
      <c r="F2142" s="59"/>
      <c r="G2142" s="59"/>
      <c r="H2142" s="59"/>
    </row>
    <row r="2143" spans="1:8" x14ac:dyDescent="0.3">
      <c r="A2143" s="59"/>
      <c r="B2143" s="59"/>
      <c r="C2143" s="59"/>
      <c r="D2143" s="59"/>
      <c r="E2143" s="59"/>
      <c r="F2143" s="59"/>
      <c r="G2143" s="59"/>
      <c r="H2143" s="59"/>
    </row>
    <row r="2144" spans="1:8" x14ac:dyDescent="0.3">
      <c r="A2144" s="59"/>
      <c r="B2144" s="59"/>
      <c r="C2144" s="59"/>
      <c r="D2144" s="59"/>
      <c r="E2144" s="59"/>
      <c r="F2144" s="59"/>
      <c r="G2144" s="59"/>
      <c r="H2144" s="59"/>
    </row>
    <row r="2145" spans="1:8" x14ac:dyDescent="0.3">
      <c r="A2145" s="59"/>
      <c r="B2145" s="59"/>
      <c r="C2145" s="59"/>
      <c r="D2145" s="59"/>
      <c r="E2145" s="59"/>
      <c r="F2145" s="59"/>
      <c r="G2145" s="59"/>
      <c r="H2145" s="59"/>
    </row>
    <row r="2146" spans="1:8" x14ac:dyDescent="0.3">
      <c r="A2146" s="59"/>
      <c r="B2146" s="59"/>
      <c r="C2146" s="59"/>
      <c r="D2146" s="59"/>
      <c r="E2146" s="59"/>
      <c r="F2146" s="59"/>
      <c r="G2146" s="59"/>
      <c r="H2146" s="59"/>
    </row>
    <row r="2147" spans="1:8" x14ac:dyDescent="0.3">
      <c r="A2147" s="59"/>
      <c r="B2147" s="59"/>
      <c r="C2147" s="59"/>
      <c r="D2147" s="59"/>
      <c r="E2147" s="59"/>
      <c r="F2147" s="59"/>
      <c r="G2147" s="59"/>
      <c r="H2147" s="59"/>
    </row>
    <row r="2148" spans="1:8" x14ac:dyDescent="0.3">
      <c r="A2148" s="59"/>
      <c r="B2148" s="59"/>
      <c r="C2148" s="59"/>
      <c r="D2148" s="59"/>
      <c r="E2148" s="59"/>
      <c r="F2148" s="59"/>
      <c r="G2148" s="59"/>
      <c r="H2148" s="59"/>
    </row>
    <row r="2149" spans="1:8" x14ac:dyDescent="0.3">
      <c r="A2149" s="59"/>
      <c r="B2149" s="59"/>
      <c r="C2149" s="59"/>
      <c r="D2149" s="59"/>
      <c r="E2149" s="59"/>
      <c r="F2149" s="59"/>
      <c r="G2149" s="59"/>
      <c r="H2149" s="59"/>
    </row>
    <row r="2150" spans="1:8" x14ac:dyDescent="0.3">
      <c r="A2150" s="59"/>
      <c r="B2150" s="59"/>
      <c r="C2150" s="59"/>
      <c r="D2150" s="59"/>
      <c r="E2150" s="59"/>
      <c r="F2150" s="59"/>
      <c r="G2150" s="59"/>
      <c r="H2150" s="59"/>
    </row>
    <row r="2151" spans="1:8" x14ac:dyDescent="0.3">
      <c r="A2151" s="59"/>
      <c r="B2151" s="59"/>
      <c r="C2151" s="59"/>
      <c r="D2151" s="59"/>
      <c r="E2151" s="59"/>
      <c r="F2151" s="59"/>
      <c r="G2151" s="59"/>
      <c r="H2151" s="59"/>
    </row>
    <row r="2152" spans="1:8" x14ac:dyDescent="0.3">
      <c r="A2152" s="59"/>
      <c r="B2152" s="59"/>
      <c r="C2152" s="59"/>
      <c r="D2152" s="59"/>
      <c r="E2152" s="59"/>
      <c r="F2152" s="59"/>
      <c r="G2152" s="59"/>
      <c r="H2152" s="59"/>
    </row>
    <row r="2153" spans="1:8" x14ac:dyDescent="0.3">
      <c r="A2153" s="59"/>
      <c r="B2153" s="59"/>
      <c r="C2153" s="59"/>
      <c r="D2153" s="59"/>
      <c r="E2153" s="59"/>
      <c r="F2153" s="59"/>
      <c r="G2153" s="59"/>
      <c r="H2153" s="59"/>
    </row>
    <row r="2154" spans="1:8" x14ac:dyDescent="0.3">
      <c r="A2154" s="59"/>
      <c r="B2154" s="59"/>
      <c r="C2154" s="59"/>
      <c r="D2154" s="59"/>
      <c r="E2154" s="59"/>
      <c r="F2154" s="59"/>
      <c r="G2154" s="59"/>
      <c r="H2154" s="59"/>
    </row>
    <row r="2155" spans="1:8" x14ac:dyDescent="0.3">
      <c r="A2155" s="59"/>
      <c r="B2155" s="59"/>
      <c r="C2155" s="59"/>
      <c r="D2155" s="59"/>
      <c r="E2155" s="59"/>
      <c r="F2155" s="59"/>
      <c r="G2155" s="59"/>
      <c r="H2155" s="59"/>
    </row>
    <row r="2156" spans="1:8" x14ac:dyDescent="0.3">
      <c r="A2156" s="59"/>
      <c r="B2156" s="59"/>
      <c r="C2156" s="59"/>
      <c r="D2156" s="59"/>
      <c r="E2156" s="59"/>
      <c r="F2156" s="59"/>
      <c r="G2156" s="59"/>
      <c r="H2156" s="59"/>
    </row>
    <row r="2157" spans="1:8" x14ac:dyDescent="0.3">
      <c r="A2157" s="59"/>
      <c r="B2157" s="59"/>
      <c r="C2157" s="59"/>
      <c r="D2157" s="59"/>
      <c r="E2157" s="59"/>
      <c r="F2157" s="59"/>
      <c r="G2157" s="59"/>
      <c r="H2157" s="59"/>
    </row>
    <row r="2158" spans="1:8" x14ac:dyDescent="0.3">
      <c r="A2158" s="59"/>
      <c r="B2158" s="59"/>
      <c r="C2158" s="59"/>
      <c r="D2158" s="59"/>
      <c r="E2158" s="59"/>
      <c r="F2158" s="59"/>
      <c r="G2158" s="59"/>
      <c r="H2158" s="59"/>
    </row>
    <row r="2159" spans="1:8" x14ac:dyDescent="0.3">
      <c r="A2159" s="59"/>
      <c r="B2159" s="59"/>
      <c r="C2159" s="59"/>
      <c r="D2159" s="59"/>
      <c r="E2159" s="59"/>
      <c r="F2159" s="59"/>
      <c r="G2159" s="59"/>
      <c r="H2159" s="59"/>
    </row>
    <row r="2160" spans="1:8" x14ac:dyDescent="0.3">
      <c r="A2160" s="59"/>
      <c r="B2160" s="59"/>
      <c r="C2160" s="59"/>
      <c r="D2160" s="59"/>
      <c r="E2160" s="59"/>
      <c r="F2160" s="59"/>
      <c r="G2160" s="59"/>
      <c r="H2160" s="59"/>
    </row>
    <row r="2161" spans="1:8" x14ac:dyDescent="0.3">
      <c r="A2161" s="59"/>
      <c r="B2161" s="59"/>
      <c r="C2161" s="59"/>
      <c r="D2161" s="59"/>
      <c r="E2161" s="59"/>
      <c r="F2161" s="59"/>
      <c r="G2161" s="59"/>
      <c r="H2161" s="59"/>
    </row>
    <row r="2162" spans="1:8" x14ac:dyDescent="0.3">
      <c r="A2162" s="59"/>
      <c r="B2162" s="59"/>
      <c r="C2162" s="59"/>
      <c r="D2162" s="59"/>
      <c r="E2162" s="59"/>
      <c r="F2162" s="59"/>
      <c r="G2162" s="59"/>
      <c r="H2162" s="59"/>
    </row>
    <row r="2163" spans="1:8" x14ac:dyDescent="0.3">
      <c r="A2163" s="59"/>
      <c r="B2163" s="59"/>
      <c r="C2163" s="59"/>
      <c r="D2163" s="59"/>
      <c r="E2163" s="59"/>
      <c r="F2163" s="59"/>
      <c r="G2163" s="59"/>
      <c r="H2163" s="59"/>
    </row>
    <row r="2164" spans="1:8" x14ac:dyDescent="0.3">
      <c r="A2164" s="59"/>
      <c r="B2164" s="59"/>
      <c r="C2164" s="59"/>
      <c r="D2164" s="59"/>
      <c r="E2164" s="59"/>
      <c r="F2164" s="59"/>
      <c r="G2164" s="59"/>
      <c r="H2164" s="59"/>
    </row>
    <row r="2165" spans="1:8" x14ac:dyDescent="0.3">
      <c r="A2165" s="59"/>
      <c r="B2165" s="59"/>
      <c r="C2165" s="59"/>
      <c r="D2165" s="59"/>
      <c r="E2165" s="59"/>
      <c r="F2165" s="59"/>
      <c r="G2165" s="59"/>
      <c r="H2165" s="59"/>
    </row>
    <row r="2166" spans="1:8" x14ac:dyDescent="0.3">
      <c r="A2166" s="59"/>
      <c r="B2166" s="59"/>
      <c r="C2166" s="59"/>
      <c r="D2166" s="59"/>
      <c r="E2166" s="59"/>
      <c r="F2166" s="59"/>
      <c r="G2166" s="59"/>
      <c r="H2166" s="59"/>
    </row>
    <row r="2167" spans="1:8" x14ac:dyDescent="0.3">
      <c r="A2167" s="59"/>
      <c r="B2167" s="59"/>
      <c r="C2167" s="59"/>
      <c r="D2167" s="59"/>
      <c r="E2167" s="59"/>
      <c r="F2167" s="59"/>
      <c r="G2167" s="59"/>
      <c r="H2167" s="59"/>
    </row>
    <row r="2168" spans="1:8" x14ac:dyDescent="0.3">
      <c r="A2168" s="59"/>
      <c r="B2168" s="59"/>
      <c r="C2168" s="59"/>
      <c r="D2168" s="59"/>
      <c r="E2168" s="59"/>
      <c r="F2168" s="59"/>
      <c r="G2168" s="59"/>
      <c r="H2168" s="59"/>
    </row>
    <row r="2169" spans="1:8" x14ac:dyDescent="0.3">
      <c r="A2169" s="59"/>
      <c r="B2169" s="59"/>
      <c r="C2169" s="59"/>
      <c r="D2169" s="59"/>
      <c r="E2169" s="59"/>
      <c r="F2169" s="59"/>
      <c r="G2169" s="59"/>
      <c r="H2169" s="59"/>
    </row>
    <row r="2170" spans="1:8" x14ac:dyDescent="0.3">
      <c r="A2170" s="59"/>
      <c r="B2170" s="59"/>
      <c r="C2170" s="59"/>
      <c r="D2170" s="59"/>
      <c r="E2170" s="59"/>
      <c r="F2170" s="59"/>
      <c r="G2170" s="59"/>
      <c r="H2170" s="59"/>
    </row>
    <row r="2171" spans="1:8" x14ac:dyDescent="0.3">
      <c r="A2171" s="59"/>
      <c r="B2171" s="59"/>
      <c r="C2171" s="59"/>
      <c r="D2171" s="59"/>
      <c r="E2171" s="59"/>
      <c r="F2171" s="59"/>
      <c r="G2171" s="59"/>
      <c r="H2171" s="59"/>
    </row>
    <row r="2172" spans="1:8" x14ac:dyDescent="0.3">
      <c r="A2172" s="59"/>
      <c r="B2172" s="59"/>
      <c r="C2172" s="59"/>
      <c r="D2172" s="59"/>
      <c r="E2172" s="59"/>
      <c r="F2172" s="59"/>
      <c r="G2172" s="59"/>
      <c r="H2172" s="59"/>
    </row>
    <row r="2173" spans="1:8" x14ac:dyDescent="0.3">
      <c r="A2173" s="59"/>
      <c r="B2173" s="59"/>
      <c r="C2173" s="59"/>
      <c r="D2173" s="59"/>
      <c r="E2173" s="59"/>
      <c r="F2173" s="59"/>
      <c r="G2173" s="59"/>
      <c r="H2173" s="59"/>
    </row>
    <row r="2174" spans="1:8" x14ac:dyDescent="0.3">
      <c r="A2174" s="59"/>
      <c r="B2174" s="59"/>
      <c r="C2174" s="59"/>
      <c r="D2174" s="59"/>
      <c r="E2174" s="59"/>
      <c r="F2174" s="59"/>
      <c r="G2174" s="59"/>
      <c r="H2174" s="59"/>
    </row>
    <row r="2175" spans="1:8" x14ac:dyDescent="0.3">
      <c r="A2175" s="59"/>
      <c r="B2175" s="59"/>
      <c r="C2175" s="59"/>
      <c r="D2175" s="59"/>
      <c r="E2175" s="59"/>
      <c r="F2175" s="59"/>
      <c r="G2175" s="59"/>
      <c r="H2175" s="59"/>
    </row>
    <row r="2176" spans="1:8" x14ac:dyDescent="0.3">
      <c r="A2176" s="59"/>
      <c r="B2176" s="59"/>
      <c r="C2176" s="59"/>
      <c r="D2176" s="59"/>
      <c r="E2176" s="59"/>
      <c r="F2176" s="59"/>
      <c r="G2176" s="59"/>
      <c r="H2176" s="59"/>
    </row>
    <row r="2177" spans="1:8" x14ac:dyDescent="0.3">
      <c r="A2177" s="59"/>
      <c r="B2177" s="59"/>
      <c r="C2177" s="59"/>
      <c r="D2177" s="59"/>
      <c r="E2177" s="59"/>
      <c r="F2177" s="59"/>
      <c r="G2177" s="59"/>
      <c r="H2177" s="59"/>
    </row>
    <row r="2178" spans="1:8" x14ac:dyDescent="0.3">
      <c r="A2178" s="59"/>
      <c r="B2178" s="59"/>
      <c r="C2178" s="59"/>
      <c r="D2178" s="59"/>
      <c r="E2178" s="59"/>
      <c r="F2178" s="59"/>
      <c r="G2178" s="59"/>
      <c r="H2178" s="59"/>
    </row>
    <row r="2179" spans="1:8" x14ac:dyDescent="0.3">
      <c r="A2179" s="59"/>
      <c r="B2179" s="59"/>
      <c r="C2179" s="59"/>
      <c r="D2179" s="59"/>
      <c r="E2179" s="59"/>
      <c r="F2179" s="59"/>
      <c r="G2179" s="59"/>
      <c r="H2179" s="59"/>
    </row>
    <row r="2180" spans="1:8" x14ac:dyDescent="0.3">
      <c r="A2180" s="59"/>
      <c r="B2180" s="59"/>
      <c r="C2180" s="59"/>
      <c r="D2180" s="59"/>
      <c r="E2180" s="59"/>
      <c r="F2180" s="59"/>
      <c r="G2180" s="59"/>
      <c r="H2180" s="59"/>
    </row>
    <row r="2181" spans="1:8" x14ac:dyDescent="0.3">
      <c r="A2181" s="59"/>
      <c r="B2181" s="59"/>
      <c r="C2181" s="59"/>
      <c r="D2181" s="59"/>
      <c r="E2181" s="59"/>
      <c r="F2181" s="59"/>
      <c r="G2181" s="59"/>
      <c r="H2181" s="59"/>
    </row>
    <row r="2182" spans="1:8" x14ac:dyDescent="0.3">
      <c r="A2182" s="59"/>
      <c r="B2182" s="59"/>
      <c r="C2182" s="59"/>
      <c r="D2182" s="59"/>
      <c r="E2182" s="59"/>
      <c r="F2182" s="59"/>
      <c r="G2182" s="59"/>
      <c r="H2182" s="59"/>
    </row>
    <row r="2183" spans="1:8" x14ac:dyDescent="0.3">
      <c r="A2183" s="59"/>
      <c r="B2183" s="59"/>
      <c r="C2183" s="59"/>
      <c r="D2183" s="59"/>
      <c r="E2183" s="59"/>
      <c r="F2183" s="59"/>
      <c r="G2183" s="59"/>
      <c r="H2183" s="59"/>
    </row>
    <row r="2184" spans="1:8" x14ac:dyDescent="0.3">
      <c r="A2184" s="59"/>
      <c r="B2184" s="59"/>
      <c r="C2184" s="59"/>
      <c r="D2184" s="59"/>
      <c r="E2184" s="59"/>
      <c r="F2184" s="59"/>
      <c r="G2184" s="59"/>
      <c r="H2184" s="59"/>
    </row>
    <row r="2185" spans="1:8" x14ac:dyDescent="0.3">
      <c r="A2185" s="59"/>
      <c r="B2185" s="59"/>
      <c r="C2185" s="59"/>
      <c r="D2185" s="59"/>
      <c r="E2185" s="59"/>
      <c r="F2185" s="59"/>
      <c r="G2185" s="59"/>
      <c r="H2185" s="59"/>
    </row>
    <row r="2186" spans="1:8" x14ac:dyDescent="0.3">
      <c r="A2186" s="59"/>
      <c r="B2186" s="59"/>
      <c r="C2186" s="59"/>
      <c r="D2186" s="59"/>
      <c r="E2186" s="59"/>
      <c r="F2186" s="59"/>
      <c r="G2186" s="59"/>
      <c r="H2186" s="59"/>
    </row>
    <row r="2187" spans="1:8" x14ac:dyDescent="0.3">
      <c r="A2187" s="59"/>
      <c r="B2187" s="59"/>
      <c r="C2187" s="59"/>
      <c r="D2187" s="59"/>
      <c r="E2187" s="59"/>
      <c r="F2187" s="59"/>
      <c r="G2187" s="59"/>
      <c r="H2187" s="59"/>
    </row>
    <row r="2188" spans="1:8" x14ac:dyDescent="0.3">
      <c r="A2188" s="59"/>
      <c r="B2188" s="59"/>
      <c r="C2188" s="59"/>
      <c r="D2188" s="59"/>
      <c r="E2188" s="59"/>
      <c r="F2188" s="59"/>
      <c r="G2188" s="59"/>
      <c r="H2188" s="59"/>
    </row>
    <row r="2189" spans="1:8" x14ac:dyDescent="0.3">
      <c r="A2189" s="59"/>
      <c r="B2189" s="59"/>
      <c r="C2189" s="59"/>
      <c r="D2189" s="59"/>
      <c r="E2189" s="59"/>
      <c r="F2189" s="59"/>
      <c r="G2189" s="59"/>
      <c r="H2189" s="59"/>
    </row>
    <row r="2190" spans="1:8" x14ac:dyDescent="0.3">
      <c r="A2190" s="59"/>
      <c r="B2190" s="59"/>
      <c r="C2190" s="59"/>
      <c r="D2190" s="59"/>
      <c r="E2190" s="59"/>
      <c r="F2190" s="59"/>
      <c r="G2190" s="59"/>
      <c r="H2190" s="59"/>
    </row>
    <row r="2191" spans="1:8" x14ac:dyDescent="0.3">
      <c r="A2191" s="59"/>
      <c r="B2191" s="59"/>
      <c r="C2191" s="59"/>
      <c r="D2191" s="59"/>
      <c r="E2191" s="59"/>
      <c r="F2191" s="59"/>
      <c r="G2191" s="59"/>
      <c r="H2191" s="59"/>
    </row>
    <row r="2192" spans="1:8" x14ac:dyDescent="0.3">
      <c r="A2192" s="59"/>
      <c r="B2192" s="59"/>
      <c r="C2192" s="59"/>
      <c r="D2192" s="59"/>
      <c r="E2192" s="59"/>
      <c r="F2192" s="59"/>
      <c r="G2192" s="59"/>
      <c r="H2192" s="59"/>
    </row>
    <row r="2193" spans="1:8" x14ac:dyDescent="0.3">
      <c r="A2193" s="59"/>
      <c r="B2193" s="59"/>
      <c r="C2193" s="59"/>
      <c r="D2193" s="59"/>
      <c r="E2193" s="59"/>
      <c r="F2193" s="59"/>
      <c r="G2193" s="59"/>
      <c r="H2193" s="59"/>
    </row>
    <row r="2194" spans="1:8" x14ac:dyDescent="0.3">
      <c r="A2194" s="59"/>
      <c r="B2194" s="59"/>
      <c r="C2194" s="59"/>
      <c r="D2194" s="59"/>
      <c r="E2194" s="59"/>
      <c r="F2194" s="59"/>
      <c r="G2194" s="59"/>
      <c r="H2194" s="59"/>
    </row>
    <row r="2195" spans="1:8" x14ac:dyDescent="0.3">
      <c r="A2195" s="59"/>
      <c r="B2195" s="59"/>
      <c r="C2195" s="59"/>
      <c r="D2195" s="59"/>
      <c r="E2195" s="59"/>
      <c r="F2195" s="59"/>
      <c r="G2195" s="59"/>
      <c r="H2195" s="59"/>
    </row>
    <row r="2196" spans="1:8" x14ac:dyDescent="0.3">
      <c r="A2196" s="59"/>
      <c r="B2196" s="59"/>
      <c r="C2196" s="59"/>
      <c r="D2196" s="59"/>
      <c r="E2196" s="59"/>
      <c r="F2196" s="59"/>
      <c r="G2196" s="59"/>
      <c r="H2196" s="59"/>
    </row>
    <row r="2197" spans="1:8" x14ac:dyDescent="0.3">
      <c r="A2197" s="59"/>
      <c r="B2197" s="59"/>
      <c r="C2197" s="59"/>
      <c r="D2197" s="59"/>
      <c r="E2197" s="59"/>
      <c r="F2197" s="59"/>
      <c r="G2197" s="59"/>
      <c r="H2197" s="59"/>
    </row>
    <row r="2198" spans="1:8" x14ac:dyDescent="0.3">
      <c r="A2198" s="59"/>
      <c r="B2198" s="59"/>
      <c r="C2198" s="59"/>
      <c r="D2198" s="59"/>
      <c r="E2198" s="59"/>
      <c r="F2198" s="59"/>
      <c r="G2198" s="59"/>
      <c r="H2198" s="59"/>
    </row>
    <row r="2199" spans="1:8" x14ac:dyDescent="0.3">
      <c r="A2199" s="59"/>
      <c r="B2199" s="59"/>
      <c r="C2199" s="59"/>
      <c r="D2199" s="59"/>
      <c r="E2199" s="59"/>
      <c r="F2199" s="59"/>
      <c r="G2199" s="59"/>
      <c r="H2199" s="59"/>
    </row>
    <row r="2200" spans="1:8" x14ac:dyDescent="0.3">
      <c r="A2200" s="59"/>
      <c r="B2200" s="59"/>
      <c r="C2200" s="59"/>
      <c r="D2200" s="59"/>
      <c r="E2200" s="59"/>
      <c r="F2200" s="59"/>
      <c r="G2200" s="59"/>
      <c r="H2200" s="59"/>
    </row>
    <row r="2201" spans="1:8" x14ac:dyDescent="0.3">
      <c r="A2201" s="59"/>
      <c r="B2201" s="59"/>
      <c r="C2201" s="59"/>
      <c r="D2201" s="59"/>
      <c r="E2201" s="59"/>
      <c r="F2201" s="59"/>
      <c r="G2201" s="59"/>
      <c r="H2201" s="59"/>
    </row>
    <row r="2202" spans="1:8" x14ac:dyDescent="0.3">
      <c r="A2202" s="59"/>
      <c r="B2202" s="59"/>
      <c r="C2202" s="59"/>
      <c r="D2202" s="59"/>
      <c r="E2202" s="59"/>
      <c r="F2202" s="59"/>
      <c r="G2202" s="59"/>
      <c r="H2202" s="59"/>
    </row>
    <row r="2203" spans="1:8" x14ac:dyDescent="0.3">
      <c r="A2203" s="59"/>
      <c r="B2203" s="59"/>
      <c r="C2203" s="59"/>
      <c r="D2203" s="59"/>
      <c r="E2203" s="59"/>
      <c r="F2203" s="59"/>
      <c r="G2203" s="59"/>
      <c r="H2203" s="59"/>
    </row>
    <row r="2204" spans="1:8" x14ac:dyDescent="0.3">
      <c r="A2204" s="59"/>
      <c r="B2204" s="59"/>
      <c r="C2204" s="59"/>
      <c r="D2204" s="59"/>
      <c r="E2204" s="59"/>
      <c r="F2204" s="59"/>
      <c r="G2204" s="59"/>
      <c r="H2204" s="59"/>
    </row>
    <row r="2205" spans="1:8" x14ac:dyDescent="0.3">
      <c r="A2205" s="59"/>
      <c r="B2205" s="59"/>
      <c r="C2205" s="59"/>
      <c r="D2205" s="59"/>
      <c r="E2205" s="59"/>
      <c r="F2205" s="59"/>
      <c r="G2205" s="59"/>
      <c r="H2205" s="59"/>
    </row>
    <row r="2206" spans="1:8" x14ac:dyDescent="0.3">
      <c r="A2206" s="59"/>
      <c r="B2206" s="59"/>
      <c r="C2206" s="59"/>
      <c r="D2206" s="59"/>
      <c r="E2206" s="59"/>
      <c r="F2206" s="59"/>
      <c r="G2206" s="59"/>
      <c r="H2206" s="59"/>
    </row>
    <row r="2207" spans="1:8" x14ac:dyDescent="0.3">
      <c r="A2207" s="59"/>
      <c r="B2207" s="59"/>
      <c r="C2207" s="59"/>
      <c r="D2207" s="59"/>
      <c r="E2207" s="59"/>
      <c r="F2207" s="59"/>
      <c r="G2207" s="59"/>
      <c r="H2207" s="59"/>
    </row>
    <row r="2208" spans="1:8" x14ac:dyDescent="0.3">
      <c r="A2208" s="59"/>
      <c r="B2208" s="59"/>
      <c r="C2208" s="59"/>
      <c r="D2208" s="59"/>
      <c r="E2208" s="59"/>
      <c r="F2208" s="59"/>
      <c r="G2208" s="59"/>
      <c r="H2208" s="59"/>
    </row>
    <row r="2209" spans="1:8" x14ac:dyDescent="0.3">
      <c r="A2209" s="59"/>
      <c r="B2209" s="59"/>
      <c r="C2209" s="59"/>
      <c r="D2209" s="59"/>
      <c r="E2209" s="59"/>
      <c r="F2209" s="59"/>
      <c r="G2209" s="59"/>
      <c r="H2209" s="59"/>
    </row>
    <row r="2210" spans="1:8" x14ac:dyDescent="0.3">
      <c r="A2210" s="59"/>
      <c r="B2210" s="59"/>
      <c r="C2210" s="59"/>
      <c r="D2210" s="59"/>
      <c r="E2210" s="59"/>
      <c r="F2210" s="59"/>
      <c r="G2210" s="59"/>
      <c r="H2210" s="59"/>
    </row>
    <row r="2211" spans="1:8" x14ac:dyDescent="0.3">
      <c r="A2211" s="59"/>
      <c r="B2211" s="59"/>
      <c r="C2211" s="59"/>
      <c r="D2211" s="59"/>
      <c r="E2211" s="59"/>
      <c r="F2211" s="59"/>
      <c r="G2211" s="59"/>
      <c r="H2211" s="59"/>
    </row>
    <row r="2212" spans="1:8" x14ac:dyDescent="0.3">
      <c r="A2212" s="59"/>
      <c r="B2212" s="59"/>
      <c r="C2212" s="59"/>
      <c r="D2212" s="59"/>
      <c r="E2212" s="59"/>
      <c r="F2212" s="59"/>
      <c r="G2212" s="59"/>
      <c r="H2212" s="59"/>
    </row>
    <row r="2213" spans="1:8" x14ac:dyDescent="0.3">
      <c r="A2213" s="59"/>
      <c r="B2213" s="59"/>
      <c r="C2213" s="59"/>
      <c r="D2213" s="59"/>
      <c r="E2213" s="59"/>
      <c r="F2213" s="59"/>
      <c r="G2213" s="59"/>
      <c r="H2213" s="59"/>
    </row>
    <row r="2214" spans="1:8" x14ac:dyDescent="0.3">
      <c r="A2214" s="59"/>
      <c r="B2214" s="59"/>
      <c r="C2214" s="59"/>
      <c r="D2214" s="59"/>
      <c r="E2214" s="59"/>
      <c r="F2214" s="59"/>
      <c r="G2214" s="59"/>
      <c r="H2214" s="59"/>
    </row>
    <row r="2215" spans="1:8" x14ac:dyDescent="0.3">
      <c r="A2215" s="59"/>
      <c r="B2215" s="59"/>
      <c r="C2215" s="59"/>
      <c r="D2215" s="59"/>
      <c r="E2215" s="59"/>
      <c r="F2215" s="59"/>
      <c r="G2215" s="59"/>
      <c r="H2215" s="59"/>
    </row>
    <row r="2216" spans="1:8" x14ac:dyDescent="0.3">
      <c r="A2216" s="59"/>
      <c r="B2216" s="59"/>
      <c r="C2216" s="59"/>
      <c r="D2216" s="59"/>
      <c r="E2216" s="59"/>
      <c r="F2216" s="59"/>
      <c r="G2216" s="59"/>
      <c r="H2216" s="59"/>
    </row>
    <row r="2217" spans="1:8" x14ac:dyDescent="0.3">
      <c r="A2217" s="59"/>
      <c r="B2217" s="59"/>
      <c r="C2217" s="59"/>
      <c r="D2217" s="59"/>
      <c r="E2217" s="59"/>
      <c r="F2217" s="59"/>
      <c r="G2217" s="59"/>
      <c r="H2217" s="59"/>
    </row>
    <row r="2218" spans="1:8" x14ac:dyDescent="0.3">
      <c r="A2218" s="59"/>
      <c r="B2218" s="59"/>
      <c r="C2218" s="59"/>
      <c r="D2218" s="59"/>
      <c r="E2218" s="59"/>
      <c r="F2218" s="59"/>
      <c r="G2218" s="59"/>
      <c r="H2218" s="59"/>
    </row>
    <row r="2219" spans="1:8" x14ac:dyDescent="0.3">
      <c r="A2219" s="59"/>
      <c r="B2219" s="59"/>
      <c r="C2219" s="59"/>
      <c r="D2219" s="59"/>
      <c r="E2219" s="59"/>
      <c r="F2219" s="59"/>
      <c r="G2219" s="59"/>
      <c r="H2219" s="59"/>
    </row>
    <row r="2220" spans="1:8" x14ac:dyDescent="0.3">
      <c r="A2220" s="59"/>
      <c r="B2220" s="59"/>
      <c r="C2220" s="59"/>
      <c r="D2220" s="59"/>
      <c r="E2220" s="59"/>
      <c r="F2220" s="59"/>
      <c r="G2220" s="59"/>
      <c r="H2220" s="59"/>
    </row>
    <row r="2221" spans="1:8" x14ac:dyDescent="0.3">
      <c r="A2221" s="59"/>
      <c r="B2221" s="59"/>
      <c r="C2221" s="59"/>
      <c r="D2221" s="59"/>
      <c r="E2221" s="59"/>
      <c r="F2221" s="59"/>
      <c r="G2221" s="59"/>
      <c r="H2221" s="59"/>
    </row>
    <row r="2222" spans="1:8" x14ac:dyDescent="0.3">
      <c r="A2222" s="59"/>
      <c r="B2222" s="59"/>
      <c r="C2222" s="59"/>
      <c r="D2222" s="59"/>
      <c r="E2222" s="59"/>
      <c r="F2222" s="59"/>
      <c r="G2222" s="59"/>
      <c r="H2222" s="59"/>
    </row>
    <row r="2223" spans="1:8" x14ac:dyDescent="0.3">
      <c r="A2223" s="59"/>
      <c r="B2223" s="59"/>
      <c r="C2223" s="59"/>
      <c r="D2223" s="59"/>
      <c r="E2223" s="59"/>
      <c r="F2223" s="59"/>
      <c r="G2223" s="59"/>
      <c r="H2223" s="59"/>
    </row>
    <row r="2224" spans="1:8" x14ac:dyDescent="0.3">
      <c r="A2224" s="59"/>
      <c r="B2224" s="59"/>
      <c r="C2224" s="59"/>
      <c r="D2224" s="59"/>
      <c r="E2224" s="59"/>
      <c r="F2224" s="59"/>
      <c r="G2224" s="59"/>
      <c r="H2224" s="59"/>
    </row>
    <row r="2225" spans="1:8" x14ac:dyDescent="0.3">
      <c r="A2225" s="59"/>
      <c r="B2225" s="59"/>
      <c r="C2225" s="59"/>
      <c r="D2225" s="59"/>
      <c r="E2225" s="59"/>
      <c r="F2225" s="59"/>
      <c r="G2225" s="59"/>
      <c r="H2225" s="59"/>
    </row>
    <row r="2226" spans="1:8" x14ac:dyDescent="0.3">
      <c r="A2226" s="59"/>
      <c r="B2226" s="59"/>
      <c r="C2226" s="59"/>
      <c r="D2226" s="59"/>
      <c r="E2226" s="59"/>
      <c r="F2226" s="59"/>
      <c r="G2226" s="59"/>
      <c r="H2226" s="59"/>
    </row>
    <row r="2227" spans="1:8" x14ac:dyDescent="0.3">
      <c r="A2227" s="59"/>
      <c r="B2227" s="59"/>
      <c r="C2227" s="59"/>
      <c r="D2227" s="59"/>
      <c r="E2227" s="59"/>
      <c r="F2227" s="59"/>
      <c r="G2227" s="59"/>
      <c r="H2227" s="59"/>
    </row>
    <row r="2228" spans="1:8" x14ac:dyDescent="0.3">
      <c r="A2228" s="59"/>
      <c r="B2228" s="59"/>
      <c r="C2228" s="59"/>
      <c r="D2228" s="59"/>
      <c r="E2228" s="59"/>
      <c r="F2228" s="59"/>
      <c r="G2228" s="59"/>
      <c r="H2228" s="59"/>
    </row>
    <row r="2229" spans="1:8" x14ac:dyDescent="0.3">
      <c r="A2229" s="59"/>
      <c r="B2229" s="59"/>
      <c r="C2229" s="59"/>
      <c r="D2229" s="59"/>
      <c r="E2229" s="59"/>
      <c r="F2229" s="59"/>
      <c r="G2229" s="59"/>
      <c r="H2229" s="59"/>
    </row>
    <row r="2230" spans="1:8" x14ac:dyDescent="0.3">
      <c r="A2230" s="59"/>
      <c r="B2230" s="59"/>
      <c r="C2230" s="59"/>
      <c r="D2230" s="59"/>
      <c r="E2230" s="59"/>
      <c r="F2230" s="59"/>
      <c r="G2230" s="59"/>
      <c r="H2230" s="59"/>
    </row>
    <row r="2231" spans="1:8" x14ac:dyDescent="0.3">
      <c r="A2231" s="59"/>
      <c r="B2231" s="59"/>
      <c r="C2231" s="59"/>
      <c r="D2231" s="59"/>
      <c r="E2231" s="59"/>
      <c r="F2231" s="59"/>
      <c r="G2231" s="59"/>
      <c r="H2231" s="59"/>
    </row>
    <row r="2232" spans="1:8" x14ac:dyDescent="0.3">
      <c r="A2232" s="59"/>
      <c r="B2232" s="59"/>
      <c r="C2232" s="59"/>
      <c r="D2232" s="59"/>
      <c r="E2232" s="59"/>
      <c r="F2232" s="59"/>
      <c r="G2232" s="59"/>
      <c r="H2232" s="59"/>
    </row>
    <row r="2233" spans="1:8" x14ac:dyDescent="0.3">
      <c r="A2233" s="59"/>
      <c r="B2233" s="59"/>
      <c r="C2233" s="59"/>
      <c r="D2233" s="59"/>
      <c r="E2233" s="59"/>
      <c r="F2233" s="59"/>
      <c r="G2233" s="59"/>
      <c r="H2233" s="59"/>
    </row>
    <row r="2234" spans="1:8" x14ac:dyDescent="0.3">
      <c r="A2234" s="59"/>
      <c r="B2234" s="59"/>
      <c r="C2234" s="59"/>
      <c r="D2234" s="59"/>
      <c r="E2234" s="59"/>
      <c r="F2234" s="59"/>
      <c r="G2234" s="59"/>
      <c r="H2234" s="59"/>
    </row>
    <row r="2235" spans="1:8" x14ac:dyDescent="0.3">
      <c r="A2235" s="59"/>
      <c r="B2235" s="59"/>
      <c r="C2235" s="59"/>
      <c r="D2235" s="59"/>
      <c r="E2235" s="59"/>
      <c r="F2235" s="59"/>
      <c r="G2235" s="59"/>
      <c r="H2235" s="59"/>
    </row>
    <row r="2236" spans="1:8" x14ac:dyDescent="0.3">
      <c r="A2236" s="59"/>
      <c r="B2236" s="59"/>
      <c r="C2236" s="59"/>
      <c r="D2236" s="59"/>
      <c r="E2236" s="59"/>
      <c r="F2236" s="59"/>
      <c r="G2236" s="59"/>
      <c r="H2236" s="59"/>
    </row>
    <row r="2237" spans="1:8" x14ac:dyDescent="0.3">
      <c r="A2237" s="59"/>
      <c r="B2237" s="59"/>
      <c r="C2237" s="59"/>
      <c r="D2237" s="59"/>
      <c r="E2237" s="59"/>
      <c r="F2237" s="59"/>
      <c r="G2237" s="59"/>
      <c r="H2237" s="59"/>
    </row>
    <row r="2238" spans="1:8" x14ac:dyDescent="0.3">
      <c r="A2238" s="59"/>
      <c r="B2238" s="59"/>
      <c r="C2238" s="59"/>
      <c r="D2238" s="59"/>
      <c r="E2238" s="59"/>
      <c r="F2238" s="59"/>
      <c r="G2238" s="59"/>
      <c r="H2238" s="59"/>
    </row>
    <row r="2239" spans="1:8" x14ac:dyDescent="0.3">
      <c r="A2239" s="59"/>
      <c r="B2239" s="59"/>
      <c r="C2239" s="59"/>
      <c r="D2239" s="59"/>
      <c r="E2239" s="59"/>
      <c r="F2239" s="59"/>
      <c r="G2239" s="59"/>
      <c r="H2239" s="59"/>
    </row>
    <row r="2240" spans="1:8" x14ac:dyDescent="0.3">
      <c r="A2240" s="59"/>
      <c r="B2240" s="59"/>
      <c r="C2240" s="59"/>
      <c r="D2240" s="59"/>
      <c r="E2240" s="59"/>
      <c r="F2240" s="59"/>
      <c r="G2240" s="59"/>
      <c r="H2240" s="59"/>
    </row>
    <row r="2241" spans="1:8" x14ac:dyDescent="0.3">
      <c r="A2241" s="59"/>
      <c r="B2241" s="59"/>
      <c r="C2241" s="59"/>
      <c r="D2241" s="59"/>
      <c r="E2241" s="59"/>
      <c r="F2241" s="59"/>
      <c r="G2241" s="59"/>
      <c r="H2241" s="59"/>
    </row>
    <row r="2242" spans="1:8" x14ac:dyDescent="0.3">
      <c r="A2242" s="59"/>
      <c r="B2242" s="59"/>
      <c r="C2242" s="59"/>
      <c r="D2242" s="59"/>
      <c r="E2242" s="59"/>
      <c r="F2242" s="59"/>
      <c r="G2242" s="59"/>
      <c r="H2242" s="59"/>
    </row>
    <row r="2243" spans="1:8" x14ac:dyDescent="0.3">
      <c r="A2243" s="59"/>
      <c r="B2243" s="59"/>
      <c r="C2243" s="59"/>
      <c r="D2243" s="59"/>
      <c r="E2243" s="59"/>
      <c r="F2243" s="59"/>
      <c r="G2243" s="59"/>
      <c r="H2243" s="59"/>
    </row>
    <row r="2244" spans="1:8" x14ac:dyDescent="0.3">
      <c r="A2244" s="59"/>
      <c r="B2244" s="59"/>
      <c r="C2244" s="59"/>
      <c r="D2244" s="59"/>
      <c r="E2244" s="59"/>
      <c r="F2244" s="59"/>
      <c r="G2244" s="59"/>
      <c r="H2244" s="59"/>
    </row>
    <row r="2245" spans="1:8" x14ac:dyDescent="0.3">
      <c r="A2245" s="59"/>
      <c r="B2245" s="59"/>
      <c r="C2245" s="59"/>
      <c r="D2245" s="59"/>
      <c r="E2245" s="59"/>
      <c r="F2245" s="59"/>
      <c r="G2245" s="59"/>
      <c r="H2245" s="59"/>
    </row>
    <row r="2246" spans="1:8" x14ac:dyDescent="0.3">
      <c r="A2246" s="59"/>
      <c r="B2246" s="59"/>
      <c r="C2246" s="59"/>
      <c r="D2246" s="59"/>
      <c r="E2246" s="59"/>
      <c r="F2246" s="59"/>
      <c r="G2246" s="59"/>
      <c r="H2246" s="59"/>
    </row>
    <row r="2247" spans="1:8" x14ac:dyDescent="0.3">
      <c r="A2247" s="59"/>
      <c r="B2247" s="59"/>
      <c r="C2247" s="59"/>
      <c r="D2247" s="59"/>
      <c r="E2247" s="59"/>
      <c r="F2247" s="59"/>
      <c r="G2247" s="59"/>
      <c r="H2247" s="59"/>
    </row>
    <row r="2248" spans="1:8" x14ac:dyDescent="0.3">
      <c r="A2248" s="59"/>
      <c r="B2248" s="59"/>
      <c r="C2248" s="59"/>
      <c r="D2248" s="59"/>
      <c r="E2248" s="59"/>
      <c r="F2248" s="59"/>
      <c r="G2248" s="59"/>
      <c r="H2248" s="59"/>
    </row>
    <row r="2249" spans="1:8" x14ac:dyDescent="0.3">
      <c r="A2249" s="59"/>
      <c r="B2249" s="59"/>
      <c r="C2249" s="59"/>
      <c r="D2249" s="59"/>
      <c r="E2249" s="59"/>
      <c r="F2249" s="59"/>
      <c r="G2249" s="59"/>
      <c r="H2249" s="59"/>
    </row>
    <row r="2250" spans="1:8" x14ac:dyDescent="0.3">
      <c r="A2250" s="59"/>
      <c r="B2250" s="59"/>
      <c r="C2250" s="59"/>
      <c r="D2250" s="59"/>
      <c r="E2250" s="59"/>
      <c r="F2250" s="59"/>
      <c r="G2250" s="59"/>
      <c r="H2250" s="59"/>
    </row>
    <row r="2251" spans="1:8" x14ac:dyDescent="0.3">
      <c r="A2251" s="59"/>
      <c r="B2251" s="59"/>
      <c r="C2251" s="59"/>
      <c r="D2251" s="59"/>
      <c r="E2251" s="59"/>
      <c r="F2251" s="59"/>
      <c r="G2251" s="59"/>
      <c r="H2251" s="59"/>
    </row>
    <row r="2252" spans="1:8" x14ac:dyDescent="0.3">
      <c r="A2252" s="59"/>
      <c r="B2252" s="59"/>
      <c r="C2252" s="59"/>
      <c r="D2252" s="59"/>
      <c r="E2252" s="59"/>
      <c r="F2252" s="59"/>
      <c r="G2252" s="59"/>
      <c r="H2252" s="59"/>
    </row>
    <row r="2253" spans="1:8" x14ac:dyDescent="0.3">
      <c r="A2253" s="59"/>
      <c r="B2253" s="59"/>
      <c r="C2253" s="59"/>
      <c r="D2253" s="59"/>
      <c r="E2253" s="59"/>
      <c r="F2253" s="59"/>
      <c r="G2253" s="59"/>
      <c r="H2253" s="59"/>
    </row>
    <row r="2254" spans="1:8" x14ac:dyDescent="0.3">
      <c r="A2254" s="59"/>
      <c r="B2254" s="59"/>
      <c r="C2254" s="59"/>
      <c r="D2254" s="59"/>
      <c r="E2254" s="59"/>
      <c r="F2254" s="59"/>
      <c r="G2254" s="59"/>
      <c r="H2254" s="59"/>
    </row>
    <row r="2255" spans="1:8" x14ac:dyDescent="0.3">
      <c r="A2255" s="59"/>
      <c r="B2255" s="59"/>
      <c r="C2255" s="59"/>
      <c r="D2255" s="59"/>
      <c r="E2255" s="59"/>
      <c r="F2255" s="59"/>
      <c r="G2255" s="59"/>
      <c r="H2255" s="59"/>
    </row>
    <row r="2256" spans="1:8" x14ac:dyDescent="0.3">
      <c r="A2256" s="59"/>
      <c r="B2256" s="59"/>
      <c r="C2256" s="59"/>
      <c r="D2256" s="59"/>
      <c r="E2256" s="59"/>
      <c r="F2256" s="59"/>
      <c r="G2256" s="59"/>
      <c r="H2256" s="59"/>
    </row>
    <row r="2257" spans="1:8" x14ac:dyDescent="0.3">
      <c r="A2257" s="59"/>
      <c r="B2257" s="59"/>
      <c r="C2257" s="59"/>
      <c r="D2257" s="59"/>
      <c r="E2257" s="59"/>
      <c r="F2257" s="59"/>
      <c r="G2257" s="59"/>
      <c r="H2257" s="59"/>
    </row>
    <row r="2258" spans="1:8" x14ac:dyDescent="0.3">
      <c r="A2258" s="59"/>
      <c r="B2258" s="59"/>
      <c r="C2258" s="59"/>
      <c r="D2258" s="59"/>
      <c r="E2258" s="59"/>
      <c r="F2258" s="59"/>
      <c r="G2258" s="59"/>
      <c r="H2258" s="59"/>
    </row>
    <row r="2259" spans="1:8" x14ac:dyDescent="0.3">
      <c r="A2259" s="59"/>
      <c r="B2259" s="59"/>
      <c r="C2259" s="59"/>
      <c r="D2259" s="59"/>
      <c r="E2259" s="59"/>
      <c r="F2259" s="59"/>
      <c r="G2259" s="59"/>
      <c r="H2259" s="59"/>
    </row>
    <row r="2260" spans="1:8" x14ac:dyDescent="0.3">
      <c r="A2260" s="59"/>
      <c r="B2260" s="59"/>
      <c r="C2260" s="59"/>
      <c r="D2260" s="59"/>
      <c r="E2260" s="59"/>
      <c r="F2260" s="59"/>
      <c r="G2260" s="59"/>
      <c r="H2260" s="59"/>
    </row>
    <row r="2261" spans="1:8" x14ac:dyDescent="0.3">
      <c r="A2261" s="59"/>
      <c r="B2261" s="59"/>
      <c r="C2261" s="59"/>
      <c r="D2261" s="59"/>
      <c r="E2261" s="59"/>
      <c r="F2261" s="59"/>
      <c r="G2261" s="59"/>
      <c r="H2261" s="59"/>
    </row>
    <row r="2262" spans="1:8" x14ac:dyDescent="0.3">
      <c r="A2262" s="59"/>
      <c r="B2262" s="59"/>
      <c r="C2262" s="59"/>
      <c r="D2262" s="59"/>
      <c r="E2262" s="59"/>
      <c r="F2262" s="59"/>
      <c r="G2262" s="59"/>
      <c r="H2262" s="59"/>
    </row>
    <row r="2263" spans="1:8" x14ac:dyDescent="0.3">
      <c r="A2263" s="59"/>
      <c r="B2263" s="59"/>
      <c r="C2263" s="59"/>
      <c r="D2263" s="59"/>
      <c r="E2263" s="59"/>
      <c r="F2263" s="59"/>
      <c r="G2263" s="59"/>
      <c r="H2263" s="59"/>
    </row>
    <row r="2264" spans="1:8" x14ac:dyDescent="0.3">
      <c r="A2264" s="59"/>
      <c r="B2264" s="59"/>
      <c r="C2264" s="59"/>
      <c r="D2264" s="59"/>
      <c r="E2264" s="59"/>
      <c r="F2264" s="59"/>
      <c r="G2264" s="59"/>
      <c r="H2264" s="59"/>
    </row>
    <row r="2265" spans="1:8" x14ac:dyDescent="0.3">
      <c r="A2265" s="59"/>
      <c r="B2265" s="59"/>
      <c r="C2265" s="59"/>
      <c r="D2265" s="59"/>
      <c r="E2265" s="59"/>
      <c r="F2265" s="59"/>
      <c r="G2265" s="59"/>
      <c r="H2265" s="59"/>
    </row>
    <row r="2266" spans="1:8" x14ac:dyDescent="0.3">
      <c r="A2266" s="59"/>
      <c r="B2266" s="59"/>
      <c r="C2266" s="59"/>
      <c r="D2266" s="59"/>
      <c r="E2266" s="59"/>
      <c r="F2266" s="59"/>
      <c r="G2266" s="59"/>
      <c r="H2266" s="59"/>
    </row>
    <row r="2267" spans="1:8" x14ac:dyDescent="0.3">
      <c r="A2267" s="59"/>
      <c r="B2267" s="59"/>
      <c r="C2267" s="59"/>
      <c r="D2267" s="59"/>
      <c r="E2267" s="59"/>
      <c r="F2267" s="59"/>
      <c r="G2267" s="59"/>
      <c r="H2267" s="59"/>
    </row>
    <row r="2268" spans="1:8" x14ac:dyDescent="0.3">
      <c r="A2268" s="59"/>
      <c r="B2268" s="59"/>
      <c r="C2268" s="59"/>
      <c r="D2268" s="59"/>
      <c r="E2268" s="59"/>
      <c r="F2268" s="59"/>
      <c r="G2268" s="59"/>
      <c r="H2268" s="59"/>
    </row>
    <row r="2269" spans="1:8" x14ac:dyDescent="0.3">
      <c r="A2269" s="59"/>
      <c r="B2269" s="59"/>
      <c r="C2269" s="59"/>
      <c r="D2269" s="59"/>
      <c r="E2269" s="59"/>
      <c r="F2269" s="59"/>
      <c r="G2269" s="59"/>
      <c r="H2269" s="59"/>
    </row>
    <row r="2270" spans="1:8" x14ac:dyDescent="0.3">
      <c r="A2270" s="59"/>
      <c r="B2270" s="59"/>
      <c r="C2270" s="59"/>
      <c r="D2270" s="59"/>
      <c r="E2270" s="59"/>
      <c r="F2270" s="59"/>
      <c r="G2270" s="59"/>
      <c r="H2270" s="59"/>
    </row>
    <row r="2271" spans="1:8" x14ac:dyDescent="0.3">
      <c r="A2271" s="59"/>
      <c r="B2271" s="59"/>
      <c r="C2271" s="59"/>
      <c r="D2271" s="59"/>
      <c r="E2271" s="59"/>
      <c r="F2271" s="59"/>
      <c r="G2271" s="59"/>
      <c r="H2271" s="59"/>
    </row>
    <row r="2272" spans="1:8" x14ac:dyDescent="0.3">
      <c r="A2272" s="59"/>
      <c r="B2272" s="59"/>
      <c r="C2272" s="59"/>
      <c r="D2272" s="59"/>
      <c r="E2272" s="59"/>
      <c r="F2272" s="59"/>
      <c r="G2272" s="59"/>
      <c r="H2272" s="59"/>
    </row>
    <row r="2273" spans="1:8" x14ac:dyDescent="0.3">
      <c r="A2273" s="59"/>
      <c r="B2273" s="59"/>
      <c r="C2273" s="59"/>
      <c r="D2273" s="59"/>
      <c r="E2273" s="59"/>
      <c r="F2273" s="59"/>
      <c r="G2273" s="59"/>
      <c r="H2273" s="59"/>
    </row>
    <row r="2274" spans="1:8" x14ac:dyDescent="0.3">
      <c r="A2274" s="59"/>
      <c r="B2274" s="59"/>
      <c r="C2274" s="59"/>
      <c r="D2274" s="59"/>
      <c r="E2274" s="59"/>
      <c r="F2274" s="59"/>
      <c r="G2274" s="59"/>
      <c r="H2274" s="59"/>
    </row>
    <row r="2275" spans="1:8" x14ac:dyDescent="0.3">
      <c r="A2275" s="59"/>
      <c r="B2275" s="59"/>
      <c r="C2275" s="59"/>
      <c r="D2275" s="59"/>
      <c r="E2275" s="59"/>
      <c r="F2275" s="59"/>
      <c r="G2275" s="59"/>
      <c r="H2275" s="59"/>
    </row>
    <row r="2276" spans="1:8" x14ac:dyDescent="0.3">
      <c r="A2276" s="59"/>
      <c r="B2276" s="59"/>
      <c r="C2276" s="59"/>
      <c r="D2276" s="59"/>
      <c r="E2276" s="59"/>
      <c r="F2276" s="59"/>
      <c r="G2276" s="59"/>
      <c r="H2276" s="59"/>
    </row>
    <row r="2277" spans="1:8" x14ac:dyDescent="0.3">
      <c r="A2277" s="59"/>
      <c r="B2277" s="59"/>
      <c r="C2277" s="59"/>
      <c r="D2277" s="59"/>
      <c r="E2277" s="59"/>
      <c r="F2277" s="59"/>
      <c r="G2277" s="59"/>
      <c r="H2277" s="59"/>
    </row>
    <row r="2278" spans="1:8" x14ac:dyDescent="0.3">
      <c r="A2278" s="59"/>
      <c r="B2278" s="59"/>
      <c r="C2278" s="59"/>
      <c r="D2278" s="59"/>
      <c r="E2278" s="59"/>
      <c r="F2278" s="59"/>
      <c r="G2278" s="59"/>
      <c r="H2278" s="59"/>
    </row>
    <row r="2279" spans="1:8" x14ac:dyDescent="0.3">
      <c r="A2279" s="59"/>
      <c r="B2279" s="59"/>
      <c r="C2279" s="59"/>
      <c r="D2279" s="59"/>
      <c r="E2279" s="59"/>
      <c r="F2279" s="59"/>
      <c r="G2279" s="59"/>
      <c r="H2279" s="59"/>
    </row>
    <row r="2280" spans="1:8" x14ac:dyDescent="0.3">
      <c r="A2280" s="59"/>
      <c r="B2280" s="59"/>
      <c r="C2280" s="59"/>
      <c r="D2280" s="59"/>
      <c r="E2280" s="59"/>
      <c r="F2280" s="59"/>
      <c r="G2280" s="59"/>
      <c r="H2280" s="59"/>
    </row>
    <row r="2281" spans="1:8" x14ac:dyDescent="0.3">
      <c r="A2281" s="59"/>
      <c r="B2281" s="59"/>
      <c r="C2281" s="59"/>
      <c r="D2281" s="59"/>
      <c r="E2281" s="59"/>
      <c r="F2281" s="59"/>
      <c r="G2281" s="59"/>
      <c r="H2281" s="59"/>
    </row>
    <row r="2282" spans="1:8" x14ac:dyDescent="0.3">
      <c r="A2282" s="59"/>
      <c r="B2282" s="59"/>
      <c r="C2282" s="59"/>
      <c r="D2282" s="59"/>
      <c r="E2282" s="59"/>
      <c r="F2282" s="59"/>
      <c r="G2282" s="59"/>
      <c r="H2282" s="59"/>
    </row>
    <row r="2283" spans="1:8" x14ac:dyDescent="0.3">
      <c r="A2283" s="59"/>
      <c r="B2283" s="59"/>
      <c r="C2283" s="59"/>
      <c r="D2283" s="59"/>
      <c r="E2283" s="59"/>
      <c r="F2283" s="59"/>
      <c r="G2283" s="59"/>
      <c r="H2283" s="59"/>
    </row>
    <row r="2284" spans="1:8" x14ac:dyDescent="0.3">
      <c r="A2284" s="59"/>
      <c r="B2284" s="59"/>
      <c r="C2284" s="59"/>
      <c r="D2284" s="59"/>
      <c r="E2284" s="59"/>
      <c r="F2284" s="59"/>
      <c r="G2284" s="59"/>
      <c r="H2284" s="59"/>
    </row>
    <row r="2285" spans="1:8" x14ac:dyDescent="0.3">
      <c r="A2285" s="59"/>
      <c r="B2285" s="59"/>
      <c r="C2285" s="59"/>
      <c r="D2285" s="59"/>
      <c r="E2285" s="59"/>
      <c r="F2285" s="59"/>
      <c r="G2285" s="59"/>
      <c r="H2285" s="59"/>
    </row>
    <row r="2286" spans="1:8" x14ac:dyDescent="0.3">
      <c r="A2286" s="59"/>
      <c r="B2286" s="59"/>
      <c r="C2286" s="59"/>
      <c r="D2286" s="59"/>
      <c r="E2286" s="59"/>
      <c r="F2286" s="59"/>
      <c r="G2286" s="59"/>
      <c r="H2286" s="59"/>
    </row>
    <row r="2287" spans="1:8" x14ac:dyDescent="0.3">
      <c r="A2287" s="59"/>
      <c r="B2287" s="59"/>
      <c r="C2287" s="59"/>
      <c r="D2287" s="59"/>
      <c r="E2287" s="59"/>
      <c r="F2287" s="59"/>
      <c r="G2287" s="59"/>
      <c r="H2287" s="59"/>
    </row>
    <row r="2288" spans="1:8" x14ac:dyDescent="0.3">
      <c r="A2288" s="59"/>
      <c r="B2288" s="59"/>
      <c r="C2288" s="59"/>
      <c r="D2288" s="59"/>
      <c r="E2288" s="59"/>
      <c r="F2288" s="59"/>
      <c r="G2288" s="59"/>
      <c r="H2288" s="59"/>
    </row>
    <row r="2289" spans="1:8" x14ac:dyDescent="0.3">
      <c r="A2289" s="59"/>
      <c r="B2289" s="59"/>
      <c r="C2289" s="59"/>
      <c r="D2289" s="59"/>
      <c r="E2289" s="59"/>
      <c r="F2289" s="59"/>
      <c r="G2289" s="59"/>
      <c r="H2289" s="59"/>
    </row>
    <row r="2290" spans="1:8" x14ac:dyDescent="0.3">
      <c r="A2290" s="59"/>
      <c r="B2290" s="59"/>
      <c r="C2290" s="59"/>
      <c r="D2290" s="59"/>
      <c r="E2290" s="59"/>
      <c r="F2290" s="59"/>
      <c r="G2290" s="59"/>
      <c r="H2290" s="59"/>
    </row>
    <row r="2291" spans="1:8" x14ac:dyDescent="0.3">
      <c r="A2291" s="59"/>
      <c r="B2291" s="59"/>
      <c r="C2291" s="59"/>
      <c r="D2291" s="59"/>
      <c r="E2291" s="59"/>
      <c r="F2291" s="59"/>
      <c r="G2291" s="59"/>
      <c r="H2291" s="59"/>
    </row>
    <row r="2292" spans="1:8" x14ac:dyDescent="0.3">
      <c r="A2292" s="59"/>
      <c r="B2292" s="59"/>
      <c r="C2292" s="59"/>
      <c r="D2292" s="59"/>
      <c r="E2292" s="59"/>
      <c r="F2292" s="59"/>
      <c r="G2292" s="59"/>
      <c r="H2292" s="59"/>
    </row>
    <row r="2293" spans="1:8" x14ac:dyDescent="0.3">
      <c r="A2293" s="59"/>
      <c r="B2293" s="59"/>
      <c r="C2293" s="59"/>
      <c r="D2293" s="59"/>
      <c r="E2293" s="59"/>
      <c r="F2293" s="59"/>
      <c r="G2293" s="59"/>
      <c r="H2293" s="59"/>
    </row>
    <row r="2294" spans="1:8" x14ac:dyDescent="0.3">
      <c r="A2294" s="59"/>
      <c r="B2294" s="59"/>
      <c r="C2294" s="59"/>
      <c r="D2294" s="59"/>
      <c r="E2294" s="59"/>
      <c r="F2294" s="59"/>
      <c r="G2294" s="59"/>
      <c r="H2294" s="59"/>
    </row>
    <row r="2295" spans="1:8" x14ac:dyDescent="0.3">
      <c r="A2295" s="59"/>
      <c r="B2295" s="59"/>
      <c r="C2295" s="59"/>
      <c r="D2295" s="59"/>
      <c r="E2295" s="59"/>
      <c r="F2295" s="59"/>
      <c r="G2295" s="59"/>
      <c r="H2295" s="59"/>
    </row>
    <row r="2296" spans="1:8" x14ac:dyDescent="0.3">
      <c r="A2296" s="59"/>
      <c r="B2296" s="59"/>
      <c r="C2296" s="59"/>
      <c r="D2296" s="59"/>
      <c r="E2296" s="59"/>
      <c r="F2296" s="59"/>
      <c r="G2296" s="59"/>
      <c r="H2296" s="59"/>
    </row>
    <row r="2297" spans="1:8" x14ac:dyDescent="0.3">
      <c r="A2297" s="59"/>
      <c r="B2297" s="59"/>
      <c r="C2297" s="59"/>
      <c r="D2297" s="59"/>
      <c r="E2297" s="59"/>
      <c r="F2297" s="59"/>
      <c r="G2297" s="59"/>
      <c r="H2297" s="59"/>
    </row>
    <row r="2298" spans="1:8" x14ac:dyDescent="0.3">
      <c r="A2298" s="59"/>
      <c r="B2298" s="59"/>
      <c r="C2298" s="59"/>
      <c r="D2298" s="59"/>
      <c r="E2298" s="59"/>
      <c r="F2298" s="59"/>
      <c r="G2298" s="59"/>
      <c r="H2298" s="59"/>
    </row>
    <row r="2299" spans="1:8" x14ac:dyDescent="0.3">
      <c r="A2299" s="59"/>
      <c r="B2299" s="59"/>
      <c r="C2299" s="59"/>
      <c r="D2299" s="59"/>
      <c r="E2299" s="59"/>
      <c r="F2299" s="59"/>
      <c r="G2299" s="59"/>
      <c r="H2299" s="59"/>
    </row>
    <row r="2300" spans="1:8" x14ac:dyDescent="0.3">
      <c r="A2300" s="59"/>
      <c r="B2300" s="59"/>
      <c r="C2300" s="59"/>
      <c r="D2300" s="59"/>
      <c r="E2300" s="59"/>
      <c r="F2300" s="59"/>
      <c r="G2300" s="59"/>
      <c r="H2300" s="59"/>
    </row>
    <row r="2301" spans="1:8" x14ac:dyDescent="0.3">
      <c r="A2301" s="59"/>
      <c r="B2301" s="59"/>
      <c r="C2301" s="59"/>
      <c r="D2301" s="59"/>
      <c r="E2301" s="59"/>
      <c r="F2301" s="59"/>
      <c r="G2301" s="59"/>
      <c r="H2301" s="59"/>
    </row>
    <row r="2302" spans="1:8" x14ac:dyDescent="0.3">
      <c r="A2302" s="59"/>
      <c r="B2302" s="59"/>
      <c r="C2302" s="59"/>
      <c r="D2302" s="59"/>
      <c r="E2302" s="59"/>
      <c r="F2302" s="59"/>
      <c r="G2302" s="59"/>
      <c r="H2302" s="59"/>
    </row>
    <row r="2303" spans="1:8" x14ac:dyDescent="0.3">
      <c r="A2303" s="59"/>
      <c r="B2303" s="59"/>
      <c r="C2303" s="59"/>
      <c r="D2303" s="59"/>
      <c r="E2303" s="59"/>
      <c r="F2303" s="59"/>
      <c r="G2303" s="59"/>
      <c r="H2303" s="59"/>
    </row>
    <row r="2304" spans="1:8" x14ac:dyDescent="0.3">
      <c r="A2304" s="59"/>
      <c r="B2304" s="59"/>
      <c r="C2304" s="59"/>
      <c r="D2304" s="59"/>
      <c r="E2304" s="59"/>
      <c r="F2304" s="59"/>
      <c r="G2304" s="59"/>
      <c r="H2304" s="59"/>
    </row>
    <row r="2305" spans="1:8" x14ac:dyDescent="0.3">
      <c r="A2305" s="59"/>
      <c r="B2305" s="59"/>
      <c r="C2305" s="59"/>
      <c r="D2305" s="59"/>
      <c r="E2305" s="59"/>
      <c r="F2305" s="59"/>
      <c r="G2305" s="59"/>
      <c r="H2305" s="59"/>
    </row>
    <row r="2306" spans="1:8" x14ac:dyDescent="0.3">
      <c r="A2306" s="59"/>
      <c r="B2306" s="59"/>
      <c r="C2306" s="59"/>
      <c r="D2306" s="59"/>
      <c r="E2306" s="59"/>
      <c r="F2306" s="59"/>
      <c r="G2306" s="59"/>
      <c r="H2306" s="59"/>
    </row>
    <row r="2307" spans="1:8" x14ac:dyDescent="0.3">
      <c r="A2307" s="59"/>
      <c r="B2307" s="59"/>
      <c r="C2307" s="59"/>
      <c r="D2307" s="59"/>
      <c r="E2307" s="59"/>
      <c r="F2307" s="59"/>
      <c r="G2307" s="59"/>
      <c r="H2307" s="59"/>
    </row>
    <row r="2308" spans="1:8" x14ac:dyDescent="0.3">
      <c r="A2308" s="59"/>
      <c r="B2308" s="59"/>
      <c r="C2308" s="59"/>
      <c r="D2308" s="59"/>
      <c r="E2308" s="59"/>
      <c r="F2308" s="59"/>
      <c r="G2308" s="59"/>
      <c r="H2308" s="59"/>
    </row>
    <row r="2309" spans="1:8" x14ac:dyDescent="0.3">
      <c r="A2309" s="59"/>
      <c r="B2309" s="59"/>
      <c r="C2309" s="59"/>
      <c r="D2309" s="59"/>
      <c r="E2309" s="59"/>
      <c r="F2309" s="59"/>
      <c r="G2309" s="59"/>
      <c r="H2309" s="59"/>
    </row>
    <row r="2310" spans="1:8" x14ac:dyDescent="0.3">
      <c r="A2310" s="59"/>
      <c r="B2310" s="59"/>
      <c r="C2310" s="59"/>
      <c r="D2310" s="59"/>
      <c r="E2310" s="59"/>
      <c r="F2310" s="59"/>
      <c r="G2310" s="59"/>
      <c r="H2310" s="59"/>
    </row>
    <row r="2311" spans="1:8" x14ac:dyDescent="0.3">
      <c r="A2311" s="59"/>
      <c r="B2311" s="59"/>
      <c r="C2311" s="59"/>
      <c r="D2311" s="59"/>
      <c r="E2311" s="59"/>
      <c r="F2311" s="59"/>
      <c r="G2311" s="59"/>
      <c r="H2311" s="59"/>
    </row>
    <row r="2312" spans="1:8" x14ac:dyDescent="0.3">
      <c r="A2312" s="59"/>
      <c r="B2312" s="59"/>
      <c r="C2312" s="59"/>
      <c r="D2312" s="59"/>
      <c r="E2312" s="59"/>
      <c r="F2312" s="59"/>
      <c r="G2312" s="59"/>
      <c r="H2312" s="59"/>
    </row>
    <row r="2313" spans="1:8" x14ac:dyDescent="0.3">
      <c r="A2313" s="59"/>
      <c r="B2313" s="59"/>
      <c r="C2313" s="59"/>
      <c r="D2313" s="59"/>
      <c r="E2313" s="59"/>
      <c r="F2313" s="59"/>
      <c r="G2313" s="59"/>
      <c r="H2313" s="59"/>
    </row>
    <row r="2314" spans="1:8" x14ac:dyDescent="0.3">
      <c r="A2314" s="59"/>
      <c r="B2314" s="59"/>
      <c r="C2314" s="59"/>
      <c r="D2314" s="59"/>
      <c r="E2314" s="59"/>
      <c r="F2314" s="59"/>
      <c r="G2314" s="59"/>
      <c r="H2314" s="59"/>
    </row>
    <row r="2315" spans="1:8" x14ac:dyDescent="0.3">
      <c r="A2315" s="59"/>
      <c r="B2315" s="59"/>
      <c r="C2315" s="59"/>
      <c r="D2315" s="59"/>
      <c r="E2315" s="59"/>
      <c r="F2315" s="59"/>
      <c r="G2315" s="59"/>
      <c r="H2315" s="59"/>
    </row>
    <row r="2316" spans="1:8" x14ac:dyDescent="0.3">
      <c r="A2316" s="59"/>
      <c r="B2316" s="59"/>
      <c r="C2316" s="59"/>
      <c r="D2316" s="59"/>
      <c r="E2316" s="59"/>
      <c r="F2316" s="59"/>
      <c r="G2316" s="59"/>
      <c r="H2316" s="59"/>
    </row>
    <row r="2317" spans="1:8" x14ac:dyDescent="0.3">
      <c r="A2317" s="59"/>
      <c r="B2317" s="59"/>
      <c r="C2317" s="59"/>
      <c r="D2317" s="59"/>
      <c r="E2317" s="59"/>
      <c r="F2317" s="59"/>
      <c r="G2317" s="59"/>
      <c r="H2317" s="59"/>
    </row>
    <row r="2318" spans="1:8" x14ac:dyDescent="0.3">
      <c r="A2318" s="59"/>
      <c r="B2318" s="59"/>
      <c r="C2318" s="59"/>
      <c r="D2318" s="59"/>
      <c r="E2318" s="59"/>
      <c r="F2318" s="59"/>
      <c r="G2318" s="59"/>
      <c r="H2318" s="59"/>
    </row>
    <row r="2319" spans="1:8" x14ac:dyDescent="0.3">
      <c r="A2319" s="59"/>
      <c r="B2319" s="59"/>
      <c r="C2319" s="59"/>
      <c r="D2319" s="59"/>
      <c r="E2319" s="59"/>
      <c r="F2319" s="59"/>
      <c r="G2319" s="59"/>
      <c r="H2319" s="59"/>
    </row>
    <row r="2320" spans="1:8" x14ac:dyDescent="0.3">
      <c r="A2320" s="59"/>
      <c r="B2320" s="59"/>
      <c r="C2320" s="59"/>
      <c r="D2320" s="59"/>
      <c r="E2320" s="59"/>
      <c r="F2320" s="59"/>
      <c r="G2320" s="59"/>
      <c r="H2320" s="59"/>
    </row>
    <row r="2321" spans="1:8" x14ac:dyDescent="0.3">
      <c r="A2321" s="59"/>
      <c r="B2321" s="59"/>
      <c r="C2321" s="59"/>
      <c r="D2321" s="59"/>
      <c r="E2321" s="59"/>
      <c r="F2321" s="59"/>
      <c r="G2321" s="59"/>
      <c r="H2321" s="59"/>
    </row>
    <row r="2322" spans="1:8" x14ac:dyDescent="0.3">
      <c r="A2322" s="59"/>
      <c r="B2322" s="59"/>
      <c r="C2322" s="59"/>
      <c r="D2322" s="59"/>
      <c r="E2322" s="59"/>
      <c r="F2322" s="59"/>
      <c r="G2322" s="59"/>
      <c r="H2322" s="59"/>
    </row>
    <row r="2323" spans="1:8" x14ac:dyDescent="0.3">
      <c r="A2323" s="59"/>
      <c r="B2323" s="59"/>
      <c r="C2323" s="59"/>
      <c r="D2323" s="59"/>
      <c r="E2323" s="59"/>
      <c r="F2323" s="59"/>
      <c r="G2323" s="59"/>
      <c r="H2323" s="59"/>
    </row>
    <row r="2324" spans="1:8" x14ac:dyDescent="0.3">
      <c r="A2324" s="59"/>
      <c r="B2324" s="59"/>
      <c r="C2324" s="59"/>
      <c r="D2324" s="59"/>
      <c r="E2324" s="59"/>
      <c r="F2324" s="59"/>
      <c r="G2324" s="59"/>
      <c r="H2324" s="59"/>
    </row>
    <row r="2325" spans="1:8" x14ac:dyDescent="0.3">
      <c r="A2325" s="59"/>
      <c r="B2325" s="59"/>
      <c r="C2325" s="59"/>
      <c r="D2325" s="59"/>
      <c r="E2325" s="59"/>
      <c r="F2325" s="59"/>
      <c r="G2325" s="59"/>
      <c r="H2325" s="59"/>
    </row>
    <row r="2326" spans="1:8" x14ac:dyDescent="0.3">
      <c r="A2326" s="59"/>
      <c r="B2326" s="59"/>
      <c r="C2326" s="59"/>
      <c r="D2326" s="59"/>
      <c r="E2326" s="59"/>
      <c r="F2326" s="59"/>
      <c r="G2326" s="59"/>
      <c r="H2326" s="59"/>
    </row>
    <row r="2327" spans="1:8" x14ac:dyDescent="0.3">
      <c r="A2327" s="59"/>
      <c r="B2327" s="59"/>
      <c r="C2327" s="59"/>
      <c r="D2327" s="59"/>
      <c r="E2327" s="59"/>
      <c r="F2327" s="59"/>
      <c r="G2327" s="59"/>
      <c r="H2327" s="59"/>
    </row>
    <row r="2328" spans="1:8" x14ac:dyDescent="0.3">
      <c r="A2328" s="59"/>
      <c r="B2328" s="59"/>
      <c r="C2328" s="59"/>
      <c r="D2328" s="59"/>
      <c r="E2328" s="59"/>
      <c r="F2328" s="59"/>
      <c r="G2328" s="59"/>
      <c r="H2328" s="59"/>
    </row>
    <row r="2329" spans="1:8" x14ac:dyDescent="0.3">
      <c r="A2329" s="59"/>
      <c r="B2329" s="59"/>
      <c r="C2329" s="59"/>
      <c r="D2329" s="59"/>
      <c r="E2329" s="59"/>
      <c r="F2329" s="59"/>
      <c r="G2329" s="59"/>
      <c r="H2329" s="59"/>
    </row>
    <row r="2330" spans="1:8" x14ac:dyDescent="0.3">
      <c r="A2330" s="59"/>
      <c r="B2330" s="59"/>
      <c r="C2330" s="59"/>
      <c r="D2330" s="59"/>
      <c r="E2330" s="59"/>
      <c r="F2330" s="59"/>
      <c r="G2330" s="59"/>
      <c r="H2330" s="59"/>
    </row>
    <row r="2331" spans="1:8" x14ac:dyDescent="0.3">
      <c r="A2331" s="59"/>
      <c r="B2331" s="59"/>
      <c r="C2331" s="59"/>
      <c r="D2331" s="59"/>
      <c r="E2331" s="59"/>
      <c r="F2331" s="59"/>
      <c r="G2331" s="59"/>
      <c r="H2331" s="59"/>
    </row>
    <row r="2332" spans="1:8" x14ac:dyDescent="0.3">
      <c r="A2332" s="59"/>
      <c r="B2332" s="59"/>
      <c r="C2332" s="59"/>
      <c r="D2332" s="59"/>
      <c r="E2332" s="59"/>
      <c r="F2332" s="59"/>
      <c r="G2332" s="59"/>
      <c r="H2332" s="59"/>
    </row>
    <row r="2333" spans="1:8" x14ac:dyDescent="0.3">
      <c r="A2333" s="59"/>
      <c r="B2333" s="59"/>
      <c r="C2333" s="59"/>
      <c r="D2333" s="59"/>
      <c r="E2333" s="59"/>
      <c r="F2333" s="59"/>
      <c r="G2333" s="59"/>
      <c r="H2333" s="59"/>
    </row>
    <row r="2334" spans="1:8" x14ac:dyDescent="0.3">
      <c r="A2334" s="59"/>
      <c r="B2334" s="59"/>
      <c r="C2334" s="59"/>
      <c r="D2334" s="59"/>
      <c r="E2334" s="59"/>
      <c r="F2334" s="59"/>
      <c r="G2334" s="59"/>
      <c r="H2334" s="59"/>
    </row>
    <row r="2335" spans="1:8" x14ac:dyDescent="0.3">
      <c r="A2335" s="59"/>
      <c r="B2335" s="59"/>
      <c r="C2335" s="59"/>
      <c r="D2335" s="59"/>
      <c r="E2335" s="59"/>
      <c r="F2335" s="59"/>
      <c r="G2335" s="59"/>
      <c r="H2335" s="59"/>
    </row>
    <row r="2336" spans="1:8" x14ac:dyDescent="0.3">
      <c r="A2336" s="59"/>
      <c r="B2336" s="59"/>
      <c r="C2336" s="59"/>
      <c r="D2336" s="59"/>
      <c r="E2336" s="59"/>
      <c r="F2336" s="59"/>
      <c r="G2336" s="59"/>
      <c r="H2336" s="59"/>
    </row>
    <row r="2337" spans="1:8" x14ac:dyDescent="0.3">
      <c r="A2337" s="59"/>
      <c r="B2337" s="59"/>
      <c r="C2337" s="59"/>
      <c r="D2337" s="59"/>
      <c r="E2337" s="59"/>
      <c r="F2337" s="59"/>
      <c r="G2337" s="59"/>
      <c r="H2337" s="59"/>
    </row>
    <row r="2338" spans="1:8" x14ac:dyDescent="0.3">
      <c r="A2338" s="59"/>
      <c r="B2338" s="59"/>
      <c r="C2338" s="59"/>
      <c r="D2338" s="59"/>
      <c r="E2338" s="59"/>
      <c r="F2338" s="59"/>
      <c r="G2338" s="59"/>
      <c r="H2338" s="59"/>
    </row>
    <row r="2339" spans="1:8" x14ac:dyDescent="0.3">
      <c r="A2339" s="59"/>
      <c r="B2339" s="59"/>
      <c r="C2339" s="59"/>
      <c r="D2339" s="59"/>
      <c r="E2339" s="59"/>
      <c r="F2339" s="59"/>
      <c r="G2339" s="59"/>
      <c r="H2339" s="59"/>
    </row>
    <row r="2340" spans="1:8" x14ac:dyDescent="0.3">
      <c r="A2340" s="59"/>
      <c r="B2340" s="59"/>
      <c r="C2340" s="59"/>
      <c r="D2340" s="59"/>
      <c r="E2340" s="59"/>
      <c r="F2340" s="59"/>
      <c r="G2340" s="59"/>
      <c r="H2340" s="59"/>
    </row>
    <row r="2341" spans="1:8" x14ac:dyDescent="0.3">
      <c r="A2341" s="59"/>
      <c r="B2341" s="59"/>
      <c r="C2341" s="59"/>
      <c r="D2341" s="59"/>
      <c r="E2341" s="59"/>
      <c r="F2341" s="59"/>
      <c r="G2341" s="59"/>
      <c r="H2341" s="59"/>
    </row>
    <row r="2342" spans="1:8" x14ac:dyDescent="0.3">
      <c r="A2342" s="59"/>
      <c r="B2342" s="59"/>
      <c r="C2342" s="59"/>
      <c r="D2342" s="59"/>
      <c r="E2342" s="59"/>
      <c r="F2342" s="59"/>
      <c r="G2342" s="59"/>
      <c r="H2342" s="59"/>
    </row>
    <row r="2343" spans="1:8" x14ac:dyDescent="0.3">
      <c r="A2343" s="59"/>
      <c r="B2343" s="59"/>
      <c r="C2343" s="59"/>
      <c r="D2343" s="59"/>
      <c r="E2343" s="59"/>
      <c r="F2343" s="59"/>
      <c r="G2343" s="59"/>
      <c r="H2343" s="59"/>
    </row>
    <row r="2344" spans="1:8" x14ac:dyDescent="0.3">
      <c r="A2344" s="59"/>
      <c r="B2344" s="59"/>
      <c r="C2344" s="59"/>
      <c r="D2344" s="59"/>
      <c r="E2344" s="59"/>
      <c r="F2344" s="59"/>
      <c r="G2344" s="59"/>
      <c r="H2344" s="59"/>
    </row>
    <row r="2345" spans="1:8" x14ac:dyDescent="0.3">
      <c r="A2345" s="59"/>
      <c r="B2345" s="59"/>
      <c r="C2345" s="59"/>
      <c r="D2345" s="59"/>
      <c r="E2345" s="59"/>
      <c r="F2345" s="59"/>
      <c r="G2345" s="59"/>
      <c r="H2345" s="59"/>
    </row>
    <row r="2346" spans="1:8" x14ac:dyDescent="0.3">
      <c r="A2346" s="59"/>
      <c r="B2346" s="59"/>
      <c r="C2346" s="59"/>
      <c r="D2346" s="59"/>
      <c r="E2346" s="59"/>
      <c r="F2346" s="59"/>
      <c r="G2346" s="59"/>
      <c r="H2346" s="59"/>
    </row>
    <row r="2347" spans="1:8" x14ac:dyDescent="0.3">
      <c r="A2347" s="59"/>
      <c r="B2347" s="59"/>
      <c r="C2347" s="59"/>
      <c r="D2347" s="59"/>
      <c r="E2347" s="59"/>
      <c r="F2347" s="59"/>
      <c r="G2347" s="59"/>
      <c r="H2347" s="59"/>
    </row>
    <row r="2348" spans="1:8" x14ac:dyDescent="0.3">
      <c r="A2348" s="59"/>
      <c r="B2348" s="59"/>
      <c r="C2348" s="59"/>
      <c r="D2348" s="59"/>
      <c r="E2348" s="59"/>
      <c r="F2348" s="59"/>
      <c r="G2348" s="59"/>
      <c r="H2348" s="59"/>
    </row>
    <row r="2349" spans="1:8" x14ac:dyDescent="0.3">
      <c r="A2349" s="59"/>
      <c r="B2349" s="59"/>
      <c r="C2349" s="59"/>
      <c r="D2349" s="59"/>
      <c r="E2349" s="59"/>
      <c r="F2349" s="59"/>
      <c r="G2349" s="59"/>
      <c r="H2349" s="59"/>
    </row>
    <row r="2350" spans="1:8" x14ac:dyDescent="0.3">
      <c r="A2350" s="59"/>
      <c r="B2350" s="59"/>
      <c r="C2350" s="59"/>
      <c r="D2350" s="59"/>
      <c r="E2350" s="59"/>
      <c r="F2350" s="59"/>
      <c r="G2350" s="59"/>
      <c r="H2350" s="59"/>
    </row>
    <row r="2351" spans="1:8" x14ac:dyDescent="0.3">
      <c r="A2351" s="59"/>
      <c r="B2351" s="59"/>
      <c r="C2351" s="59"/>
      <c r="D2351" s="59"/>
      <c r="E2351" s="59"/>
      <c r="F2351" s="59"/>
      <c r="G2351" s="59"/>
      <c r="H2351" s="59"/>
    </row>
    <row r="2352" spans="1:8" x14ac:dyDescent="0.3">
      <c r="A2352" s="59"/>
      <c r="B2352" s="59"/>
      <c r="C2352" s="59"/>
      <c r="D2352" s="59"/>
      <c r="E2352" s="59"/>
      <c r="F2352" s="59"/>
      <c r="G2352" s="59"/>
      <c r="H2352" s="59"/>
    </row>
    <row r="2353" spans="1:8" x14ac:dyDescent="0.3">
      <c r="A2353" s="59"/>
      <c r="B2353" s="59"/>
      <c r="C2353" s="59"/>
      <c r="D2353" s="59"/>
      <c r="E2353" s="59"/>
      <c r="F2353" s="59"/>
      <c r="G2353" s="59"/>
      <c r="H2353" s="59"/>
    </row>
    <row r="2354" spans="1:8" x14ac:dyDescent="0.3">
      <c r="A2354" s="59"/>
      <c r="B2354" s="59"/>
      <c r="C2354" s="59"/>
      <c r="D2354" s="59"/>
      <c r="E2354" s="59"/>
      <c r="F2354" s="59"/>
      <c r="G2354" s="59"/>
      <c r="H2354" s="59"/>
    </row>
    <row r="2355" spans="1:8" x14ac:dyDescent="0.3">
      <c r="A2355" s="59"/>
      <c r="B2355" s="59"/>
      <c r="C2355" s="59"/>
      <c r="D2355" s="59"/>
      <c r="E2355" s="59"/>
      <c r="F2355" s="59"/>
      <c r="G2355" s="59"/>
      <c r="H2355" s="59"/>
    </row>
    <row r="2356" spans="1:8" x14ac:dyDescent="0.3">
      <c r="A2356" s="59"/>
      <c r="B2356" s="59"/>
      <c r="C2356" s="59"/>
      <c r="D2356" s="59"/>
      <c r="E2356" s="59"/>
      <c r="F2356" s="59"/>
      <c r="G2356" s="59"/>
      <c r="H2356" s="59"/>
    </row>
    <row r="2357" spans="1:8" x14ac:dyDescent="0.3">
      <c r="A2357" s="59"/>
      <c r="B2357" s="59"/>
      <c r="C2357" s="59"/>
      <c r="D2357" s="59"/>
      <c r="E2357" s="59"/>
      <c r="F2357" s="59"/>
      <c r="G2357" s="59"/>
      <c r="H2357" s="59"/>
    </row>
    <row r="2358" spans="1:8" x14ac:dyDescent="0.3">
      <c r="A2358" s="59"/>
      <c r="B2358" s="59"/>
      <c r="C2358" s="59"/>
      <c r="D2358" s="59"/>
      <c r="E2358" s="59"/>
      <c r="F2358" s="59"/>
      <c r="G2358" s="59"/>
      <c r="H2358" s="59"/>
    </row>
    <row r="2359" spans="1:8" x14ac:dyDescent="0.3">
      <c r="A2359" s="59"/>
      <c r="B2359" s="59"/>
      <c r="C2359" s="59"/>
      <c r="D2359" s="59"/>
      <c r="E2359" s="59"/>
      <c r="F2359" s="59"/>
      <c r="G2359" s="59"/>
      <c r="H2359" s="59"/>
    </row>
    <row r="2360" spans="1:8" x14ac:dyDescent="0.3">
      <c r="A2360" s="59"/>
      <c r="B2360" s="59"/>
      <c r="C2360" s="59"/>
      <c r="D2360" s="59"/>
      <c r="E2360" s="59"/>
      <c r="F2360" s="59"/>
      <c r="G2360" s="59"/>
      <c r="H2360" s="59"/>
    </row>
    <row r="2361" spans="1:8" x14ac:dyDescent="0.3">
      <c r="A2361" s="59"/>
      <c r="B2361" s="59"/>
      <c r="C2361" s="59"/>
      <c r="D2361" s="59"/>
      <c r="E2361" s="59"/>
      <c r="F2361" s="59"/>
      <c r="G2361" s="59"/>
      <c r="H2361" s="59"/>
    </row>
    <row r="2362" spans="1:8" x14ac:dyDescent="0.3">
      <c r="A2362" s="59"/>
      <c r="B2362" s="59"/>
      <c r="C2362" s="59"/>
      <c r="D2362" s="59"/>
      <c r="E2362" s="59"/>
      <c r="F2362" s="59"/>
      <c r="G2362" s="59"/>
      <c r="H2362" s="59"/>
    </row>
    <row r="2363" spans="1:8" x14ac:dyDescent="0.3">
      <c r="A2363" s="59"/>
      <c r="B2363" s="59"/>
      <c r="C2363" s="59"/>
      <c r="D2363" s="59"/>
      <c r="E2363" s="59"/>
      <c r="F2363" s="59"/>
      <c r="G2363" s="59"/>
      <c r="H2363" s="59"/>
    </row>
    <row r="2364" spans="1:8" x14ac:dyDescent="0.3">
      <c r="A2364" s="59"/>
      <c r="B2364" s="59"/>
      <c r="C2364" s="59"/>
      <c r="D2364" s="59"/>
      <c r="E2364" s="59"/>
      <c r="F2364" s="59"/>
      <c r="G2364" s="59"/>
      <c r="H2364" s="59"/>
    </row>
    <row r="2365" spans="1:8" x14ac:dyDescent="0.3">
      <c r="A2365" s="59"/>
      <c r="B2365" s="59"/>
      <c r="C2365" s="59"/>
      <c r="D2365" s="59"/>
      <c r="E2365" s="59"/>
      <c r="F2365" s="59"/>
      <c r="G2365" s="59"/>
      <c r="H2365" s="59"/>
    </row>
    <row r="2366" spans="1:8" x14ac:dyDescent="0.3">
      <c r="A2366" s="59"/>
      <c r="B2366" s="59"/>
      <c r="C2366" s="59"/>
      <c r="D2366" s="59"/>
      <c r="E2366" s="59"/>
      <c r="F2366" s="59"/>
      <c r="G2366" s="59"/>
      <c r="H2366" s="59"/>
    </row>
    <row r="2367" spans="1:8" x14ac:dyDescent="0.3">
      <c r="A2367" s="59"/>
      <c r="B2367" s="59"/>
      <c r="C2367" s="59"/>
      <c r="D2367" s="59"/>
      <c r="E2367" s="59"/>
      <c r="F2367" s="59"/>
      <c r="G2367" s="59"/>
      <c r="H2367" s="59"/>
    </row>
    <row r="2368" spans="1:8" x14ac:dyDescent="0.3">
      <c r="A2368" s="59"/>
      <c r="B2368" s="59"/>
      <c r="C2368" s="59"/>
      <c r="D2368" s="59"/>
      <c r="E2368" s="59"/>
      <c r="F2368" s="59"/>
      <c r="G2368" s="59"/>
      <c r="H2368" s="59"/>
    </row>
    <row r="2369" spans="1:8" x14ac:dyDescent="0.3">
      <c r="A2369" s="59"/>
      <c r="B2369" s="59"/>
      <c r="C2369" s="59"/>
      <c r="D2369" s="59"/>
      <c r="E2369" s="59"/>
      <c r="F2369" s="59"/>
      <c r="G2369" s="59"/>
      <c r="H2369" s="59"/>
    </row>
    <row r="2370" spans="1:8" x14ac:dyDescent="0.3">
      <c r="A2370" s="59"/>
      <c r="B2370" s="59"/>
      <c r="C2370" s="59"/>
      <c r="D2370" s="59"/>
      <c r="E2370" s="59"/>
      <c r="F2370" s="59"/>
      <c r="G2370" s="59"/>
      <c r="H2370" s="59"/>
    </row>
    <row r="2371" spans="1:8" x14ac:dyDescent="0.3">
      <c r="A2371" s="59"/>
      <c r="B2371" s="59"/>
      <c r="C2371" s="59"/>
      <c r="D2371" s="59"/>
      <c r="E2371" s="59"/>
      <c r="F2371" s="59"/>
      <c r="G2371" s="59"/>
      <c r="H2371" s="59"/>
    </row>
    <row r="2372" spans="1:8" x14ac:dyDescent="0.3">
      <c r="A2372" s="59"/>
      <c r="B2372" s="59"/>
      <c r="C2372" s="59"/>
      <c r="D2372" s="59"/>
      <c r="E2372" s="59"/>
      <c r="F2372" s="59"/>
      <c r="G2372" s="59"/>
      <c r="H2372" s="59"/>
    </row>
    <row r="2373" spans="1:8" x14ac:dyDescent="0.3">
      <c r="A2373" s="59"/>
      <c r="B2373" s="59"/>
      <c r="C2373" s="59"/>
      <c r="D2373" s="59"/>
      <c r="E2373" s="59"/>
      <c r="F2373" s="59"/>
      <c r="G2373" s="59"/>
      <c r="H2373" s="59"/>
    </row>
    <row r="2374" spans="1:8" x14ac:dyDescent="0.3">
      <c r="A2374" s="59"/>
      <c r="B2374" s="59"/>
      <c r="C2374" s="59"/>
      <c r="D2374" s="59"/>
      <c r="E2374" s="59"/>
      <c r="F2374" s="59"/>
      <c r="G2374" s="59"/>
      <c r="H2374" s="59"/>
    </row>
    <row r="2375" spans="1:8" x14ac:dyDescent="0.3">
      <c r="A2375" s="59"/>
      <c r="B2375" s="59"/>
      <c r="C2375" s="59"/>
      <c r="D2375" s="59"/>
      <c r="E2375" s="59"/>
      <c r="F2375" s="59"/>
      <c r="G2375" s="59"/>
      <c r="H2375" s="59"/>
    </row>
    <row r="2376" spans="1:8" x14ac:dyDescent="0.3">
      <c r="A2376" s="59"/>
      <c r="B2376" s="59"/>
      <c r="C2376" s="59"/>
      <c r="D2376" s="59"/>
      <c r="E2376" s="59"/>
      <c r="F2376" s="59"/>
      <c r="G2376" s="59"/>
      <c r="H2376" s="59"/>
    </row>
    <row r="2377" spans="1:8" x14ac:dyDescent="0.3">
      <c r="A2377" s="59"/>
      <c r="B2377" s="59"/>
      <c r="C2377" s="59"/>
      <c r="D2377" s="59"/>
      <c r="E2377" s="59"/>
      <c r="F2377" s="59"/>
      <c r="G2377" s="59"/>
      <c r="H2377" s="59"/>
    </row>
    <row r="2378" spans="1:8" x14ac:dyDescent="0.3">
      <c r="A2378" s="59"/>
      <c r="B2378" s="59"/>
      <c r="C2378" s="59"/>
      <c r="D2378" s="59"/>
      <c r="E2378" s="59"/>
      <c r="F2378" s="59"/>
      <c r="G2378" s="59"/>
      <c r="H2378" s="59"/>
    </row>
    <row r="2379" spans="1:8" x14ac:dyDescent="0.3">
      <c r="A2379" s="59"/>
      <c r="B2379" s="59"/>
      <c r="C2379" s="59"/>
      <c r="D2379" s="59"/>
      <c r="E2379" s="59"/>
      <c r="F2379" s="59"/>
      <c r="G2379" s="59"/>
      <c r="H2379" s="59"/>
    </row>
    <row r="2380" spans="1:8" x14ac:dyDescent="0.3">
      <c r="A2380" s="59"/>
      <c r="B2380" s="59"/>
      <c r="C2380" s="59"/>
      <c r="D2380" s="59"/>
      <c r="E2380" s="59"/>
      <c r="F2380" s="59"/>
      <c r="G2380" s="59"/>
      <c r="H2380" s="59"/>
    </row>
    <row r="2381" spans="1:8" x14ac:dyDescent="0.3">
      <c r="A2381" s="59"/>
      <c r="B2381" s="59"/>
      <c r="C2381" s="59"/>
      <c r="D2381" s="59"/>
      <c r="E2381" s="59"/>
      <c r="F2381" s="59"/>
      <c r="G2381" s="59"/>
      <c r="H2381" s="59"/>
    </row>
    <row r="2382" spans="1:8" x14ac:dyDescent="0.3">
      <c r="A2382" s="59"/>
      <c r="B2382" s="59"/>
      <c r="C2382" s="59"/>
      <c r="D2382" s="59"/>
      <c r="E2382" s="59"/>
      <c r="F2382" s="59"/>
      <c r="G2382" s="59"/>
      <c r="H2382" s="59"/>
    </row>
    <row r="2383" spans="1:8" x14ac:dyDescent="0.3">
      <c r="A2383" s="59"/>
      <c r="B2383" s="59"/>
      <c r="C2383" s="59"/>
      <c r="D2383" s="59"/>
      <c r="E2383" s="59"/>
      <c r="F2383" s="59"/>
      <c r="G2383" s="59"/>
      <c r="H2383" s="59"/>
    </row>
    <row r="2384" spans="1:8" x14ac:dyDescent="0.3">
      <c r="A2384" s="59"/>
      <c r="B2384" s="59"/>
      <c r="C2384" s="59"/>
      <c r="D2384" s="59"/>
      <c r="E2384" s="59"/>
      <c r="F2384" s="59"/>
      <c r="G2384" s="59"/>
      <c r="H2384" s="59"/>
    </row>
    <row r="2385" spans="1:8" x14ac:dyDescent="0.3">
      <c r="A2385" s="59"/>
      <c r="B2385" s="59"/>
      <c r="C2385" s="59"/>
      <c r="D2385" s="59"/>
      <c r="E2385" s="59"/>
      <c r="F2385" s="59"/>
      <c r="G2385" s="59"/>
      <c r="H2385" s="59"/>
    </row>
    <row r="2386" spans="1:8" x14ac:dyDescent="0.3">
      <c r="A2386" s="59"/>
      <c r="B2386" s="59"/>
      <c r="C2386" s="59"/>
      <c r="D2386" s="59"/>
      <c r="E2386" s="59"/>
      <c r="F2386" s="59"/>
      <c r="G2386" s="59"/>
      <c r="H2386" s="59"/>
    </row>
    <row r="2387" spans="1:8" x14ac:dyDescent="0.3">
      <c r="A2387" s="59"/>
      <c r="B2387" s="59"/>
      <c r="C2387" s="59"/>
      <c r="D2387" s="59"/>
      <c r="E2387" s="59"/>
      <c r="F2387" s="59"/>
      <c r="G2387" s="59"/>
      <c r="H2387" s="59"/>
    </row>
    <row r="2388" spans="1:8" x14ac:dyDescent="0.3">
      <c r="A2388" s="59"/>
      <c r="B2388" s="59"/>
      <c r="C2388" s="59"/>
      <c r="D2388" s="59"/>
      <c r="E2388" s="59"/>
      <c r="F2388" s="59"/>
      <c r="G2388" s="59"/>
      <c r="H2388" s="59"/>
    </row>
    <row r="2389" spans="1:8" x14ac:dyDescent="0.3">
      <c r="A2389" s="59"/>
      <c r="B2389" s="59"/>
      <c r="C2389" s="59"/>
      <c r="D2389" s="59"/>
      <c r="E2389" s="59"/>
      <c r="F2389" s="59"/>
      <c r="G2389" s="59"/>
      <c r="H2389" s="59"/>
    </row>
    <row r="2390" spans="1:8" x14ac:dyDescent="0.3">
      <c r="A2390" s="59"/>
      <c r="B2390" s="59"/>
      <c r="C2390" s="59"/>
      <c r="D2390" s="59"/>
      <c r="E2390" s="59"/>
      <c r="F2390" s="59"/>
      <c r="G2390" s="59"/>
      <c r="H2390" s="59"/>
    </row>
    <row r="2391" spans="1:8" x14ac:dyDescent="0.3">
      <c r="A2391" s="59"/>
      <c r="B2391" s="59"/>
      <c r="C2391" s="59"/>
      <c r="D2391" s="59"/>
      <c r="E2391" s="59"/>
      <c r="F2391" s="59"/>
      <c r="G2391" s="59"/>
      <c r="H2391" s="59"/>
    </row>
    <row r="2392" spans="1:8" x14ac:dyDescent="0.3">
      <c r="A2392" s="59"/>
      <c r="B2392" s="59"/>
      <c r="C2392" s="59"/>
      <c r="D2392" s="59"/>
      <c r="E2392" s="59"/>
      <c r="F2392" s="59"/>
      <c r="G2392" s="59"/>
      <c r="H2392" s="59"/>
    </row>
    <row r="2393" spans="1:8" x14ac:dyDescent="0.3">
      <c r="A2393" s="59"/>
      <c r="B2393" s="59"/>
      <c r="C2393" s="59"/>
      <c r="D2393" s="59"/>
      <c r="E2393" s="59"/>
      <c r="F2393" s="59"/>
      <c r="G2393" s="59"/>
      <c r="H2393" s="59"/>
    </row>
    <row r="2394" spans="1:8" x14ac:dyDescent="0.3">
      <c r="A2394" s="59"/>
      <c r="B2394" s="59"/>
      <c r="C2394" s="59"/>
      <c r="D2394" s="59"/>
      <c r="E2394" s="59"/>
      <c r="F2394" s="59"/>
      <c r="G2394" s="59"/>
      <c r="H2394" s="59"/>
    </row>
    <row r="2395" spans="1:8" x14ac:dyDescent="0.3">
      <c r="A2395" s="59"/>
      <c r="B2395" s="59"/>
      <c r="C2395" s="59"/>
      <c r="D2395" s="59"/>
      <c r="E2395" s="59"/>
      <c r="F2395" s="59"/>
      <c r="G2395" s="59"/>
      <c r="H2395" s="59"/>
    </row>
    <row r="2396" spans="1:8" x14ac:dyDescent="0.3">
      <c r="A2396" s="59"/>
      <c r="B2396" s="59"/>
      <c r="C2396" s="59"/>
      <c r="D2396" s="59"/>
      <c r="E2396" s="59"/>
      <c r="F2396" s="59"/>
      <c r="G2396" s="59"/>
      <c r="H2396" s="59"/>
    </row>
    <row r="2397" spans="1:8" x14ac:dyDescent="0.3">
      <c r="A2397" s="59"/>
      <c r="B2397" s="59"/>
      <c r="C2397" s="59"/>
      <c r="D2397" s="59"/>
      <c r="E2397" s="59"/>
      <c r="F2397" s="59"/>
      <c r="G2397" s="59"/>
      <c r="H2397" s="59"/>
    </row>
    <row r="2398" spans="1:8" x14ac:dyDescent="0.3">
      <c r="A2398" s="59"/>
      <c r="B2398" s="59"/>
      <c r="C2398" s="59"/>
      <c r="D2398" s="59"/>
      <c r="E2398" s="59"/>
      <c r="F2398" s="59"/>
      <c r="G2398" s="59"/>
      <c r="H2398" s="59"/>
    </row>
    <row r="2399" spans="1:8" x14ac:dyDescent="0.3">
      <c r="A2399" s="59"/>
      <c r="B2399" s="59"/>
      <c r="C2399" s="59"/>
      <c r="D2399" s="59"/>
      <c r="E2399" s="59"/>
      <c r="F2399" s="59"/>
      <c r="G2399" s="59"/>
      <c r="H2399" s="59"/>
    </row>
    <row r="2400" spans="1:8" x14ac:dyDescent="0.3">
      <c r="A2400" s="59"/>
      <c r="B2400" s="59"/>
      <c r="C2400" s="59"/>
      <c r="D2400" s="59"/>
      <c r="E2400" s="59"/>
      <c r="F2400" s="59"/>
      <c r="G2400" s="59"/>
      <c r="H2400" s="59"/>
    </row>
    <row r="2401" spans="1:8" x14ac:dyDescent="0.3">
      <c r="A2401" s="59"/>
      <c r="B2401" s="59"/>
      <c r="C2401" s="59"/>
      <c r="D2401" s="59"/>
      <c r="E2401" s="59"/>
      <c r="F2401" s="59"/>
      <c r="G2401" s="59"/>
      <c r="H2401" s="59"/>
    </row>
    <row r="2402" spans="1:8" x14ac:dyDescent="0.3">
      <c r="A2402" s="59"/>
      <c r="B2402" s="59"/>
      <c r="C2402" s="59"/>
      <c r="D2402" s="59"/>
      <c r="E2402" s="59"/>
      <c r="F2402" s="59"/>
      <c r="G2402" s="59"/>
      <c r="H2402" s="59"/>
    </row>
    <row r="2403" spans="1:8" x14ac:dyDescent="0.3">
      <c r="A2403" s="59"/>
      <c r="B2403" s="59"/>
      <c r="C2403" s="59"/>
      <c r="D2403" s="59"/>
      <c r="E2403" s="59"/>
      <c r="F2403" s="59"/>
      <c r="G2403" s="59"/>
      <c r="H2403" s="59"/>
    </row>
    <row r="2404" spans="1:8" x14ac:dyDescent="0.3">
      <c r="A2404" s="59"/>
      <c r="B2404" s="59"/>
      <c r="C2404" s="59"/>
      <c r="D2404" s="59"/>
      <c r="E2404" s="59"/>
      <c r="F2404" s="59"/>
      <c r="G2404" s="59"/>
      <c r="H2404" s="59"/>
    </row>
    <row r="2405" spans="1:8" x14ac:dyDescent="0.3">
      <c r="A2405" s="59"/>
      <c r="B2405" s="59"/>
      <c r="C2405" s="59"/>
      <c r="D2405" s="59"/>
      <c r="E2405" s="59"/>
      <c r="F2405" s="59"/>
      <c r="G2405" s="59"/>
      <c r="H2405" s="59"/>
    </row>
    <row r="2406" spans="1:8" x14ac:dyDescent="0.3">
      <c r="A2406" s="59"/>
      <c r="B2406" s="59"/>
      <c r="C2406" s="59"/>
      <c r="D2406" s="59"/>
      <c r="E2406" s="59"/>
      <c r="F2406" s="59"/>
      <c r="G2406" s="59"/>
      <c r="H2406" s="59"/>
    </row>
    <row r="2407" spans="1:8" x14ac:dyDescent="0.3">
      <c r="A2407" s="59"/>
      <c r="B2407" s="59"/>
      <c r="C2407" s="59"/>
      <c r="D2407" s="59"/>
      <c r="E2407" s="59"/>
      <c r="F2407" s="59"/>
      <c r="G2407" s="59"/>
      <c r="H2407" s="59"/>
    </row>
    <row r="2408" spans="1:8" x14ac:dyDescent="0.3">
      <c r="A2408" s="59"/>
      <c r="B2408" s="59"/>
      <c r="C2408" s="59"/>
      <c r="D2408" s="59"/>
      <c r="E2408" s="59"/>
      <c r="F2408" s="59"/>
      <c r="G2408" s="59"/>
      <c r="H2408" s="59"/>
    </row>
    <row r="2409" spans="1:8" x14ac:dyDescent="0.3">
      <c r="A2409" s="59"/>
      <c r="B2409" s="59"/>
      <c r="C2409" s="59"/>
      <c r="D2409" s="59"/>
      <c r="E2409" s="59"/>
      <c r="F2409" s="59"/>
      <c r="G2409" s="59"/>
      <c r="H2409" s="59"/>
    </row>
    <row r="2410" spans="1:8" x14ac:dyDescent="0.3">
      <c r="A2410" s="59"/>
      <c r="B2410" s="59"/>
      <c r="C2410" s="59"/>
      <c r="D2410" s="59"/>
      <c r="E2410" s="59"/>
      <c r="F2410" s="59"/>
      <c r="G2410" s="59"/>
      <c r="H2410" s="59"/>
    </row>
    <row r="2411" spans="1:8" x14ac:dyDescent="0.3">
      <c r="A2411" s="59"/>
      <c r="B2411" s="59"/>
      <c r="C2411" s="59"/>
      <c r="D2411" s="59"/>
      <c r="E2411" s="59"/>
      <c r="F2411" s="59"/>
      <c r="G2411" s="59"/>
      <c r="H2411" s="59"/>
    </row>
    <row r="2412" spans="1:8" x14ac:dyDescent="0.3">
      <c r="A2412" s="59"/>
      <c r="B2412" s="59"/>
      <c r="C2412" s="59"/>
      <c r="D2412" s="59"/>
      <c r="E2412" s="59"/>
      <c r="F2412" s="59"/>
      <c r="G2412" s="59"/>
      <c r="H2412" s="59"/>
    </row>
    <row r="2413" spans="1:8" x14ac:dyDescent="0.3">
      <c r="A2413" s="59"/>
      <c r="B2413" s="59"/>
      <c r="C2413" s="59"/>
      <c r="D2413" s="59"/>
      <c r="E2413" s="59"/>
      <c r="F2413" s="59"/>
      <c r="G2413" s="59"/>
      <c r="H2413" s="59"/>
    </row>
    <row r="2414" spans="1:8" x14ac:dyDescent="0.3">
      <c r="A2414" s="59"/>
      <c r="B2414" s="59"/>
      <c r="C2414" s="59"/>
      <c r="D2414" s="59"/>
      <c r="E2414" s="59"/>
      <c r="F2414" s="59"/>
      <c r="G2414" s="59"/>
      <c r="H2414" s="59"/>
    </row>
    <row r="2415" spans="1:8" x14ac:dyDescent="0.3">
      <c r="A2415" s="59"/>
      <c r="B2415" s="59"/>
      <c r="C2415" s="59"/>
      <c r="D2415" s="59"/>
      <c r="E2415" s="59"/>
      <c r="F2415" s="59"/>
      <c r="G2415" s="59"/>
      <c r="H2415" s="59"/>
    </row>
    <row r="2416" spans="1:8" x14ac:dyDescent="0.3">
      <c r="A2416" s="59"/>
      <c r="B2416" s="59"/>
      <c r="C2416" s="59"/>
      <c r="D2416" s="59"/>
      <c r="E2416" s="59"/>
      <c r="F2416" s="59"/>
      <c r="G2416" s="59"/>
      <c r="H2416" s="59"/>
    </row>
    <row r="2417" spans="1:8" x14ac:dyDescent="0.3">
      <c r="A2417" s="59"/>
      <c r="B2417" s="59"/>
      <c r="C2417" s="59"/>
      <c r="D2417" s="59"/>
      <c r="E2417" s="59"/>
      <c r="F2417" s="59"/>
      <c r="G2417" s="59"/>
      <c r="H2417" s="59"/>
    </row>
    <row r="2418" spans="1:8" x14ac:dyDescent="0.3">
      <c r="A2418" s="59"/>
      <c r="B2418" s="59"/>
      <c r="C2418" s="59"/>
      <c r="D2418" s="59"/>
      <c r="E2418" s="59"/>
      <c r="F2418" s="59"/>
      <c r="G2418" s="59"/>
      <c r="H2418" s="59"/>
    </row>
    <row r="2419" spans="1:8" x14ac:dyDescent="0.3">
      <c r="A2419" s="59"/>
      <c r="B2419" s="59"/>
      <c r="C2419" s="59"/>
      <c r="D2419" s="59"/>
      <c r="E2419" s="59"/>
      <c r="F2419" s="59"/>
      <c r="G2419" s="59"/>
      <c r="H2419" s="59"/>
    </row>
    <row r="2420" spans="1:8" x14ac:dyDescent="0.3">
      <c r="A2420" s="59"/>
      <c r="B2420" s="59"/>
      <c r="C2420" s="59"/>
      <c r="D2420" s="59"/>
      <c r="E2420" s="59"/>
      <c r="F2420" s="59"/>
      <c r="G2420" s="59"/>
      <c r="H2420" s="59"/>
    </row>
    <row r="2421" spans="1:8" x14ac:dyDescent="0.3">
      <c r="A2421" s="59"/>
      <c r="B2421" s="59"/>
      <c r="C2421" s="59"/>
      <c r="D2421" s="59"/>
      <c r="E2421" s="59"/>
      <c r="F2421" s="59"/>
      <c r="G2421" s="59"/>
      <c r="H2421" s="59"/>
    </row>
    <row r="2422" spans="1:8" x14ac:dyDescent="0.3">
      <c r="A2422" s="59"/>
      <c r="B2422" s="59"/>
      <c r="C2422" s="59"/>
      <c r="D2422" s="59"/>
      <c r="E2422" s="59"/>
      <c r="F2422" s="59"/>
      <c r="G2422" s="59"/>
      <c r="H2422" s="59"/>
    </row>
    <row r="2423" spans="1:8" x14ac:dyDescent="0.3">
      <c r="A2423" s="59"/>
      <c r="B2423" s="59"/>
      <c r="C2423" s="59"/>
      <c r="D2423" s="59"/>
      <c r="E2423" s="59"/>
      <c r="F2423" s="59"/>
      <c r="G2423" s="59"/>
      <c r="H2423" s="59"/>
    </row>
    <row r="2424" spans="1:8" x14ac:dyDescent="0.3">
      <c r="A2424" s="59"/>
      <c r="B2424" s="59"/>
      <c r="C2424" s="59"/>
      <c r="D2424" s="59"/>
      <c r="E2424" s="59"/>
      <c r="F2424" s="59"/>
      <c r="G2424" s="59"/>
      <c r="H2424" s="59"/>
    </row>
    <row r="2425" spans="1:8" x14ac:dyDescent="0.3">
      <c r="A2425" s="59"/>
      <c r="B2425" s="59"/>
      <c r="C2425" s="59"/>
      <c r="D2425" s="59"/>
      <c r="E2425" s="59"/>
      <c r="F2425" s="59"/>
      <c r="G2425" s="59"/>
      <c r="H2425" s="59"/>
    </row>
    <row r="2426" spans="1:8" x14ac:dyDescent="0.3">
      <c r="A2426" s="59"/>
      <c r="B2426" s="59"/>
      <c r="C2426" s="59"/>
      <c r="D2426" s="59"/>
      <c r="E2426" s="59"/>
      <c r="F2426" s="59"/>
      <c r="G2426" s="59"/>
      <c r="H2426" s="59"/>
    </row>
    <row r="2427" spans="1:8" x14ac:dyDescent="0.3">
      <c r="A2427" s="59"/>
      <c r="B2427" s="59"/>
      <c r="C2427" s="59"/>
      <c r="D2427" s="59"/>
      <c r="E2427" s="59"/>
      <c r="F2427" s="59"/>
      <c r="G2427" s="59"/>
      <c r="H2427" s="59"/>
    </row>
    <row r="2428" spans="1:8" x14ac:dyDescent="0.3">
      <c r="A2428" s="59"/>
      <c r="B2428" s="59"/>
      <c r="C2428" s="59"/>
      <c r="D2428" s="59"/>
      <c r="E2428" s="59"/>
      <c r="F2428" s="59"/>
      <c r="G2428" s="59"/>
      <c r="H2428" s="59"/>
    </row>
    <row r="2429" spans="1:8" x14ac:dyDescent="0.3">
      <c r="A2429" s="59"/>
      <c r="B2429" s="59"/>
      <c r="C2429" s="59"/>
      <c r="D2429" s="59"/>
      <c r="E2429" s="59"/>
      <c r="F2429" s="59"/>
      <c r="G2429" s="59"/>
      <c r="H2429" s="59"/>
    </row>
    <row r="2430" spans="1:8" x14ac:dyDescent="0.3">
      <c r="A2430" s="59"/>
      <c r="B2430" s="59"/>
      <c r="C2430" s="59"/>
      <c r="D2430" s="59"/>
      <c r="E2430" s="59"/>
      <c r="F2430" s="59"/>
      <c r="G2430" s="59"/>
      <c r="H2430" s="59"/>
    </row>
    <row r="2431" spans="1:8" x14ac:dyDescent="0.3">
      <c r="A2431" s="59"/>
      <c r="B2431" s="59"/>
      <c r="C2431" s="59"/>
      <c r="D2431" s="59"/>
      <c r="E2431" s="59"/>
      <c r="F2431" s="59"/>
      <c r="G2431" s="59"/>
      <c r="H2431" s="59"/>
    </row>
    <row r="2432" spans="1:8" x14ac:dyDescent="0.3">
      <c r="A2432" s="59"/>
      <c r="B2432" s="59"/>
      <c r="C2432" s="59"/>
      <c r="D2432" s="59"/>
      <c r="E2432" s="59"/>
      <c r="F2432" s="59"/>
      <c r="G2432" s="59"/>
      <c r="H2432" s="59"/>
    </row>
    <row r="2433" spans="1:8" x14ac:dyDescent="0.3">
      <c r="A2433" s="59"/>
      <c r="B2433" s="59"/>
      <c r="C2433" s="59"/>
      <c r="D2433" s="59"/>
      <c r="E2433" s="59"/>
      <c r="F2433" s="59"/>
      <c r="G2433" s="59"/>
      <c r="H2433" s="59"/>
    </row>
    <row r="2434" spans="1:8" x14ac:dyDescent="0.3">
      <c r="A2434" s="59"/>
      <c r="B2434" s="59"/>
      <c r="C2434" s="59"/>
      <c r="D2434" s="59"/>
      <c r="E2434" s="59"/>
      <c r="F2434" s="59"/>
      <c r="G2434" s="59"/>
      <c r="H2434" s="59"/>
    </row>
    <row r="2435" spans="1:8" x14ac:dyDescent="0.3">
      <c r="A2435" s="59"/>
      <c r="B2435" s="59"/>
      <c r="C2435" s="59"/>
      <c r="D2435" s="59"/>
      <c r="E2435" s="59"/>
      <c r="F2435" s="59"/>
      <c r="G2435" s="59"/>
      <c r="H2435" s="59"/>
    </row>
    <row r="2436" spans="1:8" x14ac:dyDescent="0.3">
      <c r="A2436" s="59"/>
      <c r="B2436" s="59"/>
      <c r="C2436" s="59"/>
      <c r="D2436" s="59"/>
      <c r="E2436" s="59"/>
      <c r="F2436" s="59"/>
      <c r="G2436" s="59"/>
      <c r="H2436" s="59"/>
    </row>
    <row r="2437" spans="1:8" x14ac:dyDescent="0.3">
      <c r="A2437" s="59"/>
      <c r="B2437" s="59"/>
      <c r="C2437" s="59"/>
      <c r="D2437" s="59"/>
      <c r="E2437" s="59"/>
      <c r="F2437" s="59"/>
      <c r="G2437" s="59"/>
      <c r="H2437" s="59"/>
    </row>
    <row r="2438" spans="1:8" x14ac:dyDescent="0.3">
      <c r="A2438" s="59"/>
      <c r="B2438" s="59"/>
      <c r="C2438" s="59"/>
      <c r="D2438" s="59"/>
      <c r="E2438" s="59"/>
      <c r="F2438" s="59"/>
      <c r="G2438" s="59"/>
      <c r="H2438" s="59"/>
    </row>
    <row r="2439" spans="1:8" x14ac:dyDescent="0.3">
      <c r="A2439" s="59"/>
      <c r="B2439" s="59"/>
      <c r="C2439" s="59"/>
      <c r="D2439" s="59"/>
      <c r="E2439" s="59"/>
      <c r="F2439" s="59"/>
      <c r="G2439" s="59"/>
      <c r="H2439" s="59"/>
    </row>
    <row r="2440" spans="1:8" x14ac:dyDescent="0.3">
      <c r="A2440" s="59"/>
      <c r="B2440" s="59"/>
      <c r="C2440" s="59"/>
      <c r="D2440" s="59"/>
      <c r="E2440" s="59"/>
      <c r="F2440" s="59"/>
      <c r="G2440" s="59"/>
      <c r="H2440" s="59"/>
    </row>
    <row r="2441" spans="1:8" x14ac:dyDescent="0.3">
      <c r="A2441" s="59"/>
      <c r="B2441" s="59"/>
      <c r="C2441" s="59"/>
      <c r="D2441" s="59"/>
      <c r="E2441" s="59"/>
      <c r="F2441" s="59"/>
      <c r="G2441" s="59"/>
      <c r="H2441" s="59"/>
    </row>
    <row r="2442" spans="1:8" x14ac:dyDescent="0.3">
      <c r="A2442" s="59"/>
      <c r="B2442" s="59"/>
      <c r="C2442" s="59"/>
      <c r="D2442" s="59"/>
      <c r="E2442" s="59"/>
      <c r="F2442" s="59"/>
      <c r="G2442" s="59"/>
      <c r="H2442" s="59"/>
    </row>
    <row r="2443" spans="1:8" x14ac:dyDescent="0.3">
      <c r="A2443" s="59"/>
      <c r="B2443" s="59"/>
      <c r="C2443" s="59"/>
      <c r="D2443" s="59"/>
      <c r="E2443" s="59"/>
      <c r="F2443" s="59"/>
      <c r="G2443" s="59"/>
      <c r="H2443" s="59"/>
    </row>
    <row r="2444" spans="1:8" x14ac:dyDescent="0.3">
      <c r="A2444" s="59"/>
      <c r="B2444" s="59"/>
      <c r="C2444" s="59"/>
      <c r="D2444" s="59"/>
      <c r="E2444" s="59"/>
      <c r="F2444" s="59"/>
      <c r="G2444" s="59"/>
      <c r="H2444" s="59"/>
    </row>
    <row r="2445" spans="1:8" x14ac:dyDescent="0.3">
      <c r="A2445" s="59"/>
      <c r="B2445" s="59"/>
      <c r="C2445" s="59"/>
      <c r="D2445" s="59"/>
      <c r="E2445" s="59"/>
      <c r="F2445" s="59"/>
      <c r="G2445" s="59"/>
      <c r="H2445" s="59"/>
    </row>
    <row r="2446" spans="1:8" x14ac:dyDescent="0.3">
      <c r="A2446" s="59"/>
      <c r="B2446" s="59"/>
      <c r="C2446" s="59"/>
      <c r="D2446" s="59"/>
      <c r="E2446" s="59"/>
      <c r="F2446" s="59"/>
      <c r="G2446" s="59"/>
      <c r="H2446" s="59"/>
    </row>
    <row r="2447" spans="1:8" x14ac:dyDescent="0.3">
      <c r="A2447" s="59"/>
      <c r="B2447" s="59"/>
      <c r="C2447" s="59"/>
      <c r="D2447" s="59"/>
      <c r="E2447" s="59"/>
      <c r="F2447" s="59"/>
      <c r="G2447" s="59"/>
      <c r="H2447" s="59"/>
    </row>
    <row r="2448" spans="1:8" x14ac:dyDescent="0.3">
      <c r="A2448" s="59"/>
      <c r="B2448" s="59"/>
      <c r="C2448" s="59"/>
      <c r="D2448" s="59"/>
      <c r="E2448" s="59"/>
      <c r="F2448" s="59"/>
      <c r="G2448" s="59"/>
      <c r="H2448" s="59"/>
    </row>
    <row r="2449" spans="1:8" x14ac:dyDescent="0.3">
      <c r="A2449" s="59"/>
      <c r="B2449" s="59"/>
      <c r="C2449" s="59"/>
      <c r="D2449" s="59"/>
      <c r="E2449" s="59"/>
      <c r="F2449" s="59"/>
      <c r="G2449" s="59"/>
      <c r="H2449" s="59"/>
    </row>
    <row r="2450" spans="1:8" x14ac:dyDescent="0.3">
      <c r="A2450" s="59"/>
      <c r="B2450" s="59"/>
      <c r="C2450" s="59"/>
      <c r="D2450" s="59"/>
      <c r="E2450" s="59"/>
      <c r="F2450" s="59"/>
      <c r="G2450" s="59"/>
      <c r="H2450" s="59"/>
    </row>
    <row r="2451" spans="1:8" x14ac:dyDescent="0.3">
      <c r="A2451" s="59"/>
      <c r="B2451" s="59"/>
      <c r="C2451" s="59"/>
      <c r="D2451" s="59"/>
      <c r="E2451" s="59"/>
      <c r="F2451" s="59"/>
      <c r="G2451" s="59"/>
      <c r="H2451" s="59"/>
    </row>
    <row r="2452" spans="1:8" x14ac:dyDescent="0.3">
      <c r="A2452" s="59"/>
      <c r="B2452" s="59"/>
      <c r="C2452" s="59"/>
      <c r="D2452" s="59"/>
      <c r="E2452" s="59"/>
      <c r="F2452" s="59"/>
      <c r="G2452" s="59"/>
      <c r="H2452" s="59"/>
    </row>
    <row r="2453" spans="1:8" x14ac:dyDescent="0.3">
      <c r="A2453" s="59"/>
      <c r="B2453" s="59"/>
      <c r="C2453" s="59"/>
      <c r="D2453" s="59"/>
      <c r="E2453" s="59"/>
      <c r="F2453" s="59"/>
      <c r="G2453" s="59"/>
      <c r="H2453" s="59"/>
    </row>
    <row r="2454" spans="1:8" x14ac:dyDescent="0.3">
      <c r="A2454" s="59"/>
      <c r="B2454" s="59"/>
      <c r="C2454" s="59"/>
      <c r="D2454" s="59"/>
      <c r="E2454" s="59"/>
      <c r="F2454" s="59"/>
      <c r="G2454" s="59"/>
      <c r="H2454" s="59"/>
    </row>
    <row r="2455" spans="1:8" x14ac:dyDescent="0.3">
      <c r="A2455" s="59"/>
      <c r="B2455" s="59"/>
      <c r="C2455" s="59"/>
      <c r="D2455" s="59"/>
      <c r="E2455" s="59"/>
      <c r="F2455" s="59"/>
      <c r="G2455" s="59"/>
      <c r="H2455" s="59"/>
    </row>
    <row r="2456" spans="1:8" x14ac:dyDescent="0.3">
      <c r="A2456" s="59"/>
      <c r="B2456" s="59"/>
      <c r="C2456" s="59"/>
      <c r="D2456" s="59"/>
      <c r="E2456" s="59"/>
      <c r="F2456" s="59"/>
      <c r="G2456" s="59"/>
      <c r="H2456" s="59"/>
    </row>
    <row r="2457" spans="1:8" x14ac:dyDescent="0.3">
      <c r="A2457" s="59"/>
      <c r="B2457" s="59"/>
      <c r="C2457" s="59"/>
      <c r="D2457" s="59"/>
      <c r="E2457" s="59"/>
      <c r="F2457" s="59"/>
      <c r="G2457" s="59"/>
      <c r="H2457" s="59"/>
    </row>
    <row r="2458" spans="1:8" x14ac:dyDescent="0.3">
      <c r="A2458" s="59"/>
      <c r="B2458" s="59"/>
      <c r="C2458" s="59"/>
      <c r="D2458" s="59"/>
      <c r="E2458" s="59"/>
      <c r="F2458" s="59"/>
      <c r="G2458" s="59"/>
      <c r="H2458" s="59"/>
    </row>
    <row r="2459" spans="1:8" x14ac:dyDescent="0.3">
      <c r="A2459" s="59"/>
      <c r="B2459" s="59"/>
      <c r="C2459" s="59"/>
      <c r="D2459" s="59"/>
      <c r="E2459" s="59"/>
      <c r="F2459" s="59"/>
      <c r="G2459" s="59"/>
      <c r="H2459" s="59"/>
    </row>
    <row r="2460" spans="1:8" x14ac:dyDescent="0.3">
      <c r="A2460" s="59"/>
      <c r="B2460" s="59"/>
      <c r="C2460" s="59"/>
      <c r="D2460" s="59"/>
      <c r="E2460" s="59"/>
      <c r="F2460" s="59"/>
      <c r="G2460" s="59"/>
      <c r="H2460" s="59"/>
    </row>
    <row r="2461" spans="1:8" x14ac:dyDescent="0.3">
      <c r="A2461" s="59"/>
      <c r="B2461" s="59"/>
      <c r="C2461" s="59"/>
      <c r="D2461" s="59"/>
      <c r="E2461" s="59"/>
      <c r="F2461" s="59"/>
      <c r="G2461" s="59"/>
      <c r="H2461" s="59"/>
    </row>
    <row r="2462" spans="1:8" x14ac:dyDescent="0.3">
      <c r="A2462" s="59"/>
      <c r="B2462" s="59"/>
      <c r="C2462" s="59"/>
      <c r="D2462" s="59"/>
      <c r="E2462" s="59"/>
      <c r="F2462" s="59"/>
      <c r="G2462" s="59"/>
      <c r="H2462" s="59"/>
    </row>
    <row r="2463" spans="1:8" x14ac:dyDescent="0.3">
      <c r="A2463" s="59"/>
      <c r="B2463" s="59"/>
      <c r="C2463" s="59"/>
      <c r="D2463" s="59"/>
      <c r="E2463" s="59"/>
      <c r="F2463" s="59"/>
      <c r="G2463" s="59"/>
      <c r="H2463" s="59"/>
    </row>
    <row r="2464" spans="1:8" x14ac:dyDescent="0.3">
      <c r="A2464" s="59"/>
      <c r="B2464" s="59"/>
      <c r="C2464" s="59"/>
      <c r="D2464" s="59"/>
      <c r="E2464" s="59"/>
      <c r="F2464" s="59"/>
      <c r="G2464" s="59"/>
      <c r="H2464" s="59"/>
    </row>
    <row r="2465" spans="1:8" x14ac:dyDescent="0.3">
      <c r="A2465" s="59"/>
      <c r="B2465" s="59"/>
      <c r="C2465" s="59"/>
      <c r="D2465" s="59"/>
      <c r="E2465" s="59"/>
      <c r="F2465" s="59"/>
      <c r="G2465" s="59"/>
      <c r="H2465" s="59"/>
    </row>
    <row r="2466" spans="1:8" x14ac:dyDescent="0.3">
      <c r="A2466" s="59"/>
      <c r="B2466" s="59"/>
      <c r="C2466" s="59"/>
      <c r="D2466" s="59"/>
      <c r="E2466" s="59"/>
      <c r="F2466" s="59"/>
      <c r="G2466" s="59"/>
      <c r="H2466" s="59"/>
    </row>
    <row r="2467" spans="1:8" x14ac:dyDescent="0.3">
      <c r="A2467" s="59"/>
      <c r="B2467" s="59"/>
      <c r="C2467" s="59"/>
      <c r="D2467" s="59"/>
      <c r="E2467" s="59"/>
      <c r="F2467" s="59"/>
      <c r="G2467" s="59"/>
      <c r="H2467" s="59"/>
    </row>
    <row r="2468" spans="1:8" x14ac:dyDescent="0.3">
      <c r="A2468" s="59"/>
      <c r="B2468" s="59"/>
      <c r="C2468" s="59"/>
      <c r="D2468" s="59"/>
      <c r="E2468" s="59"/>
      <c r="F2468" s="59"/>
      <c r="G2468" s="59"/>
      <c r="H2468" s="59"/>
    </row>
    <row r="2469" spans="1:8" x14ac:dyDescent="0.3">
      <c r="A2469" s="59"/>
      <c r="B2469" s="59"/>
      <c r="C2469" s="59"/>
      <c r="D2469" s="59"/>
      <c r="E2469" s="59"/>
      <c r="F2469" s="59"/>
      <c r="G2469" s="59"/>
      <c r="H2469" s="59"/>
    </row>
    <row r="2470" spans="1:8" x14ac:dyDescent="0.3">
      <c r="A2470" s="59"/>
      <c r="B2470" s="59"/>
      <c r="C2470" s="59"/>
      <c r="D2470" s="59"/>
      <c r="E2470" s="59"/>
      <c r="F2470" s="59"/>
      <c r="G2470" s="59"/>
      <c r="H2470" s="59"/>
    </row>
    <row r="2471" spans="1:8" x14ac:dyDescent="0.3">
      <c r="A2471" s="59"/>
      <c r="B2471" s="59"/>
      <c r="C2471" s="59"/>
      <c r="D2471" s="59"/>
      <c r="E2471" s="59"/>
      <c r="F2471" s="59"/>
      <c r="G2471" s="59"/>
      <c r="H2471" s="59"/>
    </row>
    <row r="2472" spans="1:8" x14ac:dyDescent="0.3">
      <c r="A2472" s="59"/>
      <c r="B2472" s="59"/>
      <c r="C2472" s="59"/>
      <c r="D2472" s="59"/>
      <c r="E2472" s="59"/>
      <c r="F2472" s="59"/>
      <c r="G2472" s="59"/>
      <c r="H2472" s="59"/>
    </row>
    <row r="2473" spans="1:8" x14ac:dyDescent="0.3">
      <c r="A2473" s="59"/>
      <c r="B2473" s="59"/>
      <c r="C2473" s="59"/>
      <c r="D2473" s="59"/>
      <c r="E2473" s="59"/>
      <c r="F2473" s="59"/>
      <c r="G2473" s="59"/>
      <c r="H2473" s="59"/>
    </row>
    <row r="2474" spans="1:8" x14ac:dyDescent="0.3">
      <c r="A2474" s="59"/>
      <c r="B2474" s="59"/>
      <c r="C2474" s="59"/>
      <c r="D2474" s="59"/>
      <c r="E2474" s="59"/>
      <c r="F2474" s="59"/>
      <c r="G2474" s="59"/>
      <c r="H2474" s="59"/>
    </row>
    <row r="2475" spans="1:8" x14ac:dyDescent="0.3">
      <c r="A2475" s="59"/>
      <c r="B2475" s="59"/>
      <c r="C2475" s="59"/>
      <c r="D2475" s="59"/>
      <c r="E2475" s="59"/>
      <c r="F2475" s="59"/>
      <c r="G2475" s="59"/>
      <c r="H2475" s="59"/>
    </row>
    <row r="2476" spans="1:8" x14ac:dyDescent="0.3">
      <c r="A2476" s="59"/>
      <c r="B2476" s="59"/>
      <c r="C2476" s="59"/>
      <c r="D2476" s="59"/>
      <c r="E2476" s="59"/>
      <c r="F2476" s="59"/>
      <c r="G2476" s="59"/>
      <c r="H2476" s="59"/>
    </row>
    <row r="2477" spans="1:8" x14ac:dyDescent="0.3">
      <c r="A2477" s="59"/>
      <c r="B2477" s="59"/>
      <c r="C2477" s="59"/>
      <c r="D2477" s="59"/>
      <c r="E2477" s="59"/>
      <c r="F2477" s="59"/>
      <c r="G2477" s="59"/>
      <c r="H2477" s="59"/>
    </row>
    <row r="2478" spans="1:8" x14ac:dyDescent="0.3">
      <c r="A2478" s="59"/>
      <c r="B2478" s="59"/>
      <c r="C2478" s="59"/>
      <c r="D2478" s="59"/>
      <c r="E2478" s="59"/>
      <c r="F2478" s="59"/>
      <c r="G2478" s="59"/>
      <c r="H2478" s="59"/>
    </row>
    <row r="2479" spans="1:8" x14ac:dyDescent="0.3">
      <c r="A2479" s="59"/>
      <c r="B2479" s="59"/>
      <c r="C2479" s="59"/>
      <c r="D2479" s="59"/>
      <c r="E2479" s="59"/>
      <c r="F2479" s="59"/>
      <c r="G2479" s="59"/>
      <c r="H2479" s="59"/>
    </row>
    <row r="2480" spans="1:8" x14ac:dyDescent="0.3">
      <c r="A2480" s="59"/>
      <c r="B2480" s="59"/>
      <c r="C2480" s="59"/>
      <c r="D2480" s="59"/>
      <c r="E2480" s="59"/>
      <c r="F2480" s="59"/>
      <c r="G2480" s="59"/>
      <c r="H2480" s="59"/>
    </row>
    <row r="2481" spans="1:8" x14ac:dyDescent="0.3">
      <c r="A2481" s="59"/>
      <c r="B2481" s="59"/>
      <c r="C2481" s="59"/>
      <c r="D2481" s="59"/>
      <c r="E2481" s="59"/>
      <c r="F2481" s="59"/>
      <c r="G2481" s="59"/>
      <c r="H2481" s="59"/>
    </row>
    <row r="2482" spans="1:8" x14ac:dyDescent="0.3">
      <c r="A2482" s="59"/>
      <c r="B2482" s="59"/>
      <c r="C2482" s="59"/>
      <c r="D2482" s="59"/>
      <c r="E2482" s="59"/>
      <c r="F2482" s="59"/>
      <c r="G2482" s="59"/>
      <c r="H2482" s="59"/>
    </row>
    <row r="2483" spans="1:8" x14ac:dyDescent="0.3">
      <c r="A2483" s="59"/>
      <c r="B2483" s="59"/>
      <c r="C2483" s="59"/>
      <c r="D2483" s="59"/>
      <c r="E2483" s="59"/>
      <c r="F2483" s="59"/>
      <c r="G2483" s="59"/>
      <c r="H2483" s="59"/>
    </row>
    <row r="2484" spans="1:8" x14ac:dyDescent="0.3">
      <c r="A2484" s="59"/>
      <c r="B2484" s="59"/>
      <c r="C2484" s="59"/>
      <c r="D2484" s="59"/>
      <c r="E2484" s="59"/>
      <c r="F2484" s="59"/>
      <c r="G2484" s="59"/>
      <c r="H2484" s="59"/>
    </row>
    <row r="2485" spans="1:8" x14ac:dyDescent="0.3">
      <c r="A2485" s="59"/>
      <c r="B2485" s="59"/>
      <c r="C2485" s="59"/>
      <c r="D2485" s="59"/>
      <c r="E2485" s="59"/>
      <c r="F2485" s="59"/>
      <c r="G2485" s="59"/>
      <c r="H2485" s="59"/>
    </row>
    <row r="2486" spans="1:8" x14ac:dyDescent="0.3">
      <c r="A2486" s="59"/>
      <c r="B2486" s="59"/>
      <c r="C2486" s="59"/>
      <c r="D2486" s="59"/>
      <c r="E2486" s="59"/>
      <c r="F2486" s="59"/>
      <c r="G2486" s="59"/>
      <c r="H2486" s="59"/>
    </row>
    <row r="2487" spans="1:8" x14ac:dyDescent="0.3">
      <c r="A2487" s="59"/>
      <c r="B2487" s="59"/>
      <c r="C2487" s="59"/>
      <c r="D2487" s="59"/>
      <c r="E2487" s="59"/>
      <c r="F2487" s="59"/>
      <c r="G2487" s="59"/>
      <c r="H2487" s="59"/>
    </row>
    <row r="2488" spans="1:8" x14ac:dyDescent="0.3">
      <c r="A2488" s="59"/>
      <c r="B2488" s="59"/>
      <c r="C2488" s="59"/>
      <c r="D2488" s="59"/>
      <c r="E2488" s="59"/>
      <c r="F2488" s="59"/>
      <c r="G2488" s="59"/>
      <c r="H2488" s="59"/>
    </row>
    <row r="2489" spans="1:8" x14ac:dyDescent="0.3">
      <c r="A2489" s="59"/>
      <c r="B2489" s="59"/>
      <c r="C2489" s="59"/>
      <c r="D2489" s="59"/>
      <c r="E2489" s="59"/>
      <c r="F2489" s="59"/>
      <c r="G2489" s="59"/>
      <c r="H2489" s="59"/>
    </row>
    <row r="2490" spans="1:8" x14ac:dyDescent="0.3">
      <c r="A2490" s="59"/>
      <c r="B2490" s="59"/>
      <c r="C2490" s="59"/>
      <c r="D2490" s="59"/>
      <c r="E2490" s="59"/>
      <c r="F2490" s="59"/>
      <c r="G2490" s="59"/>
      <c r="H2490" s="59"/>
    </row>
    <row r="2491" spans="1:8" x14ac:dyDescent="0.3">
      <c r="A2491" s="59"/>
      <c r="B2491" s="59"/>
      <c r="C2491" s="59"/>
      <c r="D2491" s="59"/>
      <c r="E2491" s="59"/>
      <c r="F2491" s="59"/>
      <c r="G2491" s="59"/>
      <c r="H2491" s="59"/>
    </row>
    <row r="2492" spans="1:8" x14ac:dyDescent="0.3">
      <c r="A2492" s="59"/>
      <c r="B2492" s="59"/>
      <c r="C2492" s="59"/>
      <c r="D2492" s="59"/>
      <c r="E2492" s="59"/>
      <c r="F2492" s="59"/>
      <c r="G2492" s="59"/>
      <c r="H2492" s="59"/>
    </row>
    <row r="2493" spans="1:8" x14ac:dyDescent="0.3">
      <c r="A2493" s="59"/>
      <c r="B2493" s="59"/>
      <c r="C2493" s="59"/>
      <c r="D2493" s="59"/>
      <c r="E2493" s="59"/>
      <c r="F2493" s="59"/>
      <c r="G2493" s="59"/>
      <c r="H2493" s="59"/>
    </row>
    <row r="2494" spans="1:8" x14ac:dyDescent="0.3">
      <c r="A2494" s="59"/>
      <c r="B2494" s="59"/>
      <c r="C2494" s="59"/>
      <c r="D2494" s="59"/>
      <c r="E2494" s="59"/>
      <c r="F2494" s="59"/>
      <c r="G2494" s="59"/>
      <c r="H2494" s="59"/>
    </row>
    <row r="2495" spans="1:8" x14ac:dyDescent="0.3">
      <c r="A2495" s="59"/>
      <c r="B2495" s="59"/>
      <c r="C2495" s="59"/>
      <c r="D2495" s="59"/>
      <c r="E2495" s="59"/>
      <c r="F2495" s="59"/>
      <c r="G2495" s="59"/>
      <c r="H2495" s="59"/>
    </row>
    <row r="2496" spans="1:8" x14ac:dyDescent="0.3">
      <c r="A2496" s="59"/>
      <c r="B2496" s="59"/>
      <c r="C2496" s="59"/>
      <c r="D2496" s="59"/>
      <c r="E2496" s="59"/>
      <c r="F2496" s="59"/>
      <c r="G2496" s="59"/>
      <c r="H2496" s="59"/>
    </row>
    <row r="2497" spans="1:8" x14ac:dyDescent="0.3">
      <c r="A2497" s="59"/>
      <c r="B2497" s="59"/>
      <c r="C2497" s="59"/>
      <c r="D2497" s="59"/>
      <c r="E2497" s="59"/>
      <c r="F2497" s="59"/>
      <c r="G2497" s="59"/>
      <c r="H2497" s="59"/>
    </row>
    <row r="2498" spans="1:8" x14ac:dyDescent="0.3">
      <c r="A2498" s="59"/>
      <c r="B2498" s="59"/>
      <c r="C2498" s="59"/>
      <c r="D2498" s="59"/>
      <c r="E2498" s="59"/>
      <c r="F2498" s="59"/>
      <c r="G2498" s="59"/>
      <c r="H2498" s="59"/>
    </row>
    <row r="2499" spans="1:8" x14ac:dyDescent="0.3">
      <c r="A2499" s="59"/>
      <c r="B2499" s="59"/>
      <c r="C2499" s="59"/>
      <c r="D2499" s="59"/>
      <c r="E2499" s="59"/>
      <c r="F2499" s="59"/>
      <c r="G2499" s="59"/>
      <c r="H2499" s="59"/>
    </row>
    <row r="2500" spans="1:8" x14ac:dyDescent="0.3">
      <c r="A2500" s="59"/>
      <c r="B2500" s="59"/>
      <c r="C2500" s="59"/>
      <c r="D2500" s="59"/>
      <c r="E2500" s="59"/>
      <c r="F2500" s="59"/>
      <c r="G2500" s="59"/>
      <c r="H2500" s="59"/>
    </row>
    <row r="2501" spans="1:8" x14ac:dyDescent="0.3">
      <c r="A2501" s="59"/>
      <c r="B2501" s="59"/>
      <c r="C2501" s="59"/>
      <c r="D2501" s="59"/>
      <c r="E2501" s="59"/>
      <c r="F2501" s="59"/>
      <c r="G2501" s="59"/>
      <c r="H2501" s="59"/>
    </row>
    <row r="2502" spans="1:8" x14ac:dyDescent="0.3">
      <c r="A2502" s="59"/>
      <c r="B2502" s="59"/>
      <c r="C2502" s="59"/>
      <c r="D2502" s="59"/>
      <c r="E2502" s="59"/>
      <c r="F2502" s="59"/>
      <c r="G2502" s="59"/>
      <c r="H2502" s="59"/>
    </row>
    <row r="2503" spans="1:8" x14ac:dyDescent="0.3">
      <c r="A2503" s="59"/>
      <c r="B2503" s="59"/>
      <c r="C2503" s="59"/>
      <c r="D2503" s="59"/>
      <c r="E2503" s="59"/>
      <c r="F2503" s="59"/>
      <c r="G2503" s="59"/>
      <c r="H2503" s="59"/>
    </row>
    <row r="2504" spans="1:8" x14ac:dyDescent="0.3">
      <c r="A2504" s="59"/>
      <c r="B2504" s="59"/>
      <c r="C2504" s="59"/>
      <c r="D2504" s="59"/>
      <c r="E2504" s="59"/>
      <c r="F2504" s="59"/>
      <c r="G2504" s="59"/>
      <c r="H2504" s="59"/>
    </row>
    <row r="2505" spans="1:8" x14ac:dyDescent="0.3">
      <c r="A2505" s="59"/>
      <c r="B2505" s="59"/>
      <c r="C2505" s="59"/>
      <c r="D2505" s="59"/>
      <c r="E2505" s="59"/>
      <c r="F2505" s="59"/>
      <c r="G2505" s="59"/>
      <c r="H2505" s="59"/>
    </row>
    <row r="2506" spans="1:8" x14ac:dyDescent="0.3">
      <c r="A2506" s="59"/>
      <c r="B2506" s="59"/>
      <c r="C2506" s="59"/>
      <c r="D2506" s="59"/>
      <c r="E2506" s="59"/>
      <c r="F2506" s="59"/>
      <c r="G2506" s="59"/>
      <c r="H2506" s="59"/>
    </row>
    <row r="2507" spans="1:8" x14ac:dyDescent="0.3">
      <c r="A2507" s="59"/>
      <c r="B2507" s="59"/>
      <c r="C2507" s="59"/>
      <c r="D2507" s="59"/>
      <c r="E2507" s="59"/>
      <c r="F2507" s="59"/>
      <c r="G2507" s="59"/>
      <c r="H2507" s="59"/>
    </row>
    <row r="2508" spans="1:8" x14ac:dyDescent="0.3">
      <c r="A2508" s="59"/>
      <c r="B2508" s="59"/>
      <c r="C2508" s="59"/>
      <c r="D2508" s="59"/>
      <c r="E2508" s="59"/>
      <c r="F2508" s="59"/>
      <c r="G2508" s="59"/>
      <c r="H2508" s="59"/>
    </row>
    <row r="2509" spans="1:8" x14ac:dyDescent="0.3">
      <c r="A2509" s="59"/>
      <c r="B2509" s="59"/>
      <c r="C2509" s="59"/>
      <c r="D2509" s="59"/>
      <c r="E2509" s="59"/>
      <c r="F2509" s="59"/>
      <c r="G2509" s="59"/>
      <c r="H2509" s="59"/>
    </row>
    <row r="2510" spans="1:8" x14ac:dyDescent="0.3">
      <c r="A2510" s="59"/>
      <c r="B2510" s="59"/>
      <c r="C2510" s="59"/>
      <c r="D2510" s="59"/>
      <c r="E2510" s="59"/>
      <c r="F2510" s="59"/>
      <c r="G2510" s="59"/>
      <c r="H2510" s="59"/>
    </row>
    <row r="2511" spans="1:8" x14ac:dyDescent="0.3">
      <c r="A2511" s="59"/>
      <c r="B2511" s="59"/>
      <c r="C2511" s="59"/>
      <c r="D2511" s="59"/>
      <c r="E2511" s="59"/>
      <c r="F2511" s="59"/>
      <c r="G2511" s="59"/>
      <c r="H2511" s="59"/>
    </row>
    <row r="2512" spans="1:8" x14ac:dyDescent="0.3">
      <c r="A2512" s="59"/>
      <c r="B2512" s="59"/>
      <c r="C2512" s="59"/>
      <c r="D2512" s="59"/>
      <c r="E2512" s="59"/>
      <c r="F2512" s="59"/>
      <c r="G2512" s="59"/>
      <c r="H2512" s="59"/>
    </row>
    <row r="2513" spans="1:8" x14ac:dyDescent="0.3">
      <c r="A2513" s="59"/>
      <c r="B2513" s="59"/>
      <c r="C2513" s="59"/>
      <c r="D2513" s="59"/>
      <c r="E2513" s="59"/>
      <c r="F2513" s="59"/>
      <c r="G2513" s="59"/>
      <c r="H2513" s="59"/>
    </row>
    <row r="2514" spans="1:8" x14ac:dyDescent="0.3">
      <c r="A2514" s="59"/>
      <c r="B2514" s="59"/>
      <c r="C2514" s="59"/>
      <c r="D2514" s="59"/>
      <c r="E2514" s="59"/>
      <c r="F2514" s="59"/>
      <c r="G2514" s="59"/>
      <c r="H2514" s="59"/>
    </row>
    <row r="2515" spans="1:8" x14ac:dyDescent="0.3">
      <c r="A2515" s="59"/>
      <c r="B2515" s="59"/>
      <c r="C2515" s="59"/>
      <c r="D2515" s="59"/>
      <c r="E2515" s="59"/>
      <c r="F2515" s="59"/>
      <c r="G2515" s="59"/>
      <c r="H2515" s="59"/>
    </row>
    <row r="2516" spans="1:8" x14ac:dyDescent="0.3">
      <c r="A2516" s="59"/>
      <c r="B2516" s="59"/>
      <c r="C2516" s="59"/>
      <c r="D2516" s="59"/>
      <c r="E2516" s="59"/>
      <c r="F2516" s="59"/>
      <c r="G2516" s="59"/>
      <c r="H2516" s="59"/>
    </row>
    <row r="2517" spans="1:8" x14ac:dyDescent="0.3">
      <c r="A2517" s="59"/>
      <c r="B2517" s="59"/>
      <c r="C2517" s="59"/>
      <c r="D2517" s="59"/>
      <c r="E2517" s="59"/>
      <c r="F2517" s="59"/>
      <c r="G2517" s="59"/>
      <c r="H2517" s="59"/>
    </row>
    <row r="2518" spans="1:8" x14ac:dyDescent="0.3">
      <c r="A2518" s="59"/>
      <c r="B2518" s="59"/>
      <c r="C2518" s="59"/>
      <c r="D2518" s="59"/>
      <c r="E2518" s="59"/>
      <c r="F2518" s="59"/>
      <c r="G2518" s="59"/>
      <c r="H2518" s="59"/>
    </row>
    <row r="2519" spans="1:8" x14ac:dyDescent="0.3">
      <c r="A2519" s="59"/>
      <c r="B2519" s="59"/>
      <c r="C2519" s="59"/>
      <c r="D2519" s="59"/>
      <c r="E2519" s="59"/>
      <c r="F2519" s="59"/>
      <c r="G2519" s="59"/>
      <c r="H2519" s="59"/>
    </row>
    <row r="2520" spans="1:8" x14ac:dyDescent="0.3">
      <c r="A2520" s="59"/>
      <c r="B2520" s="59"/>
      <c r="C2520" s="59"/>
      <c r="D2520" s="59"/>
      <c r="E2520" s="59"/>
      <c r="F2520" s="59"/>
      <c r="G2520" s="59"/>
      <c r="H2520" s="59"/>
    </row>
    <row r="2521" spans="1:8" x14ac:dyDescent="0.3">
      <c r="A2521" s="59"/>
      <c r="B2521" s="59"/>
      <c r="C2521" s="59"/>
      <c r="D2521" s="59"/>
      <c r="E2521" s="59"/>
      <c r="F2521" s="59"/>
      <c r="G2521" s="59"/>
      <c r="H2521" s="59"/>
    </row>
    <row r="2522" spans="1:8" x14ac:dyDescent="0.3">
      <c r="A2522" s="59"/>
      <c r="B2522" s="59"/>
      <c r="C2522" s="59"/>
      <c r="D2522" s="59"/>
      <c r="E2522" s="59"/>
      <c r="F2522" s="59"/>
      <c r="G2522" s="59"/>
      <c r="H2522" s="59"/>
    </row>
    <row r="2523" spans="1:8" x14ac:dyDescent="0.3">
      <c r="A2523" s="59"/>
      <c r="B2523" s="59"/>
      <c r="C2523" s="59"/>
      <c r="D2523" s="59"/>
      <c r="E2523" s="59"/>
      <c r="F2523" s="59"/>
      <c r="G2523" s="59"/>
      <c r="H2523" s="59"/>
    </row>
    <row r="2524" spans="1:8" x14ac:dyDescent="0.3">
      <c r="A2524" s="59"/>
      <c r="B2524" s="59"/>
      <c r="C2524" s="59"/>
      <c r="D2524" s="59"/>
      <c r="E2524" s="59"/>
      <c r="F2524" s="59"/>
      <c r="G2524" s="59"/>
      <c r="H2524" s="59"/>
    </row>
    <row r="2525" spans="1:8" x14ac:dyDescent="0.3">
      <c r="A2525" s="59"/>
      <c r="B2525" s="59"/>
      <c r="C2525" s="59"/>
      <c r="D2525" s="59"/>
      <c r="E2525" s="59"/>
      <c r="F2525" s="59"/>
      <c r="G2525" s="59"/>
      <c r="H2525" s="59"/>
    </row>
    <row r="2526" spans="1:8" x14ac:dyDescent="0.3">
      <c r="A2526" s="59"/>
      <c r="B2526" s="59"/>
      <c r="C2526" s="59"/>
      <c r="D2526" s="59"/>
      <c r="E2526" s="59"/>
      <c r="F2526" s="59"/>
      <c r="G2526" s="59"/>
      <c r="H2526" s="59"/>
    </row>
    <row r="2527" spans="1:8" x14ac:dyDescent="0.3">
      <c r="A2527" s="59"/>
      <c r="B2527" s="59"/>
      <c r="C2527" s="59"/>
      <c r="D2527" s="59"/>
      <c r="E2527" s="59"/>
      <c r="F2527" s="59"/>
      <c r="G2527" s="59"/>
      <c r="H2527" s="59"/>
    </row>
    <row r="2528" spans="1:8" x14ac:dyDescent="0.3">
      <c r="A2528" s="59"/>
      <c r="B2528" s="59"/>
      <c r="C2528" s="59"/>
      <c r="D2528" s="59"/>
      <c r="E2528" s="59"/>
      <c r="F2528" s="59"/>
      <c r="G2528" s="59"/>
      <c r="H2528" s="59"/>
    </row>
    <row r="2529" spans="1:8" x14ac:dyDescent="0.3">
      <c r="A2529" s="59"/>
      <c r="B2529" s="59"/>
      <c r="C2529" s="59"/>
      <c r="D2529" s="59"/>
      <c r="E2529" s="59"/>
      <c r="F2529" s="59"/>
      <c r="G2529" s="59"/>
      <c r="H2529" s="59"/>
    </row>
    <row r="2530" spans="1:8" x14ac:dyDescent="0.3">
      <c r="A2530" s="59"/>
      <c r="B2530" s="59"/>
      <c r="C2530" s="59"/>
      <c r="D2530" s="59"/>
      <c r="E2530" s="59"/>
      <c r="F2530" s="59"/>
      <c r="G2530" s="59"/>
      <c r="H2530" s="59"/>
    </row>
    <row r="2531" spans="1:8" x14ac:dyDescent="0.3">
      <c r="A2531" s="59"/>
      <c r="B2531" s="59"/>
      <c r="C2531" s="59"/>
      <c r="D2531" s="59"/>
      <c r="E2531" s="59"/>
      <c r="F2531" s="59"/>
      <c r="G2531" s="59"/>
      <c r="H2531" s="59"/>
    </row>
    <row r="2532" spans="1:8" x14ac:dyDescent="0.3">
      <c r="A2532" s="59"/>
      <c r="B2532" s="59"/>
      <c r="C2532" s="59"/>
      <c r="D2532" s="59"/>
      <c r="E2532" s="59"/>
      <c r="F2532" s="59"/>
      <c r="G2532" s="59"/>
      <c r="H2532" s="59"/>
    </row>
    <row r="2533" spans="1:8" x14ac:dyDescent="0.3">
      <c r="A2533" s="59"/>
      <c r="B2533" s="59"/>
      <c r="C2533" s="59"/>
      <c r="D2533" s="59"/>
      <c r="E2533" s="59"/>
      <c r="F2533" s="59"/>
      <c r="G2533" s="59"/>
      <c r="H2533" s="59"/>
    </row>
    <row r="2534" spans="1:8" x14ac:dyDescent="0.3">
      <c r="A2534" s="59"/>
      <c r="B2534" s="59"/>
      <c r="C2534" s="59"/>
      <c r="D2534" s="59"/>
      <c r="E2534" s="59"/>
      <c r="F2534" s="59"/>
      <c r="G2534" s="59"/>
      <c r="H2534" s="59"/>
    </row>
    <row r="2535" spans="1:8" x14ac:dyDescent="0.3">
      <c r="A2535" s="59"/>
      <c r="B2535" s="59"/>
      <c r="C2535" s="59"/>
      <c r="D2535" s="59"/>
      <c r="E2535" s="59"/>
      <c r="F2535" s="59"/>
      <c r="G2535" s="59"/>
      <c r="H2535" s="59"/>
    </row>
    <row r="2536" spans="1:8" x14ac:dyDescent="0.3">
      <c r="A2536" s="59"/>
      <c r="B2536" s="59"/>
      <c r="C2536" s="59"/>
      <c r="D2536" s="59"/>
      <c r="E2536" s="59"/>
      <c r="F2536" s="59"/>
      <c r="G2536" s="59"/>
      <c r="H2536" s="59"/>
    </row>
    <row r="2537" spans="1:8" x14ac:dyDescent="0.3">
      <c r="A2537" s="59"/>
      <c r="B2537" s="59"/>
      <c r="C2537" s="59"/>
      <c r="D2537" s="59"/>
      <c r="E2537" s="59"/>
      <c r="F2537" s="59"/>
      <c r="G2537" s="59"/>
      <c r="H2537" s="59"/>
    </row>
    <row r="2538" spans="1:8" x14ac:dyDescent="0.3">
      <c r="A2538" s="59"/>
      <c r="B2538" s="59"/>
      <c r="C2538" s="59"/>
      <c r="D2538" s="59"/>
      <c r="E2538" s="59"/>
      <c r="F2538" s="59"/>
      <c r="G2538" s="59"/>
      <c r="H2538" s="59"/>
    </row>
    <row r="2539" spans="1:8" x14ac:dyDescent="0.3">
      <c r="A2539" s="59"/>
      <c r="B2539" s="59"/>
      <c r="C2539" s="59"/>
      <c r="D2539" s="59"/>
      <c r="E2539" s="59"/>
      <c r="F2539" s="59"/>
      <c r="G2539" s="59"/>
      <c r="H2539" s="59"/>
    </row>
    <row r="2540" spans="1:8" x14ac:dyDescent="0.3">
      <c r="A2540" s="59"/>
      <c r="B2540" s="59"/>
      <c r="C2540" s="59"/>
      <c r="D2540" s="59"/>
      <c r="E2540" s="59"/>
      <c r="F2540" s="59"/>
      <c r="G2540" s="59"/>
      <c r="H2540" s="59"/>
    </row>
    <row r="2541" spans="1:8" x14ac:dyDescent="0.3">
      <c r="A2541" s="59"/>
      <c r="B2541" s="59"/>
      <c r="C2541" s="59"/>
      <c r="D2541" s="59"/>
      <c r="E2541" s="59"/>
      <c r="F2541" s="59"/>
      <c r="G2541" s="59"/>
      <c r="H2541" s="59"/>
    </row>
    <row r="2542" spans="1:8" x14ac:dyDescent="0.3">
      <c r="A2542" s="59"/>
      <c r="B2542" s="59"/>
      <c r="C2542" s="59"/>
      <c r="D2542" s="59"/>
      <c r="E2542" s="59"/>
      <c r="F2542" s="59"/>
      <c r="G2542" s="59"/>
      <c r="H2542" s="59"/>
    </row>
    <row r="2543" spans="1:8" x14ac:dyDescent="0.3">
      <c r="A2543" s="59"/>
      <c r="B2543" s="59"/>
      <c r="C2543" s="59"/>
      <c r="D2543" s="59"/>
      <c r="E2543" s="59"/>
      <c r="F2543" s="59"/>
      <c r="G2543" s="59"/>
      <c r="H2543" s="59"/>
    </row>
    <row r="2544" spans="1:8" x14ac:dyDescent="0.3">
      <c r="A2544" s="59"/>
      <c r="B2544" s="59"/>
      <c r="C2544" s="59"/>
      <c r="D2544" s="59"/>
      <c r="E2544" s="59"/>
      <c r="F2544" s="59"/>
      <c r="G2544" s="59"/>
      <c r="H2544" s="59"/>
    </row>
    <row r="2545" spans="1:8" x14ac:dyDescent="0.3">
      <c r="A2545" s="59"/>
      <c r="B2545" s="59"/>
      <c r="C2545" s="59"/>
      <c r="D2545" s="59"/>
      <c r="E2545" s="59"/>
      <c r="F2545" s="59"/>
      <c r="G2545" s="59"/>
      <c r="H2545" s="59"/>
    </row>
    <row r="2546" spans="1:8" x14ac:dyDescent="0.3">
      <c r="A2546" s="59"/>
      <c r="B2546" s="59"/>
      <c r="C2546" s="59"/>
      <c r="D2546" s="59"/>
      <c r="E2546" s="59"/>
      <c r="F2546" s="59"/>
      <c r="G2546" s="59"/>
      <c r="H2546" s="59"/>
    </row>
    <row r="2547" spans="1:8" x14ac:dyDescent="0.3">
      <c r="A2547" s="59"/>
      <c r="B2547" s="59"/>
      <c r="C2547" s="59"/>
      <c r="D2547" s="59"/>
      <c r="E2547" s="59"/>
      <c r="F2547" s="59"/>
      <c r="G2547" s="59"/>
      <c r="H2547" s="59"/>
    </row>
    <row r="2548" spans="1:8" x14ac:dyDescent="0.3">
      <c r="A2548" s="59"/>
      <c r="B2548" s="59"/>
      <c r="C2548" s="59"/>
      <c r="D2548" s="59"/>
      <c r="E2548" s="59"/>
      <c r="F2548" s="59"/>
      <c r="G2548" s="59"/>
      <c r="H2548" s="59"/>
    </row>
    <row r="2549" spans="1:8" x14ac:dyDescent="0.3">
      <c r="A2549" s="59"/>
      <c r="B2549" s="59"/>
      <c r="C2549" s="59"/>
      <c r="D2549" s="59"/>
      <c r="E2549" s="59"/>
      <c r="F2549" s="59"/>
      <c r="G2549" s="59"/>
      <c r="H2549" s="59"/>
    </row>
    <row r="2550" spans="1:8" x14ac:dyDescent="0.3">
      <c r="A2550" s="59"/>
      <c r="B2550" s="59"/>
      <c r="C2550" s="59"/>
      <c r="D2550" s="59"/>
      <c r="E2550" s="59"/>
      <c r="F2550" s="59"/>
      <c r="G2550" s="59"/>
      <c r="H2550" s="59"/>
    </row>
    <row r="2551" spans="1:8" x14ac:dyDescent="0.3">
      <c r="A2551" s="59"/>
      <c r="B2551" s="59"/>
      <c r="C2551" s="59"/>
      <c r="D2551" s="59"/>
      <c r="E2551" s="59"/>
      <c r="F2551" s="59"/>
      <c r="G2551" s="59"/>
      <c r="H2551" s="59"/>
    </row>
    <row r="2552" spans="1:8" x14ac:dyDescent="0.3">
      <c r="A2552" s="59"/>
      <c r="B2552" s="59"/>
      <c r="C2552" s="59"/>
      <c r="D2552" s="59"/>
      <c r="E2552" s="59"/>
      <c r="F2552" s="59"/>
      <c r="G2552" s="59"/>
      <c r="H2552" s="59"/>
    </row>
    <row r="2553" spans="1:8" x14ac:dyDescent="0.3">
      <c r="A2553" s="59"/>
      <c r="B2553" s="59"/>
      <c r="C2553" s="59"/>
      <c r="D2553" s="59"/>
      <c r="E2553" s="59"/>
      <c r="F2553" s="59"/>
      <c r="G2553" s="59"/>
      <c r="H2553" s="59"/>
    </row>
    <row r="2554" spans="1:8" x14ac:dyDescent="0.3">
      <c r="A2554" s="59"/>
      <c r="B2554" s="59"/>
      <c r="C2554" s="59"/>
      <c r="D2554" s="59"/>
      <c r="E2554" s="59"/>
      <c r="F2554" s="59"/>
      <c r="G2554" s="59"/>
      <c r="H2554" s="59"/>
    </row>
    <row r="2555" spans="1:8" x14ac:dyDescent="0.3">
      <c r="A2555" s="59"/>
      <c r="B2555" s="59"/>
      <c r="C2555" s="59"/>
      <c r="D2555" s="59"/>
      <c r="E2555" s="59"/>
      <c r="F2555" s="59"/>
      <c r="G2555" s="59"/>
      <c r="H2555" s="59"/>
    </row>
    <row r="2556" spans="1:8" x14ac:dyDescent="0.3">
      <c r="A2556" s="59"/>
      <c r="B2556" s="59"/>
      <c r="C2556" s="59"/>
      <c r="D2556" s="59"/>
      <c r="E2556" s="59"/>
      <c r="F2556" s="59"/>
      <c r="G2556" s="59"/>
      <c r="H2556" s="59"/>
    </row>
    <row r="2557" spans="1:8" x14ac:dyDescent="0.3">
      <c r="A2557" s="59"/>
      <c r="B2557" s="59"/>
      <c r="C2557" s="59"/>
      <c r="D2557" s="59"/>
      <c r="E2557" s="59"/>
      <c r="F2557" s="59"/>
      <c r="G2557" s="59"/>
      <c r="H2557" s="59"/>
    </row>
    <row r="2558" spans="1:8" x14ac:dyDescent="0.3">
      <c r="A2558" s="59"/>
      <c r="B2558" s="59"/>
      <c r="C2558" s="59"/>
      <c r="D2558" s="59"/>
      <c r="E2558" s="59"/>
      <c r="F2558" s="59"/>
      <c r="G2558" s="59"/>
      <c r="H2558" s="59"/>
    </row>
    <row r="2559" spans="1:8" x14ac:dyDescent="0.3">
      <c r="A2559" s="59"/>
      <c r="B2559" s="59"/>
      <c r="C2559" s="59"/>
      <c r="D2559" s="59"/>
      <c r="E2559" s="59"/>
      <c r="F2559" s="59"/>
      <c r="G2559" s="59"/>
      <c r="H2559" s="59"/>
    </row>
    <row r="2560" spans="1:8" x14ac:dyDescent="0.3">
      <c r="A2560" s="59"/>
      <c r="B2560" s="59"/>
      <c r="C2560" s="59"/>
      <c r="D2560" s="59"/>
      <c r="E2560" s="59"/>
      <c r="F2560" s="59"/>
      <c r="G2560" s="59"/>
      <c r="H2560" s="59"/>
    </row>
    <row r="2561" spans="1:8" x14ac:dyDescent="0.3">
      <c r="A2561" s="59"/>
      <c r="B2561" s="59"/>
      <c r="C2561" s="59"/>
      <c r="D2561" s="59"/>
      <c r="E2561" s="59"/>
      <c r="F2561" s="59"/>
      <c r="G2561" s="59"/>
      <c r="H2561" s="59"/>
    </row>
    <row r="2562" spans="1:8" x14ac:dyDescent="0.3">
      <c r="A2562" s="59"/>
      <c r="B2562" s="59"/>
      <c r="C2562" s="59"/>
      <c r="D2562" s="59"/>
      <c r="E2562" s="59"/>
      <c r="F2562" s="59"/>
      <c r="G2562" s="59"/>
      <c r="H2562" s="59"/>
    </row>
    <row r="2563" spans="1:8" x14ac:dyDescent="0.3">
      <c r="A2563" s="59"/>
      <c r="B2563" s="59"/>
      <c r="C2563" s="59"/>
      <c r="D2563" s="59"/>
      <c r="E2563" s="59"/>
      <c r="F2563" s="59"/>
      <c r="G2563" s="59"/>
      <c r="H2563" s="59"/>
    </row>
    <row r="2564" spans="1:8" x14ac:dyDescent="0.3">
      <c r="A2564" s="59"/>
      <c r="B2564" s="59"/>
      <c r="C2564" s="59"/>
      <c r="D2564" s="59"/>
      <c r="E2564" s="59"/>
      <c r="F2564" s="59"/>
      <c r="G2564" s="59"/>
      <c r="H2564" s="59"/>
    </row>
    <row r="2565" spans="1:8" x14ac:dyDescent="0.3">
      <c r="A2565" s="59"/>
      <c r="B2565" s="59"/>
      <c r="C2565" s="59"/>
      <c r="D2565" s="59"/>
      <c r="E2565" s="59"/>
      <c r="F2565" s="59"/>
      <c r="G2565" s="59"/>
      <c r="H2565" s="59"/>
    </row>
    <row r="2566" spans="1:8" x14ac:dyDescent="0.3">
      <c r="A2566" s="59"/>
      <c r="B2566" s="59"/>
      <c r="C2566" s="59"/>
      <c r="D2566" s="59"/>
      <c r="E2566" s="59"/>
      <c r="F2566" s="59"/>
      <c r="G2566" s="59"/>
      <c r="H2566" s="59"/>
    </row>
    <row r="2567" spans="1:8" x14ac:dyDescent="0.3">
      <c r="A2567" s="59"/>
      <c r="B2567" s="59"/>
      <c r="C2567" s="59"/>
      <c r="D2567" s="59"/>
      <c r="E2567" s="59"/>
      <c r="F2567" s="59"/>
      <c r="G2567" s="59"/>
      <c r="H2567" s="59"/>
    </row>
    <row r="2568" spans="1:8" x14ac:dyDescent="0.3">
      <c r="A2568" s="59"/>
      <c r="B2568" s="59"/>
      <c r="C2568" s="59"/>
      <c r="D2568" s="59"/>
      <c r="E2568" s="59"/>
      <c r="F2568" s="59"/>
      <c r="G2568" s="59"/>
      <c r="H2568" s="59"/>
    </row>
    <row r="2569" spans="1:8" x14ac:dyDescent="0.3">
      <c r="A2569" s="59"/>
      <c r="B2569" s="59"/>
      <c r="C2569" s="59"/>
      <c r="D2569" s="59"/>
      <c r="E2569" s="59"/>
      <c r="F2569" s="59"/>
      <c r="G2569" s="59"/>
      <c r="H2569" s="59"/>
    </row>
    <row r="2570" spans="1:8" x14ac:dyDescent="0.3">
      <c r="A2570" s="59"/>
      <c r="B2570" s="59"/>
      <c r="C2570" s="59"/>
      <c r="D2570" s="59"/>
      <c r="E2570" s="59"/>
      <c r="F2570" s="59"/>
      <c r="G2570" s="59"/>
      <c r="H2570" s="59"/>
    </row>
    <row r="2571" spans="1:8" x14ac:dyDescent="0.3">
      <c r="A2571" s="59"/>
      <c r="B2571" s="59"/>
      <c r="C2571" s="59"/>
      <c r="D2571" s="59"/>
      <c r="E2571" s="59"/>
      <c r="F2571" s="59"/>
      <c r="G2571" s="59"/>
      <c r="H2571" s="59"/>
    </row>
    <row r="2572" spans="1:8" x14ac:dyDescent="0.3">
      <c r="A2572" s="59"/>
      <c r="B2572" s="59"/>
      <c r="C2572" s="59"/>
      <c r="D2572" s="59"/>
      <c r="E2572" s="59"/>
      <c r="F2572" s="59"/>
      <c r="G2572" s="59"/>
      <c r="H2572" s="59"/>
    </row>
    <row r="2573" spans="1:8" x14ac:dyDescent="0.3">
      <c r="A2573" s="59"/>
      <c r="B2573" s="59"/>
      <c r="C2573" s="59"/>
      <c r="D2573" s="59"/>
      <c r="E2573" s="59"/>
      <c r="F2573" s="59"/>
      <c r="G2573" s="59"/>
      <c r="H2573" s="59"/>
    </row>
    <row r="2574" spans="1:8" x14ac:dyDescent="0.3">
      <c r="A2574" s="59"/>
      <c r="B2574" s="59"/>
      <c r="C2574" s="59"/>
      <c r="D2574" s="59"/>
      <c r="E2574" s="59"/>
      <c r="F2574" s="59"/>
      <c r="G2574" s="59"/>
      <c r="H2574" s="59"/>
    </row>
    <row r="2575" spans="1:8" x14ac:dyDescent="0.3">
      <c r="A2575" s="59"/>
      <c r="B2575" s="59"/>
      <c r="C2575" s="59"/>
      <c r="D2575" s="59"/>
      <c r="E2575" s="59"/>
      <c r="F2575" s="59"/>
      <c r="G2575" s="59"/>
      <c r="H2575" s="59"/>
    </row>
    <row r="2576" spans="1:8" x14ac:dyDescent="0.3">
      <c r="A2576" s="59"/>
      <c r="B2576" s="59"/>
      <c r="C2576" s="59"/>
      <c r="D2576" s="59"/>
      <c r="E2576" s="59"/>
      <c r="F2576" s="59"/>
      <c r="G2576" s="59"/>
      <c r="H2576" s="59"/>
    </row>
    <row r="2577" spans="1:8" x14ac:dyDescent="0.3">
      <c r="A2577" s="59"/>
      <c r="B2577" s="59"/>
      <c r="C2577" s="59"/>
      <c r="D2577" s="59"/>
      <c r="E2577" s="59"/>
      <c r="F2577" s="59"/>
      <c r="G2577" s="59"/>
      <c r="H2577" s="59"/>
    </row>
    <row r="2578" spans="1:8" x14ac:dyDescent="0.3">
      <c r="A2578" s="59"/>
      <c r="B2578" s="59"/>
      <c r="C2578" s="59"/>
      <c r="D2578" s="59"/>
      <c r="E2578" s="59"/>
      <c r="F2578" s="59"/>
      <c r="G2578" s="59"/>
      <c r="H2578" s="59"/>
    </row>
    <row r="2579" spans="1:8" x14ac:dyDescent="0.3">
      <c r="A2579" s="59"/>
      <c r="B2579" s="59"/>
      <c r="C2579" s="59"/>
      <c r="D2579" s="59"/>
      <c r="E2579" s="59"/>
      <c r="F2579" s="59"/>
      <c r="G2579" s="59"/>
      <c r="H2579" s="59"/>
    </row>
    <row r="2580" spans="1:8" x14ac:dyDescent="0.3">
      <c r="A2580" s="59"/>
      <c r="B2580" s="59"/>
      <c r="C2580" s="59"/>
      <c r="D2580" s="59"/>
      <c r="E2580" s="59"/>
      <c r="F2580" s="59"/>
      <c r="G2580" s="59"/>
      <c r="H2580" s="59"/>
    </row>
    <row r="2581" spans="1:8" x14ac:dyDescent="0.3">
      <c r="A2581" s="59"/>
      <c r="B2581" s="59"/>
      <c r="C2581" s="59"/>
      <c r="D2581" s="59"/>
      <c r="E2581" s="59"/>
      <c r="F2581" s="59"/>
      <c r="G2581" s="59"/>
      <c r="H2581" s="59"/>
    </row>
    <row r="2582" spans="1:8" x14ac:dyDescent="0.3">
      <c r="A2582" s="59"/>
      <c r="B2582" s="59"/>
      <c r="C2582" s="59"/>
      <c r="D2582" s="59"/>
      <c r="E2582" s="59"/>
      <c r="F2582" s="59"/>
      <c r="G2582" s="59"/>
      <c r="H2582" s="59"/>
    </row>
    <row r="2583" spans="1:8" x14ac:dyDescent="0.3">
      <c r="A2583" s="59"/>
      <c r="B2583" s="59"/>
      <c r="C2583" s="59"/>
      <c r="D2583" s="59"/>
      <c r="E2583" s="59"/>
      <c r="F2583" s="59"/>
      <c r="G2583" s="59"/>
      <c r="H2583" s="59"/>
    </row>
    <row r="2584" spans="1:8" x14ac:dyDescent="0.3">
      <c r="A2584" s="59"/>
      <c r="B2584" s="59"/>
      <c r="C2584" s="59"/>
      <c r="D2584" s="59"/>
      <c r="E2584" s="59"/>
      <c r="F2584" s="59"/>
      <c r="G2584" s="59"/>
      <c r="H2584" s="59"/>
    </row>
    <row r="2585" spans="1:8" x14ac:dyDescent="0.3">
      <c r="A2585" s="59"/>
      <c r="B2585" s="59"/>
      <c r="C2585" s="59"/>
      <c r="D2585" s="59"/>
      <c r="E2585" s="59"/>
      <c r="F2585" s="59"/>
      <c r="G2585" s="59"/>
      <c r="H2585" s="59"/>
    </row>
    <row r="2586" spans="1:8" x14ac:dyDescent="0.3">
      <c r="A2586" s="59"/>
      <c r="B2586" s="59"/>
      <c r="C2586" s="59"/>
      <c r="D2586" s="59"/>
      <c r="E2586" s="59"/>
      <c r="F2586" s="59"/>
      <c r="G2586" s="59"/>
      <c r="H2586" s="59"/>
    </row>
    <row r="2587" spans="1:8" x14ac:dyDescent="0.3">
      <c r="A2587" s="59"/>
      <c r="B2587" s="59"/>
      <c r="C2587" s="59"/>
      <c r="D2587" s="59"/>
      <c r="E2587" s="59"/>
      <c r="F2587" s="59"/>
      <c r="G2587" s="59"/>
      <c r="H2587" s="59"/>
    </row>
    <row r="2588" spans="1:8" x14ac:dyDescent="0.3">
      <c r="A2588" s="59"/>
      <c r="B2588" s="59"/>
      <c r="C2588" s="59"/>
      <c r="D2588" s="59"/>
      <c r="E2588" s="59"/>
      <c r="F2588" s="59"/>
      <c r="G2588" s="59"/>
      <c r="H2588" s="59"/>
    </row>
    <row r="2589" spans="1:8" x14ac:dyDescent="0.3">
      <c r="A2589" s="59"/>
      <c r="B2589" s="59"/>
      <c r="C2589" s="59"/>
      <c r="D2589" s="59"/>
      <c r="E2589" s="59"/>
      <c r="F2589" s="59"/>
      <c r="G2589" s="59"/>
      <c r="H2589" s="59"/>
    </row>
    <row r="2590" spans="1:8" x14ac:dyDescent="0.3">
      <c r="A2590" s="59"/>
      <c r="B2590" s="59"/>
      <c r="C2590" s="59"/>
      <c r="D2590" s="59"/>
      <c r="E2590" s="59"/>
      <c r="F2590" s="59"/>
      <c r="G2590" s="59"/>
      <c r="H2590" s="59"/>
    </row>
    <row r="2591" spans="1:8" x14ac:dyDescent="0.3">
      <c r="A2591" s="59"/>
      <c r="B2591" s="59"/>
      <c r="C2591" s="59"/>
      <c r="D2591" s="59"/>
      <c r="E2591" s="59"/>
      <c r="F2591" s="59"/>
      <c r="G2591" s="59"/>
      <c r="H2591" s="59"/>
    </row>
    <row r="2592" spans="1:8" x14ac:dyDescent="0.3">
      <c r="A2592" s="59"/>
      <c r="B2592" s="59"/>
      <c r="C2592" s="59"/>
      <c r="D2592" s="59"/>
      <c r="E2592" s="59"/>
      <c r="F2592" s="59"/>
      <c r="G2592" s="59"/>
      <c r="H2592" s="59"/>
    </row>
    <row r="2593" spans="1:8" x14ac:dyDescent="0.3">
      <c r="A2593" s="59"/>
      <c r="B2593" s="59"/>
      <c r="C2593" s="59"/>
      <c r="D2593" s="59"/>
      <c r="E2593" s="59"/>
      <c r="F2593" s="59"/>
      <c r="G2593" s="59"/>
      <c r="H2593" s="59"/>
    </row>
    <row r="2594" spans="1:8" x14ac:dyDescent="0.3">
      <c r="A2594" s="59"/>
      <c r="B2594" s="59"/>
      <c r="C2594" s="59"/>
      <c r="D2594" s="59"/>
      <c r="E2594" s="59"/>
      <c r="F2594" s="59"/>
      <c r="G2594" s="59"/>
      <c r="H2594" s="59"/>
    </row>
    <row r="2595" spans="1:8" x14ac:dyDescent="0.3">
      <c r="A2595" s="59"/>
      <c r="B2595" s="59"/>
      <c r="C2595" s="59"/>
      <c r="D2595" s="59"/>
      <c r="E2595" s="59"/>
      <c r="F2595" s="59"/>
      <c r="G2595" s="59"/>
      <c r="H2595" s="59"/>
    </row>
    <row r="2596" spans="1:8" x14ac:dyDescent="0.3">
      <c r="A2596" s="59"/>
      <c r="B2596" s="59"/>
      <c r="C2596" s="59"/>
      <c r="D2596" s="59"/>
      <c r="E2596" s="59"/>
      <c r="F2596" s="59"/>
      <c r="G2596" s="59"/>
      <c r="H2596" s="59"/>
    </row>
    <row r="2597" spans="1:8" x14ac:dyDescent="0.3">
      <c r="A2597" s="59"/>
      <c r="B2597" s="59"/>
      <c r="C2597" s="59"/>
      <c r="D2597" s="59"/>
      <c r="E2597" s="59"/>
      <c r="F2597" s="59"/>
      <c r="G2597" s="59"/>
      <c r="H2597" s="59"/>
    </row>
    <row r="2598" spans="1:8" x14ac:dyDescent="0.3">
      <c r="A2598" s="59"/>
      <c r="B2598" s="59"/>
      <c r="C2598" s="59"/>
      <c r="D2598" s="59"/>
      <c r="E2598" s="59"/>
      <c r="F2598" s="59"/>
      <c r="G2598" s="59"/>
      <c r="H2598" s="59"/>
    </row>
    <row r="2599" spans="1:8" x14ac:dyDescent="0.3">
      <c r="A2599" s="59"/>
      <c r="B2599" s="59"/>
      <c r="C2599" s="59"/>
      <c r="D2599" s="59"/>
      <c r="E2599" s="59"/>
      <c r="F2599" s="59"/>
      <c r="G2599" s="59"/>
      <c r="H2599" s="59"/>
    </row>
    <row r="2600" spans="1:8" x14ac:dyDescent="0.3">
      <c r="A2600" s="59"/>
      <c r="B2600" s="59"/>
      <c r="C2600" s="59"/>
      <c r="D2600" s="59"/>
      <c r="E2600" s="59"/>
      <c r="F2600" s="59"/>
      <c r="G2600" s="59"/>
      <c r="H2600" s="59"/>
    </row>
    <row r="2601" spans="1:8" x14ac:dyDescent="0.3">
      <c r="A2601" s="59"/>
      <c r="B2601" s="59"/>
      <c r="C2601" s="59"/>
      <c r="D2601" s="59"/>
      <c r="E2601" s="59"/>
      <c r="F2601" s="59"/>
      <c r="G2601" s="59"/>
      <c r="H2601" s="59"/>
    </row>
    <row r="2602" spans="1:8" x14ac:dyDescent="0.3">
      <c r="A2602" s="59"/>
      <c r="B2602" s="59"/>
      <c r="C2602" s="59"/>
      <c r="D2602" s="59"/>
      <c r="E2602" s="59"/>
      <c r="F2602" s="59"/>
      <c r="G2602" s="59"/>
      <c r="H2602" s="59"/>
    </row>
    <row r="2603" spans="1:8" x14ac:dyDescent="0.3">
      <c r="A2603" s="59"/>
      <c r="B2603" s="59"/>
      <c r="C2603" s="59"/>
      <c r="D2603" s="59"/>
      <c r="E2603" s="59"/>
      <c r="F2603" s="59"/>
      <c r="G2603" s="59"/>
      <c r="H2603" s="59"/>
    </row>
    <row r="2604" spans="1:8" x14ac:dyDescent="0.3">
      <c r="A2604" s="59"/>
      <c r="B2604" s="59"/>
      <c r="C2604" s="59"/>
      <c r="D2604" s="59"/>
      <c r="E2604" s="59"/>
      <c r="F2604" s="59"/>
      <c r="G2604" s="59"/>
      <c r="H2604" s="59"/>
    </row>
    <row r="2605" spans="1:8" x14ac:dyDescent="0.3">
      <c r="A2605" s="59"/>
      <c r="B2605" s="59"/>
      <c r="C2605" s="59"/>
      <c r="D2605" s="59"/>
      <c r="E2605" s="59"/>
      <c r="F2605" s="59"/>
      <c r="G2605" s="59"/>
      <c r="H2605" s="59"/>
    </row>
    <row r="2606" spans="1:8" x14ac:dyDescent="0.3">
      <c r="A2606" s="59"/>
      <c r="B2606" s="59"/>
      <c r="C2606" s="59"/>
      <c r="D2606" s="59"/>
      <c r="E2606" s="59"/>
      <c r="F2606" s="59"/>
      <c r="G2606" s="59"/>
      <c r="H2606" s="59"/>
    </row>
    <row r="2607" spans="1:8" x14ac:dyDescent="0.3">
      <c r="A2607" s="59"/>
      <c r="B2607" s="59"/>
      <c r="C2607" s="59"/>
      <c r="D2607" s="59"/>
      <c r="E2607" s="59"/>
      <c r="F2607" s="59"/>
      <c r="G2607" s="59"/>
      <c r="H2607" s="59"/>
    </row>
    <row r="2608" spans="1:8" x14ac:dyDescent="0.3">
      <c r="A2608" s="59"/>
      <c r="B2608" s="59"/>
      <c r="C2608" s="59"/>
      <c r="D2608" s="59"/>
      <c r="E2608" s="59"/>
      <c r="F2608" s="59"/>
      <c r="G2608" s="59"/>
      <c r="H2608" s="59"/>
    </row>
    <row r="2609" spans="1:8" x14ac:dyDescent="0.3">
      <c r="A2609" s="59"/>
      <c r="B2609" s="59"/>
      <c r="C2609" s="59"/>
      <c r="D2609" s="59"/>
      <c r="E2609" s="59"/>
      <c r="F2609" s="59"/>
      <c r="G2609" s="59"/>
      <c r="H2609" s="59"/>
    </row>
    <row r="2610" spans="1:8" x14ac:dyDescent="0.3">
      <c r="A2610" s="59"/>
      <c r="B2610" s="59"/>
      <c r="C2610" s="59"/>
      <c r="D2610" s="59"/>
      <c r="E2610" s="59"/>
      <c r="F2610" s="59"/>
      <c r="G2610" s="59"/>
      <c r="H2610" s="59"/>
    </row>
    <row r="2611" spans="1:8" x14ac:dyDescent="0.3">
      <c r="A2611" s="59"/>
      <c r="B2611" s="59"/>
      <c r="C2611" s="59"/>
      <c r="D2611" s="59"/>
      <c r="E2611" s="59"/>
      <c r="F2611" s="59"/>
      <c r="G2611" s="59"/>
      <c r="H2611" s="59"/>
    </row>
    <row r="2612" spans="1:8" x14ac:dyDescent="0.3">
      <c r="A2612" s="59"/>
      <c r="B2612" s="59"/>
      <c r="C2612" s="59"/>
      <c r="D2612" s="59"/>
      <c r="E2612" s="59"/>
      <c r="F2612" s="59"/>
      <c r="G2612" s="59"/>
      <c r="H2612" s="59"/>
    </row>
    <row r="2613" spans="1:8" x14ac:dyDescent="0.3">
      <c r="A2613" s="59"/>
      <c r="B2613" s="59"/>
      <c r="C2613" s="59"/>
      <c r="D2613" s="59"/>
      <c r="E2613" s="59"/>
      <c r="F2613" s="59"/>
      <c r="G2613" s="59"/>
      <c r="H2613" s="59"/>
    </row>
    <row r="2614" spans="1:8" x14ac:dyDescent="0.3">
      <c r="A2614" s="59"/>
      <c r="B2614" s="59"/>
      <c r="C2614" s="59"/>
      <c r="D2614" s="59"/>
      <c r="E2614" s="59"/>
      <c r="F2614" s="59"/>
      <c r="G2614" s="59"/>
      <c r="H2614" s="59"/>
    </row>
    <row r="2615" spans="1:8" x14ac:dyDescent="0.3">
      <c r="A2615" s="59"/>
      <c r="B2615" s="59"/>
      <c r="C2615" s="59"/>
      <c r="D2615" s="59"/>
      <c r="E2615" s="59"/>
      <c r="F2615" s="59"/>
      <c r="G2615" s="59"/>
      <c r="H2615" s="59"/>
    </row>
    <row r="2616" spans="1:8" x14ac:dyDescent="0.3">
      <c r="A2616" s="59"/>
      <c r="B2616" s="59"/>
      <c r="C2616" s="59"/>
      <c r="D2616" s="59"/>
      <c r="E2616" s="59"/>
      <c r="F2616" s="59"/>
      <c r="G2616" s="59"/>
      <c r="H2616" s="59"/>
    </row>
    <row r="2617" spans="1:8" x14ac:dyDescent="0.3">
      <c r="A2617" s="59"/>
      <c r="B2617" s="59"/>
      <c r="C2617" s="59"/>
      <c r="D2617" s="59"/>
      <c r="E2617" s="59"/>
      <c r="F2617" s="59"/>
      <c r="G2617" s="59"/>
      <c r="H2617" s="59"/>
    </row>
    <row r="2618" spans="1:8" x14ac:dyDescent="0.3">
      <c r="A2618" s="59"/>
      <c r="B2618" s="59"/>
      <c r="C2618" s="59"/>
      <c r="D2618" s="59"/>
      <c r="E2618" s="59"/>
      <c r="F2618" s="59"/>
      <c r="G2618" s="59"/>
      <c r="H2618" s="59"/>
    </row>
    <row r="2619" spans="1:8" x14ac:dyDescent="0.3">
      <c r="A2619" s="59"/>
      <c r="B2619" s="59"/>
      <c r="C2619" s="59"/>
      <c r="D2619" s="59"/>
      <c r="E2619" s="59"/>
      <c r="F2619" s="59"/>
      <c r="G2619" s="59"/>
      <c r="H2619" s="59"/>
    </row>
    <row r="2620" spans="1:8" x14ac:dyDescent="0.3">
      <c r="A2620" s="59"/>
      <c r="B2620" s="59"/>
      <c r="C2620" s="59"/>
      <c r="D2620" s="59"/>
      <c r="E2620" s="59"/>
      <c r="F2620" s="59"/>
      <c r="G2620" s="59"/>
      <c r="H2620" s="59"/>
    </row>
    <row r="2621" spans="1:8" x14ac:dyDescent="0.3">
      <c r="A2621" s="59"/>
      <c r="B2621" s="59"/>
      <c r="C2621" s="59"/>
      <c r="D2621" s="59"/>
      <c r="E2621" s="59"/>
      <c r="F2621" s="59"/>
      <c r="G2621" s="59"/>
      <c r="H2621" s="59"/>
    </row>
    <row r="2622" spans="1:8" x14ac:dyDescent="0.3">
      <c r="A2622" s="59"/>
      <c r="B2622" s="59"/>
      <c r="C2622" s="59"/>
      <c r="D2622" s="59"/>
      <c r="E2622" s="59"/>
      <c r="F2622" s="59"/>
      <c r="G2622" s="59"/>
      <c r="H2622" s="59"/>
    </row>
    <row r="2623" spans="1:8" x14ac:dyDescent="0.3">
      <c r="A2623" s="59"/>
      <c r="B2623" s="59"/>
      <c r="C2623" s="59"/>
      <c r="D2623" s="59"/>
      <c r="E2623" s="59"/>
      <c r="F2623" s="59"/>
      <c r="G2623" s="59"/>
      <c r="H2623" s="59"/>
    </row>
    <row r="2624" spans="1:8" x14ac:dyDescent="0.3">
      <c r="A2624" s="59"/>
      <c r="B2624" s="59"/>
      <c r="C2624" s="59"/>
      <c r="D2624" s="59"/>
      <c r="E2624" s="59"/>
      <c r="F2624" s="59"/>
      <c r="G2624" s="59"/>
      <c r="H2624" s="59"/>
    </row>
    <row r="2625" spans="1:8" x14ac:dyDescent="0.3">
      <c r="A2625" s="59"/>
      <c r="B2625" s="59"/>
      <c r="C2625" s="59"/>
      <c r="D2625" s="59"/>
      <c r="E2625" s="59"/>
      <c r="F2625" s="59"/>
      <c r="G2625" s="59"/>
      <c r="H2625" s="59"/>
    </row>
    <row r="2626" spans="1:8" x14ac:dyDescent="0.3">
      <c r="A2626" s="59"/>
      <c r="B2626" s="59"/>
      <c r="C2626" s="59"/>
      <c r="D2626" s="59"/>
      <c r="E2626" s="59"/>
      <c r="F2626" s="59"/>
      <c r="G2626" s="59"/>
      <c r="H2626" s="59"/>
    </row>
    <row r="2627" spans="1:8" x14ac:dyDescent="0.3">
      <c r="A2627" s="59"/>
      <c r="B2627" s="59"/>
      <c r="C2627" s="59"/>
      <c r="D2627" s="59"/>
      <c r="E2627" s="59"/>
      <c r="F2627" s="59"/>
      <c r="G2627" s="59"/>
      <c r="H2627" s="59"/>
    </row>
    <row r="2628" spans="1:8" x14ac:dyDescent="0.3">
      <c r="A2628" s="59"/>
      <c r="B2628" s="59"/>
      <c r="C2628" s="59"/>
      <c r="D2628" s="59"/>
      <c r="E2628" s="59"/>
      <c r="F2628" s="59"/>
      <c r="G2628" s="59"/>
      <c r="H2628" s="59"/>
    </row>
    <row r="2629" spans="1:8" x14ac:dyDescent="0.3">
      <c r="A2629" s="59"/>
      <c r="B2629" s="59"/>
      <c r="C2629" s="59"/>
      <c r="D2629" s="59"/>
      <c r="E2629" s="59"/>
      <c r="F2629" s="59"/>
      <c r="G2629" s="59"/>
      <c r="H2629" s="59"/>
    </row>
    <row r="2630" spans="1:8" x14ac:dyDescent="0.3">
      <c r="A2630" s="59"/>
      <c r="B2630" s="59"/>
      <c r="C2630" s="59"/>
      <c r="D2630" s="59"/>
      <c r="E2630" s="59"/>
      <c r="F2630" s="59"/>
      <c r="G2630" s="59"/>
      <c r="H2630" s="59"/>
    </row>
    <row r="2631" spans="1:8" x14ac:dyDescent="0.3">
      <c r="A2631" s="59"/>
      <c r="B2631" s="59"/>
      <c r="C2631" s="59"/>
      <c r="D2631" s="59"/>
      <c r="E2631" s="59"/>
      <c r="F2631" s="59"/>
      <c r="G2631" s="59"/>
      <c r="H2631" s="59"/>
    </row>
    <row r="2632" spans="1:8" x14ac:dyDescent="0.3">
      <c r="A2632" s="59"/>
      <c r="B2632" s="59"/>
      <c r="C2632" s="59"/>
      <c r="D2632" s="59"/>
      <c r="E2632" s="59"/>
      <c r="F2632" s="59"/>
      <c r="G2632" s="59"/>
      <c r="H2632" s="59"/>
    </row>
    <row r="2633" spans="1:8" x14ac:dyDescent="0.3">
      <c r="A2633" s="59"/>
      <c r="B2633" s="59"/>
      <c r="C2633" s="59"/>
      <c r="D2633" s="59"/>
      <c r="E2633" s="59"/>
      <c r="F2633" s="59"/>
      <c r="G2633" s="59"/>
      <c r="H2633" s="59"/>
    </row>
    <row r="2634" spans="1:8" x14ac:dyDescent="0.3">
      <c r="A2634" s="59"/>
      <c r="B2634" s="59"/>
      <c r="C2634" s="59"/>
      <c r="D2634" s="59"/>
      <c r="E2634" s="59"/>
      <c r="F2634" s="59"/>
      <c r="G2634" s="59"/>
      <c r="H2634" s="59"/>
    </row>
    <row r="2635" spans="1:8" x14ac:dyDescent="0.3">
      <c r="A2635" s="59"/>
      <c r="B2635" s="59"/>
      <c r="C2635" s="59"/>
      <c r="D2635" s="59"/>
      <c r="E2635" s="59"/>
      <c r="F2635" s="59"/>
      <c r="G2635" s="59"/>
      <c r="H2635" s="59"/>
    </row>
    <row r="2636" spans="1:8" x14ac:dyDescent="0.3">
      <c r="A2636" s="59"/>
      <c r="B2636" s="59"/>
      <c r="C2636" s="59"/>
      <c r="D2636" s="59"/>
      <c r="E2636" s="59"/>
      <c r="F2636" s="59"/>
      <c r="G2636" s="59"/>
      <c r="H2636" s="59"/>
    </row>
    <row r="2637" spans="1:8" x14ac:dyDescent="0.3">
      <c r="A2637" s="59"/>
      <c r="B2637" s="59"/>
      <c r="C2637" s="59"/>
      <c r="D2637" s="59"/>
      <c r="E2637" s="59"/>
      <c r="F2637" s="59"/>
      <c r="G2637" s="59"/>
      <c r="H2637" s="59"/>
    </row>
    <row r="2638" spans="1:8" x14ac:dyDescent="0.3">
      <c r="A2638" s="59"/>
      <c r="B2638" s="59"/>
      <c r="C2638" s="59"/>
      <c r="D2638" s="59"/>
      <c r="E2638" s="59"/>
      <c r="F2638" s="59"/>
      <c r="G2638" s="59"/>
      <c r="H2638" s="59"/>
    </row>
    <row r="2639" spans="1:8" x14ac:dyDescent="0.3">
      <c r="A2639" s="59"/>
      <c r="B2639" s="59"/>
      <c r="C2639" s="59"/>
      <c r="D2639" s="59"/>
      <c r="E2639" s="59"/>
      <c r="F2639" s="59"/>
      <c r="G2639" s="59"/>
      <c r="H2639" s="59"/>
    </row>
    <row r="2640" spans="1:8" x14ac:dyDescent="0.3">
      <c r="A2640" s="59"/>
      <c r="B2640" s="59"/>
      <c r="C2640" s="59"/>
      <c r="D2640" s="59"/>
      <c r="E2640" s="59"/>
      <c r="F2640" s="59"/>
      <c r="G2640" s="59"/>
      <c r="H2640" s="59"/>
    </row>
    <row r="2641" spans="1:8" x14ac:dyDescent="0.3">
      <c r="A2641" s="59"/>
      <c r="B2641" s="59"/>
      <c r="C2641" s="59"/>
      <c r="D2641" s="59"/>
      <c r="E2641" s="59"/>
      <c r="F2641" s="59"/>
      <c r="G2641" s="59"/>
      <c r="H2641" s="59"/>
    </row>
    <row r="2642" spans="1:8" x14ac:dyDescent="0.3">
      <c r="A2642" s="59"/>
      <c r="B2642" s="59"/>
      <c r="C2642" s="59"/>
      <c r="D2642" s="59"/>
      <c r="E2642" s="59"/>
      <c r="F2642" s="59"/>
      <c r="G2642" s="59"/>
      <c r="H2642" s="59"/>
    </row>
    <row r="2643" spans="1:8" x14ac:dyDescent="0.3">
      <c r="A2643" s="59"/>
      <c r="B2643" s="59"/>
      <c r="C2643" s="59"/>
      <c r="D2643" s="59"/>
      <c r="E2643" s="59"/>
      <c r="F2643" s="59"/>
      <c r="G2643" s="59"/>
      <c r="H2643" s="59"/>
    </row>
    <row r="2644" spans="1:8" x14ac:dyDescent="0.3">
      <c r="A2644" s="59"/>
      <c r="B2644" s="59"/>
      <c r="C2644" s="59"/>
      <c r="D2644" s="59"/>
      <c r="E2644" s="59"/>
      <c r="F2644" s="59"/>
      <c r="G2644" s="59"/>
      <c r="H2644" s="59"/>
    </row>
    <row r="2645" spans="1:8" x14ac:dyDescent="0.3">
      <c r="A2645" s="59"/>
      <c r="B2645" s="59"/>
      <c r="C2645" s="59"/>
      <c r="D2645" s="59"/>
      <c r="E2645" s="59"/>
      <c r="F2645" s="59"/>
      <c r="G2645" s="59"/>
      <c r="H2645" s="59"/>
    </row>
    <row r="2646" spans="1:8" x14ac:dyDescent="0.3">
      <c r="A2646" s="59"/>
      <c r="B2646" s="59"/>
      <c r="C2646" s="59"/>
      <c r="D2646" s="59"/>
      <c r="E2646" s="59"/>
      <c r="F2646" s="59"/>
      <c r="G2646" s="59"/>
      <c r="H2646" s="59"/>
    </row>
    <row r="2647" spans="1:8" x14ac:dyDescent="0.3">
      <c r="A2647" s="59"/>
      <c r="B2647" s="59"/>
      <c r="C2647" s="59"/>
      <c r="D2647" s="59"/>
      <c r="E2647" s="59"/>
      <c r="F2647" s="59"/>
      <c r="G2647" s="59"/>
      <c r="H2647" s="59"/>
    </row>
    <row r="2648" spans="1:8" x14ac:dyDescent="0.3">
      <c r="A2648" s="59"/>
      <c r="B2648" s="59"/>
      <c r="C2648" s="59"/>
      <c r="D2648" s="59"/>
      <c r="E2648" s="59"/>
      <c r="F2648" s="59"/>
      <c r="G2648" s="59"/>
      <c r="H2648" s="59"/>
    </row>
    <row r="2649" spans="1:8" x14ac:dyDescent="0.3">
      <c r="A2649" s="59"/>
      <c r="B2649" s="59"/>
      <c r="C2649" s="59"/>
      <c r="D2649" s="59"/>
      <c r="E2649" s="59"/>
      <c r="F2649" s="59"/>
      <c r="G2649" s="59"/>
      <c r="H2649" s="59"/>
    </row>
    <row r="2650" spans="1:8" x14ac:dyDescent="0.3">
      <c r="A2650" s="59"/>
      <c r="B2650" s="59"/>
      <c r="C2650" s="59"/>
      <c r="D2650" s="59"/>
      <c r="E2650" s="59"/>
      <c r="F2650" s="59"/>
      <c r="G2650" s="59"/>
      <c r="H2650" s="59"/>
    </row>
    <row r="2651" spans="1:8" x14ac:dyDescent="0.3">
      <c r="A2651" s="59"/>
      <c r="B2651" s="59"/>
      <c r="C2651" s="59"/>
      <c r="D2651" s="59"/>
      <c r="E2651" s="59"/>
      <c r="F2651" s="59"/>
      <c r="G2651" s="59"/>
      <c r="H2651" s="59"/>
    </row>
    <row r="2652" spans="1:8" x14ac:dyDescent="0.3">
      <c r="A2652" s="59"/>
      <c r="B2652" s="59"/>
      <c r="C2652" s="59"/>
      <c r="D2652" s="59"/>
      <c r="E2652" s="59"/>
      <c r="F2652" s="59"/>
      <c r="G2652" s="59"/>
      <c r="H2652" s="59"/>
    </row>
    <row r="2653" spans="1:8" x14ac:dyDescent="0.3">
      <c r="A2653" s="59"/>
      <c r="B2653" s="59"/>
      <c r="C2653" s="59"/>
      <c r="D2653" s="59"/>
      <c r="E2653" s="59"/>
      <c r="F2653" s="59"/>
      <c r="G2653" s="59"/>
      <c r="H2653" s="59"/>
    </row>
    <row r="2654" spans="1:8" x14ac:dyDescent="0.3">
      <c r="A2654" s="59"/>
      <c r="B2654" s="59"/>
      <c r="C2654" s="59"/>
      <c r="D2654" s="59"/>
      <c r="E2654" s="59"/>
      <c r="F2654" s="59"/>
      <c r="G2654" s="59"/>
      <c r="H2654" s="59"/>
    </row>
    <row r="2655" spans="1:8" x14ac:dyDescent="0.3">
      <c r="A2655" s="59"/>
      <c r="B2655" s="59"/>
      <c r="C2655" s="59"/>
      <c r="D2655" s="59"/>
      <c r="E2655" s="59"/>
      <c r="F2655" s="59"/>
      <c r="G2655" s="59"/>
      <c r="H2655" s="59"/>
    </row>
    <row r="2656" spans="1:8" x14ac:dyDescent="0.3">
      <c r="A2656" s="59"/>
      <c r="B2656" s="59"/>
      <c r="C2656" s="59"/>
      <c r="D2656" s="59"/>
      <c r="E2656" s="59"/>
      <c r="F2656" s="59"/>
      <c r="G2656" s="59"/>
      <c r="H2656" s="59"/>
    </row>
    <row r="2657" spans="1:8" x14ac:dyDescent="0.3">
      <c r="A2657" s="59"/>
      <c r="B2657" s="59"/>
      <c r="C2657" s="59"/>
      <c r="D2657" s="59"/>
      <c r="E2657" s="59"/>
      <c r="F2657" s="59"/>
      <c r="G2657" s="59"/>
      <c r="H2657" s="59"/>
    </row>
    <row r="2658" spans="1:8" x14ac:dyDescent="0.3">
      <c r="A2658" s="59"/>
      <c r="B2658" s="59"/>
      <c r="C2658" s="59"/>
      <c r="D2658" s="59"/>
      <c r="E2658" s="59"/>
      <c r="F2658" s="59"/>
      <c r="G2658" s="59"/>
      <c r="H2658" s="59"/>
    </row>
    <row r="2659" spans="1:8" x14ac:dyDescent="0.3">
      <c r="A2659" s="59"/>
      <c r="B2659" s="59"/>
      <c r="C2659" s="59"/>
      <c r="D2659" s="59"/>
      <c r="E2659" s="59"/>
      <c r="F2659" s="59"/>
      <c r="G2659" s="59"/>
      <c r="H2659" s="59"/>
    </row>
    <row r="2660" spans="1:8" x14ac:dyDescent="0.3">
      <c r="A2660" s="59"/>
      <c r="B2660" s="59"/>
      <c r="C2660" s="59"/>
      <c r="D2660" s="59"/>
      <c r="E2660" s="59"/>
      <c r="F2660" s="59"/>
      <c r="G2660" s="59"/>
      <c r="H2660" s="59"/>
    </row>
    <row r="2661" spans="1:8" x14ac:dyDescent="0.3">
      <c r="A2661" s="59"/>
      <c r="B2661" s="59"/>
      <c r="C2661" s="59"/>
      <c r="D2661" s="59"/>
      <c r="E2661" s="59"/>
      <c r="F2661" s="59"/>
      <c r="G2661" s="59"/>
      <c r="H2661" s="59"/>
    </row>
    <row r="2662" spans="1:8" x14ac:dyDescent="0.3">
      <c r="A2662" s="59"/>
      <c r="B2662" s="59"/>
      <c r="C2662" s="59"/>
      <c r="D2662" s="59"/>
      <c r="E2662" s="59"/>
      <c r="F2662" s="59"/>
      <c r="G2662" s="59"/>
      <c r="H2662" s="59"/>
    </row>
    <row r="2663" spans="1:8" x14ac:dyDescent="0.3">
      <c r="A2663" s="59"/>
      <c r="B2663" s="59"/>
      <c r="C2663" s="59"/>
      <c r="D2663" s="59"/>
      <c r="E2663" s="59"/>
      <c r="F2663" s="59"/>
      <c r="G2663" s="59"/>
      <c r="H2663" s="59"/>
    </row>
    <row r="2664" spans="1:8" x14ac:dyDescent="0.3">
      <c r="A2664" s="59"/>
      <c r="B2664" s="59"/>
      <c r="C2664" s="59"/>
      <c r="D2664" s="59"/>
      <c r="E2664" s="59"/>
      <c r="F2664" s="59"/>
      <c r="G2664" s="59"/>
      <c r="H2664" s="59"/>
    </row>
    <row r="2665" spans="1:8" x14ac:dyDescent="0.3">
      <c r="A2665" s="59"/>
      <c r="B2665" s="59"/>
      <c r="C2665" s="59"/>
      <c r="D2665" s="59"/>
      <c r="E2665" s="59"/>
      <c r="F2665" s="59"/>
      <c r="G2665" s="59"/>
      <c r="H2665" s="59"/>
    </row>
    <row r="2666" spans="1:8" x14ac:dyDescent="0.3">
      <c r="A2666" s="59"/>
      <c r="B2666" s="59"/>
      <c r="C2666" s="59"/>
      <c r="D2666" s="59"/>
      <c r="E2666" s="59"/>
      <c r="F2666" s="59"/>
      <c r="G2666" s="59"/>
      <c r="H2666" s="59"/>
    </row>
    <row r="2667" spans="1:8" x14ac:dyDescent="0.3">
      <c r="A2667" s="59"/>
      <c r="B2667" s="59"/>
      <c r="C2667" s="59"/>
      <c r="D2667" s="59"/>
      <c r="E2667" s="59"/>
      <c r="F2667" s="59"/>
      <c r="G2667" s="59"/>
      <c r="H2667" s="59"/>
    </row>
    <row r="2668" spans="1:8" x14ac:dyDescent="0.3">
      <c r="A2668" s="59"/>
      <c r="B2668" s="59"/>
      <c r="C2668" s="59"/>
      <c r="D2668" s="59"/>
      <c r="E2668" s="59"/>
      <c r="F2668" s="59"/>
      <c r="G2668" s="59"/>
      <c r="H2668" s="59"/>
    </row>
    <row r="2669" spans="1:8" x14ac:dyDescent="0.3">
      <c r="A2669" s="59"/>
      <c r="B2669" s="59"/>
      <c r="C2669" s="59"/>
      <c r="D2669" s="59"/>
      <c r="E2669" s="59"/>
      <c r="F2669" s="59"/>
      <c r="G2669" s="59"/>
      <c r="H2669" s="59"/>
    </row>
    <row r="2670" spans="1:8" x14ac:dyDescent="0.3">
      <c r="A2670" s="59"/>
      <c r="B2670" s="59"/>
      <c r="C2670" s="59"/>
      <c r="D2670" s="59"/>
      <c r="E2670" s="59"/>
      <c r="F2670" s="59"/>
      <c r="G2670" s="59"/>
      <c r="H2670" s="59"/>
    </row>
    <row r="2671" spans="1:8" x14ac:dyDescent="0.3">
      <c r="A2671" s="59"/>
      <c r="B2671" s="59"/>
      <c r="C2671" s="59"/>
      <c r="D2671" s="59"/>
      <c r="E2671" s="59"/>
      <c r="F2671" s="59"/>
      <c r="G2671" s="59"/>
      <c r="H2671" s="59"/>
    </row>
    <row r="2672" spans="1:8" x14ac:dyDescent="0.3">
      <c r="A2672" s="59"/>
      <c r="B2672" s="59"/>
      <c r="C2672" s="59"/>
      <c r="D2672" s="59"/>
      <c r="E2672" s="59"/>
      <c r="F2672" s="59"/>
      <c r="G2672" s="59"/>
      <c r="H2672" s="59"/>
    </row>
    <row r="2673" spans="1:8" x14ac:dyDescent="0.3">
      <c r="A2673" s="59"/>
      <c r="B2673" s="59"/>
      <c r="C2673" s="59"/>
      <c r="D2673" s="59"/>
      <c r="E2673" s="59"/>
      <c r="F2673" s="59"/>
      <c r="G2673" s="59"/>
      <c r="H2673" s="59"/>
    </row>
    <row r="2674" spans="1:8" x14ac:dyDescent="0.3">
      <c r="A2674" s="59"/>
      <c r="B2674" s="59"/>
      <c r="C2674" s="59"/>
      <c r="D2674" s="59"/>
      <c r="E2674" s="59"/>
      <c r="F2674" s="59"/>
      <c r="G2674" s="59"/>
      <c r="H2674" s="59"/>
    </row>
    <row r="2675" spans="1:8" x14ac:dyDescent="0.3">
      <c r="A2675" s="59"/>
      <c r="B2675" s="59"/>
      <c r="C2675" s="59"/>
      <c r="D2675" s="59"/>
      <c r="E2675" s="59"/>
      <c r="F2675" s="59"/>
      <c r="G2675" s="59"/>
      <c r="H2675" s="59"/>
    </row>
    <row r="2676" spans="1:8" x14ac:dyDescent="0.3">
      <c r="A2676" s="59"/>
      <c r="B2676" s="59"/>
      <c r="C2676" s="59"/>
      <c r="D2676" s="59"/>
      <c r="E2676" s="59"/>
      <c r="F2676" s="59"/>
      <c r="G2676" s="59"/>
      <c r="H2676" s="59"/>
    </row>
    <row r="2677" spans="1:8" x14ac:dyDescent="0.3">
      <c r="A2677" s="59"/>
      <c r="B2677" s="59"/>
      <c r="C2677" s="59"/>
      <c r="D2677" s="59"/>
      <c r="E2677" s="59"/>
      <c r="F2677" s="59"/>
      <c r="G2677" s="59"/>
      <c r="H2677" s="59"/>
    </row>
    <row r="2678" spans="1:8" x14ac:dyDescent="0.3">
      <c r="A2678" s="59"/>
      <c r="B2678" s="59"/>
      <c r="C2678" s="59"/>
      <c r="D2678" s="59"/>
      <c r="E2678" s="59"/>
      <c r="F2678" s="59"/>
      <c r="G2678" s="59"/>
      <c r="H2678" s="59"/>
    </row>
    <row r="2679" spans="1:8" x14ac:dyDescent="0.3">
      <c r="A2679" s="59"/>
      <c r="B2679" s="59"/>
      <c r="C2679" s="59"/>
      <c r="D2679" s="59"/>
      <c r="E2679" s="59"/>
      <c r="F2679" s="59"/>
      <c r="G2679" s="59"/>
      <c r="H2679" s="59"/>
    </row>
    <row r="2680" spans="1:8" x14ac:dyDescent="0.3">
      <c r="A2680" s="59"/>
      <c r="B2680" s="59"/>
      <c r="C2680" s="59"/>
      <c r="D2680" s="59"/>
      <c r="E2680" s="59"/>
      <c r="F2680" s="59"/>
      <c r="G2680" s="59"/>
      <c r="H2680" s="59"/>
    </row>
    <row r="2681" spans="1:8" x14ac:dyDescent="0.3">
      <c r="A2681" s="59"/>
      <c r="B2681" s="59"/>
      <c r="C2681" s="59"/>
      <c r="D2681" s="59"/>
      <c r="E2681" s="59"/>
      <c r="F2681" s="59"/>
      <c r="G2681" s="59"/>
      <c r="H2681" s="59"/>
    </row>
    <row r="2682" spans="1:8" x14ac:dyDescent="0.3">
      <c r="A2682" s="59"/>
      <c r="B2682" s="59"/>
      <c r="C2682" s="59"/>
      <c r="D2682" s="59"/>
      <c r="E2682" s="59"/>
      <c r="F2682" s="59"/>
      <c r="G2682" s="59"/>
      <c r="H2682" s="59"/>
    </row>
    <row r="2683" spans="1:8" x14ac:dyDescent="0.3">
      <c r="A2683" s="59"/>
      <c r="B2683" s="59"/>
      <c r="C2683" s="59"/>
      <c r="D2683" s="59"/>
      <c r="E2683" s="59"/>
      <c r="F2683" s="59"/>
      <c r="G2683" s="59"/>
      <c r="H2683" s="59"/>
    </row>
    <row r="2684" spans="1:8" x14ac:dyDescent="0.3">
      <c r="A2684" s="59"/>
      <c r="B2684" s="59"/>
      <c r="C2684" s="59"/>
      <c r="D2684" s="59"/>
      <c r="E2684" s="59"/>
      <c r="F2684" s="59"/>
      <c r="G2684" s="59"/>
      <c r="H2684" s="59"/>
    </row>
    <row r="2685" spans="1:8" x14ac:dyDescent="0.3">
      <c r="A2685" s="59"/>
      <c r="B2685" s="59"/>
      <c r="C2685" s="59"/>
      <c r="D2685" s="59"/>
      <c r="E2685" s="59"/>
      <c r="F2685" s="59"/>
      <c r="G2685" s="59"/>
      <c r="H2685" s="59"/>
    </row>
    <row r="2686" spans="1:8" x14ac:dyDescent="0.3">
      <c r="A2686" s="59"/>
      <c r="B2686" s="59"/>
      <c r="C2686" s="59"/>
      <c r="D2686" s="59"/>
      <c r="E2686" s="59"/>
      <c r="F2686" s="59"/>
      <c r="G2686" s="59"/>
      <c r="H2686" s="59"/>
    </row>
    <row r="2687" spans="1:8" x14ac:dyDescent="0.3">
      <c r="A2687" s="59"/>
      <c r="B2687" s="59"/>
      <c r="C2687" s="59"/>
      <c r="D2687" s="59"/>
      <c r="E2687" s="59"/>
      <c r="F2687" s="59"/>
      <c r="G2687" s="59"/>
      <c r="H2687" s="59"/>
    </row>
    <row r="2688" spans="1:8" x14ac:dyDescent="0.3">
      <c r="A2688" s="59"/>
      <c r="B2688" s="59"/>
      <c r="C2688" s="59"/>
      <c r="D2688" s="59"/>
      <c r="E2688" s="59"/>
      <c r="F2688" s="59"/>
      <c r="G2688" s="59"/>
      <c r="H2688" s="59"/>
    </row>
    <row r="2689" spans="1:8" x14ac:dyDescent="0.3">
      <c r="A2689" s="59"/>
      <c r="B2689" s="59"/>
      <c r="C2689" s="59"/>
      <c r="D2689" s="59"/>
      <c r="E2689" s="59"/>
      <c r="F2689" s="59"/>
      <c r="G2689" s="59"/>
      <c r="H2689" s="59"/>
    </row>
    <row r="2690" spans="1:8" x14ac:dyDescent="0.3">
      <c r="A2690" s="59"/>
      <c r="B2690" s="59"/>
      <c r="C2690" s="59"/>
      <c r="D2690" s="59"/>
      <c r="E2690" s="59"/>
      <c r="F2690" s="59"/>
      <c r="G2690" s="59"/>
      <c r="H2690" s="59"/>
    </row>
    <row r="2691" spans="1:8" x14ac:dyDescent="0.3">
      <c r="A2691" s="59"/>
      <c r="B2691" s="59"/>
      <c r="C2691" s="59"/>
      <c r="D2691" s="59"/>
      <c r="E2691" s="59"/>
      <c r="F2691" s="59"/>
      <c r="G2691" s="59"/>
      <c r="H2691" s="59"/>
    </row>
    <row r="2692" spans="1:8" x14ac:dyDescent="0.3">
      <c r="A2692" s="59"/>
      <c r="B2692" s="59"/>
      <c r="C2692" s="59"/>
      <c r="D2692" s="59"/>
      <c r="E2692" s="59"/>
      <c r="F2692" s="59"/>
      <c r="G2692" s="59"/>
      <c r="H2692" s="59"/>
    </row>
    <row r="2693" spans="1:8" x14ac:dyDescent="0.3">
      <c r="A2693" s="59"/>
      <c r="B2693" s="59"/>
      <c r="C2693" s="59"/>
      <c r="D2693" s="59"/>
      <c r="E2693" s="59"/>
      <c r="F2693" s="59"/>
      <c r="G2693" s="59"/>
      <c r="H2693" s="59"/>
    </row>
    <row r="2694" spans="1:8" x14ac:dyDescent="0.3">
      <c r="A2694" s="59"/>
      <c r="B2694" s="59"/>
      <c r="C2694" s="59"/>
      <c r="D2694" s="59"/>
      <c r="E2694" s="59"/>
      <c r="F2694" s="59"/>
      <c r="G2694" s="59"/>
      <c r="H2694" s="59"/>
    </row>
    <row r="2695" spans="1:8" x14ac:dyDescent="0.3">
      <c r="A2695" s="59"/>
      <c r="B2695" s="59"/>
      <c r="C2695" s="59"/>
      <c r="D2695" s="59"/>
      <c r="E2695" s="59"/>
      <c r="F2695" s="59"/>
      <c r="G2695" s="59"/>
      <c r="H2695" s="59"/>
    </row>
    <row r="2696" spans="1:8" x14ac:dyDescent="0.3">
      <c r="A2696" s="59"/>
      <c r="B2696" s="59"/>
      <c r="C2696" s="59"/>
      <c r="D2696" s="59"/>
      <c r="E2696" s="59"/>
      <c r="F2696" s="59"/>
      <c r="G2696" s="59"/>
      <c r="H2696" s="59"/>
    </row>
    <row r="2697" spans="1:8" x14ac:dyDescent="0.3">
      <c r="A2697" s="59"/>
      <c r="B2697" s="59"/>
      <c r="C2697" s="59"/>
      <c r="D2697" s="59"/>
      <c r="E2697" s="59"/>
      <c r="F2697" s="59"/>
      <c r="G2697" s="59"/>
      <c r="H2697" s="59"/>
    </row>
    <row r="2698" spans="1:8" x14ac:dyDescent="0.3">
      <c r="A2698" s="59"/>
      <c r="B2698" s="59"/>
      <c r="C2698" s="59"/>
      <c r="D2698" s="59"/>
      <c r="E2698" s="59"/>
      <c r="F2698" s="59"/>
      <c r="G2698" s="59"/>
      <c r="H2698" s="59"/>
    </row>
    <row r="2699" spans="1:8" x14ac:dyDescent="0.3">
      <c r="A2699" s="59"/>
      <c r="B2699" s="59"/>
      <c r="C2699" s="59"/>
      <c r="D2699" s="59"/>
      <c r="E2699" s="59"/>
      <c r="F2699" s="59"/>
      <c r="G2699" s="59"/>
      <c r="H2699" s="59"/>
    </row>
    <row r="2700" spans="1:8" x14ac:dyDescent="0.3">
      <c r="A2700" s="59"/>
      <c r="B2700" s="59"/>
      <c r="C2700" s="59"/>
      <c r="D2700" s="59"/>
      <c r="E2700" s="59"/>
      <c r="F2700" s="59"/>
      <c r="G2700" s="59"/>
      <c r="H2700" s="59"/>
    </row>
    <row r="2701" spans="1:8" x14ac:dyDescent="0.3">
      <c r="A2701" s="59"/>
      <c r="B2701" s="59"/>
      <c r="C2701" s="59"/>
      <c r="D2701" s="59"/>
      <c r="E2701" s="59"/>
      <c r="F2701" s="59"/>
      <c r="G2701" s="59"/>
      <c r="H2701" s="59"/>
    </row>
    <row r="2702" spans="1:8" x14ac:dyDescent="0.3">
      <c r="A2702" s="59"/>
      <c r="B2702" s="59"/>
      <c r="C2702" s="59"/>
      <c r="D2702" s="59"/>
      <c r="E2702" s="59"/>
      <c r="F2702" s="59"/>
      <c r="G2702" s="59"/>
      <c r="H2702" s="59"/>
    </row>
    <row r="2703" spans="1:8" x14ac:dyDescent="0.3">
      <c r="A2703" s="59"/>
      <c r="B2703" s="59"/>
      <c r="C2703" s="59"/>
      <c r="D2703" s="59"/>
      <c r="E2703" s="59"/>
      <c r="F2703" s="59"/>
      <c r="G2703" s="59"/>
      <c r="H2703" s="59"/>
    </row>
    <row r="2704" spans="1:8" x14ac:dyDescent="0.3">
      <c r="A2704" s="59"/>
      <c r="B2704" s="59"/>
      <c r="C2704" s="59"/>
      <c r="D2704" s="59"/>
      <c r="E2704" s="59"/>
      <c r="F2704" s="59"/>
      <c r="G2704" s="59"/>
      <c r="H2704" s="59"/>
    </row>
    <row r="2705" spans="1:8" x14ac:dyDescent="0.3">
      <c r="A2705" s="59"/>
      <c r="B2705" s="59"/>
      <c r="C2705" s="59"/>
      <c r="D2705" s="59"/>
      <c r="E2705" s="59"/>
      <c r="F2705" s="59"/>
      <c r="G2705" s="59"/>
      <c r="H2705" s="59"/>
    </row>
    <row r="2706" spans="1:8" x14ac:dyDescent="0.3">
      <c r="A2706" s="59"/>
      <c r="B2706" s="59"/>
      <c r="C2706" s="59"/>
      <c r="D2706" s="59"/>
      <c r="E2706" s="59"/>
      <c r="F2706" s="59"/>
      <c r="G2706" s="59"/>
      <c r="H2706" s="59"/>
    </row>
    <row r="2707" spans="1:8" x14ac:dyDescent="0.3">
      <c r="A2707" s="59"/>
      <c r="B2707" s="59"/>
      <c r="C2707" s="59"/>
      <c r="D2707" s="59"/>
      <c r="E2707" s="59"/>
      <c r="F2707" s="59"/>
      <c r="G2707" s="59"/>
      <c r="H2707" s="59"/>
    </row>
    <row r="2708" spans="1:8" x14ac:dyDescent="0.3">
      <c r="A2708" s="59"/>
      <c r="B2708" s="59"/>
      <c r="C2708" s="59"/>
      <c r="D2708" s="59"/>
      <c r="E2708" s="59"/>
      <c r="F2708" s="59"/>
      <c r="G2708" s="59"/>
      <c r="H2708" s="59"/>
    </row>
    <row r="2709" spans="1:8" x14ac:dyDescent="0.3">
      <c r="A2709" s="59"/>
      <c r="B2709" s="59"/>
      <c r="C2709" s="59"/>
      <c r="D2709" s="59"/>
      <c r="E2709" s="59"/>
      <c r="F2709" s="59"/>
      <c r="G2709" s="59"/>
      <c r="H2709" s="59"/>
    </row>
    <row r="2710" spans="1:8" x14ac:dyDescent="0.3">
      <c r="A2710" s="59"/>
      <c r="B2710" s="59"/>
      <c r="C2710" s="59"/>
      <c r="D2710" s="59"/>
      <c r="E2710" s="59"/>
      <c r="F2710" s="59"/>
      <c r="G2710" s="59"/>
      <c r="H2710" s="59"/>
    </row>
    <row r="2711" spans="1:8" x14ac:dyDescent="0.3">
      <c r="A2711" s="59"/>
      <c r="B2711" s="59"/>
      <c r="C2711" s="59"/>
      <c r="D2711" s="59"/>
      <c r="E2711" s="59"/>
      <c r="F2711" s="59"/>
      <c r="G2711" s="59"/>
      <c r="H2711" s="59"/>
    </row>
    <row r="2712" spans="1:8" x14ac:dyDescent="0.3">
      <c r="A2712" s="59"/>
      <c r="B2712" s="59"/>
      <c r="C2712" s="59"/>
      <c r="D2712" s="59"/>
      <c r="E2712" s="59"/>
      <c r="F2712" s="59"/>
      <c r="G2712" s="59"/>
      <c r="H2712" s="59"/>
    </row>
    <row r="2713" spans="1:8" x14ac:dyDescent="0.3">
      <c r="A2713" s="59"/>
      <c r="B2713" s="59"/>
      <c r="C2713" s="59"/>
      <c r="D2713" s="59"/>
      <c r="E2713" s="59"/>
      <c r="F2713" s="59"/>
      <c r="G2713" s="59"/>
      <c r="H2713" s="59"/>
    </row>
    <row r="2714" spans="1:8" x14ac:dyDescent="0.3">
      <c r="A2714" s="59"/>
      <c r="B2714" s="59"/>
      <c r="C2714" s="59"/>
      <c r="D2714" s="59"/>
      <c r="E2714" s="59"/>
      <c r="F2714" s="59"/>
      <c r="G2714" s="59"/>
      <c r="H2714" s="59"/>
    </row>
    <row r="2715" spans="1:8" x14ac:dyDescent="0.3">
      <c r="A2715" s="59"/>
      <c r="B2715" s="59"/>
      <c r="C2715" s="59"/>
      <c r="D2715" s="59"/>
      <c r="E2715" s="59"/>
      <c r="F2715" s="59"/>
      <c r="G2715" s="59"/>
      <c r="H2715" s="59"/>
    </row>
    <row r="2716" spans="1:8" x14ac:dyDescent="0.3">
      <c r="A2716" s="59"/>
      <c r="B2716" s="59"/>
      <c r="C2716" s="59"/>
      <c r="D2716" s="59"/>
      <c r="E2716" s="59"/>
      <c r="F2716" s="59"/>
      <c r="G2716" s="59"/>
      <c r="H2716" s="59"/>
    </row>
    <row r="2717" spans="1:8" x14ac:dyDescent="0.3">
      <c r="A2717" s="59"/>
      <c r="B2717" s="59"/>
      <c r="C2717" s="59"/>
      <c r="D2717" s="59"/>
      <c r="E2717" s="59"/>
      <c r="F2717" s="59"/>
      <c r="G2717" s="59"/>
      <c r="H2717" s="59"/>
    </row>
    <row r="2718" spans="1:8" x14ac:dyDescent="0.3">
      <c r="A2718" s="59"/>
      <c r="B2718" s="59"/>
      <c r="C2718" s="59"/>
      <c r="D2718" s="59"/>
      <c r="E2718" s="59"/>
      <c r="F2718" s="59"/>
      <c r="G2718" s="59"/>
      <c r="H2718" s="59"/>
    </row>
    <row r="2719" spans="1:8" x14ac:dyDescent="0.3">
      <c r="A2719" s="59"/>
      <c r="B2719" s="59"/>
      <c r="C2719" s="59"/>
      <c r="D2719" s="59"/>
      <c r="E2719" s="59"/>
      <c r="F2719" s="59"/>
      <c r="G2719" s="59"/>
      <c r="H2719" s="59"/>
    </row>
    <row r="2720" spans="1:8" x14ac:dyDescent="0.3">
      <c r="A2720" s="59"/>
      <c r="B2720" s="59"/>
      <c r="C2720" s="59"/>
      <c r="D2720" s="59"/>
      <c r="E2720" s="59"/>
      <c r="F2720" s="59"/>
      <c r="G2720" s="59"/>
      <c r="H2720" s="59"/>
    </row>
    <row r="2721" spans="1:8" x14ac:dyDescent="0.3">
      <c r="A2721" s="59"/>
      <c r="B2721" s="59"/>
      <c r="C2721" s="59"/>
      <c r="D2721" s="59"/>
      <c r="E2721" s="59"/>
      <c r="F2721" s="59"/>
      <c r="G2721" s="59"/>
      <c r="H2721" s="59"/>
    </row>
    <row r="2722" spans="1:8" x14ac:dyDescent="0.3">
      <c r="A2722" s="59"/>
      <c r="B2722" s="59"/>
      <c r="C2722" s="59"/>
      <c r="D2722" s="59"/>
      <c r="E2722" s="59"/>
      <c r="F2722" s="59"/>
      <c r="G2722" s="59"/>
      <c r="H2722" s="59"/>
    </row>
    <row r="2723" spans="1:8" x14ac:dyDescent="0.3">
      <c r="A2723" s="59"/>
      <c r="B2723" s="59"/>
      <c r="C2723" s="59"/>
      <c r="D2723" s="59"/>
      <c r="E2723" s="59"/>
      <c r="F2723" s="59"/>
      <c r="G2723" s="59"/>
      <c r="H2723" s="59"/>
    </row>
    <row r="2724" spans="1:8" x14ac:dyDescent="0.3">
      <c r="A2724" s="59"/>
      <c r="B2724" s="59"/>
      <c r="C2724" s="59"/>
      <c r="D2724" s="59"/>
      <c r="E2724" s="59"/>
      <c r="F2724" s="59"/>
      <c r="G2724" s="59"/>
      <c r="H2724" s="59"/>
    </row>
    <row r="2725" spans="1:8" x14ac:dyDescent="0.3">
      <c r="A2725" s="59"/>
      <c r="B2725" s="59"/>
      <c r="C2725" s="59"/>
      <c r="D2725" s="59"/>
      <c r="E2725" s="59"/>
      <c r="F2725" s="59"/>
      <c r="G2725" s="59"/>
      <c r="H2725" s="59"/>
    </row>
    <row r="2726" spans="1:8" x14ac:dyDescent="0.3">
      <c r="A2726" s="59"/>
      <c r="B2726" s="59"/>
      <c r="C2726" s="59"/>
      <c r="D2726" s="59"/>
      <c r="E2726" s="59"/>
      <c r="F2726" s="59"/>
      <c r="G2726" s="59"/>
      <c r="H2726" s="59"/>
    </row>
    <row r="2727" spans="1:8" x14ac:dyDescent="0.3">
      <c r="A2727" s="59"/>
      <c r="B2727" s="59"/>
      <c r="C2727" s="59"/>
      <c r="D2727" s="59"/>
      <c r="E2727" s="59"/>
      <c r="F2727" s="59"/>
      <c r="G2727" s="59"/>
      <c r="H2727" s="59"/>
    </row>
    <row r="2728" spans="1:8" x14ac:dyDescent="0.3">
      <c r="A2728" s="59"/>
      <c r="B2728" s="59"/>
      <c r="C2728" s="59"/>
      <c r="D2728" s="59"/>
      <c r="E2728" s="59"/>
      <c r="F2728" s="59"/>
      <c r="G2728" s="59"/>
      <c r="H2728" s="59"/>
    </row>
    <row r="2729" spans="1:8" x14ac:dyDescent="0.3">
      <c r="A2729" s="59"/>
      <c r="B2729" s="59"/>
      <c r="C2729" s="59"/>
      <c r="D2729" s="59"/>
      <c r="E2729" s="59"/>
      <c r="F2729" s="59"/>
      <c r="G2729" s="59"/>
      <c r="H2729" s="59"/>
    </row>
    <row r="2730" spans="1:8" x14ac:dyDescent="0.3">
      <c r="A2730" s="59"/>
      <c r="B2730" s="59"/>
      <c r="C2730" s="59"/>
      <c r="D2730" s="59"/>
      <c r="E2730" s="59"/>
      <c r="F2730" s="59"/>
      <c r="G2730" s="59"/>
      <c r="H2730" s="59"/>
    </row>
    <row r="2731" spans="1:8" x14ac:dyDescent="0.3">
      <c r="A2731" s="59"/>
      <c r="B2731" s="59"/>
      <c r="C2731" s="59"/>
      <c r="D2731" s="59"/>
      <c r="E2731" s="59"/>
      <c r="F2731" s="59"/>
      <c r="G2731" s="59"/>
      <c r="H2731" s="59"/>
    </row>
    <row r="2732" spans="1:8" x14ac:dyDescent="0.3">
      <c r="A2732" s="59"/>
      <c r="B2732" s="59"/>
      <c r="C2732" s="59"/>
      <c r="D2732" s="59"/>
      <c r="E2732" s="59"/>
      <c r="F2732" s="59"/>
      <c r="G2732" s="59"/>
      <c r="H2732" s="59"/>
    </row>
    <row r="2733" spans="1:8" x14ac:dyDescent="0.3">
      <c r="A2733" s="59"/>
      <c r="B2733" s="59"/>
      <c r="C2733" s="59"/>
      <c r="D2733" s="59"/>
      <c r="E2733" s="59"/>
      <c r="F2733" s="59"/>
      <c r="G2733" s="59"/>
      <c r="H2733" s="59"/>
    </row>
    <row r="2734" spans="1:8" x14ac:dyDescent="0.3">
      <c r="A2734" s="59"/>
      <c r="B2734" s="59"/>
      <c r="C2734" s="59"/>
      <c r="D2734" s="59"/>
      <c r="E2734" s="59"/>
      <c r="F2734" s="59"/>
      <c r="G2734" s="59"/>
      <c r="H2734" s="59"/>
    </row>
    <row r="2735" spans="1:8" x14ac:dyDescent="0.3">
      <c r="A2735" s="59"/>
      <c r="B2735" s="59"/>
      <c r="C2735" s="59"/>
      <c r="D2735" s="59"/>
      <c r="E2735" s="59"/>
      <c r="F2735" s="59"/>
      <c r="G2735" s="59"/>
      <c r="H2735" s="59"/>
    </row>
    <row r="2736" spans="1:8" x14ac:dyDescent="0.3">
      <c r="A2736" s="59"/>
      <c r="B2736" s="59"/>
      <c r="C2736" s="59"/>
      <c r="D2736" s="59"/>
      <c r="E2736" s="59"/>
      <c r="F2736" s="59"/>
      <c r="G2736" s="59"/>
      <c r="H2736" s="59"/>
    </row>
    <row r="2737" spans="1:8" x14ac:dyDescent="0.3">
      <c r="A2737" s="59"/>
      <c r="B2737" s="59"/>
      <c r="C2737" s="59"/>
      <c r="D2737" s="59"/>
      <c r="E2737" s="59"/>
      <c r="F2737" s="59"/>
      <c r="G2737" s="59"/>
      <c r="H2737" s="59"/>
    </row>
    <row r="2738" spans="1:8" x14ac:dyDescent="0.3">
      <c r="A2738" s="59"/>
      <c r="B2738" s="59"/>
      <c r="C2738" s="59"/>
      <c r="D2738" s="59"/>
      <c r="E2738" s="59"/>
      <c r="F2738" s="59"/>
      <c r="G2738" s="59"/>
      <c r="H2738" s="59"/>
    </row>
    <row r="2739" spans="1:8" x14ac:dyDescent="0.3">
      <c r="A2739" s="59"/>
      <c r="B2739" s="59"/>
      <c r="C2739" s="59"/>
      <c r="D2739" s="59"/>
      <c r="E2739" s="59"/>
      <c r="F2739" s="59"/>
      <c r="G2739" s="59"/>
      <c r="H2739" s="59"/>
    </row>
    <row r="2740" spans="1:8" x14ac:dyDescent="0.3">
      <c r="A2740" s="59"/>
      <c r="B2740" s="59"/>
      <c r="C2740" s="59"/>
      <c r="D2740" s="59"/>
      <c r="E2740" s="59"/>
      <c r="F2740" s="59"/>
      <c r="G2740" s="59"/>
      <c r="H2740" s="59"/>
    </row>
    <row r="2741" spans="1:8" x14ac:dyDescent="0.3">
      <c r="A2741" s="59"/>
      <c r="B2741" s="59"/>
      <c r="C2741" s="59"/>
      <c r="D2741" s="59"/>
      <c r="E2741" s="59"/>
      <c r="F2741" s="59"/>
      <c r="G2741" s="59"/>
      <c r="H2741" s="59"/>
    </row>
    <row r="2742" spans="1:8" x14ac:dyDescent="0.3">
      <c r="A2742" s="59"/>
      <c r="B2742" s="59"/>
      <c r="C2742" s="59"/>
      <c r="D2742" s="59"/>
      <c r="E2742" s="59"/>
      <c r="F2742" s="59"/>
      <c r="G2742" s="59"/>
      <c r="H2742" s="59"/>
    </row>
    <row r="2743" spans="1:8" x14ac:dyDescent="0.3">
      <c r="A2743" s="59"/>
      <c r="B2743" s="59"/>
      <c r="C2743" s="59"/>
      <c r="D2743" s="59"/>
      <c r="E2743" s="59"/>
      <c r="F2743" s="59"/>
      <c r="G2743" s="59"/>
      <c r="H2743" s="59"/>
    </row>
    <row r="2744" spans="1:8" x14ac:dyDescent="0.3">
      <c r="A2744" s="59"/>
      <c r="B2744" s="59"/>
      <c r="C2744" s="59"/>
      <c r="D2744" s="59"/>
      <c r="E2744" s="59"/>
      <c r="F2744" s="59"/>
      <c r="G2744" s="59"/>
      <c r="H2744" s="59"/>
    </row>
    <row r="2745" spans="1:8" x14ac:dyDescent="0.3">
      <c r="A2745" s="59"/>
      <c r="B2745" s="59"/>
      <c r="C2745" s="59"/>
      <c r="D2745" s="59"/>
      <c r="E2745" s="59"/>
      <c r="F2745" s="59"/>
      <c r="G2745" s="59"/>
      <c r="H2745" s="59"/>
    </row>
    <row r="2746" spans="1:8" x14ac:dyDescent="0.3">
      <c r="A2746" s="59"/>
      <c r="B2746" s="59"/>
      <c r="C2746" s="59"/>
      <c r="D2746" s="59"/>
      <c r="E2746" s="59"/>
      <c r="F2746" s="59"/>
      <c r="G2746" s="59"/>
      <c r="H2746" s="59"/>
    </row>
    <row r="2747" spans="1:8" x14ac:dyDescent="0.3">
      <c r="A2747" s="59"/>
      <c r="B2747" s="59"/>
      <c r="C2747" s="59"/>
      <c r="D2747" s="59"/>
      <c r="E2747" s="59"/>
      <c r="F2747" s="59"/>
      <c r="G2747" s="59"/>
      <c r="H2747" s="59"/>
    </row>
    <row r="2748" spans="1:8" x14ac:dyDescent="0.3">
      <c r="A2748" s="59"/>
      <c r="B2748" s="59"/>
      <c r="C2748" s="59"/>
      <c r="D2748" s="59"/>
      <c r="E2748" s="59"/>
      <c r="F2748" s="59"/>
      <c r="G2748" s="59"/>
      <c r="H2748" s="59"/>
    </row>
    <row r="2749" spans="1:8" x14ac:dyDescent="0.3">
      <c r="A2749" s="59"/>
      <c r="B2749" s="59"/>
      <c r="C2749" s="59"/>
      <c r="D2749" s="59"/>
      <c r="E2749" s="59"/>
      <c r="F2749" s="59"/>
      <c r="G2749" s="59"/>
      <c r="H2749" s="59"/>
    </row>
    <row r="2750" spans="1:8" x14ac:dyDescent="0.3">
      <c r="A2750" s="59"/>
      <c r="B2750" s="59"/>
      <c r="C2750" s="59"/>
      <c r="D2750" s="59"/>
      <c r="E2750" s="59"/>
      <c r="F2750" s="59"/>
      <c r="G2750" s="59"/>
      <c r="H2750" s="59"/>
    </row>
    <row r="2751" spans="1:8" x14ac:dyDescent="0.3">
      <c r="A2751" s="59"/>
      <c r="B2751" s="59"/>
      <c r="C2751" s="59"/>
      <c r="D2751" s="59"/>
      <c r="E2751" s="59"/>
      <c r="F2751" s="59"/>
      <c r="G2751" s="59"/>
      <c r="H2751" s="59"/>
    </row>
    <row r="2752" spans="1:8" x14ac:dyDescent="0.3">
      <c r="A2752" s="59"/>
      <c r="B2752" s="59"/>
      <c r="C2752" s="59"/>
      <c r="D2752" s="59"/>
      <c r="E2752" s="59"/>
      <c r="F2752" s="59"/>
      <c r="G2752" s="59"/>
      <c r="H2752" s="59"/>
    </row>
    <row r="2753" spans="1:8" x14ac:dyDescent="0.3">
      <c r="A2753" s="59"/>
      <c r="B2753" s="59"/>
      <c r="C2753" s="59"/>
      <c r="D2753" s="59"/>
      <c r="E2753" s="59"/>
      <c r="F2753" s="59"/>
      <c r="G2753" s="59"/>
      <c r="H2753" s="59"/>
    </row>
    <row r="2754" spans="1:8" x14ac:dyDescent="0.3">
      <c r="A2754" s="59"/>
      <c r="B2754" s="59"/>
      <c r="C2754" s="59"/>
      <c r="D2754" s="59"/>
      <c r="E2754" s="59"/>
      <c r="F2754" s="59"/>
      <c r="G2754" s="59"/>
      <c r="H2754" s="59"/>
    </row>
    <row r="2755" spans="1:8" x14ac:dyDescent="0.3">
      <c r="A2755" s="59"/>
      <c r="B2755" s="59"/>
      <c r="C2755" s="59"/>
      <c r="D2755" s="59"/>
      <c r="E2755" s="59"/>
      <c r="F2755" s="59"/>
      <c r="G2755" s="59"/>
      <c r="H2755" s="59"/>
    </row>
    <row r="2756" spans="1:8" x14ac:dyDescent="0.3">
      <c r="A2756" s="59"/>
      <c r="B2756" s="59"/>
      <c r="C2756" s="59"/>
      <c r="D2756" s="59"/>
      <c r="E2756" s="59"/>
      <c r="F2756" s="59"/>
      <c r="G2756" s="59"/>
      <c r="H2756" s="59"/>
    </row>
    <row r="2757" spans="1:8" x14ac:dyDescent="0.3">
      <c r="A2757" s="59"/>
      <c r="B2757" s="59"/>
      <c r="C2757" s="59"/>
      <c r="D2757" s="59"/>
      <c r="E2757" s="59"/>
      <c r="F2757" s="59"/>
      <c r="G2757" s="59"/>
      <c r="H2757" s="59"/>
    </row>
    <row r="2758" spans="1:8" x14ac:dyDescent="0.3">
      <c r="A2758" s="59"/>
      <c r="B2758" s="59"/>
      <c r="C2758" s="59"/>
      <c r="D2758" s="59"/>
      <c r="E2758" s="59"/>
      <c r="F2758" s="59"/>
      <c r="G2758" s="59"/>
      <c r="H2758" s="59"/>
    </row>
    <row r="2759" spans="1:8" x14ac:dyDescent="0.3">
      <c r="A2759" s="59"/>
      <c r="B2759" s="59"/>
      <c r="C2759" s="59"/>
      <c r="D2759" s="59"/>
      <c r="E2759" s="59"/>
      <c r="F2759" s="59"/>
      <c r="G2759" s="59"/>
      <c r="H2759" s="59"/>
    </row>
    <row r="2760" spans="1:8" x14ac:dyDescent="0.3">
      <c r="A2760" s="59"/>
      <c r="B2760" s="59"/>
      <c r="C2760" s="59"/>
      <c r="D2760" s="59"/>
      <c r="E2760" s="59"/>
      <c r="F2760" s="59"/>
      <c r="G2760" s="59"/>
      <c r="H2760" s="59"/>
    </row>
    <row r="2761" spans="1:8" x14ac:dyDescent="0.3">
      <c r="A2761" s="59"/>
      <c r="B2761" s="59"/>
      <c r="C2761" s="59"/>
      <c r="D2761" s="59"/>
      <c r="E2761" s="59"/>
      <c r="F2761" s="59"/>
      <c r="G2761" s="59"/>
      <c r="H2761" s="59"/>
    </row>
    <row r="2762" spans="1:8" x14ac:dyDescent="0.3">
      <c r="A2762" s="59"/>
      <c r="B2762" s="59"/>
      <c r="C2762" s="59"/>
      <c r="D2762" s="59"/>
      <c r="E2762" s="59"/>
      <c r="F2762" s="59"/>
      <c r="G2762" s="59"/>
      <c r="H2762" s="59"/>
    </row>
    <row r="2763" spans="1:8" x14ac:dyDescent="0.3">
      <c r="A2763" s="59"/>
      <c r="B2763" s="59"/>
      <c r="C2763" s="59"/>
      <c r="D2763" s="59"/>
      <c r="E2763" s="59"/>
      <c r="F2763" s="59"/>
      <c r="G2763" s="59"/>
      <c r="H2763" s="59"/>
    </row>
    <row r="2764" spans="1:8" x14ac:dyDescent="0.3">
      <c r="A2764" s="59"/>
      <c r="B2764" s="59"/>
      <c r="C2764" s="59"/>
      <c r="D2764" s="59"/>
      <c r="E2764" s="59"/>
      <c r="F2764" s="59"/>
      <c r="G2764" s="59"/>
      <c r="H2764" s="59"/>
    </row>
    <row r="2765" spans="1:8" x14ac:dyDescent="0.3">
      <c r="A2765" s="59"/>
      <c r="B2765" s="59"/>
      <c r="C2765" s="59"/>
      <c r="D2765" s="59"/>
      <c r="E2765" s="59"/>
      <c r="F2765" s="59"/>
      <c r="G2765" s="59"/>
      <c r="H2765" s="59"/>
    </row>
    <row r="2766" spans="1:8" x14ac:dyDescent="0.3">
      <c r="A2766" s="59"/>
      <c r="B2766" s="59"/>
      <c r="C2766" s="59"/>
      <c r="D2766" s="59"/>
      <c r="E2766" s="59"/>
      <c r="F2766" s="59"/>
      <c r="G2766" s="59"/>
      <c r="H2766" s="59"/>
    </row>
    <row r="2767" spans="1:8" x14ac:dyDescent="0.3">
      <c r="A2767" s="59"/>
      <c r="B2767" s="59"/>
      <c r="C2767" s="59"/>
      <c r="D2767" s="59"/>
      <c r="E2767" s="59"/>
      <c r="F2767" s="59"/>
      <c r="G2767" s="59"/>
      <c r="H2767" s="59"/>
    </row>
    <row r="2768" spans="1:8" x14ac:dyDescent="0.3">
      <c r="A2768" s="59"/>
      <c r="B2768" s="59"/>
      <c r="C2768" s="59"/>
      <c r="D2768" s="59"/>
      <c r="E2768" s="59"/>
      <c r="F2768" s="59"/>
      <c r="G2768" s="59"/>
      <c r="H2768" s="59"/>
    </row>
    <row r="2769" spans="1:8" x14ac:dyDescent="0.3">
      <c r="A2769" s="59"/>
      <c r="B2769" s="59"/>
      <c r="C2769" s="59"/>
      <c r="D2769" s="59"/>
      <c r="E2769" s="59"/>
      <c r="F2769" s="59"/>
      <c r="G2769" s="59"/>
      <c r="H2769" s="59"/>
    </row>
    <row r="2770" spans="1:8" x14ac:dyDescent="0.3">
      <c r="A2770" s="59"/>
      <c r="B2770" s="59"/>
      <c r="C2770" s="59"/>
      <c r="D2770" s="59"/>
      <c r="E2770" s="59"/>
      <c r="F2770" s="59"/>
      <c r="G2770" s="59"/>
      <c r="H2770" s="59"/>
    </row>
    <row r="2771" spans="1:8" x14ac:dyDescent="0.3">
      <c r="A2771" s="59"/>
      <c r="B2771" s="59"/>
      <c r="C2771" s="59"/>
      <c r="D2771" s="59"/>
      <c r="E2771" s="59"/>
      <c r="F2771" s="59"/>
      <c r="G2771" s="59"/>
      <c r="H2771" s="59"/>
    </row>
    <row r="2772" spans="1:8" x14ac:dyDescent="0.3">
      <c r="A2772" s="59"/>
      <c r="B2772" s="59"/>
      <c r="C2772" s="59"/>
      <c r="D2772" s="59"/>
      <c r="E2772" s="59"/>
      <c r="F2772" s="59"/>
      <c r="G2772" s="59"/>
      <c r="H2772" s="59"/>
    </row>
    <row r="2773" spans="1:8" x14ac:dyDescent="0.3">
      <c r="A2773" s="59"/>
      <c r="B2773" s="59"/>
      <c r="C2773" s="59"/>
      <c r="D2773" s="59"/>
      <c r="E2773" s="59"/>
      <c r="F2773" s="59"/>
      <c r="G2773" s="59"/>
      <c r="H2773" s="59"/>
    </row>
    <row r="2774" spans="1:8" x14ac:dyDescent="0.3">
      <c r="A2774" s="59"/>
      <c r="B2774" s="59"/>
      <c r="C2774" s="59"/>
      <c r="D2774" s="59"/>
      <c r="E2774" s="59"/>
      <c r="F2774" s="59"/>
      <c r="G2774" s="59"/>
      <c r="H2774" s="59"/>
    </row>
    <row r="2775" spans="1:8" x14ac:dyDescent="0.3">
      <c r="A2775" s="59"/>
      <c r="B2775" s="59"/>
      <c r="C2775" s="59"/>
      <c r="D2775" s="59"/>
      <c r="E2775" s="59"/>
      <c r="F2775" s="59"/>
      <c r="G2775" s="59"/>
      <c r="H2775" s="59"/>
    </row>
    <row r="2776" spans="1:8" x14ac:dyDescent="0.3">
      <c r="A2776" s="59"/>
      <c r="B2776" s="59"/>
      <c r="C2776" s="59"/>
      <c r="D2776" s="59"/>
      <c r="E2776" s="59"/>
      <c r="F2776" s="59"/>
      <c r="G2776" s="59"/>
      <c r="H2776" s="59"/>
    </row>
    <row r="2777" spans="1:8" x14ac:dyDescent="0.3">
      <c r="A2777" s="59"/>
      <c r="B2777" s="59"/>
      <c r="C2777" s="59"/>
      <c r="D2777" s="59"/>
      <c r="E2777" s="59"/>
      <c r="F2777" s="59"/>
      <c r="G2777" s="59"/>
      <c r="H2777" s="59"/>
    </row>
    <row r="2778" spans="1:8" x14ac:dyDescent="0.3">
      <c r="A2778" s="59"/>
      <c r="B2778" s="59"/>
      <c r="C2778" s="59"/>
      <c r="D2778" s="59"/>
      <c r="E2778" s="59"/>
      <c r="F2778" s="59"/>
      <c r="G2778" s="59"/>
      <c r="H2778" s="59"/>
    </row>
    <row r="2779" spans="1:8" x14ac:dyDescent="0.3">
      <c r="A2779" s="59"/>
      <c r="B2779" s="59"/>
      <c r="C2779" s="59"/>
      <c r="D2779" s="59"/>
      <c r="E2779" s="59"/>
      <c r="F2779" s="59"/>
      <c r="G2779" s="59"/>
      <c r="H2779" s="59"/>
    </row>
    <row r="2780" spans="1:8" x14ac:dyDescent="0.3">
      <c r="A2780" s="59"/>
      <c r="B2780" s="59"/>
      <c r="C2780" s="59"/>
      <c r="D2780" s="59"/>
      <c r="E2780" s="59"/>
      <c r="F2780" s="59"/>
      <c r="G2780" s="59"/>
      <c r="H2780" s="59"/>
    </row>
    <row r="2781" spans="1:8" x14ac:dyDescent="0.3">
      <c r="A2781" s="59"/>
      <c r="B2781" s="59"/>
      <c r="C2781" s="59"/>
      <c r="D2781" s="59"/>
      <c r="E2781" s="59"/>
      <c r="F2781" s="59"/>
      <c r="G2781" s="59"/>
      <c r="H2781" s="59"/>
    </row>
    <row r="2782" spans="1:8" x14ac:dyDescent="0.3">
      <c r="A2782" s="59"/>
      <c r="B2782" s="59"/>
      <c r="C2782" s="59"/>
      <c r="D2782" s="59"/>
      <c r="E2782" s="59"/>
      <c r="F2782" s="59"/>
      <c r="G2782" s="59"/>
      <c r="H2782" s="59"/>
    </row>
    <row r="2783" spans="1:8" x14ac:dyDescent="0.3">
      <c r="A2783" s="59"/>
      <c r="B2783" s="59"/>
      <c r="C2783" s="59"/>
      <c r="D2783" s="59"/>
      <c r="E2783" s="59"/>
      <c r="F2783" s="59"/>
      <c r="G2783" s="59"/>
      <c r="H2783" s="59"/>
    </row>
    <row r="2784" spans="1:8" x14ac:dyDescent="0.3">
      <c r="A2784" s="59"/>
      <c r="B2784" s="59"/>
      <c r="C2784" s="59"/>
      <c r="D2784" s="59"/>
      <c r="E2784" s="59"/>
      <c r="F2784" s="59"/>
      <c r="G2784" s="59"/>
      <c r="H2784" s="59"/>
    </row>
    <row r="2785" spans="1:8" x14ac:dyDescent="0.3">
      <c r="A2785" s="59"/>
      <c r="B2785" s="59"/>
      <c r="C2785" s="59"/>
      <c r="D2785" s="59"/>
      <c r="E2785" s="59"/>
      <c r="F2785" s="59"/>
      <c r="G2785" s="59"/>
      <c r="H2785" s="59"/>
    </row>
    <row r="2786" spans="1:8" x14ac:dyDescent="0.3">
      <c r="A2786" s="59"/>
      <c r="B2786" s="59"/>
      <c r="C2786" s="59"/>
      <c r="D2786" s="59"/>
      <c r="E2786" s="59"/>
      <c r="F2786" s="59"/>
      <c r="G2786" s="59"/>
      <c r="H2786" s="59"/>
    </row>
    <row r="2787" spans="1:8" x14ac:dyDescent="0.3">
      <c r="A2787" s="59"/>
      <c r="B2787" s="59"/>
      <c r="C2787" s="59"/>
      <c r="D2787" s="59"/>
      <c r="E2787" s="59"/>
      <c r="F2787" s="59"/>
      <c r="G2787" s="59"/>
      <c r="H2787" s="59"/>
    </row>
    <row r="2788" spans="1:8" x14ac:dyDescent="0.3">
      <c r="A2788" s="59"/>
      <c r="B2788" s="59"/>
      <c r="C2788" s="59"/>
      <c r="D2788" s="59"/>
      <c r="E2788" s="59"/>
      <c r="F2788" s="59"/>
      <c r="G2788" s="59"/>
      <c r="H2788" s="59"/>
    </row>
    <row r="2789" spans="1:8" x14ac:dyDescent="0.3">
      <c r="A2789" s="59"/>
      <c r="B2789" s="59"/>
      <c r="C2789" s="59"/>
      <c r="D2789" s="59"/>
      <c r="E2789" s="59"/>
      <c r="F2789" s="59"/>
      <c r="G2789" s="59"/>
      <c r="H2789" s="59"/>
    </row>
    <row r="2790" spans="1:8" x14ac:dyDescent="0.3">
      <c r="A2790" s="59"/>
      <c r="B2790" s="59"/>
      <c r="C2790" s="59"/>
      <c r="D2790" s="59"/>
      <c r="E2790" s="59"/>
      <c r="F2790" s="59"/>
      <c r="G2790" s="59"/>
      <c r="H2790" s="59"/>
    </row>
    <row r="2791" spans="1:8" x14ac:dyDescent="0.3">
      <c r="A2791" s="59"/>
      <c r="B2791" s="59"/>
      <c r="C2791" s="59"/>
      <c r="D2791" s="59"/>
      <c r="E2791" s="59"/>
      <c r="F2791" s="59"/>
      <c r="G2791" s="59"/>
      <c r="H2791" s="59"/>
    </row>
    <row r="2792" spans="1:8" x14ac:dyDescent="0.3">
      <c r="A2792" s="59"/>
      <c r="B2792" s="59"/>
      <c r="C2792" s="59"/>
      <c r="D2792" s="59"/>
      <c r="E2792" s="59"/>
      <c r="F2792" s="59"/>
      <c r="G2792" s="59"/>
      <c r="H2792" s="59"/>
    </row>
    <row r="2793" spans="1:8" x14ac:dyDescent="0.3">
      <c r="A2793" s="59"/>
      <c r="B2793" s="59"/>
      <c r="C2793" s="59"/>
      <c r="D2793" s="59"/>
      <c r="E2793" s="59"/>
      <c r="F2793" s="59"/>
      <c r="G2793" s="59"/>
      <c r="H2793" s="59"/>
    </row>
    <row r="2794" spans="1:8" x14ac:dyDescent="0.3">
      <c r="A2794" s="59"/>
      <c r="B2794" s="59"/>
      <c r="C2794" s="59"/>
      <c r="D2794" s="59"/>
      <c r="E2794" s="59"/>
      <c r="F2794" s="59"/>
      <c r="G2794" s="59"/>
      <c r="H2794" s="59"/>
    </row>
    <row r="2795" spans="1:8" x14ac:dyDescent="0.3">
      <c r="A2795" s="59"/>
      <c r="B2795" s="59"/>
      <c r="C2795" s="59"/>
      <c r="D2795" s="59"/>
      <c r="E2795" s="59"/>
      <c r="F2795" s="59"/>
      <c r="G2795" s="59"/>
      <c r="H2795" s="59"/>
    </row>
    <row r="2796" spans="1:8" x14ac:dyDescent="0.3">
      <c r="A2796" s="59"/>
      <c r="B2796" s="59"/>
      <c r="C2796" s="59"/>
      <c r="D2796" s="59"/>
      <c r="E2796" s="59"/>
      <c r="F2796" s="59"/>
      <c r="G2796" s="59"/>
      <c r="H2796" s="59"/>
    </row>
    <row r="2797" spans="1:8" x14ac:dyDescent="0.3">
      <c r="A2797" s="59"/>
      <c r="B2797" s="59"/>
      <c r="C2797" s="59"/>
      <c r="D2797" s="59"/>
      <c r="E2797" s="59"/>
      <c r="F2797" s="59"/>
      <c r="G2797" s="59"/>
      <c r="H2797" s="59"/>
    </row>
    <row r="2798" spans="1:8" x14ac:dyDescent="0.3">
      <c r="A2798" s="59"/>
      <c r="B2798" s="59"/>
      <c r="C2798" s="59"/>
      <c r="D2798" s="59"/>
      <c r="E2798" s="59"/>
      <c r="F2798" s="59"/>
      <c r="G2798" s="59"/>
      <c r="H2798" s="59"/>
    </row>
    <row r="2799" spans="1:8" x14ac:dyDescent="0.3">
      <c r="A2799" s="59"/>
      <c r="B2799" s="59"/>
      <c r="C2799" s="59"/>
      <c r="D2799" s="59"/>
      <c r="E2799" s="59"/>
      <c r="F2799" s="59"/>
      <c r="G2799" s="59"/>
      <c r="H2799" s="59"/>
    </row>
    <row r="2800" spans="1:8" x14ac:dyDescent="0.3">
      <c r="A2800" s="59"/>
      <c r="B2800" s="59"/>
      <c r="C2800" s="59"/>
      <c r="D2800" s="59"/>
      <c r="E2800" s="59"/>
      <c r="F2800" s="59"/>
      <c r="G2800" s="59"/>
      <c r="H2800" s="59"/>
    </row>
    <row r="2801" spans="1:8" x14ac:dyDescent="0.3">
      <c r="A2801" s="59"/>
      <c r="B2801" s="59"/>
      <c r="C2801" s="59"/>
      <c r="D2801" s="59"/>
      <c r="E2801" s="59"/>
      <c r="F2801" s="59"/>
      <c r="G2801" s="59"/>
      <c r="H2801" s="59"/>
    </row>
    <row r="2802" spans="1:8" x14ac:dyDescent="0.3">
      <c r="A2802" s="59"/>
      <c r="B2802" s="59"/>
      <c r="C2802" s="59"/>
      <c r="D2802" s="59"/>
      <c r="E2802" s="59"/>
      <c r="F2802" s="59"/>
      <c r="G2802" s="59"/>
      <c r="H2802" s="59"/>
    </row>
    <row r="2803" spans="1:8" x14ac:dyDescent="0.3">
      <c r="A2803" s="59"/>
      <c r="B2803" s="59"/>
      <c r="C2803" s="59"/>
      <c r="D2803" s="59"/>
      <c r="E2803" s="59"/>
      <c r="F2803" s="59"/>
      <c r="G2803" s="59"/>
      <c r="H2803" s="59"/>
    </row>
    <row r="2804" spans="1:8" x14ac:dyDescent="0.3">
      <c r="A2804" s="59"/>
      <c r="B2804" s="59"/>
      <c r="C2804" s="59"/>
      <c r="D2804" s="59"/>
      <c r="E2804" s="59"/>
      <c r="F2804" s="59"/>
      <c r="G2804" s="59"/>
      <c r="H2804" s="59"/>
    </row>
    <row r="2805" spans="1:8" x14ac:dyDescent="0.3">
      <c r="A2805" s="59"/>
      <c r="B2805" s="59"/>
      <c r="C2805" s="59"/>
      <c r="D2805" s="59"/>
      <c r="E2805" s="59"/>
      <c r="F2805" s="59"/>
      <c r="G2805" s="59"/>
      <c r="H2805" s="59"/>
    </row>
    <row r="2806" spans="1:8" x14ac:dyDescent="0.3">
      <c r="A2806" s="59"/>
      <c r="B2806" s="59"/>
      <c r="C2806" s="59"/>
      <c r="D2806" s="59"/>
      <c r="E2806" s="59"/>
      <c r="F2806" s="59"/>
      <c r="G2806" s="59"/>
      <c r="H2806" s="59"/>
    </row>
    <row r="2807" spans="1:8" x14ac:dyDescent="0.3">
      <c r="A2807" s="59"/>
      <c r="B2807" s="59"/>
      <c r="C2807" s="59"/>
      <c r="D2807" s="59"/>
      <c r="E2807" s="59"/>
      <c r="F2807" s="59"/>
      <c r="G2807" s="59"/>
      <c r="H2807" s="59"/>
    </row>
    <row r="2808" spans="1:8" x14ac:dyDescent="0.3">
      <c r="A2808" s="59"/>
      <c r="B2808" s="59"/>
      <c r="C2808" s="59"/>
      <c r="D2808" s="59"/>
      <c r="E2808" s="59"/>
      <c r="F2808" s="59"/>
      <c r="G2808" s="59"/>
      <c r="H2808" s="59"/>
    </row>
    <row r="2809" spans="1:8" x14ac:dyDescent="0.3">
      <c r="A2809" s="59"/>
      <c r="B2809" s="59"/>
      <c r="C2809" s="59"/>
      <c r="D2809" s="59"/>
      <c r="E2809" s="59"/>
      <c r="F2809" s="59"/>
      <c r="G2809" s="59"/>
      <c r="H2809" s="59"/>
    </row>
    <row r="2810" spans="1:8" x14ac:dyDescent="0.3">
      <c r="A2810" s="59"/>
      <c r="B2810" s="59"/>
      <c r="C2810" s="59"/>
      <c r="D2810" s="59"/>
      <c r="E2810" s="59"/>
      <c r="F2810" s="59"/>
      <c r="G2810" s="59"/>
      <c r="H2810" s="59"/>
    </row>
    <row r="2811" spans="1:8" x14ac:dyDescent="0.3">
      <c r="A2811" s="59"/>
      <c r="B2811" s="59"/>
      <c r="C2811" s="59"/>
      <c r="D2811" s="59"/>
      <c r="E2811" s="59"/>
      <c r="F2811" s="59"/>
      <c r="G2811" s="59"/>
      <c r="H2811" s="59"/>
    </row>
    <row r="2812" spans="1:8" x14ac:dyDescent="0.3">
      <c r="A2812" s="59"/>
      <c r="B2812" s="59"/>
      <c r="C2812" s="59"/>
      <c r="D2812" s="59"/>
      <c r="E2812" s="59"/>
      <c r="F2812" s="59"/>
      <c r="G2812" s="59"/>
      <c r="H2812" s="59"/>
    </row>
    <row r="2813" spans="1:8" x14ac:dyDescent="0.3">
      <c r="A2813" s="59"/>
      <c r="B2813" s="59"/>
      <c r="C2813" s="59"/>
      <c r="D2813" s="59"/>
      <c r="E2813" s="59"/>
      <c r="F2813" s="59"/>
      <c r="G2813" s="59"/>
      <c r="H2813" s="59"/>
    </row>
    <row r="2814" spans="1:8" x14ac:dyDescent="0.3">
      <c r="A2814" s="59"/>
      <c r="B2814" s="59"/>
      <c r="C2814" s="59"/>
      <c r="D2814" s="59"/>
      <c r="E2814" s="59"/>
      <c r="F2814" s="59"/>
      <c r="G2814" s="59"/>
      <c r="H2814" s="59"/>
    </row>
    <row r="2815" spans="1:8" x14ac:dyDescent="0.3">
      <c r="A2815" s="59"/>
      <c r="B2815" s="59"/>
      <c r="C2815" s="59"/>
      <c r="D2815" s="59"/>
      <c r="E2815" s="59"/>
      <c r="F2815" s="59"/>
      <c r="G2815" s="59"/>
      <c r="H2815" s="59"/>
    </row>
    <row r="2816" spans="1:8" x14ac:dyDescent="0.3">
      <c r="A2816" s="59"/>
      <c r="B2816" s="59"/>
      <c r="C2816" s="59"/>
      <c r="D2816" s="59"/>
      <c r="E2816" s="59"/>
      <c r="F2816" s="59"/>
      <c r="G2816" s="59"/>
      <c r="H2816" s="59"/>
    </row>
    <row r="2817" spans="1:8" x14ac:dyDescent="0.3">
      <c r="A2817" s="59"/>
      <c r="B2817" s="59"/>
      <c r="C2817" s="59"/>
      <c r="D2817" s="59"/>
      <c r="E2817" s="59"/>
      <c r="F2817" s="59"/>
      <c r="G2817" s="59"/>
      <c r="H2817" s="59"/>
    </row>
    <row r="2818" spans="1:8" x14ac:dyDescent="0.3">
      <c r="A2818" s="59"/>
      <c r="B2818" s="59"/>
      <c r="C2818" s="59"/>
      <c r="D2818" s="59"/>
      <c r="E2818" s="59"/>
      <c r="F2818" s="59"/>
      <c r="G2818" s="59"/>
      <c r="H2818" s="59"/>
    </row>
    <row r="2819" spans="1:8" x14ac:dyDescent="0.3">
      <c r="A2819" s="59"/>
      <c r="B2819" s="59"/>
      <c r="C2819" s="59"/>
      <c r="D2819" s="59"/>
      <c r="E2819" s="59"/>
      <c r="F2819" s="59"/>
      <c r="G2819" s="59"/>
      <c r="H2819" s="59"/>
    </row>
    <row r="2820" spans="1:8" x14ac:dyDescent="0.3">
      <c r="A2820" s="59"/>
      <c r="B2820" s="59"/>
      <c r="C2820" s="59"/>
      <c r="D2820" s="59"/>
      <c r="E2820" s="59"/>
      <c r="F2820" s="59"/>
      <c r="G2820" s="59"/>
      <c r="H2820" s="59"/>
    </row>
    <row r="2821" spans="1:8" x14ac:dyDescent="0.3">
      <c r="A2821" s="59"/>
      <c r="B2821" s="59"/>
      <c r="C2821" s="59"/>
      <c r="D2821" s="59"/>
      <c r="E2821" s="59"/>
      <c r="F2821" s="59"/>
      <c r="G2821" s="59"/>
      <c r="H2821" s="59"/>
    </row>
    <row r="2822" spans="1:8" x14ac:dyDescent="0.3">
      <c r="A2822" s="59"/>
      <c r="B2822" s="59"/>
      <c r="C2822" s="59"/>
      <c r="D2822" s="59"/>
      <c r="E2822" s="59"/>
      <c r="F2822" s="59"/>
      <c r="G2822" s="59"/>
      <c r="H2822" s="59"/>
    </row>
    <row r="2823" spans="1:8" x14ac:dyDescent="0.3">
      <c r="A2823" s="59"/>
      <c r="B2823" s="59"/>
      <c r="C2823" s="59"/>
      <c r="D2823" s="59"/>
      <c r="E2823" s="59"/>
      <c r="F2823" s="59"/>
      <c r="G2823" s="59"/>
      <c r="H2823" s="59"/>
    </row>
    <row r="2824" spans="1:8" x14ac:dyDescent="0.3">
      <c r="A2824" s="59"/>
      <c r="B2824" s="59"/>
      <c r="C2824" s="59"/>
      <c r="D2824" s="59"/>
      <c r="E2824" s="59"/>
      <c r="F2824" s="59"/>
      <c r="G2824" s="59"/>
      <c r="H2824" s="59"/>
    </row>
    <row r="2825" spans="1:8" x14ac:dyDescent="0.3">
      <c r="A2825" s="59"/>
      <c r="B2825" s="59"/>
      <c r="C2825" s="59"/>
      <c r="D2825" s="59"/>
      <c r="E2825" s="59"/>
      <c r="F2825" s="59"/>
      <c r="G2825" s="59"/>
      <c r="H2825" s="59"/>
    </row>
    <row r="2826" spans="1:8" x14ac:dyDescent="0.3">
      <c r="A2826" s="59"/>
      <c r="B2826" s="59"/>
      <c r="C2826" s="59"/>
      <c r="D2826" s="59"/>
      <c r="E2826" s="59"/>
      <c r="F2826" s="59"/>
      <c r="G2826" s="59"/>
      <c r="H2826" s="59"/>
    </row>
    <row r="2827" spans="1:8" x14ac:dyDescent="0.3">
      <c r="A2827" s="59"/>
      <c r="B2827" s="59"/>
      <c r="C2827" s="59"/>
      <c r="D2827" s="59"/>
      <c r="E2827" s="59"/>
      <c r="F2827" s="59"/>
      <c r="G2827" s="59"/>
      <c r="H2827" s="59"/>
    </row>
    <row r="2828" spans="1:8" x14ac:dyDescent="0.3">
      <c r="A2828" s="59"/>
      <c r="B2828" s="59"/>
      <c r="C2828" s="59"/>
      <c r="D2828" s="59"/>
      <c r="E2828" s="59"/>
      <c r="F2828" s="59"/>
      <c r="G2828" s="59"/>
      <c r="H2828" s="59"/>
    </row>
    <row r="2829" spans="1:8" x14ac:dyDescent="0.3">
      <c r="A2829" s="59"/>
      <c r="B2829" s="59"/>
      <c r="C2829" s="59"/>
      <c r="D2829" s="59"/>
      <c r="E2829" s="59"/>
      <c r="F2829" s="59"/>
      <c r="G2829" s="59"/>
      <c r="H2829" s="59"/>
    </row>
    <row r="2830" spans="1:8" x14ac:dyDescent="0.3">
      <c r="A2830" s="59"/>
      <c r="B2830" s="59"/>
      <c r="C2830" s="59"/>
      <c r="D2830" s="59"/>
      <c r="E2830" s="59"/>
      <c r="F2830" s="59"/>
      <c r="G2830" s="59"/>
      <c r="H2830" s="59"/>
    </row>
    <row r="2831" spans="1:8" x14ac:dyDescent="0.3">
      <c r="A2831" s="59"/>
      <c r="B2831" s="59"/>
      <c r="C2831" s="59"/>
      <c r="D2831" s="59"/>
      <c r="E2831" s="59"/>
      <c r="F2831" s="59"/>
      <c r="G2831" s="59"/>
      <c r="H2831" s="59"/>
    </row>
    <row r="2832" spans="1:8" x14ac:dyDescent="0.3">
      <c r="A2832" s="59"/>
      <c r="B2832" s="59"/>
      <c r="C2832" s="59"/>
      <c r="D2832" s="59"/>
      <c r="E2832" s="59"/>
      <c r="F2832" s="59"/>
      <c r="G2832" s="59"/>
      <c r="H2832" s="59"/>
    </row>
    <row r="2833" spans="1:8" x14ac:dyDescent="0.3">
      <c r="A2833" s="59"/>
      <c r="B2833" s="59"/>
      <c r="C2833" s="59"/>
      <c r="D2833" s="59"/>
      <c r="E2833" s="59"/>
      <c r="F2833" s="59"/>
      <c r="G2833" s="59"/>
      <c r="H2833" s="59"/>
    </row>
    <row r="2834" spans="1:8" x14ac:dyDescent="0.3">
      <c r="A2834" s="59"/>
      <c r="B2834" s="59"/>
      <c r="C2834" s="59"/>
      <c r="D2834" s="59"/>
      <c r="E2834" s="59"/>
      <c r="F2834" s="59"/>
      <c r="G2834" s="59"/>
      <c r="H2834" s="59"/>
    </row>
    <row r="2835" spans="1:8" x14ac:dyDescent="0.3">
      <c r="A2835" s="59"/>
      <c r="B2835" s="59"/>
      <c r="C2835" s="59"/>
      <c r="D2835" s="59"/>
      <c r="E2835" s="59"/>
      <c r="F2835" s="59"/>
      <c r="G2835" s="59"/>
      <c r="H2835" s="59"/>
    </row>
    <row r="2836" spans="1:8" x14ac:dyDescent="0.3">
      <c r="A2836" s="59"/>
      <c r="B2836" s="59"/>
      <c r="C2836" s="59"/>
      <c r="D2836" s="59"/>
      <c r="E2836" s="59"/>
      <c r="F2836" s="59"/>
      <c r="G2836" s="59"/>
      <c r="H2836" s="59"/>
    </row>
    <row r="2837" spans="1:8" x14ac:dyDescent="0.3">
      <c r="A2837" s="59"/>
      <c r="B2837" s="59"/>
      <c r="C2837" s="59"/>
      <c r="D2837" s="59"/>
      <c r="E2837" s="59"/>
      <c r="F2837" s="59"/>
      <c r="G2837" s="59"/>
      <c r="H2837" s="59"/>
    </row>
    <row r="2838" spans="1:8" x14ac:dyDescent="0.3">
      <c r="A2838" s="59"/>
      <c r="B2838" s="59"/>
      <c r="C2838" s="59"/>
      <c r="D2838" s="59"/>
      <c r="E2838" s="59"/>
      <c r="F2838" s="59"/>
      <c r="G2838" s="59"/>
      <c r="H2838" s="59"/>
    </row>
    <row r="2839" spans="1:8" x14ac:dyDescent="0.3">
      <c r="A2839" s="59"/>
      <c r="B2839" s="59"/>
      <c r="C2839" s="59"/>
      <c r="D2839" s="59"/>
      <c r="E2839" s="59"/>
      <c r="F2839" s="59"/>
      <c r="G2839" s="59"/>
      <c r="H2839" s="59"/>
    </row>
    <row r="2840" spans="1:8" x14ac:dyDescent="0.3">
      <c r="A2840" s="59"/>
      <c r="B2840" s="59"/>
      <c r="C2840" s="59"/>
      <c r="D2840" s="59"/>
      <c r="E2840" s="59"/>
      <c r="F2840" s="59"/>
      <c r="G2840" s="59"/>
      <c r="H2840" s="59"/>
    </row>
    <row r="2841" spans="1:8" x14ac:dyDescent="0.3">
      <c r="A2841" s="59"/>
      <c r="B2841" s="59"/>
      <c r="C2841" s="59"/>
      <c r="D2841" s="59"/>
      <c r="E2841" s="59"/>
      <c r="F2841" s="59"/>
      <c r="G2841" s="59"/>
      <c r="H2841" s="59"/>
    </row>
    <row r="2842" spans="1:8" x14ac:dyDescent="0.3">
      <c r="A2842" s="59"/>
      <c r="B2842" s="59"/>
      <c r="C2842" s="59"/>
      <c r="D2842" s="59"/>
      <c r="E2842" s="59"/>
      <c r="F2842" s="59"/>
      <c r="G2842" s="59"/>
      <c r="H2842" s="59"/>
    </row>
    <row r="2843" spans="1:8" x14ac:dyDescent="0.3">
      <c r="A2843" s="59"/>
      <c r="B2843" s="59"/>
      <c r="C2843" s="59"/>
      <c r="D2843" s="59"/>
      <c r="E2843" s="59"/>
      <c r="F2843" s="59"/>
      <c r="G2843" s="59"/>
      <c r="H2843" s="59"/>
    </row>
    <row r="2844" spans="1:8" x14ac:dyDescent="0.3">
      <c r="A2844" s="59"/>
      <c r="B2844" s="59"/>
      <c r="C2844" s="59"/>
      <c r="D2844" s="59"/>
      <c r="E2844" s="59"/>
      <c r="F2844" s="59"/>
      <c r="G2844" s="59"/>
      <c r="H2844" s="59"/>
    </row>
    <row r="2845" spans="1:8" x14ac:dyDescent="0.3">
      <c r="A2845" s="59"/>
      <c r="B2845" s="59"/>
      <c r="C2845" s="59"/>
      <c r="D2845" s="59"/>
      <c r="E2845" s="59"/>
      <c r="F2845" s="59"/>
      <c r="G2845" s="59"/>
      <c r="H2845" s="59"/>
    </row>
    <row r="2846" spans="1:8" x14ac:dyDescent="0.3">
      <c r="A2846" s="59"/>
      <c r="B2846" s="59"/>
      <c r="C2846" s="59"/>
      <c r="D2846" s="59"/>
      <c r="E2846" s="59"/>
      <c r="F2846" s="59"/>
      <c r="G2846" s="59"/>
      <c r="H2846" s="59"/>
    </row>
    <row r="2847" spans="1:8" x14ac:dyDescent="0.3">
      <c r="A2847" s="59"/>
      <c r="B2847" s="59"/>
      <c r="C2847" s="59"/>
      <c r="D2847" s="59"/>
      <c r="E2847" s="59"/>
      <c r="F2847" s="59"/>
      <c r="G2847" s="59"/>
      <c r="H2847" s="59"/>
    </row>
    <row r="2848" spans="1:8" x14ac:dyDescent="0.3">
      <c r="A2848" s="59"/>
      <c r="B2848" s="59"/>
      <c r="C2848" s="59"/>
      <c r="D2848" s="59"/>
      <c r="E2848" s="59"/>
      <c r="F2848" s="59"/>
      <c r="G2848" s="59"/>
      <c r="H2848" s="59"/>
    </row>
    <row r="2849" spans="1:8" x14ac:dyDescent="0.3">
      <c r="A2849" s="59"/>
      <c r="B2849" s="59"/>
      <c r="C2849" s="59"/>
      <c r="D2849" s="59"/>
      <c r="E2849" s="59"/>
      <c r="F2849" s="59"/>
      <c r="G2849" s="59"/>
      <c r="H2849" s="59"/>
    </row>
    <row r="2850" spans="1:8" x14ac:dyDescent="0.3">
      <c r="A2850" s="59"/>
      <c r="B2850" s="59"/>
      <c r="C2850" s="59"/>
      <c r="D2850" s="59"/>
      <c r="E2850" s="59"/>
      <c r="F2850" s="59"/>
      <c r="G2850" s="59"/>
      <c r="H2850" s="59"/>
    </row>
    <row r="2851" spans="1:8" x14ac:dyDescent="0.3">
      <c r="A2851" s="59"/>
      <c r="B2851" s="59"/>
      <c r="C2851" s="59"/>
      <c r="D2851" s="59"/>
      <c r="E2851" s="59"/>
      <c r="F2851" s="59"/>
      <c r="G2851" s="59"/>
      <c r="H2851" s="59"/>
    </row>
    <row r="2852" spans="1:8" x14ac:dyDescent="0.3">
      <c r="A2852" s="59"/>
      <c r="B2852" s="59"/>
      <c r="C2852" s="59"/>
      <c r="D2852" s="59"/>
      <c r="E2852" s="59"/>
      <c r="F2852" s="59"/>
      <c r="G2852" s="59"/>
      <c r="H2852" s="59"/>
    </row>
    <row r="2853" spans="1:8" x14ac:dyDescent="0.3">
      <c r="A2853" s="59"/>
      <c r="B2853" s="59"/>
      <c r="C2853" s="59"/>
      <c r="D2853" s="59"/>
      <c r="E2853" s="59"/>
      <c r="F2853" s="59"/>
      <c r="G2853" s="59"/>
      <c r="H2853" s="59"/>
    </row>
    <row r="2854" spans="1:8" x14ac:dyDescent="0.3">
      <c r="A2854" s="59"/>
      <c r="B2854" s="59"/>
      <c r="C2854" s="59"/>
      <c r="D2854" s="59"/>
      <c r="E2854" s="59"/>
      <c r="F2854" s="59"/>
      <c r="G2854" s="59"/>
      <c r="H2854" s="59"/>
    </row>
    <row r="2855" spans="1:8" x14ac:dyDescent="0.3">
      <c r="A2855" s="59"/>
      <c r="B2855" s="59"/>
      <c r="C2855" s="59"/>
      <c r="D2855" s="59"/>
      <c r="E2855" s="59"/>
      <c r="F2855" s="59"/>
      <c r="G2855" s="59"/>
      <c r="H2855" s="59"/>
    </row>
    <row r="2856" spans="1:8" x14ac:dyDescent="0.3">
      <c r="A2856" s="59"/>
      <c r="B2856" s="59"/>
      <c r="C2856" s="59"/>
      <c r="D2856" s="59"/>
      <c r="E2856" s="59"/>
      <c r="F2856" s="59"/>
      <c r="G2856" s="59"/>
      <c r="H2856" s="59"/>
    </row>
    <row r="2857" spans="1:8" x14ac:dyDescent="0.3">
      <c r="A2857" s="59"/>
      <c r="B2857" s="59"/>
      <c r="C2857" s="59"/>
      <c r="D2857" s="59"/>
      <c r="E2857" s="59"/>
      <c r="F2857" s="59"/>
      <c r="G2857" s="59"/>
      <c r="H2857" s="59"/>
    </row>
    <row r="2858" spans="1:8" x14ac:dyDescent="0.3">
      <c r="A2858" s="59"/>
      <c r="B2858" s="59"/>
      <c r="C2858" s="59"/>
      <c r="D2858" s="59"/>
      <c r="E2858" s="59"/>
      <c r="F2858" s="59"/>
      <c r="G2858" s="59"/>
      <c r="H2858" s="59"/>
    </row>
    <row r="2859" spans="1:8" x14ac:dyDescent="0.3">
      <c r="A2859" s="59"/>
      <c r="B2859" s="59"/>
      <c r="C2859" s="59"/>
      <c r="D2859" s="59"/>
      <c r="E2859" s="59"/>
      <c r="F2859" s="59"/>
      <c r="G2859" s="59"/>
      <c r="H2859" s="59"/>
    </row>
    <row r="2860" spans="1:8" x14ac:dyDescent="0.3">
      <c r="A2860" s="59"/>
      <c r="B2860" s="59"/>
      <c r="C2860" s="59"/>
      <c r="D2860" s="59"/>
      <c r="E2860" s="59"/>
      <c r="F2860" s="59"/>
      <c r="G2860" s="59"/>
      <c r="H2860" s="59"/>
    </row>
    <row r="2861" spans="1:8" x14ac:dyDescent="0.3">
      <c r="A2861" s="59"/>
      <c r="B2861" s="59"/>
      <c r="C2861" s="59"/>
      <c r="D2861" s="59"/>
      <c r="E2861" s="59"/>
      <c r="F2861" s="59"/>
      <c r="G2861" s="59"/>
      <c r="H2861" s="59"/>
    </row>
    <row r="2862" spans="1:8" x14ac:dyDescent="0.3">
      <c r="A2862" s="59"/>
      <c r="B2862" s="59"/>
      <c r="C2862" s="59"/>
      <c r="D2862" s="59"/>
      <c r="E2862" s="59"/>
      <c r="F2862" s="59"/>
      <c r="G2862" s="59"/>
      <c r="H2862" s="59"/>
    </row>
    <row r="2863" spans="1:8" x14ac:dyDescent="0.3">
      <c r="A2863" s="59"/>
      <c r="B2863" s="59"/>
      <c r="C2863" s="59"/>
      <c r="D2863" s="59"/>
      <c r="E2863" s="59"/>
      <c r="F2863" s="59"/>
      <c r="G2863" s="59"/>
      <c r="H2863" s="59"/>
    </row>
    <row r="2864" spans="1:8" x14ac:dyDescent="0.3">
      <c r="A2864" s="59"/>
      <c r="B2864" s="59"/>
      <c r="C2864" s="59"/>
      <c r="D2864" s="59"/>
      <c r="E2864" s="59"/>
      <c r="F2864" s="59"/>
      <c r="G2864" s="59"/>
      <c r="H2864" s="59"/>
    </row>
    <row r="2865" spans="1:8" x14ac:dyDescent="0.3">
      <c r="A2865" s="59"/>
      <c r="B2865" s="59"/>
      <c r="C2865" s="59"/>
      <c r="D2865" s="59"/>
      <c r="E2865" s="59"/>
      <c r="F2865" s="59"/>
      <c r="G2865" s="59"/>
      <c r="H2865" s="59"/>
    </row>
    <row r="2866" spans="1:8" x14ac:dyDescent="0.3">
      <c r="A2866" s="59"/>
      <c r="B2866" s="59"/>
      <c r="C2866" s="59"/>
      <c r="D2866" s="59"/>
      <c r="E2866" s="59"/>
      <c r="F2866" s="59"/>
      <c r="G2866" s="59"/>
      <c r="H2866" s="59"/>
    </row>
    <row r="2867" spans="1:8" x14ac:dyDescent="0.3">
      <c r="A2867" s="59"/>
      <c r="B2867" s="59"/>
      <c r="C2867" s="59"/>
      <c r="D2867" s="59"/>
      <c r="E2867" s="59"/>
      <c r="F2867" s="59"/>
      <c r="G2867" s="59"/>
      <c r="H2867" s="59"/>
    </row>
    <row r="2868" spans="1:8" x14ac:dyDescent="0.3">
      <c r="A2868" s="59"/>
      <c r="B2868" s="59"/>
      <c r="C2868" s="59"/>
      <c r="D2868" s="59"/>
      <c r="E2868" s="59"/>
      <c r="F2868" s="59"/>
      <c r="G2868" s="59"/>
      <c r="H2868" s="59"/>
    </row>
    <row r="2869" spans="1:8" x14ac:dyDescent="0.3">
      <c r="A2869" s="59"/>
      <c r="B2869" s="59"/>
      <c r="C2869" s="59"/>
      <c r="D2869" s="59"/>
      <c r="E2869" s="59"/>
      <c r="F2869" s="59"/>
      <c r="G2869" s="59"/>
      <c r="H2869" s="59"/>
    </row>
    <row r="2870" spans="1:8" x14ac:dyDescent="0.3">
      <c r="A2870" s="59"/>
      <c r="B2870" s="59"/>
      <c r="C2870" s="59"/>
      <c r="D2870" s="59"/>
      <c r="E2870" s="59"/>
      <c r="F2870" s="59"/>
      <c r="G2870" s="59"/>
      <c r="H2870" s="59"/>
    </row>
    <row r="2871" spans="1:8" x14ac:dyDescent="0.3">
      <c r="A2871" s="59"/>
      <c r="B2871" s="59"/>
      <c r="C2871" s="59"/>
      <c r="D2871" s="59"/>
      <c r="E2871" s="59"/>
      <c r="F2871" s="59"/>
      <c r="G2871" s="59"/>
      <c r="H2871" s="59"/>
    </row>
    <row r="2872" spans="1:8" x14ac:dyDescent="0.3">
      <c r="A2872" s="59"/>
      <c r="B2872" s="59"/>
      <c r="C2872" s="59"/>
      <c r="D2872" s="59"/>
      <c r="E2872" s="59"/>
      <c r="F2872" s="59"/>
      <c r="G2872" s="59"/>
      <c r="H2872" s="59"/>
    </row>
    <row r="2873" spans="1:8" x14ac:dyDescent="0.3">
      <c r="A2873" s="59"/>
      <c r="B2873" s="59"/>
      <c r="C2873" s="59"/>
      <c r="D2873" s="59"/>
      <c r="E2873" s="59"/>
      <c r="F2873" s="59"/>
      <c r="G2873" s="59"/>
      <c r="H2873" s="59"/>
    </row>
    <row r="2874" spans="1:8" x14ac:dyDescent="0.3">
      <c r="A2874" s="59"/>
      <c r="B2874" s="59"/>
      <c r="C2874" s="59"/>
      <c r="D2874" s="59"/>
      <c r="E2874" s="59"/>
      <c r="F2874" s="59"/>
      <c r="G2874" s="59"/>
      <c r="H2874" s="59"/>
    </row>
    <row r="2875" spans="1:8" x14ac:dyDescent="0.3">
      <c r="A2875" s="59"/>
      <c r="B2875" s="59"/>
      <c r="C2875" s="59"/>
      <c r="D2875" s="59"/>
      <c r="E2875" s="59"/>
      <c r="F2875" s="59"/>
      <c r="G2875" s="59"/>
      <c r="H2875" s="59"/>
    </row>
    <row r="2876" spans="1:8" x14ac:dyDescent="0.3">
      <c r="A2876" s="59"/>
      <c r="B2876" s="59"/>
      <c r="C2876" s="59"/>
      <c r="D2876" s="59"/>
      <c r="E2876" s="59"/>
      <c r="F2876" s="59"/>
      <c r="G2876" s="59"/>
      <c r="H2876" s="59"/>
    </row>
    <row r="2877" spans="1:8" x14ac:dyDescent="0.3">
      <c r="A2877" s="59"/>
      <c r="B2877" s="59"/>
      <c r="C2877" s="59"/>
      <c r="D2877" s="59"/>
      <c r="E2877" s="59"/>
      <c r="F2877" s="59"/>
      <c r="G2877" s="59"/>
      <c r="H2877" s="59"/>
    </row>
    <row r="2878" spans="1:8" x14ac:dyDescent="0.3">
      <c r="A2878" s="59"/>
      <c r="B2878" s="59"/>
      <c r="C2878" s="59"/>
      <c r="D2878" s="59"/>
      <c r="E2878" s="59"/>
      <c r="F2878" s="59"/>
      <c r="G2878" s="59"/>
      <c r="H2878" s="59"/>
    </row>
    <row r="2879" spans="1:8" x14ac:dyDescent="0.3">
      <c r="A2879" s="59"/>
      <c r="B2879" s="59"/>
      <c r="C2879" s="59"/>
      <c r="D2879" s="59"/>
      <c r="E2879" s="59"/>
      <c r="F2879" s="59"/>
      <c r="G2879" s="59"/>
      <c r="H2879" s="59"/>
    </row>
    <row r="2880" spans="1:8" x14ac:dyDescent="0.3">
      <c r="A2880" s="59"/>
      <c r="B2880" s="59"/>
      <c r="C2880" s="59"/>
      <c r="D2880" s="59"/>
      <c r="E2880" s="59"/>
      <c r="F2880" s="59"/>
      <c r="G2880" s="59"/>
      <c r="H2880" s="59"/>
    </row>
    <row r="2881" spans="1:8" x14ac:dyDescent="0.3">
      <c r="A2881" s="59"/>
      <c r="B2881" s="59"/>
      <c r="C2881" s="59"/>
      <c r="D2881" s="59"/>
      <c r="E2881" s="59"/>
      <c r="F2881" s="59"/>
      <c r="G2881" s="59"/>
      <c r="H2881" s="59"/>
    </row>
    <row r="2882" spans="1:8" x14ac:dyDescent="0.3">
      <c r="A2882" s="59"/>
      <c r="B2882" s="59"/>
      <c r="C2882" s="59"/>
      <c r="D2882" s="59"/>
      <c r="E2882" s="59"/>
      <c r="F2882" s="59"/>
      <c r="G2882" s="59"/>
      <c r="H2882" s="59"/>
    </row>
    <row r="2883" spans="1:8" x14ac:dyDescent="0.3">
      <c r="A2883" s="59"/>
      <c r="B2883" s="59"/>
      <c r="C2883" s="59"/>
      <c r="D2883" s="59"/>
      <c r="E2883" s="59"/>
      <c r="F2883" s="59"/>
      <c r="G2883" s="59"/>
      <c r="H2883" s="59"/>
    </row>
    <row r="2884" spans="1:8" x14ac:dyDescent="0.3">
      <c r="A2884" s="59"/>
      <c r="B2884" s="59"/>
      <c r="C2884" s="59"/>
      <c r="D2884" s="59"/>
      <c r="E2884" s="59"/>
      <c r="F2884" s="59"/>
      <c r="G2884" s="59"/>
      <c r="H2884" s="59"/>
    </row>
    <row r="2885" spans="1:8" x14ac:dyDescent="0.3">
      <c r="A2885" s="59"/>
      <c r="B2885" s="59"/>
      <c r="C2885" s="59"/>
      <c r="D2885" s="59"/>
      <c r="E2885" s="59"/>
      <c r="F2885" s="59"/>
      <c r="G2885" s="59"/>
      <c r="H2885" s="59"/>
    </row>
    <row r="2886" spans="1:8" x14ac:dyDescent="0.3">
      <c r="A2886" s="59"/>
      <c r="B2886" s="59"/>
      <c r="C2886" s="59"/>
      <c r="D2886" s="59"/>
      <c r="E2886" s="59"/>
      <c r="F2886" s="59"/>
      <c r="G2886" s="59"/>
      <c r="H2886" s="59"/>
    </row>
    <row r="2887" spans="1:8" x14ac:dyDescent="0.3">
      <c r="A2887" s="59"/>
      <c r="B2887" s="59"/>
      <c r="C2887" s="59"/>
      <c r="D2887" s="59"/>
      <c r="E2887" s="59"/>
      <c r="F2887" s="59"/>
      <c r="G2887" s="59"/>
      <c r="H2887" s="59"/>
    </row>
    <row r="2888" spans="1:8" x14ac:dyDescent="0.3">
      <c r="A2888" s="59"/>
      <c r="B2888" s="59"/>
      <c r="C2888" s="59"/>
      <c r="D2888" s="59"/>
      <c r="E2888" s="59"/>
      <c r="F2888" s="59"/>
      <c r="G2888" s="59"/>
      <c r="H2888" s="59"/>
    </row>
    <row r="2889" spans="1:8" x14ac:dyDescent="0.3">
      <c r="A2889" s="59"/>
      <c r="B2889" s="59"/>
      <c r="C2889" s="59"/>
      <c r="D2889" s="59"/>
      <c r="E2889" s="59"/>
      <c r="F2889" s="59"/>
      <c r="G2889" s="59"/>
      <c r="H2889" s="59"/>
    </row>
    <row r="2890" spans="1:8" x14ac:dyDescent="0.3">
      <c r="A2890" s="59"/>
      <c r="B2890" s="59"/>
      <c r="C2890" s="59"/>
      <c r="D2890" s="59"/>
      <c r="E2890" s="59"/>
      <c r="F2890" s="59"/>
      <c r="G2890" s="59"/>
      <c r="H2890" s="59"/>
    </row>
    <row r="2891" spans="1:8" x14ac:dyDescent="0.3">
      <c r="A2891" s="59"/>
      <c r="B2891" s="59"/>
      <c r="C2891" s="59"/>
      <c r="D2891" s="59"/>
      <c r="E2891" s="59"/>
      <c r="F2891" s="59"/>
      <c r="G2891" s="59"/>
      <c r="H2891" s="59"/>
    </row>
    <row r="2892" spans="1:8" x14ac:dyDescent="0.3">
      <c r="A2892" s="59"/>
      <c r="B2892" s="59"/>
      <c r="C2892" s="59"/>
      <c r="D2892" s="59"/>
      <c r="E2892" s="59"/>
      <c r="F2892" s="59"/>
      <c r="G2892" s="59"/>
      <c r="H2892" s="59"/>
    </row>
    <row r="2893" spans="1:8" x14ac:dyDescent="0.3">
      <c r="A2893" s="59"/>
      <c r="B2893" s="59"/>
      <c r="C2893" s="59"/>
      <c r="D2893" s="59"/>
      <c r="E2893" s="59"/>
      <c r="F2893" s="59"/>
      <c r="G2893" s="59"/>
      <c r="H2893" s="59"/>
    </row>
    <row r="2894" spans="1:8" x14ac:dyDescent="0.3">
      <c r="A2894" s="59"/>
      <c r="B2894" s="59"/>
      <c r="C2894" s="59"/>
      <c r="D2894" s="59"/>
      <c r="E2894" s="59"/>
      <c r="F2894" s="59"/>
      <c r="G2894" s="59"/>
      <c r="H2894" s="59"/>
    </row>
    <row r="2895" spans="1:8" x14ac:dyDescent="0.3">
      <c r="A2895" s="59"/>
      <c r="B2895" s="59"/>
      <c r="C2895" s="59"/>
      <c r="D2895" s="59"/>
      <c r="E2895" s="59"/>
      <c r="F2895" s="59"/>
      <c r="G2895" s="59"/>
      <c r="H2895" s="59"/>
    </row>
    <row r="2896" spans="1:8" x14ac:dyDescent="0.3">
      <c r="A2896" s="59"/>
      <c r="B2896" s="59"/>
      <c r="C2896" s="59"/>
      <c r="D2896" s="59"/>
      <c r="E2896" s="59"/>
      <c r="F2896" s="59"/>
      <c r="G2896" s="59"/>
      <c r="H2896" s="59"/>
    </row>
    <row r="2897" spans="1:8" x14ac:dyDescent="0.3">
      <c r="A2897" s="59"/>
      <c r="B2897" s="59"/>
      <c r="C2897" s="59"/>
      <c r="D2897" s="59"/>
      <c r="E2897" s="59"/>
      <c r="F2897" s="59"/>
      <c r="G2897" s="59"/>
      <c r="H2897" s="59"/>
    </row>
    <row r="2898" spans="1:8" x14ac:dyDescent="0.3">
      <c r="A2898" s="59"/>
      <c r="B2898" s="59"/>
      <c r="C2898" s="59"/>
      <c r="D2898" s="59"/>
      <c r="E2898" s="59"/>
      <c r="F2898" s="59"/>
      <c r="G2898" s="59"/>
      <c r="H2898" s="59"/>
    </row>
    <row r="2899" spans="1:8" x14ac:dyDescent="0.3">
      <c r="A2899" s="59"/>
      <c r="B2899" s="59"/>
      <c r="C2899" s="59"/>
      <c r="D2899" s="59"/>
      <c r="E2899" s="59"/>
      <c r="F2899" s="59"/>
      <c r="G2899" s="59"/>
      <c r="H2899" s="59"/>
    </row>
    <row r="2900" spans="1:8" x14ac:dyDescent="0.3">
      <c r="A2900" s="59"/>
      <c r="B2900" s="59"/>
      <c r="C2900" s="59"/>
      <c r="D2900" s="59"/>
      <c r="E2900" s="59"/>
      <c r="F2900" s="59"/>
      <c r="G2900" s="59"/>
      <c r="H2900" s="59"/>
    </row>
    <row r="2901" spans="1:8" x14ac:dyDescent="0.3">
      <c r="A2901" s="59"/>
      <c r="B2901" s="59"/>
      <c r="C2901" s="59"/>
      <c r="D2901" s="59"/>
      <c r="E2901" s="59"/>
      <c r="F2901" s="59"/>
      <c r="G2901" s="59"/>
      <c r="H2901" s="59"/>
    </row>
    <row r="2902" spans="1:8" x14ac:dyDescent="0.3">
      <c r="A2902" s="59"/>
      <c r="B2902" s="59"/>
      <c r="C2902" s="59"/>
      <c r="D2902" s="59"/>
      <c r="E2902" s="59"/>
      <c r="F2902" s="59"/>
      <c r="G2902" s="59"/>
      <c r="H2902" s="59"/>
    </row>
    <row r="2903" spans="1:8" x14ac:dyDescent="0.3">
      <c r="A2903" s="59"/>
      <c r="B2903" s="59"/>
      <c r="C2903" s="59"/>
      <c r="D2903" s="59"/>
      <c r="E2903" s="59"/>
      <c r="F2903" s="59"/>
      <c r="G2903" s="59"/>
      <c r="H2903" s="59"/>
    </row>
    <row r="2904" spans="1:8" x14ac:dyDescent="0.3">
      <c r="A2904" s="59"/>
      <c r="B2904" s="59"/>
      <c r="C2904" s="59"/>
      <c r="D2904" s="59"/>
      <c r="E2904" s="59"/>
      <c r="F2904" s="59"/>
      <c r="G2904" s="59"/>
      <c r="H2904" s="59"/>
    </row>
    <row r="2905" spans="1:8" x14ac:dyDescent="0.3">
      <c r="A2905" s="59"/>
      <c r="B2905" s="59"/>
      <c r="C2905" s="59"/>
      <c r="D2905" s="59"/>
      <c r="E2905" s="59"/>
      <c r="F2905" s="59"/>
      <c r="G2905" s="59"/>
      <c r="H2905" s="59"/>
    </row>
    <row r="2906" spans="1:8" x14ac:dyDescent="0.3">
      <c r="A2906" s="59"/>
      <c r="B2906" s="59"/>
      <c r="C2906" s="59"/>
      <c r="D2906" s="59"/>
      <c r="E2906" s="59"/>
      <c r="F2906" s="59"/>
      <c r="G2906" s="59"/>
      <c r="H2906" s="59"/>
    </row>
    <row r="2907" spans="1:8" x14ac:dyDescent="0.3">
      <c r="A2907" s="59"/>
      <c r="B2907" s="59"/>
      <c r="C2907" s="59"/>
      <c r="D2907" s="59"/>
      <c r="E2907" s="59"/>
      <c r="F2907" s="59"/>
      <c r="G2907" s="59"/>
      <c r="H2907" s="59"/>
    </row>
    <row r="2908" spans="1:8" x14ac:dyDescent="0.3">
      <c r="A2908" s="59"/>
      <c r="B2908" s="59"/>
      <c r="C2908" s="59"/>
      <c r="D2908" s="59"/>
      <c r="E2908" s="59"/>
      <c r="F2908" s="59"/>
      <c r="G2908" s="59"/>
      <c r="H2908" s="59"/>
    </row>
    <row r="2909" spans="1:8" x14ac:dyDescent="0.3">
      <c r="A2909" s="59"/>
      <c r="B2909" s="59"/>
      <c r="C2909" s="59"/>
      <c r="D2909" s="59"/>
      <c r="E2909" s="59"/>
      <c r="F2909" s="59"/>
      <c r="G2909" s="59"/>
      <c r="H2909" s="59"/>
    </row>
    <row r="2910" spans="1:8" x14ac:dyDescent="0.3">
      <c r="A2910" s="59"/>
      <c r="B2910" s="59"/>
      <c r="C2910" s="59"/>
      <c r="D2910" s="59"/>
      <c r="E2910" s="59"/>
      <c r="F2910" s="59"/>
      <c r="G2910" s="59"/>
      <c r="H2910" s="59"/>
    </row>
    <row r="2911" spans="1:8" x14ac:dyDescent="0.3">
      <c r="A2911" s="59"/>
      <c r="B2911" s="59"/>
      <c r="C2911" s="59"/>
      <c r="D2911" s="59"/>
      <c r="E2911" s="59"/>
      <c r="F2911" s="59"/>
      <c r="G2911" s="59"/>
      <c r="H2911" s="59"/>
    </row>
    <row r="2912" spans="1:8" x14ac:dyDescent="0.3">
      <c r="A2912" s="59"/>
      <c r="B2912" s="59"/>
      <c r="C2912" s="59"/>
      <c r="D2912" s="59"/>
      <c r="E2912" s="59"/>
      <c r="F2912" s="59"/>
      <c r="G2912" s="59"/>
      <c r="H2912" s="59"/>
    </row>
    <row r="2913" spans="1:8" x14ac:dyDescent="0.3">
      <c r="A2913" s="59"/>
      <c r="B2913" s="59"/>
      <c r="C2913" s="59"/>
      <c r="D2913" s="59"/>
      <c r="E2913" s="59"/>
      <c r="F2913" s="59"/>
      <c r="G2913" s="59"/>
      <c r="H2913" s="59"/>
    </row>
    <row r="2914" spans="1:8" x14ac:dyDescent="0.3">
      <c r="A2914" s="59"/>
      <c r="B2914" s="59"/>
      <c r="C2914" s="59"/>
      <c r="D2914" s="59"/>
      <c r="E2914" s="59"/>
      <c r="F2914" s="59"/>
      <c r="G2914" s="59"/>
      <c r="H2914" s="59"/>
    </row>
    <row r="2915" spans="1:8" x14ac:dyDescent="0.3">
      <c r="A2915" s="59"/>
      <c r="B2915" s="59"/>
      <c r="C2915" s="59"/>
      <c r="D2915" s="59"/>
      <c r="E2915" s="59"/>
      <c r="F2915" s="59"/>
      <c r="G2915" s="59"/>
      <c r="H2915" s="59"/>
    </row>
    <row r="2916" spans="1:8" x14ac:dyDescent="0.3">
      <c r="A2916" s="59"/>
      <c r="B2916" s="59"/>
      <c r="C2916" s="59"/>
      <c r="D2916" s="59"/>
      <c r="E2916" s="59"/>
      <c r="F2916" s="59"/>
      <c r="G2916" s="59"/>
      <c r="H2916" s="59"/>
    </row>
    <row r="2917" spans="1:8" x14ac:dyDescent="0.3">
      <c r="A2917" s="59"/>
      <c r="B2917" s="59"/>
      <c r="C2917" s="59"/>
      <c r="D2917" s="59"/>
      <c r="E2917" s="59"/>
      <c r="F2917" s="59"/>
      <c r="G2917" s="59"/>
      <c r="H2917" s="59"/>
    </row>
    <row r="2918" spans="1:8" x14ac:dyDescent="0.3">
      <c r="A2918" s="59"/>
      <c r="B2918" s="59"/>
      <c r="C2918" s="59"/>
      <c r="D2918" s="59"/>
      <c r="E2918" s="59"/>
      <c r="F2918" s="59"/>
      <c r="G2918" s="59"/>
      <c r="H2918" s="59"/>
    </row>
    <row r="2919" spans="1:8" x14ac:dyDescent="0.3">
      <c r="A2919" s="59"/>
      <c r="B2919" s="59"/>
      <c r="C2919" s="59"/>
      <c r="D2919" s="59"/>
      <c r="E2919" s="59"/>
      <c r="F2919" s="59"/>
      <c r="G2919" s="59"/>
      <c r="H2919" s="59"/>
    </row>
    <row r="2920" spans="1:8" x14ac:dyDescent="0.3">
      <c r="A2920" s="59"/>
      <c r="B2920" s="59"/>
      <c r="C2920" s="59"/>
      <c r="D2920" s="59"/>
      <c r="E2920" s="59"/>
      <c r="F2920" s="59"/>
      <c r="G2920" s="59"/>
      <c r="H2920" s="59"/>
    </row>
    <row r="2921" spans="1:8" x14ac:dyDescent="0.3">
      <c r="A2921" s="59"/>
      <c r="B2921" s="59"/>
      <c r="C2921" s="59"/>
      <c r="D2921" s="59"/>
      <c r="E2921" s="59"/>
      <c r="F2921" s="59"/>
      <c r="G2921" s="59"/>
      <c r="H2921" s="59"/>
    </row>
    <row r="2922" spans="1:8" x14ac:dyDescent="0.3">
      <c r="A2922" s="59"/>
      <c r="B2922" s="59"/>
      <c r="C2922" s="59"/>
      <c r="D2922" s="59"/>
      <c r="E2922" s="59"/>
      <c r="F2922" s="59"/>
      <c r="G2922" s="59"/>
      <c r="H2922" s="59"/>
    </row>
    <row r="2923" spans="1:8" x14ac:dyDescent="0.3">
      <c r="A2923" s="59"/>
      <c r="B2923" s="59"/>
      <c r="C2923" s="59"/>
      <c r="D2923" s="59"/>
      <c r="E2923" s="59"/>
      <c r="F2923" s="59"/>
      <c r="G2923" s="59"/>
      <c r="H2923" s="59"/>
    </row>
    <row r="2924" spans="1:8" x14ac:dyDescent="0.3">
      <c r="A2924" s="59"/>
      <c r="B2924" s="59"/>
      <c r="C2924" s="59"/>
      <c r="D2924" s="59"/>
      <c r="E2924" s="59"/>
      <c r="F2924" s="59"/>
      <c r="G2924" s="59"/>
      <c r="H2924" s="59"/>
    </row>
    <row r="2925" spans="1:8" x14ac:dyDescent="0.3">
      <c r="A2925" s="59"/>
      <c r="B2925" s="59"/>
      <c r="C2925" s="59"/>
      <c r="D2925" s="59"/>
      <c r="E2925" s="59"/>
      <c r="F2925" s="59"/>
      <c r="G2925" s="59"/>
      <c r="H2925" s="59"/>
    </row>
    <row r="2926" spans="1:8" x14ac:dyDescent="0.3">
      <c r="A2926" s="59"/>
      <c r="B2926" s="59"/>
      <c r="C2926" s="59"/>
      <c r="D2926" s="59"/>
      <c r="E2926" s="59"/>
      <c r="F2926" s="59"/>
      <c r="G2926" s="59"/>
      <c r="H2926" s="59"/>
    </row>
    <row r="2927" spans="1:8" x14ac:dyDescent="0.3">
      <c r="A2927" s="59"/>
      <c r="B2927" s="59"/>
      <c r="C2927" s="59"/>
      <c r="D2927" s="59"/>
      <c r="E2927" s="59"/>
      <c r="F2927" s="59"/>
      <c r="G2927" s="59"/>
      <c r="H2927" s="59"/>
    </row>
    <row r="2928" spans="1:8" x14ac:dyDescent="0.3">
      <c r="A2928" s="59"/>
      <c r="B2928" s="59"/>
      <c r="C2928" s="59"/>
      <c r="D2928" s="59"/>
      <c r="E2928" s="59"/>
      <c r="F2928" s="59"/>
      <c r="G2928" s="59"/>
      <c r="H2928" s="59"/>
    </row>
    <row r="2929" spans="1:8" x14ac:dyDescent="0.3">
      <c r="A2929" s="59"/>
      <c r="B2929" s="59"/>
      <c r="C2929" s="59"/>
      <c r="D2929" s="59"/>
      <c r="E2929" s="59"/>
      <c r="F2929" s="59"/>
      <c r="G2929" s="59"/>
      <c r="H2929" s="59"/>
    </row>
    <row r="2930" spans="1:8" x14ac:dyDescent="0.3">
      <c r="A2930" s="59"/>
      <c r="B2930" s="59"/>
      <c r="C2930" s="59"/>
      <c r="D2930" s="59"/>
      <c r="E2930" s="59"/>
      <c r="F2930" s="59"/>
      <c r="G2930" s="59"/>
      <c r="H2930" s="59"/>
    </row>
    <row r="2931" spans="1:8" x14ac:dyDescent="0.3">
      <c r="A2931" s="59"/>
      <c r="B2931" s="59"/>
      <c r="C2931" s="59"/>
      <c r="D2931" s="59"/>
      <c r="E2931" s="59"/>
      <c r="F2931" s="59"/>
      <c r="G2931" s="59"/>
      <c r="H2931" s="59"/>
    </row>
    <row r="2932" spans="1:8" x14ac:dyDescent="0.3">
      <c r="A2932" s="59"/>
      <c r="B2932" s="59"/>
      <c r="C2932" s="59"/>
      <c r="D2932" s="59"/>
      <c r="E2932" s="59"/>
      <c r="F2932" s="59"/>
      <c r="G2932" s="59"/>
      <c r="H2932" s="59"/>
    </row>
    <row r="2933" spans="1:8" x14ac:dyDescent="0.3">
      <c r="A2933" s="59"/>
      <c r="B2933" s="59"/>
      <c r="C2933" s="59"/>
      <c r="D2933" s="59"/>
      <c r="E2933" s="59"/>
      <c r="F2933" s="59"/>
      <c r="G2933" s="59"/>
      <c r="H2933" s="59"/>
    </row>
    <row r="2934" spans="1:8" x14ac:dyDescent="0.3">
      <c r="A2934" s="59"/>
      <c r="B2934" s="59"/>
      <c r="C2934" s="59"/>
      <c r="D2934" s="59"/>
      <c r="E2934" s="59"/>
      <c r="F2934" s="59"/>
      <c r="G2934" s="59"/>
      <c r="H2934" s="59"/>
    </row>
    <row r="2935" spans="1:8" x14ac:dyDescent="0.3">
      <c r="A2935" s="59"/>
      <c r="B2935" s="59"/>
      <c r="C2935" s="59"/>
      <c r="D2935" s="59"/>
      <c r="E2935" s="59"/>
      <c r="F2935" s="59"/>
      <c r="G2935" s="59"/>
      <c r="H2935" s="59"/>
    </row>
    <row r="2936" spans="1:8" x14ac:dyDescent="0.3">
      <c r="A2936" s="59"/>
      <c r="B2936" s="59"/>
      <c r="C2936" s="59"/>
      <c r="D2936" s="59"/>
      <c r="E2936" s="59"/>
      <c r="F2936" s="59"/>
      <c r="G2936" s="59"/>
      <c r="H2936" s="59"/>
    </row>
    <row r="2937" spans="1:8" x14ac:dyDescent="0.3">
      <c r="A2937" s="59"/>
      <c r="B2937" s="59"/>
      <c r="C2937" s="59"/>
      <c r="D2937" s="59"/>
      <c r="E2937" s="59"/>
      <c r="F2937" s="59"/>
      <c r="G2937" s="59"/>
      <c r="H2937" s="59"/>
    </row>
    <row r="2938" spans="1:8" x14ac:dyDescent="0.3">
      <c r="A2938" s="59"/>
      <c r="B2938" s="59"/>
      <c r="C2938" s="59"/>
      <c r="D2938" s="59"/>
      <c r="E2938" s="59"/>
      <c r="F2938" s="59"/>
      <c r="G2938" s="59"/>
      <c r="H2938" s="59"/>
    </row>
    <row r="2939" spans="1:8" x14ac:dyDescent="0.3">
      <c r="A2939" s="59"/>
      <c r="B2939" s="59"/>
      <c r="C2939" s="59"/>
      <c r="D2939" s="59"/>
      <c r="E2939" s="59"/>
      <c r="F2939" s="59"/>
      <c r="G2939" s="59"/>
      <c r="H2939" s="59"/>
    </row>
    <row r="2940" spans="1:8" x14ac:dyDescent="0.3">
      <c r="A2940" s="59"/>
      <c r="B2940" s="59"/>
      <c r="C2940" s="59"/>
      <c r="D2940" s="59"/>
      <c r="E2940" s="59"/>
      <c r="F2940" s="59"/>
      <c r="G2940" s="59"/>
      <c r="H2940" s="59"/>
    </row>
    <row r="2941" spans="1:8" x14ac:dyDescent="0.3">
      <c r="A2941" s="59"/>
      <c r="B2941" s="59"/>
      <c r="C2941" s="59"/>
      <c r="D2941" s="59"/>
      <c r="E2941" s="59"/>
      <c r="F2941" s="59"/>
      <c r="G2941" s="59"/>
      <c r="H2941" s="59"/>
    </row>
    <row r="2942" spans="1:8" x14ac:dyDescent="0.3">
      <c r="A2942" s="59"/>
      <c r="B2942" s="59"/>
      <c r="C2942" s="59"/>
      <c r="D2942" s="59"/>
      <c r="E2942" s="59"/>
      <c r="F2942" s="59"/>
      <c r="G2942" s="59"/>
      <c r="H2942" s="59"/>
    </row>
    <row r="2943" spans="1:8" x14ac:dyDescent="0.3">
      <c r="A2943" s="59"/>
      <c r="B2943" s="59"/>
      <c r="C2943" s="59"/>
      <c r="D2943" s="59"/>
      <c r="E2943" s="59"/>
      <c r="F2943" s="59"/>
      <c r="G2943" s="59"/>
      <c r="H2943" s="59"/>
    </row>
    <row r="2944" spans="1:8" x14ac:dyDescent="0.3">
      <c r="A2944" s="59"/>
      <c r="B2944" s="59"/>
      <c r="C2944" s="59"/>
      <c r="D2944" s="59"/>
      <c r="E2944" s="59"/>
      <c r="F2944" s="59"/>
      <c r="G2944" s="59"/>
      <c r="H2944" s="59"/>
    </row>
    <row r="2945" spans="1:8" x14ac:dyDescent="0.3">
      <c r="A2945" s="59"/>
      <c r="B2945" s="59"/>
      <c r="C2945" s="59"/>
      <c r="D2945" s="59"/>
      <c r="E2945" s="59"/>
      <c r="F2945" s="59"/>
      <c r="G2945" s="59"/>
      <c r="H2945" s="59"/>
    </row>
    <row r="2946" spans="1:8" x14ac:dyDescent="0.3">
      <c r="A2946" s="59"/>
      <c r="B2946" s="59"/>
      <c r="C2946" s="59"/>
      <c r="D2946" s="59"/>
      <c r="E2946" s="59"/>
      <c r="F2946" s="59"/>
      <c r="G2946" s="59"/>
      <c r="H2946" s="59"/>
    </row>
    <row r="2947" spans="1:8" x14ac:dyDescent="0.3">
      <c r="A2947" s="59"/>
      <c r="B2947" s="59"/>
      <c r="C2947" s="59"/>
      <c r="D2947" s="59"/>
      <c r="E2947" s="59"/>
      <c r="F2947" s="59"/>
      <c r="G2947" s="59"/>
      <c r="H2947" s="59"/>
    </row>
    <row r="2948" spans="1:8" x14ac:dyDescent="0.3">
      <c r="A2948" s="59"/>
      <c r="B2948" s="59"/>
      <c r="C2948" s="59"/>
      <c r="D2948" s="59"/>
      <c r="E2948" s="59"/>
      <c r="F2948" s="59"/>
      <c r="G2948" s="59"/>
      <c r="H2948" s="59"/>
    </row>
    <row r="2949" spans="1:8" x14ac:dyDescent="0.3">
      <c r="A2949" s="59"/>
      <c r="B2949" s="59"/>
      <c r="C2949" s="59"/>
      <c r="D2949" s="59"/>
      <c r="E2949" s="59"/>
      <c r="F2949" s="59"/>
      <c r="G2949" s="59"/>
      <c r="H2949" s="59"/>
    </row>
    <row r="2950" spans="1:8" x14ac:dyDescent="0.3">
      <c r="A2950" s="59"/>
      <c r="B2950" s="59"/>
      <c r="C2950" s="59"/>
      <c r="D2950" s="59"/>
      <c r="E2950" s="59"/>
      <c r="F2950" s="59"/>
      <c r="G2950" s="59"/>
      <c r="H2950" s="59"/>
    </row>
    <row r="2951" spans="1:8" x14ac:dyDescent="0.3">
      <c r="A2951" s="59"/>
      <c r="B2951" s="59"/>
      <c r="C2951" s="59"/>
      <c r="D2951" s="59"/>
      <c r="E2951" s="59"/>
      <c r="F2951" s="59"/>
      <c r="G2951" s="59"/>
      <c r="H2951" s="59"/>
    </row>
    <row r="2952" spans="1:8" x14ac:dyDescent="0.3">
      <c r="A2952" s="59"/>
      <c r="B2952" s="59"/>
      <c r="C2952" s="59"/>
      <c r="D2952" s="59"/>
      <c r="E2952" s="59"/>
      <c r="F2952" s="59"/>
      <c r="G2952" s="59"/>
      <c r="H2952" s="59"/>
    </row>
    <row r="2953" spans="1:8" x14ac:dyDescent="0.3">
      <c r="A2953" s="59"/>
      <c r="B2953" s="59"/>
      <c r="C2953" s="59"/>
      <c r="D2953" s="59"/>
      <c r="E2953" s="59"/>
      <c r="F2953" s="59"/>
      <c r="G2953" s="59"/>
      <c r="H2953" s="59"/>
    </row>
    <row r="2954" spans="1:8" x14ac:dyDescent="0.3">
      <c r="A2954" s="59"/>
      <c r="B2954" s="59"/>
      <c r="C2954" s="59"/>
      <c r="D2954" s="59"/>
      <c r="E2954" s="59"/>
      <c r="F2954" s="59"/>
      <c r="G2954" s="59"/>
      <c r="H2954" s="59"/>
    </row>
    <row r="2955" spans="1:8" x14ac:dyDescent="0.3">
      <c r="A2955" s="59"/>
      <c r="B2955" s="59"/>
      <c r="C2955" s="59"/>
      <c r="D2955" s="59"/>
      <c r="E2955" s="59"/>
      <c r="F2955" s="59"/>
      <c r="G2955" s="59"/>
      <c r="H2955" s="59"/>
    </row>
    <row r="2956" spans="1:8" x14ac:dyDescent="0.3">
      <c r="A2956" s="59"/>
      <c r="B2956" s="59"/>
      <c r="C2956" s="59"/>
      <c r="D2956" s="59"/>
      <c r="E2956" s="59"/>
      <c r="F2956" s="59"/>
      <c r="G2956" s="59"/>
      <c r="H2956" s="59"/>
    </row>
    <row r="2957" spans="1:8" x14ac:dyDescent="0.3">
      <c r="A2957" s="59"/>
      <c r="B2957" s="59"/>
      <c r="C2957" s="59"/>
      <c r="D2957" s="59"/>
      <c r="E2957" s="59"/>
      <c r="F2957" s="59"/>
      <c r="G2957" s="59"/>
      <c r="H2957" s="59"/>
    </row>
    <row r="2958" spans="1:8" x14ac:dyDescent="0.3">
      <c r="A2958" s="59"/>
      <c r="B2958" s="59"/>
      <c r="C2958" s="59"/>
      <c r="D2958" s="59"/>
      <c r="E2958" s="59"/>
      <c r="F2958" s="59"/>
      <c r="G2958" s="59"/>
      <c r="H2958" s="59"/>
    </row>
    <row r="2959" spans="1:8" x14ac:dyDescent="0.3">
      <c r="A2959" s="59"/>
      <c r="B2959" s="59"/>
      <c r="C2959" s="59"/>
      <c r="D2959" s="59"/>
      <c r="E2959" s="59"/>
      <c r="F2959" s="59"/>
      <c r="G2959" s="59"/>
      <c r="H2959" s="59"/>
    </row>
    <row r="2960" spans="1:8" x14ac:dyDescent="0.3">
      <c r="A2960" s="59"/>
      <c r="B2960" s="59"/>
      <c r="C2960" s="59"/>
      <c r="D2960" s="59"/>
      <c r="E2960" s="59"/>
      <c r="F2960" s="59"/>
      <c r="G2960" s="59"/>
      <c r="H2960" s="59"/>
    </row>
    <row r="2961" spans="1:8" x14ac:dyDescent="0.3">
      <c r="A2961" s="59"/>
      <c r="B2961" s="59"/>
      <c r="C2961" s="59"/>
      <c r="D2961" s="59"/>
      <c r="E2961" s="59"/>
      <c r="F2961" s="59"/>
      <c r="G2961" s="59"/>
      <c r="H2961" s="59"/>
    </row>
    <row r="2962" spans="1:8" x14ac:dyDescent="0.3">
      <c r="A2962" s="59"/>
      <c r="B2962" s="59"/>
      <c r="C2962" s="59"/>
      <c r="D2962" s="59"/>
      <c r="E2962" s="59"/>
      <c r="F2962" s="59"/>
      <c r="G2962" s="59"/>
      <c r="H2962" s="59"/>
    </row>
    <row r="2963" spans="1:8" x14ac:dyDescent="0.3">
      <c r="A2963" s="59"/>
      <c r="B2963" s="59"/>
      <c r="C2963" s="59"/>
      <c r="D2963" s="59"/>
      <c r="E2963" s="59"/>
      <c r="F2963" s="59"/>
      <c r="G2963" s="59"/>
      <c r="H2963" s="59"/>
    </row>
    <row r="2964" spans="1:8" x14ac:dyDescent="0.3">
      <c r="A2964" s="59"/>
      <c r="B2964" s="59"/>
      <c r="C2964" s="59"/>
      <c r="D2964" s="59"/>
      <c r="E2964" s="59"/>
      <c r="F2964" s="59"/>
      <c r="G2964" s="59"/>
      <c r="H2964" s="59"/>
    </row>
    <row r="2965" spans="1:8" x14ac:dyDescent="0.3">
      <c r="A2965" s="59"/>
      <c r="B2965" s="59"/>
      <c r="C2965" s="59"/>
      <c r="D2965" s="59"/>
      <c r="E2965" s="59"/>
      <c r="F2965" s="59"/>
      <c r="G2965" s="59"/>
      <c r="H2965" s="59"/>
    </row>
    <row r="2966" spans="1:8" x14ac:dyDescent="0.3">
      <c r="A2966" s="59"/>
      <c r="B2966" s="59"/>
      <c r="C2966" s="59"/>
      <c r="D2966" s="59"/>
      <c r="E2966" s="59"/>
      <c r="F2966" s="59"/>
      <c r="G2966" s="59"/>
      <c r="H2966" s="59"/>
    </row>
    <row r="2967" spans="1:8" x14ac:dyDescent="0.3">
      <c r="A2967" s="59"/>
      <c r="B2967" s="59"/>
      <c r="C2967" s="59"/>
      <c r="D2967" s="59"/>
      <c r="E2967" s="59"/>
      <c r="F2967" s="59"/>
      <c r="G2967" s="59"/>
      <c r="H2967" s="59"/>
    </row>
    <row r="2968" spans="1:8" x14ac:dyDescent="0.3">
      <c r="A2968" s="59"/>
      <c r="B2968" s="59"/>
      <c r="C2968" s="59"/>
      <c r="D2968" s="59"/>
      <c r="E2968" s="59"/>
      <c r="F2968" s="59"/>
      <c r="G2968" s="59"/>
      <c r="H2968" s="59"/>
    </row>
    <row r="2969" spans="1:8" x14ac:dyDescent="0.3">
      <c r="A2969" s="59"/>
      <c r="B2969" s="59"/>
      <c r="C2969" s="59"/>
      <c r="D2969" s="59"/>
      <c r="E2969" s="59"/>
      <c r="F2969" s="59"/>
      <c r="G2969" s="59"/>
      <c r="H2969" s="59"/>
    </row>
    <row r="2970" spans="1:8" x14ac:dyDescent="0.3">
      <c r="A2970" s="59"/>
      <c r="B2970" s="59"/>
      <c r="C2970" s="59"/>
      <c r="D2970" s="59"/>
      <c r="E2970" s="59"/>
      <c r="F2970" s="59"/>
      <c r="G2970" s="59"/>
      <c r="H2970" s="59"/>
    </row>
    <row r="2971" spans="1:8" x14ac:dyDescent="0.3">
      <c r="A2971" s="59"/>
      <c r="B2971" s="59"/>
      <c r="C2971" s="59"/>
      <c r="D2971" s="59"/>
      <c r="E2971" s="59"/>
      <c r="F2971" s="59"/>
      <c r="G2971" s="59"/>
      <c r="H2971" s="59"/>
    </row>
    <row r="2972" spans="1:8" x14ac:dyDescent="0.3">
      <c r="A2972" s="59"/>
      <c r="B2972" s="59"/>
      <c r="C2972" s="59"/>
      <c r="D2972" s="59"/>
      <c r="E2972" s="59"/>
      <c r="F2972" s="59"/>
      <c r="G2972" s="59"/>
      <c r="H2972" s="59"/>
    </row>
    <row r="2973" spans="1:8" x14ac:dyDescent="0.3">
      <c r="A2973" s="59"/>
      <c r="B2973" s="59"/>
      <c r="C2973" s="59"/>
      <c r="D2973" s="59"/>
      <c r="E2973" s="59"/>
      <c r="F2973" s="59"/>
      <c r="G2973" s="59"/>
      <c r="H2973" s="59"/>
    </row>
    <row r="2974" spans="1:8" x14ac:dyDescent="0.3">
      <c r="A2974" s="59"/>
      <c r="B2974" s="59"/>
      <c r="C2974" s="59"/>
      <c r="D2974" s="59"/>
      <c r="E2974" s="59"/>
      <c r="F2974" s="59"/>
      <c r="G2974" s="59"/>
      <c r="H2974" s="59"/>
    </row>
    <row r="2975" spans="1:8" x14ac:dyDescent="0.3">
      <c r="A2975" s="59"/>
      <c r="B2975" s="59"/>
      <c r="C2975" s="59"/>
      <c r="D2975" s="59"/>
      <c r="E2975" s="59"/>
      <c r="F2975" s="59"/>
      <c r="G2975" s="59"/>
      <c r="H2975" s="59"/>
    </row>
    <row r="2976" spans="1:8" x14ac:dyDescent="0.3">
      <c r="A2976" s="59"/>
      <c r="B2976" s="59"/>
      <c r="C2976" s="59"/>
      <c r="D2976" s="59"/>
      <c r="E2976" s="59"/>
      <c r="F2976" s="59"/>
      <c r="G2976" s="59"/>
      <c r="H2976" s="59"/>
    </row>
    <row r="2977" spans="1:8" x14ac:dyDescent="0.3">
      <c r="A2977" s="59"/>
      <c r="B2977" s="59"/>
      <c r="C2977" s="59"/>
      <c r="D2977" s="59"/>
      <c r="E2977" s="59"/>
      <c r="F2977" s="59"/>
      <c r="G2977" s="59"/>
      <c r="H2977" s="59"/>
    </row>
    <row r="2978" spans="1:8" x14ac:dyDescent="0.3">
      <c r="A2978" s="59"/>
      <c r="B2978" s="59"/>
      <c r="C2978" s="59"/>
      <c r="D2978" s="59"/>
      <c r="E2978" s="59"/>
      <c r="F2978" s="59"/>
      <c r="G2978" s="59"/>
      <c r="H2978" s="59"/>
    </row>
    <row r="2979" spans="1:8" x14ac:dyDescent="0.3">
      <c r="A2979" s="59"/>
      <c r="B2979" s="59"/>
      <c r="C2979" s="59"/>
      <c r="D2979" s="59"/>
      <c r="E2979" s="59"/>
      <c r="F2979" s="59"/>
      <c r="G2979" s="59"/>
      <c r="H2979" s="59"/>
    </row>
    <row r="2980" spans="1:8" x14ac:dyDescent="0.3">
      <c r="A2980" s="59"/>
      <c r="B2980" s="59"/>
      <c r="C2980" s="59"/>
      <c r="D2980" s="59"/>
      <c r="E2980" s="59"/>
      <c r="F2980" s="59"/>
      <c r="G2980" s="59"/>
      <c r="H2980" s="59"/>
    </row>
    <row r="2981" spans="1:8" x14ac:dyDescent="0.3">
      <c r="A2981" s="59"/>
      <c r="B2981" s="59"/>
      <c r="C2981" s="59"/>
      <c r="D2981" s="59"/>
      <c r="E2981" s="59"/>
      <c r="F2981" s="59"/>
      <c r="G2981" s="59"/>
      <c r="H2981" s="59"/>
    </row>
    <row r="2982" spans="1:8" x14ac:dyDescent="0.3">
      <c r="A2982" s="59"/>
      <c r="B2982" s="59"/>
      <c r="C2982" s="59"/>
      <c r="D2982" s="59"/>
      <c r="E2982" s="59"/>
      <c r="F2982" s="59"/>
      <c r="G2982" s="59"/>
      <c r="H2982" s="59"/>
    </row>
    <row r="2983" spans="1:8" x14ac:dyDescent="0.3">
      <c r="A2983" s="59"/>
      <c r="B2983" s="59"/>
      <c r="C2983" s="59"/>
      <c r="D2983" s="59"/>
      <c r="E2983" s="59"/>
      <c r="F2983" s="59"/>
      <c r="G2983" s="59"/>
      <c r="H2983" s="59"/>
    </row>
    <row r="2984" spans="1:8" x14ac:dyDescent="0.3">
      <c r="A2984" s="59"/>
      <c r="B2984" s="59"/>
      <c r="C2984" s="59"/>
      <c r="D2984" s="59"/>
      <c r="E2984" s="59"/>
      <c r="F2984" s="59"/>
      <c r="G2984" s="59"/>
      <c r="H2984" s="59"/>
    </row>
    <row r="2985" spans="1:8" x14ac:dyDescent="0.3">
      <c r="A2985" s="59"/>
      <c r="B2985" s="59"/>
      <c r="C2985" s="59"/>
      <c r="D2985" s="59"/>
      <c r="E2985" s="59"/>
      <c r="F2985" s="59"/>
      <c r="G2985" s="59"/>
      <c r="H2985" s="59"/>
    </row>
    <row r="2986" spans="1:8" x14ac:dyDescent="0.3">
      <c r="A2986" s="59"/>
      <c r="B2986" s="59"/>
      <c r="C2986" s="59"/>
      <c r="D2986" s="59"/>
      <c r="E2986" s="59"/>
      <c r="F2986" s="59"/>
      <c r="G2986" s="59"/>
      <c r="H2986" s="59"/>
    </row>
    <row r="2987" spans="1:8" x14ac:dyDescent="0.3">
      <c r="A2987" s="59"/>
      <c r="B2987" s="59"/>
      <c r="C2987" s="59"/>
      <c r="D2987" s="59"/>
      <c r="E2987" s="59"/>
      <c r="F2987" s="59"/>
      <c r="G2987" s="59"/>
      <c r="H2987" s="59"/>
    </row>
    <row r="2988" spans="1:8" x14ac:dyDescent="0.3">
      <c r="A2988" s="59"/>
      <c r="B2988" s="59"/>
      <c r="C2988" s="59"/>
      <c r="D2988" s="59"/>
      <c r="E2988" s="59"/>
      <c r="F2988" s="59"/>
      <c r="G2988" s="59"/>
      <c r="H2988" s="59"/>
    </row>
    <row r="2989" spans="1:8" x14ac:dyDescent="0.3">
      <c r="A2989" s="59"/>
      <c r="B2989" s="59"/>
      <c r="C2989" s="59"/>
      <c r="D2989" s="59"/>
      <c r="E2989" s="59"/>
      <c r="F2989" s="59"/>
      <c r="G2989" s="59"/>
      <c r="H2989" s="59"/>
    </row>
    <row r="2990" spans="1:8" x14ac:dyDescent="0.3">
      <c r="A2990" s="59"/>
      <c r="B2990" s="59"/>
      <c r="C2990" s="59"/>
      <c r="D2990" s="59"/>
      <c r="E2990" s="59"/>
      <c r="F2990" s="59"/>
      <c r="G2990" s="59"/>
      <c r="H2990" s="59"/>
    </row>
    <row r="2991" spans="1:8" x14ac:dyDescent="0.3">
      <c r="A2991" s="59"/>
      <c r="B2991" s="59"/>
      <c r="C2991" s="59"/>
      <c r="D2991" s="59"/>
      <c r="E2991" s="59"/>
      <c r="F2991" s="59"/>
      <c r="G2991" s="59"/>
      <c r="H2991" s="59"/>
    </row>
    <row r="2992" spans="1:8" x14ac:dyDescent="0.3">
      <c r="A2992" s="59"/>
      <c r="B2992" s="59"/>
      <c r="C2992" s="59"/>
      <c r="D2992" s="59"/>
      <c r="E2992" s="59"/>
      <c r="F2992" s="59"/>
      <c r="G2992" s="59"/>
      <c r="H2992" s="59"/>
    </row>
    <row r="2993" spans="1:8" x14ac:dyDescent="0.3">
      <c r="A2993" s="59"/>
      <c r="B2993" s="59"/>
      <c r="C2993" s="59"/>
      <c r="D2993" s="59"/>
      <c r="E2993" s="59"/>
      <c r="F2993" s="59"/>
      <c r="G2993" s="59"/>
      <c r="H2993" s="59"/>
    </row>
    <row r="2994" spans="1:8" x14ac:dyDescent="0.3">
      <c r="A2994" s="59"/>
      <c r="B2994" s="59"/>
      <c r="C2994" s="59"/>
      <c r="D2994" s="59"/>
      <c r="E2994" s="59"/>
      <c r="F2994" s="59"/>
      <c r="G2994" s="59"/>
      <c r="H2994" s="59"/>
    </row>
    <row r="2995" spans="1:8" x14ac:dyDescent="0.3">
      <c r="A2995" s="59"/>
      <c r="B2995" s="59"/>
      <c r="C2995" s="59"/>
      <c r="D2995" s="59"/>
      <c r="E2995" s="59"/>
      <c r="F2995" s="59"/>
      <c r="G2995" s="59"/>
      <c r="H2995" s="59"/>
    </row>
    <row r="2996" spans="1:8" x14ac:dyDescent="0.3">
      <c r="A2996" s="59"/>
      <c r="B2996" s="59"/>
      <c r="C2996" s="59"/>
      <c r="D2996" s="59"/>
      <c r="E2996" s="59"/>
      <c r="F2996" s="59"/>
      <c r="G2996" s="59"/>
      <c r="H2996" s="59"/>
    </row>
    <row r="2997" spans="1:8" x14ac:dyDescent="0.3">
      <c r="A2997" s="59"/>
      <c r="B2997" s="59"/>
      <c r="C2997" s="59"/>
      <c r="D2997" s="59"/>
      <c r="E2997" s="59"/>
      <c r="F2997" s="59"/>
      <c r="G2997" s="59"/>
      <c r="H2997" s="59"/>
    </row>
    <row r="2998" spans="1:8" x14ac:dyDescent="0.3">
      <c r="A2998" s="59"/>
      <c r="B2998" s="59"/>
      <c r="C2998" s="59"/>
      <c r="D2998" s="59"/>
      <c r="E2998" s="59"/>
      <c r="F2998" s="59"/>
      <c r="G2998" s="59"/>
      <c r="H2998" s="59"/>
    </row>
    <row r="2999" spans="1:8" x14ac:dyDescent="0.3">
      <c r="A2999" s="59"/>
      <c r="B2999" s="59"/>
      <c r="C2999" s="59"/>
      <c r="D2999" s="59"/>
      <c r="E2999" s="59"/>
      <c r="F2999" s="59"/>
      <c r="G2999" s="59"/>
      <c r="H2999" s="59"/>
    </row>
    <row r="3000" spans="1:8" x14ac:dyDescent="0.3">
      <c r="A3000" s="59"/>
      <c r="B3000" s="59"/>
      <c r="C3000" s="59"/>
      <c r="D3000" s="59"/>
      <c r="E3000" s="59"/>
      <c r="F3000" s="59"/>
      <c r="G3000" s="59"/>
      <c r="H3000" s="59"/>
    </row>
    <row r="3001" spans="1:8" x14ac:dyDescent="0.3">
      <c r="A3001" s="59"/>
      <c r="B3001" s="59"/>
      <c r="C3001" s="59"/>
      <c r="D3001" s="59"/>
      <c r="E3001" s="59"/>
      <c r="F3001" s="59"/>
      <c r="G3001" s="59"/>
      <c r="H3001" s="59"/>
    </row>
    <row r="3002" spans="1:8" x14ac:dyDescent="0.3">
      <c r="A3002" s="59"/>
      <c r="B3002" s="59"/>
      <c r="C3002" s="59"/>
      <c r="D3002" s="59"/>
      <c r="E3002" s="59"/>
      <c r="F3002" s="59"/>
      <c r="G3002" s="59"/>
      <c r="H3002" s="59"/>
    </row>
    <row r="3003" spans="1:8" x14ac:dyDescent="0.3">
      <c r="A3003" s="59"/>
      <c r="B3003" s="59"/>
      <c r="C3003" s="59"/>
      <c r="D3003" s="59"/>
      <c r="E3003" s="59"/>
      <c r="F3003" s="59"/>
      <c r="G3003" s="59"/>
      <c r="H3003" s="59"/>
    </row>
    <row r="3004" spans="1:8" x14ac:dyDescent="0.3">
      <c r="A3004" s="59"/>
      <c r="B3004" s="59"/>
      <c r="C3004" s="59"/>
      <c r="D3004" s="59"/>
      <c r="E3004" s="59"/>
      <c r="F3004" s="59"/>
      <c r="G3004" s="59"/>
      <c r="H3004" s="59"/>
    </row>
    <row r="3005" spans="1:8" x14ac:dyDescent="0.3">
      <c r="A3005" s="59"/>
      <c r="B3005" s="59"/>
      <c r="C3005" s="59"/>
      <c r="D3005" s="59"/>
      <c r="E3005" s="59"/>
      <c r="F3005" s="59"/>
      <c r="G3005" s="59"/>
      <c r="H3005" s="59"/>
    </row>
    <row r="3006" spans="1:8" x14ac:dyDescent="0.3">
      <c r="A3006" s="59"/>
      <c r="B3006" s="59"/>
      <c r="C3006" s="59"/>
      <c r="D3006" s="59"/>
      <c r="E3006" s="59"/>
      <c r="F3006" s="59"/>
      <c r="G3006" s="59"/>
      <c r="H3006" s="59"/>
    </row>
    <row r="3007" spans="1:8" x14ac:dyDescent="0.3">
      <c r="A3007" s="59"/>
      <c r="B3007" s="59"/>
      <c r="C3007" s="59"/>
      <c r="D3007" s="59"/>
      <c r="E3007" s="59"/>
      <c r="F3007" s="59"/>
      <c r="G3007" s="59"/>
      <c r="H3007" s="59"/>
    </row>
    <row r="3008" spans="1:8" x14ac:dyDescent="0.3">
      <c r="A3008" s="59"/>
      <c r="B3008" s="59"/>
      <c r="C3008" s="59"/>
      <c r="D3008" s="59"/>
      <c r="E3008" s="59"/>
      <c r="F3008" s="59"/>
      <c r="G3008" s="59"/>
      <c r="H3008" s="59"/>
    </row>
    <row r="3009" spans="1:8" x14ac:dyDescent="0.3">
      <c r="A3009" s="59"/>
      <c r="B3009" s="59"/>
      <c r="C3009" s="59"/>
      <c r="D3009" s="59"/>
      <c r="E3009" s="59"/>
      <c r="F3009" s="59"/>
      <c r="G3009" s="59"/>
      <c r="H3009" s="59"/>
    </row>
    <row r="3010" spans="1:8" x14ac:dyDescent="0.3">
      <c r="A3010" s="59"/>
      <c r="B3010" s="59"/>
      <c r="C3010" s="59"/>
      <c r="D3010" s="59"/>
      <c r="E3010" s="59"/>
      <c r="F3010" s="59"/>
      <c r="G3010" s="59"/>
      <c r="H3010" s="59"/>
    </row>
    <row r="3011" spans="1:8" x14ac:dyDescent="0.3">
      <c r="A3011" s="59"/>
      <c r="B3011" s="59"/>
      <c r="C3011" s="59"/>
      <c r="D3011" s="59"/>
      <c r="E3011" s="59"/>
      <c r="F3011" s="59"/>
      <c r="G3011" s="59"/>
      <c r="H3011" s="59"/>
    </row>
    <row r="3012" spans="1:8" x14ac:dyDescent="0.3">
      <c r="A3012" s="59"/>
      <c r="B3012" s="59"/>
      <c r="C3012" s="59"/>
      <c r="D3012" s="59"/>
      <c r="E3012" s="59"/>
      <c r="F3012" s="59"/>
      <c r="G3012" s="59"/>
      <c r="H3012" s="59"/>
    </row>
    <row r="3013" spans="1:8" x14ac:dyDescent="0.3">
      <c r="A3013" s="59"/>
      <c r="B3013" s="59"/>
      <c r="C3013" s="59"/>
      <c r="D3013" s="59"/>
      <c r="E3013" s="59"/>
      <c r="F3013" s="59"/>
      <c r="G3013" s="59"/>
      <c r="H3013" s="59"/>
    </row>
    <row r="3014" spans="1:8" x14ac:dyDescent="0.3">
      <c r="A3014" s="59"/>
      <c r="B3014" s="59"/>
      <c r="C3014" s="59"/>
      <c r="D3014" s="59"/>
      <c r="E3014" s="59"/>
      <c r="F3014" s="59"/>
      <c r="G3014" s="59"/>
      <c r="H3014" s="59"/>
    </row>
    <row r="3015" spans="1:8" x14ac:dyDescent="0.3">
      <c r="A3015" s="59"/>
      <c r="B3015" s="59"/>
      <c r="C3015" s="59"/>
      <c r="D3015" s="59"/>
      <c r="E3015" s="59"/>
      <c r="F3015" s="59"/>
      <c r="G3015" s="59"/>
      <c r="H3015" s="59"/>
    </row>
    <row r="3016" spans="1:8" x14ac:dyDescent="0.3">
      <c r="A3016" s="59"/>
      <c r="B3016" s="59"/>
      <c r="C3016" s="59"/>
      <c r="D3016" s="59"/>
      <c r="E3016" s="59"/>
      <c r="F3016" s="59"/>
      <c r="G3016" s="59"/>
      <c r="H3016" s="59"/>
    </row>
    <row r="3017" spans="1:8" x14ac:dyDescent="0.3">
      <c r="A3017" s="59"/>
      <c r="B3017" s="59"/>
      <c r="C3017" s="59"/>
      <c r="D3017" s="59"/>
      <c r="E3017" s="59"/>
      <c r="F3017" s="59"/>
      <c r="G3017" s="59"/>
      <c r="H3017" s="59"/>
    </row>
    <row r="3018" spans="1:8" x14ac:dyDescent="0.3">
      <c r="A3018" s="59"/>
      <c r="B3018" s="59"/>
      <c r="C3018" s="59"/>
      <c r="D3018" s="59"/>
      <c r="E3018" s="59"/>
      <c r="F3018" s="59"/>
      <c r="G3018" s="59"/>
      <c r="H3018" s="59"/>
    </row>
    <row r="3019" spans="1:8" x14ac:dyDescent="0.3">
      <c r="A3019" s="59"/>
      <c r="B3019" s="59"/>
      <c r="C3019" s="59"/>
      <c r="D3019" s="59"/>
      <c r="E3019" s="59"/>
      <c r="F3019" s="59"/>
      <c r="G3019" s="59"/>
      <c r="H3019" s="59"/>
    </row>
    <row r="3020" spans="1:8" x14ac:dyDescent="0.3">
      <c r="A3020" s="59"/>
      <c r="B3020" s="59"/>
      <c r="C3020" s="59"/>
      <c r="D3020" s="59"/>
      <c r="E3020" s="59"/>
      <c r="F3020" s="59"/>
      <c r="G3020" s="59"/>
      <c r="H3020" s="59"/>
    </row>
    <row r="3021" spans="1:8" x14ac:dyDescent="0.3">
      <c r="A3021" s="59"/>
      <c r="B3021" s="59"/>
      <c r="C3021" s="59"/>
      <c r="D3021" s="59"/>
      <c r="E3021" s="59"/>
      <c r="F3021" s="59"/>
      <c r="G3021" s="59"/>
      <c r="H3021" s="59"/>
    </row>
    <row r="3022" spans="1:8" x14ac:dyDescent="0.3">
      <c r="A3022" s="59"/>
      <c r="B3022" s="59"/>
      <c r="C3022" s="59"/>
      <c r="D3022" s="59"/>
      <c r="E3022" s="59"/>
      <c r="F3022" s="59"/>
      <c r="G3022" s="59"/>
      <c r="H3022" s="59"/>
    </row>
    <row r="3023" spans="1:8" x14ac:dyDescent="0.3">
      <c r="A3023" s="59"/>
      <c r="B3023" s="59"/>
      <c r="C3023" s="59"/>
      <c r="D3023" s="59"/>
      <c r="E3023" s="59"/>
      <c r="F3023" s="59"/>
      <c r="G3023" s="59"/>
      <c r="H3023" s="59"/>
    </row>
    <row r="3024" spans="1:8" x14ac:dyDescent="0.3">
      <c r="A3024" s="59"/>
      <c r="B3024" s="59"/>
      <c r="C3024" s="59"/>
      <c r="D3024" s="59"/>
      <c r="E3024" s="59"/>
      <c r="F3024" s="59"/>
      <c r="G3024" s="59"/>
      <c r="H3024" s="59"/>
    </row>
    <row r="3025" spans="1:8" x14ac:dyDescent="0.3">
      <c r="A3025" s="59"/>
      <c r="B3025" s="59"/>
      <c r="C3025" s="59"/>
      <c r="D3025" s="59"/>
      <c r="E3025" s="59"/>
      <c r="F3025" s="59"/>
      <c r="G3025" s="59"/>
      <c r="H3025" s="59"/>
    </row>
    <row r="3026" spans="1:8" x14ac:dyDescent="0.3">
      <c r="A3026" s="59"/>
      <c r="B3026" s="59"/>
      <c r="C3026" s="59"/>
      <c r="D3026" s="59"/>
      <c r="E3026" s="59"/>
      <c r="F3026" s="59"/>
      <c r="G3026" s="59"/>
      <c r="H3026" s="59"/>
    </row>
    <row r="3027" spans="1:8" x14ac:dyDescent="0.3">
      <c r="A3027" s="59"/>
      <c r="B3027" s="59"/>
      <c r="C3027" s="59"/>
      <c r="D3027" s="59"/>
      <c r="E3027" s="59"/>
      <c r="F3027" s="59"/>
      <c r="G3027" s="59"/>
      <c r="H3027" s="59"/>
    </row>
    <row r="3028" spans="1:8" x14ac:dyDescent="0.3">
      <c r="A3028" s="59"/>
      <c r="B3028" s="59"/>
      <c r="C3028" s="59"/>
      <c r="D3028" s="59"/>
      <c r="E3028" s="59"/>
      <c r="F3028" s="59"/>
      <c r="G3028" s="59"/>
      <c r="H3028" s="59"/>
    </row>
    <row r="3029" spans="1:8" x14ac:dyDescent="0.3">
      <c r="A3029" s="59"/>
      <c r="B3029" s="59"/>
      <c r="C3029" s="59"/>
      <c r="D3029" s="59"/>
      <c r="E3029" s="59"/>
      <c r="F3029" s="59"/>
      <c r="G3029" s="59"/>
      <c r="H3029" s="59"/>
    </row>
    <row r="3030" spans="1:8" x14ac:dyDescent="0.3">
      <c r="A3030" s="59"/>
      <c r="B3030" s="59"/>
      <c r="C3030" s="59"/>
      <c r="D3030" s="59"/>
      <c r="E3030" s="59"/>
      <c r="F3030" s="59"/>
      <c r="G3030" s="59"/>
      <c r="H3030" s="59"/>
    </row>
    <row r="3031" spans="1:8" x14ac:dyDescent="0.3">
      <c r="A3031" s="59"/>
      <c r="B3031" s="59"/>
      <c r="C3031" s="59"/>
      <c r="D3031" s="59"/>
      <c r="E3031" s="59"/>
      <c r="F3031" s="59"/>
      <c r="G3031" s="59"/>
      <c r="H3031" s="59"/>
    </row>
    <row r="3032" spans="1:8" x14ac:dyDescent="0.3">
      <c r="A3032" s="59"/>
      <c r="B3032" s="59"/>
      <c r="C3032" s="59"/>
      <c r="D3032" s="59"/>
      <c r="E3032" s="59"/>
      <c r="F3032" s="59"/>
      <c r="G3032" s="59"/>
      <c r="H3032" s="59"/>
    </row>
    <row r="3033" spans="1:8" x14ac:dyDescent="0.3">
      <c r="A3033" s="59"/>
      <c r="B3033" s="59"/>
      <c r="C3033" s="59"/>
      <c r="D3033" s="59"/>
      <c r="E3033" s="59"/>
      <c r="F3033" s="59"/>
      <c r="G3033" s="59"/>
      <c r="H3033" s="59"/>
    </row>
    <row r="3034" spans="1:8" x14ac:dyDescent="0.3">
      <c r="A3034" s="59"/>
      <c r="B3034" s="59"/>
      <c r="C3034" s="59"/>
      <c r="D3034" s="59"/>
      <c r="E3034" s="59"/>
      <c r="F3034" s="59"/>
      <c r="G3034" s="59"/>
      <c r="H3034" s="59"/>
    </row>
    <row r="3035" spans="1:8" x14ac:dyDescent="0.3">
      <c r="A3035" s="59"/>
      <c r="B3035" s="59"/>
      <c r="C3035" s="59"/>
      <c r="D3035" s="59"/>
      <c r="E3035" s="59"/>
      <c r="F3035" s="59"/>
      <c r="G3035" s="59"/>
      <c r="H3035" s="59"/>
    </row>
    <row r="3036" spans="1:8" x14ac:dyDescent="0.3">
      <c r="A3036" s="59"/>
      <c r="B3036" s="59"/>
      <c r="C3036" s="59"/>
      <c r="D3036" s="59"/>
      <c r="E3036" s="59"/>
      <c r="F3036" s="59"/>
      <c r="G3036" s="59"/>
      <c r="H3036" s="59"/>
    </row>
    <row r="3037" spans="1:8" x14ac:dyDescent="0.3">
      <c r="A3037" s="59"/>
      <c r="B3037" s="59"/>
      <c r="C3037" s="59"/>
      <c r="D3037" s="59"/>
      <c r="E3037" s="59"/>
      <c r="F3037" s="59"/>
      <c r="G3037" s="59"/>
      <c r="H3037" s="59"/>
    </row>
    <row r="3038" spans="1:8" x14ac:dyDescent="0.3">
      <c r="A3038" s="59"/>
      <c r="B3038" s="59"/>
      <c r="C3038" s="59"/>
      <c r="D3038" s="59"/>
      <c r="E3038" s="59"/>
      <c r="F3038" s="59"/>
      <c r="G3038" s="59"/>
      <c r="H3038" s="59"/>
    </row>
    <row r="3039" spans="1:8" x14ac:dyDescent="0.3">
      <c r="A3039" s="59"/>
      <c r="B3039" s="59"/>
      <c r="C3039" s="59"/>
      <c r="D3039" s="59"/>
      <c r="E3039" s="59"/>
      <c r="F3039" s="59"/>
      <c r="G3039" s="59"/>
      <c r="H3039" s="59"/>
    </row>
    <row r="3040" spans="1:8" x14ac:dyDescent="0.3">
      <c r="A3040" s="59"/>
      <c r="B3040" s="59"/>
      <c r="C3040" s="59"/>
      <c r="D3040" s="59"/>
      <c r="E3040" s="59"/>
      <c r="F3040" s="59"/>
      <c r="G3040" s="59"/>
      <c r="H3040" s="59"/>
    </row>
    <row r="3041" spans="1:8" x14ac:dyDescent="0.3">
      <c r="A3041" s="59"/>
      <c r="B3041" s="59"/>
      <c r="C3041" s="59"/>
      <c r="D3041" s="59"/>
      <c r="E3041" s="59"/>
      <c r="F3041" s="59"/>
      <c r="G3041" s="59"/>
      <c r="H3041" s="59"/>
    </row>
    <row r="3042" spans="1:8" x14ac:dyDescent="0.3">
      <c r="A3042" s="59"/>
      <c r="B3042" s="59"/>
      <c r="C3042" s="59"/>
      <c r="D3042" s="59"/>
      <c r="E3042" s="59"/>
      <c r="F3042" s="59"/>
      <c r="G3042" s="59"/>
      <c r="H3042" s="59"/>
    </row>
    <row r="3043" spans="1:8" x14ac:dyDescent="0.3">
      <c r="A3043" s="59"/>
      <c r="B3043" s="59"/>
      <c r="C3043" s="59"/>
      <c r="D3043" s="59"/>
      <c r="E3043" s="59"/>
      <c r="F3043" s="59"/>
      <c r="G3043" s="59"/>
      <c r="H3043" s="59"/>
    </row>
    <row r="3044" spans="1:8" x14ac:dyDescent="0.3">
      <c r="A3044" s="59"/>
      <c r="B3044" s="59"/>
      <c r="C3044" s="59"/>
      <c r="D3044" s="59"/>
      <c r="E3044" s="59"/>
      <c r="F3044" s="59"/>
      <c r="G3044" s="59"/>
      <c r="H3044" s="59"/>
    </row>
    <row r="3045" spans="1:8" x14ac:dyDescent="0.3">
      <c r="A3045" s="59"/>
      <c r="B3045" s="59"/>
      <c r="C3045" s="59"/>
      <c r="D3045" s="59"/>
      <c r="E3045" s="59"/>
      <c r="F3045" s="59"/>
      <c r="G3045" s="59"/>
      <c r="H3045" s="59"/>
    </row>
    <row r="3046" spans="1:8" x14ac:dyDescent="0.3">
      <c r="A3046" s="59"/>
      <c r="B3046" s="59"/>
      <c r="C3046" s="59"/>
      <c r="D3046" s="59"/>
      <c r="E3046" s="59"/>
      <c r="F3046" s="59"/>
      <c r="G3046" s="59"/>
      <c r="H3046" s="59"/>
    </row>
    <row r="3047" spans="1:8" x14ac:dyDescent="0.3">
      <c r="A3047" s="59"/>
      <c r="B3047" s="59"/>
      <c r="C3047" s="59"/>
      <c r="D3047" s="59"/>
      <c r="E3047" s="59"/>
      <c r="F3047" s="59"/>
      <c r="G3047" s="59"/>
      <c r="H3047" s="59"/>
    </row>
    <row r="3048" spans="1:8" x14ac:dyDescent="0.3">
      <c r="A3048" s="59"/>
      <c r="B3048" s="59"/>
      <c r="C3048" s="59"/>
      <c r="D3048" s="59"/>
      <c r="E3048" s="59"/>
      <c r="F3048" s="59"/>
      <c r="G3048" s="59"/>
      <c r="H3048" s="59"/>
    </row>
    <row r="3049" spans="1:8" x14ac:dyDescent="0.3">
      <c r="A3049" s="59"/>
      <c r="B3049" s="59"/>
      <c r="C3049" s="59"/>
      <c r="D3049" s="59"/>
      <c r="E3049" s="59"/>
      <c r="F3049" s="59"/>
      <c r="G3049" s="59"/>
      <c r="H3049" s="59"/>
    </row>
    <row r="3050" spans="1:8" x14ac:dyDescent="0.3">
      <c r="A3050" s="59"/>
      <c r="B3050" s="59"/>
      <c r="C3050" s="59"/>
      <c r="D3050" s="59"/>
      <c r="E3050" s="59"/>
      <c r="F3050" s="59"/>
      <c r="G3050" s="59"/>
      <c r="H3050" s="59"/>
    </row>
    <row r="3051" spans="1:8" x14ac:dyDescent="0.3">
      <c r="A3051" s="59"/>
      <c r="B3051" s="59"/>
      <c r="C3051" s="59"/>
      <c r="D3051" s="59"/>
      <c r="E3051" s="59"/>
      <c r="F3051" s="59"/>
      <c r="G3051" s="59"/>
      <c r="H3051" s="59"/>
    </row>
    <row r="3052" spans="1:8" x14ac:dyDescent="0.3">
      <c r="A3052" s="59"/>
      <c r="B3052" s="59"/>
      <c r="C3052" s="59"/>
      <c r="D3052" s="59"/>
      <c r="E3052" s="59"/>
      <c r="F3052" s="59"/>
      <c r="G3052" s="59"/>
      <c r="H3052" s="59"/>
    </row>
    <row r="3053" spans="1:8" x14ac:dyDescent="0.3">
      <c r="A3053" s="59"/>
      <c r="B3053" s="59"/>
      <c r="C3053" s="59"/>
      <c r="D3053" s="59"/>
      <c r="E3053" s="59"/>
      <c r="F3053" s="59"/>
      <c r="G3053" s="59"/>
      <c r="H3053" s="59"/>
    </row>
    <row r="3054" spans="1:8" x14ac:dyDescent="0.3">
      <c r="A3054" s="59"/>
      <c r="B3054" s="59"/>
      <c r="C3054" s="59"/>
      <c r="D3054" s="59"/>
      <c r="E3054" s="59"/>
      <c r="F3054" s="59"/>
      <c r="G3054" s="59"/>
      <c r="H3054" s="59"/>
    </row>
    <row r="3055" spans="1:8" x14ac:dyDescent="0.3">
      <c r="A3055" s="59"/>
      <c r="B3055" s="59"/>
      <c r="C3055" s="59"/>
      <c r="D3055" s="59"/>
      <c r="E3055" s="59"/>
      <c r="F3055" s="59"/>
      <c r="G3055" s="59"/>
      <c r="H3055" s="59"/>
    </row>
    <row r="3056" spans="1:8" x14ac:dyDescent="0.3">
      <c r="A3056" s="59"/>
      <c r="B3056" s="59"/>
      <c r="C3056" s="59"/>
      <c r="D3056" s="59"/>
      <c r="E3056" s="59"/>
      <c r="F3056" s="59"/>
      <c r="G3056" s="59"/>
      <c r="H3056" s="59"/>
    </row>
    <row r="3057" spans="1:8" x14ac:dyDescent="0.3">
      <c r="A3057" s="59"/>
      <c r="B3057" s="59"/>
      <c r="C3057" s="59"/>
      <c r="D3057" s="59"/>
      <c r="E3057" s="59"/>
      <c r="F3057" s="59"/>
      <c r="G3057" s="59"/>
      <c r="H3057" s="59"/>
    </row>
    <row r="3058" spans="1:8" x14ac:dyDescent="0.3">
      <c r="A3058" s="59"/>
      <c r="B3058" s="59"/>
      <c r="C3058" s="59"/>
      <c r="D3058" s="59"/>
      <c r="E3058" s="59"/>
      <c r="F3058" s="59"/>
      <c r="G3058" s="59"/>
      <c r="H3058" s="59"/>
    </row>
    <row r="3059" spans="1:8" x14ac:dyDescent="0.3">
      <c r="A3059" s="59"/>
      <c r="B3059" s="59"/>
      <c r="C3059" s="59"/>
      <c r="D3059" s="59"/>
      <c r="E3059" s="59"/>
      <c r="F3059" s="59"/>
      <c r="G3059" s="59"/>
      <c r="H3059" s="59"/>
    </row>
    <row r="3060" spans="1:8" x14ac:dyDescent="0.3">
      <c r="A3060" s="59"/>
      <c r="B3060" s="59"/>
      <c r="C3060" s="59"/>
      <c r="D3060" s="59"/>
      <c r="E3060" s="59"/>
      <c r="F3060" s="59"/>
      <c r="G3060" s="59"/>
      <c r="H3060" s="59"/>
    </row>
    <row r="3061" spans="1:8" x14ac:dyDescent="0.3">
      <c r="A3061" s="59"/>
      <c r="B3061" s="59"/>
      <c r="C3061" s="59"/>
      <c r="D3061" s="59"/>
      <c r="E3061" s="59"/>
      <c r="F3061" s="59"/>
      <c r="G3061" s="59"/>
      <c r="H3061" s="59"/>
    </row>
    <row r="3062" spans="1:8" x14ac:dyDescent="0.3">
      <c r="A3062" s="59"/>
      <c r="B3062" s="59"/>
      <c r="C3062" s="59"/>
      <c r="D3062" s="59"/>
      <c r="E3062" s="59"/>
      <c r="F3062" s="59"/>
      <c r="G3062" s="59"/>
      <c r="H3062" s="59"/>
    </row>
    <row r="3063" spans="1:8" x14ac:dyDescent="0.3">
      <c r="A3063" s="59"/>
      <c r="B3063" s="59"/>
      <c r="C3063" s="59"/>
      <c r="D3063" s="59"/>
      <c r="E3063" s="59"/>
      <c r="F3063" s="59"/>
      <c r="G3063" s="59"/>
      <c r="H3063" s="59"/>
    </row>
    <row r="3064" spans="1:8" x14ac:dyDescent="0.3">
      <c r="A3064" s="59"/>
      <c r="B3064" s="59"/>
      <c r="C3064" s="59"/>
      <c r="D3064" s="59"/>
      <c r="E3064" s="59"/>
      <c r="F3064" s="59"/>
      <c r="G3064" s="59"/>
      <c r="H3064" s="59"/>
    </row>
    <row r="3065" spans="1:8" x14ac:dyDescent="0.3">
      <c r="A3065" s="59"/>
      <c r="B3065" s="59"/>
      <c r="C3065" s="59"/>
      <c r="D3065" s="59"/>
      <c r="E3065" s="59"/>
      <c r="F3065" s="59"/>
      <c r="G3065" s="59"/>
      <c r="H3065" s="59"/>
    </row>
    <row r="3066" spans="1:8" x14ac:dyDescent="0.3">
      <c r="A3066" s="59"/>
      <c r="B3066" s="59"/>
      <c r="C3066" s="59"/>
      <c r="D3066" s="59"/>
      <c r="E3066" s="59"/>
      <c r="F3066" s="59"/>
      <c r="G3066" s="59"/>
      <c r="H3066" s="59"/>
    </row>
    <row r="3067" spans="1:8" x14ac:dyDescent="0.3">
      <c r="A3067" s="59"/>
      <c r="B3067" s="59"/>
      <c r="C3067" s="59"/>
      <c r="D3067" s="59"/>
      <c r="E3067" s="59"/>
      <c r="F3067" s="59"/>
      <c r="G3067" s="59"/>
      <c r="H3067" s="59"/>
    </row>
    <row r="3068" spans="1:8" x14ac:dyDescent="0.3">
      <c r="A3068" s="59"/>
      <c r="B3068" s="59"/>
      <c r="C3068" s="59"/>
      <c r="D3068" s="59"/>
      <c r="E3068" s="59"/>
      <c r="F3068" s="59"/>
      <c r="G3068" s="59"/>
      <c r="H3068" s="59"/>
    </row>
    <row r="3069" spans="1:8" x14ac:dyDescent="0.3">
      <c r="A3069" s="59"/>
      <c r="B3069" s="59"/>
      <c r="C3069" s="59"/>
      <c r="D3069" s="59"/>
      <c r="E3069" s="59"/>
      <c r="F3069" s="59"/>
      <c r="G3069" s="59"/>
      <c r="H3069" s="59"/>
    </row>
    <row r="3070" spans="1:8" x14ac:dyDescent="0.3">
      <c r="A3070" s="59"/>
      <c r="B3070" s="59"/>
      <c r="C3070" s="59"/>
      <c r="D3070" s="59"/>
      <c r="E3070" s="59"/>
      <c r="F3070" s="59"/>
      <c r="G3070" s="59"/>
      <c r="H3070" s="59"/>
    </row>
    <row r="3071" spans="1:8" x14ac:dyDescent="0.3">
      <c r="A3071" s="59"/>
      <c r="B3071" s="59"/>
      <c r="C3071" s="59"/>
      <c r="D3071" s="59"/>
      <c r="E3071" s="59"/>
      <c r="F3071" s="59"/>
      <c r="G3071" s="59"/>
      <c r="H3071" s="59"/>
    </row>
    <row r="3072" spans="1:8" x14ac:dyDescent="0.3">
      <c r="A3072" s="59"/>
      <c r="B3072" s="59"/>
      <c r="C3072" s="59"/>
      <c r="D3072" s="59"/>
      <c r="E3072" s="59"/>
      <c r="F3072" s="59"/>
      <c r="G3072" s="59"/>
      <c r="H3072" s="59"/>
    </row>
    <row r="3073" spans="1:8" x14ac:dyDescent="0.3">
      <c r="A3073" s="59"/>
      <c r="B3073" s="59"/>
      <c r="C3073" s="59"/>
      <c r="D3073" s="59"/>
      <c r="E3073" s="59"/>
      <c r="F3073" s="59"/>
      <c r="G3073" s="59"/>
      <c r="H3073" s="59"/>
    </row>
    <row r="3074" spans="1:8" x14ac:dyDescent="0.3">
      <c r="A3074" s="59"/>
      <c r="B3074" s="59"/>
      <c r="C3074" s="59"/>
      <c r="D3074" s="59"/>
      <c r="E3074" s="59"/>
      <c r="F3074" s="59"/>
      <c r="G3074" s="59"/>
      <c r="H3074" s="59"/>
    </row>
    <row r="3075" spans="1:8" x14ac:dyDescent="0.3">
      <c r="A3075" s="59"/>
      <c r="B3075" s="59"/>
      <c r="C3075" s="59"/>
      <c r="D3075" s="59"/>
      <c r="E3075" s="59"/>
      <c r="F3075" s="59"/>
      <c r="G3075" s="59"/>
      <c r="H3075" s="59"/>
    </row>
    <row r="3076" spans="1:8" x14ac:dyDescent="0.3">
      <c r="A3076" s="59"/>
      <c r="B3076" s="59"/>
      <c r="C3076" s="59"/>
      <c r="D3076" s="59"/>
      <c r="E3076" s="59"/>
      <c r="F3076" s="59"/>
      <c r="G3076" s="59"/>
      <c r="H3076" s="59"/>
    </row>
    <row r="3077" spans="1:8" x14ac:dyDescent="0.3">
      <c r="A3077" s="59"/>
      <c r="B3077" s="59"/>
      <c r="C3077" s="59"/>
      <c r="D3077" s="59"/>
      <c r="E3077" s="59"/>
      <c r="F3077" s="59"/>
      <c r="G3077" s="59"/>
      <c r="H3077" s="59"/>
    </row>
    <row r="3078" spans="1:8" x14ac:dyDescent="0.3">
      <c r="A3078" s="59"/>
      <c r="B3078" s="59"/>
      <c r="C3078" s="59"/>
      <c r="D3078" s="59"/>
      <c r="E3078" s="59"/>
      <c r="F3078" s="59"/>
      <c r="G3078" s="59"/>
      <c r="H3078" s="59"/>
    </row>
    <row r="3079" spans="1:8" x14ac:dyDescent="0.3">
      <c r="A3079" s="59"/>
      <c r="B3079" s="59"/>
      <c r="C3079" s="59"/>
      <c r="D3079" s="59"/>
      <c r="E3079" s="59"/>
      <c r="F3079" s="59"/>
      <c r="G3079" s="59"/>
      <c r="H3079" s="59"/>
    </row>
    <row r="3080" spans="1:8" x14ac:dyDescent="0.3">
      <c r="A3080" s="59"/>
      <c r="B3080" s="59"/>
      <c r="C3080" s="59"/>
      <c r="D3080" s="59"/>
      <c r="E3080" s="59"/>
      <c r="F3080" s="59"/>
      <c r="G3080" s="59"/>
      <c r="H3080" s="59"/>
    </row>
    <row r="3081" spans="1:8" x14ac:dyDescent="0.3">
      <c r="A3081" s="59"/>
      <c r="B3081" s="59"/>
      <c r="C3081" s="59"/>
      <c r="D3081" s="59"/>
      <c r="E3081" s="59"/>
      <c r="F3081" s="59"/>
      <c r="G3081" s="59"/>
      <c r="H3081" s="59"/>
    </row>
    <row r="3082" spans="1:8" x14ac:dyDescent="0.3">
      <c r="A3082" s="59"/>
      <c r="B3082" s="59"/>
      <c r="C3082" s="59"/>
      <c r="D3082" s="59"/>
      <c r="E3082" s="59"/>
      <c r="F3082" s="59"/>
      <c r="G3082" s="59"/>
      <c r="H3082" s="59"/>
    </row>
    <row r="3083" spans="1:8" x14ac:dyDescent="0.3">
      <c r="A3083" s="59"/>
      <c r="B3083" s="59"/>
      <c r="C3083" s="59"/>
      <c r="D3083" s="59"/>
      <c r="E3083" s="59"/>
      <c r="F3083" s="59"/>
      <c r="G3083" s="59"/>
      <c r="H3083" s="59"/>
    </row>
    <row r="3084" spans="1:8" x14ac:dyDescent="0.3">
      <c r="A3084" s="59"/>
      <c r="B3084" s="59"/>
      <c r="C3084" s="59"/>
      <c r="D3084" s="59"/>
      <c r="E3084" s="59"/>
      <c r="F3084" s="59"/>
      <c r="G3084" s="59"/>
      <c r="H3084" s="59"/>
    </row>
    <row r="3085" spans="1:8" x14ac:dyDescent="0.3">
      <c r="A3085" s="59"/>
      <c r="B3085" s="59"/>
      <c r="C3085" s="59"/>
      <c r="D3085" s="59"/>
      <c r="E3085" s="59"/>
      <c r="F3085" s="59"/>
      <c r="G3085" s="59"/>
      <c r="H3085" s="59"/>
    </row>
    <row r="3086" spans="1:8" x14ac:dyDescent="0.3">
      <c r="A3086" s="59"/>
      <c r="B3086" s="59"/>
      <c r="C3086" s="59"/>
      <c r="D3086" s="59"/>
      <c r="E3086" s="59"/>
      <c r="F3086" s="59"/>
      <c r="G3086" s="59"/>
      <c r="H3086" s="59"/>
    </row>
    <row r="3087" spans="1:8" x14ac:dyDescent="0.3">
      <c r="A3087" s="59"/>
      <c r="B3087" s="59"/>
      <c r="C3087" s="59"/>
      <c r="D3087" s="59"/>
      <c r="E3087" s="59"/>
      <c r="F3087" s="59"/>
      <c r="G3087" s="59"/>
      <c r="H3087" s="59"/>
    </row>
    <row r="3088" spans="1:8" x14ac:dyDescent="0.3">
      <c r="A3088" s="59"/>
      <c r="B3088" s="59"/>
      <c r="C3088" s="59"/>
      <c r="D3088" s="59"/>
      <c r="E3088" s="59"/>
      <c r="F3088" s="59"/>
      <c r="G3088" s="59"/>
      <c r="H3088" s="59"/>
    </row>
    <row r="3089" spans="1:8" x14ac:dyDescent="0.3">
      <c r="A3089" s="59"/>
      <c r="B3089" s="59"/>
      <c r="C3089" s="59"/>
      <c r="D3089" s="59"/>
      <c r="E3089" s="59"/>
      <c r="F3089" s="59"/>
      <c r="G3089" s="59"/>
      <c r="H3089" s="59"/>
    </row>
    <row r="3090" spans="1:8" x14ac:dyDescent="0.3">
      <c r="A3090" s="59"/>
      <c r="B3090" s="59"/>
      <c r="C3090" s="59"/>
      <c r="D3090" s="59"/>
      <c r="E3090" s="59"/>
      <c r="F3090" s="59"/>
      <c r="G3090" s="59"/>
      <c r="H3090" s="59"/>
    </row>
    <row r="3091" spans="1:8" x14ac:dyDescent="0.3">
      <c r="A3091" s="59"/>
      <c r="B3091" s="59"/>
      <c r="C3091" s="59"/>
      <c r="D3091" s="59"/>
      <c r="E3091" s="59"/>
      <c r="F3091" s="59"/>
      <c r="G3091" s="59"/>
      <c r="H3091" s="59"/>
    </row>
    <row r="3092" spans="1:8" x14ac:dyDescent="0.3">
      <c r="A3092" s="59"/>
      <c r="B3092" s="59"/>
      <c r="C3092" s="59"/>
      <c r="D3092" s="59"/>
      <c r="E3092" s="59"/>
      <c r="F3092" s="59"/>
      <c r="G3092" s="59"/>
      <c r="H3092" s="59"/>
    </row>
    <row r="3093" spans="1:8" x14ac:dyDescent="0.3">
      <c r="A3093" s="59"/>
      <c r="B3093" s="59"/>
      <c r="C3093" s="59"/>
      <c r="D3093" s="59"/>
      <c r="E3093" s="59"/>
      <c r="F3093" s="59"/>
      <c r="G3093" s="59"/>
      <c r="H3093" s="59"/>
    </row>
    <row r="3094" spans="1:8" x14ac:dyDescent="0.3">
      <c r="A3094" s="59"/>
      <c r="B3094" s="59"/>
      <c r="C3094" s="59"/>
      <c r="D3094" s="59"/>
      <c r="E3094" s="59"/>
      <c r="F3094" s="59"/>
      <c r="G3094" s="59"/>
      <c r="H3094" s="59"/>
    </row>
    <row r="3095" spans="1:8" x14ac:dyDescent="0.3">
      <c r="A3095" s="59"/>
      <c r="B3095" s="59"/>
      <c r="C3095" s="59"/>
      <c r="D3095" s="59"/>
      <c r="E3095" s="59"/>
      <c r="F3095" s="59"/>
      <c r="G3095" s="59"/>
      <c r="H3095" s="59"/>
    </row>
    <row r="3096" spans="1:8" x14ac:dyDescent="0.3">
      <c r="A3096" s="59"/>
      <c r="B3096" s="59"/>
      <c r="C3096" s="59"/>
      <c r="D3096" s="59"/>
      <c r="E3096" s="59"/>
      <c r="F3096" s="59"/>
      <c r="G3096" s="59"/>
      <c r="H3096" s="59"/>
    </row>
    <row r="3097" spans="1:8" x14ac:dyDescent="0.3">
      <c r="A3097" s="59"/>
      <c r="B3097" s="59"/>
      <c r="C3097" s="59"/>
      <c r="D3097" s="59"/>
      <c r="E3097" s="59"/>
      <c r="F3097" s="59"/>
      <c r="G3097" s="59"/>
      <c r="H3097" s="59"/>
    </row>
    <row r="3098" spans="1:8" x14ac:dyDescent="0.3">
      <c r="A3098" s="59"/>
      <c r="B3098" s="59"/>
      <c r="C3098" s="59"/>
      <c r="D3098" s="59"/>
      <c r="E3098" s="59"/>
      <c r="F3098" s="59"/>
      <c r="G3098" s="59"/>
      <c r="H3098" s="59"/>
    </row>
    <row r="3099" spans="1:8" x14ac:dyDescent="0.3">
      <c r="A3099" s="59"/>
      <c r="B3099" s="59"/>
      <c r="C3099" s="59"/>
      <c r="D3099" s="59"/>
      <c r="E3099" s="59"/>
      <c r="F3099" s="59"/>
      <c r="G3099" s="59"/>
      <c r="H3099" s="59"/>
    </row>
    <row r="3100" spans="1:8" x14ac:dyDescent="0.3">
      <c r="A3100" s="59"/>
      <c r="B3100" s="59"/>
      <c r="C3100" s="59"/>
      <c r="D3100" s="59"/>
      <c r="E3100" s="59"/>
      <c r="F3100" s="59"/>
      <c r="G3100" s="59"/>
      <c r="H3100" s="59"/>
    </row>
    <row r="3101" spans="1:8" x14ac:dyDescent="0.3">
      <c r="A3101" s="59"/>
      <c r="B3101" s="59"/>
      <c r="C3101" s="59"/>
      <c r="D3101" s="59"/>
      <c r="E3101" s="59"/>
      <c r="F3101" s="59"/>
      <c r="G3101" s="59"/>
      <c r="H3101" s="59"/>
    </row>
    <row r="3102" spans="1:8" x14ac:dyDescent="0.3">
      <c r="A3102" s="59"/>
      <c r="B3102" s="59"/>
      <c r="C3102" s="59"/>
      <c r="D3102" s="59"/>
      <c r="E3102" s="59"/>
      <c r="F3102" s="59"/>
      <c r="G3102" s="59"/>
      <c r="H3102" s="59"/>
    </row>
    <row r="3103" spans="1:8" x14ac:dyDescent="0.3">
      <c r="A3103" s="59"/>
      <c r="B3103" s="59"/>
      <c r="C3103" s="59"/>
      <c r="D3103" s="59"/>
      <c r="E3103" s="59"/>
      <c r="F3103" s="59"/>
      <c r="G3103" s="59"/>
      <c r="H3103" s="59"/>
    </row>
    <row r="3104" spans="1:8" x14ac:dyDescent="0.3">
      <c r="A3104" s="59"/>
      <c r="B3104" s="59"/>
      <c r="C3104" s="59"/>
      <c r="D3104" s="59"/>
      <c r="E3104" s="59"/>
      <c r="F3104" s="59"/>
      <c r="G3104" s="59"/>
      <c r="H3104" s="59"/>
    </row>
    <row r="3105" spans="1:8" x14ac:dyDescent="0.3">
      <c r="A3105" s="59"/>
      <c r="B3105" s="59"/>
      <c r="C3105" s="59"/>
      <c r="D3105" s="59"/>
      <c r="E3105" s="59"/>
      <c r="F3105" s="59"/>
      <c r="G3105" s="59"/>
      <c r="H3105" s="59"/>
    </row>
    <row r="3106" spans="1:8" x14ac:dyDescent="0.3">
      <c r="A3106" s="59"/>
      <c r="B3106" s="59"/>
      <c r="C3106" s="59"/>
      <c r="D3106" s="59"/>
      <c r="E3106" s="59"/>
      <c r="F3106" s="59"/>
      <c r="G3106" s="59"/>
      <c r="H3106" s="59"/>
    </row>
    <row r="3107" spans="1:8" x14ac:dyDescent="0.3">
      <c r="A3107" s="59"/>
      <c r="B3107" s="59"/>
      <c r="C3107" s="59"/>
      <c r="D3107" s="59"/>
      <c r="E3107" s="59"/>
      <c r="F3107" s="59"/>
      <c r="G3107" s="59"/>
      <c r="H3107" s="59"/>
    </row>
    <row r="3108" spans="1:8" x14ac:dyDescent="0.3">
      <c r="A3108" s="59"/>
      <c r="B3108" s="59"/>
      <c r="C3108" s="59"/>
      <c r="D3108" s="59"/>
      <c r="E3108" s="59"/>
      <c r="F3108" s="59"/>
      <c r="G3108" s="59"/>
      <c r="H3108" s="59"/>
    </row>
    <row r="3109" spans="1:8" x14ac:dyDescent="0.3">
      <c r="A3109" s="59"/>
      <c r="B3109" s="59"/>
      <c r="C3109" s="59"/>
      <c r="D3109" s="59"/>
      <c r="E3109" s="59"/>
      <c r="F3109" s="59"/>
      <c r="G3109" s="59"/>
      <c r="H3109" s="59"/>
    </row>
    <row r="3110" spans="1:8" x14ac:dyDescent="0.3">
      <c r="A3110" s="59"/>
      <c r="B3110" s="59"/>
      <c r="C3110" s="59"/>
      <c r="D3110" s="59"/>
      <c r="E3110" s="59"/>
      <c r="F3110" s="59"/>
      <c r="G3110" s="59"/>
      <c r="H3110" s="59"/>
    </row>
    <row r="3111" spans="1:8" x14ac:dyDescent="0.3">
      <c r="A3111" s="59"/>
      <c r="B3111" s="59"/>
      <c r="C3111" s="59"/>
      <c r="D3111" s="59"/>
      <c r="E3111" s="59"/>
      <c r="F3111" s="59"/>
      <c r="G3111" s="59"/>
      <c r="H3111" s="59"/>
    </row>
    <row r="3112" spans="1:8" x14ac:dyDescent="0.3">
      <c r="A3112" s="59"/>
      <c r="B3112" s="59"/>
      <c r="C3112" s="59"/>
      <c r="D3112" s="59"/>
      <c r="E3112" s="59"/>
      <c r="F3112" s="59"/>
      <c r="G3112" s="59"/>
      <c r="H3112" s="59"/>
    </row>
    <row r="3113" spans="1:8" x14ac:dyDescent="0.3">
      <c r="A3113" s="59"/>
      <c r="B3113" s="59"/>
      <c r="C3113" s="59"/>
      <c r="D3113" s="59"/>
      <c r="E3113" s="59"/>
      <c r="F3113" s="59"/>
      <c r="G3113" s="59"/>
      <c r="H3113" s="59"/>
    </row>
    <row r="3114" spans="1:8" x14ac:dyDescent="0.3">
      <c r="A3114" s="59"/>
      <c r="B3114" s="59"/>
      <c r="C3114" s="59"/>
      <c r="D3114" s="59"/>
      <c r="E3114" s="59"/>
      <c r="F3114" s="59"/>
      <c r="G3114" s="59"/>
      <c r="H3114" s="59"/>
    </row>
    <row r="3115" spans="1:8" x14ac:dyDescent="0.3">
      <c r="A3115" s="59"/>
      <c r="B3115" s="59"/>
      <c r="C3115" s="59"/>
      <c r="D3115" s="59"/>
      <c r="E3115" s="59"/>
      <c r="F3115" s="59"/>
      <c r="G3115" s="59"/>
      <c r="H3115" s="59"/>
    </row>
    <row r="3116" spans="1:8" x14ac:dyDescent="0.3">
      <c r="A3116" s="59"/>
      <c r="B3116" s="59"/>
      <c r="C3116" s="59"/>
      <c r="D3116" s="59"/>
      <c r="E3116" s="59"/>
      <c r="F3116" s="59"/>
      <c r="G3116" s="59"/>
      <c r="H3116" s="59"/>
    </row>
    <row r="3117" spans="1:8" x14ac:dyDescent="0.3">
      <c r="A3117" s="59"/>
      <c r="B3117" s="59"/>
      <c r="C3117" s="59"/>
      <c r="D3117" s="59"/>
      <c r="E3117" s="59"/>
      <c r="F3117" s="59"/>
      <c r="G3117" s="59"/>
      <c r="H3117" s="59"/>
    </row>
    <row r="3118" spans="1:8" x14ac:dyDescent="0.3">
      <c r="A3118" s="59"/>
      <c r="B3118" s="59"/>
      <c r="C3118" s="59"/>
      <c r="D3118" s="59"/>
      <c r="E3118" s="59"/>
      <c r="F3118" s="59"/>
      <c r="G3118" s="59"/>
      <c r="H3118" s="59"/>
    </row>
    <row r="3119" spans="1:8" x14ac:dyDescent="0.3">
      <c r="A3119" s="59"/>
      <c r="B3119" s="59"/>
      <c r="C3119" s="59"/>
      <c r="D3119" s="59"/>
      <c r="E3119" s="59"/>
      <c r="F3119" s="59"/>
      <c r="G3119" s="59"/>
      <c r="H3119" s="59"/>
    </row>
    <row r="3120" spans="1:8" x14ac:dyDescent="0.3">
      <c r="A3120" s="59"/>
      <c r="B3120" s="59"/>
      <c r="C3120" s="59"/>
      <c r="D3120" s="59"/>
      <c r="E3120" s="59"/>
      <c r="F3120" s="59"/>
      <c r="G3120" s="59"/>
      <c r="H3120" s="59"/>
    </row>
    <row r="3121" spans="1:8" x14ac:dyDescent="0.3">
      <c r="A3121" s="59"/>
      <c r="B3121" s="59"/>
      <c r="C3121" s="59"/>
      <c r="D3121" s="59"/>
      <c r="E3121" s="59"/>
      <c r="F3121" s="59"/>
      <c r="G3121" s="59"/>
      <c r="H3121" s="59"/>
    </row>
    <row r="3122" spans="1:8" x14ac:dyDescent="0.3">
      <c r="A3122" s="59"/>
      <c r="B3122" s="59"/>
      <c r="C3122" s="59"/>
      <c r="D3122" s="59"/>
      <c r="E3122" s="59"/>
      <c r="F3122" s="59"/>
      <c r="G3122" s="59"/>
      <c r="H3122" s="59"/>
    </row>
    <row r="3123" spans="1:8" x14ac:dyDescent="0.3">
      <c r="A3123" s="59"/>
      <c r="B3123" s="59"/>
      <c r="C3123" s="59"/>
      <c r="D3123" s="59"/>
      <c r="E3123" s="59"/>
      <c r="F3123" s="59"/>
      <c r="G3123" s="59"/>
      <c r="H3123" s="59"/>
    </row>
    <row r="3124" spans="1:8" x14ac:dyDescent="0.3">
      <c r="A3124" s="59"/>
      <c r="B3124" s="59"/>
      <c r="C3124" s="59"/>
      <c r="D3124" s="59"/>
      <c r="E3124" s="59"/>
      <c r="F3124" s="59"/>
      <c r="G3124" s="59"/>
      <c r="H3124" s="59"/>
    </row>
    <row r="3125" spans="1:8" x14ac:dyDescent="0.3">
      <c r="A3125" s="59"/>
      <c r="B3125" s="59"/>
      <c r="C3125" s="59"/>
      <c r="D3125" s="59"/>
      <c r="E3125" s="59"/>
      <c r="F3125" s="59"/>
      <c r="G3125" s="59"/>
      <c r="H3125" s="59"/>
    </row>
    <row r="3126" spans="1:8" x14ac:dyDescent="0.3">
      <c r="A3126" s="59"/>
      <c r="B3126" s="59"/>
      <c r="C3126" s="59"/>
      <c r="D3126" s="59"/>
      <c r="E3126" s="59"/>
      <c r="F3126" s="59"/>
      <c r="G3126" s="59"/>
      <c r="H3126" s="59"/>
    </row>
    <row r="3127" spans="1:8" x14ac:dyDescent="0.3">
      <c r="A3127" s="59"/>
      <c r="B3127" s="59"/>
      <c r="C3127" s="59"/>
      <c r="D3127" s="59"/>
      <c r="E3127" s="59"/>
      <c r="F3127" s="59"/>
      <c r="G3127" s="59"/>
      <c r="H3127" s="59"/>
    </row>
    <row r="3128" spans="1:8" x14ac:dyDescent="0.3">
      <c r="A3128" s="59"/>
      <c r="B3128" s="59"/>
      <c r="C3128" s="59"/>
      <c r="D3128" s="59"/>
      <c r="E3128" s="59"/>
      <c r="F3128" s="59"/>
      <c r="G3128" s="59"/>
      <c r="H3128" s="59"/>
    </row>
    <row r="3129" spans="1:8" x14ac:dyDescent="0.3">
      <c r="A3129" s="59"/>
      <c r="B3129" s="59"/>
      <c r="C3129" s="59"/>
      <c r="D3129" s="59"/>
      <c r="E3129" s="59"/>
      <c r="F3129" s="59"/>
      <c r="G3129" s="59"/>
      <c r="H3129" s="59"/>
    </row>
    <row r="3130" spans="1:8" x14ac:dyDescent="0.3">
      <c r="A3130" s="59"/>
      <c r="B3130" s="59"/>
      <c r="C3130" s="59"/>
      <c r="D3130" s="59"/>
      <c r="E3130" s="59"/>
      <c r="F3130" s="59"/>
      <c r="G3130" s="59"/>
      <c r="H3130" s="59"/>
    </row>
    <row r="3131" spans="1:8" x14ac:dyDescent="0.3">
      <c r="A3131" s="59"/>
      <c r="B3131" s="59"/>
      <c r="C3131" s="59"/>
      <c r="D3131" s="59"/>
      <c r="E3131" s="59"/>
      <c r="F3131" s="59"/>
      <c r="G3131" s="59"/>
      <c r="H3131" s="59"/>
    </row>
    <row r="3132" spans="1:8" x14ac:dyDescent="0.3">
      <c r="A3132" s="59"/>
      <c r="B3132" s="59"/>
      <c r="C3132" s="59"/>
      <c r="D3132" s="59"/>
      <c r="E3132" s="59"/>
      <c r="F3132" s="59"/>
      <c r="G3132" s="59"/>
      <c r="H3132" s="59"/>
    </row>
    <row r="3133" spans="1:8" x14ac:dyDescent="0.3">
      <c r="A3133" s="59"/>
      <c r="B3133" s="59"/>
      <c r="C3133" s="59"/>
      <c r="D3133" s="59"/>
      <c r="E3133" s="59"/>
      <c r="F3133" s="59"/>
      <c r="G3133" s="59"/>
      <c r="H3133" s="59"/>
    </row>
    <row r="3134" spans="1:8" x14ac:dyDescent="0.3">
      <c r="A3134" s="59"/>
      <c r="B3134" s="59"/>
      <c r="C3134" s="59"/>
      <c r="D3134" s="59"/>
      <c r="E3134" s="59"/>
      <c r="F3134" s="59"/>
      <c r="G3134" s="59"/>
      <c r="H3134" s="59"/>
    </row>
    <row r="3135" spans="1:8" x14ac:dyDescent="0.3">
      <c r="A3135" s="59"/>
      <c r="B3135" s="59"/>
      <c r="C3135" s="59"/>
      <c r="D3135" s="59"/>
      <c r="E3135" s="59"/>
      <c r="F3135" s="59"/>
      <c r="G3135" s="59"/>
      <c r="H3135" s="59"/>
    </row>
    <row r="3136" spans="1:8" x14ac:dyDescent="0.3">
      <c r="A3136" s="59"/>
      <c r="B3136" s="59"/>
      <c r="C3136" s="59"/>
      <c r="D3136" s="59"/>
      <c r="E3136" s="59"/>
      <c r="F3136" s="59"/>
      <c r="G3136" s="59"/>
      <c r="H3136" s="59"/>
    </row>
    <row r="3137" spans="1:8" x14ac:dyDescent="0.3">
      <c r="A3137" s="59"/>
      <c r="B3137" s="59"/>
      <c r="C3137" s="59"/>
      <c r="D3137" s="59"/>
      <c r="E3137" s="59"/>
      <c r="F3137" s="59"/>
      <c r="G3137" s="59"/>
      <c r="H3137" s="59"/>
    </row>
    <row r="3138" spans="1:8" x14ac:dyDescent="0.3">
      <c r="A3138" s="59"/>
      <c r="B3138" s="59"/>
      <c r="C3138" s="59"/>
      <c r="D3138" s="59"/>
      <c r="E3138" s="59"/>
      <c r="F3138" s="59"/>
      <c r="G3138" s="59"/>
      <c r="H3138" s="59"/>
    </row>
    <row r="3139" spans="1:8" x14ac:dyDescent="0.3">
      <c r="A3139" s="59"/>
      <c r="B3139" s="59"/>
      <c r="C3139" s="59"/>
      <c r="D3139" s="59"/>
      <c r="E3139" s="59"/>
      <c r="F3139" s="59"/>
      <c r="G3139" s="59"/>
      <c r="H3139" s="59"/>
    </row>
    <row r="3140" spans="1:8" x14ac:dyDescent="0.3">
      <c r="A3140" s="59"/>
      <c r="B3140" s="59"/>
      <c r="C3140" s="59"/>
      <c r="D3140" s="59"/>
      <c r="E3140" s="59"/>
      <c r="F3140" s="59"/>
      <c r="G3140" s="59"/>
      <c r="H3140" s="59"/>
    </row>
    <row r="3141" spans="1:8" x14ac:dyDescent="0.3">
      <c r="A3141" s="59"/>
      <c r="B3141" s="59"/>
      <c r="C3141" s="59"/>
      <c r="D3141" s="59"/>
      <c r="E3141" s="59"/>
      <c r="F3141" s="59"/>
      <c r="G3141" s="59"/>
      <c r="H3141" s="59"/>
    </row>
    <row r="3142" spans="1:8" x14ac:dyDescent="0.3">
      <c r="A3142" s="59"/>
      <c r="B3142" s="59"/>
      <c r="C3142" s="59"/>
      <c r="D3142" s="59"/>
      <c r="E3142" s="59"/>
      <c r="F3142" s="59"/>
      <c r="G3142" s="59"/>
      <c r="H3142" s="59"/>
    </row>
    <row r="3143" spans="1:8" x14ac:dyDescent="0.3">
      <c r="A3143" s="59"/>
      <c r="B3143" s="59"/>
      <c r="C3143" s="59"/>
      <c r="D3143" s="59"/>
      <c r="E3143" s="59"/>
      <c r="F3143" s="59"/>
      <c r="G3143" s="59"/>
      <c r="H3143" s="59"/>
    </row>
    <row r="3144" spans="1:8" x14ac:dyDescent="0.3">
      <c r="A3144" s="59"/>
      <c r="B3144" s="59"/>
      <c r="C3144" s="59"/>
      <c r="D3144" s="59"/>
      <c r="E3144" s="59"/>
      <c r="F3144" s="59"/>
      <c r="G3144" s="59"/>
      <c r="H3144" s="59"/>
    </row>
    <row r="3145" spans="1:8" x14ac:dyDescent="0.3">
      <c r="A3145" s="59"/>
      <c r="B3145" s="59"/>
      <c r="C3145" s="59"/>
      <c r="D3145" s="59"/>
      <c r="E3145" s="59"/>
      <c r="F3145" s="59"/>
      <c r="G3145" s="59"/>
      <c r="H3145" s="59"/>
    </row>
    <row r="3146" spans="1:8" x14ac:dyDescent="0.3">
      <c r="A3146" s="59"/>
      <c r="B3146" s="59"/>
      <c r="C3146" s="59"/>
      <c r="D3146" s="59"/>
      <c r="E3146" s="59"/>
      <c r="F3146" s="59"/>
      <c r="G3146" s="59"/>
      <c r="H3146" s="59"/>
    </row>
    <row r="3147" spans="1:8" x14ac:dyDescent="0.3">
      <c r="A3147" s="59"/>
      <c r="B3147" s="59"/>
      <c r="C3147" s="59"/>
      <c r="D3147" s="59"/>
      <c r="E3147" s="59"/>
      <c r="F3147" s="59"/>
      <c r="G3147" s="59"/>
      <c r="H3147" s="59"/>
    </row>
    <row r="3148" spans="1:8" x14ac:dyDescent="0.3">
      <c r="A3148" s="59"/>
      <c r="B3148" s="59"/>
      <c r="C3148" s="59"/>
      <c r="D3148" s="59"/>
      <c r="E3148" s="59"/>
      <c r="F3148" s="59"/>
      <c r="G3148" s="59"/>
      <c r="H3148" s="59"/>
    </row>
    <row r="3149" spans="1:8" x14ac:dyDescent="0.3">
      <c r="A3149" s="59"/>
      <c r="B3149" s="59"/>
      <c r="C3149" s="59"/>
      <c r="D3149" s="59"/>
      <c r="E3149" s="59"/>
      <c r="F3149" s="59"/>
      <c r="G3149" s="59"/>
      <c r="H3149" s="59"/>
    </row>
    <row r="3150" spans="1:8" x14ac:dyDescent="0.3">
      <c r="A3150" s="59"/>
      <c r="B3150" s="59"/>
      <c r="C3150" s="59"/>
      <c r="D3150" s="59"/>
      <c r="E3150" s="59"/>
      <c r="F3150" s="59"/>
      <c r="G3150" s="59"/>
      <c r="H3150" s="59"/>
    </row>
    <row r="3151" spans="1:8" x14ac:dyDescent="0.3">
      <c r="A3151" s="59"/>
      <c r="B3151" s="59"/>
      <c r="C3151" s="59"/>
      <c r="D3151" s="59"/>
      <c r="E3151" s="59"/>
      <c r="F3151" s="59"/>
      <c r="G3151" s="59"/>
      <c r="H3151" s="59"/>
    </row>
    <row r="3152" spans="1:8" x14ac:dyDescent="0.3">
      <c r="A3152" s="59"/>
      <c r="B3152" s="59"/>
      <c r="C3152" s="59"/>
      <c r="D3152" s="59"/>
      <c r="E3152" s="59"/>
      <c r="F3152" s="59"/>
      <c r="G3152" s="59"/>
      <c r="H3152" s="59"/>
    </row>
    <row r="3153" spans="1:8" x14ac:dyDescent="0.3">
      <c r="A3153" s="59"/>
      <c r="B3153" s="59"/>
      <c r="C3153" s="59"/>
      <c r="D3153" s="59"/>
      <c r="E3153" s="59"/>
      <c r="F3153" s="59"/>
      <c r="G3153" s="59"/>
      <c r="H3153" s="59"/>
    </row>
    <row r="3154" spans="1:8" x14ac:dyDescent="0.3">
      <c r="A3154" s="59"/>
      <c r="B3154" s="59"/>
      <c r="C3154" s="59"/>
      <c r="D3154" s="59"/>
      <c r="E3154" s="59"/>
      <c r="F3154" s="59"/>
      <c r="G3154" s="59"/>
      <c r="H3154" s="59"/>
    </row>
    <row r="3155" spans="1:8" x14ac:dyDescent="0.3">
      <c r="A3155" s="59"/>
      <c r="B3155" s="59"/>
      <c r="C3155" s="59"/>
      <c r="D3155" s="59"/>
      <c r="E3155" s="59"/>
      <c r="F3155" s="59"/>
      <c r="G3155" s="59"/>
      <c r="H3155" s="59"/>
    </row>
    <row r="3156" spans="1:8" x14ac:dyDescent="0.3">
      <c r="A3156" s="59"/>
      <c r="B3156" s="59"/>
      <c r="C3156" s="59"/>
      <c r="D3156" s="59"/>
      <c r="E3156" s="59"/>
      <c r="F3156" s="59"/>
      <c r="G3156" s="59"/>
      <c r="H3156" s="59"/>
    </row>
    <row r="3157" spans="1:8" x14ac:dyDescent="0.3">
      <c r="A3157" s="59"/>
      <c r="B3157" s="59"/>
      <c r="C3157" s="59"/>
      <c r="D3157" s="59"/>
      <c r="E3157" s="59"/>
      <c r="F3157" s="59"/>
      <c r="G3157" s="59"/>
      <c r="H3157" s="59"/>
    </row>
    <row r="3158" spans="1:8" x14ac:dyDescent="0.3">
      <c r="A3158" s="59"/>
      <c r="B3158" s="59"/>
      <c r="C3158" s="59"/>
      <c r="D3158" s="59"/>
      <c r="E3158" s="59"/>
      <c r="F3158" s="59"/>
      <c r="G3158" s="59"/>
      <c r="H3158" s="59"/>
    </row>
    <row r="3159" spans="1:8" x14ac:dyDescent="0.3">
      <c r="A3159" s="59"/>
      <c r="B3159" s="59"/>
      <c r="C3159" s="59"/>
      <c r="D3159" s="59"/>
      <c r="E3159" s="59"/>
      <c r="F3159" s="59"/>
      <c r="G3159" s="59"/>
      <c r="H3159" s="59"/>
    </row>
    <row r="3160" spans="1:8" x14ac:dyDescent="0.3">
      <c r="A3160" s="59"/>
      <c r="B3160" s="59"/>
      <c r="C3160" s="59"/>
      <c r="D3160" s="59"/>
      <c r="E3160" s="59"/>
      <c r="F3160" s="59"/>
      <c r="G3160" s="59"/>
      <c r="H3160" s="59"/>
    </row>
    <row r="3161" spans="1:8" x14ac:dyDescent="0.3">
      <c r="A3161" s="59"/>
      <c r="B3161" s="59"/>
      <c r="C3161" s="59"/>
      <c r="D3161" s="59"/>
      <c r="E3161" s="59"/>
      <c r="F3161" s="59"/>
      <c r="G3161" s="59"/>
      <c r="H3161" s="59"/>
    </row>
    <row r="3162" spans="1:8" x14ac:dyDescent="0.3">
      <c r="A3162" s="59"/>
      <c r="B3162" s="59"/>
      <c r="C3162" s="59"/>
      <c r="D3162" s="59"/>
      <c r="E3162" s="59"/>
      <c r="F3162" s="59"/>
      <c r="G3162" s="59"/>
      <c r="H3162" s="59"/>
    </row>
    <row r="3163" spans="1:8" x14ac:dyDescent="0.3">
      <c r="A3163" s="59"/>
      <c r="B3163" s="59"/>
      <c r="C3163" s="59"/>
      <c r="D3163" s="59"/>
      <c r="E3163" s="59"/>
      <c r="F3163" s="59"/>
      <c r="G3163" s="59"/>
      <c r="H3163" s="59"/>
    </row>
    <row r="3164" spans="1:8" x14ac:dyDescent="0.3">
      <c r="A3164" s="59"/>
      <c r="B3164" s="59"/>
      <c r="C3164" s="59"/>
      <c r="D3164" s="59"/>
      <c r="E3164" s="59"/>
      <c r="F3164" s="59"/>
      <c r="G3164" s="59"/>
      <c r="H3164" s="59"/>
    </row>
    <row r="3165" spans="1:8" x14ac:dyDescent="0.3">
      <c r="A3165" s="59"/>
      <c r="B3165" s="59"/>
      <c r="C3165" s="59"/>
      <c r="D3165" s="59"/>
      <c r="E3165" s="59"/>
      <c r="F3165" s="59"/>
      <c r="G3165" s="59"/>
      <c r="H3165" s="59"/>
    </row>
    <row r="3166" spans="1:8" x14ac:dyDescent="0.3">
      <c r="A3166" s="59"/>
      <c r="B3166" s="59"/>
      <c r="C3166" s="59"/>
      <c r="D3166" s="59"/>
      <c r="E3166" s="59"/>
      <c r="F3166" s="59"/>
      <c r="G3166" s="59"/>
      <c r="H3166" s="59"/>
    </row>
    <row r="3167" spans="1:8" x14ac:dyDescent="0.3">
      <c r="A3167" s="59"/>
      <c r="B3167" s="59"/>
      <c r="C3167" s="59"/>
      <c r="D3167" s="59"/>
      <c r="E3167" s="59"/>
      <c r="F3167" s="59"/>
      <c r="G3167" s="59"/>
      <c r="H3167" s="59"/>
    </row>
    <row r="3168" spans="1:8" x14ac:dyDescent="0.3">
      <c r="A3168" s="59"/>
      <c r="B3168" s="59"/>
      <c r="C3168" s="59"/>
      <c r="D3168" s="59"/>
      <c r="E3168" s="59"/>
      <c r="F3168" s="59"/>
      <c r="G3168" s="59"/>
      <c r="H3168" s="59"/>
    </row>
    <row r="3169" spans="1:8" x14ac:dyDescent="0.3">
      <c r="A3169" s="59"/>
      <c r="B3169" s="59"/>
      <c r="C3169" s="59"/>
      <c r="D3169" s="59"/>
      <c r="E3169" s="59"/>
      <c r="F3169" s="59"/>
      <c r="G3169" s="59"/>
      <c r="H3169" s="59"/>
    </row>
    <row r="3170" spans="1:8" x14ac:dyDescent="0.3">
      <c r="A3170" s="59"/>
      <c r="B3170" s="59"/>
      <c r="C3170" s="59"/>
      <c r="D3170" s="59"/>
      <c r="E3170" s="59"/>
      <c r="F3170" s="59"/>
      <c r="G3170" s="59"/>
      <c r="H3170" s="59"/>
    </row>
    <row r="3171" spans="1:8" x14ac:dyDescent="0.3">
      <c r="A3171" s="59"/>
      <c r="B3171" s="59"/>
      <c r="C3171" s="59"/>
      <c r="D3171" s="59"/>
      <c r="E3171" s="59"/>
      <c r="F3171" s="59"/>
      <c r="G3171" s="59"/>
      <c r="H3171" s="59"/>
    </row>
    <row r="3172" spans="1:8" x14ac:dyDescent="0.3">
      <c r="A3172" s="59"/>
      <c r="B3172" s="59"/>
      <c r="C3172" s="59"/>
      <c r="D3172" s="59"/>
      <c r="E3172" s="59"/>
      <c r="F3172" s="59"/>
      <c r="G3172" s="59"/>
      <c r="H3172" s="59"/>
    </row>
    <row r="3173" spans="1:8" x14ac:dyDescent="0.3">
      <c r="A3173" s="59"/>
      <c r="B3173" s="59"/>
      <c r="C3173" s="59"/>
      <c r="D3173" s="59"/>
      <c r="E3173" s="59"/>
      <c r="F3173" s="59"/>
      <c r="G3173" s="59"/>
      <c r="H3173" s="59"/>
    </row>
    <row r="3174" spans="1:8" x14ac:dyDescent="0.3">
      <c r="A3174" s="59"/>
      <c r="B3174" s="59"/>
      <c r="C3174" s="59"/>
      <c r="D3174" s="59"/>
      <c r="E3174" s="59"/>
      <c r="F3174" s="59"/>
      <c r="G3174" s="59"/>
      <c r="H3174" s="59"/>
    </row>
    <row r="3175" spans="1:8" x14ac:dyDescent="0.3">
      <c r="A3175" s="59"/>
      <c r="B3175" s="59"/>
      <c r="C3175" s="59"/>
      <c r="D3175" s="59"/>
      <c r="E3175" s="59"/>
      <c r="F3175" s="59"/>
      <c r="G3175" s="59"/>
      <c r="H3175" s="59"/>
    </row>
    <row r="3176" spans="1:8" x14ac:dyDescent="0.3">
      <c r="A3176" s="59"/>
      <c r="B3176" s="59"/>
      <c r="C3176" s="59"/>
      <c r="D3176" s="59"/>
      <c r="E3176" s="59"/>
      <c r="F3176" s="59"/>
      <c r="G3176" s="59"/>
      <c r="H3176" s="59"/>
    </row>
    <row r="3177" spans="1:8" x14ac:dyDescent="0.3">
      <c r="A3177" s="59"/>
      <c r="B3177" s="59"/>
      <c r="C3177" s="59"/>
      <c r="D3177" s="59"/>
      <c r="E3177" s="59"/>
      <c r="F3177" s="59"/>
      <c r="G3177" s="59"/>
      <c r="H3177" s="59"/>
    </row>
    <row r="3178" spans="1:8" x14ac:dyDescent="0.3">
      <c r="A3178" s="59"/>
      <c r="B3178" s="59"/>
      <c r="C3178" s="59"/>
      <c r="D3178" s="59"/>
      <c r="E3178" s="59"/>
      <c r="F3178" s="59"/>
      <c r="G3178" s="59"/>
      <c r="H3178" s="59"/>
    </row>
    <row r="3179" spans="1:8" x14ac:dyDescent="0.3">
      <c r="A3179" s="59"/>
      <c r="B3179" s="59"/>
      <c r="C3179" s="59"/>
      <c r="D3179" s="59"/>
      <c r="E3179" s="59"/>
      <c r="F3179" s="59"/>
      <c r="G3179" s="59"/>
      <c r="H3179" s="59"/>
    </row>
    <row r="3180" spans="1:8" x14ac:dyDescent="0.3">
      <c r="A3180" s="59"/>
      <c r="B3180" s="59"/>
      <c r="C3180" s="59"/>
      <c r="D3180" s="59"/>
      <c r="E3180" s="59"/>
      <c r="F3180" s="59"/>
      <c r="G3180" s="59"/>
      <c r="H3180" s="59"/>
    </row>
    <row r="3181" spans="1:8" x14ac:dyDescent="0.3">
      <c r="A3181" s="59"/>
      <c r="B3181" s="59"/>
      <c r="C3181" s="59"/>
      <c r="D3181" s="59"/>
      <c r="E3181" s="59"/>
      <c r="F3181" s="59"/>
      <c r="G3181" s="59"/>
      <c r="H3181" s="59"/>
    </row>
    <row r="3182" spans="1:8" x14ac:dyDescent="0.3">
      <c r="A3182" s="59"/>
      <c r="B3182" s="59"/>
      <c r="C3182" s="59"/>
      <c r="D3182" s="59"/>
      <c r="E3182" s="59"/>
      <c r="F3182" s="59"/>
      <c r="G3182" s="59"/>
      <c r="H3182" s="59"/>
    </row>
    <row r="3183" spans="1:8" x14ac:dyDescent="0.3">
      <c r="A3183" s="59"/>
      <c r="B3183" s="59"/>
      <c r="C3183" s="59"/>
      <c r="D3183" s="59"/>
      <c r="E3183" s="59"/>
      <c r="F3183" s="59"/>
      <c r="G3183" s="59"/>
      <c r="H3183" s="59"/>
    </row>
    <row r="3184" spans="1:8" x14ac:dyDescent="0.3">
      <c r="A3184" s="59"/>
      <c r="B3184" s="59"/>
      <c r="C3184" s="59"/>
      <c r="D3184" s="59"/>
      <c r="E3184" s="59"/>
      <c r="F3184" s="59"/>
      <c r="G3184" s="59"/>
      <c r="H3184" s="59"/>
    </row>
    <row r="3185" spans="1:8" x14ac:dyDescent="0.3">
      <c r="A3185" s="59"/>
      <c r="B3185" s="59"/>
      <c r="C3185" s="59"/>
      <c r="D3185" s="59"/>
      <c r="E3185" s="59"/>
      <c r="F3185" s="59"/>
      <c r="G3185" s="59"/>
      <c r="H3185" s="59"/>
    </row>
    <row r="3186" spans="1:8" x14ac:dyDescent="0.3">
      <c r="A3186" s="59"/>
      <c r="B3186" s="59"/>
      <c r="C3186" s="59"/>
      <c r="D3186" s="59"/>
      <c r="E3186" s="59"/>
      <c r="F3186" s="59"/>
      <c r="G3186" s="59"/>
      <c r="H3186" s="59"/>
    </row>
    <row r="3187" spans="1:8" x14ac:dyDescent="0.3">
      <c r="A3187" s="59"/>
      <c r="B3187" s="59"/>
      <c r="C3187" s="59"/>
      <c r="D3187" s="59"/>
      <c r="E3187" s="59"/>
      <c r="F3187" s="59"/>
      <c r="G3187" s="59"/>
      <c r="H3187" s="59"/>
    </row>
    <row r="3188" spans="1:8" x14ac:dyDescent="0.3">
      <c r="A3188" s="59"/>
      <c r="B3188" s="59"/>
      <c r="C3188" s="59"/>
      <c r="D3188" s="59"/>
      <c r="E3188" s="59"/>
      <c r="F3188" s="59"/>
      <c r="G3188" s="59"/>
      <c r="H3188" s="59"/>
    </row>
    <row r="3189" spans="1:8" x14ac:dyDescent="0.3">
      <c r="A3189" s="59"/>
      <c r="B3189" s="59"/>
      <c r="C3189" s="59"/>
      <c r="D3189" s="59"/>
      <c r="E3189" s="59"/>
      <c r="F3189" s="59"/>
      <c r="G3189" s="59"/>
      <c r="H3189" s="59"/>
    </row>
    <row r="3190" spans="1:8" x14ac:dyDescent="0.3">
      <c r="A3190" s="59"/>
      <c r="B3190" s="59"/>
      <c r="C3190" s="59"/>
      <c r="D3190" s="59"/>
      <c r="E3190" s="59"/>
      <c r="F3190" s="59"/>
      <c r="G3190" s="59"/>
      <c r="H3190" s="59"/>
    </row>
    <row r="3191" spans="1:8" x14ac:dyDescent="0.3">
      <c r="A3191" s="59"/>
      <c r="B3191" s="59"/>
      <c r="C3191" s="59"/>
      <c r="D3191" s="59"/>
      <c r="E3191" s="59"/>
      <c r="F3191" s="59"/>
      <c r="G3191" s="59"/>
      <c r="H3191" s="59"/>
    </row>
    <row r="3192" spans="1:8" x14ac:dyDescent="0.3">
      <c r="A3192" s="59"/>
      <c r="B3192" s="59"/>
      <c r="C3192" s="59"/>
      <c r="D3192" s="59"/>
      <c r="E3192" s="59"/>
      <c r="F3192" s="59"/>
      <c r="G3192" s="59"/>
      <c r="H3192" s="59"/>
    </row>
    <row r="3193" spans="1:8" x14ac:dyDescent="0.3">
      <c r="A3193" s="59"/>
      <c r="B3193" s="59"/>
      <c r="C3193" s="59"/>
      <c r="D3193" s="59"/>
      <c r="E3193" s="59"/>
      <c r="F3193" s="59"/>
      <c r="G3193" s="59"/>
      <c r="H3193" s="59"/>
    </row>
    <row r="3194" spans="1:8" x14ac:dyDescent="0.3">
      <c r="A3194" s="59"/>
      <c r="B3194" s="59"/>
      <c r="C3194" s="59"/>
      <c r="D3194" s="59"/>
      <c r="E3194" s="59"/>
      <c r="F3194" s="59"/>
      <c r="G3194" s="59"/>
      <c r="H3194" s="59"/>
    </row>
    <row r="3195" spans="1:8" x14ac:dyDescent="0.3">
      <c r="A3195" s="59"/>
      <c r="B3195" s="59"/>
      <c r="C3195" s="59"/>
      <c r="D3195" s="59"/>
      <c r="E3195" s="59"/>
      <c r="F3195" s="59"/>
      <c r="G3195" s="59"/>
      <c r="H3195" s="59"/>
    </row>
    <row r="3196" spans="1:8" x14ac:dyDescent="0.3">
      <c r="A3196" s="59"/>
      <c r="B3196" s="59"/>
      <c r="C3196" s="59"/>
      <c r="D3196" s="59"/>
      <c r="E3196" s="59"/>
      <c r="F3196" s="59"/>
      <c r="G3196" s="59"/>
      <c r="H3196" s="59"/>
    </row>
    <row r="3197" spans="1:8" x14ac:dyDescent="0.3">
      <c r="A3197" s="59"/>
      <c r="B3197" s="59"/>
      <c r="C3197" s="59"/>
      <c r="D3197" s="59"/>
      <c r="E3197" s="59"/>
      <c r="F3197" s="59"/>
      <c r="G3197" s="59"/>
      <c r="H3197" s="59"/>
    </row>
    <row r="3198" spans="1:8" x14ac:dyDescent="0.3">
      <c r="A3198" s="59"/>
      <c r="B3198" s="59"/>
      <c r="C3198" s="59"/>
      <c r="D3198" s="59"/>
      <c r="E3198" s="59"/>
      <c r="F3198" s="59"/>
      <c r="G3198" s="59"/>
      <c r="H3198" s="59"/>
    </row>
    <row r="3199" spans="1:8" x14ac:dyDescent="0.3">
      <c r="A3199" s="59"/>
      <c r="B3199" s="59"/>
      <c r="C3199" s="59"/>
      <c r="D3199" s="59"/>
      <c r="E3199" s="59"/>
      <c r="F3199" s="59"/>
      <c r="G3199" s="59"/>
      <c r="H3199" s="59"/>
    </row>
    <row r="3200" spans="1:8" x14ac:dyDescent="0.3">
      <c r="A3200" s="59"/>
      <c r="B3200" s="59"/>
      <c r="C3200" s="59"/>
      <c r="D3200" s="59"/>
      <c r="E3200" s="59"/>
      <c r="F3200" s="59"/>
      <c r="G3200" s="59"/>
      <c r="H3200" s="59"/>
    </row>
    <row r="3201" spans="1:8" x14ac:dyDescent="0.3">
      <c r="A3201" s="59"/>
      <c r="B3201" s="59"/>
      <c r="C3201" s="59"/>
      <c r="D3201" s="59"/>
      <c r="E3201" s="59"/>
      <c r="F3201" s="59"/>
      <c r="G3201" s="59"/>
      <c r="H3201" s="59"/>
    </row>
    <row r="3202" spans="1:8" x14ac:dyDescent="0.3">
      <c r="A3202" s="59"/>
      <c r="B3202" s="59"/>
      <c r="C3202" s="59"/>
      <c r="D3202" s="59"/>
      <c r="E3202" s="59"/>
      <c r="F3202" s="59"/>
      <c r="G3202" s="59"/>
      <c r="H3202" s="59"/>
    </row>
    <row r="3203" spans="1:8" x14ac:dyDescent="0.3">
      <c r="A3203" s="59"/>
      <c r="B3203" s="59"/>
      <c r="C3203" s="59"/>
      <c r="D3203" s="59"/>
      <c r="E3203" s="59"/>
      <c r="F3203" s="59"/>
      <c r="G3203" s="59"/>
      <c r="H3203" s="59"/>
    </row>
    <row r="3204" spans="1:8" x14ac:dyDescent="0.3">
      <c r="A3204" s="59"/>
      <c r="B3204" s="59"/>
      <c r="C3204" s="59"/>
      <c r="D3204" s="59"/>
      <c r="E3204" s="59"/>
      <c r="F3204" s="59"/>
      <c r="G3204" s="59"/>
      <c r="H3204" s="59"/>
    </row>
    <row r="3205" spans="1:8" x14ac:dyDescent="0.3">
      <c r="A3205" s="59"/>
      <c r="B3205" s="59"/>
      <c r="C3205" s="59"/>
      <c r="D3205" s="59"/>
      <c r="E3205" s="59"/>
      <c r="F3205" s="59"/>
      <c r="G3205" s="59"/>
      <c r="H3205" s="59"/>
    </row>
    <row r="3206" spans="1:8" x14ac:dyDescent="0.3">
      <c r="A3206" s="59"/>
      <c r="B3206" s="59"/>
      <c r="C3206" s="59"/>
      <c r="D3206" s="59"/>
      <c r="E3206" s="59"/>
      <c r="F3206" s="59"/>
      <c r="G3206" s="59"/>
      <c r="H3206" s="59"/>
    </row>
    <row r="3207" spans="1:8" x14ac:dyDescent="0.3">
      <c r="A3207" s="59"/>
      <c r="B3207" s="59"/>
      <c r="C3207" s="59"/>
      <c r="D3207" s="59"/>
      <c r="E3207" s="59"/>
      <c r="F3207" s="59"/>
      <c r="G3207" s="59"/>
      <c r="H3207" s="59"/>
    </row>
    <row r="3208" spans="1:8" x14ac:dyDescent="0.3">
      <c r="A3208" s="59"/>
      <c r="B3208" s="59"/>
      <c r="C3208" s="59"/>
      <c r="D3208" s="59"/>
      <c r="E3208" s="59"/>
      <c r="F3208" s="59"/>
      <c r="G3208" s="59"/>
      <c r="H3208" s="59"/>
    </row>
    <row r="3209" spans="1:8" x14ac:dyDescent="0.3">
      <c r="A3209" s="59"/>
      <c r="B3209" s="59"/>
      <c r="C3209" s="59"/>
      <c r="D3209" s="59"/>
      <c r="E3209" s="59"/>
      <c r="F3209" s="59"/>
      <c r="G3209" s="59"/>
      <c r="H3209" s="59"/>
    </row>
    <row r="3210" spans="1:8" x14ac:dyDescent="0.3">
      <c r="A3210" s="59"/>
      <c r="B3210" s="59"/>
      <c r="C3210" s="59"/>
      <c r="D3210" s="59"/>
      <c r="E3210" s="59"/>
      <c r="F3210" s="59"/>
      <c r="G3210" s="59"/>
      <c r="H3210" s="59"/>
    </row>
    <row r="3211" spans="1:8" x14ac:dyDescent="0.3">
      <c r="A3211" s="59"/>
      <c r="B3211" s="59"/>
      <c r="C3211" s="59"/>
      <c r="D3211" s="59"/>
      <c r="E3211" s="59"/>
      <c r="F3211" s="59"/>
      <c r="G3211" s="59"/>
      <c r="H3211" s="59"/>
    </row>
    <row r="3212" spans="1:8" x14ac:dyDescent="0.3">
      <c r="A3212" s="59"/>
      <c r="B3212" s="59"/>
      <c r="C3212" s="59"/>
      <c r="D3212" s="59"/>
      <c r="E3212" s="59"/>
      <c r="F3212" s="59"/>
      <c r="G3212" s="59"/>
      <c r="H3212" s="59"/>
    </row>
    <row r="3213" spans="1:8" x14ac:dyDescent="0.3">
      <c r="A3213" s="59"/>
      <c r="B3213" s="59"/>
      <c r="C3213" s="59"/>
      <c r="D3213" s="59"/>
      <c r="E3213" s="59"/>
      <c r="F3213" s="59"/>
      <c r="G3213" s="59"/>
      <c r="H3213" s="59"/>
    </row>
    <row r="3214" spans="1:8" x14ac:dyDescent="0.3">
      <c r="A3214" s="59"/>
      <c r="B3214" s="59"/>
      <c r="C3214" s="59"/>
      <c r="D3214" s="59"/>
      <c r="E3214" s="59"/>
      <c r="F3214" s="59"/>
      <c r="G3214" s="59"/>
      <c r="H3214" s="59"/>
    </row>
    <row r="3215" spans="1:8" x14ac:dyDescent="0.3">
      <c r="A3215" s="59"/>
      <c r="B3215" s="59"/>
      <c r="C3215" s="59"/>
      <c r="D3215" s="59"/>
      <c r="E3215" s="59"/>
      <c r="F3215" s="59"/>
      <c r="G3215" s="59"/>
      <c r="H3215" s="59"/>
    </row>
    <row r="3216" spans="1:8" x14ac:dyDescent="0.3">
      <c r="A3216" s="59"/>
      <c r="B3216" s="59"/>
      <c r="C3216" s="59"/>
      <c r="D3216" s="59"/>
      <c r="E3216" s="59"/>
      <c r="F3216" s="59"/>
      <c r="G3216" s="59"/>
      <c r="H3216" s="59"/>
    </row>
    <row r="3217" spans="1:8" x14ac:dyDescent="0.3">
      <c r="A3217" s="59"/>
      <c r="B3217" s="59"/>
      <c r="C3217" s="59"/>
      <c r="D3217" s="59"/>
      <c r="E3217" s="59"/>
      <c r="F3217" s="59"/>
      <c r="G3217" s="59"/>
      <c r="H3217" s="59"/>
    </row>
    <row r="3218" spans="1:8" x14ac:dyDescent="0.3">
      <c r="A3218" s="59"/>
      <c r="B3218" s="59"/>
      <c r="C3218" s="59"/>
      <c r="D3218" s="59"/>
      <c r="E3218" s="59"/>
      <c r="F3218" s="59"/>
      <c r="G3218" s="59"/>
      <c r="H3218" s="59"/>
    </row>
    <row r="3219" spans="1:8" x14ac:dyDescent="0.3">
      <c r="A3219" s="59"/>
      <c r="B3219" s="59"/>
      <c r="C3219" s="59"/>
      <c r="D3219" s="59"/>
      <c r="E3219" s="59"/>
      <c r="F3219" s="59"/>
      <c r="G3219" s="59"/>
      <c r="H3219" s="59"/>
    </row>
    <row r="3220" spans="1:8" x14ac:dyDescent="0.3">
      <c r="A3220" s="59"/>
      <c r="B3220" s="59"/>
      <c r="C3220" s="59"/>
      <c r="D3220" s="59"/>
      <c r="E3220" s="59"/>
      <c r="F3220" s="59"/>
      <c r="G3220" s="59"/>
      <c r="H3220" s="59"/>
    </row>
    <row r="3221" spans="1:8" x14ac:dyDescent="0.3">
      <c r="A3221" s="59"/>
      <c r="B3221" s="59"/>
      <c r="C3221" s="59"/>
      <c r="D3221" s="59"/>
      <c r="E3221" s="59"/>
      <c r="F3221" s="59"/>
      <c r="G3221" s="59"/>
      <c r="H3221" s="59"/>
    </row>
    <row r="3222" spans="1:8" x14ac:dyDescent="0.3">
      <c r="A3222" s="59"/>
      <c r="B3222" s="59"/>
      <c r="C3222" s="59"/>
      <c r="D3222" s="59"/>
      <c r="E3222" s="59"/>
      <c r="F3222" s="59"/>
      <c r="G3222" s="59"/>
      <c r="H3222" s="59"/>
    </row>
    <row r="3223" spans="1:8" x14ac:dyDescent="0.3">
      <c r="A3223" s="59"/>
      <c r="B3223" s="59"/>
      <c r="C3223" s="59"/>
      <c r="D3223" s="59"/>
      <c r="E3223" s="59"/>
      <c r="F3223" s="59"/>
      <c r="G3223" s="59"/>
      <c r="H3223" s="59"/>
    </row>
    <row r="3224" spans="1:8" x14ac:dyDescent="0.3">
      <c r="A3224" s="59"/>
      <c r="B3224" s="59"/>
      <c r="C3224" s="59"/>
      <c r="D3224" s="59"/>
      <c r="E3224" s="59"/>
      <c r="F3224" s="59"/>
      <c r="G3224" s="59"/>
      <c r="H3224" s="59"/>
    </row>
    <row r="3225" spans="1:8" x14ac:dyDescent="0.3">
      <c r="A3225" s="59"/>
      <c r="B3225" s="59"/>
      <c r="C3225" s="59"/>
      <c r="D3225" s="59"/>
      <c r="E3225" s="59"/>
      <c r="F3225" s="59"/>
      <c r="G3225" s="59"/>
      <c r="H3225" s="59"/>
    </row>
    <row r="3226" spans="1:8" x14ac:dyDescent="0.3">
      <c r="A3226" s="59"/>
      <c r="B3226" s="59"/>
      <c r="C3226" s="59"/>
      <c r="D3226" s="59"/>
      <c r="E3226" s="59"/>
      <c r="F3226" s="59"/>
      <c r="G3226" s="59"/>
      <c r="H3226" s="59"/>
    </row>
    <row r="3227" spans="1:8" x14ac:dyDescent="0.3">
      <c r="A3227" s="59"/>
      <c r="B3227" s="59"/>
      <c r="C3227" s="59"/>
      <c r="D3227" s="59"/>
      <c r="E3227" s="59"/>
      <c r="F3227" s="59"/>
      <c r="G3227" s="59"/>
      <c r="H3227" s="59"/>
    </row>
    <row r="3228" spans="1:8" x14ac:dyDescent="0.3">
      <c r="A3228" s="59"/>
      <c r="B3228" s="59"/>
      <c r="C3228" s="59"/>
      <c r="D3228" s="59"/>
      <c r="E3228" s="59"/>
      <c r="F3228" s="59"/>
      <c r="G3228" s="59"/>
      <c r="H3228" s="59"/>
    </row>
    <row r="3229" spans="1:8" x14ac:dyDescent="0.3">
      <c r="A3229" s="59"/>
      <c r="B3229" s="59"/>
      <c r="C3229" s="59"/>
      <c r="D3229" s="59"/>
      <c r="E3229" s="59"/>
      <c r="F3229" s="59"/>
      <c r="G3229" s="59"/>
      <c r="H3229" s="59"/>
    </row>
    <row r="3230" spans="1:8" x14ac:dyDescent="0.3">
      <c r="A3230" s="59"/>
      <c r="B3230" s="59"/>
      <c r="C3230" s="59"/>
      <c r="D3230" s="59"/>
      <c r="E3230" s="59"/>
      <c r="F3230" s="59"/>
      <c r="G3230" s="59"/>
      <c r="H3230" s="59"/>
    </row>
    <row r="3231" spans="1:8" x14ac:dyDescent="0.3">
      <c r="A3231" s="59"/>
      <c r="B3231" s="59"/>
      <c r="C3231" s="59"/>
      <c r="D3231" s="59"/>
      <c r="E3231" s="59"/>
      <c r="F3231" s="59"/>
      <c r="G3231" s="59"/>
      <c r="H3231" s="59"/>
    </row>
    <row r="3232" spans="1:8" x14ac:dyDescent="0.3">
      <c r="A3232" s="59"/>
      <c r="B3232" s="59"/>
      <c r="C3232" s="59"/>
      <c r="D3232" s="59"/>
      <c r="E3232" s="59"/>
      <c r="F3232" s="59"/>
      <c r="G3232" s="59"/>
      <c r="H3232" s="59"/>
    </row>
    <row r="3233" spans="1:8" x14ac:dyDescent="0.3">
      <c r="A3233" s="59"/>
      <c r="B3233" s="59"/>
      <c r="C3233" s="59"/>
      <c r="D3233" s="59"/>
      <c r="E3233" s="59"/>
      <c r="F3233" s="59"/>
      <c r="G3233" s="59"/>
      <c r="H3233" s="59"/>
    </row>
    <row r="3234" spans="1:8" x14ac:dyDescent="0.3">
      <c r="A3234" s="59"/>
      <c r="B3234" s="59"/>
      <c r="C3234" s="59"/>
      <c r="D3234" s="59"/>
      <c r="E3234" s="59"/>
      <c r="F3234" s="59"/>
      <c r="G3234" s="59"/>
      <c r="H3234" s="59"/>
    </row>
    <row r="3235" spans="1:8" x14ac:dyDescent="0.3">
      <c r="A3235" s="59"/>
      <c r="B3235" s="59"/>
      <c r="C3235" s="59"/>
      <c r="D3235" s="59"/>
      <c r="E3235" s="59"/>
      <c r="F3235" s="59"/>
      <c r="G3235" s="59"/>
      <c r="H3235" s="59"/>
    </row>
    <row r="3236" spans="1:8" x14ac:dyDescent="0.3">
      <c r="A3236" s="59"/>
      <c r="B3236" s="59"/>
      <c r="C3236" s="59"/>
      <c r="D3236" s="59"/>
      <c r="E3236" s="59"/>
      <c r="F3236" s="59"/>
      <c r="G3236" s="59"/>
      <c r="H3236" s="59"/>
    </row>
    <row r="3237" spans="1:8" x14ac:dyDescent="0.3">
      <c r="A3237" s="59"/>
      <c r="B3237" s="59"/>
      <c r="C3237" s="59"/>
      <c r="D3237" s="59"/>
      <c r="E3237" s="59"/>
      <c r="F3237" s="59"/>
      <c r="G3237" s="59"/>
      <c r="H3237" s="59"/>
    </row>
    <row r="3238" spans="1:8" x14ac:dyDescent="0.3">
      <c r="A3238" s="59"/>
      <c r="B3238" s="59"/>
      <c r="C3238" s="59"/>
      <c r="D3238" s="59"/>
      <c r="E3238" s="59"/>
      <c r="F3238" s="59"/>
      <c r="G3238" s="59"/>
      <c r="H3238" s="59"/>
    </row>
    <row r="3239" spans="1:8" x14ac:dyDescent="0.3">
      <c r="A3239" s="59"/>
      <c r="B3239" s="59"/>
      <c r="C3239" s="59"/>
      <c r="D3239" s="59"/>
      <c r="E3239" s="59"/>
      <c r="F3239" s="59"/>
      <c r="G3239" s="59"/>
      <c r="H3239" s="59"/>
    </row>
    <row r="3240" spans="1:8" x14ac:dyDescent="0.3">
      <c r="A3240" s="59"/>
      <c r="B3240" s="59"/>
      <c r="C3240" s="59"/>
      <c r="D3240" s="59"/>
      <c r="E3240" s="59"/>
      <c r="F3240" s="59"/>
      <c r="G3240" s="59"/>
      <c r="H3240" s="59"/>
    </row>
    <row r="3241" spans="1:8" x14ac:dyDescent="0.3">
      <c r="A3241" s="59"/>
      <c r="B3241" s="59"/>
      <c r="C3241" s="59"/>
      <c r="D3241" s="59"/>
      <c r="E3241" s="59"/>
      <c r="F3241" s="59"/>
      <c r="G3241" s="59"/>
      <c r="H3241" s="59"/>
    </row>
    <row r="3242" spans="1:8" x14ac:dyDescent="0.3">
      <c r="A3242" s="59"/>
      <c r="B3242" s="59"/>
      <c r="C3242" s="59"/>
      <c r="D3242" s="59"/>
      <c r="E3242" s="59"/>
      <c r="F3242" s="59"/>
      <c r="G3242" s="59"/>
      <c r="H3242" s="59"/>
    </row>
    <row r="3243" spans="1:8" x14ac:dyDescent="0.3">
      <c r="A3243" s="59"/>
      <c r="B3243" s="59"/>
      <c r="C3243" s="59"/>
      <c r="D3243" s="59"/>
      <c r="E3243" s="59"/>
      <c r="F3243" s="59"/>
      <c r="G3243" s="59"/>
      <c r="H3243" s="59"/>
    </row>
    <row r="3244" spans="1:8" x14ac:dyDescent="0.3">
      <c r="A3244" s="59"/>
      <c r="B3244" s="59"/>
      <c r="C3244" s="59"/>
      <c r="D3244" s="59"/>
      <c r="E3244" s="59"/>
      <c r="F3244" s="59"/>
      <c r="G3244" s="59"/>
      <c r="H3244" s="59"/>
    </row>
    <row r="3245" spans="1:8" x14ac:dyDescent="0.3">
      <c r="A3245" s="59"/>
      <c r="B3245" s="59"/>
      <c r="C3245" s="59"/>
      <c r="D3245" s="59"/>
      <c r="E3245" s="59"/>
      <c r="F3245" s="59"/>
      <c r="G3245" s="59"/>
      <c r="H3245" s="59"/>
    </row>
    <row r="3246" spans="1:8" x14ac:dyDescent="0.3">
      <c r="A3246" s="59"/>
      <c r="B3246" s="59"/>
      <c r="C3246" s="59"/>
      <c r="D3246" s="59"/>
      <c r="E3246" s="59"/>
      <c r="F3246" s="59"/>
      <c r="G3246" s="59"/>
      <c r="H3246" s="59"/>
    </row>
    <row r="3247" spans="1:8" x14ac:dyDescent="0.3">
      <c r="A3247" s="59"/>
      <c r="B3247" s="59"/>
      <c r="C3247" s="59"/>
      <c r="D3247" s="59"/>
      <c r="E3247" s="59"/>
      <c r="F3247" s="59"/>
      <c r="G3247" s="59"/>
      <c r="H3247" s="59"/>
    </row>
    <row r="3248" spans="1:8" x14ac:dyDescent="0.3">
      <c r="A3248" s="59"/>
      <c r="B3248" s="59"/>
      <c r="C3248" s="59"/>
      <c r="D3248" s="59"/>
      <c r="E3248" s="59"/>
      <c r="F3248" s="59"/>
      <c r="G3248" s="59"/>
      <c r="H3248" s="59"/>
    </row>
    <row r="3249" spans="1:8" x14ac:dyDescent="0.3">
      <c r="A3249" s="59"/>
      <c r="B3249" s="59"/>
      <c r="C3249" s="59"/>
      <c r="D3249" s="59"/>
      <c r="E3249" s="59"/>
      <c r="F3249" s="59"/>
      <c r="G3249" s="59"/>
      <c r="H3249" s="59"/>
    </row>
    <row r="3250" spans="1:8" x14ac:dyDescent="0.3">
      <c r="A3250" s="59"/>
      <c r="B3250" s="59"/>
      <c r="C3250" s="59"/>
      <c r="D3250" s="59"/>
      <c r="E3250" s="59"/>
      <c r="F3250" s="59"/>
      <c r="G3250" s="59"/>
      <c r="H3250" s="59"/>
    </row>
    <row r="3251" spans="1:8" x14ac:dyDescent="0.3">
      <c r="A3251" s="59"/>
      <c r="B3251" s="59"/>
      <c r="C3251" s="59"/>
      <c r="D3251" s="59"/>
      <c r="E3251" s="59"/>
      <c r="F3251" s="59"/>
      <c r="G3251" s="59"/>
      <c r="H3251" s="59"/>
    </row>
    <row r="3252" spans="1:8" x14ac:dyDescent="0.3">
      <c r="A3252" s="59"/>
      <c r="B3252" s="59"/>
      <c r="C3252" s="59"/>
      <c r="D3252" s="59"/>
      <c r="E3252" s="59"/>
      <c r="F3252" s="59"/>
      <c r="G3252" s="59"/>
      <c r="H3252" s="59"/>
    </row>
    <row r="3253" spans="1:8" x14ac:dyDescent="0.3">
      <c r="A3253" s="59"/>
      <c r="B3253" s="59"/>
      <c r="C3253" s="59"/>
      <c r="D3253" s="59"/>
      <c r="E3253" s="59"/>
      <c r="F3253" s="59"/>
      <c r="G3253" s="59"/>
      <c r="H3253" s="59"/>
    </row>
    <row r="3254" spans="1:8" x14ac:dyDescent="0.3">
      <c r="A3254" s="59"/>
      <c r="B3254" s="59"/>
      <c r="C3254" s="59"/>
      <c r="D3254" s="59"/>
      <c r="E3254" s="59"/>
      <c r="F3254" s="59"/>
      <c r="G3254" s="59"/>
      <c r="H3254" s="59"/>
    </row>
    <row r="3255" spans="1:8" x14ac:dyDescent="0.3">
      <c r="A3255" s="59"/>
      <c r="B3255" s="59"/>
      <c r="C3255" s="59"/>
      <c r="D3255" s="59"/>
      <c r="E3255" s="59"/>
      <c r="F3255" s="59"/>
      <c r="G3255" s="59"/>
    </row>
  </sheetData>
  <mergeCells count="8">
    <mergeCell ref="A37:A38"/>
    <mergeCell ref="B38:G38"/>
    <mergeCell ref="A5:A6"/>
    <mergeCell ref="B6:G6"/>
    <mergeCell ref="A16:A17"/>
    <mergeCell ref="B17:G17"/>
    <mergeCell ref="A27:A28"/>
    <mergeCell ref="B28:G28"/>
  </mergeCells>
  <hyperlinks>
    <hyperlink ref="I1" location="INFO!A1" display="POWRÓT" xr:uid="{00000000-0004-0000-2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14DE-BD32-4C1E-9F72-0FCB27FF0348}">
  <dimension ref="A1:D22"/>
  <sheetViews>
    <sheetView zoomScale="85" zoomScaleNormal="85" workbookViewId="0">
      <selection activeCell="A4" sqref="A4:B20"/>
    </sheetView>
  </sheetViews>
  <sheetFormatPr defaultRowHeight="13.2" x14ac:dyDescent="0.25"/>
  <cols>
    <col min="1" max="1" width="20.44140625" style="62" customWidth="1"/>
    <col min="2" max="2" width="14.77734375" style="62" customWidth="1"/>
    <col min="3" max="3" width="12" style="62" customWidth="1"/>
    <col min="4" max="253" width="8.88671875" style="62"/>
    <col min="254" max="254" width="20.21875" style="62" customWidth="1"/>
    <col min="255" max="255" width="13.44140625" style="62" customWidth="1"/>
    <col min="256" max="256" width="12.77734375" style="62" customWidth="1"/>
    <col min="257" max="257" width="14.77734375" style="62" customWidth="1"/>
    <col min="258" max="258" width="13.21875" style="62" customWidth="1"/>
    <col min="259" max="509" width="8.88671875" style="62"/>
    <col min="510" max="510" width="20.21875" style="62" customWidth="1"/>
    <col min="511" max="511" width="13.44140625" style="62" customWidth="1"/>
    <col min="512" max="512" width="12.77734375" style="62" customWidth="1"/>
    <col min="513" max="513" width="14.77734375" style="62" customWidth="1"/>
    <col min="514" max="514" width="13.21875" style="62" customWidth="1"/>
    <col min="515" max="765" width="8.88671875" style="62"/>
    <col min="766" max="766" width="20.21875" style="62" customWidth="1"/>
    <col min="767" max="767" width="13.44140625" style="62" customWidth="1"/>
    <col min="768" max="768" width="12.77734375" style="62" customWidth="1"/>
    <col min="769" max="769" width="14.77734375" style="62" customWidth="1"/>
    <col min="770" max="770" width="13.21875" style="62" customWidth="1"/>
    <col min="771" max="1021" width="8.88671875" style="62"/>
    <col min="1022" max="1022" width="20.21875" style="62" customWidth="1"/>
    <col min="1023" max="1023" width="13.44140625" style="62" customWidth="1"/>
    <col min="1024" max="1024" width="12.77734375" style="62" customWidth="1"/>
    <col min="1025" max="1025" width="14.77734375" style="62" customWidth="1"/>
    <col min="1026" max="1026" width="13.21875" style="62" customWidth="1"/>
    <col min="1027" max="1277" width="8.88671875" style="62"/>
    <col min="1278" max="1278" width="20.21875" style="62" customWidth="1"/>
    <col min="1279" max="1279" width="13.44140625" style="62" customWidth="1"/>
    <col min="1280" max="1280" width="12.77734375" style="62" customWidth="1"/>
    <col min="1281" max="1281" width="14.77734375" style="62" customWidth="1"/>
    <col min="1282" max="1282" width="13.21875" style="62" customWidth="1"/>
    <col min="1283" max="1533" width="8.88671875" style="62"/>
    <col min="1534" max="1534" width="20.21875" style="62" customWidth="1"/>
    <col min="1535" max="1535" width="13.44140625" style="62" customWidth="1"/>
    <col min="1536" max="1536" width="12.77734375" style="62" customWidth="1"/>
    <col min="1537" max="1537" width="14.77734375" style="62" customWidth="1"/>
    <col min="1538" max="1538" width="13.21875" style="62" customWidth="1"/>
    <col min="1539" max="1789" width="8.88671875" style="62"/>
    <col min="1790" max="1790" width="20.21875" style="62" customWidth="1"/>
    <col min="1791" max="1791" width="13.44140625" style="62" customWidth="1"/>
    <col min="1792" max="1792" width="12.77734375" style="62" customWidth="1"/>
    <col min="1793" max="1793" width="14.77734375" style="62" customWidth="1"/>
    <col min="1794" max="1794" width="13.21875" style="62" customWidth="1"/>
    <col min="1795" max="2045" width="8.88671875" style="62"/>
    <col min="2046" max="2046" width="20.21875" style="62" customWidth="1"/>
    <col min="2047" max="2047" width="13.44140625" style="62" customWidth="1"/>
    <col min="2048" max="2048" width="12.77734375" style="62" customWidth="1"/>
    <col min="2049" max="2049" width="14.77734375" style="62" customWidth="1"/>
    <col min="2050" max="2050" width="13.21875" style="62" customWidth="1"/>
    <col min="2051" max="2301" width="8.88671875" style="62"/>
    <col min="2302" max="2302" width="20.21875" style="62" customWidth="1"/>
    <col min="2303" max="2303" width="13.44140625" style="62" customWidth="1"/>
    <col min="2304" max="2304" width="12.77734375" style="62" customWidth="1"/>
    <col min="2305" max="2305" width="14.77734375" style="62" customWidth="1"/>
    <col min="2306" max="2306" width="13.21875" style="62" customWidth="1"/>
    <col min="2307" max="2557" width="8.88671875" style="62"/>
    <col min="2558" max="2558" width="20.21875" style="62" customWidth="1"/>
    <col min="2559" max="2559" width="13.44140625" style="62" customWidth="1"/>
    <col min="2560" max="2560" width="12.77734375" style="62" customWidth="1"/>
    <col min="2561" max="2561" width="14.77734375" style="62" customWidth="1"/>
    <col min="2562" max="2562" width="13.21875" style="62" customWidth="1"/>
    <col min="2563" max="2813" width="8.88671875" style="62"/>
    <col min="2814" max="2814" width="20.21875" style="62" customWidth="1"/>
    <col min="2815" max="2815" width="13.44140625" style="62" customWidth="1"/>
    <col min="2816" max="2816" width="12.77734375" style="62" customWidth="1"/>
    <col min="2817" max="2817" width="14.77734375" style="62" customWidth="1"/>
    <col min="2818" max="2818" width="13.21875" style="62" customWidth="1"/>
    <col min="2819" max="3069" width="8.88671875" style="62"/>
    <col min="3070" max="3070" width="20.21875" style="62" customWidth="1"/>
    <col min="3071" max="3071" width="13.44140625" style="62" customWidth="1"/>
    <col min="3072" max="3072" width="12.77734375" style="62" customWidth="1"/>
    <col min="3073" max="3073" width="14.77734375" style="62" customWidth="1"/>
    <col min="3074" max="3074" width="13.21875" style="62" customWidth="1"/>
    <col min="3075" max="3325" width="8.88671875" style="62"/>
    <col min="3326" max="3326" width="20.21875" style="62" customWidth="1"/>
    <col min="3327" max="3327" width="13.44140625" style="62" customWidth="1"/>
    <col min="3328" max="3328" width="12.77734375" style="62" customWidth="1"/>
    <col min="3329" max="3329" width="14.77734375" style="62" customWidth="1"/>
    <col min="3330" max="3330" width="13.21875" style="62" customWidth="1"/>
    <col min="3331" max="3581" width="8.88671875" style="62"/>
    <col min="3582" max="3582" width="20.21875" style="62" customWidth="1"/>
    <col min="3583" max="3583" width="13.44140625" style="62" customWidth="1"/>
    <col min="3584" max="3584" width="12.77734375" style="62" customWidth="1"/>
    <col min="3585" max="3585" width="14.77734375" style="62" customWidth="1"/>
    <col min="3586" max="3586" width="13.21875" style="62" customWidth="1"/>
    <col min="3587" max="3837" width="8.88671875" style="62"/>
    <col min="3838" max="3838" width="20.21875" style="62" customWidth="1"/>
    <col min="3839" max="3839" width="13.44140625" style="62" customWidth="1"/>
    <col min="3840" max="3840" width="12.77734375" style="62" customWidth="1"/>
    <col min="3841" max="3841" width="14.77734375" style="62" customWidth="1"/>
    <col min="3842" max="3842" width="13.21875" style="62" customWidth="1"/>
    <col min="3843" max="4093" width="8.88671875" style="62"/>
    <col min="4094" max="4094" width="20.21875" style="62" customWidth="1"/>
    <col min="4095" max="4095" width="13.44140625" style="62" customWidth="1"/>
    <col min="4096" max="4096" width="12.77734375" style="62" customWidth="1"/>
    <col min="4097" max="4097" width="14.77734375" style="62" customWidth="1"/>
    <col min="4098" max="4098" width="13.21875" style="62" customWidth="1"/>
    <col min="4099" max="4349" width="8.88671875" style="62"/>
    <col min="4350" max="4350" width="20.21875" style="62" customWidth="1"/>
    <col min="4351" max="4351" width="13.44140625" style="62" customWidth="1"/>
    <col min="4352" max="4352" width="12.77734375" style="62" customWidth="1"/>
    <col min="4353" max="4353" width="14.77734375" style="62" customWidth="1"/>
    <col min="4354" max="4354" width="13.21875" style="62" customWidth="1"/>
    <col min="4355" max="4605" width="8.88671875" style="62"/>
    <col min="4606" max="4606" width="20.21875" style="62" customWidth="1"/>
    <col min="4607" max="4607" width="13.44140625" style="62" customWidth="1"/>
    <col min="4608" max="4608" width="12.77734375" style="62" customWidth="1"/>
    <col min="4609" max="4609" width="14.77734375" style="62" customWidth="1"/>
    <col min="4610" max="4610" width="13.21875" style="62" customWidth="1"/>
    <col min="4611" max="4861" width="8.88671875" style="62"/>
    <col min="4862" max="4862" width="20.21875" style="62" customWidth="1"/>
    <col min="4863" max="4863" width="13.44140625" style="62" customWidth="1"/>
    <col min="4864" max="4864" width="12.77734375" style="62" customWidth="1"/>
    <col min="4865" max="4865" width="14.77734375" style="62" customWidth="1"/>
    <col min="4866" max="4866" width="13.21875" style="62" customWidth="1"/>
    <col min="4867" max="5117" width="8.88671875" style="62"/>
    <col min="5118" max="5118" width="20.21875" style="62" customWidth="1"/>
    <col min="5119" max="5119" width="13.44140625" style="62" customWidth="1"/>
    <col min="5120" max="5120" width="12.77734375" style="62" customWidth="1"/>
    <col min="5121" max="5121" width="14.77734375" style="62" customWidth="1"/>
    <col min="5122" max="5122" width="13.21875" style="62" customWidth="1"/>
    <col min="5123" max="5373" width="8.88671875" style="62"/>
    <col min="5374" max="5374" width="20.21875" style="62" customWidth="1"/>
    <col min="5375" max="5375" width="13.44140625" style="62" customWidth="1"/>
    <col min="5376" max="5376" width="12.77734375" style="62" customWidth="1"/>
    <col min="5377" max="5377" width="14.77734375" style="62" customWidth="1"/>
    <col min="5378" max="5378" width="13.21875" style="62" customWidth="1"/>
    <col min="5379" max="5629" width="8.88671875" style="62"/>
    <col min="5630" max="5630" width="20.21875" style="62" customWidth="1"/>
    <col min="5631" max="5631" width="13.44140625" style="62" customWidth="1"/>
    <col min="5632" max="5632" width="12.77734375" style="62" customWidth="1"/>
    <col min="5633" max="5633" width="14.77734375" style="62" customWidth="1"/>
    <col min="5634" max="5634" width="13.21875" style="62" customWidth="1"/>
    <col min="5635" max="5885" width="8.88671875" style="62"/>
    <col min="5886" max="5886" width="20.21875" style="62" customWidth="1"/>
    <col min="5887" max="5887" width="13.44140625" style="62" customWidth="1"/>
    <col min="5888" max="5888" width="12.77734375" style="62" customWidth="1"/>
    <col min="5889" max="5889" width="14.77734375" style="62" customWidth="1"/>
    <col min="5890" max="5890" width="13.21875" style="62" customWidth="1"/>
    <col min="5891" max="6141" width="8.88671875" style="62"/>
    <col min="6142" max="6142" width="20.21875" style="62" customWidth="1"/>
    <col min="6143" max="6143" width="13.44140625" style="62" customWidth="1"/>
    <col min="6144" max="6144" width="12.77734375" style="62" customWidth="1"/>
    <col min="6145" max="6145" width="14.77734375" style="62" customWidth="1"/>
    <col min="6146" max="6146" width="13.21875" style="62" customWidth="1"/>
    <col min="6147" max="6397" width="8.88671875" style="62"/>
    <col min="6398" max="6398" width="20.21875" style="62" customWidth="1"/>
    <col min="6399" max="6399" width="13.44140625" style="62" customWidth="1"/>
    <col min="6400" max="6400" width="12.77734375" style="62" customWidth="1"/>
    <col min="6401" max="6401" width="14.77734375" style="62" customWidth="1"/>
    <col min="6402" max="6402" width="13.21875" style="62" customWidth="1"/>
    <col min="6403" max="6653" width="8.88671875" style="62"/>
    <col min="6654" max="6654" width="20.21875" style="62" customWidth="1"/>
    <col min="6655" max="6655" width="13.44140625" style="62" customWidth="1"/>
    <col min="6656" max="6656" width="12.77734375" style="62" customWidth="1"/>
    <col min="6657" max="6657" width="14.77734375" style="62" customWidth="1"/>
    <col min="6658" max="6658" width="13.21875" style="62" customWidth="1"/>
    <col min="6659" max="6909" width="8.88671875" style="62"/>
    <col min="6910" max="6910" width="20.21875" style="62" customWidth="1"/>
    <col min="6911" max="6911" width="13.44140625" style="62" customWidth="1"/>
    <col min="6912" max="6912" width="12.77734375" style="62" customWidth="1"/>
    <col min="6913" max="6913" width="14.77734375" style="62" customWidth="1"/>
    <col min="6914" max="6914" width="13.21875" style="62" customWidth="1"/>
    <col min="6915" max="7165" width="8.88671875" style="62"/>
    <col min="7166" max="7166" width="20.21875" style="62" customWidth="1"/>
    <col min="7167" max="7167" width="13.44140625" style="62" customWidth="1"/>
    <col min="7168" max="7168" width="12.77734375" style="62" customWidth="1"/>
    <col min="7169" max="7169" width="14.77734375" style="62" customWidth="1"/>
    <col min="7170" max="7170" width="13.21875" style="62" customWidth="1"/>
    <col min="7171" max="7421" width="8.88671875" style="62"/>
    <col min="7422" max="7422" width="20.21875" style="62" customWidth="1"/>
    <col min="7423" max="7423" width="13.44140625" style="62" customWidth="1"/>
    <col min="7424" max="7424" width="12.77734375" style="62" customWidth="1"/>
    <col min="7425" max="7425" width="14.77734375" style="62" customWidth="1"/>
    <col min="7426" max="7426" width="13.21875" style="62" customWidth="1"/>
    <col min="7427" max="7677" width="8.88671875" style="62"/>
    <col min="7678" max="7678" width="20.21875" style="62" customWidth="1"/>
    <col min="7679" max="7679" width="13.44140625" style="62" customWidth="1"/>
    <col min="7680" max="7680" width="12.77734375" style="62" customWidth="1"/>
    <col min="7681" max="7681" width="14.77734375" style="62" customWidth="1"/>
    <col min="7682" max="7682" width="13.21875" style="62" customWidth="1"/>
    <col min="7683" max="7933" width="8.88671875" style="62"/>
    <col min="7934" max="7934" width="20.21875" style="62" customWidth="1"/>
    <col min="7935" max="7935" width="13.44140625" style="62" customWidth="1"/>
    <col min="7936" max="7936" width="12.77734375" style="62" customWidth="1"/>
    <col min="7937" max="7937" width="14.77734375" style="62" customWidth="1"/>
    <col min="7938" max="7938" width="13.21875" style="62" customWidth="1"/>
    <col min="7939" max="8189" width="8.88671875" style="62"/>
    <col min="8190" max="8190" width="20.21875" style="62" customWidth="1"/>
    <col min="8191" max="8191" width="13.44140625" style="62" customWidth="1"/>
    <col min="8192" max="8192" width="12.77734375" style="62" customWidth="1"/>
    <col min="8193" max="8193" width="14.77734375" style="62" customWidth="1"/>
    <col min="8194" max="8194" width="13.21875" style="62" customWidth="1"/>
    <col min="8195" max="8445" width="8.88671875" style="62"/>
    <col min="8446" max="8446" width="20.21875" style="62" customWidth="1"/>
    <col min="8447" max="8447" width="13.44140625" style="62" customWidth="1"/>
    <col min="8448" max="8448" width="12.77734375" style="62" customWidth="1"/>
    <col min="8449" max="8449" width="14.77734375" style="62" customWidth="1"/>
    <col min="8450" max="8450" width="13.21875" style="62" customWidth="1"/>
    <col min="8451" max="8701" width="8.88671875" style="62"/>
    <col min="8702" max="8702" width="20.21875" style="62" customWidth="1"/>
    <col min="8703" max="8703" width="13.44140625" style="62" customWidth="1"/>
    <col min="8704" max="8704" width="12.77734375" style="62" customWidth="1"/>
    <col min="8705" max="8705" width="14.77734375" style="62" customWidth="1"/>
    <col min="8706" max="8706" width="13.21875" style="62" customWidth="1"/>
    <col min="8707" max="8957" width="8.88671875" style="62"/>
    <col min="8958" max="8958" width="20.21875" style="62" customWidth="1"/>
    <col min="8959" max="8959" width="13.44140625" style="62" customWidth="1"/>
    <col min="8960" max="8960" width="12.77734375" style="62" customWidth="1"/>
    <col min="8961" max="8961" width="14.77734375" style="62" customWidth="1"/>
    <col min="8962" max="8962" width="13.21875" style="62" customWidth="1"/>
    <col min="8963" max="9213" width="8.88671875" style="62"/>
    <col min="9214" max="9214" width="20.21875" style="62" customWidth="1"/>
    <col min="9215" max="9215" width="13.44140625" style="62" customWidth="1"/>
    <col min="9216" max="9216" width="12.77734375" style="62" customWidth="1"/>
    <col min="9217" max="9217" width="14.77734375" style="62" customWidth="1"/>
    <col min="9218" max="9218" width="13.21875" style="62" customWidth="1"/>
    <col min="9219" max="9469" width="8.88671875" style="62"/>
    <col min="9470" max="9470" width="20.21875" style="62" customWidth="1"/>
    <col min="9471" max="9471" width="13.44140625" style="62" customWidth="1"/>
    <col min="9472" max="9472" width="12.77734375" style="62" customWidth="1"/>
    <col min="9473" max="9473" width="14.77734375" style="62" customWidth="1"/>
    <col min="9474" max="9474" width="13.21875" style="62" customWidth="1"/>
    <col min="9475" max="9725" width="8.88671875" style="62"/>
    <col min="9726" max="9726" width="20.21875" style="62" customWidth="1"/>
    <col min="9727" max="9727" width="13.44140625" style="62" customWidth="1"/>
    <col min="9728" max="9728" width="12.77734375" style="62" customWidth="1"/>
    <col min="9729" max="9729" width="14.77734375" style="62" customWidth="1"/>
    <col min="9730" max="9730" width="13.21875" style="62" customWidth="1"/>
    <col min="9731" max="9981" width="8.88671875" style="62"/>
    <col min="9982" max="9982" width="20.21875" style="62" customWidth="1"/>
    <col min="9983" max="9983" width="13.44140625" style="62" customWidth="1"/>
    <col min="9984" max="9984" width="12.77734375" style="62" customWidth="1"/>
    <col min="9985" max="9985" width="14.77734375" style="62" customWidth="1"/>
    <col min="9986" max="9986" width="13.21875" style="62" customWidth="1"/>
    <col min="9987" max="10237" width="8.88671875" style="62"/>
    <col min="10238" max="10238" width="20.21875" style="62" customWidth="1"/>
    <col min="10239" max="10239" width="13.44140625" style="62" customWidth="1"/>
    <col min="10240" max="10240" width="12.77734375" style="62" customWidth="1"/>
    <col min="10241" max="10241" width="14.77734375" style="62" customWidth="1"/>
    <col min="10242" max="10242" width="13.21875" style="62" customWidth="1"/>
    <col min="10243" max="10493" width="8.88671875" style="62"/>
    <col min="10494" max="10494" width="20.21875" style="62" customWidth="1"/>
    <col min="10495" max="10495" width="13.44140625" style="62" customWidth="1"/>
    <col min="10496" max="10496" width="12.77734375" style="62" customWidth="1"/>
    <col min="10497" max="10497" width="14.77734375" style="62" customWidth="1"/>
    <col min="10498" max="10498" width="13.21875" style="62" customWidth="1"/>
    <col min="10499" max="10749" width="8.88671875" style="62"/>
    <col min="10750" max="10750" width="20.21875" style="62" customWidth="1"/>
    <col min="10751" max="10751" width="13.44140625" style="62" customWidth="1"/>
    <col min="10752" max="10752" width="12.77734375" style="62" customWidth="1"/>
    <col min="10753" max="10753" width="14.77734375" style="62" customWidth="1"/>
    <col min="10754" max="10754" width="13.21875" style="62" customWidth="1"/>
    <col min="10755" max="11005" width="8.88671875" style="62"/>
    <col min="11006" max="11006" width="20.21875" style="62" customWidth="1"/>
    <col min="11007" max="11007" width="13.44140625" style="62" customWidth="1"/>
    <col min="11008" max="11008" width="12.77734375" style="62" customWidth="1"/>
    <col min="11009" max="11009" width="14.77734375" style="62" customWidth="1"/>
    <col min="11010" max="11010" width="13.21875" style="62" customWidth="1"/>
    <col min="11011" max="11261" width="8.88671875" style="62"/>
    <col min="11262" max="11262" width="20.21875" style="62" customWidth="1"/>
    <col min="11263" max="11263" width="13.44140625" style="62" customWidth="1"/>
    <col min="11264" max="11264" width="12.77734375" style="62" customWidth="1"/>
    <col min="11265" max="11265" width="14.77734375" style="62" customWidth="1"/>
    <col min="11266" max="11266" width="13.21875" style="62" customWidth="1"/>
    <col min="11267" max="11517" width="8.88671875" style="62"/>
    <col min="11518" max="11518" width="20.21875" style="62" customWidth="1"/>
    <col min="11519" max="11519" width="13.44140625" style="62" customWidth="1"/>
    <col min="11520" max="11520" width="12.77734375" style="62" customWidth="1"/>
    <col min="11521" max="11521" width="14.77734375" style="62" customWidth="1"/>
    <col min="11522" max="11522" width="13.21875" style="62" customWidth="1"/>
    <col min="11523" max="11773" width="8.88671875" style="62"/>
    <col min="11774" max="11774" width="20.21875" style="62" customWidth="1"/>
    <col min="11775" max="11775" width="13.44140625" style="62" customWidth="1"/>
    <col min="11776" max="11776" width="12.77734375" style="62" customWidth="1"/>
    <col min="11777" max="11777" width="14.77734375" style="62" customWidth="1"/>
    <col min="11778" max="11778" width="13.21875" style="62" customWidth="1"/>
    <col min="11779" max="12029" width="8.88671875" style="62"/>
    <col min="12030" max="12030" width="20.21875" style="62" customWidth="1"/>
    <col min="12031" max="12031" width="13.44140625" style="62" customWidth="1"/>
    <col min="12032" max="12032" width="12.77734375" style="62" customWidth="1"/>
    <col min="12033" max="12033" width="14.77734375" style="62" customWidth="1"/>
    <col min="12034" max="12034" width="13.21875" style="62" customWidth="1"/>
    <col min="12035" max="12285" width="8.88671875" style="62"/>
    <col min="12286" max="12286" width="20.21875" style="62" customWidth="1"/>
    <col min="12287" max="12287" width="13.44140625" style="62" customWidth="1"/>
    <col min="12288" max="12288" width="12.77734375" style="62" customWidth="1"/>
    <col min="12289" max="12289" width="14.77734375" style="62" customWidth="1"/>
    <col min="12290" max="12290" width="13.21875" style="62" customWidth="1"/>
    <col min="12291" max="12541" width="8.88671875" style="62"/>
    <col min="12542" max="12542" width="20.21875" style="62" customWidth="1"/>
    <col min="12543" max="12543" width="13.44140625" style="62" customWidth="1"/>
    <col min="12544" max="12544" width="12.77734375" style="62" customWidth="1"/>
    <col min="12545" max="12545" width="14.77734375" style="62" customWidth="1"/>
    <col min="12546" max="12546" width="13.21875" style="62" customWidth="1"/>
    <col min="12547" max="12797" width="8.88671875" style="62"/>
    <col min="12798" max="12798" width="20.21875" style="62" customWidth="1"/>
    <col min="12799" max="12799" width="13.44140625" style="62" customWidth="1"/>
    <col min="12800" max="12800" width="12.77734375" style="62" customWidth="1"/>
    <col min="12801" max="12801" width="14.77734375" style="62" customWidth="1"/>
    <col min="12802" max="12802" width="13.21875" style="62" customWidth="1"/>
    <col min="12803" max="13053" width="8.88671875" style="62"/>
    <col min="13054" max="13054" width="20.21875" style="62" customWidth="1"/>
    <col min="13055" max="13055" width="13.44140625" style="62" customWidth="1"/>
    <col min="13056" max="13056" width="12.77734375" style="62" customWidth="1"/>
    <col min="13057" max="13057" width="14.77734375" style="62" customWidth="1"/>
    <col min="13058" max="13058" width="13.21875" style="62" customWidth="1"/>
    <col min="13059" max="13309" width="8.88671875" style="62"/>
    <col min="13310" max="13310" width="20.21875" style="62" customWidth="1"/>
    <col min="13311" max="13311" width="13.44140625" style="62" customWidth="1"/>
    <col min="13312" max="13312" width="12.77734375" style="62" customWidth="1"/>
    <col min="13313" max="13313" width="14.77734375" style="62" customWidth="1"/>
    <col min="13314" max="13314" width="13.21875" style="62" customWidth="1"/>
    <col min="13315" max="13565" width="8.88671875" style="62"/>
    <col min="13566" max="13566" width="20.21875" style="62" customWidth="1"/>
    <col min="13567" max="13567" width="13.44140625" style="62" customWidth="1"/>
    <col min="13568" max="13568" width="12.77734375" style="62" customWidth="1"/>
    <col min="13569" max="13569" width="14.77734375" style="62" customWidth="1"/>
    <col min="13570" max="13570" width="13.21875" style="62" customWidth="1"/>
    <col min="13571" max="13821" width="8.88671875" style="62"/>
    <col min="13822" max="13822" width="20.21875" style="62" customWidth="1"/>
    <col min="13823" max="13823" width="13.44140625" style="62" customWidth="1"/>
    <col min="13824" max="13824" width="12.77734375" style="62" customWidth="1"/>
    <col min="13825" max="13825" width="14.77734375" style="62" customWidth="1"/>
    <col min="13826" max="13826" width="13.21875" style="62" customWidth="1"/>
    <col min="13827" max="14077" width="8.88671875" style="62"/>
    <col min="14078" max="14078" width="20.21875" style="62" customWidth="1"/>
    <col min="14079" max="14079" width="13.44140625" style="62" customWidth="1"/>
    <col min="14080" max="14080" width="12.77734375" style="62" customWidth="1"/>
    <col min="14081" max="14081" width="14.77734375" style="62" customWidth="1"/>
    <col min="14082" max="14082" width="13.21875" style="62" customWidth="1"/>
    <col min="14083" max="14333" width="8.88671875" style="62"/>
    <col min="14334" max="14334" width="20.21875" style="62" customWidth="1"/>
    <col min="14335" max="14335" width="13.44140625" style="62" customWidth="1"/>
    <col min="14336" max="14336" width="12.77734375" style="62" customWidth="1"/>
    <col min="14337" max="14337" width="14.77734375" style="62" customWidth="1"/>
    <col min="14338" max="14338" width="13.21875" style="62" customWidth="1"/>
    <col min="14339" max="14589" width="8.88671875" style="62"/>
    <col min="14590" max="14590" width="20.21875" style="62" customWidth="1"/>
    <col min="14591" max="14591" width="13.44140625" style="62" customWidth="1"/>
    <col min="14592" max="14592" width="12.77734375" style="62" customWidth="1"/>
    <col min="14593" max="14593" width="14.77734375" style="62" customWidth="1"/>
    <col min="14594" max="14594" width="13.21875" style="62" customWidth="1"/>
    <col min="14595" max="14845" width="8.88671875" style="62"/>
    <col min="14846" max="14846" width="20.21875" style="62" customWidth="1"/>
    <col min="14847" max="14847" width="13.44140625" style="62" customWidth="1"/>
    <col min="14848" max="14848" width="12.77734375" style="62" customWidth="1"/>
    <col min="14849" max="14849" width="14.77734375" style="62" customWidth="1"/>
    <col min="14850" max="14850" width="13.21875" style="62" customWidth="1"/>
    <col min="14851" max="15101" width="8.88671875" style="62"/>
    <col min="15102" max="15102" width="20.21875" style="62" customWidth="1"/>
    <col min="15103" max="15103" width="13.44140625" style="62" customWidth="1"/>
    <col min="15104" max="15104" width="12.77734375" style="62" customWidth="1"/>
    <col min="15105" max="15105" width="14.77734375" style="62" customWidth="1"/>
    <col min="15106" max="15106" width="13.21875" style="62" customWidth="1"/>
    <col min="15107" max="15357" width="8.88671875" style="62"/>
    <col min="15358" max="15358" width="20.21875" style="62" customWidth="1"/>
    <col min="15359" max="15359" width="13.44140625" style="62" customWidth="1"/>
    <col min="15360" max="15360" width="12.77734375" style="62" customWidth="1"/>
    <col min="15361" max="15361" width="14.77734375" style="62" customWidth="1"/>
    <col min="15362" max="15362" width="13.21875" style="62" customWidth="1"/>
    <col min="15363" max="15613" width="8.88671875" style="62"/>
    <col min="15614" max="15614" width="20.21875" style="62" customWidth="1"/>
    <col min="15615" max="15615" width="13.44140625" style="62" customWidth="1"/>
    <col min="15616" max="15616" width="12.77734375" style="62" customWidth="1"/>
    <col min="15617" max="15617" width="14.77734375" style="62" customWidth="1"/>
    <col min="15618" max="15618" width="13.21875" style="62" customWidth="1"/>
    <col min="15619" max="15869" width="8.88671875" style="62"/>
    <col min="15870" max="15870" width="20.21875" style="62" customWidth="1"/>
    <col min="15871" max="15871" width="13.44140625" style="62" customWidth="1"/>
    <col min="15872" max="15872" width="12.77734375" style="62" customWidth="1"/>
    <col min="15873" max="15873" width="14.77734375" style="62" customWidth="1"/>
    <col min="15874" max="15874" width="13.21875" style="62" customWidth="1"/>
    <col min="15875" max="16125" width="8.88671875" style="62"/>
    <col min="16126" max="16126" width="20.21875" style="62" customWidth="1"/>
    <col min="16127" max="16127" width="13.44140625" style="62" customWidth="1"/>
    <col min="16128" max="16128" width="12.77734375" style="62" customWidth="1"/>
    <col min="16129" max="16129" width="14.77734375" style="62" customWidth="1"/>
    <col min="16130" max="16130" width="13.21875" style="62" customWidth="1"/>
    <col min="16131" max="16384" width="8.88671875" style="62"/>
  </cols>
  <sheetData>
    <row r="1" spans="1:4" ht="15.6" x14ac:dyDescent="0.3">
      <c r="A1" s="61" t="s">
        <v>284</v>
      </c>
      <c r="D1" s="376" t="s">
        <v>651</v>
      </c>
    </row>
    <row r="2" spans="1:4" x14ac:dyDescent="0.25">
      <c r="A2" s="63"/>
      <c r="B2" s="63"/>
      <c r="C2" s="65"/>
    </row>
    <row r="3" spans="1:4" ht="52.8" customHeight="1" x14ac:dyDescent="0.25">
      <c r="A3" s="881" t="s">
        <v>285</v>
      </c>
      <c r="B3" s="53" t="s">
        <v>657</v>
      </c>
      <c r="C3" s="65"/>
    </row>
    <row r="4" spans="1:4" ht="13.8" x14ac:dyDescent="0.25">
      <c r="A4" s="66" t="s">
        <v>286</v>
      </c>
      <c r="B4" s="879">
        <v>12535765</v>
      </c>
      <c r="C4" s="139"/>
    </row>
    <row r="5" spans="1:4" ht="13.8" x14ac:dyDescent="0.25">
      <c r="A5" s="67" t="s">
        <v>287</v>
      </c>
      <c r="B5" s="880">
        <v>1034078</v>
      </c>
      <c r="C5" s="65"/>
    </row>
    <row r="6" spans="1:4" ht="13.8" x14ac:dyDescent="0.25">
      <c r="A6" s="67" t="s">
        <v>288</v>
      </c>
      <c r="B6" s="880">
        <v>657698</v>
      </c>
      <c r="C6" s="65"/>
    </row>
    <row r="7" spans="1:4" ht="13.8" x14ac:dyDescent="0.25">
      <c r="A7" s="67" t="s">
        <v>289</v>
      </c>
      <c r="B7" s="880">
        <v>644238</v>
      </c>
      <c r="C7" s="65"/>
    </row>
    <row r="8" spans="1:4" ht="13.8" x14ac:dyDescent="0.25">
      <c r="A8" s="67" t="s">
        <v>290</v>
      </c>
      <c r="B8" s="880">
        <v>334083</v>
      </c>
      <c r="C8" s="65"/>
    </row>
    <row r="9" spans="1:4" ht="13.8" x14ac:dyDescent="0.25">
      <c r="A9" s="67" t="s">
        <v>291</v>
      </c>
      <c r="B9" s="880">
        <v>844248</v>
      </c>
      <c r="C9" s="65"/>
    </row>
    <row r="10" spans="1:4" ht="13.8" x14ac:dyDescent="0.25">
      <c r="A10" s="67" t="s">
        <v>292</v>
      </c>
      <c r="B10" s="880">
        <v>1026528</v>
      </c>
      <c r="C10" s="65"/>
    </row>
    <row r="11" spans="1:4" ht="13.8" x14ac:dyDescent="0.25">
      <c r="A11" s="67" t="s">
        <v>293</v>
      </c>
      <c r="B11" s="880">
        <v>1915880</v>
      </c>
      <c r="C11" s="65"/>
    </row>
    <row r="12" spans="1:4" ht="13.8" x14ac:dyDescent="0.25">
      <c r="A12" s="67" t="s">
        <v>294</v>
      </c>
      <c r="B12" s="880">
        <v>310625</v>
      </c>
      <c r="C12" s="65"/>
    </row>
    <row r="13" spans="1:4" ht="13.8" x14ac:dyDescent="0.25">
      <c r="A13" s="67" t="s">
        <v>295</v>
      </c>
      <c r="B13" s="880">
        <v>600886</v>
      </c>
      <c r="C13" s="65"/>
    </row>
    <row r="14" spans="1:4" ht="13.8" x14ac:dyDescent="0.25">
      <c r="A14" s="67" t="s">
        <v>296</v>
      </c>
      <c r="B14" s="880">
        <v>372468</v>
      </c>
      <c r="C14" s="65"/>
    </row>
    <row r="15" spans="1:4" ht="13.8" x14ac:dyDescent="0.25">
      <c r="A15" s="67" t="s">
        <v>297</v>
      </c>
      <c r="B15" s="880">
        <v>773286</v>
      </c>
      <c r="C15" s="65"/>
    </row>
    <row r="16" spans="1:4" ht="13.8" x14ac:dyDescent="0.25">
      <c r="A16" s="67" t="s">
        <v>298</v>
      </c>
      <c r="B16" s="880">
        <v>1527584</v>
      </c>
      <c r="C16" s="65"/>
    </row>
    <row r="17" spans="1:3" ht="13.8" x14ac:dyDescent="0.25">
      <c r="A17" s="67" t="s">
        <v>299</v>
      </c>
      <c r="B17" s="880">
        <v>372047</v>
      </c>
      <c r="C17" s="65"/>
    </row>
    <row r="18" spans="1:3" ht="13.8" x14ac:dyDescent="0.25">
      <c r="A18" s="67" t="s">
        <v>300</v>
      </c>
      <c r="B18" s="880">
        <v>452754</v>
      </c>
      <c r="C18" s="65"/>
    </row>
    <row r="19" spans="1:3" ht="13.8" x14ac:dyDescent="0.25">
      <c r="A19" s="67" t="s">
        <v>301</v>
      </c>
      <c r="B19" s="880">
        <v>1097155</v>
      </c>
      <c r="C19" s="65"/>
    </row>
    <row r="20" spans="1:3" ht="13.8" x14ac:dyDescent="0.25">
      <c r="A20" s="67" t="s">
        <v>302</v>
      </c>
      <c r="B20" s="880">
        <v>572207</v>
      </c>
      <c r="C20" s="65"/>
    </row>
    <row r="21" spans="1:3" x14ac:dyDescent="0.25">
      <c r="B21" s="68"/>
    </row>
    <row r="22" spans="1:3" x14ac:dyDescent="0.25">
      <c r="A22" s="395" t="s">
        <v>658</v>
      </c>
    </row>
  </sheetData>
  <hyperlinks>
    <hyperlink ref="D1" location="INFO!A1" display="POWRÓT" xr:uid="{6229F356-1A50-4167-8592-632A02DB06E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5"/>
  <dimension ref="A1:I3228"/>
  <sheetViews>
    <sheetView zoomScale="85" zoomScaleNormal="85" workbookViewId="0">
      <selection activeCell="B9" sqref="B9:E9"/>
    </sheetView>
  </sheetViews>
  <sheetFormatPr defaultRowHeight="14.4" x14ac:dyDescent="0.3"/>
  <cols>
    <col min="1" max="1" width="20.5546875" style="58" customWidth="1"/>
    <col min="2" max="7" width="14.44140625" style="58" customWidth="1"/>
  </cols>
  <sheetData>
    <row r="1" spans="1:9" ht="28.2" customHeight="1" x14ac:dyDescent="0.3">
      <c r="A1" s="1150" t="s">
        <v>708</v>
      </c>
      <c r="B1" s="1150"/>
      <c r="C1" s="1150"/>
      <c r="D1" s="1150"/>
      <c r="E1" s="1150"/>
      <c r="F1" s="1150"/>
      <c r="G1" s="1150"/>
      <c r="I1" s="376" t="s">
        <v>651</v>
      </c>
    </row>
    <row r="2" spans="1:9" x14ac:dyDescent="0.3">
      <c r="A2" s="60"/>
      <c r="B2" s="6"/>
      <c r="C2" s="6"/>
      <c r="D2" s="6"/>
      <c r="E2" s="6"/>
      <c r="F2" s="6"/>
      <c r="G2" s="64">
        <v>2022</v>
      </c>
    </row>
    <row r="3" spans="1:9" ht="57" customHeight="1" x14ac:dyDescent="0.3">
      <c r="A3" s="1163" t="s">
        <v>17</v>
      </c>
      <c r="B3" s="437" t="s">
        <v>399</v>
      </c>
      <c r="C3" s="437" t="s">
        <v>709</v>
      </c>
      <c r="D3" s="437" t="s">
        <v>710</v>
      </c>
      <c r="E3" s="437" t="s">
        <v>711</v>
      </c>
      <c r="F3" s="437" t="s">
        <v>712</v>
      </c>
      <c r="G3" s="438" t="s">
        <v>400</v>
      </c>
    </row>
    <row r="4" spans="1:9" x14ac:dyDescent="0.3">
      <c r="A4" s="1164"/>
      <c r="B4" s="443" t="s">
        <v>385</v>
      </c>
      <c r="C4" s="443" t="s">
        <v>401</v>
      </c>
      <c r="D4" s="443" t="s">
        <v>402</v>
      </c>
      <c r="E4" s="443" t="s">
        <v>403</v>
      </c>
      <c r="F4" s="1156" t="s">
        <v>182</v>
      </c>
      <c r="G4" s="1156"/>
    </row>
    <row r="5" spans="1:9" ht="28.2" x14ac:dyDescent="0.3">
      <c r="A5" s="198" t="s">
        <v>404</v>
      </c>
      <c r="B5" s="199">
        <f>'[3]Tabl. 34'!B18</f>
        <v>7.7508341053408607</v>
      </c>
      <c r="C5" s="199">
        <f>'[3]Tabl. 35'!B6/1000</f>
        <v>13.290222461944355</v>
      </c>
      <c r="D5" s="525">
        <f>B5*C5*10</f>
        <v>1030.1030952560548</v>
      </c>
      <c r="E5" s="200">
        <v>6.7267000000000001</v>
      </c>
      <c r="F5" s="201">
        <f>D5*E5</f>
        <v>6929.1944908589039</v>
      </c>
      <c r="G5" s="195">
        <f>'[3]Tabl. 33'!C7*'[3]Tabl. 36'!F5</f>
        <v>8582.0437743413313</v>
      </c>
    </row>
    <row r="6" spans="1:9" s="197" customFormat="1" x14ac:dyDescent="0.3">
      <c r="A6" s="92" t="s">
        <v>405</v>
      </c>
      <c r="B6" s="178">
        <f>'[3]Tabl. 34'!B19</f>
        <v>7.5539757276769661</v>
      </c>
      <c r="C6" s="178">
        <f>'[3]Tabl. 35'!B8/1000</f>
        <v>13.132454983125593</v>
      </c>
      <c r="D6" s="526">
        <f>B6*C6*10</f>
        <v>992.02246187341143</v>
      </c>
      <c r="E6" s="96">
        <v>6.7138</v>
      </c>
      <c r="F6" s="93">
        <f>D6*E6</f>
        <v>6660.2404045257099</v>
      </c>
      <c r="G6" s="263" t="s">
        <v>281</v>
      </c>
    </row>
    <row r="7" spans="1:9" s="197" customFormat="1" x14ac:dyDescent="0.3">
      <c r="A7" s="92" t="s">
        <v>387</v>
      </c>
      <c r="B7" s="178">
        <f>'[3]Tabl. 34'!B20</f>
        <v>10.28182015710045</v>
      </c>
      <c r="C7" s="178">
        <f>'[3]Tabl. 35'!B9/1000</f>
        <v>14.593136249515599</v>
      </c>
      <c r="D7" s="526">
        <f>B7*C7*10</f>
        <v>1500.4400244558274</v>
      </c>
      <c r="E7" s="96">
        <v>3.2591955584386585</v>
      </c>
      <c r="F7" s="93">
        <f t="shared" ref="F7:F8" si="0">D7*E7</f>
        <v>4890.2274634100249</v>
      </c>
      <c r="G7" s="263" t="s">
        <v>281</v>
      </c>
    </row>
    <row r="8" spans="1:9" s="197" customFormat="1" x14ac:dyDescent="0.3">
      <c r="A8" s="92" t="s">
        <v>388</v>
      </c>
      <c r="B8" s="178">
        <f>'[3]Tabl. 34'!B21</f>
        <v>7.2869542869213095</v>
      </c>
      <c r="C8" s="178">
        <f>'[3]Tabl. 35'!B10/1000</f>
        <v>13.219950292329985</v>
      </c>
      <c r="D8" s="527">
        <f>B8*C8*10</f>
        <v>963.33173455580607</v>
      </c>
      <c r="E8" s="96">
        <v>7.2009810951173083</v>
      </c>
      <c r="F8" s="93">
        <f t="shared" si="0"/>
        <v>6936.9336088629243</v>
      </c>
      <c r="G8" s="263" t="s">
        <v>281</v>
      </c>
    </row>
    <row r="9" spans="1:9" s="197" customFormat="1" x14ac:dyDescent="0.3">
      <c r="A9" s="120"/>
      <c r="B9" s="520" t="s">
        <v>702</v>
      </c>
      <c r="C9" s="520" t="s">
        <v>401</v>
      </c>
      <c r="D9" s="520" t="s">
        <v>576</v>
      </c>
      <c r="E9" s="520" t="s">
        <v>594</v>
      </c>
      <c r="F9" s="1134" t="s">
        <v>182</v>
      </c>
      <c r="G9" s="1135"/>
    </row>
    <row r="10" spans="1:9" s="196" customFormat="1" ht="34.799999999999997" customHeight="1" x14ac:dyDescent="0.3">
      <c r="A10" s="528" t="s">
        <v>713</v>
      </c>
      <c r="B10" s="178">
        <f>'[3]Tabl. 34'!B23</f>
        <v>17.970602988173376</v>
      </c>
      <c r="C10" s="178">
        <f>'[3]Tabl. 35'!B12/1000</f>
        <v>12.111857061826244</v>
      </c>
      <c r="D10" s="529">
        <f>B10*C10*10</f>
        <v>2176.5737470758349</v>
      </c>
      <c r="E10" s="530">
        <v>1.3479167424298311</v>
      </c>
      <c r="F10" s="93">
        <f>D10*E10</f>
        <v>2933.8401948167507</v>
      </c>
      <c r="G10" s="531" t="s">
        <v>281</v>
      </c>
    </row>
    <row r="11" spans="1:9" x14ac:dyDescent="0.3">
      <c r="A11" s="1128" t="s">
        <v>714</v>
      </c>
      <c r="B11" s="1128"/>
      <c r="C11" s="1128"/>
      <c r="D11" s="1128"/>
      <c r="E11" s="1128"/>
      <c r="F11" s="1128"/>
      <c r="G11" s="29"/>
    </row>
    <row r="12" spans="1:9" x14ac:dyDescent="0.3">
      <c r="A12" s="452" t="s">
        <v>715</v>
      </c>
      <c r="B12" s="280"/>
      <c r="C12" s="280"/>
      <c r="D12" s="280"/>
      <c r="E12" s="280"/>
      <c r="F12" s="280"/>
      <c r="G12" s="280"/>
    </row>
    <row r="13" spans="1:9" x14ac:dyDescent="0.3">
      <c r="A13" s="59"/>
      <c r="B13" s="59"/>
      <c r="C13" s="59"/>
      <c r="D13" s="59"/>
      <c r="E13" s="59"/>
      <c r="F13" s="59"/>
      <c r="G13" s="59"/>
    </row>
    <row r="14" spans="1:9" x14ac:dyDescent="0.3">
      <c r="A14" s="59"/>
      <c r="B14" s="59"/>
      <c r="C14" s="59"/>
      <c r="D14" s="59"/>
      <c r="E14" s="59"/>
      <c r="F14" s="59"/>
      <c r="G14" s="59"/>
    </row>
    <row r="15" spans="1:9" x14ac:dyDescent="0.3">
      <c r="A15" s="59"/>
      <c r="B15" s="59"/>
      <c r="C15" s="59"/>
      <c r="D15" s="59"/>
      <c r="E15" s="59"/>
      <c r="F15" s="59"/>
      <c r="G15" s="59"/>
    </row>
    <row r="16" spans="1:9" x14ac:dyDescent="0.3">
      <c r="A16" s="59"/>
      <c r="B16" s="59"/>
      <c r="C16" s="59"/>
      <c r="D16" s="59"/>
      <c r="E16" s="59"/>
      <c r="F16" s="59"/>
      <c r="G16" s="59"/>
    </row>
    <row r="17" spans="1:7" x14ac:dyDescent="0.3">
      <c r="A17" s="59"/>
      <c r="B17" s="59"/>
      <c r="C17" s="59"/>
      <c r="D17" s="59"/>
      <c r="E17" s="59"/>
      <c r="F17" s="59"/>
      <c r="G17" s="59"/>
    </row>
    <row r="18" spans="1:7" x14ac:dyDescent="0.3">
      <c r="A18" s="59"/>
      <c r="B18" s="59"/>
      <c r="C18" s="59"/>
      <c r="D18" s="59"/>
      <c r="E18" s="59"/>
      <c r="F18" s="59"/>
      <c r="G18" s="59"/>
    </row>
    <row r="19" spans="1:7" x14ac:dyDescent="0.3">
      <c r="A19" s="59"/>
      <c r="B19" s="59"/>
      <c r="C19" s="59"/>
      <c r="D19" s="59"/>
      <c r="E19" s="59"/>
      <c r="F19" s="59"/>
      <c r="G19" s="59"/>
    </row>
    <row r="20" spans="1:7" x14ac:dyDescent="0.3">
      <c r="A20" s="59"/>
      <c r="B20" s="59"/>
      <c r="C20" s="59"/>
      <c r="D20" s="59"/>
      <c r="E20" s="59"/>
      <c r="F20" s="59"/>
      <c r="G20" s="59"/>
    </row>
    <row r="21" spans="1:7" x14ac:dyDescent="0.3">
      <c r="A21" s="59"/>
      <c r="B21" s="59"/>
      <c r="C21" s="59"/>
      <c r="D21" s="59"/>
      <c r="E21" s="59"/>
      <c r="F21" s="59"/>
      <c r="G21" s="59"/>
    </row>
    <row r="22" spans="1:7" x14ac:dyDescent="0.3">
      <c r="A22" s="59"/>
      <c r="B22" s="59"/>
      <c r="C22" s="59"/>
      <c r="D22" s="59"/>
      <c r="E22" s="59"/>
      <c r="F22" s="59"/>
      <c r="G22" s="59"/>
    </row>
    <row r="23" spans="1:7" x14ac:dyDescent="0.3">
      <c r="A23" s="59"/>
      <c r="B23" s="59"/>
      <c r="C23" s="59"/>
      <c r="D23" s="59"/>
      <c r="E23" s="59"/>
      <c r="F23" s="59"/>
      <c r="G23" s="59"/>
    </row>
    <row r="24" spans="1:7" x14ac:dyDescent="0.3">
      <c r="A24" s="59"/>
      <c r="B24" s="59"/>
      <c r="C24" s="59"/>
      <c r="D24" s="59"/>
      <c r="E24" s="59"/>
      <c r="F24" s="59"/>
      <c r="G24" s="59"/>
    </row>
    <row r="25" spans="1:7" x14ac:dyDescent="0.3">
      <c r="A25" s="59"/>
      <c r="B25" s="59"/>
      <c r="C25" s="59"/>
      <c r="D25" s="59"/>
      <c r="E25" s="59"/>
      <c r="F25" s="59"/>
      <c r="G25" s="59"/>
    </row>
    <row r="26" spans="1:7" x14ac:dyDescent="0.3">
      <c r="A26" s="59"/>
      <c r="B26" s="59"/>
      <c r="C26" s="59"/>
      <c r="D26" s="59"/>
      <c r="E26" s="59"/>
      <c r="F26" s="59"/>
      <c r="G26" s="59"/>
    </row>
    <row r="27" spans="1:7" x14ac:dyDescent="0.3">
      <c r="A27" s="59"/>
      <c r="B27" s="59"/>
      <c r="C27" s="59"/>
      <c r="D27" s="59"/>
      <c r="E27" s="59"/>
      <c r="F27" s="59"/>
      <c r="G27" s="59"/>
    </row>
    <row r="28" spans="1:7" x14ac:dyDescent="0.3">
      <c r="A28" s="59"/>
      <c r="B28" s="59"/>
      <c r="C28" s="59"/>
      <c r="D28" s="59"/>
      <c r="E28" s="59"/>
      <c r="F28" s="59"/>
      <c r="G28" s="59"/>
    </row>
    <row r="29" spans="1:7" x14ac:dyDescent="0.3">
      <c r="A29" s="59"/>
      <c r="B29" s="59"/>
      <c r="C29" s="59"/>
      <c r="D29" s="59"/>
      <c r="E29" s="59"/>
      <c r="F29" s="59"/>
      <c r="G29" s="59"/>
    </row>
    <row r="30" spans="1:7" x14ac:dyDescent="0.3">
      <c r="A30" s="59"/>
      <c r="B30" s="59"/>
      <c r="C30" s="59"/>
      <c r="D30" s="59"/>
      <c r="E30" s="59"/>
      <c r="F30" s="59"/>
      <c r="G30" s="59"/>
    </row>
    <row r="31" spans="1:7" x14ac:dyDescent="0.3">
      <c r="A31" s="59"/>
      <c r="B31" s="59"/>
      <c r="C31" s="59"/>
      <c r="D31" s="59"/>
      <c r="E31" s="59"/>
      <c r="F31" s="59"/>
      <c r="G31" s="59"/>
    </row>
    <row r="32" spans="1:7" x14ac:dyDescent="0.3">
      <c r="A32" s="59"/>
      <c r="B32" s="59"/>
      <c r="C32" s="59"/>
      <c r="D32" s="59"/>
      <c r="E32" s="59"/>
      <c r="F32" s="59"/>
      <c r="G32" s="59"/>
    </row>
    <row r="33" spans="1:7" x14ac:dyDescent="0.3">
      <c r="A33" s="59"/>
      <c r="B33" s="59"/>
      <c r="C33" s="59"/>
      <c r="D33" s="59"/>
      <c r="E33" s="59"/>
      <c r="F33" s="59"/>
      <c r="G33" s="59"/>
    </row>
    <row r="34" spans="1:7" x14ac:dyDescent="0.3">
      <c r="A34" s="59"/>
      <c r="B34" s="59"/>
      <c r="C34" s="59"/>
      <c r="D34" s="59"/>
      <c r="E34" s="59"/>
      <c r="F34" s="59"/>
      <c r="G34" s="59"/>
    </row>
    <row r="35" spans="1:7" x14ac:dyDescent="0.3">
      <c r="A35" s="59"/>
      <c r="B35" s="59"/>
      <c r="C35" s="59"/>
      <c r="D35" s="59"/>
      <c r="E35" s="59"/>
      <c r="F35" s="59"/>
      <c r="G35" s="59"/>
    </row>
    <row r="36" spans="1:7" x14ac:dyDescent="0.3">
      <c r="A36" s="59"/>
      <c r="B36" s="59"/>
      <c r="C36" s="59"/>
      <c r="D36" s="59"/>
      <c r="E36" s="59"/>
      <c r="F36" s="59"/>
      <c r="G36" s="59"/>
    </row>
    <row r="37" spans="1:7" x14ac:dyDescent="0.3">
      <c r="A37" s="59"/>
      <c r="B37" s="59"/>
      <c r="C37" s="59"/>
      <c r="D37" s="59"/>
      <c r="E37" s="59"/>
      <c r="F37" s="59"/>
      <c r="G37" s="59"/>
    </row>
    <row r="38" spans="1:7" x14ac:dyDescent="0.3">
      <c r="A38" s="59"/>
      <c r="B38" s="59"/>
      <c r="C38" s="59"/>
      <c r="D38" s="59"/>
      <c r="E38" s="59"/>
      <c r="F38" s="59"/>
      <c r="G38" s="59"/>
    </row>
    <row r="39" spans="1:7" x14ac:dyDescent="0.3">
      <c r="A39" s="59"/>
      <c r="B39" s="59"/>
      <c r="C39" s="59"/>
      <c r="D39" s="59"/>
      <c r="E39" s="59"/>
      <c r="F39" s="59"/>
      <c r="G39" s="59"/>
    </row>
    <row r="40" spans="1:7" x14ac:dyDescent="0.3">
      <c r="A40" s="59"/>
      <c r="B40" s="59"/>
      <c r="C40" s="59"/>
      <c r="D40" s="59"/>
      <c r="E40" s="59"/>
      <c r="F40" s="59"/>
      <c r="G40" s="59"/>
    </row>
    <row r="41" spans="1:7" x14ac:dyDescent="0.3">
      <c r="A41" s="59"/>
      <c r="B41" s="59"/>
      <c r="C41" s="59"/>
      <c r="D41" s="59"/>
      <c r="E41" s="59"/>
      <c r="F41" s="59"/>
      <c r="G41" s="59"/>
    </row>
    <row r="42" spans="1:7" x14ac:dyDescent="0.3">
      <c r="A42" s="59"/>
      <c r="B42" s="59"/>
      <c r="C42" s="59"/>
      <c r="D42" s="59"/>
      <c r="E42" s="59"/>
      <c r="F42" s="59"/>
      <c r="G42" s="59"/>
    </row>
    <row r="43" spans="1:7" x14ac:dyDescent="0.3">
      <c r="A43" s="59"/>
      <c r="B43" s="59"/>
      <c r="C43" s="59"/>
      <c r="D43" s="59"/>
      <c r="E43" s="59"/>
      <c r="F43" s="59"/>
      <c r="G43" s="59"/>
    </row>
    <row r="44" spans="1:7" x14ac:dyDescent="0.3">
      <c r="A44" s="59"/>
      <c r="B44" s="59"/>
      <c r="C44" s="59"/>
      <c r="D44" s="59"/>
      <c r="E44" s="59"/>
      <c r="F44" s="59"/>
      <c r="G44" s="59"/>
    </row>
    <row r="45" spans="1:7" x14ac:dyDescent="0.3">
      <c r="A45" s="59"/>
      <c r="B45" s="59"/>
      <c r="C45" s="59"/>
      <c r="D45" s="59"/>
      <c r="E45" s="59"/>
      <c r="F45" s="59"/>
      <c r="G45" s="59"/>
    </row>
    <row r="46" spans="1:7" x14ac:dyDescent="0.3">
      <c r="A46" s="59"/>
      <c r="B46" s="59"/>
      <c r="C46" s="59"/>
      <c r="D46" s="59"/>
      <c r="E46" s="59"/>
      <c r="F46" s="59"/>
      <c r="G46" s="59"/>
    </row>
    <row r="47" spans="1:7" x14ac:dyDescent="0.3">
      <c r="A47" s="59"/>
      <c r="B47" s="59"/>
      <c r="C47" s="59"/>
      <c r="D47" s="59"/>
      <c r="E47" s="59"/>
      <c r="F47" s="59"/>
      <c r="G47" s="59"/>
    </row>
    <row r="48" spans="1:7" x14ac:dyDescent="0.3">
      <c r="A48" s="59"/>
      <c r="B48" s="59"/>
      <c r="C48" s="59"/>
      <c r="D48" s="59"/>
      <c r="E48" s="59"/>
      <c r="F48" s="59"/>
      <c r="G48" s="59"/>
    </row>
    <row r="49" spans="1:7" x14ac:dyDescent="0.3">
      <c r="A49" s="59"/>
      <c r="B49" s="59"/>
      <c r="C49" s="59"/>
      <c r="D49" s="59"/>
      <c r="E49" s="59"/>
      <c r="F49" s="59"/>
      <c r="G49" s="59"/>
    </row>
    <row r="50" spans="1:7" x14ac:dyDescent="0.3">
      <c r="A50" s="59"/>
      <c r="B50" s="59"/>
      <c r="C50" s="59"/>
      <c r="D50" s="59"/>
      <c r="E50" s="59"/>
      <c r="F50" s="59"/>
      <c r="G50" s="59"/>
    </row>
    <row r="51" spans="1:7" x14ac:dyDescent="0.3">
      <c r="A51" s="59"/>
      <c r="B51" s="59"/>
      <c r="C51" s="59"/>
      <c r="D51" s="59"/>
      <c r="E51" s="59"/>
      <c r="F51" s="59"/>
      <c r="G51" s="59"/>
    </row>
    <row r="52" spans="1:7" x14ac:dyDescent="0.3">
      <c r="A52" s="59"/>
      <c r="B52" s="59"/>
      <c r="C52" s="59"/>
      <c r="D52" s="59"/>
      <c r="E52" s="59"/>
      <c r="F52" s="59"/>
      <c r="G52" s="59"/>
    </row>
    <row r="53" spans="1:7" x14ac:dyDescent="0.3">
      <c r="A53" s="59"/>
      <c r="B53" s="59"/>
      <c r="C53" s="59"/>
      <c r="D53" s="59"/>
      <c r="E53" s="59"/>
      <c r="F53" s="59"/>
      <c r="G53" s="59"/>
    </row>
    <row r="54" spans="1:7" x14ac:dyDescent="0.3">
      <c r="A54" s="59"/>
      <c r="B54" s="59"/>
      <c r="C54" s="59"/>
      <c r="D54" s="59"/>
      <c r="E54" s="59"/>
      <c r="F54" s="59"/>
      <c r="G54" s="59"/>
    </row>
    <row r="55" spans="1:7" x14ac:dyDescent="0.3">
      <c r="A55" s="59"/>
      <c r="B55" s="59"/>
      <c r="C55" s="59"/>
      <c r="D55" s="59"/>
      <c r="E55" s="59"/>
      <c r="F55" s="59"/>
      <c r="G55" s="59"/>
    </row>
    <row r="56" spans="1:7" x14ac:dyDescent="0.3">
      <c r="A56" s="59"/>
      <c r="B56" s="59"/>
      <c r="C56" s="59"/>
      <c r="D56" s="59"/>
      <c r="E56" s="59"/>
      <c r="F56" s="59"/>
      <c r="G56" s="59"/>
    </row>
    <row r="57" spans="1:7" x14ac:dyDescent="0.3">
      <c r="A57" s="59"/>
      <c r="B57" s="59"/>
      <c r="C57" s="59"/>
      <c r="D57" s="59"/>
      <c r="E57" s="59"/>
      <c r="F57" s="59"/>
      <c r="G57" s="59"/>
    </row>
    <row r="58" spans="1:7" x14ac:dyDescent="0.3">
      <c r="A58" s="59"/>
      <c r="B58" s="59"/>
      <c r="C58" s="59"/>
      <c r="D58" s="59"/>
      <c r="E58" s="59"/>
      <c r="F58" s="59"/>
      <c r="G58" s="59"/>
    </row>
    <row r="59" spans="1:7" x14ac:dyDescent="0.3">
      <c r="A59" s="59"/>
      <c r="B59" s="59"/>
      <c r="C59" s="59"/>
      <c r="D59" s="59"/>
      <c r="E59" s="59"/>
      <c r="F59" s="59"/>
      <c r="G59" s="59"/>
    </row>
    <row r="60" spans="1:7" x14ac:dyDescent="0.3">
      <c r="A60" s="59"/>
      <c r="B60" s="59"/>
      <c r="C60" s="59"/>
      <c r="D60" s="59"/>
      <c r="E60" s="59"/>
      <c r="F60" s="59"/>
      <c r="G60" s="59"/>
    </row>
    <row r="61" spans="1:7" x14ac:dyDescent="0.3">
      <c r="A61" s="59"/>
      <c r="B61" s="59"/>
      <c r="C61" s="59"/>
      <c r="D61" s="59"/>
      <c r="E61" s="59"/>
      <c r="F61" s="59"/>
      <c r="G61" s="59"/>
    </row>
    <row r="62" spans="1:7" x14ac:dyDescent="0.3">
      <c r="A62" s="59"/>
      <c r="B62" s="59"/>
      <c r="C62" s="59"/>
      <c r="D62" s="59"/>
      <c r="E62" s="59"/>
      <c r="F62" s="59"/>
      <c r="G62" s="59"/>
    </row>
    <row r="63" spans="1:7" x14ac:dyDescent="0.3">
      <c r="A63" s="59"/>
      <c r="B63" s="59"/>
      <c r="C63" s="59"/>
      <c r="D63" s="59"/>
      <c r="E63" s="59"/>
      <c r="F63" s="59"/>
      <c r="G63" s="59"/>
    </row>
    <row r="64" spans="1:7" x14ac:dyDescent="0.3">
      <c r="A64" s="59"/>
      <c r="B64" s="59"/>
      <c r="C64" s="59"/>
      <c r="D64" s="59"/>
      <c r="E64" s="59"/>
      <c r="F64" s="59"/>
      <c r="G64" s="59"/>
    </row>
    <row r="65" spans="1:7" x14ac:dyDescent="0.3">
      <c r="A65" s="59"/>
      <c r="B65" s="59"/>
      <c r="C65" s="59"/>
      <c r="D65" s="59"/>
      <c r="E65" s="59"/>
      <c r="F65" s="59"/>
      <c r="G65" s="59"/>
    </row>
    <row r="66" spans="1:7" x14ac:dyDescent="0.3">
      <c r="A66" s="59"/>
      <c r="B66" s="59"/>
      <c r="C66" s="59"/>
      <c r="D66" s="59"/>
      <c r="E66" s="59"/>
      <c r="F66" s="59"/>
      <c r="G66" s="59"/>
    </row>
    <row r="67" spans="1:7" x14ac:dyDescent="0.3">
      <c r="A67" s="59"/>
      <c r="B67" s="59"/>
      <c r="C67" s="59"/>
      <c r="D67" s="59"/>
      <c r="E67" s="59"/>
      <c r="F67" s="59"/>
      <c r="G67" s="59"/>
    </row>
    <row r="68" spans="1:7" x14ac:dyDescent="0.3">
      <c r="A68" s="59"/>
      <c r="B68" s="59"/>
      <c r="C68" s="59"/>
      <c r="D68" s="59"/>
      <c r="E68" s="59"/>
      <c r="F68" s="59"/>
      <c r="G68" s="59"/>
    </row>
    <row r="69" spans="1:7" x14ac:dyDescent="0.3">
      <c r="A69" s="59"/>
      <c r="B69" s="59"/>
      <c r="C69" s="59"/>
      <c r="D69" s="59"/>
      <c r="E69" s="59"/>
      <c r="F69" s="59"/>
      <c r="G69" s="59"/>
    </row>
    <row r="70" spans="1:7" x14ac:dyDescent="0.3">
      <c r="A70" s="59"/>
      <c r="B70" s="59"/>
      <c r="C70" s="59"/>
      <c r="D70" s="59"/>
      <c r="E70" s="59"/>
      <c r="F70" s="59"/>
      <c r="G70" s="59"/>
    </row>
    <row r="71" spans="1:7" x14ac:dyDescent="0.3">
      <c r="A71" s="59"/>
      <c r="B71" s="59"/>
      <c r="C71" s="59"/>
      <c r="D71" s="59"/>
      <c r="E71" s="59"/>
      <c r="F71" s="59"/>
      <c r="G71" s="59"/>
    </row>
    <row r="72" spans="1:7" x14ac:dyDescent="0.3">
      <c r="A72" s="59"/>
      <c r="B72" s="59"/>
      <c r="C72" s="59"/>
      <c r="D72" s="59"/>
      <c r="E72" s="59"/>
      <c r="F72" s="59"/>
      <c r="G72" s="59"/>
    </row>
    <row r="73" spans="1:7" x14ac:dyDescent="0.3">
      <c r="A73" s="59"/>
      <c r="B73" s="59"/>
      <c r="C73" s="59"/>
      <c r="D73" s="59"/>
      <c r="E73" s="59"/>
      <c r="F73" s="59"/>
      <c r="G73" s="59"/>
    </row>
    <row r="74" spans="1:7" x14ac:dyDescent="0.3">
      <c r="A74" s="59"/>
      <c r="B74" s="59"/>
      <c r="C74" s="59"/>
      <c r="D74" s="59"/>
      <c r="E74" s="59"/>
      <c r="F74" s="59"/>
      <c r="G74" s="59"/>
    </row>
    <row r="75" spans="1:7" x14ac:dyDescent="0.3">
      <c r="A75" s="59"/>
      <c r="B75" s="59"/>
      <c r="C75" s="59"/>
      <c r="D75" s="59"/>
      <c r="E75" s="59"/>
      <c r="F75" s="59"/>
      <c r="G75" s="59"/>
    </row>
    <row r="76" spans="1:7" x14ac:dyDescent="0.3">
      <c r="A76" s="59"/>
      <c r="B76" s="59"/>
      <c r="C76" s="59"/>
      <c r="D76" s="59"/>
      <c r="E76" s="59"/>
      <c r="F76" s="59"/>
      <c r="G76" s="59"/>
    </row>
    <row r="77" spans="1:7" x14ac:dyDescent="0.3">
      <c r="A77" s="59"/>
      <c r="B77" s="59"/>
      <c r="C77" s="59"/>
      <c r="D77" s="59"/>
      <c r="E77" s="59"/>
      <c r="F77" s="59"/>
      <c r="G77" s="59"/>
    </row>
    <row r="78" spans="1:7" x14ac:dyDescent="0.3">
      <c r="A78" s="59"/>
      <c r="B78" s="59"/>
      <c r="C78" s="59"/>
      <c r="D78" s="59"/>
      <c r="E78" s="59"/>
      <c r="F78" s="59"/>
      <c r="G78" s="59"/>
    </row>
    <row r="79" spans="1:7" x14ac:dyDescent="0.3">
      <c r="A79" s="59"/>
      <c r="B79" s="59"/>
      <c r="C79" s="59"/>
      <c r="D79" s="59"/>
      <c r="E79" s="59"/>
      <c r="F79" s="59"/>
      <c r="G79" s="59"/>
    </row>
    <row r="80" spans="1:7" x14ac:dyDescent="0.3">
      <c r="A80" s="59"/>
      <c r="B80" s="59"/>
      <c r="C80" s="59"/>
      <c r="D80" s="59"/>
      <c r="E80" s="59"/>
      <c r="F80" s="59"/>
      <c r="G80" s="59"/>
    </row>
    <row r="81" spans="1:7" x14ac:dyDescent="0.3">
      <c r="A81" s="59"/>
      <c r="B81" s="59"/>
      <c r="C81" s="59"/>
      <c r="D81" s="59"/>
      <c r="E81" s="59"/>
      <c r="F81" s="59"/>
      <c r="G81" s="59"/>
    </row>
    <row r="82" spans="1:7" x14ac:dyDescent="0.3">
      <c r="A82" s="59"/>
      <c r="B82" s="59"/>
      <c r="C82" s="59"/>
      <c r="D82" s="59"/>
      <c r="E82" s="59"/>
      <c r="F82" s="59"/>
      <c r="G82" s="59"/>
    </row>
    <row r="83" spans="1:7" x14ac:dyDescent="0.3">
      <c r="A83" s="59"/>
      <c r="B83" s="59"/>
      <c r="C83" s="59"/>
      <c r="D83" s="59"/>
      <c r="E83" s="59"/>
      <c r="F83" s="59"/>
      <c r="G83" s="59"/>
    </row>
    <row r="84" spans="1:7" x14ac:dyDescent="0.3">
      <c r="A84" s="59"/>
      <c r="B84" s="59"/>
      <c r="C84" s="59"/>
      <c r="D84" s="59"/>
      <c r="E84" s="59"/>
      <c r="F84" s="59"/>
      <c r="G84" s="59"/>
    </row>
    <row r="85" spans="1:7" x14ac:dyDescent="0.3">
      <c r="A85" s="59"/>
      <c r="B85" s="59"/>
      <c r="C85" s="59"/>
      <c r="D85" s="59"/>
      <c r="E85" s="59"/>
      <c r="F85" s="59"/>
      <c r="G85" s="59"/>
    </row>
    <row r="86" spans="1:7" x14ac:dyDescent="0.3">
      <c r="A86" s="59"/>
      <c r="B86" s="59"/>
      <c r="C86" s="59"/>
      <c r="D86" s="59"/>
      <c r="E86" s="59"/>
      <c r="F86" s="59"/>
      <c r="G86" s="59"/>
    </row>
    <row r="87" spans="1:7" x14ac:dyDescent="0.3">
      <c r="A87" s="59"/>
      <c r="B87" s="59"/>
      <c r="C87" s="59"/>
      <c r="D87" s="59"/>
      <c r="E87" s="59"/>
      <c r="F87" s="59"/>
      <c r="G87" s="59"/>
    </row>
    <row r="88" spans="1:7" x14ac:dyDescent="0.3">
      <c r="A88" s="59"/>
      <c r="B88" s="59"/>
      <c r="C88" s="59"/>
      <c r="D88" s="59"/>
      <c r="E88" s="59"/>
      <c r="F88" s="59"/>
      <c r="G88" s="59"/>
    </row>
    <row r="89" spans="1:7" x14ac:dyDescent="0.3">
      <c r="A89" s="59"/>
      <c r="B89" s="59"/>
      <c r="C89" s="59"/>
      <c r="D89" s="59"/>
      <c r="E89" s="59"/>
      <c r="F89" s="59"/>
      <c r="G89" s="59"/>
    </row>
    <row r="90" spans="1:7" x14ac:dyDescent="0.3">
      <c r="A90" s="59"/>
      <c r="B90" s="59"/>
      <c r="C90" s="59"/>
      <c r="D90" s="59"/>
      <c r="E90" s="59"/>
      <c r="F90" s="59"/>
      <c r="G90" s="59"/>
    </row>
    <row r="91" spans="1:7" x14ac:dyDescent="0.3">
      <c r="A91" s="59"/>
      <c r="B91" s="59"/>
      <c r="C91" s="59"/>
      <c r="D91" s="59"/>
      <c r="E91" s="59"/>
      <c r="F91" s="59"/>
      <c r="G91" s="59"/>
    </row>
    <row r="92" spans="1:7" x14ac:dyDescent="0.3">
      <c r="A92" s="59"/>
      <c r="B92" s="59"/>
      <c r="C92" s="59"/>
      <c r="D92" s="59"/>
      <c r="E92" s="59"/>
      <c r="F92" s="59"/>
      <c r="G92" s="59"/>
    </row>
    <row r="93" spans="1:7" x14ac:dyDescent="0.3">
      <c r="A93" s="59"/>
      <c r="B93" s="59"/>
      <c r="C93" s="59"/>
      <c r="D93" s="59"/>
      <c r="E93" s="59"/>
      <c r="F93" s="59"/>
      <c r="G93" s="59"/>
    </row>
    <row r="94" spans="1:7" x14ac:dyDescent="0.3">
      <c r="A94" s="59"/>
      <c r="B94" s="59"/>
      <c r="C94" s="59"/>
      <c r="D94" s="59"/>
      <c r="E94" s="59"/>
      <c r="F94" s="59"/>
      <c r="G94" s="59"/>
    </row>
    <row r="95" spans="1:7" x14ac:dyDescent="0.3">
      <c r="A95" s="59"/>
      <c r="B95" s="59"/>
      <c r="C95" s="59"/>
      <c r="D95" s="59"/>
      <c r="E95" s="59"/>
      <c r="F95" s="59"/>
      <c r="G95" s="59"/>
    </row>
    <row r="96" spans="1:7" x14ac:dyDescent="0.3">
      <c r="A96" s="59"/>
      <c r="B96" s="59"/>
      <c r="C96" s="59"/>
      <c r="D96" s="59"/>
      <c r="E96" s="59"/>
      <c r="F96" s="59"/>
      <c r="G96" s="59"/>
    </row>
    <row r="97" spans="1:7" x14ac:dyDescent="0.3">
      <c r="A97" s="59"/>
      <c r="B97" s="59"/>
      <c r="C97" s="59"/>
      <c r="D97" s="59"/>
      <c r="E97" s="59"/>
      <c r="F97" s="59"/>
      <c r="G97" s="59"/>
    </row>
    <row r="98" spans="1:7" x14ac:dyDescent="0.3">
      <c r="A98" s="59"/>
      <c r="B98" s="59"/>
      <c r="C98" s="59"/>
      <c r="D98" s="59"/>
      <c r="E98" s="59"/>
      <c r="F98" s="59"/>
      <c r="G98" s="59"/>
    </row>
    <row r="99" spans="1:7" x14ac:dyDescent="0.3">
      <c r="A99" s="59"/>
      <c r="B99" s="59"/>
      <c r="C99" s="59"/>
      <c r="D99" s="59"/>
      <c r="E99" s="59"/>
      <c r="F99" s="59"/>
      <c r="G99" s="59"/>
    </row>
    <row r="100" spans="1:7" x14ac:dyDescent="0.3">
      <c r="A100" s="59"/>
      <c r="B100" s="59"/>
      <c r="C100" s="59"/>
      <c r="D100" s="59"/>
      <c r="E100" s="59"/>
      <c r="F100" s="59"/>
      <c r="G100" s="59"/>
    </row>
    <row r="101" spans="1:7" x14ac:dyDescent="0.3">
      <c r="A101" s="59"/>
      <c r="B101" s="59"/>
      <c r="C101" s="59"/>
      <c r="D101" s="59"/>
      <c r="E101" s="59"/>
      <c r="F101" s="59"/>
      <c r="G101" s="59"/>
    </row>
    <row r="102" spans="1:7" x14ac:dyDescent="0.3">
      <c r="A102" s="59"/>
      <c r="B102" s="59"/>
      <c r="C102" s="59"/>
      <c r="D102" s="59"/>
      <c r="E102" s="59"/>
      <c r="F102" s="59"/>
      <c r="G102" s="59"/>
    </row>
    <row r="103" spans="1:7" x14ac:dyDescent="0.3">
      <c r="A103" s="59"/>
      <c r="B103" s="59"/>
      <c r="C103" s="59"/>
      <c r="D103" s="59"/>
      <c r="E103" s="59"/>
      <c r="F103" s="59"/>
      <c r="G103" s="59"/>
    </row>
    <row r="104" spans="1:7" x14ac:dyDescent="0.3">
      <c r="A104" s="59"/>
      <c r="B104" s="59"/>
      <c r="C104" s="59"/>
      <c r="D104" s="59"/>
      <c r="E104" s="59"/>
      <c r="F104" s="59"/>
      <c r="G104" s="59"/>
    </row>
    <row r="105" spans="1:7" x14ac:dyDescent="0.3">
      <c r="A105" s="59"/>
      <c r="B105" s="59"/>
      <c r="C105" s="59"/>
      <c r="D105" s="59"/>
      <c r="E105" s="59"/>
      <c r="F105" s="59"/>
      <c r="G105" s="59"/>
    </row>
    <row r="106" spans="1:7" x14ac:dyDescent="0.3">
      <c r="A106" s="59"/>
      <c r="B106" s="59"/>
      <c r="C106" s="59"/>
      <c r="D106" s="59"/>
      <c r="E106" s="59"/>
      <c r="F106" s="59"/>
      <c r="G106" s="59"/>
    </row>
    <row r="107" spans="1:7" x14ac:dyDescent="0.3">
      <c r="A107" s="59"/>
      <c r="B107" s="59"/>
      <c r="C107" s="59"/>
      <c r="D107" s="59"/>
      <c r="E107" s="59"/>
      <c r="F107" s="59"/>
      <c r="G107" s="59"/>
    </row>
    <row r="108" spans="1:7" x14ac:dyDescent="0.3">
      <c r="A108" s="59"/>
      <c r="B108" s="59"/>
      <c r="C108" s="59"/>
      <c r="D108" s="59"/>
      <c r="E108" s="59"/>
      <c r="F108" s="59"/>
      <c r="G108" s="59"/>
    </row>
    <row r="109" spans="1:7" x14ac:dyDescent="0.3">
      <c r="A109" s="59"/>
      <c r="B109" s="59"/>
      <c r="C109" s="59"/>
      <c r="D109" s="59"/>
      <c r="E109" s="59"/>
      <c r="F109" s="59"/>
      <c r="G109" s="59"/>
    </row>
    <row r="110" spans="1:7" x14ac:dyDescent="0.3">
      <c r="A110" s="59"/>
      <c r="B110" s="59"/>
      <c r="C110" s="59"/>
      <c r="D110" s="59"/>
      <c r="E110" s="59"/>
      <c r="F110" s="59"/>
      <c r="G110" s="59"/>
    </row>
    <row r="111" spans="1:7" x14ac:dyDescent="0.3">
      <c r="A111" s="59"/>
      <c r="B111" s="59"/>
      <c r="C111" s="59"/>
      <c r="D111" s="59"/>
      <c r="E111" s="59"/>
      <c r="F111" s="59"/>
      <c r="G111" s="59"/>
    </row>
    <row r="112" spans="1:7" x14ac:dyDescent="0.3">
      <c r="A112" s="59"/>
      <c r="B112" s="59"/>
      <c r="C112" s="59"/>
      <c r="D112" s="59"/>
      <c r="E112" s="59"/>
      <c r="F112" s="59"/>
      <c r="G112" s="59"/>
    </row>
    <row r="113" spans="1:7" x14ac:dyDescent="0.3">
      <c r="A113" s="59"/>
      <c r="B113" s="59"/>
      <c r="C113" s="59"/>
      <c r="D113" s="59"/>
      <c r="E113" s="59"/>
      <c r="F113" s="59"/>
      <c r="G113" s="59"/>
    </row>
    <row r="114" spans="1:7" x14ac:dyDescent="0.3">
      <c r="A114" s="59"/>
      <c r="B114" s="59"/>
      <c r="C114" s="59"/>
      <c r="D114" s="59"/>
      <c r="E114" s="59"/>
      <c r="F114" s="59"/>
      <c r="G114" s="59"/>
    </row>
    <row r="115" spans="1:7" x14ac:dyDescent="0.3">
      <c r="A115" s="59"/>
      <c r="B115" s="59"/>
      <c r="C115" s="59"/>
      <c r="D115" s="59"/>
      <c r="E115" s="59"/>
      <c r="F115" s="59"/>
      <c r="G115" s="59"/>
    </row>
    <row r="116" spans="1:7" x14ac:dyDescent="0.3">
      <c r="A116" s="59"/>
      <c r="B116" s="59"/>
      <c r="C116" s="59"/>
      <c r="D116" s="59"/>
      <c r="E116" s="59"/>
      <c r="F116" s="59"/>
      <c r="G116" s="59"/>
    </row>
    <row r="117" spans="1:7" x14ac:dyDescent="0.3">
      <c r="A117" s="59"/>
      <c r="B117" s="59"/>
      <c r="C117" s="59"/>
      <c r="D117" s="59"/>
      <c r="E117" s="59"/>
      <c r="F117" s="59"/>
      <c r="G117" s="59"/>
    </row>
    <row r="118" spans="1:7" x14ac:dyDescent="0.3">
      <c r="A118" s="59"/>
      <c r="B118" s="59"/>
      <c r="C118" s="59"/>
      <c r="D118" s="59"/>
      <c r="E118" s="59"/>
      <c r="F118" s="59"/>
      <c r="G118" s="59"/>
    </row>
    <row r="119" spans="1:7" x14ac:dyDescent="0.3">
      <c r="A119" s="59"/>
      <c r="B119" s="59"/>
      <c r="C119" s="59"/>
      <c r="D119" s="59"/>
      <c r="E119" s="59"/>
      <c r="F119" s="59"/>
      <c r="G119" s="59"/>
    </row>
    <row r="120" spans="1:7" x14ac:dyDescent="0.3">
      <c r="A120" s="59"/>
      <c r="B120" s="59"/>
      <c r="C120" s="59"/>
      <c r="D120" s="59"/>
      <c r="E120" s="59"/>
      <c r="F120" s="59"/>
      <c r="G120" s="59"/>
    </row>
    <row r="121" spans="1:7" x14ac:dyDescent="0.3">
      <c r="A121" s="59"/>
      <c r="B121" s="59"/>
      <c r="C121" s="59"/>
      <c r="D121" s="59"/>
      <c r="E121" s="59"/>
      <c r="F121" s="59"/>
      <c r="G121" s="59"/>
    </row>
    <row r="122" spans="1:7" x14ac:dyDescent="0.3">
      <c r="A122" s="59"/>
      <c r="B122" s="59"/>
      <c r="C122" s="59"/>
      <c r="D122" s="59"/>
      <c r="E122" s="59"/>
      <c r="F122" s="59"/>
      <c r="G122" s="59"/>
    </row>
    <row r="123" spans="1:7" x14ac:dyDescent="0.3">
      <c r="A123" s="59"/>
      <c r="B123" s="59"/>
      <c r="C123" s="59"/>
      <c r="D123" s="59"/>
      <c r="E123" s="59"/>
      <c r="F123" s="59"/>
      <c r="G123" s="59"/>
    </row>
    <row r="124" spans="1:7" x14ac:dyDescent="0.3">
      <c r="A124" s="59"/>
      <c r="B124" s="59"/>
      <c r="C124" s="59"/>
      <c r="D124" s="59"/>
      <c r="E124" s="59"/>
      <c r="F124" s="59"/>
      <c r="G124" s="59"/>
    </row>
    <row r="125" spans="1:7" x14ac:dyDescent="0.3">
      <c r="A125" s="59"/>
      <c r="B125" s="59"/>
      <c r="C125" s="59"/>
      <c r="D125" s="59"/>
      <c r="E125" s="59"/>
      <c r="F125" s="59"/>
      <c r="G125" s="59"/>
    </row>
    <row r="126" spans="1:7" x14ac:dyDescent="0.3">
      <c r="A126" s="59"/>
      <c r="B126" s="59"/>
      <c r="C126" s="59"/>
      <c r="D126" s="59"/>
      <c r="E126" s="59"/>
      <c r="F126" s="59"/>
      <c r="G126" s="59"/>
    </row>
    <row r="127" spans="1:7" x14ac:dyDescent="0.3">
      <c r="A127" s="59"/>
      <c r="B127" s="59"/>
      <c r="C127" s="59"/>
      <c r="D127" s="59"/>
      <c r="E127" s="59"/>
      <c r="F127" s="59"/>
      <c r="G127" s="59"/>
    </row>
    <row r="128" spans="1:7" x14ac:dyDescent="0.3">
      <c r="A128" s="59"/>
      <c r="B128" s="59"/>
      <c r="C128" s="59"/>
      <c r="D128" s="59"/>
      <c r="E128" s="59"/>
      <c r="F128" s="59"/>
      <c r="G128" s="59"/>
    </row>
    <row r="129" spans="1:7" x14ac:dyDescent="0.3">
      <c r="A129" s="59"/>
      <c r="B129" s="59"/>
      <c r="C129" s="59"/>
      <c r="D129" s="59"/>
      <c r="E129" s="59"/>
      <c r="F129" s="59"/>
      <c r="G129" s="59"/>
    </row>
    <row r="130" spans="1:7" x14ac:dyDescent="0.3">
      <c r="A130" s="59"/>
      <c r="B130" s="59"/>
      <c r="C130" s="59"/>
      <c r="D130" s="59"/>
      <c r="E130" s="59"/>
      <c r="F130" s="59"/>
      <c r="G130" s="59"/>
    </row>
    <row r="131" spans="1:7" x14ac:dyDescent="0.3">
      <c r="A131" s="59"/>
      <c r="B131" s="59"/>
      <c r="C131" s="59"/>
      <c r="D131" s="59"/>
      <c r="E131" s="59"/>
      <c r="F131" s="59"/>
      <c r="G131" s="59"/>
    </row>
    <row r="132" spans="1:7" x14ac:dyDescent="0.3">
      <c r="A132" s="59"/>
      <c r="B132" s="59"/>
      <c r="C132" s="59"/>
      <c r="D132" s="59"/>
      <c r="E132" s="59"/>
      <c r="F132" s="59"/>
      <c r="G132" s="59"/>
    </row>
    <row r="133" spans="1:7" x14ac:dyDescent="0.3">
      <c r="A133" s="59"/>
      <c r="B133" s="59"/>
      <c r="C133" s="59"/>
      <c r="D133" s="59"/>
      <c r="E133" s="59"/>
      <c r="F133" s="59"/>
      <c r="G133" s="59"/>
    </row>
    <row r="134" spans="1:7" x14ac:dyDescent="0.3">
      <c r="A134" s="59"/>
      <c r="B134" s="59"/>
      <c r="C134" s="59"/>
      <c r="D134" s="59"/>
      <c r="E134" s="59"/>
      <c r="F134" s="59"/>
      <c r="G134" s="59"/>
    </row>
    <row r="135" spans="1:7" x14ac:dyDescent="0.3">
      <c r="A135" s="59"/>
      <c r="B135" s="59"/>
      <c r="C135" s="59"/>
      <c r="D135" s="59"/>
      <c r="E135" s="59"/>
      <c r="F135" s="59"/>
      <c r="G135" s="59"/>
    </row>
    <row r="136" spans="1:7" x14ac:dyDescent="0.3">
      <c r="A136" s="59"/>
      <c r="B136" s="59"/>
      <c r="C136" s="59"/>
      <c r="D136" s="59"/>
      <c r="E136" s="59"/>
      <c r="F136" s="59"/>
      <c r="G136" s="59"/>
    </row>
    <row r="137" spans="1:7" x14ac:dyDescent="0.3">
      <c r="A137" s="59"/>
      <c r="B137" s="59"/>
      <c r="C137" s="59"/>
      <c r="D137" s="59"/>
      <c r="E137" s="59"/>
      <c r="F137" s="59"/>
      <c r="G137" s="59"/>
    </row>
    <row r="138" spans="1:7" x14ac:dyDescent="0.3">
      <c r="A138" s="59"/>
      <c r="B138" s="59"/>
      <c r="C138" s="59"/>
      <c r="D138" s="59"/>
      <c r="E138" s="59"/>
      <c r="F138" s="59"/>
      <c r="G138" s="59"/>
    </row>
    <row r="139" spans="1:7" x14ac:dyDescent="0.3">
      <c r="A139" s="59"/>
      <c r="B139" s="59"/>
      <c r="C139" s="59"/>
      <c r="D139" s="59"/>
      <c r="E139" s="59"/>
      <c r="F139" s="59"/>
      <c r="G139" s="59"/>
    </row>
    <row r="140" spans="1:7" x14ac:dyDescent="0.3">
      <c r="A140" s="59"/>
      <c r="B140" s="59"/>
      <c r="C140" s="59"/>
      <c r="D140" s="59"/>
      <c r="E140" s="59"/>
      <c r="F140" s="59"/>
      <c r="G140" s="59"/>
    </row>
    <row r="141" spans="1:7" x14ac:dyDescent="0.3">
      <c r="A141" s="59"/>
      <c r="B141" s="59"/>
      <c r="C141" s="59"/>
      <c r="D141" s="59"/>
      <c r="E141" s="59"/>
      <c r="F141" s="59"/>
      <c r="G141" s="59"/>
    </row>
    <row r="142" spans="1:7" x14ac:dyDescent="0.3">
      <c r="A142" s="59"/>
      <c r="B142" s="59"/>
      <c r="C142" s="59"/>
      <c r="D142" s="59"/>
      <c r="E142" s="59"/>
      <c r="F142" s="59"/>
      <c r="G142" s="59"/>
    </row>
    <row r="143" spans="1:7" x14ac:dyDescent="0.3">
      <c r="A143" s="59"/>
      <c r="B143" s="59"/>
      <c r="C143" s="59"/>
      <c r="D143" s="59"/>
      <c r="E143" s="59"/>
      <c r="F143" s="59"/>
      <c r="G143" s="59"/>
    </row>
    <row r="144" spans="1:7" x14ac:dyDescent="0.3">
      <c r="A144" s="59"/>
      <c r="B144" s="59"/>
      <c r="C144" s="59"/>
      <c r="D144" s="59"/>
      <c r="E144" s="59"/>
      <c r="F144" s="59"/>
      <c r="G144" s="59"/>
    </row>
    <row r="145" spans="1:7" x14ac:dyDescent="0.3">
      <c r="A145" s="59"/>
      <c r="B145" s="59"/>
      <c r="C145" s="59"/>
      <c r="D145" s="59"/>
      <c r="E145" s="59"/>
      <c r="F145" s="59"/>
      <c r="G145" s="59"/>
    </row>
    <row r="146" spans="1:7" x14ac:dyDescent="0.3">
      <c r="A146" s="59"/>
      <c r="B146" s="59"/>
      <c r="C146" s="59"/>
      <c r="D146" s="59"/>
      <c r="E146" s="59"/>
      <c r="F146" s="59"/>
      <c r="G146" s="59"/>
    </row>
    <row r="147" spans="1:7" x14ac:dyDescent="0.3">
      <c r="A147" s="59"/>
      <c r="B147" s="59"/>
      <c r="C147" s="59"/>
      <c r="D147" s="59"/>
      <c r="E147" s="59"/>
      <c r="F147" s="59"/>
      <c r="G147" s="59"/>
    </row>
    <row r="148" spans="1:7" x14ac:dyDescent="0.3">
      <c r="A148" s="59"/>
      <c r="B148" s="59"/>
      <c r="C148" s="59"/>
      <c r="D148" s="59"/>
      <c r="E148" s="59"/>
      <c r="F148" s="59"/>
      <c r="G148" s="59"/>
    </row>
    <row r="149" spans="1:7" x14ac:dyDescent="0.3">
      <c r="A149" s="59"/>
      <c r="B149" s="59"/>
      <c r="C149" s="59"/>
      <c r="D149" s="59"/>
      <c r="E149" s="59"/>
      <c r="F149" s="59"/>
      <c r="G149" s="59"/>
    </row>
    <row r="150" spans="1:7" x14ac:dyDescent="0.3">
      <c r="A150" s="59"/>
      <c r="B150" s="59"/>
      <c r="C150" s="59"/>
      <c r="D150" s="59"/>
      <c r="E150" s="59"/>
      <c r="F150" s="59"/>
      <c r="G150" s="59"/>
    </row>
    <row r="151" spans="1:7" x14ac:dyDescent="0.3">
      <c r="A151" s="59"/>
      <c r="B151" s="59"/>
      <c r="C151" s="59"/>
      <c r="D151" s="59"/>
      <c r="E151" s="59"/>
      <c r="F151" s="59"/>
      <c r="G151" s="59"/>
    </row>
    <row r="152" spans="1:7" x14ac:dyDescent="0.3">
      <c r="A152" s="59"/>
      <c r="B152" s="59"/>
      <c r="C152" s="59"/>
      <c r="D152" s="59"/>
      <c r="E152" s="59"/>
      <c r="F152" s="59"/>
      <c r="G152" s="59"/>
    </row>
    <row r="153" spans="1:7" x14ac:dyDescent="0.3">
      <c r="A153" s="59"/>
      <c r="B153" s="59"/>
      <c r="C153" s="59"/>
      <c r="D153" s="59"/>
      <c r="E153" s="59"/>
      <c r="F153" s="59"/>
      <c r="G153" s="59"/>
    </row>
    <row r="154" spans="1:7" x14ac:dyDescent="0.3">
      <c r="A154" s="59"/>
      <c r="B154" s="59"/>
      <c r="C154" s="59"/>
      <c r="D154" s="59"/>
      <c r="E154" s="59"/>
      <c r="F154" s="59"/>
      <c r="G154" s="59"/>
    </row>
    <row r="155" spans="1:7" x14ac:dyDescent="0.3">
      <c r="A155" s="59"/>
      <c r="B155" s="59"/>
      <c r="C155" s="59"/>
      <c r="D155" s="59"/>
      <c r="E155" s="59"/>
      <c r="F155" s="59"/>
      <c r="G155" s="59"/>
    </row>
    <row r="156" spans="1:7" x14ac:dyDescent="0.3">
      <c r="A156" s="59"/>
      <c r="B156" s="59"/>
      <c r="C156" s="59"/>
      <c r="D156" s="59"/>
      <c r="E156" s="59"/>
      <c r="F156" s="59"/>
      <c r="G156" s="59"/>
    </row>
    <row r="157" spans="1:7" x14ac:dyDescent="0.3">
      <c r="A157" s="59"/>
      <c r="B157" s="59"/>
      <c r="C157" s="59"/>
      <c r="D157" s="59"/>
      <c r="E157" s="59"/>
      <c r="F157" s="59"/>
      <c r="G157" s="59"/>
    </row>
    <row r="158" spans="1:7" x14ac:dyDescent="0.3">
      <c r="A158" s="59"/>
      <c r="B158" s="59"/>
      <c r="C158" s="59"/>
      <c r="D158" s="59"/>
      <c r="E158" s="59"/>
      <c r="F158" s="59"/>
      <c r="G158" s="59"/>
    </row>
    <row r="159" spans="1:7" x14ac:dyDescent="0.3">
      <c r="A159" s="59"/>
      <c r="B159" s="59"/>
      <c r="C159" s="59"/>
      <c r="D159" s="59"/>
      <c r="E159" s="59"/>
      <c r="F159" s="59"/>
      <c r="G159" s="59"/>
    </row>
    <row r="160" spans="1:7" x14ac:dyDescent="0.3">
      <c r="A160" s="59"/>
      <c r="B160" s="59"/>
      <c r="C160" s="59"/>
      <c r="D160" s="59"/>
      <c r="E160" s="59"/>
      <c r="F160" s="59"/>
      <c r="G160" s="59"/>
    </row>
    <row r="161" spans="1:7" x14ac:dyDescent="0.3">
      <c r="A161" s="59"/>
      <c r="B161" s="59"/>
      <c r="C161" s="59"/>
      <c r="D161" s="59"/>
      <c r="E161" s="59"/>
      <c r="F161" s="59"/>
      <c r="G161" s="59"/>
    </row>
    <row r="162" spans="1:7" x14ac:dyDescent="0.3">
      <c r="A162" s="59"/>
      <c r="B162" s="59"/>
      <c r="C162" s="59"/>
      <c r="D162" s="59"/>
      <c r="E162" s="59"/>
      <c r="F162" s="59"/>
      <c r="G162" s="59"/>
    </row>
    <row r="163" spans="1:7" x14ac:dyDescent="0.3">
      <c r="A163" s="59"/>
      <c r="B163" s="59"/>
      <c r="C163" s="59"/>
      <c r="D163" s="59"/>
      <c r="E163" s="59"/>
      <c r="F163" s="59"/>
      <c r="G163" s="59"/>
    </row>
    <row r="164" spans="1:7" x14ac:dyDescent="0.3">
      <c r="A164" s="59"/>
      <c r="B164" s="59"/>
      <c r="C164" s="59"/>
      <c r="D164" s="59"/>
      <c r="E164" s="59"/>
      <c r="F164" s="59"/>
      <c r="G164" s="59"/>
    </row>
    <row r="165" spans="1:7" x14ac:dyDescent="0.3">
      <c r="A165" s="59"/>
      <c r="B165" s="59"/>
      <c r="C165" s="59"/>
      <c r="D165" s="59"/>
      <c r="E165" s="59"/>
      <c r="F165" s="59"/>
      <c r="G165" s="59"/>
    </row>
    <row r="166" spans="1:7" x14ac:dyDescent="0.3">
      <c r="A166" s="59"/>
      <c r="B166" s="59"/>
      <c r="C166" s="59"/>
      <c r="D166" s="59"/>
      <c r="E166" s="59"/>
      <c r="F166" s="59"/>
      <c r="G166" s="59"/>
    </row>
    <row r="167" spans="1:7" x14ac:dyDescent="0.3">
      <c r="A167" s="59"/>
      <c r="B167" s="59"/>
      <c r="C167" s="59"/>
      <c r="D167" s="59"/>
      <c r="E167" s="59"/>
      <c r="F167" s="59"/>
      <c r="G167" s="59"/>
    </row>
    <row r="168" spans="1:7" x14ac:dyDescent="0.3">
      <c r="A168" s="59"/>
      <c r="B168" s="59"/>
      <c r="C168" s="59"/>
      <c r="D168" s="59"/>
      <c r="E168" s="59"/>
      <c r="F168" s="59"/>
      <c r="G168" s="59"/>
    </row>
    <row r="169" spans="1:7" x14ac:dyDescent="0.3">
      <c r="A169" s="59"/>
      <c r="B169" s="59"/>
      <c r="C169" s="59"/>
      <c r="D169" s="59"/>
      <c r="E169" s="59"/>
      <c r="F169" s="59"/>
      <c r="G169" s="59"/>
    </row>
    <row r="170" spans="1:7" x14ac:dyDescent="0.3">
      <c r="A170" s="59"/>
      <c r="B170" s="59"/>
      <c r="C170" s="59"/>
      <c r="D170" s="59"/>
      <c r="E170" s="59"/>
      <c r="F170" s="59"/>
      <c r="G170" s="59"/>
    </row>
    <row r="171" spans="1:7" x14ac:dyDescent="0.3">
      <c r="A171" s="59"/>
      <c r="B171" s="59"/>
      <c r="C171" s="59"/>
      <c r="D171" s="59"/>
      <c r="E171" s="59"/>
      <c r="F171" s="59"/>
      <c r="G171" s="59"/>
    </row>
    <row r="172" spans="1:7" x14ac:dyDescent="0.3">
      <c r="A172" s="59"/>
      <c r="B172" s="59"/>
      <c r="C172" s="59"/>
      <c r="D172" s="59"/>
      <c r="E172" s="59"/>
      <c r="F172" s="59"/>
      <c r="G172" s="59"/>
    </row>
    <row r="173" spans="1:7" x14ac:dyDescent="0.3">
      <c r="A173" s="59"/>
      <c r="B173" s="59"/>
      <c r="C173" s="59"/>
      <c r="D173" s="59"/>
      <c r="E173" s="59"/>
      <c r="F173" s="59"/>
      <c r="G173" s="59"/>
    </row>
    <row r="174" spans="1:7" x14ac:dyDescent="0.3">
      <c r="A174" s="59"/>
      <c r="B174" s="59"/>
      <c r="C174" s="59"/>
      <c r="D174" s="59"/>
      <c r="E174" s="59"/>
      <c r="F174" s="59"/>
      <c r="G174" s="59"/>
    </row>
    <row r="175" spans="1:7" x14ac:dyDescent="0.3">
      <c r="A175" s="59"/>
      <c r="B175" s="59"/>
      <c r="C175" s="59"/>
      <c r="D175" s="59"/>
      <c r="E175" s="59"/>
      <c r="F175" s="59"/>
      <c r="G175" s="59"/>
    </row>
    <row r="176" spans="1:7" x14ac:dyDescent="0.3">
      <c r="A176" s="59"/>
      <c r="B176" s="59"/>
      <c r="C176" s="59"/>
      <c r="D176" s="59"/>
      <c r="E176" s="59"/>
      <c r="F176" s="59"/>
      <c r="G176" s="59"/>
    </row>
    <row r="177" spans="1:7" x14ac:dyDescent="0.3">
      <c r="A177" s="59"/>
      <c r="B177" s="59"/>
      <c r="C177" s="59"/>
      <c r="D177" s="59"/>
      <c r="E177" s="59"/>
      <c r="F177" s="59"/>
      <c r="G177" s="59"/>
    </row>
    <row r="178" spans="1:7" x14ac:dyDescent="0.3">
      <c r="A178" s="59"/>
      <c r="B178" s="59"/>
      <c r="C178" s="59"/>
      <c r="D178" s="59"/>
      <c r="E178" s="59"/>
      <c r="F178" s="59"/>
      <c r="G178" s="59"/>
    </row>
    <row r="179" spans="1:7" x14ac:dyDescent="0.3">
      <c r="A179" s="59"/>
      <c r="B179" s="59"/>
      <c r="C179" s="59"/>
      <c r="D179" s="59"/>
      <c r="E179" s="59"/>
      <c r="F179" s="59"/>
      <c r="G179" s="59"/>
    </row>
    <row r="180" spans="1:7" x14ac:dyDescent="0.3">
      <c r="A180" s="59"/>
      <c r="B180" s="59"/>
      <c r="C180" s="59"/>
      <c r="D180" s="59"/>
      <c r="E180" s="59"/>
      <c r="F180" s="59"/>
      <c r="G180" s="59"/>
    </row>
    <row r="181" spans="1:7" x14ac:dyDescent="0.3">
      <c r="A181" s="59"/>
      <c r="B181" s="59"/>
      <c r="C181" s="59"/>
      <c r="D181" s="59"/>
      <c r="E181" s="59"/>
      <c r="F181" s="59"/>
      <c r="G181" s="59"/>
    </row>
    <row r="182" spans="1:7" x14ac:dyDescent="0.3">
      <c r="A182" s="59"/>
      <c r="B182" s="59"/>
      <c r="C182" s="59"/>
      <c r="D182" s="59"/>
      <c r="E182" s="59"/>
      <c r="F182" s="59"/>
      <c r="G182" s="59"/>
    </row>
    <row r="183" spans="1:7" x14ac:dyDescent="0.3">
      <c r="A183" s="59"/>
      <c r="B183" s="59"/>
      <c r="C183" s="59"/>
      <c r="D183" s="59"/>
      <c r="E183" s="59"/>
      <c r="F183" s="59"/>
      <c r="G183" s="59"/>
    </row>
    <row r="184" spans="1:7" x14ac:dyDescent="0.3">
      <c r="A184" s="59"/>
      <c r="B184" s="59"/>
      <c r="C184" s="59"/>
      <c r="D184" s="59"/>
      <c r="E184" s="59"/>
      <c r="F184" s="59"/>
      <c r="G184" s="59"/>
    </row>
    <row r="185" spans="1:7" x14ac:dyDescent="0.3">
      <c r="A185" s="59"/>
      <c r="B185" s="59"/>
      <c r="C185" s="59"/>
      <c r="D185" s="59"/>
      <c r="E185" s="59"/>
      <c r="F185" s="59"/>
      <c r="G185" s="59"/>
    </row>
    <row r="186" spans="1:7" x14ac:dyDescent="0.3">
      <c r="A186" s="59"/>
      <c r="B186" s="59"/>
      <c r="C186" s="59"/>
      <c r="D186" s="59"/>
      <c r="E186" s="59"/>
      <c r="F186" s="59"/>
      <c r="G186" s="59"/>
    </row>
    <row r="187" spans="1:7" x14ac:dyDescent="0.3">
      <c r="A187" s="59"/>
      <c r="B187" s="59"/>
      <c r="C187" s="59"/>
      <c r="D187" s="59"/>
      <c r="E187" s="59"/>
      <c r="F187" s="59"/>
      <c r="G187" s="59"/>
    </row>
    <row r="188" spans="1:7" x14ac:dyDescent="0.3">
      <c r="A188" s="59"/>
      <c r="B188" s="59"/>
      <c r="C188" s="59"/>
      <c r="D188" s="59"/>
      <c r="E188" s="59"/>
      <c r="F188" s="59"/>
      <c r="G188" s="59"/>
    </row>
    <row r="189" spans="1:7" x14ac:dyDescent="0.3">
      <c r="A189" s="59"/>
      <c r="B189" s="59"/>
      <c r="C189" s="59"/>
      <c r="D189" s="59"/>
      <c r="E189" s="59"/>
      <c r="F189" s="59"/>
      <c r="G189" s="59"/>
    </row>
    <row r="190" spans="1:7" x14ac:dyDescent="0.3">
      <c r="A190" s="59"/>
      <c r="B190" s="59"/>
      <c r="C190" s="59"/>
      <c r="D190" s="59"/>
      <c r="E190" s="59"/>
      <c r="F190" s="59"/>
      <c r="G190" s="59"/>
    </row>
    <row r="191" spans="1:7" x14ac:dyDescent="0.3">
      <c r="A191" s="59"/>
      <c r="B191" s="59"/>
      <c r="C191" s="59"/>
      <c r="D191" s="59"/>
      <c r="E191" s="59"/>
      <c r="F191" s="59"/>
      <c r="G191" s="59"/>
    </row>
    <row r="192" spans="1:7" x14ac:dyDescent="0.3">
      <c r="A192" s="59"/>
      <c r="B192" s="59"/>
      <c r="C192" s="59"/>
      <c r="D192" s="59"/>
      <c r="E192" s="59"/>
      <c r="F192" s="59"/>
      <c r="G192" s="59"/>
    </row>
    <row r="193" spans="1:7" x14ac:dyDescent="0.3">
      <c r="A193" s="59"/>
      <c r="B193" s="59"/>
      <c r="C193" s="59"/>
      <c r="D193" s="59"/>
      <c r="E193" s="59"/>
      <c r="F193" s="59"/>
      <c r="G193" s="59"/>
    </row>
    <row r="194" spans="1:7" x14ac:dyDescent="0.3">
      <c r="A194" s="59"/>
      <c r="B194" s="59"/>
      <c r="C194" s="59"/>
      <c r="D194" s="59"/>
      <c r="E194" s="59"/>
      <c r="F194" s="59"/>
      <c r="G194" s="59"/>
    </row>
    <row r="195" spans="1:7" x14ac:dyDescent="0.3">
      <c r="A195" s="59"/>
      <c r="B195" s="59"/>
      <c r="C195" s="59"/>
      <c r="D195" s="59"/>
      <c r="E195" s="59"/>
      <c r="F195" s="59"/>
      <c r="G195" s="59"/>
    </row>
    <row r="196" spans="1:7" x14ac:dyDescent="0.3">
      <c r="A196" s="59"/>
      <c r="B196" s="59"/>
      <c r="C196" s="59"/>
      <c r="D196" s="59"/>
      <c r="E196" s="59"/>
      <c r="F196" s="59"/>
      <c r="G196" s="59"/>
    </row>
    <row r="197" spans="1:7" x14ac:dyDescent="0.3">
      <c r="A197" s="59"/>
      <c r="B197" s="59"/>
      <c r="C197" s="59"/>
      <c r="D197" s="59"/>
      <c r="E197" s="59"/>
      <c r="F197" s="59"/>
      <c r="G197" s="59"/>
    </row>
    <row r="198" spans="1:7" x14ac:dyDescent="0.3">
      <c r="A198" s="59"/>
      <c r="B198" s="59"/>
      <c r="C198" s="59"/>
      <c r="D198" s="59"/>
      <c r="E198" s="59"/>
      <c r="F198" s="59"/>
      <c r="G198" s="59"/>
    </row>
    <row r="199" spans="1:7" x14ac:dyDescent="0.3">
      <c r="A199" s="59"/>
      <c r="B199" s="59"/>
      <c r="C199" s="59"/>
      <c r="D199" s="59"/>
      <c r="E199" s="59"/>
      <c r="F199" s="59"/>
      <c r="G199" s="59"/>
    </row>
    <row r="200" spans="1:7" x14ac:dyDescent="0.3">
      <c r="A200" s="59"/>
      <c r="B200" s="59"/>
      <c r="C200" s="59"/>
      <c r="D200" s="59"/>
      <c r="E200" s="59"/>
      <c r="F200" s="59"/>
      <c r="G200" s="59"/>
    </row>
    <row r="201" spans="1:7" x14ac:dyDescent="0.3">
      <c r="A201" s="59"/>
      <c r="B201" s="59"/>
      <c r="C201" s="59"/>
      <c r="D201" s="59"/>
      <c r="E201" s="59"/>
      <c r="F201" s="59"/>
      <c r="G201" s="59"/>
    </row>
    <row r="202" spans="1:7" x14ac:dyDescent="0.3">
      <c r="A202" s="59"/>
      <c r="B202" s="59"/>
      <c r="C202" s="59"/>
      <c r="D202" s="59"/>
      <c r="E202" s="59"/>
      <c r="F202" s="59"/>
      <c r="G202" s="59"/>
    </row>
    <row r="203" spans="1:7" x14ac:dyDescent="0.3">
      <c r="A203" s="59"/>
      <c r="B203" s="59"/>
      <c r="C203" s="59"/>
      <c r="D203" s="59"/>
      <c r="E203" s="59"/>
      <c r="F203" s="59"/>
      <c r="G203" s="59"/>
    </row>
    <row r="204" spans="1:7" x14ac:dyDescent="0.3">
      <c r="A204" s="59"/>
      <c r="B204" s="59"/>
      <c r="C204" s="59"/>
      <c r="D204" s="59"/>
      <c r="E204" s="59"/>
      <c r="F204" s="59"/>
      <c r="G204" s="59"/>
    </row>
    <row r="205" spans="1:7" x14ac:dyDescent="0.3">
      <c r="A205" s="59"/>
      <c r="B205" s="59"/>
      <c r="C205" s="59"/>
      <c r="D205" s="59"/>
      <c r="E205" s="59"/>
      <c r="F205" s="59"/>
      <c r="G205" s="59"/>
    </row>
    <row r="206" spans="1:7" x14ac:dyDescent="0.3">
      <c r="A206" s="59"/>
      <c r="B206" s="59"/>
      <c r="C206" s="59"/>
      <c r="D206" s="59"/>
      <c r="E206" s="59"/>
      <c r="F206" s="59"/>
      <c r="G206" s="59"/>
    </row>
    <row r="207" spans="1:7" x14ac:dyDescent="0.3">
      <c r="A207" s="59"/>
      <c r="B207" s="59"/>
      <c r="C207" s="59"/>
      <c r="D207" s="59"/>
      <c r="E207" s="59"/>
      <c r="F207" s="59"/>
      <c r="G207" s="59"/>
    </row>
    <row r="208" spans="1:7" x14ac:dyDescent="0.3">
      <c r="A208" s="59"/>
      <c r="B208" s="59"/>
      <c r="C208" s="59"/>
      <c r="D208" s="59"/>
      <c r="E208" s="59"/>
      <c r="F208" s="59"/>
      <c r="G208" s="59"/>
    </row>
    <row r="209" spans="1:7" x14ac:dyDescent="0.3">
      <c r="A209" s="59"/>
      <c r="B209" s="59"/>
      <c r="C209" s="59"/>
      <c r="D209" s="59"/>
      <c r="E209" s="59"/>
      <c r="F209" s="59"/>
      <c r="G209" s="59"/>
    </row>
    <row r="210" spans="1:7" x14ac:dyDescent="0.3">
      <c r="A210" s="59"/>
      <c r="B210" s="59"/>
      <c r="C210" s="59"/>
      <c r="D210" s="59"/>
      <c r="E210" s="59"/>
      <c r="F210" s="59"/>
      <c r="G210" s="59"/>
    </row>
    <row r="211" spans="1:7" x14ac:dyDescent="0.3">
      <c r="A211" s="59"/>
      <c r="B211" s="59"/>
      <c r="C211" s="59"/>
      <c r="D211" s="59"/>
      <c r="E211" s="59"/>
      <c r="F211" s="59"/>
      <c r="G211" s="59"/>
    </row>
    <row r="212" spans="1:7" x14ac:dyDescent="0.3">
      <c r="A212" s="59"/>
      <c r="B212" s="59"/>
      <c r="C212" s="59"/>
      <c r="D212" s="59"/>
      <c r="E212" s="59"/>
      <c r="F212" s="59"/>
      <c r="G212" s="59"/>
    </row>
    <row r="213" spans="1:7" x14ac:dyDescent="0.3">
      <c r="A213" s="59"/>
      <c r="B213" s="59"/>
      <c r="C213" s="59"/>
      <c r="D213" s="59"/>
      <c r="E213" s="59"/>
      <c r="F213" s="59"/>
      <c r="G213" s="59"/>
    </row>
    <row r="214" spans="1:7" x14ac:dyDescent="0.3">
      <c r="A214" s="59"/>
      <c r="B214" s="59"/>
      <c r="C214" s="59"/>
      <c r="D214" s="59"/>
      <c r="E214" s="59"/>
      <c r="F214" s="59"/>
      <c r="G214" s="59"/>
    </row>
    <row r="215" spans="1:7" x14ac:dyDescent="0.3">
      <c r="A215" s="59"/>
      <c r="B215" s="59"/>
      <c r="C215" s="59"/>
      <c r="D215" s="59"/>
      <c r="E215" s="59"/>
      <c r="F215" s="59"/>
      <c r="G215" s="59"/>
    </row>
    <row r="216" spans="1:7" x14ac:dyDescent="0.3">
      <c r="A216" s="59"/>
      <c r="B216" s="59"/>
      <c r="C216" s="59"/>
      <c r="D216" s="59"/>
      <c r="E216" s="59"/>
      <c r="F216" s="59"/>
      <c r="G216" s="59"/>
    </row>
    <row r="217" spans="1:7" x14ac:dyDescent="0.3">
      <c r="A217" s="59"/>
      <c r="B217" s="59"/>
      <c r="C217" s="59"/>
      <c r="D217" s="59"/>
      <c r="E217" s="59"/>
      <c r="F217" s="59"/>
      <c r="G217" s="59"/>
    </row>
    <row r="218" spans="1:7" x14ac:dyDescent="0.3">
      <c r="A218" s="59"/>
      <c r="B218" s="59"/>
      <c r="C218" s="59"/>
      <c r="D218" s="59"/>
      <c r="E218" s="59"/>
      <c r="F218" s="59"/>
      <c r="G218" s="59"/>
    </row>
    <row r="219" spans="1:7" x14ac:dyDescent="0.3">
      <c r="A219" s="59"/>
      <c r="B219" s="59"/>
      <c r="C219" s="59"/>
      <c r="D219" s="59"/>
      <c r="E219" s="59"/>
      <c r="F219" s="59"/>
      <c r="G219" s="59"/>
    </row>
    <row r="220" spans="1:7" x14ac:dyDescent="0.3">
      <c r="A220" s="59"/>
      <c r="B220" s="59"/>
      <c r="C220" s="59"/>
      <c r="D220" s="59"/>
      <c r="E220" s="59"/>
      <c r="F220" s="59"/>
      <c r="G220" s="59"/>
    </row>
    <row r="221" spans="1:7" x14ac:dyDescent="0.3">
      <c r="A221" s="59"/>
      <c r="B221" s="59"/>
      <c r="C221" s="59"/>
      <c r="D221" s="59"/>
      <c r="E221" s="59"/>
      <c r="F221" s="59"/>
      <c r="G221" s="59"/>
    </row>
    <row r="222" spans="1:7" x14ac:dyDescent="0.3">
      <c r="A222" s="59"/>
      <c r="B222" s="59"/>
      <c r="C222" s="59"/>
      <c r="D222" s="59"/>
      <c r="E222" s="59"/>
      <c r="F222" s="59"/>
      <c r="G222" s="59"/>
    </row>
    <row r="223" spans="1:7" x14ac:dyDescent="0.3">
      <c r="A223" s="59"/>
      <c r="B223" s="59"/>
      <c r="C223" s="59"/>
      <c r="D223" s="59"/>
      <c r="E223" s="59"/>
      <c r="F223" s="59"/>
      <c r="G223" s="59"/>
    </row>
    <row r="224" spans="1:7" x14ac:dyDescent="0.3">
      <c r="A224" s="59"/>
      <c r="B224" s="59"/>
      <c r="C224" s="59"/>
      <c r="D224" s="59"/>
      <c r="E224" s="59"/>
      <c r="F224" s="59"/>
      <c r="G224" s="59"/>
    </row>
    <row r="225" spans="1:7" x14ac:dyDescent="0.3">
      <c r="A225" s="59"/>
      <c r="B225" s="59"/>
      <c r="C225" s="59"/>
      <c r="D225" s="59"/>
      <c r="E225" s="59"/>
      <c r="F225" s="59"/>
      <c r="G225" s="59"/>
    </row>
    <row r="226" spans="1:7" x14ac:dyDescent="0.3">
      <c r="A226" s="59"/>
      <c r="B226" s="59"/>
      <c r="C226" s="59"/>
      <c r="D226" s="59"/>
      <c r="E226" s="59"/>
      <c r="F226" s="59"/>
      <c r="G226" s="59"/>
    </row>
    <row r="227" spans="1:7" x14ac:dyDescent="0.3">
      <c r="A227" s="59"/>
      <c r="B227" s="59"/>
      <c r="C227" s="59"/>
      <c r="D227" s="59"/>
      <c r="E227" s="59"/>
      <c r="F227" s="59"/>
      <c r="G227" s="59"/>
    </row>
    <row r="228" spans="1:7" x14ac:dyDescent="0.3">
      <c r="A228" s="59"/>
      <c r="B228" s="59"/>
      <c r="C228" s="59"/>
      <c r="D228" s="59"/>
      <c r="E228" s="59"/>
      <c r="F228" s="59"/>
      <c r="G228" s="59"/>
    </row>
    <row r="229" spans="1:7" x14ac:dyDescent="0.3">
      <c r="A229" s="59"/>
      <c r="B229" s="59"/>
      <c r="C229" s="59"/>
      <c r="D229" s="59"/>
      <c r="E229" s="59"/>
      <c r="F229" s="59"/>
      <c r="G229" s="59"/>
    </row>
    <row r="230" spans="1:7" x14ac:dyDescent="0.3">
      <c r="A230" s="59"/>
      <c r="B230" s="59"/>
      <c r="C230" s="59"/>
      <c r="D230" s="59"/>
      <c r="E230" s="59"/>
      <c r="F230" s="59"/>
      <c r="G230" s="59"/>
    </row>
    <row r="231" spans="1:7" x14ac:dyDescent="0.3">
      <c r="A231" s="59"/>
      <c r="B231" s="59"/>
      <c r="C231" s="59"/>
      <c r="D231" s="59"/>
      <c r="E231" s="59"/>
      <c r="F231" s="59"/>
      <c r="G231" s="59"/>
    </row>
    <row r="232" spans="1:7" x14ac:dyDescent="0.3">
      <c r="A232" s="59"/>
      <c r="B232" s="59"/>
      <c r="C232" s="59"/>
      <c r="D232" s="59"/>
      <c r="E232" s="59"/>
      <c r="F232" s="59"/>
      <c r="G232" s="59"/>
    </row>
    <row r="233" spans="1:7" x14ac:dyDescent="0.3">
      <c r="A233" s="59"/>
      <c r="B233" s="59"/>
      <c r="C233" s="59"/>
      <c r="D233" s="59"/>
      <c r="E233" s="59"/>
      <c r="F233" s="59"/>
      <c r="G233" s="59"/>
    </row>
    <row r="234" spans="1:7" x14ac:dyDescent="0.3">
      <c r="A234" s="59"/>
      <c r="B234" s="59"/>
      <c r="C234" s="59"/>
      <c r="D234" s="59"/>
      <c r="E234" s="59"/>
      <c r="F234" s="59"/>
      <c r="G234" s="59"/>
    </row>
    <row r="235" spans="1:7" x14ac:dyDescent="0.3">
      <c r="A235" s="59"/>
      <c r="B235" s="59"/>
      <c r="C235" s="59"/>
      <c r="D235" s="59"/>
      <c r="E235" s="59"/>
      <c r="F235" s="59"/>
      <c r="G235" s="59"/>
    </row>
    <row r="236" spans="1:7" x14ac:dyDescent="0.3">
      <c r="A236" s="59"/>
      <c r="B236" s="59"/>
      <c r="C236" s="59"/>
      <c r="D236" s="59"/>
      <c r="E236" s="59"/>
      <c r="F236" s="59"/>
      <c r="G236" s="59"/>
    </row>
    <row r="237" spans="1:7" x14ac:dyDescent="0.3">
      <c r="A237" s="59"/>
      <c r="B237" s="59"/>
      <c r="C237" s="59"/>
      <c r="D237" s="59"/>
      <c r="E237" s="59"/>
      <c r="F237" s="59"/>
      <c r="G237" s="59"/>
    </row>
    <row r="238" spans="1:7" x14ac:dyDescent="0.3">
      <c r="A238" s="59"/>
      <c r="B238" s="59"/>
      <c r="C238" s="59"/>
      <c r="D238" s="59"/>
      <c r="E238" s="59"/>
      <c r="F238" s="59"/>
      <c r="G238" s="59"/>
    </row>
    <row r="239" spans="1:7" x14ac:dyDescent="0.3">
      <c r="A239" s="59"/>
      <c r="B239" s="59"/>
      <c r="C239" s="59"/>
      <c r="D239" s="59"/>
      <c r="E239" s="59"/>
      <c r="F239" s="59"/>
      <c r="G239" s="59"/>
    </row>
    <row r="240" spans="1:7" x14ac:dyDescent="0.3">
      <c r="A240" s="59"/>
      <c r="B240" s="59"/>
      <c r="C240" s="59"/>
      <c r="D240" s="59"/>
      <c r="E240" s="59"/>
      <c r="F240" s="59"/>
      <c r="G240" s="59"/>
    </row>
    <row r="241" spans="1:7" x14ac:dyDescent="0.3">
      <c r="A241" s="59"/>
      <c r="B241" s="59"/>
      <c r="C241" s="59"/>
      <c r="D241" s="59"/>
      <c r="E241" s="59"/>
      <c r="F241" s="59"/>
      <c r="G241" s="59"/>
    </row>
    <row r="242" spans="1:7" x14ac:dyDescent="0.3">
      <c r="A242" s="59"/>
      <c r="B242" s="59"/>
      <c r="C242" s="59"/>
      <c r="D242" s="59"/>
      <c r="E242" s="59"/>
      <c r="F242" s="59"/>
      <c r="G242" s="59"/>
    </row>
    <row r="243" spans="1:7" x14ac:dyDescent="0.3">
      <c r="A243" s="59"/>
      <c r="B243" s="59"/>
      <c r="C243" s="59"/>
      <c r="D243" s="59"/>
      <c r="E243" s="59"/>
      <c r="F243" s="59"/>
      <c r="G243" s="59"/>
    </row>
    <row r="244" spans="1:7" x14ac:dyDescent="0.3">
      <c r="A244" s="59"/>
      <c r="B244" s="59"/>
      <c r="C244" s="59"/>
      <c r="D244" s="59"/>
      <c r="E244" s="59"/>
      <c r="F244" s="59"/>
      <c r="G244" s="59"/>
    </row>
    <row r="245" spans="1:7" x14ac:dyDescent="0.3">
      <c r="A245" s="59"/>
      <c r="B245" s="59"/>
      <c r="C245" s="59"/>
      <c r="D245" s="59"/>
      <c r="E245" s="59"/>
      <c r="F245" s="59"/>
      <c r="G245" s="59"/>
    </row>
    <row r="246" spans="1:7" x14ac:dyDescent="0.3">
      <c r="A246" s="59"/>
      <c r="B246" s="59"/>
      <c r="C246" s="59"/>
      <c r="D246" s="59"/>
      <c r="E246" s="59"/>
      <c r="F246" s="59"/>
      <c r="G246" s="59"/>
    </row>
    <row r="247" spans="1:7" x14ac:dyDescent="0.3">
      <c r="A247" s="59"/>
      <c r="B247" s="59"/>
      <c r="C247" s="59"/>
      <c r="D247" s="59"/>
      <c r="E247" s="59"/>
      <c r="F247" s="59"/>
      <c r="G247" s="59"/>
    </row>
    <row r="248" spans="1:7" x14ac:dyDescent="0.3">
      <c r="A248" s="59"/>
      <c r="B248" s="59"/>
      <c r="C248" s="59"/>
      <c r="D248" s="59"/>
      <c r="E248" s="59"/>
      <c r="F248" s="59"/>
      <c r="G248" s="59"/>
    </row>
    <row r="249" spans="1:7" x14ac:dyDescent="0.3">
      <c r="A249" s="59"/>
      <c r="B249" s="59"/>
      <c r="C249" s="59"/>
      <c r="D249" s="59"/>
      <c r="E249" s="59"/>
      <c r="F249" s="59"/>
      <c r="G249" s="59"/>
    </row>
    <row r="250" spans="1:7" x14ac:dyDescent="0.3">
      <c r="A250" s="59"/>
      <c r="B250" s="59"/>
      <c r="C250" s="59"/>
      <c r="D250" s="59"/>
      <c r="E250" s="59"/>
      <c r="F250" s="59"/>
      <c r="G250" s="59"/>
    </row>
    <row r="251" spans="1:7" x14ac:dyDescent="0.3">
      <c r="A251" s="59"/>
      <c r="B251" s="59"/>
      <c r="C251" s="59"/>
      <c r="D251" s="59"/>
      <c r="E251" s="59"/>
      <c r="F251" s="59"/>
      <c r="G251" s="59"/>
    </row>
    <row r="252" spans="1:7" x14ac:dyDescent="0.3">
      <c r="A252" s="59"/>
      <c r="B252" s="59"/>
      <c r="C252" s="59"/>
      <c r="D252" s="59"/>
      <c r="E252" s="59"/>
      <c r="F252" s="59"/>
      <c r="G252" s="59"/>
    </row>
    <row r="253" spans="1:7" x14ac:dyDescent="0.3">
      <c r="A253" s="59"/>
      <c r="B253" s="59"/>
      <c r="C253" s="59"/>
      <c r="D253" s="59"/>
      <c r="E253" s="59"/>
      <c r="F253" s="59"/>
      <c r="G253" s="59"/>
    </row>
    <row r="254" spans="1:7" x14ac:dyDescent="0.3">
      <c r="A254" s="59"/>
      <c r="B254" s="59"/>
      <c r="C254" s="59"/>
      <c r="D254" s="59"/>
      <c r="E254" s="59"/>
      <c r="F254" s="59"/>
      <c r="G254" s="59"/>
    </row>
    <row r="255" spans="1:7" x14ac:dyDescent="0.3">
      <c r="A255" s="59"/>
      <c r="B255" s="59"/>
      <c r="C255" s="59"/>
      <c r="D255" s="59"/>
      <c r="E255" s="59"/>
      <c r="F255" s="59"/>
      <c r="G255" s="59"/>
    </row>
    <row r="256" spans="1:7" x14ac:dyDescent="0.3">
      <c r="A256" s="59"/>
      <c r="B256" s="59"/>
      <c r="C256" s="59"/>
      <c r="D256" s="59"/>
      <c r="E256" s="59"/>
      <c r="F256" s="59"/>
      <c r="G256" s="59"/>
    </row>
    <row r="257" spans="1:7" x14ac:dyDescent="0.3">
      <c r="A257" s="59"/>
      <c r="B257" s="59"/>
      <c r="C257" s="59"/>
      <c r="D257" s="59"/>
      <c r="E257" s="59"/>
      <c r="F257" s="59"/>
      <c r="G257" s="59"/>
    </row>
    <row r="258" spans="1:7" x14ac:dyDescent="0.3">
      <c r="A258" s="59"/>
      <c r="B258" s="59"/>
      <c r="C258" s="59"/>
      <c r="D258" s="59"/>
      <c r="E258" s="59"/>
      <c r="F258" s="59"/>
      <c r="G258" s="59"/>
    </row>
    <row r="259" spans="1:7" x14ac:dyDescent="0.3">
      <c r="A259" s="59"/>
      <c r="B259" s="59"/>
      <c r="C259" s="59"/>
      <c r="D259" s="59"/>
      <c r="E259" s="59"/>
      <c r="F259" s="59"/>
      <c r="G259" s="59"/>
    </row>
    <row r="260" spans="1:7" x14ac:dyDescent="0.3">
      <c r="A260" s="59"/>
      <c r="B260" s="59"/>
      <c r="C260" s="59"/>
      <c r="D260" s="59"/>
      <c r="E260" s="59"/>
      <c r="F260" s="59"/>
      <c r="G260" s="59"/>
    </row>
    <row r="261" spans="1:7" x14ac:dyDescent="0.3">
      <c r="A261" s="59"/>
      <c r="B261" s="59"/>
      <c r="C261" s="59"/>
      <c r="D261" s="59"/>
      <c r="E261" s="59"/>
      <c r="F261" s="59"/>
      <c r="G261" s="59"/>
    </row>
    <row r="262" spans="1:7" x14ac:dyDescent="0.3">
      <c r="A262" s="59"/>
      <c r="B262" s="59"/>
      <c r="C262" s="59"/>
      <c r="D262" s="59"/>
      <c r="E262" s="59"/>
      <c r="F262" s="59"/>
      <c r="G262" s="59"/>
    </row>
    <row r="263" spans="1:7" x14ac:dyDescent="0.3">
      <c r="A263" s="59"/>
      <c r="B263" s="59"/>
      <c r="C263" s="59"/>
      <c r="D263" s="59"/>
      <c r="E263" s="59"/>
      <c r="F263" s="59"/>
      <c r="G263" s="59"/>
    </row>
    <row r="264" spans="1:7" x14ac:dyDescent="0.3">
      <c r="A264" s="59"/>
      <c r="B264" s="59"/>
      <c r="C264" s="59"/>
      <c r="D264" s="59"/>
      <c r="E264" s="59"/>
      <c r="F264" s="59"/>
      <c r="G264" s="59"/>
    </row>
    <row r="265" spans="1:7" x14ac:dyDescent="0.3">
      <c r="A265" s="59"/>
      <c r="B265" s="59"/>
      <c r="C265" s="59"/>
      <c r="D265" s="59"/>
      <c r="E265" s="59"/>
      <c r="F265" s="59"/>
      <c r="G265" s="59"/>
    </row>
    <row r="266" spans="1:7" x14ac:dyDescent="0.3">
      <c r="A266" s="59"/>
      <c r="B266" s="59"/>
      <c r="C266" s="59"/>
      <c r="D266" s="59"/>
      <c r="E266" s="59"/>
      <c r="F266" s="59"/>
      <c r="G266" s="59"/>
    </row>
    <row r="267" spans="1:7" x14ac:dyDescent="0.3">
      <c r="A267" s="59"/>
      <c r="B267" s="59"/>
      <c r="C267" s="59"/>
      <c r="D267" s="59"/>
      <c r="E267" s="59"/>
      <c r="F267" s="59"/>
      <c r="G267" s="59"/>
    </row>
    <row r="268" spans="1:7" x14ac:dyDescent="0.3">
      <c r="A268" s="59"/>
      <c r="B268" s="59"/>
      <c r="C268" s="59"/>
      <c r="D268" s="59"/>
      <c r="E268" s="59"/>
      <c r="F268" s="59"/>
      <c r="G268" s="59"/>
    </row>
    <row r="269" spans="1:7" x14ac:dyDescent="0.3">
      <c r="A269" s="59"/>
      <c r="B269" s="59"/>
      <c r="C269" s="59"/>
      <c r="D269" s="59"/>
      <c r="E269" s="59"/>
      <c r="F269" s="59"/>
      <c r="G269" s="59"/>
    </row>
    <row r="270" spans="1:7" x14ac:dyDescent="0.3">
      <c r="A270" s="59"/>
      <c r="B270" s="59"/>
      <c r="C270" s="59"/>
      <c r="D270" s="59"/>
      <c r="E270" s="59"/>
      <c r="F270" s="59"/>
      <c r="G270" s="59"/>
    </row>
    <row r="271" spans="1:7" x14ac:dyDescent="0.3">
      <c r="A271" s="59"/>
      <c r="B271" s="59"/>
      <c r="C271" s="59"/>
      <c r="D271" s="59"/>
      <c r="E271" s="59"/>
      <c r="F271" s="59"/>
      <c r="G271" s="59"/>
    </row>
    <row r="272" spans="1:7" x14ac:dyDescent="0.3">
      <c r="A272" s="59"/>
      <c r="B272" s="59"/>
      <c r="C272" s="59"/>
      <c r="D272" s="59"/>
      <c r="E272" s="59"/>
      <c r="F272" s="59"/>
      <c r="G272" s="59"/>
    </row>
    <row r="273" spans="1:7" x14ac:dyDescent="0.3">
      <c r="A273" s="59"/>
      <c r="B273" s="59"/>
      <c r="C273" s="59"/>
      <c r="D273" s="59"/>
      <c r="E273" s="59"/>
      <c r="F273" s="59"/>
      <c r="G273" s="59"/>
    </row>
    <row r="274" spans="1:7" x14ac:dyDescent="0.3">
      <c r="A274" s="59"/>
      <c r="B274" s="59"/>
      <c r="C274" s="59"/>
      <c r="D274" s="59"/>
      <c r="E274" s="59"/>
      <c r="F274" s="59"/>
      <c r="G274" s="59"/>
    </row>
    <row r="275" spans="1:7" x14ac:dyDescent="0.3">
      <c r="A275" s="59"/>
      <c r="B275" s="59"/>
      <c r="C275" s="59"/>
      <c r="D275" s="59"/>
      <c r="E275" s="59"/>
      <c r="F275" s="59"/>
      <c r="G275" s="59"/>
    </row>
    <row r="276" spans="1:7" x14ac:dyDescent="0.3">
      <c r="A276" s="59"/>
      <c r="B276" s="59"/>
      <c r="C276" s="59"/>
      <c r="D276" s="59"/>
      <c r="E276" s="59"/>
      <c r="F276" s="59"/>
      <c r="G276" s="59"/>
    </row>
    <row r="277" spans="1:7" x14ac:dyDescent="0.3">
      <c r="A277" s="59"/>
      <c r="B277" s="59"/>
      <c r="C277" s="59"/>
      <c r="D277" s="59"/>
      <c r="E277" s="59"/>
      <c r="F277" s="59"/>
      <c r="G277" s="59"/>
    </row>
    <row r="278" spans="1:7" x14ac:dyDescent="0.3">
      <c r="A278" s="59"/>
      <c r="B278" s="59"/>
      <c r="C278" s="59"/>
      <c r="D278" s="59"/>
      <c r="E278" s="59"/>
      <c r="F278" s="59"/>
      <c r="G278" s="59"/>
    </row>
    <row r="279" spans="1:7" x14ac:dyDescent="0.3">
      <c r="A279" s="59"/>
      <c r="B279" s="59"/>
      <c r="C279" s="59"/>
      <c r="D279" s="59"/>
      <c r="E279" s="59"/>
      <c r="F279" s="59"/>
      <c r="G279" s="59"/>
    </row>
    <row r="280" spans="1:7" x14ac:dyDescent="0.3">
      <c r="A280" s="59"/>
      <c r="B280" s="59"/>
      <c r="C280" s="59"/>
      <c r="D280" s="59"/>
      <c r="E280" s="59"/>
      <c r="F280" s="59"/>
      <c r="G280" s="59"/>
    </row>
    <row r="281" spans="1:7" x14ac:dyDescent="0.3">
      <c r="A281" s="59"/>
      <c r="B281" s="59"/>
      <c r="C281" s="59"/>
      <c r="D281" s="59"/>
      <c r="E281" s="59"/>
      <c r="F281" s="59"/>
      <c r="G281" s="59"/>
    </row>
    <row r="282" spans="1:7" x14ac:dyDescent="0.3">
      <c r="A282" s="59"/>
      <c r="B282" s="59"/>
      <c r="C282" s="59"/>
      <c r="D282" s="59"/>
      <c r="E282" s="59"/>
      <c r="F282" s="59"/>
      <c r="G282" s="59"/>
    </row>
    <row r="283" spans="1:7" x14ac:dyDescent="0.3">
      <c r="A283" s="59"/>
      <c r="B283" s="59"/>
      <c r="C283" s="59"/>
      <c r="D283" s="59"/>
      <c r="E283" s="59"/>
      <c r="F283" s="59"/>
      <c r="G283" s="59"/>
    </row>
    <row r="284" spans="1:7" x14ac:dyDescent="0.3">
      <c r="A284" s="59"/>
      <c r="B284" s="59"/>
      <c r="C284" s="59"/>
      <c r="D284" s="59"/>
      <c r="E284" s="59"/>
      <c r="F284" s="59"/>
      <c r="G284" s="59"/>
    </row>
    <row r="285" spans="1:7" x14ac:dyDescent="0.3">
      <c r="A285" s="59"/>
      <c r="B285" s="59"/>
      <c r="C285" s="59"/>
      <c r="D285" s="59"/>
      <c r="E285" s="59"/>
      <c r="F285" s="59"/>
      <c r="G285" s="59"/>
    </row>
    <row r="286" spans="1:7" x14ac:dyDescent="0.3">
      <c r="A286" s="59"/>
      <c r="B286" s="59"/>
      <c r="C286" s="59"/>
      <c r="D286" s="59"/>
      <c r="E286" s="59"/>
      <c r="F286" s="59"/>
      <c r="G286" s="59"/>
    </row>
    <row r="287" spans="1:7" x14ac:dyDescent="0.3">
      <c r="A287" s="59"/>
      <c r="B287" s="59"/>
      <c r="C287" s="59"/>
      <c r="D287" s="59"/>
      <c r="E287" s="59"/>
      <c r="F287" s="59"/>
      <c r="G287" s="59"/>
    </row>
    <row r="288" spans="1:7" x14ac:dyDescent="0.3">
      <c r="A288" s="59"/>
      <c r="B288" s="59"/>
      <c r="C288" s="59"/>
      <c r="D288" s="59"/>
      <c r="E288" s="59"/>
      <c r="F288" s="59"/>
      <c r="G288" s="59"/>
    </row>
    <row r="289" spans="1:7" x14ac:dyDescent="0.3">
      <c r="A289" s="59"/>
      <c r="B289" s="59"/>
      <c r="C289" s="59"/>
      <c r="D289" s="59"/>
      <c r="E289" s="59"/>
      <c r="F289" s="59"/>
      <c r="G289" s="59"/>
    </row>
    <row r="290" spans="1:7" x14ac:dyDescent="0.3">
      <c r="A290" s="59"/>
      <c r="B290" s="59"/>
      <c r="C290" s="59"/>
      <c r="D290" s="59"/>
      <c r="E290" s="59"/>
      <c r="F290" s="59"/>
      <c r="G290" s="59"/>
    </row>
    <row r="291" spans="1:7" x14ac:dyDescent="0.3">
      <c r="A291" s="59"/>
      <c r="B291" s="59"/>
      <c r="C291" s="59"/>
      <c r="D291" s="59"/>
      <c r="E291" s="59"/>
      <c r="F291" s="59"/>
      <c r="G291" s="59"/>
    </row>
    <row r="292" spans="1:7" x14ac:dyDescent="0.3">
      <c r="A292" s="59"/>
      <c r="B292" s="59"/>
      <c r="C292" s="59"/>
      <c r="D292" s="59"/>
      <c r="E292" s="59"/>
      <c r="F292" s="59"/>
      <c r="G292" s="59"/>
    </row>
    <row r="293" spans="1:7" x14ac:dyDescent="0.3">
      <c r="A293" s="59"/>
      <c r="B293" s="59"/>
      <c r="C293" s="59"/>
      <c r="D293" s="59"/>
      <c r="E293" s="59"/>
      <c r="F293" s="59"/>
      <c r="G293" s="59"/>
    </row>
    <row r="294" spans="1:7" x14ac:dyDescent="0.3">
      <c r="A294" s="59"/>
      <c r="B294" s="59"/>
      <c r="C294" s="59"/>
      <c r="D294" s="59"/>
      <c r="E294" s="59"/>
      <c r="F294" s="59"/>
      <c r="G294" s="59"/>
    </row>
    <row r="295" spans="1:7" x14ac:dyDescent="0.3">
      <c r="A295" s="59"/>
      <c r="B295" s="59"/>
      <c r="C295" s="59"/>
      <c r="D295" s="59"/>
      <c r="E295" s="59"/>
      <c r="F295" s="59"/>
      <c r="G295" s="59"/>
    </row>
    <row r="296" spans="1:7" x14ac:dyDescent="0.3">
      <c r="A296" s="59"/>
      <c r="B296" s="59"/>
      <c r="C296" s="59"/>
      <c r="D296" s="59"/>
      <c r="E296" s="59"/>
      <c r="F296" s="59"/>
      <c r="G296" s="59"/>
    </row>
    <row r="297" spans="1:7" x14ac:dyDescent="0.3">
      <c r="A297" s="59"/>
      <c r="B297" s="59"/>
      <c r="C297" s="59"/>
      <c r="D297" s="59"/>
      <c r="E297" s="59"/>
      <c r="F297" s="59"/>
      <c r="G297" s="59"/>
    </row>
    <row r="298" spans="1:7" x14ac:dyDescent="0.3">
      <c r="A298" s="59"/>
      <c r="B298" s="59"/>
      <c r="C298" s="59"/>
      <c r="D298" s="59"/>
      <c r="E298" s="59"/>
      <c r="F298" s="59"/>
      <c r="G298" s="59"/>
    </row>
    <row r="299" spans="1:7" x14ac:dyDescent="0.3">
      <c r="A299" s="59"/>
      <c r="B299" s="59"/>
      <c r="C299" s="59"/>
      <c r="D299" s="59"/>
      <c r="E299" s="59"/>
      <c r="F299" s="59"/>
      <c r="G299" s="59"/>
    </row>
    <row r="300" spans="1:7" x14ac:dyDescent="0.3">
      <c r="A300" s="59"/>
      <c r="B300" s="59"/>
      <c r="C300" s="59"/>
      <c r="D300" s="59"/>
      <c r="E300" s="59"/>
      <c r="F300" s="59"/>
      <c r="G300" s="59"/>
    </row>
    <row r="301" spans="1:7" x14ac:dyDescent="0.3">
      <c r="A301" s="59"/>
      <c r="B301" s="59"/>
      <c r="C301" s="59"/>
      <c r="D301" s="59"/>
      <c r="E301" s="59"/>
      <c r="F301" s="59"/>
      <c r="G301" s="59"/>
    </row>
    <row r="302" spans="1:7" x14ac:dyDescent="0.3">
      <c r="A302" s="59"/>
      <c r="B302" s="59"/>
      <c r="C302" s="59"/>
      <c r="D302" s="59"/>
      <c r="E302" s="59"/>
      <c r="F302" s="59"/>
      <c r="G302" s="59"/>
    </row>
    <row r="303" spans="1:7" x14ac:dyDescent="0.3">
      <c r="A303" s="59"/>
      <c r="B303" s="59"/>
      <c r="C303" s="59"/>
      <c r="D303" s="59"/>
      <c r="E303" s="59"/>
      <c r="F303" s="59"/>
      <c r="G303" s="59"/>
    </row>
    <row r="304" spans="1:7" x14ac:dyDescent="0.3">
      <c r="A304" s="59"/>
      <c r="B304" s="59"/>
      <c r="C304" s="59"/>
      <c r="D304" s="59"/>
      <c r="E304" s="59"/>
      <c r="F304" s="59"/>
      <c r="G304" s="59"/>
    </row>
    <row r="305" spans="1:7" x14ac:dyDescent="0.3">
      <c r="A305" s="59"/>
      <c r="B305" s="59"/>
      <c r="C305" s="59"/>
      <c r="D305" s="59"/>
      <c r="E305" s="59"/>
      <c r="F305" s="59"/>
      <c r="G305" s="59"/>
    </row>
    <row r="306" spans="1:7" x14ac:dyDescent="0.3">
      <c r="A306" s="59"/>
      <c r="B306" s="59"/>
      <c r="C306" s="59"/>
      <c r="D306" s="59"/>
      <c r="E306" s="59"/>
      <c r="F306" s="59"/>
      <c r="G306" s="59"/>
    </row>
    <row r="307" spans="1:7" x14ac:dyDescent="0.3">
      <c r="A307" s="59"/>
      <c r="B307" s="59"/>
      <c r="C307" s="59"/>
      <c r="D307" s="59"/>
      <c r="E307" s="59"/>
      <c r="F307" s="59"/>
      <c r="G307" s="59"/>
    </row>
    <row r="308" spans="1:7" x14ac:dyDescent="0.3">
      <c r="A308" s="59"/>
      <c r="B308" s="59"/>
      <c r="C308" s="59"/>
      <c r="D308" s="59"/>
      <c r="E308" s="59"/>
      <c r="F308" s="59"/>
      <c r="G308" s="59"/>
    </row>
    <row r="309" spans="1:7" x14ac:dyDescent="0.3">
      <c r="A309" s="59"/>
      <c r="B309" s="59"/>
      <c r="C309" s="59"/>
      <c r="D309" s="59"/>
      <c r="E309" s="59"/>
      <c r="F309" s="59"/>
      <c r="G309" s="59"/>
    </row>
    <row r="310" spans="1:7" x14ac:dyDescent="0.3">
      <c r="A310" s="59"/>
      <c r="B310" s="59"/>
      <c r="C310" s="59"/>
      <c r="D310" s="59"/>
      <c r="E310" s="59"/>
      <c r="F310" s="59"/>
      <c r="G310" s="59"/>
    </row>
    <row r="311" spans="1:7" x14ac:dyDescent="0.3">
      <c r="A311" s="59"/>
      <c r="B311" s="59"/>
      <c r="C311" s="59"/>
      <c r="D311" s="59"/>
      <c r="E311" s="59"/>
      <c r="F311" s="59"/>
      <c r="G311" s="59"/>
    </row>
    <row r="312" spans="1:7" x14ac:dyDescent="0.3">
      <c r="A312" s="59"/>
      <c r="B312" s="59"/>
      <c r="C312" s="59"/>
      <c r="D312" s="59"/>
      <c r="E312" s="59"/>
      <c r="F312" s="59"/>
      <c r="G312" s="59"/>
    </row>
    <row r="313" spans="1:7" x14ac:dyDescent="0.3">
      <c r="A313" s="59"/>
      <c r="B313" s="59"/>
      <c r="C313" s="59"/>
      <c r="D313" s="59"/>
      <c r="E313" s="59"/>
      <c r="F313" s="59"/>
      <c r="G313" s="59"/>
    </row>
    <row r="314" spans="1:7" x14ac:dyDescent="0.3">
      <c r="A314" s="59"/>
      <c r="B314" s="59"/>
      <c r="C314" s="59"/>
      <c r="D314" s="59"/>
      <c r="E314" s="59"/>
      <c r="F314" s="59"/>
      <c r="G314" s="59"/>
    </row>
    <row r="315" spans="1:7" x14ac:dyDescent="0.3">
      <c r="A315" s="59"/>
      <c r="B315" s="59"/>
      <c r="C315" s="59"/>
      <c r="D315" s="59"/>
      <c r="E315" s="59"/>
      <c r="F315" s="59"/>
      <c r="G315" s="59"/>
    </row>
    <row r="316" spans="1:7" x14ac:dyDescent="0.3">
      <c r="A316" s="59"/>
      <c r="B316" s="59"/>
      <c r="C316" s="59"/>
      <c r="D316" s="59"/>
      <c r="E316" s="59"/>
      <c r="F316" s="59"/>
      <c r="G316" s="59"/>
    </row>
    <row r="317" spans="1:7" x14ac:dyDescent="0.3">
      <c r="A317" s="59"/>
      <c r="B317" s="59"/>
      <c r="C317" s="59"/>
      <c r="D317" s="59"/>
      <c r="E317" s="59"/>
      <c r="F317" s="59"/>
      <c r="G317" s="59"/>
    </row>
    <row r="318" spans="1:7" x14ac:dyDescent="0.3">
      <c r="A318" s="59"/>
      <c r="B318" s="59"/>
      <c r="C318" s="59"/>
      <c r="D318" s="59"/>
      <c r="E318" s="59"/>
      <c r="F318" s="59"/>
      <c r="G318" s="59"/>
    </row>
    <row r="319" spans="1:7" x14ac:dyDescent="0.3">
      <c r="A319" s="59"/>
      <c r="B319" s="59"/>
      <c r="C319" s="59"/>
      <c r="D319" s="59"/>
      <c r="E319" s="59"/>
      <c r="F319" s="59"/>
      <c r="G319" s="59"/>
    </row>
    <row r="320" spans="1:7" x14ac:dyDescent="0.3">
      <c r="A320" s="59"/>
      <c r="B320" s="59"/>
      <c r="C320" s="59"/>
      <c r="D320" s="59"/>
      <c r="E320" s="59"/>
      <c r="F320" s="59"/>
      <c r="G320" s="59"/>
    </row>
    <row r="321" spans="1:7" x14ac:dyDescent="0.3">
      <c r="A321" s="59"/>
      <c r="B321" s="59"/>
      <c r="C321" s="59"/>
      <c r="D321" s="59"/>
      <c r="E321" s="59"/>
      <c r="F321" s="59"/>
      <c r="G321" s="59"/>
    </row>
    <row r="322" spans="1:7" x14ac:dyDescent="0.3">
      <c r="A322" s="59"/>
      <c r="B322" s="59"/>
      <c r="C322" s="59"/>
      <c r="D322" s="59"/>
      <c r="E322" s="59"/>
      <c r="F322" s="59"/>
      <c r="G322" s="59"/>
    </row>
    <row r="323" spans="1:7" x14ac:dyDescent="0.3">
      <c r="A323" s="59"/>
      <c r="B323" s="59"/>
      <c r="C323" s="59"/>
      <c r="D323" s="59"/>
      <c r="E323" s="59"/>
      <c r="F323" s="59"/>
      <c r="G323" s="59"/>
    </row>
    <row r="324" spans="1:7" x14ac:dyDescent="0.3">
      <c r="A324" s="59"/>
      <c r="B324" s="59"/>
      <c r="C324" s="59"/>
      <c r="D324" s="59"/>
      <c r="E324" s="59"/>
      <c r="F324" s="59"/>
      <c r="G324" s="59"/>
    </row>
    <row r="325" spans="1:7" x14ac:dyDescent="0.3">
      <c r="A325" s="59"/>
      <c r="B325" s="59"/>
      <c r="C325" s="59"/>
      <c r="D325" s="59"/>
      <c r="E325" s="59"/>
      <c r="F325" s="59"/>
      <c r="G325" s="59"/>
    </row>
    <row r="326" spans="1:7" x14ac:dyDescent="0.3">
      <c r="A326" s="59"/>
      <c r="B326" s="59"/>
      <c r="C326" s="59"/>
      <c r="D326" s="59"/>
      <c r="E326" s="59"/>
      <c r="F326" s="59"/>
      <c r="G326" s="59"/>
    </row>
    <row r="327" spans="1:7" x14ac:dyDescent="0.3">
      <c r="A327" s="59"/>
      <c r="B327" s="59"/>
      <c r="C327" s="59"/>
      <c r="D327" s="59"/>
      <c r="E327" s="59"/>
      <c r="F327" s="59"/>
      <c r="G327" s="59"/>
    </row>
    <row r="328" spans="1:7" x14ac:dyDescent="0.3">
      <c r="A328" s="59"/>
      <c r="B328" s="59"/>
      <c r="C328" s="59"/>
      <c r="D328" s="59"/>
      <c r="E328" s="59"/>
      <c r="F328" s="59"/>
      <c r="G328" s="59"/>
    </row>
    <row r="329" spans="1:7" x14ac:dyDescent="0.3">
      <c r="A329" s="59"/>
      <c r="B329" s="59"/>
      <c r="C329" s="59"/>
      <c r="D329" s="59"/>
      <c r="E329" s="59"/>
      <c r="F329" s="59"/>
      <c r="G329" s="59"/>
    </row>
    <row r="330" spans="1:7" x14ac:dyDescent="0.3">
      <c r="A330" s="59"/>
      <c r="B330" s="59"/>
      <c r="C330" s="59"/>
      <c r="D330" s="59"/>
      <c r="E330" s="59"/>
      <c r="F330" s="59"/>
      <c r="G330" s="59"/>
    </row>
    <row r="331" spans="1:7" x14ac:dyDescent="0.3">
      <c r="A331" s="59"/>
      <c r="B331" s="59"/>
      <c r="C331" s="59"/>
      <c r="D331" s="59"/>
      <c r="E331" s="59"/>
      <c r="F331" s="59"/>
      <c r="G331" s="59"/>
    </row>
    <row r="332" spans="1:7" x14ac:dyDescent="0.3">
      <c r="A332" s="59"/>
      <c r="B332" s="59"/>
      <c r="C332" s="59"/>
      <c r="D332" s="59"/>
      <c r="E332" s="59"/>
      <c r="F332" s="59"/>
      <c r="G332" s="59"/>
    </row>
    <row r="333" spans="1:7" x14ac:dyDescent="0.3">
      <c r="A333" s="59"/>
      <c r="B333" s="59"/>
      <c r="C333" s="59"/>
      <c r="D333" s="59"/>
      <c r="E333" s="59"/>
      <c r="F333" s="59"/>
      <c r="G333" s="59"/>
    </row>
    <row r="334" spans="1:7" x14ac:dyDescent="0.3">
      <c r="A334" s="59"/>
      <c r="B334" s="59"/>
      <c r="C334" s="59"/>
      <c r="D334" s="59"/>
      <c r="E334" s="59"/>
      <c r="F334" s="59"/>
      <c r="G334" s="59"/>
    </row>
    <row r="335" spans="1:7" x14ac:dyDescent="0.3">
      <c r="A335" s="59"/>
      <c r="B335" s="59"/>
      <c r="C335" s="59"/>
      <c r="D335" s="59"/>
      <c r="E335" s="59"/>
      <c r="F335" s="59"/>
      <c r="G335" s="59"/>
    </row>
    <row r="336" spans="1:7" x14ac:dyDescent="0.3">
      <c r="A336" s="59"/>
      <c r="B336" s="59"/>
      <c r="C336" s="59"/>
      <c r="D336" s="59"/>
      <c r="E336" s="59"/>
      <c r="F336" s="59"/>
      <c r="G336" s="59"/>
    </row>
    <row r="337" spans="1:7" x14ac:dyDescent="0.3">
      <c r="A337" s="59"/>
      <c r="B337" s="59"/>
      <c r="C337" s="59"/>
      <c r="D337" s="59"/>
      <c r="E337" s="59"/>
      <c r="F337" s="59"/>
      <c r="G337" s="59"/>
    </row>
    <row r="338" spans="1:7" x14ac:dyDescent="0.3">
      <c r="A338" s="59"/>
      <c r="B338" s="59"/>
      <c r="C338" s="59"/>
      <c r="D338" s="59"/>
      <c r="E338" s="59"/>
      <c r="F338" s="59"/>
      <c r="G338" s="59"/>
    </row>
    <row r="339" spans="1:7" x14ac:dyDescent="0.3">
      <c r="A339" s="59"/>
      <c r="B339" s="59"/>
      <c r="C339" s="59"/>
      <c r="D339" s="59"/>
      <c r="E339" s="59"/>
      <c r="F339" s="59"/>
      <c r="G339" s="59"/>
    </row>
    <row r="340" spans="1:7" x14ac:dyDescent="0.3">
      <c r="A340" s="59"/>
      <c r="B340" s="59"/>
      <c r="C340" s="59"/>
      <c r="D340" s="59"/>
      <c r="E340" s="59"/>
      <c r="F340" s="59"/>
      <c r="G340" s="59"/>
    </row>
    <row r="341" spans="1:7" x14ac:dyDescent="0.3">
      <c r="A341" s="59"/>
      <c r="B341" s="59"/>
      <c r="C341" s="59"/>
      <c r="D341" s="59"/>
      <c r="E341" s="59"/>
      <c r="F341" s="59"/>
      <c r="G341" s="59"/>
    </row>
    <row r="342" spans="1:7" x14ac:dyDescent="0.3">
      <c r="A342" s="59"/>
      <c r="B342" s="59"/>
      <c r="C342" s="59"/>
      <c r="D342" s="59"/>
      <c r="E342" s="59"/>
      <c r="F342" s="59"/>
      <c r="G342" s="59"/>
    </row>
    <row r="343" spans="1:7" x14ac:dyDescent="0.3">
      <c r="A343" s="59"/>
      <c r="B343" s="59"/>
      <c r="C343" s="59"/>
      <c r="D343" s="59"/>
      <c r="E343" s="59"/>
      <c r="F343" s="59"/>
      <c r="G343" s="59"/>
    </row>
    <row r="344" spans="1:7" x14ac:dyDescent="0.3">
      <c r="A344" s="59"/>
      <c r="B344" s="59"/>
      <c r="C344" s="59"/>
      <c r="D344" s="59"/>
      <c r="E344" s="59"/>
      <c r="F344" s="59"/>
      <c r="G344" s="59"/>
    </row>
    <row r="345" spans="1:7" x14ac:dyDescent="0.3">
      <c r="A345" s="59"/>
      <c r="B345" s="59"/>
      <c r="C345" s="59"/>
      <c r="D345" s="59"/>
      <c r="E345" s="59"/>
      <c r="F345" s="59"/>
      <c r="G345" s="59"/>
    </row>
    <row r="346" spans="1:7" x14ac:dyDescent="0.3">
      <c r="A346" s="59"/>
      <c r="B346" s="59"/>
      <c r="C346" s="59"/>
      <c r="D346" s="59"/>
      <c r="E346" s="59"/>
      <c r="F346" s="59"/>
      <c r="G346" s="59"/>
    </row>
    <row r="347" spans="1:7" x14ac:dyDescent="0.3">
      <c r="A347" s="59"/>
      <c r="B347" s="59"/>
      <c r="C347" s="59"/>
      <c r="D347" s="59"/>
      <c r="E347" s="59"/>
      <c r="F347" s="59"/>
      <c r="G347" s="59"/>
    </row>
    <row r="348" spans="1:7" x14ac:dyDescent="0.3">
      <c r="A348" s="59"/>
      <c r="B348" s="59"/>
      <c r="C348" s="59"/>
      <c r="D348" s="59"/>
      <c r="E348" s="59"/>
      <c r="F348" s="59"/>
      <c r="G348" s="59"/>
    </row>
    <row r="349" spans="1:7" x14ac:dyDescent="0.3">
      <c r="A349" s="59"/>
      <c r="B349" s="59"/>
      <c r="C349" s="59"/>
      <c r="D349" s="59"/>
      <c r="E349" s="59"/>
      <c r="F349" s="59"/>
      <c r="G349" s="59"/>
    </row>
    <row r="350" spans="1:7" x14ac:dyDescent="0.3">
      <c r="A350" s="59"/>
      <c r="B350" s="59"/>
      <c r="C350" s="59"/>
      <c r="D350" s="59"/>
      <c r="E350" s="59"/>
      <c r="F350" s="59"/>
      <c r="G350" s="59"/>
    </row>
    <row r="351" spans="1:7" x14ac:dyDescent="0.3">
      <c r="A351" s="59"/>
      <c r="B351" s="59"/>
      <c r="C351" s="59"/>
      <c r="D351" s="59"/>
      <c r="E351" s="59"/>
      <c r="F351" s="59"/>
      <c r="G351" s="59"/>
    </row>
    <row r="352" spans="1:7" x14ac:dyDescent="0.3">
      <c r="A352" s="59"/>
      <c r="B352" s="59"/>
      <c r="C352" s="59"/>
      <c r="D352" s="59"/>
      <c r="E352" s="59"/>
      <c r="F352" s="59"/>
      <c r="G352" s="59"/>
    </row>
    <row r="353" spans="1:7" x14ac:dyDescent="0.3">
      <c r="A353" s="59"/>
      <c r="B353" s="59"/>
      <c r="C353" s="59"/>
      <c r="D353" s="59"/>
      <c r="E353" s="59"/>
      <c r="F353" s="59"/>
      <c r="G353" s="59"/>
    </row>
    <row r="354" spans="1:7" x14ac:dyDescent="0.3">
      <c r="A354" s="59"/>
      <c r="B354" s="59"/>
      <c r="C354" s="59"/>
      <c r="D354" s="59"/>
      <c r="E354" s="59"/>
      <c r="F354" s="59"/>
      <c r="G354" s="59"/>
    </row>
    <row r="355" spans="1:7" x14ac:dyDescent="0.3">
      <c r="A355" s="59"/>
      <c r="B355" s="59"/>
      <c r="C355" s="59"/>
      <c r="D355" s="59"/>
      <c r="E355" s="59"/>
      <c r="F355" s="59"/>
      <c r="G355" s="59"/>
    </row>
    <row r="356" spans="1:7" x14ac:dyDescent="0.3">
      <c r="A356" s="59"/>
      <c r="B356" s="59"/>
      <c r="C356" s="59"/>
      <c r="D356" s="59"/>
      <c r="E356" s="59"/>
      <c r="F356" s="59"/>
      <c r="G356" s="59"/>
    </row>
    <row r="357" spans="1:7" x14ac:dyDescent="0.3">
      <c r="A357" s="59"/>
      <c r="B357" s="59"/>
      <c r="C357" s="59"/>
      <c r="D357" s="59"/>
      <c r="E357" s="59"/>
      <c r="F357" s="59"/>
      <c r="G357" s="59"/>
    </row>
    <row r="358" spans="1:7" x14ac:dyDescent="0.3">
      <c r="A358" s="59"/>
      <c r="B358" s="59"/>
      <c r="C358" s="59"/>
      <c r="D358" s="59"/>
      <c r="E358" s="59"/>
      <c r="F358" s="59"/>
      <c r="G358" s="59"/>
    </row>
    <row r="359" spans="1:7" x14ac:dyDescent="0.3">
      <c r="A359" s="59"/>
      <c r="B359" s="59"/>
      <c r="C359" s="59"/>
      <c r="D359" s="59"/>
      <c r="E359" s="59"/>
      <c r="F359" s="59"/>
      <c r="G359" s="59"/>
    </row>
    <row r="360" spans="1:7" x14ac:dyDescent="0.3">
      <c r="A360" s="59"/>
      <c r="B360" s="59"/>
      <c r="C360" s="59"/>
      <c r="D360" s="59"/>
      <c r="E360" s="59"/>
      <c r="F360" s="59"/>
      <c r="G360" s="59"/>
    </row>
    <row r="361" spans="1:7" x14ac:dyDescent="0.3">
      <c r="A361" s="59"/>
      <c r="B361" s="59"/>
      <c r="C361" s="59"/>
      <c r="D361" s="59"/>
      <c r="E361" s="59"/>
      <c r="F361" s="59"/>
      <c r="G361" s="59"/>
    </row>
    <row r="362" spans="1:7" x14ac:dyDescent="0.3">
      <c r="A362" s="59"/>
      <c r="B362" s="59"/>
      <c r="C362" s="59"/>
      <c r="D362" s="59"/>
      <c r="E362" s="59"/>
      <c r="F362" s="59"/>
      <c r="G362" s="59"/>
    </row>
    <row r="363" spans="1:7" x14ac:dyDescent="0.3">
      <c r="A363" s="59"/>
      <c r="B363" s="59"/>
      <c r="C363" s="59"/>
      <c r="D363" s="59"/>
      <c r="E363" s="59"/>
      <c r="F363" s="59"/>
      <c r="G363" s="59"/>
    </row>
    <row r="364" spans="1:7" x14ac:dyDescent="0.3">
      <c r="A364" s="59"/>
      <c r="B364" s="59"/>
      <c r="C364" s="59"/>
      <c r="D364" s="59"/>
      <c r="E364" s="59"/>
      <c r="F364" s="59"/>
      <c r="G364" s="59"/>
    </row>
    <row r="365" spans="1:7" x14ac:dyDescent="0.3">
      <c r="A365" s="59"/>
      <c r="B365" s="59"/>
      <c r="C365" s="59"/>
      <c r="D365" s="59"/>
      <c r="E365" s="59"/>
      <c r="F365" s="59"/>
      <c r="G365" s="59"/>
    </row>
    <row r="366" spans="1:7" x14ac:dyDescent="0.3">
      <c r="A366" s="59"/>
      <c r="B366" s="59"/>
      <c r="C366" s="59"/>
      <c r="D366" s="59"/>
      <c r="E366" s="59"/>
      <c r="F366" s="59"/>
      <c r="G366" s="59"/>
    </row>
    <row r="367" spans="1:7" x14ac:dyDescent="0.3">
      <c r="A367" s="59"/>
      <c r="B367" s="59"/>
      <c r="C367" s="59"/>
      <c r="D367" s="59"/>
      <c r="E367" s="59"/>
      <c r="F367" s="59"/>
      <c r="G367" s="59"/>
    </row>
    <row r="368" spans="1:7" x14ac:dyDescent="0.3">
      <c r="A368" s="59"/>
      <c r="B368" s="59"/>
      <c r="C368" s="59"/>
      <c r="D368" s="59"/>
      <c r="E368" s="59"/>
      <c r="F368" s="59"/>
      <c r="G368" s="59"/>
    </row>
    <row r="369" spans="1:7" x14ac:dyDescent="0.3">
      <c r="A369" s="59"/>
      <c r="B369" s="59"/>
      <c r="C369" s="59"/>
      <c r="D369" s="59"/>
      <c r="E369" s="59"/>
      <c r="F369" s="59"/>
      <c r="G369" s="59"/>
    </row>
    <row r="370" spans="1:7" x14ac:dyDescent="0.3">
      <c r="A370" s="59"/>
      <c r="B370" s="59"/>
      <c r="C370" s="59"/>
      <c r="D370" s="59"/>
      <c r="E370" s="59"/>
      <c r="F370" s="59"/>
      <c r="G370" s="59"/>
    </row>
    <row r="371" spans="1:7" x14ac:dyDescent="0.3">
      <c r="A371" s="59"/>
      <c r="B371" s="59"/>
      <c r="C371" s="59"/>
      <c r="D371" s="59"/>
      <c r="E371" s="59"/>
      <c r="F371" s="59"/>
      <c r="G371" s="59"/>
    </row>
    <row r="372" spans="1:7" x14ac:dyDescent="0.3">
      <c r="A372" s="59"/>
      <c r="B372" s="59"/>
      <c r="C372" s="59"/>
      <c r="D372" s="59"/>
      <c r="E372" s="59"/>
      <c r="F372" s="59"/>
      <c r="G372" s="59"/>
    </row>
    <row r="373" spans="1:7" x14ac:dyDescent="0.3">
      <c r="A373" s="59"/>
      <c r="B373" s="59"/>
      <c r="C373" s="59"/>
      <c r="D373" s="59"/>
      <c r="E373" s="59"/>
      <c r="F373" s="59"/>
      <c r="G373" s="59"/>
    </row>
    <row r="374" spans="1:7" x14ac:dyDescent="0.3">
      <c r="A374" s="59"/>
      <c r="B374" s="59"/>
      <c r="C374" s="59"/>
      <c r="D374" s="59"/>
      <c r="E374" s="59"/>
      <c r="F374" s="59"/>
      <c r="G374" s="59"/>
    </row>
    <row r="375" spans="1:7" x14ac:dyDescent="0.3">
      <c r="A375" s="59"/>
      <c r="B375" s="59"/>
      <c r="C375" s="59"/>
      <c r="D375" s="59"/>
      <c r="E375" s="59"/>
      <c r="F375" s="59"/>
      <c r="G375" s="59"/>
    </row>
    <row r="376" spans="1:7" x14ac:dyDescent="0.3">
      <c r="A376" s="59"/>
      <c r="B376" s="59"/>
      <c r="C376" s="59"/>
      <c r="D376" s="59"/>
      <c r="E376" s="59"/>
      <c r="F376" s="59"/>
      <c r="G376" s="59"/>
    </row>
    <row r="377" spans="1:7" x14ac:dyDescent="0.3">
      <c r="A377" s="59"/>
      <c r="B377" s="59"/>
      <c r="C377" s="59"/>
      <c r="D377" s="59"/>
      <c r="E377" s="59"/>
      <c r="F377" s="59"/>
      <c r="G377" s="59"/>
    </row>
    <row r="378" spans="1:7" x14ac:dyDescent="0.3">
      <c r="A378" s="59"/>
      <c r="B378" s="59"/>
      <c r="C378" s="59"/>
      <c r="D378" s="59"/>
      <c r="E378" s="59"/>
      <c r="F378" s="59"/>
      <c r="G378" s="59"/>
    </row>
    <row r="379" spans="1:7" x14ac:dyDescent="0.3">
      <c r="A379" s="59"/>
      <c r="B379" s="59"/>
      <c r="C379" s="59"/>
      <c r="D379" s="59"/>
      <c r="E379" s="59"/>
      <c r="F379" s="59"/>
      <c r="G379" s="59"/>
    </row>
    <row r="380" spans="1:7" x14ac:dyDescent="0.3">
      <c r="A380" s="59"/>
      <c r="B380" s="59"/>
      <c r="C380" s="59"/>
      <c r="D380" s="59"/>
      <c r="E380" s="59"/>
      <c r="F380" s="59"/>
      <c r="G380" s="59"/>
    </row>
    <row r="381" spans="1:7" x14ac:dyDescent="0.3">
      <c r="A381" s="59"/>
      <c r="B381" s="59"/>
      <c r="C381" s="59"/>
      <c r="D381" s="59"/>
      <c r="E381" s="59"/>
      <c r="F381" s="59"/>
      <c r="G381" s="59"/>
    </row>
    <row r="382" spans="1:7" x14ac:dyDescent="0.3">
      <c r="A382" s="59"/>
      <c r="B382" s="59"/>
      <c r="C382" s="59"/>
      <c r="D382" s="59"/>
      <c r="E382" s="59"/>
      <c r="F382" s="59"/>
      <c r="G382" s="59"/>
    </row>
    <row r="383" spans="1:7" x14ac:dyDescent="0.3">
      <c r="A383" s="59"/>
      <c r="B383" s="59"/>
      <c r="C383" s="59"/>
      <c r="D383" s="59"/>
      <c r="E383" s="59"/>
      <c r="F383" s="59"/>
      <c r="G383" s="59"/>
    </row>
    <row r="384" spans="1:7" x14ac:dyDescent="0.3">
      <c r="A384" s="59"/>
      <c r="B384" s="59"/>
      <c r="C384" s="59"/>
      <c r="D384" s="59"/>
      <c r="E384" s="59"/>
      <c r="F384" s="59"/>
      <c r="G384" s="59"/>
    </row>
    <row r="385" spans="1:7" x14ac:dyDescent="0.3">
      <c r="A385" s="59"/>
      <c r="B385" s="59"/>
      <c r="C385" s="59"/>
      <c r="D385" s="59"/>
      <c r="E385" s="59"/>
      <c r="F385" s="59"/>
      <c r="G385" s="59"/>
    </row>
    <row r="386" spans="1:7" x14ac:dyDescent="0.3">
      <c r="A386" s="59"/>
      <c r="B386" s="59"/>
      <c r="C386" s="59"/>
      <c r="D386" s="59"/>
      <c r="E386" s="59"/>
      <c r="F386" s="59"/>
      <c r="G386" s="59"/>
    </row>
    <row r="387" spans="1:7" x14ac:dyDescent="0.3">
      <c r="A387" s="59"/>
      <c r="B387" s="59"/>
      <c r="C387" s="59"/>
      <c r="D387" s="59"/>
      <c r="E387" s="59"/>
      <c r="F387" s="59"/>
      <c r="G387" s="59"/>
    </row>
    <row r="388" spans="1:7" x14ac:dyDescent="0.3">
      <c r="A388" s="59"/>
      <c r="B388" s="59"/>
      <c r="C388" s="59"/>
      <c r="D388" s="59"/>
      <c r="E388" s="59"/>
      <c r="F388" s="59"/>
      <c r="G388" s="59"/>
    </row>
    <row r="389" spans="1:7" x14ac:dyDescent="0.3">
      <c r="A389" s="59"/>
      <c r="B389" s="59"/>
      <c r="C389" s="59"/>
      <c r="D389" s="59"/>
      <c r="E389" s="59"/>
      <c r="F389" s="59"/>
      <c r="G389" s="59"/>
    </row>
    <row r="390" spans="1:7" x14ac:dyDescent="0.3">
      <c r="A390" s="59"/>
      <c r="B390" s="59"/>
      <c r="C390" s="59"/>
      <c r="D390" s="59"/>
      <c r="E390" s="59"/>
      <c r="F390" s="59"/>
      <c r="G390" s="59"/>
    </row>
    <row r="391" spans="1:7" x14ac:dyDescent="0.3">
      <c r="A391" s="59"/>
      <c r="B391" s="59"/>
      <c r="C391" s="59"/>
      <c r="D391" s="59"/>
      <c r="E391" s="59"/>
      <c r="F391" s="59"/>
      <c r="G391" s="59"/>
    </row>
    <row r="392" spans="1:7" x14ac:dyDescent="0.3">
      <c r="A392" s="59"/>
      <c r="B392" s="59"/>
      <c r="C392" s="59"/>
      <c r="D392" s="59"/>
      <c r="E392" s="59"/>
      <c r="F392" s="59"/>
      <c r="G392" s="59"/>
    </row>
    <row r="393" spans="1:7" x14ac:dyDescent="0.3">
      <c r="A393" s="59"/>
      <c r="B393" s="59"/>
      <c r="C393" s="59"/>
      <c r="D393" s="59"/>
      <c r="E393" s="59"/>
      <c r="F393" s="59"/>
      <c r="G393" s="59"/>
    </row>
    <row r="394" spans="1:7" x14ac:dyDescent="0.3">
      <c r="A394" s="59"/>
      <c r="B394" s="59"/>
      <c r="C394" s="59"/>
      <c r="D394" s="59"/>
      <c r="E394" s="59"/>
      <c r="F394" s="59"/>
      <c r="G394" s="59"/>
    </row>
    <row r="395" spans="1:7" x14ac:dyDescent="0.3">
      <c r="A395" s="59"/>
      <c r="B395" s="59"/>
      <c r="C395" s="59"/>
      <c r="D395" s="59"/>
      <c r="E395" s="59"/>
      <c r="F395" s="59"/>
      <c r="G395" s="59"/>
    </row>
    <row r="396" spans="1:7" x14ac:dyDescent="0.3">
      <c r="A396" s="59"/>
      <c r="B396" s="59"/>
      <c r="C396" s="59"/>
      <c r="D396" s="59"/>
      <c r="E396" s="59"/>
      <c r="F396" s="59"/>
      <c r="G396" s="59"/>
    </row>
    <row r="397" spans="1:7" x14ac:dyDescent="0.3">
      <c r="A397" s="59"/>
      <c r="B397" s="59"/>
      <c r="C397" s="59"/>
      <c r="D397" s="59"/>
      <c r="E397" s="59"/>
      <c r="F397" s="59"/>
      <c r="G397" s="59"/>
    </row>
    <row r="398" spans="1:7" x14ac:dyDescent="0.3">
      <c r="A398" s="59"/>
      <c r="B398" s="59"/>
      <c r="C398" s="59"/>
      <c r="D398" s="59"/>
      <c r="E398" s="59"/>
      <c r="F398" s="59"/>
      <c r="G398" s="59"/>
    </row>
    <row r="399" spans="1:7" x14ac:dyDescent="0.3">
      <c r="A399" s="59"/>
      <c r="B399" s="59"/>
      <c r="C399" s="59"/>
      <c r="D399" s="59"/>
      <c r="E399" s="59"/>
      <c r="F399" s="59"/>
      <c r="G399" s="59"/>
    </row>
    <row r="400" spans="1:7" x14ac:dyDescent="0.3">
      <c r="A400" s="59"/>
      <c r="B400" s="59"/>
      <c r="C400" s="59"/>
      <c r="D400" s="59"/>
      <c r="E400" s="59"/>
      <c r="F400" s="59"/>
      <c r="G400" s="59"/>
    </row>
    <row r="401" spans="1:7" x14ac:dyDescent="0.3">
      <c r="A401" s="59"/>
      <c r="B401" s="59"/>
      <c r="C401" s="59"/>
      <c r="D401" s="59"/>
      <c r="E401" s="59"/>
      <c r="F401" s="59"/>
      <c r="G401" s="59"/>
    </row>
    <row r="402" spans="1:7" x14ac:dyDescent="0.3">
      <c r="A402" s="59"/>
      <c r="B402" s="59"/>
      <c r="C402" s="59"/>
      <c r="D402" s="59"/>
      <c r="E402" s="59"/>
      <c r="F402" s="59"/>
      <c r="G402" s="59"/>
    </row>
    <row r="403" spans="1:7" x14ac:dyDescent="0.3">
      <c r="A403" s="59"/>
      <c r="B403" s="59"/>
      <c r="C403" s="59"/>
      <c r="D403" s="59"/>
      <c r="E403" s="59"/>
      <c r="F403" s="59"/>
      <c r="G403" s="59"/>
    </row>
    <row r="404" spans="1:7" x14ac:dyDescent="0.3">
      <c r="A404" s="59"/>
      <c r="B404" s="59"/>
      <c r="C404" s="59"/>
      <c r="D404" s="59"/>
      <c r="E404" s="59"/>
      <c r="F404" s="59"/>
      <c r="G404" s="59"/>
    </row>
    <row r="405" spans="1:7" x14ac:dyDescent="0.3">
      <c r="A405" s="59"/>
      <c r="B405" s="59"/>
      <c r="C405" s="59"/>
      <c r="D405" s="59"/>
      <c r="E405" s="59"/>
      <c r="F405" s="59"/>
      <c r="G405" s="59"/>
    </row>
    <row r="406" spans="1:7" x14ac:dyDescent="0.3">
      <c r="A406" s="59"/>
      <c r="B406" s="59"/>
      <c r="C406" s="59"/>
      <c r="D406" s="59"/>
      <c r="E406" s="59"/>
      <c r="F406" s="59"/>
      <c r="G406" s="59"/>
    </row>
    <row r="407" spans="1:7" x14ac:dyDescent="0.3">
      <c r="A407" s="59"/>
      <c r="B407" s="59"/>
      <c r="C407" s="59"/>
      <c r="D407" s="59"/>
      <c r="E407" s="59"/>
      <c r="F407" s="59"/>
      <c r="G407" s="59"/>
    </row>
    <row r="408" spans="1:7" x14ac:dyDescent="0.3">
      <c r="A408" s="59"/>
      <c r="B408" s="59"/>
      <c r="C408" s="59"/>
      <c r="D408" s="59"/>
      <c r="E408" s="59"/>
      <c r="F408" s="59"/>
      <c r="G408" s="59"/>
    </row>
    <row r="409" spans="1:7" x14ac:dyDescent="0.3">
      <c r="A409" s="59"/>
      <c r="B409" s="59"/>
      <c r="C409" s="59"/>
      <c r="D409" s="59"/>
      <c r="E409" s="59"/>
      <c r="F409" s="59"/>
      <c r="G409" s="59"/>
    </row>
    <row r="410" spans="1:7" x14ac:dyDescent="0.3">
      <c r="A410" s="59"/>
      <c r="B410" s="59"/>
      <c r="C410" s="59"/>
      <c r="D410" s="59"/>
      <c r="E410" s="59"/>
      <c r="F410" s="59"/>
      <c r="G410" s="59"/>
    </row>
    <row r="411" spans="1:7" x14ac:dyDescent="0.3">
      <c r="A411" s="59"/>
      <c r="B411" s="59"/>
      <c r="C411" s="59"/>
      <c r="D411" s="59"/>
      <c r="E411" s="59"/>
      <c r="F411" s="59"/>
      <c r="G411" s="59"/>
    </row>
    <row r="412" spans="1:7" x14ac:dyDescent="0.3">
      <c r="A412" s="59"/>
      <c r="B412" s="59"/>
      <c r="C412" s="59"/>
      <c r="D412" s="59"/>
      <c r="E412" s="59"/>
      <c r="F412" s="59"/>
      <c r="G412" s="59"/>
    </row>
    <row r="413" spans="1:7" x14ac:dyDescent="0.3">
      <c r="A413" s="59"/>
      <c r="B413" s="59"/>
      <c r="C413" s="59"/>
      <c r="D413" s="59"/>
      <c r="E413" s="59"/>
      <c r="F413" s="59"/>
      <c r="G413" s="59"/>
    </row>
    <row r="414" spans="1:7" x14ac:dyDescent="0.3">
      <c r="A414" s="59"/>
      <c r="B414" s="59"/>
      <c r="C414" s="59"/>
      <c r="D414" s="59"/>
      <c r="E414" s="59"/>
      <c r="F414" s="59"/>
      <c r="G414" s="59"/>
    </row>
    <row r="415" spans="1:7" x14ac:dyDescent="0.3">
      <c r="A415" s="59"/>
      <c r="B415" s="59"/>
      <c r="C415" s="59"/>
      <c r="D415" s="59"/>
      <c r="E415" s="59"/>
      <c r="F415" s="59"/>
      <c r="G415" s="59"/>
    </row>
    <row r="416" spans="1:7" x14ac:dyDescent="0.3">
      <c r="A416" s="59"/>
      <c r="B416" s="59"/>
      <c r="C416" s="59"/>
      <c r="D416" s="59"/>
      <c r="E416" s="59"/>
      <c r="F416" s="59"/>
      <c r="G416" s="59"/>
    </row>
    <row r="417" spans="1:7" x14ac:dyDescent="0.3">
      <c r="A417" s="59"/>
      <c r="B417" s="59"/>
      <c r="C417" s="59"/>
      <c r="D417" s="59"/>
      <c r="E417" s="59"/>
      <c r="F417" s="59"/>
      <c r="G417" s="59"/>
    </row>
    <row r="418" spans="1:7" x14ac:dyDescent="0.3">
      <c r="A418" s="59"/>
      <c r="B418" s="59"/>
      <c r="C418" s="59"/>
      <c r="D418" s="59"/>
      <c r="E418" s="59"/>
      <c r="F418" s="59"/>
      <c r="G418" s="59"/>
    </row>
    <row r="419" spans="1:7" x14ac:dyDescent="0.3">
      <c r="A419" s="59"/>
      <c r="B419" s="59"/>
      <c r="C419" s="59"/>
      <c r="D419" s="59"/>
      <c r="E419" s="59"/>
      <c r="F419" s="59"/>
      <c r="G419" s="59"/>
    </row>
    <row r="420" spans="1:7" x14ac:dyDescent="0.3">
      <c r="A420" s="59"/>
      <c r="B420" s="59"/>
      <c r="C420" s="59"/>
      <c r="D420" s="59"/>
      <c r="E420" s="59"/>
      <c r="F420" s="59"/>
      <c r="G420" s="59"/>
    </row>
    <row r="421" spans="1:7" x14ac:dyDescent="0.3">
      <c r="A421" s="59"/>
      <c r="B421" s="59"/>
      <c r="C421" s="59"/>
      <c r="D421" s="59"/>
      <c r="E421" s="59"/>
      <c r="F421" s="59"/>
      <c r="G421" s="59"/>
    </row>
    <row r="422" spans="1:7" x14ac:dyDescent="0.3">
      <c r="A422" s="59"/>
      <c r="B422" s="59"/>
      <c r="C422" s="59"/>
      <c r="D422" s="59"/>
      <c r="E422" s="59"/>
      <c r="F422" s="59"/>
      <c r="G422" s="59"/>
    </row>
    <row r="423" spans="1:7" x14ac:dyDescent="0.3">
      <c r="A423" s="59"/>
      <c r="B423" s="59"/>
      <c r="C423" s="59"/>
      <c r="D423" s="59"/>
      <c r="E423" s="59"/>
      <c r="F423" s="59"/>
      <c r="G423" s="59"/>
    </row>
    <row r="424" spans="1:7" x14ac:dyDescent="0.3">
      <c r="A424" s="59"/>
      <c r="B424" s="59"/>
      <c r="C424" s="59"/>
      <c r="D424" s="59"/>
      <c r="E424" s="59"/>
      <c r="F424" s="59"/>
      <c r="G424" s="59"/>
    </row>
    <row r="425" spans="1:7" x14ac:dyDescent="0.3">
      <c r="A425" s="59"/>
      <c r="B425" s="59"/>
      <c r="C425" s="59"/>
      <c r="D425" s="59"/>
      <c r="E425" s="59"/>
      <c r="F425" s="59"/>
      <c r="G425" s="59"/>
    </row>
    <row r="426" spans="1:7" x14ac:dyDescent="0.3">
      <c r="A426" s="59"/>
      <c r="B426" s="59"/>
      <c r="C426" s="59"/>
      <c r="D426" s="59"/>
      <c r="E426" s="59"/>
      <c r="F426" s="59"/>
      <c r="G426" s="59"/>
    </row>
    <row r="427" spans="1:7" x14ac:dyDescent="0.3">
      <c r="A427" s="59"/>
      <c r="B427" s="59"/>
      <c r="C427" s="59"/>
      <c r="D427" s="59"/>
      <c r="E427" s="59"/>
      <c r="F427" s="59"/>
      <c r="G427" s="59"/>
    </row>
    <row r="428" spans="1:7" x14ac:dyDescent="0.3">
      <c r="A428" s="59"/>
      <c r="B428" s="59"/>
      <c r="C428" s="59"/>
      <c r="D428" s="59"/>
      <c r="E428" s="59"/>
      <c r="F428" s="59"/>
      <c r="G428" s="59"/>
    </row>
    <row r="429" spans="1:7" x14ac:dyDescent="0.3">
      <c r="A429" s="59"/>
      <c r="B429" s="59"/>
      <c r="C429" s="59"/>
      <c r="D429" s="59"/>
      <c r="E429" s="59"/>
      <c r="F429" s="59"/>
      <c r="G429" s="59"/>
    </row>
    <row r="430" spans="1:7" x14ac:dyDescent="0.3">
      <c r="A430" s="59"/>
      <c r="B430" s="59"/>
      <c r="C430" s="59"/>
      <c r="D430" s="59"/>
      <c r="E430" s="59"/>
      <c r="F430" s="59"/>
      <c r="G430" s="59"/>
    </row>
    <row r="431" spans="1:7" x14ac:dyDescent="0.3">
      <c r="A431" s="59"/>
      <c r="B431" s="59"/>
      <c r="C431" s="59"/>
      <c r="D431" s="59"/>
      <c r="E431" s="59"/>
      <c r="F431" s="59"/>
      <c r="G431" s="59"/>
    </row>
    <row r="432" spans="1:7" x14ac:dyDescent="0.3">
      <c r="A432" s="59"/>
      <c r="B432" s="59"/>
      <c r="C432" s="59"/>
      <c r="D432" s="59"/>
      <c r="E432" s="59"/>
      <c r="F432" s="59"/>
      <c r="G432" s="59"/>
    </row>
    <row r="433" spans="1:7" x14ac:dyDescent="0.3">
      <c r="A433" s="59"/>
      <c r="B433" s="59"/>
      <c r="C433" s="59"/>
      <c r="D433" s="59"/>
      <c r="E433" s="59"/>
      <c r="F433" s="59"/>
      <c r="G433" s="59"/>
    </row>
    <row r="434" spans="1:7" x14ac:dyDescent="0.3">
      <c r="A434" s="59"/>
      <c r="B434" s="59"/>
      <c r="C434" s="59"/>
      <c r="D434" s="59"/>
      <c r="E434" s="59"/>
      <c r="F434" s="59"/>
      <c r="G434" s="59"/>
    </row>
    <row r="435" spans="1:7" x14ac:dyDescent="0.3">
      <c r="A435" s="59"/>
      <c r="B435" s="59"/>
      <c r="C435" s="59"/>
      <c r="D435" s="59"/>
      <c r="E435" s="59"/>
      <c r="F435" s="59"/>
      <c r="G435" s="59"/>
    </row>
    <row r="436" spans="1:7" x14ac:dyDescent="0.3">
      <c r="A436" s="59"/>
      <c r="B436" s="59"/>
      <c r="C436" s="59"/>
      <c r="D436" s="59"/>
      <c r="E436" s="59"/>
      <c r="F436" s="59"/>
      <c r="G436" s="59"/>
    </row>
    <row r="437" spans="1:7" x14ac:dyDescent="0.3">
      <c r="A437" s="59"/>
      <c r="B437" s="59"/>
      <c r="C437" s="59"/>
      <c r="D437" s="59"/>
      <c r="E437" s="59"/>
      <c r="F437" s="59"/>
      <c r="G437" s="59"/>
    </row>
    <row r="438" spans="1:7" x14ac:dyDescent="0.3">
      <c r="A438" s="59"/>
      <c r="B438" s="59"/>
      <c r="C438" s="59"/>
      <c r="D438" s="59"/>
      <c r="E438" s="59"/>
      <c r="F438" s="59"/>
      <c r="G438" s="59"/>
    </row>
    <row r="439" spans="1:7" x14ac:dyDescent="0.3">
      <c r="A439" s="59"/>
      <c r="B439" s="59"/>
      <c r="C439" s="59"/>
      <c r="D439" s="59"/>
      <c r="E439" s="59"/>
      <c r="F439" s="59"/>
      <c r="G439" s="59"/>
    </row>
    <row r="440" spans="1:7" x14ac:dyDescent="0.3">
      <c r="A440" s="59"/>
      <c r="B440" s="59"/>
      <c r="C440" s="59"/>
      <c r="D440" s="59"/>
      <c r="E440" s="59"/>
      <c r="F440" s="59"/>
      <c r="G440" s="59"/>
    </row>
    <row r="441" spans="1:7" x14ac:dyDescent="0.3">
      <c r="A441" s="59"/>
      <c r="B441" s="59"/>
      <c r="C441" s="59"/>
      <c r="D441" s="59"/>
      <c r="E441" s="59"/>
      <c r="F441" s="59"/>
      <c r="G441" s="59"/>
    </row>
    <row r="442" spans="1:7" x14ac:dyDescent="0.3">
      <c r="A442" s="59"/>
      <c r="B442" s="59"/>
      <c r="C442" s="59"/>
      <c r="D442" s="59"/>
      <c r="E442" s="59"/>
      <c r="F442" s="59"/>
      <c r="G442" s="59"/>
    </row>
    <row r="443" spans="1:7" x14ac:dyDescent="0.3">
      <c r="A443" s="59"/>
      <c r="B443" s="59"/>
      <c r="C443" s="59"/>
      <c r="D443" s="59"/>
      <c r="E443" s="59"/>
      <c r="F443" s="59"/>
      <c r="G443" s="59"/>
    </row>
    <row r="444" spans="1:7" x14ac:dyDescent="0.3">
      <c r="A444" s="59"/>
      <c r="B444" s="59"/>
      <c r="C444" s="59"/>
      <c r="D444" s="59"/>
      <c r="E444" s="59"/>
      <c r="F444" s="59"/>
      <c r="G444" s="59"/>
    </row>
    <row r="445" spans="1:7" x14ac:dyDescent="0.3">
      <c r="A445" s="59"/>
      <c r="B445" s="59"/>
      <c r="C445" s="59"/>
      <c r="D445" s="59"/>
      <c r="E445" s="59"/>
      <c r="F445" s="59"/>
      <c r="G445" s="59"/>
    </row>
    <row r="446" spans="1:7" x14ac:dyDescent="0.3">
      <c r="A446" s="59"/>
      <c r="B446" s="59"/>
      <c r="C446" s="59"/>
      <c r="D446" s="59"/>
      <c r="E446" s="59"/>
      <c r="F446" s="59"/>
      <c r="G446" s="59"/>
    </row>
    <row r="447" spans="1:7" x14ac:dyDescent="0.3">
      <c r="A447" s="59"/>
      <c r="B447" s="59"/>
      <c r="C447" s="59"/>
      <c r="D447" s="59"/>
      <c r="E447" s="59"/>
      <c r="F447" s="59"/>
      <c r="G447" s="59"/>
    </row>
    <row r="448" spans="1:7" x14ac:dyDescent="0.3">
      <c r="A448" s="59"/>
      <c r="B448" s="59"/>
      <c r="C448" s="59"/>
      <c r="D448" s="59"/>
      <c r="E448" s="59"/>
      <c r="F448" s="59"/>
      <c r="G448" s="59"/>
    </row>
    <row r="449" spans="1:7" x14ac:dyDescent="0.3">
      <c r="A449" s="59"/>
      <c r="B449" s="59"/>
      <c r="C449" s="59"/>
      <c r="D449" s="59"/>
      <c r="E449" s="59"/>
      <c r="F449" s="59"/>
      <c r="G449" s="59"/>
    </row>
    <row r="450" spans="1:7" x14ac:dyDescent="0.3">
      <c r="A450" s="59"/>
      <c r="B450" s="59"/>
      <c r="C450" s="59"/>
      <c r="D450" s="59"/>
      <c r="E450" s="59"/>
      <c r="F450" s="59"/>
      <c r="G450" s="59"/>
    </row>
    <row r="451" spans="1:7" x14ac:dyDescent="0.3">
      <c r="A451" s="59"/>
      <c r="B451" s="59"/>
      <c r="C451" s="59"/>
      <c r="D451" s="59"/>
      <c r="E451" s="59"/>
      <c r="F451" s="59"/>
      <c r="G451" s="59"/>
    </row>
    <row r="452" spans="1:7" x14ac:dyDescent="0.3">
      <c r="A452" s="59"/>
      <c r="B452" s="59"/>
      <c r="C452" s="59"/>
      <c r="D452" s="59"/>
      <c r="E452" s="59"/>
      <c r="F452" s="59"/>
      <c r="G452" s="59"/>
    </row>
    <row r="453" spans="1:7" x14ac:dyDescent="0.3">
      <c r="A453" s="59"/>
      <c r="B453" s="59"/>
      <c r="C453" s="59"/>
      <c r="D453" s="59"/>
      <c r="E453" s="59"/>
      <c r="F453" s="59"/>
      <c r="G453" s="59"/>
    </row>
    <row r="454" spans="1:7" x14ac:dyDescent="0.3">
      <c r="A454" s="59"/>
      <c r="B454" s="59"/>
      <c r="C454" s="59"/>
      <c r="D454" s="59"/>
      <c r="E454" s="59"/>
      <c r="F454" s="59"/>
      <c r="G454" s="59"/>
    </row>
    <row r="455" spans="1:7" x14ac:dyDescent="0.3">
      <c r="A455" s="59"/>
      <c r="B455" s="59"/>
      <c r="C455" s="59"/>
      <c r="D455" s="59"/>
      <c r="E455" s="59"/>
      <c r="F455" s="59"/>
      <c r="G455" s="59"/>
    </row>
    <row r="456" spans="1:7" x14ac:dyDescent="0.3">
      <c r="A456" s="59"/>
      <c r="B456" s="59"/>
      <c r="C456" s="59"/>
      <c r="D456" s="59"/>
      <c r="E456" s="59"/>
      <c r="F456" s="59"/>
      <c r="G456" s="59"/>
    </row>
    <row r="457" spans="1:7" x14ac:dyDescent="0.3">
      <c r="A457" s="59"/>
      <c r="B457" s="59"/>
      <c r="C457" s="59"/>
      <c r="D457" s="59"/>
      <c r="E457" s="59"/>
      <c r="F457" s="59"/>
      <c r="G457" s="59"/>
    </row>
    <row r="458" spans="1:7" x14ac:dyDescent="0.3">
      <c r="A458" s="59"/>
      <c r="B458" s="59"/>
      <c r="C458" s="59"/>
      <c r="D458" s="59"/>
      <c r="E458" s="59"/>
      <c r="F458" s="59"/>
      <c r="G458" s="59"/>
    </row>
    <row r="459" spans="1:7" x14ac:dyDescent="0.3">
      <c r="A459" s="59"/>
      <c r="B459" s="59"/>
      <c r="C459" s="59"/>
      <c r="D459" s="59"/>
      <c r="E459" s="59"/>
      <c r="F459" s="59"/>
      <c r="G459" s="59"/>
    </row>
    <row r="460" spans="1:7" x14ac:dyDescent="0.3">
      <c r="A460" s="59"/>
      <c r="B460" s="59"/>
      <c r="C460" s="59"/>
      <c r="D460" s="59"/>
      <c r="E460" s="59"/>
      <c r="F460" s="59"/>
      <c r="G460" s="59"/>
    </row>
    <row r="461" spans="1:7" x14ac:dyDescent="0.3">
      <c r="A461" s="59"/>
      <c r="B461" s="59"/>
      <c r="C461" s="59"/>
      <c r="D461" s="59"/>
      <c r="E461" s="59"/>
      <c r="F461" s="59"/>
      <c r="G461" s="59"/>
    </row>
    <row r="462" spans="1:7" x14ac:dyDescent="0.3">
      <c r="A462" s="59"/>
      <c r="B462" s="59"/>
      <c r="C462" s="59"/>
      <c r="D462" s="59"/>
      <c r="E462" s="59"/>
      <c r="F462" s="59"/>
      <c r="G462" s="59"/>
    </row>
    <row r="463" spans="1:7" x14ac:dyDescent="0.3">
      <c r="A463" s="59"/>
      <c r="B463" s="59"/>
      <c r="C463" s="59"/>
      <c r="D463" s="59"/>
      <c r="E463" s="59"/>
      <c r="F463" s="59"/>
      <c r="G463" s="59"/>
    </row>
    <row r="464" spans="1:7" x14ac:dyDescent="0.3">
      <c r="A464" s="59"/>
      <c r="B464" s="59"/>
      <c r="C464" s="59"/>
      <c r="D464" s="59"/>
      <c r="E464" s="59"/>
      <c r="F464" s="59"/>
      <c r="G464" s="59"/>
    </row>
    <row r="465" spans="1:7" x14ac:dyDescent="0.3">
      <c r="A465" s="59"/>
      <c r="B465" s="59"/>
      <c r="C465" s="59"/>
      <c r="D465" s="59"/>
      <c r="E465" s="59"/>
      <c r="F465" s="59"/>
      <c r="G465" s="59"/>
    </row>
    <row r="466" spans="1:7" x14ac:dyDescent="0.3">
      <c r="A466" s="59"/>
      <c r="B466" s="59"/>
      <c r="C466" s="59"/>
      <c r="D466" s="59"/>
      <c r="E466" s="59"/>
      <c r="F466" s="59"/>
      <c r="G466" s="59"/>
    </row>
    <row r="467" spans="1:7" x14ac:dyDescent="0.3">
      <c r="A467" s="59"/>
      <c r="B467" s="59"/>
      <c r="C467" s="59"/>
      <c r="D467" s="59"/>
      <c r="E467" s="59"/>
      <c r="F467" s="59"/>
      <c r="G467" s="59"/>
    </row>
    <row r="468" spans="1:7" x14ac:dyDescent="0.3">
      <c r="A468" s="59"/>
      <c r="B468" s="59"/>
      <c r="C468" s="59"/>
      <c r="D468" s="59"/>
      <c r="E468" s="59"/>
      <c r="F468" s="59"/>
      <c r="G468" s="59"/>
    </row>
    <row r="469" spans="1:7" x14ac:dyDescent="0.3">
      <c r="A469" s="59"/>
      <c r="B469" s="59"/>
      <c r="C469" s="59"/>
      <c r="D469" s="59"/>
      <c r="E469" s="59"/>
      <c r="F469" s="59"/>
      <c r="G469" s="59"/>
    </row>
    <row r="470" spans="1:7" x14ac:dyDescent="0.3">
      <c r="A470" s="59"/>
      <c r="B470" s="59"/>
      <c r="C470" s="59"/>
      <c r="D470" s="59"/>
      <c r="E470" s="59"/>
      <c r="F470" s="59"/>
      <c r="G470" s="59"/>
    </row>
    <row r="471" spans="1:7" x14ac:dyDescent="0.3">
      <c r="A471" s="59"/>
      <c r="B471" s="59"/>
      <c r="C471" s="59"/>
      <c r="D471" s="59"/>
      <c r="E471" s="59"/>
      <c r="F471" s="59"/>
      <c r="G471" s="59"/>
    </row>
    <row r="472" spans="1:7" x14ac:dyDescent="0.3">
      <c r="A472" s="59"/>
      <c r="B472" s="59"/>
      <c r="C472" s="59"/>
      <c r="D472" s="59"/>
      <c r="E472" s="59"/>
      <c r="F472" s="59"/>
      <c r="G472" s="59"/>
    </row>
    <row r="473" spans="1:7" x14ac:dyDescent="0.3">
      <c r="A473" s="59"/>
      <c r="B473" s="59"/>
      <c r="C473" s="59"/>
      <c r="D473" s="59"/>
      <c r="E473" s="59"/>
      <c r="F473" s="59"/>
      <c r="G473" s="59"/>
    </row>
    <row r="474" spans="1:7" x14ac:dyDescent="0.3">
      <c r="A474" s="59"/>
      <c r="B474" s="59"/>
      <c r="C474" s="59"/>
      <c r="D474" s="59"/>
      <c r="E474" s="59"/>
      <c r="F474" s="59"/>
      <c r="G474" s="59"/>
    </row>
    <row r="475" spans="1:7" x14ac:dyDescent="0.3">
      <c r="A475" s="59"/>
      <c r="B475" s="59"/>
      <c r="C475" s="59"/>
      <c r="D475" s="59"/>
      <c r="E475" s="59"/>
      <c r="F475" s="59"/>
      <c r="G475" s="59"/>
    </row>
    <row r="476" spans="1:7" x14ac:dyDescent="0.3">
      <c r="A476" s="59"/>
      <c r="B476" s="59"/>
      <c r="C476" s="59"/>
      <c r="D476" s="59"/>
      <c r="E476" s="59"/>
      <c r="F476" s="59"/>
      <c r="G476" s="59"/>
    </row>
    <row r="477" spans="1:7" x14ac:dyDescent="0.3">
      <c r="A477" s="59"/>
      <c r="B477" s="59"/>
      <c r="C477" s="59"/>
      <c r="D477" s="59"/>
      <c r="E477" s="59"/>
      <c r="F477" s="59"/>
      <c r="G477" s="59"/>
    </row>
    <row r="478" spans="1:7" x14ac:dyDescent="0.3">
      <c r="A478" s="59"/>
      <c r="B478" s="59"/>
      <c r="C478" s="59"/>
      <c r="D478" s="59"/>
      <c r="E478" s="59"/>
      <c r="F478" s="59"/>
      <c r="G478" s="59"/>
    </row>
    <row r="479" spans="1:7" x14ac:dyDescent="0.3">
      <c r="A479" s="59"/>
      <c r="B479" s="59"/>
      <c r="C479" s="59"/>
      <c r="D479" s="59"/>
      <c r="E479" s="59"/>
      <c r="F479" s="59"/>
      <c r="G479" s="59"/>
    </row>
    <row r="480" spans="1:7" x14ac:dyDescent="0.3">
      <c r="A480" s="59"/>
      <c r="B480" s="59"/>
      <c r="C480" s="59"/>
      <c r="D480" s="59"/>
      <c r="E480" s="59"/>
      <c r="F480" s="59"/>
      <c r="G480" s="59"/>
    </row>
    <row r="481" spans="1:7" x14ac:dyDescent="0.3">
      <c r="A481" s="59"/>
      <c r="B481" s="59"/>
      <c r="C481" s="59"/>
      <c r="D481" s="59"/>
      <c r="E481" s="59"/>
      <c r="F481" s="59"/>
      <c r="G481" s="59"/>
    </row>
    <row r="482" spans="1:7" x14ac:dyDescent="0.3">
      <c r="A482" s="59"/>
      <c r="B482" s="59"/>
      <c r="C482" s="59"/>
      <c r="D482" s="59"/>
      <c r="E482" s="59"/>
      <c r="F482" s="59"/>
      <c r="G482" s="59"/>
    </row>
    <row r="483" spans="1:7" x14ac:dyDescent="0.3">
      <c r="A483" s="59"/>
      <c r="B483" s="59"/>
      <c r="C483" s="59"/>
      <c r="D483" s="59"/>
      <c r="E483" s="59"/>
      <c r="F483" s="59"/>
      <c r="G483" s="59"/>
    </row>
    <row r="484" spans="1:7" x14ac:dyDescent="0.3">
      <c r="A484" s="59"/>
      <c r="B484" s="59"/>
      <c r="C484" s="59"/>
      <c r="D484" s="59"/>
      <c r="E484" s="59"/>
      <c r="F484" s="59"/>
      <c r="G484" s="59"/>
    </row>
    <row r="485" spans="1:7" x14ac:dyDescent="0.3">
      <c r="A485" s="59"/>
      <c r="B485" s="59"/>
      <c r="C485" s="59"/>
      <c r="D485" s="59"/>
      <c r="E485" s="59"/>
      <c r="F485" s="59"/>
      <c r="G485" s="59"/>
    </row>
    <row r="486" spans="1:7" x14ac:dyDescent="0.3">
      <c r="A486" s="59"/>
      <c r="B486" s="59"/>
      <c r="C486" s="59"/>
      <c r="D486" s="59"/>
      <c r="E486" s="59"/>
      <c r="F486" s="59"/>
      <c r="G486" s="59"/>
    </row>
    <row r="487" spans="1:7" x14ac:dyDescent="0.3">
      <c r="A487" s="59"/>
      <c r="B487" s="59"/>
      <c r="C487" s="59"/>
      <c r="D487" s="59"/>
      <c r="E487" s="59"/>
      <c r="F487" s="59"/>
      <c r="G487" s="59"/>
    </row>
    <row r="488" spans="1:7" x14ac:dyDescent="0.3">
      <c r="A488" s="59"/>
      <c r="B488" s="59"/>
      <c r="C488" s="59"/>
      <c r="D488" s="59"/>
      <c r="E488" s="59"/>
      <c r="F488" s="59"/>
      <c r="G488" s="59"/>
    </row>
    <row r="489" spans="1:7" x14ac:dyDescent="0.3">
      <c r="A489" s="59"/>
      <c r="B489" s="59"/>
      <c r="C489" s="59"/>
      <c r="D489" s="59"/>
      <c r="E489" s="59"/>
      <c r="F489" s="59"/>
      <c r="G489" s="59"/>
    </row>
    <row r="490" spans="1:7" x14ac:dyDescent="0.3">
      <c r="A490" s="59"/>
      <c r="B490" s="59"/>
      <c r="C490" s="59"/>
      <c r="D490" s="59"/>
      <c r="E490" s="59"/>
      <c r="F490" s="59"/>
      <c r="G490" s="59"/>
    </row>
    <row r="491" spans="1:7" x14ac:dyDescent="0.3">
      <c r="A491" s="59"/>
      <c r="B491" s="59"/>
      <c r="C491" s="59"/>
      <c r="D491" s="59"/>
      <c r="E491" s="59"/>
      <c r="F491" s="59"/>
      <c r="G491" s="59"/>
    </row>
    <row r="492" spans="1:7" x14ac:dyDescent="0.3">
      <c r="A492" s="59"/>
      <c r="B492" s="59"/>
      <c r="C492" s="59"/>
      <c r="D492" s="59"/>
      <c r="E492" s="59"/>
      <c r="F492" s="59"/>
      <c r="G492" s="59"/>
    </row>
    <row r="493" spans="1:7" x14ac:dyDescent="0.3">
      <c r="A493" s="59"/>
      <c r="B493" s="59"/>
      <c r="C493" s="59"/>
      <c r="D493" s="59"/>
      <c r="E493" s="59"/>
      <c r="F493" s="59"/>
      <c r="G493" s="59"/>
    </row>
    <row r="494" spans="1:7" x14ac:dyDescent="0.3">
      <c r="A494" s="59"/>
      <c r="B494" s="59"/>
      <c r="C494" s="59"/>
      <c r="D494" s="59"/>
      <c r="E494" s="59"/>
      <c r="F494" s="59"/>
      <c r="G494" s="59"/>
    </row>
    <row r="495" spans="1:7" x14ac:dyDescent="0.3">
      <c r="A495" s="59"/>
      <c r="B495" s="59"/>
      <c r="C495" s="59"/>
      <c r="D495" s="59"/>
      <c r="E495" s="59"/>
      <c r="F495" s="59"/>
      <c r="G495" s="59"/>
    </row>
    <row r="496" spans="1:7" x14ac:dyDescent="0.3">
      <c r="A496" s="59"/>
      <c r="B496" s="59"/>
      <c r="C496" s="59"/>
      <c r="D496" s="59"/>
      <c r="E496" s="59"/>
      <c r="F496" s="59"/>
      <c r="G496" s="59"/>
    </row>
    <row r="497" spans="1:7" x14ac:dyDescent="0.3">
      <c r="A497" s="59"/>
      <c r="B497" s="59"/>
      <c r="C497" s="59"/>
      <c r="D497" s="59"/>
      <c r="E497" s="59"/>
      <c r="F497" s="59"/>
      <c r="G497" s="59"/>
    </row>
    <row r="498" spans="1:7" x14ac:dyDescent="0.3">
      <c r="A498" s="59"/>
      <c r="B498" s="59"/>
      <c r="C498" s="59"/>
      <c r="D498" s="59"/>
      <c r="E498" s="59"/>
      <c r="F498" s="59"/>
      <c r="G498" s="59"/>
    </row>
    <row r="499" spans="1:7" x14ac:dyDescent="0.3">
      <c r="A499" s="59"/>
      <c r="B499" s="59"/>
      <c r="C499" s="59"/>
      <c r="D499" s="59"/>
      <c r="E499" s="59"/>
      <c r="F499" s="59"/>
      <c r="G499" s="59"/>
    </row>
    <row r="500" spans="1:7" x14ac:dyDescent="0.3">
      <c r="A500" s="59"/>
      <c r="B500" s="59"/>
      <c r="C500" s="59"/>
      <c r="D500" s="59"/>
      <c r="E500" s="59"/>
      <c r="F500" s="59"/>
      <c r="G500" s="59"/>
    </row>
    <row r="501" spans="1:7" x14ac:dyDescent="0.3">
      <c r="A501" s="59"/>
      <c r="B501" s="59"/>
      <c r="C501" s="59"/>
      <c r="D501" s="59"/>
      <c r="E501" s="59"/>
      <c r="F501" s="59"/>
      <c r="G501" s="59"/>
    </row>
    <row r="502" spans="1:7" x14ac:dyDescent="0.3">
      <c r="A502" s="59"/>
      <c r="B502" s="59"/>
      <c r="C502" s="59"/>
      <c r="D502" s="59"/>
      <c r="E502" s="59"/>
      <c r="F502" s="59"/>
      <c r="G502" s="59"/>
    </row>
    <row r="503" spans="1:7" x14ac:dyDescent="0.3">
      <c r="A503" s="59"/>
      <c r="B503" s="59"/>
      <c r="C503" s="59"/>
      <c r="D503" s="59"/>
      <c r="E503" s="59"/>
      <c r="F503" s="59"/>
      <c r="G503" s="59"/>
    </row>
    <row r="504" spans="1:7" x14ac:dyDescent="0.3">
      <c r="A504" s="59"/>
      <c r="B504" s="59"/>
      <c r="C504" s="59"/>
      <c r="D504" s="59"/>
      <c r="E504" s="59"/>
      <c r="F504" s="59"/>
      <c r="G504" s="59"/>
    </row>
    <row r="505" spans="1:7" x14ac:dyDescent="0.3">
      <c r="A505" s="59"/>
      <c r="B505" s="59"/>
      <c r="C505" s="59"/>
      <c r="D505" s="59"/>
      <c r="E505" s="59"/>
      <c r="F505" s="59"/>
      <c r="G505" s="59"/>
    </row>
    <row r="506" spans="1:7" x14ac:dyDescent="0.3">
      <c r="A506" s="59"/>
      <c r="B506" s="59"/>
      <c r="C506" s="59"/>
      <c r="D506" s="59"/>
      <c r="E506" s="59"/>
      <c r="F506" s="59"/>
      <c r="G506" s="59"/>
    </row>
    <row r="507" spans="1:7" x14ac:dyDescent="0.3">
      <c r="A507" s="59"/>
      <c r="B507" s="59"/>
      <c r="C507" s="59"/>
      <c r="D507" s="59"/>
      <c r="E507" s="59"/>
      <c r="F507" s="59"/>
      <c r="G507" s="59"/>
    </row>
    <row r="508" spans="1:7" x14ac:dyDescent="0.3">
      <c r="A508" s="59"/>
      <c r="B508" s="59"/>
      <c r="C508" s="59"/>
      <c r="D508" s="59"/>
      <c r="E508" s="59"/>
      <c r="F508" s="59"/>
      <c r="G508" s="59"/>
    </row>
    <row r="509" spans="1:7" x14ac:dyDescent="0.3">
      <c r="A509" s="59"/>
      <c r="B509" s="59"/>
      <c r="C509" s="59"/>
      <c r="D509" s="59"/>
      <c r="E509" s="59"/>
      <c r="F509" s="59"/>
      <c r="G509" s="59"/>
    </row>
    <row r="510" spans="1:7" x14ac:dyDescent="0.3">
      <c r="A510" s="59"/>
      <c r="B510" s="59"/>
      <c r="C510" s="59"/>
      <c r="D510" s="59"/>
      <c r="E510" s="59"/>
      <c r="F510" s="59"/>
      <c r="G510" s="59"/>
    </row>
    <row r="511" spans="1:7" x14ac:dyDescent="0.3">
      <c r="A511" s="59"/>
      <c r="B511" s="59"/>
      <c r="C511" s="59"/>
      <c r="D511" s="59"/>
      <c r="E511" s="59"/>
      <c r="F511" s="59"/>
      <c r="G511" s="59"/>
    </row>
    <row r="512" spans="1:7" x14ac:dyDescent="0.3">
      <c r="A512" s="59"/>
      <c r="B512" s="59"/>
      <c r="C512" s="59"/>
      <c r="D512" s="59"/>
      <c r="E512" s="59"/>
      <c r="F512" s="59"/>
      <c r="G512" s="59"/>
    </row>
    <row r="513" spans="1:7" x14ac:dyDescent="0.3">
      <c r="A513" s="59"/>
      <c r="B513" s="59"/>
      <c r="C513" s="59"/>
      <c r="D513" s="59"/>
      <c r="E513" s="59"/>
      <c r="F513" s="59"/>
      <c r="G513" s="59"/>
    </row>
    <row r="514" spans="1:7" x14ac:dyDescent="0.3">
      <c r="A514" s="59"/>
      <c r="B514" s="59"/>
      <c r="C514" s="59"/>
      <c r="D514" s="59"/>
      <c r="E514" s="59"/>
      <c r="F514" s="59"/>
      <c r="G514" s="59"/>
    </row>
    <row r="515" spans="1:7" x14ac:dyDescent="0.3">
      <c r="A515" s="59"/>
      <c r="B515" s="59"/>
      <c r="C515" s="59"/>
      <c r="D515" s="59"/>
      <c r="E515" s="59"/>
      <c r="F515" s="59"/>
      <c r="G515" s="59"/>
    </row>
    <row r="516" spans="1:7" x14ac:dyDescent="0.3">
      <c r="A516" s="59"/>
      <c r="B516" s="59"/>
      <c r="C516" s="59"/>
      <c r="D516" s="59"/>
      <c r="E516" s="59"/>
      <c r="F516" s="59"/>
      <c r="G516" s="59"/>
    </row>
    <row r="517" spans="1:7" x14ac:dyDescent="0.3">
      <c r="A517" s="59"/>
      <c r="B517" s="59"/>
      <c r="C517" s="59"/>
      <c r="D517" s="59"/>
      <c r="E517" s="59"/>
      <c r="F517" s="59"/>
      <c r="G517" s="59"/>
    </row>
    <row r="518" spans="1:7" x14ac:dyDescent="0.3">
      <c r="A518" s="59"/>
      <c r="B518" s="59"/>
      <c r="C518" s="59"/>
      <c r="D518" s="59"/>
      <c r="E518" s="59"/>
      <c r="F518" s="59"/>
      <c r="G518" s="59"/>
    </row>
    <row r="519" spans="1:7" x14ac:dyDescent="0.3">
      <c r="A519" s="59"/>
      <c r="B519" s="59"/>
      <c r="C519" s="59"/>
      <c r="D519" s="59"/>
      <c r="E519" s="59"/>
      <c r="F519" s="59"/>
      <c r="G519" s="59"/>
    </row>
    <row r="520" spans="1:7" x14ac:dyDescent="0.3">
      <c r="A520" s="59"/>
      <c r="B520" s="59"/>
      <c r="C520" s="59"/>
      <c r="D520" s="59"/>
      <c r="E520" s="59"/>
      <c r="F520" s="59"/>
      <c r="G520" s="59"/>
    </row>
    <row r="521" spans="1:7" x14ac:dyDescent="0.3">
      <c r="A521" s="59"/>
      <c r="B521" s="59"/>
      <c r="C521" s="59"/>
      <c r="D521" s="59"/>
      <c r="E521" s="59"/>
      <c r="F521" s="59"/>
      <c r="G521" s="59"/>
    </row>
    <row r="522" spans="1:7" x14ac:dyDescent="0.3">
      <c r="A522" s="59"/>
      <c r="B522" s="59"/>
      <c r="C522" s="59"/>
      <c r="D522" s="59"/>
      <c r="E522" s="59"/>
      <c r="F522" s="59"/>
      <c r="G522" s="59"/>
    </row>
    <row r="523" spans="1:7" x14ac:dyDescent="0.3">
      <c r="A523" s="59"/>
      <c r="B523" s="59"/>
      <c r="C523" s="59"/>
      <c r="D523" s="59"/>
      <c r="E523" s="59"/>
      <c r="F523" s="59"/>
      <c r="G523" s="59"/>
    </row>
    <row r="524" spans="1:7" x14ac:dyDescent="0.3">
      <c r="A524" s="59"/>
      <c r="B524" s="59"/>
      <c r="C524" s="59"/>
      <c r="D524" s="59"/>
      <c r="E524" s="59"/>
      <c r="F524" s="59"/>
      <c r="G524" s="59"/>
    </row>
    <row r="525" spans="1:7" x14ac:dyDescent="0.3">
      <c r="A525" s="59"/>
      <c r="B525" s="59"/>
      <c r="C525" s="59"/>
      <c r="D525" s="59"/>
      <c r="E525" s="59"/>
      <c r="F525" s="59"/>
      <c r="G525" s="59"/>
    </row>
    <row r="526" spans="1:7" x14ac:dyDescent="0.3">
      <c r="A526" s="59"/>
      <c r="B526" s="59"/>
      <c r="C526" s="59"/>
      <c r="D526" s="59"/>
      <c r="E526" s="59"/>
      <c r="F526" s="59"/>
      <c r="G526" s="59"/>
    </row>
    <row r="527" spans="1:7" x14ac:dyDescent="0.3">
      <c r="A527" s="59"/>
      <c r="B527" s="59"/>
      <c r="C527" s="59"/>
      <c r="D527" s="59"/>
      <c r="E527" s="59"/>
      <c r="F527" s="59"/>
      <c r="G527" s="59"/>
    </row>
    <row r="528" spans="1:7" x14ac:dyDescent="0.3">
      <c r="A528" s="59"/>
      <c r="B528" s="59"/>
      <c r="C528" s="59"/>
      <c r="D528" s="59"/>
      <c r="E528" s="59"/>
      <c r="F528" s="59"/>
      <c r="G528" s="59"/>
    </row>
    <row r="529" spans="1:7" x14ac:dyDescent="0.3">
      <c r="A529" s="59"/>
      <c r="B529" s="59"/>
      <c r="C529" s="59"/>
      <c r="D529" s="59"/>
      <c r="E529" s="59"/>
      <c r="F529" s="59"/>
      <c r="G529" s="59"/>
    </row>
    <row r="530" spans="1:7" x14ac:dyDescent="0.3">
      <c r="A530" s="59"/>
      <c r="B530" s="59"/>
      <c r="C530" s="59"/>
      <c r="D530" s="59"/>
      <c r="E530" s="59"/>
      <c r="F530" s="59"/>
      <c r="G530" s="59"/>
    </row>
    <row r="531" spans="1:7" x14ac:dyDescent="0.3">
      <c r="A531" s="59"/>
      <c r="B531" s="59"/>
      <c r="C531" s="59"/>
      <c r="D531" s="59"/>
      <c r="E531" s="59"/>
      <c r="F531" s="59"/>
      <c r="G531" s="59"/>
    </row>
    <row r="532" spans="1:7" x14ac:dyDescent="0.3">
      <c r="A532" s="59"/>
      <c r="B532" s="59"/>
      <c r="C532" s="59"/>
      <c r="D532" s="59"/>
      <c r="E532" s="59"/>
      <c r="F532" s="59"/>
      <c r="G532" s="59"/>
    </row>
    <row r="533" spans="1:7" x14ac:dyDescent="0.3">
      <c r="A533" s="59"/>
      <c r="B533" s="59"/>
      <c r="C533" s="59"/>
      <c r="D533" s="59"/>
      <c r="E533" s="59"/>
      <c r="F533" s="59"/>
      <c r="G533" s="59"/>
    </row>
    <row r="534" spans="1:7" x14ac:dyDescent="0.3">
      <c r="A534" s="59"/>
      <c r="B534" s="59"/>
      <c r="C534" s="59"/>
      <c r="D534" s="59"/>
      <c r="E534" s="59"/>
      <c r="F534" s="59"/>
      <c r="G534" s="59"/>
    </row>
    <row r="535" spans="1:7" x14ac:dyDescent="0.3">
      <c r="A535" s="59"/>
      <c r="B535" s="59"/>
      <c r="C535" s="59"/>
      <c r="D535" s="59"/>
      <c r="E535" s="59"/>
      <c r="F535" s="59"/>
      <c r="G535" s="59"/>
    </row>
    <row r="536" spans="1:7" x14ac:dyDescent="0.3">
      <c r="A536" s="59"/>
      <c r="B536" s="59"/>
      <c r="C536" s="59"/>
      <c r="D536" s="59"/>
      <c r="E536" s="59"/>
      <c r="F536" s="59"/>
      <c r="G536" s="59"/>
    </row>
    <row r="537" spans="1:7" x14ac:dyDescent="0.3">
      <c r="A537" s="59"/>
      <c r="B537" s="59"/>
      <c r="C537" s="59"/>
      <c r="D537" s="59"/>
      <c r="E537" s="59"/>
      <c r="F537" s="59"/>
      <c r="G537" s="59"/>
    </row>
    <row r="538" spans="1:7" x14ac:dyDescent="0.3">
      <c r="A538" s="59"/>
      <c r="B538" s="59"/>
      <c r="C538" s="59"/>
      <c r="D538" s="59"/>
      <c r="E538" s="59"/>
      <c r="F538" s="59"/>
      <c r="G538" s="59"/>
    </row>
    <row r="539" spans="1:7" x14ac:dyDescent="0.3">
      <c r="A539" s="59"/>
      <c r="B539" s="59"/>
      <c r="C539" s="59"/>
      <c r="D539" s="59"/>
      <c r="E539" s="59"/>
      <c r="F539" s="59"/>
      <c r="G539" s="59"/>
    </row>
    <row r="540" spans="1:7" x14ac:dyDescent="0.3">
      <c r="A540" s="59"/>
      <c r="B540" s="59"/>
      <c r="C540" s="59"/>
      <c r="D540" s="59"/>
      <c r="E540" s="59"/>
      <c r="F540" s="59"/>
      <c r="G540" s="59"/>
    </row>
    <row r="541" spans="1:7" x14ac:dyDescent="0.3">
      <c r="A541" s="59"/>
      <c r="B541" s="59"/>
      <c r="C541" s="59"/>
      <c r="D541" s="59"/>
      <c r="E541" s="59"/>
      <c r="F541" s="59"/>
      <c r="G541" s="59"/>
    </row>
    <row r="542" spans="1:7" x14ac:dyDescent="0.3">
      <c r="A542" s="59"/>
      <c r="B542" s="59"/>
      <c r="C542" s="59"/>
      <c r="D542" s="59"/>
      <c r="E542" s="59"/>
      <c r="F542" s="59"/>
      <c r="G542" s="59"/>
    </row>
    <row r="543" spans="1:7" x14ac:dyDescent="0.3">
      <c r="A543" s="59"/>
      <c r="B543" s="59"/>
      <c r="C543" s="59"/>
      <c r="D543" s="59"/>
      <c r="E543" s="59"/>
      <c r="F543" s="59"/>
      <c r="G543" s="59"/>
    </row>
    <row r="544" spans="1:7" x14ac:dyDescent="0.3">
      <c r="A544" s="59"/>
      <c r="B544" s="59"/>
      <c r="C544" s="59"/>
      <c r="D544" s="59"/>
      <c r="E544" s="59"/>
      <c r="F544" s="59"/>
      <c r="G544" s="59"/>
    </row>
    <row r="545" spans="1:7" x14ac:dyDescent="0.3">
      <c r="A545" s="59"/>
      <c r="B545" s="59"/>
      <c r="C545" s="59"/>
      <c r="D545" s="59"/>
      <c r="E545" s="59"/>
      <c r="F545" s="59"/>
      <c r="G545" s="59"/>
    </row>
    <row r="546" spans="1:7" x14ac:dyDescent="0.3">
      <c r="A546" s="59"/>
      <c r="B546" s="59"/>
      <c r="C546" s="59"/>
      <c r="D546" s="59"/>
      <c r="E546" s="59"/>
      <c r="F546" s="59"/>
      <c r="G546" s="59"/>
    </row>
    <row r="547" spans="1:7" x14ac:dyDescent="0.3">
      <c r="A547" s="59"/>
      <c r="B547" s="59"/>
      <c r="C547" s="59"/>
      <c r="D547" s="59"/>
      <c r="E547" s="59"/>
      <c r="F547" s="59"/>
      <c r="G547" s="59"/>
    </row>
    <row r="548" spans="1:7" x14ac:dyDescent="0.3">
      <c r="A548" s="59"/>
      <c r="B548" s="59"/>
      <c r="C548" s="59"/>
      <c r="D548" s="59"/>
      <c r="E548" s="59"/>
      <c r="F548" s="59"/>
      <c r="G548" s="59"/>
    </row>
    <row r="549" spans="1:7" x14ac:dyDescent="0.3">
      <c r="A549" s="59"/>
      <c r="B549" s="59"/>
      <c r="C549" s="59"/>
      <c r="D549" s="59"/>
      <c r="E549" s="59"/>
      <c r="F549" s="59"/>
      <c r="G549" s="59"/>
    </row>
    <row r="550" spans="1:7" x14ac:dyDescent="0.3">
      <c r="A550" s="59"/>
      <c r="B550" s="59"/>
      <c r="C550" s="59"/>
      <c r="D550" s="59"/>
      <c r="E550" s="59"/>
      <c r="F550" s="59"/>
      <c r="G550" s="59"/>
    </row>
    <row r="551" spans="1:7" x14ac:dyDescent="0.3">
      <c r="A551" s="59"/>
      <c r="B551" s="59"/>
      <c r="C551" s="59"/>
      <c r="D551" s="59"/>
      <c r="E551" s="59"/>
      <c r="F551" s="59"/>
      <c r="G551" s="59"/>
    </row>
    <row r="552" spans="1:7" x14ac:dyDescent="0.3">
      <c r="A552" s="59"/>
      <c r="B552" s="59"/>
      <c r="C552" s="59"/>
      <c r="D552" s="59"/>
      <c r="E552" s="59"/>
      <c r="F552" s="59"/>
      <c r="G552" s="59"/>
    </row>
    <row r="553" spans="1:7" x14ac:dyDescent="0.3">
      <c r="A553" s="59"/>
      <c r="B553" s="59"/>
      <c r="C553" s="59"/>
      <c r="D553" s="59"/>
      <c r="E553" s="59"/>
      <c r="F553" s="59"/>
      <c r="G553" s="59"/>
    </row>
    <row r="554" spans="1:7" x14ac:dyDescent="0.3">
      <c r="A554" s="59"/>
      <c r="B554" s="59"/>
      <c r="C554" s="59"/>
      <c r="D554" s="59"/>
      <c r="E554" s="59"/>
      <c r="F554" s="59"/>
      <c r="G554" s="59"/>
    </row>
    <row r="555" spans="1:7" x14ac:dyDescent="0.3">
      <c r="A555" s="59"/>
      <c r="B555" s="59"/>
      <c r="C555" s="59"/>
      <c r="D555" s="59"/>
      <c r="E555" s="59"/>
      <c r="F555" s="59"/>
      <c r="G555" s="59"/>
    </row>
    <row r="556" spans="1:7" x14ac:dyDescent="0.3">
      <c r="A556" s="59"/>
      <c r="B556" s="59"/>
      <c r="C556" s="59"/>
      <c r="D556" s="59"/>
      <c r="E556" s="59"/>
      <c r="F556" s="59"/>
      <c r="G556" s="59"/>
    </row>
    <row r="557" spans="1:7" x14ac:dyDescent="0.3">
      <c r="A557" s="59"/>
      <c r="B557" s="59"/>
      <c r="C557" s="59"/>
      <c r="D557" s="59"/>
      <c r="E557" s="59"/>
      <c r="F557" s="59"/>
      <c r="G557" s="59"/>
    </row>
    <row r="558" spans="1:7" x14ac:dyDescent="0.3">
      <c r="A558" s="59"/>
      <c r="B558" s="59"/>
      <c r="C558" s="59"/>
      <c r="D558" s="59"/>
      <c r="E558" s="59"/>
      <c r="F558" s="59"/>
      <c r="G558" s="59"/>
    </row>
    <row r="559" spans="1:7" x14ac:dyDescent="0.3">
      <c r="A559" s="59"/>
      <c r="B559" s="59"/>
      <c r="C559" s="59"/>
      <c r="D559" s="59"/>
      <c r="E559" s="59"/>
      <c r="F559" s="59"/>
      <c r="G559" s="59"/>
    </row>
    <row r="560" spans="1:7" x14ac:dyDescent="0.3">
      <c r="A560" s="59"/>
      <c r="B560" s="59"/>
      <c r="C560" s="59"/>
      <c r="D560" s="59"/>
      <c r="E560" s="59"/>
      <c r="F560" s="59"/>
      <c r="G560" s="59"/>
    </row>
    <row r="561" spans="1:7" x14ac:dyDescent="0.3">
      <c r="A561" s="59"/>
      <c r="B561" s="59"/>
      <c r="C561" s="59"/>
      <c r="D561" s="59"/>
      <c r="E561" s="59"/>
      <c r="F561" s="59"/>
      <c r="G561" s="59"/>
    </row>
    <row r="562" spans="1:7" x14ac:dyDescent="0.3">
      <c r="A562" s="59"/>
      <c r="B562" s="59"/>
      <c r="C562" s="59"/>
      <c r="D562" s="59"/>
      <c r="E562" s="59"/>
      <c r="F562" s="59"/>
      <c r="G562" s="59"/>
    </row>
    <row r="563" spans="1:7" x14ac:dyDescent="0.3">
      <c r="A563" s="59"/>
      <c r="B563" s="59"/>
      <c r="C563" s="59"/>
      <c r="D563" s="59"/>
      <c r="E563" s="59"/>
      <c r="F563" s="59"/>
      <c r="G563" s="59"/>
    </row>
    <row r="564" spans="1:7" x14ac:dyDescent="0.3">
      <c r="A564" s="59"/>
      <c r="B564" s="59"/>
      <c r="C564" s="59"/>
      <c r="D564" s="59"/>
      <c r="E564" s="59"/>
      <c r="F564" s="59"/>
      <c r="G564" s="59"/>
    </row>
    <row r="565" spans="1:7" x14ac:dyDescent="0.3">
      <c r="A565" s="59"/>
      <c r="B565" s="59"/>
      <c r="C565" s="59"/>
      <c r="D565" s="59"/>
      <c r="E565" s="59"/>
      <c r="F565" s="59"/>
      <c r="G565" s="59"/>
    </row>
    <row r="566" spans="1:7" x14ac:dyDescent="0.3">
      <c r="A566" s="59"/>
      <c r="B566" s="59"/>
      <c r="C566" s="59"/>
      <c r="D566" s="59"/>
      <c r="E566" s="59"/>
      <c r="F566" s="59"/>
      <c r="G566" s="59"/>
    </row>
    <row r="567" spans="1:7" x14ac:dyDescent="0.3">
      <c r="A567" s="59"/>
      <c r="B567" s="59"/>
      <c r="C567" s="59"/>
      <c r="D567" s="59"/>
      <c r="E567" s="59"/>
      <c r="F567" s="59"/>
      <c r="G567" s="59"/>
    </row>
    <row r="568" spans="1:7" x14ac:dyDescent="0.3">
      <c r="A568" s="59"/>
      <c r="B568" s="59"/>
      <c r="C568" s="59"/>
      <c r="D568" s="59"/>
      <c r="E568" s="59"/>
      <c r="F568" s="59"/>
      <c r="G568" s="59"/>
    </row>
    <row r="569" spans="1:7" x14ac:dyDescent="0.3">
      <c r="A569" s="59"/>
      <c r="B569" s="59"/>
      <c r="C569" s="59"/>
      <c r="D569" s="59"/>
      <c r="E569" s="59"/>
      <c r="F569" s="59"/>
      <c r="G569" s="59"/>
    </row>
    <row r="570" spans="1:7" x14ac:dyDescent="0.3">
      <c r="A570" s="59"/>
      <c r="B570" s="59"/>
      <c r="C570" s="59"/>
      <c r="D570" s="59"/>
      <c r="E570" s="59"/>
      <c r="F570" s="59"/>
      <c r="G570" s="59"/>
    </row>
    <row r="571" spans="1:7" x14ac:dyDescent="0.3">
      <c r="A571" s="59"/>
      <c r="B571" s="59"/>
      <c r="C571" s="59"/>
      <c r="D571" s="59"/>
      <c r="E571" s="59"/>
      <c r="F571" s="59"/>
      <c r="G571" s="59"/>
    </row>
    <row r="572" spans="1:7" x14ac:dyDescent="0.3">
      <c r="A572" s="59"/>
      <c r="B572" s="59"/>
      <c r="C572" s="59"/>
      <c r="D572" s="59"/>
      <c r="E572" s="59"/>
      <c r="F572" s="59"/>
      <c r="G572" s="59"/>
    </row>
    <row r="573" spans="1:7" x14ac:dyDescent="0.3">
      <c r="A573" s="59"/>
      <c r="B573" s="59"/>
      <c r="C573" s="59"/>
      <c r="D573" s="59"/>
      <c r="E573" s="59"/>
      <c r="F573" s="59"/>
      <c r="G573" s="59"/>
    </row>
    <row r="574" spans="1:7" x14ac:dyDescent="0.3">
      <c r="A574" s="59"/>
      <c r="B574" s="59"/>
      <c r="C574" s="59"/>
      <c r="D574" s="59"/>
      <c r="E574" s="59"/>
      <c r="F574" s="59"/>
      <c r="G574" s="59"/>
    </row>
    <row r="575" spans="1:7" x14ac:dyDescent="0.3">
      <c r="A575" s="59"/>
      <c r="B575" s="59"/>
      <c r="C575" s="59"/>
      <c r="D575" s="59"/>
      <c r="E575" s="59"/>
      <c r="F575" s="59"/>
      <c r="G575" s="59"/>
    </row>
    <row r="576" spans="1:7" x14ac:dyDescent="0.3">
      <c r="A576" s="59"/>
      <c r="B576" s="59"/>
      <c r="C576" s="59"/>
      <c r="D576" s="59"/>
      <c r="E576" s="59"/>
      <c r="F576" s="59"/>
      <c r="G576" s="59"/>
    </row>
    <row r="577" spans="1:7" x14ac:dyDescent="0.3">
      <c r="A577" s="59"/>
      <c r="B577" s="59"/>
      <c r="C577" s="59"/>
      <c r="D577" s="59"/>
      <c r="E577" s="59"/>
      <c r="F577" s="59"/>
      <c r="G577" s="59"/>
    </row>
    <row r="578" spans="1:7" x14ac:dyDescent="0.3">
      <c r="A578" s="59"/>
      <c r="B578" s="59"/>
      <c r="C578" s="59"/>
      <c r="D578" s="59"/>
      <c r="E578" s="59"/>
      <c r="F578" s="59"/>
      <c r="G578" s="59"/>
    </row>
    <row r="579" spans="1:7" x14ac:dyDescent="0.3">
      <c r="A579" s="59"/>
      <c r="B579" s="59"/>
      <c r="C579" s="59"/>
      <c r="D579" s="59"/>
      <c r="E579" s="59"/>
      <c r="F579" s="59"/>
      <c r="G579" s="59"/>
    </row>
    <row r="580" spans="1:7" x14ac:dyDescent="0.3">
      <c r="A580" s="59"/>
      <c r="B580" s="59"/>
      <c r="C580" s="59"/>
      <c r="D580" s="59"/>
      <c r="E580" s="59"/>
      <c r="F580" s="59"/>
      <c r="G580" s="59"/>
    </row>
    <row r="581" spans="1:7" x14ac:dyDescent="0.3">
      <c r="A581" s="59"/>
      <c r="B581" s="59"/>
      <c r="C581" s="59"/>
      <c r="D581" s="59"/>
      <c r="E581" s="59"/>
      <c r="F581" s="59"/>
      <c r="G581" s="59"/>
    </row>
    <row r="582" spans="1:7" x14ac:dyDescent="0.3">
      <c r="A582" s="59"/>
      <c r="B582" s="59"/>
      <c r="C582" s="59"/>
      <c r="D582" s="59"/>
      <c r="E582" s="59"/>
      <c r="F582" s="59"/>
      <c r="G582" s="59"/>
    </row>
    <row r="583" spans="1:7" x14ac:dyDescent="0.3">
      <c r="A583" s="59"/>
      <c r="B583" s="59"/>
      <c r="C583" s="59"/>
      <c r="D583" s="59"/>
      <c r="E583" s="59"/>
      <c r="F583" s="59"/>
      <c r="G583" s="59"/>
    </row>
    <row r="584" spans="1:7" x14ac:dyDescent="0.3">
      <c r="A584" s="59"/>
      <c r="B584" s="59"/>
      <c r="C584" s="59"/>
      <c r="D584" s="59"/>
      <c r="E584" s="59"/>
      <c r="F584" s="59"/>
      <c r="G584" s="59"/>
    </row>
    <row r="585" spans="1:7" x14ac:dyDescent="0.3">
      <c r="A585" s="59"/>
      <c r="B585" s="59"/>
      <c r="C585" s="59"/>
      <c r="D585" s="59"/>
      <c r="E585" s="59"/>
      <c r="F585" s="59"/>
      <c r="G585" s="59"/>
    </row>
    <row r="586" spans="1:7" x14ac:dyDescent="0.3">
      <c r="A586" s="59"/>
      <c r="B586" s="59"/>
      <c r="C586" s="59"/>
      <c r="D586" s="59"/>
      <c r="E586" s="59"/>
      <c r="F586" s="59"/>
      <c r="G586" s="59"/>
    </row>
    <row r="587" spans="1:7" x14ac:dyDescent="0.3">
      <c r="A587" s="59"/>
      <c r="B587" s="59"/>
      <c r="C587" s="59"/>
      <c r="D587" s="59"/>
      <c r="E587" s="59"/>
      <c r="F587" s="59"/>
      <c r="G587" s="59"/>
    </row>
    <row r="588" spans="1:7" x14ac:dyDescent="0.3">
      <c r="A588" s="59"/>
      <c r="B588" s="59"/>
      <c r="C588" s="59"/>
      <c r="D588" s="59"/>
      <c r="E588" s="59"/>
      <c r="F588" s="59"/>
      <c r="G588" s="59"/>
    </row>
    <row r="589" spans="1:7" x14ac:dyDescent="0.3">
      <c r="A589" s="59"/>
      <c r="B589" s="59"/>
      <c r="C589" s="59"/>
      <c r="D589" s="59"/>
      <c r="E589" s="59"/>
      <c r="F589" s="59"/>
      <c r="G589" s="59"/>
    </row>
    <row r="590" spans="1:7" x14ac:dyDescent="0.3">
      <c r="A590" s="59"/>
      <c r="B590" s="59"/>
      <c r="C590" s="59"/>
      <c r="D590" s="59"/>
      <c r="E590" s="59"/>
      <c r="F590" s="59"/>
      <c r="G590" s="59"/>
    </row>
    <row r="591" spans="1:7" x14ac:dyDescent="0.3">
      <c r="A591" s="59"/>
      <c r="B591" s="59"/>
      <c r="C591" s="59"/>
      <c r="D591" s="59"/>
      <c r="E591" s="59"/>
      <c r="F591" s="59"/>
      <c r="G591" s="59"/>
    </row>
    <row r="592" spans="1:7" x14ac:dyDescent="0.3">
      <c r="A592" s="59"/>
      <c r="B592" s="59"/>
      <c r="C592" s="59"/>
      <c r="D592" s="59"/>
      <c r="E592" s="59"/>
      <c r="F592" s="59"/>
      <c r="G592" s="59"/>
    </row>
    <row r="593" spans="1:7" x14ac:dyDescent="0.3">
      <c r="A593" s="59"/>
      <c r="B593" s="59"/>
      <c r="C593" s="59"/>
      <c r="D593" s="59"/>
      <c r="E593" s="59"/>
      <c r="F593" s="59"/>
      <c r="G593" s="59"/>
    </row>
    <row r="594" spans="1:7" x14ac:dyDescent="0.3">
      <c r="A594" s="59"/>
      <c r="B594" s="59"/>
      <c r="C594" s="59"/>
      <c r="D594" s="59"/>
      <c r="E594" s="59"/>
      <c r="F594" s="59"/>
      <c r="G594" s="59"/>
    </row>
    <row r="595" spans="1:7" x14ac:dyDescent="0.3">
      <c r="A595" s="59"/>
      <c r="B595" s="59"/>
      <c r="C595" s="59"/>
      <c r="D595" s="59"/>
      <c r="E595" s="59"/>
      <c r="F595" s="59"/>
      <c r="G595" s="59"/>
    </row>
    <row r="596" spans="1:7" x14ac:dyDescent="0.3">
      <c r="A596" s="59"/>
      <c r="B596" s="59"/>
      <c r="C596" s="59"/>
      <c r="D596" s="59"/>
      <c r="E596" s="59"/>
      <c r="F596" s="59"/>
      <c r="G596" s="59"/>
    </row>
    <row r="597" spans="1:7" x14ac:dyDescent="0.3">
      <c r="A597" s="59"/>
      <c r="B597" s="59"/>
      <c r="C597" s="59"/>
      <c r="D597" s="59"/>
      <c r="E597" s="59"/>
      <c r="F597" s="59"/>
      <c r="G597" s="59"/>
    </row>
    <row r="598" spans="1:7" x14ac:dyDescent="0.3">
      <c r="A598" s="59"/>
      <c r="B598" s="59"/>
      <c r="C598" s="59"/>
      <c r="D598" s="59"/>
      <c r="E598" s="59"/>
      <c r="F598" s="59"/>
      <c r="G598" s="59"/>
    </row>
    <row r="599" spans="1:7" x14ac:dyDescent="0.3">
      <c r="A599" s="59"/>
      <c r="B599" s="59"/>
      <c r="C599" s="59"/>
      <c r="D599" s="59"/>
      <c r="E599" s="59"/>
      <c r="F599" s="59"/>
      <c r="G599" s="59"/>
    </row>
    <row r="600" spans="1:7" x14ac:dyDescent="0.3">
      <c r="A600" s="59"/>
      <c r="B600" s="59"/>
      <c r="C600" s="59"/>
      <c r="D600" s="59"/>
      <c r="E600" s="59"/>
      <c r="F600" s="59"/>
      <c r="G600" s="59"/>
    </row>
    <row r="601" spans="1:7" x14ac:dyDescent="0.3">
      <c r="A601" s="59"/>
      <c r="B601" s="59"/>
      <c r="C601" s="59"/>
      <c r="D601" s="59"/>
      <c r="E601" s="59"/>
      <c r="F601" s="59"/>
      <c r="G601" s="59"/>
    </row>
    <row r="602" spans="1:7" x14ac:dyDescent="0.3">
      <c r="A602" s="59"/>
      <c r="B602" s="59"/>
      <c r="C602" s="59"/>
      <c r="D602" s="59"/>
      <c r="E602" s="59"/>
      <c r="F602" s="59"/>
      <c r="G602" s="59"/>
    </row>
    <row r="603" spans="1:7" x14ac:dyDescent="0.3">
      <c r="A603" s="59"/>
      <c r="B603" s="59"/>
      <c r="C603" s="59"/>
      <c r="D603" s="59"/>
      <c r="E603" s="59"/>
      <c r="F603" s="59"/>
      <c r="G603" s="59"/>
    </row>
    <row r="604" spans="1:7" x14ac:dyDescent="0.3">
      <c r="A604" s="59"/>
      <c r="B604" s="59"/>
      <c r="C604" s="59"/>
      <c r="D604" s="59"/>
      <c r="E604" s="59"/>
      <c r="F604" s="59"/>
      <c r="G604" s="59"/>
    </row>
    <row r="605" spans="1:7" x14ac:dyDescent="0.3">
      <c r="A605" s="59"/>
      <c r="B605" s="59"/>
      <c r="C605" s="59"/>
      <c r="D605" s="59"/>
      <c r="E605" s="59"/>
      <c r="F605" s="59"/>
      <c r="G605" s="59"/>
    </row>
    <row r="606" spans="1:7" x14ac:dyDescent="0.3">
      <c r="A606" s="59"/>
      <c r="B606" s="59"/>
      <c r="C606" s="59"/>
      <c r="D606" s="59"/>
      <c r="E606" s="59"/>
      <c r="F606" s="59"/>
      <c r="G606" s="59"/>
    </row>
    <row r="607" spans="1:7" x14ac:dyDescent="0.3">
      <c r="A607" s="59"/>
      <c r="B607" s="59"/>
      <c r="C607" s="59"/>
      <c r="D607" s="59"/>
      <c r="E607" s="59"/>
      <c r="F607" s="59"/>
      <c r="G607" s="59"/>
    </row>
    <row r="608" spans="1:7" x14ac:dyDescent="0.3">
      <c r="A608" s="59"/>
      <c r="B608" s="59"/>
      <c r="C608" s="59"/>
      <c r="D608" s="59"/>
      <c r="E608" s="59"/>
      <c r="F608" s="59"/>
      <c r="G608" s="59"/>
    </row>
    <row r="609" spans="1:7" x14ac:dyDescent="0.3">
      <c r="A609" s="59"/>
      <c r="B609" s="59"/>
      <c r="C609" s="59"/>
      <c r="D609" s="59"/>
      <c r="E609" s="59"/>
      <c r="F609" s="59"/>
      <c r="G609" s="59"/>
    </row>
    <row r="610" spans="1:7" x14ac:dyDescent="0.3">
      <c r="A610" s="59"/>
      <c r="B610" s="59"/>
      <c r="C610" s="59"/>
      <c r="D610" s="59"/>
      <c r="E610" s="59"/>
      <c r="F610" s="59"/>
      <c r="G610" s="59"/>
    </row>
    <row r="611" spans="1:7" x14ac:dyDescent="0.3">
      <c r="A611" s="59"/>
      <c r="B611" s="59"/>
      <c r="C611" s="59"/>
      <c r="D611" s="59"/>
      <c r="E611" s="59"/>
      <c r="F611" s="59"/>
      <c r="G611" s="59"/>
    </row>
    <row r="612" spans="1:7" x14ac:dyDescent="0.3">
      <c r="A612" s="59"/>
      <c r="B612" s="59"/>
      <c r="C612" s="59"/>
      <c r="D612" s="59"/>
      <c r="E612" s="59"/>
      <c r="F612" s="59"/>
      <c r="G612" s="59"/>
    </row>
    <row r="613" spans="1:7" x14ac:dyDescent="0.3">
      <c r="A613" s="59"/>
      <c r="B613" s="59"/>
      <c r="C613" s="59"/>
      <c r="D613" s="59"/>
      <c r="E613" s="59"/>
      <c r="F613" s="59"/>
      <c r="G613" s="59"/>
    </row>
    <row r="614" spans="1:7" x14ac:dyDescent="0.3">
      <c r="A614" s="59"/>
      <c r="B614" s="59"/>
      <c r="C614" s="59"/>
      <c r="D614" s="59"/>
      <c r="E614" s="59"/>
      <c r="F614" s="59"/>
      <c r="G614" s="59"/>
    </row>
    <row r="615" spans="1:7" x14ac:dyDescent="0.3">
      <c r="A615" s="59"/>
      <c r="B615" s="59"/>
      <c r="C615" s="59"/>
      <c r="D615" s="59"/>
      <c r="E615" s="59"/>
      <c r="F615" s="59"/>
      <c r="G615" s="59"/>
    </row>
    <row r="616" spans="1:7" x14ac:dyDescent="0.3">
      <c r="A616" s="59"/>
      <c r="B616" s="59"/>
      <c r="C616" s="59"/>
      <c r="D616" s="59"/>
      <c r="E616" s="59"/>
      <c r="F616" s="59"/>
      <c r="G616" s="59"/>
    </row>
    <row r="617" spans="1:7" x14ac:dyDescent="0.3">
      <c r="A617" s="59"/>
      <c r="B617" s="59"/>
      <c r="C617" s="59"/>
      <c r="D617" s="59"/>
      <c r="E617" s="59"/>
      <c r="F617" s="59"/>
      <c r="G617" s="59"/>
    </row>
    <row r="618" spans="1:7" x14ac:dyDescent="0.3">
      <c r="A618" s="59"/>
      <c r="B618" s="59"/>
      <c r="C618" s="59"/>
      <c r="D618" s="59"/>
      <c r="E618" s="59"/>
      <c r="F618" s="59"/>
      <c r="G618" s="59"/>
    </row>
    <row r="619" spans="1:7" x14ac:dyDescent="0.3">
      <c r="A619" s="59"/>
      <c r="B619" s="59"/>
      <c r="C619" s="59"/>
      <c r="D619" s="59"/>
      <c r="E619" s="59"/>
      <c r="F619" s="59"/>
      <c r="G619" s="59"/>
    </row>
    <row r="620" spans="1:7" x14ac:dyDescent="0.3">
      <c r="A620" s="59"/>
      <c r="B620" s="59"/>
      <c r="C620" s="59"/>
      <c r="D620" s="59"/>
      <c r="E620" s="59"/>
      <c r="F620" s="59"/>
      <c r="G620" s="59"/>
    </row>
    <row r="621" spans="1:7" x14ac:dyDescent="0.3">
      <c r="A621" s="59"/>
      <c r="B621" s="59"/>
      <c r="C621" s="59"/>
      <c r="D621" s="59"/>
      <c r="E621" s="59"/>
      <c r="F621" s="59"/>
      <c r="G621" s="59"/>
    </row>
    <row r="622" spans="1:7" x14ac:dyDescent="0.3">
      <c r="A622" s="59"/>
      <c r="B622" s="59"/>
      <c r="C622" s="59"/>
      <c r="D622" s="59"/>
      <c r="E622" s="59"/>
      <c r="F622" s="59"/>
      <c r="G622" s="59"/>
    </row>
    <row r="623" spans="1:7" x14ac:dyDescent="0.3">
      <c r="A623" s="59"/>
      <c r="B623" s="59"/>
      <c r="C623" s="59"/>
      <c r="D623" s="59"/>
      <c r="E623" s="59"/>
      <c r="F623" s="59"/>
      <c r="G623" s="59"/>
    </row>
    <row r="624" spans="1:7" x14ac:dyDescent="0.3">
      <c r="A624" s="59"/>
      <c r="B624" s="59"/>
      <c r="C624" s="59"/>
      <c r="D624" s="59"/>
      <c r="E624" s="59"/>
      <c r="F624" s="59"/>
      <c r="G624" s="59"/>
    </row>
    <row r="625" spans="1:7" x14ac:dyDescent="0.3">
      <c r="A625" s="59"/>
      <c r="B625" s="59"/>
      <c r="C625" s="59"/>
      <c r="D625" s="59"/>
      <c r="E625" s="59"/>
      <c r="F625" s="59"/>
      <c r="G625" s="59"/>
    </row>
    <row r="626" spans="1:7" x14ac:dyDescent="0.3">
      <c r="A626" s="59"/>
      <c r="B626" s="59"/>
      <c r="C626" s="59"/>
      <c r="D626" s="59"/>
      <c r="E626" s="59"/>
      <c r="F626" s="59"/>
      <c r="G626" s="59"/>
    </row>
    <row r="627" spans="1:7" x14ac:dyDescent="0.3">
      <c r="A627" s="59"/>
      <c r="B627" s="59"/>
      <c r="C627" s="59"/>
      <c r="D627" s="59"/>
      <c r="E627" s="59"/>
      <c r="F627" s="59"/>
      <c r="G627" s="59"/>
    </row>
    <row r="628" spans="1:7" x14ac:dyDescent="0.3">
      <c r="A628" s="59"/>
      <c r="B628" s="59"/>
      <c r="C628" s="59"/>
      <c r="D628" s="59"/>
      <c r="E628" s="59"/>
      <c r="F628" s="59"/>
      <c r="G628" s="59"/>
    </row>
    <row r="629" spans="1:7" x14ac:dyDescent="0.3">
      <c r="A629" s="59"/>
      <c r="B629" s="59"/>
      <c r="C629" s="59"/>
      <c r="D629" s="59"/>
      <c r="E629" s="59"/>
      <c r="F629" s="59"/>
      <c r="G629" s="59"/>
    </row>
    <row r="630" spans="1:7" x14ac:dyDescent="0.3">
      <c r="A630" s="59"/>
      <c r="B630" s="59"/>
      <c r="C630" s="59"/>
      <c r="D630" s="59"/>
      <c r="E630" s="59"/>
      <c r="F630" s="59"/>
      <c r="G630" s="59"/>
    </row>
    <row r="631" spans="1:7" x14ac:dyDescent="0.3">
      <c r="A631" s="59"/>
      <c r="B631" s="59"/>
      <c r="C631" s="59"/>
      <c r="D631" s="59"/>
      <c r="E631" s="59"/>
      <c r="F631" s="59"/>
      <c r="G631" s="59"/>
    </row>
    <row r="632" spans="1:7" x14ac:dyDescent="0.3">
      <c r="A632" s="59"/>
      <c r="B632" s="59"/>
      <c r="C632" s="59"/>
      <c r="D632" s="59"/>
      <c r="E632" s="59"/>
      <c r="F632" s="59"/>
      <c r="G632" s="59"/>
    </row>
    <row r="633" spans="1:7" x14ac:dyDescent="0.3">
      <c r="A633" s="59"/>
      <c r="B633" s="59"/>
      <c r="C633" s="59"/>
      <c r="D633" s="59"/>
      <c r="E633" s="59"/>
      <c r="F633" s="59"/>
      <c r="G633" s="59"/>
    </row>
    <row r="634" spans="1:7" x14ac:dyDescent="0.3">
      <c r="A634" s="59"/>
      <c r="B634" s="59"/>
      <c r="C634" s="59"/>
      <c r="D634" s="59"/>
      <c r="E634" s="59"/>
      <c r="F634" s="59"/>
      <c r="G634" s="59"/>
    </row>
    <row r="635" spans="1:7" x14ac:dyDescent="0.3">
      <c r="A635" s="59"/>
      <c r="B635" s="59"/>
      <c r="C635" s="59"/>
      <c r="D635" s="59"/>
      <c r="E635" s="59"/>
      <c r="F635" s="59"/>
      <c r="G635" s="59"/>
    </row>
    <row r="636" spans="1:7" x14ac:dyDescent="0.3">
      <c r="A636" s="59"/>
      <c r="B636" s="59"/>
      <c r="C636" s="59"/>
      <c r="D636" s="59"/>
      <c r="E636" s="59"/>
      <c r="F636" s="59"/>
      <c r="G636" s="59"/>
    </row>
    <row r="637" spans="1:7" x14ac:dyDescent="0.3">
      <c r="A637" s="59"/>
      <c r="B637" s="59"/>
      <c r="C637" s="59"/>
      <c r="D637" s="59"/>
      <c r="E637" s="59"/>
      <c r="F637" s="59"/>
      <c r="G637" s="59"/>
    </row>
    <row r="638" spans="1:7" x14ac:dyDescent="0.3">
      <c r="A638" s="59"/>
      <c r="B638" s="59"/>
      <c r="C638" s="59"/>
      <c r="D638" s="59"/>
      <c r="E638" s="59"/>
      <c r="F638" s="59"/>
      <c r="G638" s="59"/>
    </row>
    <row r="639" spans="1:7" x14ac:dyDescent="0.3">
      <c r="A639" s="59"/>
      <c r="B639" s="59"/>
      <c r="C639" s="59"/>
      <c r="D639" s="59"/>
      <c r="E639" s="59"/>
      <c r="F639" s="59"/>
      <c r="G639" s="59"/>
    </row>
    <row r="640" spans="1:7" x14ac:dyDescent="0.3">
      <c r="A640" s="59"/>
      <c r="B640" s="59"/>
      <c r="C640" s="59"/>
      <c r="D640" s="59"/>
      <c r="E640" s="59"/>
      <c r="F640" s="59"/>
      <c r="G640" s="59"/>
    </row>
    <row r="641" spans="1:7" x14ac:dyDescent="0.3">
      <c r="A641" s="59"/>
      <c r="B641" s="59"/>
      <c r="C641" s="59"/>
      <c r="D641" s="59"/>
      <c r="E641" s="59"/>
      <c r="F641" s="59"/>
      <c r="G641" s="59"/>
    </row>
    <row r="642" spans="1:7" x14ac:dyDescent="0.3">
      <c r="A642" s="59"/>
      <c r="B642" s="59"/>
      <c r="C642" s="59"/>
      <c r="D642" s="59"/>
      <c r="E642" s="59"/>
      <c r="F642" s="59"/>
      <c r="G642" s="59"/>
    </row>
    <row r="643" spans="1:7" x14ac:dyDescent="0.3">
      <c r="A643" s="59"/>
      <c r="B643" s="59"/>
      <c r="C643" s="59"/>
      <c r="D643" s="59"/>
      <c r="E643" s="59"/>
      <c r="F643" s="59"/>
      <c r="G643" s="59"/>
    </row>
    <row r="644" spans="1:7" x14ac:dyDescent="0.3">
      <c r="A644" s="59"/>
      <c r="B644" s="59"/>
      <c r="C644" s="59"/>
      <c r="D644" s="59"/>
      <c r="E644" s="59"/>
      <c r="F644" s="59"/>
      <c r="G644" s="59"/>
    </row>
    <row r="645" spans="1:7" x14ac:dyDescent="0.3">
      <c r="A645" s="59"/>
      <c r="B645" s="59"/>
      <c r="C645" s="59"/>
      <c r="D645" s="59"/>
      <c r="E645" s="59"/>
      <c r="F645" s="59"/>
      <c r="G645" s="59"/>
    </row>
    <row r="646" spans="1:7" x14ac:dyDescent="0.3">
      <c r="A646" s="59"/>
      <c r="B646" s="59"/>
      <c r="C646" s="59"/>
      <c r="D646" s="59"/>
      <c r="E646" s="59"/>
      <c r="F646" s="59"/>
      <c r="G646" s="59"/>
    </row>
    <row r="647" spans="1:7" x14ac:dyDescent="0.3">
      <c r="A647" s="59"/>
      <c r="B647" s="59"/>
      <c r="C647" s="59"/>
      <c r="D647" s="59"/>
      <c r="E647" s="59"/>
      <c r="F647" s="59"/>
      <c r="G647" s="59"/>
    </row>
    <row r="648" spans="1:7" x14ac:dyDescent="0.3">
      <c r="A648" s="59"/>
      <c r="B648" s="59"/>
      <c r="C648" s="59"/>
      <c r="D648" s="59"/>
      <c r="E648" s="59"/>
      <c r="F648" s="59"/>
      <c r="G648" s="59"/>
    </row>
    <row r="649" spans="1:7" x14ac:dyDescent="0.3">
      <c r="A649" s="59"/>
      <c r="B649" s="59"/>
      <c r="C649" s="59"/>
      <c r="D649" s="59"/>
      <c r="E649" s="59"/>
      <c r="F649" s="59"/>
      <c r="G649" s="59"/>
    </row>
    <row r="650" spans="1:7" x14ac:dyDescent="0.3">
      <c r="A650" s="59"/>
      <c r="B650" s="59"/>
      <c r="C650" s="59"/>
      <c r="D650" s="59"/>
      <c r="E650" s="59"/>
      <c r="F650" s="59"/>
      <c r="G650" s="59"/>
    </row>
    <row r="651" spans="1:7" x14ac:dyDescent="0.3">
      <c r="A651" s="59"/>
      <c r="B651" s="59"/>
      <c r="C651" s="59"/>
      <c r="D651" s="59"/>
      <c r="E651" s="59"/>
      <c r="F651" s="59"/>
      <c r="G651" s="59"/>
    </row>
    <row r="652" spans="1:7" x14ac:dyDescent="0.3">
      <c r="A652" s="59"/>
      <c r="B652" s="59"/>
      <c r="C652" s="59"/>
      <c r="D652" s="59"/>
      <c r="E652" s="59"/>
      <c r="F652" s="59"/>
      <c r="G652" s="59"/>
    </row>
    <row r="653" spans="1:7" x14ac:dyDescent="0.3">
      <c r="A653" s="59"/>
      <c r="B653" s="59"/>
      <c r="C653" s="59"/>
      <c r="D653" s="59"/>
      <c r="E653" s="59"/>
      <c r="F653" s="59"/>
      <c r="G653" s="59"/>
    </row>
    <row r="654" spans="1:7" x14ac:dyDescent="0.3">
      <c r="A654" s="59"/>
      <c r="B654" s="59"/>
      <c r="C654" s="59"/>
      <c r="D654" s="59"/>
      <c r="E654" s="59"/>
      <c r="F654" s="59"/>
      <c r="G654" s="59"/>
    </row>
    <row r="655" spans="1:7" x14ac:dyDescent="0.3">
      <c r="A655" s="59"/>
      <c r="B655" s="59"/>
      <c r="C655" s="59"/>
      <c r="D655" s="59"/>
      <c r="E655" s="59"/>
      <c r="F655" s="59"/>
      <c r="G655" s="59"/>
    </row>
    <row r="656" spans="1:7" x14ac:dyDescent="0.3">
      <c r="A656" s="59"/>
      <c r="B656" s="59"/>
      <c r="C656" s="59"/>
      <c r="D656" s="59"/>
      <c r="E656" s="59"/>
      <c r="F656" s="59"/>
      <c r="G656" s="59"/>
    </row>
    <row r="657" spans="1:7" x14ac:dyDescent="0.3">
      <c r="A657" s="59"/>
      <c r="B657" s="59"/>
      <c r="C657" s="59"/>
      <c r="D657" s="59"/>
      <c r="E657" s="59"/>
      <c r="F657" s="59"/>
      <c r="G657" s="59"/>
    </row>
    <row r="658" spans="1:7" x14ac:dyDescent="0.3">
      <c r="A658" s="59"/>
      <c r="B658" s="59"/>
      <c r="C658" s="59"/>
      <c r="D658" s="59"/>
      <c r="E658" s="59"/>
      <c r="F658" s="59"/>
      <c r="G658" s="59"/>
    </row>
    <row r="659" spans="1:7" x14ac:dyDescent="0.3">
      <c r="A659" s="59"/>
      <c r="B659" s="59"/>
      <c r="C659" s="59"/>
      <c r="D659" s="59"/>
      <c r="E659" s="59"/>
      <c r="F659" s="59"/>
      <c r="G659" s="59"/>
    </row>
    <row r="660" spans="1:7" x14ac:dyDescent="0.3">
      <c r="A660" s="59"/>
      <c r="B660" s="59"/>
      <c r="C660" s="59"/>
      <c r="D660" s="59"/>
      <c r="E660" s="59"/>
      <c r="F660" s="59"/>
      <c r="G660" s="59"/>
    </row>
    <row r="661" spans="1:7" x14ac:dyDescent="0.3">
      <c r="A661" s="59"/>
      <c r="B661" s="59"/>
      <c r="C661" s="59"/>
      <c r="D661" s="59"/>
      <c r="E661" s="59"/>
      <c r="F661" s="59"/>
      <c r="G661" s="59"/>
    </row>
    <row r="662" spans="1:7" x14ac:dyDescent="0.3">
      <c r="A662" s="59"/>
      <c r="B662" s="59"/>
      <c r="C662" s="59"/>
      <c r="D662" s="59"/>
      <c r="E662" s="59"/>
      <c r="F662" s="59"/>
      <c r="G662" s="59"/>
    </row>
    <row r="663" spans="1:7" x14ac:dyDescent="0.3">
      <c r="A663" s="59"/>
      <c r="B663" s="59"/>
      <c r="C663" s="59"/>
      <c r="D663" s="59"/>
      <c r="E663" s="59"/>
      <c r="F663" s="59"/>
      <c r="G663" s="59"/>
    </row>
    <row r="664" spans="1:7" x14ac:dyDescent="0.3">
      <c r="A664" s="59"/>
      <c r="B664" s="59"/>
      <c r="C664" s="59"/>
      <c r="D664" s="59"/>
      <c r="E664" s="59"/>
      <c r="F664" s="59"/>
      <c r="G664" s="59"/>
    </row>
    <row r="665" spans="1:7" x14ac:dyDescent="0.3">
      <c r="A665" s="59"/>
      <c r="B665" s="59"/>
      <c r="C665" s="59"/>
      <c r="D665" s="59"/>
      <c r="E665" s="59"/>
      <c r="F665" s="59"/>
      <c r="G665" s="59"/>
    </row>
    <row r="666" spans="1:7" x14ac:dyDescent="0.3">
      <c r="A666" s="59"/>
      <c r="B666" s="59"/>
      <c r="C666" s="59"/>
      <c r="D666" s="59"/>
      <c r="E666" s="59"/>
      <c r="F666" s="59"/>
      <c r="G666" s="59"/>
    </row>
    <row r="667" spans="1:7" x14ac:dyDescent="0.3">
      <c r="A667" s="59"/>
      <c r="B667" s="59"/>
      <c r="C667" s="59"/>
      <c r="D667" s="59"/>
      <c r="E667" s="59"/>
      <c r="F667" s="59"/>
      <c r="G667" s="59"/>
    </row>
    <row r="668" spans="1:7" x14ac:dyDescent="0.3">
      <c r="A668" s="59"/>
      <c r="B668" s="59"/>
      <c r="C668" s="59"/>
      <c r="D668" s="59"/>
      <c r="E668" s="59"/>
      <c r="F668" s="59"/>
      <c r="G668" s="59"/>
    </row>
    <row r="669" spans="1:7" x14ac:dyDescent="0.3">
      <c r="A669" s="59"/>
      <c r="B669" s="59"/>
      <c r="C669" s="59"/>
      <c r="D669" s="59"/>
      <c r="E669" s="59"/>
      <c r="F669" s="59"/>
      <c r="G669" s="59"/>
    </row>
    <row r="670" spans="1:7" x14ac:dyDescent="0.3">
      <c r="A670" s="59"/>
      <c r="B670" s="59"/>
      <c r="C670" s="59"/>
      <c r="D670" s="59"/>
      <c r="E670" s="59"/>
      <c r="F670" s="59"/>
      <c r="G670" s="59"/>
    </row>
    <row r="671" spans="1:7" x14ac:dyDescent="0.3">
      <c r="A671" s="59"/>
      <c r="B671" s="59"/>
      <c r="C671" s="59"/>
      <c r="D671" s="59"/>
      <c r="E671" s="59"/>
      <c r="F671" s="59"/>
      <c r="G671" s="59"/>
    </row>
    <row r="672" spans="1:7" x14ac:dyDescent="0.3">
      <c r="A672" s="59"/>
      <c r="B672" s="59"/>
      <c r="C672" s="59"/>
      <c r="D672" s="59"/>
      <c r="E672" s="59"/>
      <c r="F672" s="59"/>
      <c r="G672" s="59"/>
    </row>
    <row r="673" spans="1:7" x14ac:dyDescent="0.3">
      <c r="A673" s="59"/>
      <c r="B673" s="59"/>
      <c r="C673" s="59"/>
      <c r="D673" s="59"/>
      <c r="E673" s="59"/>
      <c r="F673" s="59"/>
      <c r="G673" s="59"/>
    </row>
    <row r="674" spans="1:7" x14ac:dyDescent="0.3">
      <c r="A674" s="59"/>
      <c r="B674" s="59"/>
      <c r="C674" s="59"/>
      <c r="D674" s="59"/>
      <c r="E674" s="59"/>
      <c r="F674" s="59"/>
      <c r="G674" s="59"/>
    </row>
    <row r="675" spans="1:7" x14ac:dyDescent="0.3">
      <c r="A675" s="59"/>
      <c r="B675" s="59"/>
      <c r="C675" s="59"/>
      <c r="D675" s="59"/>
      <c r="E675" s="59"/>
      <c r="F675" s="59"/>
      <c r="G675" s="59"/>
    </row>
    <row r="676" spans="1:7" x14ac:dyDescent="0.3">
      <c r="A676" s="59"/>
      <c r="B676" s="59"/>
      <c r="C676" s="59"/>
      <c r="D676" s="59"/>
      <c r="E676" s="59"/>
      <c r="F676" s="59"/>
      <c r="G676" s="59"/>
    </row>
    <row r="677" spans="1:7" x14ac:dyDescent="0.3">
      <c r="A677" s="59"/>
      <c r="B677" s="59"/>
      <c r="C677" s="59"/>
      <c r="D677" s="59"/>
      <c r="E677" s="59"/>
      <c r="F677" s="59"/>
      <c r="G677" s="59"/>
    </row>
    <row r="678" spans="1:7" x14ac:dyDescent="0.3">
      <c r="A678" s="59"/>
      <c r="B678" s="59"/>
      <c r="C678" s="59"/>
      <c r="D678" s="59"/>
      <c r="E678" s="59"/>
      <c r="F678" s="59"/>
      <c r="G678" s="59"/>
    </row>
    <row r="679" spans="1:7" x14ac:dyDescent="0.3">
      <c r="A679" s="59"/>
      <c r="B679" s="59"/>
      <c r="C679" s="59"/>
      <c r="D679" s="59"/>
      <c r="E679" s="59"/>
      <c r="F679" s="59"/>
      <c r="G679" s="59"/>
    </row>
    <row r="680" spans="1:7" x14ac:dyDescent="0.3">
      <c r="A680" s="59"/>
      <c r="B680" s="59"/>
      <c r="C680" s="59"/>
      <c r="D680" s="59"/>
      <c r="E680" s="59"/>
      <c r="F680" s="59"/>
      <c r="G680" s="59"/>
    </row>
    <row r="681" spans="1:7" x14ac:dyDescent="0.3">
      <c r="A681" s="59"/>
      <c r="B681" s="59"/>
      <c r="C681" s="59"/>
      <c r="D681" s="59"/>
      <c r="E681" s="59"/>
      <c r="F681" s="59"/>
      <c r="G681" s="59"/>
    </row>
    <row r="682" spans="1:7" x14ac:dyDescent="0.3">
      <c r="A682" s="59"/>
      <c r="B682" s="59"/>
      <c r="C682" s="59"/>
      <c r="D682" s="59"/>
      <c r="E682" s="59"/>
      <c r="F682" s="59"/>
      <c r="G682" s="59"/>
    </row>
    <row r="683" spans="1:7" x14ac:dyDescent="0.3">
      <c r="A683" s="59"/>
      <c r="B683" s="59"/>
      <c r="C683" s="59"/>
      <c r="D683" s="59"/>
      <c r="E683" s="59"/>
      <c r="F683" s="59"/>
      <c r="G683" s="59"/>
    </row>
    <row r="684" spans="1:7" x14ac:dyDescent="0.3">
      <c r="A684" s="59"/>
      <c r="B684" s="59"/>
      <c r="C684" s="59"/>
      <c r="D684" s="59"/>
      <c r="E684" s="59"/>
      <c r="F684" s="59"/>
      <c r="G684" s="59"/>
    </row>
    <row r="685" spans="1:7" x14ac:dyDescent="0.3">
      <c r="A685" s="59"/>
      <c r="B685" s="59"/>
      <c r="C685" s="59"/>
      <c r="D685" s="59"/>
      <c r="E685" s="59"/>
      <c r="F685" s="59"/>
      <c r="G685" s="59"/>
    </row>
    <row r="686" spans="1:7" x14ac:dyDescent="0.3">
      <c r="A686" s="59"/>
      <c r="B686" s="59"/>
      <c r="C686" s="59"/>
      <c r="D686" s="59"/>
      <c r="E686" s="59"/>
      <c r="F686" s="59"/>
      <c r="G686" s="59"/>
    </row>
    <row r="687" spans="1:7" x14ac:dyDescent="0.3">
      <c r="A687" s="59"/>
      <c r="B687" s="59"/>
      <c r="C687" s="59"/>
      <c r="D687" s="59"/>
      <c r="E687" s="59"/>
      <c r="F687" s="59"/>
      <c r="G687" s="59"/>
    </row>
    <row r="688" spans="1:7" x14ac:dyDescent="0.3">
      <c r="A688" s="59"/>
      <c r="B688" s="59"/>
      <c r="C688" s="59"/>
      <c r="D688" s="59"/>
      <c r="E688" s="59"/>
      <c r="F688" s="59"/>
      <c r="G688" s="59"/>
    </row>
    <row r="689" spans="1:7" x14ac:dyDescent="0.3">
      <c r="A689" s="59"/>
      <c r="B689" s="59"/>
      <c r="C689" s="59"/>
      <c r="D689" s="59"/>
      <c r="E689" s="59"/>
      <c r="F689" s="59"/>
      <c r="G689" s="59"/>
    </row>
    <row r="690" spans="1:7" x14ac:dyDescent="0.3">
      <c r="A690" s="59"/>
      <c r="B690" s="59"/>
      <c r="C690" s="59"/>
      <c r="D690" s="59"/>
      <c r="E690" s="59"/>
      <c r="F690" s="59"/>
      <c r="G690" s="59"/>
    </row>
    <row r="691" spans="1:7" x14ac:dyDescent="0.3">
      <c r="A691" s="59"/>
      <c r="B691" s="59"/>
      <c r="C691" s="59"/>
      <c r="D691" s="59"/>
      <c r="E691" s="59"/>
      <c r="F691" s="59"/>
      <c r="G691" s="59"/>
    </row>
    <row r="692" spans="1:7" x14ac:dyDescent="0.3">
      <c r="A692" s="59"/>
      <c r="B692" s="59"/>
      <c r="C692" s="59"/>
      <c r="D692" s="59"/>
      <c r="E692" s="59"/>
      <c r="F692" s="59"/>
      <c r="G692" s="59"/>
    </row>
    <row r="693" spans="1:7" x14ac:dyDescent="0.3">
      <c r="A693" s="59"/>
      <c r="B693" s="59"/>
      <c r="C693" s="59"/>
      <c r="D693" s="59"/>
      <c r="E693" s="59"/>
      <c r="F693" s="59"/>
      <c r="G693" s="59"/>
    </row>
    <row r="694" spans="1:7" x14ac:dyDescent="0.3">
      <c r="A694" s="59"/>
      <c r="B694" s="59"/>
      <c r="C694" s="59"/>
      <c r="D694" s="59"/>
      <c r="E694" s="59"/>
      <c r="F694" s="59"/>
      <c r="G694" s="59"/>
    </row>
    <row r="695" spans="1:7" x14ac:dyDescent="0.3">
      <c r="A695" s="59"/>
      <c r="B695" s="59"/>
      <c r="C695" s="59"/>
      <c r="D695" s="59"/>
      <c r="E695" s="59"/>
      <c r="F695" s="59"/>
      <c r="G695" s="59"/>
    </row>
    <row r="696" spans="1:7" x14ac:dyDescent="0.3">
      <c r="A696" s="59"/>
      <c r="B696" s="59"/>
      <c r="C696" s="59"/>
      <c r="D696" s="59"/>
      <c r="E696" s="59"/>
      <c r="F696" s="59"/>
      <c r="G696" s="59"/>
    </row>
    <row r="697" spans="1:7" x14ac:dyDescent="0.3">
      <c r="A697" s="59"/>
      <c r="B697" s="59"/>
      <c r="C697" s="59"/>
      <c r="D697" s="59"/>
      <c r="E697" s="59"/>
      <c r="F697" s="59"/>
      <c r="G697" s="59"/>
    </row>
    <row r="698" spans="1:7" x14ac:dyDescent="0.3">
      <c r="A698" s="59"/>
      <c r="B698" s="59"/>
      <c r="C698" s="59"/>
      <c r="D698" s="59"/>
      <c r="E698" s="59"/>
      <c r="F698" s="59"/>
      <c r="G698" s="59"/>
    </row>
    <row r="699" spans="1:7" x14ac:dyDescent="0.3">
      <c r="A699" s="59"/>
      <c r="B699" s="59"/>
      <c r="C699" s="59"/>
      <c r="D699" s="59"/>
      <c r="E699" s="59"/>
      <c r="F699" s="59"/>
      <c r="G699" s="59"/>
    </row>
    <row r="700" spans="1:7" x14ac:dyDescent="0.3">
      <c r="A700" s="59"/>
      <c r="B700" s="59"/>
      <c r="C700" s="59"/>
      <c r="D700" s="59"/>
      <c r="E700" s="59"/>
      <c r="F700" s="59"/>
      <c r="G700" s="59"/>
    </row>
    <row r="701" spans="1:7" x14ac:dyDescent="0.3">
      <c r="A701" s="59"/>
      <c r="B701" s="59"/>
      <c r="C701" s="59"/>
      <c r="D701" s="59"/>
      <c r="E701" s="59"/>
      <c r="F701" s="59"/>
      <c r="G701" s="59"/>
    </row>
    <row r="702" spans="1:7" x14ac:dyDescent="0.3">
      <c r="A702" s="59"/>
      <c r="B702" s="59"/>
      <c r="C702" s="59"/>
      <c r="D702" s="59"/>
      <c r="E702" s="59"/>
      <c r="F702" s="59"/>
      <c r="G702" s="59"/>
    </row>
    <row r="703" spans="1:7" x14ac:dyDescent="0.3">
      <c r="A703" s="59"/>
      <c r="B703" s="59"/>
      <c r="C703" s="59"/>
      <c r="D703" s="59"/>
      <c r="E703" s="59"/>
      <c r="F703" s="59"/>
      <c r="G703" s="59"/>
    </row>
    <row r="704" spans="1:7" x14ac:dyDescent="0.3">
      <c r="A704" s="59"/>
      <c r="B704" s="59"/>
      <c r="C704" s="59"/>
      <c r="D704" s="59"/>
      <c r="E704" s="59"/>
      <c r="F704" s="59"/>
      <c r="G704" s="59"/>
    </row>
    <row r="705" spans="1:7" x14ac:dyDescent="0.3">
      <c r="A705" s="59"/>
      <c r="B705" s="59"/>
      <c r="C705" s="59"/>
      <c r="D705" s="59"/>
      <c r="E705" s="59"/>
      <c r="F705" s="59"/>
      <c r="G705" s="59"/>
    </row>
    <row r="706" spans="1:7" x14ac:dyDescent="0.3">
      <c r="A706" s="59"/>
      <c r="B706" s="59"/>
      <c r="C706" s="59"/>
      <c r="D706" s="59"/>
      <c r="E706" s="59"/>
      <c r="F706" s="59"/>
      <c r="G706" s="59"/>
    </row>
    <row r="707" spans="1:7" x14ac:dyDescent="0.3">
      <c r="A707" s="59"/>
      <c r="B707" s="59"/>
      <c r="C707" s="59"/>
      <c r="D707" s="59"/>
      <c r="E707" s="59"/>
      <c r="F707" s="59"/>
      <c r="G707" s="59"/>
    </row>
    <row r="708" spans="1:7" x14ac:dyDescent="0.3">
      <c r="A708" s="59"/>
      <c r="B708" s="59"/>
      <c r="C708" s="59"/>
      <c r="D708" s="59"/>
      <c r="E708" s="59"/>
      <c r="F708" s="59"/>
      <c r="G708" s="59"/>
    </row>
    <row r="709" spans="1:7" x14ac:dyDescent="0.3">
      <c r="A709" s="59"/>
      <c r="B709" s="59"/>
      <c r="C709" s="59"/>
      <c r="D709" s="59"/>
      <c r="E709" s="59"/>
      <c r="F709" s="59"/>
      <c r="G709" s="59"/>
    </row>
    <row r="710" spans="1:7" x14ac:dyDescent="0.3">
      <c r="A710" s="59"/>
      <c r="B710" s="59"/>
      <c r="C710" s="59"/>
      <c r="D710" s="59"/>
      <c r="E710" s="59"/>
      <c r="F710" s="59"/>
      <c r="G710" s="59"/>
    </row>
    <row r="711" spans="1:7" x14ac:dyDescent="0.3">
      <c r="A711" s="59"/>
      <c r="B711" s="59"/>
      <c r="C711" s="59"/>
      <c r="D711" s="59"/>
      <c r="E711" s="59"/>
      <c r="F711" s="59"/>
      <c r="G711" s="59"/>
    </row>
    <row r="712" spans="1:7" x14ac:dyDescent="0.3">
      <c r="A712" s="59"/>
      <c r="B712" s="59"/>
      <c r="C712" s="59"/>
      <c r="D712" s="59"/>
      <c r="E712" s="59"/>
      <c r="F712" s="59"/>
      <c r="G712" s="59"/>
    </row>
    <row r="713" spans="1:7" x14ac:dyDescent="0.3">
      <c r="A713" s="59"/>
      <c r="B713" s="59"/>
      <c r="C713" s="59"/>
      <c r="D713" s="59"/>
      <c r="E713" s="59"/>
      <c r="F713" s="59"/>
      <c r="G713" s="59"/>
    </row>
    <row r="714" spans="1:7" x14ac:dyDescent="0.3">
      <c r="A714" s="59"/>
      <c r="B714" s="59"/>
      <c r="C714" s="59"/>
      <c r="D714" s="59"/>
      <c r="E714" s="59"/>
      <c r="F714" s="59"/>
      <c r="G714" s="59"/>
    </row>
    <row r="715" spans="1:7" x14ac:dyDescent="0.3">
      <c r="A715" s="59"/>
      <c r="B715" s="59"/>
      <c r="C715" s="59"/>
      <c r="D715" s="59"/>
      <c r="E715" s="59"/>
      <c r="F715" s="59"/>
      <c r="G715" s="59"/>
    </row>
    <row r="716" spans="1:7" x14ac:dyDescent="0.3">
      <c r="A716" s="59"/>
      <c r="B716" s="59"/>
      <c r="C716" s="59"/>
      <c r="D716" s="59"/>
      <c r="E716" s="59"/>
      <c r="F716" s="59"/>
      <c r="G716" s="59"/>
    </row>
    <row r="717" spans="1:7" x14ac:dyDescent="0.3">
      <c r="A717" s="59"/>
      <c r="B717" s="59"/>
      <c r="C717" s="59"/>
      <c r="D717" s="59"/>
      <c r="E717" s="59"/>
      <c r="F717" s="59"/>
      <c r="G717" s="59"/>
    </row>
    <row r="718" spans="1:7" x14ac:dyDescent="0.3">
      <c r="A718" s="59"/>
      <c r="B718" s="59"/>
      <c r="C718" s="59"/>
      <c r="D718" s="59"/>
      <c r="E718" s="59"/>
      <c r="F718" s="59"/>
      <c r="G718" s="59"/>
    </row>
    <row r="719" spans="1:7" x14ac:dyDescent="0.3">
      <c r="A719" s="59"/>
      <c r="B719" s="59"/>
      <c r="C719" s="59"/>
      <c r="D719" s="59"/>
      <c r="E719" s="59"/>
      <c r="F719" s="59"/>
      <c r="G719" s="59"/>
    </row>
    <row r="720" spans="1:7" x14ac:dyDescent="0.3">
      <c r="A720" s="59"/>
      <c r="B720" s="59"/>
      <c r="C720" s="59"/>
      <c r="D720" s="59"/>
      <c r="E720" s="59"/>
      <c r="F720" s="59"/>
      <c r="G720" s="59"/>
    </row>
    <row r="721" spans="1:7" x14ac:dyDescent="0.3">
      <c r="A721" s="59"/>
      <c r="B721" s="59"/>
      <c r="C721" s="59"/>
      <c r="D721" s="59"/>
      <c r="E721" s="59"/>
      <c r="F721" s="59"/>
      <c r="G721" s="59"/>
    </row>
    <row r="722" spans="1:7" x14ac:dyDescent="0.3">
      <c r="A722" s="59"/>
      <c r="B722" s="59"/>
      <c r="C722" s="59"/>
      <c r="D722" s="59"/>
      <c r="E722" s="59"/>
      <c r="F722" s="59"/>
      <c r="G722" s="59"/>
    </row>
    <row r="723" spans="1:7" x14ac:dyDescent="0.3">
      <c r="A723" s="59"/>
      <c r="B723" s="59"/>
      <c r="C723" s="59"/>
      <c r="D723" s="59"/>
      <c r="E723" s="59"/>
      <c r="F723" s="59"/>
      <c r="G723" s="59"/>
    </row>
    <row r="724" spans="1:7" x14ac:dyDescent="0.3">
      <c r="A724" s="59"/>
      <c r="B724" s="59"/>
      <c r="C724" s="59"/>
      <c r="D724" s="59"/>
      <c r="E724" s="59"/>
      <c r="F724" s="59"/>
      <c r="G724" s="59"/>
    </row>
    <row r="725" spans="1:7" x14ac:dyDescent="0.3">
      <c r="A725" s="59"/>
      <c r="B725" s="59"/>
      <c r="C725" s="59"/>
      <c r="D725" s="59"/>
      <c r="E725" s="59"/>
      <c r="F725" s="59"/>
      <c r="G725" s="59"/>
    </row>
    <row r="726" spans="1:7" x14ac:dyDescent="0.3">
      <c r="A726" s="59"/>
      <c r="B726" s="59"/>
      <c r="C726" s="59"/>
      <c r="D726" s="59"/>
      <c r="E726" s="59"/>
      <c r="F726" s="59"/>
      <c r="G726" s="59"/>
    </row>
    <row r="727" spans="1:7" x14ac:dyDescent="0.3">
      <c r="A727" s="59"/>
      <c r="B727" s="59"/>
      <c r="C727" s="59"/>
      <c r="D727" s="59"/>
      <c r="E727" s="59"/>
      <c r="F727" s="59"/>
      <c r="G727" s="59"/>
    </row>
    <row r="728" spans="1:7" x14ac:dyDescent="0.3">
      <c r="A728" s="59"/>
      <c r="B728" s="59"/>
      <c r="C728" s="59"/>
      <c r="D728" s="59"/>
      <c r="E728" s="59"/>
      <c r="F728" s="59"/>
      <c r="G728" s="59"/>
    </row>
    <row r="729" spans="1:7" x14ac:dyDescent="0.3">
      <c r="A729" s="59"/>
      <c r="B729" s="59"/>
      <c r="C729" s="59"/>
      <c r="D729" s="59"/>
      <c r="E729" s="59"/>
      <c r="F729" s="59"/>
      <c r="G729" s="59"/>
    </row>
    <row r="730" spans="1:7" x14ac:dyDescent="0.3">
      <c r="A730" s="59"/>
      <c r="B730" s="59"/>
      <c r="C730" s="59"/>
      <c r="D730" s="59"/>
      <c r="E730" s="59"/>
      <c r="F730" s="59"/>
      <c r="G730" s="59"/>
    </row>
    <row r="731" spans="1:7" x14ac:dyDescent="0.3">
      <c r="A731" s="59"/>
      <c r="B731" s="59"/>
      <c r="C731" s="59"/>
      <c r="D731" s="59"/>
      <c r="E731" s="59"/>
      <c r="F731" s="59"/>
      <c r="G731" s="59"/>
    </row>
    <row r="732" spans="1:7" x14ac:dyDescent="0.3">
      <c r="A732" s="59"/>
      <c r="B732" s="59"/>
      <c r="C732" s="59"/>
      <c r="D732" s="59"/>
      <c r="E732" s="59"/>
      <c r="F732" s="59"/>
      <c r="G732" s="59"/>
    </row>
    <row r="733" spans="1:7" x14ac:dyDescent="0.3">
      <c r="A733" s="59"/>
      <c r="B733" s="59"/>
      <c r="C733" s="59"/>
      <c r="D733" s="59"/>
      <c r="E733" s="59"/>
      <c r="F733" s="59"/>
      <c r="G733" s="59"/>
    </row>
    <row r="734" spans="1:7" x14ac:dyDescent="0.3">
      <c r="A734" s="59"/>
      <c r="B734" s="59"/>
      <c r="C734" s="59"/>
      <c r="D734" s="59"/>
      <c r="E734" s="59"/>
      <c r="F734" s="59"/>
      <c r="G734" s="59"/>
    </row>
    <row r="735" spans="1:7" x14ac:dyDescent="0.3">
      <c r="A735" s="59"/>
      <c r="B735" s="59"/>
      <c r="C735" s="59"/>
      <c r="D735" s="59"/>
      <c r="E735" s="59"/>
      <c r="F735" s="59"/>
      <c r="G735" s="59"/>
    </row>
    <row r="736" spans="1:7" x14ac:dyDescent="0.3">
      <c r="A736" s="59"/>
      <c r="B736" s="59"/>
      <c r="C736" s="59"/>
      <c r="D736" s="59"/>
      <c r="E736" s="59"/>
      <c r="F736" s="59"/>
      <c r="G736" s="59"/>
    </row>
    <row r="737" spans="1:7" x14ac:dyDescent="0.3">
      <c r="A737" s="59"/>
      <c r="B737" s="59"/>
      <c r="C737" s="59"/>
      <c r="D737" s="59"/>
      <c r="E737" s="59"/>
      <c r="F737" s="59"/>
      <c r="G737" s="59"/>
    </row>
    <row r="738" spans="1:7" x14ac:dyDescent="0.3">
      <c r="A738" s="59"/>
      <c r="B738" s="59"/>
      <c r="C738" s="59"/>
      <c r="D738" s="59"/>
      <c r="E738" s="59"/>
      <c r="F738" s="59"/>
      <c r="G738" s="59"/>
    </row>
    <row r="739" spans="1:7" x14ac:dyDescent="0.3">
      <c r="A739" s="59"/>
      <c r="B739" s="59"/>
      <c r="C739" s="59"/>
      <c r="D739" s="59"/>
      <c r="E739" s="59"/>
      <c r="F739" s="59"/>
      <c r="G739" s="59"/>
    </row>
    <row r="740" spans="1:7" x14ac:dyDescent="0.3">
      <c r="A740" s="59"/>
      <c r="B740" s="59"/>
      <c r="C740" s="59"/>
      <c r="D740" s="59"/>
      <c r="E740" s="59"/>
      <c r="F740" s="59"/>
      <c r="G740" s="59"/>
    </row>
    <row r="741" spans="1:7" x14ac:dyDescent="0.3">
      <c r="A741" s="59"/>
      <c r="B741" s="59"/>
      <c r="C741" s="59"/>
      <c r="D741" s="59"/>
      <c r="E741" s="59"/>
      <c r="F741" s="59"/>
      <c r="G741" s="59"/>
    </row>
    <row r="742" spans="1:7" x14ac:dyDescent="0.3">
      <c r="A742" s="59"/>
      <c r="B742" s="59"/>
      <c r="C742" s="59"/>
      <c r="D742" s="59"/>
      <c r="E742" s="59"/>
      <c r="F742" s="59"/>
      <c r="G742" s="59"/>
    </row>
    <row r="743" spans="1:7" x14ac:dyDescent="0.3">
      <c r="A743" s="59"/>
      <c r="B743" s="59"/>
      <c r="C743" s="59"/>
      <c r="D743" s="59"/>
      <c r="E743" s="59"/>
      <c r="F743" s="59"/>
      <c r="G743" s="59"/>
    </row>
    <row r="744" spans="1:7" x14ac:dyDescent="0.3">
      <c r="A744" s="59"/>
      <c r="B744" s="59"/>
      <c r="C744" s="59"/>
      <c r="D744" s="59"/>
      <c r="E744" s="59"/>
      <c r="F744" s="59"/>
      <c r="G744" s="59"/>
    </row>
    <row r="745" spans="1:7" x14ac:dyDescent="0.3">
      <c r="A745" s="59"/>
      <c r="B745" s="59"/>
      <c r="C745" s="59"/>
      <c r="D745" s="59"/>
      <c r="E745" s="59"/>
      <c r="F745" s="59"/>
      <c r="G745" s="59"/>
    </row>
    <row r="746" spans="1:7" x14ac:dyDescent="0.3">
      <c r="A746" s="59"/>
      <c r="B746" s="59"/>
      <c r="C746" s="59"/>
      <c r="D746" s="59"/>
      <c r="E746" s="59"/>
      <c r="F746" s="59"/>
      <c r="G746" s="59"/>
    </row>
    <row r="747" spans="1:7" x14ac:dyDescent="0.3">
      <c r="A747" s="59"/>
      <c r="B747" s="59"/>
      <c r="C747" s="59"/>
      <c r="D747" s="59"/>
      <c r="E747" s="59"/>
      <c r="F747" s="59"/>
      <c r="G747" s="59"/>
    </row>
    <row r="748" spans="1:7" x14ac:dyDescent="0.3">
      <c r="A748" s="59"/>
      <c r="B748" s="59"/>
      <c r="C748" s="59"/>
      <c r="D748" s="59"/>
      <c r="E748" s="59"/>
      <c r="F748" s="59"/>
      <c r="G748" s="59"/>
    </row>
    <row r="749" spans="1:7" x14ac:dyDescent="0.3">
      <c r="A749" s="59"/>
      <c r="B749" s="59"/>
      <c r="C749" s="59"/>
      <c r="D749" s="59"/>
      <c r="E749" s="59"/>
      <c r="F749" s="59"/>
      <c r="G749" s="59"/>
    </row>
    <row r="750" spans="1:7" x14ac:dyDescent="0.3">
      <c r="A750" s="59"/>
      <c r="B750" s="59"/>
      <c r="C750" s="59"/>
      <c r="D750" s="59"/>
      <c r="E750" s="59"/>
      <c r="F750" s="59"/>
      <c r="G750" s="59"/>
    </row>
    <row r="751" spans="1:7" x14ac:dyDescent="0.3">
      <c r="A751" s="59"/>
      <c r="B751" s="59"/>
      <c r="C751" s="59"/>
      <c r="D751" s="59"/>
      <c r="E751" s="59"/>
      <c r="F751" s="59"/>
      <c r="G751" s="59"/>
    </row>
    <row r="752" spans="1:7" x14ac:dyDescent="0.3">
      <c r="A752" s="59"/>
      <c r="B752" s="59"/>
      <c r="C752" s="59"/>
      <c r="D752" s="59"/>
      <c r="E752" s="59"/>
      <c r="F752" s="59"/>
      <c r="G752" s="59"/>
    </row>
    <row r="753" spans="1:7" x14ac:dyDescent="0.3">
      <c r="A753" s="59"/>
      <c r="B753" s="59"/>
      <c r="C753" s="59"/>
      <c r="D753" s="59"/>
      <c r="E753" s="59"/>
      <c r="F753" s="59"/>
      <c r="G753" s="59"/>
    </row>
    <row r="754" spans="1:7" x14ac:dyDescent="0.3">
      <c r="A754" s="59"/>
      <c r="B754" s="59"/>
      <c r="C754" s="59"/>
      <c r="D754" s="59"/>
      <c r="E754" s="59"/>
      <c r="F754" s="59"/>
      <c r="G754" s="59"/>
    </row>
    <row r="755" spans="1:7" x14ac:dyDescent="0.3">
      <c r="A755" s="59"/>
      <c r="B755" s="59"/>
      <c r="C755" s="59"/>
      <c r="D755" s="59"/>
      <c r="E755" s="59"/>
      <c r="F755" s="59"/>
      <c r="G755" s="59"/>
    </row>
    <row r="756" spans="1:7" x14ac:dyDescent="0.3">
      <c r="A756" s="59"/>
      <c r="B756" s="59"/>
      <c r="C756" s="59"/>
      <c r="D756" s="59"/>
      <c r="E756" s="59"/>
      <c r="F756" s="59"/>
      <c r="G756" s="59"/>
    </row>
    <row r="757" spans="1:7" x14ac:dyDescent="0.3">
      <c r="A757" s="59"/>
      <c r="B757" s="59"/>
      <c r="C757" s="59"/>
      <c r="D757" s="59"/>
      <c r="E757" s="59"/>
      <c r="F757" s="59"/>
      <c r="G757" s="59"/>
    </row>
    <row r="758" spans="1:7" x14ac:dyDescent="0.3">
      <c r="A758" s="59"/>
      <c r="B758" s="59"/>
      <c r="C758" s="59"/>
      <c r="D758" s="59"/>
      <c r="E758" s="59"/>
      <c r="F758" s="59"/>
      <c r="G758" s="59"/>
    </row>
    <row r="759" spans="1:7" x14ac:dyDescent="0.3">
      <c r="A759" s="59"/>
      <c r="B759" s="59"/>
      <c r="C759" s="59"/>
      <c r="D759" s="59"/>
      <c r="E759" s="59"/>
      <c r="F759" s="59"/>
      <c r="G759" s="59"/>
    </row>
    <row r="760" spans="1:7" x14ac:dyDescent="0.3">
      <c r="A760" s="59"/>
      <c r="B760" s="59"/>
      <c r="C760" s="59"/>
      <c r="D760" s="59"/>
      <c r="E760" s="59"/>
      <c r="F760" s="59"/>
      <c r="G760" s="59"/>
    </row>
    <row r="761" spans="1:7" x14ac:dyDescent="0.3">
      <c r="A761" s="59"/>
      <c r="B761" s="59"/>
      <c r="C761" s="59"/>
      <c r="D761" s="59"/>
      <c r="E761" s="59"/>
      <c r="F761" s="59"/>
      <c r="G761" s="59"/>
    </row>
    <row r="762" spans="1:7" x14ac:dyDescent="0.3">
      <c r="A762" s="59"/>
      <c r="B762" s="59"/>
      <c r="C762" s="59"/>
      <c r="D762" s="59"/>
      <c r="E762" s="59"/>
      <c r="F762" s="59"/>
      <c r="G762" s="59"/>
    </row>
    <row r="763" spans="1:7" x14ac:dyDescent="0.3">
      <c r="A763" s="59"/>
      <c r="B763" s="59"/>
      <c r="C763" s="59"/>
      <c r="D763" s="59"/>
      <c r="E763" s="59"/>
      <c r="F763" s="59"/>
      <c r="G763" s="59"/>
    </row>
    <row r="764" spans="1:7" x14ac:dyDescent="0.3">
      <c r="A764" s="59"/>
      <c r="B764" s="59"/>
      <c r="C764" s="59"/>
      <c r="D764" s="59"/>
      <c r="E764" s="59"/>
      <c r="F764" s="59"/>
      <c r="G764" s="59"/>
    </row>
    <row r="765" spans="1:7" x14ac:dyDescent="0.3">
      <c r="A765" s="59"/>
      <c r="B765" s="59"/>
      <c r="C765" s="59"/>
      <c r="D765" s="59"/>
      <c r="E765" s="59"/>
      <c r="F765" s="59"/>
      <c r="G765" s="59"/>
    </row>
    <row r="766" spans="1:7" x14ac:dyDescent="0.3">
      <c r="A766" s="59"/>
      <c r="B766" s="59"/>
      <c r="C766" s="59"/>
      <c r="D766" s="59"/>
      <c r="E766" s="59"/>
      <c r="F766" s="59"/>
      <c r="G766" s="59"/>
    </row>
    <row r="767" spans="1:7" x14ac:dyDescent="0.3">
      <c r="A767" s="59"/>
      <c r="B767" s="59"/>
      <c r="C767" s="59"/>
      <c r="D767" s="59"/>
      <c r="E767" s="59"/>
      <c r="F767" s="59"/>
      <c r="G767" s="59"/>
    </row>
    <row r="768" spans="1:7" x14ac:dyDescent="0.3">
      <c r="A768" s="59"/>
      <c r="B768" s="59"/>
      <c r="C768" s="59"/>
      <c r="D768" s="59"/>
      <c r="E768" s="59"/>
      <c r="F768" s="59"/>
      <c r="G768" s="59"/>
    </row>
    <row r="769" spans="1:7" x14ac:dyDescent="0.3">
      <c r="A769" s="59"/>
      <c r="B769" s="59"/>
      <c r="C769" s="59"/>
      <c r="D769" s="59"/>
      <c r="E769" s="59"/>
      <c r="F769" s="59"/>
      <c r="G769" s="59"/>
    </row>
    <row r="770" spans="1:7" x14ac:dyDescent="0.3">
      <c r="A770" s="59"/>
      <c r="B770" s="59"/>
      <c r="C770" s="59"/>
      <c r="D770" s="59"/>
      <c r="E770" s="59"/>
      <c r="F770" s="59"/>
      <c r="G770" s="59"/>
    </row>
    <row r="771" spans="1:7" x14ac:dyDescent="0.3">
      <c r="A771" s="59"/>
      <c r="B771" s="59"/>
      <c r="C771" s="59"/>
      <c r="D771" s="59"/>
      <c r="E771" s="59"/>
      <c r="F771" s="59"/>
      <c r="G771" s="59"/>
    </row>
    <row r="772" spans="1:7" x14ac:dyDescent="0.3">
      <c r="A772" s="59"/>
      <c r="B772" s="59"/>
      <c r="C772" s="59"/>
      <c r="D772" s="59"/>
      <c r="E772" s="59"/>
      <c r="F772" s="59"/>
      <c r="G772" s="59"/>
    </row>
    <row r="773" spans="1:7" x14ac:dyDescent="0.3">
      <c r="A773" s="59"/>
      <c r="B773" s="59"/>
      <c r="C773" s="59"/>
      <c r="D773" s="59"/>
      <c r="E773" s="59"/>
      <c r="F773" s="59"/>
      <c r="G773" s="59"/>
    </row>
    <row r="774" spans="1:7" x14ac:dyDescent="0.3">
      <c r="A774" s="59"/>
      <c r="B774" s="59"/>
      <c r="C774" s="59"/>
      <c r="D774" s="59"/>
      <c r="E774" s="59"/>
      <c r="F774" s="59"/>
      <c r="G774" s="59"/>
    </row>
    <row r="775" spans="1:7" x14ac:dyDescent="0.3">
      <c r="A775" s="59"/>
      <c r="B775" s="59"/>
      <c r="C775" s="59"/>
      <c r="D775" s="59"/>
      <c r="E775" s="59"/>
      <c r="F775" s="59"/>
      <c r="G775" s="59"/>
    </row>
    <row r="776" spans="1:7" x14ac:dyDescent="0.3">
      <c r="A776" s="59"/>
      <c r="B776" s="59"/>
      <c r="C776" s="59"/>
      <c r="D776" s="59"/>
      <c r="E776" s="59"/>
      <c r="F776" s="59"/>
      <c r="G776" s="59"/>
    </row>
    <row r="777" spans="1:7" x14ac:dyDescent="0.3">
      <c r="A777" s="59"/>
      <c r="B777" s="59"/>
      <c r="C777" s="59"/>
      <c r="D777" s="59"/>
      <c r="E777" s="59"/>
      <c r="F777" s="59"/>
      <c r="G777" s="59"/>
    </row>
    <row r="778" spans="1:7" x14ac:dyDescent="0.3">
      <c r="A778" s="59"/>
      <c r="B778" s="59"/>
      <c r="C778" s="59"/>
      <c r="D778" s="59"/>
      <c r="E778" s="59"/>
      <c r="F778" s="59"/>
      <c r="G778" s="59"/>
    </row>
    <row r="779" spans="1:7" x14ac:dyDescent="0.3">
      <c r="A779" s="59"/>
      <c r="B779" s="59"/>
      <c r="C779" s="59"/>
      <c r="D779" s="59"/>
      <c r="E779" s="59"/>
      <c r="F779" s="59"/>
      <c r="G779" s="59"/>
    </row>
    <row r="780" spans="1:7" x14ac:dyDescent="0.3">
      <c r="A780" s="59"/>
      <c r="B780" s="59"/>
      <c r="C780" s="59"/>
      <c r="D780" s="59"/>
      <c r="E780" s="59"/>
      <c r="F780" s="59"/>
      <c r="G780" s="59"/>
    </row>
    <row r="781" spans="1:7" x14ac:dyDescent="0.3">
      <c r="A781" s="59"/>
      <c r="B781" s="59"/>
      <c r="C781" s="59"/>
      <c r="D781" s="59"/>
      <c r="E781" s="59"/>
      <c r="F781" s="59"/>
      <c r="G781" s="59"/>
    </row>
    <row r="782" spans="1:7" x14ac:dyDescent="0.3">
      <c r="A782" s="59"/>
      <c r="B782" s="59"/>
      <c r="C782" s="59"/>
      <c r="D782" s="59"/>
      <c r="E782" s="59"/>
      <c r="F782" s="59"/>
      <c r="G782" s="59"/>
    </row>
    <row r="783" spans="1:7" x14ac:dyDescent="0.3">
      <c r="A783" s="59"/>
      <c r="B783" s="59"/>
      <c r="C783" s="59"/>
      <c r="D783" s="59"/>
      <c r="E783" s="59"/>
      <c r="F783" s="59"/>
      <c r="G783" s="59"/>
    </row>
    <row r="784" spans="1:7" x14ac:dyDescent="0.3">
      <c r="A784" s="59"/>
      <c r="B784" s="59"/>
      <c r="C784" s="59"/>
      <c r="D784" s="59"/>
      <c r="E784" s="59"/>
      <c r="F784" s="59"/>
      <c r="G784" s="59"/>
    </row>
    <row r="785" spans="1:7" x14ac:dyDescent="0.3">
      <c r="A785" s="59"/>
      <c r="B785" s="59"/>
      <c r="C785" s="59"/>
      <c r="D785" s="59"/>
      <c r="E785" s="59"/>
      <c r="F785" s="59"/>
      <c r="G785" s="59"/>
    </row>
    <row r="786" spans="1:7" x14ac:dyDescent="0.3">
      <c r="A786" s="59"/>
      <c r="B786" s="59"/>
      <c r="C786" s="59"/>
      <c r="D786" s="59"/>
      <c r="E786" s="59"/>
      <c r="F786" s="59"/>
      <c r="G786" s="59"/>
    </row>
    <row r="787" spans="1:7" x14ac:dyDescent="0.3">
      <c r="A787" s="59"/>
      <c r="B787" s="59"/>
      <c r="C787" s="59"/>
      <c r="D787" s="59"/>
      <c r="E787" s="59"/>
      <c r="F787" s="59"/>
      <c r="G787" s="59"/>
    </row>
    <row r="788" spans="1:7" x14ac:dyDescent="0.3">
      <c r="A788" s="59"/>
      <c r="B788" s="59"/>
      <c r="C788" s="59"/>
      <c r="D788" s="59"/>
      <c r="E788" s="59"/>
      <c r="F788" s="59"/>
      <c r="G788" s="59"/>
    </row>
    <row r="789" spans="1:7" x14ac:dyDescent="0.3">
      <c r="A789" s="59"/>
      <c r="B789" s="59"/>
      <c r="C789" s="59"/>
      <c r="D789" s="59"/>
      <c r="E789" s="59"/>
      <c r="F789" s="59"/>
      <c r="G789" s="59"/>
    </row>
    <row r="790" spans="1:7" x14ac:dyDescent="0.3">
      <c r="A790" s="59"/>
      <c r="B790" s="59"/>
      <c r="C790" s="59"/>
      <c r="D790" s="59"/>
      <c r="E790" s="59"/>
      <c r="F790" s="59"/>
      <c r="G790" s="59"/>
    </row>
    <row r="791" spans="1:7" x14ac:dyDescent="0.3">
      <c r="A791" s="59"/>
      <c r="B791" s="59"/>
      <c r="C791" s="59"/>
      <c r="D791" s="59"/>
      <c r="E791" s="59"/>
      <c r="F791" s="59"/>
      <c r="G791" s="59"/>
    </row>
    <row r="792" spans="1:7" x14ac:dyDescent="0.3">
      <c r="A792" s="59"/>
      <c r="B792" s="59"/>
      <c r="C792" s="59"/>
      <c r="D792" s="59"/>
      <c r="E792" s="59"/>
      <c r="F792" s="59"/>
      <c r="G792" s="59"/>
    </row>
    <row r="793" spans="1:7" x14ac:dyDescent="0.3">
      <c r="A793" s="59"/>
      <c r="B793" s="59"/>
      <c r="C793" s="59"/>
      <c r="D793" s="59"/>
      <c r="E793" s="59"/>
      <c r="F793" s="59"/>
      <c r="G793" s="59"/>
    </row>
    <row r="794" spans="1:7" x14ac:dyDescent="0.3">
      <c r="A794" s="59"/>
      <c r="B794" s="59"/>
      <c r="C794" s="59"/>
      <c r="D794" s="59"/>
      <c r="E794" s="59"/>
      <c r="F794" s="59"/>
      <c r="G794" s="59"/>
    </row>
    <row r="795" spans="1:7" x14ac:dyDescent="0.3">
      <c r="A795" s="59"/>
      <c r="B795" s="59"/>
      <c r="C795" s="59"/>
      <c r="D795" s="59"/>
      <c r="E795" s="59"/>
      <c r="F795" s="59"/>
      <c r="G795" s="59"/>
    </row>
    <row r="796" spans="1:7" x14ac:dyDescent="0.3">
      <c r="A796" s="59"/>
      <c r="B796" s="59"/>
      <c r="C796" s="59"/>
      <c r="D796" s="59"/>
      <c r="E796" s="59"/>
      <c r="F796" s="59"/>
      <c r="G796" s="59"/>
    </row>
    <row r="797" spans="1:7" x14ac:dyDescent="0.3">
      <c r="A797" s="59"/>
      <c r="B797" s="59"/>
      <c r="C797" s="59"/>
      <c r="D797" s="59"/>
      <c r="E797" s="59"/>
      <c r="F797" s="59"/>
      <c r="G797" s="59"/>
    </row>
    <row r="798" spans="1:7" x14ac:dyDescent="0.3">
      <c r="A798" s="59"/>
      <c r="B798" s="59"/>
      <c r="C798" s="59"/>
      <c r="D798" s="59"/>
      <c r="E798" s="59"/>
      <c r="F798" s="59"/>
      <c r="G798" s="59"/>
    </row>
    <row r="799" spans="1:7" x14ac:dyDescent="0.3">
      <c r="A799" s="59"/>
      <c r="B799" s="59"/>
      <c r="C799" s="59"/>
      <c r="D799" s="59"/>
      <c r="E799" s="59"/>
      <c r="F799" s="59"/>
      <c r="G799" s="59"/>
    </row>
    <row r="800" spans="1:7" x14ac:dyDescent="0.3">
      <c r="A800" s="59"/>
      <c r="B800" s="59"/>
      <c r="C800" s="59"/>
      <c r="D800" s="59"/>
      <c r="E800" s="59"/>
      <c r="F800" s="59"/>
      <c r="G800" s="59"/>
    </row>
    <row r="801" spans="1:7" x14ac:dyDescent="0.3">
      <c r="A801" s="59"/>
      <c r="B801" s="59"/>
      <c r="C801" s="59"/>
      <c r="D801" s="59"/>
      <c r="E801" s="59"/>
      <c r="F801" s="59"/>
      <c r="G801" s="59"/>
    </row>
    <row r="802" spans="1:7" x14ac:dyDescent="0.3">
      <c r="A802" s="59"/>
      <c r="B802" s="59"/>
      <c r="C802" s="59"/>
      <c r="D802" s="59"/>
      <c r="E802" s="59"/>
      <c r="F802" s="59"/>
      <c r="G802" s="59"/>
    </row>
    <row r="803" spans="1:7" x14ac:dyDescent="0.3">
      <c r="A803" s="59"/>
      <c r="B803" s="59"/>
      <c r="C803" s="59"/>
      <c r="D803" s="59"/>
      <c r="E803" s="59"/>
      <c r="F803" s="59"/>
      <c r="G803" s="59"/>
    </row>
    <row r="804" spans="1:7" x14ac:dyDescent="0.3">
      <c r="A804" s="59"/>
      <c r="B804" s="59"/>
      <c r="C804" s="59"/>
      <c r="D804" s="59"/>
      <c r="E804" s="59"/>
      <c r="F804" s="59"/>
      <c r="G804" s="59"/>
    </row>
    <row r="805" spans="1:7" x14ac:dyDescent="0.3">
      <c r="A805" s="59"/>
      <c r="B805" s="59"/>
      <c r="C805" s="59"/>
      <c r="D805" s="59"/>
      <c r="E805" s="59"/>
      <c r="F805" s="59"/>
      <c r="G805" s="59"/>
    </row>
    <row r="806" spans="1:7" x14ac:dyDescent="0.3">
      <c r="A806" s="59"/>
      <c r="B806" s="59"/>
      <c r="C806" s="59"/>
      <c r="D806" s="59"/>
      <c r="E806" s="59"/>
      <c r="F806" s="59"/>
      <c r="G806" s="59"/>
    </row>
    <row r="807" spans="1:7" x14ac:dyDescent="0.3">
      <c r="A807" s="59"/>
      <c r="B807" s="59"/>
      <c r="C807" s="59"/>
      <c r="D807" s="59"/>
      <c r="E807" s="59"/>
      <c r="F807" s="59"/>
      <c r="G807" s="59"/>
    </row>
    <row r="808" spans="1:7" x14ac:dyDescent="0.3">
      <c r="A808" s="59"/>
      <c r="B808" s="59"/>
      <c r="C808" s="59"/>
      <c r="D808" s="59"/>
      <c r="E808" s="59"/>
      <c r="F808" s="59"/>
      <c r="G808" s="59"/>
    </row>
    <row r="809" spans="1:7" x14ac:dyDescent="0.3">
      <c r="A809" s="59"/>
      <c r="B809" s="59"/>
      <c r="C809" s="59"/>
      <c r="D809" s="59"/>
      <c r="E809" s="59"/>
      <c r="F809" s="59"/>
      <c r="G809" s="59"/>
    </row>
    <row r="810" spans="1:7" x14ac:dyDescent="0.3">
      <c r="A810" s="59"/>
      <c r="B810" s="59"/>
      <c r="C810" s="59"/>
      <c r="D810" s="59"/>
      <c r="E810" s="59"/>
      <c r="F810" s="59"/>
      <c r="G810" s="59"/>
    </row>
    <row r="811" spans="1:7" x14ac:dyDescent="0.3">
      <c r="A811" s="59"/>
      <c r="B811" s="59"/>
      <c r="C811" s="59"/>
      <c r="D811" s="59"/>
      <c r="E811" s="59"/>
      <c r="F811" s="59"/>
      <c r="G811" s="59"/>
    </row>
    <row r="812" spans="1:7" x14ac:dyDescent="0.3">
      <c r="A812" s="59"/>
      <c r="B812" s="59"/>
      <c r="C812" s="59"/>
      <c r="D812" s="59"/>
      <c r="E812" s="59"/>
      <c r="F812" s="59"/>
      <c r="G812" s="59"/>
    </row>
    <row r="813" spans="1:7" x14ac:dyDescent="0.3">
      <c r="A813" s="59"/>
      <c r="B813" s="59"/>
      <c r="C813" s="59"/>
      <c r="D813" s="59"/>
      <c r="E813" s="59"/>
      <c r="F813" s="59"/>
      <c r="G813" s="59"/>
    </row>
    <row r="814" spans="1:7" x14ac:dyDescent="0.3">
      <c r="A814" s="59"/>
      <c r="B814" s="59"/>
      <c r="C814" s="59"/>
      <c r="D814" s="59"/>
      <c r="E814" s="59"/>
      <c r="F814" s="59"/>
      <c r="G814" s="59"/>
    </row>
    <row r="815" spans="1:7" x14ac:dyDescent="0.3">
      <c r="A815" s="59"/>
      <c r="B815" s="59"/>
      <c r="C815" s="59"/>
      <c r="D815" s="59"/>
      <c r="E815" s="59"/>
      <c r="F815" s="59"/>
      <c r="G815" s="59"/>
    </row>
    <row r="816" spans="1:7" x14ac:dyDescent="0.3">
      <c r="A816" s="59"/>
      <c r="B816" s="59"/>
      <c r="C816" s="59"/>
      <c r="D816" s="59"/>
      <c r="E816" s="59"/>
      <c r="F816" s="59"/>
      <c r="G816" s="59"/>
    </row>
    <row r="817" spans="1:7" x14ac:dyDescent="0.3">
      <c r="A817" s="59"/>
      <c r="B817" s="59"/>
      <c r="C817" s="59"/>
      <c r="D817" s="59"/>
      <c r="E817" s="59"/>
      <c r="F817" s="59"/>
      <c r="G817" s="59"/>
    </row>
    <row r="818" spans="1:7" x14ac:dyDescent="0.3">
      <c r="A818" s="59"/>
      <c r="B818" s="59"/>
      <c r="C818" s="59"/>
      <c r="D818" s="59"/>
      <c r="E818" s="59"/>
      <c r="F818" s="59"/>
      <c r="G818" s="59"/>
    </row>
    <row r="819" spans="1:7" x14ac:dyDescent="0.3">
      <c r="A819" s="59"/>
      <c r="B819" s="59"/>
      <c r="C819" s="59"/>
      <c r="D819" s="59"/>
      <c r="E819" s="59"/>
      <c r="F819" s="59"/>
      <c r="G819" s="59"/>
    </row>
    <row r="820" spans="1:7" x14ac:dyDescent="0.3">
      <c r="A820" s="59"/>
      <c r="B820" s="59"/>
      <c r="C820" s="59"/>
      <c r="D820" s="59"/>
      <c r="E820" s="59"/>
      <c r="F820" s="59"/>
      <c r="G820" s="59"/>
    </row>
    <row r="821" spans="1:7" x14ac:dyDescent="0.3">
      <c r="A821" s="59"/>
      <c r="B821" s="59"/>
      <c r="C821" s="59"/>
      <c r="D821" s="59"/>
      <c r="E821" s="59"/>
      <c r="F821" s="59"/>
      <c r="G821" s="59"/>
    </row>
    <row r="822" spans="1:7" x14ac:dyDescent="0.3">
      <c r="A822" s="59"/>
      <c r="B822" s="59"/>
      <c r="C822" s="59"/>
      <c r="D822" s="59"/>
      <c r="E822" s="59"/>
      <c r="F822" s="59"/>
      <c r="G822" s="59"/>
    </row>
    <row r="823" spans="1:7" x14ac:dyDescent="0.3">
      <c r="A823" s="59"/>
      <c r="B823" s="59"/>
      <c r="C823" s="59"/>
      <c r="D823" s="59"/>
      <c r="E823" s="59"/>
      <c r="F823" s="59"/>
      <c r="G823" s="59"/>
    </row>
    <row r="824" spans="1:7" x14ac:dyDescent="0.3">
      <c r="A824" s="59"/>
      <c r="B824" s="59"/>
      <c r="C824" s="59"/>
      <c r="D824" s="59"/>
      <c r="E824" s="59"/>
      <c r="F824" s="59"/>
      <c r="G824" s="59"/>
    </row>
    <row r="825" spans="1:7" x14ac:dyDescent="0.3">
      <c r="A825" s="59"/>
      <c r="B825" s="59"/>
      <c r="C825" s="59"/>
      <c r="D825" s="59"/>
      <c r="E825" s="59"/>
      <c r="F825" s="59"/>
      <c r="G825" s="59"/>
    </row>
    <row r="826" spans="1:7" x14ac:dyDescent="0.3">
      <c r="A826" s="59"/>
      <c r="B826" s="59"/>
      <c r="C826" s="59"/>
      <c r="D826" s="59"/>
      <c r="E826" s="59"/>
      <c r="F826" s="59"/>
      <c r="G826" s="59"/>
    </row>
    <row r="827" spans="1:7" x14ac:dyDescent="0.3">
      <c r="A827" s="59"/>
      <c r="B827" s="59"/>
      <c r="C827" s="59"/>
      <c r="D827" s="59"/>
      <c r="E827" s="59"/>
      <c r="F827" s="59"/>
      <c r="G827" s="59"/>
    </row>
    <row r="828" spans="1:7" x14ac:dyDescent="0.3">
      <c r="A828" s="59"/>
      <c r="B828" s="59"/>
      <c r="C828" s="59"/>
      <c r="D828" s="59"/>
      <c r="E828" s="59"/>
      <c r="F828" s="59"/>
      <c r="G828" s="59"/>
    </row>
    <row r="829" spans="1:7" x14ac:dyDescent="0.3">
      <c r="A829" s="59"/>
      <c r="B829" s="59"/>
      <c r="C829" s="59"/>
      <c r="D829" s="59"/>
      <c r="E829" s="59"/>
      <c r="F829" s="59"/>
      <c r="G829" s="59"/>
    </row>
    <row r="830" spans="1:7" x14ac:dyDescent="0.3">
      <c r="A830" s="59"/>
      <c r="B830" s="59"/>
      <c r="C830" s="59"/>
      <c r="D830" s="59"/>
      <c r="E830" s="59"/>
      <c r="F830" s="59"/>
      <c r="G830" s="59"/>
    </row>
    <row r="831" spans="1:7" x14ac:dyDescent="0.3">
      <c r="A831" s="59"/>
      <c r="B831" s="59"/>
      <c r="C831" s="59"/>
      <c r="D831" s="59"/>
      <c r="E831" s="59"/>
      <c r="F831" s="59"/>
      <c r="G831" s="59"/>
    </row>
    <row r="832" spans="1:7" x14ac:dyDescent="0.3">
      <c r="A832" s="59"/>
      <c r="B832" s="59"/>
      <c r="C832" s="59"/>
      <c r="D832" s="59"/>
      <c r="E832" s="59"/>
      <c r="F832" s="59"/>
      <c r="G832" s="59"/>
    </row>
    <row r="833" spans="1:7" x14ac:dyDescent="0.3">
      <c r="A833" s="59"/>
      <c r="B833" s="59"/>
      <c r="C833" s="59"/>
      <c r="D833" s="59"/>
      <c r="E833" s="59"/>
      <c r="F833" s="59"/>
      <c r="G833" s="59"/>
    </row>
    <row r="834" spans="1:7" x14ac:dyDescent="0.3">
      <c r="A834" s="59"/>
      <c r="B834" s="59"/>
      <c r="C834" s="59"/>
      <c r="D834" s="59"/>
      <c r="E834" s="59"/>
      <c r="F834" s="59"/>
      <c r="G834" s="59"/>
    </row>
    <row r="835" spans="1:7" x14ac:dyDescent="0.3">
      <c r="A835" s="59"/>
      <c r="B835" s="59"/>
      <c r="C835" s="59"/>
      <c r="D835" s="59"/>
      <c r="E835" s="59"/>
      <c r="F835" s="59"/>
      <c r="G835" s="59"/>
    </row>
    <row r="836" spans="1:7" x14ac:dyDescent="0.3">
      <c r="A836" s="59"/>
      <c r="B836" s="59"/>
      <c r="C836" s="59"/>
      <c r="D836" s="59"/>
      <c r="E836" s="59"/>
      <c r="F836" s="59"/>
      <c r="G836" s="59"/>
    </row>
    <row r="837" spans="1:7" x14ac:dyDescent="0.3">
      <c r="A837" s="59"/>
      <c r="B837" s="59"/>
      <c r="C837" s="59"/>
      <c r="D837" s="59"/>
      <c r="E837" s="59"/>
      <c r="F837" s="59"/>
      <c r="G837" s="59"/>
    </row>
    <row r="838" spans="1:7" x14ac:dyDescent="0.3">
      <c r="A838" s="59"/>
      <c r="B838" s="59"/>
      <c r="C838" s="59"/>
      <c r="D838" s="59"/>
      <c r="E838" s="59"/>
      <c r="F838" s="59"/>
      <c r="G838" s="59"/>
    </row>
    <row r="839" spans="1:7" x14ac:dyDescent="0.3">
      <c r="A839" s="59"/>
      <c r="B839" s="59"/>
      <c r="C839" s="59"/>
      <c r="D839" s="59"/>
      <c r="E839" s="59"/>
      <c r="F839" s="59"/>
      <c r="G839" s="59"/>
    </row>
    <row r="840" spans="1:7" x14ac:dyDescent="0.3">
      <c r="A840" s="59"/>
      <c r="B840" s="59"/>
      <c r="C840" s="59"/>
      <c r="D840" s="59"/>
      <c r="E840" s="59"/>
      <c r="F840" s="59"/>
      <c r="G840" s="59"/>
    </row>
    <row r="841" spans="1:7" x14ac:dyDescent="0.3">
      <c r="A841" s="59"/>
      <c r="B841" s="59"/>
      <c r="C841" s="59"/>
      <c r="D841" s="59"/>
      <c r="E841" s="59"/>
      <c r="F841" s="59"/>
      <c r="G841" s="59"/>
    </row>
    <row r="842" spans="1:7" x14ac:dyDescent="0.3">
      <c r="A842" s="59"/>
      <c r="B842" s="59"/>
      <c r="C842" s="59"/>
      <c r="D842" s="59"/>
      <c r="E842" s="59"/>
      <c r="F842" s="59"/>
      <c r="G842" s="59"/>
    </row>
    <row r="843" spans="1:7" x14ac:dyDescent="0.3">
      <c r="A843" s="59"/>
      <c r="B843" s="59"/>
      <c r="C843" s="59"/>
      <c r="D843" s="59"/>
      <c r="E843" s="59"/>
      <c r="F843" s="59"/>
      <c r="G843" s="59"/>
    </row>
    <row r="844" spans="1:7" x14ac:dyDescent="0.3">
      <c r="A844" s="59"/>
      <c r="B844" s="59"/>
      <c r="C844" s="59"/>
      <c r="D844" s="59"/>
      <c r="E844" s="59"/>
      <c r="F844" s="59"/>
      <c r="G844" s="59"/>
    </row>
    <row r="845" spans="1:7" x14ac:dyDescent="0.3">
      <c r="A845" s="59"/>
      <c r="B845" s="59"/>
      <c r="C845" s="59"/>
      <c r="D845" s="59"/>
      <c r="E845" s="59"/>
      <c r="F845" s="59"/>
      <c r="G845" s="59"/>
    </row>
    <row r="846" spans="1:7" x14ac:dyDescent="0.3">
      <c r="A846" s="59"/>
      <c r="B846" s="59"/>
      <c r="C846" s="59"/>
      <c r="D846" s="59"/>
      <c r="E846" s="59"/>
      <c r="F846" s="59"/>
      <c r="G846" s="59"/>
    </row>
    <row r="847" spans="1:7" x14ac:dyDescent="0.3">
      <c r="A847" s="59"/>
      <c r="B847" s="59"/>
      <c r="C847" s="59"/>
      <c r="D847" s="59"/>
      <c r="E847" s="59"/>
      <c r="F847" s="59"/>
      <c r="G847" s="59"/>
    </row>
    <row r="848" spans="1:7" x14ac:dyDescent="0.3">
      <c r="A848" s="59"/>
      <c r="B848" s="59"/>
      <c r="C848" s="59"/>
      <c r="D848" s="59"/>
      <c r="E848" s="59"/>
      <c r="F848" s="59"/>
      <c r="G848" s="59"/>
    </row>
    <row r="849" spans="1:7" x14ac:dyDescent="0.3">
      <c r="A849" s="59"/>
      <c r="B849" s="59"/>
      <c r="C849" s="59"/>
      <c r="D849" s="59"/>
      <c r="E849" s="59"/>
      <c r="F849" s="59"/>
      <c r="G849" s="59"/>
    </row>
    <row r="850" spans="1:7" x14ac:dyDescent="0.3">
      <c r="A850" s="59"/>
      <c r="B850" s="59"/>
      <c r="C850" s="59"/>
      <c r="D850" s="59"/>
      <c r="E850" s="59"/>
      <c r="F850" s="59"/>
      <c r="G850" s="59"/>
    </row>
    <row r="851" spans="1:7" x14ac:dyDescent="0.3">
      <c r="A851" s="59"/>
      <c r="B851" s="59"/>
      <c r="C851" s="59"/>
      <c r="D851" s="59"/>
      <c r="E851" s="59"/>
      <c r="F851" s="59"/>
      <c r="G851" s="59"/>
    </row>
    <row r="852" spans="1:7" x14ac:dyDescent="0.3">
      <c r="A852" s="59"/>
      <c r="B852" s="59"/>
      <c r="C852" s="59"/>
      <c r="D852" s="59"/>
      <c r="E852" s="59"/>
      <c r="F852" s="59"/>
      <c r="G852" s="59"/>
    </row>
    <row r="853" spans="1:7" x14ac:dyDescent="0.3">
      <c r="A853" s="59"/>
      <c r="B853" s="59"/>
      <c r="C853" s="59"/>
      <c r="D853" s="59"/>
      <c r="E853" s="59"/>
      <c r="F853" s="59"/>
      <c r="G853" s="59"/>
    </row>
    <row r="854" spans="1:7" x14ac:dyDescent="0.3">
      <c r="A854" s="59"/>
      <c r="B854" s="59"/>
      <c r="C854" s="59"/>
      <c r="D854" s="59"/>
      <c r="E854" s="59"/>
      <c r="F854" s="59"/>
      <c r="G854" s="59"/>
    </row>
    <row r="855" spans="1:7" x14ac:dyDescent="0.3">
      <c r="A855" s="59"/>
      <c r="B855" s="59"/>
      <c r="C855" s="59"/>
      <c r="D855" s="59"/>
      <c r="E855" s="59"/>
      <c r="F855" s="59"/>
      <c r="G855" s="59"/>
    </row>
    <row r="856" spans="1:7" x14ac:dyDescent="0.3">
      <c r="A856" s="59"/>
      <c r="B856" s="59"/>
      <c r="C856" s="59"/>
      <c r="D856" s="59"/>
      <c r="E856" s="59"/>
      <c r="F856" s="59"/>
      <c r="G856" s="59"/>
    </row>
    <row r="857" spans="1:7" x14ac:dyDescent="0.3">
      <c r="A857" s="59"/>
      <c r="B857" s="59"/>
      <c r="C857" s="59"/>
      <c r="D857" s="59"/>
      <c r="E857" s="59"/>
      <c r="F857" s="59"/>
      <c r="G857" s="59"/>
    </row>
    <row r="858" spans="1:7" x14ac:dyDescent="0.3">
      <c r="A858" s="59"/>
      <c r="B858" s="59"/>
      <c r="C858" s="59"/>
      <c r="D858" s="59"/>
      <c r="E858" s="59"/>
      <c r="F858" s="59"/>
      <c r="G858" s="59"/>
    </row>
    <row r="859" spans="1:7" x14ac:dyDescent="0.3">
      <c r="A859" s="59"/>
      <c r="B859" s="59"/>
      <c r="C859" s="59"/>
      <c r="D859" s="59"/>
      <c r="E859" s="59"/>
      <c r="F859" s="59"/>
      <c r="G859" s="59"/>
    </row>
    <row r="860" spans="1:7" x14ac:dyDescent="0.3">
      <c r="A860" s="59"/>
      <c r="B860" s="59"/>
      <c r="C860" s="59"/>
      <c r="D860" s="59"/>
      <c r="E860" s="59"/>
      <c r="F860" s="59"/>
      <c r="G860" s="59"/>
    </row>
    <row r="861" spans="1:7" x14ac:dyDescent="0.3">
      <c r="A861" s="59"/>
      <c r="B861" s="59"/>
      <c r="C861" s="59"/>
      <c r="D861" s="59"/>
      <c r="E861" s="59"/>
      <c r="F861" s="59"/>
      <c r="G861" s="59"/>
    </row>
    <row r="862" spans="1:7" x14ac:dyDescent="0.3">
      <c r="A862" s="59"/>
      <c r="B862" s="59"/>
      <c r="C862" s="59"/>
      <c r="D862" s="59"/>
      <c r="E862" s="59"/>
      <c r="F862" s="59"/>
      <c r="G862" s="59"/>
    </row>
    <row r="863" spans="1:7" x14ac:dyDescent="0.3">
      <c r="A863" s="59"/>
      <c r="B863" s="59"/>
      <c r="C863" s="59"/>
      <c r="D863" s="59"/>
      <c r="E863" s="59"/>
      <c r="F863" s="59"/>
      <c r="G863" s="59"/>
    </row>
    <row r="864" spans="1:7" x14ac:dyDescent="0.3">
      <c r="A864" s="59"/>
      <c r="B864" s="59"/>
      <c r="C864" s="59"/>
      <c r="D864" s="59"/>
      <c r="E864" s="59"/>
      <c r="F864" s="59"/>
      <c r="G864" s="59"/>
    </row>
    <row r="865" spans="1:7" x14ac:dyDescent="0.3">
      <c r="A865" s="59"/>
      <c r="B865" s="59"/>
      <c r="C865" s="59"/>
      <c r="D865" s="59"/>
      <c r="E865" s="59"/>
      <c r="F865" s="59"/>
      <c r="G865" s="59"/>
    </row>
    <row r="866" spans="1:7" x14ac:dyDescent="0.3">
      <c r="A866" s="59"/>
      <c r="B866" s="59"/>
      <c r="C866" s="59"/>
      <c r="D866" s="59"/>
      <c r="E866" s="59"/>
      <c r="F866" s="59"/>
      <c r="G866" s="59"/>
    </row>
    <row r="867" spans="1:7" x14ac:dyDescent="0.3">
      <c r="A867" s="59"/>
      <c r="B867" s="59"/>
      <c r="C867" s="59"/>
      <c r="D867" s="59"/>
      <c r="E867" s="59"/>
      <c r="F867" s="59"/>
      <c r="G867" s="59"/>
    </row>
    <row r="868" spans="1:7" x14ac:dyDescent="0.3">
      <c r="A868" s="59"/>
      <c r="B868" s="59"/>
      <c r="C868" s="59"/>
      <c r="D868" s="59"/>
      <c r="E868" s="59"/>
      <c r="F868" s="59"/>
      <c r="G868" s="59"/>
    </row>
    <row r="869" spans="1:7" x14ac:dyDescent="0.3">
      <c r="A869" s="59"/>
      <c r="B869" s="59"/>
      <c r="C869" s="59"/>
      <c r="D869" s="59"/>
      <c r="E869" s="59"/>
      <c r="F869" s="59"/>
      <c r="G869" s="59"/>
    </row>
    <row r="870" spans="1:7" x14ac:dyDescent="0.3">
      <c r="A870" s="59"/>
      <c r="B870" s="59"/>
      <c r="C870" s="59"/>
      <c r="D870" s="59"/>
      <c r="E870" s="59"/>
      <c r="F870" s="59"/>
      <c r="G870" s="59"/>
    </row>
    <row r="871" spans="1:7" x14ac:dyDescent="0.3">
      <c r="A871" s="59"/>
      <c r="B871" s="59"/>
      <c r="C871" s="59"/>
      <c r="D871" s="59"/>
      <c r="E871" s="59"/>
      <c r="F871" s="59"/>
      <c r="G871" s="59"/>
    </row>
    <row r="872" spans="1:7" x14ac:dyDescent="0.3">
      <c r="A872" s="59"/>
      <c r="B872" s="59"/>
      <c r="C872" s="59"/>
      <c r="D872" s="59"/>
      <c r="E872" s="59"/>
      <c r="F872" s="59"/>
      <c r="G872" s="59"/>
    </row>
    <row r="873" spans="1:7" x14ac:dyDescent="0.3">
      <c r="A873" s="59"/>
      <c r="B873" s="59"/>
      <c r="C873" s="59"/>
      <c r="D873" s="59"/>
      <c r="E873" s="59"/>
      <c r="F873" s="59"/>
      <c r="G873" s="59"/>
    </row>
    <row r="874" spans="1:7" x14ac:dyDescent="0.3">
      <c r="A874" s="59"/>
      <c r="B874" s="59"/>
      <c r="C874" s="59"/>
      <c r="D874" s="59"/>
      <c r="E874" s="59"/>
      <c r="F874" s="59"/>
      <c r="G874" s="59"/>
    </row>
    <row r="875" spans="1:7" x14ac:dyDescent="0.3">
      <c r="A875" s="59"/>
      <c r="B875" s="59"/>
      <c r="C875" s="59"/>
      <c r="D875" s="59"/>
      <c r="E875" s="59"/>
      <c r="F875" s="59"/>
      <c r="G875" s="59"/>
    </row>
    <row r="876" spans="1:7" x14ac:dyDescent="0.3">
      <c r="A876" s="59"/>
      <c r="B876" s="59"/>
      <c r="C876" s="59"/>
      <c r="D876" s="59"/>
      <c r="E876" s="59"/>
      <c r="F876" s="59"/>
      <c r="G876" s="59"/>
    </row>
    <row r="877" spans="1:7" x14ac:dyDescent="0.3">
      <c r="A877" s="59"/>
      <c r="B877" s="59"/>
      <c r="C877" s="59"/>
      <c r="D877" s="59"/>
      <c r="E877" s="59"/>
      <c r="F877" s="59"/>
      <c r="G877" s="59"/>
    </row>
    <row r="878" spans="1:7" x14ac:dyDescent="0.3">
      <c r="A878" s="59"/>
      <c r="B878" s="59"/>
      <c r="C878" s="59"/>
      <c r="D878" s="59"/>
      <c r="E878" s="59"/>
      <c r="F878" s="59"/>
      <c r="G878" s="59"/>
    </row>
    <row r="879" spans="1:7" x14ac:dyDescent="0.3">
      <c r="A879" s="59"/>
      <c r="B879" s="59"/>
      <c r="C879" s="59"/>
      <c r="D879" s="59"/>
      <c r="E879" s="59"/>
      <c r="F879" s="59"/>
      <c r="G879" s="59"/>
    </row>
    <row r="880" spans="1:7" x14ac:dyDescent="0.3">
      <c r="A880" s="59"/>
      <c r="B880" s="59"/>
      <c r="C880" s="59"/>
      <c r="D880" s="59"/>
      <c r="E880" s="59"/>
      <c r="F880" s="59"/>
      <c r="G880" s="59"/>
    </row>
    <row r="881" spans="1:7" x14ac:dyDescent="0.3">
      <c r="A881" s="59"/>
      <c r="B881" s="59"/>
      <c r="C881" s="59"/>
      <c r="D881" s="59"/>
      <c r="E881" s="59"/>
      <c r="F881" s="59"/>
      <c r="G881" s="59"/>
    </row>
    <row r="882" spans="1:7" x14ac:dyDescent="0.3">
      <c r="A882" s="59"/>
      <c r="B882" s="59"/>
      <c r="C882" s="59"/>
      <c r="D882" s="59"/>
      <c r="E882" s="59"/>
      <c r="F882" s="59"/>
      <c r="G882" s="59"/>
    </row>
    <row r="883" spans="1:7" x14ac:dyDescent="0.3">
      <c r="A883" s="59"/>
      <c r="B883" s="59"/>
      <c r="C883" s="59"/>
      <c r="D883" s="59"/>
      <c r="E883" s="59"/>
      <c r="F883" s="59"/>
      <c r="G883" s="59"/>
    </row>
    <row r="884" spans="1:7" x14ac:dyDescent="0.3">
      <c r="A884" s="59"/>
      <c r="B884" s="59"/>
      <c r="C884" s="59"/>
      <c r="D884" s="59"/>
      <c r="E884" s="59"/>
      <c r="F884" s="59"/>
      <c r="G884" s="59"/>
    </row>
    <row r="885" spans="1:7" x14ac:dyDescent="0.3">
      <c r="A885" s="59"/>
      <c r="B885" s="59"/>
      <c r="C885" s="59"/>
      <c r="D885" s="59"/>
      <c r="E885" s="59"/>
      <c r="F885" s="59"/>
      <c r="G885" s="59"/>
    </row>
    <row r="886" spans="1:7" x14ac:dyDescent="0.3">
      <c r="A886" s="59"/>
      <c r="B886" s="59"/>
      <c r="C886" s="59"/>
      <c r="D886" s="59"/>
      <c r="E886" s="59"/>
      <c r="F886" s="59"/>
      <c r="G886" s="59"/>
    </row>
    <row r="887" spans="1:7" x14ac:dyDescent="0.3">
      <c r="A887" s="59"/>
      <c r="B887" s="59"/>
      <c r="C887" s="59"/>
      <c r="D887" s="59"/>
      <c r="E887" s="59"/>
      <c r="F887" s="59"/>
      <c r="G887" s="59"/>
    </row>
    <row r="888" spans="1:7" x14ac:dyDescent="0.3">
      <c r="A888" s="59"/>
      <c r="B888" s="59"/>
      <c r="C888" s="59"/>
      <c r="D888" s="59"/>
      <c r="E888" s="59"/>
      <c r="F888" s="59"/>
      <c r="G888" s="59"/>
    </row>
    <row r="889" spans="1:7" x14ac:dyDescent="0.3">
      <c r="A889" s="59"/>
      <c r="B889" s="59"/>
      <c r="C889" s="59"/>
      <c r="D889" s="59"/>
      <c r="E889" s="59"/>
      <c r="F889" s="59"/>
      <c r="G889" s="59"/>
    </row>
    <row r="890" spans="1:7" x14ac:dyDescent="0.3">
      <c r="A890" s="59"/>
      <c r="B890" s="59"/>
      <c r="C890" s="59"/>
      <c r="D890" s="59"/>
      <c r="E890" s="59"/>
      <c r="F890" s="59"/>
      <c r="G890" s="59"/>
    </row>
    <row r="891" spans="1:7" x14ac:dyDescent="0.3">
      <c r="A891" s="59"/>
      <c r="B891" s="59"/>
      <c r="C891" s="59"/>
      <c r="D891" s="59"/>
      <c r="E891" s="59"/>
      <c r="F891" s="59"/>
      <c r="G891" s="59"/>
    </row>
    <row r="892" spans="1:7" x14ac:dyDescent="0.3">
      <c r="A892" s="59"/>
      <c r="B892" s="59"/>
      <c r="C892" s="59"/>
      <c r="D892" s="59"/>
      <c r="E892" s="59"/>
      <c r="F892" s="59"/>
      <c r="G892" s="59"/>
    </row>
    <row r="893" spans="1:7" x14ac:dyDescent="0.3">
      <c r="A893" s="59"/>
      <c r="B893" s="59"/>
      <c r="C893" s="59"/>
      <c r="D893" s="59"/>
      <c r="E893" s="59"/>
      <c r="F893" s="59"/>
      <c r="G893" s="59"/>
    </row>
    <row r="894" spans="1:7" x14ac:dyDescent="0.3">
      <c r="A894" s="59"/>
      <c r="B894" s="59"/>
      <c r="C894" s="59"/>
      <c r="D894" s="59"/>
      <c r="E894" s="59"/>
      <c r="F894" s="59"/>
      <c r="G894" s="59"/>
    </row>
    <row r="895" spans="1:7" x14ac:dyDescent="0.3">
      <c r="A895" s="59"/>
      <c r="B895" s="59"/>
      <c r="C895" s="59"/>
      <c r="D895" s="59"/>
      <c r="E895" s="59"/>
      <c r="F895" s="59"/>
      <c r="G895" s="59"/>
    </row>
    <row r="896" spans="1:7" x14ac:dyDescent="0.3">
      <c r="A896" s="59"/>
      <c r="B896" s="59"/>
      <c r="C896" s="59"/>
      <c r="D896" s="59"/>
      <c r="E896" s="59"/>
      <c r="F896" s="59"/>
      <c r="G896" s="59"/>
    </row>
    <row r="897" spans="1:7" x14ac:dyDescent="0.3">
      <c r="A897" s="59"/>
      <c r="B897" s="59"/>
      <c r="C897" s="59"/>
      <c r="D897" s="59"/>
      <c r="E897" s="59"/>
      <c r="F897" s="59"/>
      <c r="G897" s="59"/>
    </row>
    <row r="898" spans="1:7" x14ac:dyDescent="0.3">
      <c r="A898" s="59"/>
      <c r="B898" s="59"/>
      <c r="C898" s="59"/>
      <c r="D898" s="59"/>
      <c r="E898" s="59"/>
      <c r="F898" s="59"/>
      <c r="G898" s="59"/>
    </row>
    <row r="899" spans="1:7" x14ac:dyDescent="0.3">
      <c r="A899" s="59"/>
      <c r="B899" s="59"/>
      <c r="C899" s="59"/>
      <c r="D899" s="59"/>
      <c r="E899" s="59"/>
      <c r="F899" s="59"/>
      <c r="G899" s="59"/>
    </row>
    <row r="900" spans="1:7" x14ac:dyDescent="0.3">
      <c r="A900" s="59"/>
      <c r="B900" s="59"/>
      <c r="C900" s="59"/>
      <c r="D900" s="59"/>
      <c r="E900" s="59"/>
      <c r="F900" s="59"/>
      <c r="G900" s="59"/>
    </row>
    <row r="901" spans="1:7" x14ac:dyDescent="0.3">
      <c r="A901" s="59"/>
      <c r="B901" s="59"/>
      <c r="C901" s="59"/>
      <c r="D901" s="59"/>
      <c r="E901" s="59"/>
      <c r="F901" s="59"/>
      <c r="G901" s="59"/>
    </row>
    <row r="902" spans="1:7" x14ac:dyDescent="0.3">
      <c r="A902" s="59"/>
      <c r="B902" s="59"/>
      <c r="C902" s="59"/>
      <c r="D902" s="59"/>
      <c r="E902" s="59"/>
      <c r="F902" s="59"/>
      <c r="G902" s="59"/>
    </row>
    <row r="903" spans="1:7" x14ac:dyDescent="0.3">
      <c r="A903" s="59"/>
      <c r="B903" s="59"/>
      <c r="C903" s="59"/>
      <c r="D903" s="59"/>
      <c r="E903" s="59"/>
      <c r="F903" s="59"/>
      <c r="G903" s="59"/>
    </row>
    <row r="904" spans="1:7" x14ac:dyDescent="0.3">
      <c r="A904" s="59"/>
      <c r="B904" s="59"/>
      <c r="C904" s="59"/>
      <c r="D904" s="59"/>
      <c r="E904" s="59"/>
      <c r="F904" s="59"/>
      <c r="G904" s="59"/>
    </row>
    <row r="905" spans="1:7" x14ac:dyDescent="0.3">
      <c r="A905" s="59"/>
      <c r="B905" s="59"/>
      <c r="C905" s="59"/>
      <c r="D905" s="59"/>
      <c r="E905" s="59"/>
      <c r="F905" s="59"/>
      <c r="G905" s="59"/>
    </row>
    <row r="906" spans="1:7" x14ac:dyDescent="0.3">
      <c r="A906" s="59"/>
      <c r="B906" s="59"/>
      <c r="C906" s="59"/>
      <c r="D906" s="59"/>
      <c r="E906" s="59"/>
      <c r="F906" s="59"/>
      <c r="G906" s="59"/>
    </row>
    <row r="907" spans="1:7" x14ac:dyDescent="0.3">
      <c r="A907" s="59"/>
      <c r="B907" s="59"/>
      <c r="C907" s="59"/>
      <c r="D907" s="59"/>
      <c r="E907" s="59"/>
      <c r="F907" s="59"/>
      <c r="G907" s="59"/>
    </row>
    <row r="908" spans="1:7" x14ac:dyDescent="0.3">
      <c r="A908" s="59"/>
      <c r="B908" s="59"/>
      <c r="C908" s="59"/>
      <c r="D908" s="59"/>
      <c r="E908" s="59"/>
      <c r="F908" s="59"/>
      <c r="G908" s="59"/>
    </row>
    <row r="909" spans="1:7" x14ac:dyDescent="0.3">
      <c r="A909" s="59"/>
      <c r="B909" s="59"/>
      <c r="C909" s="59"/>
      <c r="D909" s="59"/>
      <c r="E909" s="59"/>
      <c r="F909" s="59"/>
      <c r="G909" s="59"/>
    </row>
    <row r="910" spans="1:7" x14ac:dyDescent="0.3">
      <c r="A910" s="59"/>
      <c r="B910" s="59"/>
      <c r="C910" s="59"/>
      <c r="D910" s="59"/>
      <c r="E910" s="59"/>
      <c r="F910" s="59"/>
      <c r="G910" s="59"/>
    </row>
    <row r="911" spans="1:7" x14ac:dyDescent="0.3">
      <c r="A911" s="59"/>
      <c r="B911" s="59"/>
      <c r="C911" s="59"/>
      <c r="D911" s="59"/>
      <c r="E911" s="59"/>
      <c r="F911" s="59"/>
      <c r="G911" s="59"/>
    </row>
    <row r="912" spans="1:7" x14ac:dyDescent="0.3">
      <c r="A912" s="59"/>
      <c r="B912" s="59"/>
      <c r="C912" s="59"/>
      <c r="D912" s="59"/>
      <c r="E912" s="59"/>
      <c r="F912" s="59"/>
      <c r="G912" s="59"/>
    </row>
    <row r="913" spans="1:7" x14ac:dyDescent="0.3">
      <c r="A913" s="59"/>
      <c r="B913" s="59"/>
      <c r="C913" s="59"/>
      <c r="D913" s="59"/>
      <c r="E913" s="59"/>
      <c r="F913" s="59"/>
      <c r="G913" s="59"/>
    </row>
    <row r="914" spans="1:7" x14ac:dyDescent="0.3">
      <c r="A914" s="59"/>
      <c r="B914" s="59"/>
      <c r="C914" s="59"/>
      <c r="D914" s="59"/>
      <c r="E914" s="59"/>
      <c r="F914" s="59"/>
      <c r="G914" s="59"/>
    </row>
    <row r="915" spans="1:7" x14ac:dyDescent="0.3">
      <c r="A915" s="59"/>
      <c r="B915" s="59"/>
      <c r="C915" s="59"/>
      <c r="D915" s="59"/>
      <c r="E915" s="59"/>
      <c r="F915" s="59"/>
      <c r="G915" s="59"/>
    </row>
    <row r="916" spans="1:7" x14ac:dyDescent="0.3">
      <c r="A916" s="59"/>
      <c r="B916" s="59"/>
      <c r="C916" s="59"/>
      <c r="D916" s="59"/>
      <c r="E916" s="59"/>
      <c r="F916" s="59"/>
      <c r="G916" s="59"/>
    </row>
    <row r="917" spans="1:7" x14ac:dyDescent="0.3">
      <c r="A917" s="59"/>
      <c r="B917" s="59"/>
      <c r="C917" s="59"/>
      <c r="D917" s="59"/>
      <c r="E917" s="59"/>
      <c r="F917" s="59"/>
      <c r="G917" s="59"/>
    </row>
    <row r="918" spans="1:7" x14ac:dyDescent="0.3">
      <c r="A918" s="59"/>
      <c r="B918" s="59"/>
      <c r="C918" s="59"/>
      <c r="D918" s="59"/>
      <c r="E918" s="59"/>
      <c r="F918" s="59"/>
      <c r="G918" s="59"/>
    </row>
    <row r="919" spans="1:7" x14ac:dyDescent="0.3">
      <c r="A919" s="59"/>
      <c r="B919" s="59"/>
      <c r="C919" s="59"/>
      <c r="D919" s="59"/>
      <c r="E919" s="59"/>
      <c r="F919" s="59"/>
      <c r="G919" s="59"/>
    </row>
    <row r="920" spans="1:7" x14ac:dyDescent="0.3">
      <c r="A920" s="59"/>
      <c r="B920" s="59"/>
      <c r="C920" s="59"/>
      <c r="D920" s="59"/>
      <c r="E920" s="59"/>
      <c r="F920" s="59"/>
      <c r="G920" s="59"/>
    </row>
    <row r="921" spans="1:7" x14ac:dyDescent="0.3">
      <c r="A921" s="59"/>
      <c r="B921" s="59"/>
      <c r="C921" s="59"/>
      <c r="D921" s="59"/>
      <c r="E921" s="59"/>
      <c r="F921" s="59"/>
      <c r="G921" s="59"/>
    </row>
    <row r="922" spans="1:7" x14ac:dyDescent="0.3">
      <c r="A922" s="59"/>
      <c r="B922" s="59"/>
      <c r="C922" s="59"/>
      <c r="D922" s="59"/>
      <c r="E922" s="59"/>
      <c r="F922" s="59"/>
      <c r="G922" s="59"/>
    </row>
    <row r="923" spans="1:7" x14ac:dyDescent="0.3">
      <c r="A923" s="59"/>
      <c r="B923" s="59"/>
      <c r="C923" s="59"/>
      <c r="D923" s="59"/>
      <c r="E923" s="59"/>
      <c r="F923" s="59"/>
      <c r="G923" s="59"/>
    </row>
    <row r="924" spans="1:7" x14ac:dyDescent="0.3">
      <c r="A924" s="59"/>
      <c r="B924" s="59"/>
      <c r="C924" s="59"/>
      <c r="D924" s="59"/>
      <c r="E924" s="59"/>
      <c r="F924" s="59"/>
      <c r="G924" s="59"/>
    </row>
    <row r="925" spans="1:7" x14ac:dyDescent="0.3">
      <c r="A925" s="59"/>
      <c r="B925" s="59"/>
      <c r="C925" s="59"/>
      <c r="D925" s="59"/>
      <c r="E925" s="59"/>
      <c r="F925" s="59"/>
      <c r="G925" s="59"/>
    </row>
    <row r="926" spans="1:7" x14ac:dyDescent="0.3">
      <c r="A926" s="59"/>
      <c r="B926" s="59"/>
      <c r="C926" s="59"/>
      <c r="D926" s="59"/>
      <c r="E926" s="59"/>
      <c r="F926" s="59"/>
      <c r="G926" s="59"/>
    </row>
    <row r="927" spans="1:7" x14ac:dyDescent="0.3">
      <c r="A927" s="59"/>
      <c r="B927" s="59"/>
      <c r="C927" s="59"/>
      <c r="D927" s="59"/>
      <c r="E927" s="59"/>
      <c r="F927" s="59"/>
      <c r="G927" s="59"/>
    </row>
    <row r="928" spans="1:7" x14ac:dyDescent="0.3">
      <c r="A928" s="59"/>
      <c r="B928" s="59"/>
      <c r="C928" s="59"/>
      <c r="D928" s="59"/>
      <c r="E928" s="59"/>
      <c r="F928" s="59"/>
      <c r="G928" s="59"/>
    </row>
    <row r="929" spans="1:7" x14ac:dyDescent="0.3">
      <c r="A929" s="59"/>
      <c r="B929" s="59"/>
      <c r="C929" s="59"/>
      <c r="D929" s="59"/>
      <c r="E929" s="59"/>
      <c r="F929" s="59"/>
      <c r="G929" s="59"/>
    </row>
    <row r="930" spans="1:7" x14ac:dyDescent="0.3">
      <c r="A930" s="59"/>
      <c r="B930" s="59"/>
      <c r="C930" s="59"/>
      <c r="D930" s="59"/>
      <c r="E930" s="59"/>
      <c r="F930" s="59"/>
      <c r="G930" s="59"/>
    </row>
    <row r="931" spans="1:7" x14ac:dyDescent="0.3">
      <c r="A931" s="59"/>
      <c r="B931" s="59"/>
      <c r="C931" s="59"/>
      <c r="D931" s="59"/>
      <c r="E931" s="59"/>
      <c r="F931" s="59"/>
      <c r="G931" s="59"/>
    </row>
    <row r="932" spans="1:7" x14ac:dyDescent="0.3">
      <c r="A932" s="59"/>
      <c r="B932" s="59"/>
      <c r="C932" s="59"/>
      <c r="D932" s="59"/>
      <c r="E932" s="59"/>
      <c r="F932" s="59"/>
      <c r="G932" s="59"/>
    </row>
    <row r="933" spans="1:7" x14ac:dyDescent="0.3">
      <c r="A933" s="59"/>
      <c r="B933" s="59"/>
      <c r="C933" s="59"/>
      <c r="D933" s="59"/>
      <c r="E933" s="59"/>
      <c r="F933" s="59"/>
      <c r="G933" s="59"/>
    </row>
    <row r="934" spans="1:7" x14ac:dyDescent="0.3">
      <c r="A934" s="59"/>
      <c r="B934" s="59"/>
      <c r="C934" s="59"/>
      <c r="D934" s="59"/>
      <c r="E934" s="59"/>
      <c r="F934" s="59"/>
      <c r="G934" s="59"/>
    </row>
    <row r="935" spans="1:7" x14ac:dyDescent="0.3">
      <c r="A935" s="59"/>
      <c r="B935" s="59"/>
      <c r="C935" s="59"/>
      <c r="D935" s="59"/>
      <c r="E935" s="59"/>
      <c r="F935" s="59"/>
      <c r="G935" s="59"/>
    </row>
    <row r="936" spans="1:7" x14ac:dyDescent="0.3">
      <c r="A936" s="59"/>
      <c r="B936" s="59"/>
      <c r="C936" s="59"/>
      <c r="D936" s="59"/>
      <c r="E936" s="59"/>
      <c r="F936" s="59"/>
      <c r="G936" s="59"/>
    </row>
    <row r="937" spans="1:7" x14ac:dyDescent="0.3">
      <c r="A937" s="59"/>
      <c r="B937" s="59"/>
      <c r="C937" s="59"/>
      <c r="D937" s="59"/>
      <c r="E937" s="59"/>
      <c r="F937" s="59"/>
      <c r="G937" s="59"/>
    </row>
    <row r="938" spans="1:7" x14ac:dyDescent="0.3">
      <c r="A938" s="59"/>
      <c r="B938" s="59"/>
      <c r="C938" s="59"/>
      <c r="D938" s="59"/>
      <c r="E938" s="59"/>
      <c r="F938" s="59"/>
      <c r="G938" s="59"/>
    </row>
    <row r="939" spans="1:7" x14ac:dyDescent="0.3">
      <c r="A939" s="59"/>
      <c r="B939" s="59"/>
      <c r="C939" s="59"/>
      <c r="D939" s="59"/>
      <c r="E939" s="59"/>
      <c r="F939" s="59"/>
      <c r="G939" s="59"/>
    </row>
    <row r="940" spans="1:7" x14ac:dyDescent="0.3">
      <c r="A940" s="59"/>
      <c r="B940" s="59"/>
      <c r="C940" s="59"/>
      <c r="D940" s="59"/>
      <c r="E940" s="59"/>
      <c r="F940" s="59"/>
      <c r="G940" s="59"/>
    </row>
    <row r="941" spans="1:7" x14ac:dyDescent="0.3">
      <c r="A941" s="59"/>
      <c r="B941" s="59"/>
      <c r="C941" s="59"/>
      <c r="D941" s="59"/>
      <c r="E941" s="59"/>
      <c r="F941" s="59"/>
      <c r="G941" s="59"/>
    </row>
    <row r="942" spans="1:7" x14ac:dyDescent="0.3">
      <c r="A942" s="59"/>
      <c r="B942" s="59"/>
      <c r="C942" s="59"/>
      <c r="D942" s="59"/>
      <c r="E942" s="59"/>
      <c r="F942" s="59"/>
      <c r="G942" s="59"/>
    </row>
    <row r="943" spans="1:7" x14ac:dyDescent="0.3">
      <c r="A943" s="59"/>
      <c r="B943" s="59"/>
      <c r="C943" s="59"/>
      <c r="D943" s="59"/>
      <c r="E943" s="59"/>
      <c r="F943" s="59"/>
      <c r="G943" s="59"/>
    </row>
    <row r="944" spans="1:7" x14ac:dyDescent="0.3">
      <c r="A944" s="59"/>
      <c r="B944" s="59"/>
      <c r="C944" s="59"/>
      <c r="D944" s="59"/>
      <c r="E944" s="59"/>
      <c r="F944" s="59"/>
      <c r="G944" s="59"/>
    </row>
    <row r="945" spans="1:7" x14ac:dyDescent="0.3">
      <c r="A945" s="59"/>
      <c r="B945" s="59"/>
      <c r="C945" s="59"/>
      <c r="D945" s="59"/>
      <c r="E945" s="59"/>
      <c r="F945" s="59"/>
      <c r="G945" s="59"/>
    </row>
    <row r="946" spans="1:7" x14ac:dyDescent="0.3">
      <c r="A946" s="59"/>
      <c r="B946" s="59"/>
      <c r="C946" s="59"/>
      <c r="D946" s="59"/>
      <c r="E946" s="59"/>
      <c r="F946" s="59"/>
      <c r="G946" s="59"/>
    </row>
    <row r="947" spans="1:7" x14ac:dyDescent="0.3">
      <c r="A947" s="59"/>
      <c r="B947" s="59"/>
      <c r="C947" s="59"/>
      <c r="D947" s="59"/>
      <c r="E947" s="59"/>
      <c r="F947" s="59"/>
      <c r="G947" s="59"/>
    </row>
    <row r="948" spans="1:7" x14ac:dyDescent="0.3">
      <c r="A948" s="59"/>
      <c r="B948" s="59"/>
      <c r="C948" s="59"/>
      <c r="D948" s="59"/>
      <c r="E948" s="59"/>
      <c r="F948" s="59"/>
      <c r="G948" s="59"/>
    </row>
    <row r="949" spans="1:7" x14ac:dyDescent="0.3">
      <c r="A949" s="59"/>
      <c r="B949" s="59"/>
      <c r="C949" s="59"/>
      <c r="D949" s="59"/>
      <c r="E949" s="59"/>
      <c r="F949" s="59"/>
      <c r="G949" s="59"/>
    </row>
    <row r="950" spans="1:7" x14ac:dyDescent="0.3">
      <c r="A950" s="59"/>
      <c r="B950" s="59"/>
      <c r="C950" s="59"/>
      <c r="D950" s="59"/>
      <c r="E950" s="59"/>
      <c r="F950" s="59"/>
      <c r="G950" s="59"/>
    </row>
    <row r="951" spans="1:7" x14ac:dyDescent="0.3">
      <c r="A951" s="59"/>
      <c r="B951" s="59"/>
      <c r="C951" s="59"/>
      <c r="D951" s="59"/>
      <c r="E951" s="59"/>
      <c r="F951" s="59"/>
      <c r="G951" s="59"/>
    </row>
    <row r="952" spans="1:7" x14ac:dyDescent="0.3">
      <c r="A952" s="59"/>
      <c r="B952" s="59"/>
      <c r="C952" s="59"/>
      <c r="D952" s="59"/>
      <c r="E952" s="59"/>
      <c r="F952" s="59"/>
      <c r="G952" s="59"/>
    </row>
    <row r="953" spans="1:7" x14ac:dyDescent="0.3">
      <c r="A953" s="59"/>
      <c r="B953" s="59"/>
      <c r="C953" s="59"/>
      <c r="D953" s="59"/>
      <c r="E953" s="59"/>
      <c r="F953" s="59"/>
      <c r="G953" s="59"/>
    </row>
    <row r="954" spans="1:7" x14ac:dyDescent="0.3">
      <c r="A954" s="59"/>
      <c r="B954" s="59"/>
      <c r="C954" s="59"/>
      <c r="D954" s="59"/>
      <c r="E954" s="59"/>
      <c r="F954" s="59"/>
      <c r="G954" s="59"/>
    </row>
    <row r="955" spans="1:7" x14ac:dyDescent="0.3">
      <c r="A955" s="59"/>
      <c r="B955" s="59"/>
      <c r="C955" s="59"/>
      <c r="D955" s="59"/>
      <c r="E955" s="59"/>
      <c r="F955" s="59"/>
      <c r="G955" s="59"/>
    </row>
    <row r="956" spans="1:7" x14ac:dyDescent="0.3">
      <c r="A956" s="59"/>
      <c r="B956" s="59"/>
      <c r="C956" s="59"/>
      <c r="D956" s="59"/>
      <c r="E956" s="59"/>
      <c r="F956" s="59"/>
      <c r="G956" s="59"/>
    </row>
    <row r="957" spans="1:7" x14ac:dyDescent="0.3">
      <c r="A957" s="59"/>
      <c r="B957" s="59"/>
      <c r="C957" s="59"/>
      <c r="D957" s="59"/>
      <c r="E957" s="59"/>
      <c r="F957" s="59"/>
      <c r="G957" s="59"/>
    </row>
    <row r="958" spans="1:7" x14ac:dyDescent="0.3">
      <c r="A958" s="59"/>
      <c r="B958" s="59"/>
      <c r="C958" s="59"/>
      <c r="D958" s="59"/>
      <c r="E958" s="59"/>
      <c r="F958" s="59"/>
      <c r="G958" s="59"/>
    </row>
    <row r="959" spans="1:7" x14ac:dyDescent="0.3">
      <c r="A959" s="59"/>
      <c r="B959" s="59"/>
      <c r="C959" s="59"/>
      <c r="D959" s="59"/>
      <c r="E959" s="59"/>
      <c r="F959" s="59"/>
      <c r="G959" s="59"/>
    </row>
    <row r="960" spans="1:7" x14ac:dyDescent="0.3">
      <c r="A960" s="59"/>
      <c r="B960" s="59"/>
      <c r="C960" s="59"/>
      <c r="D960" s="59"/>
      <c r="E960" s="59"/>
      <c r="F960" s="59"/>
      <c r="G960" s="59"/>
    </row>
    <row r="961" spans="1:7" x14ac:dyDescent="0.3">
      <c r="A961" s="59"/>
      <c r="B961" s="59"/>
      <c r="C961" s="59"/>
      <c r="D961" s="59"/>
      <c r="E961" s="59"/>
      <c r="F961" s="59"/>
      <c r="G961" s="59"/>
    </row>
    <row r="962" spans="1:7" x14ac:dyDescent="0.3">
      <c r="A962" s="59"/>
      <c r="B962" s="59"/>
      <c r="C962" s="59"/>
      <c r="D962" s="59"/>
      <c r="E962" s="59"/>
      <c r="F962" s="59"/>
      <c r="G962" s="59"/>
    </row>
    <row r="963" spans="1:7" x14ac:dyDescent="0.3">
      <c r="A963" s="59"/>
      <c r="B963" s="59"/>
      <c r="C963" s="59"/>
      <c r="D963" s="59"/>
      <c r="E963" s="59"/>
      <c r="F963" s="59"/>
      <c r="G963" s="59"/>
    </row>
    <row r="964" spans="1:7" x14ac:dyDescent="0.3">
      <c r="A964" s="59"/>
      <c r="B964" s="59"/>
      <c r="C964" s="59"/>
      <c r="D964" s="59"/>
      <c r="E964" s="59"/>
      <c r="F964" s="59"/>
      <c r="G964" s="59"/>
    </row>
    <row r="965" spans="1:7" x14ac:dyDescent="0.3">
      <c r="A965" s="59"/>
      <c r="B965" s="59"/>
      <c r="C965" s="59"/>
      <c r="D965" s="59"/>
      <c r="E965" s="59"/>
      <c r="F965" s="59"/>
      <c r="G965" s="59"/>
    </row>
    <row r="966" spans="1:7" x14ac:dyDescent="0.3">
      <c r="A966" s="59"/>
      <c r="B966" s="59"/>
      <c r="C966" s="59"/>
      <c r="D966" s="59"/>
      <c r="E966" s="59"/>
      <c r="F966" s="59"/>
      <c r="G966" s="59"/>
    </row>
    <row r="967" spans="1:7" x14ac:dyDescent="0.3">
      <c r="A967" s="59"/>
      <c r="B967" s="59"/>
      <c r="C967" s="59"/>
      <c r="D967" s="59"/>
      <c r="E967" s="59"/>
      <c r="F967" s="59"/>
      <c r="G967" s="59"/>
    </row>
    <row r="968" spans="1:7" x14ac:dyDescent="0.3">
      <c r="A968" s="59"/>
      <c r="B968" s="59"/>
      <c r="C968" s="59"/>
      <c r="D968" s="59"/>
      <c r="E968" s="59"/>
      <c r="F968" s="59"/>
      <c r="G968" s="59"/>
    </row>
    <row r="969" spans="1:7" x14ac:dyDescent="0.3">
      <c r="A969" s="59"/>
      <c r="B969" s="59"/>
      <c r="C969" s="59"/>
      <c r="D969" s="59"/>
      <c r="E969" s="59"/>
      <c r="F969" s="59"/>
      <c r="G969" s="59"/>
    </row>
    <row r="970" spans="1:7" x14ac:dyDescent="0.3">
      <c r="A970" s="59"/>
      <c r="B970" s="59"/>
      <c r="C970" s="59"/>
      <c r="D970" s="59"/>
      <c r="E970" s="59"/>
      <c r="F970" s="59"/>
      <c r="G970" s="59"/>
    </row>
    <row r="971" spans="1:7" x14ac:dyDescent="0.3">
      <c r="A971" s="59"/>
      <c r="B971" s="59"/>
      <c r="C971" s="59"/>
      <c r="D971" s="59"/>
      <c r="E971" s="59"/>
      <c r="F971" s="59"/>
      <c r="G971" s="59"/>
    </row>
    <row r="972" spans="1:7" x14ac:dyDescent="0.3">
      <c r="A972" s="59"/>
      <c r="B972" s="59"/>
      <c r="C972" s="59"/>
      <c r="D972" s="59"/>
      <c r="E972" s="59"/>
      <c r="F972" s="59"/>
      <c r="G972" s="59"/>
    </row>
    <row r="973" spans="1:7" x14ac:dyDescent="0.3">
      <c r="A973" s="59"/>
      <c r="B973" s="59"/>
      <c r="C973" s="59"/>
      <c r="D973" s="59"/>
      <c r="E973" s="59"/>
      <c r="F973" s="59"/>
      <c r="G973" s="59"/>
    </row>
    <row r="974" spans="1:7" x14ac:dyDescent="0.3">
      <c r="A974" s="59"/>
      <c r="B974" s="59"/>
      <c r="C974" s="59"/>
      <c r="D974" s="59"/>
      <c r="E974" s="59"/>
      <c r="F974" s="59"/>
      <c r="G974" s="59"/>
    </row>
    <row r="975" spans="1:7" x14ac:dyDescent="0.3">
      <c r="A975" s="59"/>
      <c r="B975" s="59"/>
      <c r="C975" s="59"/>
      <c r="D975" s="59"/>
      <c r="E975" s="59"/>
      <c r="F975" s="59"/>
      <c r="G975" s="59"/>
    </row>
    <row r="976" spans="1:7" x14ac:dyDescent="0.3">
      <c r="A976" s="59"/>
      <c r="B976" s="59"/>
      <c r="C976" s="59"/>
      <c r="D976" s="59"/>
      <c r="E976" s="59"/>
      <c r="F976" s="59"/>
      <c r="G976" s="59"/>
    </row>
    <row r="977" spans="1:7" x14ac:dyDescent="0.3">
      <c r="A977" s="59"/>
      <c r="B977" s="59"/>
      <c r="C977" s="59"/>
      <c r="D977" s="59"/>
      <c r="E977" s="59"/>
      <c r="F977" s="59"/>
      <c r="G977" s="59"/>
    </row>
    <row r="978" spans="1:7" x14ac:dyDescent="0.3">
      <c r="A978" s="59"/>
      <c r="B978" s="59"/>
      <c r="C978" s="59"/>
      <c r="D978" s="59"/>
      <c r="E978" s="59"/>
      <c r="F978" s="59"/>
      <c r="G978" s="59"/>
    </row>
    <row r="979" spans="1:7" x14ac:dyDescent="0.3">
      <c r="A979" s="59"/>
      <c r="B979" s="59"/>
      <c r="C979" s="59"/>
      <c r="D979" s="59"/>
      <c r="E979" s="59"/>
      <c r="F979" s="59"/>
      <c r="G979" s="59"/>
    </row>
    <row r="980" spans="1:7" x14ac:dyDescent="0.3">
      <c r="A980" s="59"/>
      <c r="B980" s="59"/>
      <c r="C980" s="59"/>
      <c r="D980" s="59"/>
      <c r="E980" s="59"/>
      <c r="F980" s="59"/>
      <c r="G980" s="59"/>
    </row>
    <row r="981" spans="1:7" x14ac:dyDescent="0.3">
      <c r="A981" s="59"/>
      <c r="B981" s="59"/>
      <c r="C981" s="59"/>
      <c r="D981" s="59"/>
      <c r="E981" s="59"/>
      <c r="F981" s="59"/>
      <c r="G981" s="59"/>
    </row>
    <row r="982" spans="1:7" x14ac:dyDescent="0.3">
      <c r="A982" s="59"/>
      <c r="B982" s="59"/>
      <c r="C982" s="59"/>
      <c r="D982" s="59"/>
      <c r="E982" s="59"/>
      <c r="F982" s="59"/>
      <c r="G982" s="59"/>
    </row>
    <row r="983" spans="1:7" x14ac:dyDescent="0.3">
      <c r="A983" s="59"/>
      <c r="B983" s="59"/>
      <c r="C983" s="59"/>
      <c r="D983" s="59"/>
      <c r="E983" s="59"/>
      <c r="F983" s="59"/>
      <c r="G983" s="59"/>
    </row>
    <row r="984" spans="1:7" x14ac:dyDescent="0.3">
      <c r="A984" s="59"/>
      <c r="B984" s="59"/>
      <c r="C984" s="59"/>
      <c r="D984" s="59"/>
      <c r="E984" s="59"/>
      <c r="F984" s="59"/>
      <c r="G984" s="59"/>
    </row>
    <row r="985" spans="1:7" x14ac:dyDescent="0.3">
      <c r="A985" s="59"/>
      <c r="B985" s="59"/>
      <c r="C985" s="59"/>
      <c r="D985" s="59"/>
      <c r="E985" s="59"/>
      <c r="F985" s="59"/>
      <c r="G985" s="59"/>
    </row>
    <row r="986" spans="1:7" x14ac:dyDescent="0.3">
      <c r="A986" s="59"/>
      <c r="B986" s="59"/>
      <c r="C986" s="59"/>
      <c r="D986" s="59"/>
      <c r="E986" s="59"/>
      <c r="F986" s="59"/>
      <c r="G986" s="59"/>
    </row>
    <row r="987" spans="1:7" x14ac:dyDescent="0.3">
      <c r="A987" s="59"/>
      <c r="B987" s="59"/>
      <c r="C987" s="59"/>
      <c r="D987" s="59"/>
      <c r="E987" s="59"/>
      <c r="F987" s="59"/>
      <c r="G987" s="59"/>
    </row>
    <row r="988" spans="1:7" x14ac:dyDescent="0.3">
      <c r="A988" s="59"/>
      <c r="B988" s="59"/>
      <c r="C988" s="59"/>
      <c r="D988" s="59"/>
      <c r="E988" s="59"/>
      <c r="F988" s="59"/>
      <c r="G988" s="59"/>
    </row>
    <row r="989" spans="1:7" x14ac:dyDescent="0.3">
      <c r="A989" s="59"/>
      <c r="B989" s="59"/>
      <c r="C989" s="59"/>
      <c r="D989" s="59"/>
      <c r="E989" s="59"/>
      <c r="F989" s="59"/>
      <c r="G989" s="59"/>
    </row>
    <row r="990" spans="1:7" x14ac:dyDescent="0.3">
      <c r="A990" s="59"/>
      <c r="B990" s="59"/>
      <c r="C990" s="59"/>
      <c r="D990" s="59"/>
      <c r="E990" s="59"/>
      <c r="F990" s="59"/>
      <c r="G990" s="59"/>
    </row>
    <row r="991" spans="1:7" x14ac:dyDescent="0.3">
      <c r="A991" s="59"/>
      <c r="B991" s="59"/>
      <c r="C991" s="59"/>
      <c r="D991" s="59"/>
      <c r="E991" s="59"/>
      <c r="F991" s="59"/>
      <c r="G991" s="59"/>
    </row>
    <row r="992" spans="1:7" x14ac:dyDescent="0.3">
      <c r="A992" s="59"/>
      <c r="B992" s="59"/>
      <c r="C992" s="59"/>
      <c r="D992" s="59"/>
      <c r="E992" s="59"/>
      <c r="F992" s="59"/>
      <c r="G992" s="59"/>
    </row>
    <row r="993" spans="1:7" x14ac:dyDescent="0.3">
      <c r="A993" s="59"/>
      <c r="B993" s="59"/>
      <c r="C993" s="59"/>
      <c r="D993" s="59"/>
      <c r="E993" s="59"/>
      <c r="F993" s="59"/>
      <c r="G993" s="59"/>
    </row>
    <row r="994" spans="1:7" x14ac:dyDescent="0.3">
      <c r="A994" s="59"/>
      <c r="B994" s="59"/>
      <c r="C994" s="59"/>
      <c r="D994" s="59"/>
      <c r="E994" s="59"/>
      <c r="F994" s="59"/>
      <c r="G994" s="59"/>
    </row>
    <row r="995" spans="1:7" x14ac:dyDescent="0.3">
      <c r="A995" s="59"/>
      <c r="B995" s="59"/>
      <c r="C995" s="59"/>
      <c r="D995" s="59"/>
      <c r="E995" s="59"/>
      <c r="F995" s="59"/>
      <c r="G995" s="59"/>
    </row>
    <row r="996" spans="1:7" x14ac:dyDescent="0.3">
      <c r="A996" s="59"/>
      <c r="B996" s="59"/>
      <c r="C996" s="59"/>
      <c r="D996" s="59"/>
      <c r="E996" s="59"/>
      <c r="F996" s="59"/>
      <c r="G996" s="59"/>
    </row>
    <row r="997" spans="1:7" x14ac:dyDescent="0.3">
      <c r="A997" s="59"/>
      <c r="B997" s="59"/>
      <c r="C997" s="59"/>
      <c r="D997" s="59"/>
      <c r="E997" s="59"/>
      <c r="F997" s="59"/>
      <c r="G997" s="59"/>
    </row>
    <row r="998" spans="1:7" x14ac:dyDescent="0.3">
      <c r="A998" s="59"/>
      <c r="B998" s="59"/>
      <c r="C998" s="59"/>
      <c r="D998" s="59"/>
      <c r="E998" s="59"/>
      <c r="F998" s="59"/>
      <c r="G998" s="59"/>
    </row>
    <row r="999" spans="1:7" x14ac:dyDescent="0.3">
      <c r="A999" s="59"/>
      <c r="B999" s="59"/>
      <c r="C999" s="59"/>
      <c r="D999" s="59"/>
      <c r="E999" s="59"/>
      <c r="F999" s="59"/>
      <c r="G999" s="59"/>
    </row>
    <row r="1000" spans="1:7" x14ac:dyDescent="0.3">
      <c r="A1000" s="59"/>
      <c r="B1000" s="59"/>
      <c r="C1000" s="59"/>
      <c r="D1000" s="59"/>
      <c r="E1000" s="59"/>
      <c r="F1000" s="59"/>
      <c r="G1000" s="59"/>
    </row>
    <row r="1001" spans="1:7" x14ac:dyDescent="0.3">
      <c r="A1001" s="59"/>
      <c r="B1001" s="59"/>
      <c r="C1001" s="59"/>
      <c r="D1001" s="59"/>
      <c r="E1001" s="59"/>
      <c r="F1001" s="59"/>
      <c r="G1001" s="59"/>
    </row>
    <row r="1002" spans="1:7" x14ac:dyDescent="0.3">
      <c r="A1002" s="59"/>
      <c r="B1002" s="59"/>
      <c r="C1002" s="59"/>
      <c r="D1002" s="59"/>
      <c r="E1002" s="59"/>
      <c r="F1002" s="59"/>
      <c r="G1002" s="59"/>
    </row>
    <row r="1003" spans="1:7" x14ac:dyDescent="0.3">
      <c r="A1003" s="59"/>
      <c r="B1003" s="59"/>
      <c r="C1003" s="59"/>
      <c r="D1003" s="59"/>
      <c r="E1003" s="59"/>
      <c r="F1003" s="59"/>
      <c r="G1003" s="59"/>
    </row>
    <row r="1004" spans="1:7" x14ac:dyDescent="0.3">
      <c r="A1004" s="59"/>
      <c r="B1004" s="59"/>
      <c r="C1004" s="59"/>
      <c r="D1004" s="59"/>
      <c r="E1004" s="59"/>
      <c r="F1004" s="59"/>
      <c r="G1004" s="59"/>
    </row>
    <row r="1005" spans="1:7" x14ac:dyDescent="0.3">
      <c r="A1005" s="59"/>
      <c r="B1005" s="59"/>
      <c r="C1005" s="59"/>
      <c r="D1005" s="59"/>
      <c r="E1005" s="59"/>
      <c r="F1005" s="59"/>
      <c r="G1005" s="59"/>
    </row>
    <row r="1006" spans="1:7" x14ac:dyDescent="0.3">
      <c r="A1006" s="59"/>
      <c r="B1006" s="59"/>
      <c r="C1006" s="59"/>
      <c r="D1006" s="59"/>
      <c r="E1006" s="59"/>
      <c r="F1006" s="59"/>
      <c r="G1006" s="59"/>
    </row>
    <row r="1007" spans="1:7" x14ac:dyDescent="0.3">
      <c r="A1007" s="59"/>
      <c r="B1007" s="59"/>
      <c r="C1007" s="59"/>
      <c r="D1007" s="59"/>
      <c r="E1007" s="59"/>
      <c r="F1007" s="59"/>
      <c r="G1007" s="59"/>
    </row>
    <row r="1008" spans="1:7" x14ac:dyDescent="0.3">
      <c r="A1008" s="59"/>
      <c r="B1008" s="59"/>
      <c r="C1008" s="59"/>
      <c r="D1008" s="59"/>
      <c r="E1008" s="59"/>
      <c r="F1008" s="59"/>
      <c r="G1008" s="59"/>
    </row>
    <row r="1009" spans="1:7" x14ac:dyDescent="0.3">
      <c r="A1009" s="59"/>
      <c r="B1009" s="59"/>
      <c r="C1009" s="59"/>
      <c r="D1009" s="59"/>
      <c r="E1009" s="59"/>
      <c r="F1009" s="59"/>
      <c r="G1009" s="59"/>
    </row>
    <row r="1010" spans="1:7" x14ac:dyDescent="0.3">
      <c r="A1010" s="59"/>
      <c r="B1010" s="59"/>
      <c r="C1010" s="59"/>
      <c r="D1010" s="59"/>
      <c r="E1010" s="59"/>
      <c r="F1010" s="59"/>
      <c r="G1010" s="59"/>
    </row>
    <row r="1011" spans="1:7" x14ac:dyDescent="0.3">
      <c r="A1011" s="59"/>
      <c r="B1011" s="59"/>
      <c r="C1011" s="59"/>
      <c r="D1011" s="59"/>
      <c r="E1011" s="59"/>
      <c r="F1011" s="59"/>
      <c r="G1011" s="59"/>
    </row>
    <row r="1012" spans="1:7" x14ac:dyDescent="0.3">
      <c r="A1012" s="59"/>
      <c r="B1012" s="59"/>
      <c r="C1012" s="59"/>
      <c r="D1012" s="59"/>
      <c r="E1012" s="59"/>
      <c r="F1012" s="59"/>
      <c r="G1012" s="59"/>
    </row>
    <row r="1013" spans="1:7" x14ac:dyDescent="0.3">
      <c r="A1013" s="59"/>
      <c r="B1013" s="59"/>
      <c r="C1013" s="59"/>
      <c r="D1013" s="59"/>
      <c r="E1013" s="59"/>
      <c r="F1013" s="59"/>
      <c r="G1013" s="59"/>
    </row>
    <row r="1014" spans="1:7" x14ac:dyDescent="0.3">
      <c r="A1014" s="59"/>
      <c r="B1014" s="59"/>
      <c r="C1014" s="59"/>
      <c r="D1014" s="59"/>
      <c r="E1014" s="59"/>
      <c r="F1014" s="59"/>
      <c r="G1014" s="59"/>
    </row>
    <row r="1015" spans="1:7" x14ac:dyDescent="0.3">
      <c r="A1015" s="59"/>
      <c r="B1015" s="59"/>
      <c r="C1015" s="59"/>
      <c r="D1015" s="59"/>
      <c r="E1015" s="59"/>
      <c r="F1015" s="59"/>
      <c r="G1015" s="59"/>
    </row>
    <row r="1016" spans="1:7" x14ac:dyDescent="0.3">
      <c r="A1016" s="59"/>
      <c r="B1016" s="59"/>
      <c r="C1016" s="59"/>
      <c r="D1016" s="59"/>
      <c r="E1016" s="59"/>
      <c r="F1016" s="59"/>
      <c r="G1016" s="59"/>
    </row>
    <row r="1017" spans="1:7" x14ac:dyDescent="0.3">
      <c r="A1017" s="59"/>
      <c r="B1017" s="59"/>
      <c r="C1017" s="59"/>
      <c r="D1017" s="59"/>
      <c r="E1017" s="59"/>
      <c r="F1017" s="59"/>
      <c r="G1017" s="59"/>
    </row>
    <row r="1018" spans="1:7" x14ac:dyDescent="0.3">
      <c r="A1018" s="59"/>
      <c r="B1018" s="59"/>
      <c r="C1018" s="59"/>
      <c r="D1018" s="59"/>
      <c r="E1018" s="59"/>
      <c r="F1018" s="59"/>
      <c r="G1018" s="59"/>
    </row>
    <row r="1019" spans="1:7" x14ac:dyDescent="0.3">
      <c r="A1019" s="59"/>
      <c r="B1019" s="59"/>
      <c r="C1019" s="59"/>
      <c r="D1019" s="59"/>
      <c r="E1019" s="59"/>
      <c r="F1019" s="59"/>
      <c r="G1019" s="59"/>
    </row>
    <row r="1020" spans="1:7" x14ac:dyDescent="0.3">
      <c r="A1020" s="59"/>
      <c r="B1020" s="59"/>
      <c r="C1020" s="59"/>
      <c r="D1020" s="59"/>
      <c r="E1020" s="59"/>
      <c r="F1020" s="59"/>
      <c r="G1020" s="59"/>
    </row>
    <row r="1021" spans="1:7" x14ac:dyDescent="0.3">
      <c r="A1021" s="59"/>
      <c r="B1021" s="59"/>
      <c r="C1021" s="59"/>
      <c r="D1021" s="59"/>
      <c r="E1021" s="59"/>
      <c r="F1021" s="59"/>
      <c r="G1021" s="59"/>
    </row>
    <row r="1022" spans="1:7" x14ac:dyDescent="0.3">
      <c r="A1022" s="59"/>
      <c r="B1022" s="59"/>
      <c r="C1022" s="59"/>
      <c r="D1022" s="59"/>
      <c r="E1022" s="59"/>
      <c r="F1022" s="59"/>
      <c r="G1022" s="59"/>
    </row>
    <row r="1023" spans="1:7" x14ac:dyDescent="0.3">
      <c r="A1023" s="59"/>
      <c r="B1023" s="59"/>
      <c r="C1023" s="59"/>
      <c r="D1023" s="59"/>
      <c r="E1023" s="59"/>
      <c r="F1023" s="59"/>
      <c r="G1023" s="59"/>
    </row>
    <row r="1024" spans="1:7" x14ac:dyDescent="0.3">
      <c r="A1024" s="59"/>
      <c r="B1024" s="59"/>
      <c r="C1024" s="59"/>
      <c r="D1024" s="59"/>
      <c r="E1024" s="59"/>
      <c r="F1024" s="59"/>
      <c r="G1024" s="59"/>
    </row>
    <row r="1025" spans="1:7" x14ac:dyDescent="0.3">
      <c r="A1025" s="59"/>
      <c r="B1025" s="59"/>
      <c r="C1025" s="59"/>
      <c r="D1025" s="59"/>
      <c r="E1025" s="59"/>
      <c r="F1025" s="59"/>
      <c r="G1025" s="59"/>
    </row>
    <row r="1026" spans="1:7" x14ac:dyDescent="0.3">
      <c r="A1026" s="59"/>
      <c r="B1026" s="59"/>
      <c r="C1026" s="59"/>
      <c r="D1026" s="59"/>
      <c r="E1026" s="59"/>
      <c r="F1026" s="59"/>
      <c r="G1026" s="59"/>
    </row>
    <row r="1027" spans="1:7" x14ac:dyDescent="0.3">
      <c r="A1027" s="59"/>
      <c r="B1027" s="59"/>
      <c r="C1027" s="59"/>
      <c r="D1027" s="59"/>
      <c r="E1027" s="59"/>
      <c r="F1027" s="59"/>
      <c r="G1027" s="59"/>
    </row>
    <row r="1028" spans="1:7" x14ac:dyDescent="0.3">
      <c r="A1028" s="59"/>
      <c r="B1028" s="59"/>
      <c r="C1028" s="59"/>
      <c r="D1028" s="59"/>
      <c r="E1028" s="59"/>
      <c r="F1028" s="59"/>
      <c r="G1028" s="59"/>
    </row>
    <row r="1029" spans="1:7" x14ac:dyDescent="0.3">
      <c r="A1029" s="59"/>
      <c r="B1029" s="59"/>
      <c r="C1029" s="59"/>
      <c r="D1029" s="59"/>
      <c r="E1029" s="59"/>
      <c r="F1029" s="59"/>
      <c r="G1029" s="59"/>
    </row>
    <row r="1030" spans="1:7" x14ac:dyDescent="0.3">
      <c r="A1030" s="59"/>
      <c r="B1030" s="59"/>
      <c r="C1030" s="59"/>
      <c r="D1030" s="59"/>
      <c r="E1030" s="59"/>
      <c r="F1030" s="59"/>
      <c r="G1030" s="59"/>
    </row>
    <row r="1031" spans="1:7" x14ac:dyDescent="0.3">
      <c r="A1031" s="59"/>
      <c r="B1031" s="59"/>
      <c r="C1031" s="59"/>
      <c r="D1031" s="59"/>
      <c r="E1031" s="59"/>
      <c r="F1031" s="59"/>
      <c r="G1031" s="59"/>
    </row>
    <row r="1032" spans="1:7" x14ac:dyDescent="0.3">
      <c r="A1032" s="59"/>
      <c r="B1032" s="59"/>
      <c r="C1032" s="59"/>
      <c r="D1032" s="59"/>
      <c r="E1032" s="59"/>
      <c r="F1032" s="59"/>
      <c r="G1032" s="59"/>
    </row>
    <row r="1033" spans="1:7" x14ac:dyDescent="0.3">
      <c r="A1033" s="59"/>
      <c r="B1033" s="59"/>
      <c r="C1033" s="59"/>
      <c r="D1033" s="59"/>
      <c r="E1033" s="59"/>
      <c r="F1033" s="59"/>
      <c r="G1033" s="59"/>
    </row>
    <row r="1034" spans="1:7" x14ac:dyDescent="0.3">
      <c r="A1034" s="59"/>
      <c r="B1034" s="59"/>
      <c r="C1034" s="59"/>
      <c r="D1034" s="59"/>
      <c r="E1034" s="59"/>
      <c r="F1034" s="59"/>
      <c r="G1034" s="59"/>
    </row>
    <row r="1035" spans="1:7" x14ac:dyDescent="0.3">
      <c r="A1035" s="59"/>
      <c r="B1035" s="59"/>
      <c r="C1035" s="59"/>
      <c r="D1035" s="59"/>
      <c r="E1035" s="59"/>
      <c r="F1035" s="59"/>
      <c r="G1035" s="59"/>
    </row>
    <row r="1036" spans="1:7" x14ac:dyDescent="0.3">
      <c r="A1036" s="59"/>
      <c r="B1036" s="59"/>
      <c r="C1036" s="59"/>
      <c r="D1036" s="59"/>
      <c r="E1036" s="59"/>
      <c r="F1036" s="59"/>
      <c r="G1036" s="59"/>
    </row>
    <row r="1037" spans="1:7" x14ac:dyDescent="0.3">
      <c r="A1037" s="59"/>
      <c r="B1037" s="59"/>
      <c r="C1037" s="59"/>
      <c r="D1037" s="59"/>
      <c r="E1037" s="59"/>
      <c r="F1037" s="59"/>
      <c r="G1037" s="59"/>
    </row>
    <row r="1038" spans="1:7" x14ac:dyDescent="0.3">
      <c r="A1038" s="59"/>
      <c r="B1038" s="59"/>
      <c r="C1038" s="59"/>
      <c r="D1038" s="59"/>
      <c r="E1038" s="59"/>
      <c r="F1038" s="59"/>
      <c r="G1038" s="59"/>
    </row>
    <row r="1039" spans="1:7" x14ac:dyDescent="0.3">
      <c r="A1039" s="59"/>
      <c r="B1039" s="59"/>
      <c r="C1039" s="59"/>
      <c r="D1039" s="59"/>
      <c r="E1039" s="59"/>
      <c r="F1039" s="59"/>
      <c r="G1039" s="59"/>
    </row>
    <row r="1040" spans="1:7" x14ac:dyDescent="0.3">
      <c r="A1040" s="59"/>
      <c r="B1040" s="59"/>
      <c r="C1040" s="59"/>
      <c r="D1040" s="59"/>
      <c r="E1040" s="59"/>
      <c r="F1040" s="59"/>
      <c r="G1040" s="59"/>
    </row>
    <row r="1041" spans="1:7" x14ac:dyDescent="0.3">
      <c r="A1041" s="59"/>
      <c r="B1041" s="59"/>
      <c r="C1041" s="59"/>
      <c r="D1041" s="59"/>
      <c r="E1041" s="59"/>
      <c r="F1041" s="59"/>
      <c r="G1041" s="59"/>
    </row>
    <row r="1042" spans="1:7" x14ac:dyDescent="0.3">
      <c r="A1042" s="59"/>
      <c r="B1042" s="59"/>
      <c r="C1042" s="59"/>
      <c r="D1042" s="59"/>
      <c r="E1042" s="59"/>
      <c r="F1042" s="59"/>
      <c r="G1042" s="59"/>
    </row>
    <row r="1043" spans="1:7" x14ac:dyDescent="0.3">
      <c r="A1043" s="59"/>
      <c r="B1043" s="59"/>
      <c r="C1043" s="59"/>
      <c r="D1043" s="59"/>
      <c r="E1043" s="59"/>
      <c r="F1043" s="59"/>
      <c r="G1043" s="59"/>
    </row>
    <row r="1044" spans="1:7" x14ac:dyDescent="0.3">
      <c r="A1044" s="59"/>
      <c r="B1044" s="59"/>
      <c r="C1044" s="59"/>
      <c r="D1044" s="59"/>
      <c r="E1044" s="59"/>
      <c r="F1044" s="59"/>
      <c r="G1044" s="59"/>
    </row>
    <row r="1045" spans="1:7" x14ac:dyDescent="0.3">
      <c r="A1045" s="59"/>
      <c r="B1045" s="59"/>
      <c r="C1045" s="59"/>
      <c r="D1045" s="59"/>
      <c r="E1045" s="59"/>
      <c r="F1045" s="59"/>
      <c r="G1045" s="59"/>
    </row>
    <row r="1046" spans="1:7" x14ac:dyDescent="0.3">
      <c r="A1046" s="59"/>
      <c r="B1046" s="59"/>
      <c r="C1046" s="59"/>
      <c r="D1046" s="59"/>
      <c r="E1046" s="59"/>
      <c r="F1046" s="59"/>
      <c r="G1046" s="59"/>
    </row>
    <row r="1047" spans="1:7" x14ac:dyDescent="0.3">
      <c r="A1047" s="59"/>
      <c r="B1047" s="59"/>
      <c r="C1047" s="59"/>
      <c r="D1047" s="59"/>
      <c r="E1047" s="59"/>
      <c r="F1047" s="59"/>
      <c r="G1047" s="59"/>
    </row>
    <row r="1048" spans="1:7" x14ac:dyDescent="0.3">
      <c r="A1048" s="59"/>
      <c r="B1048" s="59"/>
      <c r="C1048" s="59"/>
      <c r="D1048" s="59"/>
      <c r="E1048" s="59"/>
      <c r="F1048" s="59"/>
      <c r="G1048" s="59"/>
    </row>
    <row r="1049" spans="1:7" x14ac:dyDescent="0.3">
      <c r="A1049" s="59"/>
      <c r="B1049" s="59"/>
      <c r="C1049" s="59"/>
      <c r="D1049" s="59"/>
      <c r="E1049" s="59"/>
      <c r="F1049" s="59"/>
      <c r="G1049" s="59"/>
    </row>
    <row r="1050" spans="1:7" x14ac:dyDescent="0.3">
      <c r="A1050" s="59"/>
      <c r="B1050" s="59"/>
      <c r="C1050" s="59"/>
      <c r="D1050" s="59"/>
      <c r="E1050" s="59"/>
      <c r="F1050" s="59"/>
      <c r="G1050" s="59"/>
    </row>
    <row r="1051" spans="1:7" x14ac:dyDescent="0.3">
      <c r="A1051" s="59"/>
      <c r="B1051" s="59"/>
      <c r="C1051" s="59"/>
      <c r="D1051" s="59"/>
      <c r="E1051" s="59"/>
      <c r="F1051" s="59"/>
      <c r="G1051" s="59"/>
    </row>
    <row r="1052" spans="1:7" x14ac:dyDescent="0.3">
      <c r="A1052" s="59"/>
      <c r="B1052" s="59"/>
      <c r="C1052" s="59"/>
      <c r="D1052" s="59"/>
      <c r="E1052" s="59"/>
      <c r="F1052" s="59"/>
      <c r="G1052" s="59"/>
    </row>
    <row r="1053" spans="1:7" x14ac:dyDescent="0.3">
      <c r="A1053" s="59"/>
      <c r="B1053" s="59"/>
      <c r="C1053" s="59"/>
      <c r="D1053" s="59"/>
      <c r="E1053" s="59"/>
      <c r="F1053" s="59"/>
      <c r="G1053" s="59"/>
    </row>
    <row r="1054" spans="1:7" x14ac:dyDescent="0.3">
      <c r="A1054" s="59"/>
      <c r="B1054" s="59"/>
      <c r="C1054" s="59"/>
      <c r="D1054" s="59"/>
      <c r="E1054" s="59"/>
      <c r="F1054" s="59"/>
      <c r="G1054" s="59"/>
    </row>
    <row r="1055" spans="1:7" x14ac:dyDescent="0.3">
      <c r="A1055" s="59"/>
      <c r="B1055" s="59"/>
      <c r="C1055" s="59"/>
      <c r="D1055" s="59"/>
      <c r="E1055" s="59"/>
      <c r="F1055" s="59"/>
      <c r="G1055" s="59"/>
    </row>
    <row r="1056" spans="1:7" x14ac:dyDescent="0.3">
      <c r="A1056" s="59"/>
      <c r="B1056" s="59"/>
      <c r="C1056" s="59"/>
      <c r="D1056" s="59"/>
      <c r="E1056" s="59"/>
      <c r="F1056" s="59"/>
      <c r="G1056" s="59"/>
    </row>
    <row r="1057" spans="1:7" x14ac:dyDescent="0.3">
      <c r="A1057" s="59"/>
      <c r="B1057" s="59"/>
      <c r="C1057" s="59"/>
      <c r="D1057" s="59"/>
      <c r="E1057" s="59"/>
      <c r="F1057" s="59"/>
      <c r="G1057" s="59"/>
    </row>
    <row r="1058" spans="1:7" x14ac:dyDescent="0.3">
      <c r="A1058" s="59"/>
      <c r="B1058" s="59"/>
      <c r="C1058" s="59"/>
      <c r="D1058" s="59"/>
      <c r="E1058" s="59"/>
      <c r="F1058" s="59"/>
      <c r="G1058" s="59"/>
    </row>
    <row r="1059" spans="1:7" x14ac:dyDescent="0.3">
      <c r="A1059" s="59"/>
      <c r="B1059" s="59"/>
      <c r="C1059" s="59"/>
      <c r="D1059" s="59"/>
      <c r="E1059" s="59"/>
      <c r="F1059" s="59"/>
      <c r="G1059" s="59"/>
    </row>
    <row r="1060" spans="1:7" x14ac:dyDescent="0.3">
      <c r="A1060" s="59"/>
      <c r="B1060" s="59"/>
      <c r="C1060" s="59"/>
      <c r="D1060" s="59"/>
      <c r="E1060" s="59"/>
      <c r="F1060" s="59"/>
      <c r="G1060" s="59"/>
    </row>
    <row r="1061" spans="1:7" x14ac:dyDescent="0.3">
      <c r="A1061" s="59"/>
      <c r="B1061" s="59"/>
      <c r="C1061" s="59"/>
      <c r="D1061" s="59"/>
      <c r="E1061" s="59"/>
      <c r="F1061" s="59"/>
      <c r="G1061" s="59"/>
    </row>
    <row r="1062" spans="1:7" x14ac:dyDescent="0.3">
      <c r="A1062" s="59"/>
      <c r="B1062" s="59"/>
      <c r="C1062" s="59"/>
      <c r="D1062" s="59"/>
      <c r="E1062" s="59"/>
      <c r="F1062" s="59"/>
      <c r="G1062" s="59"/>
    </row>
    <row r="1063" spans="1:7" x14ac:dyDescent="0.3">
      <c r="A1063" s="59"/>
      <c r="B1063" s="59"/>
      <c r="C1063" s="59"/>
      <c r="D1063" s="59"/>
      <c r="E1063" s="59"/>
      <c r="F1063" s="59"/>
      <c r="G1063" s="59"/>
    </row>
    <row r="1064" spans="1:7" x14ac:dyDescent="0.3">
      <c r="A1064" s="59"/>
      <c r="B1064" s="59"/>
      <c r="C1064" s="59"/>
      <c r="D1064" s="59"/>
      <c r="E1064" s="59"/>
      <c r="F1064" s="59"/>
      <c r="G1064" s="59"/>
    </row>
    <row r="1065" spans="1:7" x14ac:dyDescent="0.3">
      <c r="A1065" s="59"/>
      <c r="B1065" s="59"/>
      <c r="C1065" s="59"/>
      <c r="D1065" s="59"/>
      <c r="E1065" s="59"/>
      <c r="F1065" s="59"/>
      <c r="G1065" s="59"/>
    </row>
    <row r="1066" spans="1:7" x14ac:dyDescent="0.3">
      <c r="A1066" s="59"/>
      <c r="B1066" s="59"/>
      <c r="C1066" s="59"/>
      <c r="D1066" s="59"/>
      <c r="E1066" s="59"/>
      <c r="F1066" s="59"/>
      <c r="G1066" s="59"/>
    </row>
    <row r="1067" spans="1:7" x14ac:dyDescent="0.3">
      <c r="A1067" s="59"/>
      <c r="B1067" s="59"/>
      <c r="C1067" s="59"/>
      <c r="D1067" s="59"/>
      <c r="E1067" s="59"/>
      <c r="F1067" s="59"/>
      <c r="G1067" s="59"/>
    </row>
    <row r="1068" spans="1:7" x14ac:dyDescent="0.3">
      <c r="A1068" s="59"/>
      <c r="B1068" s="59"/>
      <c r="C1068" s="59"/>
      <c r="D1068" s="59"/>
      <c r="E1068" s="59"/>
      <c r="F1068" s="59"/>
      <c r="G1068" s="59"/>
    </row>
    <row r="1069" spans="1:7" x14ac:dyDescent="0.3">
      <c r="A1069" s="59"/>
      <c r="B1069" s="59"/>
      <c r="C1069" s="59"/>
      <c r="D1069" s="59"/>
      <c r="E1069" s="59"/>
      <c r="F1069" s="59"/>
      <c r="G1069" s="59"/>
    </row>
    <row r="1070" spans="1:7" x14ac:dyDescent="0.3">
      <c r="A1070" s="59"/>
      <c r="B1070" s="59"/>
      <c r="C1070" s="59"/>
      <c r="D1070" s="59"/>
      <c r="E1070" s="59"/>
      <c r="F1070" s="59"/>
      <c r="G1070" s="59"/>
    </row>
    <row r="1071" spans="1:7" x14ac:dyDescent="0.3">
      <c r="A1071" s="59"/>
      <c r="B1071" s="59"/>
      <c r="C1071" s="59"/>
      <c r="D1071" s="59"/>
      <c r="E1071" s="59"/>
      <c r="F1071" s="59"/>
      <c r="G1071" s="59"/>
    </row>
    <row r="1072" spans="1:7" x14ac:dyDescent="0.3">
      <c r="A1072" s="59"/>
      <c r="B1072" s="59"/>
      <c r="C1072" s="59"/>
      <c r="D1072" s="59"/>
      <c r="E1072" s="59"/>
      <c r="F1072" s="59"/>
      <c r="G1072" s="59"/>
    </row>
    <row r="1073" spans="1:7" x14ac:dyDescent="0.3">
      <c r="A1073" s="59"/>
      <c r="B1073" s="59"/>
      <c r="C1073" s="59"/>
      <c r="D1073" s="59"/>
      <c r="E1073" s="59"/>
      <c r="F1073" s="59"/>
      <c r="G1073" s="59"/>
    </row>
    <row r="1074" spans="1:7" x14ac:dyDescent="0.3">
      <c r="A1074" s="59"/>
      <c r="B1074" s="59"/>
      <c r="C1074" s="59"/>
      <c r="D1074" s="59"/>
      <c r="E1074" s="59"/>
      <c r="F1074" s="59"/>
      <c r="G1074" s="59"/>
    </row>
    <row r="1075" spans="1:7" x14ac:dyDescent="0.3">
      <c r="A1075" s="59"/>
      <c r="B1075" s="59"/>
      <c r="C1075" s="59"/>
      <c r="D1075" s="59"/>
      <c r="E1075" s="59"/>
      <c r="F1075" s="59"/>
      <c r="G1075" s="59"/>
    </row>
    <row r="1076" spans="1:7" x14ac:dyDescent="0.3">
      <c r="A1076" s="59"/>
      <c r="B1076" s="59"/>
      <c r="C1076" s="59"/>
      <c r="D1076" s="59"/>
      <c r="E1076" s="59"/>
      <c r="F1076" s="59"/>
      <c r="G1076" s="59"/>
    </row>
    <row r="1077" spans="1:7" x14ac:dyDescent="0.3">
      <c r="A1077" s="59"/>
      <c r="B1077" s="59"/>
      <c r="C1077" s="59"/>
      <c r="D1077" s="59"/>
      <c r="E1077" s="59"/>
      <c r="F1077" s="59"/>
      <c r="G1077" s="59"/>
    </row>
    <row r="1078" spans="1:7" x14ac:dyDescent="0.3">
      <c r="A1078" s="59"/>
      <c r="B1078" s="59"/>
      <c r="C1078" s="59"/>
      <c r="D1078" s="59"/>
      <c r="E1078" s="59"/>
      <c r="F1078" s="59"/>
      <c r="G1078" s="59"/>
    </row>
    <row r="1079" spans="1:7" x14ac:dyDescent="0.3">
      <c r="A1079" s="59"/>
      <c r="B1079" s="59"/>
      <c r="C1079" s="59"/>
      <c r="D1079" s="59"/>
      <c r="E1079" s="59"/>
      <c r="F1079" s="59"/>
      <c r="G1079" s="59"/>
    </row>
    <row r="1080" spans="1:7" x14ac:dyDescent="0.3">
      <c r="A1080" s="59"/>
      <c r="B1080" s="59"/>
      <c r="C1080" s="59"/>
      <c r="D1080" s="59"/>
      <c r="E1080" s="59"/>
      <c r="F1080" s="59"/>
      <c r="G1080" s="59"/>
    </row>
    <row r="1081" spans="1:7" x14ac:dyDescent="0.3">
      <c r="A1081" s="59"/>
      <c r="B1081" s="59"/>
      <c r="C1081" s="59"/>
      <c r="D1081" s="59"/>
      <c r="E1081" s="59"/>
      <c r="F1081" s="59"/>
      <c r="G1081" s="59"/>
    </row>
    <row r="1082" spans="1:7" x14ac:dyDescent="0.3">
      <c r="A1082" s="59"/>
      <c r="B1082" s="59"/>
      <c r="C1082" s="59"/>
      <c r="D1082" s="59"/>
      <c r="E1082" s="59"/>
      <c r="F1082" s="59"/>
      <c r="G1082" s="59"/>
    </row>
    <row r="1083" spans="1:7" x14ac:dyDescent="0.3">
      <c r="A1083" s="59"/>
      <c r="B1083" s="59"/>
      <c r="C1083" s="59"/>
      <c r="D1083" s="59"/>
      <c r="E1083" s="59"/>
      <c r="F1083" s="59"/>
      <c r="G1083" s="59"/>
    </row>
    <row r="1084" spans="1:7" x14ac:dyDescent="0.3">
      <c r="A1084" s="59"/>
      <c r="B1084" s="59"/>
      <c r="C1084" s="59"/>
      <c r="D1084" s="59"/>
      <c r="E1084" s="59"/>
      <c r="F1084" s="59"/>
      <c r="G1084" s="59"/>
    </row>
    <row r="1085" spans="1:7" x14ac:dyDescent="0.3">
      <c r="A1085" s="59"/>
      <c r="B1085" s="59"/>
      <c r="C1085" s="59"/>
      <c r="D1085" s="59"/>
      <c r="E1085" s="59"/>
      <c r="F1085" s="59"/>
      <c r="G1085" s="59"/>
    </row>
    <row r="1086" spans="1:7" x14ac:dyDescent="0.3">
      <c r="A1086" s="59"/>
      <c r="B1086" s="59"/>
      <c r="C1086" s="59"/>
      <c r="D1086" s="59"/>
      <c r="E1086" s="59"/>
      <c r="F1086" s="59"/>
      <c r="G1086" s="59"/>
    </row>
    <row r="1087" spans="1:7" x14ac:dyDescent="0.3">
      <c r="A1087" s="59"/>
      <c r="B1087" s="59"/>
      <c r="C1087" s="59"/>
      <c r="D1087" s="59"/>
      <c r="E1087" s="59"/>
      <c r="F1087" s="59"/>
      <c r="G1087" s="59"/>
    </row>
    <row r="1088" spans="1:7" x14ac:dyDescent="0.3">
      <c r="A1088" s="59"/>
      <c r="B1088" s="59"/>
      <c r="C1088" s="59"/>
      <c r="D1088" s="59"/>
      <c r="E1088" s="59"/>
      <c r="F1088" s="59"/>
      <c r="G1088" s="59"/>
    </row>
    <row r="1089" spans="1:7" x14ac:dyDescent="0.3">
      <c r="A1089" s="59"/>
      <c r="B1089" s="59"/>
      <c r="C1089" s="59"/>
      <c r="D1089" s="59"/>
      <c r="E1089" s="59"/>
      <c r="F1089" s="59"/>
      <c r="G1089" s="59"/>
    </row>
    <row r="1090" spans="1:7" x14ac:dyDescent="0.3">
      <c r="A1090" s="59"/>
      <c r="B1090" s="59"/>
      <c r="C1090" s="59"/>
      <c r="D1090" s="59"/>
      <c r="E1090" s="59"/>
      <c r="F1090" s="59"/>
      <c r="G1090" s="59"/>
    </row>
    <row r="1091" spans="1:7" x14ac:dyDescent="0.3">
      <c r="A1091" s="59"/>
      <c r="B1091" s="59"/>
      <c r="C1091" s="59"/>
      <c r="D1091" s="59"/>
      <c r="E1091" s="59"/>
      <c r="F1091" s="59"/>
      <c r="G1091" s="59"/>
    </row>
    <row r="1092" spans="1:7" x14ac:dyDescent="0.3">
      <c r="A1092" s="59"/>
      <c r="B1092" s="59"/>
      <c r="C1092" s="59"/>
      <c r="D1092" s="59"/>
      <c r="E1092" s="59"/>
      <c r="F1092" s="59"/>
      <c r="G1092" s="59"/>
    </row>
    <row r="1093" spans="1:7" x14ac:dyDescent="0.3">
      <c r="A1093" s="59"/>
      <c r="B1093" s="59"/>
      <c r="C1093" s="59"/>
      <c r="D1093" s="59"/>
      <c r="E1093" s="59"/>
      <c r="F1093" s="59"/>
      <c r="G1093" s="59"/>
    </row>
    <row r="1094" spans="1:7" x14ac:dyDescent="0.3">
      <c r="A1094" s="59"/>
      <c r="B1094" s="59"/>
      <c r="C1094" s="59"/>
      <c r="D1094" s="59"/>
      <c r="E1094" s="59"/>
      <c r="F1094" s="59"/>
      <c r="G1094" s="59"/>
    </row>
    <row r="1095" spans="1:7" x14ac:dyDescent="0.3">
      <c r="A1095" s="59"/>
      <c r="B1095" s="59"/>
      <c r="C1095" s="59"/>
      <c r="D1095" s="59"/>
      <c r="E1095" s="59"/>
      <c r="F1095" s="59"/>
      <c r="G1095" s="59"/>
    </row>
    <row r="1096" spans="1:7" x14ac:dyDescent="0.3">
      <c r="A1096" s="59"/>
      <c r="B1096" s="59"/>
      <c r="C1096" s="59"/>
      <c r="D1096" s="59"/>
      <c r="E1096" s="59"/>
      <c r="F1096" s="59"/>
      <c r="G1096" s="59"/>
    </row>
    <row r="1097" spans="1:7" x14ac:dyDescent="0.3">
      <c r="A1097" s="59"/>
      <c r="B1097" s="59"/>
      <c r="C1097" s="59"/>
      <c r="D1097" s="59"/>
      <c r="E1097" s="59"/>
      <c r="F1097" s="59"/>
      <c r="G1097" s="59"/>
    </row>
    <row r="1098" spans="1:7" x14ac:dyDescent="0.3">
      <c r="A1098" s="59"/>
      <c r="B1098" s="59"/>
      <c r="C1098" s="59"/>
      <c r="D1098" s="59"/>
      <c r="E1098" s="59"/>
      <c r="F1098" s="59"/>
      <c r="G1098" s="59"/>
    </row>
    <row r="1099" spans="1:7" x14ac:dyDescent="0.3">
      <c r="A1099" s="59"/>
      <c r="B1099" s="59"/>
      <c r="C1099" s="59"/>
      <c r="D1099" s="59"/>
      <c r="E1099" s="59"/>
      <c r="F1099" s="59"/>
      <c r="G1099" s="59"/>
    </row>
    <row r="1100" spans="1:7" x14ac:dyDescent="0.3">
      <c r="A1100" s="59"/>
      <c r="B1100" s="59"/>
      <c r="C1100" s="59"/>
      <c r="D1100" s="59"/>
      <c r="E1100" s="59"/>
      <c r="F1100" s="59"/>
      <c r="G1100" s="59"/>
    </row>
    <row r="1101" spans="1:7" x14ac:dyDescent="0.3">
      <c r="A1101" s="59"/>
      <c r="B1101" s="59"/>
      <c r="C1101" s="59"/>
      <c r="D1101" s="59"/>
      <c r="E1101" s="59"/>
      <c r="F1101" s="59"/>
      <c r="G1101" s="59"/>
    </row>
    <row r="1102" spans="1:7" x14ac:dyDescent="0.3">
      <c r="A1102" s="59"/>
      <c r="B1102" s="59"/>
      <c r="C1102" s="59"/>
      <c r="D1102" s="59"/>
      <c r="E1102" s="59"/>
      <c r="F1102" s="59"/>
      <c r="G1102" s="59"/>
    </row>
    <row r="1103" spans="1:7" x14ac:dyDescent="0.3">
      <c r="A1103" s="59"/>
      <c r="B1103" s="59"/>
      <c r="C1103" s="59"/>
      <c r="D1103" s="59"/>
      <c r="E1103" s="59"/>
      <c r="F1103" s="59"/>
      <c r="G1103" s="59"/>
    </row>
    <row r="1104" spans="1:7" x14ac:dyDescent="0.3">
      <c r="A1104" s="59"/>
      <c r="B1104" s="59"/>
      <c r="C1104" s="59"/>
      <c r="D1104" s="59"/>
      <c r="E1104" s="59"/>
      <c r="F1104" s="59"/>
      <c r="G1104" s="59"/>
    </row>
    <row r="1105" spans="1:7" x14ac:dyDescent="0.3">
      <c r="A1105" s="59"/>
      <c r="B1105" s="59"/>
      <c r="C1105" s="59"/>
      <c r="D1105" s="59"/>
      <c r="E1105" s="59"/>
      <c r="F1105" s="59"/>
      <c r="G1105" s="59"/>
    </row>
    <row r="1106" spans="1:7" x14ac:dyDescent="0.3">
      <c r="A1106" s="59"/>
      <c r="B1106" s="59"/>
      <c r="C1106" s="59"/>
      <c r="D1106" s="59"/>
      <c r="E1106" s="59"/>
      <c r="F1106" s="59"/>
      <c r="G1106" s="59"/>
    </row>
    <row r="1107" spans="1:7" x14ac:dyDescent="0.3">
      <c r="A1107" s="59"/>
      <c r="B1107" s="59"/>
      <c r="C1107" s="59"/>
      <c r="D1107" s="59"/>
      <c r="E1107" s="59"/>
      <c r="F1107" s="59"/>
      <c r="G1107" s="59"/>
    </row>
    <row r="1108" spans="1:7" x14ac:dyDescent="0.3">
      <c r="A1108" s="59"/>
      <c r="B1108" s="59"/>
      <c r="C1108" s="59"/>
      <c r="D1108" s="59"/>
      <c r="E1108" s="59"/>
      <c r="F1108" s="59"/>
      <c r="G1108" s="59"/>
    </row>
    <row r="1109" spans="1:7" x14ac:dyDescent="0.3">
      <c r="A1109" s="59"/>
      <c r="B1109" s="59"/>
      <c r="C1109" s="59"/>
      <c r="D1109" s="59"/>
      <c r="E1109" s="59"/>
      <c r="F1109" s="59"/>
      <c r="G1109" s="59"/>
    </row>
    <row r="1110" spans="1:7" x14ac:dyDescent="0.3">
      <c r="A1110" s="59"/>
      <c r="B1110" s="59"/>
      <c r="C1110" s="59"/>
      <c r="D1110" s="59"/>
      <c r="E1110" s="59"/>
      <c r="F1110" s="59"/>
      <c r="G1110" s="59"/>
    </row>
    <row r="1111" spans="1:7" x14ac:dyDescent="0.3">
      <c r="A1111" s="59"/>
      <c r="B1111" s="59"/>
      <c r="C1111" s="59"/>
      <c r="D1111" s="59"/>
      <c r="E1111" s="59"/>
      <c r="F1111" s="59"/>
      <c r="G1111" s="59"/>
    </row>
    <row r="1112" spans="1:7" x14ac:dyDescent="0.3">
      <c r="A1112" s="59"/>
      <c r="B1112" s="59"/>
      <c r="C1112" s="59"/>
      <c r="D1112" s="59"/>
      <c r="E1112" s="59"/>
      <c r="F1112" s="59"/>
      <c r="G1112" s="59"/>
    </row>
    <row r="1113" spans="1:7" x14ac:dyDescent="0.3">
      <c r="A1113" s="59"/>
      <c r="B1113" s="59"/>
      <c r="C1113" s="59"/>
      <c r="D1113" s="59"/>
      <c r="E1113" s="59"/>
      <c r="F1113" s="59"/>
      <c r="G1113" s="59"/>
    </row>
    <row r="1114" spans="1:7" x14ac:dyDescent="0.3">
      <c r="A1114" s="59"/>
      <c r="B1114" s="59"/>
      <c r="C1114" s="59"/>
      <c r="D1114" s="59"/>
      <c r="E1114" s="59"/>
      <c r="F1114" s="59"/>
      <c r="G1114" s="59"/>
    </row>
    <row r="1115" spans="1:7" x14ac:dyDescent="0.3">
      <c r="A1115" s="59"/>
      <c r="B1115" s="59"/>
      <c r="C1115" s="59"/>
      <c r="D1115" s="59"/>
      <c r="E1115" s="59"/>
      <c r="F1115" s="59"/>
      <c r="G1115" s="59"/>
    </row>
    <row r="1116" spans="1:7" x14ac:dyDescent="0.3">
      <c r="A1116" s="59"/>
      <c r="B1116" s="59"/>
      <c r="C1116" s="59"/>
      <c r="D1116" s="59"/>
      <c r="E1116" s="59"/>
      <c r="F1116" s="59"/>
      <c r="G1116" s="59"/>
    </row>
    <row r="1117" spans="1:7" x14ac:dyDescent="0.3">
      <c r="A1117" s="59"/>
      <c r="B1117" s="59"/>
      <c r="C1117" s="59"/>
      <c r="D1117" s="59"/>
      <c r="E1117" s="59"/>
      <c r="F1117" s="59"/>
      <c r="G1117" s="59"/>
    </row>
    <row r="1118" spans="1:7" x14ac:dyDescent="0.3">
      <c r="A1118" s="59"/>
      <c r="B1118" s="59"/>
      <c r="C1118" s="59"/>
      <c r="D1118" s="59"/>
      <c r="E1118" s="59"/>
      <c r="F1118" s="59"/>
      <c r="G1118" s="59"/>
    </row>
    <row r="1119" spans="1:7" x14ac:dyDescent="0.3">
      <c r="A1119" s="59"/>
      <c r="B1119" s="59"/>
      <c r="C1119" s="59"/>
      <c r="D1119" s="59"/>
      <c r="E1119" s="59"/>
      <c r="F1119" s="59"/>
      <c r="G1119" s="59"/>
    </row>
    <row r="1120" spans="1:7" x14ac:dyDescent="0.3">
      <c r="A1120" s="59"/>
      <c r="B1120" s="59"/>
      <c r="C1120" s="59"/>
      <c r="D1120" s="59"/>
      <c r="E1120" s="59"/>
      <c r="F1120" s="59"/>
      <c r="G1120" s="59"/>
    </row>
    <row r="1121" spans="1:7" x14ac:dyDescent="0.3">
      <c r="A1121" s="59"/>
      <c r="B1121" s="59"/>
      <c r="C1121" s="59"/>
      <c r="D1121" s="59"/>
      <c r="E1121" s="59"/>
      <c r="F1121" s="59"/>
      <c r="G1121" s="59"/>
    </row>
    <row r="1122" spans="1:7" x14ac:dyDescent="0.3">
      <c r="A1122" s="59"/>
      <c r="B1122" s="59"/>
      <c r="C1122" s="59"/>
      <c r="D1122" s="59"/>
      <c r="E1122" s="59"/>
      <c r="F1122" s="59"/>
      <c r="G1122" s="59"/>
    </row>
    <row r="1123" spans="1:7" x14ac:dyDescent="0.3">
      <c r="A1123" s="59"/>
      <c r="B1123" s="59"/>
      <c r="C1123" s="59"/>
      <c r="D1123" s="59"/>
      <c r="E1123" s="59"/>
      <c r="F1123" s="59"/>
      <c r="G1123" s="59"/>
    </row>
    <row r="1124" spans="1:7" x14ac:dyDescent="0.3">
      <c r="A1124" s="59"/>
      <c r="B1124" s="59"/>
      <c r="C1124" s="59"/>
      <c r="D1124" s="59"/>
      <c r="E1124" s="59"/>
      <c r="F1124" s="59"/>
      <c r="G1124" s="59"/>
    </row>
    <row r="1125" spans="1:7" x14ac:dyDescent="0.3">
      <c r="A1125" s="59"/>
      <c r="B1125" s="59"/>
      <c r="C1125" s="59"/>
      <c r="D1125" s="59"/>
      <c r="E1125" s="59"/>
      <c r="F1125" s="59"/>
      <c r="G1125" s="59"/>
    </row>
    <row r="1126" spans="1:7" x14ac:dyDescent="0.3">
      <c r="A1126" s="59"/>
      <c r="B1126" s="59"/>
      <c r="C1126" s="59"/>
      <c r="D1126" s="59"/>
      <c r="E1126" s="59"/>
      <c r="F1126" s="59"/>
      <c r="G1126" s="59"/>
    </row>
    <row r="1127" spans="1:7" x14ac:dyDescent="0.3">
      <c r="A1127" s="59"/>
      <c r="B1127" s="59"/>
      <c r="C1127" s="59"/>
      <c r="D1127" s="59"/>
      <c r="E1127" s="59"/>
      <c r="F1127" s="59"/>
      <c r="G1127" s="59"/>
    </row>
    <row r="1128" spans="1:7" x14ac:dyDescent="0.3">
      <c r="A1128" s="59"/>
      <c r="B1128" s="59"/>
      <c r="C1128" s="59"/>
      <c r="D1128" s="59"/>
      <c r="E1128" s="59"/>
      <c r="F1128" s="59"/>
      <c r="G1128" s="59"/>
    </row>
    <row r="1129" spans="1:7" x14ac:dyDescent="0.3">
      <c r="A1129" s="59"/>
      <c r="B1129" s="59"/>
      <c r="C1129" s="59"/>
      <c r="D1129" s="59"/>
      <c r="E1129" s="59"/>
      <c r="F1129" s="59"/>
      <c r="G1129" s="59"/>
    </row>
    <row r="1130" spans="1:7" x14ac:dyDescent="0.3">
      <c r="A1130" s="59"/>
      <c r="B1130" s="59"/>
      <c r="C1130" s="59"/>
      <c r="D1130" s="59"/>
      <c r="E1130" s="59"/>
      <c r="F1130" s="59"/>
      <c r="G1130" s="59"/>
    </row>
    <row r="1131" spans="1:7" x14ac:dyDescent="0.3">
      <c r="A1131" s="59"/>
      <c r="B1131" s="59"/>
      <c r="C1131" s="59"/>
      <c r="D1131" s="59"/>
      <c r="E1131" s="59"/>
      <c r="F1131" s="59"/>
      <c r="G1131" s="59"/>
    </row>
    <row r="1132" spans="1:7" x14ac:dyDescent="0.3">
      <c r="A1132" s="59"/>
      <c r="B1132" s="59"/>
      <c r="C1132" s="59"/>
      <c r="D1132" s="59"/>
      <c r="E1132" s="59"/>
      <c r="F1132" s="59"/>
      <c r="G1132" s="59"/>
    </row>
    <row r="1133" spans="1:7" x14ac:dyDescent="0.3">
      <c r="A1133" s="59"/>
      <c r="B1133" s="59"/>
      <c r="C1133" s="59"/>
      <c r="D1133" s="59"/>
      <c r="E1133" s="59"/>
      <c r="F1133" s="59"/>
      <c r="G1133" s="59"/>
    </row>
    <row r="1134" spans="1:7" x14ac:dyDescent="0.3">
      <c r="A1134" s="59"/>
      <c r="B1134" s="59"/>
      <c r="C1134" s="59"/>
      <c r="D1134" s="59"/>
      <c r="E1134" s="59"/>
      <c r="F1134" s="59"/>
      <c r="G1134" s="59"/>
    </row>
    <row r="1135" spans="1:7" x14ac:dyDescent="0.3">
      <c r="A1135" s="59"/>
      <c r="B1135" s="59"/>
      <c r="C1135" s="59"/>
      <c r="D1135" s="59"/>
      <c r="E1135" s="59"/>
      <c r="F1135" s="59"/>
      <c r="G1135" s="59"/>
    </row>
    <row r="1136" spans="1:7" x14ac:dyDescent="0.3">
      <c r="A1136" s="59"/>
      <c r="B1136" s="59"/>
      <c r="C1136" s="59"/>
      <c r="D1136" s="59"/>
      <c r="E1136" s="59"/>
      <c r="F1136" s="59"/>
      <c r="G1136" s="59"/>
    </row>
    <row r="1137" spans="1:7" x14ac:dyDescent="0.3">
      <c r="A1137" s="59"/>
      <c r="B1137" s="59"/>
      <c r="C1137" s="59"/>
      <c r="D1137" s="59"/>
      <c r="E1137" s="59"/>
      <c r="F1137" s="59"/>
      <c r="G1137" s="59"/>
    </row>
    <row r="1138" spans="1:7" x14ac:dyDescent="0.3">
      <c r="A1138" s="59"/>
      <c r="B1138" s="59"/>
      <c r="C1138" s="59"/>
      <c r="D1138" s="59"/>
      <c r="E1138" s="59"/>
      <c r="F1138" s="59"/>
      <c r="G1138" s="59"/>
    </row>
    <row r="1139" spans="1:7" x14ac:dyDescent="0.3">
      <c r="A1139" s="59"/>
      <c r="B1139" s="59"/>
      <c r="C1139" s="59"/>
      <c r="D1139" s="59"/>
      <c r="E1139" s="59"/>
      <c r="F1139" s="59"/>
      <c r="G1139" s="59"/>
    </row>
    <row r="1140" spans="1:7" x14ac:dyDescent="0.3">
      <c r="A1140" s="59"/>
      <c r="B1140" s="59"/>
      <c r="C1140" s="59"/>
      <c r="D1140" s="59"/>
      <c r="E1140" s="59"/>
      <c r="F1140" s="59"/>
      <c r="G1140" s="59"/>
    </row>
    <row r="1141" spans="1:7" x14ac:dyDescent="0.3">
      <c r="A1141" s="59"/>
      <c r="B1141" s="59"/>
      <c r="C1141" s="59"/>
      <c r="D1141" s="59"/>
      <c r="E1141" s="59"/>
      <c r="F1141" s="59"/>
      <c r="G1141" s="59"/>
    </row>
    <row r="1142" spans="1:7" x14ac:dyDescent="0.3">
      <c r="A1142" s="59"/>
      <c r="B1142" s="59"/>
      <c r="C1142" s="59"/>
      <c r="D1142" s="59"/>
      <c r="E1142" s="59"/>
      <c r="F1142" s="59"/>
      <c r="G1142" s="59"/>
    </row>
    <row r="1143" spans="1:7" x14ac:dyDescent="0.3">
      <c r="A1143" s="59"/>
      <c r="B1143" s="59"/>
      <c r="C1143" s="59"/>
      <c r="D1143" s="59"/>
      <c r="E1143" s="59"/>
      <c r="F1143" s="59"/>
      <c r="G1143" s="59"/>
    </row>
    <row r="1144" spans="1:7" x14ac:dyDescent="0.3">
      <c r="A1144" s="59"/>
      <c r="B1144" s="59"/>
      <c r="C1144" s="59"/>
      <c r="D1144" s="59"/>
      <c r="E1144" s="59"/>
      <c r="F1144" s="59"/>
      <c r="G1144" s="59"/>
    </row>
    <row r="1145" spans="1:7" x14ac:dyDescent="0.3">
      <c r="A1145" s="59"/>
      <c r="B1145" s="59"/>
      <c r="C1145" s="59"/>
      <c r="D1145" s="59"/>
      <c r="E1145" s="59"/>
      <c r="F1145" s="59"/>
      <c r="G1145" s="59"/>
    </row>
    <row r="1146" spans="1:7" x14ac:dyDescent="0.3">
      <c r="A1146" s="59"/>
      <c r="B1146" s="59"/>
      <c r="C1146" s="59"/>
      <c r="D1146" s="59"/>
      <c r="E1146" s="59"/>
      <c r="F1146" s="59"/>
      <c r="G1146" s="59"/>
    </row>
    <row r="1147" spans="1:7" x14ac:dyDescent="0.3">
      <c r="A1147" s="59"/>
      <c r="B1147" s="59"/>
      <c r="C1147" s="59"/>
      <c r="D1147" s="59"/>
      <c r="E1147" s="59"/>
      <c r="F1147" s="59"/>
      <c r="G1147" s="59"/>
    </row>
    <row r="1148" spans="1:7" x14ac:dyDescent="0.3">
      <c r="A1148" s="59"/>
      <c r="B1148" s="59"/>
      <c r="C1148" s="59"/>
      <c r="D1148" s="59"/>
      <c r="E1148" s="59"/>
      <c r="F1148" s="59"/>
      <c r="G1148" s="59"/>
    </row>
    <row r="1149" spans="1:7" x14ac:dyDescent="0.3">
      <c r="A1149" s="59"/>
      <c r="B1149" s="59"/>
      <c r="C1149" s="59"/>
      <c r="D1149" s="59"/>
      <c r="E1149" s="59"/>
      <c r="F1149" s="59"/>
      <c r="G1149" s="59"/>
    </row>
    <row r="1150" spans="1:7" x14ac:dyDescent="0.3">
      <c r="A1150" s="59"/>
      <c r="B1150" s="59"/>
      <c r="C1150" s="59"/>
      <c r="D1150" s="59"/>
      <c r="E1150" s="59"/>
      <c r="F1150" s="59"/>
      <c r="G1150" s="59"/>
    </row>
    <row r="1151" spans="1:7" x14ac:dyDescent="0.3">
      <c r="A1151" s="59"/>
      <c r="B1151" s="59"/>
      <c r="C1151" s="59"/>
      <c r="D1151" s="59"/>
      <c r="E1151" s="59"/>
      <c r="F1151" s="59"/>
      <c r="G1151" s="59"/>
    </row>
    <row r="1152" spans="1:7" x14ac:dyDescent="0.3">
      <c r="A1152" s="59"/>
      <c r="B1152" s="59"/>
      <c r="C1152" s="59"/>
      <c r="D1152" s="59"/>
      <c r="E1152" s="59"/>
      <c r="F1152" s="59"/>
      <c r="G1152" s="59"/>
    </row>
    <row r="1153" spans="1:7" x14ac:dyDescent="0.3">
      <c r="A1153" s="59"/>
      <c r="B1153" s="59"/>
      <c r="C1153" s="59"/>
      <c r="D1153" s="59"/>
      <c r="E1153" s="59"/>
      <c r="F1153" s="59"/>
      <c r="G1153" s="59"/>
    </row>
    <row r="1154" spans="1:7" x14ac:dyDescent="0.3">
      <c r="A1154" s="59"/>
      <c r="B1154" s="59"/>
      <c r="C1154" s="59"/>
      <c r="D1154" s="59"/>
      <c r="E1154" s="59"/>
      <c r="F1154" s="59"/>
      <c r="G1154" s="59"/>
    </row>
    <row r="1155" spans="1:7" x14ac:dyDescent="0.3">
      <c r="A1155" s="59"/>
      <c r="B1155" s="59"/>
      <c r="C1155" s="59"/>
      <c r="D1155" s="59"/>
      <c r="E1155" s="59"/>
      <c r="F1155" s="59"/>
      <c r="G1155" s="59"/>
    </row>
    <row r="1156" spans="1:7" x14ac:dyDescent="0.3">
      <c r="A1156" s="59"/>
      <c r="B1156" s="59"/>
      <c r="C1156" s="59"/>
      <c r="D1156" s="59"/>
      <c r="E1156" s="59"/>
      <c r="F1156" s="59"/>
      <c r="G1156" s="59"/>
    </row>
    <row r="1157" spans="1:7" x14ac:dyDescent="0.3">
      <c r="A1157" s="59"/>
      <c r="B1157" s="59"/>
      <c r="C1157" s="59"/>
      <c r="D1157" s="59"/>
      <c r="E1157" s="59"/>
      <c r="F1157" s="59"/>
      <c r="G1157" s="59"/>
    </row>
    <row r="1158" spans="1:7" x14ac:dyDescent="0.3">
      <c r="A1158" s="59"/>
      <c r="B1158" s="59"/>
      <c r="C1158" s="59"/>
      <c r="D1158" s="59"/>
      <c r="E1158" s="59"/>
      <c r="F1158" s="59"/>
      <c r="G1158" s="59"/>
    </row>
    <row r="1159" spans="1:7" x14ac:dyDescent="0.3">
      <c r="A1159" s="59"/>
      <c r="B1159" s="59"/>
      <c r="C1159" s="59"/>
      <c r="D1159" s="59"/>
      <c r="E1159" s="59"/>
      <c r="F1159" s="59"/>
      <c r="G1159" s="59"/>
    </row>
    <row r="1160" spans="1:7" x14ac:dyDescent="0.3">
      <c r="A1160" s="59"/>
      <c r="B1160" s="59"/>
      <c r="C1160" s="59"/>
      <c r="D1160" s="59"/>
      <c r="E1160" s="59"/>
      <c r="F1160" s="59"/>
      <c r="G1160" s="59"/>
    </row>
    <row r="1161" spans="1:7" x14ac:dyDescent="0.3">
      <c r="A1161" s="59"/>
      <c r="B1161" s="59"/>
      <c r="C1161" s="59"/>
      <c r="D1161" s="59"/>
      <c r="E1161" s="59"/>
      <c r="F1161" s="59"/>
      <c r="G1161" s="59"/>
    </row>
    <row r="1162" spans="1:7" x14ac:dyDescent="0.3">
      <c r="A1162" s="59"/>
      <c r="B1162" s="59"/>
      <c r="C1162" s="59"/>
      <c r="D1162" s="59"/>
      <c r="E1162" s="59"/>
      <c r="F1162" s="59"/>
      <c r="G1162" s="59"/>
    </row>
    <row r="1163" spans="1:7" x14ac:dyDescent="0.3">
      <c r="A1163" s="59"/>
      <c r="B1163" s="59"/>
      <c r="C1163" s="59"/>
      <c r="D1163" s="59"/>
      <c r="E1163" s="59"/>
      <c r="F1163" s="59"/>
      <c r="G1163" s="59"/>
    </row>
    <row r="1164" spans="1:7" x14ac:dyDescent="0.3">
      <c r="A1164" s="59"/>
      <c r="B1164" s="59"/>
      <c r="C1164" s="59"/>
      <c r="D1164" s="59"/>
      <c r="E1164" s="59"/>
      <c r="F1164" s="59"/>
      <c r="G1164" s="59"/>
    </row>
    <row r="1165" spans="1:7" x14ac:dyDescent="0.3">
      <c r="A1165" s="59"/>
      <c r="B1165" s="59"/>
      <c r="C1165" s="59"/>
      <c r="D1165" s="59"/>
      <c r="E1165" s="59"/>
      <c r="F1165" s="59"/>
      <c r="G1165" s="59"/>
    </row>
    <row r="1166" spans="1:7" x14ac:dyDescent="0.3">
      <c r="A1166" s="59"/>
      <c r="B1166" s="59"/>
      <c r="C1166" s="59"/>
      <c r="D1166" s="59"/>
      <c r="E1166" s="59"/>
      <c r="F1166" s="59"/>
      <c r="G1166" s="59"/>
    </row>
    <row r="1167" spans="1:7" x14ac:dyDescent="0.3">
      <c r="A1167" s="59"/>
      <c r="B1167" s="59"/>
      <c r="C1167" s="59"/>
      <c r="D1167" s="59"/>
      <c r="E1167" s="59"/>
      <c r="F1167" s="59"/>
      <c r="G1167" s="59"/>
    </row>
    <row r="1168" spans="1:7" x14ac:dyDescent="0.3">
      <c r="A1168" s="59"/>
      <c r="B1168" s="59"/>
      <c r="C1168" s="59"/>
      <c r="D1168" s="59"/>
      <c r="E1168" s="59"/>
      <c r="F1168" s="59"/>
      <c r="G1168" s="59"/>
    </row>
    <row r="1169" spans="1:7" x14ac:dyDescent="0.3">
      <c r="A1169" s="59"/>
      <c r="B1169" s="59"/>
      <c r="C1169" s="59"/>
      <c r="D1169" s="59"/>
      <c r="E1169" s="59"/>
      <c r="F1169" s="59"/>
      <c r="G1169" s="59"/>
    </row>
    <row r="1170" spans="1:7" x14ac:dyDescent="0.3">
      <c r="A1170" s="59"/>
      <c r="B1170" s="59"/>
      <c r="C1170" s="59"/>
      <c r="D1170" s="59"/>
      <c r="E1170" s="59"/>
      <c r="F1170" s="59"/>
      <c r="G1170" s="59"/>
    </row>
    <row r="1171" spans="1:7" x14ac:dyDescent="0.3">
      <c r="A1171" s="59"/>
      <c r="B1171" s="59"/>
      <c r="C1171" s="59"/>
      <c r="D1171" s="59"/>
      <c r="E1171" s="59"/>
      <c r="F1171" s="59"/>
      <c r="G1171" s="59"/>
    </row>
    <row r="1172" spans="1:7" x14ac:dyDescent="0.3">
      <c r="A1172" s="59"/>
      <c r="B1172" s="59"/>
      <c r="C1172" s="59"/>
      <c r="D1172" s="59"/>
      <c r="E1172" s="59"/>
      <c r="F1172" s="59"/>
      <c r="G1172" s="59"/>
    </row>
    <row r="1173" spans="1:7" x14ac:dyDescent="0.3">
      <c r="A1173" s="59"/>
      <c r="B1173" s="59"/>
      <c r="C1173" s="59"/>
      <c r="D1173" s="59"/>
      <c r="E1173" s="59"/>
      <c r="F1173" s="59"/>
      <c r="G1173" s="59"/>
    </row>
    <row r="1174" spans="1:7" x14ac:dyDescent="0.3">
      <c r="A1174" s="59"/>
      <c r="B1174" s="59"/>
      <c r="C1174" s="59"/>
      <c r="D1174" s="59"/>
      <c r="E1174" s="59"/>
      <c r="F1174" s="59"/>
      <c r="G1174" s="59"/>
    </row>
    <row r="1175" spans="1:7" x14ac:dyDescent="0.3">
      <c r="A1175" s="59"/>
      <c r="B1175" s="59"/>
      <c r="C1175" s="59"/>
      <c r="D1175" s="59"/>
      <c r="E1175" s="59"/>
      <c r="F1175" s="59"/>
      <c r="G1175" s="59"/>
    </row>
    <row r="1176" spans="1:7" x14ac:dyDescent="0.3">
      <c r="A1176" s="59"/>
      <c r="B1176" s="59"/>
      <c r="C1176" s="59"/>
      <c r="D1176" s="59"/>
      <c r="E1176" s="59"/>
      <c r="F1176" s="59"/>
      <c r="G1176" s="59"/>
    </row>
    <row r="1177" spans="1:7" x14ac:dyDescent="0.3">
      <c r="A1177" s="59"/>
      <c r="B1177" s="59"/>
      <c r="C1177" s="59"/>
      <c r="D1177" s="59"/>
      <c r="E1177" s="59"/>
      <c r="F1177" s="59"/>
      <c r="G1177" s="59"/>
    </row>
    <row r="1178" spans="1:7" x14ac:dyDescent="0.3">
      <c r="A1178" s="59"/>
      <c r="B1178" s="59"/>
      <c r="C1178" s="59"/>
      <c r="D1178" s="59"/>
      <c r="E1178" s="59"/>
      <c r="F1178" s="59"/>
      <c r="G1178" s="59"/>
    </row>
    <row r="1179" spans="1:7" x14ac:dyDescent="0.3">
      <c r="A1179" s="59"/>
      <c r="B1179" s="59"/>
      <c r="C1179" s="59"/>
      <c r="D1179" s="59"/>
      <c r="E1179" s="59"/>
      <c r="F1179" s="59"/>
      <c r="G1179" s="59"/>
    </row>
    <row r="1180" spans="1:7" x14ac:dyDescent="0.3">
      <c r="A1180" s="59"/>
      <c r="B1180" s="59"/>
      <c r="C1180" s="59"/>
      <c r="D1180" s="59"/>
      <c r="E1180" s="59"/>
      <c r="F1180" s="59"/>
      <c r="G1180" s="59"/>
    </row>
    <row r="1181" spans="1:7" x14ac:dyDescent="0.3">
      <c r="A1181" s="59"/>
      <c r="B1181" s="59"/>
      <c r="C1181" s="59"/>
      <c r="D1181" s="59"/>
      <c r="E1181" s="59"/>
      <c r="F1181" s="59"/>
      <c r="G1181" s="59"/>
    </row>
    <row r="1182" spans="1:7" x14ac:dyDescent="0.3">
      <c r="A1182" s="59"/>
      <c r="B1182" s="59"/>
      <c r="C1182" s="59"/>
      <c r="D1182" s="59"/>
      <c r="E1182" s="59"/>
      <c r="F1182" s="59"/>
      <c r="G1182" s="59"/>
    </row>
    <row r="1183" spans="1:7" x14ac:dyDescent="0.3">
      <c r="A1183" s="59"/>
      <c r="B1183" s="59"/>
      <c r="C1183" s="59"/>
      <c r="D1183" s="59"/>
      <c r="E1183" s="59"/>
      <c r="F1183" s="59"/>
      <c r="G1183" s="59"/>
    </row>
    <row r="1184" spans="1:7" x14ac:dyDescent="0.3">
      <c r="A1184" s="59"/>
      <c r="B1184" s="59"/>
      <c r="C1184" s="59"/>
      <c r="D1184" s="59"/>
      <c r="E1184" s="59"/>
      <c r="F1184" s="59"/>
      <c r="G1184" s="59"/>
    </row>
    <row r="1185" spans="1:7" x14ac:dyDescent="0.3">
      <c r="A1185" s="59"/>
      <c r="B1185" s="59"/>
      <c r="C1185" s="59"/>
      <c r="D1185" s="59"/>
      <c r="E1185" s="59"/>
      <c r="F1185" s="59"/>
      <c r="G1185" s="59"/>
    </row>
    <row r="1186" spans="1:7" x14ac:dyDescent="0.3">
      <c r="A1186" s="59"/>
      <c r="B1186" s="59"/>
      <c r="C1186" s="59"/>
      <c r="D1186" s="59"/>
      <c r="E1186" s="59"/>
      <c r="F1186" s="59"/>
      <c r="G1186" s="59"/>
    </row>
    <row r="1187" spans="1:7" x14ac:dyDescent="0.3">
      <c r="A1187" s="59"/>
      <c r="B1187" s="59"/>
      <c r="C1187" s="59"/>
      <c r="D1187" s="59"/>
      <c r="E1187" s="59"/>
      <c r="F1187" s="59"/>
      <c r="G1187" s="59"/>
    </row>
    <row r="1188" spans="1:7" x14ac:dyDescent="0.3">
      <c r="A1188" s="59"/>
      <c r="B1188" s="59"/>
      <c r="C1188" s="59"/>
      <c r="D1188" s="59"/>
      <c r="E1188" s="59"/>
      <c r="F1188" s="59"/>
      <c r="G1188" s="59"/>
    </row>
    <row r="1189" spans="1:7" x14ac:dyDescent="0.3">
      <c r="A1189" s="59"/>
      <c r="B1189" s="59"/>
      <c r="C1189" s="59"/>
      <c r="D1189" s="59"/>
      <c r="E1189" s="59"/>
      <c r="F1189" s="59"/>
      <c r="G1189" s="59"/>
    </row>
    <row r="1190" spans="1:7" x14ac:dyDescent="0.3">
      <c r="A1190" s="59"/>
      <c r="B1190" s="59"/>
      <c r="C1190" s="59"/>
      <c r="D1190" s="59"/>
      <c r="E1190" s="59"/>
      <c r="F1190" s="59"/>
      <c r="G1190" s="59"/>
    </row>
    <row r="1191" spans="1:7" x14ac:dyDescent="0.3">
      <c r="A1191" s="59"/>
      <c r="B1191" s="59"/>
      <c r="C1191" s="59"/>
      <c r="D1191" s="59"/>
      <c r="E1191" s="59"/>
      <c r="F1191" s="59"/>
      <c r="G1191" s="59"/>
    </row>
    <row r="1192" spans="1:7" x14ac:dyDescent="0.3">
      <c r="A1192" s="59"/>
      <c r="B1192" s="59"/>
      <c r="C1192" s="59"/>
      <c r="D1192" s="59"/>
      <c r="E1192" s="59"/>
      <c r="F1192" s="59"/>
      <c r="G1192" s="59"/>
    </row>
    <row r="1193" spans="1:7" x14ac:dyDescent="0.3">
      <c r="A1193" s="59"/>
      <c r="B1193" s="59"/>
      <c r="C1193" s="59"/>
      <c r="D1193" s="59"/>
      <c r="E1193" s="59"/>
      <c r="F1193" s="59"/>
      <c r="G1193" s="59"/>
    </row>
    <row r="1194" spans="1:7" x14ac:dyDescent="0.3">
      <c r="A1194" s="59"/>
      <c r="B1194" s="59"/>
      <c r="C1194" s="59"/>
      <c r="D1194" s="59"/>
      <c r="E1194" s="59"/>
      <c r="F1194" s="59"/>
      <c r="G1194" s="59"/>
    </row>
    <row r="1195" spans="1:7" x14ac:dyDescent="0.3">
      <c r="A1195" s="59"/>
      <c r="B1195" s="59"/>
      <c r="C1195" s="59"/>
      <c r="D1195" s="59"/>
      <c r="E1195" s="59"/>
      <c r="F1195" s="59"/>
      <c r="G1195" s="59"/>
    </row>
    <row r="1196" spans="1:7" x14ac:dyDescent="0.3">
      <c r="A1196" s="59"/>
      <c r="B1196" s="59"/>
      <c r="C1196" s="59"/>
      <c r="D1196" s="59"/>
      <c r="E1196" s="59"/>
      <c r="F1196" s="59"/>
      <c r="G1196" s="59"/>
    </row>
    <row r="1197" spans="1:7" x14ac:dyDescent="0.3">
      <c r="A1197" s="59"/>
      <c r="B1197" s="59"/>
      <c r="C1197" s="59"/>
      <c r="D1197" s="59"/>
      <c r="E1197" s="59"/>
      <c r="F1197" s="59"/>
      <c r="G1197" s="59"/>
    </row>
    <row r="1198" spans="1:7" x14ac:dyDescent="0.3">
      <c r="A1198" s="59"/>
      <c r="B1198" s="59"/>
      <c r="C1198" s="59"/>
      <c r="D1198" s="59"/>
      <c r="E1198" s="59"/>
      <c r="F1198" s="59"/>
      <c r="G1198" s="59"/>
    </row>
    <row r="1199" spans="1:7" x14ac:dyDescent="0.3">
      <c r="A1199" s="59"/>
      <c r="B1199" s="59"/>
      <c r="C1199" s="59"/>
      <c r="D1199" s="59"/>
      <c r="E1199" s="59"/>
      <c r="F1199" s="59"/>
      <c r="G1199" s="59"/>
    </row>
    <row r="1200" spans="1:7" x14ac:dyDescent="0.3">
      <c r="A1200" s="59"/>
      <c r="B1200" s="59"/>
      <c r="C1200" s="59"/>
      <c r="D1200" s="59"/>
      <c r="E1200" s="59"/>
      <c r="F1200" s="59"/>
      <c r="G1200" s="59"/>
    </row>
    <row r="1201" spans="1:7" x14ac:dyDescent="0.3">
      <c r="A1201" s="59"/>
      <c r="B1201" s="59"/>
      <c r="C1201" s="59"/>
      <c r="D1201" s="59"/>
      <c r="E1201" s="59"/>
      <c r="F1201" s="59"/>
      <c r="G1201" s="59"/>
    </row>
    <row r="1202" spans="1:7" x14ac:dyDescent="0.3">
      <c r="A1202" s="59"/>
      <c r="B1202" s="59"/>
      <c r="C1202" s="59"/>
      <c r="D1202" s="59"/>
      <c r="E1202" s="59"/>
      <c r="F1202" s="59"/>
      <c r="G1202" s="59"/>
    </row>
    <row r="1203" spans="1:7" x14ac:dyDescent="0.3">
      <c r="A1203" s="59"/>
      <c r="B1203" s="59"/>
      <c r="C1203" s="59"/>
      <c r="D1203" s="59"/>
      <c r="E1203" s="59"/>
      <c r="F1203" s="59"/>
      <c r="G1203" s="59"/>
    </row>
    <row r="1204" spans="1:7" x14ac:dyDescent="0.3">
      <c r="A1204" s="59"/>
      <c r="B1204" s="59"/>
      <c r="C1204" s="59"/>
      <c r="D1204" s="59"/>
      <c r="E1204" s="59"/>
      <c r="F1204" s="59"/>
      <c r="G1204" s="59"/>
    </row>
    <row r="1205" spans="1:7" x14ac:dyDescent="0.3">
      <c r="A1205" s="59"/>
      <c r="B1205" s="59"/>
      <c r="C1205" s="59"/>
      <c r="D1205" s="59"/>
      <c r="E1205" s="59"/>
      <c r="F1205" s="59"/>
      <c r="G1205" s="59"/>
    </row>
    <row r="1206" spans="1:7" x14ac:dyDescent="0.3">
      <c r="A1206" s="59"/>
      <c r="B1206" s="59"/>
      <c r="C1206" s="59"/>
      <c r="D1206" s="59"/>
      <c r="E1206" s="59"/>
      <c r="F1206" s="59"/>
      <c r="G1206" s="59"/>
    </row>
    <row r="1207" spans="1:7" x14ac:dyDescent="0.3">
      <c r="A1207" s="59"/>
      <c r="B1207" s="59"/>
      <c r="C1207" s="59"/>
      <c r="D1207" s="59"/>
      <c r="E1207" s="59"/>
      <c r="F1207" s="59"/>
      <c r="G1207" s="59"/>
    </row>
    <row r="1208" spans="1:7" x14ac:dyDescent="0.3">
      <c r="A1208" s="59"/>
      <c r="B1208" s="59"/>
      <c r="C1208" s="59"/>
      <c r="D1208" s="59"/>
      <c r="E1208" s="59"/>
      <c r="F1208" s="59"/>
      <c r="G1208" s="59"/>
    </row>
    <row r="1209" spans="1:7" x14ac:dyDescent="0.3">
      <c r="A1209" s="59"/>
      <c r="B1209" s="59"/>
      <c r="C1209" s="59"/>
      <c r="D1209" s="59"/>
      <c r="E1209" s="59"/>
      <c r="F1209" s="59"/>
      <c r="G1209" s="59"/>
    </row>
    <row r="1210" spans="1:7" x14ac:dyDescent="0.3">
      <c r="A1210" s="59"/>
      <c r="B1210" s="59"/>
      <c r="C1210" s="59"/>
      <c r="D1210" s="59"/>
      <c r="E1210" s="59"/>
      <c r="F1210" s="59"/>
      <c r="G1210" s="59"/>
    </row>
    <row r="1211" spans="1:7" x14ac:dyDescent="0.3">
      <c r="A1211" s="59"/>
      <c r="B1211" s="59"/>
      <c r="C1211" s="59"/>
      <c r="D1211" s="59"/>
      <c r="E1211" s="59"/>
      <c r="F1211" s="59"/>
      <c r="G1211" s="59"/>
    </row>
    <row r="1212" spans="1:7" x14ac:dyDescent="0.3">
      <c r="A1212" s="59"/>
      <c r="B1212" s="59"/>
      <c r="C1212" s="59"/>
      <c r="D1212" s="59"/>
      <c r="E1212" s="59"/>
      <c r="F1212" s="59"/>
      <c r="G1212" s="59"/>
    </row>
    <row r="1213" spans="1:7" x14ac:dyDescent="0.3">
      <c r="A1213" s="59"/>
      <c r="B1213" s="59"/>
      <c r="C1213" s="59"/>
      <c r="D1213" s="59"/>
      <c r="E1213" s="59"/>
      <c r="F1213" s="59"/>
      <c r="G1213" s="59"/>
    </row>
    <row r="1214" spans="1:7" x14ac:dyDescent="0.3">
      <c r="A1214" s="59"/>
      <c r="B1214" s="59"/>
      <c r="C1214" s="59"/>
      <c r="D1214" s="59"/>
      <c r="E1214" s="59"/>
      <c r="F1214" s="59"/>
      <c r="G1214" s="59"/>
    </row>
    <row r="1215" spans="1:7" x14ac:dyDescent="0.3">
      <c r="A1215" s="59"/>
      <c r="B1215" s="59"/>
      <c r="C1215" s="59"/>
      <c r="D1215" s="59"/>
      <c r="E1215" s="59"/>
      <c r="F1215" s="59"/>
      <c r="G1215" s="59"/>
    </row>
    <row r="1216" spans="1:7" x14ac:dyDescent="0.3">
      <c r="A1216" s="59"/>
      <c r="B1216" s="59"/>
      <c r="C1216" s="59"/>
      <c r="D1216" s="59"/>
      <c r="E1216" s="59"/>
      <c r="F1216" s="59"/>
      <c r="G1216" s="59"/>
    </row>
    <row r="1217" spans="1:7" x14ac:dyDescent="0.3">
      <c r="A1217" s="59"/>
      <c r="B1217" s="59"/>
      <c r="C1217" s="59"/>
      <c r="D1217" s="59"/>
      <c r="E1217" s="59"/>
      <c r="F1217" s="59"/>
      <c r="G1217" s="59"/>
    </row>
    <row r="1218" spans="1:7" x14ac:dyDescent="0.3">
      <c r="A1218" s="59"/>
      <c r="B1218" s="59"/>
      <c r="C1218" s="59"/>
      <c r="D1218" s="59"/>
      <c r="E1218" s="59"/>
      <c r="F1218" s="59"/>
      <c r="G1218" s="59"/>
    </row>
    <row r="1219" spans="1:7" x14ac:dyDescent="0.3">
      <c r="A1219" s="59"/>
      <c r="B1219" s="59"/>
      <c r="C1219" s="59"/>
      <c r="D1219" s="59"/>
      <c r="E1219" s="59"/>
      <c r="F1219" s="59"/>
      <c r="G1219" s="59"/>
    </row>
    <row r="1220" spans="1:7" x14ac:dyDescent="0.3">
      <c r="A1220" s="59"/>
      <c r="B1220" s="59"/>
      <c r="C1220" s="59"/>
      <c r="D1220" s="59"/>
      <c r="E1220" s="59"/>
      <c r="F1220" s="59"/>
      <c r="G1220" s="59"/>
    </row>
    <row r="1221" spans="1:7" x14ac:dyDescent="0.3">
      <c r="A1221" s="59"/>
      <c r="B1221" s="59"/>
      <c r="C1221" s="59"/>
      <c r="D1221" s="59"/>
      <c r="E1221" s="59"/>
      <c r="F1221" s="59"/>
      <c r="G1221" s="59"/>
    </row>
    <row r="1222" spans="1:7" x14ac:dyDescent="0.3">
      <c r="A1222" s="59"/>
      <c r="B1222" s="59"/>
      <c r="C1222" s="59"/>
      <c r="D1222" s="59"/>
      <c r="E1222" s="59"/>
      <c r="F1222" s="59"/>
      <c r="G1222" s="59"/>
    </row>
    <row r="1223" spans="1:7" x14ac:dyDescent="0.3">
      <c r="A1223" s="59"/>
      <c r="B1223" s="59"/>
      <c r="C1223" s="59"/>
      <c r="D1223" s="59"/>
      <c r="E1223" s="59"/>
      <c r="F1223" s="59"/>
      <c r="G1223" s="59"/>
    </row>
    <row r="1224" spans="1:7" x14ac:dyDescent="0.3">
      <c r="A1224" s="59"/>
      <c r="B1224" s="59"/>
      <c r="C1224" s="59"/>
      <c r="D1224" s="59"/>
      <c r="E1224" s="59"/>
      <c r="F1224" s="59"/>
      <c r="G1224" s="59"/>
    </row>
    <row r="1225" spans="1:7" x14ac:dyDescent="0.3">
      <c r="A1225" s="59"/>
      <c r="B1225" s="59"/>
      <c r="C1225" s="59"/>
      <c r="D1225" s="59"/>
      <c r="E1225" s="59"/>
      <c r="F1225" s="59"/>
      <c r="G1225" s="59"/>
    </row>
    <row r="1226" spans="1:7" x14ac:dyDescent="0.3">
      <c r="A1226" s="59"/>
      <c r="B1226" s="59"/>
      <c r="C1226" s="59"/>
      <c r="D1226" s="59"/>
      <c r="E1226" s="59"/>
      <c r="F1226" s="59"/>
      <c r="G1226" s="59"/>
    </row>
    <row r="1227" spans="1:7" x14ac:dyDescent="0.3">
      <c r="A1227" s="59"/>
      <c r="B1227" s="59"/>
      <c r="C1227" s="59"/>
      <c r="D1227" s="59"/>
      <c r="E1227" s="59"/>
      <c r="F1227" s="59"/>
      <c r="G1227" s="59"/>
    </row>
    <row r="1228" spans="1:7" x14ac:dyDescent="0.3">
      <c r="A1228" s="59"/>
      <c r="B1228" s="59"/>
      <c r="C1228" s="59"/>
      <c r="D1228" s="59"/>
      <c r="E1228" s="59"/>
      <c r="F1228" s="59"/>
      <c r="G1228" s="59"/>
    </row>
    <row r="1229" spans="1:7" x14ac:dyDescent="0.3">
      <c r="A1229" s="59"/>
      <c r="B1229" s="59"/>
      <c r="C1229" s="59"/>
      <c r="D1229" s="59"/>
      <c r="E1229" s="59"/>
      <c r="F1229" s="59"/>
      <c r="G1229" s="59"/>
    </row>
    <row r="1230" spans="1:7" x14ac:dyDescent="0.3">
      <c r="A1230" s="59"/>
      <c r="B1230" s="59"/>
      <c r="C1230" s="59"/>
      <c r="D1230" s="59"/>
      <c r="E1230" s="59"/>
      <c r="F1230" s="59"/>
      <c r="G1230" s="59"/>
    </row>
    <row r="1231" spans="1:7" x14ac:dyDescent="0.3">
      <c r="A1231" s="59"/>
      <c r="B1231" s="59"/>
      <c r="C1231" s="59"/>
      <c r="D1231" s="59"/>
      <c r="E1231" s="59"/>
      <c r="F1231" s="59"/>
      <c r="G1231" s="59"/>
    </row>
    <row r="1232" spans="1:7" x14ac:dyDescent="0.3">
      <c r="A1232" s="59"/>
      <c r="B1232" s="59"/>
      <c r="C1232" s="59"/>
      <c r="D1232" s="59"/>
      <c r="E1232" s="59"/>
      <c r="F1232" s="59"/>
      <c r="G1232" s="59"/>
    </row>
    <row r="1233" spans="1:7" x14ac:dyDescent="0.3">
      <c r="A1233" s="59"/>
      <c r="B1233" s="59"/>
      <c r="C1233" s="59"/>
      <c r="D1233" s="59"/>
      <c r="E1233" s="59"/>
      <c r="F1233" s="59"/>
      <c r="G1233" s="59"/>
    </row>
    <row r="1234" spans="1:7" x14ac:dyDescent="0.3">
      <c r="A1234" s="59"/>
      <c r="B1234" s="59"/>
      <c r="C1234" s="59"/>
      <c r="D1234" s="59"/>
      <c r="E1234" s="59"/>
      <c r="F1234" s="59"/>
      <c r="G1234" s="59"/>
    </row>
    <row r="1235" spans="1:7" x14ac:dyDescent="0.3">
      <c r="A1235" s="59"/>
      <c r="B1235" s="59"/>
      <c r="C1235" s="59"/>
      <c r="D1235" s="59"/>
      <c r="E1235" s="59"/>
      <c r="F1235" s="59"/>
      <c r="G1235" s="59"/>
    </row>
    <row r="1236" spans="1:7" x14ac:dyDescent="0.3">
      <c r="A1236" s="59"/>
      <c r="B1236" s="59"/>
      <c r="C1236" s="59"/>
      <c r="D1236" s="59"/>
      <c r="E1236" s="59"/>
      <c r="F1236" s="59"/>
      <c r="G1236" s="59"/>
    </row>
    <row r="1237" spans="1:7" x14ac:dyDescent="0.3">
      <c r="A1237" s="59"/>
      <c r="B1237" s="59"/>
      <c r="C1237" s="59"/>
      <c r="D1237" s="59"/>
      <c r="E1237" s="59"/>
      <c r="F1237" s="59"/>
      <c r="G1237" s="59"/>
    </row>
    <row r="1238" spans="1:7" x14ac:dyDescent="0.3">
      <c r="A1238" s="59"/>
      <c r="B1238" s="59"/>
      <c r="C1238" s="59"/>
      <c r="D1238" s="59"/>
      <c r="E1238" s="59"/>
      <c r="F1238" s="59"/>
      <c r="G1238" s="59"/>
    </row>
    <row r="1239" spans="1:7" x14ac:dyDescent="0.3">
      <c r="A1239" s="59"/>
      <c r="B1239" s="59"/>
      <c r="C1239" s="59"/>
      <c r="D1239" s="59"/>
      <c r="E1239" s="59"/>
      <c r="F1239" s="59"/>
      <c r="G1239" s="59"/>
    </row>
    <row r="1240" spans="1:7" x14ac:dyDescent="0.3">
      <c r="A1240" s="59"/>
      <c r="B1240" s="59"/>
      <c r="C1240" s="59"/>
      <c r="D1240" s="59"/>
      <c r="E1240" s="59"/>
      <c r="F1240" s="59"/>
      <c r="G1240" s="59"/>
    </row>
    <row r="1241" spans="1:7" x14ac:dyDescent="0.3">
      <c r="A1241" s="59"/>
      <c r="B1241" s="59"/>
      <c r="C1241" s="59"/>
      <c r="D1241" s="59"/>
      <c r="E1241" s="59"/>
      <c r="F1241" s="59"/>
      <c r="G1241" s="59"/>
    </row>
    <row r="1242" spans="1:7" x14ac:dyDescent="0.3">
      <c r="A1242" s="59"/>
      <c r="B1242" s="59"/>
      <c r="C1242" s="59"/>
      <c r="D1242" s="59"/>
      <c r="E1242" s="59"/>
      <c r="F1242" s="59"/>
      <c r="G1242" s="59"/>
    </row>
    <row r="1243" spans="1:7" x14ac:dyDescent="0.3">
      <c r="A1243" s="59"/>
      <c r="B1243" s="59"/>
      <c r="C1243" s="59"/>
      <c r="D1243" s="59"/>
      <c r="E1243" s="59"/>
      <c r="F1243" s="59"/>
      <c r="G1243" s="59"/>
    </row>
    <row r="1244" spans="1:7" x14ac:dyDescent="0.3">
      <c r="A1244" s="59"/>
      <c r="B1244" s="59"/>
      <c r="C1244" s="59"/>
      <c r="D1244" s="59"/>
      <c r="E1244" s="59"/>
      <c r="F1244" s="59"/>
      <c r="G1244" s="59"/>
    </row>
    <row r="1245" spans="1:7" x14ac:dyDescent="0.3">
      <c r="A1245" s="59"/>
      <c r="B1245" s="59"/>
      <c r="C1245" s="59"/>
      <c r="D1245" s="59"/>
      <c r="E1245" s="59"/>
      <c r="F1245" s="59"/>
      <c r="G1245" s="59"/>
    </row>
    <row r="1246" spans="1:7" x14ac:dyDescent="0.3">
      <c r="A1246" s="59"/>
      <c r="B1246" s="59"/>
      <c r="C1246" s="59"/>
      <c r="D1246" s="59"/>
      <c r="E1246" s="59"/>
      <c r="F1246" s="59"/>
      <c r="G1246" s="59"/>
    </row>
    <row r="1247" spans="1:7" x14ac:dyDescent="0.3">
      <c r="A1247" s="59"/>
      <c r="B1247" s="59"/>
      <c r="C1247" s="59"/>
      <c r="D1247" s="59"/>
      <c r="E1247" s="59"/>
      <c r="F1247" s="59"/>
      <c r="G1247" s="59"/>
    </row>
    <row r="1248" spans="1:7" x14ac:dyDescent="0.3">
      <c r="A1248" s="59"/>
      <c r="B1248" s="59"/>
      <c r="C1248" s="59"/>
      <c r="D1248" s="59"/>
      <c r="E1248" s="59"/>
      <c r="F1248" s="59"/>
      <c r="G1248" s="59"/>
    </row>
    <row r="1249" spans="1:7" x14ac:dyDescent="0.3">
      <c r="A1249" s="59"/>
      <c r="B1249" s="59"/>
      <c r="C1249" s="59"/>
      <c r="D1249" s="59"/>
      <c r="E1249" s="59"/>
      <c r="F1249" s="59"/>
      <c r="G1249" s="59"/>
    </row>
    <row r="1250" spans="1:7" x14ac:dyDescent="0.3">
      <c r="A1250" s="59"/>
      <c r="B1250" s="59"/>
      <c r="C1250" s="59"/>
      <c r="D1250" s="59"/>
      <c r="E1250" s="59"/>
      <c r="F1250" s="59"/>
      <c r="G1250" s="59"/>
    </row>
    <row r="1251" spans="1:7" x14ac:dyDescent="0.3">
      <c r="A1251" s="59"/>
      <c r="B1251" s="59"/>
      <c r="C1251" s="59"/>
      <c r="D1251" s="59"/>
      <c r="E1251" s="59"/>
      <c r="F1251" s="59"/>
      <c r="G1251" s="59"/>
    </row>
    <row r="1252" spans="1:7" x14ac:dyDescent="0.3">
      <c r="A1252" s="59"/>
      <c r="B1252" s="59"/>
      <c r="C1252" s="59"/>
      <c r="D1252" s="59"/>
      <c r="E1252" s="59"/>
      <c r="F1252" s="59"/>
      <c r="G1252" s="59"/>
    </row>
    <row r="1253" spans="1:7" x14ac:dyDescent="0.3">
      <c r="A1253" s="59"/>
      <c r="B1253" s="59"/>
      <c r="C1253" s="59"/>
      <c r="D1253" s="59"/>
      <c r="E1253" s="59"/>
      <c r="F1253" s="59"/>
      <c r="G1253" s="59"/>
    </row>
    <row r="1254" spans="1:7" x14ac:dyDescent="0.3">
      <c r="A1254" s="59"/>
      <c r="B1254" s="59"/>
      <c r="C1254" s="59"/>
      <c r="D1254" s="59"/>
      <c r="E1254" s="59"/>
      <c r="F1254" s="59"/>
      <c r="G1254" s="59"/>
    </row>
    <row r="1255" spans="1:7" x14ac:dyDescent="0.3">
      <c r="A1255" s="59"/>
      <c r="B1255" s="59"/>
      <c r="C1255" s="59"/>
      <c r="D1255" s="59"/>
      <c r="E1255" s="59"/>
      <c r="F1255" s="59"/>
      <c r="G1255" s="59"/>
    </row>
    <row r="1256" spans="1:7" x14ac:dyDescent="0.3">
      <c r="A1256" s="59"/>
      <c r="B1256" s="59"/>
      <c r="C1256" s="59"/>
      <c r="D1256" s="59"/>
      <c r="E1256" s="59"/>
      <c r="F1256" s="59"/>
      <c r="G1256" s="59"/>
    </row>
    <row r="1257" spans="1:7" x14ac:dyDescent="0.3">
      <c r="A1257" s="59"/>
      <c r="B1257" s="59"/>
      <c r="C1257" s="59"/>
      <c r="D1257" s="59"/>
      <c r="E1257" s="59"/>
      <c r="F1257" s="59"/>
      <c r="G1257" s="59"/>
    </row>
    <row r="1258" spans="1:7" x14ac:dyDescent="0.3">
      <c r="A1258" s="59"/>
      <c r="B1258" s="59"/>
      <c r="C1258" s="59"/>
      <c r="D1258" s="59"/>
      <c r="E1258" s="59"/>
      <c r="F1258" s="59"/>
      <c r="G1258" s="59"/>
    </row>
    <row r="1259" spans="1:7" x14ac:dyDescent="0.3">
      <c r="A1259" s="59"/>
      <c r="B1259" s="59"/>
      <c r="C1259" s="59"/>
      <c r="D1259" s="59"/>
      <c r="E1259" s="59"/>
      <c r="F1259" s="59"/>
      <c r="G1259" s="59"/>
    </row>
    <row r="1260" spans="1:7" x14ac:dyDescent="0.3">
      <c r="A1260" s="59"/>
      <c r="B1260" s="59"/>
      <c r="C1260" s="59"/>
      <c r="D1260" s="59"/>
      <c r="E1260" s="59"/>
      <c r="F1260" s="59"/>
      <c r="G1260" s="59"/>
    </row>
    <row r="1261" spans="1:7" x14ac:dyDescent="0.3">
      <c r="A1261" s="59"/>
      <c r="B1261" s="59"/>
      <c r="C1261" s="59"/>
      <c r="D1261" s="59"/>
      <c r="E1261" s="59"/>
      <c r="F1261" s="59"/>
      <c r="G1261" s="59"/>
    </row>
    <row r="1262" spans="1:7" x14ac:dyDescent="0.3">
      <c r="A1262" s="59"/>
      <c r="B1262" s="59"/>
      <c r="C1262" s="59"/>
      <c r="D1262" s="59"/>
      <c r="E1262" s="59"/>
      <c r="F1262" s="59"/>
      <c r="G1262" s="59"/>
    </row>
    <row r="1263" spans="1:7" x14ac:dyDescent="0.3">
      <c r="A1263" s="59"/>
      <c r="B1263" s="59"/>
      <c r="C1263" s="59"/>
      <c r="D1263" s="59"/>
      <c r="E1263" s="59"/>
      <c r="F1263" s="59"/>
      <c r="G1263" s="59"/>
    </row>
    <row r="1264" spans="1:7" x14ac:dyDescent="0.3">
      <c r="A1264" s="59"/>
      <c r="B1264" s="59"/>
      <c r="C1264" s="59"/>
      <c r="D1264" s="59"/>
      <c r="E1264" s="59"/>
      <c r="F1264" s="59"/>
      <c r="G1264" s="59"/>
    </row>
    <row r="1265" spans="1:7" x14ac:dyDescent="0.3">
      <c r="A1265" s="59"/>
      <c r="B1265" s="59"/>
      <c r="C1265" s="59"/>
      <c r="D1265" s="59"/>
      <c r="E1265" s="59"/>
      <c r="F1265" s="59"/>
      <c r="G1265" s="59"/>
    </row>
    <row r="1266" spans="1:7" x14ac:dyDescent="0.3">
      <c r="A1266" s="59"/>
      <c r="B1266" s="59"/>
      <c r="C1266" s="59"/>
      <c r="D1266" s="59"/>
      <c r="E1266" s="59"/>
      <c r="F1266" s="59"/>
      <c r="G1266" s="59"/>
    </row>
    <row r="1267" spans="1:7" x14ac:dyDescent="0.3">
      <c r="A1267" s="59"/>
      <c r="B1267" s="59"/>
      <c r="C1267" s="59"/>
      <c r="D1267" s="59"/>
      <c r="E1267" s="59"/>
      <c r="F1267" s="59"/>
      <c r="G1267" s="59"/>
    </row>
    <row r="1268" spans="1:7" x14ac:dyDescent="0.3">
      <c r="A1268" s="59"/>
      <c r="B1268" s="59"/>
      <c r="C1268" s="59"/>
      <c r="D1268" s="59"/>
      <c r="E1268" s="59"/>
      <c r="F1268" s="59"/>
      <c r="G1268" s="59"/>
    </row>
    <row r="1269" spans="1:7" x14ac:dyDescent="0.3">
      <c r="A1269" s="59"/>
      <c r="B1269" s="59"/>
      <c r="C1269" s="59"/>
      <c r="D1269" s="59"/>
      <c r="E1269" s="59"/>
      <c r="F1269" s="59"/>
      <c r="G1269" s="59"/>
    </row>
    <row r="1270" spans="1:7" x14ac:dyDescent="0.3">
      <c r="A1270" s="59"/>
      <c r="B1270" s="59"/>
      <c r="C1270" s="59"/>
      <c r="D1270" s="59"/>
      <c r="E1270" s="59"/>
      <c r="F1270" s="59"/>
      <c r="G1270" s="59"/>
    </row>
    <row r="1271" spans="1:7" x14ac:dyDescent="0.3">
      <c r="A1271" s="59"/>
      <c r="B1271" s="59"/>
      <c r="C1271" s="59"/>
      <c r="D1271" s="59"/>
      <c r="E1271" s="59"/>
      <c r="F1271" s="59"/>
      <c r="G1271" s="59"/>
    </row>
    <row r="1272" spans="1:7" x14ac:dyDescent="0.3">
      <c r="A1272" s="59"/>
      <c r="B1272" s="59"/>
      <c r="C1272" s="59"/>
      <c r="D1272" s="59"/>
      <c r="E1272" s="59"/>
      <c r="F1272" s="59"/>
      <c r="G1272" s="59"/>
    </row>
    <row r="1273" spans="1:7" x14ac:dyDescent="0.3">
      <c r="A1273" s="59"/>
      <c r="B1273" s="59"/>
      <c r="C1273" s="59"/>
      <c r="D1273" s="59"/>
      <c r="E1273" s="59"/>
      <c r="F1273" s="59"/>
      <c r="G1273" s="59"/>
    </row>
    <row r="1274" spans="1:7" x14ac:dyDescent="0.3">
      <c r="A1274" s="59"/>
      <c r="B1274" s="59"/>
      <c r="C1274" s="59"/>
      <c r="D1274" s="59"/>
      <c r="E1274" s="59"/>
      <c r="F1274" s="59"/>
      <c r="G1274" s="59"/>
    </row>
    <row r="1275" spans="1:7" x14ac:dyDescent="0.3">
      <c r="A1275" s="59"/>
      <c r="B1275" s="59"/>
      <c r="C1275" s="59"/>
      <c r="D1275" s="59"/>
      <c r="E1275" s="59"/>
      <c r="F1275" s="59"/>
      <c r="G1275" s="59"/>
    </row>
    <row r="1276" spans="1:7" x14ac:dyDescent="0.3">
      <c r="A1276" s="59"/>
      <c r="B1276" s="59"/>
      <c r="C1276" s="59"/>
      <c r="D1276" s="59"/>
      <c r="E1276" s="59"/>
      <c r="F1276" s="59"/>
      <c r="G1276" s="59"/>
    </row>
    <row r="1277" spans="1:7" x14ac:dyDescent="0.3">
      <c r="A1277" s="59"/>
      <c r="B1277" s="59"/>
      <c r="C1277" s="59"/>
      <c r="D1277" s="59"/>
      <c r="E1277" s="59"/>
      <c r="F1277" s="59"/>
      <c r="G1277" s="59"/>
    </row>
    <row r="1278" spans="1:7" x14ac:dyDescent="0.3">
      <c r="A1278" s="59"/>
      <c r="B1278" s="59"/>
      <c r="C1278" s="59"/>
      <c r="D1278" s="59"/>
      <c r="E1278" s="59"/>
      <c r="F1278" s="59"/>
      <c r="G1278" s="59"/>
    </row>
    <row r="1279" spans="1:7" x14ac:dyDescent="0.3">
      <c r="A1279" s="59"/>
      <c r="B1279" s="59"/>
      <c r="C1279" s="59"/>
      <c r="D1279" s="59"/>
      <c r="E1279" s="59"/>
      <c r="F1279" s="59"/>
      <c r="G1279" s="59"/>
    </row>
    <row r="1280" spans="1:7" x14ac:dyDescent="0.3">
      <c r="A1280" s="59"/>
      <c r="B1280" s="59"/>
      <c r="C1280" s="59"/>
      <c r="D1280" s="59"/>
      <c r="E1280" s="59"/>
      <c r="F1280" s="59"/>
      <c r="G1280" s="59"/>
    </row>
    <row r="1281" spans="1:7" x14ac:dyDescent="0.3">
      <c r="A1281" s="59"/>
      <c r="B1281" s="59"/>
      <c r="C1281" s="59"/>
      <c r="D1281" s="59"/>
      <c r="E1281" s="59"/>
      <c r="F1281" s="59"/>
      <c r="G1281" s="59"/>
    </row>
    <row r="1282" spans="1:7" x14ac:dyDescent="0.3">
      <c r="A1282" s="59"/>
      <c r="B1282" s="59"/>
      <c r="C1282" s="59"/>
      <c r="D1282" s="59"/>
      <c r="E1282" s="59"/>
      <c r="F1282" s="59"/>
      <c r="G1282" s="59"/>
    </row>
    <row r="1283" spans="1:7" x14ac:dyDescent="0.3">
      <c r="A1283" s="59"/>
      <c r="B1283" s="59"/>
      <c r="C1283" s="59"/>
      <c r="D1283" s="59"/>
      <c r="E1283" s="59"/>
      <c r="F1283" s="59"/>
      <c r="G1283" s="59"/>
    </row>
    <row r="1284" spans="1:7" x14ac:dyDescent="0.3">
      <c r="A1284" s="59"/>
      <c r="B1284" s="59"/>
      <c r="C1284" s="59"/>
      <c r="D1284" s="59"/>
      <c r="E1284" s="59"/>
      <c r="F1284" s="59"/>
      <c r="G1284" s="59"/>
    </row>
    <row r="1285" spans="1:7" x14ac:dyDescent="0.3">
      <c r="A1285" s="59"/>
      <c r="B1285" s="59"/>
      <c r="C1285" s="59"/>
      <c r="D1285" s="59"/>
      <c r="E1285" s="59"/>
      <c r="F1285" s="59"/>
      <c r="G1285" s="59"/>
    </row>
    <row r="1286" spans="1:7" x14ac:dyDescent="0.3">
      <c r="A1286" s="59"/>
      <c r="B1286" s="59"/>
      <c r="C1286" s="59"/>
      <c r="D1286" s="59"/>
      <c r="E1286" s="59"/>
      <c r="F1286" s="59"/>
      <c r="G1286" s="59"/>
    </row>
    <row r="1287" spans="1:7" x14ac:dyDescent="0.3">
      <c r="A1287" s="59"/>
      <c r="B1287" s="59"/>
      <c r="C1287" s="59"/>
      <c r="D1287" s="59"/>
      <c r="E1287" s="59"/>
      <c r="F1287" s="59"/>
      <c r="G1287" s="59"/>
    </row>
    <row r="1288" spans="1:7" x14ac:dyDescent="0.3">
      <c r="A1288" s="59"/>
      <c r="B1288" s="59"/>
      <c r="C1288" s="59"/>
      <c r="D1288" s="59"/>
      <c r="E1288" s="59"/>
      <c r="F1288" s="59"/>
      <c r="G1288" s="59"/>
    </row>
    <row r="1289" spans="1:7" x14ac:dyDescent="0.3">
      <c r="A1289" s="59"/>
      <c r="B1289" s="59"/>
      <c r="C1289" s="59"/>
      <c r="D1289" s="59"/>
      <c r="E1289" s="59"/>
      <c r="F1289" s="59"/>
      <c r="G1289" s="59"/>
    </row>
    <row r="1290" spans="1:7" x14ac:dyDescent="0.3">
      <c r="A1290" s="59"/>
      <c r="B1290" s="59"/>
      <c r="C1290" s="59"/>
      <c r="D1290" s="59"/>
      <c r="E1290" s="59"/>
      <c r="F1290" s="59"/>
      <c r="G1290" s="59"/>
    </row>
    <row r="1291" spans="1:7" x14ac:dyDescent="0.3">
      <c r="A1291" s="59"/>
      <c r="B1291" s="59"/>
      <c r="C1291" s="59"/>
      <c r="D1291" s="59"/>
      <c r="E1291" s="59"/>
      <c r="F1291" s="59"/>
      <c r="G1291" s="59"/>
    </row>
    <row r="1292" spans="1:7" x14ac:dyDescent="0.3">
      <c r="A1292" s="59"/>
      <c r="B1292" s="59"/>
      <c r="C1292" s="59"/>
      <c r="D1292" s="59"/>
      <c r="E1292" s="59"/>
      <c r="F1292" s="59"/>
      <c r="G1292" s="59"/>
    </row>
    <row r="1293" spans="1:7" x14ac:dyDescent="0.3">
      <c r="A1293" s="59"/>
      <c r="B1293" s="59"/>
      <c r="C1293" s="59"/>
      <c r="D1293" s="59"/>
      <c r="E1293" s="59"/>
      <c r="F1293" s="59"/>
      <c r="G1293" s="59"/>
    </row>
    <row r="1294" spans="1:7" x14ac:dyDescent="0.3">
      <c r="A1294" s="59"/>
      <c r="B1294" s="59"/>
      <c r="C1294" s="59"/>
      <c r="D1294" s="59"/>
      <c r="E1294" s="59"/>
      <c r="F1294" s="59"/>
      <c r="G1294" s="59"/>
    </row>
    <row r="1295" spans="1:7" x14ac:dyDescent="0.3">
      <c r="A1295" s="59"/>
      <c r="B1295" s="59"/>
      <c r="C1295" s="59"/>
      <c r="D1295" s="59"/>
      <c r="E1295" s="59"/>
      <c r="F1295" s="59"/>
      <c r="G1295" s="59"/>
    </row>
    <row r="1296" spans="1:7" x14ac:dyDescent="0.3">
      <c r="A1296" s="59"/>
      <c r="B1296" s="59"/>
      <c r="C1296" s="59"/>
      <c r="D1296" s="59"/>
      <c r="E1296" s="59"/>
      <c r="F1296" s="59"/>
      <c r="G1296" s="59"/>
    </row>
    <row r="1297" spans="1:7" x14ac:dyDescent="0.3">
      <c r="A1297" s="59"/>
      <c r="B1297" s="59"/>
      <c r="C1297" s="59"/>
      <c r="D1297" s="59"/>
      <c r="E1297" s="59"/>
      <c r="F1297" s="59"/>
      <c r="G1297" s="59"/>
    </row>
    <row r="1298" spans="1:7" x14ac:dyDescent="0.3">
      <c r="A1298" s="59"/>
      <c r="B1298" s="59"/>
      <c r="C1298" s="59"/>
      <c r="D1298" s="59"/>
      <c r="E1298" s="59"/>
      <c r="F1298" s="59"/>
      <c r="G1298" s="59"/>
    </row>
    <row r="1299" spans="1:7" x14ac:dyDescent="0.3">
      <c r="A1299" s="59"/>
      <c r="B1299" s="59"/>
      <c r="C1299" s="59"/>
      <c r="D1299" s="59"/>
      <c r="E1299" s="59"/>
      <c r="F1299" s="59"/>
      <c r="G1299" s="59"/>
    </row>
    <row r="1300" spans="1:7" x14ac:dyDescent="0.3">
      <c r="A1300" s="59"/>
      <c r="B1300" s="59"/>
      <c r="C1300" s="59"/>
      <c r="D1300" s="59"/>
      <c r="E1300" s="59"/>
      <c r="F1300" s="59"/>
      <c r="G1300" s="59"/>
    </row>
    <row r="1301" spans="1:7" x14ac:dyDescent="0.3">
      <c r="A1301" s="59"/>
      <c r="B1301" s="59"/>
      <c r="C1301" s="59"/>
      <c r="D1301" s="59"/>
      <c r="E1301" s="59"/>
      <c r="F1301" s="59"/>
      <c r="G1301" s="59"/>
    </row>
    <row r="1302" spans="1:7" x14ac:dyDescent="0.3">
      <c r="A1302" s="59"/>
      <c r="B1302" s="59"/>
      <c r="C1302" s="59"/>
      <c r="D1302" s="59"/>
      <c r="E1302" s="59"/>
      <c r="F1302" s="59"/>
      <c r="G1302" s="59"/>
    </row>
    <row r="1303" spans="1:7" x14ac:dyDescent="0.3">
      <c r="A1303" s="59"/>
      <c r="B1303" s="59"/>
      <c r="C1303" s="59"/>
      <c r="D1303" s="59"/>
      <c r="E1303" s="59"/>
      <c r="F1303" s="59"/>
      <c r="G1303" s="59"/>
    </row>
    <row r="1304" spans="1:7" x14ac:dyDescent="0.3">
      <c r="A1304" s="59"/>
      <c r="B1304" s="59"/>
      <c r="C1304" s="59"/>
      <c r="D1304" s="59"/>
      <c r="E1304" s="59"/>
      <c r="F1304" s="59"/>
      <c r="G1304" s="59"/>
    </row>
    <row r="1305" spans="1:7" x14ac:dyDescent="0.3">
      <c r="A1305" s="59"/>
      <c r="B1305" s="59"/>
      <c r="C1305" s="59"/>
      <c r="D1305" s="59"/>
      <c r="E1305" s="59"/>
      <c r="F1305" s="59"/>
      <c r="G1305" s="59"/>
    </row>
    <row r="1306" spans="1:7" x14ac:dyDescent="0.3">
      <c r="A1306" s="59"/>
      <c r="B1306" s="59"/>
      <c r="C1306" s="59"/>
      <c r="D1306" s="59"/>
      <c r="E1306" s="59"/>
      <c r="F1306" s="59"/>
      <c r="G1306" s="59"/>
    </row>
    <row r="1307" spans="1:7" x14ac:dyDescent="0.3">
      <c r="A1307" s="59"/>
      <c r="B1307" s="59"/>
      <c r="C1307" s="59"/>
      <c r="D1307" s="59"/>
      <c r="E1307" s="59"/>
      <c r="F1307" s="59"/>
      <c r="G1307" s="59"/>
    </row>
    <row r="1308" spans="1:7" x14ac:dyDescent="0.3">
      <c r="A1308" s="59"/>
      <c r="B1308" s="59"/>
      <c r="C1308" s="59"/>
      <c r="D1308" s="59"/>
      <c r="E1308" s="59"/>
      <c r="F1308" s="59"/>
      <c r="G1308" s="59"/>
    </row>
    <row r="1309" spans="1:7" x14ac:dyDescent="0.3">
      <c r="A1309" s="59"/>
      <c r="B1309" s="59"/>
      <c r="C1309" s="59"/>
      <c r="D1309" s="59"/>
      <c r="E1309" s="59"/>
      <c r="F1309" s="59"/>
      <c r="G1309" s="59"/>
    </row>
    <row r="1310" spans="1:7" x14ac:dyDescent="0.3">
      <c r="A1310" s="59"/>
      <c r="B1310" s="59"/>
      <c r="C1310" s="59"/>
      <c r="D1310" s="59"/>
      <c r="E1310" s="59"/>
      <c r="F1310" s="59"/>
      <c r="G1310" s="59"/>
    </row>
    <row r="1311" spans="1:7" x14ac:dyDescent="0.3">
      <c r="A1311" s="59"/>
      <c r="B1311" s="59"/>
      <c r="C1311" s="59"/>
      <c r="D1311" s="59"/>
      <c r="E1311" s="59"/>
      <c r="F1311" s="59"/>
      <c r="G1311" s="59"/>
    </row>
    <row r="1312" spans="1:7" x14ac:dyDescent="0.3">
      <c r="A1312" s="59"/>
      <c r="B1312" s="59"/>
      <c r="C1312" s="59"/>
      <c r="D1312" s="59"/>
      <c r="E1312" s="59"/>
      <c r="F1312" s="59"/>
      <c r="G1312" s="59"/>
    </row>
    <row r="1313" spans="1:7" x14ac:dyDescent="0.3">
      <c r="A1313" s="59"/>
      <c r="B1313" s="59"/>
      <c r="C1313" s="59"/>
      <c r="D1313" s="59"/>
      <c r="E1313" s="59"/>
      <c r="F1313" s="59"/>
      <c r="G1313" s="59"/>
    </row>
    <row r="1314" spans="1:7" x14ac:dyDescent="0.3">
      <c r="A1314" s="59"/>
      <c r="B1314" s="59"/>
      <c r="C1314" s="59"/>
      <c r="D1314" s="59"/>
      <c r="E1314" s="59"/>
      <c r="F1314" s="59"/>
      <c r="G1314" s="59"/>
    </row>
    <row r="1315" spans="1:7" x14ac:dyDescent="0.3">
      <c r="A1315" s="59"/>
      <c r="B1315" s="59"/>
      <c r="C1315" s="59"/>
      <c r="D1315" s="59"/>
      <c r="E1315" s="59"/>
      <c r="F1315" s="59"/>
      <c r="G1315" s="59"/>
    </row>
    <row r="1316" spans="1:7" x14ac:dyDescent="0.3">
      <c r="A1316" s="59"/>
      <c r="B1316" s="59"/>
      <c r="C1316" s="59"/>
      <c r="D1316" s="59"/>
      <c r="E1316" s="59"/>
      <c r="F1316" s="59"/>
      <c r="G1316" s="59"/>
    </row>
    <row r="1317" spans="1:7" x14ac:dyDescent="0.3">
      <c r="A1317" s="59"/>
      <c r="B1317" s="59"/>
      <c r="C1317" s="59"/>
      <c r="D1317" s="59"/>
      <c r="E1317" s="59"/>
      <c r="F1317" s="59"/>
      <c r="G1317" s="59"/>
    </row>
    <row r="1318" spans="1:7" x14ac:dyDescent="0.3">
      <c r="A1318" s="59"/>
      <c r="B1318" s="59"/>
      <c r="C1318" s="59"/>
      <c r="D1318" s="59"/>
      <c r="E1318" s="59"/>
      <c r="F1318" s="59"/>
      <c r="G1318" s="59"/>
    </row>
    <row r="1319" spans="1:7" x14ac:dyDescent="0.3">
      <c r="A1319" s="59"/>
      <c r="B1319" s="59"/>
      <c r="C1319" s="59"/>
      <c r="D1319" s="59"/>
      <c r="E1319" s="59"/>
      <c r="F1319" s="59"/>
      <c r="G1319" s="59"/>
    </row>
    <row r="1320" spans="1:7" x14ac:dyDescent="0.3">
      <c r="A1320" s="59"/>
      <c r="B1320" s="59"/>
      <c r="C1320" s="59"/>
      <c r="D1320" s="59"/>
      <c r="E1320" s="59"/>
      <c r="F1320" s="59"/>
      <c r="G1320" s="59"/>
    </row>
    <row r="1321" spans="1:7" x14ac:dyDescent="0.3">
      <c r="A1321" s="59"/>
      <c r="B1321" s="59"/>
      <c r="C1321" s="59"/>
      <c r="D1321" s="59"/>
      <c r="E1321" s="59"/>
      <c r="F1321" s="59"/>
      <c r="G1321" s="59"/>
    </row>
    <row r="1322" spans="1:7" x14ac:dyDescent="0.3">
      <c r="A1322" s="59"/>
      <c r="B1322" s="59"/>
      <c r="C1322" s="59"/>
      <c r="D1322" s="59"/>
      <c r="E1322" s="59"/>
      <c r="F1322" s="59"/>
      <c r="G1322" s="59"/>
    </row>
    <row r="1323" spans="1:7" x14ac:dyDescent="0.3">
      <c r="A1323" s="59"/>
      <c r="B1323" s="59"/>
      <c r="C1323" s="59"/>
      <c r="D1323" s="59"/>
      <c r="E1323" s="59"/>
      <c r="F1323" s="59"/>
      <c r="G1323" s="59"/>
    </row>
    <row r="1324" spans="1:7" x14ac:dyDescent="0.3">
      <c r="A1324" s="59"/>
      <c r="B1324" s="59"/>
      <c r="C1324" s="59"/>
      <c r="D1324" s="59"/>
      <c r="E1324" s="59"/>
      <c r="F1324" s="59"/>
      <c r="G1324" s="59"/>
    </row>
    <row r="1325" spans="1:7" x14ac:dyDescent="0.3">
      <c r="A1325" s="59"/>
      <c r="B1325" s="59"/>
      <c r="C1325" s="59"/>
      <c r="D1325" s="59"/>
      <c r="E1325" s="59"/>
      <c r="F1325" s="59"/>
      <c r="G1325" s="59"/>
    </row>
    <row r="1326" spans="1:7" x14ac:dyDescent="0.3">
      <c r="A1326" s="59"/>
      <c r="B1326" s="59"/>
      <c r="C1326" s="59"/>
      <c r="D1326" s="59"/>
      <c r="E1326" s="59"/>
      <c r="F1326" s="59"/>
      <c r="G1326" s="59"/>
    </row>
    <row r="1327" spans="1:7" x14ac:dyDescent="0.3">
      <c r="A1327" s="59"/>
      <c r="B1327" s="59"/>
      <c r="C1327" s="59"/>
      <c r="D1327" s="59"/>
      <c r="E1327" s="59"/>
      <c r="F1327" s="59"/>
      <c r="G1327" s="59"/>
    </row>
    <row r="1328" spans="1:7" x14ac:dyDescent="0.3">
      <c r="A1328" s="59"/>
      <c r="B1328" s="59"/>
      <c r="C1328" s="59"/>
      <c r="D1328" s="59"/>
      <c r="E1328" s="59"/>
      <c r="F1328" s="59"/>
      <c r="G1328" s="59"/>
    </row>
    <row r="1329" spans="1:7" x14ac:dyDescent="0.3">
      <c r="A1329" s="59"/>
      <c r="B1329" s="59"/>
      <c r="C1329" s="59"/>
      <c r="D1329" s="59"/>
      <c r="E1329" s="59"/>
      <c r="F1329" s="59"/>
      <c r="G1329" s="59"/>
    </row>
    <row r="1330" spans="1:7" x14ac:dyDescent="0.3">
      <c r="A1330" s="59"/>
      <c r="B1330" s="59"/>
      <c r="C1330" s="59"/>
      <c r="D1330" s="59"/>
      <c r="E1330" s="59"/>
      <c r="F1330" s="59"/>
      <c r="G1330" s="59"/>
    </row>
    <row r="1331" spans="1:7" x14ac:dyDescent="0.3">
      <c r="A1331" s="59"/>
      <c r="B1331" s="59"/>
      <c r="C1331" s="59"/>
      <c r="D1331" s="59"/>
      <c r="E1331" s="59"/>
      <c r="F1331" s="59"/>
      <c r="G1331" s="59"/>
    </row>
    <row r="1332" spans="1:7" x14ac:dyDescent="0.3">
      <c r="A1332" s="59"/>
      <c r="B1332" s="59"/>
      <c r="C1332" s="59"/>
      <c r="D1332" s="59"/>
      <c r="E1332" s="59"/>
      <c r="F1332" s="59"/>
      <c r="G1332" s="59"/>
    </row>
    <row r="1333" spans="1:7" x14ac:dyDescent="0.3">
      <c r="A1333" s="59"/>
      <c r="B1333" s="59"/>
      <c r="C1333" s="59"/>
      <c r="D1333" s="59"/>
      <c r="E1333" s="59"/>
      <c r="F1333" s="59"/>
      <c r="G1333" s="59"/>
    </row>
    <row r="1334" spans="1:7" x14ac:dyDescent="0.3">
      <c r="A1334" s="59"/>
      <c r="B1334" s="59"/>
      <c r="C1334" s="59"/>
      <c r="D1334" s="59"/>
      <c r="E1334" s="59"/>
      <c r="F1334" s="59"/>
      <c r="G1334" s="59"/>
    </row>
    <row r="1335" spans="1:7" x14ac:dyDescent="0.3">
      <c r="A1335" s="59"/>
      <c r="B1335" s="59"/>
      <c r="C1335" s="59"/>
      <c r="D1335" s="59"/>
      <c r="E1335" s="59"/>
      <c r="F1335" s="59"/>
      <c r="G1335" s="59"/>
    </row>
    <row r="1336" spans="1:7" x14ac:dyDescent="0.3">
      <c r="A1336" s="59"/>
      <c r="B1336" s="59"/>
      <c r="C1336" s="59"/>
      <c r="D1336" s="59"/>
      <c r="E1336" s="59"/>
      <c r="F1336" s="59"/>
      <c r="G1336" s="59"/>
    </row>
    <row r="1337" spans="1:7" x14ac:dyDescent="0.3">
      <c r="A1337" s="59"/>
      <c r="B1337" s="59"/>
      <c r="C1337" s="59"/>
      <c r="D1337" s="59"/>
      <c r="E1337" s="59"/>
      <c r="F1337" s="59"/>
      <c r="G1337" s="59"/>
    </row>
    <row r="1338" spans="1:7" x14ac:dyDescent="0.3">
      <c r="A1338" s="59"/>
      <c r="B1338" s="59"/>
      <c r="C1338" s="59"/>
      <c r="D1338" s="59"/>
      <c r="E1338" s="59"/>
      <c r="F1338" s="59"/>
      <c r="G1338" s="59"/>
    </row>
    <row r="1339" spans="1:7" x14ac:dyDescent="0.3">
      <c r="A1339" s="59"/>
      <c r="B1339" s="59"/>
      <c r="C1339" s="59"/>
      <c r="D1339" s="59"/>
      <c r="E1339" s="59"/>
      <c r="F1339" s="59"/>
      <c r="G1339" s="59"/>
    </row>
    <row r="1340" spans="1:7" x14ac:dyDescent="0.3">
      <c r="A1340" s="59"/>
      <c r="B1340" s="59"/>
      <c r="C1340" s="59"/>
      <c r="D1340" s="59"/>
      <c r="E1340" s="59"/>
      <c r="F1340" s="59"/>
      <c r="G1340" s="59"/>
    </row>
    <row r="1341" spans="1:7" x14ac:dyDescent="0.3">
      <c r="A1341" s="59"/>
      <c r="B1341" s="59"/>
      <c r="C1341" s="59"/>
      <c r="D1341" s="59"/>
      <c r="E1341" s="59"/>
      <c r="F1341" s="59"/>
      <c r="G1341" s="59"/>
    </row>
    <row r="1342" spans="1:7" x14ac:dyDescent="0.3">
      <c r="A1342" s="59"/>
      <c r="B1342" s="59"/>
      <c r="C1342" s="59"/>
      <c r="D1342" s="59"/>
      <c r="E1342" s="59"/>
      <c r="F1342" s="59"/>
      <c r="G1342" s="59"/>
    </row>
    <row r="1343" spans="1:7" x14ac:dyDescent="0.3">
      <c r="A1343" s="59"/>
      <c r="B1343" s="59"/>
      <c r="C1343" s="59"/>
      <c r="D1343" s="59"/>
      <c r="E1343" s="59"/>
      <c r="F1343" s="59"/>
      <c r="G1343" s="59"/>
    </row>
    <row r="1344" spans="1:7" x14ac:dyDescent="0.3">
      <c r="A1344" s="59"/>
      <c r="B1344" s="59"/>
      <c r="C1344" s="59"/>
      <c r="D1344" s="59"/>
      <c r="E1344" s="59"/>
      <c r="F1344" s="59"/>
      <c r="G1344" s="59"/>
    </row>
    <row r="1345" spans="1:7" x14ac:dyDescent="0.3">
      <c r="A1345" s="59"/>
      <c r="B1345" s="59"/>
      <c r="C1345" s="59"/>
      <c r="D1345" s="59"/>
      <c r="E1345" s="59"/>
      <c r="F1345" s="59"/>
      <c r="G1345" s="59"/>
    </row>
    <row r="1346" spans="1:7" x14ac:dyDescent="0.3">
      <c r="A1346" s="59"/>
      <c r="B1346" s="59"/>
      <c r="C1346" s="59"/>
      <c r="D1346" s="59"/>
      <c r="E1346" s="59"/>
      <c r="F1346" s="59"/>
      <c r="G1346" s="59"/>
    </row>
    <row r="1347" spans="1:7" x14ac:dyDescent="0.3">
      <c r="A1347" s="59"/>
      <c r="B1347" s="59"/>
      <c r="C1347" s="59"/>
      <c r="D1347" s="59"/>
      <c r="E1347" s="59"/>
      <c r="F1347" s="59"/>
      <c r="G1347" s="59"/>
    </row>
    <row r="1348" spans="1:7" x14ac:dyDescent="0.3">
      <c r="A1348" s="59"/>
      <c r="B1348" s="59"/>
      <c r="C1348" s="59"/>
      <c r="D1348" s="59"/>
      <c r="E1348" s="59"/>
      <c r="F1348" s="59"/>
      <c r="G1348" s="59"/>
    </row>
    <row r="1349" spans="1:7" x14ac:dyDescent="0.3">
      <c r="A1349" s="59"/>
      <c r="B1349" s="59"/>
      <c r="C1349" s="59"/>
      <c r="D1349" s="59"/>
      <c r="E1349" s="59"/>
      <c r="F1349" s="59"/>
      <c r="G1349" s="59"/>
    </row>
    <row r="1350" spans="1:7" x14ac:dyDescent="0.3">
      <c r="A1350" s="59"/>
      <c r="B1350" s="59"/>
      <c r="C1350" s="59"/>
      <c r="D1350" s="59"/>
      <c r="E1350" s="59"/>
      <c r="F1350" s="59"/>
      <c r="G1350" s="59"/>
    </row>
    <row r="1351" spans="1:7" x14ac:dyDescent="0.3">
      <c r="A1351" s="59"/>
      <c r="B1351" s="59"/>
      <c r="C1351" s="59"/>
      <c r="D1351" s="59"/>
      <c r="E1351" s="59"/>
      <c r="F1351" s="59"/>
      <c r="G1351" s="59"/>
    </row>
    <row r="1352" spans="1:7" x14ac:dyDescent="0.3">
      <c r="A1352" s="59"/>
      <c r="B1352" s="59"/>
      <c r="C1352" s="59"/>
      <c r="D1352" s="59"/>
      <c r="E1352" s="59"/>
      <c r="F1352" s="59"/>
      <c r="G1352" s="59"/>
    </row>
    <row r="1353" spans="1:7" x14ac:dyDescent="0.3">
      <c r="A1353" s="59"/>
      <c r="B1353" s="59"/>
      <c r="C1353" s="59"/>
      <c r="D1353" s="59"/>
      <c r="E1353" s="59"/>
      <c r="F1353" s="59"/>
      <c r="G1353" s="59"/>
    </row>
    <row r="1354" spans="1:7" x14ac:dyDescent="0.3">
      <c r="A1354" s="59"/>
      <c r="B1354" s="59"/>
      <c r="C1354" s="59"/>
      <c r="D1354" s="59"/>
      <c r="E1354" s="59"/>
      <c r="F1354" s="59"/>
      <c r="G1354" s="59"/>
    </row>
    <row r="1355" spans="1:7" x14ac:dyDescent="0.3">
      <c r="A1355" s="59"/>
      <c r="B1355" s="59"/>
      <c r="C1355" s="59"/>
      <c r="D1355" s="59"/>
      <c r="E1355" s="59"/>
      <c r="F1355" s="59"/>
      <c r="G1355" s="59"/>
    </row>
    <row r="1356" spans="1:7" x14ac:dyDescent="0.3">
      <c r="A1356" s="59"/>
      <c r="B1356" s="59"/>
      <c r="C1356" s="59"/>
      <c r="D1356" s="59"/>
      <c r="E1356" s="59"/>
      <c r="F1356" s="59"/>
      <c r="G1356" s="59"/>
    </row>
    <row r="1357" spans="1:7" x14ac:dyDescent="0.3">
      <c r="A1357" s="59"/>
      <c r="B1357" s="59"/>
      <c r="C1357" s="59"/>
      <c r="D1357" s="59"/>
      <c r="E1357" s="59"/>
      <c r="F1357" s="59"/>
      <c r="G1357" s="59"/>
    </row>
    <row r="1358" spans="1:7" x14ac:dyDescent="0.3">
      <c r="A1358" s="59"/>
      <c r="B1358" s="59"/>
      <c r="C1358" s="59"/>
      <c r="D1358" s="59"/>
      <c r="E1358" s="59"/>
      <c r="F1358" s="59"/>
      <c r="G1358" s="59"/>
    </row>
    <row r="1359" spans="1:7" x14ac:dyDescent="0.3">
      <c r="A1359" s="59"/>
      <c r="B1359" s="59"/>
      <c r="C1359" s="59"/>
      <c r="D1359" s="59"/>
      <c r="E1359" s="59"/>
      <c r="F1359" s="59"/>
      <c r="G1359" s="59"/>
    </row>
    <row r="1360" spans="1:7" x14ac:dyDescent="0.3">
      <c r="A1360" s="59"/>
      <c r="B1360" s="59"/>
      <c r="C1360" s="59"/>
      <c r="D1360" s="59"/>
      <c r="E1360" s="59"/>
      <c r="F1360" s="59"/>
      <c r="G1360" s="59"/>
    </row>
    <row r="1361" spans="1:7" x14ac:dyDescent="0.3">
      <c r="A1361" s="59"/>
      <c r="B1361" s="59"/>
      <c r="C1361" s="59"/>
      <c r="D1361" s="59"/>
      <c r="E1361" s="59"/>
      <c r="F1361" s="59"/>
      <c r="G1361" s="59"/>
    </row>
    <row r="1362" spans="1:7" x14ac:dyDescent="0.3">
      <c r="A1362" s="59"/>
      <c r="B1362" s="59"/>
      <c r="C1362" s="59"/>
      <c r="D1362" s="59"/>
      <c r="E1362" s="59"/>
      <c r="F1362" s="59"/>
      <c r="G1362" s="59"/>
    </row>
    <row r="1363" spans="1:7" x14ac:dyDescent="0.3">
      <c r="A1363" s="59"/>
      <c r="B1363" s="59"/>
      <c r="C1363" s="59"/>
      <c r="D1363" s="59"/>
      <c r="E1363" s="59"/>
      <c r="F1363" s="59"/>
      <c r="G1363" s="59"/>
    </row>
    <row r="1364" spans="1:7" x14ac:dyDescent="0.3">
      <c r="A1364" s="59"/>
      <c r="B1364" s="59"/>
      <c r="C1364" s="59"/>
      <c r="D1364" s="59"/>
      <c r="E1364" s="59"/>
      <c r="F1364" s="59"/>
      <c r="G1364" s="59"/>
    </row>
    <row r="1365" spans="1:7" x14ac:dyDescent="0.3">
      <c r="A1365" s="59"/>
      <c r="B1365" s="59"/>
      <c r="C1365" s="59"/>
      <c r="D1365" s="59"/>
      <c r="E1365" s="59"/>
      <c r="F1365" s="59"/>
      <c r="G1365" s="59"/>
    </row>
    <row r="1366" spans="1:7" x14ac:dyDescent="0.3">
      <c r="A1366" s="59"/>
      <c r="B1366" s="59"/>
      <c r="C1366" s="59"/>
      <c r="D1366" s="59"/>
      <c r="E1366" s="59"/>
      <c r="F1366" s="59"/>
      <c r="G1366" s="59"/>
    </row>
    <row r="1367" spans="1:7" x14ac:dyDescent="0.3">
      <c r="A1367" s="59"/>
      <c r="B1367" s="59"/>
      <c r="C1367" s="59"/>
      <c r="D1367" s="59"/>
      <c r="E1367" s="59"/>
      <c r="F1367" s="59"/>
      <c r="G1367" s="59"/>
    </row>
    <row r="1368" spans="1:7" x14ac:dyDescent="0.3">
      <c r="A1368" s="59"/>
      <c r="B1368" s="59"/>
      <c r="C1368" s="59"/>
      <c r="D1368" s="59"/>
      <c r="E1368" s="59"/>
      <c r="F1368" s="59"/>
      <c r="G1368" s="59"/>
    </row>
    <row r="1369" spans="1:7" x14ac:dyDescent="0.3">
      <c r="A1369" s="59"/>
      <c r="B1369" s="59"/>
      <c r="C1369" s="59"/>
      <c r="D1369" s="59"/>
      <c r="E1369" s="59"/>
      <c r="F1369" s="59"/>
      <c r="G1369" s="59"/>
    </row>
    <row r="1370" spans="1:7" x14ac:dyDescent="0.3">
      <c r="A1370" s="59"/>
      <c r="B1370" s="59"/>
      <c r="C1370" s="59"/>
      <c r="D1370" s="59"/>
      <c r="E1370" s="59"/>
      <c r="F1370" s="59"/>
      <c r="G1370" s="59"/>
    </row>
    <row r="1371" spans="1:7" x14ac:dyDescent="0.3">
      <c r="A1371" s="59"/>
      <c r="B1371" s="59"/>
      <c r="C1371" s="59"/>
      <c r="D1371" s="59"/>
      <c r="E1371" s="59"/>
      <c r="F1371" s="59"/>
      <c r="G1371" s="59"/>
    </row>
    <row r="1372" spans="1:7" x14ac:dyDescent="0.3">
      <c r="A1372" s="59"/>
      <c r="B1372" s="59"/>
      <c r="C1372" s="59"/>
      <c r="D1372" s="59"/>
      <c r="E1372" s="59"/>
      <c r="F1372" s="59"/>
      <c r="G1372" s="59"/>
    </row>
    <row r="1373" spans="1:7" x14ac:dyDescent="0.3">
      <c r="A1373" s="59"/>
      <c r="B1373" s="59"/>
      <c r="C1373" s="59"/>
      <c r="D1373" s="59"/>
      <c r="E1373" s="59"/>
      <c r="F1373" s="59"/>
      <c r="G1373" s="59"/>
    </row>
    <row r="1374" spans="1:7" x14ac:dyDescent="0.3">
      <c r="A1374" s="59"/>
      <c r="B1374" s="59"/>
      <c r="C1374" s="59"/>
      <c r="D1374" s="59"/>
      <c r="E1374" s="59"/>
      <c r="F1374" s="59"/>
      <c r="G1374" s="59"/>
    </row>
    <row r="1375" spans="1:7" x14ac:dyDescent="0.3">
      <c r="A1375" s="59"/>
      <c r="B1375" s="59"/>
      <c r="C1375" s="59"/>
      <c r="D1375" s="59"/>
      <c r="E1375" s="59"/>
      <c r="F1375" s="59"/>
      <c r="G1375" s="59"/>
    </row>
    <row r="1376" spans="1:7" x14ac:dyDescent="0.3">
      <c r="A1376" s="59"/>
      <c r="B1376" s="59"/>
      <c r="C1376" s="59"/>
      <c r="D1376" s="59"/>
      <c r="E1376" s="59"/>
      <c r="F1376" s="59"/>
      <c r="G1376" s="59"/>
    </row>
    <row r="1377" spans="1:7" x14ac:dyDescent="0.3">
      <c r="A1377" s="59"/>
      <c r="B1377" s="59"/>
      <c r="C1377" s="59"/>
      <c r="D1377" s="59"/>
      <c r="E1377" s="59"/>
      <c r="F1377" s="59"/>
      <c r="G1377" s="59"/>
    </row>
    <row r="1378" spans="1:7" x14ac:dyDescent="0.3">
      <c r="A1378" s="59"/>
      <c r="B1378" s="59"/>
      <c r="C1378" s="59"/>
      <c r="D1378" s="59"/>
      <c r="E1378" s="59"/>
      <c r="F1378" s="59"/>
      <c r="G1378" s="59"/>
    </row>
    <row r="1379" spans="1:7" x14ac:dyDescent="0.3">
      <c r="A1379" s="59"/>
      <c r="B1379" s="59"/>
      <c r="C1379" s="59"/>
      <c r="D1379" s="59"/>
      <c r="E1379" s="59"/>
      <c r="F1379" s="59"/>
      <c r="G1379" s="59"/>
    </row>
    <row r="1380" spans="1:7" x14ac:dyDescent="0.3">
      <c r="A1380" s="59"/>
      <c r="B1380" s="59"/>
      <c r="C1380" s="59"/>
      <c r="D1380" s="59"/>
      <c r="E1380" s="59"/>
      <c r="F1380" s="59"/>
      <c r="G1380" s="59"/>
    </row>
    <row r="1381" spans="1:7" x14ac:dyDescent="0.3">
      <c r="A1381" s="59"/>
      <c r="B1381" s="59"/>
      <c r="C1381" s="59"/>
      <c r="D1381" s="59"/>
      <c r="E1381" s="59"/>
      <c r="F1381" s="59"/>
      <c r="G1381" s="59"/>
    </row>
    <row r="1382" spans="1:7" x14ac:dyDescent="0.3">
      <c r="A1382" s="59"/>
      <c r="B1382" s="59"/>
      <c r="C1382" s="59"/>
      <c r="D1382" s="59"/>
      <c r="E1382" s="59"/>
      <c r="F1382" s="59"/>
      <c r="G1382" s="59"/>
    </row>
    <row r="1383" spans="1:7" x14ac:dyDescent="0.3">
      <c r="A1383" s="59"/>
      <c r="B1383" s="59"/>
      <c r="C1383" s="59"/>
      <c r="D1383" s="59"/>
      <c r="E1383" s="59"/>
      <c r="F1383" s="59"/>
      <c r="G1383" s="59"/>
    </row>
    <row r="1384" spans="1:7" x14ac:dyDescent="0.3">
      <c r="A1384" s="59"/>
      <c r="B1384" s="59"/>
      <c r="C1384" s="59"/>
      <c r="D1384" s="59"/>
      <c r="E1384" s="59"/>
      <c r="F1384" s="59"/>
      <c r="G1384" s="59"/>
    </row>
    <row r="1385" spans="1:7" x14ac:dyDescent="0.3">
      <c r="A1385" s="59"/>
      <c r="B1385" s="59"/>
      <c r="C1385" s="59"/>
      <c r="D1385" s="59"/>
      <c r="E1385" s="59"/>
      <c r="F1385" s="59"/>
      <c r="G1385" s="59"/>
    </row>
    <row r="1386" spans="1:7" x14ac:dyDescent="0.3">
      <c r="A1386" s="59"/>
      <c r="B1386" s="59"/>
      <c r="C1386" s="59"/>
      <c r="D1386" s="59"/>
      <c r="E1386" s="59"/>
      <c r="F1386" s="59"/>
      <c r="G1386" s="59"/>
    </row>
    <row r="1387" spans="1:7" x14ac:dyDescent="0.3">
      <c r="A1387" s="59"/>
      <c r="B1387" s="59"/>
      <c r="C1387" s="59"/>
      <c r="D1387" s="59"/>
      <c r="E1387" s="59"/>
      <c r="F1387" s="59"/>
      <c r="G1387" s="59"/>
    </row>
    <row r="1388" spans="1:7" x14ac:dyDescent="0.3">
      <c r="A1388" s="59"/>
      <c r="B1388" s="59"/>
      <c r="C1388" s="59"/>
      <c r="D1388" s="59"/>
      <c r="E1388" s="59"/>
      <c r="F1388" s="59"/>
      <c r="G1388" s="59"/>
    </row>
    <row r="1389" spans="1:7" x14ac:dyDescent="0.3">
      <c r="A1389" s="59"/>
      <c r="B1389" s="59"/>
      <c r="C1389" s="59"/>
      <c r="D1389" s="59"/>
      <c r="E1389" s="59"/>
      <c r="F1389" s="59"/>
      <c r="G1389" s="59"/>
    </row>
    <row r="1390" spans="1:7" x14ac:dyDescent="0.3">
      <c r="A1390" s="59"/>
      <c r="B1390" s="59"/>
      <c r="C1390" s="59"/>
      <c r="D1390" s="59"/>
      <c r="E1390" s="59"/>
      <c r="F1390" s="59"/>
      <c r="G1390" s="59"/>
    </row>
    <row r="1391" spans="1:7" x14ac:dyDescent="0.3">
      <c r="A1391" s="59"/>
      <c r="B1391" s="59"/>
      <c r="C1391" s="59"/>
      <c r="D1391" s="59"/>
      <c r="E1391" s="59"/>
      <c r="F1391" s="59"/>
      <c r="G1391" s="59"/>
    </row>
    <row r="1392" spans="1:7" x14ac:dyDescent="0.3">
      <c r="A1392" s="59"/>
      <c r="B1392" s="59"/>
      <c r="C1392" s="59"/>
      <c r="D1392" s="59"/>
      <c r="E1392" s="59"/>
      <c r="F1392" s="59"/>
      <c r="G1392" s="59"/>
    </row>
    <row r="1393" spans="1:7" x14ac:dyDescent="0.3">
      <c r="A1393" s="59"/>
      <c r="B1393" s="59"/>
      <c r="C1393" s="59"/>
      <c r="D1393" s="59"/>
      <c r="E1393" s="59"/>
      <c r="F1393" s="59"/>
      <c r="G1393" s="59"/>
    </row>
    <row r="1394" spans="1:7" x14ac:dyDescent="0.3">
      <c r="A1394" s="59"/>
      <c r="B1394" s="59"/>
      <c r="C1394" s="59"/>
      <c r="D1394" s="59"/>
      <c r="E1394" s="59"/>
      <c r="F1394" s="59"/>
      <c r="G1394" s="59"/>
    </row>
    <row r="1395" spans="1:7" x14ac:dyDescent="0.3">
      <c r="A1395" s="59"/>
      <c r="B1395" s="59"/>
      <c r="C1395" s="59"/>
      <c r="D1395" s="59"/>
      <c r="E1395" s="59"/>
      <c r="F1395" s="59"/>
      <c r="G1395" s="59"/>
    </row>
    <row r="1396" spans="1:7" x14ac:dyDescent="0.3">
      <c r="A1396" s="59"/>
      <c r="B1396" s="59"/>
      <c r="C1396" s="59"/>
      <c r="D1396" s="59"/>
      <c r="E1396" s="59"/>
      <c r="F1396" s="59"/>
      <c r="G1396" s="59"/>
    </row>
    <row r="1397" spans="1:7" x14ac:dyDescent="0.3">
      <c r="A1397" s="59"/>
      <c r="B1397" s="59"/>
      <c r="C1397" s="59"/>
      <c r="D1397" s="59"/>
      <c r="E1397" s="59"/>
      <c r="F1397" s="59"/>
      <c r="G1397" s="59"/>
    </row>
    <row r="1398" spans="1:7" x14ac:dyDescent="0.3">
      <c r="A1398" s="59"/>
      <c r="B1398" s="59"/>
      <c r="C1398" s="59"/>
      <c r="D1398" s="59"/>
      <c r="E1398" s="59"/>
      <c r="F1398" s="59"/>
      <c r="G1398" s="59"/>
    </row>
    <row r="1399" spans="1:7" x14ac:dyDescent="0.3">
      <c r="A1399" s="59"/>
      <c r="B1399" s="59"/>
      <c r="C1399" s="59"/>
      <c r="D1399" s="59"/>
      <c r="E1399" s="59"/>
      <c r="F1399" s="59"/>
      <c r="G1399" s="59"/>
    </row>
    <row r="1400" spans="1:7" x14ac:dyDescent="0.3">
      <c r="A1400" s="59"/>
      <c r="B1400" s="59"/>
      <c r="C1400" s="59"/>
      <c r="D1400" s="59"/>
      <c r="E1400" s="59"/>
      <c r="F1400" s="59"/>
      <c r="G1400" s="59"/>
    </row>
    <row r="1401" spans="1:7" x14ac:dyDescent="0.3">
      <c r="A1401" s="59"/>
      <c r="B1401" s="59"/>
      <c r="C1401" s="59"/>
      <c r="D1401" s="59"/>
      <c r="E1401" s="59"/>
      <c r="F1401" s="59"/>
      <c r="G1401" s="59"/>
    </row>
    <row r="1402" spans="1:7" x14ac:dyDescent="0.3">
      <c r="A1402" s="59"/>
      <c r="B1402" s="59"/>
      <c r="C1402" s="59"/>
      <c r="D1402" s="59"/>
      <c r="E1402" s="59"/>
      <c r="F1402" s="59"/>
      <c r="G1402" s="59"/>
    </row>
    <row r="1403" spans="1:7" x14ac:dyDescent="0.3">
      <c r="A1403" s="59"/>
      <c r="B1403" s="59"/>
      <c r="C1403" s="59"/>
      <c r="D1403" s="59"/>
      <c r="E1403" s="59"/>
      <c r="F1403" s="59"/>
      <c r="G1403" s="59"/>
    </row>
    <row r="1404" spans="1:7" x14ac:dyDescent="0.3">
      <c r="A1404" s="59"/>
      <c r="B1404" s="59"/>
      <c r="C1404" s="59"/>
      <c r="D1404" s="59"/>
      <c r="E1404" s="59"/>
      <c r="F1404" s="59"/>
      <c r="G1404" s="59"/>
    </row>
    <row r="1405" spans="1:7" x14ac:dyDescent="0.3">
      <c r="A1405" s="59"/>
      <c r="B1405" s="59"/>
      <c r="C1405" s="59"/>
      <c r="D1405" s="59"/>
      <c r="E1405" s="59"/>
      <c r="F1405" s="59"/>
      <c r="G1405" s="59"/>
    </row>
    <row r="1406" spans="1:7" x14ac:dyDescent="0.3">
      <c r="A1406" s="59"/>
      <c r="B1406" s="59"/>
      <c r="C1406" s="59"/>
      <c r="D1406" s="59"/>
      <c r="E1406" s="59"/>
      <c r="F1406" s="59"/>
      <c r="G1406" s="59"/>
    </row>
    <row r="1407" spans="1:7" x14ac:dyDescent="0.3">
      <c r="A1407" s="59"/>
      <c r="B1407" s="59"/>
      <c r="C1407" s="59"/>
      <c r="D1407" s="59"/>
      <c r="E1407" s="59"/>
      <c r="F1407" s="59"/>
      <c r="G1407" s="59"/>
    </row>
    <row r="1408" spans="1:7" x14ac:dyDescent="0.3">
      <c r="A1408" s="59"/>
      <c r="B1408" s="59"/>
      <c r="C1408" s="59"/>
      <c r="D1408" s="59"/>
      <c r="E1408" s="59"/>
      <c r="F1408" s="59"/>
      <c r="G1408" s="59"/>
    </row>
    <row r="1409" spans="1:7" x14ac:dyDescent="0.3">
      <c r="A1409" s="59"/>
      <c r="B1409" s="59"/>
      <c r="C1409" s="59"/>
      <c r="D1409" s="59"/>
      <c r="E1409" s="59"/>
      <c r="F1409" s="59"/>
      <c r="G1409" s="59"/>
    </row>
    <row r="1410" spans="1:7" x14ac:dyDescent="0.3">
      <c r="A1410" s="59"/>
      <c r="B1410" s="59"/>
      <c r="C1410" s="59"/>
      <c r="D1410" s="59"/>
      <c r="E1410" s="59"/>
      <c r="F1410" s="59"/>
      <c r="G1410" s="59"/>
    </row>
    <row r="1411" spans="1:7" x14ac:dyDescent="0.3">
      <c r="A1411" s="59"/>
      <c r="B1411" s="59"/>
      <c r="C1411" s="59"/>
      <c r="D1411" s="59"/>
      <c r="E1411" s="59"/>
      <c r="F1411" s="59"/>
      <c r="G1411" s="59"/>
    </row>
    <row r="1412" spans="1:7" x14ac:dyDescent="0.3">
      <c r="A1412" s="59"/>
      <c r="B1412" s="59"/>
      <c r="C1412" s="59"/>
      <c r="D1412" s="59"/>
      <c r="E1412" s="59"/>
      <c r="F1412" s="59"/>
      <c r="G1412" s="59"/>
    </row>
    <row r="1413" spans="1:7" x14ac:dyDescent="0.3">
      <c r="A1413" s="59"/>
      <c r="B1413" s="59"/>
      <c r="C1413" s="59"/>
      <c r="D1413" s="59"/>
      <c r="E1413" s="59"/>
      <c r="F1413" s="59"/>
      <c r="G1413" s="59"/>
    </row>
    <row r="1414" spans="1:7" x14ac:dyDescent="0.3">
      <c r="A1414" s="59"/>
      <c r="B1414" s="59"/>
      <c r="C1414" s="59"/>
      <c r="D1414" s="59"/>
      <c r="E1414" s="59"/>
      <c r="F1414" s="59"/>
      <c r="G1414" s="59"/>
    </row>
    <row r="1415" spans="1:7" x14ac:dyDescent="0.3">
      <c r="A1415" s="59"/>
      <c r="B1415" s="59"/>
      <c r="C1415" s="59"/>
      <c r="D1415" s="59"/>
      <c r="E1415" s="59"/>
      <c r="F1415" s="59"/>
      <c r="G1415" s="59"/>
    </row>
    <row r="1416" spans="1:7" x14ac:dyDescent="0.3">
      <c r="A1416" s="59"/>
      <c r="B1416" s="59"/>
      <c r="C1416" s="59"/>
      <c r="D1416" s="59"/>
      <c r="E1416" s="59"/>
      <c r="F1416" s="59"/>
      <c r="G1416" s="59"/>
    </row>
    <row r="1417" spans="1:7" x14ac:dyDescent="0.3">
      <c r="A1417" s="59"/>
      <c r="B1417" s="59"/>
      <c r="C1417" s="59"/>
      <c r="D1417" s="59"/>
      <c r="E1417" s="59"/>
      <c r="F1417" s="59"/>
      <c r="G1417" s="59"/>
    </row>
    <row r="1418" spans="1:7" x14ac:dyDescent="0.3">
      <c r="A1418" s="59"/>
      <c r="B1418" s="59"/>
      <c r="C1418" s="59"/>
      <c r="D1418" s="59"/>
      <c r="E1418" s="59"/>
      <c r="F1418" s="59"/>
      <c r="G1418" s="59"/>
    </row>
    <row r="1419" spans="1:7" x14ac:dyDescent="0.3">
      <c r="A1419" s="59"/>
      <c r="B1419" s="59"/>
      <c r="C1419" s="59"/>
      <c r="D1419" s="59"/>
      <c r="E1419" s="59"/>
      <c r="F1419" s="59"/>
      <c r="G1419" s="59"/>
    </row>
    <row r="1420" spans="1:7" x14ac:dyDescent="0.3">
      <c r="A1420" s="59"/>
      <c r="B1420" s="59"/>
      <c r="C1420" s="59"/>
      <c r="D1420" s="59"/>
      <c r="E1420" s="59"/>
      <c r="F1420" s="59"/>
      <c r="G1420" s="59"/>
    </row>
    <row r="1421" spans="1:7" x14ac:dyDescent="0.3">
      <c r="A1421" s="59"/>
      <c r="B1421" s="59"/>
      <c r="C1421" s="59"/>
      <c r="D1421" s="59"/>
      <c r="E1421" s="59"/>
      <c r="F1421" s="59"/>
      <c r="G1421" s="59"/>
    </row>
    <row r="1422" spans="1:7" x14ac:dyDescent="0.3">
      <c r="A1422" s="59"/>
      <c r="B1422" s="59"/>
      <c r="C1422" s="59"/>
      <c r="D1422" s="59"/>
      <c r="E1422" s="59"/>
      <c r="F1422" s="59"/>
      <c r="G1422" s="59"/>
    </row>
    <row r="1423" spans="1:7" x14ac:dyDescent="0.3">
      <c r="A1423" s="59"/>
      <c r="B1423" s="59"/>
      <c r="C1423" s="59"/>
      <c r="D1423" s="59"/>
      <c r="E1423" s="59"/>
      <c r="F1423" s="59"/>
      <c r="G1423" s="59"/>
    </row>
    <row r="1424" spans="1:7" x14ac:dyDescent="0.3">
      <c r="A1424" s="59"/>
      <c r="B1424" s="59"/>
      <c r="C1424" s="59"/>
      <c r="D1424" s="59"/>
      <c r="E1424" s="59"/>
      <c r="F1424" s="59"/>
      <c r="G1424" s="59"/>
    </row>
    <row r="1425" spans="1:7" x14ac:dyDescent="0.3">
      <c r="A1425" s="59"/>
      <c r="B1425" s="59"/>
      <c r="C1425" s="59"/>
      <c r="D1425" s="59"/>
      <c r="E1425" s="59"/>
      <c r="F1425" s="59"/>
      <c r="G1425" s="59"/>
    </row>
    <row r="1426" spans="1:7" x14ac:dyDescent="0.3">
      <c r="A1426" s="59"/>
      <c r="B1426" s="59"/>
      <c r="C1426" s="59"/>
      <c r="D1426" s="59"/>
      <c r="E1426" s="59"/>
      <c r="F1426" s="59"/>
      <c r="G1426" s="59"/>
    </row>
    <row r="1427" spans="1:7" x14ac:dyDescent="0.3">
      <c r="A1427" s="59"/>
      <c r="B1427" s="59"/>
      <c r="C1427" s="59"/>
      <c r="D1427" s="59"/>
      <c r="E1427" s="59"/>
      <c r="F1427" s="59"/>
      <c r="G1427" s="59"/>
    </row>
    <row r="1428" spans="1:7" x14ac:dyDescent="0.3">
      <c r="A1428" s="59"/>
      <c r="B1428" s="59"/>
      <c r="C1428" s="59"/>
      <c r="D1428" s="59"/>
      <c r="E1428" s="59"/>
      <c r="F1428" s="59"/>
      <c r="G1428" s="59"/>
    </row>
    <row r="1429" spans="1:7" x14ac:dyDescent="0.3">
      <c r="A1429" s="59"/>
      <c r="B1429" s="59"/>
      <c r="C1429" s="59"/>
      <c r="D1429" s="59"/>
      <c r="E1429" s="59"/>
      <c r="F1429" s="59"/>
      <c r="G1429" s="59"/>
    </row>
    <row r="1430" spans="1:7" x14ac:dyDescent="0.3">
      <c r="A1430" s="59"/>
      <c r="B1430" s="59"/>
      <c r="C1430" s="59"/>
      <c r="D1430" s="59"/>
      <c r="E1430" s="59"/>
      <c r="F1430" s="59"/>
      <c r="G1430" s="59"/>
    </row>
    <row r="1431" spans="1:7" x14ac:dyDescent="0.3">
      <c r="A1431" s="59"/>
      <c r="B1431" s="59"/>
      <c r="C1431" s="59"/>
      <c r="D1431" s="59"/>
      <c r="E1431" s="59"/>
      <c r="F1431" s="59"/>
      <c r="G1431" s="59"/>
    </row>
    <row r="1432" spans="1:7" x14ac:dyDescent="0.3">
      <c r="A1432" s="59"/>
      <c r="B1432" s="59"/>
      <c r="C1432" s="59"/>
      <c r="D1432" s="59"/>
      <c r="E1432" s="59"/>
      <c r="F1432" s="59"/>
      <c r="G1432" s="59"/>
    </row>
    <row r="1433" spans="1:7" x14ac:dyDescent="0.3">
      <c r="A1433" s="59"/>
      <c r="B1433" s="59"/>
      <c r="C1433" s="59"/>
      <c r="D1433" s="59"/>
      <c r="E1433" s="59"/>
      <c r="F1433" s="59"/>
      <c r="G1433" s="59"/>
    </row>
    <row r="1434" spans="1:7" x14ac:dyDescent="0.3">
      <c r="A1434" s="59"/>
      <c r="B1434" s="59"/>
      <c r="C1434" s="59"/>
      <c r="D1434" s="59"/>
      <c r="E1434" s="59"/>
      <c r="F1434" s="59"/>
      <c r="G1434" s="59"/>
    </row>
    <row r="1435" spans="1:7" x14ac:dyDescent="0.3">
      <c r="A1435" s="59"/>
      <c r="B1435" s="59"/>
      <c r="C1435" s="59"/>
      <c r="D1435" s="59"/>
      <c r="E1435" s="59"/>
      <c r="F1435" s="59"/>
      <c r="G1435" s="59"/>
    </row>
    <row r="1436" spans="1:7" x14ac:dyDescent="0.3">
      <c r="A1436" s="59"/>
      <c r="B1436" s="59"/>
      <c r="C1436" s="59"/>
      <c r="D1436" s="59"/>
      <c r="E1436" s="59"/>
      <c r="F1436" s="59"/>
      <c r="G1436" s="59"/>
    </row>
    <row r="1437" spans="1:7" x14ac:dyDescent="0.3">
      <c r="A1437" s="59"/>
      <c r="B1437" s="59"/>
      <c r="C1437" s="59"/>
      <c r="D1437" s="59"/>
      <c r="E1437" s="59"/>
      <c r="F1437" s="59"/>
      <c r="G1437" s="59"/>
    </row>
    <row r="1438" spans="1:7" x14ac:dyDescent="0.3">
      <c r="A1438" s="59"/>
      <c r="B1438" s="59"/>
      <c r="C1438" s="59"/>
      <c r="D1438" s="59"/>
      <c r="E1438" s="59"/>
      <c r="F1438" s="59"/>
      <c r="G1438" s="59"/>
    </row>
    <row r="1439" spans="1:7" x14ac:dyDescent="0.3">
      <c r="A1439" s="59"/>
      <c r="B1439" s="59"/>
      <c r="C1439" s="59"/>
      <c r="D1439" s="59"/>
      <c r="E1439" s="59"/>
      <c r="F1439" s="59"/>
      <c r="G1439" s="59"/>
    </row>
    <row r="1440" spans="1:7" x14ac:dyDescent="0.3">
      <c r="A1440" s="59"/>
      <c r="B1440" s="59"/>
      <c r="C1440" s="59"/>
      <c r="D1440" s="59"/>
      <c r="E1440" s="59"/>
      <c r="F1440" s="59"/>
      <c r="G1440" s="59"/>
    </row>
    <row r="1441" spans="1:7" x14ac:dyDescent="0.3">
      <c r="A1441" s="59"/>
      <c r="B1441" s="59"/>
      <c r="C1441" s="59"/>
      <c r="D1441" s="59"/>
      <c r="E1441" s="59"/>
      <c r="F1441" s="59"/>
      <c r="G1441" s="59"/>
    </row>
    <row r="1442" spans="1:7" x14ac:dyDescent="0.3">
      <c r="A1442" s="59"/>
      <c r="B1442" s="59"/>
      <c r="C1442" s="59"/>
      <c r="D1442" s="59"/>
      <c r="E1442" s="59"/>
      <c r="F1442" s="59"/>
      <c r="G1442" s="59"/>
    </row>
    <row r="1443" spans="1:7" x14ac:dyDescent="0.3">
      <c r="A1443" s="59"/>
      <c r="B1443" s="59"/>
      <c r="C1443" s="59"/>
      <c r="D1443" s="59"/>
      <c r="E1443" s="59"/>
      <c r="F1443" s="59"/>
      <c r="G1443" s="59"/>
    </row>
    <row r="1444" spans="1:7" x14ac:dyDescent="0.3">
      <c r="A1444" s="59"/>
      <c r="B1444" s="59"/>
      <c r="C1444" s="59"/>
      <c r="D1444" s="59"/>
      <c r="E1444" s="59"/>
      <c r="F1444" s="59"/>
      <c r="G1444" s="59"/>
    </row>
    <row r="1445" spans="1:7" x14ac:dyDescent="0.3">
      <c r="A1445" s="59"/>
      <c r="B1445" s="59"/>
      <c r="C1445" s="59"/>
      <c r="D1445" s="59"/>
      <c r="E1445" s="59"/>
      <c r="F1445" s="59"/>
      <c r="G1445" s="59"/>
    </row>
    <row r="1446" spans="1:7" x14ac:dyDescent="0.3">
      <c r="A1446" s="59"/>
      <c r="B1446" s="59"/>
      <c r="C1446" s="59"/>
      <c r="D1446" s="59"/>
      <c r="E1446" s="59"/>
      <c r="F1446" s="59"/>
      <c r="G1446" s="59"/>
    </row>
    <row r="1447" spans="1:7" x14ac:dyDescent="0.3">
      <c r="A1447" s="59"/>
      <c r="B1447" s="59"/>
      <c r="C1447" s="59"/>
      <c r="D1447" s="59"/>
      <c r="E1447" s="59"/>
      <c r="F1447" s="59"/>
      <c r="G1447" s="59"/>
    </row>
    <row r="1448" spans="1:7" x14ac:dyDescent="0.3">
      <c r="A1448" s="59"/>
      <c r="B1448" s="59"/>
      <c r="C1448" s="59"/>
      <c r="D1448" s="59"/>
      <c r="E1448" s="59"/>
      <c r="F1448" s="59"/>
      <c r="G1448" s="59"/>
    </row>
    <row r="1449" spans="1:7" x14ac:dyDescent="0.3">
      <c r="A1449" s="59"/>
      <c r="B1449" s="59"/>
      <c r="C1449" s="59"/>
      <c r="D1449" s="59"/>
      <c r="E1449" s="59"/>
      <c r="F1449" s="59"/>
      <c r="G1449" s="59"/>
    </row>
    <row r="1450" spans="1:7" x14ac:dyDescent="0.3">
      <c r="A1450" s="59"/>
      <c r="B1450" s="59"/>
      <c r="C1450" s="59"/>
      <c r="D1450" s="59"/>
      <c r="E1450" s="59"/>
      <c r="F1450" s="59"/>
      <c r="G1450" s="59"/>
    </row>
    <row r="1451" spans="1:7" x14ac:dyDescent="0.3">
      <c r="A1451" s="59"/>
      <c r="B1451" s="59"/>
      <c r="C1451" s="59"/>
      <c r="D1451" s="59"/>
      <c r="E1451" s="59"/>
      <c r="F1451" s="59"/>
      <c r="G1451" s="59"/>
    </row>
    <row r="1452" spans="1:7" x14ac:dyDescent="0.3">
      <c r="A1452" s="59"/>
      <c r="B1452" s="59"/>
      <c r="C1452" s="59"/>
      <c r="D1452" s="59"/>
      <c r="E1452" s="59"/>
      <c r="F1452" s="59"/>
      <c r="G1452" s="59"/>
    </row>
    <row r="1453" spans="1:7" x14ac:dyDescent="0.3">
      <c r="A1453" s="59"/>
      <c r="B1453" s="59"/>
      <c r="C1453" s="59"/>
      <c r="D1453" s="59"/>
      <c r="E1453" s="59"/>
      <c r="F1453" s="59"/>
      <c r="G1453" s="59"/>
    </row>
    <row r="1454" spans="1:7" x14ac:dyDescent="0.3">
      <c r="A1454" s="59"/>
      <c r="B1454" s="59"/>
      <c r="C1454" s="59"/>
      <c r="D1454" s="59"/>
      <c r="E1454" s="59"/>
      <c r="F1454" s="59"/>
      <c r="G1454" s="59"/>
    </row>
    <row r="1455" spans="1:7" x14ac:dyDescent="0.3">
      <c r="A1455" s="59"/>
      <c r="B1455" s="59"/>
      <c r="C1455" s="59"/>
      <c r="D1455" s="59"/>
      <c r="E1455" s="59"/>
      <c r="F1455" s="59"/>
      <c r="G1455" s="59"/>
    </row>
    <row r="1456" spans="1:7" x14ac:dyDescent="0.3">
      <c r="A1456" s="59"/>
      <c r="B1456" s="59"/>
      <c r="C1456" s="59"/>
      <c r="D1456" s="59"/>
      <c r="E1456" s="59"/>
      <c r="F1456" s="59"/>
      <c r="G1456" s="59"/>
    </row>
    <row r="1457" spans="1:7" x14ac:dyDescent="0.3">
      <c r="A1457" s="59"/>
      <c r="B1457" s="59"/>
      <c r="C1457" s="59"/>
      <c r="D1457" s="59"/>
      <c r="E1457" s="59"/>
      <c r="F1457" s="59"/>
      <c r="G1457" s="59"/>
    </row>
    <row r="1458" spans="1:7" x14ac:dyDescent="0.3">
      <c r="A1458" s="59"/>
      <c r="B1458" s="59"/>
      <c r="C1458" s="59"/>
      <c r="D1458" s="59"/>
      <c r="E1458" s="59"/>
      <c r="F1458" s="59"/>
      <c r="G1458" s="59"/>
    </row>
    <row r="1459" spans="1:7" x14ac:dyDescent="0.3">
      <c r="A1459" s="59"/>
      <c r="B1459" s="59"/>
      <c r="C1459" s="59"/>
      <c r="D1459" s="59"/>
      <c r="E1459" s="59"/>
      <c r="F1459" s="59"/>
      <c r="G1459" s="59"/>
    </row>
    <row r="1460" spans="1:7" x14ac:dyDescent="0.3">
      <c r="A1460" s="59"/>
      <c r="B1460" s="59"/>
      <c r="C1460" s="59"/>
      <c r="D1460" s="59"/>
      <c r="E1460" s="59"/>
      <c r="F1460" s="59"/>
      <c r="G1460" s="59"/>
    </row>
    <row r="1461" spans="1:7" x14ac:dyDescent="0.3">
      <c r="A1461" s="59"/>
      <c r="B1461" s="59"/>
      <c r="C1461" s="59"/>
      <c r="D1461" s="59"/>
      <c r="E1461" s="59"/>
      <c r="F1461" s="59"/>
      <c r="G1461" s="59"/>
    </row>
    <row r="1462" spans="1:7" x14ac:dyDescent="0.3">
      <c r="A1462" s="59"/>
      <c r="B1462" s="59"/>
      <c r="C1462" s="59"/>
      <c r="D1462" s="59"/>
      <c r="E1462" s="59"/>
      <c r="F1462" s="59"/>
      <c r="G1462" s="59"/>
    </row>
    <row r="1463" spans="1:7" x14ac:dyDescent="0.3">
      <c r="A1463" s="59"/>
      <c r="B1463" s="59"/>
      <c r="C1463" s="59"/>
      <c r="D1463" s="59"/>
      <c r="E1463" s="59"/>
      <c r="F1463" s="59"/>
      <c r="G1463" s="59"/>
    </row>
    <row r="1464" spans="1:7" x14ac:dyDescent="0.3">
      <c r="A1464" s="59"/>
      <c r="B1464" s="59"/>
      <c r="C1464" s="59"/>
      <c r="D1464" s="59"/>
      <c r="E1464" s="59"/>
      <c r="F1464" s="59"/>
      <c r="G1464" s="59"/>
    </row>
    <row r="1465" spans="1:7" x14ac:dyDescent="0.3">
      <c r="A1465" s="59"/>
      <c r="B1465" s="59"/>
      <c r="C1465" s="59"/>
      <c r="D1465" s="59"/>
      <c r="E1465" s="59"/>
      <c r="F1465" s="59"/>
      <c r="G1465" s="59"/>
    </row>
    <row r="1466" spans="1:7" x14ac:dyDescent="0.3">
      <c r="A1466" s="59"/>
      <c r="B1466" s="59"/>
      <c r="C1466" s="59"/>
      <c r="D1466" s="59"/>
      <c r="E1466" s="59"/>
      <c r="F1466" s="59"/>
      <c r="G1466" s="59"/>
    </row>
    <row r="1467" spans="1:7" x14ac:dyDescent="0.3">
      <c r="A1467" s="59"/>
      <c r="B1467" s="59"/>
      <c r="C1467" s="59"/>
      <c r="D1467" s="59"/>
      <c r="E1467" s="59"/>
      <c r="F1467" s="59"/>
      <c r="G1467" s="59"/>
    </row>
    <row r="1468" spans="1:7" x14ac:dyDescent="0.3">
      <c r="A1468" s="59"/>
      <c r="B1468" s="59"/>
      <c r="C1468" s="59"/>
      <c r="D1468" s="59"/>
      <c r="E1468" s="59"/>
      <c r="F1468" s="59"/>
      <c r="G1468" s="59"/>
    </row>
    <row r="1469" spans="1:7" x14ac:dyDescent="0.3">
      <c r="A1469" s="59"/>
      <c r="B1469" s="59"/>
      <c r="C1469" s="59"/>
      <c r="D1469" s="59"/>
      <c r="E1469" s="59"/>
      <c r="F1469" s="59"/>
      <c r="G1469" s="59"/>
    </row>
    <row r="1470" spans="1:7" x14ac:dyDescent="0.3">
      <c r="A1470" s="59"/>
      <c r="B1470" s="59"/>
      <c r="C1470" s="59"/>
      <c r="D1470" s="59"/>
      <c r="E1470" s="59"/>
      <c r="F1470" s="59"/>
      <c r="G1470" s="59"/>
    </row>
    <row r="1471" spans="1:7" x14ac:dyDescent="0.3">
      <c r="A1471" s="59"/>
      <c r="B1471" s="59"/>
      <c r="C1471" s="59"/>
      <c r="D1471" s="59"/>
      <c r="E1471" s="59"/>
      <c r="F1471" s="59"/>
      <c r="G1471" s="59"/>
    </row>
    <row r="1472" spans="1:7" x14ac:dyDescent="0.3">
      <c r="A1472" s="59"/>
      <c r="B1472" s="59"/>
      <c r="C1472" s="59"/>
      <c r="D1472" s="59"/>
      <c r="E1472" s="59"/>
      <c r="F1472" s="59"/>
      <c r="G1472" s="59"/>
    </row>
    <row r="1473" spans="1:7" x14ac:dyDescent="0.3">
      <c r="A1473" s="59"/>
      <c r="B1473" s="59"/>
      <c r="C1473" s="59"/>
      <c r="D1473" s="59"/>
      <c r="E1473" s="59"/>
      <c r="F1473" s="59"/>
      <c r="G1473" s="59"/>
    </row>
    <row r="1474" spans="1:7" x14ac:dyDescent="0.3">
      <c r="A1474" s="59"/>
      <c r="B1474" s="59"/>
      <c r="C1474" s="59"/>
      <c r="D1474" s="59"/>
      <c r="E1474" s="59"/>
      <c r="F1474" s="59"/>
      <c r="G1474" s="59"/>
    </row>
    <row r="1475" spans="1:7" x14ac:dyDescent="0.3">
      <c r="A1475" s="59"/>
      <c r="B1475" s="59"/>
      <c r="C1475" s="59"/>
      <c r="D1475" s="59"/>
      <c r="E1475" s="59"/>
      <c r="F1475" s="59"/>
      <c r="G1475" s="59"/>
    </row>
    <row r="1476" spans="1:7" x14ac:dyDescent="0.3">
      <c r="A1476" s="59"/>
      <c r="B1476" s="59"/>
      <c r="C1476" s="59"/>
      <c r="D1476" s="59"/>
      <c r="E1476" s="59"/>
      <c r="F1476" s="59"/>
      <c r="G1476" s="59"/>
    </row>
    <row r="1477" spans="1:7" x14ac:dyDescent="0.3">
      <c r="A1477" s="59"/>
      <c r="B1477" s="59"/>
      <c r="C1477" s="59"/>
      <c r="D1477" s="59"/>
      <c r="E1477" s="59"/>
      <c r="F1477" s="59"/>
      <c r="G1477" s="59"/>
    </row>
    <row r="1478" spans="1:7" x14ac:dyDescent="0.3">
      <c r="A1478" s="59"/>
      <c r="B1478" s="59"/>
      <c r="C1478" s="59"/>
      <c r="D1478" s="59"/>
      <c r="E1478" s="59"/>
      <c r="F1478" s="59"/>
      <c r="G1478" s="59"/>
    </row>
    <row r="1479" spans="1:7" x14ac:dyDescent="0.3">
      <c r="A1479" s="59"/>
      <c r="B1479" s="59"/>
      <c r="C1479" s="59"/>
      <c r="D1479" s="59"/>
      <c r="E1479" s="59"/>
      <c r="F1479" s="59"/>
      <c r="G1479" s="59"/>
    </row>
    <row r="1480" spans="1:7" x14ac:dyDescent="0.3">
      <c r="A1480" s="59"/>
      <c r="B1480" s="59"/>
      <c r="C1480" s="59"/>
      <c r="D1480" s="59"/>
      <c r="E1480" s="59"/>
      <c r="F1480" s="59"/>
      <c r="G1480" s="59"/>
    </row>
    <row r="1481" spans="1:7" x14ac:dyDescent="0.3">
      <c r="A1481" s="59"/>
      <c r="B1481" s="59"/>
      <c r="C1481" s="59"/>
      <c r="D1481" s="59"/>
      <c r="E1481" s="59"/>
      <c r="F1481" s="59"/>
      <c r="G1481" s="59"/>
    </row>
    <row r="1482" spans="1:7" x14ac:dyDescent="0.3">
      <c r="A1482" s="59"/>
      <c r="B1482" s="59"/>
      <c r="C1482" s="59"/>
      <c r="D1482" s="59"/>
      <c r="E1482" s="59"/>
      <c r="F1482" s="59"/>
      <c r="G1482" s="59"/>
    </row>
    <row r="1483" spans="1:7" x14ac:dyDescent="0.3">
      <c r="A1483" s="59"/>
      <c r="B1483" s="59"/>
      <c r="C1483" s="59"/>
      <c r="D1483" s="59"/>
      <c r="E1483" s="59"/>
      <c r="F1483" s="59"/>
      <c r="G1483" s="59"/>
    </row>
    <row r="1484" spans="1:7" x14ac:dyDescent="0.3">
      <c r="A1484" s="59"/>
      <c r="B1484" s="59"/>
      <c r="C1484" s="59"/>
      <c r="D1484" s="59"/>
      <c r="E1484" s="59"/>
      <c r="F1484" s="59"/>
      <c r="G1484" s="59"/>
    </row>
    <row r="1485" spans="1:7" x14ac:dyDescent="0.3">
      <c r="A1485" s="59"/>
      <c r="B1485" s="59"/>
      <c r="C1485" s="59"/>
      <c r="D1485" s="59"/>
      <c r="E1485" s="59"/>
      <c r="F1485" s="59"/>
      <c r="G1485" s="59"/>
    </row>
    <row r="1486" spans="1:7" x14ac:dyDescent="0.3">
      <c r="A1486" s="59"/>
      <c r="B1486" s="59"/>
      <c r="C1486" s="59"/>
      <c r="D1486" s="59"/>
      <c r="E1486" s="59"/>
      <c r="F1486" s="59"/>
      <c r="G1486" s="59"/>
    </row>
    <row r="1487" spans="1:7" x14ac:dyDescent="0.3">
      <c r="A1487" s="59"/>
      <c r="B1487" s="59"/>
      <c r="C1487" s="59"/>
      <c r="D1487" s="59"/>
      <c r="E1487" s="59"/>
      <c r="F1487" s="59"/>
      <c r="G1487" s="59"/>
    </row>
    <row r="1488" spans="1:7" x14ac:dyDescent="0.3">
      <c r="A1488" s="59"/>
      <c r="B1488" s="59"/>
      <c r="C1488" s="59"/>
      <c r="D1488" s="59"/>
      <c r="E1488" s="59"/>
      <c r="F1488" s="59"/>
      <c r="G1488" s="59"/>
    </row>
    <row r="1489" spans="1:7" x14ac:dyDescent="0.3">
      <c r="A1489" s="59"/>
      <c r="B1489" s="59"/>
      <c r="C1489" s="59"/>
      <c r="D1489" s="59"/>
      <c r="E1489" s="59"/>
      <c r="F1489" s="59"/>
      <c r="G1489" s="59"/>
    </row>
    <row r="1490" spans="1:7" x14ac:dyDescent="0.3">
      <c r="A1490" s="59"/>
      <c r="B1490" s="59"/>
      <c r="C1490" s="59"/>
      <c r="D1490" s="59"/>
      <c r="E1490" s="59"/>
      <c r="F1490" s="59"/>
      <c r="G1490" s="59"/>
    </row>
    <row r="1491" spans="1:7" x14ac:dyDescent="0.3">
      <c r="A1491" s="59"/>
      <c r="B1491" s="59"/>
      <c r="C1491" s="59"/>
      <c r="D1491" s="59"/>
      <c r="E1491" s="59"/>
      <c r="F1491" s="59"/>
      <c r="G1491" s="59"/>
    </row>
    <row r="1492" spans="1:7" x14ac:dyDescent="0.3">
      <c r="A1492" s="59"/>
      <c r="B1492" s="59"/>
      <c r="C1492" s="59"/>
      <c r="D1492" s="59"/>
      <c r="E1492" s="59"/>
      <c r="F1492" s="59"/>
      <c r="G1492" s="59"/>
    </row>
    <row r="1493" spans="1:7" x14ac:dyDescent="0.3">
      <c r="A1493" s="59"/>
      <c r="B1493" s="59"/>
      <c r="C1493" s="59"/>
      <c r="D1493" s="59"/>
      <c r="E1493" s="59"/>
      <c r="F1493" s="59"/>
      <c r="G1493" s="59"/>
    </row>
    <row r="1494" spans="1:7" x14ac:dyDescent="0.3">
      <c r="A1494" s="59"/>
      <c r="B1494" s="59"/>
      <c r="C1494" s="59"/>
      <c r="D1494" s="59"/>
      <c r="E1494" s="59"/>
      <c r="F1494" s="59"/>
      <c r="G1494" s="59"/>
    </row>
    <row r="1495" spans="1:7" x14ac:dyDescent="0.3">
      <c r="A1495" s="59"/>
      <c r="B1495" s="59"/>
      <c r="C1495" s="59"/>
      <c r="D1495" s="59"/>
      <c r="E1495" s="59"/>
      <c r="F1495" s="59"/>
      <c r="G1495" s="59"/>
    </row>
    <row r="1496" spans="1:7" x14ac:dyDescent="0.3">
      <c r="A1496" s="59"/>
      <c r="B1496" s="59"/>
      <c r="C1496" s="59"/>
      <c r="D1496" s="59"/>
      <c r="E1496" s="59"/>
      <c r="F1496" s="59"/>
      <c r="G1496" s="59"/>
    </row>
    <row r="1497" spans="1:7" x14ac:dyDescent="0.3">
      <c r="A1497" s="59"/>
      <c r="B1497" s="59"/>
      <c r="C1497" s="59"/>
      <c r="D1497" s="59"/>
      <c r="E1497" s="59"/>
      <c r="F1497" s="59"/>
      <c r="G1497" s="59"/>
    </row>
    <row r="1498" spans="1:7" x14ac:dyDescent="0.3">
      <c r="A1498" s="59"/>
      <c r="B1498" s="59"/>
      <c r="C1498" s="59"/>
      <c r="D1498" s="59"/>
      <c r="E1498" s="59"/>
      <c r="F1498" s="59"/>
      <c r="G1498" s="59"/>
    </row>
    <row r="1499" spans="1:7" x14ac:dyDescent="0.3">
      <c r="A1499" s="59"/>
      <c r="B1499" s="59"/>
      <c r="C1499" s="59"/>
      <c r="D1499" s="59"/>
      <c r="E1499" s="59"/>
      <c r="F1499" s="59"/>
      <c r="G1499" s="59"/>
    </row>
    <row r="1500" spans="1:7" x14ac:dyDescent="0.3">
      <c r="A1500" s="59"/>
      <c r="B1500" s="59"/>
      <c r="C1500" s="59"/>
      <c r="D1500" s="59"/>
      <c r="E1500" s="59"/>
      <c r="F1500" s="59"/>
      <c r="G1500" s="59"/>
    </row>
    <row r="1501" spans="1:7" x14ac:dyDescent="0.3">
      <c r="A1501" s="59"/>
      <c r="B1501" s="59"/>
      <c r="C1501" s="59"/>
      <c r="D1501" s="59"/>
      <c r="E1501" s="59"/>
      <c r="F1501" s="59"/>
      <c r="G1501" s="59"/>
    </row>
    <row r="1502" spans="1:7" x14ac:dyDescent="0.3">
      <c r="A1502" s="59"/>
      <c r="B1502" s="59"/>
      <c r="C1502" s="59"/>
      <c r="D1502" s="59"/>
      <c r="E1502" s="59"/>
      <c r="F1502" s="59"/>
      <c r="G1502" s="59"/>
    </row>
    <row r="1503" spans="1:7" x14ac:dyDescent="0.3">
      <c r="A1503" s="59"/>
      <c r="B1503" s="59"/>
      <c r="C1503" s="59"/>
      <c r="D1503" s="59"/>
      <c r="E1503" s="59"/>
      <c r="F1503" s="59"/>
      <c r="G1503" s="59"/>
    </row>
    <row r="1504" spans="1:7" x14ac:dyDescent="0.3">
      <c r="A1504" s="59"/>
      <c r="B1504" s="59"/>
      <c r="C1504" s="59"/>
      <c r="D1504" s="59"/>
      <c r="E1504" s="59"/>
      <c r="F1504" s="59"/>
      <c r="G1504" s="59"/>
    </row>
    <row r="1505" spans="1:7" x14ac:dyDescent="0.3">
      <c r="A1505" s="59"/>
      <c r="B1505" s="59"/>
      <c r="C1505" s="59"/>
      <c r="D1505" s="59"/>
      <c r="E1505" s="59"/>
      <c r="F1505" s="59"/>
      <c r="G1505" s="59"/>
    </row>
    <row r="1506" spans="1:7" x14ac:dyDescent="0.3">
      <c r="A1506" s="59"/>
      <c r="B1506" s="59"/>
      <c r="C1506" s="59"/>
      <c r="D1506" s="59"/>
      <c r="E1506" s="59"/>
      <c r="F1506" s="59"/>
      <c r="G1506" s="59"/>
    </row>
    <row r="1507" spans="1:7" x14ac:dyDescent="0.3">
      <c r="A1507" s="59"/>
      <c r="B1507" s="59"/>
      <c r="C1507" s="59"/>
      <c r="D1507" s="59"/>
      <c r="E1507" s="59"/>
      <c r="F1507" s="59"/>
      <c r="G1507" s="59"/>
    </row>
    <row r="1508" spans="1:7" x14ac:dyDescent="0.3">
      <c r="A1508" s="59"/>
      <c r="B1508" s="59"/>
      <c r="C1508" s="59"/>
      <c r="D1508" s="59"/>
      <c r="E1508" s="59"/>
      <c r="F1508" s="59"/>
      <c r="G1508" s="59"/>
    </row>
    <row r="1509" spans="1:7" x14ac:dyDescent="0.3">
      <c r="A1509" s="59"/>
      <c r="B1509" s="59"/>
      <c r="C1509" s="59"/>
      <c r="D1509" s="59"/>
      <c r="E1509" s="59"/>
      <c r="F1509" s="59"/>
      <c r="G1509" s="59"/>
    </row>
    <row r="1510" spans="1:7" x14ac:dyDescent="0.3">
      <c r="A1510" s="59"/>
      <c r="B1510" s="59"/>
      <c r="C1510" s="59"/>
      <c r="D1510" s="59"/>
      <c r="E1510" s="59"/>
      <c r="F1510" s="59"/>
      <c r="G1510" s="59"/>
    </row>
    <row r="1511" spans="1:7" x14ac:dyDescent="0.3">
      <c r="A1511" s="59"/>
      <c r="B1511" s="59"/>
      <c r="C1511" s="59"/>
      <c r="D1511" s="59"/>
      <c r="E1511" s="59"/>
      <c r="F1511" s="59"/>
      <c r="G1511" s="59"/>
    </row>
    <row r="1512" spans="1:7" x14ac:dyDescent="0.3">
      <c r="A1512" s="59"/>
      <c r="B1512" s="59"/>
      <c r="C1512" s="59"/>
      <c r="D1512" s="59"/>
      <c r="E1512" s="59"/>
      <c r="F1512" s="59"/>
      <c r="G1512" s="59"/>
    </row>
    <row r="1513" spans="1:7" x14ac:dyDescent="0.3">
      <c r="A1513" s="59"/>
      <c r="B1513" s="59"/>
      <c r="C1513" s="59"/>
      <c r="D1513" s="59"/>
      <c r="E1513" s="59"/>
      <c r="F1513" s="59"/>
      <c r="G1513" s="59"/>
    </row>
    <row r="1514" spans="1:7" x14ac:dyDescent="0.3">
      <c r="A1514" s="59"/>
      <c r="B1514" s="59"/>
      <c r="C1514" s="59"/>
      <c r="D1514" s="59"/>
      <c r="E1514" s="59"/>
      <c r="F1514" s="59"/>
      <c r="G1514" s="59"/>
    </row>
    <row r="1515" spans="1:7" x14ac:dyDescent="0.3">
      <c r="A1515" s="59"/>
      <c r="B1515" s="59"/>
      <c r="C1515" s="59"/>
      <c r="D1515" s="59"/>
      <c r="E1515" s="59"/>
      <c r="F1515" s="59"/>
      <c r="G1515" s="59"/>
    </row>
    <row r="1516" spans="1:7" x14ac:dyDescent="0.3">
      <c r="A1516" s="59"/>
      <c r="B1516" s="59"/>
      <c r="C1516" s="59"/>
      <c r="D1516" s="59"/>
      <c r="E1516" s="59"/>
      <c r="F1516" s="59"/>
      <c r="G1516" s="59"/>
    </row>
    <row r="1517" spans="1:7" x14ac:dyDescent="0.3">
      <c r="A1517" s="59"/>
      <c r="B1517" s="59"/>
      <c r="C1517" s="59"/>
      <c r="D1517" s="59"/>
      <c r="E1517" s="59"/>
      <c r="F1517" s="59"/>
      <c r="G1517" s="59"/>
    </row>
    <row r="1518" spans="1:7" x14ac:dyDescent="0.3">
      <c r="A1518" s="59"/>
      <c r="B1518" s="59"/>
      <c r="C1518" s="59"/>
      <c r="D1518" s="59"/>
      <c r="E1518" s="59"/>
      <c r="F1518" s="59"/>
      <c r="G1518" s="59"/>
    </row>
    <row r="1519" spans="1:7" x14ac:dyDescent="0.3">
      <c r="A1519" s="59"/>
      <c r="B1519" s="59"/>
      <c r="C1519" s="59"/>
      <c r="D1519" s="59"/>
      <c r="E1519" s="59"/>
      <c r="F1519" s="59"/>
      <c r="G1519" s="59"/>
    </row>
    <row r="1520" spans="1:7" x14ac:dyDescent="0.3">
      <c r="A1520" s="59"/>
      <c r="B1520" s="59"/>
      <c r="C1520" s="59"/>
      <c r="D1520" s="59"/>
      <c r="E1520" s="59"/>
      <c r="F1520" s="59"/>
      <c r="G1520" s="59"/>
    </row>
    <row r="1521" spans="1:7" x14ac:dyDescent="0.3">
      <c r="A1521" s="59"/>
      <c r="B1521" s="59"/>
      <c r="C1521" s="59"/>
      <c r="D1521" s="59"/>
      <c r="E1521" s="59"/>
      <c r="F1521" s="59"/>
      <c r="G1521" s="59"/>
    </row>
    <row r="1522" spans="1:7" x14ac:dyDescent="0.3">
      <c r="A1522" s="59"/>
      <c r="B1522" s="59"/>
      <c r="C1522" s="59"/>
      <c r="D1522" s="59"/>
      <c r="E1522" s="59"/>
      <c r="F1522" s="59"/>
      <c r="G1522" s="59"/>
    </row>
    <row r="1523" spans="1:7" x14ac:dyDescent="0.3">
      <c r="A1523" s="59"/>
      <c r="B1523" s="59"/>
      <c r="C1523" s="59"/>
      <c r="D1523" s="59"/>
      <c r="E1523" s="59"/>
      <c r="F1523" s="59"/>
      <c r="G1523" s="59"/>
    </row>
    <row r="1524" spans="1:7" x14ac:dyDescent="0.3">
      <c r="A1524" s="59"/>
      <c r="B1524" s="59"/>
      <c r="C1524" s="59"/>
      <c r="D1524" s="59"/>
      <c r="E1524" s="59"/>
      <c r="F1524" s="59"/>
      <c r="G1524" s="59"/>
    </row>
    <row r="1525" spans="1:7" x14ac:dyDescent="0.3">
      <c r="A1525" s="59"/>
      <c r="B1525" s="59"/>
      <c r="C1525" s="59"/>
      <c r="D1525" s="59"/>
      <c r="E1525" s="59"/>
      <c r="F1525" s="59"/>
      <c r="G1525" s="59"/>
    </row>
    <row r="1526" spans="1:7" x14ac:dyDescent="0.3">
      <c r="A1526" s="59"/>
      <c r="B1526" s="59"/>
      <c r="C1526" s="59"/>
      <c r="D1526" s="59"/>
      <c r="E1526" s="59"/>
      <c r="F1526" s="59"/>
      <c r="G1526" s="59"/>
    </row>
    <row r="1527" spans="1:7" x14ac:dyDescent="0.3">
      <c r="A1527" s="59"/>
      <c r="B1527" s="59"/>
      <c r="C1527" s="59"/>
      <c r="D1527" s="59"/>
      <c r="E1527" s="59"/>
      <c r="F1527" s="59"/>
      <c r="G1527" s="59"/>
    </row>
    <row r="1528" spans="1:7" x14ac:dyDescent="0.3">
      <c r="A1528" s="59"/>
      <c r="B1528" s="59"/>
      <c r="C1528" s="59"/>
      <c r="D1528" s="59"/>
      <c r="E1528" s="59"/>
      <c r="F1528" s="59"/>
      <c r="G1528" s="59"/>
    </row>
    <row r="1529" spans="1:7" x14ac:dyDescent="0.3">
      <c r="A1529" s="59"/>
      <c r="B1529" s="59"/>
      <c r="C1529" s="59"/>
      <c r="D1529" s="59"/>
      <c r="E1529" s="59"/>
      <c r="F1529" s="59"/>
      <c r="G1529" s="59"/>
    </row>
    <row r="1530" spans="1:7" x14ac:dyDescent="0.3">
      <c r="A1530" s="59"/>
      <c r="B1530" s="59"/>
      <c r="C1530" s="59"/>
      <c r="D1530" s="59"/>
      <c r="E1530" s="59"/>
      <c r="F1530" s="59"/>
      <c r="G1530" s="59"/>
    </row>
    <row r="1531" spans="1:7" x14ac:dyDescent="0.3">
      <c r="A1531" s="59"/>
      <c r="B1531" s="59"/>
      <c r="C1531" s="59"/>
      <c r="D1531" s="59"/>
      <c r="E1531" s="59"/>
      <c r="F1531" s="59"/>
      <c r="G1531" s="59"/>
    </row>
    <row r="1532" spans="1:7" x14ac:dyDescent="0.3">
      <c r="A1532" s="59"/>
      <c r="B1532" s="59"/>
      <c r="C1532" s="59"/>
      <c r="D1532" s="59"/>
      <c r="E1532" s="59"/>
      <c r="F1532" s="59"/>
      <c r="G1532" s="59"/>
    </row>
    <row r="1533" spans="1:7" x14ac:dyDescent="0.3">
      <c r="A1533" s="59"/>
      <c r="B1533" s="59"/>
      <c r="C1533" s="59"/>
      <c r="D1533" s="59"/>
      <c r="E1533" s="59"/>
      <c r="F1533" s="59"/>
      <c r="G1533" s="59"/>
    </row>
    <row r="1534" spans="1:7" x14ac:dyDescent="0.3">
      <c r="A1534" s="59"/>
      <c r="B1534" s="59"/>
      <c r="C1534" s="59"/>
      <c r="D1534" s="59"/>
      <c r="E1534" s="59"/>
      <c r="F1534" s="59"/>
      <c r="G1534" s="59"/>
    </row>
    <row r="1535" spans="1:7" x14ac:dyDescent="0.3">
      <c r="A1535" s="59"/>
      <c r="B1535" s="59"/>
      <c r="C1535" s="59"/>
      <c r="D1535" s="59"/>
      <c r="E1535" s="59"/>
      <c r="F1535" s="59"/>
      <c r="G1535" s="59"/>
    </row>
    <row r="1536" spans="1:7" x14ac:dyDescent="0.3">
      <c r="A1536" s="59"/>
      <c r="B1536" s="59"/>
      <c r="C1536" s="59"/>
      <c r="D1536" s="59"/>
      <c r="E1536" s="59"/>
      <c r="F1536" s="59"/>
      <c r="G1536" s="59"/>
    </row>
    <row r="1537" spans="1:7" x14ac:dyDescent="0.3">
      <c r="A1537" s="59"/>
      <c r="B1537" s="59"/>
      <c r="C1537" s="59"/>
      <c r="D1537" s="59"/>
      <c r="E1537" s="59"/>
      <c r="F1537" s="59"/>
      <c r="G1537" s="59"/>
    </row>
    <row r="1538" spans="1:7" x14ac:dyDescent="0.3">
      <c r="A1538" s="59"/>
      <c r="B1538" s="59"/>
      <c r="C1538" s="59"/>
      <c r="D1538" s="59"/>
      <c r="E1538" s="59"/>
      <c r="F1538" s="59"/>
      <c r="G1538" s="59"/>
    </row>
    <row r="1539" spans="1:7" x14ac:dyDescent="0.3">
      <c r="A1539" s="59"/>
      <c r="B1539" s="59"/>
      <c r="C1539" s="59"/>
      <c r="D1539" s="59"/>
      <c r="E1539" s="59"/>
      <c r="F1539" s="59"/>
      <c r="G1539" s="59"/>
    </row>
    <row r="1540" spans="1:7" x14ac:dyDescent="0.3">
      <c r="A1540" s="59"/>
      <c r="B1540" s="59"/>
      <c r="C1540" s="59"/>
      <c r="D1540" s="59"/>
      <c r="E1540" s="59"/>
      <c r="F1540" s="59"/>
      <c r="G1540" s="59"/>
    </row>
    <row r="1541" spans="1:7" x14ac:dyDescent="0.3">
      <c r="A1541" s="59"/>
      <c r="B1541" s="59"/>
      <c r="C1541" s="59"/>
      <c r="D1541" s="59"/>
      <c r="E1541" s="59"/>
      <c r="F1541" s="59"/>
      <c r="G1541" s="59"/>
    </row>
    <row r="1542" spans="1:7" x14ac:dyDescent="0.3">
      <c r="A1542" s="59"/>
      <c r="B1542" s="59"/>
      <c r="C1542" s="59"/>
      <c r="D1542" s="59"/>
      <c r="E1542" s="59"/>
      <c r="F1542" s="59"/>
      <c r="G1542" s="59"/>
    </row>
    <row r="1543" spans="1:7" x14ac:dyDescent="0.3">
      <c r="A1543" s="59"/>
      <c r="B1543" s="59"/>
      <c r="C1543" s="59"/>
      <c r="D1543" s="59"/>
      <c r="E1543" s="59"/>
      <c r="F1543" s="59"/>
      <c r="G1543" s="59"/>
    </row>
    <row r="1544" spans="1:7" x14ac:dyDescent="0.3">
      <c r="A1544" s="59"/>
      <c r="B1544" s="59"/>
      <c r="C1544" s="59"/>
      <c r="D1544" s="59"/>
      <c r="E1544" s="59"/>
      <c r="F1544" s="59"/>
      <c r="G1544" s="59"/>
    </row>
    <row r="1545" spans="1:7" x14ac:dyDescent="0.3">
      <c r="A1545" s="59"/>
      <c r="B1545" s="59"/>
      <c r="C1545" s="59"/>
      <c r="D1545" s="59"/>
      <c r="E1545" s="59"/>
      <c r="F1545" s="59"/>
      <c r="G1545" s="59"/>
    </row>
    <row r="1546" spans="1:7" x14ac:dyDescent="0.3">
      <c r="A1546" s="59"/>
      <c r="B1546" s="59"/>
      <c r="C1546" s="59"/>
      <c r="D1546" s="59"/>
      <c r="E1546" s="59"/>
      <c r="F1546" s="59"/>
      <c r="G1546" s="59"/>
    </row>
    <row r="1547" spans="1:7" x14ac:dyDescent="0.3">
      <c r="A1547" s="59"/>
      <c r="B1547" s="59"/>
      <c r="C1547" s="59"/>
      <c r="D1547" s="59"/>
      <c r="E1547" s="59"/>
      <c r="F1547" s="59"/>
      <c r="G1547" s="59"/>
    </row>
    <row r="1548" spans="1:7" x14ac:dyDescent="0.3">
      <c r="A1548" s="59"/>
      <c r="B1548" s="59"/>
      <c r="C1548" s="59"/>
      <c r="D1548" s="59"/>
      <c r="E1548" s="59"/>
      <c r="F1548" s="59"/>
      <c r="G1548" s="59"/>
    </row>
    <row r="1549" spans="1:7" x14ac:dyDescent="0.3">
      <c r="A1549" s="59"/>
      <c r="B1549" s="59"/>
      <c r="C1549" s="59"/>
      <c r="D1549" s="59"/>
      <c r="E1549" s="59"/>
      <c r="F1549" s="59"/>
      <c r="G1549" s="59"/>
    </row>
    <row r="1550" spans="1:7" x14ac:dyDescent="0.3">
      <c r="A1550" s="59"/>
      <c r="B1550" s="59"/>
      <c r="C1550" s="59"/>
      <c r="D1550" s="59"/>
      <c r="E1550" s="59"/>
      <c r="F1550" s="59"/>
      <c r="G1550" s="59"/>
    </row>
    <row r="1551" spans="1:7" x14ac:dyDescent="0.3">
      <c r="A1551" s="59"/>
      <c r="B1551" s="59"/>
      <c r="C1551" s="59"/>
      <c r="D1551" s="59"/>
      <c r="E1551" s="59"/>
      <c r="F1551" s="59"/>
      <c r="G1551" s="59"/>
    </row>
    <row r="1552" spans="1:7" x14ac:dyDescent="0.3">
      <c r="A1552" s="59"/>
      <c r="B1552" s="59"/>
      <c r="C1552" s="59"/>
      <c r="D1552" s="59"/>
      <c r="E1552" s="59"/>
      <c r="F1552" s="59"/>
      <c r="G1552" s="59"/>
    </row>
    <row r="1553" spans="1:7" x14ac:dyDescent="0.3">
      <c r="A1553" s="59"/>
      <c r="B1553" s="59"/>
      <c r="C1553" s="59"/>
      <c r="D1553" s="59"/>
      <c r="E1553" s="59"/>
      <c r="F1553" s="59"/>
      <c r="G1553" s="59"/>
    </row>
    <row r="1554" spans="1:7" x14ac:dyDescent="0.3">
      <c r="A1554" s="59"/>
      <c r="B1554" s="59"/>
      <c r="C1554" s="59"/>
      <c r="D1554" s="59"/>
      <c r="E1554" s="59"/>
      <c r="F1554" s="59"/>
      <c r="G1554" s="59"/>
    </row>
    <row r="1555" spans="1:7" x14ac:dyDescent="0.3">
      <c r="A1555" s="59"/>
      <c r="B1555" s="59"/>
      <c r="C1555" s="59"/>
      <c r="D1555" s="59"/>
      <c r="E1555" s="59"/>
      <c r="F1555" s="59"/>
      <c r="G1555" s="59"/>
    </row>
    <row r="1556" spans="1:7" x14ac:dyDescent="0.3">
      <c r="A1556" s="59"/>
      <c r="B1556" s="59"/>
      <c r="C1556" s="59"/>
      <c r="D1556" s="59"/>
      <c r="E1556" s="59"/>
      <c r="F1556" s="59"/>
      <c r="G1556" s="59"/>
    </row>
    <row r="1557" spans="1:7" x14ac:dyDescent="0.3">
      <c r="A1557" s="59"/>
      <c r="B1557" s="59"/>
      <c r="C1557" s="59"/>
      <c r="D1557" s="59"/>
      <c r="E1557" s="59"/>
      <c r="F1557" s="59"/>
      <c r="G1557" s="59"/>
    </row>
    <row r="1558" spans="1:7" x14ac:dyDescent="0.3">
      <c r="A1558" s="59"/>
      <c r="B1558" s="59"/>
      <c r="C1558" s="59"/>
      <c r="D1558" s="59"/>
      <c r="E1558" s="59"/>
      <c r="F1558" s="59"/>
      <c r="G1558" s="59"/>
    </row>
    <row r="1559" spans="1:7" x14ac:dyDescent="0.3">
      <c r="A1559" s="59"/>
      <c r="B1559" s="59"/>
      <c r="C1559" s="59"/>
      <c r="D1559" s="59"/>
      <c r="E1559" s="59"/>
      <c r="F1559" s="59"/>
      <c r="G1559" s="59"/>
    </row>
    <row r="1560" spans="1:7" x14ac:dyDescent="0.3">
      <c r="A1560" s="59"/>
      <c r="B1560" s="59"/>
      <c r="C1560" s="59"/>
      <c r="D1560" s="59"/>
      <c r="E1560" s="59"/>
      <c r="F1560" s="59"/>
      <c r="G1560" s="59"/>
    </row>
    <row r="1561" spans="1:7" x14ac:dyDescent="0.3">
      <c r="A1561" s="59"/>
      <c r="B1561" s="59"/>
      <c r="C1561" s="59"/>
      <c r="D1561" s="59"/>
      <c r="E1561" s="59"/>
      <c r="F1561" s="59"/>
      <c r="G1561" s="59"/>
    </row>
    <row r="1562" spans="1:7" x14ac:dyDescent="0.3">
      <c r="A1562" s="59"/>
      <c r="B1562" s="59"/>
      <c r="C1562" s="59"/>
      <c r="D1562" s="59"/>
      <c r="E1562" s="59"/>
      <c r="F1562" s="59"/>
      <c r="G1562" s="59"/>
    </row>
    <row r="1563" spans="1:7" x14ac:dyDescent="0.3">
      <c r="A1563" s="59"/>
      <c r="B1563" s="59"/>
      <c r="C1563" s="59"/>
      <c r="D1563" s="59"/>
      <c r="E1563" s="59"/>
      <c r="F1563" s="59"/>
      <c r="G1563" s="59"/>
    </row>
    <row r="1564" spans="1:7" x14ac:dyDescent="0.3">
      <c r="A1564" s="59"/>
      <c r="B1564" s="59"/>
      <c r="C1564" s="59"/>
      <c r="D1564" s="59"/>
      <c r="E1564" s="59"/>
      <c r="F1564" s="59"/>
      <c r="G1564" s="59"/>
    </row>
    <row r="1565" spans="1:7" x14ac:dyDescent="0.3">
      <c r="A1565" s="59"/>
      <c r="B1565" s="59"/>
      <c r="C1565" s="59"/>
      <c r="D1565" s="59"/>
      <c r="E1565" s="59"/>
      <c r="F1565" s="59"/>
      <c r="G1565" s="59"/>
    </row>
    <row r="1566" spans="1:7" x14ac:dyDescent="0.3">
      <c r="A1566" s="59"/>
      <c r="B1566" s="59"/>
      <c r="C1566" s="59"/>
      <c r="D1566" s="59"/>
      <c r="E1566" s="59"/>
      <c r="F1566" s="59"/>
      <c r="G1566" s="59"/>
    </row>
    <row r="1567" spans="1:7" x14ac:dyDescent="0.3">
      <c r="A1567" s="59"/>
      <c r="B1567" s="59"/>
      <c r="C1567" s="59"/>
      <c r="D1567" s="59"/>
      <c r="E1567" s="59"/>
      <c r="F1567" s="59"/>
      <c r="G1567" s="59"/>
    </row>
    <row r="1568" spans="1:7" x14ac:dyDescent="0.3">
      <c r="A1568" s="59"/>
      <c r="B1568" s="59"/>
      <c r="C1568" s="59"/>
      <c r="D1568" s="59"/>
      <c r="E1568" s="59"/>
      <c r="F1568" s="59"/>
      <c r="G1568" s="59"/>
    </row>
    <row r="1569" spans="1:7" x14ac:dyDescent="0.3">
      <c r="A1569" s="59"/>
      <c r="B1569" s="59"/>
      <c r="C1569" s="59"/>
      <c r="D1569" s="59"/>
      <c r="E1569" s="59"/>
      <c r="F1569" s="59"/>
      <c r="G1569" s="59"/>
    </row>
    <row r="1570" spans="1:7" x14ac:dyDescent="0.3">
      <c r="A1570" s="59"/>
      <c r="B1570" s="59"/>
      <c r="C1570" s="59"/>
      <c r="D1570" s="59"/>
      <c r="E1570" s="59"/>
      <c r="F1570" s="59"/>
      <c r="G1570" s="59"/>
    </row>
    <row r="1571" spans="1:7" x14ac:dyDescent="0.3">
      <c r="A1571" s="59"/>
      <c r="B1571" s="59"/>
      <c r="C1571" s="59"/>
      <c r="D1571" s="59"/>
      <c r="E1571" s="59"/>
      <c r="F1571" s="59"/>
      <c r="G1571" s="59"/>
    </row>
    <row r="1572" spans="1:7" x14ac:dyDescent="0.3">
      <c r="A1572" s="59"/>
      <c r="B1572" s="59"/>
      <c r="C1572" s="59"/>
      <c r="D1572" s="59"/>
      <c r="E1572" s="59"/>
      <c r="F1572" s="59"/>
      <c r="G1572" s="59"/>
    </row>
    <row r="1573" spans="1:7" x14ac:dyDescent="0.3">
      <c r="A1573" s="59"/>
      <c r="B1573" s="59"/>
      <c r="C1573" s="59"/>
      <c r="D1573" s="59"/>
      <c r="E1573" s="59"/>
      <c r="F1573" s="59"/>
      <c r="G1573" s="59"/>
    </row>
    <row r="1574" spans="1:7" x14ac:dyDescent="0.3">
      <c r="A1574" s="59"/>
      <c r="B1574" s="59"/>
      <c r="C1574" s="59"/>
      <c r="D1574" s="59"/>
      <c r="E1574" s="59"/>
      <c r="F1574" s="59"/>
      <c r="G1574" s="59"/>
    </row>
    <row r="1575" spans="1:7" x14ac:dyDescent="0.3">
      <c r="A1575" s="59"/>
      <c r="B1575" s="59"/>
      <c r="C1575" s="59"/>
      <c r="D1575" s="59"/>
      <c r="E1575" s="59"/>
      <c r="F1575" s="59"/>
      <c r="G1575" s="59"/>
    </row>
    <row r="1576" spans="1:7" x14ac:dyDescent="0.3">
      <c r="A1576" s="59"/>
      <c r="B1576" s="59"/>
      <c r="C1576" s="59"/>
      <c r="D1576" s="59"/>
      <c r="E1576" s="59"/>
      <c r="F1576" s="59"/>
      <c r="G1576" s="59"/>
    </row>
    <row r="1577" spans="1:7" x14ac:dyDescent="0.3">
      <c r="A1577" s="59"/>
      <c r="B1577" s="59"/>
      <c r="C1577" s="59"/>
      <c r="D1577" s="59"/>
      <c r="E1577" s="59"/>
      <c r="F1577" s="59"/>
      <c r="G1577" s="59"/>
    </row>
    <row r="1578" spans="1:7" x14ac:dyDescent="0.3">
      <c r="A1578" s="59"/>
      <c r="B1578" s="59"/>
      <c r="C1578" s="59"/>
      <c r="D1578" s="59"/>
      <c r="E1578" s="59"/>
      <c r="F1578" s="59"/>
      <c r="G1578" s="59"/>
    </row>
    <row r="1579" spans="1:7" x14ac:dyDescent="0.3">
      <c r="A1579" s="59"/>
      <c r="B1579" s="59"/>
      <c r="C1579" s="59"/>
      <c r="D1579" s="59"/>
      <c r="E1579" s="59"/>
      <c r="F1579" s="59"/>
      <c r="G1579" s="59"/>
    </row>
    <row r="1580" spans="1:7" x14ac:dyDescent="0.3">
      <c r="A1580" s="59"/>
      <c r="B1580" s="59"/>
      <c r="C1580" s="59"/>
      <c r="D1580" s="59"/>
      <c r="E1580" s="59"/>
      <c r="F1580" s="59"/>
      <c r="G1580" s="59"/>
    </row>
    <row r="1581" spans="1:7" x14ac:dyDescent="0.3">
      <c r="A1581" s="59"/>
      <c r="B1581" s="59"/>
      <c r="C1581" s="59"/>
      <c r="D1581" s="59"/>
      <c r="E1581" s="59"/>
      <c r="F1581" s="59"/>
      <c r="G1581" s="59"/>
    </row>
    <row r="1582" spans="1:7" x14ac:dyDescent="0.3">
      <c r="A1582" s="59"/>
      <c r="B1582" s="59"/>
      <c r="C1582" s="59"/>
      <c r="D1582" s="59"/>
      <c r="E1582" s="59"/>
      <c r="F1582" s="59"/>
      <c r="G1582" s="59"/>
    </row>
    <row r="1583" spans="1:7" x14ac:dyDescent="0.3">
      <c r="A1583" s="59"/>
      <c r="B1583" s="59"/>
      <c r="C1583" s="59"/>
      <c r="D1583" s="59"/>
      <c r="E1583" s="59"/>
      <c r="F1583" s="59"/>
      <c r="G1583" s="59"/>
    </row>
    <row r="1584" spans="1:7" x14ac:dyDescent="0.3">
      <c r="A1584" s="59"/>
      <c r="B1584" s="59"/>
      <c r="C1584" s="59"/>
      <c r="D1584" s="59"/>
      <c r="E1584" s="59"/>
      <c r="F1584" s="59"/>
      <c r="G1584" s="59"/>
    </row>
    <row r="1585" spans="1:7" x14ac:dyDescent="0.3">
      <c r="A1585" s="59"/>
      <c r="B1585" s="59"/>
      <c r="C1585" s="59"/>
      <c r="D1585" s="59"/>
      <c r="E1585" s="59"/>
      <c r="F1585" s="59"/>
      <c r="G1585" s="59"/>
    </row>
    <row r="1586" spans="1:7" x14ac:dyDescent="0.3">
      <c r="A1586" s="59"/>
      <c r="B1586" s="59"/>
      <c r="C1586" s="59"/>
      <c r="D1586" s="59"/>
      <c r="E1586" s="59"/>
      <c r="F1586" s="59"/>
      <c r="G1586" s="59"/>
    </row>
    <row r="1587" spans="1:7" x14ac:dyDescent="0.3">
      <c r="A1587" s="59"/>
      <c r="B1587" s="59"/>
      <c r="C1587" s="59"/>
      <c r="D1587" s="59"/>
      <c r="E1587" s="59"/>
      <c r="F1587" s="59"/>
      <c r="G1587" s="59"/>
    </row>
    <row r="1588" spans="1:7" x14ac:dyDescent="0.3">
      <c r="A1588" s="59"/>
      <c r="B1588" s="59"/>
      <c r="C1588" s="59"/>
      <c r="D1588" s="59"/>
      <c r="E1588" s="59"/>
      <c r="F1588" s="59"/>
      <c r="G1588" s="59"/>
    </row>
    <row r="1589" spans="1:7" x14ac:dyDescent="0.3">
      <c r="A1589" s="59"/>
      <c r="B1589" s="59"/>
      <c r="C1589" s="59"/>
      <c r="D1589" s="59"/>
      <c r="E1589" s="59"/>
      <c r="F1589" s="59"/>
      <c r="G1589" s="59"/>
    </row>
    <row r="1590" spans="1:7" x14ac:dyDescent="0.3">
      <c r="A1590" s="59"/>
      <c r="B1590" s="59"/>
      <c r="C1590" s="59"/>
      <c r="D1590" s="59"/>
      <c r="E1590" s="59"/>
      <c r="F1590" s="59"/>
      <c r="G1590" s="59"/>
    </row>
    <row r="1591" spans="1:7" x14ac:dyDescent="0.3">
      <c r="A1591" s="59"/>
      <c r="B1591" s="59"/>
      <c r="C1591" s="59"/>
      <c r="D1591" s="59"/>
      <c r="E1591" s="59"/>
      <c r="F1591" s="59"/>
      <c r="G1591" s="59"/>
    </row>
    <row r="1592" spans="1:7" x14ac:dyDescent="0.3">
      <c r="A1592" s="59"/>
      <c r="B1592" s="59"/>
      <c r="C1592" s="59"/>
      <c r="D1592" s="59"/>
      <c r="E1592" s="59"/>
      <c r="F1592" s="59"/>
      <c r="G1592" s="59"/>
    </row>
    <row r="1593" spans="1:7" x14ac:dyDescent="0.3">
      <c r="A1593" s="59"/>
      <c r="B1593" s="59"/>
      <c r="C1593" s="59"/>
      <c r="D1593" s="59"/>
      <c r="E1593" s="59"/>
      <c r="F1593" s="59"/>
      <c r="G1593" s="59"/>
    </row>
    <row r="1594" spans="1:7" x14ac:dyDescent="0.3">
      <c r="A1594" s="59"/>
      <c r="B1594" s="59"/>
      <c r="C1594" s="59"/>
      <c r="D1594" s="59"/>
      <c r="E1594" s="59"/>
      <c r="F1594" s="59"/>
      <c r="G1594" s="59"/>
    </row>
    <row r="1595" spans="1:7" x14ac:dyDescent="0.3">
      <c r="A1595" s="59"/>
      <c r="B1595" s="59"/>
      <c r="C1595" s="59"/>
      <c r="D1595" s="59"/>
      <c r="E1595" s="59"/>
      <c r="F1595" s="59"/>
      <c r="G1595" s="59"/>
    </row>
    <row r="1596" spans="1:7" x14ac:dyDescent="0.3">
      <c r="A1596" s="59"/>
      <c r="B1596" s="59"/>
      <c r="C1596" s="59"/>
      <c r="D1596" s="59"/>
      <c r="E1596" s="59"/>
      <c r="F1596" s="59"/>
      <c r="G1596" s="59"/>
    </row>
    <row r="1597" spans="1:7" x14ac:dyDescent="0.3">
      <c r="A1597" s="59"/>
      <c r="B1597" s="59"/>
      <c r="C1597" s="59"/>
      <c r="D1597" s="59"/>
      <c r="E1597" s="59"/>
      <c r="F1597" s="59"/>
      <c r="G1597" s="59"/>
    </row>
    <row r="1598" spans="1:7" x14ac:dyDescent="0.3">
      <c r="A1598" s="59"/>
      <c r="B1598" s="59"/>
      <c r="C1598" s="59"/>
      <c r="D1598" s="59"/>
      <c r="E1598" s="59"/>
      <c r="F1598" s="59"/>
      <c r="G1598" s="59"/>
    </row>
    <row r="1599" spans="1:7" x14ac:dyDescent="0.3">
      <c r="A1599" s="59"/>
      <c r="B1599" s="59"/>
      <c r="C1599" s="59"/>
      <c r="D1599" s="59"/>
      <c r="E1599" s="59"/>
      <c r="F1599" s="59"/>
      <c r="G1599" s="59"/>
    </row>
    <row r="1600" spans="1:7" x14ac:dyDescent="0.3">
      <c r="A1600" s="59"/>
      <c r="B1600" s="59"/>
      <c r="C1600" s="59"/>
      <c r="D1600" s="59"/>
      <c r="E1600" s="59"/>
      <c r="F1600" s="59"/>
      <c r="G1600" s="59"/>
    </row>
    <row r="1601" spans="1:7" x14ac:dyDescent="0.3">
      <c r="A1601" s="59"/>
      <c r="B1601" s="59"/>
      <c r="C1601" s="59"/>
      <c r="D1601" s="59"/>
      <c r="E1601" s="59"/>
      <c r="F1601" s="59"/>
      <c r="G1601" s="59"/>
    </row>
    <row r="1602" spans="1:7" x14ac:dyDescent="0.3">
      <c r="A1602" s="59"/>
      <c r="B1602" s="59"/>
      <c r="C1602" s="59"/>
      <c r="D1602" s="59"/>
      <c r="E1602" s="59"/>
      <c r="F1602" s="59"/>
      <c r="G1602" s="59"/>
    </row>
    <row r="1603" spans="1:7" x14ac:dyDescent="0.3">
      <c r="A1603" s="59"/>
      <c r="B1603" s="59"/>
      <c r="C1603" s="59"/>
      <c r="D1603" s="59"/>
      <c r="E1603" s="59"/>
      <c r="F1603" s="59"/>
      <c r="G1603" s="59"/>
    </row>
    <row r="1604" spans="1:7" x14ac:dyDescent="0.3">
      <c r="A1604" s="59"/>
      <c r="B1604" s="59"/>
      <c r="C1604" s="59"/>
      <c r="D1604" s="59"/>
      <c r="E1604" s="59"/>
      <c r="F1604" s="59"/>
      <c r="G1604" s="59"/>
    </row>
    <row r="1605" spans="1:7" x14ac:dyDescent="0.3">
      <c r="A1605" s="59"/>
      <c r="B1605" s="59"/>
      <c r="C1605" s="59"/>
      <c r="D1605" s="59"/>
      <c r="E1605" s="59"/>
      <c r="F1605" s="59"/>
      <c r="G1605" s="59"/>
    </row>
    <row r="1606" spans="1:7" x14ac:dyDescent="0.3">
      <c r="A1606" s="59"/>
      <c r="B1606" s="59"/>
      <c r="C1606" s="59"/>
      <c r="D1606" s="59"/>
      <c r="E1606" s="59"/>
      <c r="F1606" s="59"/>
      <c r="G1606" s="59"/>
    </row>
    <row r="1607" spans="1:7" x14ac:dyDescent="0.3">
      <c r="A1607" s="59"/>
      <c r="B1607" s="59"/>
      <c r="C1607" s="59"/>
      <c r="D1607" s="59"/>
      <c r="E1607" s="59"/>
      <c r="F1607" s="59"/>
      <c r="G1607" s="59"/>
    </row>
    <row r="1608" spans="1:7" x14ac:dyDescent="0.3">
      <c r="A1608" s="59"/>
      <c r="B1608" s="59"/>
      <c r="C1608" s="59"/>
      <c r="D1608" s="59"/>
      <c r="E1608" s="59"/>
      <c r="F1608" s="59"/>
      <c r="G1608" s="59"/>
    </row>
    <row r="1609" spans="1:7" x14ac:dyDescent="0.3">
      <c r="A1609" s="59"/>
      <c r="B1609" s="59"/>
      <c r="C1609" s="59"/>
      <c r="D1609" s="59"/>
      <c r="E1609" s="59"/>
      <c r="F1609" s="59"/>
      <c r="G1609" s="59"/>
    </row>
    <row r="1610" spans="1:7" x14ac:dyDescent="0.3">
      <c r="A1610" s="59"/>
      <c r="B1610" s="59"/>
      <c r="C1610" s="59"/>
      <c r="D1610" s="59"/>
      <c r="E1610" s="59"/>
      <c r="F1610" s="59"/>
      <c r="G1610" s="59"/>
    </row>
    <row r="1611" spans="1:7" x14ac:dyDescent="0.3">
      <c r="A1611" s="59"/>
      <c r="B1611" s="59"/>
      <c r="C1611" s="59"/>
      <c r="D1611" s="59"/>
      <c r="E1611" s="59"/>
      <c r="F1611" s="59"/>
      <c r="G1611" s="59"/>
    </row>
    <row r="1612" spans="1:7" x14ac:dyDescent="0.3">
      <c r="A1612" s="59"/>
      <c r="B1612" s="59"/>
      <c r="C1612" s="59"/>
      <c r="D1612" s="59"/>
      <c r="E1612" s="59"/>
      <c r="F1612" s="59"/>
      <c r="G1612" s="59"/>
    </row>
    <row r="1613" spans="1:7" x14ac:dyDescent="0.3">
      <c r="A1613" s="59"/>
      <c r="B1613" s="59"/>
      <c r="C1613" s="59"/>
      <c r="D1613" s="59"/>
      <c r="E1613" s="59"/>
      <c r="F1613" s="59"/>
      <c r="G1613" s="59"/>
    </row>
    <row r="1614" spans="1:7" x14ac:dyDescent="0.3">
      <c r="A1614" s="59"/>
      <c r="B1614" s="59"/>
      <c r="C1614" s="59"/>
      <c r="D1614" s="59"/>
      <c r="E1614" s="59"/>
      <c r="F1614" s="59"/>
      <c r="G1614" s="59"/>
    </row>
    <row r="1615" spans="1:7" x14ac:dyDescent="0.3">
      <c r="A1615" s="59"/>
      <c r="B1615" s="59"/>
      <c r="C1615" s="59"/>
      <c r="D1615" s="59"/>
      <c r="E1615" s="59"/>
      <c r="F1615" s="59"/>
      <c r="G1615" s="59"/>
    </row>
    <row r="1616" spans="1:7" x14ac:dyDescent="0.3">
      <c r="A1616" s="59"/>
      <c r="B1616" s="59"/>
      <c r="C1616" s="59"/>
      <c r="D1616" s="59"/>
      <c r="E1616" s="59"/>
      <c r="F1616" s="59"/>
      <c r="G1616" s="59"/>
    </row>
    <row r="1617" spans="1:7" x14ac:dyDescent="0.3">
      <c r="A1617" s="59"/>
      <c r="B1617" s="59"/>
      <c r="C1617" s="59"/>
      <c r="D1617" s="59"/>
      <c r="E1617" s="59"/>
      <c r="F1617" s="59"/>
      <c r="G1617" s="59"/>
    </row>
    <row r="1618" spans="1:7" x14ac:dyDescent="0.3">
      <c r="A1618" s="59"/>
      <c r="B1618" s="59"/>
      <c r="C1618" s="59"/>
      <c r="D1618" s="59"/>
      <c r="E1618" s="59"/>
      <c r="F1618" s="59"/>
      <c r="G1618" s="59"/>
    </row>
    <row r="1619" spans="1:7" x14ac:dyDescent="0.3">
      <c r="A1619" s="59"/>
      <c r="B1619" s="59"/>
      <c r="C1619" s="59"/>
      <c r="D1619" s="59"/>
      <c r="E1619" s="59"/>
      <c r="F1619" s="59"/>
      <c r="G1619" s="59"/>
    </row>
    <row r="1620" spans="1:7" x14ac:dyDescent="0.3">
      <c r="A1620" s="59"/>
      <c r="B1620" s="59"/>
      <c r="C1620" s="59"/>
      <c r="D1620" s="59"/>
      <c r="E1620" s="59"/>
      <c r="F1620" s="59"/>
      <c r="G1620" s="59"/>
    </row>
    <row r="1621" spans="1:7" x14ac:dyDescent="0.3">
      <c r="A1621" s="59"/>
      <c r="B1621" s="59"/>
      <c r="C1621" s="59"/>
      <c r="D1621" s="59"/>
      <c r="E1621" s="59"/>
      <c r="F1621" s="59"/>
      <c r="G1621" s="59"/>
    </row>
    <row r="1622" spans="1:7" x14ac:dyDescent="0.3">
      <c r="A1622" s="59"/>
      <c r="B1622" s="59"/>
      <c r="C1622" s="59"/>
      <c r="D1622" s="59"/>
      <c r="E1622" s="59"/>
      <c r="F1622" s="59"/>
      <c r="G1622" s="59"/>
    </row>
    <row r="1623" spans="1:7" x14ac:dyDescent="0.3">
      <c r="A1623" s="59"/>
      <c r="B1623" s="59"/>
      <c r="C1623" s="59"/>
      <c r="D1623" s="59"/>
      <c r="E1623" s="59"/>
      <c r="F1623" s="59"/>
      <c r="G1623" s="59"/>
    </row>
    <row r="1624" spans="1:7" x14ac:dyDescent="0.3">
      <c r="A1624" s="59"/>
      <c r="B1624" s="59"/>
      <c r="C1624" s="59"/>
      <c r="D1624" s="59"/>
      <c r="E1624" s="59"/>
      <c r="F1624" s="59"/>
      <c r="G1624" s="59"/>
    </row>
    <row r="1625" spans="1:7" x14ac:dyDescent="0.3">
      <c r="A1625" s="59"/>
      <c r="B1625" s="59"/>
      <c r="C1625" s="59"/>
      <c r="D1625" s="59"/>
      <c r="E1625" s="59"/>
      <c r="F1625" s="59"/>
      <c r="G1625" s="59"/>
    </row>
    <row r="1626" spans="1:7" x14ac:dyDescent="0.3">
      <c r="A1626" s="59"/>
      <c r="B1626" s="59"/>
      <c r="C1626" s="59"/>
      <c r="D1626" s="59"/>
      <c r="E1626" s="59"/>
      <c r="F1626" s="59"/>
      <c r="G1626" s="59"/>
    </row>
    <row r="1627" spans="1:7" x14ac:dyDescent="0.3">
      <c r="A1627" s="59"/>
      <c r="B1627" s="59"/>
      <c r="C1627" s="59"/>
      <c r="D1627" s="59"/>
      <c r="E1627" s="59"/>
      <c r="F1627" s="59"/>
      <c r="G1627" s="59"/>
    </row>
    <row r="1628" spans="1:7" x14ac:dyDescent="0.3">
      <c r="A1628" s="59"/>
      <c r="B1628" s="59"/>
      <c r="C1628" s="59"/>
      <c r="D1628" s="59"/>
      <c r="E1628" s="59"/>
      <c r="F1628" s="59"/>
      <c r="G1628" s="59"/>
    </row>
    <row r="1629" spans="1:7" x14ac:dyDescent="0.3">
      <c r="A1629" s="59"/>
      <c r="B1629" s="59"/>
      <c r="C1629" s="59"/>
      <c r="D1629" s="59"/>
      <c r="E1629" s="59"/>
      <c r="F1629" s="59"/>
      <c r="G1629" s="59"/>
    </row>
    <row r="1630" spans="1:7" x14ac:dyDescent="0.3">
      <c r="A1630" s="59"/>
      <c r="B1630" s="59"/>
      <c r="C1630" s="59"/>
      <c r="D1630" s="59"/>
      <c r="E1630" s="59"/>
      <c r="F1630" s="59"/>
      <c r="G1630" s="59"/>
    </row>
    <row r="1631" spans="1:7" x14ac:dyDescent="0.3">
      <c r="A1631" s="59"/>
      <c r="B1631" s="59"/>
      <c r="C1631" s="59"/>
      <c r="D1631" s="59"/>
      <c r="E1631" s="59"/>
      <c r="F1631" s="59"/>
      <c r="G1631" s="59"/>
    </row>
    <row r="1632" spans="1:7" x14ac:dyDescent="0.3">
      <c r="A1632" s="59"/>
      <c r="B1632" s="59"/>
      <c r="C1632" s="59"/>
      <c r="D1632" s="59"/>
      <c r="E1632" s="59"/>
      <c r="F1632" s="59"/>
      <c r="G1632" s="59"/>
    </row>
    <row r="1633" spans="1:7" x14ac:dyDescent="0.3">
      <c r="A1633" s="59"/>
      <c r="B1633" s="59"/>
      <c r="C1633" s="59"/>
      <c r="D1633" s="59"/>
      <c r="E1633" s="59"/>
      <c r="F1633" s="59"/>
      <c r="G1633" s="59"/>
    </row>
    <row r="1634" spans="1:7" x14ac:dyDescent="0.3">
      <c r="A1634" s="59"/>
      <c r="B1634" s="59"/>
      <c r="C1634" s="59"/>
      <c r="D1634" s="59"/>
      <c r="E1634" s="59"/>
      <c r="F1634" s="59"/>
      <c r="G1634" s="59"/>
    </row>
    <row r="1635" spans="1:7" x14ac:dyDescent="0.3">
      <c r="A1635" s="59"/>
      <c r="B1635" s="59"/>
      <c r="C1635" s="59"/>
      <c r="D1635" s="59"/>
      <c r="E1635" s="59"/>
      <c r="F1635" s="59"/>
      <c r="G1635" s="59"/>
    </row>
    <row r="1636" spans="1:7" x14ac:dyDescent="0.3">
      <c r="A1636" s="59"/>
      <c r="B1636" s="59"/>
      <c r="C1636" s="59"/>
      <c r="D1636" s="59"/>
      <c r="E1636" s="59"/>
      <c r="F1636" s="59"/>
      <c r="G1636" s="59"/>
    </row>
    <row r="1637" spans="1:7" x14ac:dyDescent="0.3">
      <c r="A1637" s="59"/>
      <c r="B1637" s="59"/>
      <c r="C1637" s="59"/>
      <c r="D1637" s="59"/>
      <c r="E1637" s="59"/>
      <c r="F1637" s="59"/>
      <c r="G1637" s="59"/>
    </row>
    <row r="1638" spans="1:7" x14ac:dyDescent="0.3">
      <c r="A1638" s="59"/>
      <c r="B1638" s="59"/>
      <c r="C1638" s="59"/>
      <c r="D1638" s="59"/>
      <c r="E1638" s="59"/>
      <c r="F1638" s="59"/>
      <c r="G1638" s="59"/>
    </row>
    <row r="1639" spans="1:7" x14ac:dyDescent="0.3">
      <c r="A1639" s="59"/>
      <c r="B1639" s="59"/>
      <c r="C1639" s="59"/>
      <c r="D1639" s="59"/>
      <c r="E1639" s="59"/>
      <c r="F1639" s="59"/>
      <c r="G1639" s="59"/>
    </row>
    <row r="1640" spans="1:7" x14ac:dyDescent="0.3">
      <c r="A1640" s="59"/>
      <c r="B1640" s="59"/>
      <c r="C1640" s="59"/>
      <c r="D1640" s="59"/>
      <c r="E1640" s="59"/>
      <c r="F1640" s="59"/>
      <c r="G1640" s="59"/>
    </row>
    <row r="1641" spans="1:7" x14ac:dyDescent="0.3">
      <c r="A1641" s="59"/>
      <c r="B1641" s="59"/>
      <c r="C1641" s="59"/>
      <c r="D1641" s="59"/>
      <c r="E1641" s="59"/>
      <c r="F1641" s="59"/>
      <c r="G1641" s="59"/>
    </row>
    <row r="1642" spans="1:7" x14ac:dyDescent="0.3">
      <c r="A1642" s="59"/>
      <c r="B1642" s="59"/>
      <c r="C1642" s="59"/>
      <c r="D1642" s="59"/>
      <c r="E1642" s="59"/>
      <c r="F1642" s="59"/>
      <c r="G1642" s="59"/>
    </row>
    <row r="1643" spans="1:7" x14ac:dyDescent="0.3">
      <c r="A1643" s="59"/>
      <c r="B1643" s="59"/>
      <c r="C1643" s="59"/>
      <c r="D1643" s="59"/>
      <c r="E1643" s="59"/>
      <c r="F1643" s="59"/>
      <c r="G1643" s="59"/>
    </row>
    <row r="1644" spans="1:7" x14ac:dyDescent="0.3">
      <c r="A1644" s="59"/>
      <c r="B1644" s="59"/>
      <c r="C1644" s="59"/>
      <c r="D1644" s="59"/>
      <c r="E1644" s="59"/>
      <c r="F1644" s="59"/>
      <c r="G1644" s="59"/>
    </row>
    <row r="1645" spans="1:7" x14ac:dyDescent="0.3">
      <c r="A1645" s="59"/>
      <c r="B1645" s="59"/>
      <c r="C1645" s="59"/>
      <c r="D1645" s="59"/>
      <c r="E1645" s="59"/>
      <c r="F1645" s="59"/>
      <c r="G1645" s="59"/>
    </row>
    <row r="1646" spans="1:7" x14ac:dyDescent="0.3">
      <c r="A1646" s="59"/>
      <c r="B1646" s="59"/>
      <c r="C1646" s="59"/>
      <c r="D1646" s="59"/>
      <c r="E1646" s="59"/>
      <c r="F1646" s="59"/>
      <c r="G1646" s="59"/>
    </row>
    <row r="1647" spans="1:7" x14ac:dyDescent="0.3">
      <c r="A1647" s="59"/>
      <c r="B1647" s="59"/>
      <c r="C1647" s="59"/>
      <c r="D1647" s="59"/>
      <c r="E1647" s="59"/>
      <c r="F1647" s="59"/>
      <c r="G1647" s="59"/>
    </row>
    <row r="1648" spans="1:7" x14ac:dyDescent="0.3">
      <c r="A1648" s="59"/>
      <c r="B1648" s="59"/>
      <c r="C1648" s="59"/>
      <c r="D1648" s="59"/>
      <c r="E1648" s="59"/>
      <c r="F1648" s="59"/>
      <c r="G1648" s="59"/>
    </row>
    <row r="1649" spans="1:7" x14ac:dyDescent="0.3">
      <c r="A1649" s="59"/>
      <c r="B1649" s="59"/>
      <c r="C1649" s="59"/>
      <c r="D1649" s="59"/>
      <c r="E1649" s="59"/>
      <c r="F1649" s="59"/>
      <c r="G1649" s="59"/>
    </row>
    <row r="1650" spans="1:7" x14ac:dyDescent="0.3">
      <c r="A1650" s="59"/>
      <c r="B1650" s="59"/>
      <c r="C1650" s="59"/>
      <c r="D1650" s="59"/>
      <c r="E1650" s="59"/>
      <c r="F1650" s="59"/>
      <c r="G1650" s="59"/>
    </row>
    <row r="1651" spans="1:7" x14ac:dyDescent="0.3">
      <c r="A1651" s="59"/>
      <c r="B1651" s="59"/>
      <c r="C1651" s="59"/>
      <c r="D1651" s="59"/>
      <c r="E1651" s="59"/>
      <c r="F1651" s="59"/>
      <c r="G1651" s="59"/>
    </row>
    <row r="1652" spans="1:7" x14ac:dyDescent="0.3">
      <c r="A1652" s="59"/>
      <c r="B1652" s="59"/>
      <c r="C1652" s="59"/>
      <c r="D1652" s="59"/>
      <c r="E1652" s="59"/>
      <c r="F1652" s="59"/>
      <c r="G1652" s="59"/>
    </row>
    <row r="1653" spans="1:7" x14ac:dyDescent="0.3">
      <c r="A1653" s="59"/>
      <c r="B1653" s="59"/>
      <c r="C1653" s="59"/>
      <c r="D1653" s="59"/>
      <c r="E1653" s="59"/>
      <c r="F1653" s="59"/>
      <c r="G1653" s="59"/>
    </row>
    <row r="1654" spans="1:7" x14ac:dyDescent="0.3">
      <c r="A1654" s="59"/>
      <c r="B1654" s="59"/>
      <c r="C1654" s="59"/>
      <c r="D1654" s="59"/>
      <c r="E1654" s="59"/>
      <c r="F1654" s="59"/>
      <c r="G1654" s="59"/>
    </row>
    <row r="1655" spans="1:7" x14ac:dyDescent="0.3">
      <c r="A1655" s="59"/>
      <c r="B1655" s="59"/>
      <c r="C1655" s="59"/>
      <c r="D1655" s="59"/>
      <c r="E1655" s="59"/>
      <c r="F1655" s="59"/>
      <c r="G1655" s="59"/>
    </row>
    <row r="1656" spans="1:7" x14ac:dyDescent="0.3">
      <c r="A1656" s="59"/>
      <c r="B1656" s="59"/>
      <c r="C1656" s="59"/>
      <c r="D1656" s="59"/>
      <c r="E1656" s="59"/>
      <c r="F1656" s="59"/>
      <c r="G1656" s="59"/>
    </row>
    <row r="1657" spans="1:7" x14ac:dyDescent="0.3">
      <c r="A1657" s="59"/>
      <c r="B1657" s="59"/>
      <c r="C1657" s="59"/>
      <c r="D1657" s="59"/>
      <c r="E1657" s="59"/>
      <c r="F1657" s="59"/>
      <c r="G1657" s="59"/>
    </row>
    <row r="1658" spans="1:7" x14ac:dyDescent="0.3">
      <c r="A1658" s="59"/>
      <c r="B1658" s="59"/>
      <c r="C1658" s="59"/>
      <c r="D1658" s="59"/>
      <c r="E1658" s="59"/>
      <c r="F1658" s="59"/>
      <c r="G1658" s="59"/>
    </row>
    <row r="1659" spans="1:7" x14ac:dyDescent="0.3">
      <c r="A1659" s="59"/>
      <c r="B1659" s="59"/>
      <c r="C1659" s="59"/>
      <c r="D1659" s="59"/>
      <c r="E1659" s="59"/>
      <c r="F1659" s="59"/>
      <c r="G1659" s="59"/>
    </row>
    <row r="1660" spans="1:7" x14ac:dyDescent="0.3">
      <c r="A1660" s="59"/>
      <c r="B1660" s="59"/>
      <c r="C1660" s="59"/>
      <c r="D1660" s="59"/>
      <c r="E1660" s="59"/>
      <c r="F1660" s="59"/>
      <c r="G1660" s="59"/>
    </row>
    <row r="1661" spans="1:7" x14ac:dyDescent="0.3">
      <c r="A1661" s="59"/>
      <c r="B1661" s="59"/>
      <c r="C1661" s="59"/>
      <c r="D1661" s="59"/>
      <c r="E1661" s="59"/>
      <c r="F1661" s="59"/>
      <c r="G1661" s="59"/>
    </row>
    <row r="1662" spans="1:7" x14ac:dyDescent="0.3">
      <c r="A1662" s="59"/>
      <c r="B1662" s="59"/>
      <c r="C1662" s="59"/>
      <c r="D1662" s="59"/>
      <c r="E1662" s="59"/>
      <c r="F1662" s="59"/>
      <c r="G1662" s="59"/>
    </row>
    <row r="1663" spans="1:7" x14ac:dyDescent="0.3">
      <c r="A1663" s="59"/>
      <c r="B1663" s="59"/>
      <c r="C1663" s="59"/>
      <c r="D1663" s="59"/>
      <c r="E1663" s="59"/>
      <c r="F1663" s="59"/>
      <c r="G1663" s="59"/>
    </row>
    <row r="1664" spans="1:7" x14ac:dyDescent="0.3">
      <c r="A1664" s="59"/>
      <c r="B1664" s="59"/>
      <c r="C1664" s="59"/>
      <c r="D1664" s="59"/>
      <c r="E1664" s="59"/>
      <c r="F1664" s="59"/>
      <c r="G1664" s="59"/>
    </row>
    <row r="1665" spans="1:7" x14ac:dyDescent="0.3">
      <c r="A1665" s="59"/>
      <c r="B1665" s="59"/>
      <c r="C1665" s="59"/>
      <c r="D1665" s="59"/>
      <c r="E1665" s="59"/>
      <c r="F1665" s="59"/>
      <c r="G1665" s="59"/>
    </row>
    <row r="1666" spans="1:7" x14ac:dyDescent="0.3">
      <c r="A1666" s="59"/>
      <c r="B1666" s="59"/>
      <c r="C1666" s="59"/>
      <c r="D1666" s="59"/>
      <c r="E1666" s="59"/>
      <c r="F1666" s="59"/>
      <c r="G1666" s="59"/>
    </row>
    <row r="1667" spans="1:7" x14ac:dyDescent="0.3">
      <c r="A1667" s="59"/>
      <c r="B1667" s="59"/>
      <c r="C1667" s="59"/>
      <c r="D1667" s="59"/>
      <c r="E1667" s="59"/>
      <c r="F1667" s="59"/>
      <c r="G1667" s="59"/>
    </row>
    <row r="1668" spans="1:7" x14ac:dyDescent="0.3">
      <c r="A1668" s="59"/>
      <c r="B1668" s="59"/>
      <c r="C1668" s="59"/>
      <c r="D1668" s="59"/>
      <c r="E1668" s="59"/>
      <c r="F1668" s="59"/>
      <c r="G1668" s="59"/>
    </row>
    <row r="1669" spans="1:7" x14ac:dyDescent="0.3">
      <c r="A1669" s="59"/>
      <c r="B1669" s="59"/>
      <c r="C1669" s="59"/>
      <c r="D1669" s="59"/>
      <c r="E1669" s="59"/>
      <c r="F1669" s="59"/>
      <c r="G1669" s="59"/>
    </row>
    <row r="1670" spans="1:7" x14ac:dyDescent="0.3">
      <c r="A1670" s="59"/>
      <c r="B1670" s="59"/>
      <c r="C1670" s="59"/>
      <c r="D1670" s="59"/>
      <c r="E1670" s="59"/>
      <c r="F1670" s="59"/>
      <c r="G1670" s="59"/>
    </row>
    <row r="1671" spans="1:7" x14ac:dyDescent="0.3">
      <c r="A1671" s="59"/>
      <c r="B1671" s="59"/>
      <c r="C1671" s="59"/>
      <c r="D1671" s="59"/>
      <c r="E1671" s="59"/>
      <c r="F1671" s="59"/>
      <c r="G1671" s="59"/>
    </row>
    <row r="1672" spans="1:7" x14ac:dyDescent="0.3">
      <c r="A1672" s="59"/>
      <c r="B1672" s="59"/>
      <c r="C1672" s="59"/>
      <c r="D1672" s="59"/>
      <c r="E1672" s="59"/>
      <c r="F1672" s="59"/>
      <c r="G1672" s="59"/>
    </row>
    <row r="1673" spans="1:7" x14ac:dyDescent="0.3">
      <c r="A1673" s="59"/>
      <c r="B1673" s="59"/>
      <c r="C1673" s="59"/>
      <c r="D1673" s="59"/>
      <c r="E1673" s="59"/>
      <c r="F1673" s="59"/>
      <c r="G1673" s="59"/>
    </row>
    <row r="1674" spans="1:7" x14ac:dyDescent="0.3">
      <c r="A1674" s="59"/>
      <c r="B1674" s="59"/>
      <c r="C1674" s="59"/>
      <c r="D1674" s="59"/>
      <c r="E1674" s="59"/>
      <c r="F1674" s="59"/>
      <c r="G1674" s="59"/>
    </row>
    <row r="1675" spans="1:7" x14ac:dyDescent="0.3">
      <c r="A1675" s="59"/>
      <c r="B1675" s="59"/>
      <c r="C1675" s="59"/>
      <c r="D1675" s="59"/>
      <c r="E1675" s="59"/>
      <c r="F1675" s="59"/>
      <c r="G1675" s="59"/>
    </row>
    <row r="1676" spans="1:7" x14ac:dyDescent="0.3">
      <c r="A1676" s="59"/>
      <c r="B1676" s="59"/>
      <c r="C1676" s="59"/>
      <c r="D1676" s="59"/>
      <c r="E1676" s="59"/>
      <c r="F1676" s="59"/>
      <c r="G1676" s="59"/>
    </row>
    <row r="1677" spans="1:7" x14ac:dyDescent="0.3">
      <c r="A1677" s="59"/>
      <c r="B1677" s="59"/>
      <c r="C1677" s="59"/>
      <c r="D1677" s="59"/>
      <c r="E1677" s="59"/>
      <c r="F1677" s="59"/>
      <c r="G1677" s="59"/>
    </row>
    <row r="1678" spans="1:7" x14ac:dyDescent="0.3">
      <c r="A1678" s="59"/>
      <c r="B1678" s="59"/>
      <c r="C1678" s="59"/>
      <c r="D1678" s="59"/>
      <c r="E1678" s="59"/>
      <c r="F1678" s="59"/>
      <c r="G1678" s="59"/>
    </row>
    <row r="1679" spans="1:7" x14ac:dyDescent="0.3">
      <c r="A1679" s="59"/>
      <c r="B1679" s="59"/>
      <c r="C1679" s="59"/>
      <c r="D1679" s="59"/>
      <c r="E1679" s="59"/>
      <c r="F1679" s="59"/>
      <c r="G1679" s="59"/>
    </row>
    <row r="1680" spans="1:7" x14ac:dyDescent="0.3">
      <c r="A1680" s="59"/>
      <c r="B1680" s="59"/>
      <c r="C1680" s="59"/>
      <c r="D1680" s="59"/>
      <c r="E1680" s="59"/>
      <c r="F1680" s="59"/>
      <c r="G1680" s="59"/>
    </row>
    <row r="1681" spans="1:7" x14ac:dyDescent="0.3">
      <c r="A1681" s="59"/>
      <c r="B1681" s="59"/>
      <c r="C1681" s="59"/>
      <c r="D1681" s="59"/>
      <c r="E1681" s="59"/>
      <c r="F1681" s="59"/>
      <c r="G1681" s="59"/>
    </row>
    <row r="1682" spans="1:7" x14ac:dyDescent="0.3">
      <c r="A1682" s="59"/>
      <c r="B1682" s="59"/>
      <c r="C1682" s="59"/>
      <c r="D1682" s="59"/>
      <c r="E1682" s="59"/>
      <c r="F1682" s="59"/>
      <c r="G1682" s="59"/>
    </row>
    <row r="1683" spans="1:7" x14ac:dyDescent="0.3">
      <c r="A1683" s="59"/>
      <c r="B1683" s="59"/>
      <c r="C1683" s="59"/>
      <c r="D1683" s="59"/>
      <c r="E1683" s="59"/>
      <c r="F1683" s="59"/>
      <c r="G1683" s="59"/>
    </row>
    <row r="1684" spans="1:7" x14ac:dyDescent="0.3">
      <c r="A1684" s="59"/>
      <c r="B1684" s="59"/>
      <c r="C1684" s="59"/>
      <c r="D1684" s="59"/>
      <c r="E1684" s="59"/>
      <c r="F1684" s="59"/>
      <c r="G1684" s="59"/>
    </row>
    <row r="1685" spans="1:7" x14ac:dyDescent="0.3">
      <c r="A1685" s="59"/>
      <c r="B1685" s="59"/>
      <c r="C1685" s="59"/>
      <c r="D1685" s="59"/>
      <c r="E1685" s="59"/>
      <c r="F1685" s="59"/>
      <c r="G1685" s="59"/>
    </row>
    <row r="1686" spans="1:7" x14ac:dyDescent="0.3">
      <c r="A1686" s="59"/>
      <c r="B1686" s="59"/>
      <c r="C1686" s="59"/>
      <c r="D1686" s="59"/>
      <c r="E1686" s="59"/>
      <c r="F1686" s="59"/>
      <c r="G1686" s="59"/>
    </row>
    <row r="1687" spans="1:7" x14ac:dyDescent="0.3">
      <c r="A1687" s="59"/>
      <c r="B1687" s="59"/>
      <c r="C1687" s="59"/>
      <c r="D1687" s="59"/>
      <c r="E1687" s="59"/>
      <c r="F1687" s="59"/>
      <c r="G1687" s="59"/>
    </row>
    <row r="1688" spans="1:7" x14ac:dyDescent="0.3">
      <c r="A1688" s="59"/>
      <c r="B1688" s="59"/>
      <c r="C1688" s="59"/>
      <c r="D1688" s="59"/>
      <c r="E1688" s="59"/>
      <c r="F1688" s="59"/>
      <c r="G1688" s="59"/>
    </row>
    <row r="1689" spans="1:7" x14ac:dyDescent="0.3">
      <c r="A1689" s="59"/>
      <c r="B1689" s="59"/>
      <c r="C1689" s="59"/>
      <c r="D1689" s="59"/>
      <c r="E1689" s="59"/>
      <c r="F1689" s="59"/>
      <c r="G1689" s="59"/>
    </row>
    <row r="1690" spans="1:7" x14ac:dyDescent="0.3">
      <c r="A1690" s="59"/>
      <c r="B1690" s="59"/>
      <c r="C1690" s="59"/>
      <c r="D1690" s="59"/>
      <c r="E1690" s="59"/>
      <c r="F1690" s="59"/>
      <c r="G1690" s="59"/>
    </row>
    <row r="1691" spans="1:7" x14ac:dyDescent="0.3">
      <c r="A1691" s="59"/>
      <c r="B1691" s="59"/>
      <c r="C1691" s="59"/>
      <c r="D1691" s="59"/>
      <c r="E1691" s="59"/>
      <c r="F1691" s="59"/>
      <c r="G1691" s="59"/>
    </row>
    <row r="1692" spans="1:7" x14ac:dyDescent="0.3">
      <c r="A1692" s="59"/>
      <c r="B1692" s="59"/>
      <c r="C1692" s="59"/>
      <c r="D1692" s="59"/>
      <c r="E1692" s="59"/>
      <c r="F1692" s="59"/>
      <c r="G1692" s="59"/>
    </row>
    <row r="1693" spans="1:7" x14ac:dyDescent="0.3">
      <c r="A1693" s="59"/>
      <c r="B1693" s="59"/>
      <c r="C1693" s="59"/>
      <c r="D1693" s="59"/>
      <c r="E1693" s="59"/>
      <c r="F1693" s="59"/>
      <c r="G1693" s="59"/>
    </row>
    <row r="1694" spans="1:7" x14ac:dyDescent="0.3">
      <c r="A1694" s="59"/>
      <c r="B1694" s="59"/>
      <c r="C1694" s="59"/>
      <c r="D1694" s="59"/>
      <c r="E1694" s="59"/>
      <c r="F1694" s="59"/>
      <c r="G1694" s="59"/>
    </row>
    <row r="1695" spans="1:7" x14ac:dyDescent="0.3">
      <c r="A1695" s="59"/>
      <c r="B1695" s="59"/>
      <c r="C1695" s="59"/>
      <c r="D1695" s="59"/>
      <c r="E1695" s="59"/>
      <c r="F1695" s="59"/>
      <c r="G1695" s="59"/>
    </row>
    <row r="1696" spans="1:7" x14ac:dyDescent="0.3">
      <c r="A1696" s="59"/>
      <c r="B1696" s="59"/>
      <c r="C1696" s="59"/>
      <c r="D1696" s="59"/>
      <c r="E1696" s="59"/>
      <c r="F1696" s="59"/>
      <c r="G1696" s="59"/>
    </row>
    <row r="1697" spans="1:7" x14ac:dyDescent="0.3">
      <c r="A1697" s="59"/>
      <c r="B1697" s="59"/>
      <c r="C1697" s="59"/>
      <c r="D1697" s="59"/>
      <c r="E1697" s="59"/>
      <c r="F1697" s="59"/>
      <c r="G1697" s="59"/>
    </row>
    <row r="1698" spans="1:7" x14ac:dyDescent="0.3">
      <c r="A1698" s="59"/>
      <c r="B1698" s="59"/>
      <c r="C1698" s="59"/>
      <c r="D1698" s="59"/>
      <c r="E1698" s="59"/>
      <c r="F1698" s="59"/>
      <c r="G1698" s="59"/>
    </row>
    <row r="1699" spans="1:7" x14ac:dyDescent="0.3">
      <c r="A1699" s="59"/>
      <c r="B1699" s="59"/>
      <c r="C1699" s="59"/>
      <c r="D1699" s="59"/>
      <c r="E1699" s="59"/>
      <c r="F1699" s="59"/>
      <c r="G1699" s="59"/>
    </row>
    <row r="1700" spans="1:7" x14ac:dyDescent="0.3">
      <c r="A1700" s="59"/>
      <c r="B1700" s="59"/>
      <c r="C1700" s="59"/>
      <c r="D1700" s="59"/>
      <c r="E1700" s="59"/>
      <c r="F1700" s="59"/>
      <c r="G1700" s="59"/>
    </row>
    <row r="1701" spans="1:7" x14ac:dyDescent="0.3">
      <c r="A1701" s="59"/>
      <c r="B1701" s="59"/>
      <c r="C1701" s="59"/>
      <c r="D1701" s="59"/>
      <c r="E1701" s="59"/>
      <c r="F1701" s="59"/>
      <c r="G1701" s="59"/>
    </row>
    <row r="1702" spans="1:7" x14ac:dyDescent="0.3">
      <c r="A1702" s="59"/>
      <c r="B1702" s="59"/>
      <c r="C1702" s="59"/>
      <c r="D1702" s="59"/>
      <c r="E1702" s="59"/>
      <c r="F1702" s="59"/>
      <c r="G1702" s="59"/>
    </row>
    <row r="1703" spans="1:7" x14ac:dyDescent="0.3">
      <c r="A1703" s="59"/>
      <c r="B1703" s="59"/>
      <c r="C1703" s="59"/>
      <c r="D1703" s="59"/>
      <c r="E1703" s="59"/>
      <c r="F1703" s="59"/>
      <c r="G1703" s="59"/>
    </row>
    <row r="1704" spans="1:7" x14ac:dyDescent="0.3">
      <c r="A1704" s="59"/>
      <c r="B1704" s="59"/>
      <c r="C1704" s="59"/>
      <c r="D1704" s="59"/>
      <c r="E1704" s="59"/>
      <c r="F1704" s="59"/>
      <c r="G1704" s="59"/>
    </row>
    <row r="1705" spans="1:7" x14ac:dyDescent="0.3">
      <c r="A1705" s="59"/>
      <c r="B1705" s="59"/>
      <c r="C1705" s="59"/>
      <c r="D1705" s="59"/>
      <c r="E1705" s="59"/>
      <c r="F1705" s="59"/>
      <c r="G1705" s="59"/>
    </row>
    <row r="1706" spans="1:7" x14ac:dyDescent="0.3">
      <c r="A1706" s="59"/>
      <c r="B1706" s="59"/>
      <c r="C1706" s="59"/>
      <c r="D1706" s="59"/>
      <c r="E1706" s="59"/>
      <c r="F1706" s="59"/>
      <c r="G1706" s="59"/>
    </row>
    <row r="1707" spans="1:7" x14ac:dyDescent="0.3">
      <c r="A1707" s="59"/>
      <c r="B1707" s="59"/>
      <c r="C1707" s="59"/>
      <c r="D1707" s="59"/>
      <c r="E1707" s="59"/>
      <c r="F1707" s="59"/>
      <c r="G1707" s="59"/>
    </row>
    <row r="1708" spans="1:7" x14ac:dyDescent="0.3">
      <c r="A1708" s="59"/>
      <c r="B1708" s="59"/>
      <c r="C1708" s="59"/>
      <c r="D1708" s="59"/>
      <c r="E1708" s="59"/>
      <c r="F1708" s="59"/>
      <c r="G1708" s="59"/>
    </row>
    <row r="1709" spans="1:7" x14ac:dyDescent="0.3">
      <c r="A1709" s="59"/>
      <c r="B1709" s="59"/>
      <c r="C1709" s="59"/>
      <c r="D1709" s="59"/>
      <c r="E1709" s="59"/>
      <c r="F1709" s="59"/>
      <c r="G1709" s="59"/>
    </row>
    <row r="1710" spans="1:7" x14ac:dyDescent="0.3">
      <c r="A1710" s="59"/>
      <c r="B1710" s="59"/>
      <c r="C1710" s="59"/>
      <c r="D1710" s="59"/>
      <c r="E1710" s="59"/>
      <c r="F1710" s="59"/>
      <c r="G1710" s="59"/>
    </row>
    <row r="1711" spans="1:7" x14ac:dyDescent="0.3">
      <c r="A1711" s="59"/>
      <c r="B1711" s="59"/>
      <c r="C1711" s="59"/>
      <c r="D1711" s="59"/>
      <c r="E1711" s="59"/>
      <c r="F1711" s="59"/>
      <c r="G1711" s="59"/>
    </row>
    <row r="1712" spans="1:7" x14ac:dyDescent="0.3">
      <c r="A1712" s="59"/>
      <c r="B1712" s="59"/>
      <c r="C1712" s="59"/>
      <c r="D1712" s="59"/>
      <c r="E1712" s="59"/>
      <c r="F1712" s="59"/>
      <c r="G1712" s="59"/>
    </row>
    <row r="1713" spans="1:7" x14ac:dyDescent="0.3">
      <c r="A1713" s="59"/>
      <c r="B1713" s="59"/>
      <c r="C1713" s="59"/>
      <c r="D1713" s="59"/>
      <c r="E1713" s="59"/>
      <c r="F1713" s="59"/>
      <c r="G1713" s="59"/>
    </row>
    <row r="1714" spans="1:7" x14ac:dyDescent="0.3">
      <c r="A1714" s="59"/>
      <c r="B1714" s="59"/>
      <c r="C1714" s="59"/>
      <c r="D1714" s="59"/>
      <c r="E1714" s="59"/>
      <c r="F1714" s="59"/>
      <c r="G1714" s="59"/>
    </row>
    <row r="1715" spans="1:7" x14ac:dyDescent="0.3">
      <c r="A1715" s="59"/>
      <c r="B1715" s="59"/>
      <c r="C1715" s="59"/>
      <c r="D1715" s="59"/>
      <c r="E1715" s="59"/>
      <c r="F1715" s="59"/>
      <c r="G1715" s="59"/>
    </row>
    <row r="1716" spans="1:7" x14ac:dyDescent="0.3">
      <c r="A1716" s="59"/>
      <c r="B1716" s="59"/>
      <c r="C1716" s="59"/>
      <c r="D1716" s="59"/>
      <c r="E1716" s="59"/>
      <c r="F1716" s="59"/>
      <c r="G1716" s="59"/>
    </row>
    <row r="1717" spans="1:7" x14ac:dyDescent="0.3">
      <c r="A1717" s="59"/>
      <c r="B1717" s="59"/>
      <c r="C1717" s="59"/>
      <c r="D1717" s="59"/>
      <c r="E1717" s="59"/>
      <c r="F1717" s="59"/>
      <c r="G1717" s="59"/>
    </row>
    <row r="1718" spans="1:7" x14ac:dyDescent="0.3">
      <c r="A1718" s="59"/>
      <c r="B1718" s="59"/>
      <c r="C1718" s="59"/>
      <c r="D1718" s="59"/>
      <c r="E1718" s="59"/>
      <c r="F1718" s="59"/>
      <c r="G1718" s="59"/>
    </row>
    <row r="1719" spans="1:7" x14ac:dyDescent="0.3">
      <c r="A1719" s="59"/>
      <c r="B1719" s="59"/>
      <c r="C1719" s="59"/>
      <c r="D1719" s="59"/>
      <c r="E1719" s="59"/>
      <c r="F1719" s="59"/>
      <c r="G1719" s="59"/>
    </row>
    <row r="1720" spans="1:7" x14ac:dyDescent="0.3">
      <c r="A1720" s="59"/>
      <c r="B1720" s="59"/>
      <c r="C1720" s="59"/>
      <c r="D1720" s="59"/>
      <c r="E1720" s="59"/>
      <c r="F1720" s="59"/>
      <c r="G1720" s="59"/>
    </row>
    <row r="1721" spans="1:7" x14ac:dyDescent="0.3">
      <c r="A1721" s="59"/>
      <c r="B1721" s="59"/>
      <c r="C1721" s="59"/>
      <c r="D1721" s="59"/>
      <c r="E1721" s="59"/>
      <c r="F1721" s="59"/>
      <c r="G1721" s="59"/>
    </row>
    <row r="1722" spans="1:7" x14ac:dyDescent="0.3">
      <c r="A1722" s="59"/>
      <c r="B1722" s="59"/>
      <c r="C1722" s="59"/>
      <c r="D1722" s="59"/>
      <c r="E1722" s="59"/>
      <c r="F1722" s="59"/>
      <c r="G1722" s="59"/>
    </row>
    <row r="1723" spans="1:7" x14ac:dyDescent="0.3">
      <c r="A1723" s="59"/>
      <c r="B1723" s="59"/>
      <c r="C1723" s="59"/>
      <c r="D1723" s="59"/>
      <c r="E1723" s="59"/>
      <c r="F1723" s="59"/>
      <c r="G1723" s="59"/>
    </row>
    <row r="1724" spans="1:7" x14ac:dyDescent="0.3">
      <c r="A1724" s="59"/>
      <c r="B1724" s="59"/>
      <c r="C1724" s="59"/>
      <c r="D1724" s="59"/>
      <c r="E1724" s="59"/>
      <c r="F1724" s="59"/>
      <c r="G1724" s="59"/>
    </row>
    <row r="1725" spans="1:7" x14ac:dyDescent="0.3">
      <c r="A1725" s="59"/>
      <c r="B1725" s="59"/>
      <c r="C1725" s="59"/>
      <c r="D1725" s="59"/>
      <c r="E1725" s="59"/>
      <c r="F1725" s="59"/>
      <c r="G1725" s="59"/>
    </row>
    <row r="1726" spans="1:7" x14ac:dyDescent="0.3">
      <c r="A1726" s="59"/>
      <c r="B1726" s="59"/>
      <c r="C1726" s="59"/>
      <c r="D1726" s="59"/>
      <c r="E1726" s="59"/>
      <c r="F1726" s="59"/>
      <c r="G1726" s="59"/>
    </row>
    <row r="1727" spans="1:7" x14ac:dyDescent="0.3">
      <c r="A1727" s="59"/>
      <c r="B1727" s="59"/>
      <c r="C1727" s="59"/>
      <c r="D1727" s="59"/>
      <c r="E1727" s="59"/>
      <c r="F1727" s="59"/>
      <c r="G1727" s="59"/>
    </row>
    <row r="1728" spans="1:7" x14ac:dyDescent="0.3">
      <c r="A1728" s="59"/>
      <c r="B1728" s="59"/>
      <c r="C1728" s="59"/>
      <c r="D1728" s="59"/>
      <c r="E1728" s="59"/>
      <c r="F1728" s="59"/>
      <c r="G1728" s="59"/>
    </row>
    <row r="1729" spans="1:7" x14ac:dyDescent="0.3">
      <c r="A1729" s="59"/>
      <c r="B1729" s="59"/>
      <c r="C1729" s="59"/>
      <c r="D1729" s="59"/>
      <c r="E1729" s="59"/>
      <c r="F1729" s="59"/>
      <c r="G1729" s="59"/>
    </row>
    <row r="1730" spans="1:7" x14ac:dyDescent="0.3">
      <c r="A1730" s="59"/>
      <c r="B1730" s="59"/>
      <c r="C1730" s="59"/>
      <c r="D1730" s="59"/>
      <c r="E1730" s="59"/>
      <c r="F1730" s="59"/>
      <c r="G1730" s="59"/>
    </row>
    <row r="1731" spans="1:7" x14ac:dyDescent="0.3">
      <c r="A1731" s="59"/>
      <c r="B1731" s="59"/>
      <c r="C1731" s="59"/>
      <c r="D1731" s="59"/>
      <c r="E1731" s="59"/>
      <c r="F1731" s="59"/>
      <c r="G1731" s="59"/>
    </row>
    <row r="1732" spans="1:7" x14ac:dyDescent="0.3">
      <c r="A1732" s="59"/>
      <c r="B1732" s="59"/>
      <c r="C1732" s="59"/>
      <c r="D1732" s="59"/>
      <c r="E1732" s="59"/>
      <c r="F1732" s="59"/>
      <c r="G1732" s="59"/>
    </row>
    <row r="1733" spans="1:7" x14ac:dyDescent="0.3">
      <c r="A1733" s="59"/>
      <c r="B1733" s="59"/>
      <c r="C1733" s="59"/>
      <c r="D1733" s="59"/>
      <c r="E1733" s="59"/>
      <c r="F1733" s="59"/>
      <c r="G1733" s="59"/>
    </row>
    <row r="1734" spans="1:7" x14ac:dyDescent="0.3">
      <c r="A1734" s="59"/>
      <c r="B1734" s="59"/>
      <c r="C1734" s="59"/>
      <c r="D1734" s="59"/>
      <c r="E1734" s="59"/>
      <c r="F1734" s="59"/>
      <c r="G1734" s="59"/>
    </row>
    <row r="1735" spans="1:7" x14ac:dyDescent="0.3">
      <c r="A1735" s="59"/>
      <c r="B1735" s="59"/>
      <c r="C1735" s="59"/>
      <c r="D1735" s="59"/>
      <c r="E1735" s="59"/>
      <c r="F1735" s="59"/>
      <c r="G1735" s="59"/>
    </row>
    <row r="1736" spans="1:7" x14ac:dyDescent="0.3">
      <c r="A1736" s="59"/>
      <c r="B1736" s="59"/>
      <c r="C1736" s="59"/>
      <c r="D1736" s="59"/>
      <c r="E1736" s="59"/>
      <c r="F1736" s="59"/>
      <c r="G1736" s="59"/>
    </row>
    <row r="1737" spans="1:7" x14ac:dyDescent="0.3">
      <c r="A1737" s="59"/>
      <c r="B1737" s="59"/>
      <c r="C1737" s="59"/>
      <c r="D1737" s="59"/>
      <c r="E1737" s="59"/>
      <c r="F1737" s="59"/>
      <c r="G1737" s="59"/>
    </row>
    <row r="1738" spans="1:7" x14ac:dyDescent="0.3">
      <c r="A1738" s="59"/>
      <c r="B1738" s="59"/>
      <c r="C1738" s="59"/>
      <c r="D1738" s="59"/>
      <c r="E1738" s="59"/>
      <c r="F1738" s="59"/>
      <c r="G1738" s="59"/>
    </row>
    <row r="1739" spans="1:7" x14ac:dyDescent="0.3">
      <c r="A1739" s="59"/>
      <c r="B1739" s="59"/>
      <c r="C1739" s="59"/>
      <c r="D1739" s="59"/>
      <c r="E1739" s="59"/>
      <c r="F1739" s="59"/>
      <c r="G1739" s="59"/>
    </row>
    <row r="1740" spans="1:7" x14ac:dyDescent="0.3">
      <c r="A1740" s="59"/>
      <c r="B1740" s="59"/>
      <c r="C1740" s="59"/>
      <c r="D1740" s="59"/>
      <c r="E1740" s="59"/>
      <c r="F1740" s="59"/>
      <c r="G1740" s="59"/>
    </row>
    <row r="1741" spans="1:7" x14ac:dyDescent="0.3">
      <c r="A1741" s="59"/>
      <c r="B1741" s="59"/>
      <c r="C1741" s="59"/>
      <c r="D1741" s="59"/>
      <c r="E1741" s="59"/>
      <c r="F1741" s="59"/>
      <c r="G1741" s="59"/>
    </row>
    <row r="1742" spans="1:7" x14ac:dyDescent="0.3">
      <c r="A1742" s="59"/>
      <c r="B1742" s="59"/>
      <c r="C1742" s="59"/>
      <c r="D1742" s="59"/>
      <c r="E1742" s="59"/>
      <c r="F1742" s="59"/>
      <c r="G1742" s="59"/>
    </row>
    <row r="1743" spans="1:7" x14ac:dyDescent="0.3">
      <c r="A1743" s="59"/>
      <c r="B1743" s="59"/>
      <c r="C1743" s="59"/>
      <c r="D1743" s="59"/>
      <c r="E1743" s="59"/>
      <c r="F1743" s="59"/>
      <c r="G1743" s="59"/>
    </row>
    <row r="1744" spans="1:7" x14ac:dyDescent="0.3">
      <c r="A1744" s="59"/>
      <c r="B1744" s="59"/>
      <c r="C1744" s="59"/>
      <c r="D1744" s="59"/>
      <c r="E1744" s="59"/>
      <c r="F1744" s="59"/>
      <c r="G1744" s="59"/>
    </row>
    <row r="1745" spans="1:7" x14ac:dyDescent="0.3">
      <c r="A1745" s="59"/>
      <c r="B1745" s="59"/>
      <c r="C1745" s="59"/>
      <c r="D1745" s="59"/>
      <c r="E1745" s="59"/>
      <c r="F1745" s="59"/>
      <c r="G1745" s="59"/>
    </row>
    <row r="1746" spans="1:7" x14ac:dyDescent="0.3">
      <c r="A1746" s="59"/>
      <c r="B1746" s="59"/>
      <c r="C1746" s="59"/>
      <c r="D1746" s="59"/>
      <c r="E1746" s="59"/>
      <c r="F1746" s="59"/>
      <c r="G1746" s="59"/>
    </row>
    <row r="1747" spans="1:7" x14ac:dyDescent="0.3">
      <c r="A1747" s="59"/>
      <c r="B1747" s="59"/>
      <c r="C1747" s="59"/>
      <c r="D1747" s="59"/>
      <c r="E1747" s="59"/>
      <c r="F1747" s="59"/>
      <c r="G1747" s="59"/>
    </row>
    <row r="1748" spans="1:7" x14ac:dyDescent="0.3">
      <c r="A1748" s="59"/>
      <c r="B1748" s="59"/>
      <c r="C1748" s="59"/>
      <c r="D1748" s="59"/>
      <c r="E1748" s="59"/>
      <c r="F1748" s="59"/>
      <c r="G1748" s="59"/>
    </row>
    <row r="1749" spans="1:7" x14ac:dyDescent="0.3">
      <c r="A1749" s="59"/>
      <c r="B1749" s="59"/>
      <c r="C1749" s="59"/>
      <c r="D1749" s="59"/>
      <c r="E1749" s="59"/>
      <c r="F1749" s="59"/>
      <c r="G1749" s="59"/>
    </row>
    <row r="1750" spans="1:7" x14ac:dyDescent="0.3">
      <c r="A1750" s="59"/>
      <c r="B1750" s="59"/>
      <c r="C1750" s="59"/>
      <c r="D1750" s="59"/>
      <c r="E1750" s="59"/>
      <c r="F1750" s="59"/>
      <c r="G1750" s="59"/>
    </row>
    <row r="1751" spans="1:7" x14ac:dyDescent="0.3">
      <c r="A1751" s="59"/>
      <c r="B1751" s="59"/>
      <c r="C1751" s="59"/>
      <c r="D1751" s="59"/>
      <c r="E1751" s="59"/>
      <c r="F1751" s="59"/>
      <c r="G1751" s="59"/>
    </row>
    <row r="1752" spans="1:7" x14ac:dyDescent="0.3">
      <c r="A1752" s="59"/>
      <c r="B1752" s="59"/>
      <c r="C1752" s="59"/>
      <c r="D1752" s="59"/>
      <c r="E1752" s="59"/>
      <c r="F1752" s="59"/>
      <c r="G1752" s="59"/>
    </row>
    <row r="1753" spans="1:7" x14ac:dyDescent="0.3">
      <c r="A1753" s="59"/>
      <c r="B1753" s="59"/>
      <c r="C1753" s="59"/>
      <c r="D1753" s="59"/>
      <c r="E1753" s="59"/>
      <c r="F1753" s="59"/>
      <c r="G1753" s="59"/>
    </row>
    <row r="1754" spans="1:7" x14ac:dyDescent="0.3">
      <c r="A1754" s="59"/>
      <c r="B1754" s="59"/>
      <c r="C1754" s="59"/>
      <c r="D1754" s="59"/>
      <c r="E1754" s="59"/>
      <c r="F1754" s="59"/>
      <c r="G1754" s="59"/>
    </row>
    <row r="1755" spans="1:7" x14ac:dyDescent="0.3">
      <c r="A1755" s="59"/>
      <c r="B1755" s="59"/>
      <c r="C1755" s="59"/>
      <c r="D1755" s="59"/>
      <c r="E1755" s="59"/>
      <c r="F1755" s="59"/>
      <c r="G1755" s="59"/>
    </row>
    <row r="1756" spans="1:7" x14ac:dyDescent="0.3">
      <c r="A1756" s="59"/>
      <c r="B1756" s="59"/>
      <c r="C1756" s="59"/>
      <c r="D1756" s="59"/>
      <c r="E1756" s="59"/>
      <c r="F1756" s="59"/>
      <c r="G1756" s="59"/>
    </row>
    <row r="1757" spans="1:7" x14ac:dyDescent="0.3">
      <c r="A1757" s="59"/>
      <c r="B1757" s="59"/>
      <c r="C1757" s="59"/>
      <c r="D1757" s="59"/>
      <c r="E1757" s="59"/>
      <c r="F1757" s="59"/>
      <c r="G1757" s="59"/>
    </row>
    <row r="1758" spans="1:7" x14ac:dyDescent="0.3">
      <c r="A1758" s="59"/>
      <c r="B1758" s="59"/>
      <c r="C1758" s="59"/>
      <c r="D1758" s="59"/>
      <c r="E1758" s="59"/>
      <c r="F1758" s="59"/>
      <c r="G1758" s="59"/>
    </row>
    <row r="1759" spans="1:7" x14ac:dyDescent="0.3">
      <c r="A1759" s="59"/>
      <c r="B1759" s="59"/>
      <c r="C1759" s="59"/>
      <c r="D1759" s="59"/>
      <c r="E1759" s="59"/>
      <c r="F1759" s="59"/>
      <c r="G1759" s="59"/>
    </row>
    <row r="1760" spans="1:7" x14ac:dyDescent="0.3">
      <c r="A1760" s="59"/>
      <c r="B1760" s="59"/>
      <c r="C1760" s="59"/>
      <c r="D1760" s="59"/>
      <c r="E1760" s="59"/>
      <c r="F1760" s="59"/>
      <c r="G1760" s="59"/>
    </row>
    <row r="1761" spans="1:7" x14ac:dyDescent="0.3">
      <c r="A1761" s="59"/>
      <c r="B1761" s="59"/>
      <c r="C1761" s="59"/>
      <c r="D1761" s="59"/>
      <c r="E1761" s="59"/>
      <c r="F1761" s="59"/>
      <c r="G1761" s="59"/>
    </row>
    <row r="1762" spans="1:7" x14ac:dyDescent="0.3">
      <c r="A1762" s="59"/>
      <c r="B1762" s="59"/>
      <c r="C1762" s="59"/>
      <c r="D1762" s="59"/>
      <c r="E1762" s="59"/>
      <c r="F1762" s="59"/>
      <c r="G1762" s="59"/>
    </row>
    <row r="1763" spans="1:7" x14ac:dyDescent="0.3">
      <c r="A1763" s="59"/>
      <c r="B1763" s="59"/>
      <c r="C1763" s="59"/>
      <c r="D1763" s="59"/>
      <c r="E1763" s="59"/>
      <c r="F1763" s="59"/>
      <c r="G1763" s="59"/>
    </row>
    <row r="1764" spans="1:7" x14ac:dyDescent="0.3">
      <c r="A1764" s="59"/>
      <c r="B1764" s="59"/>
      <c r="C1764" s="59"/>
      <c r="D1764" s="59"/>
      <c r="E1764" s="59"/>
      <c r="F1764" s="59"/>
      <c r="G1764" s="59"/>
    </row>
    <row r="1765" spans="1:7" x14ac:dyDescent="0.3">
      <c r="A1765" s="59"/>
      <c r="B1765" s="59"/>
      <c r="C1765" s="59"/>
      <c r="D1765" s="59"/>
      <c r="E1765" s="59"/>
      <c r="F1765" s="59"/>
      <c r="G1765" s="59"/>
    </row>
    <row r="1766" spans="1:7" x14ac:dyDescent="0.3">
      <c r="A1766" s="59"/>
      <c r="B1766" s="59"/>
      <c r="C1766" s="59"/>
      <c r="D1766" s="59"/>
      <c r="E1766" s="59"/>
      <c r="F1766" s="59"/>
      <c r="G1766" s="59"/>
    </row>
    <row r="1767" spans="1:7" x14ac:dyDescent="0.3">
      <c r="A1767" s="59"/>
      <c r="B1767" s="59"/>
      <c r="C1767" s="59"/>
      <c r="D1767" s="59"/>
      <c r="E1767" s="59"/>
      <c r="F1767" s="59"/>
      <c r="G1767" s="59"/>
    </row>
    <row r="1768" spans="1:7" x14ac:dyDescent="0.3">
      <c r="A1768" s="59"/>
      <c r="B1768" s="59"/>
      <c r="C1768" s="59"/>
      <c r="D1768" s="59"/>
      <c r="E1768" s="59"/>
      <c r="F1768" s="59"/>
      <c r="G1768" s="59"/>
    </row>
    <row r="1769" spans="1:7" x14ac:dyDescent="0.3">
      <c r="A1769" s="59"/>
      <c r="B1769" s="59"/>
      <c r="C1769" s="59"/>
      <c r="D1769" s="59"/>
      <c r="E1769" s="59"/>
      <c r="F1769" s="59"/>
      <c r="G1769" s="59"/>
    </row>
    <row r="1770" spans="1:7" x14ac:dyDescent="0.3">
      <c r="A1770" s="59"/>
      <c r="B1770" s="59"/>
      <c r="C1770" s="59"/>
      <c r="D1770" s="59"/>
      <c r="E1770" s="59"/>
      <c r="F1770" s="59"/>
      <c r="G1770" s="59"/>
    </row>
    <row r="1771" spans="1:7" x14ac:dyDescent="0.3">
      <c r="A1771" s="59"/>
      <c r="B1771" s="59"/>
      <c r="C1771" s="59"/>
      <c r="D1771" s="59"/>
      <c r="E1771" s="59"/>
      <c r="F1771" s="59"/>
      <c r="G1771" s="59"/>
    </row>
    <row r="1772" spans="1:7" x14ac:dyDescent="0.3">
      <c r="A1772" s="59"/>
      <c r="B1772" s="59"/>
      <c r="C1772" s="59"/>
      <c r="D1772" s="59"/>
      <c r="E1772" s="59"/>
      <c r="F1772" s="59"/>
      <c r="G1772" s="59"/>
    </row>
    <row r="1773" spans="1:7" x14ac:dyDescent="0.3">
      <c r="A1773" s="59"/>
      <c r="B1773" s="59"/>
      <c r="C1773" s="59"/>
      <c r="D1773" s="59"/>
      <c r="E1773" s="59"/>
      <c r="F1773" s="59"/>
      <c r="G1773" s="59"/>
    </row>
    <row r="1774" spans="1:7" x14ac:dyDescent="0.3">
      <c r="A1774" s="59"/>
      <c r="B1774" s="59"/>
      <c r="C1774" s="59"/>
      <c r="D1774" s="59"/>
      <c r="E1774" s="59"/>
      <c r="F1774" s="59"/>
      <c r="G1774" s="59"/>
    </row>
    <row r="1775" spans="1:7" x14ac:dyDescent="0.3">
      <c r="A1775" s="59"/>
      <c r="B1775" s="59"/>
      <c r="C1775" s="59"/>
      <c r="D1775" s="59"/>
      <c r="E1775" s="59"/>
      <c r="F1775" s="59"/>
      <c r="G1775" s="59"/>
    </row>
    <row r="1776" spans="1:7" x14ac:dyDescent="0.3">
      <c r="A1776" s="59"/>
      <c r="B1776" s="59"/>
      <c r="C1776" s="59"/>
      <c r="D1776" s="59"/>
      <c r="E1776" s="59"/>
      <c r="F1776" s="59"/>
      <c r="G1776" s="59"/>
    </row>
    <row r="1777" spans="1:7" x14ac:dyDescent="0.3">
      <c r="A1777" s="59"/>
      <c r="B1777" s="59"/>
      <c r="C1777" s="59"/>
      <c r="D1777" s="59"/>
      <c r="E1777" s="59"/>
      <c r="F1777" s="59"/>
      <c r="G1777" s="59"/>
    </row>
    <row r="1778" spans="1:7" x14ac:dyDescent="0.3">
      <c r="A1778" s="59"/>
      <c r="B1778" s="59"/>
      <c r="C1778" s="59"/>
      <c r="D1778" s="59"/>
      <c r="E1778" s="59"/>
      <c r="F1778" s="59"/>
      <c r="G1778" s="59"/>
    </row>
    <row r="1779" spans="1:7" x14ac:dyDescent="0.3">
      <c r="A1779" s="59"/>
      <c r="B1779" s="59"/>
      <c r="C1779" s="59"/>
      <c r="D1779" s="59"/>
      <c r="E1779" s="59"/>
      <c r="F1779" s="59"/>
      <c r="G1779" s="59"/>
    </row>
    <row r="1780" spans="1:7" x14ac:dyDescent="0.3">
      <c r="A1780" s="59"/>
      <c r="B1780" s="59"/>
      <c r="C1780" s="59"/>
      <c r="D1780" s="59"/>
      <c r="E1780" s="59"/>
      <c r="F1780" s="59"/>
      <c r="G1780" s="59"/>
    </row>
    <row r="1781" spans="1:7" x14ac:dyDescent="0.3">
      <c r="A1781" s="59"/>
      <c r="B1781" s="59"/>
      <c r="C1781" s="59"/>
      <c r="D1781" s="59"/>
      <c r="E1781" s="59"/>
      <c r="F1781" s="59"/>
      <c r="G1781" s="59"/>
    </row>
    <row r="1782" spans="1:7" x14ac:dyDescent="0.3">
      <c r="A1782" s="59"/>
      <c r="B1782" s="59"/>
      <c r="C1782" s="59"/>
      <c r="D1782" s="59"/>
      <c r="E1782" s="59"/>
      <c r="F1782" s="59"/>
      <c r="G1782" s="59"/>
    </row>
    <row r="1783" spans="1:7" x14ac:dyDescent="0.3">
      <c r="A1783" s="59"/>
      <c r="B1783" s="59"/>
      <c r="C1783" s="59"/>
      <c r="D1783" s="59"/>
      <c r="E1783" s="59"/>
      <c r="F1783" s="59"/>
      <c r="G1783" s="59"/>
    </row>
    <row r="1784" spans="1:7" x14ac:dyDescent="0.3">
      <c r="A1784" s="59"/>
      <c r="B1784" s="59"/>
      <c r="C1784" s="59"/>
      <c r="D1784" s="59"/>
      <c r="E1784" s="59"/>
      <c r="F1784" s="59"/>
      <c r="G1784" s="59"/>
    </row>
    <row r="1785" spans="1:7" x14ac:dyDescent="0.3">
      <c r="A1785" s="59"/>
      <c r="B1785" s="59"/>
      <c r="C1785" s="59"/>
      <c r="D1785" s="59"/>
      <c r="E1785" s="59"/>
      <c r="F1785" s="59"/>
      <c r="G1785" s="59"/>
    </row>
    <row r="1786" spans="1:7" x14ac:dyDescent="0.3">
      <c r="A1786" s="59"/>
      <c r="B1786" s="59"/>
      <c r="C1786" s="59"/>
      <c r="D1786" s="59"/>
      <c r="E1786" s="59"/>
      <c r="F1786" s="59"/>
      <c r="G1786" s="59"/>
    </row>
    <row r="1787" spans="1:7" x14ac:dyDescent="0.3">
      <c r="A1787" s="59"/>
      <c r="B1787" s="59"/>
      <c r="C1787" s="59"/>
      <c r="D1787" s="59"/>
      <c r="E1787" s="59"/>
      <c r="F1787" s="59"/>
      <c r="G1787" s="59"/>
    </row>
    <row r="1788" spans="1:7" x14ac:dyDescent="0.3">
      <c r="A1788" s="59"/>
      <c r="B1788" s="59"/>
      <c r="C1788" s="59"/>
      <c r="D1788" s="59"/>
      <c r="E1788" s="59"/>
      <c r="F1788" s="59"/>
      <c r="G1788" s="59"/>
    </row>
    <row r="1789" spans="1:7" x14ac:dyDescent="0.3">
      <c r="A1789" s="59"/>
      <c r="B1789" s="59"/>
      <c r="C1789" s="59"/>
      <c r="D1789" s="59"/>
      <c r="E1789" s="59"/>
      <c r="F1789" s="59"/>
      <c r="G1789" s="59"/>
    </row>
    <row r="1790" spans="1:7" x14ac:dyDescent="0.3">
      <c r="A1790" s="59"/>
      <c r="B1790" s="59"/>
      <c r="C1790" s="59"/>
      <c r="D1790" s="59"/>
      <c r="E1790" s="59"/>
      <c r="F1790" s="59"/>
      <c r="G1790" s="59"/>
    </row>
    <row r="1791" spans="1:7" x14ac:dyDescent="0.3">
      <c r="A1791" s="59"/>
      <c r="B1791" s="59"/>
      <c r="C1791" s="59"/>
      <c r="D1791" s="59"/>
      <c r="E1791" s="59"/>
      <c r="F1791" s="59"/>
      <c r="G1791" s="59"/>
    </row>
    <row r="1792" spans="1:7" x14ac:dyDescent="0.3">
      <c r="A1792" s="59"/>
      <c r="B1792" s="59"/>
      <c r="C1792" s="59"/>
      <c r="D1792" s="59"/>
      <c r="E1792" s="59"/>
      <c r="F1792" s="59"/>
      <c r="G1792" s="59"/>
    </row>
    <row r="1793" spans="1:7" x14ac:dyDescent="0.3">
      <c r="A1793" s="59"/>
      <c r="B1793" s="59"/>
      <c r="C1793" s="59"/>
      <c r="D1793" s="59"/>
      <c r="E1793" s="59"/>
      <c r="F1793" s="59"/>
      <c r="G1793" s="59"/>
    </row>
    <row r="1794" spans="1:7" x14ac:dyDescent="0.3">
      <c r="A1794" s="59"/>
      <c r="B1794" s="59"/>
      <c r="C1794" s="59"/>
      <c r="D1794" s="59"/>
      <c r="E1794" s="59"/>
      <c r="F1794" s="59"/>
      <c r="G1794" s="59"/>
    </row>
    <row r="1795" spans="1:7" x14ac:dyDescent="0.3">
      <c r="A1795" s="59"/>
      <c r="B1795" s="59"/>
      <c r="C1795" s="59"/>
      <c r="D1795" s="59"/>
      <c r="E1795" s="59"/>
      <c r="F1795" s="59"/>
      <c r="G1795" s="59"/>
    </row>
    <row r="1796" spans="1:7" x14ac:dyDescent="0.3">
      <c r="A1796" s="59"/>
      <c r="B1796" s="59"/>
      <c r="C1796" s="59"/>
      <c r="D1796" s="59"/>
      <c r="E1796" s="59"/>
      <c r="F1796" s="59"/>
      <c r="G1796" s="59"/>
    </row>
    <row r="1797" spans="1:7" x14ac:dyDescent="0.3">
      <c r="A1797" s="59"/>
      <c r="B1797" s="59"/>
      <c r="C1797" s="59"/>
      <c r="D1797" s="59"/>
      <c r="E1797" s="59"/>
      <c r="F1797" s="59"/>
      <c r="G1797" s="59"/>
    </row>
    <row r="1798" spans="1:7" x14ac:dyDescent="0.3">
      <c r="A1798" s="59"/>
      <c r="B1798" s="59"/>
      <c r="C1798" s="59"/>
      <c r="D1798" s="59"/>
      <c r="E1798" s="59"/>
      <c r="F1798" s="59"/>
      <c r="G1798" s="59"/>
    </row>
    <row r="1799" spans="1:7" x14ac:dyDescent="0.3">
      <c r="A1799" s="59"/>
      <c r="B1799" s="59"/>
      <c r="C1799" s="59"/>
      <c r="D1799" s="59"/>
      <c r="E1799" s="59"/>
      <c r="F1799" s="59"/>
      <c r="G1799" s="59"/>
    </row>
    <row r="1800" spans="1:7" x14ac:dyDescent="0.3">
      <c r="A1800" s="59"/>
      <c r="B1800" s="59"/>
      <c r="C1800" s="59"/>
      <c r="D1800" s="59"/>
      <c r="E1800" s="59"/>
      <c r="F1800" s="59"/>
      <c r="G1800" s="59"/>
    </row>
    <row r="1801" spans="1:7" x14ac:dyDescent="0.3">
      <c r="A1801" s="59"/>
      <c r="B1801" s="59"/>
      <c r="C1801" s="59"/>
      <c r="D1801" s="59"/>
      <c r="E1801" s="59"/>
      <c r="F1801" s="59"/>
      <c r="G1801" s="59"/>
    </row>
    <row r="1802" spans="1:7" x14ac:dyDescent="0.3">
      <c r="A1802" s="59"/>
      <c r="B1802" s="59"/>
      <c r="C1802" s="59"/>
      <c r="D1802" s="59"/>
      <c r="E1802" s="59"/>
      <c r="F1802" s="59"/>
      <c r="G1802" s="59"/>
    </row>
    <row r="1803" spans="1:7" x14ac:dyDescent="0.3">
      <c r="A1803" s="59"/>
      <c r="B1803" s="59"/>
      <c r="C1803" s="59"/>
      <c r="D1803" s="59"/>
      <c r="E1803" s="59"/>
      <c r="F1803" s="59"/>
      <c r="G1803" s="59"/>
    </row>
    <row r="1804" spans="1:7" x14ac:dyDescent="0.3">
      <c r="A1804" s="59"/>
      <c r="B1804" s="59"/>
      <c r="C1804" s="59"/>
      <c r="D1804" s="59"/>
      <c r="E1804" s="59"/>
      <c r="F1804" s="59"/>
      <c r="G1804" s="59"/>
    </row>
    <row r="1805" spans="1:7" x14ac:dyDescent="0.3">
      <c r="A1805" s="59"/>
      <c r="B1805" s="59"/>
      <c r="C1805" s="59"/>
      <c r="D1805" s="59"/>
      <c r="E1805" s="59"/>
      <c r="F1805" s="59"/>
      <c r="G1805" s="59"/>
    </row>
    <row r="1806" spans="1:7" x14ac:dyDescent="0.3">
      <c r="A1806" s="59"/>
      <c r="B1806" s="59"/>
      <c r="C1806" s="59"/>
      <c r="D1806" s="59"/>
      <c r="E1806" s="59"/>
      <c r="F1806" s="59"/>
      <c r="G1806" s="59"/>
    </row>
    <row r="1807" spans="1:7" x14ac:dyDescent="0.3">
      <c r="A1807" s="59"/>
      <c r="B1807" s="59"/>
      <c r="C1807" s="59"/>
      <c r="D1807" s="59"/>
      <c r="E1807" s="59"/>
      <c r="F1807" s="59"/>
      <c r="G1807" s="59"/>
    </row>
    <row r="1808" spans="1:7" x14ac:dyDescent="0.3">
      <c r="A1808" s="59"/>
      <c r="B1808" s="59"/>
      <c r="C1808" s="59"/>
      <c r="D1808" s="59"/>
      <c r="E1808" s="59"/>
      <c r="F1808" s="59"/>
      <c r="G1808" s="59"/>
    </row>
    <row r="1809" spans="1:7" x14ac:dyDescent="0.3">
      <c r="A1809" s="59"/>
      <c r="B1809" s="59"/>
      <c r="C1809" s="59"/>
      <c r="D1809" s="59"/>
      <c r="E1809" s="59"/>
      <c r="F1809" s="59"/>
      <c r="G1809" s="59"/>
    </row>
    <row r="1810" spans="1:7" x14ac:dyDescent="0.3">
      <c r="A1810" s="59"/>
      <c r="B1810" s="59"/>
      <c r="C1810" s="59"/>
      <c r="D1810" s="59"/>
      <c r="E1810" s="59"/>
      <c r="F1810" s="59"/>
      <c r="G1810" s="59"/>
    </row>
    <row r="1811" spans="1:7" x14ac:dyDescent="0.3">
      <c r="A1811" s="59"/>
      <c r="B1811" s="59"/>
      <c r="C1811" s="59"/>
      <c r="D1811" s="59"/>
      <c r="E1811" s="59"/>
      <c r="F1811" s="59"/>
      <c r="G1811" s="59"/>
    </row>
    <row r="1812" spans="1:7" x14ac:dyDescent="0.3">
      <c r="A1812" s="59"/>
      <c r="B1812" s="59"/>
      <c r="C1812" s="59"/>
      <c r="D1812" s="59"/>
      <c r="E1812" s="59"/>
      <c r="F1812" s="59"/>
      <c r="G1812" s="59"/>
    </row>
    <row r="1813" spans="1:7" x14ac:dyDescent="0.3">
      <c r="A1813" s="59"/>
      <c r="B1813" s="59"/>
      <c r="C1813" s="59"/>
      <c r="D1813" s="59"/>
      <c r="E1813" s="59"/>
      <c r="F1813" s="59"/>
      <c r="G1813" s="59"/>
    </row>
    <row r="1814" spans="1:7" x14ac:dyDescent="0.3">
      <c r="A1814" s="59"/>
      <c r="B1814" s="59"/>
      <c r="C1814" s="59"/>
      <c r="D1814" s="59"/>
      <c r="E1814" s="59"/>
      <c r="F1814" s="59"/>
      <c r="G1814" s="59"/>
    </row>
    <row r="1815" spans="1:7" x14ac:dyDescent="0.3">
      <c r="A1815" s="59"/>
      <c r="B1815" s="59"/>
      <c r="C1815" s="59"/>
      <c r="D1815" s="59"/>
      <c r="E1815" s="59"/>
      <c r="F1815" s="59"/>
      <c r="G1815" s="59"/>
    </row>
    <row r="1816" spans="1:7" x14ac:dyDescent="0.3">
      <c r="A1816" s="59"/>
      <c r="B1816" s="59"/>
      <c r="C1816" s="59"/>
      <c r="D1816" s="59"/>
      <c r="E1816" s="59"/>
      <c r="F1816" s="59"/>
      <c r="G1816" s="59"/>
    </row>
    <row r="1817" spans="1:7" x14ac:dyDescent="0.3">
      <c r="A1817" s="59"/>
      <c r="B1817" s="59"/>
      <c r="C1817" s="59"/>
      <c r="D1817" s="59"/>
      <c r="E1817" s="59"/>
      <c r="F1817" s="59"/>
      <c r="G1817" s="59"/>
    </row>
    <row r="1818" spans="1:7" x14ac:dyDescent="0.3">
      <c r="A1818" s="59"/>
      <c r="B1818" s="59"/>
      <c r="C1818" s="59"/>
      <c r="D1818" s="59"/>
      <c r="E1818" s="59"/>
      <c r="F1818" s="59"/>
      <c r="G1818" s="59"/>
    </row>
    <row r="1819" spans="1:7" x14ac:dyDescent="0.3">
      <c r="A1819" s="59"/>
      <c r="B1819" s="59"/>
      <c r="C1819" s="59"/>
      <c r="D1819" s="59"/>
      <c r="E1819" s="59"/>
      <c r="F1819" s="59"/>
      <c r="G1819" s="59"/>
    </row>
    <row r="1820" spans="1:7" x14ac:dyDescent="0.3">
      <c r="A1820" s="59"/>
      <c r="B1820" s="59"/>
      <c r="C1820" s="59"/>
      <c r="D1820" s="59"/>
      <c r="E1820" s="59"/>
      <c r="F1820" s="59"/>
      <c r="G1820" s="59"/>
    </row>
    <row r="1821" spans="1:7" x14ac:dyDescent="0.3">
      <c r="A1821" s="59"/>
      <c r="B1821" s="59"/>
      <c r="C1821" s="59"/>
      <c r="D1821" s="59"/>
      <c r="E1821" s="59"/>
      <c r="F1821" s="59"/>
      <c r="G1821" s="59"/>
    </row>
    <row r="1822" spans="1:7" x14ac:dyDescent="0.3">
      <c r="A1822" s="59"/>
      <c r="B1822" s="59"/>
      <c r="C1822" s="59"/>
      <c r="D1822" s="59"/>
      <c r="E1822" s="59"/>
      <c r="F1822" s="59"/>
      <c r="G1822" s="59"/>
    </row>
    <row r="1823" spans="1:7" x14ac:dyDescent="0.3">
      <c r="A1823" s="59"/>
      <c r="B1823" s="59"/>
      <c r="C1823" s="59"/>
      <c r="D1823" s="59"/>
      <c r="E1823" s="59"/>
      <c r="F1823" s="59"/>
      <c r="G1823" s="59"/>
    </row>
    <row r="1824" spans="1:7" x14ac:dyDescent="0.3">
      <c r="A1824" s="59"/>
      <c r="B1824" s="59"/>
      <c r="C1824" s="59"/>
      <c r="D1824" s="59"/>
      <c r="E1824" s="59"/>
      <c r="F1824" s="59"/>
      <c r="G1824" s="59"/>
    </row>
    <row r="1825" spans="1:7" x14ac:dyDescent="0.3">
      <c r="A1825" s="59"/>
      <c r="B1825" s="59"/>
      <c r="C1825" s="59"/>
      <c r="D1825" s="59"/>
      <c r="E1825" s="59"/>
      <c r="F1825" s="59"/>
      <c r="G1825" s="59"/>
    </row>
    <row r="1826" spans="1:7" x14ac:dyDescent="0.3">
      <c r="A1826" s="59"/>
      <c r="B1826" s="59"/>
      <c r="C1826" s="59"/>
      <c r="D1826" s="59"/>
      <c r="E1826" s="59"/>
      <c r="F1826" s="59"/>
      <c r="G1826" s="59"/>
    </row>
    <row r="1827" spans="1:7" x14ac:dyDescent="0.3">
      <c r="A1827" s="59"/>
      <c r="B1827" s="59"/>
      <c r="C1827" s="59"/>
      <c r="D1827" s="59"/>
      <c r="E1827" s="59"/>
      <c r="F1827" s="59"/>
      <c r="G1827" s="59"/>
    </row>
    <row r="1828" spans="1:7" x14ac:dyDescent="0.3">
      <c r="A1828" s="59"/>
      <c r="B1828" s="59"/>
      <c r="C1828" s="59"/>
      <c r="D1828" s="59"/>
      <c r="E1828" s="59"/>
      <c r="F1828" s="59"/>
      <c r="G1828" s="59"/>
    </row>
    <row r="1829" spans="1:7" x14ac:dyDescent="0.3">
      <c r="A1829" s="59"/>
      <c r="B1829" s="59"/>
      <c r="C1829" s="59"/>
      <c r="D1829" s="59"/>
      <c r="E1829" s="59"/>
      <c r="F1829" s="59"/>
      <c r="G1829" s="59"/>
    </row>
    <row r="1830" spans="1:7" x14ac:dyDescent="0.3">
      <c r="A1830" s="59"/>
      <c r="B1830" s="59"/>
      <c r="C1830" s="59"/>
      <c r="D1830" s="59"/>
      <c r="E1830" s="59"/>
      <c r="F1830" s="59"/>
      <c r="G1830" s="59"/>
    </row>
    <row r="1831" spans="1:7" x14ac:dyDescent="0.3">
      <c r="A1831" s="59"/>
      <c r="B1831" s="59"/>
      <c r="C1831" s="59"/>
      <c r="D1831" s="59"/>
      <c r="E1831" s="59"/>
      <c r="F1831" s="59"/>
      <c r="G1831" s="59"/>
    </row>
    <row r="1832" spans="1:7" x14ac:dyDescent="0.3">
      <c r="A1832" s="59"/>
      <c r="B1832" s="59"/>
      <c r="C1832" s="59"/>
      <c r="D1832" s="59"/>
      <c r="E1832" s="59"/>
      <c r="F1832" s="59"/>
      <c r="G1832" s="59"/>
    </row>
    <row r="1833" spans="1:7" x14ac:dyDescent="0.3">
      <c r="A1833" s="59"/>
      <c r="B1833" s="59"/>
      <c r="C1833" s="59"/>
      <c r="D1833" s="59"/>
      <c r="E1833" s="59"/>
      <c r="F1833" s="59"/>
      <c r="G1833" s="59"/>
    </row>
    <row r="1834" spans="1:7" x14ac:dyDescent="0.3">
      <c r="A1834" s="59"/>
      <c r="B1834" s="59"/>
      <c r="C1834" s="59"/>
      <c r="D1834" s="59"/>
      <c r="E1834" s="59"/>
      <c r="F1834" s="59"/>
      <c r="G1834" s="59"/>
    </row>
    <row r="1835" spans="1:7" x14ac:dyDescent="0.3">
      <c r="A1835" s="59"/>
      <c r="B1835" s="59"/>
      <c r="C1835" s="59"/>
      <c r="D1835" s="59"/>
      <c r="E1835" s="59"/>
      <c r="F1835" s="59"/>
      <c r="G1835" s="59"/>
    </row>
    <row r="1836" spans="1:7" x14ac:dyDescent="0.3">
      <c r="A1836" s="59"/>
      <c r="B1836" s="59"/>
      <c r="C1836" s="59"/>
      <c r="D1836" s="59"/>
      <c r="E1836" s="59"/>
      <c r="F1836" s="59"/>
      <c r="G1836" s="59"/>
    </row>
    <row r="1837" spans="1:7" x14ac:dyDescent="0.3">
      <c r="A1837" s="59"/>
      <c r="B1837" s="59"/>
      <c r="C1837" s="59"/>
      <c r="D1837" s="59"/>
      <c r="E1837" s="59"/>
      <c r="F1837" s="59"/>
      <c r="G1837" s="59"/>
    </row>
    <row r="1838" spans="1:7" x14ac:dyDescent="0.3">
      <c r="A1838" s="59"/>
      <c r="B1838" s="59"/>
      <c r="C1838" s="59"/>
      <c r="D1838" s="59"/>
      <c r="E1838" s="59"/>
      <c r="F1838" s="59"/>
      <c r="G1838" s="59"/>
    </row>
    <row r="1839" spans="1:7" x14ac:dyDescent="0.3">
      <c r="A1839" s="59"/>
      <c r="B1839" s="59"/>
      <c r="C1839" s="59"/>
      <c r="D1839" s="59"/>
      <c r="E1839" s="59"/>
      <c r="F1839" s="59"/>
      <c r="G1839" s="59"/>
    </row>
    <row r="1840" spans="1:7" x14ac:dyDescent="0.3">
      <c r="A1840" s="59"/>
      <c r="B1840" s="59"/>
      <c r="C1840" s="59"/>
      <c r="D1840" s="59"/>
      <c r="E1840" s="59"/>
      <c r="F1840" s="59"/>
      <c r="G1840" s="59"/>
    </row>
    <row r="1841" spans="1:7" x14ac:dyDescent="0.3">
      <c r="A1841" s="59"/>
      <c r="B1841" s="59"/>
      <c r="C1841" s="59"/>
      <c r="D1841" s="59"/>
      <c r="E1841" s="59"/>
      <c r="F1841" s="59"/>
      <c r="G1841" s="59"/>
    </row>
    <row r="1842" spans="1:7" x14ac:dyDescent="0.3">
      <c r="A1842" s="59"/>
      <c r="B1842" s="59"/>
      <c r="C1842" s="59"/>
      <c r="D1842" s="59"/>
      <c r="E1842" s="59"/>
      <c r="F1842" s="59"/>
      <c r="G1842" s="59"/>
    </row>
    <row r="1843" spans="1:7" x14ac:dyDescent="0.3">
      <c r="A1843" s="59"/>
      <c r="B1843" s="59"/>
      <c r="C1843" s="59"/>
      <c r="D1843" s="59"/>
      <c r="E1843" s="59"/>
      <c r="F1843" s="59"/>
      <c r="G1843" s="59"/>
    </row>
    <row r="1844" spans="1:7" x14ac:dyDescent="0.3">
      <c r="A1844" s="59"/>
      <c r="B1844" s="59"/>
      <c r="C1844" s="59"/>
      <c r="D1844" s="59"/>
      <c r="E1844" s="59"/>
      <c r="F1844" s="59"/>
      <c r="G1844" s="59"/>
    </row>
    <row r="1845" spans="1:7" x14ac:dyDescent="0.3">
      <c r="A1845" s="59"/>
      <c r="B1845" s="59"/>
      <c r="C1845" s="59"/>
      <c r="D1845" s="59"/>
      <c r="E1845" s="59"/>
      <c r="F1845" s="59"/>
      <c r="G1845" s="59"/>
    </row>
    <row r="1846" spans="1:7" x14ac:dyDescent="0.3">
      <c r="A1846" s="59"/>
      <c r="B1846" s="59"/>
      <c r="C1846" s="59"/>
      <c r="D1846" s="59"/>
      <c r="E1846" s="59"/>
      <c r="F1846" s="59"/>
      <c r="G1846" s="59"/>
    </row>
    <row r="1847" spans="1:7" x14ac:dyDescent="0.3">
      <c r="A1847" s="59"/>
      <c r="B1847" s="59"/>
      <c r="C1847" s="59"/>
      <c r="D1847" s="59"/>
      <c r="E1847" s="59"/>
      <c r="F1847" s="59"/>
      <c r="G1847" s="59"/>
    </row>
    <row r="1848" spans="1:7" x14ac:dyDescent="0.3">
      <c r="A1848" s="59"/>
      <c r="B1848" s="59"/>
      <c r="C1848" s="59"/>
      <c r="D1848" s="59"/>
      <c r="E1848" s="59"/>
      <c r="F1848" s="59"/>
      <c r="G1848" s="59"/>
    </row>
    <row r="1849" spans="1:7" x14ac:dyDescent="0.3">
      <c r="A1849" s="59"/>
      <c r="B1849" s="59"/>
      <c r="C1849" s="59"/>
      <c r="D1849" s="59"/>
      <c r="E1849" s="59"/>
      <c r="F1849" s="59"/>
      <c r="G1849" s="59"/>
    </row>
    <row r="1850" spans="1:7" x14ac:dyDescent="0.3">
      <c r="A1850" s="59"/>
      <c r="B1850" s="59"/>
      <c r="C1850" s="59"/>
      <c r="D1850" s="59"/>
      <c r="E1850" s="59"/>
      <c r="F1850" s="59"/>
      <c r="G1850" s="59"/>
    </row>
    <row r="1851" spans="1:7" x14ac:dyDescent="0.3">
      <c r="A1851" s="59"/>
      <c r="B1851" s="59"/>
      <c r="C1851" s="59"/>
      <c r="D1851" s="59"/>
      <c r="E1851" s="59"/>
      <c r="F1851" s="59"/>
      <c r="G1851" s="59"/>
    </row>
    <row r="1852" spans="1:7" x14ac:dyDescent="0.3">
      <c r="A1852" s="59"/>
      <c r="B1852" s="59"/>
      <c r="C1852" s="59"/>
      <c r="D1852" s="59"/>
      <c r="E1852" s="59"/>
      <c r="F1852" s="59"/>
      <c r="G1852" s="59"/>
    </row>
    <row r="1853" spans="1:7" x14ac:dyDescent="0.3">
      <c r="A1853" s="59"/>
      <c r="B1853" s="59"/>
      <c r="C1853" s="59"/>
      <c r="D1853" s="59"/>
      <c r="E1853" s="59"/>
      <c r="F1853" s="59"/>
      <c r="G1853" s="59"/>
    </row>
    <row r="1854" spans="1:7" x14ac:dyDescent="0.3">
      <c r="A1854" s="59"/>
      <c r="B1854" s="59"/>
      <c r="C1854" s="59"/>
      <c r="D1854" s="59"/>
      <c r="E1854" s="59"/>
      <c r="F1854" s="59"/>
      <c r="G1854" s="59"/>
    </row>
    <row r="1855" spans="1:7" x14ac:dyDescent="0.3">
      <c r="A1855" s="59"/>
      <c r="B1855" s="59"/>
      <c r="C1855" s="59"/>
      <c r="D1855" s="59"/>
      <c r="E1855" s="59"/>
      <c r="F1855" s="59"/>
      <c r="G1855" s="59"/>
    </row>
    <row r="1856" spans="1:7" x14ac:dyDescent="0.3">
      <c r="A1856" s="59"/>
      <c r="B1856" s="59"/>
      <c r="C1856" s="59"/>
      <c r="D1856" s="59"/>
      <c r="E1856" s="59"/>
      <c r="F1856" s="59"/>
      <c r="G1856" s="59"/>
    </row>
    <row r="1857" spans="1:7" x14ac:dyDescent="0.3">
      <c r="A1857" s="59"/>
      <c r="B1857" s="59"/>
      <c r="C1857" s="59"/>
      <c r="D1857" s="59"/>
      <c r="E1857" s="59"/>
      <c r="F1857" s="59"/>
      <c r="G1857" s="59"/>
    </row>
    <row r="1858" spans="1:7" x14ac:dyDescent="0.3">
      <c r="A1858" s="59"/>
      <c r="B1858" s="59"/>
      <c r="C1858" s="59"/>
      <c r="D1858" s="59"/>
      <c r="E1858" s="59"/>
      <c r="F1858" s="59"/>
      <c r="G1858" s="59"/>
    </row>
    <row r="1859" spans="1:7" x14ac:dyDescent="0.3">
      <c r="A1859" s="59"/>
      <c r="B1859" s="59"/>
      <c r="C1859" s="59"/>
      <c r="D1859" s="59"/>
      <c r="E1859" s="59"/>
      <c r="F1859" s="59"/>
      <c r="G1859" s="59"/>
    </row>
    <row r="1860" spans="1:7" x14ac:dyDescent="0.3">
      <c r="A1860" s="59"/>
      <c r="B1860" s="59"/>
      <c r="C1860" s="59"/>
      <c r="D1860" s="59"/>
      <c r="E1860" s="59"/>
      <c r="F1860" s="59"/>
      <c r="G1860" s="59"/>
    </row>
    <row r="1861" spans="1:7" x14ac:dyDescent="0.3">
      <c r="A1861" s="59"/>
      <c r="B1861" s="59"/>
      <c r="C1861" s="59"/>
      <c r="D1861" s="59"/>
      <c r="E1861" s="59"/>
      <c r="F1861" s="59"/>
      <c r="G1861" s="59"/>
    </row>
    <row r="1862" spans="1:7" x14ac:dyDescent="0.3">
      <c r="A1862" s="59"/>
      <c r="B1862" s="59"/>
      <c r="C1862" s="59"/>
      <c r="D1862" s="59"/>
      <c r="E1862" s="59"/>
      <c r="F1862" s="59"/>
      <c r="G1862" s="59"/>
    </row>
    <row r="1863" spans="1:7" x14ac:dyDescent="0.3">
      <c r="A1863" s="59"/>
      <c r="B1863" s="59"/>
      <c r="C1863" s="59"/>
      <c r="D1863" s="59"/>
      <c r="E1863" s="59"/>
      <c r="F1863" s="59"/>
      <c r="G1863" s="59"/>
    </row>
    <row r="1864" spans="1:7" x14ac:dyDescent="0.3">
      <c r="A1864" s="59"/>
      <c r="B1864" s="59"/>
      <c r="C1864" s="59"/>
      <c r="D1864" s="59"/>
      <c r="E1864" s="59"/>
      <c r="F1864" s="59"/>
      <c r="G1864" s="59"/>
    </row>
    <row r="1865" spans="1:7" x14ac:dyDescent="0.3">
      <c r="A1865" s="59"/>
      <c r="B1865" s="59"/>
      <c r="C1865" s="59"/>
      <c r="D1865" s="59"/>
      <c r="E1865" s="59"/>
      <c r="F1865" s="59"/>
      <c r="G1865" s="59"/>
    </row>
    <row r="1866" spans="1:7" x14ac:dyDescent="0.3">
      <c r="A1866" s="59"/>
      <c r="B1866" s="59"/>
      <c r="C1866" s="59"/>
      <c r="D1866" s="59"/>
      <c r="E1866" s="59"/>
      <c r="F1866" s="59"/>
      <c r="G1866" s="59"/>
    </row>
    <row r="1867" spans="1:7" x14ac:dyDescent="0.3">
      <c r="A1867" s="59"/>
      <c r="B1867" s="59"/>
      <c r="C1867" s="59"/>
      <c r="D1867" s="59"/>
      <c r="E1867" s="59"/>
      <c r="F1867" s="59"/>
      <c r="G1867" s="59"/>
    </row>
    <row r="1868" spans="1:7" x14ac:dyDescent="0.3">
      <c r="A1868" s="59"/>
      <c r="B1868" s="59"/>
      <c r="C1868" s="59"/>
      <c r="D1868" s="59"/>
      <c r="E1868" s="59"/>
      <c r="F1868" s="59"/>
      <c r="G1868" s="59"/>
    </row>
    <row r="1869" spans="1:7" x14ac:dyDescent="0.3">
      <c r="A1869" s="59"/>
      <c r="B1869" s="59"/>
      <c r="C1869" s="59"/>
      <c r="D1869" s="59"/>
      <c r="E1869" s="59"/>
      <c r="F1869" s="59"/>
      <c r="G1869" s="59"/>
    </row>
    <row r="1870" spans="1:7" x14ac:dyDescent="0.3">
      <c r="A1870" s="59"/>
      <c r="B1870" s="59"/>
      <c r="C1870" s="59"/>
      <c r="D1870" s="59"/>
      <c r="E1870" s="59"/>
      <c r="F1870" s="59"/>
      <c r="G1870" s="59"/>
    </row>
    <row r="1871" spans="1:7" x14ac:dyDescent="0.3">
      <c r="A1871" s="59"/>
      <c r="B1871" s="59"/>
      <c r="C1871" s="59"/>
      <c r="D1871" s="59"/>
      <c r="E1871" s="59"/>
      <c r="F1871" s="59"/>
      <c r="G1871" s="59"/>
    </row>
    <row r="1872" spans="1:7" x14ac:dyDescent="0.3">
      <c r="A1872" s="59"/>
      <c r="B1872" s="59"/>
      <c r="C1872" s="59"/>
      <c r="D1872" s="59"/>
      <c r="E1872" s="59"/>
      <c r="F1872" s="59"/>
      <c r="G1872" s="59"/>
    </row>
    <row r="1873" spans="1:7" x14ac:dyDescent="0.3">
      <c r="A1873" s="59"/>
      <c r="B1873" s="59"/>
      <c r="C1873" s="59"/>
      <c r="D1873" s="59"/>
      <c r="E1873" s="59"/>
      <c r="F1873" s="59"/>
      <c r="G1873" s="59"/>
    </row>
    <row r="1874" spans="1:7" x14ac:dyDescent="0.3">
      <c r="A1874" s="59"/>
      <c r="B1874" s="59"/>
      <c r="C1874" s="59"/>
      <c r="D1874" s="59"/>
      <c r="E1874" s="59"/>
      <c r="F1874" s="59"/>
      <c r="G1874" s="59"/>
    </row>
    <row r="1875" spans="1:7" x14ac:dyDescent="0.3">
      <c r="A1875" s="59"/>
      <c r="B1875" s="59"/>
      <c r="C1875" s="59"/>
      <c r="D1875" s="59"/>
      <c r="E1875" s="59"/>
      <c r="F1875" s="59"/>
      <c r="G1875" s="59"/>
    </row>
    <row r="1876" spans="1:7" x14ac:dyDescent="0.3">
      <c r="A1876" s="59"/>
      <c r="B1876" s="59"/>
      <c r="C1876" s="59"/>
      <c r="D1876" s="59"/>
      <c r="E1876" s="59"/>
      <c r="F1876" s="59"/>
      <c r="G1876" s="59"/>
    </row>
    <row r="1877" spans="1:7" x14ac:dyDescent="0.3">
      <c r="A1877" s="59"/>
      <c r="B1877" s="59"/>
      <c r="C1877" s="59"/>
      <c r="D1877" s="59"/>
      <c r="E1877" s="59"/>
      <c r="F1877" s="59"/>
      <c r="G1877" s="59"/>
    </row>
    <row r="1878" spans="1:7" x14ac:dyDescent="0.3">
      <c r="A1878" s="59"/>
      <c r="B1878" s="59"/>
      <c r="C1878" s="59"/>
      <c r="D1878" s="59"/>
      <c r="E1878" s="59"/>
      <c r="F1878" s="59"/>
      <c r="G1878" s="59"/>
    </row>
    <row r="1879" spans="1:7" x14ac:dyDescent="0.3">
      <c r="A1879" s="59"/>
      <c r="B1879" s="59"/>
      <c r="C1879" s="59"/>
      <c r="D1879" s="59"/>
      <c r="E1879" s="59"/>
      <c r="F1879" s="59"/>
      <c r="G1879" s="59"/>
    </row>
    <row r="1880" spans="1:7" x14ac:dyDescent="0.3">
      <c r="A1880" s="59"/>
      <c r="B1880" s="59"/>
      <c r="C1880" s="59"/>
      <c r="D1880" s="59"/>
      <c r="E1880" s="59"/>
      <c r="F1880" s="59"/>
      <c r="G1880" s="59"/>
    </row>
    <row r="1881" spans="1:7" x14ac:dyDescent="0.3">
      <c r="A1881" s="59"/>
      <c r="B1881" s="59"/>
      <c r="C1881" s="59"/>
      <c r="D1881" s="59"/>
      <c r="E1881" s="59"/>
      <c r="F1881" s="59"/>
      <c r="G1881" s="59"/>
    </row>
    <row r="1882" spans="1:7" x14ac:dyDescent="0.3">
      <c r="A1882" s="59"/>
      <c r="B1882" s="59"/>
      <c r="C1882" s="59"/>
      <c r="D1882" s="59"/>
      <c r="E1882" s="59"/>
      <c r="F1882" s="59"/>
      <c r="G1882" s="59"/>
    </row>
    <row r="1883" spans="1:7" x14ac:dyDescent="0.3">
      <c r="A1883" s="59"/>
      <c r="B1883" s="59"/>
      <c r="C1883" s="59"/>
      <c r="D1883" s="59"/>
      <c r="E1883" s="59"/>
      <c r="F1883" s="59"/>
      <c r="G1883" s="59"/>
    </row>
    <row r="1884" spans="1:7" x14ac:dyDescent="0.3">
      <c r="A1884" s="59"/>
      <c r="B1884" s="59"/>
      <c r="C1884" s="59"/>
      <c r="D1884" s="59"/>
      <c r="E1884" s="59"/>
      <c r="F1884" s="59"/>
      <c r="G1884" s="59"/>
    </row>
    <row r="1885" spans="1:7" x14ac:dyDescent="0.3">
      <c r="A1885" s="59"/>
      <c r="B1885" s="59"/>
      <c r="C1885" s="59"/>
      <c r="D1885" s="59"/>
      <c r="E1885" s="59"/>
      <c r="F1885" s="59"/>
      <c r="G1885" s="59"/>
    </row>
    <row r="1886" spans="1:7" x14ac:dyDescent="0.3">
      <c r="A1886" s="59"/>
      <c r="B1886" s="59"/>
      <c r="C1886" s="59"/>
      <c r="D1886" s="59"/>
      <c r="E1886" s="59"/>
      <c r="F1886" s="59"/>
      <c r="G1886" s="59"/>
    </row>
    <row r="1887" spans="1:7" x14ac:dyDescent="0.3">
      <c r="A1887" s="59"/>
      <c r="B1887" s="59"/>
      <c r="C1887" s="59"/>
      <c r="D1887" s="59"/>
      <c r="E1887" s="59"/>
      <c r="F1887" s="59"/>
      <c r="G1887" s="59"/>
    </row>
    <row r="1888" spans="1:7" x14ac:dyDescent="0.3">
      <c r="A1888" s="59"/>
      <c r="B1888" s="59"/>
      <c r="C1888" s="59"/>
      <c r="D1888" s="59"/>
      <c r="E1888" s="59"/>
      <c r="F1888" s="59"/>
      <c r="G1888" s="59"/>
    </row>
    <row r="1889" spans="1:7" x14ac:dyDescent="0.3">
      <c r="A1889" s="59"/>
      <c r="B1889" s="59"/>
      <c r="C1889" s="59"/>
      <c r="D1889" s="59"/>
      <c r="E1889" s="59"/>
      <c r="F1889" s="59"/>
      <c r="G1889" s="59"/>
    </row>
    <row r="1890" spans="1:7" x14ac:dyDescent="0.3">
      <c r="A1890" s="59"/>
      <c r="B1890" s="59"/>
      <c r="C1890" s="59"/>
      <c r="D1890" s="59"/>
      <c r="E1890" s="59"/>
      <c r="F1890" s="59"/>
      <c r="G1890" s="59"/>
    </row>
    <row r="1891" spans="1:7" x14ac:dyDescent="0.3">
      <c r="A1891" s="59"/>
      <c r="B1891" s="59"/>
      <c r="C1891" s="59"/>
      <c r="D1891" s="59"/>
      <c r="E1891" s="59"/>
      <c r="F1891" s="59"/>
      <c r="G1891" s="59"/>
    </row>
    <row r="1892" spans="1:7" x14ac:dyDescent="0.3">
      <c r="A1892" s="59"/>
      <c r="B1892" s="59"/>
      <c r="C1892" s="59"/>
      <c r="D1892" s="59"/>
      <c r="E1892" s="59"/>
      <c r="F1892" s="59"/>
      <c r="G1892" s="59"/>
    </row>
    <row r="1893" spans="1:7" x14ac:dyDescent="0.3">
      <c r="A1893" s="59"/>
      <c r="B1893" s="59"/>
      <c r="C1893" s="59"/>
      <c r="D1893" s="59"/>
      <c r="E1893" s="59"/>
      <c r="F1893" s="59"/>
      <c r="G1893" s="59"/>
    </row>
    <row r="1894" spans="1:7" x14ac:dyDescent="0.3">
      <c r="A1894" s="59"/>
      <c r="B1894" s="59"/>
      <c r="C1894" s="59"/>
      <c r="D1894" s="59"/>
      <c r="E1894" s="59"/>
      <c r="F1894" s="59"/>
      <c r="G1894" s="59"/>
    </row>
    <row r="1895" spans="1:7" x14ac:dyDescent="0.3">
      <c r="A1895" s="59"/>
      <c r="B1895" s="59"/>
      <c r="C1895" s="59"/>
      <c r="D1895" s="59"/>
      <c r="E1895" s="59"/>
      <c r="F1895" s="59"/>
      <c r="G1895" s="59"/>
    </row>
    <row r="1896" spans="1:7" x14ac:dyDescent="0.3">
      <c r="A1896" s="59"/>
      <c r="B1896" s="59"/>
      <c r="C1896" s="59"/>
      <c r="D1896" s="59"/>
      <c r="E1896" s="59"/>
      <c r="F1896" s="59"/>
      <c r="G1896" s="59"/>
    </row>
    <row r="1897" spans="1:7" x14ac:dyDescent="0.3">
      <c r="A1897" s="59"/>
      <c r="B1897" s="59"/>
      <c r="C1897" s="59"/>
      <c r="D1897" s="59"/>
      <c r="E1897" s="59"/>
      <c r="F1897" s="59"/>
      <c r="G1897" s="59"/>
    </row>
    <row r="1898" spans="1:7" x14ac:dyDescent="0.3">
      <c r="A1898" s="59"/>
      <c r="B1898" s="59"/>
      <c r="C1898" s="59"/>
      <c r="D1898" s="59"/>
      <c r="E1898" s="59"/>
      <c r="F1898" s="59"/>
      <c r="G1898" s="59"/>
    </row>
    <row r="1899" spans="1:7" x14ac:dyDescent="0.3">
      <c r="A1899" s="59"/>
      <c r="B1899" s="59"/>
      <c r="C1899" s="59"/>
      <c r="D1899" s="59"/>
      <c r="E1899" s="59"/>
      <c r="F1899" s="59"/>
      <c r="G1899" s="59"/>
    </row>
    <row r="1900" spans="1:7" x14ac:dyDescent="0.3">
      <c r="A1900" s="59"/>
      <c r="B1900" s="59"/>
      <c r="C1900" s="59"/>
      <c r="D1900" s="59"/>
      <c r="E1900" s="59"/>
      <c r="F1900" s="59"/>
      <c r="G1900" s="59"/>
    </row>
    <row r="1901" spans="1:7" x14ac:dyDescent="0.3">
      <c r="A1901" s="59"/>
      <c r="B1901" s="59"/>
      <c r="C1901" s="59"/>
      <c r="D1901" s="59"/>
      <c r="E1901" s="59"/>
      <c r="F1901" s="59"/>
      <c r="G1901" s="59"/>
    </row>
    <row r="1902" spans="1:7" x14ac:dyDescent="0.3">
      <c r="A1902" s="59"/>
      <c r="B1902" s="59"/>
      <c r="C1902" s="59"/>
      <c r="D1902" s="59"/>
      <c r="E1902" s="59"/>
      <c r="F1902" s="59"/>
      <c r="G1902" s="59"/>
    </row>
    <row r="1903" spans="1:7" x14ac:dyDescent="0.3">
      <c r="A1903" s="59"/>
      <c r="B1903" s="59"/>
      <c r="C1903" s="59"/>
      <c r="D1903" s="59"/>
      <c r="E1903" s="59"/>
      <c r="F1903" s="59"/>
      <c r="G1903" s="59"/>
    </row>
    <row r="1904" spans="1:7" x14ac:dyDescent="0.3">
      <c r="A1904" s="59"/>
      <c r="B1904" s="59"/>
      <c r="C1904" s="59"/>
      <c r="D1904" s="59"/>
      <c r="E1904" s="59"/>
      <c r="F1904" s="59"/>
      <c r="G1904" s="59"/>
    </row>
    <row r="1905" spans="1:7" x14ac:dyDescent="0.3">
      <c r="A1905" s="59"/>
      <c r="B1905" s="59"/>
      <c r="C1905" s="59"/>
      <c r="D1905" s="59"/>
      <c r="E1905" s="59"/>
      <c r="F1905" s="59"/>
      <c r="G1905" s="59"/>
    </row>
    <row r="1906" spans="1:7" x14ac:dyDescent="0.3">
      <c r="A1906" s="59"/>
      <c r="B1906" s="59"/>
      <c r="C1906" s="59"/>
      <c r="D1906" s="59"/>
      <c r="E1906" s="59"/>
      <c r="F1906" s="59"/>
      <c r="G1906" s="59"/>
    </row>
    <row r="1907" spans="1:7" x14ac:dyDescent="0.3">
      <c r="A1907" s="59"/>
      <c r="B1907" s="59"/>
      <c r="C1907" s="59"/>
      <c r="D1907" s="59"/>
      <c r="E1907" s="59"/>
      <c r="F1907" s="59"/>
      <c r="G1907" s="59"/>
    </row>
    <row r="1908" spans="1:7" x14ac:dyDescent="0.3">
      <c r="A1908" s="59"/>
      <c r="B1908" s="59"/>
      <c r="C1908" s="59"/>
      <c r="D1908" s="59"/>
      <c r="E1908" s="59"/>
      <c r="F1908" s="59"/>
      <c r="G1908" s="59"/>
    </row>
    <row r="1909" spans="1:7" x14ac:dyDescent="0.3">
      <c r="A1909" s="59"/>
      <c r="B1909" s="59"/>
      <c r="C1909" s="59"/>
      <c r="D1909" s="59"/>
      <c r="E1909" s="59"/>
      <c r="F1909" s="59"/>
      <c r="G1909" s="59"/>
    </row>
    <row r="1910" spans="1:7" x14ac:dyDescent="0.3">
      <c r="A1910" s="59"/>
      <c r="B1910" s="59"/>
      <c r="C1910" s="59"/>
      <c r="D1910" s="59"/>
      <c r="E1910" s="59"/>
      <c r="F1910" s="59"/>
      <c r="G1910" s="59"/>
    </row>
    <row r="1911" spans="1:7" x14ac:dyDescent="0.3">
      <c r="A1911" s="59"/>
      <c r="B1911" s="59"/>
      <c r="C1911" s="59"/>
      <c r="D1911" s="59"/>
      <c r="E1911" s="59"/>
      <c r="F1911" s="59"/>
      <c r="G1911" s="59"/>
    </row>
    <row r="1912" spans="1:7" x14ac:dyDescent="0.3">
      <c r="A1912" s="59"/>
      <c r="B1912" s="59"/>
      <c r="C1912" s="59"/>
      <c r="D1912" s="59"/>
      <c r="E1912" s="59"/>
      <c r="F1912" s="59"/>
      <c r="G1912" s="59"/>
    </row>
    <row r="1913" spans="1:7" x14ac:dyDescent="0.3">
      <c r="A1913" s="59"/>
      <c r="B1913" s="59"/>
      <c r="C1913" s="59"/>
      <c r="D1913" s="59"/>
      <c r="E1913" s="59"/>
      <c r="F1913" s="59"/>
      <c r="G1913" s="59"/>
    </row>
    <row r="1914" spans="1:7" x14ac:dyDescent="0.3">
      <c r="A1914" s="59"/>
      <c r="B1914" s="59"/>
      <c r="C1914" s="59"/>
      <c r="D1914" s="59"/>
      <c r="E1914" s="59"/>
      <c r="F1914" s="59"/>
      <c r="G1914" s="59"/>
    </row>
    <row r="1915" spans="1:7" x14ac:dyDescent="0.3">
      <c r="A1915" s="59"/>
      <c r="B1915" s="59"/>
      <c r="C1915" s="59"/>
      <c r="D1915" s="59"/>
      <c r="E1915" s="59"/>
      <c r="F1915" s="59"/>
      <c r="G1915" s="59"/>
    </row>
    <row r="1916" spans="1:7" x14ac:dyDescent="0.3">
      <c r="A1916" s="59"/>
      <c r="B1916" s="59"/>
      <c r="C1916" s="59"/>
      <c r="D1916" s="59"/>
      <c r="E1916" s="59"/>
      <c r="F1916" s="59"/>
      <c r="G1916" s="59"/>
    </row>
    <row r="1917" spans="1:7" x14ac:dyDescent="0.3">
      <c r="A1917" s="59"/>
      <c r="B1917" s="59"/>
      <c r="C1917" s="59"/>
      <c r="D1917" s="59"/>
      <c r="E1917" s="59"/>
      <c r="F1917" s="59"/>
      <c r="G1917" s="59"/>
    </row>
    <row r="1918" spans="1:7" x14ac:dyDescent="0.3">
      <c r="A1918" s="59"/>
      <c r="B1918" s="59"/>
      <c r="C1918" s="59"/>
      <c r="D1918" s="59"/>
      <c r="E1918" s="59"/>
      <c r="F1918" s="59"/>
      <c r="G1918" s="59"/>
    </row>
    <row r="1919" spans="1:7" x14ac:dyDescent="0.3">
      <c r="A1919" s="59"/>
      <c r="B1919" s="59"/>
      <c r="C1919" s="59"/>
      <c r="D1919" s="59"/>
      <c r="E1919" s="59"/>
      <c r="F1919" s="59"/>
      <c r="G1919" s="59"/>
    </row>
    <row r="1920" spans="1:7" x14ac:dyDescent="0.3">
      <c r="A1920" s="59"/>
      <c r="B1920" s="59"/>
      <c r="C1920" s="59"/>
      <c r="D1920" s="59"/>
      <c r="E1920" s="59"/>
      <c r="F1920" s="59"/>
      <c r="G1920" s="59"/>
    </row>
    <row r="1921" spans="1:7" x14ac:dyDescent="0.3">
      <c r="A1921" s="59"/>
      <c r="B1921" s="59"/>
      <c r="C1921" s="59"/>
      <c r="D1921" s="59"/>
      <c r="E1921" s="59"/>
      <c r="F1921" s="59"/>
      <c r="G1921" s="59"/>
    </row>
    <row r="1922" spans="1:7" x14ac:dyDescent="0.3">
      <c r="A1922" s="59"/>
      <c r="B1922" s="59"/>
      <c r="C1922" s="59"/>
      <c r="D1922" s="59"/>
      <c r="E1922" s="59"/>
      <c r="F1922" s="59"/>
      <c r="G1922" s="59"/>
    </row>
    <row r="1923" spans="1:7" x14ac:dyDescent="0.3">
      <c r="A1923" s="59"/>
      <c r="B1923" s="59"/>
      <c r="C1923" s="59"/>
      <c r="D1923" s="59"/>
      <c r="E1923" s="59"/>
      <c r="F1923" s="59"/>
      <c r="G1923" s="59"/>
    </row>
    <row r="1924" spans="1:7" x14ac:dyDescent="0.3">
      <c r="A1924" s="59"/>
      <c r="B1924" s="59"/>
      <c r="C1924" s="59"/>
      <c r="D1924" s="59"/>
      <c r="E1924" s="59"/>
      <c r="F1924" s="59"/>
      <c r="G1924" s="59"/>
    </row>
    <row r="1925" spans="1:7" x14ac:dyDescent="0.3">
      <c r="A1925" s="59"/>
      <c r="B1925" s="59"/>
      <c r="C1925" s="59"/>
      <c r="D1925" s="59"/>
      <c r="E1925" s="59"/>
      <c r="F1925" s="59"/>
      <c r="G1925" s="59"/>
    </row>
    <row r="1926" spans="1:7" x14ac:dyDescent="0.3">
      <c r="A1926" s="59"/>
      <c r="B1926" s="59"/>
      <c r="C1926" s="59"/>
      <c r="D1926" s="59"/>
      <c r="E1926" s="59"/>
      <c r="F1926" s="59"/>
      <c r="G1926" s="59"/>
    </row>
    <row r="1927" spans="1:7" x14ac:dyDescent="0.3">
      <c r="A1927" s="59"/>
      <c r="B1927" s="59"/>
      <c r="C1927" s="59"/>
      <c r="D1927" s="59"/>
      <c r="E1927" s="59"/>
      <c r="F1927" s="59"/>
      <c r="G1927" s="59"/>
    </row>
    <row r="1928" spans="1:7" x14ac:dyDescent="0.3">
      <c r="A1928" s="59"/>
      <c r="B1928" s="59"/>
      <c r="C1928" s="59"/>
      <c r="D1928" s="59"/>
      <c r="E1928" s="59"/>
      <c r="F1928" s="59"/>
      <c r="G1928" s="59"/>
    </row>
    <row r="1929" spans="1:7" x14ac:dyDescent="0.3">
      <c r="A1929" s="59"/>
      <c r="B1929" s="59"/>
      <c r="C1929" s="59"/>
      <c r="D1929" s="59"/>
      <c r="E1929" s="59"/>
      <c r="F1929" s="59"/>
      <c r="G1929" s="59"/>
    </row>
    <row r="1930" spans="1:7" x14ac:dyDescent="0.3">
      <c r="A1930" s="59"/>
      <c r="B1930" s="59"/>
      <c r="C1930" s="59"/>
      <c r="D1930" s="59"/>
      <c r="E1930" s="59"/>
      <c r="F1930" s="59"/>
      <c r="G1930" s="59"/>
    </row>
    <row r="1931" spans="1:7" x14ac:dyDescent="0.3">
      <c r="A1931" s="59"/>
      <c r="B1931" s="59"/>
      <c r="C1931" s="59"/>
      <c r="D1931" s="59"/>
      <c r="E1931" s="59"/>
      <c r="F1931" s="59"/>
      <c r="G1931" s="59"/>
    </row>
    <row r="1932" spans="1:7" x14ac:dyDescent="0.3">
      <c r="A1932" s="59"/>
      <c r="B1932" s="59"/>
      <c r="C1932" s="59"/>
      <c r="D1932" s="59"/>
      <c r="E1932" s="59"/>
      <c r="F1932" s="59"/>
      <c r="G1932" s="59"/>
    </row>
    <row r="1933" spans="1:7" x14ac:dyDescent="0.3">
      <c r="A1933" s="59"/>
      <c r="B1933" s="59"/>
      <c r="C1933" s="59"/>
      <c r="D1933" s="59"/>
      <c r="E1933" s="59"/>
      <c r="F1933" s="59"/>
      <c r="G1933" s="59"/>
    </row>
    <row r="1934" spans="1:7" x14ac:dyDescent="0.3">
      <c r="A1934" s="59"/>
      <c r="B1934" s="59"/>
      <c r="C1934" s="59"/>
      <c r="D1934" s="59"/>
      <c r="E1934" s="59"/>
      <c r="F1934" s="59"/>
      <c r="G1934" s="59"/>
    </row>
    <row r="1935" spans="1:7" x14ac:dyDescent="0.3">
      <c r="A1935" s="59"/>
      <c r="B1935" s="59"/>
      <c r="C1935" s="59"/>
      <c r="D1935" s="59"/>
      <c r="E1935" s="59"/>
      <c r="F1935" s="59"/>
      <c r="G1935" s="59"/>
    </row>
    <row r="1936" spans="1:7" x14ac:dyDescent="0.3">
      <c r="A1936" s="59"/>
      <c r="B1936" s="59"/>
      <c r="C1936" s="59"/>
      <c r="D1936" s="59"/>
      <c r="E1936" s="59"/>
      <c r="F1936" s="59"/>
      <c r="G1936" s="59"/>
    </row>
    <row r="1937" spans="1:7" x14ac:dyDescent="0.3">
      <c r="A1937" s="59"/>
      <c r="B1937" s="59"/>
      <c r="C1937" s="59"/>
      <c r="D1937" s="59"/>
      <c r="E1937" s="59"/>
      <c r="F1937" s="59"/>
      <c r="G1937" s="59"/>
    </row>
    <row r="1938" spans="1:7" x14ac:dyDescent="0.3">
      <c r="A1938" s="59"/>
      <c r="B1938" s="59"/>
      <c r="C1938" s="59"/>
      <c r="D1938" s="59"/>
      <c r="E1938" s="59"/>
      <c r="F1938" s="59"/>
      <c r="G1938" s="59"/>
    </row>
    <row r="1939" spans="1:7" x14ac:dyDescent="0.3">
      <c r="A1939" s="59"/>
      <c r="B1939" s="59"/>
      <c r="C1939" s="59"/>
      <c r="D1939" s="59"/>
      <c r="E1939" s="59"/>
      <c r="F1939" s="59"/>
      <c r="G1939" s="59"/>
    </row>
    <row r="1940" spans="1:7" x14ac:dyDescent="0.3">
      <c r="A1940" s="59"/>
      <c r="B1940" s="59"/>
      <c r="C1940" s="59"/>
      <c r="D1940" s="59"/>
      <c r="E1940" s="59"/>
      <c r="F1940" s="59"/>
      <c r="G1940" s="59"/>
    </row>
    <row r="1941" spans="1:7" x14ac:dyDescent="0.3">
      <c r="A1941" s="59"/>
      <c r="B1941" s="59"/>
      <c r="C1941" s="59"/>
      <c r="D1941" s="59"/>
      <c r="E1941" s="59"/>
      <c r="F1941" s="59"/>
      <c r="G1941" s="59"/>
    </row>
    <row r="1942" spans="1:7" x14ac:dyDescent="0.3">
      <c r="A1942" s="59"/>
      <c r="B1942" s="59"/>
      <c r="C1942" s="59"/>
      <c r="D1942" s="59"/>
      <c r="E1942" s="59"/>
      <c r="F1942" s="59"/>
      <c r="G1942" s="59"/>
    </row>
    <row r="1943" spans="1:7" x14ac:dyDescent="0.3">
      <c r="A1943" s="59"/>
      <c r="B1943" s="59"/>
      <c r="C1943" s="59"/>
      <c r="D1943" s="59"/>
      <c r="E1943" s="59"/>
      <c r="F1943" s="59"/>
      <c r="G1943" s="59"/>
    </row>
    <row r="1944" spans="1:7" x14ac:dyDescent="0.3">
      <c r="A1944" s="59"/>
      <c r="B1944" s="59"/>
      <c r="C1944" s="59"/>
      <c r="D1944" s="59"/>
      <c r="E1944" s="59"/>
      <c r="F1944" s="59"/>
      <c r="G1944" s="59"/>
    </row>
    <row r="1945" spans="1:7" x14ac:dyDescent="0.3">
      <c r="A1945" s="59"/>
      <c r="B1945" s="59"/>
      <c r="C1945" s="59"/>
      <c r="D1945" s="59"/>
      <c r="E1945" s="59"/>
      <c r="F1945" s="59"/>
      <c r="G1945" s="59"/>
    </row>
    <row r="1946" spans="1:7" x14ac:dyDescent="0.3">
      <c r="A1946" s="59"/>
      <c r="B1946" s="59"/>
      <c r="C1946" s="59"/>
      <c r="D1946" s="59"/>
      <c r="E1946" s="59"/>
      <c r="F1946" s="59"/>
      <c r="G1946" s="59"/>
    </row>
    <row r="1947" spans="1:7" x14ac:dyDescent="0.3">
      <c r="A1947" s="59"/>
      <c r="B1947" s="59"/>
      <c r="C1947" s="59"/>
      <c r="D1947" s="59"/>
      <c r="E1947" s="59"/>
      <c r="F1947" s="59"/>
      <c r="G1947" s="59"/>
    </row>
    <row r="1948" spans="1:7" x14ac:dyDescent="0.3">
      <c r="A1948" s="59"/>
      <c r="B1948" s="59"/>
      <c r="C1948" s="59"/>
      <c r="D1948" s="59"/>
      <c r="E1948" s="59"/>
      <c r="F1948" s="59"/>
      <c r="G1948" s="59"/>
    </row>
    <row r="1949" spans="1:7" x14ac:dyDescent="0.3">
      <c r="A1949" s="59"/>
      <c r="B1949" s="59"/>
      <c r="C1949" s="59"/>
      <c r="D1949" s="59"/>
      <c r="E1949" s="59"/>
      <c r="F1949" s="59"/>
      <c r="G1949" s="59"/>
    </row>
    <row r="1950" spans="1:7" x14ac:dyDescent="0.3">
      <c r="A1950" s="59"/>
      <c r="B1950" s="59"/>
      <c r="C1950" s="59"/>
      <c r="D1950" s="59"/>
      <c r="E1950" s="59"/>
      <c r="F1950" s="59"/>
      <c r="G1950" s="59"/>
    </row>
    <row r="1951" spans="1:7" x14ac:dyDescent="0.3">
      <c r="A1951" s="59"/>
      <c r="B1951" s="59"/>
      <c r="C1951" s="59"/>
      <c r="D1951" s="59"/>
      <c r="E1951" s="59"/>
      <c r="F1951" s="59"/>
      <c r="G1951" s="59"/>
    </row>
    <row r="1952" spans="1:7" x14ac:dyDescent="0.3">
      <c r="A1952" s="59"/>
      <c r="B1952" s="59"/>
      <c r="C1952" s="59"/>
      <c r="D1952" s="59"/>
      <c r="E1952" s="59"/>
      <c r="F1952" s="59"/>
      <c r="G1952" s="59"/>
    </row>
    <row r="1953" spans="1:7" x14ac:dyDescent="0.3">
      <c r="A1953" s="59"/>
      <c r="B1953" s="59"/>
      <c r="C1953" s="59"/>
      <c r="D1953" s="59"/>
      <c r="E1953" s="59"/>
      <c r="F1953" s="59"/>
      <c r="G1953" s="59"/>
    </row>
    <row r="1954" spans="1:7" x14ac:dyDescent="0.3">
      <c r="A1954" s="59"/>
      <c r="B1954" s="59"/>
      <c r="C1954" s="59"/>
      <c r="D1954" s="59"/>
      <c r="E1954" s="59"/>
      <c r="F1954" s="59"/>
      <c r="G1954" s="59"/>
    </row>
    <row r="1955" spans="1:7" x14ac:dyDescent="0.3">
      <c r="A1955" s="59"/>
      <c r="B1955" s="59"/>
      <c r="C1955" s="59"/>
      <c r="D1955" s="59"/>
      <c r="E1955" s="59"/>
      <c r="F1955" s="59"/>
      <c r="G1955" s="59"/>
    </row>
    <row r="1956" spans="1:7" x14ac:dyDescent="0.3">
      <c r="A1956" s="59"/>
      <c r="B1956" s="59"/>
      <c r="C1956" s="59"/>
      <c r="D1956" s="59"/>
      <c r="E1956" s="59"/>
      <c r="F1956" s="59"/>
      <c r="G1956" s="59"/>
    </row>
    <row r="1957" spans="1:7" x14ac:dyDescent="0.3">
      <c r="A1957" s="59"/>
      <c r="B1957" s="59"/>
      <c r="C1957" s="59"/>
      <c r="D1957" s="59"/>
      <c r="E1957" s="59"/>
      <c r="F1957" s="59"/>
      <c r="G1957" s="59"/>
    </row>
    <row r="1958" spans="1:7" x14ac:dyDescent="0.3">
      <c r="A1958" s="59"/>
      <c r="B1958" s="59"/>
      <c r="C1958" s="59"/>
      <c r="D1958" s="59"/>
      <c r="E1958" s="59"/>
      <c r="F1958" s="59"/>
      <c r="G1958" s="59"/>
    </row>
    <row r="1959" spans="1:7" x14ac:dyDescent="0.3">
      <c r="A1959" s="59"/>
      <c r="B1959" s="59"/>
      <c r="C1959" s="59"/>
      <c r="D1959" s="59"/>
      <c r="E1959" s="59"/>
      <c r="F1959" s="59"/>
      <c r="G1959" s="59"/>
    </row>
    <row r="1960" spans="1:7" x14ac:dyDescent="0.3">
      <c r="A1960" s="59"/>
      <c r="B1960" s="59"/>
      <c r="C1960" s="59"/>
      <c r="D1960" s="59"/>
      <c r="E1960" s="59"/>
      <c r="F1960" s="59"/>
      <c r="G1960" s="59"/>
    </row>
    <row r="1961" spans="1:7" x14ac:dyDescent="0.3">
      <c r="A1961" s="59"/>
      <c r="B1961" s="59"/>
      <c r="C1961" s="59"/>
      <c r="D1961" s="59"/>
      <c r="E1961" s="59"/>
      <c r="F1961" s="59"/>
      <c r="G1961" s="59"/>
    </row>
    <row r="1962" spans="1:7" x14ac:dyDescent="0.3">
      <c r="A1962" s="59"/>
      <c r="B1962" s="59"/>
      <c r="C1962" s="59"/>
      <c r="D1962" s="59"/>
      <c r="E1962" s="59"/>
      <c r="F1962" s="59"/>
      <c r="G1962" s="59"/>
    </row>
    <row r="1963" spans="1:7" x14ac:dyDescent="0.3">
      <c r="A1963" s="59"/>
      <c r="B1963" s="59"/>
      <c r="C1963" s="59"/>
      <c r="D1963" s="59"/>
      <c r="E1963" s="59"/>
      <c r="F1963" s="59"/>
      <c r="G1963" s="59"/>
    </row>
    <row r="1964" spans="1:7" x14ac:dyDescent="0.3">
      <c r="A1964" s="59"/>
      <c r="B1964" s="59"/>
      <c r="C1964" s="59"/>
      <c r="D1964" s="59"/>
      <c r="E1964" s="59"/>
      <c r="F1964" s="59"/>
      <c r="G1964" s="59"/>
    </row>
    <row r="1965" spans="1:7" x14ac:dyDescent="0.3">
      <c r="A1965" s="59"/>
      <c r="B1965" s="59"/>
      <c r="C1965" s="59"/>
      <c r="D1965" s="59"/>
      <c r="E1965" s="59"/>
      <c r="F1965" s="59"/>
      <c r="G1965" s="59"/>
    </row>
    <row r="1966" spans="1:7" x14ac:dyDescent="0.3">
      <c r="A1966" s="59"/>
      <c r="B1966" s="59"/>
      <c r="C1966" s="59"/>
      <c r="D1966" s="59"/>
      <c r="E1966" s="59"/>
      <c r="F1966" s="59"/>
      <c r="G1966" s="59"/>
    </row>
    <row r="1967" spans="1:7" x14ac:dyDescent="0.3">
      <c r="A1967" s="59"/>
      <c r="B1967" s="59"/>
      <c r="C1967" s="59"/>
      <c r="D1967" s="59"/>
      <c r="E1967" s="59"/>
      <c r="F1967" s="59"/>
      <c r="G1967" s="59"/>
    </row>
    <row r="1968" spans="1:7" x14ac:dyDescent="0.3">
      <c r="A1968" s="59"/>
      <c r="B1968" s="59"/>
      <c r="C1968" s="59"/>
      <c r="D1968" s="59"/>
      <c r="E1968" s="59"/>
      <c r="F1968" s="59"/>
      <c r="G1968" s="59"/>
    </row>
    <row r="1969" spans="1:7" x14ac:dyDescent="0.3">
      <c r="A1969" s="59"/>
      <c r="B1969" s="59"/>
      <c r="C1969" s="59"/>
      <c r="D1969" s="59"/>
      <c r="E1969" s="59"/>
      <c r="F1969" s="59"/>
      <c r="G1969" s="59"/>
    </row>
    <row r="1970" spans="1:7" x14ac:dyDescent="0.3">
      <c r="A1970" s="59"/>
      <c r="B1970" s="59"/>
      <c r="C1970" s="59"/>
      <c r="D1970" s="59"/>
      <c r="E1970" s="59"/>
      <c r="F1970" s="59"/>
      <c r="G1970" s="59"/>
    </row>
    <row r="1971" spans="1:7" x14ac:dyDescent="0.3">
      <c r="A1971" s="59"/>
      <c r="B1971" s="59"/>
      <c r="C1971" s="59"/>
      <c r="D1971" s="59"/>
      <c r="E1971" s="59"/>
      <c r="F1971" s="59"/>
      <c r="G1971" s="59"/>
    </row>
    <row r="1972" spans="1:7" x14ac:dyDescent="0.3">
      <c r="A1972" s="59"/>
      <c r="B1972" s="59"/>
      <c r="C1972" s="59"/>
      <c r="D1972" s="59"/>
      <c r="E1972" s="59"/>
      <c r="F1972" s="59"/>
      <c r="G1972" s="59"/>
    </row>
    <row r="1973" spans="1:7" x14ac:dyDescent="0.3">
      <c r="A1973" s="59"/>
      <c r="B1973" s="59"/>
      <c r="C1973" s="59"/>
      <c r="D1973" s="59"/>
      <c r="E1973" s="59"/>
      <c r="F1973" s="59"/>
      <c r="G1973" s="59"/>
    </row>
    <row r="1974" spans="1:7" x14ac:dyDescent="0.3">
      <c r="A1974" s="59"/>
      <c r="B1974" s="59"/>
      <c r="C1974" s="59"/>
      <c r="D1974" s="59"/>
      <c r="E1974" s="59"/>
      <c r="F1974" s="59"/>
      <c r="G1974" s="59"/>
    </row>
    <row r="1975" spans="1:7" x14ac:dyDescent="0.3">
      <c r="A1975" s="59"/>
      <c r="B1975" s="59"/>
      <c r="C1975" s="59"/>
      <c r="D1975" s="59"/>
      <c r="E1975" s="59"/>
      <c r="F1975" s="59"/>
      <c r="G1975" s="59"/>
    </row>
    <row r="1976" spans="1:7" x14ac:dyDescent="0.3">
      <c r="A1976" s="59"/>
      <c r="B1976" s="59"/>
      <c r="C1976" s="59"/>
      <c r="D1976" s="59"/>
      <c r="E1976" s="59"/>
      <c r="F1976" s="59"/>
      <c r="G1976" s="59"/>
    </row>
    <row r="1977" spans="1:7" x14ac:dyDescent="0.3">
      <c r="A1977" s="59"/>
      <c r="B1977" s="59"/>
      <c r="C1977" s="59"/>
      <c r="D1977" s="59"/>
      <c r="E1977" s="59"/>
      <c r="F1977" s="59"/>
      <c r="G1977" s="59"/>
    </row>
    <row r="1978" spans="1:7" x14ac:dyDescent="0.3">
      <c r="A1978" s="59"/>
      <c r="B1978" s="59"/>
      <c r="C1978" s="59"/>
      <c r="D1978" s="59"/>
      <c r="E1978" s="59"/>
      <c r="F1978" s="59"/>
      <c r="G1978" s="59"/>
    </row>
    <row r="1979" spans="1:7" x14ac:dyDescent="0.3">
      <c r="A1979" s="59"/>
      <c r="B1979" s="59"/>
      <c r="C1979" s="59"/>
      <c r="D1979" s="59"/>
      <c r="E1979" s="59"/>
      <c r="F1979" s="59"/>
      <c r="G1979" s="59"/>
    </row>
    <row r="1980" spans="1:7" x14ac:dyDescent="0.3">
      <c r="A1980" s="59"/>
      <c r="B1980" s="59"/>
      <c r="C1980" s="59"/>
      <c r="D1980" s="59"/>
      <c r="E1980" s="59"/>
      <c r="F1980" s="59"/>
      <c r="G1980" s="59"/>
    </row>
    <row r="1981" spans="1:7" x14ac:dyDescent="0.3">
      <c r="A1981" s="59"/>
      <c r="B1981" s="59"/>
      <c r="C1981" s="59"/>
      <c r="D1981" s="59"/>
      <c r="E1981" s="59"/>
      <c r="F1981" s="59"/>
      <c r="G1981" s="59"/>
    </row>
    <row r="1982" spans="1:7" x14ac:dyDescent="0.3">
      <c r="A1982" s="59"/>
      <c r="B1982" s="59"/>
      <c r="C1982" s="59"/>
      <c r="D1982" s="59"/>
      <c r="E1982" s="59"/>
      <c r="F1982" s="59"/>
      <c r="G1982" s="59"/>
    </row>
    <row r="1983" spans="1:7" x14ac:dyDescent="0.3">
      <c r="A1983" s="59"/>
      <c r="B1983" s="59"/>
      <c r="C1983" s="59"/>
      <c r="D1983" s="59"/>
      <c r="E1983" s="59"/>
      <c r="F1983" s="59"/>
      <c r="G1983" s="59"/>
    </row>
    <row r="1984" spans="1:7" x14ac:dyDescent="0.3">
      <c r="A1984" s="59"/>
      <c r="B1984" s="59"/>
      <c r="C1984" s="59"/>
      <c r="D1984" s="59"/>
      <c r="E1984" s="59"/>
      <c r="F1984" s="59"/>
      <c r="G1984" s="59"/>
    </row>
    <row r="1985" spans="1:7" x14ac:dyDescent="0.3">
      <c r="A1985" s="59"/>
      <c r="B1985" s="59"/>
      <c r="C1985" s="59"/>
      <c r="D1985" s="59"/>
      <c r="E1985" s="59"/>
      <c r="F1985" s="59"/>
      <c r="G1985" s="59"/>
    </row>
    <row r="1986" spans="1:7" x14ac:dyDescent="0.3">
      <c r="A1986" s="59"/>
      <c r="B1986" s="59"/>
      <c r="C1986" s="59"/>
      <c r="D1986" s="59"/>
      <c r="E1986" s="59"/>
      <c r="F1986" s="59"/>
      <c r="G1986" s="59"/>
    </row>
    <row r="1987" spans="1:7" x14ac:dyDescent="0.3">
      <c r="A1987" s="59"/>
      <c r="B1987" s="59"/>
      <c r="C1987" s="59"/>
      <c r="D1987" s="59"/>
      <c r="E1987" s="59"/>
      <c r="F1987" s="59"/>
      <c r="G1987" s="59"/>
    </row>
    <row r="1988" spans="1:7" x14ac:dyDescent="0.3">
      <c r="A1988" s="59"/>
      <c r="B1988" s="59"/>
      <c r="C1988" s="59"/>
      <c r="D1988" s="59"/>
      <c r="E1988" s="59"/>
      <c r="F1988" s="59"/>
      <c r="G1988" s="59"/>
    </row>
    <row r="1989" spans="1:7" x14ac:dyDescent="0.3">
      <c r="A1989" s="59"/>
      <c r="B1989" s="59"/>
      <c r="C1989" s="59"/>
      <c r="D1989" s="59"/>
      <c r="E1989" s="59"/>
      <c r="F1989" s="59"/>
      <c r="G1989" s="59"/>
    </row>
    <row r="1990" spans="1:7" x14ac:dyDescent="0.3">
      <c r="A1990" s="59"/>
      <c r="B1990" s="59"/>
      <c r="C1990" s="59"/>
      <c r="D1990" s="59"/>
      <c r="E1990" s="59"/>
      <c r="F1990" s="59"/>
      <c r="G1990" s="59"/>
    </row>
    <row r="1991" spans="1:7" x14ac:dyDescent="0.3">
      <c r="A1991" s="59"/>
      <c r="B1991" s="59"/>
      <c r="C1991" s="59"/>
      <c r="D1991" s="59"/>
      <c r="E1991" s="59"/>
      <c r="F1991" s="59"/>
      <c r="G1991" s="59"/>
    </row>
    <row r="1992" spans="1:7" x14ac:dyDescent="0.3">
      <c r="A1992" s="59"/>
      <c r="B1992" s="59"/>
      <c r="C1992" s="59"/>
      <c r="D1992" s="59"/>
      <c r="E1992" s="59"/>
      <c r="F1992" s="59"/>
      <c r="G1992" s="59"/>
    </row>
    <row r="1993" spans="1:7" x14ac:dyDescent="0.3">
      <c r="A1993" s="59"/>
      <c r="B1993" s="59"/>
      <c r="C1993" s="59"/>
      <c r="D1993" s="59"/>
      <c r="E1993" s="59"/>
      <c r="F1993" s="59"/>
      <c r="G1993" s="59"/>
    </row>
    <row r="1994" spans="1:7" x14ac:dyDescent="0.3">
      <c r="A1994" s="59"/>
      <c r="B1994" s="59"/>
      <c r="C1994" s="59"/>
      <c r="D1994" s="59"/>
      <c r="E1994" s="59"/>
      <c r="F1994" s="59"/>
      <c r="G1994" s="59"/>
    </row>
    <row r="1995" spans="1:7" x14ac:dyDescent="0.3">
      <c r="A1995" s="59"/>
      <c r="B1995" s="59"/>
      <c r="C1995" s="59"/>
      <c r="D1995" s="59"/>
      <c r="E1995" s="59"/>
      <c r="F1995" s="59"/>
      <c r="G1995" s="59"/>
    </row>
    <row r="1996" spans="1:7" x14ac:dyDescent="0.3">
      <c r="A1996" s="59"/>
      <c r="B1996" s="59"/>
      <c r="C1996" s="59"/>
      <c r="D1996" s="59"/>
      <c r="E1996" s="59"/>
      <c r="F1996" s="59"/>
      <c r="G1996" s="59"/>
    </row>
    <row r="1997" spans="1:7" x14ac:dyDescent="0.3">
      <c r="A1997" s="59"/>
      <c r="B1997" s="59"/>
      <c r="C1997" s="59"/>
      <c r="D1997" s="59"/>
      <c r="E1997" s="59"/>
      <c r="F1997" s="59"/>
      <c r="G1997" s="59"/>
    </row>
    <row r="1998" spans="1:7" x14ac:dyDescent="0.3">
      <c r="A1998" s="59"/>
      <c r="B1998" s="59"/>
      <c r="C1998" s="59"/>
      <c r="D1998" s="59"/>
      <c r="E1998" s="59"/>
      <c r="F1998" s="59"/>
      <c r="G1998" s="59"/>
    </row>
    <row r="1999" spans="1:7" x14ac:dyDescent="0.3">
      <c r="A1999" s="59"/>
      <c r="B1999" s="59"/>
      <c r="C1999" s="59"/>
      <c r="D1999" s="59"/>
      <c r="E1999" s="59"/>
      <c r="F1999" s="59"/>
      <c r="G1999" s="59"/>
    </row>
    <row r="2000" spans="1:7" x14ac:dyDescent="0.3">
      <c r="A2000" s="59"/>
      <c r="B2000" s="59"/>
      <c r="C2000" s="59"/>
      <c r="D2000" s="59"/>
      <c r="E2000" s="59"/>
      <c r="F2000" s="59"/>
      <c r="G2000" s="59"/>
    </row>
    <row r="2001" spans="1:7" x14ac:dyDescent="0.3">
      <c r="A2001" s="59"/>
      <c r="B2001" s="59"/>
      <c r="C2001" s="59"/>
      <c r="D2001" s="59"/>
      <c r="E2001" s="59"/>
      <c r="F2001" s="59"/>
      <c r="G2001" s="59"/>
    </row>
    <row r="2002" spans="1:7" x14ac:dyDescent="0.3">
      <c r="A2002" s="59"/>
      <c r="B2002" s="59"/>
      <c r="C2002" s="59"/>
      <c r="D2002" s="59"/>
      <c r="E2002" s="59"/>
      <c r="F2002" s="59"/>
      <c r="G2002" s="59"/>
    </row>
    <row r="2003" spans="1:7" x14ac:dyDescent="0.3">
      <c r="A2003" s="59"/>
      <c r="B2003" s="59"/>
      <c r="C2003" s="59"/>
      <c r="D2003" s="59"/>
      <c r="E2003" s="59"/>
      <c r="F2003" s="59"/>
      <c r="G2003" s="59"/>
    </row>
    <row r="2004" spans="1:7" x14ac:dyDescent="0.3">
      <c r="A2004" s="59"/>
      <c r="B2004" s="59"/>
      <c r="C2004" s="59"/>
      <c r="D2004" s="59"/>
      <c r="E2004" s="59"/>
      <c r="F2004" s="59"/>
      <c r="G2004" s="59"/>
    </row>
    <row r="2005" spans="1:7" x14ac:dyDescent="0.3">
      <c r="A2005" s="59"/>
      <c r="B2005" s="59"/>
      <c r="C2005" s="59"/>
      <c r="D2005" s="59"/>
      <c r="E2005" s="59"/>
      <c r="F2005" s="59"/>
      <c r="G2005" s="59"/>
    </row>
    <row r="2006" spans="1:7" x14ac:dyDescent="0.3">
      <c r="A2006" s="59"/>
      <c r="B2006" s="59"/>
      <c r="C2006" s="59"/>
      <c r="D2006" s="59"/>
      <c r="E2006" s="59"/>
      <c r="F2006" s="59"/>
      <c r="G2006" s="59"/>
    </row>
    <row r="2007" spans="1:7" x14ac:dyDescent="0.3">
      <c r="A2007" s="59"/>
      <c r="B2007" s="59"/>
      <c r="C2007" s="59"/>
      <c r="D2007" s="59"/>
      <c r="E2007" s="59"/>
      <c r="F2007" s="59"/>
      <c r="G2007" s="59"/>
    </row>
    <row r="2008" spans="1:7" x14ac:dyDescent="0.3">
      <c r="A2008" s="59"/>
      <c r="B2008" s="59"/>
      <c r="C2008" s="59"/>
      <c r="D2008" s="59"/>
      <c r="E2008" s="59"/>
      <c r="F2008" s="59"/>
      <c r="G2008" s="59"/>
    </row>
    <row r="2009" spans="1:7" x14ac:dyDescent="0.3">
      <c r="A2009" s="59"/>
      <c r="B2009" s="59"/>
      <c r="C2009" s="59"/>
      <c r="D2009" s="59"/>
      <c r="E2009" s="59"/>
      <c r="F2009" s="59"/>
      <c r="G2009" s="59"/>
    </row>
    <row r="2010" spans="1:7" x14ac:dyDescent="0.3">
      <c r="A2010" s="59"/>
      <c r="B2010" s="59"/>
      <c r="C2010" s="59"/>
      <c r="D2010" s="59"/>
      <c r="E2010" s="59"/>
      <c r="F2010" s="59"/>
      <c r="G2010" s="59"/>
    </row>
    <row r="2011" spans="1:7" x14ac:dyDescent="0.3">
      <c r="A2011" s="59"/>
      <c r="B2011" s="59"/>
      <c r="C2011" s="59"/>
      <c r="D2011" s="59"/>
      <c r="E2011" s="59"/>
      <c r="F2011" s="59"/>
      <c r="G2011" s="59"/>
    </row>
    <row r="2012" spans="1:7" x14ac:dyDescent="0.3">
      <c r="A2012" s="59"/>
      <c r="B2012" s="59"/>
      <c r="C2012" s="59"/>
      <c r="D2012" s="59"/>
      <c r="E2012" s="59"/>
      <c r="F2012" s="59"/>
      <c r="G2012" s="59"/>
    </row>
    <row r="2013" spans="1:7" x14ac:dyDescent="0.3">
      <c r="A2013" s="59"/>
      <c r="B2013" s="59"/>
      <c r="C2013" s="59"/>
      <c r="D2013" s="59"/>
      <c r="E2013" s="59"/>
      <c r="F2013" s="59"/>
      <c r="G2013" s="59"/>
    </row>
    <row r="2014" spans="1:7" x14ac:dyDescent="0.3">
      <c r="A2014" s="59"/>
      <c r="B2014" s="59"/>
      <c r="C2014" s="59"/>
      <c r="D2014" s="59"/>
      <c r="E2014" s="59"/>
      <c r="F2014" s="59"/>
      <c r="G2014" s="59"/>
    </row>
    <row r="2015" spans="1:7" x14ac:dyDescent="0.3">
      <c r="A2015" s="59"/>
      <c r="B2015" s="59"/>
      <c r="C2015" s="59"/>
      <c r="D2015" s="59"/>
      <c r="E2015" s="59"/>
      <c r="F2015" s="59"/>
      <c r="G2015" s="59"/>
    </row>
    <row r="2016" spans="1:7" x14ac:dyDescent="0.3">
      <c r="A2016" s="59"/>
      <c r="B2016" s="59"/>
      <c r="C2016" s="59"/>
      <c r="D2016" s="59"/>
      <c r="E2016" s="59"/>
      <c r="F2016" s="59"/>
      <c r="G2016" s="59"/>
    </row>
    <row r="2017" spans="1:7" x14ac:dyDescent="0.3">
      <c r="A2017" s="59"/>
      <c r="B2017" s="59"/>
      <c r="C2017" s="59"/>
      <c r="D2017" s="59"/>
      <c r="E2017" s="59"/>
      <c r="F2017" s="59"/>
      <c r="G2017" s="59"/>
    </row>
    <row r="2018" spans="1:7" x14ac:dyDescent="0.3">
      <c r="A2018" s="59"/>
      <c r="B2018" s="59"/>
      <c r="C2018" s="59"/>
      <c r="D2018" s="59"/>
      <c r="E2018" s="59"/>
      <c r="F2018" s="59"/>
      <c r="G2018" s="59"/>
    </row>
    <row r="2019" spans="1:7" x14ac:dyDescent="0.3">
      <c r="A2019" s="59"/>
      <c r="B2019" s="59"/>
      <c r="C2019" s="59"/>
      <c r="D2019" s="59"/>
      <c r="E2019" s="59"/>
      <c r="F2019" s="59"/>
      <c r="G2019" s="59"/>
    </row>
    <row r="2020" spans="1:7" x14ac:dyDescent="0.3">
      <c r="A2020" s="59"/>
      <c r="B2020" s="59"/>
      <c r="C2020" s="59"/>
      <c r="D2020" s="59"/>
      <c r="E2020" s="59"/>
      <c r="F2020" s="59"/>
      <c r="G2020" s="59"/>
    </row>
    <row r="2021" spans="1:7" x14ac:dyDescent="0.3">
      <c r="A2021" s="59"/>
      <c r="B2021" s="59"/>
      <c r="C2021" s="59"/>
      <c r="D2021" s="59"/>
      <c r="E2021" s="59"/>
      <c r="F2021" s="59"/>
      <c r="G2021" s="59"/>
    </row>
    <row r="2022" spans="1:7" x14ac:dyDescent="0.3">
      <c r="A2022" s="59"/>
      <c r="B2022" s="59"/>
      <c r="C2022" s="59"/>
      <c r="D2022" s="59"/>
      <c r="E2022" s="59"/>
      <c r="F2022" s="59"/>
      <c r="G2022" s="59"/>
    </row>
    <row r="2023" spans="1:7" x14ac:dyDescent="0.3">
      <c r="A2023" s="59"/>
      <c r="B2023" s="59"/>
      <c r="C2023" s="59"/>
      <c r="D2023" s="59"/>
      <c r="E2023" s="59"/>
      <c r="F2023" s="59"/>
      <c r="G2023" s="59"/>
    </row>
    <row r="2024" spans="1:7" x14ac:dyDescent="0.3">
      <c r="A2024" s="59"/>
      <c r="B2024" s="59"/>
      <c r="C2024" s="59"/>
      <c r="D2024" s="59"/>
      <c r="E2024" s="59"/>
      <c r="F2024" s="59"/>
      <c r="G2024" s="59"/>
    </row>
    <row r="2025" spans="1:7" x14ac:dyDescent="0.3">
      <c r="A2025" s="59"/>
      <c r="B2025" s="59"/>
      <c r="C2025" s="59"/>
      <c r="D2025" s="59"/>
      <c r="E2025" s="59"/>
      <c r="F2025" s="59"/>
      <c r="G2025" s="59"/>
    </row>
    <row r="2026" spans="1:7" x14ac:dyDescent="0.3">
      <c r="A2026" s="59"/>
      <c r="B2026" s="59"/>
      <c r="C2026" s="59"/>
      <c r="D2026" s="59"/>
      <c r="E2026" s="59"/>
      <c r="F2026" s="59"/>
      <c r="G2026" s="59"/>
    </row>
    <row r="2027" spans="1:7" x14ac:dyDescent="0.3">
      <c r="A2027" s="59"/>
      <c r="B2027" s="59"/>
      <c r="C2027" s="59"/>
      <c r="D2027" s="59"/>
      <c r="E2027" s="59"/>
      <c r="F2027" s="59"/>
      <c r="G2027" s="59"/>
    </row>
    <row r="2028" spans="1:7" x14ac:dyDescent="0.3">
      <c r="A2028" s="59"/>
      <c r="B2028" s="59"/>
      <c r="C2028" s="59"/>
      <c r="D2028" s="59"/>
      <c r="E2028" s="59"/>
      <c r="F2028" s="59"/>
      <c r="G2028" s="59"/>
    </row>
    <row r="2029" spans="1:7" x14ac:dyDescent="0.3">
      <c r="A2029" s="59"/>
      <c r="B2029" s="59"/>
      <c r="C2029" s="59"/>
      <c r="D2029" s="59"/>
      <c r="E2029" s="59"/>
      <c r="F2029" s="59"/>
      <c r="G2029" s="59"/>
    </row>
    <row r="2030" spans="1:7" x14ac:dyDescent="0.3">
      <c r="A2030" s="59"/>
      <c r="B2030" s="59"/>
      <c r="C2030" s="59"/>
      <c r="D2030" s="59"/>
      <c r="E2030" s="59"/>
      <c r="F2030" s="59"/>
      <c r="G2030" s="59"/>
    </row>
    <row r="2031" spans="1:7" x14ac:dyDescent="0.3">
      <c r="A2031" s="59"/>
      <c r="B2031" s="59"/>
      <c r="C2031" s="59"/>
      <c r="D2031" s="59"/>
      <c r="E2031" s="59"/>
      <c r="F2031" s="59"/>
      <c r="G2031" s="59"/>
    </row>
    <row r="2032" spans="1:7" x14ac:dyDescent="0.3">
      <c r="A2032" s="59"/>
      <c r="B2032" s="59"/>
      <c r="C2032" s="59"/>
      <c r="D2032" s="59"/>
      <c r="E2032" s="59"/>
      <c r="F2032" s="59"/>
      <c r="G2032" s="59"/>
    </row>
    <row r="2033" spans="1:7" x14ac:dyDescent="0.3">
      <c r="A2033" s="59"/>
      <c r="B2033" s="59"/>
      <c r="C2033" s="59"/>
      <c r="D2033" s="59"/>
      <c r="E2033" s="59"/>
      <c r="F2033" s="59"/>
      <c r="G2033" s="59"/>
    </row>
    <row r="2034" spans="1:7" x14ac:dyDescent="0.3">
      <c r="A2034" s="59"/>
      <c r="B2034" s="59"/>
      <c r="C2034" s="59"/>
      <c r="D2034" s="59"/>
      <c r="E2034" s="59"/>
      <c r="F2034" s="59"/>
      <c r="G2034" s="59"/>
    </row>
    <row r="2035" spans="1:7" x14ac:dyDescent="0.3">
      <c r="A2035" s="59"/>
      <c r="B2035" s="59"/>
      <c r="C2035" s="59"/>
      <c r="D2035" s="59"/>
      <c r="E2035" s="59"/>
      <c r="F2035" s="59"/>
      <c r="G2035" s="59"/>
    </row>
    <row r="2036" spans="1:7" x14ac:dyDescent="0.3">
      <c r="A2036" s="59"/>
      <c r="B2036" s="59"/>
      <c r="C2036" s="59"/>
      <c r="D2036" s="59"/>
      <c r="E2036" s="59"/>
      <c r="F2036" s="59"/>
      <c r="G2036" s="59"/>
    </row>
    <row r="2037" spans="1:7" x14ac:dyDescent="0.3">
      <c r="A2037" s="59"/>
      <c r="B2037" s="59"/>
      <c r="C2037" s="59"/>
      <c r="D2037" s="59"/>
      <c r="E2037" s="59"/>
      <c r="F2037" s="59"/>
      <c r="G2037" s="59"/>
    </row>
    <row r="2038" spans="1:7" x14ac:dyDescent="0.3">
      <c r="A2038" s="59"/>
      <c r="B2038" s="59"/>
      <c r="C2038" s="59"/>
      <c r="D2038" s="59"/>
      <c r="E2038" s="59"/>
      <c r="F2038" s="59"/>
      <c r="G2038" s="59"/>
    </row>
    <row r="2039" spans="1:7" x14ac:dyDescent="0.3">
      <c r="A2039" s="59"/>
      <c r="B2039" s="59"/>
      <c r="C2039" s="59"/>
      <c r="D2039" s="59"/>
      <c r="E2039" s="59"/>
      <c r="F2039" s="59"/>
      <c r="G2039" s="59"/>
    </row>
    <row r="2040" spans="1:7" x14ac:dyDescent="0.3">
      <c r="A2040" s="59"/>
      <c r="B2040" s="59"/>
      <c r="C2040" s="59"/>
      <c r="D2040" s="59"/>
      <c r="E2040" s="59"/>
      <c r="F2040" s="59"/>
      <c r="G2040" s="59"/>
    </row>
    <row r="2041" spans="1:7" x14ac:dyDescent="0.3">
      <c r="A2041" s="59"/>
      <c r="B2041" s="59"/>
      <c r="C2041" s="59"/>
      <c r="D2041" s="59"/>
      <c r="E2041" s="59"/>
      <c r="F2041" s="59"/>
      <c r="G2041" s="59"/>
    </row>
    <row r="2042" spans="1:7" x14ac:dyDescent="0.3">
      <c r="A2042" s="59"/>
      <c r="B2042" s="59"/>
      <c r="C2042" s="59"/>
      <c r="D2042" s="59"/>
      <c r="E2042" s="59"/>
      <c r="F2042" s="59"/>
      <c r="G2042" s="59"/>
    </row>
    <row r="2043" spans="1:7" x14ac:dyDescent="0.3">
      <c r="A2043" s="59"/>
      <c r="B2043" s="59"/>
      <c r="C2043" s="59"/>
      <c r="D2043" s="59"/>
      <c r="E2043" s="59"/>
      <c r="F2043" s="59"/>
      <c r="G2043" s="59"/>
    </row>
    <row r="2044" spans="1:7" x14ac:dyDescent="0.3">
      <c r="A2044" s="59"/>
      <c r="B2044" s="59"/>
      <c r="C2044" s="59"/>
      <c r="D2044" s="59"/>
      <c r="E2044" s="59"/>
      <c r="F2044" s="59"/>
      <c r="G2044" s="59"/>
    </row>
    <row r="2045" spans="1:7" x14ac:dyDescent="0.3">
      <c r="A2045" s="59"/>
      <c r="B2045" s="59"/>
      <c r="C2045" s="59"/>
      <c r="D2045" s="59"/>
      <c r="E2045" s="59"/>
      <c r="F2045" s="59"/>
      <c r="G2045" s="59"/>
    </row>
    <row r="2046" spans="1:7" x14ac:dyDescent="0.3">
      <c r="A2046" s="59"/>
      <c r="B2046" s="59"/>
      <c r="C2046" s="59"/>
      <c r="D2046" s="59"/>
      <c r="E2046" s="59"/>
      <c r="F2046" s="59"/>
      <c r="G2046" s="59"/>
    </row>
    <row r="2047" spans="1:7" x14ac:dyDescent="0.3">
      <c r="A2047" s="59"/>
      <c r="B2047" s="59"/>
      <c r="C2047" s="59"/>
      <c r="D2047" s="59"/>
      <c r="E2047" s="59"/>
      <c r="F2047" s="59"/>
      <c r="G2047" s="59"/>
    </row>
    <row r="2048" spans="1:7" x14ac:dyDescent="0.3">
      <c r="A2048" s="59"/>
      <c r="B2048" s="59"/>
      <c r="C2048" s="59"/>
      <c r="D2048" s="59"/>
      <c r="E2048" s="59"/>
      <c r="F2048" s="59"/>
      <c r="G2048" s="59"/>
    </row>
    <row r="2049" spans="1:7" x14ac:dyDescent="0.3">
      <c r="A2049" s="59"/>
      <c r="B2049" s="59"/>
      <c r="C2049" s="59"/>
      <c r="D2049" s="59"/>
      <c r="E2049" s="59"/>
      <c r="F2049" s="59"/>
      <c r="G2049" s="59"/>
    </row>
    <row r="2050" spans="1:7" x14ac:dyDescent="0.3">
      <c r="A2050" s="59"/>
      <c r="B2050" s="59"/>
      <c r="C2050" s="59"/>
      <c r="D2050" s="59"/>
      <c r="E2050" s="59"/>
      <c r="F2050" s="59"/>
      <c r="G2050" s="59"/>
    </row>
    <row r="2051" spans="1:7" x14ac:dyDescent="0.3">
      <c r="A2051" s="59"/>
      <c r="B2051" s="59"/>
      <c r="C2051" s="59"/>
      <c r="D2051" s="59"/>
      <c r="E2051" s="59"/>
      <c r="F2051" s="59"/>
      <c r="G2051" s="59"/>
    </row>
    <row r="2052" spans="1:7" x14ac:dyDescent="0.3">
      <c r="A2052" s="59"/>
      <c r="B2052" s="59"/>
      <c r="C2052" s="59"/>
      <c r="D2052" s="59"/>
      <c r="E2052" s="59"/>
      <c r="F2052" s="59"/>
      <c r="G2052" s="59"/>
    </row>
    <row r="2053" spans="1:7" x14ac:dyDescent="0.3">
      <c r="A2053" s="59"/>
      <c r="B2053" s="59"/>
      <c r="C2053" s="59"/>
      <c r="D2053" s="59"/>
      <c r="E2053" s="59"/>
      <c r="F2053" s="59"/>
      <c r="G2053" s="59"/>
    </row>
    <row r="2054" spans="1:7" x14ac:dyDescent="0.3">
      <c r="A2054" s="59"/>
      <c r="B2054" s="59"/>
      <c r="C2054" s="59"/>
      <c r="D2054" s="59"/>
      <c r="E2054" s="59"/>
      <c r="F2054" s="59"/>
      <c r="G2054" s="59"/>
    </row>
    <row r="2055" spans="1:7" x14ac:dyDescent="0.3">
      <c r="A2055" s="59"/>
      <c r="B2055" s="59"/>
      <c r="C2055" s="59"/>
      <c r="D2055" s="59"/>
      <c r="E2055" s="59"/>
      <c r="F2055" s="59"/>
      <c r="G2055" s="59"/>
    </row>
    <row r="2056" spans="1:7" x14ac:dyDescent="0.3">
      <c r="A2056" s="59"/>
      <c r="B2056" s="59"/>
      <c r="C2056" s="59"/>
      <c r="D2056" s="59"/>
      <c r="E2056" s="59"/>
      <c r="F2056" s="59"/>
      <c r="G2056" s="59"/>
    </row>
    <row r="2057" spans="1:7" x14ac:dyDescent="0.3">
      <c r="A2057" s="59"/>
      <c r="B2057" s="59"/>
      <c r="C2057" s="59"/>
      <c r="D2057" s="59"/>
      <c r="E2057" s="59"/>
      <c r="F2057" s="59"/>
      <c r="G2057" s="59"/>
    </row>
    <row r="2058" spans="1:7" x14ac:dyDescent="0.3">
      <c r="A2058" s="59"/>
      <c r="B2058" s="59"/>
      <c r="C2058" s="59"/>
      <c r="D2058" s="59"/>
      <c r="E2058" s="59"/>
      <c r="F2058" s="59"/>
      <c r="G2058" s="59"/>
    </row>
    <row r="2059" spans="1:7" x14ac:dyDescent="0.3">
      <c r="A2059" s="59"/>
      <c r="B2059" s="59"/>
      <c r="C2059" s="59"/>
      <c r="D2059" s="59"/>
      <c r="E2059" s="59"/>
      <c r="F2059" s="59"/>
      <c r="G2059" s="59"/>
    </row>
    <row r="2060" spans="1:7" x14ac:dyDescent="0.3">
      <c r="A2060" s="59"/>
      <c r="B2060" s="59"/>
      <c r="C2060" s="59"/>
      <c r="D2060" s="59"/>
      <c r="E2060" s="59"/>
      <c r="F2060" s="59"/>
      <c r="G2060" s="59"/>
    </row>
    <row r="2061" spans="1:7" x14ac:dyDescent="0.3">
      <c r="A2061" s="59"/>
      <c r="B2061" s="59"/>
      <c r="C2061" s="59"/>
      <c r="D2061" s="59"/>
      <c r="E2061" s="59"/>
      <c r="F2061" s="59"/>
      <c r="G2061" s="59"/>
    </row>
    <row r="2062" spans="1:7" x14ac:dyDescent="0.3">
      <c r="A2062" s="59"/>
      <c r="B2062" s="59"/>
      <c r="C2062" s="59"/>
      <c r="D2062" s="59"/>
      <c r="E2062" s="59"/>
      <c r="F2062" s="59"/>
      <c r="G2062" s="59"/>
    </row>
    <row r="2063" spans="1:7" x14ac:dyDescent="0.3">
      <c r="A2063" s="59"/>
      <c r="B2063" s="59"/>
      <c r="C2063" s="59"/>
      <c r="D2063" s="59"/>
      <c r="E2063" s="59"/>
      <c r="F2063" s="59"/>
      <c r="G2063" s="59"/>
    </row>
    <row r="2064" spans="1:7" x14ac:dyDescent="0.3">
      <c r="A2064" s="59"/>
      <c r="B2064" s="59"/>
      <c r="C2064" s="59"/>
      <c r="D2064" s="59"/>
      <c r="E2064" s="59"/>
      <c r="F2064" s="59"/>
      <c r="G2064" s="59"/>
    </row>
    <row r="2065" spans="1:7" x14ac:dyDescent="0.3">
      <c r="A2065" s="59"/>
      <c r="B2065" s="59"/>
      <c r="C2065" s="59"/>
      <c r="D2065" s="59"/>
      <c r="E2065" s="59"/>
      <c r="F2065" s="59"/>
      <c r="G2065" s="59"/>
    </row>
    <row r="2066" spans="1:7" x14ac:dyDescent="0.3">
      <c r="A2066" s="59"/>
      <c r="B2066" s="59"/>
      <c r="C2066" s="59"/>
      <c r="D2066" s="59"/>
      <c r="E2066" s="59"/>
      <c r="F2066" s="59"/>
      <c r="G2066" s="59"/>
    </row>
    <row r="2067" spans="1:7" x14ac:dyDescent="0.3">
      <c r="A2067" s="59"/>
      <c r="B2067" s="59"/>
      <c r="C2067" s="59"/>
      <c r="D2067" s="59"/>
      <c r="E2067" s="59"/>
      <c r="F2067" s="59"/>
      <c r="G2067" s="59"/>
    </row>
    <row r="2068" spans="1:7" x14ac:dyDescent="0.3">
      <c r="A2068" s="59"/>
      <c r="B2068" s="59"/>
      <c r="C2068" s="59"/>
      <c r="D2068" s="59"/>
      <c r="E2068" s="59"/>
      <c r="F2068" s="59"/>
      <c r="G2068" s="59"/>
    </row>
    <row r="2069" spans="1:7" x14ac:dyDescent="0.3">
      <c r="A2069" s="59"/>
      <c r="B2069" s="59"/>
      <c r="C2069" s="59"/>
      <c r="D2069" s="59"/>
      <c r="E2069" s="59"/>
      <c r="F2069" s="59"/>
      <c r="G2069" s="59"/>
    </row>
    <row r="2070" spans="1:7" x14ac:dyDescent="0.3">
      <c r="A2070" s="59"/>
      <c r="B2070" s="59"/>
      <c r="C2070" s="59"/>
      <c r="D2070" s="59"/>
      <c r="E2070" s="59"/>
      <c r="F2070" s="59"/>
      <c r="G2070" s="59"/>
    </row>
    <row r="2071" spans="1:7" x14ac:dyDescent="0.3">
      <c r="A2071" s="59"/>
      <c r="B2071" s="59"/>
      <c r="C2071" s="59"/>
      <c r="D2071" s="59"/>
      <c r="E2071" s="59"/>
      <c r="F2071" s="59"/>
      <c r="G2071" s="59"/>
    </row>
    <row r="2072" spans="1:7" x14ac:dyDescent="0.3">
      <c r="A2072" s="59"/>
      <c r="B2072" s="59"/>
      <c r="C2072" s="59"/>
      <c r="D2072" s="59"/>
      <c r="E2072" s="59"/>
      <c r="F2072" s="59"/>
      <c r="G2072" s="59"/>
    </row>
    <row r="2073" spans="1:7" x14ac:dyDescent="0.3">
      <c r="A2073" s="59"/>
      <c r="B2073" s="59"/>
      <c r="C2073" s="59"/>
      <c r="D2073" s="59"/>
      <c r="E2073" s="59"/>
      <c r="F2073" s="59"/>
      <c r="G2073" s="59"/>
    </row>
    <row r="2074" spans="1:7" x14ac:dyDescent="0.3">
      <c r="A2074" s="59"/>
      <c r="B2074" s="59"/>
      <c r="C2074" s="59"/>
      <c r="D2074" s="59"/>
      <c r="E2074" s="59"/>
      <c r="F2074" s="59"/>
      <c r="G2074" s="59"/>
    </row>
    <row r="2075" spans="1:7" x14ac:dyDescent="0.3">
      <c r="A2075" s="59"/>
      <c r="B2075" s="59"/>
      <c r="C2075" s="59"/>
      <c r="D2075" s="59"/>
      <c r="E2075" s="59"/>
      <c r="F2075" s="59"/>
      <c r="G2075" s="59"/>
    </row>
    <row r="2076" spans="1:7" x14ac:dyDescent="0.3">
      <c r="A2076" s="59"/>
      <c r="B2076" s="59"/>
      <c r="C2076" s="59"/>
      <c r="D2076" s="59"/>
      <c r="E2076" s="59"/>
      <c r="F2076" s="59"/>
      <c r="G2076" s="59"/>
    </row>
    <row r="2077" spans="1:7" x14ac:dyDescent="0.3">
      <c r="A2077" s="59"/>
      <c r="B2077" s="59"/>
      <c r="C2077" s="59"/>
      <c r="D2077" s="59"/>
      <c r="E2077" s="59"/>
      <c r="F2077" s="59"/>
      <c r="G2077" s="59"/>
    </row>
    <row r="2078" spans="1:7" x14ac:dyDescent="0.3">
      <c r="A2078" s="59"/>
      <c r="B2078" s="59"/>
      <c r="C2078" s="59"/>
      <c r="D2078" s="59"/>
      <c r="E2078" s="59"/>
      <c r="F2078" s="59"/>
      <c r="G2078" s="59"/>
    </row>
    <row r="2079" spans="1:7" x14ac:dyDescent="0.3">
      <c r="A2079" s="59"/>
      <c r="B2079" s="59"/>
      <c r="C2079" s="59"/>
      <c r="D2079" s="59"/>
      <c r="E2079" s="59"/>
      <c r="F2079" s="59"/>
      <c r="G2079" s="59"/>
    </row>
    <row r="2080" spans="1:7" x14ac:dyDescent="0.3">
      <c r="A2080" s="59"/>
      <c r="B2080" s="59"/>
      <c r="C2080" s="59"/>
      <c r="D2080" s="59"/>
      <c r="E2080" s="59"/>
      <c r="F2080" s="59"/>
      <c r="G2080" s="59"/>
    </row>
    <row r="2081" spans="1:7" x14ac:dyDescent="0.3">
      <c r="A2081" s="59"/>
      <c r="B2081" s="59"/>
      <c r="C2081" s="59"/>
      <c r="D2081" s="59"/>
      <c r="E2081" s="59"/>
      <c r="F2081" s="59"/>
      <c r="G2081" s="59"/>
    </row>
    <row r="2082" spans="1:7" x14ac:dyDescent="0.3">
      <c r="A2082" s="59"/>
      <c r="B2082" s="59"/>
      <c r="C2082" s="59"/>
      <c r="D2082" s="59"/>
      <c r="E2082" s="59"/>
      <c r="F2082" s="59"/>
      <c r="G2082" s="59"/>
    </row>
    <row r="2083" spans="1:7" x14ac:dyDescent="0.3">
      <c r="A2083" s="59"/>
      <c r="B2083" s="59"/>
      <c r="C2083" s="59"/>
      <c r="D2083" s="59"/>
      <c r="E2083" s="59"/>
      <c r="F2083" s="59"/>
      <c r="G2083" s="59"/>
    </row>
    <row r="2084" spans="1:7" x14ac:dyDescent="0.3">
      <c r="A2084" s="59"/>
      <c r="B2084" s="59"/>
      <c r="C2084" s="59"/>
      <c r="D2084" s="59"/>
      <c r="E2084" s="59"/>
      <c r="F2084" s="59"/>
      <c r="G2084" s="59"/>
    </row>
    <row r="2085" spans="1:7" x14ac:dyDescent="0.3">
      <c r="A2085" s="59"/>
      <c r="B2085" s="59"/>
      <c r="C2085" s="59"/>
      <c r="D2085" s="59"/>
      <c r="E2085" s="59"/>
      <c r="F2085" s="59"/>
      <c r="G2085" s="59"/>
    </row>
    <row r="2086" spans="1:7" x14ac:dyDescent="0.3">
      <c r="A2086" s="59"/>
      <c r="B2086" s="59"/>
      <c r="C2086" s="59"/>
      <c r="D2086" s="59"/>
      <c r="E2086" s="59"/>
      <c r="F2086" s="59"/>
      <c r="G2086" s="59"/>
    </row>
    <row r="2087" spans="1:7" x14ac:dyDescent="0.3">
      <c r="A2087" s="59"/>
      <c r="B2087" s="59"/>
      <c r="C2087" s="59"/>
      <c r="D2087" s="59"/>
      <c r="E2087" s="59"/>
      <c r="F2087" s="59"/>
      <c r="G2087" s="59"/>
    </row>
    <row r="2088" spans="1:7" x14ac:dyDescent="0.3">
      <c r="A2088" s="59"/>
      <c r="B2088" s="59"/>
      <c r="C2088" s="59"/>
      <c r="D2088" s="59"/>
      <c r="E2088" s="59"/>
      <c r="F2088" s="59"/>
      <c r="G2088" s="59"/>
    </row>
    <row r="2089" spans="1:7" x14ac:dyDescent="0.3">
      <c r="A2089" s="59"/>
      <c r="B2089" s="59"/>
      <c r="C2089" s="59"/>
      <c r="D2089" s="59"/>
      <c r="E2089" s="59"/>
      <c r="F2089" s="59"/>
      <c r="G2089" s="59"/>
    </row>
    <row r="2090" spans="1:7" x14ac:dyDescent="0.3">
      <c r="A2090" s="59"/>
      <c r="B2090" s="59"/>
      <c r="C2090" s="59"/>
      <c r="D2090" s="59"/>
      <c r="E2090" s="59"/>
      <c r="F2090" s="59"/>
      <c r="G2090" s="59"/>
    </row>
    <row r="2091" spans="1:7" x14ac:dyDescent="0.3">
      <c r="A2091" s="59"/>
      <c r="B2091" s="59"/>
      <c r="C2091" s="59"/>
      <c r="D2091" s="59"/>
      <c r="E2091" s="59"/>
      <c r="F2091" s="59"/>
      <c r="G2091" s="59"/>
    </row>
    <row r="2092" spans="1:7" x14ac:dyDescent="0.3">
      <c r="A2092" s="59"/>
      <c r="B2092" s="59"/>
      <c r="C2092" s="59"/>
      <c r="D2092" s="59"/>
      <c r="E2092" s="59"/>
      <c r="F2092" s="59"/>
      <c r="G2092" s="59"/>
    </row>
    <row r="2093" spans="1:7" x14ac:dyDescent="0.3">
      <c r="A2093" s="59"/>
      <c r="B2093" s="59"/>
      <c r="C2093" s="59"/>
      <c r="D2093" s="59"/>
      <c r="E2093" s="59"/>
      <c r="F2093" s="59"/>
      <c r="G2093" s="59"/>
    </row>
    <row r="2094" spans="1:7" x14ac:dyDescent="0.3">
      <c r="A2094" s="59"/>
      <c r="B2094" s="59"/>
      <c r="C2094" s="59"/>
      <c r="D2094" s="59"/>
      <c r="E2094" s="59"/>
      <c r="F2094" s="59"/>
      <c r="G2094" s="59"/>
    </row>
    <row r="2095" spans="1:7" x14ac:dyDescent="0.3">
      <c r="A2095" s="59"/>
      <c r="B2095" s="59"/>
      <c r="C2095" s="59"/>
      <c r="D2095" s="59"/>
      <c r="E2095" s="59"/>
      <c r="F2095" s="59"/>
      <c r="G2095" s="59"/>
    </row>
    <row r="2096" spans="1:7" x14ac:dyDescent="0.3">
      <c r="A2096" s="59"/>
      <c r="B2096" s="59"/>
      <c r="C2096" s="59"/>
      <c r="D2096" s="59"/>
      <c r="E2096" s="59"/>
      <c r="F2096" s="59"/>
      <c r="G2096" s="59"/>
    </row>
    <row r="2097" spans="1:7" x14ac:dyDescent="0.3">
      <c r="A2097" s="59"/>
      <c r="B2097" s="59"/>
      <c r="C2097" s="59"/>
      <c r="D2097" s="59"/>
      <c r="E2097" s="59"/>
      <c r="F2097" s="59"/>
      <c r="G2097" s="59"/>
    </row>
    <row r="2098" spans="1:7" x14ac:dyDescent="0.3">
      <c r="A2098" s="59"/>
      <c r="B2098" s="59"/>
      <c r="C2098" s="59"/>
      <c r="D2098" s="59"/>
      <c r="E2098" s="59"/>
      <c r="F2098" s="59"/>
      <c r="G2098" s="59"/>
    </row>
    <row r="2099" spans="1:7" x14ac:dyDescent="0.3">
      <c r="A2099" s="59"/>
      <c r="B2099" s="59"/>
      <c r="C2099" s="59"/>
      <c r="D2099" s="59"/>
      <c r="E2099" s="59"/>
      <c r="F2099" s="59"/>
      <c r="G2099" s="59"/>
    </row>
    <row r="2100" spans="1:7" x14ac:dyDescent="0.3">
      <c r="A2100" s="59"/>
      <c r="B2100" s="59"/>
      <c r="C2100" s="59"/>
      <c r="D2100" s="59"/>
      <c r="E2100" s="59"/>
      <c r="F2100" s="59"/>
      <c r="G2100" s="59"/>
    </row>
    <row r="2101" spans="1:7" x14ac:dyDescent="0.3">
      <c r="A2101" s="59"/>
      <c r="B2101" s="59"/>
      <c r="C2101" s="59"/>
      <c r="D2101" s="59"/>
      <c r="E2101" s="59"/>
      <c r="F2101" s="59"/>
      <c r="G2101" s="59"/>
    </row>
    <row r="2102" spans="1:7" x14ac:dyDescent="0.3">
      <c r="A2102" s="59"/>
      <c r="B2102" s="59"/>
      <c r="C2102" s="59"/>
      <c r="D2102" s="59"/>
      <c r="E2102" s="59"/>
      <c r="F2102" s="59"/>
      <c r="G2102" s="59"/>
    </row>
    <row r="2103" spans="1:7" x14ac:dyDescent="0.3">
      <c r="A2103" s="59"/>
      <c r="B2103" s="59"/>
      <c r="C2103" s="59"/>
      <c r="D2103" s="59"/>
      <c r="E2103" s="59"/>
      <c r="F2103" s="59"/>
      <c r="G2103" s="59"/>
    </row>
    <row r="2104" spans="1:7" x14ac:dyDescent="0.3">
      <c r="A2104" s="59"/>
      <c r="B2104" s="59"/>
      <c r="C2104" s="59"/>
      <c r="D2104" s="59"/>
      <c r="E2104" s="59"/>
      <c r="F2104" s="59"/>
      <c r="G2104" s="59"/>
    </row>
    <row r="2105" spans="1:7" x14ac:dyDescent="0.3">
      <c r="A2105" s="59"/>
      <c r="B2105" s="59"/>
      <c r="C2105" s="59"/>
      <c r="D2105" s="59"/>
      <c r="E2105" s="59"/>
      <c r="F2105" s="59"/>
      <c r="G2105" s="59"/>
    </row>
    <row r="2106" spans="1:7" x14ac:dyDescent="0.3">
      <c r="A2106" s="59"/>
      <c r="B2106" s="59"/>
      <c r="C2106" s="59"/>
      <c r="D2106" s="59"/>
      <c r="E2106" s="59"/>
      <c r="F2106" s="59"/>
      <c r="G2106" s="59"/>
    </row>
    <row r="2107" spans="1:7" x14ac:dyDescent="0.3">
      <c r="A2107" s="59"/>
      <c r="B2107" s="59"/>
      <c r="C2107" s="59"/>
      <c r="D2107" s="59"/>
      <c r="E2107" s="59"/>
      <c r="F2107" s="59"/>
      <c r="G2107" s="59"/>
    </row>
    <row r="2108" spans="1:7" x14ac:dyDescent="0.3">
      <c r="A2108" s="59"/>
      <c r="B2108" s="59"/>
      <c r="C2108" s="59"/>
      <c r="D2108" s="59"/>
      <c r="E2108" s="59"/>
      <c r="F2108" s="59"/>
      <c r="G2108" s="59"/>
    </row>
    <row r="2109" spans="1:7" x14ac:dyDescent="0.3">
      <c r="A2109" s="59"/>
      <c r="B2109" s="59"/>
      <c r="C2109" s="59"/>
      <c r="D2109" s="59"/>
      <c r="E2109" s="59"/>
      <c r="F2109" s="59"/>
      <c r="G2109" s="59"/>
    </row>
    <row r="2110" spans="1:7" x14ac:dyDescent="0.3">
      <c r="A2110" s="59"/>
      <c r="B2110" s="59"/>
      <c r="C2110" s="59"/>
      <c r="D2110" s="59"/>
      <c r="E2110" s="59"/>
      <c r="F2110" s="59"/>
      <c r="G2110" s="59"/>
    </row>
    <row r="2111" spans="1:7" x14ac:dyDescent="0.3">
      <c r="A2111" s="59"/>
      <c r="B2111" s="59"/>
      <c r="C2111" s="59"/>
      <c r="D2111" s="59"/>
      <c r="E2111" s="59"/>
      <c r="F2111" s="59"/>
      <c r="G2111" s="59"/>
    </row>
    <row r="2112" spans="1:7" x14ac:dyDescent="0.3">
      <c r="A2112" s="59"/>
      <c r="B2112" s="59"/>
      <c r="C2112" s="59"/>
      <c r="D2112" s="59"/>
      <c r="E2112" s="59"/>
      <c r="F2112" s="59"/>
      <c r="G2112" s="59"/>
    </row>
    <row r="2113" spans="1:7" x14ac:dyDescent="0.3">
      <c r="A2113" s="59"/>
      <c r="B2113" s="59"/>
      <c r="C2113" s="59"/>
      <c r="D2113" s="59"/>
      <c r="E2113" s="59"/>
      <c r="F2113" s="59"/>
      <c r="G2113" s="59"/>
    </row>
    <row r="2114" spans="1:7" x14ac:dyDescent="0.3">
      <c r="A2114" s="59"/>
      <c r="B2114" s="59"/>
      <c r="C2114" s="59"/>
      <c r="D2114" s="59"/>
      <c r="E2114" s="59"/>
      <c r="F2114" s="59"/>
      <c r="G2114" s="59"/>
    </row>
    <row r="2115" spans="1:7" x14ac:dyDescent="0.3">
      <c r="A2115" s="59"/>
      <c r="B2115" s="59"/>
      <c r="C2115" s="59"/>
      <c r="D2115" s="59"/>
      <c r="E2115" s="59"/>
      <c r="F2115" s="59"/>
      <c r="G2115" s="59"/>
    </row>
    <row r="2116" spans="1:7" x14ac:dyDescent="0.3">
      <c r="A2116" s="59"/>
      <c r="B2116" s="59"/>
      <c r="C2116" s="59"/>
      <c r="D2116" s="59"/>
      <c r="E2116" s="59"/>
      <c r="F2116" s="59"/>
      <c r="G2116" s="59"/>
    </row>
    <row r="2117" spans="1:7" x14ac:dyDescent="0.3">
      <c r="A2117" s="59"/>
      <c r="B2117" s="59"/>
      <c r="C2117" s="59"/>
      <c r="D2117" s="59"/>
      <c r="E2117" s="59"/>
      <c r="F2117" s="59"/>
      <c r="G2117" s="59"/>
    </row>
    <row r="2118" spans="1:7" x14ac:dyDescent="0.3">
      <c r="A2118" s="59"/>
      <c r="B2118" s="59"/>
      <c r="C2118" s="59"/>
      <c r="D2118" s="59"/>
      <c r="E2118" s="59"/>
      <c r="F2118" s="59"/>
      <c r="G2118" s="59"/>
    </row>
    <row r="2119" spans="1:7" x14ac:dyDescent="0.3">
      <c r="A2119" s="59"/>
      <c r="B2119" s="59"/>
      <c r="C2119" s="59"/>
      <c r="D2119" s="59"/>
      <c r="E2119" s="59"/>
      <c r="F2119" s="59"/>
      <c r="G2119" s="59"/>
    </row>
    <row r="2120" spans="1:7" x14ac:dyDescent="0.3">
      <c r="A2120" s="59"/>
      <c r="B2120" s="59"/>
      <c r="C2120" s="59"/>
      <c r="D2120" s="59"/>
      <c r="E2120" s="59"/>
      <c r="F2120" s="59"/>
      <c r="G2120" s="59"/>
    </row>
    <row r="2121" spans="1:7" x14ac:dyDescent="0.3">
      <c r="A2121" s="59"/>
      <c r="B2121" s="59"/>
      <c r="C2121" s="59"/>
      <c r="D2121" s="59"/>
      <c r="E2121" s="59"/>
      <c r="F2121" s="59"/>
      <c r="G2121" s="59"/>
    </row>
    <row r="2122" spans="1:7" x14ac:dyDescent="0.3">
      <c r="A2122" s="59"/>
      <c r="B2122" s="59"/>
      <c r="C2122" s="59"/>
      <c r="D2122" s="59"/>
      <c r="E2122" s="59"/>
      <c r="F2122" s="59"/>
      <c r="G2122" s="59"/>
    </row>
    <row r="2123" spans="1:7" x14ac:dyDescent="0.3">
      <c r="A2123" s="59"/>
      <c r="B2123" s="59"/>
      <c r="C2123" s="59"/>
      <c r="D2123" s="59"/>
      <c r="E2123" s="59"/>
      <c r="F2123" s="59"/>
      <c r="G2123" s="59"/>
    </row>
    <row r="2124" spans="1:7" x14ac:dyDescent="0.3">
      <c r="A2124" s="59"/>
      <c r="B2124" s="59"/>
      <c r="C2124" s="59"/>
      <c r="D2124" s="59"/>
      <c r="E2124" s="59"/>
      <c r="F2124" s="59"/>
      <c r="G2124" s="59"/>
    </row>
    <row r="2125" spans="1:7" x14ac:dyDescent="0.3">
      <c r="A2125" s="59"/>
      <c r="B2125" s="59"/>
      <c r="C2125" s="59"/>
      <c r="D2125" s="59"/>
      <c r="E2125" s="59"/>
      <c r="F2125" s="59"/>
      <c r="G2125" s="59"/>
    </row>
    <row r="2126" spans="1:7" x14ac:dyDescent="0.3">
      <c r="A2126" s="59"/>
      <c r="B2126" s="59"/>
      <c r="C2126" s="59"/>
      <c r="D2126" s="59"/>
      <c r="E2126" s="59"/>
      <c r="F2126" s="59"/>
      <c r="G2126" s="59"/>
    </row>
    <row r="2127" spans="1:7" x14ac:dyDescent="0.3">
      <c r="A2127" s="59"/>
      <c r="B2127" s="59"/>
      <c r="C2127" s="59"/>
      <c r="D2127" s="59"/>
      <c r="E2127" s="59"/>
      <c r="F2127" s="59"/>
      <c r="G2127" s="59"/>
    </row>
    <row r="2128" spans="1:7" x14ac:dyDescent="0.3">
      <c r="A2128" s="59"/>
      <c r="B2128" s="59"/>
      <c r="C2128" s="59"/>
      <c r="D2128" s="59"/>
      <c r="E2128" s="59"/>
      <c r="F2128" s="59"/>
      <c r="G2128" s="59"/>
    </row>
    <row r="2129" spans="1:7" x14ac:dyDescent="0.3">
      <c r="A2129" s="59"/>
      <c r="B2129" s="59"/>
      <c r="C2129" s="59"/>
      <c r="D2129" s="59"/>
      <c r="E2129" s="59"/>
      <c r="F2129" s="59"/>
      <c r="G2129" s="59"/>
    </row>
    <row r="2130" spans="1:7" x14ac:dyDescent="0.3">
      <c r="A2130" s="59"/>
      <c r="B2130" s="59"/>
      <c r="C2130" s="59"/>
      <c r="D2130" s="59"/>
      <c r="E2130" s="59"/>
      <c r="F2130" s="59"/>
      <c r="G2130" s="59"/>
    </row>
    <row r="2131" spans="1:7" x14ac:dyDescent="0.3">
      <c r="A2131" s="59"/>
      <c r="B2131" s="59"/>
      <c r="C2131" s="59"/>
      <c r="D2131" s="59"/>
      <c r="E2131" s="59"/>
      <c r="F2131" s="59"/>
      <c r="G2131" s="59"/>
    </row>
    <row r="2132" spans="1:7" x14ac:dyDescent="0.3">
      <c r="A2132" s="59"/>
      <c r="B2132" s="59"/>
      <c r="C2132" s="59"/>
      <c r="D2132" s="59"/>
      <c r="E2132" s="59"/>
      <c r="F2132" s="59"/>
      <c r="G2132" s="59"/>
    </row>
    <row r="2133" spans="1:7" x14ac:dyDescent="0.3">
      <c r="A2133" s="59"/>
      <c r="B2133" s="59"/>
      <c r="C2133" s="59"/>
      <c r="D2133" s="59"/>
      <c r="E2133" s="59"/>
      <c r="F2133" s="59"/>
      <c r="G2133" s="59"/>
    </row>
    <row r="2134" spans="1:7" x14ac:dyDescent="0.3">
      <c r="A2134" s="59"/>
      <c r="B2134" s="59"/>
      <c r="C2134" s="59"/>
      <c r="D2134" s="59"/>
      <c r="E2134" s="59"/>
      <c r="F2134" s="59"/>
      <c r="G2134" s="59"/>
    </row>
    <row r="2135" spans="1:7" x14ac:dyDescent="0.3">
      <c r="A2135" s="59"/>
      <c r="B2135" s="59"/>
      <c r="C2135" s="59"/>
      <c r="D2135" s="59"/>
      <c r="E2135" s="59"/>
      <c r="F2135" s="59"/>
      <c r="G2135" s="59"/>
    </row>
    <row r="2136" spans="1:7" x14ac:dyDescent="0.3">
      <c r="A2136" s="59"/>
      <c r="B2136" s="59"/>
      <c r="C2136" s="59"/>
      <c r="D2136" s="59"/>
      <c r="E2136" s="59"/>
      <c r="F2136" s="59"/>
      <c r="G2136" s="59"/>
    </row>
    <row r="2137" spans="1:7" x14ac:dyDescent="0.3">
      <c r="A2137" s="59"/>
      <c r="B2137" s="59"/>
      <c r="C2137" s="59"/>
      <c r="D2137" s="59"/>
      <c r="E2137" s="59"/>
      <c r="F2137" s="59"/>
      <c r="G2137" s="59"/>
    </row>
    <row r="2138" spans="1:7" x14ac:dyDescent="0.3">
      <c r="A2138" s="59"/>
      <c r="B2138" s="59"/>
      <c r="C2138" s="59"/>
      <c r="D2138" s="59"/>
      <c r="E2138" s="59"/>
      <c r="F2138" s="59"/>
      <c r="G2138" s="59"/>
    </row>
    <row r="2139" spans="1:7" x14ac:dyDescent="0.3">
      <c r="A2139" s="59"/>
      <c r="B2139" s="59"/>
      <c r="C2139" s="59"/>
      <c r="D2139" s="59"/>
      <c r="E2139" s="59"/>
      <c r="F2139" s="59"/>
      <c r="G2139" s="59"/>
    </row>
    <row r="2140" spans="1:7" x14ac:dyDescent="0.3">
      <c r="A2140" s="59"/>
      <c r="B2140" s="59"/>
      <c r="C2140" s="59"/>
      <c r="D2140" s="59"/>
      <c r="E2140" s="59"/>
      <c r="F2140" s="59"/>
      <c r="G2140" s="59"/>
    </row>
    <row r="2141" spans="1:7" x14ac:dyDescent="0.3">
      <c r="A2141" s="59"/>
      <c r="B2141" s="59"/>
      <c r="C2141" s="59"/>
      <c r="D2141" s="59"/>
      <c r="E2141" s="59"/>
      <c r="F2141" s="59"/>
      <c r="G2141" s="59"/>
    </row>
    <row r="2142" spans="1:7" x14ac:dyDescent="0.3">
      <c r="A2142" s="59"/>
      <c r="B2142" s="59"/>
      <c r="C2142" s="59"/>
      <c r="D2142" s="59"/>
      <c r="E2142" s="59"/>
      <c r="F2142" s="59"/>
      <c r="G2142" s="59"/>
    </row>
    <row r="2143" spans="1:7" x14ac:dyDescent="0.3">
      <c r="A2143" s="59"/>
      <c r="B2143" s="59"/>
      <c r="C2143" s="59"/>
      <c r="D2143" s="59"/>
      <c r="E2143" s="59"/>
      <c r="F2143" s="59"/>
      <c r="G2143" s="59"/>
    </row>
    <row r="2144" spans="1:7" x14ac:dyDescent="0.3">
      <c r="A2144" s="59"/>
      <c r="B2144" s="59"/>
      <c r="C2144" s="59"/>
      <c r="D2144" s="59"/>
      <c r="E2144" s="59"/>
      <c r="F2144" s="59"/>
      <c r="G2144" s="59"/>
    </row>
    <row r="2145" spans="1:7" x14ac:dyDescent="0.3">
      <c r="A2145" s="59"/>
      <c r="B2145" s="59"/>
      <c r="C2145" s="59"/>
      <c r="D2145" s="59"/>
      <c r="E2145" s="59"/>
      <c r="F2145" s="59"/>
      <c r="G2145" s="59"/>
    </row>
    <row r="2146" spans="1:7" x14ac:dyDescent="0.3">
      <c r="A2146" s="59"/>
      <c r="B2146" s="59"/>
      <c r="C2146" s="59"/>
      <c r="D2146" s="59"/>
      <c r="E2146" s="59"/>
      <c r="F2146" s="59"/>
      <c r="G2146" s="59"/>
    </row>
    <row r="2147" spans="1:7" x14ac:dyDescent="0.3">
      <c r="A2147" s="59"/>
      <c r="B2147" s="59"/>
      <c r="C2147" s="59"/>
      <c r="D2147" s="59"/>
      <c r="E2147" s="59"/>
      <c r="F2147" s="59"/>
      <c r="G2147" s="59"/>
    </row>
    <row r="2148" spans="1:7" x14ac:dyDescent="0.3">
      <c r="A2148" s="59"/>
      <c r="B2148" s="59"/>
      <c r="C2148" s="59"/>
      <c r="D2148" s="59"/>
      <c r="E2148" s="59"/>
      <c r="F2148" s="59"/>
      <c r="G2148" s="59"/>
    </row>
    <row r="2149" spans="1:7" x14ac:dyDescent="0.3">
      <c r="A2149" s="59"/>
      <c r="B2149" s="59"/>
      <c r="C2149" s="59"/>
      <c r="D2149" s="59"/>
      <c r="E2149" s="59"/>
      <c r="F2149" s="59"/>
      <c r="G2149" s="59"/>
    </row>
    <row r="2150" spans="1:7" x14ac:dyDescent="0.3">
      <c r="A2150" s="59"/>
      <c r="B2150" s="59"/>
      <c r="C2150" s="59"/>
      <c r="D2150" s="59"/>
      <c r="E2150" s="59"/>
      <c r="F2150" s="59"/>
      <c r="G2150" s="59"/>
    </row>
    <row r="2151" spans="1:7" x14ac:dyDescent="0.3">
      <c r="A2151" s="59"/>
      <c r="B2151" s="59"/>
      <c r="C2151" s="59"/>
      <c r="D2151" s="59"/>
      <c r="E2151" s="59"/>
      <c r="F2151" s="59"/>
      <c r="G2151" s="59"/>
    </row>
    <row r="2152" spans="1:7" x14ac:dyDescent="0.3">
      <c r="A2152" s="59"/>
      <c r="B2152" s="59"/>
      <c r="C2152" s="59"/>
      <c r="D2152" s="59"/>
      <c r="E2152" s="59"/>
      <c r="F2152" s="59"/>
      <c r="G2152" s="59"/>
    </row>
    <row r="2153" spans="1:7" x14ac:dyDescent="0.3">
      <c r="A2153" s="59"/>
      <c r="B2153" s="59"/>
      <c r="C2153" s="59"/>
      <c r="D2153" s="59"/>
      <c r="E2153" s="59"/>
      <c r="F2153" s="59"/>
      <c r="G2153" s="59"/>
    </row>
    <row r="2154" spans="1:7" x14ac:dyDescent="0.3">
      <c r="A2154" s="59"/>
      <c r="B2154" s="59"/>
      <c r="C2154" s="59"/>
      <c r="D2154" s="59"/>
      <c r="E2154" s="59"/>
      <c r="F2154" s="59"/>
      <c r="G2154" s="59"/>
    </row>
    <row r="2155" spans="1:7" x14ac:dyDescent="0.3">
      <c r="A2155" s="59"/>
      <c r="B2155" s="59"/>
      <c r="C2155" s="59"/>
      <c r="D2155" s="59"/>
      <c r="E2155" s="59"/>
      <c r="F2155" s="59"/>
      <c r="G2155" s="59"/>
    </row>
    <row r="2156" spans="1:7" x14ac:dyDescent="0.3">
      <c r="A2156" s="59"/>
      <c r="B2156" s="59"/>
      <c r="C2156" s="59"/>
      <c r="D2156" s="59"/>
      <c r="E2156" s="59"/>
      <c r="F2156" s="59"/>
      <c r="G2156" s="59"/>
    </row>
    <row r="2157" spans="1:7" x14ac:dyDescent="0.3">
      <c r="A2157" s="59"/>
      <c r="B2157" s="59"/>
      <c r="C2157" s="59"/>
      <c r="D2157" s="59"/>
      <c r="E2157" s="59"/>
      <c r="F2157" s="59"/>
      <c r="G2157" s="59"/>
    </row>
    <row r="2158" spans="1:7" x14ac:dyDescent="0.3">
      <c r="A2158" s="59"/>
      <c r="B2158" s="59"/>
      <c r="C2158" s="59"/>
      <c r="D2158" s="59"/>
      <c r="E2158" s="59"/>
      <c r="F2158" s="59"/>
      <c r="G2158" s="59"/>
    </row>
    <row r="2159" spans="1:7" x14ac:dyDescent="0.3">
      <c r="A2159" s="59"/>
      <c r="B2159" s="59"/>
      <c r="C2159" s="59"/>
      <c r="D2159" s="59"/>
      <c r="E2159" s="59"/>
      <c r="F2159" s="59"/>
      <c r="G2159" s="59"/>
    </row>
    <row r="2160" spans="1:7" x14ac:dyDescent="0.3">
      <c r="A2160" s="59"/>
      <c r="B2160" s="59"/>
      <c r="C2160" s="59"/>
      <c r="D2160" s="59"/>
      <c r="E2160" s="59"/>
      <c r="F2160" s="59"/>
      <c r="G2160" s="59"/>
    </row>
    <row r="2161" spans="1:7" x14ac:dyDescent="0.3">
      <c r="A2161" s="59"/>
      <c r="B2161" s="59"/>
      <c r="C2161" s="59"/>
      <c r="D2161" s="59"/>
      <c r="E2161" s="59"/>
      <c r="F2161" s="59"/>
      <c r="G2161" s="59"/>
    </row>
    <row r="2162" spans="1:7" x14ac:dyDescent="0.3">
      <c r="A2162" s="59"/>
      <c r="B2162" s="59"/>
      <c r="C2162" s="59"/>
      <c r="D2162" s="59"/>
      <c r="E2162" s="59"/>
      <c r="F2162" s="59"/>
      <c r="G2162" s="59"/>
    </row>
    <row r="2163" spans="1:7" x14ac:dyDescent="0.3">
      <c r="A2163" s="59"/>
      <c r="B2163" s="59"/>
      <c r="C2163" s="59"/>
      <c r="D2163" s="59"/>
      <c r="E2163" s="59"/>
      <c r="F2163" s="59"/>
      <c r="G2163" s="59"/>
    </row>
    <row r="2164" spans="1:7" x14ac:dyDescent="0.3">
      <c r="A2164" s="59"/>
      <c r="B2164" s="59"/>
      <c r="C2164" s="59"/>
      <c r="D2164" s="59"/>
      <c r="E2164" s="59"/>
      <c r="F2164" s="59"/>
      <c r="G2164" s="59"/>
    </row>
    <row r="2165" spans="1:7" x14ac:dyDescent="0.3">
      <c r="A2165" s="59"/>
      <c r="B2165" s="59"/>
      <c r="C2165" s="59"/>
      <c r="D2165" s="59"/>
      <c r="E2165" s="59"/>
      <c r="F2165" s="59"/>
      <c r="G2165" s="59"/>
    </row>
    <row r="2166" spans="1:7" x14ac:dyDescent="0.3">
      <c r="A2166" s="59"/>
      <c r="B2166" s="59"/>
      <c r="C2166" s="59"/>
      <c r="D2166" s="59"/>
      <c r="E2166" s="59"/>
      <c r="F2166" s="59"/>
      <c r="G2166" s="59"/>
    </row>
    <row r="2167" spans="1:7" x14ac:dyDescent="0.3">
      <c r="A2167" s="59"/>
      <c r="B2167" s="59"/>
      <c r="C2167" s="59"/>
      <c r="D2167" s="59"/>
      <c r="E2167" s="59"/>
      <c r="F2167" s="59"/>
      <c r="G2167" s="59"/>
    </row>
    <row r="2168" spans="1:7" x14ac:dyDescent="0.3">
      <c r="A2168" s="59"/>
      <c r="B2168" s="59"/>
      <c r="C2168" s="59"/>
      <c r="D2168" s="59"/>
      <c r="E2168" s="59"/>
      <c r="F2168" s="59"/>
      <c r="G2168" s="59"/>
    </row>
    <row r="2169" spans="1:7" x14ac:dyDescent="0.3">
      <c r="A2169" s="59"/>
      <c r="B2169" s="59"/>
      <c r="C2169" s="59"/>
      <c r="D2169" s="59"/>
      <c r="E2169" s="59"/>
      <c r="F2169" s="59"/>
      <c r="G2169" s="59"/>
    </row>
    <row r="2170" spans="1:7" x14ac:dyDescent="0.3">
      <c r="A2170" s="59"/>
      <c r="B2170" s="59"/>
      <c r="C2170" s="59"/>
      <c r="D2170" s="59"/>
      <c r="E2170" s="59"/>
      <c r="F2170" s="59"/>
      <c r="G2170" s="59"/>
    </row>
    <row r="2171" spans="1:7" x14ac:dyDescent="0.3">
      <c r="A2171" s="59"/>
      <c r="B2171" s="59"/>
      <c r="C2171" s="59"/>
      <c r="D2171" s="59"/>
      <c r="E2171" s="59"/>
      <c r="F2171" s="59"/>
      <c r="G2171" s="59"/>
    </row>
    <row r="2172" spans="1:7" x14ac:dyDescent="0.3">
      <c r="A2172" s="59"/>
      <c r="B2172" s="59"/>
      <c r="C2172" s="59"/>
      <c r="D2172" s="59"/>
      <c r="E2172" s="59"/>
      <c r="F2172" s="59"/>
      <c r="G2172" s="59"/>
    </row>
    <row r="2173" spans="1:7" x14ac:dyDescent="0.3">
      <c r="A2173" s="59"/>
      <c r="B2173" s="59"/>
      <c r="C2173" s="59"/>
      <c r="D2173" s="59"/>
      <c r="E2173" s="59"/>
      <c r="F2173" s="59"/>
      <c r="G2173" s="59"/>
    </row>
    <row r="2174" spans="1:7" x14ac:dyDescent="0.3">
      <c r="A2174" s="59"/>
      <c r="B2174" s="59"/>
      <c r="C2174" s="59"/>
      <c r="D2174" s="59"/>
      <c r="E2174" s="59"/>
      <c r="F2174" s="59"/>
      <c r="G2174" s="59"/>
    </row>
    <row r="2175" spans="1:7" x14ac:dyDescent="0.3">
      <c r="A2175" s="59"/>
      <c r="B2175" s="59"/>
      <c r="C2175" s="59"/>
      <c r="D2175" s="59"/>
      <c r="E2175" s="59"/>
      <c r="F2175" s="59"/>
      <c r="G2175" s="59"/>
    </row>
    <row r="2176" spans="1:7" x14ac:dyDescent="0.3">
      <c r="A2176" s="59"/>
      <c r="B2176" s="59"/>
      <c r="C2176" s="59"/>
      <c r="D2176" s="59"/>
      <c r="E2176" s="59"/>
      <c r="F2176" s="59"/>
      <c r="G2176" s="59"/>
    </row>
    <row r="2177" spans="1:7" x14ac:dyDescent="0.3">
      <c r="A2177" s="59"/>
      <c r="B2177" s="59"/>
      <c r="C2177" s="59"/>
      <c r="D2177" s="59"/>
      <c r="E2177" s="59"/>
      <c r="F2177" s="59"/>
      <c r="G2177" s="59"/>
    </row>
    <row r="2178" spans="1:7" x14ac:dyDescent="0.3">
      <c r="A2178" s="59"/>
      <c r="B2178" s="59"/>
      <c r="C2178" s="59"/>
      <c r="D2178" s="59"/>
      <c r="E2178" s="59"/>
      <c r="F2178" s="59"/>
      <c r="G2178" s="59"/>
    </row>
    <row r="2179" spans="1:7" x14ac:dyDescent="0.3">
      <c r="A2179" s="59"/>
      <c r="B2179" s="59"/>
      <c r="C2179" s="59"/>
      <c r="D2179" s="59"/>
      <c r="E2179" s="59"/>
      <c r="F2179" s="59"/>
      <c r="G2179" s="59"/>
    </row>
    <row r="2180" spans="1:7" x14ac:dyDescent="0.3">
      <c r="A2180" s="59"/>
      <c r="B2180" s="59"/>
      <c r="C2180" s="59"/>
      <c r="D2180" s="59"/>
      <c r="E2180" s="59"/>
      <c r="F2180" s="59"/>
      <c r="G2180" s="59"/>
    </row>
    <row r="2181" spans="1:7" x14ac:dyDescent="0.3">
      <c r="A2181" s="59"/>
      <c r="B2181" s="59"/>
      <c r="C2181" s="59"/>
      <c r="D2181" s="59"/>
      <c r="E2181" s="59"/>
      <c r="F2181" s="59"/>
      <c r="G2181" s="59"/>
    </row>
    <row r="2182" spans="1:7" x14ac:dyDescent="0.3">
      <c r="A2182" s="59"/>
      <c r="B2182" s="59"/>
      <c r="C2182" s="59"/>
      <c r="D2182" s="59"/>
      <c r="E2182" s="59"/>
      <c r="F2182" s="59"/>
      <c r="G2182" s="59"/>
    </row>
    <row r="2183" spans="1:7" x14ac:dyDescent="0.3">
      <c r="A2183" s="59"/>
      <c r="B2183" s="59"/>
      <c r="C2183" s="59"/>
      <c r="D2183" s="59"/>
      <c r="E2183" s="59"/>
      <c r="F2183" s="59"/>
      <c r="G2183" s="59"/>
    </row>
    <row r="2184" spans="1:7" x14ac:dyDescent="0.3">
      <c r="A2184" s="59"/>
      <c r="B2184" s="59"/>
      <c r="C2184" s="59"/>
      <c r="D2184" s="59"/>
      <c r="E2184" s="59"/>
      <c r="F2184" s="59"/>
      <c r="G2184" s="59"/>
    </row>
    <row r="2185" spans="1:7" x14ac:dyDescent="0.3">
      <c r="A2185" s="59"/>
      <c r="B2185" s="59"/>
      <c r="C2185" s="59"/>
      <c r="D2185" s="59"/>
      <c r="E2185" s="59"/>
      <c r="F2185" s="59"/>
      <c r="G2185" s="59"/>
    </row>
    <row r="2186" spans="1:7" x14ac:dyDescent="0.3">
      <c r="A2186" s="59"/>
      <c r="B2186" s="59"/>
      <c r="C2186" s="59"/>
      <c r="D2186" s="59"/>
      <c r="E2186" s="59"/>
      <c r="F2186" s="59"/>
      <c r="G2186" s="59"/>
    </row>
    <row r="2187" spans="1:7" x14ac:dyDescent="0.3">
      <c r="A2187" s="59"/>
      <c r="B2187" s="59"/>
      <c r="C2187" s="59"/>
      <c r="D2187" s="59"/>
      <c r="E2187" s="59"/>
      <c r="F2187" s="59"/>
      <c r="G2187" s="59"/>
    </row>
    <row r="2188" spans="1:7" x14ac:dyDescent="0.3">
      <c r="A2188" s="59"/>
      <c r="B2188" s="59"/>
      <c r="C2188" s="59"/>
      <c r="D2188" s="59"/>
      <c r="E2188" s="59"/>
      <c r="F2188" s="59"/>
      <c r="G2188" s="59"/>
    </row>
    <row r="2189" spans="1:7" x14ac:dyDescent="0.3">
      <c r="A2189" s="59"/>
      <c r="B2189" s="59"/>
      <c r="C2189" s="59"/>
      <c r="D2189" s="59"/>
      <c r="E2189" s="59"/>
      <c r="F2189" s="59"/>
      <c r="G2189" s="59"/>
    </row>
    <row r="2190" spans="1:7" x14ac:dyDescent="0.3">
      <c r="A2190" s="59"/>
      <c r="B2190" s="59"/>
      <c r="C2190" s="59"/>
      <c r="D2190" s="59"/>
      <c r="E2190" s="59"/>
      <c r="F2190" s="59"/>
      <c r="G2190" s="59"/>
    </row>
    <row r="2191" spans="1:7" x14ac:dyDescent="0.3">
      <c r="A2191" s="59"/>
      <c r="B2191" s="59"/>
      <c r="C2191" s="59"/>
      <c r="D2191" s="59"/>
      <c r="E2191" s="59"/>
      <c r="F2191" s="59"/>
      <c r="G2191" s="59"/>
    </row>
    <row r="2192" spans="1:7" x14ac:dyDescent="0.3">
      <c r="A2192" s="59"/>
      <c r="B2192" s="59"/>
      <c r="C2192" s="59"/>
      <c r="D2192" s="59"/>
      <c r="E2192" s="59"/>
      <c r="F2192" s="59"/>
      <c r="G2192" s="59"/>
    </row>
    <row r="2193" spans="1:7" x14ac:dyDescent="0.3">
      <c r="A2193" s="59"/>
      <c r="B2193" s="59"/>
      <c r="C2193" s="59"/>
      <c r="D2193" s="59"/>
      <c r="E2193" s="59"/>
      <c r="F2193" s="59"/>
      <c r="G2193" s="59"/>
    </row>
    <row r="2194" spans="1:7" x14ac:dyDescent="0.3">
      <c r="A2194" s="59"/>
      <c r="B2194" s="59"/>
      <c r="C2194" s="59"/>
      <c r="D2194" s="59"/>
      <c r="E2194" s="59"/>
      <c r="F2194" s="59"/>
      <c r="G2194" s="59"/>
    </row>
    <row r="2195" spans="1:7" x14ac:dyDescent="0.3">
      <c r="A2195" s="59"/>
      <c r="B2195" s="59"/>
      <c r="C2195" s="59"/>
      <c r="D2195" s="59"/>
      <c r="E2195" s="59"/>
      <c r="F2195" s="59"/>
      <c r="G2195" s="59"/>
    </row>
    <row r="2196" spans="1:7" x14ac:dyDescent="0.3">
      <c r="A2196" s="59"/>
      <c r="B2196" s="59"/>
      <c r="C2196" s="59"/>
      <c r="D2196" s="59"/>
      <c r="E2196" s="59"/>
      <c r="F2196" s="59"/>
      <c r="G2196" s="59"/>
    </row>
    <row r="2197" spans="1:7" x14ac:dyDescent="0.3">
      <c r="A2197" s="59"/>
      <c r="B2197" s="59"/>
      <c r="C2197" s="59"/>
      <c r="D2197" s="59"/>
      <c r="E2197" s="59"/>
      <c r="F2197" s="59"/>
      <c r="G2197" s="59"/>
    </row>
    <row r="2198" spans="1:7" x14ac:dyDescent="0.3">
      <c r="A2198" s="59"/>
      <c r="B2198" s="59"/>
      <c r="C2198" s="59"/>
      <c r="D2198" s="59"/>
      <c r="E2198" s="59"/>
      <c r="F2198" s="59"/>
      <c r="G2198" s="59"/>
    </row>
    <row r="2199" spans="1:7" x14ac:dyDescent="0.3">
      <c r="A2199" s="59"/>
      <c r="B2199" s="59"/>
      <c r="C2199" s="59"/>
      <c r="D2199" s="59"/>
      <c r="E2199" s="59"/>
      <c r="F2199" s="59"/>
      <c r="G2199" s="59"/>
    </row>
    <row r="2200" spans="1:7" x14ac:dyDescent="0.3">
      <c r="A2200" s="59"/>
      <c r="B2200" s="59"/>
      <c r="C2200" s="59"/>
      <c r="D2200" s="59"/>
      <c r="E2200" s="59"/>
      <c r="F2200" s="59"/>
      <c r="G2200" s="59"/>
    </row>
    <row r="2201" spans="1:7" x14ac:dyDescent="0.3">
      <c r="A2201" s="59"/>
      <c r="B2201" s="59"/>
      <c r="C2201" s="59"/>
      <c r="D2201" s="59"/>
      <c r="E2201" s="59"/>
      <c r="F2201" s="59"/>
      <c r="G2201" s="59"/>
    </row>
    <row r="2202" spans="1:7" x14ac:dyDescent="0.3">
      <c r="A2202" s="59"/>
      <c r="B2202" s="59"/>
      <c r="C2202" s="59"/>
      <c r="D2202" s="59"/>
      <c r="E2202" s="59"/>
      <c r="F2202" s="59"/>
      <c r="G2202" s="59"/>
    </row>
    <row r="2203" spans="1:7" x14ac:dyDescent="0.3">
      <c r="A2203" s="59"/>
      <c r="B2203" s="59"/>
      <c r="C2203" s="59"/>
      <c r="D2203" s="59"/>
      <c r="E2203" s="59"/>
      <c r="F2203" s="59"/>
      <c r="G2203" s="59"/>
    </row>
    <row r="2204" spans="1:7" x14ac:dyDescent="0.3">
      <c r="A2204" s="59"/>
      <c r="B2204" s="59"/>
      <c r="C2204" s="59"/>
      <c r="D2204" s="59"/>
      <c r="E2204" s="59"/>
      <c r="F2204" s="59"/>
      <c r="G2204" s="59"/>
    </row>
    <row r="2205" spans="1:7" x14ac:dyDescent="0.3">
      <c r="A2205" s="59"/>
      <c r="B2205" s="59"/>
      <c r="C2205" s="59"/>
      <c r="D2205" s="59"/>
      <c r="E2205" s="59"/>
      <c r="F2205" s="59"/>
      <c r="G2205" s="59"/>
    </row>
    <row r="2206" spans="1:7" x14ac:dyDescent="0.3">
      <c r="A2206" s="59"/>
      <c r="B2206" s="59"/>
      <c r="C2206" s="59"/>
      <c r="D2206" s="59"/>
      <c r="E2206" s="59"/>
      <c r="F2206" s="59"/>
      <c r="G2206" s="59"/>
    </row>
    <row r="2207" spans="1:7" x14ac:dyDescent="0.3">
      <c r="A2207" s="59"/>
      <c r="B2207" s="59"/>
      <c r="C2207" s="59"/>
      <c r="D2207" s="59"/>
      <c r="E2207" s="59"/>
      <c r="F2207" s="59"/>
      <c r="G2207" s="59"/>
    </row>
    <row r="2208" spans="1:7" x14ac:dyDescent="0.3">
      <c r="A2208" s="59"/>
      <c r="B2208" s="59"/>
      <c r="C2208" s="59"/>
      <c r="D2208" s="59"/>
      <c r="E2208" s="59"/>
      <c r="F2208" s="59"/>
      <c r="G2208" s="59"/>
    </row>
    <row r="2209" spans="1:7" x14ac:dyDescent="0.3">
      <c r="A2209" s="59"/>
      <c r="B2209" s="59"/>
      <c r="C2209" s="59"/>
      <c r="D2209" s="59"/>
      <c r="E2209" s="59"/>
      <c r="F2209" s="59"/>
      <c r="G2209" s="59"/>
    </row>
    <row r="2210" spans="1:7" x14ac:dyDescent="0.3">
      <c r="A2210" s="59"/>
      <c r="B2210" s="59"/>
      <c r="C2210" s="59"/>
      <c r="D2210" s="59"/>
      <c r="E2210" s="59"/>
      <c r="F2210" s="59"/>
      <c r="G2210" s="59"/>
    </row>
    <row r="2211" spans="1:7" x14ac:dyDescent="0.3">
      <c r="A2211" s="59"/>
      <c r="B2211" s="59"/>
      <c r="C2211" s="59"/>
      <c r="D2211" s="59"/>
      <c r="E2211" s="59"/>
      <c r="F2211" s="59"/>
      <c r="G2211" s="59"/>
    </row>
    <row r="2212" spans="1:7" x14ac:dyDescent="0.3">
      <c r="A2212" s="59"/>
      <c r="B2212" s="59"/>
      <c r="C2212" s="59"/>
      <c r="D2212" s="59"/>
      <c r="E2212" s="59"/>
      <c r="F2212" s="59"/>
      <c r="G2212" s="59"/>
    </row>
    <row r="2213" spans="1:7" x14ac:dyDescent="0.3">
      <c r="A2213" s="59"/>
      <c r="B2213" s="59"/>
      <c r="C2213" s="59"/>
      <c r="D2213" s="59"/>
      <c r="E2213" s="59"/>
      <c r="F2213" s="59"/>
      <c r="G2213" s="59"/>
    </row>
    <row r="2214" spans="1:7" x14ac:dyDescent="0.3">
      <c r="A2214" s="59"/>
      <c r="B2214" s="59"/>
      <c r="C2214" s="59"/>
      <c r="D2214" s="59"/>
      <c r="E2214" s="59"/>
      <c r="F2214" s="59"/>
      <c r="G2214" s="59"/>
    </row>
    <row r="2215" spans="1:7" x14ac:dyDescent="0.3">
      <c r="A2215" s="59"/>
      <c r="B2215" s="59"/>
      <c r="C2215" s="59"/>
      <c r="D2215" s="59"/>
      <c r="E2215" s="59"/>
      <c r="F2215" s="59"/>
      <c r="G2215" s="59"/>
    </row>
    <row r="2216" spans="1:7" x14ac:dyDescent="0.3">
      <c r="A2216" s="59"/>
      <c r="B2216" s="59"/>
      <c r="C2216" s="59"/>
      <c r="D2216" s="59"/>
      <c r="E2216" s="59"/>
      <c r="F2216" s="59"/>
      <c r="G2216" s="59"/>
    </row>
    <row r="2217" spans="1:7" x14ac:dyDescent="0.3">
      <c r="A2217" s="59"/>
      <c r="B2217" s="59"/>
      <c r="C2217" s="59"/>
      <c r="D2217" s="59"/>
      <c r="E2217" s="59"/>
      <c r="F2217" s="59"/>
      <c r="G2217" s="59"/>
    </row>
    <row r="2218" spans="1:7" x14ac:dyDescent="0.3">
      <c r="A2218" s="59"/>
      <c r="B2218" s="59"/>
      <c r="C2218" s="59"/>
      <c r="D2218" s="59"/>
      <c r="E2218" s="59"/>
      <c r="F2218" s="59"/>
      <c r="G2218" s="59"/>
    </row>
    <row r="2219" spans="1:7" x14ac:dyDescent="0.3">
      <c r="A2219" s="59"/>
      <c r="B2219" s="59"/>
      <c r="C2219" s="59"/>
      <c r="D2219" s="59"/>
      <c r="E2219" s="59"/>
      <c r="F2219" s="59"/>
      <c r="G2219" s="59"/>
    </row>
    <row r="2220" spans="1:7" x14ac:dyDescent="0.3">
      <c r="A2220" s="59"/>
      <c r="B2220" s="59"/>
      <c r="C2220" s="59"/>
      <c r="D2220" s="59"/>
      <c r="E2220" s="59"/>
      <c r="F2220" s="59"/>
      <c r="G2220" s="59"/>
    </row>
    <row r="2221" spans="1:7" x14ac:dyDescent="0.3">
      <c r="A2221" s="59"/>
      <c r="B2221" s="59"/>
      <c r="C2221" s="59"/>
      <c r="D2221" s="59"/>
      <c r="E2221" s="59"/>
      <c r="F2221" s="59"/>
      <c r="G2221" s="59"/>
    </row>
    <row r="2222" spans="1:7" x14ac:dyDescent="0.3">
      <c r="A2222" s="59"/>
      <c r="B2222" s="59"/>
      <c r="C2222" s="59"/>
      <c r="D2222" s="59"/>
      <c r="E2222" s="59"/>
      <c r="F2222" s="59"/>
      <c r="G2222" s="59"/>
    </row>
    <row r="2223" spans="1:7" x14ac:dyDescent="0.3">
      <c r="A2223" s="59"/>
      <c r="B2223" s="59"/>
      <c r="C2223" s="59"/>
      <c r="D2223" s="59"/>
      <c r="E2223" s="59"/>
      <c r="F2223" s="59"/>
      <c r="G2223" s="59"/>
    </row>
    <row r="2224" spans="1:7" x14ac:dyDescent="0.3">
      <c r="A2224" s="59"/>
      <c r="B2224" s="59"/>
      <c r="C2224" s="59"/>
      <c r="D2224" s="59"/>
      <c r="E2224" s="59"/>
      <c r="F2224" s="59"/>
      <c r="G2224" s="59"/>
    </row>
    <row r="2225" spans="1:7" x14ac:dyDescent="0.3">
      <c r="A2225" s="59"/>
      <c r="B2225" s="59"/>
      <c r="C2225" s="59"/>
      <c r="D2225" s="59"/>
      <c r="E2225" s="59"/>
      <c r="F2225" s="59"/>
      <c r="G2225" s="59"/>
    </row>
    <row r="2226" spans="1:7" x14ac:dyDescent="0.3">
      <c r="A2226" s="59"/>
      <c r="B2226" s="59"/>
      <c r="C2226" s="59"/>
      <c r="D2226" s="59"/>
      <c r="E2226" s="59"/>
      <c r="F2226" s="59"/>
      <c r="G2226" s="59"/>
    </row>
    <row r="2227" spans="1:7" x14ac:dyDescent="0.3">
      <c r="A2227" s="59"/>
      <c r="B2227" s="59"/>
      <c r="C2227" s="59"/>
      <c r="D2227" s="59"/>
      <c r="E2227" s="59"/>
      <c r="F2227" s="59"/>
      <c r="G2227" s="59"/>
    </row>
    <row r="2228" spans="1:7" x14ac:dyDescent="0.3">
      <c r="A2228" s="59"/>
      <c r="B2228" s="59"/>
      <c r="C2228" s="59"/>
      <c r="D2228" s="59"/>
      <c r="E2228" s="59"/>
      <c r="F2228" s="59"/>
      <c r="G2228" s="59"/>
    </row>
    <row r="2229" spans="1:7" x14ac:dyDescent="0.3">
      <c r="A2229" s="59"/>
      <c r="B2229" s="59"/>
      <c r="C2229" s="59"/>
      <c r="D2229" s="59"/>
      <c r="E2229" s="59"/>
      <c r="F2229" s="59"/>
      <c r="G2229" s="59"/>
    </row>
    <row r="2230" spans="1:7" x14ac:dyDescent="0.3">
      <c r="A2230" s="59"/>
      <c r="B2230" s="59"/>
      <c r="C2230" s="59"/>
      <c r="D2230" s="59"/>
      <c r="E2230" s="59"/>
      <c r="F2230" s="59"/>
      <c r="G2230" s="59"/>
    </row>
    <row r="2231" spans="1:7" x14ac:dyDescent="0.3">
      <c r="A2231" s="59"/>
      <c r="B2231" s="59"/>
      <c r="C2231" s="59"/>
      <c r="D2231" s="59"/>
      <c r="E2231" s="59"/>
      <c r="F2231" s="59"/>
      <c r="G2231" s="59"/>
    </row>
    <row r="2232" spans="1:7" x14ac:dyDescent="0.3">
      <c r="A2232" s="59"/>
      <c r="B2232" s="59"/>
      <c r="C2232" s="59"/>
      <c r="D2232" s="59"/>
      <c r="E2232" s="59"/>
      <c r="F2232" s="59"/>
      <c r="G2232" s="59"/>
    </row>
    <row r="2233" spans="1:7" x14ac:dyDescent="0.3">
      <c r="A2233" s="59"/>
      <c r="B2233" s="59"/>
      <c r="C2233" s="59"/>
      <c r="D2233" s="59"/>
      <c r="E2233" s="59"/>
      <c r="F2233" s="59"/>
      <c r="G2233" s="59"/>
    </row>
    <row r="2234" spans="1:7" x14ac:dyDescent="0.3">
      <c r="A2234" s="59"/>
      <c r="B2234" s="59"/>
      <c r="C2234" s="59"/>
      <c r="D2234" s="59"/>
      <c r="E2234" s="59"/>
      <c r="F2234" s="59"/>
      <c r="G2234" s="59"/>
    </row>
    <row r="2235" spans="1:7" x14ac:dyDescent="0.3">
      <c r="A2235" s="59"/>
      <c r="B2235" s="59"/>
      <c r="C2235" s="59"/>
      <c r="D2235" s="59"/>
      <c r="E2235" s="59"/>
      <c r="F2235" s="59"/>
      <c r="G2235" s="59"/>
    </row>
    <row r="2236" spans="1:7" x14ac:dyDescent="0.3">
      <c r="A2236" s="59"/>
      <c r="B2236" s="59"/>
      <c r="C2236" s="59"/>
      <c r="D2236" s="59"/>
      <c r="E2236" s="59"/>
      <c r="F2236" s="59"/>
      <c r="G2236" s="59"/>
    </row>
    <row r="2237" spans="1:7" x14ac:dyDescent="0.3">
      <c r="A2237" s="59"/>
      <c r="B2237" s="59"/>
      <c r="C2237" s="59"/>
      <c r="D2237" s="59"/>
      <c r="E2237" s="59"/>
      <c r="F2237" s="59"/>
      <c r="G2237" s="59"/>
    </row>
    <row r="2238" spans="1:7" x14ac:dyDescent="0.3">
      <c r="A2238" s="59"/>
      <c r="B2238" s="59"/>
      <c r="C2238" s="59"/>
      <c r="D2238" s="59"/>
      <c r="E2238" s="59"/>
      <c r="F2238" s="59"/>
      <c r="G2238" s="59"/>
    </row>
    <row r="2239" spans="1:7" x14ac:dyDescent="0.3">
      <c r="A2239" s="59"/>
      <c r="B2239" s="59"/>
      <c r="C2239" s="59"/>
      <c r="D2239" s="59"/>
      <c r="E2239" s="59"/>
      <c r="F2239" s="59"/>
      <c r="G2239" s="59"/>
    </row>
    <row r="2240" spans="1:7" x14ac:dyDescent="0.3">
      <c r="A2240" s="59"/>
      <c r="B2240" s="59"/>
      <c r="C2240" s="59"/>
      <c r="D2240" s="59"/>
      <c r="E2240" s="59"/>
      <c r="F2240" s="59"/>
      <c r="G2240" s="59"/>
    </row>
    <row r="2241" spans="1:7" x14ac:dyDescent="0.3">
      <c r="A2241" s="59"/>
      <c r="B2241" s="59"/>
      <c r="C2241" s="59"/>
      <c r="D2241" s="59"/>
      <c r="E2241" s="59"/>
      <c r="F2241" s="59"/>
      <c r="G2241" s="59"/>
    </row>
    <row r="2242" spans="1:7" x14ac:dyDescent="0.3">
      <c r="A2242" s="59"/>
      <c r="B2242" s="59"/>
      <c r="C2242" s="59"/>
      <c r="D2242" s="59"/>
      <c r="E2242" s="59"/>
      <c r="F2242" s="59"/>
      <c r="G2242" s="59"/>
    </row>
    <row r="2243" spans="1:7" x14ac:dyDescent="0.3">
      <c r="A2243" s="59"/>
      <c r="B2243" s="59"/>
      <c r="C2243" s="59"/>
      <c r="D2243" s="59"/>
      <c r="E2243" s="59"/>
      <c r="F2243" s="59"/>
      <c r="G2243" s="59"/>
    </row>
    <row r="2244" spans="1:7" x14ac:dyDescent="0.3">
      <c r="A2244" s="59"/>
      <c r="B2244" s="59"/>
      <c r="C2244" s="59"/>
      <c r="D2244" s="59"/>
      <c r="E2244" s="59"/>
      <c r="F2244" s="59"/>
      <c r="G2244" s="59"/>
    </row>
    <row r="2245" spans="1:7" x14ac:dyDescent="0.3">
      <c r="A2245" s="59"/>
      <c r="B2245" s="59"/>
      <c r="C2245" s="59"/>
      <c r="D2245" s="59"/>
      <c r="E2245" s="59"/>
      <c r="F2245" s="59"/>
      <c r="G2245" s="59"/>
    </row>
    <row r="2246" spans="1:7" x14ac:dyDescent="0.3">
      <c r="A2246" s="59"/>
      <c r="B2246" s="59"/>
      <c r="C2246" s="59"/>
      <c r="D2246" s="59"/>
      <c r="E2246" s="59"/>
      <c r="F2246" s="59"/>
      <c r="G2246" s="59"/>
    </row>
    <row r="2247" spans="1:7" x14ac:dyDescent="0.3">
      <c r="A2247" s="59"/>
      <c r="B2247" s="59"/>
      <c r="C2247" s="59"/>
      <c r="D2247" s="59"/>
      <c r="E2247" s="59"/>
      <c r="F2247" s="59"/>
      <c r="G2247" s="59"/>
    </row>
    <row r="2248" spans="1:7" x14ac:dyDescent="0.3">
      <c r="A2248" s="59"/>
      <c r="B2248" s="59"/>
      <c r="C2248" s="59"/>
      <c r="D2248" s="59"/>
      <c r="E2248" s="59"/>
      <c r="F2248" s="59"/>
      <c r="G2248" s="59"/>
    </row>
    <row r="2249" spans="1:7" x14ac:dyDescent="0.3">
      <c r="A2249" s="59"/>
      <c r="B2249" s="59"/>
      <c r="C2249" s="59"/>
      <c r="D2249" s="59"/>
      <c r="E2249" s="59"/>
      <c r="F2249" s="59"/>
      <c r="G2249" s="59"/>
    </row>
    <row r="2250" spans="1:7" x14ac:dyDescent="0.3">
      <c r="A2250" s="59"/>
      <c r="B2250" s="59"/>
      <c r="C2250" s="59"/>
      <c r="D2250" s="59"/>
      <c r="E2250" s="59"/>
      <c r="F2250" s="59"/>
      <c r="G2250" s="59"/>
    </row>
    <row r="2251" spans="1:7" x14ac:dyDescent="0.3">
      <c r="A2251" s="59"/>
      <c r="B2251" s="59"/>
      <c r="C2251" s="59"/>
      <c r="D2251" s="59"/>
      <c r="E2251" s="59"/>
      <c r="F2251" s="59"/>
      <c r="G2251" s="59"/>
    </row>
    <row r="2252" spans="1:7" x14ac:dyDescent="0.3">
      <c r="A2252" s="59"/>
      <c r="B2252" s="59"/>
      <c r="C2252" s="59"/>
      <c r="D2252" s="59"/>
      <c r="E2252" s="59"/>
      <c r="F2252" s="59"/>
      <c r="G2252" s="59"/>
    </row>
    <row r="2253" spans="1:7" x14ac:dyDescent="0.3">
      <c r="A2253" s="59"/>
      <c r="B2253" s="59"/>
      <c r="C2253" s="59"/>
      <c r="D2253" s="59"/>
      <c r="E2253" s="59"/>
      <c r="F2253" s="59"/>
      <c r="G2253" s="59"/>
    </row>
    <row r="2254" spans="1:7" x14ac:dyDescent="0.3">
      <c r="A2254" s="59"/>
      <c r="B2254" s="59"/>
      <c r="C2254" s="59"/>
      <c r="D2254" s="59"/>
      <c r="E2254" s="59"/>
      <c r="F2254" s="59"/>
      <c r="G2254" s="59"/>
    </row>
    <row r="2255" spans="1:7" x14ac:dyDescent="0.3">
      <c r="A2255" s="59"/>
      <c r="B2255" s="59"/>
      <c r="C2255" s="59"/>
      <c r="D2255" s="59"/>
      <c r="E2255" s="59"/>
      <c r="F2255" s="59"/>
      <c r="G2255" s="59"/>
    </row>
    <row r="2256" spans="1:7" x14ac:dyDescent="0.3">
      <c r="A2256" s="59"/>
      <c r="B2256" s="59"/>
      <c r="C2256" s="59"/>
      <c r="D2256" s="59"/>
      <c r="E2256" s="59"/>
      <c r="F2256" s="59"/>
      <c r="G2256" s="59"/>
    </row>
    <row r="2257" spans="1:7" x14ac:dyDescent="0.3">
      <c r="A2257" s="59"/>
      <c r="B2257" s="59"/>
      <c r="C2257" s="59"/>
      <c r="D2257" s="59"/>
      <c r="E2257" s="59"/>
      <c r="F2257" s="59"/>
      <c r="G2257" s="59"/>
    </row>
    <row r="2258" spans="1:7" x14ac:dyDescent="0.3">
      <c r="A2258" s="59"/>
      <c r="B2258" s="59"/>
      <c r="C2258" s="59"/>
      <c r="D2258" s="59"/>
      <c r="E2258" s="59"/>
      <c r="F2258" s="59"/>
      <c r="G2258" s="59"/>
    </row>
    <row r="2259" spans="1:7" x14ac:dyDescent="0.3">
      <c r="A2259" s="59"/>
      <c r="B2259" s="59"/>
      <c r="C2259" s="59"/>
      <c r="D2259" s="59"/>
      <c r="E2259" s="59"/>
      <c r="F2259" s="59"/>
      <c r="G2259" s="59"/>
    </row>
    <row r="2260" spans="1:7" x14ac:dyDescent="0.3">
      <c r="A2260" s="59"/>
      <c r="B2260" s="59"/>
      <c r="C2260" s="59"/>
      <c r="D2260" s="59"/>
      <c r="E2260" s="59"/>
      <c r="F2260" s="59"/>
      <c r="G2260" s="59"/>
    </row>
    <row r="2261" spans="1:7" x14ac:dyDescent="0.3">
      <c r="A2261" s="59"/>
      <c r="B2261" s="59"/>
      <c r="C2261" s="59"/>
      <c r="D2261" s="59"/>
      <c r="E2261" s="59"/>
      <c r="F2261" s="59"/>
      <c r="G2261" s="59"/>
    </row>
    <row r="2262" spans="1:7" x14ac:dyDescent="0.3">
      <c r="A2262" s="59"/>
      <c r="B2262" s="59"/>
      <c r="C2262" s="59"/>
      <c r="D2262" s="59"/>
      <c r="E2262" s="59"/>
      <c r="F2262" s="59"/>
      <c r="G2262" s="59"/>
    </row>
    <row r="2263" spans="1:7" x14ac:dyDescent="0.3">
      <c r="A2263" s="59"/>
      <c r="B2263" s="59"/>
      <c r="C2263" s="59"/>
      <c r="D2263" s="59"/>
      <c r="E2263" s="59"/>
      <c r="F2263" s="59"/>
      <c r="G2263" s="59"/>
    </row>
    <row r="2264" spans="1:7" x14ac:dyDescent="0.3">
      <c r="A2264" s="59"/>
      <c r="B2264" s="59"/>
      <c r="C2264" s="59"/>
      <c r="D2264" s="59"/>
      <c r="E2264" s="59"/>
      <c r="F2264" s="59"/>
      <c r="G2264" s="59"/>
    </row>
    <row r="2265" spans="1:7" x14ac:dyDescent="0.3">
      <c r="A2265" s="59"/>
      <c r="B2265" s="59"/>
      <c r="C2265" s="59"/>
      <c r="D2265" s="59"/>
      <c r="E2265" s="59"/>
      <c r="F2265" s="59"/>
      <c r="G2265" s="59"/>
    </row>
    <row r="2266" spans="1:7" x14ac:dyDescent="0.3">
      <c r="A2266" s="59"/>
      <c r="B2266" s="59"/>
      <c r="C2266" s="59"/>
      <c r="D2266" s="59"/>
      <c r="E2266" s="59"/>
      <c r="F2266" s="59"/>
      <c r="G2266" s="59"/>
    </row>
    <row r="2267" spans="1:7" x14ac:dyDescent="0.3">
      <c r="A2267" s="59"/>
      <c r="B2267" s="59"/>
      <c r="C2267" s="59"/>
      <c r="D2267" s="59"/>
      <c r="E2267" s="59"/>
      <c r="F2267" s="59"/>
      <c r="G2267" s="59"/>
    </row>
    <row r="2268" spans="1:7" x14ac:dyDescent="0.3">
      <c r="A2268" s="59"/>
      <c r="B2268" s="59"/>
      <c r="C2268" s="59"/>
      <c r="D2268" s="59"/>
      <c r="E2268" s="59"/>
      <c r="F2268" s="59"/>
      <c r="G2268" s="59"/>
    </row>
    <row r="2269" spans="1:7" x14ac:dyDescent="0.3">
      <c r="A2269" s="59"/>
      <c r="B2269" s="59"/>
      <c r="C2269" s="59"/>
      <c r="D2269" s="59"/>
      <c r="E2269" s="59"/>
      <c r="F2269" s="59"/>
      <c r="G2269" s="59"/>
    </row>
    <row r="2270" spans="1:7" x14ac:dyDescent="0.3">
      <c r="A2270" s="59"/>
      <c r="B2270" s="59"/>
      <c r="C2270" s="59"/>
      <c r="D2270" s="59"/>
      <c r="E2270" s="59"/>
      <c r="F2270" s="59"/>
      <c r="G2270" s="59"/>
    </row>
    <row r="2271" spans="1:7" x14ac:dyDescent="0.3">
      <c r="A2271" s="59"/>
      <c r="B2271" s="59"/>
      <c r="C2271" s="59"/>
      <c r="D2271" s="59"/>
      <c r="E2271" s="59"/>
      <c r="F2271" s="59"/>
      <c r="G2271" s="59"/>
    </row>
    <row r="2272" spans="1:7" x14ac:dyDescent="0.3">
      <c r="A2272" s="59"/>
      <c r="B2272" s="59"/>
      <c r="C2272" s="59"/>
      <c r="D2272" s="59"/>
      <c r="E2272" s="59"/>
      <c r="F2272" s="59"/>
      <c r="G2272" s="59"/>
    </row>
    <row r="2273" spans="1:7" x14ac:dyDescent="0.3">
      <c r="A2273" s="59"/>
      <c r="B2273" s="59"/>
      <c r="C2273" s="59"/>
      <c r="D2273" s="59"/>
      <c r="E2273" s="59"/>
      <c r="F2273" s="59"/>
      <c r="G2273" s="59"/>
    </row>
    <row r="2274" spans="1:7" x14ac:dyDescent="0.3">
      <c r="A2274" s="59"/>
      <c r="B2274" s="59"/>
      <c r="C2274" s="59"/>
      <c r="D2274" s="59"/>
      <c r="E2274" s="59"/>
      <c r="F2274" s="59"/>
      <c r="G2274" s="59"/>
    </row>
    <row r="2275" spans="1:7" x14ac:dyDescent="0.3">
      <c r="A2275" s="59"/>
      <c r="B2275" s="59"/>
      <c r="C2275" s="59"/>
      <c r="D2275" s="59"/>
      <c r="E2275" s="59"/>
      <c r="F2275" s="59"/>
      <c r="G2275" s="59"/>
    </row>
    <row r="2276" spans="1:7" x14ac:dyDescent="0.3">
      <c r="A2276" s="59"/>
      <c r="B2276" s="59"/>
      <c r="C2276" s="59"/>
      <c r="D2276" s="59"/>
      <c r="E2276" s="59"/>
      <c r="F2276" s="59"/>
      <c r="G2276" s="59"/>
    </row>
    <row r="2277" spans="1:7" x14ac:dyDescent="0.3">
      <c r="A2277" s="59"/>
      <c r="B2277" s="59"/>
      <c r="C2277" s="59"/>
      <c r="D2277" s="59"/>
      <c r="E2277" s="59"/>
      <c r="F2277" s="59"/>
      <c r="G2277" s="59"/>
    </row>
    <row r="2278" spans="1:7" x14ac:dyDescent="0.3">
      <c r="A2278" s="59"/>
      <c r="B2278" s="59"/>
      <c r="C2278" s="59"/>
      <c r="D2278" s="59"/>
      <c r="E2278" s="59"/>
      <c r="F2278" s="59"/>
      <c r="G2278" s="59"/>
    </row>
    <row r="2279" spans="1:7" x14ac:dyDescent="0.3">
      <c r="A2279" s="59"/>
      <c r="B2279" s="59"/>
      <c r="C2279" s="59"/>
      <c r="D2279" s="59"/>
      <c r="E2279" s="59"/>
      <c r="F2279" s="59"/>
      <c r="G2279" s="59"/>
    </row>
    <row r="2280" spans="1:7" x14ac:dyDescent="0.3">
      <c r="A2280" s="59"/>
      <c r="B2280" s="59"/>
      <c r="C2280" s="59"/>
      <c r="D2280" s="59"/>
      <c r="E2280" s="59"/>
      <c r="F2280" s="59"/>
      <c r="G2280" s="59"/>
    </row>
    <row r="2281" spans="1:7" x14ac:dyDescent="0.3">
      <c r="A2281" s="59"/>
      <c r="B2281" s="59"/>
      <c r="C2281" s="59"/>
      <c r="D2281" s="59"/>
      <c r="E2281" s="59"/>
      <c r="F2281" s="59"/>
      <c r="G2281" s="59"/>
    </row>
    <row r="2282" spans="1:7" x14ac:dyDescent="0.3">
      <c r="A2282" s="59"/>
      <c r="B2282" s="59"/>
      <c r="C2282" s="59"/>
      <c r="D2282" s="59"/>
      <c r="E2282" s="59"/>
      <c r="F2282" s="59"/>
      <c r="G2282" s="59"/>
    </row>
    <row r="2283" spans="1:7" x14ac:dyDescent="0.3">
      <c r="A2283" s="59"/>
      <c r="B2283" s="59"/>
      <c r="C2283" s="59"/>
      <c r="D2283" s="59"/>
      <c r="E2283" s="59"/>
      <c r="F2283" s="59"/>
      <c r="G2283" s="59"/>
    </row>
    <row r="2284" spans="1:7" x14ac:dyDescent="0.3">
      <c r="A2284" s="59"/>
      <c r="B2284" s="59"/>
      <c r="C2284" s="59"/>
      <c r="D2284" s="59"/>
      <c r="E2284" s="59"/>
      <c r="F2284" s="59"/>
      <c r="G2284" s="59"/>
    </row>
    <row r="2285" spans="1:7" x14ac:dyDescent="0.3">
      <c r="A2285" s="59"/>
      <c r="B2285" s="59"/>
      <c r="C2285" s="59"/>
      <c r="D2285" s="59"/>
      <c r="E2285" s="59"/>
      <c r="F2285" s="59"/>
      <c r="G2285" s="59"/>
    </row>
    <row r="2286" spans="1:7" x14ac:dyDescent="0.3">
      <c r="A2286" s="59"/>
      <c r="B2286" s="59"/>
      <c r="C2286" s="59"/>
      <c r="D2286" s="59"/>
      <c r="E2286" s="59"/>
      <c r="F2286" s="59"/>
      <c r="G2286" s="59"/>
    </row>
    <row r="2287" spans="1:7" x14ac:dyDescent="0.3">
      <c r="A2287" s="59"/>
      <c r="B2287" s="59"/>
      <c r="C2287" s="59"/>
      <c r="D2287" s="59"/>
      <c r="E2287" s="59"/>
      <c r="F2287" s="59"/>
      <c r="G2287" s="59"/>
    </row>
    <row r="2288" spans="1:7" x14ac:dyDescent="0.3">
      <c r="A2288" s="59"/>
      <c r="B2288" s="59"/>
      <c r="C2288" s="59"/>
      <c r="D2288" s="59"/>
      <c r="E2288" s="59"/>
      <c r="F2288" s="59"/>
      <c r="G2288" s="59"/>
    </row>
    <row r="2289" spans="1:7" x14ac:dyDescent="0.3">
      <c r="A2289" s="59"/>
      <c r="B2289" s="59"/>
      <c r="C2289" s="59"/>
      <c r="D2289" s="59"/>
      <c r="E2289" s="59"/>
      <c r="F2289" s="59"/>
      <c r="G2289" s="59"/>
    </row>
    <row r="2290" spans="1:7" x14ac:dyDescent="0.3">
      <c r="A2290" s="59"/>
      <c r="B2290" s="59"/>
      <c r="C2290" s="59"/>
      <c r="D2290" s="59"/>
      <c r="E2290" s="59"/>
      <c r="F2290" s="59"/>
      <c r="G2290" s="59"/>
    </row>
    <row r="2291" spans="1:7" x14ac:dyDescent="0.3">
      <c r="A2291" s="59"/>
      <c r="B2291" s="59"/>
      <c r="C2291" s="59"/>
      <c r="D2291" s="59"/>
      <c r="E2291" s="59"/>
      <c r="F2291" s="59"/>
      <c r="G2291" s="59"/>
    </row>
    <row r="2292" spans="1:7" x14ac:dyDescent="0.3">
      <c r="A2292" s="59"/>
      <c r="B2292" s="59"/>
      <c r="C2292" s="59"/>
      <c r="D2292" s="59"/>
      <c r="E2292" s="59"/>
      <c r="F2292" s="59"/>
      <c r="G2292" s="59"/>
    </row>
    <row r="2293" spans="1:7" x14ac:dyDescent="0.3">
      <c r="A2293" s="59"/>
      <c r="B2293" s="59"/>
      <c r="C2293" s="59"/>
      <c r="D2293" s="59"/>
      <c r="E2293" s="59"/>
      <c r="F2293" s="59"/>
      <c r="G2293" s="59"/>
    </row>
    <row r="2294" spans="1:7" x14ac:dyDescent="0.3">
      <c r="A2294" s="59"/>
      <c r="B2294" s="59"/>
      <c r="C2294" s="59"/>
      <c r="D2294" s="59"/>
      <c r="E2294" s="59"/>
      <c r="F2294" s="59"/>
      <c r="G2294" s="59"/>
    </row>
    <row r="2295" spans="1:7" x14ac:dyDescent="0.3">
      <c r="A2295" s="59"/>
      <c r="B2295" s="59"/>
      <c r="C2295" s="59"/>
      <c r="D2295" s="59"/>
      <c r="E2295" s="59"/>
      <c r="F2295" s="59"/>
      <c r="G2295" s="59"/>
    </row>
    <row r="2296" spans="1:7" x14ac:dyDescent="0.3">
      <c r="A2296" s="59"/>
      <c r="B2296" s="59"/>
      <c r="C2296" s="59"/>
      <c r="D2296" s="59"/>
      <c r="E2296" s="59"/>
      <c r="F2296" s="59"/>
      <c r="G2296" s="59"/>
    </row>
    <row r="2297" spans="1:7" x14ac:dyDescent="0.3">
      <c r="A2297" s="59"/>
      <c r="B2297" s="59"/>
      <c r="C2297" s="59"/>
      <c r="D2297" s="59"/>
      <c r="E2297" s="59"/>
      <c r="F2297" s="59"/>
      <c r="G2297" s="59"/>
    </row>
    <row r="2298" spans="1:7" x14ac:dyDescent="0.3">
      <c r="A2298" s="59"/>
      <c r="B2298" s="59"/>
      <c r="C2298" s="59"/>
      <c r="D2298" s="59"/>
      <c r="E2298" s="59"/>
      <c r="F2298" s="59"/>
      <c r="G2298" s="59"/>
    </row>
    <row r="2299" spans="1:7" x14ac:dyDescent="0.3">
      <c r="A2299" s="59"/>
      <c r="B2299" s="59"/>
      <c r="C2299" s="59"/>
      <c r="D2299" s="59"/>
      <c r="E2299" s="59"/>
      <c r="F2299" s="59"/>
      <c r="G2299" s="59"/>
    </row>
    <row r="2300" spans="1:7" x14ac:dyDescent="0.3">
      <c r="A2300" s="59"/>
      <c r="B2300" s="59"/>
      <c r="C2300" s="59"/>
      <c r="D2300" s="59"/>
      <c r="E2300" s="59"/>
      <c r="F2300" s="59"/>
      <c r="G2300" s="59"/>
    </row>
    <row r="2301" spans="1:7" x14ac:dyDescent="0.3">
      <c r="A2301" s="59"/>
      <c r="B2301" s="59"/>
      <c r="C2301" s="59"/>
      <c r="D2301" s="59"/>
      <c r="E2301" s="59"/>
      <c r="F2301" s="59"/>
      <c r="G2301" s="59"/>
    </row>
    <row r="2302" spans="1:7" x14ac:dyDescent="0.3">
      <c r="A2302" s="59"/>
      <c r="B2302" s="59"/>
      <c r="C2302" s="59"/>
      <c r="D2302" s="59"/>
      <c r="E2302" s="59"/>
      <c r="F2302" s="59"/>
      <c r="G2302" s="59"/>
    </row>
    <row r="2303" spans="1:7" x14ac:dyDescent="0.3">
      <c r="A2303" s="59"/>
      <c r="B2303" s="59"/>
      <c r="C2303" s="59"/>
      <c r="D2303" s="59"/>
      <c r="E2303" s="59"/>
      <c r="F2303" s="59"/>
      <c r="G2303" s="59"/>
    </row>
    <row r="2304" spans="1:7" x14ac:dyDescent="0.3">
      <c r="A2304" s="59"/>
      <c r="B2304" s="59"/>
      <c r="C2304" s="59"/>
      <c r="D2304" s="59"/>
      <c r="E2304" s="59"/>
      <c r="F2304" s="59"/>
      <c r="G2304" s="59"/>
    </row>
    <row r="2305" spans="1:7" x14ac:dyDescent="0.3">
      <c r="A2305" s="59"/>
      <c r="B2305" s="59"/>
      <c r="C2305" s="59"/>
      <c r="D2305" s="59"/>
      <c r="E2305" s="59"/>
      <c r="F2305" s="59"/>
      <c r="G2305" s="59"/>
    </row>
    <row r="2306" spans="1:7" x14ac:dyDescent="0.3">
      <c r="A2306" s="59"/>
      <c r="B2306" s="59"/>
      <c r="C2306" s="59"/>
      <c r="D2306" s="59"/>
      <c r="E2306" s="59"/>
      <c r="F2306" s="59"/>
      <c r="G2306" s="59"/>
    </row>
    <row r="2307" spans="1:7" x14ac:dyDescent="0.3">
      <c r="A2307" s="59"/>
      <c r="B2307" s="59"/>
      <c r="C2307" s="59"/>
      <c r="D2307" s="59"/>
      <c r="E2307" s="59"/>
      <c r="F2307" s="59"/>
      <c r="G2307" s="59"/>
    </row>
    <row r="2308" spans="1:7" x14ac:dyDescent="0.3">
      <c r="A2308" s="59"/>
      <c r="B2308" s="59"/>
      <c r="C2308" s="59"/>
      <c r="D2308" s="59"/>
      <c r="E2308" s="59"/>
      <c r="F2308" s="59"/>
      <c r="G2308" s="59"/>
    </row>
    <row r="2309" spans="1:7" x14ac:dyDescent="0.3">
      <c r="A2309" s="59"/>
      <c r="B2309" s="59"/>
      <c r="C2309" s="59"/>
      <c r="D2309" s="59"/>
      <c r="E2309" s="59"/>
      <c r="F2309" s="59"/>
      <c r="G2309" s="59"/>
    </row>
    <row r="2310" spans="1:7" x14ac:dyDescent="0.3">
      <c r="A2310" s="59"/>
      <c r="B2310" s="59"/>
      <c r="C2310" s="59"/>
      <c r="D2310" s="59"/>
      <c r="E2310" s="59"/>
      <c r="F2310" s="59"/>
      <c r="G2310" s="59"/>
    </row>
    <row r="2311" spans="1:7" x14ac:dyDescent="0.3">
      <c r="A2311" s="59"/>
      <c r="B2311" s="59"/>
      <c r="C2311" s="59"/>
      <c r="D2311" s="59"/>
      <c r="E2311" s="59"/>
      <c r="F2311" s="59"/>
      <c r="G2311" s="59"/>
    </row>
    <row r="2312" spans="1:7" x14ac:dyDescent="0.3">
      <c r="A2312" s="59"/>
      <c r="B2312" s="59"/>
      <c r="C2312" s="59"/>
      <c r="D2312" s="59"/>
      <c r="E2312" s="59"/>
      <c r="F2312" s="59"/>
      <c r="G2312" s="59"/>
    </row>
    <row r="2313" spans="1:7" x14ac:dyDescent="0.3">
      <c r="A2313" s="59"/>
      <c r="B2313" s="59"/>
      <c r="C2313" s="59"/>
      <c r="D2313" s="59"/>
      <c r="E2313" s="59"/>
      <c r="F2313" s="59"/>
      <c r="G2313" s="59"/>
    </row>
    <row r="2314" spans="1:7" x14ac:dyDescent="0.3">
      <c r="A2314" s="59"/>
      <c r="B2314" s="59"/>
      <c r="C2314" s="59"/>
      <c r="D2314" s="59"/>
      <c r="E2314" s="59"/>
      <c r="F2314" s="59"/>
      <c r="G2314" s="59"/>
    </row>
    <row r="2315" spans="1:7" x14ac:dyDescent="0.3">
      <c r="A2315" s="59"/>
      <c r="B2315" s="59"/>
      <c r="C2315" s="59"/>
      <c r="D2315" s="59"/>
      <c r="E2315" s="59"/>
      <c r="F2315" s="59"/>
      <c r="G2315" s="59"/>
    </row>
    <row r="2316" spans="1:7" x14ac:dyDescent="0.3">
      <c r="A2316" s="59"/>
      <c r="B2316" s="59"/>
      <c r="C2316" s="59"/>
      <c r="D2316" s="59"/>
      <c r="E2316" s="59"/>
      <c r="F2316" s="59"/>
      <c r="G2316" s="59"/>
    </row>
    <row r="2317" spans="1:7" x14ac:dyDescent="0.3">
      <c r="A2317" s="59"/>
      <c r="B2317" s="59"/>
      <c r="C2317" s="59"/>
      <c r="D2317" s="59"/>
      <c r="E2317" s="59"/>
      <c r="F2317" s="59"/>
      <c r="G2317" s="59"/>
    </row>
    <row r="2318" spans="1:7" x14ac:dyDescent="0.3">
      <c r="A2318" s="59"/>
      <c r="B2318" s="59"/>
      <c r="C2318" s="59"/>
      <c r="D2318" s="59"/>
      <c r="E2318" s="59"/>
      <c r="F2318" s="59"/>
      <c r="G2318" s="59"/>
    </row>
    <row r="2319" spans="1:7" x14ac:dyDescent="0.3">
      <c r="A2319" s="59"/>
      <c r="B2319" s="59"/>
      <c r="C2319" s="59"/>
      <c r="D2319" s="59"/>
      <c r="E2319" s="59"/>
      <c r="F2319" s="59"/>
      <c r="G2319" s="59"/>
    </row>
    <row r="2320" spans="1:7" x14ac:dyDescent="0.3">
      <c r="A2320" s="59"/>
      <c r="B2320" s="59"/>
      <c r="C2320" s="59"/>
      <c r="D2320" s="59"/>
      <c r="E2320" s="59"/>
      <c r="F2320" s="59"/>
      <c r="G2320" s="59"/>
    </row>
    <row r="2321" spans="1:7" x14ac:dyDescent="0.3">
      <c r="A2321" s="59"/>
      <c r="B2321" s="59"/>
      <c r="C2321" s="59"/>
      <c r="D2321" s="59"/>
      <c r="E2321" s="59"/>
      <c r="F2321" s="59"/>
      <c r="G2321" s="59"/>
    </row>
    <row r="2322" spans="1:7" x14ac:dyDescent="0.3">
      <c r="A2322" s="59"/>
      <c r="B2322" s="59"/>
      <c r="C2322" s="59"/>
      <c r="D2322" s="59"/>
      <c r="E2322" s="59"/>
      <c r="F2322" s="59"/>
      <c r="G2322" s="59"/>
    </row>
    <row r="2323" spans="1:7" x14ac:dyDescent="0.3">
      <c r="A2323" s="59"/>
      <c r="B2323" s="59"/>
      <c r="C2323" s="59"/>
      <c r="D2323" s="59"/>
      <c r="E2323" s="59"/>
      <c r="F2323" s="59"/>
      <c r="G2323" s="59"/>
    </row>
    <row r="2324" spans="1:7" x14ac:dyDescent="0.3">
      <c r="A2324" s="59"/>
      <c r="B2324" s="59"/>
      <c r="C2324" s="59"/>
      <c r="D2324" s="59"/>
      <c r="E2324" s="59"/>
      <c r="F2324" s="59"/>
      <c r="G2324" s="59"/>
    </row>
    <row r="2325" spans="1:7" x14ac:dyDescent="0.3">
      <c r="A2325" s="59"/>
      <c r="B2325" s="59"/>
      <c r="C2325" s="59"/>
      <c r="D2325" s="59"/>
      <c r="E2325" s="59"/>
      <c r="F2325" s="59"/>
      <c r="G2325" s="59"/>
    </row>
    <row r="2326" spans="1:7" x14ac:dyDescent="0.3">
      <c r="A2326" s="59"/>
      <c r="B2326" s="59"/>
      <c r="C2326" s="59"/>
      <c r="D2326" s="59"/>
      <c r="E2326" s="59"/>
      <c r="F2326" s="59"/>
      <c r="G2326" s="59"/>
    </row>
    <row r="2327" spans="1:7" x14ac:dyDescent="0.3">
      <c r="A2327" s="59"/>
      <c r="B2327" s="59"/>
      <c r="C2327" s="59"/>
      <c r="D2327" s="59"/>
      <c r="E2327" s="59"/>
      <c r="F2327" s="59"/>
      <c r="G2327" s="59"/>
    </row>
    <row r="2328" spans="1:7" x14ac:dyDescent="0.3">
      <c r="A2328" s="59"/>
      <c r="B2328" s="59"/>
      <c r="C2328" s="59"/>
      <c r="D2328" s="59"/>
      <c r="E2328" s="59"/>
      <c r="F2328" s="59"/>
      <c r="G2328" s="59"/>
    </row>
    <row r="2329" spans="1:7" x14ac:dyDescent="0.3">
      <c r="A2329" s="59"/>
      <c r="B2329" s="59"/>
      <c r="C2329" s="59"/>
      <c r="D2329" s="59"/>
      <c r="E2329" s="59"/>
      <c r="F2329" s="59"/>
      <c r="G2329" s="59"/>
    </row>
    <row r="2330" spans="1:7" x14ac:dyDescent="0.3">
      <c r="A2330" s="59"/>
      <c r="B2330" s="59"/>
      <c r="C2330" s="59"/>
      <c r="D2330" s="59"/>
      <c r="E2330" s="59"/>
      <c r="F2330" s="59"/>
      <c r="G2330" s="59"/>
    </row>
    <row r="2331" spans="1:7" x14ac:dyDescent="0.3">
      <c r="A2331" s="59"/>
      <c r="B2331" s="59"/>
      <c r="C2331" s="59"/>
      <c r="D2331" s="59"/>
      <c r="E2331" s="59"/>
      <c r="F2331" s="59"/>
      <c r="G2331" s="59"/>
    </row>
    <row r="2332" spans="1:7" x14ac:dyDescent="0.3">
      <c r="A2332" s="59"/>
      <c r="B2332" s="59"/>
      <c r="C2332" s="59"/>
      <c r="D2332" s="59"/>
      <c r="E2332" s="59"/>
      <c r="F2332" s="59"/>
      <c r="G2332" s="59"/>
    </row>
    <row r="2333" spans="1:7" x14ac:dyDescent="0.3">
      <c r="A2333" s="59"/>
      <c r="B2333" s="59"/>
      <c r="C2333" s="59"/>
      <c r="D2333" s="59"/>
      <c r="E2333" s="59"/>
      <c r="F2333" s="59"/>
      <c r="G2333" s="59"/>
    </row>
    <row r="2334" spans="1:7" x14ac:dyDescent="0.3">
      <c r="A2334" s="59"/>
      <c r="B2334" s="59"/>
      <c r="C2334" s="59"/>
      <c r="D2334" s="59"/>
      <c r="E2334" s="59"/>
      <c r="F2334" s="59"/>
      <c r="G2334" s="59"/>
    </row>
    <row r="2335" spans="1:7" x14ac:dyDescent="0.3">
      <c r="A2335" s="59"/>
      <c r="B2335" s="59"/>
      <c r="C2335" s="59"/>
      <c r="D2335" s="59"/>
      <c r="E2335" s="59"/>
      <c r="F2335" s="59"/>
      <c r="G2335" s="59"/>
    </row>
    <row r="2336" spans="1:7" x14ac:dyDescent="0.3">
      <c r="A2336" s="59"/>
      <c r="B2336" s="59"/>
      <c r="C2336" s="59"/>
      <c r="D2336" s="59"/>
      <c r="E2336" s="59"/>
      <c r="F2336" s="59"/>
      <c r="G2336" s="59"/>
    </row>
    <row r="2337" spans="1:7" x14ac:dyDescent="0.3">
      <c r="A2337" s="59"/>
      <c r="B2337" s="59"/>
      <c r="C2337" s="59"/>
      <c r="D2337" s="59"/>
      <c r="E2337" s="59"/>
      <c r="F2337" s="59"/>
      <c r="G2337" s="59"/>
    </row>
    <row r="2338" spans="1:7" x14ac:dyDescent="0.3">
      <c r="A2338" s="59"/>
      <c r="B2338" s="59"/>
      <c r="C2338" s="59"/>
      <c r="D2338" s="59"/>
      <c r="E2338" s="59"/>
      <c r="F2338" s="59"/>
      <c r="G2338" s="59"/>
    </row>
    <row r="2339" spans="1:7" x14ac:dyDescent="0.3">
      <c r="A2339" s="59"/>
      <c r="B2339" s="59"/>
      <c r="C2339" s="59"/>
      <c r="D2339" s="59"/>
      <c r="E2339" s="59"/>
      <c r="F2339" s="59"/>
      <c r="G2339" s="59"/>
    </row>
    <row r="2340" spans="1:7" x14ac:dyDescent="0.3">
      <c r="A2340" s="59"/>
      <c r="B2340" s="59"/>
      <c r="C2340" s="59"/>
      <c r="D2340" s="59"/>
      <c r="E2340" s="59"/>
      <c r="F2340" s="59"/>
      <c r="G2340" s="59"/>
    </row>
    <row r="2341" spans="1:7" x14ac:dyDescent="0.3">
      <c r="A2341" s="59"/>
      <c r="B2341" s="59"/>
      <c r="C2341" s="59"/>
      <c r="D2341" s="59"/>
      <c r="E2341" s="59"/>
      <c r="F2341" s="59"/>
      <c r="G2341" s="59"/>
    </row>
    <row r="2342" spans="1:7" x14ac:dyDescent="0.3">
      <c r="A2342" s="59"/>
      <c r="B2342" s="59"/>
      <c r="C2342" s="59"/>
      <c r="D2342" s="59"/>
      <c r="E2342" s="59"/>
      <c r="F2342" s="59"/>
      <c r="G2342" s="59"/>
    </row>
    <row r="2343" spans="1:7" x14ac:dyDescent="0.3">
      <c r="A2343" s="59"/>
      <c r="B2343" s="59"/>
      <c r="C2343" s="59"/>
      <c r="D2343" s="59"/>
      <c r="E2343" s="59"/>
      <c r="F2343" s="59"/>
      <c r="G2343" s="59"/>
    </row>
    <row r="2344" spans="1:7" x14ac:dyDescent="0.3">
      <c r="A2344" s="59"/>
      <c r="B2344" s="59"/>
      <c r="C2344" s="59"/>
      <c r="D2344" s="59"/>
      <c r="E2344" s="59"/>
      <c r="F2344" s="59"/>
      <c r="G2344" s="59"/>
    </row>
    <row r="2345" spans="1:7" x14ac:dyDescent="0.3">
      <c r="A2345" s="59"/>
      <c r="B2345" s="59"/>
      <c r="C2345" s="59"/>
      <c r="D2345" s="59"/>
      <c r="E2345" s="59"/>
      <c r="F2345" s="59"/>
      <c r="G2345" s="59"/>
    </row>
    <row r="2346" spans="1:7" x14ac:dyDescent="0.3">
      <c r="A2346" s="59"/>
      <c r="B2346" s="59"/>
      <c r="C2346" s="59"/>
      <c r="D2346" s="59"/>
      <c r="E2346" s="59"/>
      <c r="F2346" s="59"/>
      <c r="G2346" s="59"/>
    </row>
    <row r="2347" spans="1:7" x14ac:dyDescent="0.3">
      <c r="A2347" s="59"/>
      <c r="B2347" s="59"/>
      <c r="C2347" s="59"/>
      <c r="D2347" s="59"/>
      <c r="E2347" s="59"/>
      <c r="F2347" s="59"/>
      <c r="G2347" s="59"/>
    </row>
    <row r="2348" spans="1:7" x14ac:dyDescent="0.3">
      <c r="A2348" s="59"/>
      <c r="B2348" s="59"/>
      <c r="C2348" s="59"/>
      <c r="D2348" s="59"/>
      <c r="E2348" s="59"/>
      <c r="F2348" s="59"/>
      <c r="G2348" s="59"/>
    </row>
    <row r="2349" spans="1:7" x14ac:dyDescent="0.3">
      <c r="A2349" s="59"/>
      <c r="B2349" s="59"/>
      <c r="C2349" s="59"/>
      <c r="D2349" s="59"/>
      <c r="E2349" s="59"/>
      <c r="F2349" s="59"/>
      <c r="G2349" s="59"/>
    </row>
    <row r="2350" spans="1:7" x14ac:dyDescent="0.3">
      <c r="A2350" s="59"/>
      <c r="B2350" s="59"/>
      <c r="C2350" s="59"/>
      <c r="D2350" s="59"/>
      <c r="E2350" s="59"/>
      <c r="F2350" s="59"/>
      <c r="G2350" s="59"/>
    </row>
    <row r="2351" spans="1:7" x14ac:dyDescent="0.3">
      <c r="A2351" s="59"/>
      <c r="B2351" s="59"/>
      <c r="C2351" s="59"/>
      <c r="D2351" s="59"/>
      <c r="E2351" s="59"/>
      <c r="F2351" s="59"/>
      <c r="G2351" s="59"/>
    </row>
    <row r="2352" spans="1:7" x14ac:dyDescent="0.3">
      <c r="A2352" s="59"/>
      <c r="B2352" s="59"/>
      <c r="C2352" s="59"/>
      <c r="D2352" s="59"/>
      <c r="E2352" s="59"/>
      <c r="F2352" s="59"/>
      <c r="G2352" s="59"/>
    </row>
    <row r="2353" spans="1:7" x14ac:dyDescent="0.3">
      <c r="A2353" s="59"/>
      <c r="B2353" s="59"/>
      <c r="C2353" s="59"/>
      <c r="D2353" s="59"/>
      <c r="E2353" s="59"/>
      <c r="F2353" s="59"/>
      <c r="G2353" s="59"/>
    </row>
    <row r="2354" spans="1:7" x14ac:dyDescent="0.3">
      <c r="A2354" s="59"/>
      <c r="B2354" s="59"/>
      <c r="C2354" s="59"/>
      <c r="D2354" s="59"/>
      <c r="E2354" s="59"/>
      <c r="F2354" s="59"/>
      <c r="G2354" s="59"/>
    </row>
    <row r="2355" spans="1:7" x14ac:dyDescent="0.3">
      <c r="A2355" s="59"/>
      <c r="B2355" s="59"/>
      <c r="C2355" s="59"/>
      <c r="D2355" s="59"/>
      <c r="E2355" s="59"/>
      <c r="F2355" s="59"/>
      <c r="G2355" s="59"/>
    </row>
    <row r="2356" spans="1:7" x14ac:dyDescent="0.3">
      <c r="A2356" s="59"/>
      <c r="B2356" s="59"/>
      <c r="C2356" s="59"/>
      <c r="D2356" s="59"/>
      <c r="E2356" s="59"/>
      <c r="F2356" s="59"/>
      <c r="G2356" s="59"/>
    </row>
    <row r="2357" spans="1:7" x14ac:dyDescent="0.3">
      <c r="A2357" s="59"/>
      <c r="B2357" s="59"/>
      <c r="C2357" s="59"/>
      <c r="D2357" s="59"/>
      <c r="E2357" s="59"/>
      <c r="F2357" s="59"/>
      <c r="G2357" s="59"/>
    </row>
    <row r="2358" spans="1:7" x14ac:dyDescent="0.3">
      <c r="A2358" s="59"/>
      <c r="B2358" s="59"/>
      <c r="C2358" s="59"/>
      <c r="D2358" s="59"/>
      <c r="E2358" s="59"/>
      <c r="F2358" s="59"/>
      <c r="G2358" s="59"/>
    </row>
    <row r="2359" spans="1:7" x14ac:dyDescent="0.3">
      <c r="A2359" s="59"/>
      <c r="B2359" s="59"/>
      <c r="C2359" s="59"/>
      <c r="D2359" s="59"/>
      <c r="E2359" s="59"/>
      <c r="F2359" s="59"/>
      <c r="G2359" s="59"/>
    </row>
    <row r="2360" spans="1:7" x14ac:dyDescent="0.3">
      <c r="A2360" s="59"/>
      <c r="B2360" s="59"/>
      <c r="C2360" s="59"/>
      <c r="D2360" s="59"/>
      <c r="E2360" s="59"/>
      <c r="F2360" s="59"/>
      <c r="G2360" s="59"/>
    </row>
    <row r="2361" spans="1:7" x14ac:dyDescent="0.3">
      <c r="A2361" s="59"/>
      <c r="B2361" s="59"/>
      <c r="C2361" s="59"/>
      <c r="D2361" s="59"/>
      <c r="E2361" s="59"/>
      <c r="F2361" s="59"/>
      <c r="G2361" s="59"/>
    </row>
    <row r="2362" spans="1:7" x14ac:dyDescent="0.3">
      <c r="A2362" s="59"/>
      <c r="B2362" s="59"/>
      <c r="C2362" s="59"/>
      <c r="D2362" s="59"/>
      <c r="E2362" s="59"/>
      <c r="F2362" s="59"/>
      <c r="G2362" s="59"/>
    </row>
    <row r="2363" spans="1:7" x14ac:dyDescent="0.3">
      <c r="A2363" s="59"/>
      <c r="B2363" s="59"/>
      <c r="C2363" s="59"/>
      <c r="D2363" s="59"/>
      <c r="E2363" s="59"/>
      <c r="F2363" s="59"/>
      <c r="G2363" s="59"/>
    </row>
    <row r="2364" spans="1:7" x14ac:dyDescent="0.3">
      <c r="A2364" s="59"/>
      <c r="B2364" s="59"/>
      <c r="C2364" s="59"/>
      <c r="D2364" s="59"/>
      <c r="E2364" s="59"/>
      <c r="F2364" s="59"/>
      <c r="G2364" s="59"/>
    </row>
    <row r="2365" spans="1:7" x14ac:dyDescent="0.3">
      <c r="A2365" s="59"/>
      <c r="B2365" s="59"/>
      <c r="C2365" s="59"/>
      <c r="D2365" s="59"/>
      <c r="E2365" s="59"/>
      <c r="F2365" s="59"/>
      <c r="G2365" s="59"/>
    </row>
    <row r="2366" spans="1:7" x14ac:dyDescent="0.3">
      <c r="A2366" s="59"/>
      <c r="B2366" s="59"/>
      <c r="C2366" s="59"/>
      <c r="D2366" s="59"/>
      <c r="E2366" s="59"/>
      <c r="F2366" s="59"/>
      <c r="G2366" s="59"/>
    </row>
    <row r="2367" spans="1:7" x14ac:dyDescent="0.3">
      <c r="A2367" s="59"/>
      <c r="B2367" s="59"/>
      <c r="C2367" s="59"/>
      <c r="D2367" s="59"/>
      <c r="E2367" s="59"/>
      <c r="F2367" s="59"/>
      <c r="G2367" s="59"/>
    </row>
    <row r="2368" spans="1:7" x14ac:dyDescent="0.3">
      <c r="A2368" s="59"/>
      <c r="B2368" s="59"/>
      <c r="C2368" s="59"/>
      <c r="D2368" s="59"/>
      <c r="E2368" s="59"/>
      <c r="F2368" s="59"/>
      <c r="G2368" s="59"/>
    </row>
    <row r="2369" spans="1:7" x14ac:dyDescent="0.3">
      <c r="A2369" s="59"/>
      <c r="B2369" s="59"/>
      <c r="C2369" s="59"/>
      <c r="D2369" s="59"/>
      <c r="E2369" s="59"/>
      <c r="F2369" s="59"/>
      <c r="G2369" s="59"/>
    </row>
    <row r="2370" spans="1:7" x14ac:dyDescent="0.3">
      <c r="A2370" s="59"/>
      <c r="B2370" s="59"/>
      <c r="C2370" s="59"/>
      <c r="D2370" s="59"/>
      <c r="E2370" s="59"/>
      <c r="F2370" s="59"/>
      <c r="G2370" s="59"/>
    </row>
    <row r="2371" spans="1:7" x14ac:dyDescent="0.3">
      <c r="A2371" s="59"/>
      <c r="B2371" s="59"/>
      <c r="C2371" s="59"/>
      <c r="D2371" s="59"/>
      <c r="E2371" s="59"/>
      <c r="F2371" s="59"/>
      <c r="G2371" s="59"/>
    </row>
    <row r="2372" spans="1:7" x14ac:dyDescent="0.3">
      <c r="A2372" s="59"/>
      <c r="B2372" s="59"/>
      <c r="C2372" s="59"/>
      <c r="D2372" s="59"/>
      <c r="E2372" s="59"/>
      <c r="F2372" s="59"/>
      <c r="G2372" s="59"/>
    </row>
    <row r="2373" spans="1:7" x14ac:dyDescent="0.3">
      <c r="A2373" s="59"/>
      <c r="B2373" s="59"/>
      <c r="C2373" s="59"/>
      <c r="D2373" s="59"/>
      <c r="E2373" s="59"/>
      <c r="F2373" s="59"/>
      <c r="G2373" s="59"/>
    </row>
    <row r="2374" spans="1:7" x14ac:dyDescent="0.3">
      <c r="A2374" s="59"/>
      <c r="B2374" s="59"/>
      <c r="C2374" s="59"/>
      <c r="D2374" s="59"/>
      <c r="E2374" s="59"/>
      <c r="F2374" s="59"/>
      <c r="G2374" s="59"/>
    </row>
    <row r="2375" spans="1:7" x14ac:dyDescent="0.3">
      <c r="A2375" s="59"/>
      <c r="B2375" s="59"/>
      <c r="C2375" s="59"/>
      <c r="D2375" s="59"/>
      <c r="E2375" s="59"/>
      <c r="F2375" s="59"/>
      <c r="G2375" s="59"/>
    </row>
    <row r="2376" spans="1:7" x14ac:dyDescent="0.3">
      <c r="A2376" s="59"/>
      <c r="B2376" s="59"/>
      <c r="C2376" s="59"/>
      <c r="D2376" s="59"/>
      <c r="E2376" s="59"/>
      <c r="F2376" s="59"/>
      <c r="G2376" s="59"/>
    </row>
    <row r="2377" spans="1:7" x14ac:dyDescent="0.3">
      <c r="A2377" s="59"/>
      <c r="B2377" s="59"/>
      <c r="C2377" s="59"/>
      <c r="D2377" s="59"/>
      <c r="E2377" s="59"/>
      <c r="F2377" s="59"/>
      <c r="G2377" s="59"/>
    </row>
    <row r="2378" spans="1:7" x14ac:dyDescent="0.3">
      <c r="A2378" s="59"/>
      <c r="B2378" s="59"/>
      <c r="C2378" s="59"/>
      <c r="D2378" s="59"/>
      <c r="E2378" s="59"/>
      <c r="F2378" s="59"/>
      <c r="G2378" s="59"/>
    </row>
    <row r="2379" spans="1:7" x14ac:dyDescent="0.3">
      <c r="A2379" s="59"/>
      <c r="B2379" s="59"/>
      <c r="C2379" s="59"/>
      <c r="D2379" s="59"/>
      <c r="E2379" s="59"/>
      <c r="F2379" s="59"/>
      <c r="G2379" s="59"/>
    </row>
    <row r="2380" spans="1:7" x14ac:dyDescent="0.3">
      <c r="A2380" s="59"/>
      <c r="B2380" s="59"/>
      <c r="C2380" s="59"/>
      <c r="D2380" s="59"/>
      <c r="E2380" s="59"/>
      <c r="F2380" s="59"/>
      <c r="G2380" s="59"/>
    </row>
    <row r="2381" spans="1:7" x14ac:dyDescent="0.3">
      <c r="A2381" s="59"/>
      <c r="B2381" s="59"/>
      <c r="C2381" s="59"/>
      <c r="D2381" s="59"/>
      <c r="E2381" s="59"/>
      <c r="F2381" s="59"/>
      <c r="G2381" s="59"/>
    </row>
    <row r="2382" spans="1:7" x14ac:dyDescent="0.3">
      <c r="A2382" s="59"/>
      <c r="B2382" s="59"/>
      <c r="C2382" s="59"/>
      <c r="D2382" s="59"/>
      <c r="E2382" s="59"/>
      <c r="F2382" s="59"/>
      <c r="G2382" s="59"/>
    </row>
    <row r="2383" spans="1:7" x14ac:dyDescent="0.3">
      <c r="A2383" s="59"/>
      <c r="B2383" s="59"/>
      <c r="C2383" s="59"/>
      <c r="D2383" s="59"/>
      <c r="E2383" s="59"/>
      <c r="F2383" s="59"/>
      <c r="G2383" s="59"/>
    </row>
    <row r="2384" spans="1:7" x14ac:dyDescent="0.3">
      <c r="A2384" s="59"/>
      <c r="B2384" s="59"/>
      <c r="C2384" s="59"/>
      <c r="D2384" s="59"/>
      <c r="E2384" s="59"/>
      <c r="F2384" s="59"/>
      <c r="G2384" s="59"/>
    </row>
    <row r="2385" spans="1:7" x14ac:dyDescent="0.3">
      <c r="A2385" s="59"/>
      <c r="B2385" s="59"/>
      <c r="C2385" s="59"/>
      <c r="D2385" s="59"/>
      <c r="E2385" s="59"/>
      <c r="F2385" s="59"/>
      <c r="G2385" s="59"/>
    </row>
    <row r="2386" spans="1:7" x14ac:dyDescent="0.3">
      <c r="A2386" s="59"/>
      <c r="B2386" s="59"/>
      <c r="C2386" s="59"/>
      <c r="D2386" s="59"/>
      <c r="E2386" s="59"/>
      <c r="F2386" s="59"/>
      <c r="G2386" s="59"/>
    </row>
    <row r="2387" spans="1:7" x14ac:dyDescent="0.3">
      <c r="A2387" s="59"/>
      <c r="B2387" s="59"/>
      <c r="C2387" s="59"/>
      <c r="D2387" s="59"/>
      <c r="E2387" s="59"/>
      <c r="F2387" s="59"/>
      <c r="G2387" s="59"/>
    </row>
    <row r="2388" spans="1:7" x14ac:dyDescent="0.3">
      <c r="A2388" s="59"/>
      <c r="B2388" s="59"/>
      <c r="C2388" s="59"/>
      <c r="D2388" s="59"/>
      <c r="E2388" s="59"/>
      <c r="F2388" s="59"/>
      <c r="G2388" s="59"/>
    </row>
    <row r="2389" spans="1:7" x14ac:dyDescent="0.3">
      <c r="A2389" s="59"/>
      <c r="B2389" s="59"/>
      <c r="C2389" s="59"/>
      <c r="D2389" s="59"/>
      <c r="E2389" s="59"/>
      <c r="F2389" s="59"/>
      <c r="G2389" s="59"/>
    </row>
    <row r="2390" spans="1:7" x14ac:dyDescent="0.3">
      <c r="A2390" s="59"/>
      <c r="B2390" s="59"/>
      <c r="C2390" s="59"/>
      <c r="D2390" s="59"/>
      <c r="E2390" s="59"/>
      <c r="F2390" s="59"/>
      <c r="G2390" s="59"/>
    </row>
    <row r="2391" spans="1:7" x14ac:dyDescent="0.3">
      <c r="A2391" s="59"/>
      <c r="B2391" s="59"/>
      <c r="C2391" s="59"/>
      <c r="D2391" s="59"/>
      <c r="E2391" s="59"/>
      <c r="F2391" s="59"/>
      <c r="G2391" s="59"/>
    </row>
    <row r="2392" spans="1:7" x14ac:dyDescent="0.3">
      <c r="A2392" s="59"/>
      <c r="B2392" s="59"/>
      <c r="C2392" s="59"/>
      <c r="D2392" s="59"/>
      <c r="E2392" s="59"/>
      <c r="F2392" s="59"/>
      <c r="G2392" s="59"/>
    </row>
    <row r="2393" spans="1:7" x14ac:dyDescent="0.3">
      <c r="A2393" s="59"/>
      <c r="B2393" s="59"/>
      <c r="C2393" s="59"/>
      <c r="D2393" s="59"/>
      <c r="E2393" s="59"/>
      <c r="F2393" s="59"/>
      <c r="G2393" s="59"/>
    </row>
    <row r="2394" spans="1:7" x14ac:dyDescent="0.3">
      <c r="A2394" s="59"/>
      <c r="B2394" s="59"/>
      <c r="C2394" s="59"/>
      <c r="D2394" s="59"/>
      <c r="E2394" s="59"/>
      <c r="F2394" s="59"/>
      <c r="G2394" s="59"/>
    </row>
    <row r="2395" spans="1:7" x14ac:dyDescent="0.3">
      <c r="A2395" s="59"/>
      <c r="B2395" s="59"/>
      <c r="C2395" s="59"/>
      <c r="D2395" s="59"/>
      <c r="E2395" s="59"/>
      <c r="F2395" s="59"/>
      <c r="G2395" s="59"/>
    </row>
    <row r="2396" spans="1:7" x14ac:dyDescent="0.3">
      <c r="A2396" s="59"/>
      <c r="B2396" s="59"/>
      <c r="C2396" s="59"/>
      <c r="D2396" s="59"/>
      <c r="E2396" s="59"/>
      <c r="F2396" s="59"/>
      <c r="G2396" s="59"/>
    </row>
    <row r="2397" spans="1:7" x14ac:dyDescent="0.3">
      <c r="A2397" s="59"/>
      <c r="B2397" s="59"/>
      <c r="C2397" s="59"/>
      <c r="D2397" s="59"/>
      <c r="E2397" s="59"/>
      <c r="F2397" s="59"/>
      <c r="G2397" s="59"/>
    </row>
    <row r="2398" spans="1:7" x14ac:dyDescent="0.3">
      <c r="A2398" s="59"/>
      <c r="B2398" s="59"/>
      <c r="C2398" s="59"/>
      <c r="D2398" s="59"/>
      <c r="E2398" s="59"/>
      <c r="F2398" s="59"/>
      <c r="G2398" s="59"/>
    </row>
    <row r="2399" spans="1:7" x14ac:dyDescent="0.3">
      <c r="A2399" s="59"/>
      <c r="B2399" s="59"/>
      <c r="C2399" s="59"/>
      <c r="D2399" s="59"/>
      <c r="E2399" s="59"/>
      <c r="F2399" s="59"/>
      <c r="G2399" s="59"/>
    </row>
    <row r="2400" spans="1:7" x14ac:dyDescent="0.3">
      <c r="A2400" s="59"/>
      <c r="B2400" s="59"/>
      <c r="C2400" s="59"/>
      <c r="D2400" s="59"/>
      <c r="E2400" s="59"/>
      <c r="F2400" s="59"/>
      <c r="G2400" s="59"/>
    </row>
    <row r="2401" spans="1:7" x14ac:dyDescent="0.3">
      <c r="A2401" s="59"/>
      <c r="B2401" s="59"/>
      <c r="C2401" s="59"/>
      <c r="D2401" s="59"/>
      <c r="E2401" s="59"/>
      <c r="F2401" s="59"/>
      <c r="G2401" s="59"/>
    </row>
    <row r="2402" spans="1:7" x14ac:dyDescent="0.3">
      <c r="A2402" s="59"/>
      <c r="B2402" s="59"/>
      <c r="C2402" s="59"/>
      <c r="D2402" s="59"/>
      <c r="E2402" s="59"/>
      <c r="F2402" s="59"/>
      <c r="G2402" s="59"/>
    </row>
    <row r="2403" spans="1:7" x14ac:dyDescent="0.3">
      <c r="A2403" s="59"/>
      <c r="B2403" s="59"/>
      <c r="C2403" s="59"/>
      <c r="D2403" s="59"/>
      <c r="E2403" s="59"/>
      <c r="F2403" s="59"/>
      <c r="G2403" s="59"/>
    </row>
    <row r="2404" spans="1:7" x14ac:dyDescent="0.3">
      <c r="A2404" s="59"/>
      <c r="B2404" s="59"/>
      <c r="C2404" s="59"/>
      <c r="D2404" s="59"/>
      <c r="E2404" s="59"/>
      <c r="F2404" s="59"/>
      <c r="G2404" s="59"/>
    </row>
    <row r="2405" spans="1:7" x14ac:dyDescent="0.3">
      <c r="A2405" s="59"/>
      <c r="B2405" s="59"/>
      <c r="C2405" s="59"/>
      <c r="D2405" s="59"/>
      <c r="E2405" s="59"/>
      <c r="F2405" s="59"/>
      <c r="G2405" s="59"/>
    </row>
    <row r="2406" spans="1:7" x14ac:dyDescent="0.3">
      <c r="A2406" s="59"/>
      <c r="B2406" s="59"/>
      <c r="C2406" s="59"/>
      <c r="D2406" s="59"/>
      <c r="E2406" s="59"/>
      <c r="F2406" s="59"/>
      <c r="G2406" s="59"/>
    </row>
    <row r="2407" spans="1:7" x14ac:dyDescent="0.3">
      <c r="A2407" s="59"/>
      <c r="B2407" s="59"/>
      <c r="C2407" s="59"/>
      <c r="D2407" s="59"/>
      <c r="E2407" s="59"/>
      <c r="F2407" s="59"/>
      <c r="G2407" s="59"/>
    </row>
    <row r="2408" spans="1:7" x14ac:dyDescent="0.3">
      <c r="A2408" s="59"/>
      <c r="B2408" s="59"/>
      <c r="C2408" s="59"/>
      <c r="D2408" s="59"/>
      <c r="E2408" s="59"/>
      <c r="F2408" s="59"/>
      <c r="G2408" s="59"/>
    </row>
    <row r="2409" spans="1:7" x14ac:dyDescent="0.3">
      <c r="A2409" s="59"/>
      <c r="B2409" s="59"/>
      <c r="C2409" s="59"/>
      <c r="D2409" s="59"/>
      <c r="E2409" s="59"/>
      <c r="F2409" s="59"/>
      <c r="G2409" s="59"/>
    </row>
    <row r="2410" spans="1:7" x14ac:dyDescent="0.3">
      <c r="A2410" s="59"/>
      <c r="B2410" s="59"/>
      <c r="C2410" s="59"/>
      <c r="D2410" s="59"/>
      <c r="E2410" s="59"/>
      <c r="F2410" s="59"/>
      <c r="G2410" s="59"/>
    </row>
    <row r="2411" spans="1:7" x14ac:dyDescent="0.3">
      <c r="A2411" s="59"/>
      <c r="B2411" s="59"/>
      <c r="C2411" s="59"/>
      <c r="D2411" s="59"/>
      <c r="E2411" s="59"/>
      <c r="F2411" s="59"/>
      <c r="G2411" s="59"/>
    </row>
    <row r="2412" spans="1:7" x14ac:dyDescent="0.3">
      <c r="A2412" s="59"/>
      <c r="B2412" s="59"/>
      <c r="C2412" s="59"/>
      <c r="D2412" s="59"/>
      <c r="E2412" s="59"/>
      <c r="F2412" s="59"/>
      <c r="G2412" s="59"/>
    </row>
    <row r="2413" spans="1:7" x14ac:dyDescent="0.3">
      <c r="A2413" s="59"/>
      <c r="B2413" s="59"/>
      <c r="C2413" s="59"/>
      <c r="D2413" s="59"/>
      <c r="E2413" s="59"/>
      <c r="F2413" s="59"/>
      <c r="G2413" s="59"/>
    </row>
    <row r="2414" spans="1:7" x14ac:dyDescent="0.3">
      <c r="A2414" s="59"/>
      <c r="B2414" s="59"/>
      <c r="C2414" s="59"/>
      <c r="D2414" s="59"/>
      <c r="E2414" s="59"/>
      <c r="F2414" s="59"/>
      <c r="G2414" s="59"/>
    </row>
    <row r="2415" spans="1:7" x14ac:dyDescent="0.3">
      <c r="A2415" s="59"/>
      <c r="B2415" s="59"/>
      <c r="C2415" s="59"/>
      <c r="D2415" s="59"/>
      <c r="E2415" s="59"/>
      <c r="F2415" s="59"/>
      <c r="G2415" s="59"/>
    </row>
    <row r="2416" spans="1:7" x14ac:dyDescent="0.3">
      <c r="A2416" s="59"/>
      <c r="B2416" s="59"/>
      <c r="C2416" s="59"/>
      <c r="D2416" s="59"/>
      <c r="E2416" s="59"/>
      <c r="F2416" s="59"/>
      <c r="G2416" s="59"/>
    </row>
    <row r="2417" spans="1:7" x14ac:dyDescent="0.3">
      <c r="A2417" s="59"/>
      <c r="B2417" s="59"/>
      <c r="C2417" s="59"/>
      <c r="D2417" s="59"/>
      <c r="E2417" s="59"/>
      <c r="F2417" s="59"/>
      <c r="G2417" s="59"/>
    </row>
    <row r="2418" spans="1:7" x14ac:dyDescent="0.3">
      <c r="A2418" s="59"/>
      <c r="B2418" s="59"/>
      <c r="C2418" s="59"/>
      <c r="D2418" s="59"/>
      <c r="E2418" s="59"/>
      <c r="F2418" s="59"/>
      <c r="G2418" s="59"/>
    </row>
    <row r="2419" spans="1:7" x14ac:dyDescent="0.3">
      <c r="A2419" s="59"/>
      <c r="B2419" s="59"/>
      <c r="C2419" s="59"/>
      <c r="D2419" s="59"/>
      <c r="E2419" s="59"/>
      <c r="F2419" s="59"/>
      <c r="G2419" s="59"/>
    </row>
    <row r="2420" spans="1:7" x14ac:dyDescent="0.3">
      <c r="A2420" s="59"/>
      <c r="B2420" s="59"/>
      <c r="C2420" s="59"/>
      <c r="D2420" s="59"/>
      <c r="E2420" s="59"/>
      <c r="F2420" s="59"/>
      <c r="G2420" s="59"/>
    </row>
    <row r="2421" spans="1:7" x14ac:dyDescent="0.3">
      <c r="A2421" s="59"/>
      <c r="B2421" s="59"/>
      <c r="C2421" s="59"/>
      <c r="D2421" s="59"/>
      <c r="E2421" s="59"/>
      <c r="F2421" s="59"/>
      <c r="G2421" s="59"/>
    </row>
    <row r="2422" spans="1:7" x14ac:dyDescent="0.3">
      <c r="A2422" s="59"/>
      <c r="B2422" s="59"/>
      <c r="C2422" s="59"/>
      <c r="D2422" s="59"/>
      <c r="E2422" s="59"/>
      <c r="F2422" s="59"/>
      <c r="G2422" s="59"/>
    </row>
    <row r="2423" spans="1:7" x14ac:dyDescent="0.3">
      <c r="A2423" s="59"/>
      <c r="B2423" s="59"/>
      <c r="C2423" s="59"/>
      <c r="D2423" s="59"/>
      <c r="E2423" s="59"/>
      <c r="F2423" s="59"/>
      <c r="G2423" s="59"/>
    </row>
    <row r="2424" spans="1:7" x14ac:dyDescent="0.3">
      <c r="A2424" s="59"/>
      <c r="B2424" s="59"/>
      <c r="C2424" s="59"/>
      <c r="D2424" s="59"/>
      <c r="E2424" s="59"/>
      <c r="F2424" s="59"/>
      <c r="G2424" s="59"/>
    </row>
    <row r="2425" spans="1:7" x14ac:dyDescent="0.3">
      <c r="A2425" s="59"/>
      <c r="B2425" s="59"/>
      <c r="C2425" s="59"/>
      <c r="D2425" s="59"/>
      <c r="E2425" s="59"/>
      <c r="F2425" s="59"/>
      <c r="G2425" s="59"/>
    </row>
    <row r="2426" spans="1:7" x14ac:dyDescent="0.3">
      <c r="A2426" s="59"/>
      <c r="B2426" s="59"/>
      <c r="C2426" s="59"/>
      <c r="D2426" s="59"/>
      <c r="E2426" s="59"/>
      <c r="F2426" s="59"/>
      <c r="G2426" s="59"/>
    </row>
    <row r="2427" spans="1:7" x14ac:dyDescent="0.3">
      <c r="A2427" s="59"/>
      <c r="B2427" s="59"/>
      <c r="C2427" s="59"/>
      <c r="D2427" s="59"/>
      <c r="E2427" s="59"/>
      <c r="F2427" s="59"/>
      <c r="G2427" s="59"/>
    </row>
    <row r="2428" spans="1:7" x14ac:dyDescent="0.3">
      <c r="A2428" s="59"/>
      <c r="B2428" s="59"/>
      <c r="C2428" s="59"/>
      <c r="D2428" s="59"/>
      <c r="E2428" s="59"/>
      <c r="F2428" s="59"/>
      <c r="G2428" s="59"/>
    </row>
    <row r="2429" spans="1:7" x14ac:dyDescent="0.3">
      <c r="A2429" s="59"/>
      <c r="B2429" s="59"/>
      <c r="C2429" s="59"/>
      <c r="D2429" s="59"/>
      <c r="E2429" s="59"/>
      <c r="F2429" s="59"/>
      <c r="G2429" s="59"/>
    </row>
    <row r="2430" spans="1:7" x14ac:dyDescent="0.3">
      <c r="A2430" s="59"/>
      <c r="B2430" s="59"/>
      <c r="C2430" s="59"/>
      <c r="D2430" s="59"/>
      <c r="E2430" s="59"/>
      <c r="F2430" s="59"/>
      <c r="G2430" s="59"/>
    </row>
    <row r="2431" spans="1:7" x14ac:dyDescent="0.3">
      <c r="A2431" s="59"/>
      <c r="B2431" s="59"/>
      <c r="C2431" s="59"/>
      <c r="D2431" s="59"/>
      <c r="E2431" s="59"/>
      <c r="F2431" s="59"/>
      <c r="G2431" s="59"/>
    </row>
    <row r="2432" spans="1:7" x14ac:dyDescent="0.3">
      <c r="A2432" s="59"/>
      <c r="B2432" s="59"/>
      <c r="C2432" s="59"/>
      <c r="D2432" s="59"/>
      <c r="E2432" s="59"/>
      <c r="F2432" s="59"/>
      <c r="G2432" s="59"/>
    </row>
    <row r="2433" spans="1:7" x14ac:dyDescent="0.3">
      <c r="A2433" s="59"/>
      <c r="B2433" s="59"/>
      <c r="C2433" s="59"/>
      <c r="D2433" s="59"/>
      <c r="E2433" s="59"/>
      <c r="F2433" s="59"/>
      <c r="G2433" s="59"/>
    </row>
    <row r="2434" spans="1:7" x14ac:dyDescent="0.3">
      <c r="A2434" s="59"/>
      <c r="B2434" s="59"/>
      <c r="C2434" s="59"/>
      <c r="D2434" s="59"/>
      <c r="E2434" s="59"/>
      <c r="F2434" s="59"/>
      <c r="G2434" s="59"/>
    </row>
    <row r="2435" spans="1:7" x14ac:dyDescent="0.3">
      <c r="A2435" s="59"/>
      <c r="B2435" s="59"/>
      <c r="C2435" s="59"/>
      <c r="D2435" s="59"/>
      <c r="E2435" s="59"/>
      <c r="F2435" s="59"/>
      <c r="G2435" s="59"/>
    </row>
    <row r="2436" spans="1:7" x14ac:dyDescent="0.3">
      <c r="A2436" s="59"/>
      <c r="B2436" s="59"/>
      <c r="C2436" s="59"/>
      <c r="D2436" s="59"/>
      <c r="E2436" s="59"/>
      <c r="F2436" s="59"/>
      <c r="G2436" s="59"/>
    </row>
    <row r="2437" spans="1:7" x14ac:dyDescent="0.3">
      <c r="A2437" s="59"/>
      <c r="B2437" s="59"/>
      <c r="C2437" s="59"/>
      <c r="D2437" s="59"/>
      <c r="E2437" s="59"/>
      <c r="F2437" s="59"/>
      <c r="G2437" s="59"/>
    </row>
    <row r="2438" spans="1:7" x14ac:dyDescent="0.3">
      <c r="A2438" s="59"/>
      <c r="B2438" s="59"/>
      <c r="C2438" s="59"/>
      <c r="D2438" s="59"/>
      <c r="E2438" s="59"/>
      <c r="F2438" s="59"/>
      <c r="G2438" s="59"/>
    </row>
    <row r="2439" spans="1:7" x14ac:dyDescent="0.3">
      <c r="A2439" s="59"/>
      <c r="B2439" s="59"/>
      <c r="C2439" s="59"/>
      <c r="D2439" s="59"/>
      <c r="E2439" s="59"/>
      <c r="F2439" s="59"/>
      <c r="G2439" s="59"/>
    </row>
    <row r="2440" spans="1:7" x14ac:dyDescent="0.3">
      <c r="A2440" s="59"/>
      <c r="B2440" s="59"/>
      <c r="C2440" s="59"/>
      <c r="D2440" s="59"/>
      <c r="E2440" s="59"/>
      <c r="F2440" s="59"/>
      <c r="G2440" s="59"/>
    </row>
    <row r="2441" spans="1:7" x14ac:dyDescent="0.3">
      <c r="A2441" s="59"/>
      <c r="B2441" s="59"/>
      <c r="C2441" s="59"/>
      <c r="D2441" s="59"/>
      <c r="E2441" s="59"/>
      <c r="F2441" s="59"/>
      <c r="G2441" s="59"/>
    </row>
    <row r="2442" spans="1:7" x14ac:dyDescent="0.3">
      <c r="A2442" s="59"/>
      <c r="B2442" s="59"/>
      <c r="C2442" s="59"/>
      <c r="D2442" s="59"/>
      <c r="E2442" s="59"/>
      <c r="F2442" s="59"/>
      <c r="G2442" s="59"/>
    </row>
    <row r="2443" spans="1:7" x14ac:dyDescent="0.3">
      <c r="A2443" s="59"/>
      <c r="B2443" s="59"/>
      <c r="C2443" s="59"/>
      <c r="D2443" s="59"/>
      <c r="E2443" s="59"/>
      <c r="F2443" s="59"/>
      <c r="G2443" s="59"/>
    </row>
    <row r="2444" spans="1:7" x14ac:dyDescent="0.3">
      <c r="A2444" s="59"/>
      <c r="B2444" s="59"/>
      <c r="C2444" s="59"/>
      <c r="D2444" s="59"/>
      <c r="E2444" s="59"/>
      <c r="F2444" s="59"/>
      <c r="G2444" s="59"/>
    </row>
    <row r="2445" spans="1:7" x14ac:dyDescent="0.3">
      <c r="A2445" s="59"/>
      <c r="B2445" s="59"/>
      <c r="C2445" s="59"/>
      <c r="D2445" s="59"/>
      <c r="E2445" s="59"/>
      <c r="F2445" s="59"/>
      <c r="G2445" s="59"/>
    </row>
    <row r="2446" spans="1:7" x14ac:dyDescent="0.3">
      <c r="A2446" s="59"/>
      <c r="B2446" s="59"/>
      <c r="C2446" s="59"/>
      <c r="D2446" s="59"/>
      <c r="E2446" s="59"/>
      <c r="F2446" s="59"/>
      <c r="G2446" s="59"/>
    </row>
    <row r="2447" spans="1:7" x14ac:dyDescent="0.3">
      <c r="A2447" s="59"/>
      <c r="B2447" s="59"/>
      <c r="C2447" s="59"/>
      <c r="D2447" s="59"/>
      <c r="E2447" s="59"/>
      <c r="F2447" s="59"/>
      <c r="G2447" s="59"/>
    </row>
    <row r="2448" spans="1:7" x14ac:dyDescent="0.3">
      <c r="A2448" s="59"/>
      <c r="B2448" s="59"/>
      <c r="C2448" s="59"/>
      <c r="D2448" s="59"/>
      <c r="E2448" s="59"/>
      <c r="F2448" s="59"/>
      <c r="G2448" s="59"/>
    </row>
    <row r="2449" spans="1:7" x14ac:dyDescent="0.3">
      <c r="A2449" s="59"/>
      <c r="B2449" s="59"/>
      <c r="C2449" s="59"/>
      <c r="D2449" s="59"/>
      <c r="E2449" s="59"/>
      <c r="F2449" s="59"/>
      <c r="G2449" s="59"/>
    </row>
    <row r="2450" spans="1:7" x14ac:dyDescent="0.3">
      <c r="A2450" s="59"/>
      <c r="B2450" s="59"/>
      <c r="C2450" s="59"/>
      <c r="D2450" s="59"/>
      <c r="E2450" s="59"/>
      <c r="F2450" s="59"/>
      <c r="G2450" s="59"/>
    </row>
    <row r="2451" spans="1:7" x14ac:dyDescent="0.3">
      <c r="A2451" s="59"/>
      <c r="B2451" s="59"/>
      <c r="C2451" s="59"/>
      <c r="D2451" s="59"/>
      <c r="E2451" s="59"/>
      <c r="F2451" s="59"/>
      <c r="G2451" s="59"/>
    </row>
    <row r="2452" spans="1:7" x14ac:dyDescent="0.3">
      <c r="A2452" s="59"/>
      <c r="B2452" s="59"/>
      <c r="C2452" s="59"/>
      <c r="D2452" s="59"/>
      <c r="E2452" s="59"/>
      <c r="F2452" s="59"/>
      <c r="G2452" s="59"/>
    </row>
    <row r="2453" spans="1:7" x14ac:dyDescent="0.3">
      <c r="A2453" s="59"/>
      <c r="B2453" s="59"/>
      <c r="C2453" s="59"/>
      <c r="D2453" s="59"/>
      <c r="E2453" s="59"/>
      <c r="F2453" s="59"/>
      <c r="G2453" s="59"/>
    </row>
    <row r="2454" spans="1:7" x14ac:dyDescent="0.3">
      <c r="A2454" s="59"/>
      <c r="B2454" s="59"/>
      <c r="C2454" s="59"/>
      <c r="D2454" s="59"/>
      <c r="E2454" s="59"/>
      <c r="F2454" s="59"/>
      <c r="G2454" s="59"/>
    </row>
    <row r="2455" spans="1:7" x14ac:dyDescent="0.3">
      <c r="A2455" s="59"/>
      <c r="B2455" s="59"/>
      <c r="C2455" s="59"/>
      <c r="D2455" s="59"/>
      <c r="E2455" s="59"/>
      <c r="F2455" s="59"/>
      <c r="G2455" s="59"/>
    </row>
    <row r="2456" spans="1:7" x14ac:dyDescent="0.3">
      <c r="A2456" s="59"/>
      <c r="B2456" s="59"/>
      <c r="C2456" s="59"/>
      <c r="D2456" s="59"/>
      <c r="E2456" s="59"/>
      <c r="F2456" s="59"/>
      <c r="G2456" s="59"/>
    </row>
    <row r="2457" spans="1:7" x14ac:dyDescent="0.3">
      <c r="A2457" s="59"/>
      <c r="B2457" s="59"/>
      <c r="C2457" s="59"/>
      <c r="D2457" s="59"/>
      <c r="E2457" s="59"/>
      <c r="F2457" s="59"/>
      <c r="G2457" s="59"/>
    </row>
    <row r="2458" spans="1:7" x14ac:dyDescent="0.3">
      <c r="A2458" s="59"/>
      <c r="B2458" s="59"/>
      <c r="C2458" s="59"/>
      <c r="D2458" s="59"/>
      <c r="E2458" s="59"/>
      <c r="F2458" s="59"/>
      <c r="G2458" s="59"/>
    </row>
    <row r="2459" spans="1:7" x14ac:dyDescent="0.3">
      <c r="A2459" s="59"/>
      <c r="B2459" s="59"/>
      <c r="C2459" s="59"/>
      <c r="D2459" s="59"/>
      <c r="E2459" s="59"/>
      <c r="F2459" s="59"/>
      <c r="G2459" s="59"/>
    </row>
    <row r="2460" spans="1:7" x14ac:dyDescent="0.3">
      <c r="A2460" s="59"/>
      <c r="B2460" s="59"/>
      <c r="C2460" s="59"/>
      <c r="D2460" s="59"/>
      <c r="E2460" s="59"/>
      <c r="F2460" s="59"/>
      <c r="G2460" s="59"/>
    </row>
    <row r="2461" spans="1:7" x14ac:dyDescent="0.3">
      <c r="A2461" s="59"/>
      <c r="B2461" s="59"/>
      <c r="C2461" s="59"/>
      <c r="D2461" s="59"/>
      <c r="E2461" s="59"/>
      <c r="F2461" s="59"/>
      <c r="G2461" s="59"/>
    </row>
    <row r="2462" spans="1:7" x14ac:dyDescent="0.3">
      <c r="A2462" s="59"/>
      <c r="B2462" s="59"/>
      <c r="C2462" s="59"/>
      <c r="D2462" s="59"/>
      <c r="E2462" s="59"/>
      <c r="F2462" s="59"/>
      <c r="G2462" s="59"/>
    </row>
    <row r="2463" spans="1:7" x14ac:dyDescent="0.3">
      <c r="A2463" s="59"/>
      <c r="B2463" s="59"/>
      <c r="C2463" s="59"/>
      <c r="D2463" s="59"/>
      <c r="E2463" s="59"/>
      <c r="F2463" s="59"/>
      <c r="G2463" s="59"/>
    </row>
    <row r="2464" spans="1:7" x14ac:dyDescent="0.3">
      <c r="A2464" s="59"/>
      <c r="B2464" s="59"/>
      <c r="C2464" s="59"/>
      <c r="D2464" s="59"/>
      <c r="E2464" s="59"/>
      <c r="F2464" s="59"/>
      <c r="G2464" s="59"/>
    </row>
    <row r="2465" spans="1:7" x14ac:dyDescent="0.3">
      <c r="A2465" s="59"/>
      <c r="B2465" s="59"/>
      <c r="C2465" s="59"/>
      <c r="D2465" s="59"/>
      <c r="E2465" s="59"/>
      <c r="F2465" s="59"/>
      <c r="G2465" s="59"/>
    </row>
    <row r="2466" spans="1:7" x14ac:dyDescent="0.3">
      <c r="A2466" s="59"/>
      <c r="B2466" s="59"/>
      <c r="C2466" s="59"/>
      <c r="D2466" s="59"/>
      <c r="E2466" s="59"/>
      <c r="F2466" s="59"/>
      <c r="G2466" s="59"/>
    </row>
    <row r="2467" spans="1:7" x14ac:dyDescent="0.3">
      <c r="A2467" s="59"/>
      <c r="B2467" s="59"/>
      <c r="C2467" s="59"/>
      <c r="D2467" s="59"/>
      <c r="E2467" s="59"/>
      <c r="F2467" s="59"/>
      <c r="G2467" s="59"/>
    </row>
    <row r="2468" spans="1:7" x14ac:dyDescent="0.3">
      <c r="A2468" s="59"/>
      <c r="B2468" s="59"/>
      <c r="C2468" s="59"/>
      <c r="D2468" s="59"/>
      <c r="E2468" s="59"/>
      <c r="F2468" s="59"/>
      <c r="G2468" s="59"/>
    </row>
    <row r="2469" spans="1:7" x14ac:dyDescent="0.3">
      <c r="A2469" s="59"/>
      <c r="B2469" s="59"/>
      <c r="C2469" s="59"/>
      <c r="D2469" s="59"/>
      <c r="E2469" s="59"/>
      <c r="F2469" s="59"/>
      <c r="G2469" s="59"/>
    </row>
    <row r="2470" spans="1:7" x14ac:dyDescent="0.3">
      <c r="A2470" s="59"/>
      <c r="B2470" s="59"/>
      <c r="C2470" s="59"/>
      <c r="D2470" s="59"/>
      <c r="E2470" s="59"/>
      <c r="F2470" s="59"/>
      <c r="G2470" s="59"/>
    </row>
    <row r="2471" spans="1:7" x14ac:dyDescent="0.3">
      <c r="A2471" s="59"/>
      <c r="B2471" s="59"/>
      <c r="C2471" s="59"/>
      <c r="D2471" s="59"/>
      <c r="E2471" s="59"/>
      <c r="F2471" s="59"/>
      <c r="G2471" s="59"/>
    </row>
    <row r="2472" spans="1:7" x14ac:dyDescent="0.3">
      <c r="A2472" s="59"/>
      <c r="B2472" s="59"/>
      <c r="C2472" s="59"/>
      <c r="D2472" s="59"/>
      <c r="E2472" s="59"/>
      <c r="F2472" s="59"/>
      <c r="G2472" s="59"/>
    </row>
    <row r="2473" spans="1:7" x14ac:dyDescent="0.3">
      <c r="A2473" s="59"/>
      <c r="B2473" s="59"/>
      <c r="C2473" s="59"/>
      <c r="D2473" s="59"/>
      <c r="E2473" s="59"/>
      <c r="F2473" s="59"/>
      <c r="G2473" s="59"/>
    </row>
    <row r="2474" spans="1:7" x14ac:dyDescent="0.3">
      <c r="A2474" s="59"/>
      <c r="B2474" s="59"/>
      <c r="C2474" s="59"/>
      <c r="D2474" s="59"/>
      <c r="E2474" s="59"/>
      <c r="F2474" s="59"/>
      <c r="G2474" s="59"/>
    </row>
    <row r="2475" spans="1:7" x14ac:dyDescent="0.3">
      <c r="A2475" s="59"/>
      <c r="B2475" s="59"/>
      <c r="C2475" s="59"/>
      <c r="D2475" s="59"/>
      <c r="E2475" s="59"/>
      <c r="F2475" s="59"/>
      <c r="G2475" s="59"/>
    </row>
    <row r="2476" spans="1:7" x14ac:dyDescent="0.3">
      <c r="A2476" s="59"/>
      <c r="B2476" s="59"/>
      <c r="C2476" s="59"/>
      <c r="D2476" s="59"/>
      <c r="E2476" s="59"/>
      <c r="F2476" s="59"/>
      <c r="G2476" s="59"/>
    </row>
    <row r="2477" spans="1:7" x14ac:dyDescent="0.3">
      <c r="A2477" s="59"/>
      <c r="B2477" s="59"/>
      <c r="C2477" s="59"/>
      <c r="D2477" s="59"/>
      <c r="E2477" s="59"/>
      <c r="F2477" s="59"/>
      <c r="G2477" s="59"/>
    </row>
    <row r="2478" spans="1:7" x14ac:dyDescent="0.3">
      <c r="A2478" s="59"/>
      <c r="B2478" s="59"/>
      <c r="C2478" s="59"/>
      <c r="D2478" s="59"/>
      <c r="E2478" s="59"/>
      <c r="F2478" s="59"/>
      <c r="G2478" s="59"/>
    </row>
    <row r="2479" spans="1:7" x14ac:dyDescent="0.3">
      <c r="A2479" s="59"/>
      <c r="B2479" s="59"/>
      <c r="C2479" s="59"/>
      <c r="D2479" s="59"/>
      <c r="E2479" s="59"/>
      <c r="F2479" s="59"/>
      <c r="G2479" s="59"/>
    </row>
    <row r="2480" spans="1:7" x14ac:dyDescent="0.3">
      <c r="A2480" s="59"/>
      <c r="B2480" s="59"/>
      <c r="C2480" s="59"/>
      <c r="D2480" s="59"/>
      <c r="E2480" s="59"/>
      <c r="F2480" s="59"/>
      <c r="G2480" s="59"/>
    </row>
    <row r="2481" spans="1:7" x14ac:dyDescent="0.3">
      <c r="A2481" s="59"/>
      <c r="B2481" s="59"/>
      <c r="C2481" s="59"/>
      <c r="D2481" s="59"/>
      <c r="E2481" s="59"/>
      <c r="F2481" s="59"/>
      <c r="G2481" s="59"/>
    </row>
    <row r="2482" spans="1:7" x14ac:dyDescent="0.3">
      <c r="A2482" s="59"/>
      <c r="B2482" s="59"/>
      <c r="C2482" s="59"/>
      <c r="D2482" s="59"/>
      <c r="E2482" s="59"/>
      <c r="F2482" s="59"/>
      <c r="G2482" s="59"/>
    </row>
    <row r="2483" spans="1:7" x14ac:dyDescent="0.3">
      <c r="A2483" s="59"/>
      <c r="B2483" s="59"/>
      <c r="C2483" s="59"/>
      <c r="D2483" s="59"/>
      <c r="E2483" s="59"/>
      <c r="F2483" s="59"/>
      <c r="G2483" s="59"/>
    </row>
    <row r="2484" spans="1:7" x14ac:dyDescent="0.3">
      <c r="A2484" s="59"/>
      <c r="B2484" s="59"/>
      <c r="C2484" s="59"/>
      <c r="D2484" s="59"/>
      <c r="E2484" s="59"/>
      <c r="F2484" s="59"/>
      <c r="G2484" s="59"/>
    </row>
    <row r="2485" spans="1:7" x14ac:dyDescent="0.3">
      <c r="A2485" s="59"/>
      <c r="B2485" s="59"/>
      <c r="C2485" s="59"/>
      <c r="D2485" s="59"/>
      <c r="E2485" s="59"/>
      <c r="F2485" s="59"/>
      <c r="G2485" s="59"/>
    </row>
    <row r="2486" spans="1:7" x14ac:dyDescent="0.3">
      <c r="A2486" s="59"/>
      <c r="B2486" s="59"/>
      <c r="C2486" s="59"/>
      <c r="D2486" s="59"/>
      <c r="E2486" s="59"/>
      <c r="F2486" s="59"/>
      <c r="G2486" s="59"/>
    </row>
    <row r="2487" spans="1:7" x14ac:dyDescent="0.3">
      <c r="A2487" s="59"/>
      <c r="B2487" s="59"/>
      <c r="C2487" s="59"/>
      <c r="D2487" s="59"/>
      <c r="E2487" s="59"/>
      <c r="F2487" s="59"/>
      <c r="G2487" s="59"/>
    </row>
    <row r="2488" spans="1:7" x14ac:dyDescent="0.3">
      <c r="A2488" s="59"/>
      <c r="B2488" s="59"/>
      <c r="C2488" s="59"/>
      <c r="D2488" s="59"/>
      <c r="E2488" s="59"/>
      <c r="F2488" s="59"/>
      <c r="G2488" s="59"/>
    </row>
    <row r="2489" spans="1:7" x14ac:dyDescent="0.3">
      <c r="A2489" s="59"/>
      <c r="B2489" s="59"/>
      <c r="C2489" s="59"/>
      <c r="D2489" s="59"/>
      <c r="E2489" s="59"/>
      <c r="F2489" s="59"/>
      <c r="G2489" s="59"/>
    </row>
    <row r="2490" spans="1:7" x14ac:dyDescent="0.3">
      <c r="A2490" s="59"/>
      <c r="B2490" s="59"/>
      <c r="C2490" s="59"/>
      <c r="D2490" s="59"/>
      <c r="E2490" s="59"/>
      <c r="F2490" s="59"/>
      <c r="G2490" s="59"/>
    </row>
    <row r="2491" spans="1:7" x14ac:dyDescent="0.3">
      <c r="A2491" s="59"/>
      <c r="B2491" s="59"/>
      <c r="C2491" s="59"/>
      <c r="D2491" s="59"/>
      <c r="E2491" s="59"/>
      <c r="F2491" s="59"/>
      <c r="G2491" s="59"/>
    </row>
    <row r="2492" spans="1:7" x14ac:dyDescent="0.3">
      <c r="A2492" s="59"/>
      <c r="B2492" s="59"/>
      <c r="C2492" s="59"/>
      <c r="D2492" s="59"/>
      <c r="E2492" s="59"/>
      <c r="F2492" s="59"/>
      <c r="G2492" s="59"/>
    </row>
    <row r="2493" spans="1:7" x14ac:dyDescent="0.3">
      <c r="A2493" s="59"/>
      <c r="B2493" s="59"/>
      <c r="C2493" s="59"/>
      <c r="D2493" s="59"/>
      <c r="E2493" s="59"/>
      <c r="F2493" s="59"/>
      <c r="G2493" s="59"/>
    </row>
    <row r="2494" spans="1:7" x14ac:dyDescent="0.3">
      <c r="A2494" s="59"/>
      <c r="B2494" s="59"/>
      <c r="C2494" s="59"/>
      <c r="D2494" s="59"/>
      <c r="E2494" s="59"/>
      <c r="F2494" s="59"/>
      <c r="G2494" s="59"/>
    </row>
    <row r="2495" spans="1:7" x14ac:dyDescent="0.3">
      <c r="A2495" s="59"/>
      <c r="B2495" s="59"/>
      <c r="C2495" s="59"/>
      <c r="D2495" s="59"/>
      <c r="E2495" s="59"/>
      <c r="F2495" s="59"/>
      <c r="G2495" s="59"/>
    </row>
    <row r="2496" spans="1:7" x14ac:dyDescent="0.3">
      <c r="A2496" s="59"/>
      <c r="B2496" s="59"/>
      <c r="C2496" s="59"/>
      <c r="D2496" s="59"/>
      <c r="E2496" s="59"/>
      <c r="F2496" s="59"/>
      <c r="G2496" s="59"/>
    </row>
    <row r="2497" spans="1:7" x14ac:dyDescent="0.3">
      <c r="A2497" s="59"/>
      <c r="B2497" s="59"/>
      <c r="C2497" s="59"/>
      <c r="D2497" s="59"/>
      <c r="E2497" s="59"/>
      <c r="F2497" s="59"/>
      <c r="G2497" s="59"/>
    </row>
    <row r="2498" spans="1:7" x14ac:dyDescent="0.3">
      <c r="A2498" s="59"/>
      <c r="B2498" s="59"/>
      <c r="C2498" s="59"/>
      <c r="D2498" s="59"/>
      <c r="E2498" s="59"/>
      <c r="F2498" s="59"/>
      <c r="G2498" s="59"/>
    </row>
    <row r="2499" spans="1:7" x14ac:dyDescent="0.3">
      <c r="A2499" s="59"/>
      <c r="B2499" s="59"/>
      <c r="C2499" s="59"/>
      <c r="D2499" s="59"/>
      <c r="E2499" s="59"/>
      <c r="F2499" s="59"/>
      <c r="G2499" s="59"/>
    </row>
    <row r="2500" spans="1:7" x14ac:dyDescent="0.3">
      <c r="A2500" s="59"/>
      <c r="B2500" s="59"/>
      <c r="C2500" s="59"/>
      <c r="D2500" s="59"/>
      <c r="E2500" s="59"/>
      <c r="F2500" s="59"/>
      <c r="G2500" s="59"/>
    </row>
    <row r="2501" spans="1:7" x14ac:dyDescent="0.3">
      <c r="A2501" s="59"/>
      <c r="B2501" s="59"/>
      <c r="C2501" s="59"/>
      <c r="D2501" s="59"/>
      <c r="E2501" s="59"/>
      <c r="F2501" s="59"/>
      <c r="G2501" s="59"/>
    </row>
    <row r="2502" spans="1:7" x14ac:dyDescent="0.3">
      <c r="A2502" s="59"/>
      <c r="B2502" s="59"/>
      <c r="C2502" s="59"/>
      <c r="D2502" s="59"/>
      <c r="E2502" s="59"/>
      <c r="F2502" s="59"/>
      <c r="G2502" s="59"/>
    </row>
    <row r="2503" spans="1:7" x14ac:dyDescent="0.3">
      <c r="A2503" s="59"/>
      <c r="B2503" s="59"/>
      <c r="C2503" s="59"/>
      <c r="D2503" s="59"/>
      <c r="E2503" s="59"/>
      <c r="F2503" s="59"/>
      <c r="G2503" s="59"/>
    </row>
    <row r="2504" spans="1:7" x14ac:dyDescent="0.3">
      <c r="A2504" s="59"/>
      <c r="B2504" s="59"/>
      <c r="C2504" s="59"/>
      <c r="D2504" s="59"/>
      <c r="E2504" s="59"/>
      <c r="F2504" s="59"/>
      <c r="G2504" s="59"/>
    </row>
    <row r="2505" spans="1:7" x14ac:dyDescent="0.3">
      <c r="A2505" s="59"/>
      <c r="B2505" s="59"/>
      <c r="C2505" s="59"/>
      <c r="D2505" s="59"/>
      <c r="E2505" s="59"/>
      <c r="F2505" s="59"/>
      <c r="G2505" s="59"/>
    </row>
    <row r="2506" spans="1:7" x14ac:dyDescent="0.3">
      <c r="A2506" s="59"/>
      <c r="B2506" s="59"/>
      <c r="C2506" s="59"/>
      <c r="D2506" s="59"/>
      <c r="E2506" s="59"/>
      <c r="F2506" s="59"/>
      <c r="G2506" s="59"/>
    </row>
    <row r="2507" spans="1:7" x14ac:dyDescent="0.3">
      <c r="A2507" s="59"/>
      <c r="B2507" s="59"/>
      <c r="C2507" s="59"/>
      <c r="D2507" s="59"/>
      <c r="E2507" s="59"/>
      <c r="F2507" s="59"/>
      <c r="G2507" s="59"/>
    </row>
    <row r="2508" spans="1:7" x14ac:dyDescent="0.3">
      <c r="A2508" s="59"/>
      <c r="B2508" s="59"/>
      <c r="C2508" s="59"/>
      <c r="D2508" s="59"/>
      <c r="E2508" s="59"/>
      <c r="F2508" s="59"/>
      <c r="G2508" s="59"/>
    </row>
    <row r="2509" spans="1:7" x14ac:dyDescent="0.3">
      <c r="A2509" s="59"/>
      <c r="B2509" s="59"/>
      <c r="C2509" s="59"/>
      <c r="D2509" s="59"/>
      <c r="E2509" s="59"/>
      <c r="F2509" s="59"/>
      <c r="G2509" s="59"/>
    </row>
    <row r="2510" spans="1:7" x14ac:dyDescent="0.3">
      <c r="A2510" s="59"/>
      <c r="B2510" s="59"/>
      <c r="C2510" s="59"/>
      <c r="D2510" s="59"/>
      <c r="E2510" s="59"/>
      <c r="F2510" s="59"/>
      <c r="G2510" s="59"/>
    </row>
    <row r="2511" spans="1:7" x14ac:dyDescent="0.3">
      <c r="A2511" s="59"/>
      <c r="B2511" s="59"/>
      <c r="C2511" s="59"/>
      <c r="D2511" s="59"/>
      <c r="E2511" s="59"/>
      <c r="F2511" s="59"/>
      <c r="G2511" s="59"/>
    </row>
    <row r="2512" spans="1:7" x14ac:dyDescent="0.3">
      <c r="A2512" s="59"/>
      <c r="B2512" s="59"/>
      <c r="C2512" s="59"/>
      <c r="D2512" s="59"/>
      <c r="E2512" s="59"/>
      <c r="F2512" s="59"/>
      <c r="G2512" s="59"/>
    </row>
    <row r="2513" spans="1:7" x14ac:dyDescent="0.3">
      <c r="A2513" s="59"/>
      <c r="B2513" s="59"/>
      <c r="C2513" s="59"/>
      <c r="D2513" s="59"/>
      <c r="E2513" s="59"/>
      <c r="F2513" s="59"/>
      <c r="G2513" s="59"/>
    </row>
    <row r="2514" spans="1:7" x14ac:dyDescent="0.3">
      <c r="A2514" s="59"/>
      <c r="B2514" s="59"/>
      <c r="C2514" s="59"/>
      <c r="D2514" s="59"/>
      <c r="E2514" s="59"/>
      <c r="F2514" s="59"/>
      <c r="G2514" s="59"/>
    </row>
    <row r="2515" spans="1:7" x14ac:dyDescent="0.3">
      <c r="A2515" s="59"/>
      <c r="B2515" s="59"/>
      <c r="C2515" s="59"/>
      <c r="D2515" s="59"/>
      <c r="E2515" s="59"/>
      <c r="F2515" s="59"/>
      <c r="G2515" s="59"/>
    </row>
    <row r="2516" spans="1:7" x14ac:dyDescent="0.3">
      <c r="A2516" s="59"/>
      <c r="B2516" s="59"/>
      <c r="C2516" s="59"/>
      <c r="D2516" s="59"/>
      <c r="E2516" s="59"/>
      <c r="F2516" s="59"/>
      <c r="G2516" s="59"/>
    </row>
    <row r="2517" spans="1:7" x14ac:dyDescent="0.3">
      <c r="A2517" s="59"/>
      <c r="B2517" s="59"/>
      <c r="C2517" s="59"/>
      <c r="D2517" s="59"/>
      <c r="E2517" s="59"/>
      <c r="F2517" s="59"/>
      <c r="G2517" s="59"/>
    </row>
    <row r="2518" spans="1:7" x14ac:dyDescent="0.3">
      <c r="A2518" s="59"/>
      <c r="B2518" s="59"/>
      <c r="C2518" s="59"/>
      <c r="D2518" s="59"/>
      <c r="E2518" s="59"/>
      <c r="F2518" s="59"/>
      <c r="G2518" s="59"/>
    </row>
    <row r="2519" spans="1:7" x14ac:dyDescent="0.3">
      <c r="A2519" s="59"/>
      <c r="B2519" s="59"/>
      <c r="C2519" s="59"/>
      <c r="D2519" s="59"/>
      <c r="E2519" s="59"/>
      <c r="F2519" s="59"/>
      <c r="G2519" s="59"/>
    </row>
    <row r="2520" spans="1:7" x14ac:dyDescent="0.3">
      <c r="A2520" s="59"/>
      <c r="B2520" s="59"/>
      <c r="C2520" s="59"/>
      <c r="D2520" s="59"/>
      <c r="E2520" s="59"/>
      <c r="F2520" s="59"/>
      <c r="G2520" s="59"/>
    </row>
    <row r="2521" spans="1:7" x14ac:dyDescent="0.3">
      <c r="A2521" s="59"/>
      <c r="B2521" s="59"/>
      <c r="C2521" s="59"/>
      <c r="D2521" s="59"/>
      <c r="E2521" s="59"/>
      <c r="F2521" s="59"/>
      <c r="G2521" s="59"/>
    </row>
    <row r="2522" spans="1:7" x14ac:dyDescent="0.3">
      <c r="A2522" s="59"/>
      <c r="B2522" s="59"/>
      <c r="C2522" s="59"/>
      <c r="D2522" s="59"/>
      <c r="E2522" s="59"/>
      <c r="F2522" s="59"/>
      <c r="G2522" s="59"/>
    </row>
    <row r="2523" spans="1:7" x14ac:dyDescent="0.3">
      <c r="A2523" s="59"/>
      <c r="B2523" s="59"/>
      <c r="C2523" s="59"/>
      <c r="D2523" s="59"/>
      <c r="E2523" s="59"/>
      <c r="F2523" s="59"/>
      <c r="G2523" s="59"/>
    </row>
    <row r="2524" spans="1:7" x14ac:dyDescent="0.3">
      <c r="A2524" s="59"/>
      <c r="B2524" s="59"/>
      <c r="C2524" s="59"/>
      <c r="D2524" s="59"/>
      <c r="E2524" s="59"/>
      <c r="F2524" s="59"/>
      <c r="G2524" s="59"/>
    </row>
    <row r="2525" spans="1:7" x14ac:dyDescent="0.3">
      <c r="A2525" s="59"/>
      <c r="B2525" s="59"/>
      <c r="C2525" s="59"/>
      <c r="D2525" s="59"/>
      <c r="E2525" s="59"/>
      <c r="F2525" s="59"/>
      <c r="G2525" s="59"/>
    </row>
    <row r="2526" spans="1:7" x14ac:dyDescent="0.3">
      <c r="A2526" s="59"/>
      <c r="B2526" s="59"/>
      <c r="C2526" s="59"/>
      <c r="D2526" s="59"/>
      <c r="E2526" s="59"/>
      <c r="F2526" s="59"/>
      <c r="G2526" s="59"/>
    </row>
    <row r="2527" spans="1:7" x14ac:dyDescent="0.3">
      <c r="A2527" s="59"/>
      <c r="B2527" s="59"/>
      <c r="C2527" s="59"/>
      <c r="D2527" s="59"/>
      <c r="E2527" s="59"/>
      <c r="F2527" s="59"/>
      <c r="G2527" s="59"/>
    </row>
    <row r="2528" spans="1:7" x14ac:dyDescent="0.3">
      <c r="A2528" s="59"/>
      <c r="B2528" s="59"/>
      <c r="C2528" s="59"/>
      <c r="D2528" s="59"/>
      <c r="E2528" s="59"/>
      <c r="F2528" s="59"/>
      <c r="G2528" s="59"/>
    </row>
    <row r="2529" spans="1:7" x14ac:dyDescent="0.3">
      <c r="A2529" s="59"/>
      <c r="B2529" s="59"/>
      <c r="C2529" s="59"/>
      <c r="D2529" s="59"/>
      <c r="E2529" s="59"/>
      <c r="F2529" s="59"/>
      <c r="G2529" s="59"/>
    </row>
    <row r="2530" spans="1:7" x14ac:dyDescent="0.3">
      <c r="A2530" s="59"/>
      <c r="B2530" s="59"/>
      <c r="C2530" s="59"/>
      <c r="D2530" s="59"/>
      <c r="E2530" s="59"/>
      <c r="F2530" s="59"/>
      <c r="G2530" s="59"/>
    </row>
    <row r="2531" spans="1:7" x14ac:dyDescent="0.3">
      <c r="A2531" s="59"/>
      <c r="B2531" s="59"/>
      <c r="C2531" s="59"/>
      <c r="D2531" s="59"/>
      <c r="E2531" s="59"/>
      <c r="F2531" s="59"/>
      <c r="G2531" s="59"/>
    </row>
    <row r="2532" spans="1:7" x14ac:dyDescent="0.3">
      <c r="A2532" s="59"/>
      <c r="B2532" s="59"/>
      <c r="C2532" s="59"/>
      <c r="D2532" s="59"/>
      <c r="E2532" s="59"/>
      <c r="F2532" s="59"/>
      <c r="G2532" s="59"/>
    </row>
    <row r="2533" spans="1:7" x14ac:dyDescent="0.3">
      <c r="A2533" s="59"/>
      <c r="B2533" s="59"/>
      <c r="C2533" s="59"/>
      <c r="D2533" s="59"/>
      <c r="E2533" s="59"/>
      <c r="F2533" s="59"/>
      <c r="G2533" s="59"/>
    </row>
    <row r="2534" spans="1:7" x14ac:dyDescent="0.3">
      <c r="A2534" s="59"/>
      <c r="B2534" s="59"/>
      <c r="C2534" s="59"/>
      <c r="D2534" s="59"/>
      <c r="E2534" s="59"/>
      <c r="F2534" s="59"/>
      <c r="G2534" s="59"/>
    </row>
    <row r="2535" spans="1:7" x14ac:dyDescent="0.3">
      <c r="A2535" s="59"/>
      <c r="B2535" s="59"/>
      <c r="C2535" s="59"/>
      <c r="D2535" s="59"/>
      <c r="E2535" s="59"/>
      <c r="F2535" s="59"/>
      <c r="G2535" s="59"/>
    </row>
    <row r="2536" spans="1:7" x14ac:dyDescent="0.3">
      <c r="A2536" s="59"/>
      <c r="B2536" s="59"/>
      <c r="C2536" s="59"/>
      <c r="D2536" s="59"/>
      <c r="E2536" s="59"/>
      <c r="F2536" s="59"/>
      <c r="G2536" s="59"/>
    </row>
    <row r="2537" spans="1:7" x14ac:dyDescent="0.3">
      <c r="A2537" s="59"/>
      <c r="B2537" s="59"/>
      <c r="C2537" s="59"/>
      <c r="D2537" s="59"/>
      <c r="E2537" s="59"/>
      <c r="F2537" s="59"/>
      <c r="G2537" s="59"/>
    </row>
    <row r="2538" spans="1:7" x14ac:dyDescent="0.3">
      <c r="A2538" s="59"/>
      <c r="B2538" s="59"/>
      <c r="C2538" s="59"/>
      <c r="D2538" s="59"/>
      <c r="E2538" s="59"/>
      <c r="F2538" s="59"/>
      <c r="G2538" s="59"/>
    </row>
    <row r="2539" spans="1:7" x14ac:dyDescent="0.3">
      <c r="A2539" s="59"/>
      <c r="B2539" s="59"/>
      <c r="C2539" s="59"/>
      <c r="D2539" s="59"/>
      <c r="E2539" s="59"/>
      <c r="F2539" s="59"/>
      <c r="G2539" s="59"/>
    </row>
    <row r="2540" spans="1:7" x14ac:dyDescent="0.3">
      <c r="A2540" s="59"/>
      <c r="B2540" s="59"/>
      <c r="C2540" s="59"/>
      <c r="D2540" s="59"/>
      <c r="E2540" s="59"/>
      <c r="F2540" s="59"/>
      <c r="G2540" s="59"/>
    </row>
    <row r="2541" spans="1:7" x14ac:dyDescent="0.3">
      <c r="A2541" s="59"/>
      <c r="B2541" s="59"/>
      <c r="C2541" s="59"/>
      <c r="D2541" s="59"/>
      <c r="E2541" s="59"/>
      <c r="F2541" s="59"/>
      <c r="G2541" s="59"/>
    </row>
    <row r="2542" spans="1:7" x14ac:dyDescent="0.3">
      <c r="A2542" s="59"/>
      <c r="B2542" s="59"/>
      <c r="C2542" s="59"/>
      <c r="D2542" s="59"/>
      <c r="E2542" s="59"/>
      <c r="F2542" s="59"/>
      <c r="G2542" s="59"/>
    </row>
    <row r="2543" spans="1:7" x14ac:dyDescent="0.3">
      <c r="A2543" s="59"/>
      <c r="B2543" s="59"/>
      <c r="C2543" s="59"/>
      <c r="D2543" s="59"/>
      <c r="E2543" s="59"/>
      <c r="F2543" s="59"/>
      <c r="G2543" s="59"/>
    </row>
    <row r="2544" spans="1:7" x14ac:dyDescent="0.3">
      <c r="A2544" s="59"/>
      <c r="B2544" s="59"/>
      <c r="C2544" s="59"/>
      <c r="D2544" s="59"/>
      <c r="E2544" s="59"/>
      <c r="F2544" s="59"/>
      <c r="G2544" s="59"/>
    </row>
    <row r="2545" spans="1:7" x14ac:dyDescent="0.3">
      <c r="A2545" s="59"/>
      <c r="B2545" s="59"/>
      <c r="C2545" s="59"/>
      <c r="D2545" s="59"/>
      <c r="E2545" s="59"/>
      <c r="F2545" s="59"/>
      <c r="G2545" s="59"/>
    </row>
    <row r="2546" spans="1:7" x14ac:dyDescent="0.3">
      <c r="A2546" s="59"/>
      <c r="B2546" s="59"/>
      <c r="C2546" s="59"/>
      <c r="D2546" s="59"/>
      <c r="E2546" s="59"/>
      <c r="F2546" s="59"/>
      <c r="G2546" s="59"/>
    </row>
    <row r="2547" spans="1:7" x14ac:dyDescent="0.3">
      <c r="A2547" s="59"/>
      <c r="B2547" s="59"/>
      <c r="C2547" s="59"/>
      <c r="D2547" s="59"/>
      <c r="E2547" s="59"/>
      <c r="F2547" s="59"/>
      <c r="G2547" s="59"/>
    </row>
    <row r="2548" spans="1:7" x14ac:dyDescent="0.3">
      <c r="A2548" s="59"/>
      <c r="B2548" s="59"/>
      <c r="C2548" s="59"/>
      <c r="D2548" s="59"/>
      <c r="E2548" s="59"/>
      <c r="F2548" s="59"/>
      <c r="G2548" s="59"/>
    </row>
    <row r="2549" spans="1:7" x14ac:dyDescent="0.3">
      <c r="A2549" s="59"/>
      <c r="B2549" s="59"/>
      <c r="C2549" s="59"/>
      <c r="D2549" s="59"/>
      <c r="E2549" s="59"/>
      <c r="F2549" s="59"/>
      <c r="G2549" s="59"/>
    </row>
    <row r="2550" spans="1:7" x14ac:dyDescent="0.3">
      <c r="A2550" s="59"/>
      <c r="B2550" s="59"/>
      <c r="C2550" s="59"/>
      <c r="D2550" s="59"/>
      <c r="E2550" s="59"/>
      <c r="F2550" s="59"/>
      <c r="G2550" s="59"/>
    </row>
    <row r="2551" spans="1:7" x14ac:dyDescent="0.3">
      <c r="A2551" s="59"/>
      <c r="B2551" s="59"/>
      <c r="C2551" s="59"/>
      <c r="D2551" s="59"/>
      <c r="E2551" s="59"/>
      <c r="F2551" s="59"/>
      <c r="G2551" s="59"/>
    </row>
    <row r="2552" spans="1:7" x14ac:dyDescent="0.3">
      <c r="A2552" s="59"/>
      <c r="B2552" s="59"/>
      <c r="C2552" s="59"/>
      <c r="D2552" s="59"/>
      <c r="E2552" s="59"/>
      <c r="F2552" s="59"/>
      <c r="G2552" s="59"/>
    </row>
    <row r="2553" spans="1:7" x14ac:dyDescent="0.3">
      <c r="A2553" s="59"/>
      <c r="B2553" s="59"/>
      <c r="C2553" s="59"/>
      <c r="D2553" s="59"/>
      <c r="E2553" s="59"/>
      <c r="F2553" s="59"/>
      <c r="G2553" s="59"/>
    </row>
    <row r="2554" spans="1:7" x14ac:dyDescent="0.3">
      <c r="A2554" s="59"/>
      <c r="B2554" s="59"/>
      <c r="C2554" s="59"/>
      <c r="D2554" s="59"/>
      <c r="E2554" s="59"/>
      <c r="F2554" s="59"/>
      <c r="G2554" s="59"/>
    </row>
    <row r="2555" spans="1:7" x14ac:dyDescent="0.3">
      <c r="A2555" s="59"/>
      <c r="B2555" s="59"/>
      <c r="C2555" s="59"/>
      <c r="D2555" s="59"/>
      <c r="E2555" s="59"/>
      <c r="F2555" s="59"/>
      <c r="G2555" s="59"/>
    </row>
    <row r="2556" spans="1:7" x14ac:dyDescent="0.3">
      <c r="A2556" s="59"/>
      <c r="B2556" s="59"/>
      <c r="C2556" s="59"/>
      <c r="D2556" s="59"/>
      <c r="E2556" s="59"/>
      <c r="F2556" s="59"/>
      <c r="G2556" s="59"/>
    </row>
    <row r="2557" spans="1:7" x14ac:dyDescent="0.3">
      <c r="A2557" s="59"/>
      <c r="B2557" s="59"/>
      <c r="C2557" s="59"/>
      <c r="D2557" s="59"/>
      <c r="E2557" s="59"/>
      <c r="F2557" s="59"/>
      <c r="G2557" s="59"/>
    </row>
    <row r="2558" spans="1:7" x14ac:dyDescent="0.3">
      <c r="A2558" s="59"/>
      <c r="B2558" s="59"/>
      <c r="C2558" s="59"/>
      <c r="D2558" s="59"/>
      <c r="E2558" s="59"/>
      <c r="F2558" s="59"/>
      <c r="G2558" s="59"/>
    </row>
    <row r="2559" spans="1:7" x14ac:dyDescent="0.3">
      <c r="A2559" s="59"/>
      <c r="B2559" s="59"/>
      <c r="C2559" s="59"/>
      <c r="D2559" s="59"/>
      <c r="E2559" s="59"/>
      <c r="F2559" s="59"/>
      <c r="G2559" s="59"/>
    </row>
    <row r="2560" spans="1:7" x14ac:dyDescent="0.3">
      <c r="A2560" s="59"/>
      <c r="B2560" s="59"/>
      <c r="C2560" s="59"/>
      <c r="D2560" s="59"/>
      <c r="E2560" s="59"/>
      <c r="F2560" s="59"/>
      <c r="G2560" s="59"/>
    </row>
    <row r="2561" spans="1:7" x14ac:dyDescent="0.3">
      <c r="A2561" s="59"/>
      <c r="B2561" s="59"/>
      <c r="C2561" s="59"/>
      <c r="D2561" s="59"/>
      <c r="E2561" s="59"/>
      <c r="F2561" s="59"/>
      <c r="G2561" s="59"/>
    </row>
    <row r="2562" spans="1:7" x14ac:dyDescent="0.3">
      <c r="A2562" s="59"/>
      <c r="B2562" s="59"/>
      <c r="C2562" s="59"/>
      <c r="D2562" s="59"/>
      <c r="E2562" s="59"/>
      <c r="F2562" s="59"/>
      <c r="G2562" s="59"/>
    </row>
    <row r="2563" spans="1:7" x14ac:dyDescent="0.3">
      <c r="A2563" s="59"/>
      <c r="B2563" s="59"/>
      <c r="C2563" s="59"/>
      <c r="D2563" s="59"/>
      <c r="E2563" s="59"/>
      <c r="F2563" s="59"/>
      <c r="G2563" s="59"/>
    </row>
    <row r="2564" spans="1:7" x14ac:dyDescent="0.3">
      <c r="A2564" s="59"/>
      <c r="B2564" s="59"/>
      <c r="C2564" s="59"/>
      <c r="D2564" s="59"/>
      <c r="E2564" s="59"/>
      <c r="F2564" s="59"/>
      <c r="G2564" s="59"/>
    </row>
    <row r="2565" spans="1:7" x14ac:dyDescent="0.3">
      <c r="A2565" s="59"/>
      <c r="B2565" s="59"/>
      <c r="C2565" s="59"/>
      <c r="D2565" s="59"/>
      <c r="E2565" s="59"/>
      <c r="F2565" s="59"/>
      <c r="G2565" s="59"/>
    </row>
    <row r="2566" spans="1:7" x14ac:dyDescent="0.3">
      <c r="A2566" s="59"/>
      <c r="B2566" s="59"/>
      <c r="C2566" s="59"/>
      <c r="D2566" s="59"/>
      <c r="E2566" s="59"/>
      <c r="F2566" s="59"/>
      <c r="G2566" s="59"/>
    </row>
    <row r="2567" spans="1:7" x14ac:dyDescent="0.3">
      <c r="A2567" s="59"/>
      <c r="B2567" s="59"/>
      <c r="C2567" s="59"/>
      <c r="D2567" s="59"/>
      <c r="E2567" s="59"/>
      <c r="F2567" s="59"/>
      <c r="G2567" s="59"/>
    </row>
    <row r="2568" spans="1:7" x14ac:dyDescent="0.3">
      <c r="A2568" s="59"/>
      <c r="B2568" s="59"/>
      <c r="C2568" s="59"/>
      <c r="D2568" s="59"/>
      <c r="E2568" s="59"/>
      <c r="F2568" s="59"/>
      <c r="G2568" s="59"/>
    </row>
    <row r="2569" spans="1:7" x14ac:dyDescent="0.3">
      <c r="A2569" s="59"/>
      <c r="B2569" s="59"/>
      <c r="C2569" s="59"/>
      <c r="D2569" s="59"/>
      <c r="E2569" s="59"/>
      <c r="F2569" s="59"/>
      <c r="G2569" s="59"/>
    </row>
    <row r="2570" spans="1:7" x14ac:dyDescent="0.3">
      <c r="A2570" s="59"/>
      <c r="B2570" s="59"/>
      <c r="C2570" s="59"/>
      <c r="D2570" s="59"/>
      <c r="E2570" s="59"/>
      <c r="F2570" s="59"/>
      <c r="G2570" s="59"/>
    </row>
    <row r="2571" spans="1:7" x14ac:dyDescent="0.3">
      <c r="A2571" s="59"/>
      <c r="B2571" s="59"/>
      <c r="C2571" s="59"/>
      <c r="D2571" s="59"/>
      <c r="E2571" s="59"/>
      <c r="F2571" s="59"/>
      <c r="G2571" s="59"/>
    </row>
    <row r="2572" spans="1:7" x14ac:dyDescent="0.3">
      <c r="A2572" s="59"/>
      <c r="B2572" s="59"/>
      <c r="C2572" s="59"/>
      <c r="D2572" s="59"/>
      <c r="E2572" s="59"/>
      <c r="F2572" s="59"/>
      <c r="G2572" s="59"/>
    </row>
    <row r="2573" spans="1:7" x14ac:dyDescent="0.3">
      <c r="A2573" s="59"/>
      <c r="B2573" s="59"/>
      <c r="C2573" s="59"/>
      <c r="D2573" s="59"/>
      <c r="E2573" s="59"/>
      <c r="F2573" s="59"/>
      <c r="G2573" s="59"/>
    </row>
    <row r="2574" spans="1:7" x14ac:dyDescent="0.3">
      <c r="A2574" s="59"/>
      <c r="B2574" s="59"/>
      <c r="C2574" s="59"/>
      <c r="D2574" s="59"/>
      <c r="E2574" s="59"/>
      <c r="F2574" s="59"/>
      <c r="G2574" s="59"/>
    </row>
    <row r="2575" spans="1:7" x14ac:dyDescent="0.3">
      <c r="A2575" s="59"/>
      <c r="B2575" s="59"/>
      <c r="C2575" s="59"/>
      <c r="D2575" s="59"/>
      <c r="E2575" s="59"/>
      <c r="F2575" s="59"/>
      <c r="G2575" s="59"/>
    </row>
    <row r="2576" spans="1:7" x14ac:dyDescent="0.3">
      <c r="A2576" s="59"/>
      <c r="B2576" s="59"/>
      <c r="C2576" s="59"/>
      <c r="D2576" s="59"/>
      <c r="E2576" s="59"/>
      <c r="F2576" s="59"/>
      <c r="G2576" s="59"/>
    </row>
    <row r="2577" spans="1:7" x14ac:dyDescent="0.3">
      <c r="A2577" s="59"/>
      <c r="B2577" s="59"/>
      <c r="C2577" s="59"/>
      <c r="D2577" s="59"/>
      <c r="E2577" s="59"/>
      <c r="F2577" s="59"/>
      <c r="G2577" s="59"/>
    </row>
    <row r="2578" spans="1:7" x14ac:dyDescent="0.3">
      <c r="A2578" s="59"/>
      <c r="B2578" s="59"/>
      <c r="C2578" s="59"/>
      <c r="D2578" s="59"/>
      <c r="E2578" s="59"/>
      <c r="F2578" s="59"/>
      <c r="G2578" s="59"/>
    </row>
    <row r="2579" spans="1:7" x14ac:dyDescent="0.3">
      <c r="A2579" s="59"/>
      <c r="B2579" s="59"/>
      <c r="C2579" s="59"/>
      <c r="D2579" s="59"/>
      <c r="E2579" s="59"/>
      <c r="F2579" s="59"/>
      <c r="G2579" s="59"/>
    </row>
    <row r="2580" spans="1:7" x14ac:dyDescent="0.3">
      <c r="A2580" s="59"/>
      <c r="B2580" s="59"/>
      <c r="C2580" s="59"/>
      <c r="D2580" s="59"/>
      <c r="E2580" s="59"/>
      <c r="F2580" s="59"/>
      <c r="G2580" s="59"/>
    </row>
    <row r="2581" spans="1:7" x14ac:dyDescent="0.3">
      <c r="A2581" s="59"/>
      <c r="B2581" s="59"/>
      <c r="C2581" s="59"/>
      <c r="D2581" s="59"/>
      <c r="E2581" s="59"/>
      <c r="F2581" s="59"/>
      <c r="G2581" s="59"/>
    </row>
    <row r="2582" spans="1:7" x14ac:dyDescent="0.3">
      <c r="A2582" s="59"/>
      <c r="B2582" s="59"/>
      <c r="C2582" s="59"/>
      <c r="D2582" s="59"/>
      <c r="E2582" s="59"/>
      <c r="F2582" s="59"/>
      <c r="G2582" s="59"/>
    </row>
    <row r="2583" spans="1:7" x14ac:dyDescent="0.3">
      <c r="A2583" s="59"/>
      <c r="B2583" s="59"/>
      <c r="C2583" s="59"/>
      <c r="D2583" s="59"/>
      <c r="E2583" s="59"/>
      <c r="F2583" s="59"/>
      <c r="G2583" s="59"/>
    </row>
    <row r="2584" spans="1:7" x14ac:dyDescent="0.3">
      <c r="A2584" s="59"/>
      <c r="B2584" s="59"/>
      <c r="C2584" s="59"/>
      <c r="D2584" s="59"/>
      <c r="E2584" s="59"/>
      <c r="F2584" s="59"/>
      <c r="G2584" s="59"/>
    </row>
    <row r="2585" spans="1:7" x14ac:dyDescent="0.3">
      <c r="A2585" s="59"/>
      <c r="B2585" s="59"/>
      <c r="C2585" s="59"/>
      <c r="D2585" s="59"/>
      <c r="E2585" s="59"/>
      <c r="F2585" s="59"/>
      <c r="G2585" s="59"/>
    </row>
    <row r="2586" spans="1:7" x14ac:dyDescent="0.3">
      <c r="A2586" s="59"/>
      <c r="B2586" s="59"/>
      <c r="C2586" s="59"/>
      <c r="D2586" s="59"/>
      <c r="E2586" s="59"/>
      <c r="F2586" s="59"/>
      <c r="G2586" s="59"/>
    </row>
    <row r="2587" spans="1:7" x14ac:dyDescent="0.3">
      <c r="A2587" s="59"/>
      <c r="B2587" s="59"/>
      <c r="C2587" s="59"/>
      <c r="D2587" s="59"/>
      <c r="E2587" s="59"/>
      <c r="F2587" s="59"/>
      <c r="G2587" s="59"/>
    </row>
    <row r="2588" spans="1:7" x14ac:dyDescent="0.3">
      <c r="A2588" s="59"/>
      <c r="B2588" s="59"/>
      <c r="C2588" s="59"/>
      <c r="D2588" s="59"/>
      <c r="E2588" s="59"/>
      <c r="F2588" s="59"/>
      <c r="G2588" s="59"/>
    </row>
    <row r="2589" spans="1:7" x14ac:dyDescent="0.3">
      <c r="A2589" s="59"/>
      <c r="B2589" s="59"/>
      <c r="C2589" s="59"/>
      <c r="D2589" s="59"/>
      <c r="E2589" s="59"/>
      <c r="F2589" s="59"/>
      <c r="G2589" s="59"/>
    </row>
    <row r="2590" spans="1:7" x14ac:dyDescent="0.3">
      <c r="A2590" s="59"/>
      <c r="B2590" s="59"/>
      <c r="C2590" s="59"/>
      <c r="D2590" s="59"/>
      <c r="E2590" s="59"/>
      <c r="F2590" s="59"/>
      <c r="G2590" s="59"/>
    </row>
    <row r="2591" spans="1:7" x14ac:dyDescent="0.3">
      <c r="A2591" s="59"/>
      <c r="B2591" s="59"/>
      <c r="C2591" s="59"/>
      <c r="D2591" s="59"/>
      <c r="E2591" s="59"/>
      <c r="F2591" s="59"/>
      <c r="G2591" s="59"/>
    </row>
    <row r="2592" spans="1:7" x14ac:dyDescent="0.3">
      <c r="A2592" s="59"/>
      <c r="B2592" s="59"/>
      <c r="C2592" s="59"/>
      <c r="D2592" s="59"/>
      <c r="E2592" s="59"/>
      <c r="F2592" s="59"/>
      <c r="G2592" s="59"/>
    </row>
    <row r="2593" spans="1:7" x14ac:dyDescent="0.3">
      <c r="A2593" s="59"/>
      <c r="B2593" s="59"/>
      <c r="C2593" s="59"/>
      <c r="D2593" s="59"/>
      <c r="E2593" s="59"/>
      <c r="F2593" s="59"/>
      <c r="G2593" s="59"/>
    </row>
    <row r="2594" spans="1:7" x14ac:dyDescent="0.3">
      <c r="A2594" s="59"/>
      <c r="B2594" s="59"/>
      <c r="C2594" s="59"/>
      <c r="D2594" s="59"/>
      <c r="E2594" s="59"/>
      <c r="F2594" s="59"/>
      <c r="G2594" s="59"/>
    </row>
    <row r="2595" spans="1:7" x14ac:dyDescent="0.3">
      <c r="A2595" s="59"/>
      <c r="B2595" s="59"/>
      <c r="C2595" s="59"/>
      <c r="D2595" s="59"/>
      <c r="E2595" s="59"/>
      <c r="F2595" s="59"/>
      <c r="G2595" s="59"/>
    </row>
    <row r="2596" spans="1:7" x14ac:dyDescent="0.3">
      <c r="A2596" s="59"/>
      <c r="B2596" s="59"/>
      <c r="C2596" s="59"/>
      <c r="D2596" s="59"/>
      <c r="E2596" s="59"/>
      <c r="F2596" s="59"/>
      <c r="G2596" s="59"/>
    </row>
    <row r="2597" spans="1:7" x14ac:dyDescent="0.3">
      <c r="A2597" s="59"/>
      <c r="B2597" s="59"/>
      <c r="C2597" s="59"/>
      <c r="D2597" s="59"/>
      <c r="E2597" s="59"/>
      <c r="F2597" s="59"/>
      <c r="G2597" s="59"/>
    </row>
    <row r="2598" spans="1:7" x14ac:dyDescent="0.3">
      <c r="A2598" s="59"/>
      <c r="B2598" s="59"/>
      <c r="C2598" s="59"/>
      <c r="D2598" s="59"/>
      <c r="E2598" s="59"/>
      <c r="F2598" s="59"/>
      <c r="G2598" s="59"/>
    </row>
    <row r="2599" spans="1:7" x14ac:dyDescent="0.3">
      <c r="A2599" s="59"/>
      <c r="B2599" s="59"/>
      <c r="C2599" s="59"/>
      <c r="D2599" s="59"/>
      <c r="E2599" s="59"/>
      <c r="F2599" s="59"/>
      <c r="G2599" s="59"/>
    </row>
    <row r="2600" spans="1:7" x14ac:dyDescent="0.3">
      <c r="A2600" s="59"/>
      <c r="B2600" s="59"/>
      <c r="C2600" s="59"/>
      <c r="D2600" s="59"/>
      <c r="E2600" s="59"/>
      <c r="F2600" s="59"/>
      <c r="G2600" s="59"/>
    </row>
    <row r="2601" spans="1:7" x14ac:dyDescent="0.3">
      <c r="A2601" s="59"/>
      <c r="B2601" s="59"/>
      <c r="C2601" s="59"/>
      <c r="D2601" s="59"/>
      <c r="E2601" s="59"/>
      <c r="F2601" s="59"/>
      <c r="G2601" s="59"/>
    </row>
    <row r="2602" spans="1:7" x14ac:dyDescent="0.3">
      <c r="A2602" s="59"/>
      <c r="B2602" s="59"/>
      <c r="C2602" s="59"/>
      <c r="D2602" s="59"/>
      <c r="E2602" s="59"/>
      <c r="F2602" s="59"/>
      <c r="G2602" s="59"/>
    </row>
    <row r="2603" spans="1:7" x14ac:dyDescent="0.3">
      <c r="A2603" s="59"/>
      <c r="B2603" s="59"/>
      <c r="C2603" s="59"/>
      <c r="D2603" s="59"/>
      <c r="E2603" s="59"/>
      <c r="F2603" s="59"/>
      <c r="G2603" s="59"/>
    </row>
    <row r="2604" spans="1:7" x14ac:dyDescent="0.3">
      <c r="A2604" s="59"/>
      <c r="B2604" s="59"/>
      <c r="C2604" s="59"/>
      <c r="D2604" s="59"/>
      <c r="E2604" s="59"/>
      <c r="F2604" s="59"/>
      <c r="G2604" s="59"/>
    </row>
    <row r="2605" spans="1:7" x14ac:dyDescent="0.3">
      <c r="A2605" s="59"/>
      <c r="B2605" s="59"/>
      <c r="C2605" s="59"/>
      <c r="D2605" s="59"/>
      <c r="E2605" s="59"/>
      <c r="F2605" s="59"/>
      <c r="G2605" s="59"/>
    </row>
    <row r="2606" spans="1:7" x14ac:dyDescent="0.3">
      <c r="A2606" s="59"/>
      <c r="B2606" s="59"/>
      <c r="C2606" s="59"/>
      <c r="D2606" s="59"/>
      <c r="E2606" s="59"/>
      <c r="F2606" s="59"/>
      <c r="G2606" s="59"/>
    </row>
    <row r="2607" spans="1:7" x14ac:dyDescent="0.3">
      <c r="A2607" s="59"/>
      <c r="B2607" s="59"/>
      <c r="C2607" s="59"/>
      <c r="D2607" s="59"/>
      <c r="E2607" s="59"/>
      <c r="F2607" s="59"/>
      <c r="G2607" s="59"/>
    </row>
    <row r="2608" spans="1:7" x14ac:dyDescent="0.3">
      <c r="A2608" s="59"/>
      <c r="B2608" s="59"/>
      <c r="C2608" s="59"/>
      <c r="D2608" s="59"/>
      <c r="E2608" s="59"/>
      <c r="F2608" s="59"/>
      <c r="G2608" s="59"/>
    </row>
    <row r="2609" spans="1:7" x14ac:dyDescent="0.3">
      <c r="A2609" s="59"/>
      <c r="B2609" s="59"/>
      <c r="C2609" s="59"/>
      <c r="D2609" s="59"/>
      <c r="E2609" s="59"/>
      <c r="F2609" s="59"/>
      <c r="G2609" s="59"/>
    </row>
    <row r="2610" spans="1:7" x14ac:dyDescent="0.3">
      <c r="A2610" s="59"/>
      <c r="B2610" s="59"/>
      <c r="C2610" s="59"/>
      <c r="D2610" s="59"/>
      <c r="E2610" s="59"/>
      <c r="F2610" s="59"/>
      <c r="G2610" s="59"/>
    </row>
    <row r="2611" spans="1:7" x14ac:dyDescent="0.3">
      <c r="A2611" s="59"/>
      <c r="B2611" s="59"/>
      <c r="C2611" s="59"/>
      <c r="D2611" s="59"/>
      <c r="E2611" s="59"/>
      <c r="F2611" s="59"/>
      <c r="G2611" s="59"/>
    </row>
    <row r="2612" spans="1:7" x14ac:dyDescent="0.3">
      <c r="A2612" s="59"/>
      <c r="B2612" s="59"/>
      <c r="C2612" s="59"/>
      <c r="D2612" s="59"/>
      <c r="E2612" s="59"/>
      <c r="F2612" s="59"/>
      <c r="G2612" s="59"/>
    </row>
    <row r="2613" spans="1:7" x14ac:dyDescent="0.3">
      <c r="A2613" s="59"/>
      <c r="B2613" s="59"/>
      <c r="C2613" s="59"/>
      <c r="D2613" s="59"/>
      <c r="E2613" s="59"/>
      <c r="F2613" s="59"/>
      <c r="G2613" s="59"/>
    </row>
    <row r="2614" spans="1:7" x14ac:dyDescent="0.3">
      <c r="A2614" s="59"/>
      <c r="B2614" s="59"/>
      <c r="C2614" s="59"/>
      <c r="D2614" s="59"/>
      <c r="E2614" s="59"/>
      <c r="F2614" s="59"/>
      <c r="G2614" s="59"/>
    </row>
    <row r="2615" spans="1:7" x14ac:dyDescent="0.3">
      <c r="A2615" s="59"/>
      <c r="B2615" s="59"/>
      <c r="C2615" s="59"/>
      <c r="D2615" s="59"/>
      <c r="E2615" s="59"/>
      <c r="F2615" s="59"/>
      <c r="G2615" s="59"/>
    </row>
    <row r="2616" spans="1:7" x14ac:dyDescent="0.3">
      <c r="A2616" s="59"/>
      <c r="B2616" s="59"/>
      <c r="C2616" s="59"/>
      <c r="D2616" s="59"/>
      <c r="E2616" s="59"/>
      <c r="F2616" s="59"/>
      <c r="G2616" s="59"/>
    </row>
    <row r="2617" spans="1:7" x14ac:dyDescent="0.3">
      <c r="A2617" s="59"/>
      <c r="B2617" s="59"/>
      <c r="C2617" s="59"/>
      <c r="D2617" s="59"/>
      <c r="E2617" s="59"/>
      <c r="F2617" s="59"/>
      <c r="G2617" s="59"/>
    </row>
    <row r="2618" spans="1:7" x14ac:dyDescent="0.3">
      <c r="A2618" s="59"/>
      <c r="B2618" s="59"/>
      <c r="C2618" s="59"/>
      <c r="D2618" s="59"/>
      <c r="E2618" s="59"/>
      <c r="F2618" s="59"/>
      <c r="G2618" s="59"/>
    </row>
    <row r="2619" spans="1:7" x14ac:dyDescent="0.3">
      <c r="A2619" s="59"/>
      <c r="B2619" s="59"/>
      <c r="C2619" s="59"/>
      <c r="D2619" s="59"/>
      <c r="E2619" s="59"/>
      <c r="F2619" s="59"/>
      <c r="G2619" s="59"/>
    </row>
    <row r="2620" spans="1:7" x14ac:dyDescent="0.3">
      <c r="A2620" s="59"/>
      <c r="B2620" s="59"/>
      <c r="C2620" s="59"/>
      <c r="D2620" s="59"/>
      <c r="E2620" s="59"/>
      <c r="F2620" s="59"/>
      <c r="G2620" s="59"/>
    </row>
    <row r="2621" spans="1:7" x14ac:dyDescent="0.3">
      <c r="A2621" s="59"/>
      <c r="B2621" s="59"/>
      <c r="C2621" s="59"/>
      <c r="D2621" s="59"/>
      <c r="E2621" s="59"/>
      <c r="F2621" s="59"/>
      <c r="G2621" s="59"/>
    </row>
    <row r="2622" spans="1:7" x14ac:dyDescent="0.3">
      <c r="A2622" s="59"/>
      <c r="B2622" s="59"/>
      <c r="C2622" s="59"/>
      <c r="D2622" s="59"/>
      <c r="E2622" s="59"/>
      <c r="F2622" s="59"/>
      <c r="G2622" s="59"/>
    </row>
    <row r="2623" spans="1:7" x14ac:dyDescent="0.3">
      <c r="A2623" s="59"/>
      <c r="B2623" s="59"/>
      <c r="C2623" s="59"/>
      <c r="D2623" s="59"/>
      <c r="E2623" s="59"/>
      <c r="F2623" s="59"/>
      <c r="G2623" s="59"/>
    </row>
    <row r="2624" spans="1:7" x14ac:dyDescent="0.3">
      <c r="A2624" s="59"/>
      <c r="B2624" s="59"/>
      <c r="C2624" s="59"/>
      <c r="D2624" s="59"/>
      <c r="E2624" s="59"/>
      <c r="F2624" s="59"/>
      <c r="G2624" s="59"/>
    </row>
    <row r="2625" spans="1:7" x14ac:dyDescent="0.3">
      <c r="A2625" s="59"/>
      <c r="B2625" s="59"/>
      <c r="C2625" s="59"/>
      <c r="D2625" s="59"/>
      <c r="E2625" s="59"/>
      <c r="F2625" s="59"/>
      <c r="G2625" s="59"/>
    </row>
    <row r="2626" spans="1:7" x14ac:dyDescent="0.3">
      <c r="A2626" s="59"/>
      <c r="B2626" s="59"/>
      <c r="C2626" s="59"/>
      <c r="D2626" s="59"/>
      <c r="E2626" s="59"/>
      <c r="F2626" s="59"/>
      <c r="G2626" s="59"/>
    </row>
    <row r="2627" spans="1:7" x14ac:dyDescent="0.3">
      <c r="A2627" s="59"/>
      <c r="B2627" s="59"/>
      <c r="C2627" s="59"/>
      <c r="D2627" s="59"/>
      <c r="E2627" s="59"/>
      <c r="F2627" s="59"/>
      <c r="G2627" s="59"/>
    </row>
    <row r="2628" spans="1:7" x14ac:dyDescent="0.3">
      <c r="A2628" s="59"/>
      <c r="B2628" s="59"/>
      <c r="C2628" s="59"/>
      <c r="D2628" s="59"/>
      <c r="E2628" s="59"/>
      <c r="F2628" s="59"/>
      <c r="G2628" s="59"/>
    </row>
    <row r="2629" spans="1:7" x14ac:dyDescent="0.3">
      <c r="A2629" s="59"/>
      <c r="B2629" s="59"/>
      <c r="C2629" s="59"/>
      <c r="D2629" s="59"/>
      <c r="E2629" s="59"/>
      <c r="F2629" s="59"/>
      <c r="G2629" s="59"/>
    </row>
    <row r="2630" spans="1:7" x14ac:dyDescent="0.3">
      <c r="A2630" s="59"/>
      <c r="B2630" s="59"/>
      <c r="C2630" s="59"/>
      <c r="D2630" s="59"/>
      <c r="E2630" s="59"/>
      <c r="F2630" s="59"/>
      <c r="G2630" s="59"/>
    </row>
    <row r="2631" spans="1:7" x14ac:dyDescent="0.3">
      <c r="A2631" s="59"/>
      <c r="B2631" s="59"/>
      <c r="C2631" s="59"/>
      <c r="D2631" s="59"/>
      <c r="E2631" s="59"/>
      <c r="F2631" s="59"/>
      <c r="G2631" s="59"/>
    </row>
    <row r="2632" spans="1:7" x14ac:dyDescent="0.3">
      <c r="A2632" s="59"/>
      <c r="B2632" s="59"/>
      <c r="C2632" s="59"/>
      <c r="D2632" s="59"/>
      <c r="E2632" s="59"/>
      <c r="F2632" s="59"/>
      <c r="G2632" s="59"/>
    </row>
    <row r="2633" spans="1:7" x14ac:dyDescent="0.3">
      <c r="A2633" s="59"/>
      <c r="B2633" s="59"/>
      <c r="C2633" s="59"/>
      <c r="D2633" s="59"/>
      <c r="E2633" s="59"/>
      <c r="F2633" s="59"/>
      <c r="G2633" s="59"/>
    </row>
    <row r="2634" spans="1:7" x14ac:dyDescent="0.3">
      <c r="A2634" s="59"/>
      <c r="B2634" s="59"/>
      <c r="C2634" s="59"/>
      <c r="D2634" s="59"/>
      <c r="E2634" s="59"/>
      <c r="F2634" s="59"/>
      <c r="G2634" s="59"/>
    </row>
    <row r="2635" spans="1:7" x14ac:dyDescent="0.3">
      <c r="A2635" s="59"/>
      <c r="B2635" s="59"/>
      <c r="C2635" s="59"/>
      <c r="D2635" s="59"/>
      <c r="E2635" s="59"/>
      <c r="F2635" s="59"/>
      <c r="G2635" s="59"/>
    </row>
    <row r="2636" spans="1:7" x14ac:dyDescent="0.3">
      <c r="A2636" s="59"/>
      <c r="B2636" s="59"/>
      <c r="C2636" s="59"/>
      <c r="D2636" s="59"/>
      <c r="E2636" s="59"/>
      <c r="F2636" s="59"/>
      <c r="G2636" s="59"/>
    </row>
    <row r="2637" spans="1:7" x14ac:dyDescent="0.3">
      <c r="A2637" s="59"/>
      <c r="B2637" s="59"/>
      <c r="C2637" s="59"/>
      <c r="D2637" s="59"/>
      <c r="E2637" s="59"/>
      <c r="F2637" s="59"/>
      <c r="G2637" s="59"/>
    </row>
    <row r="2638" spans="1:7" x14ac:dyDescent="0.3">
      <c r="A2638" s="59"/>
      <c r="B2638" s="59"/>
      <c r="C2638" s="59"/>
      <c r="D2638" s="59"/>
      <c r="E2638" s="59"/>
      <c r="F2638" s="59"/>
      <c r="G2638" s="59"/>
    </row>
    <row r="2639" spans="1:7" x14ac:dyDescent="0.3">
      <c r="A2639" s="59"/>
      <c r="B2639" s="59"/>
      <c r="C2639" s="59"/>
      <c r="D2639" s="59"/>
      <c r="E2639" s="59"/>
      <c r="F2639" s="59"/>
      <c r="G2639" s="59"/>
    </row>
    <row r="2640" spans="1:7" x14ac:dyDescent="0.3">
      <c r="A2640" s="59"/>
      <c r="B2640" s="59"/>
      <c r="C2640" s="59"/>
      <c r="D2640" s="59"/>
      <c r="E2640" s="59"/>
      <c r="F2640" s="59"/>
      <c r="G2640" s="59"/>
    </row>
    <row r="2641" spans="1:7" x14ac:dyDescent="0.3">
      <c r="A2641" s="59"/>
      <c r="B2641" s="59"/>
      <c r="C2641" s="59"/>
      <c r="D2641" s="59"/>
      <c r="E2641" s="59"/>
      <c r="F2641" s="59"/>
      <c r="G2641" s="59"/>
    </row>
    <row r="2642" spans="1:7" x14ac:dyDescent="0.3">
      <c r="A2642" s="59"/>
      <c r="B2642" s="59"/>
      <c r="C2642" s="59"/>
      <c r="D2642" s="59"/>
      <c r="E2642" s="59"/>
      <c r="F2642" s="59"/>
      <c r="G2642" s="59"/>
    </row>
    <row r="2643" spans="1:7" x14ac:dyDescent="0.3">
      <c r="A2643" s="59"/>
      <c r="B2643" s="59"/>
      <c r="C2643" s="59"/>
      <c r="D2643" s="59"/>
      <c r="E2643" s="59"/>
      <c r="F2643" s="59"/>
      <c r="G2643" s="59"/>
    </row>
    <row r="2644" spans="1:7" x14ac:dyDescent="0.3">
      <c r="A2644" s="59"/>
      <c r="B2644" s="59"/>
      <c r="C2644" s="59"/>
      <c r="D2644" s="59"/>
      <c r="E2644" s="59"/>
      <c r="F2644" s="59"/>
      <c r="G2644" s="59"/>
    </row>
    <row r="2645" spans="1:7" x14ac:dyDescent="0.3">
      <c r="A2645" s="59"/>
      <c r="B2645" s="59"/>
      <c r="C2645" s="59"/>
      <c r="D2645" s="59"/>
      <c r="E2645" s="59"/>
      <c r="F2645" s="59"/>
      <c r="G2645" s="59"/>
    </row>
    <row r="2646" spans="1:7" x14ac:dyDescent="0.3">
      <c r="A2646" s="59"/>
      <c r="B2646" s="59"/>
      <c r="C2646" s="59"/>
      <c r="D2646" s="59"/>
      <c r="E2646" s="59"/>
      <c r="F2646" s="59"/>
      <c r="G2646" s="59"/>
    </row>
    <row r="2647" spans="1:7" x14ac:dyDescent="0.3">
      <c r="A2647" s="59"/>
      <c r="B2647" s="59"/>
      <c r="C2647" s="59"/>
      <c r="D2647" s="59"/>
      <c r="E2647" s="59"/>
      <c r="F2647" s="59"/>
      <c r="G2647" s="59"/>
    </row>
    <row r="2648" spans="1:7" x14ac:dyDescent="0.3">
      <c r="A2648" s="59"/>
      <c r="B2648" s="59"/>
      <c r="C2648" s="59"/>
      <c r="D2648" s="59"/>
      <c r="E2648" s="59"/>
      <c r="F2648" s="59"/>
      <c r="G2648" s="59"/>
    </row>
    <row r="2649" spans="1:7" x14ac:dyDescent="0.3">
      <c r="A2649" s="59"/>
      <c r="B2649" s="59"/>
      <c r="C2649" s="59"/>
      <c r="D2649" s="59"/>
      <c r="E2649" s="59"/>
      <c r="F2649" s="59"/>
      <c r="G2649" s="59"/>
    </row>
    <row r="2650" spans="1:7" x14ac:dyDescent="0.3">
      <c r="A2650" s="59"/>
      <c r="B2650" s="59"/>
      <c r="C2650" s="59"/>
      <c r="D2650" s="59"/>
      <c r="E2650" s="59"/>
      <c r="F2650" s="59"/>
      <c r="G2650" s="59"/>
    </row>
    <row r="2651" spans="1:7" x14ac:dyDescent="0.3">
      <c r="A2651" s="59"/>
      <c r="B2651" s="59"/>
      <c r="C2651" s="59"/>
      <c r="D2651" s="59"/>
      <c r="E2651" s="59"/>
      <c r="F2651" s="59"/>
      <c r="G2651" s="59"/>
    </row>
    <row r="2652" spans="1:7" x14ac:dyDescent="0.3">
      <c r="A2652" s="59"/>
      <c r="B2652" s="59"/>
      <c r="C2652" s="59"/>
      <c r="D2652" s="59"/>
      <c r="E2652" s="59"/>
      <c r="F2652" s="59"/>
      <c r="G2652" s="59"/>
    </row>
    <row r="2653" spans="1:7" x14ac:dyDescent="0.3">
      <c r="A2653" s="59"/>
      <c r="B2653" s="59"/>
      <c r="C2653" s="59"/>
      <c r="D2653" s="59"/>
      <c r="E2653" s="59"/>
      <c r="F2653" s="59"/>
      <c r="G2653" s="59"/>
    </row>
    <row r="2654" spans="1:7" x14ac:dyDescent="0.3">
      <c r="A2654" s="59"/>
      <c r="B2654" s="59"/>
      <c r="C2654" s="59"/>
      <c r="D2654" s="59"/>
      <c r="E2654" s="59"/>
      <c r="F2654" s="59"/>
      <c r="G2654" s="59"/>
    </row>
    <row r="2655" spans="1:7" x14ac:dyDescent="0.3">
      <c r="A2655" s="59"/>
      <c r="B2655" s="59"/>
      <c r="C2655" s="59"/>
      <c r="D2655" s="59"/>
      <c r="E2655" s="59"/>
      <c r="F2655" s="59"/>
      <c r="G2655" s="59"/>
    </row>
    <row r="2656" spans="1:7" x14ac:dyDescent="0.3">
      <c r="A2656" s="59"/>
      <c r="B2656" s="59"/>
      <c r="C2656" s="59"/>
      <c r="D2656" s="59"/>
      <c r="E2656" s="59"/>
      <c r="F2656" s="59"/>
      <c r="G2656" s="59"/>
    </row>
    <row r="2657" spans="1:7" x14ac:dyDescent="0.3">
      <c r="A2657" s="59"/>
      <c r="B2657" s="59"/>
      <c r="C2657" s="59"/>
      <c r="D2657" s="59"/>
      <c r="E2657" s="59"/>
      <c r="F2657" s="59"/>
      <c r="G2657" s="59"/>
    </row>
    <row r="2658" spans="1:7" x14ac:dyDescent="0.3">
      <c r="A2658" s="59"/>
      <c r="B2658" s="59"/>
      <c r="C2658" s="59"/>
      <c r="D2658" s="59"/>
      <c r="E2658" s="59"/>
      <c r="F2658" s="59"/>
      <c r="G2658" s="59"/>
    </row>
    <row r="2659" spans="1:7" x14ac:dyDescent="0.3">
      <c r="A2659" s="59"/>
      <c r="B2659" s="59"/>
      <c r="C2659" s="59"/>
      <c r="D2659" s="59"/>
      <c r="E2659" s="59"/>
      <c r="F2659" s="59"/>
      <c r="G2659" s="59"/>
    </row>
    <row r="2660" spans="1:7" x14ac:dyDescent="0.3">
      <c r="A2660" s="59"/>
      <c r="B2660" s="59"/>
      <c r="C2660" s="59"/>
      <c r="D2660" s="59"/>
      <c r="E2660" s="59"/>
      <c r="F2660" s="59"/>
      <c r="G2660" s="59"/>
    </row>
    <row r="2661" spans="1:7" x14ac:dyDescent="0.3">
      <c r="A2661" s="59"/>
      <c r="B2661" s="59"/>
      <c r="C2661" s="59"/>
      <c r="D2661" s="59"/>
      <c r="E2661" s="59"/>
      <c r="F2661" s="59"/>
      <c r="G2661" s="59"/>
    </row>
    <row r="2662" spans="1:7" x14ac:dyDescent="0.3">
      <c r="A2662" s="59"/>
      <c r="B2662" s="59"/>
      <c r="C2662" s="59"/>
      <c r="D2662" s="59"/>
      <c r="E2662" s="59"/>
      <c r="F2662" s="59"/>
      <c r="G2662" s="59"/>
    </row>
    <row r="2663" spans="1:7" x14ac:dyDescent="0.3">
      <c r="A2663" s="59"/>
      <c r="B2663" s="59"/>
      <c r="C2663" s="59"/>
      <c r="D2663" s="59"/>
      <c r="E2663" s="59"/>
      <c r="F2663" s="59"/>
      <c r="G2663" s="59"/>
    </row>
    <row r="2664" spans="1:7" x14ac:dyDescent="0.3">
      <c r="A2664" s="59"/>
      <c r="B2664" s="59"/>
      <c r="C2664" s="59"/>
      <c r="D2664" s="59"/>
      <c r="E2664" s="59"/>
      <c r="F2664" s="59"/>
      <c r="G2664" s="59"/>
    </row>
    <row r="2665" spans="1:7" x14ac:dyDescent="0.3">
      <c r="A2665" s="59"/>
      <c r="B2665" s="59"/>
      <c r="C2665" s="59"/>
      <c r="D2665" s="59"/>
      <c r="E2665" s="59"/>
      <c r="F2665" s="59"/>
      <c r="G2665" s="59"/>
    </row>
    <row r="2666" spans="1:7" x14ac:dyDescent="0.3">
      <c r="A2666" s="59"/>
      <c r="B2666" s="59"/>
      <c r="C2666" s="59"/>
      <c r="D2666" s="59"/>
      <c r="E2666" s="59"/>
      <c r="F2666" s="59"/>
      <c r="G2666" s="59"/>
    </row>
    <row r="2667" spans="1:7" x14ac:dyDescent="0.3">
      <c r="A2667" s="59"/>
      <c r="B2667" s="59"/>
      <c r="C2667" s="59"/>
      <c r="D2667" s="59"/>
      <c r="E2667" s="59"/>
      <c r="F2667" s="59"/>
      <c r="G2667" s="59"/>
    </row>
    <row r="2668" spans="1:7" x14ac:dyDescent="0.3">
      <c r="A2668" s="59"/>
      <c r="B2668" s="59"/>
      <c r="C2668" s="59"/>
      <c r="D2668" s="59"/>
      <c r="E2668" s="59"/>
      <c r="F2668" s="59"/>
      <c r="G2668" s="59"/>
    </row>
    <row r="2669" spans="1:7" x14ac:dyDescent="0.3">
      <c r="A2669" s="59"/>
      <c r="B2669" s="59"/>
      <c r="C2669" s="59"/>
      <c r="D2669" s="59"/>
      <c r="E2669" s="59"/>
      <c r="F2669" s="59"/>
      <c r="G2669" s="59"/>
    </row>
    <row r="2670" spans="1:7" x14ac:dyDescent="0.3">
      <c r="A2670" s="59"/>
      <c r="B2670" s="59"/>
      <c r="C2670" s="59"/>
      <c r="D2670" s="59"/>
      <c r="E2670" s="59"/>
      <c r="F2670" s="59"/>
      <c r="G2670" s="59"/>
    </row>
    <row r="2671" spans="1:7" x14ac:dyDescent="0.3">
      <c r="A2671" s="59"/>
      <c r="B2671" s="59"/>
      <c r="C2671" s="59"/>
      <c r="D2671" s="59"/>
      <c r="E2671" s="59"/>
      <c r="F2671" s="59"/>
      <c r="G2671" s="59"/>
    </row>
    <row r="2672" spans="1:7" x14ac:dyDescent="0.3">
      <c r="A2672" s="59"/>
      <c r="B2672" s="59"/>
      <c r="C2672" s="59"/>
      <c r="D2672" s="59"/>
      <c r="E2672" s="59"/>
      <c r="F2672" s="59"/>
      <c r="G2672" s="59"/>
    </row>
    <row r="2673" spans="1:7" x14ac:dyDescent="0.3">
      <c r="A2673" s="59"/>
      <c r="B2673" s="59"/>
      <c r="C2673" s="59"/>
      <c r="D2673" s="59"/>
      <c r="E2673" s="59"/>
      <c r="F2673" s="59"/>
      <c r="G2673" s="59"/>
    </row>
    <row r="2674" spans="1:7" x14ac:dyDescent="0.3">
      <c r="A2674" s="59"/>
      <c r="B2674" s="59"/>
      <c r="C2674" s="59"/>
      <c r="D2674" s="59"/>
      <c r="E2674" s="59"/>
      <c r="F2674" s="59"/>
      <c r="G2674" s="59"/>
    </row>
    <row r="2675" spans="1:7" x14ac:dyDescent="0.3">
      <c r="A2675" s="59"/>
      <c r="B2675" s="59"/>
      <c r="C2675" s="59"/>
      <c r="D2675" s="59"/>
      <c r="E2675" s="59"/>
      <c r="F2675" s="59"/>
      <c r="G2675" s="59"/>
    </row>
    <row r="2676" spans="1:7" x14ac:dyDescent="0.3">
      <c r="A2676" s="59"/>
      <c r="B2676" s="59"/>
      <c r="C2676" s="59"/>
      <c r="D2676" s="59"/>
      <c r="E2676" s="59"/>
      <c r="F2676" s="59"/>
      <c r="G2676" s="59"/>
    </row>
    <row r="2677" spans="1:7" x14ac:dyDescent="0.3">
      <c r="A2677" s="59"/>
      <c r="B2677" s="59"/>
      <c r="C2677" s="59"/>
      <c r="D2677" s="59"/>
      <c r="E2677" s="59"/>
      <c r="F2677" s="59"/>
      <c r="G2677" s="59"/>
    </row>
    <row r="2678" spans="1:7" x14ac:dyDescent="0.3">
      <c r="A2678" s="59"/>
      <c r="B2678" s="59"/>
      <c r="C2678" s="59"/>
      <c r="D2678" s="59"/>
      <c r="E2678" s="59"/>
      <c r="F2678" s="59"/>
      <c r="G2678" s="59"/>
    </row>
    <row r="2679" spans="1:7" x14ac:dyDescent="0.3">
      <c r="A2679" s="59"/>
      <c r="B2679" s="59"/>
      <c r="C2679" s="59"/>
      <c r="D2679" s="59"/>
      <c r="E2679" s="59"/>
      <c r="F2679" s="59"/>
      <c r="G2679" s="59"/>
    </row>
    <row r="2680" spans="1:7" x14ac:dyDescent="0.3">
      <c r="A2680" s="59"/>
      <c r="B2680" s="59"/>
      <c r="C2680" s="59"/>
      <c r="D2680" s="59"/>
      <c r="E2680" s="59"/>
      <c r="F2680" s="59"/>
      <c r="G2680" s="59"/>
    </row>
    <row r="2681" spans="1:7" x14ac:dyDescent="0.3">
      <c r="A2681" s="59"/>
      <c r="B2681" s="59"/>
      <c r="C2681" s="59"/>
      <c r="D2681" s="59"/>
      <c r="E2681" s="59"/>
      <c r="F2681" s="59"/>
      <c r="G2681" s="59"/>
    </row>
    <row r="2682" spans="1:7" x14ac:dyDescent="0.3">
      <c r="A2682" s="59"/>
      <c r="B2682" s="59"/>
      <c r="C2682" s="59"/>
      <c r="D2682" s="59"/>
      <c r="E2682" s="59"/>
      <c r="F2682" s="59"/>
      <c r="G2682" s="59"/>
    </row>
    <row r="2683" spans="1:7" x14ac:dyDescent="0.3">
      <c r="A2683" s="59"/>
      <c r="B2683" s="59"/>
      <c r="C2683" s="59"/>
      <c r="D2683" s="59"/>
      <c r="E2683" s="59"/>
      <c r="F2683" s="59"/>
      <c r="G2683" s="59"/>
    </row>
    <row r="2684" spans="1:7" x14ac:dyDescent="0.3">
      <c r="A2684" s="59"/>
      <c r="B2684" s="59"/>
      <c r="C2684" s="59"/>
      <c r="D2684" s="59"/>
      <c r="E2684" s="59"/>
      <c r="F2684" s="59"/>
      <c r="G2684" s="59"/>
    </row>
    <row r="2685" spans="1:7" x14ac:dyDescent="0.3">
      <c r="A2685" s="59"/>
      <c r="B2685" s="59"/>
      <c r="C2685" s="59"/>
      <c r="D2685" s="59"/>
      <c r="E2685" s="59"/>
      <c r="F2685" s="59"/>
      <c r="G2685" s="59"/>
    </row>
    <row r="2686" spans="1:7" x14ac:dyDescent="0.3">
      <c r="A2686" s="59"/>
      <c r="B2686" s="59"/>
      <c r="C2686" s="59"/>
      <c r="D2686" s="59"/>
      <c r="E2686" s="59"/>
      <c r="F2686" s="59"/>
      <c r="G2686" s="59"/>
    </row>
    <row r="2687" spans="1:7" x14ac:dyDescent="0.3">
      <c r="A2687" s="59"/>
      <c r="B2687" s="59"/>
      <c r="C2687" s="59"/>
      <c r="D2687" s="59"/>
      <c r="E2687" s="59"/>
      <c r="F2687" s="59"/>
      <c r="G2687" s="59"/>
    </row>
    <row r="2688" spans="1:7" x14ac:dyDescent="0.3">
      <c r="A2688" s="59"/>
      <c r="B2688" s="59"/>
      <c r="C2688" s="59"/>
      <c r="D2688" s="59"/>
      <c r="E2688" s="59"/>
      <c r="F2688" s="59"/>
      <c r="G2688" s="59"/>
    </row>
    <row r="2689" spans="1:7" x14ac:dyDescent="0.3">
      <c r="A2689" s="59"/>
      <c r="B2689" s="59"/>
      <c r="C2689" s="59"/>
      <c r="D2689" s="59"/>
      <c r="E2689" s="59"/>
      <c r="F2689" s="59"/>
      <c r="G2689" s="59"/>
    </row>
    <row r="2690" spans="1:7" x14ac:dyDescent="0.3">
      <c r="A2690" s="59"/>
      <c r="B2690" s="59"/>
      <c r="C2690" s="59"/>
      <c r="D2690" s="59"/>
      <c r="E2690" s="59"/>
      <c r="F2690" s="59"/>
      <c r="G2690" s="59"/>
    </row>
    <row r="2691" spans="1:7" x14ac:dyDescent="0.3">
      <c r="A2691" s="59"/>
      <c r="B2691" s="59"/>
      <c r="C2691" s="59"/>
      <c r="D2691" s="59"/>
      <c r="E2691" s="59"/>
      <c r="F2691" s="59"/>
      <c r="G2691" s="59"/>
    </row>
    <row r="2692" spans="1:7" x14ac:dyDescent="0.3">
      <c r="A2692" s="59"/>
      <c r="B2692" s="59"/>
      <c r="C2692" s="59"/>
      <c r="D2692" s="59"/>
      <c r="E2692" s="59"/>
      <c r="F2692" s="59"/>
      <c r="G2692" s="59"/>
    </row>
    <row r="2693" spans="1:7" x14ac:dyDescent="0.3">
      <c r="A2693" s="59"/>
      <c r="B2693" s="59"/>
      <c r="C2693" s="59"/>
      <c r="D2693" s="59"/>
      <c r="E2693" s="59"/>
      <c r="F2693" s="59"/>
      <c r="G2693" s="59"/>
    </row>
    <row r="2694" spans="1:7" x14ac:dyDescent="0.3">
      <c r="A2694" s="59"/>
      <c r="B2694" s="59"/>
      <c r="C2694" s="59"/>
      <c r="D2694" s="59"/>
      <c r="E2694" s="59"/>
      <c r="F2694" s="59"/>
      <c r="G2694" s="59"/>
    </row>
    <row r="2695" spans="1:7" x14ac:dyDescent="0.3">
      <c r="A2695" s="59"/>
      <c r="B2695" s="59"/>
      <c r="C2695" s="59"/>
      <c r="D2695" s="59"/>
      <c r="E2695" s="59"/>
      <c r="F2695" s="59"/>
      <c r="G2695" s="59"/>
    </row>
    <row r="2696" spans="1:7" x14ac:dyDescent="0.3">
      <c r="A2696" s="59"/>
      <c r="B2696" s="59"/>
      <c r="C2696" s="59"/>
      <c r="D2696" s="59"/>
      <c r="E2696" s="59"/>
      <c r="F2696" s="59"/>
      <c r="G2696" s="59"/>
    </row>
    <row r="2697" spans="1:7" x14ac:dyDescent="0.3">
      <c r="A2697" s="59"/>
      <c r="B2697" s="59"/>
      <c r="C2697" s="59"/>
      <c r="D2697" s="59"/>
      <c r="E2697" s="59"/>
      <c r="F2697" s="59"/>
      <c r="G2697" s="59"/>
    </row>
    <row r="2698" spans="1:7" x14ac:dyDescent="0.3">
      <c r="A2698" s="59"/>
      <c r="B2698" s="59"/>
      <c r="C2698" s="59"/>
      <c r="D2698" s="59"/>
      <c r="E2698" s="59"/>
      <c r="F2698" s="59"/>
      <c r="G2698" s="59"/>
    </row>
    <row r="2699" spans="1:7" x14ac:dyDescent="0.3">
      <c r="A2699" s="59"/>
      <c r="B2699" s="59"/>
      <c r="C2699" s="59"/>
      <c r="D2699" s="59"/>
      <c r="E2699" s="59"/>
      <c r="F2699" s="59"/>
      <c r="G2699" s="59"/>
    </row>
    <row r="2700" spans="1:7" x14ac:dyDescent="0.3">
      <c r="A2700" s="59"/>
      <c r="B2700" s="59"/>
      <c r="C2700" s="59"/>
      <c r="D2700" s="59"/>
      <c r="E2700" s="59"/>
      <c r="F2700" s="59"/>
      <c r="G2700" s="59"/>
    </row>
    <row r="2701" spans="1:7" x14ac:dyDescent="0.3">
      <c r="A2701" s="59"/>
      <c r="B2701" s="59"/>
      <c r="C2701" s="59"/>
      <c r="D2701" s="59"/>
      <c r="E2701" s="59"/>
      <c r="F2701" s="59"/>
      <c r="G2701" s="59"/>
    </row>
    <row r="2702" spans="1:7" x14ac:dyDescent="0.3">
      <c r="A2702" s="59"/>
      <c r="B2702" s="59"/>
      <c r="C2702" s="59"/>
      <c r="D2702" s="59"/>
      <c r="E2702" s="59"/>
      <c r="F2702" s="59"/>
      <c r="G2702" s="59"/>
    </row>
    <row r="2703" spans="1:7" x14ac:dyDescent="0.3">
      <c r="A2703" s="59"/>
      <c r="B2703" s="59"/>
      <c r="C2703" s="59"/>
      <c r="D2703" s="59"/>
      <c r="E2703" s="59"/>
      <c r="F2703" s="59"/>
      <c r="G2703" s="59"/>
    </row>
    <row r="2704" spans="1:7" x14ac:dyDescent="0.3">
      <c r="A2704" s="59"/>
      <c r="B2704" s="59"/>
      <c r="C2704" s="59"/>
      <c r="D2704" s="59"/>
      <c r="E2704" s="59"/>
      <c r="F2704" s="59"/>
      <c r="G2704" s="59"/>
    </row>
    <row r="2705" spans="1:7" x14ac:dyDescent="0.3">
      <c r="A2705" s="59"/>
      <c r="B2705" s="59"/>
      <c r="C2705" s="59"/>
      <c r="D2705" s="59"/>
      <c r="E2705" s="59"/>
      <c r="F2705" s="59"/>
      <c r="G2705" s="59"/>
    </row>
    <row r="2706" spans="1:7" x14ac:dyDescent="0.3">
      <c r="A2706" s="59"/>
      <c r="B2706" s="59"/>
      <c r="C2706" s="59"/>
      <c r="D2706" s="59"/>
      <c r="E2706" s="59"/>
      <c r="F2706" s="59"/>
      <c r="G2706" s="59"/>
    </row>
    <row r="2707" spans="1:7" x14ac:dyDescent="0.3">
      <c r="A2707" s="59"/>
      <c r="B2707" s="59"/>
      <c r="C2707" s="59"/>
      <c r="D2707" s="59"/>
      <c r="E2707" s="59"/>
      <c r="F2707" s="59"/>
      <c r="G2707" s="59"/>
    </row>
    <row r="2708" spans="1:7" x14ac:dyDescent="0.3">
      <c r="A2708" s="59"/>
      <c r="B2708" s="59"/>
      <c r="C2708" s="59"/>
      <c r="D2708" s="59"/>
      <c r="E2708" s="59"/>
      <c r="F2708" s="59"/>
      <c r="G2708" s="59"/>
    </row>
    <row r="2709" spans="1:7" x14ac:dyDescent="0.3">
      <c r="A2709" s="59"/>
      <c r="B2709" s="59"/>
      <c r="C2709" s="59"/>
      <c r="D2709" s="59"/>
      <c r="E2709" s="59"/>
      <c r="F2709" s="59"/>
      <c r="G2709" s="59"/>
    </row>
    <row r="2710" spans="1:7" x14ac:dyDescent="0.3">
      <c r="A2710" s="59"/>
      <c r="B2710" s="59"/>
      <c r="C2710" s="59"/>
      <c r="D2710" s="59"/>
      <c r="E2710" s="59"/>
      <c r="F2710" s="59"/>
      <c r="G2710" s="59"/>
    </row>
    <row r="2711" spans="1:7" x14ac:dyDescent="0.3">
      <c r="A2711" s="59"/>
      <c r="B2711" s="59"/>
      <c r="C2711" s="59"/>
      <c r="D2711" s="59"/>
      <c r="E2711" s="59"/>
      <c r="F2711" s="59"/>
      <c r="G2711" s="59"/>
    </row>
    <row r="2712" spans="1:7" x14ac:dyDescent="0.3">
      <c r="A2712" s="59"/>
      <c r="B2712" s="59"/>
      <c r="C2712" s="59"/>
      <c r="D2712" s="59"/>
      <c r="E2712" s="59"/>
      <c r="F2712" s="59"/>
      <c r="G2712" s="59"/>
    </row>
    <row r="2713" spans="1:7" x14ac:dyDescent="0.3">
      <c r="A2713" s="59"/>
      <c r="B2713" s="59"/>
      <c r="C2713" s="59"/>
      <c r="D2713" s="59"/>
      <c r="E2713" s="59"/>
      <c r="F2713" s="59"/>
      <c r="G2713" s="59"/>
    </row>
    <row r="2714" spans="1:7" x14ac:dyDescent="0.3">
      <c r="A2714" s="59"/>
      <c r="B2714" s="59"/>
      <c r="C2714" s="59"/>
      <c r="D2714" s="59"/>
      <c r="E2714" s="59"/>
      <c r="F2714" s="59"/>
      <c r="G2714" s="59"/>
    </row>
    <row r="2715" spans="1:7" x14ac:dyDescent="0.3">
      <c r="A2715" s="59"/>
      <c r="B2715" s="59"/>
      <c r="C2715" s="59"/>
      <c r="D2715" s="59"/>
      <c r="E2715" s="59"/>
      <c r="F2715" s="59"/>
      <c r="G2715" s="59"/>
    </row>
    <row r="2716" spans="1:7" x14ac:dyDescent="0.3">
      <c r="A2716" s="59"/>
      <c r="B2716" s="59"/>
      <c r="C2716" s="59"/>
      <c r="D2716" s="59"/>
      <c r="E2716" s="59"/>
      <c r="F2716" s="59"/>
      <c r="G2716" s="59"/>
    </row>
    <row r="2717" spans="1:7" x14ac:dyDescent="0.3">
      <c r="A2717" s="59"/>
      <c r="B2717" s="59"/>
      <c r="C2717" s="59"/>
      <c r="D2717" s="59"/>
      <c r="E2717" s="59"/>
      <c r="F2717" s="59"/>
      <c r="G2717" s="59"/>
    </row>
    <row r="2718" spans="1:7" x14ac:dyDescent="0.3">
      <c r="A2718" s="59"/>
      <c r="B2718" s="59"/>
      <c r="C2718" s="59"/>
      <c r="D2718" s="59"/>
      <c r="E2718" s="59"/>
      <c r="F2718" s="59"/>
      <c r="G2718" s="59"/>
    </row>
    <row r="2719" spans="1:7" x14ac:dyDescent="0.3">
      <c r="A2719" s="59"/>
      <c r="B2719" s="59"/>
      <c r="C2719" s="59"/>
      <c r="D2719" s="59"/>
      <c r="E2719" s="59"/>
      <c r="F2719" s="59"/>
      <c r="G2719" s="59"/>
    </row>
    <row r="2720" spans="1:7" x14ac:dyDescent="0.3">
      <c r="A2720" s="59"/>
      <c r="B2720" s="59"/>
      <c r="C2720" s="59"/>
      <c r="D2720" s="59"/>
      <c r="E2720" s="59"/>
      <c r="F2720" s="59"/>
      <c r="G2720" s="59"/>
    </row>
    <row r="2721" spans="1:7" x14ac:dyDescent="0.3">
      <c r="A2721" s="59"/>
      <c r="B2721" s="59"/>
      <c r="C2721" s="59"/>
      <c r="D2721" s="59"/>
      <c r="E2721" s="59"/>
      <c r="F2721" s="59"/>
      <c r="G2721" s="59"/>
    </row>
    <row r="2722" spans="1:7" x14ac:dyDescent="0.3">
      <c r="A2722" s="59"/>
      <c r="B2722" s="59"/>
      <c r="C2722" s="59"/>
      <c r="D2722" s="59"/>
      <c r="E2722" s="59"/>
      <c r="F2722" s="59"/>
      <c r="G2722" s="59"/>
    </row>
    <row r="2723" spans="1:7" x14ac:dyDescent="0.3">
      <c r="A2723" s="59"/>
      <c r="B2723" s="59"/>
      <c r="C2723" s="59"/>
      <c r="D2723" s="59"/>
      <c r="E2723" s="59"/>
      <c r="F2723" s="59"/>
      <c r="G2723" s="59"/>
    </row>
    <row r="2724" spans="1:7" x14ac:dyDescent="0.3">
      <c r="A2724" s="59"/>
      <c r="B2724" s="59"/>
      <c r="C2724" s="59"/>
      <c r="D2724" s="59"/>
      <c r="E2724" s="59"/>
      <c r="F2724" s="59"/>
      <c r="G2724" s="59"/>
    </row>
    <row r="2725" spans="1:7" x14ac:dyDescent="0.3">
      <c r="A2725" s="59"/>
      <c r="B2725" s="59"/>
      <c r="C2725" s="59"/>
      <c r="D2725" s="59"/>
      <c r="E2725" s="59"/>
      <c r="F2725" s="59"/>
      <c r="G2725" s="59"/>
    </row>
    <row r="2726" spans="1:7" x14ac:dyDescent="0.3">
      <c r="A2726" s="59"/>
      <c r="B2726" s="59"/>
      <c r="C2726" s="59"/>
      <c r="D2726" s="59"/>
      <c r="E2726" s="59"/>
      <c r="F2726" s="59"/>
      <c r="G2726" s="59"/>
    </row>
    <row r="2727" spans="1:7" x14ac:dyDescent="0.3">
      <c r="A2727" s="59"/>
      <c r="B2727" s="59"/>
      <c r="C2727" s="59"/>
      <c r="D2727" s="59"/>
      <c r="E2727" s="59"/>
      <c r="F2727" s="59"/>
      <c r="G2727" s="59"/>
    </row>
    <row r="2728" spans="1:7" x14ac:dyDescent="0.3">
      <c r="A2728" s="59"/>
      <c r="B2728" s="59"/>
      <c r="C2728" s="59"/>
      <c r="D2728" s="59"/>
      <c r="E2728" s="59"/>
      <c r="F2728" s="59"/>
      <c r="G2728" s="59"/>
    </row>
    <row r="2729" spans="1:7" x14ac:dyDescent="0.3">
      <c r="A2729" s="59"/>
      <c r="B2729" s="59"/>
      <c r="C2729" s="59"/>
      <c r="D2729" s="59"/>
      <c r="E2729" s="59"/>
      <c r="F2729" s="59"/>
      <c r="G2729" s="59"/>
    </row>
    <row r="2730" spans="1:7" x14ac:dyDescent="0.3">
      <c r="A2730" s="59"/>
      <c r="B2730" s="59"/>
      <c r="C2730" s="59"/>
      <c r="D2730" s="59"/>
      <c r="E2730" s="59"/>
      <c r="F2730" s="59"/>
      <c r="G2730" s="59"/>
    </row>
    <row r="2731" spans="1:7" x14ac:dyDescent="0.3">
      <c r="A2731" s="59"/>
      <c r="B2731" s="59"/>
      <c r="C2731" s="59"/>
      <c r="D2731" s="59"/>
      <c r="E2731" s="59"/>
      <c r="F2731" s="59"/>
      <c r="G2731" s="59"/>
    </row>
    <row r="2732" spans="1:7" x14ac:dyDescent="0.3">
      <c r="A2732" s="59"/>
      <c r="B2732" s="59"/>
      <c r="C2732" s="59"/>
      <c r="D2732" s="59"/>
      <c r="E2732" s="59"/>
      <c r="F2732" s="59"/>
      <c r="G2732" s="59"/>
    </row>
    <row r="2733" spans="1:7" x14ac:dyDescent="0.3">
      <c r="A2733" s="59"/>
      <c r="B2733" s="59"/>
      <c r="C2733" s="59"/>
      <c r="D2733" s="59"/>
      <c r="E2733" s="59"/>
      <c r="F2733" s="59"/>
      <c r="G2733" s="59"/>
    </row>
    <row r="2734" spans="1:7" x14ac:dyDescent="0.3">
      <c r="A2734" s="59"/>
      <c r="B2734" s="59"/>
      <c r="C2734" s="59"/>
      <c r="D2734" s="59"/>
      <c r="E2734" s="59"/>
      <c r="F2734" s="59"/>
      <c r="G2734" s="59"/>
    </row>
    <row r="2735" spans="1:7" x14ac:dyDescent="0.3">
      <c r="A2735" s="59"/>
      <c r="B2735" s="59"/>
      <c r="C2735" s="59"/>
      <c r="D2735" s="59"/>
      <c r="E2735" s="59"/>
      <c r="F2735" s="59"/>
      <c r="G2735" s="59"/>
    </row>
    <row r="2736" spans="1:7" x14ac:dyDescent="0.3">
      <c r="A2736" s="59"/>
      <c r="B2736" s="59"/>
      <c r="C2736" s="59"/>
      <c r="D2736" s="59"/>
      <c r="E2736" s="59"/>
      <c r="F2736" s="59"/>
      <c r="G2736" s="59"/>
    </row>
    <row r="2737" spans="1:7" x14ac:dyDescent="0.3">
      <c r="A2737" s="59"/>
      <c r="B2737" s="59"/>
      <c r="C2737" s="59"/>
      <c r="D2737" s="59"/>
      <c r="E2737" s="59"/>
      <c r="F2737" s="59"/>
      <c r="G2737" s="59"/>
    </row>
    <row r="2738" spans="1:7" x14ac:dyDescent="0.3">
      <c r="A2738" s="59"/>
      <c r="B2738" s="59"/>
      <c r="C2738" s="59"/>
      <c r="D2738" s="59"/>
      <c r="E2738" s="59"/>
      <c r="F2738" s="59"/>
      <c r="G2738" s="59"/>
    </row>
    <row r="2739" spans="1:7" x14ac:dyDescent="0.3">
      <c r="A2739" s="59"/>
      <c r="B2739" s="59"/>
      <c r="C2739" s="59"/>
      <c r="D2739" s="59"/>
      <c r="E2739" s="59"/>
      <c r="F2739" s="59"/>
      <c r="G2739" s="59"/>
    </row>
    <row r="2740" spans="1:7" x14ac:dyDescent="0.3">
      <c r="A2740" s="59"/>
      <c r="B2740" s="59"/>
      <c r="C2740" s="59"/>
      <c r="D2740" s="59"/>
      <c r="E2740" s="59"/>
      <c r="F2740" s="59"/>
      <c r="G2740" s="59"/>
    </row>
    <row r="2741" spans="1:7" x14ac:dyDescent="0.3">
      <c r="A2741" s="59"/>
      <c r="B2741" s="59"/>
      <c r="C2741" s="59"/>
      <c r="D2741" s="59"/>
      <c r="E2741" s="59"/>
      <c r="F2741" s="59"/>
      <c r="G2741" s="59"/>
    </row>
    <row r="2742" spans="1:7" x14ac:dyDescent="0.3">
      <c r="A2742" s="59"/>
      <c r="B2742" s="59"/>
      <c r="C2742" s="59"/>
      <c r="D2742" s="59"/>
      <c r="E2742" s="59"/>
      <c r="F2742" s="59"/>
      <c r="G2742" s="59"/>
    </row>
    <row r="2743" spans="1:7" x14ac:dyDescent="0.3">
      <c r="A2743" s="59"/>
      <c r="B2743" s="59"/>
      <c r="C2743" s="59"/>
      <c r="D2743" s="59"/>
      <c r="E2743" s="59"/>
      <c r="F2743" s="59"/>
      <c r="G2743" s="59"/>
    </row>
    <row r="2744" spans="1:7" x14ac:dyDescent="0.3">
      <c r="A2744" s="59"/>
      <c r="B2744" s="59"/>
      <c r="C2744" s="59"/>
      <c r="D2744" s="59"/>
      <c r="E2744" s="59"/>
      <c r="F2744" s="59"/>
      <c r="G2744" s="59"/>
    </row>
    <row r="2745" spans="1:7" x14ac:dyDescent="0.3">
      <c r="A2745" s="59"/>
      <c r="B2745" s="59"/>
      <c r="C2745" s="59"/>
      <c r="D2745" s="59"/>
      <c r="E2745" s="59"/>
      <c r="F2745" s="59"/>
      <c r="G2745" s="59"/>
    </row>
    <row r="2746" spans="1:7" x14ac:dyDescent="0.3">
      <c r="A2746" s="59"/>
      <c r="B2746" s="59"/>
      <c r="C2746" s="59"/>
      <c r="D2746" s="59"/>
      <c r="E2746" s="59"/>
      <c r="F2746" s="59"/>
      <c r="G2746" s="59"/>
    </row>
    <row r="2747" spans="1:7" x14ac:dyDescent="0.3">
      <c r="A2747" s="59"/>
      <c r="B2747" s="59"/>
      <c r="C2747" s="59"/>
      <c r="D2747" s="59"/>
      <c r="E2747" s="59"/>
      <c r="F2747" s="59"/>
      <c r="G2747" s="59"/>
    </row>
    <row r="2748" spans="1:7" x14ac:dyDescent="0.3">
      <c r="A2748" s="59"/>
      <c r="B2748" s="59"/>
      <c r="C2748" s="59"/>
      <c r="D2748" s="59"/>
      <c r="E2748" s="59"/>
      <c r="F2748" s="59"/>
      <c r="G2748" s="59"/>
    </row>
    <row r="2749" spans="1:7" x14ac:dyDescent="0.3">
      <c r="A2749" s="59"/>
      <c r="B2749" s="59"/>
      <c r="C2749" s="59"/>
      <c r="D2749" s="59"/>
      <c r="E2749" s="59"/>
      <c r="F2749" s="59"/>
      <c r="G2749" s="59"/>
    </row>
    <row r="2750" spans="1:7" x14ac:dyDescent="0.3">
      <c r="A2750" s="59"/>
      <c r="B2750" s="59"/>
      <c r="C2750" s="59"/>
      <c r="D2750" s="59"/>
      <c r="E2750" s="59"/>
      <c r="F2750" s="59"/>
      <c r="G2750" s="59"/>
    </row>
    <row r="2751" spans="1:7" x14ac:dyDescent="0.3">
      <c r="A2751" s="59"/>
      <c r="B2751" s="59"/>
      <c r="C2751" s="59"/>
      <c r="D2751" s="59"/>
      <c r="E2751" s="59"/>
      <c r="F2751" s="59"/>
      <c r="G2751" s="59"/>
    </row>
    <row r="2752" spans="1:7" x14ac:dyDescent="0.3">
      <c r="A2752" s="59"/>
      <c r="B2752" s="59"/>
      <c r="C2752" s="59"/>
      <c r="D2752" s="59"/>
      <c r="E2752" s="59"/>
      <c r="F2752" s="59"/>
      <c r="G2752" s="59"/>
    </row>
    <row r="2753" spans="1:7" x14ac:dyDescent="0.3">
      <c r="A2753" s="59"/>
      <c r="B2753" s="59"/>
      <c r="C2753" s="59"/>
      <c r="D2753" s="59"/>
      <c r="E2753" s="59"/>
      <c r="F2753" s="59"/>
      <c r="G2753" s="59"/>
    </row>
    <row r="2754" spans="1:7" x14ac:dyDescent="0.3">
      <c r="A2754" s="59"/>
      <c r="B2754" s="59"/>
      <c r="C2754" s="59"/>
      <c r="D2754" s="59"/>
      <c r="E2754" s="59"/>
      <c r="F2754" s="59"/>
      <c r="G2754" s="59"/>
    </row>
    <row r="2755" spans="1:7" x14ac:dyDescent="0.3">
      <c r="A2755" s="59"/>
      <c r="B2755" s="59"/>
      <c r="C2755" s="59"/>
      <c r="D2755" s="59"/>
      <c r="E2755" s="59"/>
      <c r="F2755" s="59"/>
      <c r="G2755" s="59"/>
    </row>
    <row r="2756" spans="1:7" x14ac:dyDescent="0.3">
      <c r="A2756" s="59"/>
      <c r="B2756" s="59"/>
      <c r="C2756" s="59"/>
      <c r="D2756" s="59"/>
      <c r="E2756" s="59"/>
      <c r="F2756" s="59"/>
      <c r="G2756" s="59"/>
    </row>
    <row r="2757" spans="1:7" x14ac:dyDescent="0.3">
      <c r="A2757" s="59"/>
      <c r="B2757" s="59"/>
      <c r="C2757" s="59"/>
      <c r="D2757" s="59"/>
      <c r="E2757" s="59"/>
      <c r="F2757" s="59"/>
      <c r="G2757" s="59"/>
    </row>
    <row r="2758" spans="1:7" x14ac:dyDescent="0.3">
      <c r="A2758" s="59"/>
      <c r="B2758" s="59"/>
      <c r="C2758" s="59"/>
      <c r="D2758" s="59"/>
      <c r="E2758" s="59"/>
      <c r="F2758" s="59"/>
      <c r="G2758" s="59"/>
    </row>
    <row r="2759" spans="1:7" x14ac:dyDescent="0.3">
      <c r="A2759" s="59"/>
      <c r="B2759" s="59"/>
      <c r="C2759" s="59"/>
      <c r="D2759" s="59"/>
      <c r="E2759" s="59"/>
      <c r="F2759" s="59"/>
      <c r="G2759" s="59"/>
    </row>
    <row r="2760" spans="1:7" x14ac:dyDescent="0.3">
      <c r="A2760" s="59"/>
      <c r="B2760" s="59"/>
      <c r="C2760" s="59"/>
      <c r="D2760" s="59"/>
      <c r="E2760" s="59"/>
      <c r="F2760" s="59"/>
      <c r="G2760" s="59"/>
    </row>
    <row r="2761" spans="1:7" x14ac:dyDescent="0.3">
      <c r="A2761" s="59"/>
      <c r="B2761" s="59"/>
      <c r="C2761" s="59"/>
      <c r="D2761" s="59"/>
      <c r="E2761" s="59"/>
      <c r="F2761" s="59"/>
      <c r="G2761" s="59"/>
    </row>
    <row r="2762" spans="1:7" x14ac:dyDescent="0.3">
      <c r="A2762" s="59"/>
      <c r="B2762" s="59"/>
      <c r="C2762" s="59"/>
      <c r="D2762" s="59"/>
      <c r="E2762" s="59"/>
      <c r="F2762" s="59"/>
      <c r="G2762" s="59"/>
    </row>
    <row r="2763" spans="1:7" x14ac:dyDescent="0.3">
      <c r="A2763" s="59"/>
      <c r="B2763" s="59"/>
      <c r="C2763" s="59"/>
      <c r="D2763" s="59"/>
      <c r="E2763" s="59"/>
      <c r="F2763" s="59"/>
      <c r="G2763" s="59"/>
    </row>
    <row r="2764" spans="1:7" x14ac:dyDescent="0.3">
      <c r="A2764" s="59"/>
      <c r="B2764" s="59"/>
      <c r="C2764" s="59"/>
      <c r="D2764" s="59"/>
      <c r="E2764" s="59"/>
      <c r="F2764" s="59"/>
      <c r="G2764" s="59"/>
    </row>
    <row r="2765" spans="1:7" x14ac:dyDescent="0.3">
      <c r="A2765" s="59"/>
      <c r="B2765" s="59"/>
      <c r="C2765" s="59"/>
      <c r="D2765" s="59"/>
      <c r="E2765" s="59"/>
      <c r="F2765" s="59"/>
      <c r="G2765" s="59"/>
    </row>
    <row r="2766" spans="1:7" x14ac:dyDescent="0.3">
      <c r="A2766" s="59"/>
      <c r="B2766" s="59"/>
      <c r="C2766" s="59"/>
      <c r="D2766" s="59"/>
      <c r="E2766" s="59"/>
      <c r="F2766" s="59"/>
      <c r="G2766" s="59"/>
    </row>
    <row r="2767" spans="1:7" x14ac:dyDescent="0.3">
      <c r="A2767" s="59"/>
      <c r="B2767" s="59"/>
      <c r="C2767" s="59"/>
      <c r="D2767" s="59"/>
      <c r="E2767" s="59"/>
      <c r="F2767" s="59"/>
      <c r="G2767" s="59"/>
    </row>
    <row r="2768" spans="1:7" x14ac:dyDescent="0.3">
      <c r="A2768" s="59"/>
      <c r="B2768" s="59"/>
      <c r="C2768" s="59"/>
      <c r="D2768" s="59"/>
      <c r="E2768" s="59"/>
      <c r="F2768" s="59"/>
      <c r="G2768" s="59"/>
    </row>
    <row r="2769" spans="1:7" x14ac:dyDescent="0.3">
      <c r="A2769" s="59"/>
      <c r="B2769" s="59"/>
      <c r="C2769" s="59"/>
      <c r="D2769" s="59"/>
      <c r="E2769" s="59"/>
      <c r="F2769" s="59"/>
      <c r="G2769" s="59"/>
    </row>
    <row r="2770" spans="1:7" x14ac:dyDescent="0.3">
      <c r="A2770" s="59"/>
      <c r="B2770" s="59"/>
      <c r="C2770" s="59"/>
      <c r="D2770" s="59"/>
      <c r="E2770" s="59"/>
      <c r="F2770" s="59"/>
      <c r="G2770" s="59"/>
    </row>
    <row r="2771" spans="1:7" x14ac:dyDescent="0.3">
      <c r="A2771" s="59"/>
      <c r="B2771" s="59"/>
      <c r="C2771" s="59"/>
      <c r="D2771" s="59"/>
      <c r="E2771" s="59"/>
      <c r="F2771" s="59"/>
      <c r="G2771" s="59"/>
    </row>
    <row r="2772" spans="1:7" x14ac:dyDescent="0.3">
      <c r="A2772" s="59"/>
      <c r="B2772" s="59"/>
      <c r="C2772" s="59"/>
      <c r="D2772" s="59"/>
      <c r="E2772" s="59"/>
      <c r="F2772" s="59"/>
      <c r="G2772" s="59"/>
    </row>
    <row r="2773" spans="1:7" x14ac:dyDescent="0.3">
      <c r="A2773" s="59"/>
      <c r="B2773" s="59"/>
      <c r="C2773" s="59"/>
      <c r="D2773" s="59"/>
      <c r="E2773" s="59"/>
      <c r="F2773" s="59"/>
      <c r="G2773" s="59"/>
    </row>
    <row r="2774" spans="1:7" x14ac:dyDescent="0.3">
      <c r="A2774" s="59"/>
      <c r="B2774" s="59"/>
      <c r="C2774" s="59"/>
      <c r="D2774" s="59"/>
      <c r="E2774" s="59"/>
      <c r="F2774" s="59"/>
      <c r="G2774" s="59"/>
    </row>
    <row r="2775" spans="1:7" x14ac:dyDescent="0.3">
      <c r="A2775" s="59"/>
      <c r="B2775" s="59"/>
      <c r="C2775" s="59"/>
      <c r="D2775" s="59"/>
      <c r="E2775" s="59"/>
      <c r="F2775" s="59"/>
      <c r="G2775" s="59"/>
    </row>
    <row r="2776" spans="1:7" x14ac:dyDescent="0.3">
      <c r="A2776" s="59"/>
      <c r="B2776" s="59"/>
      <c r="C2776" s="59"/>
      <c r="D2776" s="59"/>
      <c r="E2776" s="59"/>
      <c r="F2776" s="59"/>
      <c r="G2776" s="59"/>
    </row>
    <row r="2777" spans="1:7" x14ac:dyDescent="0.3">
      <c r="A2777" s="59"/>
      <c r="B2777" s="59"/>
      <c r="C2777" s="59"/>
      <c r="D2777" s="59"/>
      <c r="E2777" s="59"/>
      <c r="F2777" s="59"/>
      <c r="G2777" s="59"/>
    </row>
    <row r="2778" spans="1:7" x14ac:dyDescent="0.3">
      <c r="A2778" s="59"/>
      <c r="B2778" s="59"/>
      <c r="C2778" s="59"/>
      <c r="D2778" s="59"/>
      <c r="E2778" s="59"/>
      <c r="F2778" s="59"/>
      <c r="G2778" s="59"/>
    </row>
    <row r="2779" spans="1:7" x14ac:dyDescent="0.3">
      <c r="A2779" s="59"/>
      <c r="B2779" s="59"/>
      <c r="C2779" s="59"/>
      <c r="D2779" s="59"/>
      <c r="E2779" s="59"/>
      <c r="F2779" s="59"/>
      <c r="G2779" s="59"/>
    </row>
    <row r="2780" spans="1:7" x14ac:dyDescent="0.3">
      <c r="A2780" s="59"/>
      <c r="B2780" s="59"/>
      <c r="C2780" s="59"/>
      <c r="D2780" s="59"/>
      <c r="E2780" s="59"/>
      <c r="F2780" s="59"/>
      <c r="G2780" s="59"/>
    </row>
    <row r="2781" spans="1:7" x14ac:dyDescent="0.3">
      <c r="A2781" s="59"/>
      <c r="B2781" s="59"/>
      <c r="C2781" s="59"/>
      <c r="D2781" s="59"/>
      <c r="E2781" s="59"/>
      <c r="F2781" s="59"/>
      <c r="G2781" s="59"/>
    </row>
    <row r="2782" spans="1:7" x14ac:dyDescent="0.3">
      <c r="A2782" s="59"/>
      <c r="B2782" s="59"/>
      <c r="C2782" s="59"/>
      <c r="D2782" s="59"/>
      <c r="E2782" s="59"/>
      <c r="F2782" s="59"/>
      <c r="G2782" s="59"/>
    </row>
    <row r="2783" spans="1:7" x14ac:dyDescent="0.3">
      <c r="A2783" s="59"/>
      <c r="B2783" s="59"/>
      <c r="C2783" s="59"/>
      <c r="D2783" s="59"/>
      <c r="E2783" s="59"/>
      <c r="F2783" s="59"/>
      <c r="G2783" s="59"/>
    </row>
    <row r="2784" spans="1:7" x14ac:dyDescent="0.3">
      <c r="A2784" s="59"/>
      <c r="B2784" s="59"/>
      <c r="C2784" s="59"/>
      <c r="D2784" s="59"/>
      <c r="E2784" s="59"/>
      <c r="F2784" s="59"/>
      <c r="G2784" s="59"/>
    </row>
    <row r="2785" spans="1:7" x14ac:dyDescent="0.3">
      <c r="A2785" s="59"/>
      <c r="B2785" s="59"/>
      <c r="C2785" s="59"/>
      <c r="D2785" s="59"/>
      <c r="E2785" s="59"/>
      <c r="F2785" s="59"/>
      <c r="G2785" s="59"/>
    </row>
    <row r="2786" spans="1:7" x14ac:dyDescent="0.3">
      <c r="A2786" s="59"/>
      <c r="B2786" s="59"/>
      <c r="C2786" s="59"/>
      <c r="D2786" s="59"/>
      <c r="E2786" s="59"/>
      <c r="F2786" s="59"/>
      <c r="G2786" s="59"/>
    </row>
    <row r="2787" spans="1:7" x14ac:dyDescent="0.3">
      <c r="A2787" s="59"/>
      <c r="B2787" s="59"/>
      <c r="C2787" s="59"/>
      <c r="D2787" s="59"/>
      <c r="E2787" s="59"/>
      <c r="F2787" s="59"/>
      <c r="G2787" s="59"/>
    </row>
    <row r="2788" spans="1:7" x14ac:dyDescent="0.3">
      <c r="A2788" s="59"/>
      <c r="B2788" s="59"/>
      <c r="C2788" s="59"/>
      <c r="D2788" s="59"/>
      <c r="E2788" s="59"/>
      <c r="F2788" s="59"/>
      <c r="G2788" s="59"/>
    </row>
    <row r="2789" spans="1:7" x14ac:dyDescent="0.3">
      <c r="A2789" s="59"/>
      <c r="B2789" s="59"/>
      <c r="C2789" s="59"/>
      <c r="D2789" s="59"/>
      <c r="E2789" s="59"/>
      <c r="F2789" s="59"/>
      <c r="G2789" s="59"/>
    </row>
    <row r="2790" spans="1:7" x14ac:dyDescent="0.3">
      <c r="A2790" s="59"/>
      <c r="B2790" s="59"/>
      <c r="C2790" s="59"/>
      <c r="D2790" s="59"/>
      <c r="E2790" s="59"/>
      <c r="F2790" s="59"/>
      <c r="G2790" s="59"/>
    </row>
    <row r="2791" spans="1:7" x14ac:dyDescent="0.3">
      <c r="A2791" s="59"/>
      <c r="B2791" s="59"/>
      <c r="C2791" s="59"/>
      <c r="D2791" s="59"/>
      <c r="E2791" s="59"/>
      <c r="F2791" s="59"/>
      <c r="G2791" s="59"/>
    </row>
    <row r="2792" spans="1:7" x14ac:dyDescent="0.3">
      <c r="A2792" s="59"/>
      <c r="B2792" s="59"/>
      <c r="C2792" s="59"/>
      <c r="D2792" s="59"/>
      <c r="E2792" s="59"/>
      <c r="F2792" s="59"/>
      <c r="G2792" s="59"/>
    </row>
    <row r="2793" spans="1:7" x14ac:dyDescent="0.3">
      <c r="A2793" s="59"/>
      <c r="B2793" s="59"/>
      <c r="C2793" s="59"/>
      <c r="D2793" s="59"/>
      <c r="E2793" s="59"/>
      <c r="F2793" s="59"/>
      <c r="G2793" s="59"/>
    </row>
    <row r="2794" spans="1:7" x14ac:dyDescent="0.3">
      <c r="A2794" s="59"/>
      <c r="B2794" s="59"/>
      <c r="C2794" s="59"/>
      <c r="D2794" s="59"/>
      <c r="E2794" s="59"/>
      <c r="F2794" s="59"/>
      <c r="G2794" s="59"/>
    </row>
    <row r="2795" spans="1:7" x14ac:dyDescent="0.3">
      <c r="A2795" s="59"/>
      <c r="B2795" s="59"/>
      <c r="C2795" s="59"/>
      <c r="D2795" s="59"/>
      <c r="E2795" s="59"/>
      <c r="F2795" s="59"/>
      <c r="G2795" s="59"/>
    </row>
    <row r="2796" spans="1:7" x14ac:dyDescent="0.3">
      <c r="A2796" s="59"/>
      <c r="B2796" s="59"/>
      <c r="C2796" s="59"/>
      <c r="D2796" s="59"/>
      <c r="E2796" s="59"/>
      <c r="F2796" s="59"/>
      <c r="G2796" s="59"/>
    </row>
    <row r="2797" spans="1:7" x14ac:dyDescent="0.3">
      <c r="A2797" s="59"/>
      <c r="B2797" s="59"/>
      <c r="C2797" s="59"/>
      <c r="D2797" s="59"/>
      <c r="E2797" s="59"/>
      <c r="F2797" s="59"/>
      <c r="G2797" s="59"/>
    </row>
    <row r="2798" spans="1:7" x14ac:dyDescent="0.3">
      <c r="A2798" s="59"/>
      <c r="B2798" s="59"/>
      <c r="C2798" s="59"/>
      <c r="D2798" s="59"/>
      <c r="E2798" s="59"/>
      <c r="F2798" s="59"/>
      <c r="G2798" s="59"/>
    </row>
    <row r="2799" spans="1:7" x14ac:dyDescent="0.3">
      <c r="A2799" s="59"/>
      <c r="B2799" s="59"/>
      <c r="C2799" s="59"/>
      <c r="D2799" s="59"/>
      <c r="E2799" s="59"/>
      <c r="F2799" s="59"/>
      <c r="G2799" s="59"/>
    </row>
    <row r="2800" spans="1:7" x14ac:dyDescent="0.3">
      <c r="A2800" s="59"/>
      <c r="B2800" s="59"/>
      <c r="C2800" s="59"/>
      <c r="D2800" s="59"/>
      <c r="E2800" s="59"/>
      <c r="F2800" s="59"/>
      <c r="G2800" s="59"/>
    </row>
    <row r="2801" spans="1:7" x14ac:dyDescent="0.3">
      <c r="A2801" s="59"/>
      <c r="B2801" s="59"/>
      <c r="C2801" s="59"/>
      <c r="D2801" s="59"/>
      <c r="E2801" s="59"/>
      <c r="F2801" s="59"/>
      <c r="G2801" s="59"/>
    </row>
    <row r="2802" spans="1:7" x14ac:dyDescent="0.3">
      <c r="A2802" s="59"/>
      <c r="B2802" s="59"/>
      <c r="C2802" s="59"/>
      <c r="D2802" s="59"/>
      <c r="E2802" s="59"/>
      <c r="F2802" s="59"/>
      <c r="G2802" s="59"/>
    </row>
    <row r="2803" spans="1:7" x14ac:dyDescent="0.3">
      <c r="A2803" s="59"/>
      <c r="B2803" s="59"/>
      <c r="C2803" s="59"/>
      <c r="D2803" s="59"/>
      <c r="E2803" s="59"/>
      <c r="F2803" s="59"/>
      <c r="G2803" s="59"/>
    </row>
    <row r="2804" spans="1:7" x14ac:dyDescent="0.3">
      <c r="A2804" s="59"/>
      <c r="B2804" s="59"/>
      <c r="C2804" s="59"/>
      <c r="D2804" s="59"/>
      <c r="E2804" s="59"/>
      <c r="F2804" s="59"/>
      <c r="G2804" s="59"/>
    </row>
    <row r="2805" spans="1:7" x14ac:dyDescent="0.3">
      <c r="A2805" s="59"/>
      <c r="B2805" s="59"/>
      <c r="C2805" s="59"/>
      <c r="D2805" s="59"/>
      <c r="E2805" s="59"/>
      <c r="F2805" s="59"/>
      <c r="G2805" s="59"/>
    </row>
    <row r="2806" spans="1:7" x14ac:dyDescent="0.3">
      <c r="A2806" s="59"/>
      <c r="B2806" s="59"/>
      <c r="C2806" s="59"/>
      <c r="D2806" s="59"/>
      <c r="E2806" s="59"/>
      <c r="F2806" s="59"/>
      <c r="G2806" s="59"/>
    </row>
    <row r="2807" spans="1:7" x14ac:dyDescent="0.3">
      <c r="A2807" s="59"/>
      <c r="B2807" s="59"/>
      <c r="C2807" s="59"/>
      <c r="D2807" s="59"/>
      <c r="E2807" s="59"/>
      <c r="F2807" s="59"/>
      <c r="G2807" s="59"/>
    </row>
    <row r="2808" spans="1:7" x14ac:dyDescent="0.3">
      <c r="A2808" s="59"/>
      <c r="B2808" s="59"/>
      <c r="C2808" s="59"/>
      <c r="D2808" s="59"/>
      <c r="E2808" s="59"/>
      <c r="F2808" s="59"/>
      <c r="G2808" s="59"/>
    </row>
    <row r="2809" spans="1:7" x14ac:dyDescent="0.3">
      <c r="A2809" s="59"/>
      <c r="B2809" s="59"/>
      <c r="C2809" s="59"/>
      <c r="D2809" s="59"/>
      <c r="E2809" s="59"/>
      <c r="F2809" s="59"/>
      <c r="G2809" s="59"/>
    </row>
    <row r="2810" spans="1:7" x14ac:dyDescent="0.3">
      <c r="A2810" s="59"/>
      <c r="B2810" s="59"/>
      <c r="C2810" s="59"/>
      <c r="D2810" s="59"/>
      <c r="E2810" s="59"/>
      <c r="F2810" s="59"/>
      <c r="G2810" s="59"/>
    </row>
    <row r="2811" spans="1:7" x14ac:dyDescent="0.3">
      <c r="A2811" s="59"/>
      <c r="B2811" s="59"/>
      <c r="C2811" s="59"/>
      <c r="D2811" s="59"/>
      <c r="E2811" s="59"/>
      <c r="F2811" s="59"/>
      <c r="G2811" s="59"/>
    </row>
    <row r="2812" spans="1:7" x14ac:dyDescent="0.3">
      <c r="A2812" s="59"/>
      <c r="B2812" s="59"/>
      <c r="C2812" s="59"/>
      <c r="D2812" s="59"/>
      <c r="E2812" s="59"/>
      <c r="F2812" s="59"/>
      <c r="G2812" s="59"/>
    </row>
    <row r="2813" spans="1:7" x14ac:dyDescent="0.3">
      <c r="A2813" s="59"/>
      <c r="B2813" s="59"/>
      <c r="C2813" s="59"/>
      <c r="D2813" s="59"/>
      <c r="E2813" s="59"/>
      <c r="F2813" s="59"/>
      <c r="G2813" s="59"/>
    </row>
    <row r="2814" spans="1:7" x14ac:dyDescent="0.3">
      <c r="A2814" s="59"/>
      <c r="B2814" s="59"/>
      <c r="C2814" s="59"/>
      <c r="D2814" s="59"/>
      <c r="E2814" s="59"/>
      <c r="F2814" s="59"/>
      <c r="G2814" s="59"/>
    </row>
    <row r="2815" spans="1:7" x14ac:dyDescent="0.3">
      <c r="A2815" s="59"/>
      <c r="B2815" s="59"/>
      <c r="C2815" s="59"/>
      <c r="D2815" s="59"/>
      <c r="E2815" s="59"/>
      <c r="F2815" s="59"/>
      <c r="G2815" s="59"/>
    </row>
    <row r="2816" spans="1:7" x14ac:dyDescent="0.3">
      <c r="A2816" s="59"/>
      <c r="B2816" s="59"/>
      <c r="C2816" s="59"/>
      <c r="D2816" s="59"/>
      <c r="E2816" s="59"/>
      <c r="F2816" s="59"/>
      <c r="G2816" s="59"/>
    </row>
    <row r="2817" spans="1:7" x14ac:dyDescent="0.3">
      <c r="A2817" s="59"/>
      <c r="B2817" s="59"/>
      <c r="C2817" s="59"/>
      <c r="D2817" s="59"/>
      <c r="E2817" s="59"/>
      <c r="F2817" s="59"/>
      <c r="G2817" s="59"/>
    </row>
    <row r="2818" spans="1:7" x14ac:dyDescent="0.3">
      <c r="A2818" s="59"/>
      <c r="B2818" s="59"/>
      <c r="C2818" s="59"/>
      <c r="D2818" s="59"/>
      <c r="E2818" s="59"/>
      <c r="F2818" s="59"/>
      <c r="G2818" s="59"/>
    </row>
    <row r="2819" spans="1:7" x14ac:dyDescent="0.3">
      <c r="A2819" s="59"/>
      <c r="B2819" s="59"/>
      <c r="C2819" s="59"/>
      <c r="D2819" s="59"/>
      <c r="E2819" s="59"/>
      <c r="F2819" s="59"/>
      <c r="G2819" s="59"/>
    </row>
    <row r="2820" spans="1:7" x14ac:dyDescent="0.3">
      <c r="A2820" s="59"/>
      <c r="B2820" s="59"/>
      <c r="C2820" s="59"/>
      <c r="D2820" s="59"/>
      <c r="E2820" s="59"/>
      <c r="F2820" s="59"/>
      <c r="G2820" s="59"/>
    </row>
    <row r="2821" spans="1:7" x14ac:dyDescent="0.3">
      <c r="A2821" s="59"/>
      <c r="B2821" s="59"/>
      <c r="C2821" s="59"/>
      <c r="D2821" s="59"/>
      <c r="E2821" s="59"/>
      <c r="F2821" s="59"/>
      <c r="G2821" s="59"/>
    </row>
    <row r="2822" spans="1:7" x14ac:dyDescent="0.3">
      <c r="A2822" s="59"/>
      <c r="B2822" s="59"/>
      <c r="C2822" s="59"/>
      <c r="D2822" s="59"/>
      <c r="E2822" s="59"/>
      <c r="F2822" s="59"/>
      <c r="G2822" s="59"/>
    </row>
    <row r="2823" spans="1:7" x14ac:dyDescent="0.3">
      <c r="A2823" s="59"/>
      <c r="B2823" s="59"/>
      <c r="C2823" s="59"/>
      <c r="D2823" s="59"/>
      <c r="E2823" s="59"/>
      <c r="F2823" s="59"/>
      <c r="G2823" s="59"/>
    </row>
    <row r="2824" spans="1:7" x14ac:dyDescent="0.3">
      <c r="A2824" s="59"/>
      <c r="B2824" s="59"/>
      <c r="C2824" s="59"/>
      <c r="D2824" s="59"/>
      <c r="E2824" s="59"/>
      <c r="F2824" s="59"/>
      <c r="G2824" s="59"/>
    </row>
    <row r="2825" spans="1:7" x14ac:dyDescent="0.3">
      <c r="A2825" s="59"/>
      <c r="B2825" s="59"/>
      <c r="C2825" s="59"/>
      <c r="D2825" s="59"/>
      <c r="E2825" s="59"/>
      <c r="F2825" s="59"/>
      <c r="G2825" s="59"/>
    </row>
    <row r="2826" spans="1:7" x14ac:dyDescent="0.3">
      <c r="A2826" s="59"/>
      <c r="B2826" s="59"/>
      <c r="C2826" s="59"/>
      <c r="D2826" s="59"/>
      <c r="E2826" s="59"/>
      <c r="F2826" s="59"/>
      <c r="G2826" s="59"/>
    </row>
    <row r="2827" spans="1:7" x14ac:dyDescent="0.3">
      <c r="A2827" s="59"/>
      <c r="B2827" s="59"/>
      <c r="C2827" s="59"/>
      <c r="D2827" s="59"/>
      <c r="E2827" s="59"/>
      <c r="F2827" s="59"/>
      <c r="G2827" s="59"/>
    </row>
    <row r="2828" spans="1:7" x14ac:dyDescent="0.3">
      <c r="A2828" s="59"/>
      <c r="B2828" s="59"/>
      <c r="C2828" s="59"/>
      <c r="D2828" s="59"/>
      <c r="E2828" s="59"/>
      <c r="F2828" s="59"/>
      <c r="G2828" s="59"/>
    </row>
    <row r="2829" spans="1:7" x14ac:dyDescent="0.3">
      <c r="A2829" s="59"/>
      <c r="B2829" s="59"/>
      <c r="C2829" s="59"/>
      <c r="D2829" s="59"/>
      <c r="E2829" s="59"/>
      <c r="F2829" s="59"/>
      <c r="G2829" s="59"/>
    </row>
    <row r="2830" spans="1:7" x14ac:dyDescent="0.3">
      <c r="A2830" s="59"/>
      <c r="B2830" s="59"/>
      <c r="C2830" s="59"/>
      <c r="D2830" s="59"/>
      <c r="E2830" s="59"/>
      <c r="F2830" s="59"/>
      <c r="G2830" s="59"/>
    </row>
    <row r="2831" spans="1:7" x14ac:dyDescent="0.3">
      <c r="A2831" s="59"/>
      <c r="B2831" s="59"/>
      <c r="C2831" s="59"/>
      <c r="D2831" s="59"/>
      <c r="E2831" s="59"/>
      <c r="F2831" s="59"/>
      <c r="G2831" s="59"/>
    </row>
    <row r="2832" spans="1:7" x14ac:dyDescent="0.3">
      <c r="A2832" s="59"/>
      <c r="B2832" s="59"/>
      <c r="C2832" s="59"/>
      <c r="D2832" s="59"/>
      <c r="E2832" s="59"/>
      <c r="F2832" s="59"/>
      <c r="G2832" s="59"/>
    </row>
    <row r="2833" spans="1:7" x14ac:dyDescent="0.3">
      <c r="A2833" s="59"/>
      <c r="B2833" s="59"/>
      <c r="C2833" s="59"/>
      <c r="D2833" s="59"/>
      <c r="E2833" s="59"/>
      <c r="F2833" s="59"/>
      <c r="G2833" s="59"/>
    </row>
    <row r="2834" spans="1:7" x14ac:dyDescent="0.3">
      <c r="A2834" s="59"/>
      <c r="B2834" s="59"/>
      <c r="C2834" s="59"/>
      <c r="D2834" s="59"/>
      <c r="E2834" s="59"/>
      <c r="F2834" s="59"/>
      <c r="G2834" s="59"/>
    </row>
    <row r="2835" spans="1:7" x14ac:dyDescent="0.3">
      <c r="A2835" s="59"/>
      <c r="B2835" s="59"/>
      <c r="C2835" s="59"/>
      <c r="D2835" s="59"/>
      <c r="E2835" s="59"/>
      <c r="F2835" s="59"/>
      <c r="G2835" s="59"/>
    </row>
    <row r="2836" spans="1:7" x14ac:dyDescent="0.3">
      <c r="A2836" s="59"/>
      <c r="B2836" s="59"/>
      <c r="C2836" s="59"/>
      <c r="D2836" s="59"/>
      <c r="E2836" s="59"/>
      <c r="F2836" s="59"/>
      <c r="G2836" s="59"/>
    </row>
    <row r="2837" spans="1:7" x14ac:dyDescent="0.3">
      <c r="A2837" s="59"/>
      <c r="B2837" s="59"/>
      <c r="C2837" s="59"/>
      <c r="D2837" s="59"/>
      <c r="E2837" s="59"/>
      <c r="F2837" s="59"/>
      <c r="G2837" s="59"/>
    </row>
    <row r="2838" spans="1:7" x14ac:dyDescent="0.3">
      <c r="A2838" s="59"/>
      <c r="B2838" s="59"/>
      <c r="C2838" s="59"/>
      <c r="D2838" s="59"/>
      <c r="E2838" s="59"/>
      <c r="F2838" s="59"/>
      <c r="G2838" s="59"/>
    </row>
    <row r="2839" spans="1:7" x14ac:dyDescent="0.3">
      <c r="A2839" s="59"/>
      <c r="B2839" s="59"/>
      <c r="C2839" s="59"/>
      <c r="D2839" s="59"/>
      <c r="E2839" s="59"/>
      <c r="F2839" s="59"/>
      <c r="G2839" s="59"/>
    </row>
    <row r="2840" spans="1:7" x14ac:dyDescent="0.3">
      <c r="A2840" s="59"/>
      <c r="B2840" s="59"/>
      <c r="C2840" s="59"/>
      <c r="D2840" s="59"/>
      <c r="E2840" s="59"/>
      <c r="F2840" s="59"/>
      <c r="G2840" s="59"/>
    </row>
    <row r="2841" spans="1:7" x14ac:dyDescent="0.3">
      <c r="A2841" s="59"/>
      <c r="B2841" s="59"/>
      <c r="C2841" s="59"/>
      <c r="D2841" s="59"/>
      <c r="E2841" s="59"/>
      <c r="F2841" s="59"/>
      <c r="G2841" s="59"/>
    </row>
    <row r="2842" spans="1:7" x14ac:dyDescent="0.3">
      <c r="A2842" s="59"/>
      <c r="B2842" s="59"/>
      <c r="C2842" s="59"/>
      <c r="D2842" s="59"/>
      <c r="E2842" s="59"/>
      <c r="F2842" s="59"/>
      <c r="G2842" s="59"/>
    </row>
    <row r="2843" spans="1:7" x14ac:dyDescent="0.3">
      <c r="A2843" s="59"/>
      <c r="B2843" s="59"/>
      <c r="C2843" s="59"/>
      <c r="D2843" s="59"/>
      <c r="E2843" s="59"/>
      <c r="F2843" s="59"/>
      <c r="G2843" s="59"/>
    </row>
    <row r="2844" spans="1:7" x14ac:dyDescent="0.3">
      <c r="A2844" s="59"/>
      <c r="B2844" s="59"/>
      <c r="C2844" s="59"/>
      <c r="D2844" s="59"/>
      <c r="E2844" s="59"/>
      <c r="F2844" s="59"/>
      <c r="G2844" s="59"/>
    </row>
    <row r="2845" spans="1:7" x14ac:dyDescent="0.3">
      <c r="A2845" s="59"/>
      <c r="B2845" s="59"/>
      <c r="C2845" s="59"/>
      <c r="D2845" s="59"/>
      <c r="E2845" s="59"/>
      <c r="F2845" s="59"/>
      <c r="G2845" s="59"/>
    </row>
    <row r="2846" spans="1:7" x14ac:dyDescent="0.3">
      <c r="A2846" s="59"/>
      <c r="B2846" s="59"/>
      <c r="C2846" s="59"/>
      <c r="D2846" s="59"/>
      <c r="E2846" s="59"/>
      <c r="F2846" s="59"/>
      <c r="G2846" s="59"/>
    </row>
    <row r="2847" spans="1:7" x14ac:dyDescent="0.3">
      <c r="A2847" s="59"/>
      <c r="B2847" s="59"/>
      <c r="C2847" s="59"/>
      <c r="D2847" s="59"/>
      <c r="E2847" s="59"/>
      <c r="F2847" s="59"/>
      <c r="G2847" s="59"/>
    </row>
    <row r="2848" spans="1:7" x14ac:dyDescent="0.3">
      <c r="A2848" s="59"/>
      <c r="B2848" s="59"/>
      <c r="C2848" s="59"/>
      <c r="D2848" s="59"/>
      <c r="E2848" s="59"/>
      <c r="F2848" s="59"/>
      <c r="G2848" s="59"/>
    </row>
    <row r="2849" spans="1:7" x14ac:dyDescent="0.3">
      <c r="A2849" s="59"/>
      <c r="B2849" s="59"/>
      <c r="C2849" s="59"/>
      <c r="D2849" s="59"/>
      <c r="E2849" s="59"/>
      <c r="F2849" s="59"/>
      <c r="G2849" s="59"/>
    </row>
    <row r="2850" spans="1:7" x14ac:dyDescent="0.3">
      <c r="A2850" s="59"/>
      <c r="B2850" s="59"/>
      <c r="C2850" s="59"/>
      <c r="D2850" s="59"/>
      <c r="E2850" s="59"/>
      <c r="F2850" s="59"/>
      <c r="G2850" s="59"/>
    </row>
    <row r="2851" spans="1:7" x14ac:dyDescent="0.3">
      <c r="A2851" s="59"/>
      <c r="B2851" s="59"/>
      <c r="C2851" s="59"/>
      <c r="D2851" s="59"/>
      <c r="E2851" s="59"/>
      <c r="F2851" s="59"/>
      <c r="G2851" s="59"/>
    </row>
    <row r="2852" spans="1:7" x14ac:dyDescent="0.3">
      <c r="A2852" s="59"/>
      <c r="B2852" s="59"/>
      <c r="C2852" s="59"/>
      <c r="D2852" s="59"/>
      <c r="E2852" s="59"/>
      <c r="F2852" s="59"/>
      <c r="G2852" s="59"/>
    </row>
    <row r="2853" spans="1:7" x14ac:dyDescent="0.3">
      <c r="A2853" s="59"/>
      <c r="B2853" s="59"/>
      <c r="C2853" s="59"/>
      <c r="D2853" s="59"/>
      <c r="E2853" s="59"/>
      <c r="F2853" s="59"/>
      <c r="G2853" s="59"/>
    </row>
    <row r="2854" spans="1:7" x14ac:dyDescent="0.3">
      <c r="A2854" s="59"/>
      <c r="B2854" s="59"/>
      <c r="C2854" s="59"/>
      <c r="D2854" s="59"/>
      <c r="E2854" s="59"/>
      <c r="F2854" s="59"/>
      <c r="G2854" s="59"/>
    </row>
    <row r="2855" spans="1:7" x14ac:dyDescent="0.3">
      <c r="A2855" s="59"/>
      <c r="B2855" s="59"/>
      <c r="C2855" s="59"/>
      <c r="D2855" s="59"/>
      <c r="E2855" s="59"/>
      <c r="F2855" s="59"/>
      <c r="G2855" s="59"/>
    </row>
    <row r="2856" spans="1:7" x14ac:dyDescent="0.3">
      <c r="A2856" s="59"/>
      <c r="B2856" s="59"/>
      <c r="C2856" s="59"/>
      <c r="D2856" s="59"/>
      <c r="E2856" s="59"/>
      <c r="F2856" s="59"/>
      <c r="G2856" s="59"/>
    </row>
    <row r="2857" spans="1:7" x14ac:dyDescent="0.3">
      <c r="A2857" s="59"/>
      <c r="B2857" s="59"/>
      <c r="C2857" s="59"/>
      <c r="D2857" s="59"/>
      <c r="E2857" s="59"/>
      <c r="F2857" s="59"/>
      <c r="G2857" s="59"/>
    </row>
    <row r="2858" spans="1:7" x14ac:dyDescent="0.3">
      <c r="A2858" s="59"/>
      <c r="B2858" s="59"/>
      <c r="C2858" s="59"/>
      <c r="D2858" s="59"/>
      <c r="E2858" s="59"/>
      <c r="F2858" s="59"/>
      <c r="G2858" s="59"/>
    </row>
    <row r="2859" spans="1:7" x14ac:dyDescent="0.3">
      <c r="A2859" s="59"/>
      <c r="B2859" s="59"/>
      <c r="C2859" s="59"/>
      <c r="D2859" s="59"/>
      <c r="E2859" s="59"/>
      <c r="F2859" s="59"/>
      <c r="G2859" s="59"/>
    </row>
    <row r="2860" spans="1:7" x14ac:dyDescent="0.3">
      <c r="A2860" s="59"/>
      <c r="B2860" s="59"/>
      <c r="C2860" s="59"/>
      <c r="D2860" s="59"/>
      <c r="E2860" s="59"/>
      <c r="F2860" s="59"/>
      <c r="G2860" s="59"/>
    </row>
    <row r="2861" spans="1:7" x14ac:dyDescent="0.3">
      <c r="A2861" s="59"/>
      <c r="B2861" s="59"/>
      <c r="C2861" s="59"/>
      <c r="D2861" s="59"/>
      <c r="E2861" s="59"/>
      <c r="F2861" s="59"/>
      <c r="G2861" s="59"/>
    </row>
    <row r="2862" spans="1:7" x14ac:dyDescent="0.3">
      <c r="A2862" s="59"/>
      <c r="B2862" s="59"/>
      <c r="C2862" s="59"/>
      <c r="D2862" s="59"/>
      <c r="E2862" s="59"/>
      <c r="F2862" s="59"/>
      <c r="G2862" s="59"/>
    </row>
    <row r="2863" spans="1:7" x14ac:dyDescent="0.3">
      <c r="A2863" s="59"/>
      <c r="B2863" s="59"/>
      <c r="C2863" s="59"/>
      <c r="D2863" s="59"/>
      <c r="E2863" s="59"/>
      <c r="F2863" s="59"/>
      <c r="G2863" s="59"/>
    </row>
    <row r="2864" spans="1:7" x14ac:dyDescent="0.3">
      <c r="A2864" s="59"/>
      <c r="B2864" s="59"/>
      <c r="C2864" s="59"/>
      <c r="D2864" s="59"/>
      <c r="E2864" s="59"/>
      <c r="F2864" s="59"/>
      <c r="G2864" s="59"/>
    </row>
    <row r="2865" spans="1:7" x14ac:dyDescent="0.3">
      <c r="A2865" s="59"/>
      <c r="B2865" s="59"/>
      <c r="C2865" s="59"/>
      <c r="D2865" s="59"/>
      <c r="E2865" s="59"/>
      <c r="F2865" s="59"/>
      <c r="G2865" s="59"/>
    </row>
    <row r="2866" spans="1:7" x14ac:dyDescent="0.3">
      <c r="A2866" s="59"/>
      <c r="B2866" s="59"/>
      <c r="C2866" s="59"/>
      <c r="D2866" s="59"/>
      <c r="E2866" s="59"/>
      <c r="F2866" s="59"/>
      <c r="G2866" s="59"/>
    </row>
    <row r="2867" spans="1:7" x14ac:dyDescent="0.3">
      <c r="A2867" s="59"/>
      <c r="B2867" s="59"/>
      <c r="C2867" s="59"/>
      <c r="D2867" s="59"/>
      <c r="E2867" s="59"/>
      <c r="F2867" s="59"/>
      <c r="G2867" s="59"/>
    </row>
    <row r="2868" spans="1:7" x14ac:dyDescent="0.3">
      <c r="A2868" s="59"/>
      <c r="B2868" s="59"/>
      <c r="C2868" s="59"/>
      <c r="D2868" s="59"/>
      <c r="E2868" s="59"/>
      <c r="F2868" s="59"/>
      <c r="G2868" s="59"/>
    </row>
    <row r="2869" spans="1:7" x14ac:dyDescent="0.3">
      <c r="A2869" s="59"/>
      <c r="B2869" s="59"/>
      <c r="C2869" s="59"/>
      <c r="D2869" s="59"/>
      <c r="E2869" s="59"/>
      <c r="F2869" s="59"/>
      <c r="G2869" s="59"/>
    </row>
    <row r="2870" spans="1:7" x14ac:dyDescent="0.3">
      <c r="A2870" s="59"/>
      <c r="B2870" s="59"/>
      <c r="C2870" s="59"/>
      <c r="D2870" s="59"/>
      <c r="E2870" s="59"/>
      <c r="F2870" s="59"/>
      <c r="G2870" s="59"/>
    </row>
    <row r="2871" spans="1:7" x14ac:dyDescent="0.3">
      <c r="A2871" s="59"/>
      <c r="B2871" s="59"/>
      <c r="C2871" s="59"/>
      <c r="D2871" s="59"/>
      <c r="E2871" s="59"/>
      <c r="F2871" s="59"/>
      <c r="G2871" s="59"/>
    </row>
    <row r="2872" spans="1:7" x14ac:dyDescent="0.3">
      <c r="A2872" s="59"/>
      <c r="B2872" s="59"/>
      <c r="C2872" s="59"/>
      <c r="D2872" s="59"/>
      <c r="E2872" s="59"/>
      <c r="F2872" s="59"/>
      <c r="G2872" s="59"/>
    </row>
    <row r="2873" spans="1:7" x14ac:dyDescent="0.3">
      <c r="A2873" s="59"/>
      <c r="B2873" s="59"/>
      <c r="C2873" s="59"/>
      <c r="D2873" s="59"/>
      <c r="E2873" s="59"/>
      <c r="F2873" s="59"/>
      <c r="G2873" s="59"/>
    </row>
    <row r="2874" spans="1:7" x14ac:dyDescent="0.3">
      <c r="A2874" s="59"/>
      <c r="B2874" s="59"/>
      <c r="C2874" s="59"/>
      <c r="D2874" s="59"/>
      <c r="E2874" s="59"/>
      <c r="F2874" s="59"/>
      <c r="G2874" s="59"/>
    </row>
    <row r="2875" spans="1:7" x14ac:dyDescent="0.3">
      <c r="A2875" s="59"/>
      <c r="B2875" s="59"/>
      <c r="C2875" s="59"/>
      <c r="D2875" s="59"/>
      <c r="E2875" s="59"/>
      <c r="F2875" s="59"/>
      <c r="G2875" s="59"/>
    </row>
    <row r="2876" spans="1:7" x14ac:dyDescent="0.3">
      <c r="A2876" s="59"/>
      <c r="B2876" s="59"/>
      <c r="C2876" s="59"/>
      <c r="D2876" s="59"/>
      <c r="E2876" s="59"/>
      <c r="F2876" s="59"/>
      <c r="G2876" s="59"/>
    </row>
    <row r="2877" spans="1:7" x14ac:dyDescent="0.3">
      <c r="A2877" s="59"/>
      <c r="B2877" s="59"/>
      <c r="C2877" s="59"/>
      <c r="D2877" s="59"/>
      <c r="E2877" s="59"/>
      <c r="F2877" s="59"/>
      <c r="G2877" s="59"/>
    </row>
    <row r="2878" spans="1:7" x14ac:dyDescent="0.3">
      <c r="A2878" s="59"/>
      <c r="B2878" s="59"/>
      <c r="C2878" s="59"/>
      <c r="D2878" s="59"/>
      <c r="E2878" s="59"/>
      <c r="F2878" s="59"/>
      <c r="G2878" s="59"/>
    </row>
    <row r="2879" spans="1:7" x14ac:dyDescent="0.3">
      <c r="A2879" s="59"/>
      <c r="B2879" s="59"/>
      <c r="C2879" s="59"/>
      <c r="D2879" s="59"/>
      <c r="E2879" s="59"/>
      <c r="F2879" s="59"/>
      <c r="G2879" s="59"/>
    </row>
    <row r="2880" spans="1:7" x14ac:dyDescent="0.3">
      <c r="A2880" s="59"/>
      <c r="B2880" s="59"/>
      <c r="C2880" s="59"/>
      <c r="D2880" s="59"/>
      <c r="E2880" s="59"/>
      <c r="F2880" s="59"/>
      <c r="G2880" s="59"/>
    </row>
    <row r="2881" spans="1:7" x14ac:dyDescent="0.3">
      <c r="A2881" s="59"/>
      <c r="B2881" s="59"/>
      <c r="C2881" s="59"/>
      <c r="D2881" s="59"/>
      <c r="E2881" s="59"/>
      <c r="F2881" s="59"/>
      <c r="G2881" s="59"/>
    </row>
    <row r="2882" spans="1:7" x14ac:dyDescent="0.3">
      <c r="A2882" s="59"/>
      <c r="B2882" s="59"/>
      <c r="C2882" s="59"/>
      <c r="D2882" s="59"/>
      <c r="E2882" s="59"/>
      <c r="F2882" s="59"/>
      <c r="G2882" s="59"/>
    </row>
    <row r="2883" spans="1:7" x14ac:dyDescent="0.3">
      <c r="A2883" s="59"/>
      <c r="B2883" s="59"/>
      <c r="C2883" s="59"/>
      <c r="D2883" s="59"/>
      <c r="E2883" s="59"/>
      <c r="F2883" s="59"/>
      <c r="G2883" s="59"/>
    </row>
    <row r="2884" spans="1:7" x14ac:dyDescent="0.3">
      <c r="A2884" s="59"/>
      <c r="B2884" s="59"/>
      <c r="C2884" s="59"/>
      <c r="D2884" s="59"/>
      <c r="E2884" s="59"/>
      <c r="F2884" s="59"/>
      <c r="G2884" s="59"/>
    </row>
    <row r="2885" spans="1:7" x14ac:dyDescent="0.3">
      <c r="A2885" s="59"/>
      <c r="B2885" s="59"/>
      <c r="C2885" s="59"/>
      <c r="D2885" s="59"/>
      <c r="E2885" s="59"/>
      <c r="F2885" s="59"/>
      <c r="G2885" s="59"/>
    </row>
    <row r="2886" spans="1:7" x14ac:dyDescent="0.3">
      <c r="A2886" s="59"/>
      <c r="B2886" s="59"/>
      <c r="C2886" s="59"/>
      <c r="D2886" s="59"/>
      <c r="E2886" s="59"/>
      <c r="F2886" s="59"/>
      <c r="G2886" s="59"/>
    </row>
    <row r="2887" spans="1:7" x14ac:dyDescent="0.3">
      <c r="A2887" s="59"/>
      <c r="B2887" s="59"/>
      <c r="C2887" s="59"/>
      <c r="D2887" s="59"/>
      <c r="E2887" s="59"/>
      <c r="F2887" s="59"/>
      <c r="G2887" s="59"/>
    </row>
    <row r="2888" spans="1:7" x14ac:dyDescent="0.3">
      <c r="A2888" s="59"/>
      <c r="B2888" s="59"/>
      <c r="C2888" s="59"/>
      <c r="D2888" s="59"/>
      <c r="E2888" s="59"/>
      <c r="F2888" s="59"/>
      <c r="G2888" s="59"/>
    </row>
    <row r="2889" spans="1:7" x14ac:dyDescent="0.3">
      <c r="A2889" s="59"/>
      <c r="B2889" s="59"/>
      <c r="C2889" s="59"/>
      <c r="D2889" s="59"/>
      <c r="E2889" s="59"/>
      <c r="F2889" s="59"/>
      <c r="G2889" s="59"/>
    </row>
    <row r="2890" spans="1:7" x14ac:dyDescent="0.3">
      <c r="A2890" s="59"/>
      <c r="B2890" s="59"/>
      <c r="C2890" s="59"/>
      <c r="D2890" s="59"/>
      <c r="E2890" s="59"/>
      <c r="F2890" s="59"/>
      <c r="G2890" s="59"/>
    </row>
    <row r="2891" spans="1:7" x14ac:dyDescent="0.3">
      <c r="A2891" s="59"/>
      <c r="B2891" s="59"/>
      <c r="C2891" s="59"/>
      <c r="D2891" s="59"/>
      <c r="E2891" s="59"/>
      <c r="F2891" s="59"/>
      <c r="G2891" s="59"/>
    </row>
    <row r="2892" spans="1:7" x14ac:dyDescent="0.3">
      <c r="A2892" s="59"/>
      <c r="B2892" s="59"/>
      <c r="C2892" s="59"/>
      <c r="D2892" s="59"/>
      <c r="E2892" s="59"/>
      <c r="F2892" s="59"/>
      <c r="G2892" s="59"/>
    </row>
    <row r="2893" spans="1:7" x14ac:dyDescent="0.3">
      <c r="A2893" s="59"/>
      <c r="B2893" s="59"/>
      <c r="C2893" s="59"/>
      <c r="D2893" s="59"/>
      <c r="E2893" s="59"/>
      <c r="F2893" s="59"/>
      <c r="G2893" s="59"/>
    </row>
    <row r="2894" spans="1:7" x14ac:dyDescent="0.3">
      <c r="A2894" s="59"/>
      <c r="B2894" s="59"/>
      <c r="C2894" s="59"/>
      <c r="D2894" s="59"/>
      <c r="E2894" s="59"/>
      <c r="F2894" s="59"/>
      <c r="G2894" s="59"/>
    </row>
    <row r="2895" spans="1:7" x14ac:dyDescent="0.3">
      <c r="A2895" s="59"/>
      <c r="B2895" s="59"/>
      <c r="C2895" s="59"/>
      <c r="D2895" s="59"/>
      <c r="E2895" s="59"/>
      <c r="F2895" s="59"/>
      <c r="G2895" s="59"/>
    </row>
    <row r="2896" spans="1:7" x14ac:dyDescent="0.3">
      <c r="A2896" s="59"/>
      <c r="B2896" s="59"/>
      <c r="C2896" s="59"/>
      <c r="D2896" s="59"/>
      <c r="E2896" s="59"/>
      <c r="F2896" s="59"/>
      <c r="G2896" s="59"/>
    </row>
    <row r="2897" spans="1:7" x14ac:dyDescent="0.3">
      <c r="A2897" s="59"/>
      <c r="B2897" s="59"/>
      <c r="C2897" s="59"/>
      <c r="D2897" s="59"/>
      <c r="E2897" s="59"/>
      <c r="F2897" s="59"/>
      <c r="G2897" s="59"/>
    </row>
    <row r="2898" spans="1:7" x14ac:dyDescent="0.3">
      <c r="A2898" s="59"/>
      <c r="B2898" s="59"/>
      <c r="C2898" s="59"/>
      <c r="D2898" s="59"/>
      <c r="E2898" s="59"/>
      <c r="F2898" s="59"/>
      <c r="G2898" s="59"/>
    </row>
    <row r="2899" spans="1:7" x14ac:dyDescent="0.3">
      <c r="A2899" s="59"/>
      <c r="B2899" s="59"/>
      <c r="C2899" s="59"/>
      <c r="D2899" s="59"/>
      <c r="E2899" s="59"/>
      <c r="F2899" s="59"/>
      <c r="G2899" s="59"/>
    </row>
    <row r="2900" spans="1:7" x14ac:dyDescent="0.3">
      <c r="A2900" s="59"/>
      <c r="B2900" s="59"/>
      <c r="C2900" s="59"/>
      <c r="D2900" s="59"/>
      <c r="E2900" s="59"/>
      <c r="F2900" s="59"/>
      <c r="G2900" s="59"/>
    </row>
    <row r="2901" spans="1:7" x14ac:dyDescent="0.3">
      <c r="A2901" s="59"/>
      <c r="B2901" s="59"/>
      <c r="C2901" s="59"/>
      <c r="D2901" s="59"/>
      <c r="E2901" s="59"/>
      <c r="F2901" s="59"/>
      <c r="G2901" s="59"/>
    </row>
    <row r="2902" spans="1:7" x14ac:dyDescent="0.3">
      <c r="A2902" s="59"/>
      <c r="B2902" s="59"/>
      <c r="C2902" s="59"/>
      <c r="D2902" s="59"/>
      <c r="E2902" s="59"/>
      <c r="F2902" s="59"/>
      <c r="G2902" s="59"/>
    </row>
    <row r="2903" spans="1:7" x14ac:dyDescent="0.3">
      <c r="A2903" s="59"/>
      <c r="B2903" s="59"/>
      <c r="C2903" s="59"/>
      <c r="D2903" s="59"/>
      <c r="E2903" s="59"/>
      <c r="F2903" s="59"/>
      <c r="G2903" s="59"/>
    </row>
    <row r="2904" spans="1:7" x14ac:dyDescent="0.3">
      <c r="A2904" s="59"/>
      <c r="B2904" s="59"/>
      <c r="C2904" s="59"/>
      <c r="D2904" s="59"/>
      <c r="E2904" s="59"/>
      <c r="F2904" s="59"/>
      <c r="G2904" s="59"/>
    </row>
    <row r="2905" spans="1:7" x14ac:dyDescent="0.3">
      <c r="A2905" s="59"/>
      <c r="B2905" s="59"/>
      <c r="C2905" s="59"/>
      <c r="D2905" s="59"/>
      <c r="E2905" s="59"/>
      <c r="F2905" s="59"/>
      <c r="G2905" s="59"/>
    </row>
    <row r="2906" spans="1:7" x14ac:dyDescent="0.3">
      <c r="A2906" s="59"/>
      <c r="B2906" s="59"/>
      <c r="C2906" s="59"/>
      <c r="D2906" s="59"/>
      <c r="E2906" s="59"/>
      <c r="F2906" s="59"/>
      <c r="G2906" s="59"/>
    </row>
    <row r="2907" spans="1:7" x14ac:dyDescent="0.3">
      <c r="A2907" s="59"/>
      <c r="B2907" s="59"/>
      <c r="C2907" s="59"/>
      <c r="D2907" s="59"/>
      <c r="E2907" s="59"/>
      <c r="F2907" s="59"/>
      <c r="G2907" s="59"/>
    </row>
    <row r="2908" spans="1:7" x14ac:dyDescent="0.3">
      <c r="A2908" s="59"/>
      <c r="B2908" s="59"/>
      <c r="C2908" s="59"/>
      <c r="D2908" s="59"/>
      <c r="E2908" s="59"/>
      <c r="F2908" s="59"/>
      <c r="G2908" s="59"/>
    </row>
    <row r="2909" spans="1:7" x14ac:dyDescent="0.3">
      <c r="A2909" s="59"/>
      <c r="B2909" s="59"/>
      <c r="C2909" s="59"/>
      <c r="D2909" s="59"/>
      <c r="E2909" s="59"/>
      <c r="F2909" s="59"/>
      <c r="G2909" s="59"/>
    </row>
    <row r="2910" spans="1:7" x14ac:dyDescent="0.3">
      <c r="A2910" s="59"/>
      <c r="B2910" s="59"/>
      <c r="C2910" s="59"/>
      <c r="D2910" s="59"/>
      <c r="E2910" s="59"/>
      <c r="F2910" s="59"/>
      <c r="G2910" s="59"/>
    </row>
    <row r="2911" spans="1:7" x14ac:dyDescent="0.3">
      <c r="A2911" s="59"/>
      <c r="B2911" s="59"/>
      <c r="C2911" s="59"/>
      <c r="D2911" s="59"/>
      <c r="E2911" s="59"/>
      <c r="F2911" s="59"/>
      <c r="G2911" s="59"/>
    </row>
    <row r="2912" spans="1:7" x14ac:dyDescent="0.3">
      <c r="A2912" s="59"/>
      <c r="B2912" s="59"/>
      <c r="C2912" s="59"/>
      <c r="D2912" s="59"/>
      <c r="E2912" s="59"/>
      <c r="F2912" s="59"/>
      <c r="G2912" s="59"/>
    </row>
    <row r="2913" spans="1:7" x14ac:dyDescent="0.3">
      <c r="A2913" s="59"/>
      <c r="B2913" s="59"/>
      <c r="C2913" s="59"/>
      <c r="D2913" s="59"/>
      <c r="E2913" s="59"/>
      <c r="F2913" s="59"/>
      <c r="G2913" s="59"/>
    </row>
    <row r="2914" spans="1:7" x14ac:dyDescent="0.3">
      <c r="A2914" s="59"/>
      <c r="B2914" s="59"/>
      <c r="C2914" s="59"/>
      <c r="D2914" s="59"/>
      <c r="E2914" s="59"/>
      <c r="F2914" s="59"/>
      <c r="G2914" s="59"/>
    </row>
    <row r="2915" spans="1:7" x14ac:dyDescent="0.3">
      <c r="A2915" s="59"/>
      <c r="B2915" s="59"/>
      <c r="C2915" s="59"/>
      <c r="D2915" s="59"/>
      <c r="E2915" s="59"/>
      <c r="F2915" s="59"/>
      <c r="G2915" s="59"/>
    </row>
    <row r="2916" spans="1:7" x14ac:dyDescent="0.3">
      <c r="A2916" s="59"/>
      <c r="B2916" s="59"/>
      <c r="C2916" s="59"/>
      <c r="D2916" s="59"/>
      <c r="E2916" s="59"/>
      <c r="F2916" s="59"/>
      <c r="G2916" s="59"/>
    </row>
    <row r="2917" spans="1:7" x14ac:dyDescent="0.3">
      <c r="A2917" s="59"/>
      <c r="B2917" s="59"/>
      <c r="C2917" s="59"/>
      <c r="D2917" s="59"/>
      <c r="E2917" s="59"/>
      <c r="F2917" s="59"/>
      <c r="G2917" s="59"/>
    </row>
    <row r="2918" spans="1:7" x14ac:dyDescent="0.3">
      <c r="A2918" s="59"/>
      <c r="B2918" s="59"/>
      <c r="C2918" s="59"/>
      <c r="D2918" s="59"/>
      <c r="E2918" s="59"/>
      <c r="F2918" s="59"/>
      <c r="G2918" s="59"/>
    </row>
    <row r="2919" spans="1:7" x14ac:dyDescent="0.3">
      <c r="A2919" s="59"/>
      <c r="B2919" s="59"/>
      <c r="C2919" s="59"/>
      <c r="D2919" s="59"/>
      <c r="E2919" s="59"/>
      <c r="F2919" s="59"/>
      <c r="G2919" s="59"/>
    </row>
    <row r="2920" spans="1:7" x14ac:dyDescent="0.3">
      <c r="A2920" s="59"/>
      <c r="B2920" s="59"/>
      <c r="C2920" s="59"/>
      <c r="D2920" s="59"/>
      <c r="E2920" s="59"/>
      <c r="F2920" s="59"/>
      <c r="G2920" s="59"/>
    </row>
    <row r="2921" spans="1:7" x14ac:dyDescent="0.3">
      <c r="A2921" s="59"/>
      <c r="B2921" s="59"/>
      <c r="C2921" s="59"/>
      <c r="D2921" s="59"/>
      <c r="E2921" s="59"/>
      <c r="F2921" s="59"/>
      <c r="G2921" s="59"/>
    </row>
    <row r="2922" spans="1:7" x14ac:dyDescent="0.3">
      <c r="A2922" s="59"/>
      <c r="B2922" s="59"/>
      <c r="C2922" s="59"/>
      <c r="D2922" s="59"/>
      <c r="E2922" s="59"/>
      <c r="F2922" s="59"/>
      <c r="G2922" s="59"/>
    </row>
    <row r="2923" spans="1:7" x14ac:dyDescent="0.3">
      <c r="A2923" s="59"/>
      <c r="B2923" s="59"/>
      <c r="C2923" s="59"/>
      <c r="D2923" s="59"/>
      <c r="E2923" s="59"/>
      <c r="F2923" s="59"/>
      <c r="G2923" s="59"/>
    </row>
    <row r="2924" spans="1:7" x14ac:dyDescent="0.3">
      <c r="A2924" s="59"/>
      <c r="B2924" s="59"/>
      <c r="C2924" s="59"/>
      <c r="D2924" s="59"/>
      <c r="E2924" s="59"/>
      <c r="F2924" s="59"/>
      <c r="G2924" s="59"/>
    </row>
    <row r="2925" spans="1:7" x14ac:dyDescent="0.3">
      <c r="A2925" s="59"/>
      <c r="B2925" s="59"/>
      <c r="C2925" s="59"/>
      <c r="D2925" s="59"/>
      <c r="E2925" s="59"/>
      <c r="F2925" s="59"/>
      <c r="G2925" s="59"/>
    </row>
    <row r="2926" spans="1:7" x14ac:dyDescent="0.3">
      <c r="A2926" s="59"/>
      <c r="B2926" s="59"/>
      <c r="C2926" s="59"/>
      <c r="D2926" s="59"/>
      <c r="E2926" s="59"/>
      <c r="F2926" s="59"/>
      <c r="G2926" s="59"/>
    </row>
    <row r="2927" spans="1:7" x14ac:dyDescent="0.3">
      <c r="A2927" s="59"/>
      <c r="B2927" s="59"/>
      <c r="C2927" s="59"/>
      <c r="D2927" s="59"/>
      <c r="E2927" s="59"/>
      <c r="F2927" s="59"/>
      <c r="G2927" s="59"/>
    </row>
    <row r="2928" spans="1:7" x14ac:dyDescent="0.3">
      <c r="A2928" s="59"/>
      <c r="B2928" s="59"/>
      <c r="C2928" s="59"/>
      <c r="D2928" s="59"/>
      <c r="E2928" s="59"/>
      <c r="F2928" s="59"/>
      <c r="G2928" s="59"/>
    </row>
    <row r="2929" spans="1:7" x14ac:dyDescent="0.3">
      <c r="A2929" s="59"/>
      <c r="B2929" s="59"/>
      <c r="C2929" s="59"/>
      <c r="D2929" s="59"/>
      <c r="E2929" s="59"/>
      <c r="F2929" s="59"/>
      <c r="G2929" s="59"/>
    </row>
    <row r="2930" spans="1:7" x14ac:dyDescent="0.3">
      <c r="A2930" s="59"/>
      <c r="B2930" s="59"/>
      <c r="C2930" s="59"/>
      <c r="D2930" s="59"/>
      <c r="E2930" s="59"/>
      <c r="F2930" s="59"/>
      <c r="G2930" s="59"/>
    </row>
    <row r="2931" spans="1:7" x14ac:dyDescent="0.3">
      <c r="A2931" s="59"/>
      <c r="B2931" s="59"/>
      <c r="C2931" s="59"/>
      <c r="D2931" s="59"/>
      <c r="E2931" s="59"/>
      <c r="F2931" s="59"/>
      <c r="G2931" s="59"/>
    </row>
    <row r="2932" spans="1:7" x14ac:dyDescent="0.3">
      <c r="A2932" s="59"/>
      <c r="B2932" s="59"/>
      <c r="C2932" s="59"/>
      <c r="D2932" s="59"/>
      <c r="E2932" s="59"/>
      <c r="F2932" s="59"/>
      <c r="G2932" s="59"/>
    </row>
    <row r="2933" spans="1:7" x14ac:dyDescent="0.3">
      <c r="A2933" s="59"/>
      <c r="B2933" s="59"/>
      <c r="C2933" s="59"/>
      <c r="D2933" s="59"/>
      <c r="E2933" s="59"/>
      <c r="F2933" s="59"/>
      <c r="G2933" s="59"/>
    </row>
    <row r="2934" spans="1:7" x14ac:dyDescent="0.3">
      <c r="A2934" s="59"/>
      <c r="B2934" s="59"/>
      <c r="C2934" s="59"/>
      <c r="D2934" s="59"/>
      <c r="E2934" s="59"/>
      <c r="F2934" s="59"/>
      <c r="G2934" s="59"/>
    </row>
    <row r="2935" spans="1:7" x14ac:dyDescent="0.3">
      <c r="A2935" s="59"/>
      <c r="B2935" s="59"/>
      <c r="C2935" s="59"/>
      <c r="D2935" s="59"/>
      <c r="E2935" s="59"/>
      <c r="F2935" s="59"/>
      <c r="G2935" s="59"/>
    </row>
    <row r="2936" spans="1:7" x14ac:dyDescent="0.3">
      <c r="A2936" s="59"/>
      <c r="B2936" s="59"/>
      <c r="C2936" s="59"/>
      <c r="D2936" s="59"/>
      <c r="E2936" s="59"/>
      <c r="F2936" s="59"/>
      <c r="G2936" s="59"/>
    </row>
    <row r="2937" spans="1:7" x14ac:dyDescent="0.3">
      <c r="A2937" s="59"/>
      <c r="B2937" s="59"/>
      <c r="C2937" s="59"/>
      <c r="D2937" s="59"/>
      <c r="E2937" s="59"/>
      <c r="F2937" s="59"/>
      <c r="G2937" s="59"/>
    </row>
    <row r="2938" spans="1:7" x14ac:dyDescent="0.3">
      <c r="A2938" s="59"/>
      <c r="B2938" s="59"/>
      <c r="C2938" s="59"/>
      <c r="D2938" s="59"/>
      <c r="E2938" s="59"/>
      <c r="F2938" s="59"/>
      <c r="G2938" s="59"/>
    </row>
    <row r="2939" spans="1:7" x14ac:dyDescent="0.3">
      <c r="A2939" s="59"/>
      <c r="B2939" s="59"/>
      <c r="C2939" s="59"/>
      <c r="D2939" s="59"/>
      <c r="E2939" s="59"/>
      <c r="F2939" s="59"/>
      <c r="G2939" s="59"/>
    </row>
    <row r="2940" spans="1:7" x14ac:dyDescent="0.3">
      <c r="A2940" s="59"/>
      <c r="B2940" s="59"/>
      <c r="C2940" s="59"/>
      <c r="D2940" s="59"/>
      <c r="E2940" s="59"/>
      <c r="F2940" s="59"/>
      <c r="G2940" s="59"/>
    </row>
    <row r="2941" spans="1:7" x14ac:dyDescent="0.3">
      <c r="A2941" s="59"/>
      <c r="B2941" s="59"/>
      <c r="C2941" s="59"/>
      <c r="D2941" s="59"/>
      <c r="E2941" s="59"/>
      <c r="F2941" s="59"/>
      <c r="G2941" s="59"/>
    </row>
    <row r="2942" spans="1:7" x14ac:dyDescent="0.3">
      <c r="A2942" s="59"/>
      <c r="B2942" s="59"/>
      <c r="C2942" s="59"/>
      <c r="D2942" s="59"/>
      <c r="E2942" s="59"/>
      <c r="F2942" s="59"/>
      <c r="G2942" s="59"/>
    </row>
    <row r="2943" spans="1:7" x14ac:dyDescent="0.3">
      <c r="A2943" s="59"/>
      <c r="B2943" s="59"/>
      <c r="C2943" s="59"/>
      <c r="D2943" s="59"/>
      <c r="E2943" s="59"/>
      <c r="F2943" s="59"/>
      <c r="G2943" s="59"/>
    </row>
    <row r="2944" spans="1:7" x14ac:dyDescent="0.3">
      <c r="A2944" s="59"/>
      <c r="B2944" s="59"/>
      <c r="C2944" s="59"/>
      <c r="D2944" s="59"/>
      <c r="E2944" s="59"/>
      <c r="F2944" s="59"/>
      <c r="G2944" s="59"/>
    </row>
    <row r="2945" spans="1:7" x14ac:dyDescent="0.3">
      <c r="A2945" s="59"/>
      <c r="B2945" s="59"/>
      <c r="C2945" s="59"/>
      <c r="D2945" s="59"/>
      <c r="E2945" s="59"/>
      <c r="F2945" s="59"/>
      <c r="G2945" s="59"/>
    </row>
    <row r="2946" spans="1:7" x14ac:dyDescent="0.3">
      <c r="A2946" s="59"/>
      <c r="B2946" s="59"/>
      <c r="C2946" s="59"/>
      <c r="D2946" s="59"/>
      <c r="E2946" s="59"/>
      <c r="F2946" s="59"/>
      <c r="G2946" s="59"/>
    </row>
    <row r="2947" spans="1:7" x14ac:dyDescent="0.3">
      <c r="A2947" s="59"/>
      <c r="B2947" s="59"/>
      <c r="C2947" s="59"/>
      <c r="D2947" s="59"/>
      <c r="E2947" s="59"/>
      <c r="F2947" s="59"/>
      <c r="G2947" s="59"/>
    </row>
    <row r="2948" spans="1:7" x14ac:dyDescent="0.3">
      <c r="A2948" s="59"/>
      <c r="B2948" s="59"/>
      <c r="C2948" s="59"/>
      <c r="D2948" s="59"/>
      <c r="E2948" s="59"/>
      <c r="F2948" s="59"/>
      <c r="G2948" s="59"/>
    </row>
    <row r="2949" spans="1:7" x14ac:dyDescent="0.3">
      <c r="A2949" s="59"/>
      <c r="B2949" s="59"/>
      <c r="C2949" s="59"/>
      <c r="D2949" s="59"/>
      <c r="E2949" s="59"/>
      <c r="F2949" s="59"/>
      <c r="G2949" s="59"/>
    </row>
    <row r="2950" spans="1:7" x14ac:dyDescent="0.3">
      <c r="A2950" s="59"/>
      <c r="B2950" s="59"/>
      <c r="C2950" s="59"/>
      <c r="D2950" s="59"/>
      <c r="E2950" s="59"/>
      <c r="F2950" s="59"/>
      <c r="G2950" s="59"/>
    </row>
    <row r="2951" spans="1:7" x14ac:dyDescent="0.3">
      <c r="A2951" s="59"/>
      <c r="B2951" s="59"/>
      <c r="C2951" s="59"/>
      <c r="D2951" s="59"/>
      <c r="E2951" s="59"/>
      <c r="F2951" s="59"/>
      <c r="G2951" s="59"/>
    </row>
    <row r="2952" spans="1:7" x14ac:dyDescent="0.3">
      <c r="A2952" s="59"/>
      <c r="B2952" s="59"/>
      <c r="C2952" s="59"/>
      <c r="D2952" s="59"/>
      <c r="E2952" s="59"/>
      <c r="F2952" s="59"/>
      <c r="G2952" s="59"/>
    </row>
    <row r="2953" spans="1:7" x14ac:dyDescent="0.3">
      <c r="A2953" s="59"/>
      <c r="B2953" s="59"/>
      <c r="C2953" s="59"/>
      <c r="D2953" s="59"/>
      <c r="E2953" s="59"/>
      <c r="F2953" s="59"/>
      <c r="G2953" s="59"/>
    </row>
    <row r="2954" spans="1:7" x14ac:dyDescent="0.3">
      <c r="A2954" s="59"/>
      <c r="B2954" s="59"/>
      <c r="C2954" s="59"/>
      <c r="D2954" s="59"/>
      <c r="E2954" s="59"/>
      <c r="F2954" s="59"/>
      <c r="G2954" s="59"/>
    </row>
    <row r="2955" spans="1:7" x14ac:dyDescent="0.3">
      <c r="A2955" s="59"/>
      <c r="B2955" s="59"/>
      <c r="C2955" s="59"/>
      <c r="D2955" s="59"/>
      <c r="E2955" s="59"/>
      <c r="F2955" s="59"/>
      <c r="G2955" s="59"/>
    </row>
    <row r="2956" spans="1:7" x14ac:dyDescent="0.3">
      <c r="A2956" s="59"/>
      <c r="B2956" s="59"/>
      <c r="C2956" s="59"/>
      <c r="D2956" s="59"/>
      <c r="E2956" s="59"/>
      <c r="F2956" s="59"/>
      <c r="G2956" s="59"/>
    </row>
    <row r="2957" spans="1:7" x14ac:dyDescent="0.3">
      <c r="A2957" s="59"/>
      <c r="B2957" s="59"/>
      <c r="C2957" s="59"/>
      <c r="D2957" s="59"/>
      <c r="E2957" s="59"/>
      <c r="F2957" s="59"/>
      <c r="G2957" s="59"/>
    </row>
    <row r="2958" spans="1:7" x14ac:dyDescent="0.3">
      <c r="A2958" s="59"/>
      <c r="B2958" s="59"/>
      <c r="C2958" s="59"/>
      <c r="D2958" s="59"/>
      <c r="E2958" s="59"/>
      <c r="F2958" s="59"/>
      <c r="G2958" s="59"/>
    </row>
    <row r="2959" spans="1:7" x14ac:dyDescent="0.3">
      <c r="A2959" s="59"/>
      <c r="B2959" s="59"/>
      <c r="C2959" s="59"/>
      <c r="D2959" s="59"/>
      <c r="E2959" s="59"/>
      <c r="F2959" s="59"/>
      <c r="G2959" s="59"/>
    </row>
    <row r="2960" spans="1:7" x14ac:dyDescent="0.3">
      <c r="A2960" s="59"/>
      <c r="B2960" s="59"/>
      <c r="C2960" s="59"/>
      <c r="D2960" s="59"/>
      <c r="E2960" s="59"/>
      <c r="F2960" s="59"/>
      <c r="G2960" s="59"/>
    </row>
    <row r="2961" spans="1:7" x14ac:dyDescent="0.3">
      <c r="A2961" s="59"/>
      <c r="B2961" s="59"/>
      <c r="C2961" s="59"/>
      <c r="D2961" s="59"/>
      <c r="E2961" s="59"/>
      <c r="F2961" s="59"/>
      <c r="G2961" s="59"/>
    </row>
    <row r="2962" spans="1:7" x14ac:dyDescent="0.3">
      <c r="A2962" s="59"/>
      <c r="B2962" s="59"/>
      <c r="C2962" s="59"/>
      <c r="D2962" s="59"/>
      <c r="E2962" s="59"/>
      <c r="F2962" s="59"/>
      <c r="G2962" s="59"/>
    </row>
    <row r="2963" spans="1:7" x14ac:dyDescent="0.3">
      <c r="A2963" s="59"/>
      <c r="B2963" s="59"/>
      <c r="C2963" s="59"/>
      <c r="D2963" s="59"/>
      <c r="E2963" s="59"/>
      <c r="F2963" s="59"/>
      <c r="G2963" s="59"/>
    </row>
    <row r="2964" spans="1:7" x14ac:dyDescent="0.3">
      <c r="A2964" s="59"/>
      <c r="B2964" s="59"/>
      <c r="C2964" s="59"/>
      <c r="D2964" s="59"/>
      <c r="E2964" s="59"/>
      <c r="F2964" s="59"/>
      <c r="G2964" s="59"/>
    </row>
    <row r="2965" spans="1:7" x14ac:dyDescent="0.3">
      <c r="A2965" s="59"/>
      <c r="B2965" s="59"/>
      <c r="C2965" s="59"/>
      <c r="D2965" s="59"/>
      <c r="E2965" s="59"/>
      <c r="F2965" s="59"/>
      <c r="G2965" s="59"/>
    </row>
    <row r="2966" spans="1:7" x14ac:dyDescent="0.3">
      <c r="A2966" s="59"/>
      <c r="B2966" s="59"/>
      <c r="C2966" s="59"/>
      <c r="D2966" s="59"/>
      <c r="E2966" s="59"/>
      <c r="F2966" s="59"/>
      <c r="G2966" s="59"/>
    </row>
    <row r="2967" spans="1:7" x14ac:dyDescent="0.3">
      <c r="A2967" s="59"/>
      <c r="B2967" s="59"/>
      <c r="C2967" s="59"/>
      <c r="D2967" s="59"/>
      <c r="E2967" s="59"/>
      <c r="F2967" s="59"/>
      <c r="G2967" s="59"/>
    </row>
    <row r="2968" spans="1:7" x14ac:dyDescent="0.3">
      <c r="A2968" s="59"/>
      <c r="B2968" s="59"/>
      <c r="C2968" s="59"/>
      <c r="D2968" s="59"/>
      <c r="E2968" s="59"/>
      <c r="F2968" s="59"/>
      <c r="G2968" s="59"/>
    </row>
    <row r="2969" spans="1:7" x14ac:dyDescent="0.3">
      <c r="A2969" s="59"/>
      <c r="B2969" s="59"/>
      <c r="C2969" s="59"/>
      <c r="D2969" s="59"/>
      <c r="E2969" s="59"/>
      <c r="F2969" s="59"/>
      <c r="G2969" s="59"/>
    </row>
    <row r="2970" spans="1:7" x14ac:dyDescent="0.3">
      <c r="A2970" s="59"/>
      <c r="B2970" s="59"/>
      <c r="C2970" s="59"/>
      <c r="D2970" s="59"/>
      <c r="E2970" s="59"/>
      <c r="F2970" s="59"/>
      <c r="G2970" s="59"/>
    </row>
    <row r="2971" spans="1:7" x14ac:dyDescent="0.3">
      <c r="A2971" s="59"/>
      <c r="B2971" s="59"/>
      <c r="C2971" s="59"/>
      <c r="D2971" s="59"/>
      <c r="E2971" s="59"/>
      <c r="F2971" s="59"/>
      <c r="G2971" s="59"/>
    </row>
    <row r="2972" spans="1:7" x14ac:dyDescent="0.3">
      <c r="A2972" s="59"/>
      <c r="B2972" s="59"/>
      <c r="C2972" s="59"/>
      <c r="D2972" s="59"/>
      <c r="E2972" s="59"/>
      <c r="F2972" s="59"/>
      <c r="G2972" s="59"/>
    </row>
    <row r="2973" spans="1:7" x14ac:dyDescent="0.3">
      <c r="A2973" s="59"/>
      <c r="B2973" s="59"/>
      <c r="C2973" s="59"/>
      <c r="D2973" s="59"/>
      <c r="E2973" s="59"/>
      <c r="F2973" s="59"/>
      <c r="G2973" s="59"/>
    </row>
    <row r="2974" spans="1:7" x14ac:dyDescent="0.3">
      <c r="A2974" s="59"/>
      <c r="B2974" s="59"/>
      <c r="C2974" s="59"/>
      <c r="D2974" s="59"/>
      <c r="E2974" s="59"/>
      <c r="F2974" s="59"/>
      <c r="G2974" s="59"/>
    </row>
    <row r="2975" spans="1:7" x14ac:dyDescent="0.3">
      <c r="A2975" s="59"/>
      <c r="B2975" s="59"/>
      <c r="C2975" s="59"/>
      <c r="D2975" s="59"/>
      <c r="E2975" s="59"/>
      <c r="F2975" s="59"/>
      <c r="G2975" s="59"/>
    </row>
    <row r="2976" spans="1:7" x14ac:dyDescent="0.3">
      <c r="A2976" s="59"/>
      <c r="B2976" s="59"/>
      <c r="C2976" s="59"/>
      <c r="D2976" s="59"/>
      <c r="E2976" s="59"/>
      <c r="F2976" s="59"/>
      <c r="G2976" s="59"/>
    </row>
    <row r="2977" spans="1:7" x14ac:dyDescent="0.3">
      <c r="A2977" s="59"/>
      <c r="B2977" s="59"/>
      <c r="C2977" s="59"/>
      <c r="D2977" s="59"/>
      <c r="E2977" s="59"/>
      <c r="F2977" s="59"/>
      <c r="G2977" s="59"/>
    </row>
    <row r="2978" spans="1:7" x14ac:dyDescent="0.3">
      <c r="A2978" s="59"/>
      <c r="B2978" s="59"/>
      <c r="C2978" s="59"/>
      <c r="D2978" s="59"/>
      <c r="E2978" s="59"/>
      <c r="F2978" s="59"/>
      <c r="G2978" s="59"/>
    </row>
    <row r="2979" spans="1:7" x14ac:dyDescent="0.3">
      <c r="A2979" s="59"/>
      <c r="B2979" s="59"/>
      <c r="C2979" s="59"/>
      <c r="D2979" s="59"/>
      <c r="E2979" s="59"/>
      <c r="F2979" s="59"/>
      <c r="G2979" s="59"/>
    </row>
    <row r="2980" spans="1:7" x14ac:dyDescent="0.3">
      <c r="A2980" s="59"/>
      <c r="B2980" s="59"/>
      <c r="C2980" s="59"/>
      <c r="D2980" s="59"/>
      <c r="E2980" s="59"/>
      <c r="F2980" s="59"/>
      <c r="G2980" s="59"/>
    </row>
    <row r="2981" spans="1:7" x14ac:dyDescent="0.3">
      <c r="A2981" s="59"/>
      <c r="B2981" s="59"/>
      <c r="C2981" s="59"/>
      <c r="D2981" s="59"/>
      <c r="E2981" s="59"/>
      <c r="F2981" s="59"/>
      <c r="G2981" s="59"/>
    </row>
    <row r="2982" spans="1:7" x14ac:dyDescent="0.3">
      <c r="A2982" s="59"/>
      <c r="B2982" s="59"/>
      <c r="C2982" s="59"/>
      <c r="D2982" s="59"/>
      <c r="E2982" s="59"/>
      <c r="F2982" s="59"/>
      <c r="G2982" s="59"/>
    </row>
    <row r="2983" spans="1:7" x14ac:dyDescent="0.3">
      <c r="A2983" s="59"/>
      <c r="B2983" s="59"/>
      <c r="C2983" s="59"/>
      <c r="D2983" s="59"/>
      <c r="E2983" s="59"/>
      <c r="F2983" s="59"/>
      <c r="G2983" s="59"/>
    </row>
    <row r="2984" spans="1:7" x14ac:dyDescent="0.3">
      <c r="A2984" s="59"/>
      <c r="B2984" s="59"/>
      <c r="C2984" s="59"/>
      <c r="D2984" s="59"/>
      <c r="E2984" s="59"/>
      <c r="F2984" s="59"/>
      <c r="G2984" s="59"/>
    </row>
    <row r="2985" spans="1:7" x14ac:dyDescent="0.3">
      <c r="A2985" s="59"/>
      <c r="B2985" s="59"/>
      <c r="C2985" s="59"/>
      <c r="D2985" s="59"/>
      <c r="E2985" s="59"/>
      <c r="F2985" s="59"/>
      <c r="G2985" s="59"/>
    </row>
    <row r="2986" spans="1:7" x14ac:dyDescent="0.3">
      <c r="A2986" s="59"/>
      <c r="B2986" s="59"/>
      <c r="C2986" s="59"/>
      <c r="D2986" s="59"/>
      <c r="E2986" s="59"/>
      <c r="F2986" s="59"/>
      <c r="G2986" s="59"/>
    </row>
    <row r="2987" spans="1:7" x14ac:dyDescent="0.3">
      <c r="A2987" s="59"/>
      <c r="B2987" s="59"/>
      <c r="C2987" s="59"/>
      <c r="D2987" s="59"/>
      <c r="E2987" s="59"/>
      <c r="F2987" s="59"/>
      <c r="G2987" s="59"/>
    </row>
    <row r="2988" spans="1:7" x14ac:dyDescent="0.3">
      <c r="A2988" s="59"/>
      <c r="B2988" s="59"/>
      <c r="C2988" s="59"/>
      <c r="D2988" s="59"/>
      <c r="E2988" s="59"/>
      <c r="F2988" s="59"/>
      <c r="G2988" s="59"/>
    </row>
    <row r="2989" spans="1:7" x14ac:dyDescent="0.3">
      <c r="A2989" s="59"/>
      <c r="B2989" s="59"/>
      <c r="C2989" s="59"/>
      <c r="D2989" s="59"/>
      <c r="E2989" s="59"/>
      <c r="F2989" s="59"/>
      <c r="G2989" s="59"/>
    </row>
    <row r="2990" spans="1:7" x14ac:dyDescent="0.3">
      <c r="A2990" s="59"/>
      <c r="B2990" s="59"/>
      <c r="C2990" s="59"/>
      <c r="D2990" s="59"/>
      <c r="E2990" s="59"/>
      <c r="F2990" s="59"/>
      <c r="G2990" s="59"/>
    </row>
    <row r="2991" spans="1:7" x14ac:dyDescent="0.3">
      <c r="A2991" s="59"/>
      <c r="B2991" s="59"/>
      <c r="C2991" s="59"/>
      <c r="D2991" s="59"/>
      <c r="E2991" s="59"/>
      <c r="F2991" s="59"/>
      <c r="G2991" s="59"/>
    </row>
    <row r="2992" spans="1:7" x14ac:dyDescent="0.3">
      <c r="A2992" s="59"/>
      <c r="B2992" s="59"/>
      <c r="C2992" s="59"/>
      <c r="D2992" s="59"/>
      <c r="E2992" s="59"/>
      <c r="F2992" s="59"/>
      <c r="G2992" s="59"/>
    </row>
    <row r="2993" spans="1:7" x14ac:dyDescent="0.3">
      <c r="A2993" s="59"/>
      <c r="B2993" s="59"/>
      <c r="C2993" s="59"/>
      <c r="D2993" s="59"/>
      <c r="E2993" s="59"/>
      <c r="F2993" s="59"/>
      <c r="G2993" s="59"/>
    </row>
    <row r="2994" spans="1:7" x14ac:dyDescent="0.3">
      <c r="A2994" s="59"/>
      <c r="B2994" s="59"/>
      <c r="C2994" s="59"/>
      <c r="D2994" s="59"/>
      <c r="E2994" s="59"/>
      <c r="F2994" s="59"/>
      <c r="G2994" s="59"/>
    </row>
    <row r="2995" spans="1:7" x14ac:dyDescent="0.3">
      <c r="A2995" s="59"/>
      <c r="B2995" s="59"/>
      <c r="C2995" s="59"/>
      <c r="D2995" s="59"/>
      <c r="E2995" s="59"/>
      <c r="F2995" s="59"/>
      <c r="G2995" s="59"/>
    </row>
    <row r="2996" spans="1:7" x14ac:dyDescent="0.3">
      <c r="A2996" s="59"/>
      <c r="B2996" s="59"/>
      <c r="C2996" s="59"/>
      <c r="D2996" s="59"/>
      <c r="E2996" s="59"/>
      <c r="F2996" s="59"/>
      <c r="G2996" s="59"/>
    </row>
    <row r="2997" spans="1:7" x14ac:dyDescent="0.3">
      <c r="A2997" s="59"/>
      <c r="B2997" s="59"/>
      <c r="C2997" s="59"/>
      <c r="D2997" s="59"/>
      <c r="E2997" s="59"/>
      <c r="F2997" s="59"/>
      <c r="G2997" s="59"/>
    </row>
    <row r="2998" spans="1:7" x14ac:dyDescent="0.3">
      <c r="A2998" s="59"/>
      <c r="B2998" s="59"/>
      <c r="C2998" s="59"/>
      <c r="D2998" s="59"/>
      <c r="E2998" s="59"/>
      <c r="F2998" s="59"/>
      <c r="G2998" s="59"/>
    </row>
    <row r="2999" spans="1:7" x14ac:dyDescent="0.3">
      <c r="A2999" s="59"/>
      <c r="B2999" s="59"/>
      <c r="C2999" s="59"/>
      <c r="D2999" s="59"/>
      <c r="E2999" s="59"/>
      <c r="F2999" s="59"/>
      <c r="G2999" s="59"/>
    </row>
    <row r="3000" spans="1:7" x14ac:dyDescent="0.3">
      <c r="A3000" s="59"/>
      <c r="B3000" s="59"/>
      <c r="C3000" s="59"/>
      <c r="D3000" s="59"/>
      <c r="E3000" s="59"/>
      <c r="F3000" s="59"/>
      <c r="G3000" s="59"/>
    </row>
    <row r="3001" spans="1:7" x14ac:dyDescent="0.3">
      <c r="A3001" s="59"/>
      <c r="B3001" s="59"/>
      <c r="C3001" s="59"/>
      <c r="D3001" s="59"/>
      <c r="E3001" s="59"/>
      <c r="F3001" s="59"/>
      <c r="G3001" s="59"/>
    </row>
    <row r="3002" spans="1:7" x14ac:dyDescent="0.3">
      <c r="A3002" s="59"/>
      <c r="B3002" s="59"/>
      <c r="C3002" s="59"/>
      <c r="D3002" s="59"/>
      <c r="E3002" s="59"/>
      <c r="F3002" s="59"/>
      <c r="G3002" s="59"/>
    </row>
    <row r="3003" spans="1:7" x14ac:dyDescent="0.3">
      <c r="A3003" s="59"/>
      <c r="B3003" s="59"/>
      <c r="C3003" s="59"/>
      <c r="D3003" s="59"/>
      <c r="E3003" s="59"/>
      <c r="F3003" s="59"/>
      <c r="G3003" s="59"/>
    </row>
    <row r="3004" spans="1:7" x14ac:dyDescent="0.3">
      <c r="A3004" s="59"/>
      <c r="B3004" s="59"/>
      <c r="C3004" s="59"/>
      <c r="D3004" s="59"/>
      <c r="E3004" s="59"/>
      <c r="F3004" s="59"/>
      <c r="G3004" s="59"/>
    </row>
    <row r="3005" spans="1:7" x14ac:dyDescent="0.3">
      <c r="A3005" s="59"/>
      <c r="B3005" s="59"/>
      <c r="C3005" s="59"/>
      <c r="D3005" s="59"/>
      <c r="E3005" s="59"/>
      <c r="F3005" s="59"/>
      <c r="G3005" s="59"/>
    </row>
    <row r="3006" spans="1:7" x14ac:dyDescent="0.3">
      <c r="A3006" s="59"/>
      <c r="B3006" s="59"/>
      <c r="C3006" s="59"/>
      <c r="D3006" s="59"/>
      <c r="E3006" s="59"/>
      <c r="F3006" s="59"/>
      <c r="G3006" s="59"/>
    </row>
    <row r="3007" spans="1:7" x14ac:dyDescent="0.3">
      <c r="A3007" s="59"/>
      <c r="B3007" s="59"/>
      <c r="C3007" s="59"/>
      <c r="D3007" s="59"/>
      <c r="E3007" s="59"/>
      <c r="F3007" s="59"/>
      <c r="G3007" s="59"/>
    </row>
    <row r="3008" spans="1:7" x14ac:dyDescent="0.3">
      <c r="A3008" s="59"/>
      <c r="B3008" s="59"/>
      <c r="C3008" s="59"/>
      <c r="D3008" s="59"/>
      <c r="E3008" s="59"/>
      <c r="F3008" s="59"/>
      <c r="G3008" s="59"/>
    </row>
    <row r="3009" spans="1:7" x14ac:dyDescent="0.3">
      <c r="A3009" s="59"/>
      <c r="B3009" s="59"/>
      <c r="C3009" s="59"/>
      <c r="D3009" s="59"/>
      <c r="E3009" s="59"/>
      <c r="F3009" s="59"/>
      <c r="G3009" s="59"/>
    </row>
    <row r="3010" spans="1:7" x14ac:dyDescent="0.3">
      <c r="A3010" s="59"/>
      <c r="B3010" s="59"/>
      <c r="C3010" s="59"/>
      <c r="D3010" s="59"/>
      <c r="E3010" s="59"/>
      <c r="F3010" s="59"/>
      <c r="G3010" s="59"/>
    </row>
    <row r="3011" spans="1:7" x14ac:dyDescent="0.3">
      <c r="A3011" s="59"/>
      <c r="B3011" s="59"/>
      <c r="C3011" s="59"/>
      <c r="D3011" s="59"/>
      <c r="E3011" s="59"/>
      <c r="F3011" s="59"/>
      <c r="G3011" s="59"/>
    </row>
    <row r="3012" spans="1:7" x14ac:dyDescent="0.3">
      <c r="A3012" s="59"/>
      <c r="B3012" s="59"/>
      <c r="C3012" s="59"/>
      <c r="D3012" s="59"/>
      <c r="E3012" s="59"/>
      <c r="F3012" s="59"/>
      <c r="G3012" s="59"/>
    </row>
    <row r="3013" spans="1:7" x14ac:dyDescent="0.3">
      <c r="A3013" s="59"/>
      <c r="B3013" s="59"/>
      <c r="C3013" s="59"/>
      <c r="D3013" s="59"/>
      <c r="E3013" s="59"/>
      <c r="F3013" s="59"/>
      <c r="G3013" s="59"/>
    </row>
    <row r="3014" spans="1:7" x14ac:dyDescent="0.3">
      <c r="A3014" s="59"/>
      <c r="B3014" s="59"/>
      <c r="C3014" s="59"/>
      <c r="D3014" s="59"/>
      <c r="E3014" s="59"/>
      <c r="F3014" s="59"/>
      <c r="G3014" s="59"/>
    </row>
    <row r="3015" spans="1:7" x14ac:dyDescent="0.3">
      <c r="A3015" s="59"/>
      <c r="B3015" s="59"/>
      <c r="C3015" s="59"/>
      <c r="D3015" s="59"/>
      <c r="E3015" s="59"/>
      <c r="F3015" s="59"/>
      <c r="G3015" s="59"/>
    </row>
    <row r="3016" spans="1:7" x14ac:dyDescent="0.3">
      <c r="A3016" s="59"/>
      <c r="B3016" s="59"/>
      <c r="C3016" s="59"/>
      <c r="D3016" s="59"/>
      <c r="E3016" s="59"/>
      <c r="F3016" s="59"/>
      <c r="G3016" s="59"/>
    </row>
    <row r="3017" spans="1:7" x14ac:dyDescent="0.3">
      <c r="A3017" s="59"/>
      <c r="B3017" s="59"/>
      <c r="C3017" s="59"/>
      <c r="D3017" s="59"/>
      <c r="E3017" s="59"/>
      <c r="F3017" s="59"/>
      <c r="G3017" s="59"/>
    </row>
    <row r="3018" spans="1:7" x14ac:dyDescent="0.3">
      <c r="A3018" s="59"/>
      <c r="B3018" s="59"/>
      <c r="C3018" s="59"/>
      <c r="D3018" s="59"/>
      <c r="E3018" s="59"/>
      <c r="F3018" s="59"/>
      <c r="G3018" s="59"/>
    </row>
    <row r="3019" spans="1:7" x14ac:dyDescent="0.3">
      <c r="A3019" s="59"/>
      <c r="B3019" s="59"/>
      <c r="C3019" s="59"/>
      <c r="D3019" s="59"/>
      <c r="E3019" s="59"/>
      <c r="F3019" s="59"/>
      <c r="G3019" s="59"/>
    </row>
    <row r="3020" spans="1:7" x14ac:dyDescent="0.3">
      <c r="A3020" s="59"/>
      <c r="B3020" s="59"/>
      <c r="C3020" s="59"/>
      <c r="D3020" s="59"/>
      <c r="E3020" s="59"/>
      <c r="F3020" s="59"/>
      <c r="G3020" s="59"/>
    </row>
    <row r="3021" spans="1:7" x14ac:dyDescent="0.3">
      <c r="A3021" s="59"/>
      <c r="B3021" s="59"/>
      <c r="C3021" s="59"/>
      <c r="D3021" s="59"/>
      <c r="E3021" s="59"/>
      <c r="F3021" s="59"/>
      <c r="G3021" s="59"/>
    </row>
    <row r="3022" spans="1:7" x14ac:dyDescent="0.3">
      <c r="A3022" s="59"/>
      <c r="B3022" s="59"/>
      <c r="C3022" s="59"/>
      <c r="D3022" s="59"/>
      <c r="E3022" s="59"/>
      <c r="F3022" s="59"/>
      <c r="G3022" s="59"/>
    </row>
    <row r="3023" spans="1:7" x14ac:dyDescent="0.3">
      <c r="A3023" s="59"/>
      <c r="B3023" s="59"/>
      <c r="C3023" s="59"/>
      <c r="D3023" s="59"/>
      <c r="E3023" s="59"/>
      <c r="F3023" s="59"/>
      <c r="G3023" s="59"/>
    </row>
    <row r="3024" spans="1:7" x14ac:dyDescent="0.3">
      <c r="A3024" s="59"/>
      <c r="B3024" s="59"/>
      <c r="C3024" s="59"/>
      <c r="D3024" s="59"/>
      <c r="E3024" s="59"/>
      <c r="F3024" s="59"/>
      <c r="G3024" s="59"/>
    </row>
    <row r="3025" spans="1:7" x14ac:dyDescent="0.3">
      <c r="A3025" s="59"/>
      <c r="B3025" s="59"/>
      <c r="C3025" s="59"/>
      <c r="D3025" s="59"/>
      <c r="E3025" s="59"/>
      <c r="F3025" s="59"/>
      <c r="G3025" s="59"/>
    </row>
    <row r="3026" spans="1:7" x14ac:dyDescent="0.3">
      <c r="A3026" s="59"/>
      <c r="B3026" s="59"/>
      <c r="C3026" s="59"/>
      <c r="D3026" s="59"/>
      <c r="E3026" s="59"/>
      <c r="F3026" s="59"/>
      <c r="G3026" s="59"/>
    </row>
    <row r="3027" spans="1:7" x14ac:dyDescent="0.3">
      <c r="A3027" s="59"/>
      <c r="B3027" s="59"/>
      <c r="C3027" s="59"/>
      <c r="D3027" s="59"/>
      <c r="E3027" s="59"/>
      <c r="F3027" s="59"/>
      <c r="G3027" s="59"/>
    </row>
    <row r="3028" spans="1:7" x14ac:dyDescent="0.3">
      <c r="A3028" s="59"/>
      <c r="B3028" s="59"/>
      <c r="C3028" s="59"/>
      <c r="D3028" s="59"/>
      <c r="E3028" s="59"/>
      <c r="F3028" s="59"/>
      <c r="G3028" s="59"/>
    </row>
    <row r="3029" spans="1:7" x14ac:dyDescent="0.3">
      <c r="A3029" s="59"/>
      <c r="B3029" s="59"/>
      <c r="C3029" s="59"/>
      <c r="D3029" s="59"/>
      <c r="E3029" s="59"/>
      <c r="F3029" s="59"/>
      <c r="G3029" s="59"/>
    </row>
    <row r="3030" spans="1:7" x14ac:dyDescent="0.3">
      <c r="A3030" s="59"/>
      <c r="B3030" s="59"/>
      <c r="C3030" s="59"/>
      <c r="D3030" s="59"/>
      <c r="E3030" s="59"/>
      <c r="F3030" s="59"/>
      <c r="G3030" s="59"/>
    </row>
    <row r="3031" spans="1:7" x14ac:dyDescent="0.3">
      <c r="A3031" s="59"/>
      <c r="B3031" s="59"/>
      <c r="C3031" s="59"/>
      <c r="D3031" s="59"/>
      <c r="E3031" s="59"/>
      <c r="F3031" s="59"/>
      <c r="G3031" s="59"/>
    </row>
    <row r="3032" spans="1:7" x14ac:dyDescent="0.3">
      <c r="A3032" s="59"/>
      <c r="B3032" s="59"/>
      <c r="C3032" s="59"/>
      <c r="D3032" s="59"/>
      <c r="E3032" s="59"/>
      <c r="F3032" s="59"/>
      <c r="G3032" s="59"/>
    </row>
    <row r="3033" spans="1:7" x14ac:dyDescent="0.3">
      <c r="A3033" s="59"/>
      <c r="B3033" s="59"/>
      <c r="C3033" s="59"/>
      <c r="D3033" s="59"/>
      <c r="E3033" s="59"/>
      <c r="F3033" s="59"/>
      <c r="G3033" s="59"/>
    </row>
    <row r="3034" spans="1:7" x14ac:dyDescent="0.3">
      <c r="A3034" s="59"/>
      <c r="B3034" s="59"/>
      <c r="C3034" s="59"/>
      <c r="D3034" s="59"/>
      <c r="E3034" s="59"/>
      <c r="F3034" s="59"/>
      <c r="G3034" s="59"/>
    </row>
    <row r="3035" spans="1:7" x14ac:dyDescent="0.3">
      <c r="A3035" s="59"/>
      <c r="B3035" s="59"/>
      <c r="C3035" s="59"/>
      <c r="D3035" s="59"/>
      <c r="E3035" s="59"/>
      <c r="F3035" s="59"/>
      <c r="G3035" s="59"/>
    </row>
    <row r="3036" spans="1:7" x14ac:dyDescent="0.3">
      <c r="A3036" s="59"/>
      <c r="B3036" s="59"/>
      <c r="C3036" s="59"/>
      <c r="D3036" s="59"/>
      <c r="E3036" s="59"/>
      <c r="F3036" s="59"/>
      <c r="G3036" s="59"/>
    </row>
    <row r="3037" spans="1:7" x14ac:dyDescent="0.3">
      <c r="A3037" s="59"/>
      <c r="B3037" s="59"/>
      <c r="C3037" s="59"/>
      <c r="D3037" s="59"/>
      <c r="E3037" s="59"/>
      <c r="F3037" s="59"/>
      <c r="G3037" s="59"/>
    </row>
    <row r="3038" spans="1:7" x14ac:dyDescent="0.3">
      <c r="A3038" s="59"/>
      <c r="B3038" s="59"/>
      <c r="C3038" s="59"/>
      <c r="D3038" s="59"/>
      <c r="E3038" s="59"/>
      <c r="F3038" s="59"/>
      <c r="G3038" s="59"/>
    </row>
    <row r="3039" spans="1:7" x14ac:dyDescent="0.3">
      <c r="A3039" s="59"/>
      <c r="B3039" s="59"/>
      <c r="C3039" s="59"/>
      <c r="D3039" s="59"/>
      <c r="E3039" s="59"/>
      <c r="F3039" s="59"/>
      <c r="G3039" s="59"/>
    </row>
    <row r="3040" spans="1:7" x14ac:dyDescent="0.3">
      <c r="A3040" s="59"/>
      <c r="B3040" s="59"/>
      <c r="C3040" s="59"/>
      <c r="D3040" s="59"/>
      <c r="E3040" s="59"/>
      <c r="F3040" s="59"/>
      <c r="G3040" s="59"/>
    </row>
    <row r="3041" spans="1:7" x14ac:dyDescent="0.3">
      <c r="A3041" s="59"/>
      <c r="B3041" s="59"/>
      <c r="C3041" s="59"/>
      <c r="D3041" s="59"/>
      <c r="E3041" s="59"/>
      <c r="F3041" s="59"/>
      <c r="G3041" s="59"/>
    </row>
    <row r="3042" spans="1:7" x14ac:dyDescent="0.3">
      <c r="A3042" s="59"/>
      <c r="B3042" s="59"/>
      <c r="C3042" s="59"/>
      <c r="D3042" s="59"/>
      <c r="E3042" s="59"/>
      <c r="F3042" s="59"/>
      <c r="G3042" s="59"/>
    </row>
    <row r="3043" spans="1:7" x14ac:dyDescent="0.3">
      <c r="A3043" s="59"/>
      <c r="B3043" s="59"/>
      <c r="C3043" s="59"/>
      <c r="D3043" s="59"/>
      <c r="E3043" s="59"/>
      <c r="F3043" s="59"/>
      <c r="G3043" s="59"/>
    </row>
    <row r="3044" spans="1:7" x14ac:dyDescent="0.3">
      <c r="A3044" s="59"/>
      <c r="B3044" s="59"/>
      <c r="C3044" s="59"/>
      <c r="D3044" s="59"/>
      <c r="E3044" s="59"/>
      <c r="F3044" s="59"/>
      <c r="G3044" s="59"/>
    </row>
    <row r="3045" spans="1:7" x14ac:dyDescent="0.3">
      <c r="A3045" s="59"/>
      <c r="B3045" s="59"/>
      <c r="C3045" s="59"/>
      <c r="D3045" s="59"/>
      <c r="E3045" s="59"/>
      <c r="F3045" s="59"/>
      <c r="G3045" s="59"/>
    </row>
    <row r="3046" spans="1:7" x14ac:dyDescent="0.3">
      <c r="A3046" s="59"/>
      <c r="B3046" s="59"/>
      <c r="C3046" s="59"/>
      <c r="D3046" s="59"/>
      <c r="E3046" s="59"/>
      <c r="F3046" s="59"/>
      <c r="G3046" s="59"/>
    </row>
    <row r="3047" spans="1:7" x14ac:dyDescent="0.3">
      <c r="A3047" s="59"/>
      <c r="B3047" s="59"/>
      <c r="C3047" s="59"/>
      <c r="D3047" s="59"/>
      <c r="E3047" s="59"/>
      <c r="F3047" s="59"/>
      <c r="G3047" s="59"/>
    </row>
    <row r="3048" spans="1:7" x14ac:dyDescent="0.3">
      <c r="A3048" s="59"/>
      <c r="B3048" s="59"/>
      <c r="C3048" s="59"/>
      <c r="D3048" s="59"/>
      <c r="E3048" s="59"/>
      <c r="F3048" s="59"/>
      <c r="G3048" s="59"/>
    </row>
    <row r="3049" spans="1:7" x14ac:dyDescent="0.3">
      <c r="A3049" s="59"/>
      <c r="B3049" s="59"/>
      <c r="C3049" s="59"/>
      <c r="D3049" s="59"/>
      <c r="E3049" s="59"/>
      <c r="F3049" s="59"/>
      <c r="G3049" s="59"/>
    </row>
    <row r="3050" spans="1:7" x14ac:dyDescent="0.3">
      <c r="A3050" s="59"/>
      <c r="B3050" s="59"/>
      <c r="C3050" s="59"/>
      <c r="D3050" s="59"/>
      <c r="E3050" s="59"/>
      <c r="F3050" s="59"/>
      <c r="G3050" s="59"/>
    </row>
    <row r="3051" spans="1:7" x14ac:dyDescent="0.3">
      <c r="A3051" s="59"/>
      <c r="B3051" s="59"/>
      <c r="C3051" s="59"/>
      <c r="D3051" s="59"/>
      <c r="E3051" s="59"/>
      <c r="F3051" s="59"/>
      <c r="G3051" s="59"/>
    </row>
    <row r="3052" spans="1:7" x14ac:dyDescent="0.3">
      <c r="A3052" s="59"/>
      <c r="B3052" s="59"/>
      <c r="C3052" s="59"/>
      <c r="D3052" s="59"/>
      <c r="E3052" s="59"/>
      <c r="F3052" s="59"/>
      <c r="G3052" s="59"/>
    </row>
    <row r="3053" spans="1:7" x14ac:dyDescent="0.3">
      <c r="A3053" s="59"/>
      <c r="B3053" s="59"/>
      <c r="C3053" s="59"/>
      <c r="D3053" s="59"/>
      <c r="E3053" s="59"/>
      <c r="F3053" s="59"/>
      <c r="G3053" s="59"/>
    </row>
    <row r="3054" spans="1:7" x14ac:dyDescent="0.3">
      <c r="A3054" s="59"/>
      <c r="B3054" s="59"/>
      <c r="C3054" s="59"/>
      <c r="D3054" s="59"/>
      <c r="E3054" s="59"/>
      <c r="F3054" s="59"/>
      <c r="G3054" s="59"/>
    </row>
    <row r="3055" spans="1:7" x14ac:dyDescent="0.3">
      <c r="A3055" s="59"/>
      <c r="B3055" s="59"/>
      <c r="C3055" s="59"/>
      <c r="D3055" s="59"/>
      <c r="E3055" s="59"/>
      <c r="F3055" s="59"/>
      <c r="G3055" s="59"/>
    </row>
    <row r="3056" spans="1:7" x14ac:dyDescent="0.3">
      <c r="A3056" s="59"/>
      <c r="B3056" s="59"/>
      <c r="C3056" s="59"/>
      <c r="D3056" s="59"/>
      <c r="E3056" s="59"/>
      <c r="F3056" s="59"/>
      <c r="G3056" s="59"/>
    </row>
    <row r="3057" spans="1:7" x14ac:dyDescent="0.3">
      <c r="A3057" s="59"/>
      <c r="B3057" s="59"/>
      <c r="C3057" s="59"/>
      <c r="D3057" s="59"/>
      <c r="E3057" s="59"/>
      <c r="F3057" s="59"/>
      <c r="G3057" s="59"/>
    </row>
    <row r="3058" spans="1:7" x14ac:dyDescent="0.3">
      <c r="A3058" s="59"/>
      <c r="B3058" s="59"/>
      <c r="C3058" s="59"/>
      <c r="D3058" s="59"/>
      <c r="E3058" s="59"/>
      <c r="F3058" s="59"/>
      <c r="G3058" s="59"/>
    </row>
    <row r="3059" spans="1:7" x14ac:dyDescent="0.3">
      <c r="A3059" s="59"/>
      <c r="B3059" s="59"/>
      <c r="C3059" s="59"/>
      <c r="D3059" s="59"/>
      <c r="E3059" s="59"/>
      <c r="F3059" s="59"/>
      <c r="G3059" s="59"/>
    </row>
    <row r="3060" spans="1:7" x14ac:dyDescent="0.3">
      <c r="A3060" s="59"/>
      <c r="B3060" s="59"/>
      <c r="C3060" s="59"/>
      <c r="D3060" s="59"/>
      <c r="E3060" s="59"/>
      <c r="F3060" s="59"/>
      <c r="G3060" s="59"/>
    </row>
    <row r="3061" spans="1:7" x14ac:dyDescent="0.3">
      <c r="A3061" s="59"/>
      <c r="B3061" s="59"/>
      <c r="C3061" s="59"/>
      <c r="D3061" s="59"/>
      <c r="E3061" s="59"/>
      <c r="F3061" s="59"/>
      <c r="G3061" s="59"/>
    </row>
    <row r="3062" spans="1:7" x14ac:dyDescent="0.3">
      <c r="A3062" s="59"/>
      <c r="B3062" s="59"/>
      <c r="C3062" s="59"/>
      <c r="D3062" s="59"/>
      <c r="E3062" s="59"/>
      <c r="F3062" s="59"/>
      <c r="G3062" s="59"/>
    </row>
    <row r="3063" spans="1:7" x14ac:dyDescent="0.3">
      <c r="A3063" s="59"/>
      <c r="B3063" s="59"/>
      <c r="C3063" s="59"/>
      <c r="D3063" s="59"/>
      <c r="E3063" s="59"/>
      <c r="F3063" s="59"/>
      <c r="G3063" s="59"/>
    </row>
    <row r="3064" spans="1:7" x14ac:dyDescent="0.3">
      <c r="A3064" s="59"/>
      <c r="B3064" s="59"/>
      <c r="C3064" s="59"/>
      <c r="D3064" s="59"/>
      <c r="E3064" s="59"/>
      <c r="F3064" s="59"/>
      <c r="G3064" s="59"/>
    </row>
    <row r="3065" spans="1:7" x14ac:dyDescent="0.3">
      <c r="A3065" s="59"/>
      <c r="B3065" s="59"/>
      <c r="C3065" s="59"/>
      <c r="D3065" s="59"/>
      <c r="E3065" s="59"/>
      <c r="F3065" s="59"/>
      <c r="G3065" s="59"/>
    </row>
    <row r="3066" spans="1:7" x14ac:dyDescent="0.3">
      <c r="A3066" s="59"/>
      <c r="B3066" s="59"/>
      <c r="C3066" s="59"/>
      <c r="D3066" s="59"/>
      <c r="E3066" s="59"/>
      <c r="F3066" s="59"/>
      <c r="G3066" s="59"/>
    </row>
    <row r="3067" spans="1:7" x14ac:dyDescent="0.3">
      <c r="A3067" s="59"/>
      <c r="B3067" s="59"/>
      <c r="C3067" s="59"/>
      <c r="D3067" s="59"/>
      <c r="E3067" s="59"/>
      <c r="F3067" s="59"/>
      <c r="G3067" s="59"/>
    </row>
    <row r="3068" spans="1:7" x14ac:dyDescent="0.3">
      <c r="A3068" s="59"/>
      <c r="B3068" s="59"/>
      <c r="C3068" s="59"/>
      <c r="D3068" s="59"/>
      <c r="E3068" s="59"/>
      <c r="F3068" s="59"/>
      <c r="G3068" s="59"/>
    </row>
    <row r="3069" spans="1:7" x14ac:dyDescent="0.3">
      <c r="A3069" s="59"/>
      <c r="B3069" s="59"/>
      <c r="C3069" s="59"/>
      <c r="D3069" s="59"/>
      <c r="E3069" s="59"/>
      <c r="F3069" s="59"/>
      <c r="G3069" s="59"/>
    </row>
    <row r="3070" spans="1:7" x14ac:dyDescent="0.3">
      <c r="A3070" s="59"/>
      <c r="B3070" s="59"/>
      <c r="C3070" s="59"/>
      <c r="D3070" s="59"/>
      <c r="E3070" s="59"/>
      <c r="F3070" s="59"/>
      <c r="G3070" s="59"/>
    </row>
    <row r="3071" spans="1:7" x14ac:dyDescent="0.3">
      <c r="A3071" s="59"/>
      <c r="B3071" s="59"/>
      <c r="C3071" s="59"/>
      <c r="D3071" s="59"/>
      <c r="E3071" s="59"/>
      <c r="F3071" s="59"/>
      <c r="G3071" s="59"/>
    </row>
    <row r="3072" spans="1:7" x14ac:dyDescent="0.3">
      <c r="A3072" s="59"/>
      <c r="B3072" s="59"/>
      <c r="C3072" s="59"/>
      <c r="D3072" s="59"/>
      <c r="E3072" s="59"/>
      <c r="F3072" s="59"/>
      <c r="G3072" s="59"/>
    </row>
    <row r="3073" spans="1:7" x14ac:dyDescent="0.3">
      <c r="A3073" s="59"/>
      <c r="B3073" s="59"/>
      <c r="C3073" s="59"/>
      <c r="D3073" s="59"/>
      <c r="E3073" s="59"/>
      <c r="F3073" s="59"/>
      <c r="G3073" s="59"/>
    </row>
    <row r="3074" spans="1:7" x14ac:dyDescent="0.3">
      <c r="A3074" s="59"/>
      <c r="B3074" s="59"/>
      <c r="C3074" s="59"/>
      <c r="D3074" s="59"/>
      <c r="E3074" s="59"/>
      <c r="F3074" s="59"/>
      <c r="G3074" s="59"/>
    </row>
    <row r="3075" spans="1:7" x14ac:dyDescent="0.3">
      <c r="A3075" s="59"/>
      <c r="B3075" s="59"/>
      <c r="C3075" s="59"/>
      <c r="D3075" s="59"/>
      <c r="E3075" s="59"/>
      <c r="F3075" s="59"/>
      <c r="G3075" s="59"/>
    </row>
    <row r="3076" spans="1:7" x14ac:dyDescent="0.3">
      <c r="A3076" s="59"/>
      <c r="B3076" s="59"/>
      <c r="C3076" s="59"/>
      <c r="D3076" s="59"/>
      <c r="E3076" s="59"/>
      <c r="F3076" s="59"/>
      <c r="G3076" s="59"/>
    </row>
    <row r="3077" spans="1:7" x14ac:dyDescent="0.3">
      <c r="A3077" s="59"/>
      <c r="B3077" s="59"/>
      <c r="C3077" s="59"/>
      <c r="D3077" s="59"/>
      <c r="E3077" s="59"/>
      <c r="F3077" s="59"/>
      <c r="G3077" s="59"/>
    </row>
    <row r="3078" spans="1:7" x14ac:dyDescent="0.3">
      <c r="A3078" s="59"/>
      <c r="B3078" s="59"/>
      <c r="C3078" s="59"/>
      <c r="D3078" s="59"/>
      <c r="E3078" s="59"/>
      <c r="F3078" s="59"/>
      <c r="G3078" s="59"/>
    </row>
    <row r="3079" spans="1:7" x14ac:dyDescent="0.3">
      <c r="A3079" s="59"/>
      <c r="B3079" s="59"/>
      <c r="C3079" s="59"/>
      <c r="D3079" s="59"/>
      <c r="E3079" s="59"/>
      <c r="F3079" s="59"/>
      <c r="G3079" s="59"/>
    </row>
    <row r="3080" spans="1:7" x14ac:dyDescent="0.3">
      <c r="A3080" s="59"/>
      <c r="B3080" s="59"/>
      <c r="C3080" s="59"/>
      <c r="D3080" s="59"/>
      <c r="E3080" s="59"/>
      <c r="F3080" s="59"/>
      <c r="G3080" s="59"/>
    </row>
    <row r="3081" spans="1:7" x14ac:dyDescent="0.3">
      <c r="A3081" s="59"/>
      <c r="B3081" s="59"/>
      <c r="C3081" s="59"/>
      <c r="D3081" s="59"/>
      <c r="E3081" s="59"/>
      <c r="F3081" s="59"/>
      <c r="G3081" s="59"/>
    </row>
    <row r="3082" spans="1:7" x14ac:dyDescent="0.3">
      <c r="A3082" s="59"/>
      <c r="B3082" s="59"/>
      <c r="C3082" s="59"/>
      <c r="D3082" s="59"/>
      <c r="E3082" s="59"/>
      <c r="F3082" s="59"/>
      <c r="G3082" s="59"/>
    </row>
    <row r="3083" spans="1:7" x14ac:dyDescent="0.3">
      <c r="A3083" s="59"/>
      <c r="B3083" s="59"/>
      <c r="C3083" s="59"/>
      <c r="D3083" s="59"/>
      <c r="E3083" s="59"/>
      <c r="F3083" s="59"/>
      <c r="G3083" s="59"/>
    </row>
    <row r="3084" spans="1:7" x14ac:dyDescent="0.3">
      <c r="A3084" s="59"/>
      <c r="B3084" s="59"/>
      <c r="C3084" s="59"/>
      <c r="D3084" s="59"/>
      <c r="E3084" s="59"/>
      <c r="F3084" s="59"/>
      <c r="G3084" s="59"/>
    </row>
    <row r="3085" spans="1:7" x14ac:dyDescent="0.3">
      <c r="A3085" s="59"/>
      <c r="B3085" s="59"/>
      <c r="C3085" s="59"/>
      <c r="D3085" s="59"/>
      <c r="E3085" s="59"/>
      <c r="F3085" s="59"/>
      <c r="G3085" s="59"/>
    </row>
    <row r="3086" spans="1:7" x14ac:dyDescent="0.3">
      <c r="A3086" s="59"/>
      <c r="B3086" s="59"/>
      <c r="C3086" s="59"/>
      <c r="D3086" s="59"/>
      <c r="E3086" s="59"/>
      <c r="F3086" s="59"/>
      <c r="G3086" s="59"/>
    </row>
    <row r="3087" spans="1:7" x14ac:dyDescent="0.3">
      <c r="A3087" s="59"/>
      <c r="B3087" s="59"/>
      <c r="C3087" s="59"/>
      <c r="D3087" s="59"/>
      <c r="E3087" s="59"/>
      <c r="F3087" s="59"/>
      <c r="G3087" s="59"/>
    </row>
    <row r="3088" spans="1:7" x14ac:dyDescent="0.3">
      <c r="A3088" s="59"/>
      <c r="B3088" s="59"/>
      <c r="C3088" s="59"/>
      <c r="D3088" s="59"/>
      <c r="E3088" s="59"/>
      <c r="F3088" s="59"/>
      <c r="G3088" s="59"/>
    </row>
    <row r="3089" spans="1:7" x14ac:dyDescent="0.3">
      <c r="A3089" s="59"/>
      <c r="B3089" s="59"/>
      <c r="C3089" s="59"/>
      <c r="D3089" s="59"/>
      <c r="E3089" s="59"/>
      <c r="F3089" s="59"/>
      <c r="G3089" s="59"/>
    </row>
    <row r="3090" spans="1:7" x14ac:dyDescent="0.3">
      <c r="A3090" s="59"/>
      <c r="B3090" s="59"/>
      <c r="C3090" s="59"/>
      <c r="D3090" s="59"/>
      <c r="E3090" s="59"/>
      <c r="F3090" s="59"/>
      <c r="G3090" s="59"/>
    </row>
    <row r="3091" spans="1:7" x14ac:dyDescent="0.3">
      <c r="A3091" s="59"/>
      <c r="B3091" s="59"/>
      <c r="C3091" s="59"/>
      <c r="D3091" s="59"/>
      <c r="E3091" s="59"/>
      <c r="F3091" s="59"/>
      <c r="G3091" s="59"/>
    </row>
    <row r="3092" spans="1:7" x14ac:dyDescent="0.3">
      <c r="A3092" s="59"/>
      <c r="B3092" s="59"/>
      <c r="C3092" s="59"/>
      <c r="D3092" s="59"/>
      <c r="E3092" s="59"/>
      <c r="F3092" s="59"/>
      <c r="G3092" s="59"/>
    </row>
    <row r="3093" spans="1:7" x14ac:dyDescent="0.3">
      <c r="A3093" s="59"/>
      <c r="B3093" s="59"/>
      <c r="C3093" s="59"/>
      <c r="D3093" s="59"/>
      <c r="E3093" s="59"/>
      <c r="F3093" s="59"/>
      <c r="G3093" s="59"/>
    </row>
    <row r="3094" spans="1:7" x14ac:dyDescent="0.3">
      <c r="A3094" s="59"/>
      <c r="B3094" s="59"/>
      <c r="C3094" s="59"/>
      <c r="D3094" s="59"/>
      <c r="E3094" s="59"/>
      <c r="F3094" s="59"/>
      <c r="G3094" s="59"/>
    </row>
    <row r="3095" spans="1:7" x14ac:dyDescent="0.3">
      <c r="A3095" s="59"/>
      <c r="B3095" s="59"/>
      <c r="C3095" s="59"/>
      <c r="D3095" s="59"/>
      <c r="E3095" s="59"/>
      <c r="F3095" s="59"/>
      <c r="G3095" s="59"/>
    </row>
    <row r="3096" spans="1:7" x14ac:dyDescent="0.3">
      <c r="A3096" s="59"/>
      <c r="B3096" s="59"/>
      <c r="C3096" s="59"/>
      <c r="D3096" s="59"/>
      <c r="E3096" s="59"/>
      <c r="F3096" s="59"/>
      <c r="G3096" s="59"/>
    </row>
    <row r="3097" spans="1:7" x14ac:dyDescent="0.3">
      <c r="A3097" s="59"/>
      <c r="B3097" s="59"/>
      <c r="C3097" s="59"/>
      <c r="D3097" s="59"/>
      <c r="E3097" s="59"/>
      <c r="F3097" s="59"/>
      <c r="G3097" s="59"/>
    </row>
    <row r="3098" spans="1:7" x14ac:dyDescent="0.3">
      <c r="A3098" s="59"/>
      <c r="B3098" s="59"/>
      <c r="C3098" s="59"/>
      <c r="D3098" s="59"/>
      <c r="E3098" s="59"/>
      <c r="F3098" s="59"/>
      <c r="G3098" s="59"/>
    </row>
    <row r="3099" spans="1:7" x14ac:dyDescent="0.3">
      <c r="A3099" s="59"/>
      <c r="B3099" s="59"/>
      <c r="C3099" s="59"/>
      <c r="D3099" s="59"/>
      <c r="E3099" s="59"/>
      <c r="F3099" s="59"/>
      <c r="G3099" s="59"/>
    </row>
    <row r="3100" spans="1:7" x14ac:dyDescent="0.3">
      <c r="A3100" s="59"/>
      <c r="B3100" s="59"/>
      <c r="C3100" s="59"/>
      <c r="D3100" s="59"/>
      <c r="E3100" s="59"/>
      <c r="F3100" s="59"/>
      <c r="G3100" s="59"/>
    </row>
    <row r="3101" spans="1:7" x14ac:dyDescent="0.3">
      <c r="A3101" s="59"/>
      <c r="B3101" s="59"/>
      <c r="C3101" s="59"/>
      <c r="D3101" s="59"/>
      <c r="E3101" s="59"/>
      <c r="F3101" s="59"/>
      <c r="G3101" s="59"/>
    </row>
    <row r="3102" spans="1:7" x14ac:dyDescent="0.3">
      <c r="A3102" s="59"/>
      <c r="B3102" s="59"/>
      <c r="C3102" s="59"/>
      <c r="D3102" s="59"/>
      <c r="E3102" s="59"/>
      <c r="F3102" s="59"/>
      <c r="G3102" s="59"/>
    </row>
    <row r="3103" spans="1:7" x14ac:dyDescent="0.3">
      <c r="A3103" s="59"/>
      <c r="B3103" s="59"/>
      <c r="C3103" s="59"/>
      <c r="D3103" s="59"/>
      <c r="E3103" s="59"/>
      <c r="F3103" s="59"/>
      <c r="G3103" s="59"/>
    </row>
    <row r="3104" spans="1:7" x14ac:dyDescent="0.3">
      <c r="A3104" s="59"/>
      <c r="B3104" s="59"/>
      <c r="C3104" s="59"/>
      <c r="D3104" s="59"/>
      <c r="E3104" s="59"/>
      <c r="F3104" s="59"/>
      <c r="G3104" s="59"/>
    </row>
    <row r="3105" spans="1:7" x14ac:dyDescent="0.3">
      <c r="A3105" s="59"/>
      <c r="B3105" s="59"/>
      <c r="C3105" s="59"/>
      <c r="D3105" s="59"/>
      <c r="E3105" s="59"/>
      <c r="F3105" s="59"/>
      <c r="G3105" s="59"/>
    </row>
    <row r="3106" spans="1:7" x14ac:dyDescent="0.3">
      <c r="A3106" s="59"/>
      <c r="B3106" s="59"/>
      <c r="C3106" s="59"/>
      <c r="D3106" s="59"/>
      <c r="E3106" s="59"/>
      <c r="F3106" s="59"/>
      <c r="G3106" s="59"/>
    </row>
    <row r="3107" spans="1:7" x14ac:dyDescent="0.3">
      <c r="A3107" s="59"/>
      <c r="B3107" s="59"/>
      <c r="C3107" s="59"/>
      <c r="D3107" s="59"/>
      <c r="E3107" s="59"/>
      <c r="F3107" s="59"/>
      <c r="G3107" s="59"/>
    </row>
    <row r="3108" spans="1:7" x14ac:dyDescent="0.3">
      <c r="A3108" s="59"/>
      <c r="B3108" s="59"/>
      <c r="C3108" s="59"/>
      <c r="D3108" s="59"/>
      <c r="E3108" s="59"/>
      <c r="F3108" s="59"/>
      <c r="G3108" s="59"/>
    </row>
    <row r="3109" spans="1:7" x14ac:dyDescent="0.3">
      <c r="A3109" s="59"/>
      <c r="B3109" s="59"/>
      <c r="C3109" s="59"/>
      <c r="D3109" s="59"/>
      <c r="E3109" s="59"/>
      <c r="F3109" s="59"/>
      <c r="G3109" s="59"/>
    </row>
    <row r="3110" spans="1:7" x14ac:dyDescent="0.3">
      <c r="A3110" s="59"/>
      <c r="B3110" s="59"/>
      <c r="C3110" s="59"/>
      <c r="D3110" s="59"/>
      <c r="E3110" s="59"/>
      <c r="F3110" s="59"/>
      <c r="G3110" s="59"/>
    </row>
    <row r="3111" spans="1:7" x14ac:dyDescent="0.3">
      <c r="A3111" s="59"/>
      <c r="B3111" s="59"/>
      <c r="C3111" s="59"/>
      <c r="D3111" s="59"/>
      <c r="E3111" s="59"/>
      <c r="F3111" s="59"/>
      <c r="G3111" s="59"/>
    </row>
    <row r="3112" spans="1:7" x14ac:dyDescent="0.3">
      <c r="A3112" s="59"/>
      <c r="B3112" s="59"/>
      <c r="C3112" s="59"/>
      <c r="D3112" s="59"/>
      <c r="E3112" s="59"/>
      <c r="F3112" s="59"/>
      <c r="G3112" s="59"/>
    </row>
    <row r="3113" spans="1:7" x14ac:dyDescent="0.3">
      <c r="A3113" s="59"/>
      <c r="B3113" s="59"/>
      <c r="C3113" s="59"/>
      <c r="D3113" s="59"/>
      <c r="E3113" s="59"/>
      <c r="F3113" s="59"/>
      <c r="G3113" s="59"/>
    </row>
    <row r="3114" spans="1:7" x14ac:dyDescent="0.3">
      <c r="A3114" s="59"/>
      <c r="B3114" s="59"/>
      <c r="C3114" s="59"/>
      <c r="D3114" s="59"/>
      <c r="E3114" s="59"/>
      <c r="F3114" s="59"/>
      <c r="G3114" s="59"/>
    </row>
    <row r="3115" spans="1:7" x14ac:dyDescent="0.3">
      <c r="A3115" s="59"/>
      <c r="B3115" s="59"/>
      <c r="C3115" s="59"/>
      <c r="D3115" s="59"/>
      <c r="E3115" s="59"/>
      <c r="F3115" s="59"/>
      <c r="G3115" s="59"/>
    </row>
    <row r="3116" spans="1:7" x14ac:dyDescent="0.3">
      <c r="A3116" s="59"/>
      <c r="B3116" s="59"/>
      <c r="C3116" s="59"/>
      <c r="D3116" s="59"/>
      <c r="E3116" s="59"/>
      <c r="F3116" s="59"/>
      <c r="G3116" s="59"/>
    </row>
    <row r="3117" spans="1:7" x14ac:dyDescent="0.3">
      <c r="A3117" s="59"/>
      <c r="B3117" s="59"/>
      <c r="C3117" s="59"/>
      <c r="D3117" s="59"/>
      <c r="E3117" s="59"/>
      <c r="F3117" s="59"/>
      <c r="G3117" s="59"/>
    </row>
    <row r="3118" spans="1:7" x14ac:dyDescent="0.3">
      <c r="A3118" s="59"/>
      <c r="B3118" s="59"/>
      <c r="C3118" s="59"/>
      <c r="D3118" s="59"/>
      <c r="E3118" s="59"/>
      <c r="F3118" s="59"/>
      <c r="G3118" s="59"/>
    </row>
    <row r="3119" spans="1:7" x14ac:dyDescent="0.3">
      <c r="A3119" s="59"/>
      <c r="B3119" s="59"/>
      <c r="C3119" s="59"/>
      <c r="D3119" s="59"/>
      <c r="E3119" s="59"/>
      <c r="F3119" s="59"/>
      <c r="G3119" s="59"/>
    </row>
    <row r="3120" spans="1:7" x14ac:dyDescent="0.3">
      <c r="A3120" s="59"/>
      <c r="B3120" s="59"/>
      <c r="C3120" s="59"/>
      <c r="D3120" s="59"/>
      <c r="E3120" s="59"/>
      <c r="F3120" s="59"/>
      <c r="G3120" s="59"/>
    </row>
    <row r="3121" spans="1:7" x14ac:dyDescent="0.3">
      <c r="A3121" s="59"/>
      <c r="B3121" s="59"/>
      <c r="C3121" s="59"/>
      <c r="D3121" s="59"/>
      <c r="E3121" s="59"/>
      <c r="F3121" s="59"/>
      <c r="G3121" s="59"/>
    </row>
    <row r="3122" spans="1:7" x14ac:dyDescent="0.3">
      <c r="A3122" s="59"/>
      <c r="B3122" s="59"/>
      <c r="C3122" s="59"/>
      <c r="D3122" s="59"/>
      <c r="E3122" s="59"/>
      <c r="F3122" s="59"/>
      <c r="G3122" s="59"/>
    </row>
    <row r="3123" spans="1:7" x14ac:dyDescent="0.3">
      <c r="A3123" s="59"/>
      <c r="B3123" s="59"/>
      <c r="C3123" s="59"/>
      <c r="D3123" s="59"/>
      <c r="E3123" s="59"/>
      <c r="F3123" s="59"/>
      <c r="G3123" s="59"/>
    </row>
    <row r="3124" spans="1:7" x14ac:dyDescent="0.3">
      <c r="A3124" s="59"/>
      <c r="B3124" s="59"/>
      <c r="C3124" s="59"/>
      <c r="D3124" s="59"/>
      <c r="E3124" s="59"/>
      <c r="F3124" s="59"/>
      <c r="G3124" s="59"/>
    </row>
    <row r="3125" spans="1:7" x14ac:dyDescent="0.3">
      <c r="A3125" s="59"/>
      <c r="B3125" s="59"/>
      <c r="C3125" s="59"/>
      <c r="D3125" s="59"/>
      <c r="E3125" s="59"/>
      <c r="F3125" s="59"/>
      <c r="G3125" s="59"/>
    </row>
    <row r="3126" spans="1:7" x14ac:dyDescent="0.3">
      <c r="A3126" s="59"/>
      <c r="B3126" s="59"/>
      <c r="C3126" s="59"/>
      <c r="D3126" s="59"/>
      <c r="E3126" s="59"/>
      <c r="F3126" s="59"/>
      <c r="G3126" s="59"/>
    </row>
    <row r="3127" spans="1:7" x14ac:dyDescent="0.3">
      <c r="A3127" s="59"/>
      <c r="B3127" s="59"/>
      <c r="C3127" s="59"/>
      <c r="D3127" s="59"/>
      <c r="E3127" s="59"/>
      <c r="F3127" s="59"/>
      <c r="G3127" s="59"/>
    </row>
    <row r="3128" spans="1:7" x14ac:dyDescent="0.3">
      <c r="A3128" s="59"/>
      <c r="B3128" s="59"/>
      <c r="C3128" s="59"/>
      <c r="D3128" s="59"/>
      <c r="E3128" s="59"/>
      <c r="F3128" s="59"/>
      <c r="G3128" s="59"/>
    </row>
    <row r="3129" spans="1:7" x14ac:dyDescent="0.3">
      <c r="A3129" s="59"/>
      <c r="B3129" s="59"/>
      <c r="C3129" s="59"/>
      <c r="D3129" s="59"/>
      <c r="E3129" s="59"/>
      <c r="F3129" s="59"/>
      <c r="G3129" s="59"/>
    </row>
    <row r="3130" spans="1:7" x14ac:dyDescent="0.3">
      <c r="A3130" s="59"/>
      <c r="B3130" s="59"/>
      <c r="C3130" s="59"/>
      <c r="D3130" s="59"/>
      <c r="E3130" s="59"/>
      <c r="F3130" s="59"/>
      <c r="G3130" s="59"/>
    </row>
    <row r="3131" spans="1:7" x14ac:dyDescent="0.3">
      <c r="A3131" s="59"/>
      <c r="B3131" s="59"/>
      <c r="C3131" s="59"/>
      <c r="D3131" s="59"/>
      <c r="E3131" s="59"/>
      <c r="F3131" s="59"/>
      <c r="G3131" s="59"/>
    </row>
    <row r="3132" spans="1:7" x14ac:dyDescent="0.3">
      <c r="A3132" s="59"/>
      <c r="B3132" s="59"/>
      <c r="C3132" s="59"/>
      <c r="D3132" s="59"/>
      <c r="E3132" s="59"/>
      <c r="F3132" s="59"/>
      <c r="G3132" s="59"/>
    </row>
    <row r="3133" spans="1:7" x14ac:dyDescent="0.3">
      <c r="A3133" s="59"/>
      <c r="B3133" s="59"/>
      <c r="C3133" s="59"/>
      <c r="D3133" s="59"/>
      <c r="E3133" s="59"/>
      <c r="F3133" s="59"/>
      <c r="G3133" s="59"/>
    </row>
    <row r="3134" spans="1:7" x14ac:dyDescent="0.3">
      <c r="A3134" s="59"/>
      <c r="B3134" s="59"/>
      <c r="C3134" s="59"/>
      <c r="D3134" s="59"/>
      <c r="E3134" s="59"/>
      <c r="F3134" s="59"/>
      <c r="G3134" s="59"/>
    </row>
    <row r="3135" spans="1:7" x14ac:dyDescent="0.3">
      <c r="A3135" s="59"/>
      <c r="B3135" s="59"/>
      <c r="C3135" s="59"/>
      <c r="D3135" s="59"/>
      <c r="E3135" s="59"/>
      <c r="F3135" s="59"/>
      <c r="G3135" s="59"/>
    </row>
    <row r="3136" spans="1:7" x14ac:dyDescent="0.3">
      <c r="A3136" s="59"/>
      <c r="B3136" s="59"/>
      <c r="C3136" s="59"/>
      <c r="D3136" s="59"/>
      <c r="E3136" s="59"/>
      <c r="F3136" s="59"/>
      <c r="G3136" s="59"/>
    </row>
    <row r="3137" spans="1:7" x14ac:dyDescent="0.3">
      <c r="A3137" s="59"/>
      <c r="B3137" s="59"/>
      <c r="C3137" s="59"/>
      <c r="D3137" s="59"/>
      <c r="E3137" s="59"/>
      <c r="F3137" s="59"/>
      <c r="G3137" s="59"/>
    </row>
    <row r="3138" spans="1:7" x14ac:dyDescent="0.3">
      <c r="A3138" s="59"/>
      <c r="B3138" s="59"/>
      <c r="C3138" s="59"/>
      <c r="D3138" s="59"/>
      <c r="E3138" s="59"/>
      <c r="F3138" s="59"/>
      <c r="G3138" s="59"/>
    </row>
    <row r="3139" spans="1:7" x14ac:dyDescent="0.3">
      <c r="A3139" s="59"/>
      <c r="B3139" s="59"/>
      <c r="C3139" s="59"/>
      <c r="D3139" s="59"/>
      <c r="E3139" s="59"/>
      <c r="F3139" s="59"/>
      <c r="G3139" s="59"/>
    </row>
    <row r="3140" spans="1:7" x14ac:dyDescent="0.3">
      <c r="A3140" s="59"/>
      <c r="B3140" s="59"/>
      <c r="C3140" s="59"/>
      <c r="D3140" s="59"/>
      <c r="E3140" s="59"/>
      <c r="F3140" s="59"/>
      <c r="G3140" s="59"/>
    </row>
    <row r="3141" spans="1:7" x14ac:dyDescent="0.3">
      <c r="A3141" s="59"/>
      <c r="B3141" s="59"/>
      <c r="C3141" s="59"/>
      <c r="D3141" s="59"/>
      <c r="E3141" s="59"/>
      <c r="F3141" s="59"/>
      <c r="G3141" s="59"/>
    </row>
    <row r="3142" spans="1:7" x14ac:dyDescent="0.3">
      <c r="A3142" s="59"/>
      <c r="B3142" s="59"/>
      <c r="C3142" s="59"/>
      <c r="D3142" s="59"/>
      <c r="E3142" s="59"/>
      <c r="F3142" s="59"/>
      <c r="G3142" s="59"/>
    </row>
    <row r="3143" spans="1:7" x14ac:dyDescent="0.3">
      <c r="A3143" s="59"/>
      <c r="B3143" s="59"/>
      <c r="C3143" s="59"/>
      <c r="D3143" s="59"/>
      <c r="E3143" s="59"/>
      <c r="F3143" s="59"/>
      <c r="G3143" s="59"/>
    </row>
    <row r="3144" spans="1:7" x14ac:dyDescent="0.3">
      <c r="A3144" s="59"/>
      <c r="B3144" s="59"/>
      <c r="C3144" s="59"/>
      <c r="D3144" s="59"/>
      <c r="E3144" s="59"/>
      <c r="F3144" s="59"/>
      <c r="G3144" s="59"/>
    </row>
    <row r="3145" spans="1:7" x14ac:dyDescent="0.3">
      <c r="A3145" s="59"/>
      <c r="B3145" s="59"/>
      <c r="C3145" s="59"/>
      <c r="D3145" s="59"/>
      <c r="E3145" s="59"/>
      <c r="F3145" s="59"/>
      <c r="G3145" s="59"/>
    </row>
    <row r="3146" spans="1:7" x14ac:dyDescent="0.3">
      <c r="A3146" s="59"/>
      <c r="B3146" s="59"/>
      <c r="C3146" s="59"/>
      <c r="D3146" s="59"/>
      <c r="E3146" s="59"/>
      <c r="F3146" s="59"/>
      <c r="G3146" s="59"/>
    </row>
    <row r="3147" spans="1:7" x14ac:dyDescent="0.3">
      <c r="A3147" s="59"/>
      <c r="B3147" s="59"/>
      <c r="C3147" s="59"/>
      <c r="D3147" s="59"/>
      <c r="E3147" s="59"/>
      <c r="F3147" s="59"/>
      <c r="G3147" s="59"/>
    </row>
    <row r="3148" spans="1:7" x14ac:dyDescent="0.3">
      <c r="A3148" s="59"/>
      <c r="B3148" s="59"/>
      <c r="C3148" s="59"/>
      <c r="D3148" s="59"/>
      <c r="E3148" s="59"/>
      <c r="F3148" s="59"/>
      <c r="G3148" s="59"/>
    </row>
    <row r="3149" spans="1:7" x14ac:dyDescent="0.3">
      <c r="A3149" s="59"/>
      <c r="B3149" s="59"/>
      <c r="C3149" s="59"/>
      <c r="D3149" s="59"/>
      <c r="E3149" s="59"/>
      <c r="F3149" s="59"/>
      <c r="G3149" s="59"/>
    </row>
    <row r="3150" spans="1:7" x14ac:dyDescent="0.3">
      <c r="A3150" s="59"/>
      <c r="B3150" s="59"/>
      <c r="C3150" s="59"/>
      <c r="D3150" s="59"/>
      <c r="E3150" s="59"/>
      <c r="F3150" s="59"/>
      <c r="G3150" s="59"/>
    </row>
    <row r="3151" spans="1:7" x14ac:dyDescent="0.3">
      <c r="A3151" s="59"/>
      <c r="B3151" s="59"/>
      <c r="C3151" s="59"/>
      <c r="D3151" s="59"/>
      <c r="E3151" s="59"/>
      <c r="F3151" s="59"/>
      <c r="G3151" s="59"/>
    </row>
    <row r="3152" spans="1:7" x14ac:dyDescent="0.3">
      <c r="A3152" s="59"/>
      <c r="B3152" s="59"/>
      <c r="C3152" s="59"/>
      <c r="D3152" s="59"/>
      <c r="E3152" s="59"/>
      <c r="F3152" s="59"/>
      <c r="G3152" s="59"/>
    </row>
    <row r="3153" spans="1:7" x14ac:dyDescent="0.3">
      <c r="A3153" s="59"/>
      <c r="B3153" s="59"/>
      <c r="C3153" s="59"/>
      <c r="D3153" s="59"/>
      <c r="E3153" s="59"/>
      <c r="F3153" s="59"/>
      <c r="G3153" s="59"/>
    </row>
    <row r="3154" spans="1:7" x14ac:dyDescent="0.3">
      <c r="A3154" s="59"/>
      <c r="B3154" s="59"/>
      <c r="C3154" s="59"/>
      <c r="D3154" s="59"/>
      <c r="E3154" s="59"/>
      <c r="F3154" s="59"/>
      <c r="G3154" s="59"/>
    </row>
    <row r="3155" spans="1:7" x14ac:dyDescent="0.3">
      <c r="A3155" s="59"/>
      <c r="B3155" s="59"/>
      <c r="C3155" s="59"/>
      <c r="D3155" s="59"/>
      <c r="E3155" s="59"/>
      <c r="F3155" s="59"/>
      <c r="G3155" s="59"/>
    </row>
    <row r="3156" spans="1:7" x14ac:dyDescent="0.3">
      <c r="A3156" s="59"/>
      <c r="B3156" s="59"/>
      <c r="C3156" s="59"/>
      <c r="D3156" s="59"/>
      <c r="E3156" s="59"/>
      <c r="F3156" s="59"/>
      <c r="G3156" s="59"/>
    </row>
    <row r="3157" spans="1:7" x14ac:dyDescent="0.3">
      <c r="A3157" s="59"/>
      <c r="B3157" s="59"/>
      <c r="C3157" s="59"/>
      <c r="D3157" s="59"/>
      <c r="E3157" s="59"/>
      <c r="F3157" s="59"/>
      <c r="G3157" s="59"/>
    </row>
    <row r="3158" spans="1:7" x14ac:dyDescent="0.3">
      <c r="A3158" s="59"/>
      <c r="B3158" s="59"/>
      <c r="C3158" s="59"/>
      <c r="D3158" s="59"/>
      <c r="E3158" s="59"/>
      <c r="F3158" s="59"/>
      <c r="G3158" s="59"/>
    </row>
    <row r="3159" spans="1:7" x14ac:dyDescent="0.3">
      <c r="A3159" s="59"/>
      <c r="B3159" s="59"/>
      <c r="C3159" s="59"/>
      <c r="D3159" s="59"/>
      <c r="E3159" s="59"/>
      <c r="F3159" s="59"/>
      <c r="G3159" s="59"/>
    </row>
    <row r="3160" spans="1:7" x14ac:dyDescent="0.3">
      <c r="A3160" s="59"/>
      <c r="B3160" s="59"/>
      <c r="C3160" s="59"/>
      <c r="D3160" s="59"/>
      <c r="E3160" s="59"/>
      <c r="F3160" s="59"/>
      <c r="G3160" s="59"/>
    </row>
    <row r="3161" spans="1:7" x14ac:dyDescent="0.3">
      <c r="A3161" s="59"/>
      <c r="B3161" s="59"/>
      <c r="C3161" s="59"/>
      <c r="D3161" s="59"/>
      <c r="E3161" s="59"/>
      <c r="F3161" s="59"/>
      <c r="G3161" s="59"/>
    </row>
    <row r="3162" spans="1:7" x14ac:dyDescent="0.3">
      <c r="A3162" s="59"/>
      <c r="B3162" s="59"/>
      <c r="C3162" s="59"/>
      <c r="D3162" s="59"/>
      <c r="E3162" s="59"/>
      <c r="F3162" s="59"/>
      <c r="G3162" s="59"/>
    </row>
    <row r="3163" spans="1:7" x14ac:dyDescent="0.3">
      <c r="A3163" s="59"/>
      <c r="B3163" s="59"/>
      <c r="C3163" s="59"/>
      <c r="D3163" s="59"/>
      <c r="E3163" s="59"/>
      <c r="F3163" s="59"/>
      <c r="G3163" s="59"/>
    </row>
    <row r="3164" spans="1:7" x14ac:dyDescent="0.3">
      <c r="A3164" s="59"/>
      <c r="B3164" s="59"/>
      <c r="C3164" s="59"/>
      <c r="D3164" s="59"/>
      <c r="E3164" s="59"/>
      <c r="F3164" s="59"/>
      <c r="G3164" s="59"/>
    </row>
    <row r="3165" spans="1:7" x14ac:dyDescent="0.3">
      <c r="A3165" s="59"/>
      <c r="B3165" s="59"/>
      <c r="C3165" s="59"/>
      <c r="D3165" s="59"/>
      <c r="E3165" s="59"/>
      <c r="F3165" s="59"/>
      <c r="G3165" s="59"/>
    </row>
    <row r="3166" spans="1:7" x14ac:dyDescent="0.3">
      <c r="A3166" s="59"/>
      <c r="B3166" s="59"/>
      <c r="C3166" s="59"/>
      <c r="D3166" s="59"/>
      <c r="E3166" s="59"/>
      <c r="F3166" s="59"/>
      <c r="G3166" s="59"/>
    </row>
    <row r="3167" spans="1:7" x14ac:dyDescent="0.3">
      <c r="A3167" s="59"/>
      <c r="B3167" s="59"/>
      <c r="C3167" s="59"/>
      <c r="D3167" s="59"/>
      <c r="E3167" s="59"/>
      <c r="F3167" s="59"/>
      <c r="G3167" s="59"/>
    </row>
    <row r="3168" spans="1:7" x14ac:dyDescent="0.3">
      <c r="A3168" s="59"/>
      <c r="B3168" s="59"/>
      <c r="C3168" s="59"/>
      <c r="D3168" s="59"/>
      <c r="E3168" s="59"/>
      <c r="F3168" s="59"/>
      <c r="G3168" s="59"/>
    </row>
    <row r="3169" spans="1:7" x14ac:dyDescent="0.3">
      <c r="A3169" s="59"/>
      <c r="B3169" s="59"/>
      <c r="C3169" s="59"/>
      <c r="D3169" s="59"/>
      <c r="E3169" s="59"/>
      <c r="F3169" s="59"/>
      <c r="G3169" s="59"/>
    </row>
    <row r="3170" spans="1:7" x14ac:dyDescent="0.3">
      <c r="A3170" s="59"/>
      <c r="B3170" s="59"/>
      <c r="C3170" s="59"/>
      <c r="D3170" s="59"/>
      <c r="E3170" s="59"/>
      <c r="F3170" s="59"/>
      <c r="G3170" s="59"/>
    </row>
    <row r="3171" spans="1:7" x14ac:dyDescent="0.3">
      <c r="A3171" s="59"/>
      <c r="B3171" s="59"/>
      <c r="C3171" s="59"/>
      <c r="D3171" s="59"/>
      <c r="E3171" s="59"/>
      <c r="F3171" s="59"/>
      <c r="G3171" s="59"/>
    </row>
    <row r="3172" spans="1:7" x14ac:dyDescent="0.3">
      <c r="A3172" s="59"/>
      <c r="B3172" s="59"/>
      <c r="C3172" s="59"/>
      <c r="D3172" s="59"/>
      <c r="E3172" s="59"/>
      <c r="F3172" s="59"/>
      <c r="G3172" s="59"/>
    </row>
    <row r="3173" spans="1:7" x14ac:dyDescent="0.3">
      <c r="A3173" s="59"/>
      <c r="B3173" s="59"/>
      <c r="C3173" s="59"/>
      <c r="D3173" s="59"/>
      <c r="E3173" s="59"/>
      <c r="F3173" s="59"/>
      <c r="G3173" s="59"/>
    </row>
    <row r="3174" spans="1:7" x14ac:dyDescent="0.3">
      <c r="A3174" s="59"/>
      <c r="B3174" s="59"/>
      <c r="C3174" s="59"/>
      <c r="D3174" s="59"/>
      <c r="E3174" s="59"/>
      <c r="F3174" s="59"/>
      <c r="G3174" s="59"/>
    </row>
    <row r="3175" spans="1:7" x14ac:dyDescent="0.3">
      <c r="A3175" s="59"/>
      <c r="B3175" s="59"/>
      <c r="C3175" s="59"/>
      <c r="D3175" s="59"/>
      <c r="E3175" s="59"/>
      <c r="F3175" s="59"/>
      <c r="G3175" s="59"/>
    </row>
    <row r="3176" spans="1:7" x14ac:dyDescent="0.3">
      <c r="A3176" s="59"/>
      <c r="B3176" s="59"/>
      <c r="C3176" s="59"/>
      <c r="D3176" s="59"/>
      <c r="E3176" s="59"/>
      <c r="F3176" s="59"/>
      <c r="G3176" s="59"/>
    </row>
    <row r="3177" spans="1:7" x14ac:dyDescent="0.3">
      <c r="A3177" s="59"/>
      <c r="B3177" s="59"/>
      <c r="C3177" s="59"/>
      <c r="D3177" s="59"/>
      <c r="E3177" s="59"/>
      <c r="F3177" s="59"/>
      <c r="G3177" s="59"/>
    </row>
    <row r="3178" spans="1:7" x14ac:dyDescent="0.3">
      <c r="A3178" s="59"/>
      <c r="B3178" s="59"/>
      <c r="C3178" s="59"/>
      <c r="D3178" s="59"/>
      <c r="E3178" s="59"/>
      <c r="F3178" s="59"/>
      <c r="G3178" s="59"/>
    </row>
    <row r="3179" spans="1:7" x14ac:dyDescent="0.3">
      <c r="A3179" s="59"/>
      <c r="B3179" s="59"/>
      <c r="C3179" s="59"/>
      <c r="D3179" s="59"/>
      <c r="E3179" s="59"/>
      <c r="F3179" s="59"/>
      <c r="G3179" s="59"/>
    </row>
    <row r="3180" spans="1:7" x14ac:dyDescent="0.3">
      <c r="A3180" s="59"/>
      <c r="B3180" s="59"/>
      <c r="C3180" s="59"/>
      <c r="D3180" s="59"/>
      <c r="E3180" s="59"/>
      <c r="F3180" s="59"/>
      <c r="G3180" s="59"/>
    </row>
    <row r="3181" spans="1:7" x14ac:dyDescent="0.3">
      <c r="A3181" s="59"/>
      <c r="B3181" s="59"/>
      <c r="C3181" s="59"/>
      <c r="D3181" s="59"/>
      <c r="E3181" s="59"/>
      <c r="F3181" s="59"/>
      <c r="G3181" s="59"/>
    </row>
    <row r="3182" spans="1:7" x14ac:dyDescent="0.3">
      <c r="A3182" s="59"/>
      <c r="B3182" s="59"/>
      <c r="C3182" s="59"/>
      <c r="D3182" s="59"/>
      <c r="E3182" s="59"/>
      <c r="F3182" s="59"/>
      <c r="G3182" s="59"/>
    </row>
    <row r="3183" spans="1:7" x14ac:dyDescent="0.3">
      <c r="A3183" s="59"/>
      <c r="B3183" s="59"/>
      <c r="C3183" s="59"/>
      <c r="D3183" s="59"/>
      <c r="E3183" s="59"/>
      <c r="F3183" s="59"/>
      <c r="G3183" s="59"/>
    </row>
    <row r="3184" spans="1:7" x14ac:dyDescent="0.3">
      <c r="A3184" s="59"/>
      <c r="B3184" s="59"/>
      <c r="C3184" s="59"/>
      <c r="D3184" s="59"/>
      <c r="E3184" s="59"/>
      <c r="F3184" s="59"/>
      <c r="G3184" s="59"/>
    </row>
    <row r="3185" spans="1:7" x14ac:dyDescent="0.3">
      <c r="A3185" s="59"/>
      <c r="B3185" s="59"/>
      <c r="C3185" s="59"/>
      <c r="D3185" s="59"/>
      <c r="E3185" s="59"/>
      <c r="F3185" s="59"/>
      <c r="G3185" s="59"/>
    </row>
    <row r="3186" spans="1:7" x14ac:dyDescent="0.3">
      <c r="A3186" s="59"/>
      <c r="B3186" s="59"/>
      <c r="C3186" s="59"/>
      <c r="D3186" s="59"/>
      <c r="E3186" s="59"/>
      <c r="F3186" s="59"/>
      <c r="G3186" s="59"/>
    </row>
    <row r="3187" spans="1:7" x14ac:dyDescent="0.3">
      <c r="A3187" s="59"/>
      <c r="B3187" s="59"/>
      <c r="C3187" s="59"/>
      <c r="D3187" s="59"/>
      <c r="E3187" s="59"/>
      <c r="F3187" s="59"/>
      <c r="G3187" s="59"/>
    </row>
    <row r="3188" spans="1:7" x14ac:dyDescent="0.3">
      <c r="A3188" s="59"/>
      <c r="B3188" s="59"/>
      <c r="C3188" s="59"/>
      <c r="D3188" s="59"/>
      <c r="E3188" s="59"/>
      <c r="F3188" s="59"/>
      <c r="G3188" s="59"/>
    </row>
    <row r="3189" spans="1:7" x14ac:dyDescent="0.3">
      <c r="A3189" s="59"/>
      <c r="B3189" s="59"/>
      <c r="C3189" s="59"/>
      <c r="D3189" s="59"/>
      <c r="E3189" s="59"/>
      <c r="F3189" s="59"/>
      <c r="G3189" s="59"/>
    </row>
    <row r="3190" spans="1:7" x14ac:dyDescent="0.3">
      <c r="A3190" s="59"/>
      <c r="B3190" s="59"/>
      <c r="C3190" s="59"/>
      <c r="D3190" s="59"/>
      <c r="E3190" s="59"/>
      <c r="F3190" s="59"/>
      <c r="G3190" s="59"/>
    </row>
    <row r="3191" spans="1:7" x14ac:dyDescent="0.3">
      <c r="A3191" s="59"/>
      <c r="B3191" s="59"/>
      <c r="C3191" s="59"/>
      <c r="D3191" s="59"/>
      <c r="E3191" s="59"/>
      <c r="F3191" s="59"/>
      <c r="G3191" s="59"/>
    </row>
    <row r="3192" spans="1:7" x14ac:dyDescent="0.3">
      <c r="A3192" s="59"/>
      <c r="B3192" s="59"/>
      <c r="C3192" s="59"/>
      <c r="D3192" s="59"/>
      <c r="E3192" s="59"/>
      <c r="F3192" s="59"/>
      <c r="G3192" s="59"/>
    </row>
    <row r="3193" spans="1:7" x14ac:dyDescent="0.3">
      <c r="A3193" s="59"/>
      <c r="B3193" s="59"/>
      <c r="C3193" s="59"/>
      <c r="D3193" s="59"/>
      <c r="E3193" s="59"/>
      <c r="F3193" s="59"/>
      <c r="G3193" s="59"/>
    </row>
    <row r="3194" spans="1:7" x14ac:dyDescent="0.3">
      <c r="A3194" s="59"/>
      <c r="B3194" s="59"/>
      <c r="C3194" s="59"/>
      <c r="D3194" s="59"/>
      <c r="E3194" s="59"/>
      <c r="F3194" s="59"/>
      <c r="G3194" s="59"/>
    </row>
    <row r="3195" spans="1:7" x14ac:dyDescent="0.3">
      <c r="A3195" s="59"/>
      <c r="B3195" s="59"/>
      <c r="C3195" s="59"/>
      <c r="D3195" s="59"/>
      <c r="E3195" s="59"/>
      <c r="F3195" s="59"/>
      <c r="G3195" s="59"/>
    </row>
    <row r="3196" spans="1:7" x14ac:dyDescent="0.3">
      <c r="A3196" s="59"/>
      <c r="B3196" s="59"/>
      <c r="C3196" s="59"/>
      <c r="D3196" s="59"/>
      <c r="E3196" s="59"/>
      <c r="F3196" s="59"/>
      <c r="G3196" s="59"/>
    </row>
    <row r="3197" spans="1:7" x14ac:dyDescent="0.3">
      <c r="A3197" s="59"/>
      <c r="B3197" s="59"/>
      <c r="C3197" s="59"/>
      <c r="D3197" s="59"/>
      <c r="E3197" s="59"/>
      <c r="F3197" s="59"/>
      <c r="G3197" s="59"/>
    </row>
    <row r="3198" spans="1:7" x14ac:dyDescent="0.3">
      <c r="A3198" s="59"/>
      <c r="B3198" s="59"/>
      <c r="C3198" s="59"/>
      <c r="D3198" s="59"/>
      <c r="E3198" s="59"/>
      <c r="F3198" s="59"/>
      <c r="G3198" s="59"/>
    </row>
    <row r="3199" spans="1:7" x14ac:dyDescent="0.3">
      <c r="A3199" s="59"/>
      <c r="B3199" s="59"/>
      <c r="C3199" s="59"/>
      <c r="D3199" s="59"/>
      <c r="E3199" s="59"/>
      <c r="F3199" s="59"/>
      <c r="G3199" s="59"/>
    </row>
    <row r="3200" spans="1:7" x14ac:dyDescent="0.3">
      <c r="A3200" s="59"/>
      <c r="B3200" s="59"/>
      <c r="C3200" s="59"/>
      <c r="D3200" s="59"/>
      <c r="E3200" s="59"/>
      <c r="F3200" s="59"/>
      <c r="G3200" s="59"/>
    </row>
    <row r="3201" spans="1:7" x14ac:dyDescent="0.3">
      <c r="A3201" s="59"/>
      <c r="B3201" s="59"/>
      <c r="C3201" s="59"/>
      <c r="D3201" s="59"/>
      <c r="E3201" s="59"/>
      <c r="F3201" s="59"/>
      <c r="G3201" s="59"/>
    </row>
    <row r="3202" spans="1:7" x14ac:dyDescent="0.3">
      <c r="A3202" s="59"/>
      <c r="B3202" s="59"/>
      <c r="C3202" s="59"/>
      <c r="D3202" s="59"/>
      <c r="E3202" s="59"/>
      <c r="F3202" s="59"/>
      <c r="G3202" s="59"/>
    </row>
    <row r="3203" spans="1:7" x14ac:dyDescent="0.3">
      <c r="A3203" s="59"/>
      <c r="B3203" s="59"/>
      <c r="C3203" s="59"/>
      <c r="D3203" s="59"/>
      <c r="E3203" s="59"/>
      <c r="F3203" s="59"/>
      <c r="G3203" s="59"/>
    </row>
    <row r="3204" spans="1:7" x14ac:dyDescent="0.3">
      <c r="A3204" s="59"/>
      <c r="B3204" s="59"/>
      <c r="C3204" s="59"/>
      <c r="D3204" s="59"/>
      <c r="E3204" s="59"/>
      <c r="F3204" s="59"/>
      <c r="G3204" s="59"/>
    </row>
    <row r="3205" spans="1:7" x14ac:dyDescent="0.3">
      <c r="A3205" s="59"/>
      <c r="B3205" s="59"/>
      <c r="C3205" s="59"/>
      <c r="D3205" s="59"/>
      <c r="E3205" s="59"/>
      <c r="F3205" s="59"/>
      <c r="G3205" s="59"/>
    </row>
    <row r="3206" spans="1:7" x14ac:dyDescent="0.3">
      <c r="A3206" s="59"/>
      <c r="B3206" s="59"/>
      <c r="C3206" s="59"/>
      <c r="D3206" s="59"/>
      <c r="E3206" s="59"/>
      <c r="F3206" s="59"/>
      <c r="G3206" s="59"/>
    </row>
    <row r="3207" spans="1:7" x14ac:dyDescent="0.3">
      <c r="A3207" s="59"/>
      <c r="B3207" s="59"/>
      <c r="C3207" s="59"/>
      <c r="D3207" s="59"/>
      <c r="E3207" s="59"/>
      <c r="F3207" s="59"/>
      <c r="G3207" s="59"/>
    </row>
    <row r="3208" spans="1:7" x14ac:dyDescent="0.3">
      <c r="A3208" s="59"/>
      <c r="B3208" s="59"/>
      <c r="C3208" s="59"/>
      <c r="D3208" s="59"/>
      <c r="E3208" s="59"/>
      <c r="F3208" s="59"/>
      <c r="G3208" s="59"/>
    </row>
    <row r="3209" spans="1:7" x14ac:dyDescent="0.3">
      <c r="A3209" s="59"/>
      <c r="B3209" s="59"/>
      <c r="C3209" s="59"/>
      <c r="D3209" s="59"/>
      <c r="E3209" s="59"/>
      <c r="F3209" s="59"/>
      <c r="G3209" s="59"/>
    </row>
    <row r="3210" spans="1:7" x14ac:dyDescent="0.3">
      <c r="A3210" s="59"/>
      <c r="B3210" s="59"/>
      <c r="C3210" s="59"/>
      <c r="D3210" s="59"/>
      <c r="E3210" s="59"/>
      <c r="F3210" s="59"/>
      <c r="G3210" s="59"/>
    </row>
    <row r="3211" spans="1:7" x14ac:dyDescent="0.3">
      <c r="A3211" s="59"/>
      <c r="B3211" s="59"/>
      <c r="C3211" s="59"/>
      <c r="D3211" s="59"/>
      <c r="E3211" s="59"/>
      <c r="F3211" s="59"/>
      <c r="G3211" s="59"/>
    </row>
    <row r="3212" spans="1:7" x14ac:dyDescent="0.3">
      <c r="A3212" s="59"/>
      <c r="B3212" s="59"/>
      <c r="C3212" s="59"/>
      <c r="D3212" s="59"/>
      <c r="E3212" s="59"/>
      <c r="F3212" s="59"/>
      <c r="G3212" s="59"/>
    </row>
    <row r="3213" spans="1:7" x14ac:dyDescent="0.3">
      <c r="A3213" s="59"/>
      <c r="B3213" s="59"/>
      <c r="C3213" s="59"/>
      <c r="D3213" s="59"/>
      <c r="E3213" s="59"/>
      <c r="F3213" s="59"/>
      <c r="G3213" s="59"/>
    </row>
    <row r="3214" spans="1:7" x14ac:dyDescent="0.3">
      <c r="A3214" s="59"/>
      <c r="B3214" s="59"/>
      <c r="C3214" s="59"/>
      <c r="D3214" s="59"/>
      <c r="E3214" s="59"/>
      <c r="F3214" s="59"/>
      <c r="G3214" s="59"/>
    </row>
    <row r="3215" spans="1:7" x14ac:dyDescent="0.3">
      <c r="A3215" s="59"/>
      <c r="B3215" s="59"/>
      <c r="C3215" s="59"/>
      <c r="D3215" s="59"/>
      <c r="E3215" s="59"/>
      <c r="F3215" s="59"/>
      <c r="G3215" s="59"/>
    </row>
    <row r="3216" spans="1:7" x14ac:dyDescent="0.3">
      <c r="A3216" s="59"/>
      <c r="B3216" s="59"/>
      <c r="C3216" s="59"/>
      <c r="D3216" s="59"/>
      <c r="E3216" s="59"/>
      <c r="F3216" s="59"/>
      <c r="G3216" s="59"/>
    </row>
    <row r="3217" spans="1:7" x14ac:dyDescent="0.3">
      <c r="A3217" s="59"/>
      <c r="B3217" s="59"/>
      <c r="C3217" s="59"/>
      <c r="D3217" s="59"/>
      <c r="E3217" s="59"/>
      <c r="F3217" s="59"/>
      <c r="G3217" s="59"/>
    </row>
    <row r="3218" spans="1:7" x14ac:dyDescent="0.3">
      <c r="A3218" s="59"/>
      <c r="B3218" s="59"/>
      <c r="C3218" s="59"/>
      <c r="D3218" s="59"/>
      <c r="E3218" s="59"/>
      <c r="F3218" s="59"/>
      <c r="G3218" s="59"/>
    </row>
    <row r="3219" spans="1:7" x14ac:dyDescent="0.3">
      <c r="A3219" s="59"/>
      <c r="B3219" s="59"/>
      <c r="C3219" s="59"/>
      <c r="D3219" s="59"/>
      <c r="E3219" s="59"/>
      <c r="F3219" s="59"/>
      <c r="G3219" s="59"/>
    </row>
    <row r="3220" spans="1:7" x14ac:dyDescent="0.3">
      <c r="A3220" s="59"/>
      <c r="B3220" s="59"/>
      <c r="C3220" s="59"/>
      <c r="D3220" s="59"/>
      <c r="E3220" s="59"/>
      <c r="F3220" s="59"/>
      <c r="G3220" s="59"/>
    </row>
    <row r="3221" spans="1:7" x14ac:dyDescent="0.3">
      <c r="A3221" s="59"/>
      <c r="B3221" s="59"/>
      <c r="C3221" s="59"/>
      <c r="D3221" s="59"/>
      <c r="E3221" s="59"/>
      <c r="F3221" s="59"/>
      <c r="G3221" s="59"/>
    </row>
    <row r="3222" spans="1:7" x14ac:dyDescent="0.3">
      <c r="A3222" s="59"/>
      <c r="B3222" s="59"/>
      <c r="C3222" s="59"/>
      <c r="D3222" s="59"/>
      <c r="E3222" s="59"/>
      <c r="F3222" s="59"/>
      <c r="G3222" s="59"/>
    </row>
    <row r="3223" spans="1:7" x14ac:dyDescent="0.3">
      <c r="A3223" s="59"/>
      <c r="B3223" s="59"/>
      <c r="C3223" s="59"/>
      <c r="D3223" s="59"/>
      <c r="E3223" s="59"/>
      <c r="F3223" s="59"/>
      <c r="G3223" s="59"/>
    </row>
    <row r="3224" spans="1:7" x14ac:dyDescent="0.3">
      <c r="A3224" s="59"/>
      <c r="B3224" s="59"/>
      <c r="C3224" s="59"/>
      <c r="D3224" s="59"/>
      <c r="E3224" s="59"/>
      <c r="F3224" s="59"/>
      <c r="G3224" s="59"/>
    </row>
    <row r="3225" spans="1:7" x14ac:dyDescent="0.3">
      <c r="A3225" s="59"/>
      <c r="B3225" s="59"/>
      <c r="C3225" s="59"/>
      <c r="D3225" s="59"/>
      <c r="E3225" s="59"/>
      <c r="F3225" s="59"/>
      <c r="G3225" s="59"/>
    </row>
    <row r="3226" spans="1:7" x14ac:dyDescent="0.3">
      <c r="A3226" s="59"/>
      <c r="B3226" s="59"/>
      <c r="C3226" s="59"/>
      <c r="D3226" s="59"/>
      <c r="E3226" s="59"/>
      <c r="F3226" s="59"/>
      <c r="G3226" s="59"/>
    </row>
    <row r="3227" spans="1:7" x14ac:dyDescent="0.3">
      <c r="A3227" s="59"/>
      <c r="B3227" s="59"/>
      <c r="C3227" s="59"/>
      <c r="D3227" s="59"/>
      <c r="E3227" s="59"/>
      <c r="F3227" s="59"/>
      <c r="G3227" s="59"/>
    </row>
    <row r="3228" spans="1:7" x14ac:dyDescent="0.3">
      <c r="A3228" s="59"/>
      <c r="B3228" s="59"/>
      <c r="C3228" s="59"/>
      <c r="D3228" s="59"/>
      <c r="E3228" s="59"/>
      <c r="F3228" s="59"/>
      <c r="G3228" s="59"/>
    </row>
  </sheetData>
  <mergeCells count="5">
    <mergeCell ref="A11:F11"/>
    <mergeCell ref="A1:G1"/>
    <mergeCell ref="A3:A4"/>
    <mergeCell ref="F4:G4"/>
    <mergeCell ref="F9:G9"/>
  </mergeCells>
  <hyperlinks>
    <hyperlink ref="I1" location="INFO!A1" display="POWRÓT" xr:uid="{00000000-0004-0000-2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985C-DB62-4D33-B6B3-BFCB545C84BC}">
  <sheetPr>
    <tabColor theme="2" tint="-0.499984740745262"/>
  </sheetPr>
  <dimension ref="A1:S61"/>
  <sheetViews>
    <sheetView topLeftCell="A25" zoomScale="85" zoomScaleNormal="85" zoomScaleSheetLayoutView="55" workbookViewId="0">
      <selection activeCell="F56" sqref="F56"/>
    </sheetView>
  </sheetViews>
  <sheetFormatPr defaultColWidth="9.88671875" defaultRowHeight="15.9" customHeight="1" x14ac:dyDescent="0.25"/>
  <cols>
    <col min="1" max="16384" width="9.88671875" style="536"/>
  </cols>
  <sheetData>
    <row r="1" spans="1:19" s="533" customFormat="1" ht="24.9" customHeight="1" x14ac:dyDescent="0.35">
      <c r="A1" s="532" t="s">
        <v>923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376" t="s">
        <v>651</v>
      </c>
      <c r="O1" s="532"/>
      <c r="P1" s="532"/>
      <c r="Q1" s="532"/>
      <c r="R1" s="532"/>
    </row>
    <row r="2" spans="1:19" s="535" customFormat="1" ht="25.2" customHeight="1" x14ac:dyDescent="0.3">
      <c r="A2" s="534" t="s">
        <v>716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</row>
    <row r="3" spans="1:19" ht="36" customHeight="1" x14ac:dyDescent="0.25">
      <c r="A3" s="1198" t="s">
        <v>717</v>
      </c>
      <c r="B3" s="1201" t="s">
        <v>71</v>
      </c>
      <c r="C3" s="1204" t="s">
        <v>718</v>
      </c>
      <c r="D3" s="1205"/>
      <c r="E3" s="1205"/>
      <c r="F3" s="1205"/>
      <c r="G3" s="1205"/>
      <c r="H3" s="1205"/>
      <c r="I3" s="1205"/>
      <c r="J3" s="1205"/>
      <c r="K3" s="1205"/>
      <c r="L3" s="1205"/>
      <c r="M3" s="1205"/>
      <c r="N3" s="1205"/>
      <c r="O3" s="1205"/>
      <c r="P3" s="1205"/>
      <c r="Q3" s="1205"/>
      <c r="R3" s="1205"/>
      <c r="S3" s="1206"/>
    </row>
    <row r="4" spans="1:19" ht="79.2" customHeight="1" x14ac:dyDescent="0.25">
      <c r="A4" s="1199"/>
      <c r="B4" s="1202"/>
      <c r="C4" s="1207" t="s">
        <v>719</v>
      </c>
      <c r="D4" s="1209" t="s">
        <v>720</v>
      </c>
      <c r="E4" s="1210"/>
      <c r="F4" s="1210"/>
      <c r="G4" s="1210"/>
      <c r="H4" s="1211"/>
      <c r="I4" s="1212" t="s">
        <v>721</v>
      </c>
      <c r="J4" s="1213"/>
      <c r="K4" s="1214"/>
      <c r="L4" s="1215" t="s">
        <v>722</v>
      </c>
      <c r="M4" s="1216"/>
      <c r="N4" s="1216"/>
      <c r="O4" s="1216"/>
      <c r="P4" s="1216"/>
      <c r="Q4" s="1216"/>
      <c r="R4" s="1216"/>
      <c r="S4" s="1217"/>
    </row>
    <row r="5" spans="1:19" ht="66.75" customHeight="1" x14ac:dyDescent="0.25">
      <c r="A5" s="1200"/>
      <c r="B5" s="1203"/>
      <c r="C5" s="1208"/>
      <c r="D5" s="540" t="s">
        <v>723</v>
      </c>
      <c r="E5" s="540" t="s">
        <v>724</v>
      </c>
      <c r="F5" s="540" t="s">
        <v>725</v>
      </c>
      <c r="G5" s="540" t="s">
        <v>726</v>
      </c>
      <c r="H5" s="540" t="s">
        <v>727</v>
      </c>
      <c r="I5" s="541" t="s">
        <v>728</v>
      </c>
      <c r="J5" s="541" t="s">
        <v>729</v>
      </c>
      <c r="K5" s="541" t="s">
        <v>730</v>
      </c>
      <c r="L5" s="542" t="s">
        <v>731</v>
      </c>
      <c r="M5" s="542" t="s">
        <v>732</v>
      </c>
      <c r="N5" s="543" t="s">
        <v>733</v>
      </c>
      <c r="O5" s="543" t="s">
        <v>734</v>
      </c>
      <c r="P5" s="542" t="s">
        <v>735</v>
      </c>
      <c r="Q5" s="542" t="s">
        <v>736</v>
      </c>
      <c r="R5" s="542" t="s">
        <v>737</v>
      </c>
      <c r="S5" s="542" t="s">
        <v>738</v>
      </c>
    </row>
    <row r="6" spans="1:19" ht="66.75" customHeight="1" x14ac:dyDescent="0.25">
      <c r="A6" s="537"/>
      <c r="B6" s="538"/>
      <c r="C6" s="539"/>
      <c r="D6" s="892">
        <v>2009</v>
      </c>
      <c r="E6" s="892">
        <v>2012</v>
      </c>
      <c r="F6" s="892">
        <v>2015</v>
      </c>
      <c r="G6" s="892">
        <v>2018</v>
      </c>
      <c r="H6" s="893">
        <v>2021</v>
      </c>
      <c r="I6" s="894">
        <v>2019</v>
      </c>
      <c r="J6" s="894">
        <v>2020</v>
      </c>
      <c r="K6" s="894">
        <v>2022</v>
      </c>
      <c r="L6" s="892">
        <v>2009</v>
      </c>
      <c r="M6" s="892">
        <v>2012</v>
      </c>
      <c r="N6" s="892">
        <v>2015</v>
      </c>
      <c r="O6" s="892">
        <v>2018</v>
      </c>
      <c r="P6" s="892">
        <v>2019</v>
      </c>
      <c r="Q6" s="892">
        <v>2020</v>
      </c>
      <c r="R6" s="892">
        <v>2021</v>
      </c>
      <c r="S6" s="892">
        <v>2022</v>
      </c>
    </row>
    <row r="7" spans="1:19" ht="66.75" customHeight="1" x14ac:dyDescent="0.25">
      <c r="A7" s="537"/>
      <c r="B7" s="538"/>
      <c r="C7" s="539"/>
      <c r="D7" s="892"/>
      <c r="E7" s="892"/>
      <c r="F7" s="892"/>
      <c r="G7" s="892"/>
      <c r="H7" s="893"/>
      <c r="I7" s="894"/>
      <c r="J7" s="894"/>
      <c r="K7" s="894"/>
      <c r="L7" s="895"/>
      <c r="M7" s="895"/>
      <c r="N7" s="896"/>
      <c r="O7" s="896"/>
      <c r="P7" s="895"/>
      <c r="Q7" s="895"/>
      <c r="R7" s="895"/>
      <c r="S7" s="895"/>
    </row>
    <row r="8" spans="1:19" ht="66.75" customHeight="1" x14ac:dyDescent="0.25">
      <c r="A8" s="537"/>
      <c r="B8" s="538"/>
      <c r="C8" s="539"/>
      <c r="D8" s="892"/>
      <c r="E8" s="892"/>
      <c r="F8" s="892"/>
      <c r="G8" s="892"/>
      <c r="H8" s="893"/>
      <c r="I8" s="894"/>
      <c r="J8" s="894"/>
      <c r="K8" s="894"/>
      <c r="L8" s="895"/>
      <c r="M8" s="895"/>
      <c r="N8" s="896"/>
      <c r="O8" s="896"/>
      <c r="P8" s="895"/>
      <c r="Q8" s="895"/>
      <c r="R8" s="895"/>
      <c r="S8" s="895"/>
    </row>
    <row r="9" spans="1:19" ht="66.75" customHeight="1" x14ac:dyDescent="0.25">
      <c r="A9" s="1001" t="s">
        <v>943</v>
      </c>
      <c r="B9" s="1002" t="s">
        <v>71</v>
      </c>
      <c r="C9" s="1002" t="s">
        <v>942</v>
      </c>
      <c r="D9" s="1002">
        <v>2009</v>
      </c>
      <c r="E9" s="1002">
        <v>2012</v>
      </c>
      <c r="F9" s="1002">
        <v>2015</v>
      </c>
      <c r="G9" s="1002">
        <v>2018</v>
      </c>
      <c r="H9" s="1002">
        <v>2019</v>
      </c>
      <c r="I9" s="1002">
        <v>2020</v>
      </c>
      <c r="J9" s="1002">
        <v>2021</v>
      </c>
      <c r="K9" s="1003">
        <v>2022</v>
      </c>
    </row>
    <row r="10" spans="1:19" ht="30" customHeight="1" x14ac:dyDescent="0.3">
      <c r="A10" s="1004" t="s">
        <v>739</v>
      </c>
      <c r="B10" s="1005" t="s">
        <v>73</v>
      </c>
      <c r="C10" s="1006" t="s">
        <v>740</v>
      </c>
      <c r="D10" s="1007">
        <v>30634</v>
      </c>
      <c r="E10" s="1007">
        <v>30182</v>
      </c>
      <c r="F10" s="1007">
        <v>29195</v>
      </c>
      <c r="G10" s="1007">
        <v>31903.472317958491</v>
      </c>
      <c r="H10" s="1007">
        <v>31551.846112414289</v>
      </c>
      <c r="I10" s="1007">
        <v>31204.095378078775</v>
      </c>
      <c r="J10" s="1007">
        <v>31590.794776651808</v>
      </c>
      <c r="K10" s="1007">
        <v>30848.579164968545</v>
      </c>
    </row>
    <row r="11" spans="1:19" ht="30" customHeight="1" x14ac:dyDescent="0.3">
      <c r="A11" s="1008" t="s">
        <v>741</v>
      </c>
      <c r="B11" s="1009" t="s">
        <v>74</v>
      </c>
      <c r="C11" s="1010" t="s">
        <v>742</v>
      </c>
      <c r="D11" s="1011">
        <v>195791</v>
      </c>
      <c r="E11" s="1011">
        <v>187563</v>
      </c>
      <c r="F11" s="1011">
        <v>170890</v>
      </c>
      <c r="G11" s="1011">
        <v>169286.13926124244</v>
      </c>
      <c r="H11" s="1011">
        <v>164113.59548999931</v>
      </c>
      <c r="I11" s="1011">
        <v>159099.09897048149</v>
      </c>
      <c r="J11" s="1011">
        <v>225896.36715368516</v>
      </c>
      <c r="K11" s="1012">
        <v>146112.17499999999</v>
      </c>
    </row>
    <row r="12" spans="1:19" ht="24.9" customHeight="1" x14ac:dyDescent="0.3">
      <c r="A12" s="1013" t="s">
        <v>743</v>
      </c>
      <c r="B12" s="1014" t="s">
        <v>75</v>
      </c>
      <c r="C12" s="1015" t="s">
        <v>744</v>
      </c>
      <c r="D12" s="1016">
        <v>138</v>
      </c>
      <c r="E12" s="1016">
        <v>157</v>
      </c>
      <c r="F12" s="1016">
        <v>153</v>
      </c>
      <c r="G12" s="1016">
        <v>199.80732634676227</v>
      </c>
      <c r="H12" s="1016">
        <v>218.39937994674759</v>
      </c>
      <c r="I12" s="1016">
        <v>196.39899483786976</v>
      </c>
      <c r="J12" s="1016">
        <v>272.85246569030306</v>
      </c>
      <c r="K12" s="1017">
        <v>296.64104054943681</v>
      </c>
    </row>
    <row r="13" spans="1:19" ht="24.9" customHeight="1" x14ac:dyDescent="0.3">
      <c r="A13" s="1008" t="s">
        <v>745</v>
      </c>
      <c r="B13" s="1009" t="s">
        <v>84</v>
      </c>
      <c r="C13" s="1010" t="s">
        <v>740</v>
      </c>
      <c r="D13" s="1011">
        <v>42603</v>
      </c>
      <c r="E13" s="1011">
        <v>37490</v>
      </c>
      <c r="F13" s="1011">
        <v>31742</v>
      </c>
      <c r="G13" s="1011">
        <v>40888.895278280179</v>
      </c>
      <c r="H13" s="1011">
        <v>47021.027576999993</v>
      </c>
      <c r="I13" s="1011">
        <v>49639.776214444384</v>
      </c>
      <c r="J13" s="1011">
        <v>34362.322123999009</v>
      </c>
      <c r="K13" s="1012">
        <v>56066.442877000001</v>
      </c>
    </row>
    <row r="14" spans="1:19" ht="37.5" customHeight="1" x14ac:dyDescent="0.3">
      <c r="A14" s="1013" t="s">
        <v>747</v>
      </c>
      <c r="B14" s="1014" t="s">
        <v>748</v>
      </c>
      <c r="C14" s="1015" t="s">
        <v>749</v>
      </c>
      <c r="D14" s="1016">
        <v>549</v>
      </c>
      <c r="E14" s="1016">
        <v>558</v>
      </c>
      <c r="F14" s="1016">
        <v>549</v>
      </c>
      <c r="G14" s="1016">
        <v>478.82927933856047</v>
      </c>
      <c r="H14" s="1016">
        <v>476.24096240859183</v>
      </c>
      <c r="I14" s="1016">
        <v>473.66663665422385</v>
      </c>
      <c r="J14" s="1016">
        <v>458.56987950353403</v>
      </c>
      <c r="K14" s="1017">
        <v>442.79886572126048</v>
      </c>
    </row>
    <row r="15" spans="1:19" ht="30" customHeight="1" x14ac:dyDescent="0.3">
      <c r="A15" s="1008" t="s">
        <v>750</v>
      </c>
      <c r="B15" s="1009" t="s">
        <v>77</v>
      </c>
      <c r="C15" s="1010" t="s">
        <v>749</v>
      </c>
      <c r="D15" s="1011">
        <v>104</v>
      </c>
      <c r="E15" s="1011">
        <v>87</v>
      </c>
      <c r="F15" s="1011">
        <v>70</v>
      </c>
      <c r="G15" s="1011">
        <v>79.224152458157135</v>
      </c>
      <c r="H15" s="1011">
        <v>73.685810397767312</v>
      </c>
      <c r="I15" s="1011">
        <v>68.534638560423858</v>
      </c>
      <c r="J15" s="1011">
        <v>48.217809691644774</v>
      </c>
      <c r="K15" s="1012">
        <v>40.042572700799447</v>
      </c>
    </row>
    <row r="16" spans="1:19" ht="30" customHeight="1" x14ac:dyDescent="0.3">
      <c r="A16" s="1013" t="s">
        <v>751</v>
      </c>
      <c r="B16" s="1014" t="s">
        <v>78</v>
      </c>
      <c r="C16" s="1015" t="s">
        <v>749</v>
      </c>
      <c r="D16" s="1016">
        <v>17306</v>
      </c>
      <c r="E16" s="1016">
        <v>16223</v>
      </c>
      <c r="F16" s="1016">
        <v>15425</v>
      </c>
      <c r="G16" s="1016">
        <v>14984.255200837137</v>
      </c>
      <c r="H16" s="1016">
        <v>14734.423983040106</v>
      </c>
      <c r="I16" s="1016">
        <v>14488.758179976696</v>
      </c>
      <c r="J16" s="1016">
        <v>8011.8057822251103</v>
      </c>
      <c r="K16" s="1017">
        <v>7448.1460136039314</v>
      </c>
    </row>
    <row r="17" spans="1:19" ht="30" customHeight="1" x14ac:dyDescent="0.3">
      <c r="A17" s="1008" t="s">
        <v>752</v>
      </c>
      <c r="B17" s="1009" t="s">
        <v>79</v>
      </c>
      <c r="C17" s="1010" t="s">
        <v>749</v>
      </c>
      <c r="D17" s="1011">
        <v>493</v>
      </c>
      <c r="E17" s="1011">
        <v>904</v>
      </c>
      <c r="F17" s="1011">
        <v>592</v>
      </c>
      <c r="G17" s="1011">
        <v>270.65912957705962</v>
      </c>
      <c r="H17" s="1011">
        <v>208.50813584694788</v>
      </c>
      <c r="I17" s="1011">
        <v>160.62876867410924</v>
      </c>
      <c r="J17" s="1011">
        <v>186.11892668664285</v>
      </c>
      <c r="K17" s="1012">
        <v>160.98214206083716</v>
      </c>
    </row>
    <row r="18" spans="1:19" ht="30" customHeight="1" x14ac:dyDescent="0.3">
      <c r="A18" s="1013" t="s">
        <v>753</v>
      </c>
      <c r="B18" s="1014" t="s">
        <v>80</v>
      </c>
      <c r="C18" s="1015" t="s">
        <v>749</v>
      </c>
      <c r="D18" s="1016">
        <v>183</v>
      </c>
      <c r="E18" s="1016">
        <v>229</v>
      </c>
      <c r="F18" s="1016">
        <v>177</v>
      </c>
      <c r="G18" s="1016">
        <v>212.90725223409555</v>
      </c>
      <c r="H18" s="1016">
        <v>195.39032248611034</v>
      </c>
      <c r="I18" s="1016">
        <v>179.3145969459483</v>
      </c>
      <c r="J18" s="1016">
        <v>79.72832187257508</v>
      </c>
      <c r="K18" s="1017">
        <v>56.31419325738397</v>
      </c>
    </row>
    <row r="19" spans="1:19" ht="30" customHeight="1" x14ac:dyDescent="0.3">
      <c r="A19" s="1008" t="s">
        <v>754</v>
      </c>
      <c r="B19" s="1009" t="s">
        <v>81</v>
      </c>
      <c r="C19" s="1010" t="s">
        <v>755</v>
      </c>
      <c r="D19" s="1011">
        <v>39001</v>
      </c>
      <c r="E19" s="1011">
        <v>37508</v>
      </c>
      <c r="F19" s="1011">
        <v>39597</v>
      </c>
      <c r="G19" s="1011">
        <v>31816.507885608615</v>
      </c>
      <c r="H19" s="1011">
        <v>29578.938632479687</v>
      </c>
      <c r="I19" s="1011">
        <v>32987.147431505582</v>
      </c>
      <c r="J19" s="1011">
        <v>25801.103802684538</v>
      </c>
      <c r="K19" s="1012">
        <v>23642.132940276628</v>
      </c>
    </row>
    <row r="20" spans="1:19" ht="30" customHeight="1" x14ac:dyDescent="0.3">
      <c r="A20" s="1013" t="s">
        <v>756</v>
      </c>
      <c r="B20" s="1014" t="s">
        <v>951</v>
      </c>
      <c r="C20" s="1015" t="s">
        <v>755</v>
      </c>
      <c r="D20" s="1016">
        <v>4649</v>
      </c>
      <c r="E20" s="1016">
        <v>2388</v>
      </c>
      <c r="F20" s="1016">
        <v>3512</v>
      </c>
      <c r="G20" s="1016">
        <v>2136.4448282329445</v>
      </c>
      <c r="H20" s="1016">
        <v>1810.2452099063528</v>
      </c>
      <c r="I20" s="1016">
        <v>1533.850851977907</v>
      </c>
      <c r="J20" s="1016">
        <v>3779.5523197753873</v>
      </c>
      <c r="K20" s="1017">
        <v>4457.3783683160755</v>
      </c>
    </row>
    <row r="21" spans="1:19" ht="30" customHeight="1" x14ac:dyDescent="0.3">
      <c r="A21" s="1008" t="s">
        <v>758</v>
      </c>
      <c r="B21" s="1009" t="s">
        <v>405</v>
      </c>
      <c r="C21" s="1010" t="s">
        <v>749</v>
      </c>
      <c r="D21" s="1011">
        <v>3167</v>
      </c>
      <c r="E21" s="1011">
        <v>3036</v>
      </c>
      <c r="F21" s="1011">
        <v>3342</v>
      </c>
      <c r="G21" s="1011">
        <v>3990.236739621399</v>
      </c>
      <c r="H21" s="1011">
        <v>4233.1410102536729</v>
      </c>
      <c r="I21" s="1011">
        <v>4254.0420837337024</v>
      </c>
      <c r="J21" s="1011">
        <v>4451.9536175693283</v>
      </c>
      <c r="K21" s="1012">
        <v>4733.4070018866587</v>
      </c>
    </row>
    <row r="22" spans="1:19" ht="39.75" customHeight="1" x14ac:dyDescent="0.3">
      <c r="A22" s="1013" t="s">
        <v>759</v>
      </c>
      <c r="B22" s="1014" t="s">
        <v>760</v>
      </c>
      <c r="C22" s="1015" t="s">
        <v>749</v>
      </c>
      <c r="D22" s="1016">
        <v>1387</v>
      </c>
      <c r="E22" s="1016">
        <v>1291</v>
      </c>
      <c r="F22" s="1016">
        <v>1224</v>
      </c>
      <c r="G22" s="1016">
        <v>1178.6287518747108</v>
      </c>
      <c r="H22" s="1016">
        <v>1163.8818678454245</v>
      </c>
      <c r="I22" s="1016">
        <v>1137.488849942463</v>
      </c>
      <c r="J22" s="1016">
        <v>1062.6654843152962</v>
      </c>
      <c r="K22" s="1017">
        <v>1051.8144803718783</v>
      </c>
    </row>
    <row r="23" spans="1:19" ht="30" customHeight="1" x14ac:dyDescent="0.3">
      <c r="A23" s="1018" t="s">
        <v>761</v>
      </c>
      <c r="B23" s="1019" t="s">
        <v>388</v>
      </c>
      <c r="C23" s="1020" t="s">
        <v>749</v>
      </c>
      <c r="D23" s="1021">
        <v>2028</v>
      </c>
      <c r="E23" s="1021">
        <v>2287</v>
      </c>
      <c r="F23" s="1021">
        <v>2464</v>
      </c>
      <c r="G23" s="1021">
        <v>3422.4934202785898</v>
      </c>
      <c r="H23" s="1021">
        <v>3818.6506441265929</v>
      </c>
      <c r="I23" s="1021">
        <v>3596.8775052762521</v>
      </c>
      <c r="J23" s="1021">
        <v>3125.0710149678516</v>
      </c>
      <c r="K23" s="1022">
        <v>3107.3060593403475</v>
      </c>
    </row>
    <row r="24" spans="1:19" s="574" customFormat="1" ht="24.9" customHeight="1" x14ac:dyDescent="0.25">
      <c r="A24" s="574" t="s">
        <v>762</v>
      </c>
    </row>
    <row r="25" spans="1:19" s="574" customFormat="1" ht="20.100000000000001" customHeight="1" x14ac:dyDescent="0.25">
      <c r="A25" s="574" t="s">
        <v>763</v>
      </c>
      <c r="P25" s="575"/>
      <c r="Q25" s="575"/>
      <c r="R25" s="575"/>
      <c r="S25" s="575"/>
    </row>
    <row r="26" spans="1:19" s="574" customFormat="1" ht="20.100000000000001" customHeight="1" x14ac:dyDescent="0.25">
      <c r="A26" s="574" t="s">
        <v>764</v>
      </c>
    </row>
    <row r="27" spans="1:19" s="574" customFormat="1" ht="20.100000000000001" customHeight="1" x14ac:dyDescent="0.25">
      <c r="A27" s="574" t="s">
        <v>765</v>
      </c>
    </row>
    <row r="32" spans="1:19" ht="15.9" customHeight="1" x14ac:dyDescent="0.25">
      <c r="B32" s="536" t="s">
        <v>943</v>
      </c>
      <c r="C32" s="536" t="s">
        <v>739</v>
      </c>
      <c r="D32" s="536" t="s">
        <v>741</v>
      </c>
      <c r="E32" s="536" t="s">
        <v>743</v>
      </c>
      <c r="F32" s="536" t="s">
        <v>745</v>
      </c>
      <c r="G32" s="536" t="s">
        <v>747</v>
      </c>
      <c r="H32" s="536" t="s">
        <v>750</v>
      </c>
      <c r="I32" s="536" t="s">
        <v>751</v>
      </c>
      <c r="J32" s="536" t="s">
        <v>752</v>
      </c>
      <c r="K32" s="536" t="s">
        <v>753</v>
      </c>
      <c r="L32" s="536" t="s">
        <v>754</v>
      </c>
      <c r="M32" s="536" t="s">
        <v>756</v>
      </c>
      <c r="N32" s="536" t="s">
        <v>758</v>
      </c>
      <c r="O32" s="536" t="s">
        <v>759</v>
      </c>
      <c r="P32" s="536" t="s">
        <v>761</v>
      </c>
    </row>
    <row r="33" spans="2:16" ht="15.9" customHeight="1" x14ac:dyDescent="0.25">
      <c r="B33" s="536" t="s">
        <v>71</v>
      </c>
      <c r="C33" s="536" t="s">
        <v>73</v>
      </c>
      <c r="D33" s="536" t="s">
        <v>74</v>
      </c>
      <c r="E33" s="536" t="s">
        <v>75</v>
      </c>
      <c r="F33" s="536" t="s">
        <v>84</v>
      </c>
      <c r="G33" s="536" t="s">
        <v>748</v>
      </c>
      <c r="H33" s="536" t="s">
        <v>77</v>
      </c>
      <c r="I33" s="536" t="s">
        <v>78</v>
      </c>
      <c r="J33" s="536" t="s">
        <v>79</v>
      </c>
      <c r="K33" s="536" t="s">
        <v>80</v>
      </c>
      <c r="L33" s="536" t="s">
        <v>81</v>
      </c>
      <c r="M33" s="536" t="s">
        <v>951</v>
      </c>
      <c r="N33" s="536" t="s">
        <v>405</v>
      </c>
      <c r="O33" s="536" t="s">
        <v>760</v>
      </c>
      <c r="P33" s="536" t="s">
        <v>388</v>
      </c>
    </row>
    <row r="34" spans="2:16" ht="15.9" customHeight="1" x14ac:dyDescent="0.25">
      <c r="B34" s="536" t="s">
        <v>942</v>
      </c>
      <c r="C34" s="536" t="s">
        <v>740</v>
      </c>
      <c r="D34" s="536" t="s">
        <v>742</v>
      </c>
      <c r="E34" s="536" t="s">
        <v>1064</v>
      </c>
      <c r="F34" s="536" t="s">
        <v>740</v>
      </c>
      <c r="G34" s="536" t="s">
        <v>749</v>
      </c>
      <c r="H34" s="536" t="s">
        <v>749</v>
      </c>
      <c r="I34" s="536" t="s">
        <v>749</v>
      </c>
      <c r="J34" s="536" t="s">
        <v>749</v>
      </c>
      <c r="K34" s="536" t="s">
        <v>749</v>
      </c>
      <c r="L34" s="536" t="s">
        <v>1065</v>
      </c>
      <c r="M34" s="536" t="s">
        <v>1065</v>
      </c>
      <c r="N34" s="536" t="s">
        <v>749</v>
      </c>
      <c r="O34" s="536" t="s">
        <v>749</v>
      </c>
      <c r="P34" s="536" t="s">
        <v>749</v>
      </c>
    </row>
    <row r="37" spans="2:16" s="1023" customFormat="1" ht="51.6" customHeight="1" x14ac:dyDescent="0.3">
      <c r="B37" s="1023" t="s">
        <v>1052</v>
      </c>
      <c r="C37" s="1023" t="s">
        <v>1066</v>
      </c>
      <c r="D37" s="1023" t="s">
        <v>1067</v>
      </c>
      <c r="E37" s="1023" t="s">
        <v>1068</v>
      </c>
      <c r="F37" s="1023" t="s">
        <v>1069</v>
      </c>
      <c r="G37" s="1023" t="s">
        <v>1070</v>
      </c>
      <c r="H37" s="1023" t="s">
        <v>1071</v>
      </c>
      <c r="I37" s="1023" t="s">
        <v>1072</v>
      </c>
      <c r="J37" s="1023" t="s">
        <v>1073</v>
      </c>
      <c r="K37" s="1023" t="s">
        <v>1074</v>
      </c>
      <c r="L37" s="1023" t="s">
        <v>1075</v>
      </c>
      <c r="M37" s="1023" t="s">
        <v>1076</v>
      </c>
      <c r="N37" s="1023" t="s">
        <v>1077</v>
      </c>
      <c r="O37" s="1023" t="s">
        <v>1078</v>
      </c>
      <c r="P37" s="1023" t="s">
        <v>1079</v>
      </c>
    </row>
    <row r="38" spans="2:16" ht="15.9" customHeight="1" x14ac:dyDescent="0.25">
      <c r="B38" s="536">
        <v>2009</v>
      </c>
      <c r="C38" s="1024">
        <v>30634</v>
      </c>
      <c r="D38" s="1024">
        <v>195791</v>
      </c>
      <c r="E38" s="1024">
        <v>138</v>
      </c>
      <c r="F38" s="1024">
        <v>42603</v>
      </c>
      <c r="G38" s="1024">
        <v>549</v>
      </c>
      <c r="H38" s="1024">
        <v>104</v>
      </c>
      <c r="I38" s="1024">
        <v>17306</v>
      </c>
      <c r="J38" s="1024">
        <v>493</v>
      </c>
      <c r="K38" s="1024">
        <v>183</v>
      </c>
      <c r="L38" s="1024">
        <v>39001</v>
      </c>
      <c r="M38" s="1024">
        <v>4649</v>
      </c>
      <c r="N38" s="1024">
        <v>3167</v>
      </c>
      <c r="O38" s="1024">
        <v>1387</v>
      </c>
      <c r="P38" s="1024">
        <v>2028</v>
      </c>
    </row>
    <row r="39" spans="2:16" ht="15.9" customHeight="1" x14ac:dyDescent="0.25">
      <c r="B39" s="536">
        <v>2012</v>
      </c>
      <c r="C39" s="1024">
        <v>30182</v>
      </c>
      <c r="D39" s="1024">
        <v>187563</v>
      </c>
      <c r="E39" s="1024">
        <v>157</v>
      </c>
      <c r="F39" s="1024">
        <v>37490</v>
      </c>
      <c r="G39" s="1024">
        <v>558</v>
      </c>
      <c r="H39" s="1024">
        <v>87</v>
      </c>
      <c r="I39" s="1024">
        <v>16223</v>
      </c>
      <c r="J39" s="1024">
        <v>904</v>
      </c>
      <c r="K39" s="1024">
        <v>229</v>
      </c>
      <c r="L39" s="1024">
        <v>37508</v>
      </c>
      <c r="M39" s="1024">
        <v>2388</v>
      </c>
      <c r="N39" s="1024">
        <v>3036</v>
      </c>
      <c r="O39" s="1024">
        <v>1291</v>
      </c>
      <c r="P39" s="1024">
        <v>2287</v>
      </c>
    </row>
    <row r="40" spans="2:16" ht="15.9" customHeight="1" x14ac:dyDescent="0.25">
      <c r="B40" s="536">
        <v>2015</v>
      </c>
      <c r="C40" s="1024">
        <v>29195</v>
      </c>
      <c r="D40" s="1024">
        <v>170890</v>
      </c>
      <c r="E40" s="1024">
        <v>153</v>
      </c>
      <c r="F40" s="1024">
        <v>31742</v>
      </c>
      <c r="G40" s="1024">
        <v>549</v>
      </c>
      <c r="H40" s="1024">
        <v>70</v>
      </c>
      <c r="I40" s="1024">
        <v>15425</v>
      </c>
      <c r="J40" s="1024">
        <v>592</v>
      </c>
      <c r="K40" s="1024">
        <v>177</v>
      </c>
      <c r="L40" s="1024">
        <v>39597</v>
      </c>
      <c r="M40" s="1024">
        <v>3512</v>
      </c>
      <c r="N40" s="1024">
        <v>3342</v>
      </c>
      <c r="O40" s="1024">
        <v>1224</v>
      </c>
      <c r="P40" s="1024">
        <v>2464</v>
      </c>
    </row>
    <row r="41" spans="2:16" ht="15.9" customHeight="1" x14ac:dyDescent="0.25">
      <c r="B41" s="536">
        <v>2018</v>
      </c>
      <c r="C41" s="1024">
        <v>31903.472317958491</v>
      </c>
      <c r="D41" s="1024">
        <v>169286.13926124244</v>
      </c>
      <c r="E41" s="1024">
        <v>199.80732634676227</v>
      </c>
      <c r="F41" s="1024">
        <v>40888.895278280179</v>
      </c>
      <c r="G41" s="1024">
        <v>478.82927933856047</v>
      </c>
      <c r="H41" s="1024">
        <v>79.224152458157135</v>
      </c>
      <c r="I41" s="1024">
        <v>14984.255200837137</v>
      </c>
      <c r="J41" s="1024">
        <v>270.65912957705962</v>
      </c>
      <c r="K41" s="1024">
        <v>212.90725223409555</v>
      </c>
      <c r="L41" s="1024">
        <v>31816.507885608615</v>
      </c>
      <c r="M41" s="1024">
        <v>2136.4448282329445</v>
      </c>
      <c r="N41" s="1024">
        <v>3990.236739621399</v>
      </c>
      <c r="O41" s="1024">
        <v>1178.6287518747108</v>
      </c>
      <c r="P41" s="1024">
        <v>3422.4934202785898</v>
      </c>
    </row>
    <row r="42" spans="2:16" ht="15.9" customHeight="1" x14ac:dyDescent="0.25">
      <c r="B42" s="536">
        <v>2019</v>
      </c>
      <c r="C42" s="1024">
        <v>31551.846112414289</v>
      </c>
      <c r="D42" s="1024">
        <v>164113.59548999931</v>
      </c>
      <c r="E42" s="1024">
        <v>218.39937994674759</v>
      </c>
      <c r="F42" s="1024">
        <v>47021.027576999993</v>
      </c>
      <c r="G42" s="1024">
        <v>476.24096240859183</v>
      </c>
      <c r="H42" s="1024">
        <v>73.685810397767312</v>
      </c>
      <c r="I42" s="1024">
        <v>14734.423983040106</v>
      </c>
      <c r="J42" s="1024">
        <v>208.50813584694788</v>
      </c>
      <c r="K42" s="1024">
        <v>195.39032248611034</v>
      </c>
      <c r="L42" s="1024">
        <v>29578.938632479687</v>
      </c>
      <c r="M42" s="1024">
        <v>1810.2452099063528</v>
      </c>
      <c r="N42" s="1024">
        <v>4233.1410102536729</v>
      </c>
      <c r="O42" s="1024">
        <v>1163.8818678454245</v>
      </c>
      <c r="P42" s="1024">
        <v>3818.6506441265929</v>
      </c>
    </row>
    <row r="43" spans="2:16" ht="15.9" customHeight="1" x14ac:dyDescent="0.25">
      <c r="B43" s="536">
        <v>2020</v>
      </c>
      <c r="C43" s="1024">
        <v>31204.095378078775</v>
      </c>
      <c r="D43" s="1024">
        <v>159099.09897048149</v>
      </c>
      <c r="E43" s="1024">
        <v>196.39899483786976</v>
      </c>
      <c r="F43" s="1024">
        <v>49639.776214444384</v>
      </c>
      <c r="G43" s="1024">
        <v>473.66663665422385</v>
      </c>
      <c r="H43" s="1024">
        <v>68.534638560423858</v>
      </c>
      <c r="I43" s="1024">
        <v>14488.758179976696</v>
      </c>
      <c r="J43" s="1024">
        <v>160.62876867410924</v>
      </c>
      <c r="K43" s="1024">
        <v>179.3145969459483</v>
      </c>
      <c r="L43" s="1024">
        <v>32987.147431505582</v>
      </c>
      <c r="M43" s="1024">
        <v>1533.850851977907</v>
      </c>
      <c r="N43" s="1024">
        <v>4254.0420837337024</v>
      </c>
      <c r="O43" s="1024">
        <v>1137.488849942463</v>
      </c>
      <c r="P43" s="1024">
        <v>3596.8775052762521</v>
      </c>
    </row>
    <row r="44" spans="2:16" ht="15.9" customHeight="1" x14ac:dyDescent="0.25">
      <c r="B44" s="536">
        <v>2021</v>
      </c>
      <c r="C44" s="1024">
        <v>31590.794776651808</v>
      </c>
      <c r="D44" s="1024">
        <v>225896.36715368516</v>
      </c>
      <c r="E44" s="1024">
        <v>272.85246569030306</v>
      </c>
      <c r="F44" s="1024">
        <v>34362.322123999009</v>
      </c>
      <c r="G44" s="1024">
        <v>458.56987950353403</v>
      </c>
      <c r="H44" s="1024">
        <v>48.217809691644774</v>
      </c>
      <c r="I44" s="1024">
        <v>8011.8057822251103</v>
      </c>
      <c r="J44" s="1024">
        <v>186.11892668664285</v>
      </c>
      <c r="K44" s="1024">
        <v>79.72832187257508</v>
      </c>
      <c r="L44" s="1024">
        <v>25801.103802684538</v>
      </c>
      <c r="M44" s="1024">
        <v>3779.5523197753873</v>
      </c>
      <c r="N44" s="1024">
        <v>4451.9536175693283</v>
      </c>
      <c r="O44" s="1024">
        <v>1062.6654843152962</v>
      </c>
      <c r="P44" s="1024">
        <v>3125.0710149678516</v>
      </c>
    </row>
    <row r="45" spans="2:16" ht="15.9" customHeight="1" x14ac:dyDescent="0.25">
      <c r="B45" s="536">
        <v>2022</v>
      </c>
      <c r="C45" s="1024">
        <v>30848.579164968545</v>
      </c>
      <c r="D45" s="1024">
        <v>146112.17499999999</v>
      </c>
      <c r="E45" s="1024">
        <v>296.64104054943681</v>
      </c>
      <c r="F45" s="1024">
        <v>56066.442877000001</v>
      </c>
      <c r="G45" s="1024">
        <v>442.79886572126048</v>
      </c>
      <c r="H45" s="1024">
        <v>40.042572700799447</v>
      </c>
      <c r="I45" s="1024">
        <v>7448.1460136039314</v>
      </c>
      <c r="J45" s="1024">
        <v>160.98214206083716</v>
      </c>
      <c r="K45" s="1024">
        <v>56.31419325738397</v>
      </c>
      <c r="L45" s="1024">
        <v>23642.132940276628</v>
      </c>
      <c r="M45" s="1024">
        <v>4457.3783683160755</v>
      </c>
      <c r="N45" s="1024">
        <v>4733.4070018866587</v>
      </c>
      <c r="O45" s="1024">
        <v>1051.8144803718783</v>
      </c>
      <c r="P45" s="1024">
        <v>3107.3060593403475</v>
      </c>
    </row>
    <row r="48" spans="2:16" ht="15.9" customHeight="1" x14ac:dyDescent="0.25">
      <c r="B48" s="536" t="s">
        <v>1080</v>
      </c>
      <c r="L48" s="536" t="s">
        <v>1066</v>
      </c>
    </row>
    <row r="49" spans="2:12" ht="15.9" customHeight="1" x14ac:dyDescent="0.25">
      <c r="L49" s="536" t="s">
        <v>1067</v>
      </c>
    </row>
    <row r="50" spans="2:12" ht="15.9" customHeight="1" x14ac:dyDescent="0.25">
      <c r="B50" s="536" t="str" cm="1">
        <f t="array" ref="B50:C58">_xlfn.CHOOSECOLS(Tabela42[#All],1,MATCH(dashboardy!N211,Tabela42[#Headers],0))</f>
        <v>Rok</v>
      </c>
      <c r="C50" s="536" t="str">
        <v>Energia elektryczna  (GWh)</v>
      </c>
      <c r="L50" s="536" t="s">
        <v>1068</v>
      </c>
    </row>
    <row r="51" spans="2:12" ht="15.9" customHeight="1" x14ac:dyDescent="0.25">
      <c r="B51" s="536">
        <v>2009</v>
      </c>
      <c r="C51" s="1024">
        <v>30634</v>
      </c>
      <c r="L51" s="536" t="s">
        <v>1069</v>
      </c>
    </row>
    <row r="52" spans="2:12" ht="15.9" customHeight="1" x14ac:dyDescent="0.25">
      <c r="B52" s="536">
        <v>2012</v>
      </c>
      <c r="C52" s="1024">
        <v>30182</v>
      </c>
      <c r="L52" s="536" t="s">
        <v>1070</v>
      </c>
    </row>
    <row r="53" spans="2:12" ht="15.9" customHeight="1" x14ac:dyDescent="0.25">
      <c r="B53" s="536">
        <v>2015</v>
      </c>
      <c r="C53" s="1024">
        <v>29195</v>
      </c>
      <c r="L53" s="536" t="s">
        <v>1071</v>
      </c>
    </row>
    <row r="54" spans="2:12" ht="15.9" customHeight="1" x14ac:dyDescent="0.25">
      <c r="B54" s="536">
        <v>2018</v>
      </c>
      <c r="C54" s="1024">
        <v>31903.472317958491</v>
      </c>
      <c r="L54" s="536" t="s">
        <v>1072</v>
      </c>
    </row>
    <row r="55" spans="2:12" ht="15.9" customHeight="1" x14ac:dyDescent="0.25">
      <c r="B55" s="536">
        <v>2019</v>
      </c>
      <c r="C55" s="1024">
        <v>31551.846112414289</v>
      </c>
      <c r="L55" s="536" t="s">
        <v>1073</v>
      </c>
    </row>
    <row r="56" spans="2:12" ht="15.9" customHeight="1" x14ac:dyDescent="0.25">
      <c r="B56" s="536">
        <v>2020</v>
      </c>
      <c r="C56" s="1024">
        <v>31204.095378078775</v>
      </c>
      <c r="L56" s="536" t="s">
        <v>1074</v>
      </c>
    </row>
    <row r="57" spans="2:12" ht="15.9" customHeight="1" x14ac:dyDescent="0.25">
      <c r="B57" s="536">
        <v>2021</v>
      </c>
      <c r="C57" s="1024">
        <v>31590.794776651808</v>
      </c>
      <c r="L57" s="536" t="s">
        <v>1075</v>
      </c>
    </row>
    <row r="58" spans="2:12" ht="15.9" customHeight="1" x14ac:dyDescent="0.25">
      <c r="B58" s="536">
        <v>2022</v>
      </c>
      <c r="C58" s="1024">
        <v>30848.579164968545</v>
      </c>
      <c r="L58" s="536" t="s">
        <v>1076</v>
      </c>
    </row>
    <row r="59" spans="2:12" ht="15.9" customHeight="1" x14ac:dyDescent="0.25">
      <c r="L59" s="536" t="s">
        <v>1077</v>
      </c>
    </row>
    <row r="60" spans="2:12" ht="15.9" customHeight="1" x14ac:dyDescent="0.25">
      <c r="L60" s="536" t="s">
        <v>1078</v>
      </c>
    </row>
    <row r="61" spans="2:12" ht="15.9" customHeight="1" x14ac:dyDescent="0.25">
      <c r="L61" s="536" t="s">
        <v>1079</v>
      </c>
    </row>
  </sheetData>
  <mergeCells count="7">
    <mergeCell ref="A3:A5"/>
    <mergeCell ref="B3:B5"/>
    <mergeCell ref="C3:S3"/>
    <mergeCell ref="C4:C5"/>
    <mergeCell ref="D4:H4"/>
    <mergeCell ref="I4:K4"/>
    <mergeCell ref="L4:S4"/>
  </mergeCells>
  <hyperlinks>
    <hyperlink ref="N1" location="INFO!A1" display="POWRÓT" xr:uid="{44AE5FBC-6B0E-492F-9C3B-24E4D845AF7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4715-E661-4C31-B00B-A109DBAD0367}">
  <dimension ref="A1:S23"/>
  <sheetViews>
    <sheetView zoomScale="55" zoomScaleNormal="55" zoomScaleSheetLayoutView="55" workbookViewId="0">
      <selection activeCell="O1" sqref="O1"/>
    </sheetView>
  </sheetViews>
  <sheetFormatPr defaultColWidth="13.88671875" defaultRowHeight="15.9" customHeight="1" x14ac:dyDescent="0.25"/>
  <cols>
    <col min="1" max="1" width="5.5546875" style="536" customWidth="1"/>
    <col min="2" max="2" width="25.88671875" style="536" customWidth="1"/>
    <col min="3" max="3" width="11.5546875" style="536" customWidth="1"/>
    <col min="4" max="4" width="10.6640625" style="536" customWidth="1"/>
    <col min="5" max="8" width="11.6640625" style="536" customWidth="1"/>
    <col min="9" max="9" width="18.44140625" style="536" customWidth="1"/>
    <col min="10" max="19" width="15.6640625" style="536" customWidth="1"/>
    <col min="20" max="195" width="13.88671875" style="536"/>
    <col min="196" max="196" width="4.88671875" style="536" customWidth="1"/>
    <col min="197" max="197" width="25.33203125" style="536" customWidth="1"/>
    <col min="198" max="198" width="12.6640625" style="536" customWidth="1"/>
    <col min="199" max="200" width="17.33203125" style="536" customWidth="1"/>
    <col min="201" max="201" width="22.109375" style="536" customWidth="1"/>
    <col min="202" max="202" width="21.88671875" style="536" customWidth="1"/>
    <col min="203" max="203" width="22" style="536" customWidth="1"/>
    <col min="204" max="204" width="24.109375" style="536" customWidth="1"/>
    <col min="205" max="205" width="22" style="536" customWidth="1"/>
    <col min="206" max="451" width="13.88671875" style="536"/>
    <col min="452" max="452" width="4.88671875" style="536" customWidth="1"/>
    <col min="453" max="453" width="25.33203125" style="536" customWidth="1"/>
    <col min="454" max="454" width="12.6640625" style="536" customWidth="1"/>
    <col min="455" max="456" width="17.33203125" style="536" customWidth="1"/>
    <col min="457" max="457" width="22.109375" style="536" customWidth="1"/>
    <col min="458" max="458" width="21.88671875" style="536" customWidth="1"/>
    <col min="459" max="459" width="22" style="536" customWidth="1"/>
    <col min="460" max="460" width="24.109375" style="536" customWidth="1"/>
    <col min="461" max="461" width="22" style="536" customWidth="1"/>
    <col min="462" max="707" width="13.88671875" style="536"/>
    <col min="708" max="708" width="4.88671875" style="536" customWidth="1"/>
    <col min="709" max="709" width="25.33203125" style="536" customWidth="1"/>
    <col min="710" max="710" width="12.6640625" style="536" customWidth="1"/>
    <col min="711" max="712" width="17.33203125" style="536" customWidth="1"/>
    <col min="713" max="713" width="22.109375" style="536" customWidth="1"/>
    <col min="714" max="714" width="21.88671875" style="536" customWidth="1"/>
    <col min="715" max="715" width="22" style="536" customWidth="1"/>
    <col min="716" max="716" width="24.109375" style="536" customWidth="1"/>
    <col min="717" max="717" width="22" style="536" customWidth="1"/>
    <col min="718" max="963" width="13.88671875" style="536"/>
    <col min="964" max="964" width="4.88671875" style="536" customWidth="1"/>
    <col min="965" max="965" width="25.33203125" style="536" customWidth="1"/>
    <col min="966" max="966" width="12.6640625" style="536" customWidth="1"/>
    <col min="967" max="968" width="17.33203125" style="536" customWidth="1"/>
    <col min="969" max="969" width="22.109375" style="536" customWidth="1"/>
    <col min="970" max="970" width="21.88671875" style="536" customWidth="1"/>
    <col min="971" max="971" width="22" style="536" customWidth="1"/>
    <col min="972" max="972" width="24.109375" style="536" customWidth="1"/>
    <col min="973" max="973" width="22" style="536" customWidth="1"/>
    <col min="974" max="1219" width="13.88671875" style="536"/>
    <col min="1220" max="1220" width="4.88671875" style="536" customWidth="1"/>
    <col min="1221" max="1221" width="25.33203125" style="536" customWidth="1"/>
    <col min="1222" max="1222" width="12.6640625" style="536" customWidth="1"/>
    <col min="1223" max="1224" width="17.33203125" style="536" customWidth="1"/>
    <col min="1225" max="1225" width="22.109375" style="536" customWidth="1"/>
    <col min="1226" max="1226" width="21.88671875" style="536" customWidth="1"/>
    <col min="1227" max="1227" width="22" style="536" customWidth="1"/>
    <col min="1228" max="1228" width="24.109375" style="536" customWidth="1"/>
    <col min="1229" max="1229" width="22" style="536" customWidth="1"/>
    <col min="1230" max="1475" width="13.88671875" style="536"/>
    <col min="1476" max="1476" width="4.88671875" style="536" customWidth="1"/>
    <col min="1477" max="1477" width="25.33203125" style="536" customWidth="1"/>
    <col min="1478" max="1478" width="12.6640625" style="536" customWidth="1"/>
    <col min="1479" max="1480" width="17.33203125" style="536" customWidth="1"/>
    <col min="1481" max="1481" width="22.109375" style="536" customWidth="1"/>
    <col min="1482" max="1482" width="21.88671875" style="536" customWidth="1"/>
    <col min="1483" max="1483" width="22" style="536" customWidth="1"/>
    <col min="1484" max="1484" width="24.109375" style="536" customWidth="1"/>
    <col min="1485" max="1485" width="22" style="536" customWidth="1"/>
    <col min="1486" max="1731" width="13.88671875" style="536"/>
    <col min="1732" max="1732" width="4.88671875" style="536" customWidth="1"/>
    <col min="1733" max="1733" width="25.33203125" style="536" customWidth="1"/>
    <col min="1734" max="1734" width="12.6640625" style="536" customWidth="1"/>
    <col min="1735" max="1736" width="17.33203125" style="536" customWidth="1"/>
    <col min="1737" max="1737" width="22.109375" style="536" customWidth="1"/>
    <col min="1738" max="1738" width="21.88671875" style="536" customWidth="1"/>
    <col min="1739" max="1739" width="22" style="536" customWidth="1"/>
    <col min="1740" max="1740" width="24.109375" style="536" customWidth="1"/>
    <col min="1741" max="1741" width="22" style="536" customWidth="1"/>
    <col min="1742" max="1987" width="13.88671875" style="536"/>
    <col min="1988" max="1988" width="4.88671875" style="536" customWidth="1"/>
    <col min="1989" max="1989" width="25.33203125" style="536" customWidth="1"/>
    <col min="1990" max="1990" width="12.6640625" style="536" customWidth="1"/>
    <col min="1991" max="1992" width="17.33203125" style="536" customWidth="1"/>
    <col min="1993" max="1993" width="22.109375" style="536" customWidth="1"/>
    <col min="1994" max="1994" width="21.88671875" style="536" customWidth="1"/>
    <col min="1995" max="1995" width="22" style="536" customWidth="1"/>
    <col min="1996" max="1996" width="24.109375" style="536" customWidth="1"/>
    <col min="1997" max="1997" width="22" style="536" customWidth="1"/>
    <col min="1998" max="2243" width="13.88671875" style="536"/>
    <col min="2244" max="2244" width="4.88671875" style="536" customWidth="1"/>
    <col min="2245" max="2245" width="25.33203125" style="536" customWidth="1"/>
    <col min="2246" max="2246" width="12.6640625" style="536" customWidth="1"/>
    <col min="2247" max="2248" width="17.33203125" style="536" customWidth="1"/>
    <col min="2249" max="2249" width="22.109375" style="536" customWidth="1"/>
    <col min="2250" max="2250" width="21.88671875" style="536" customWidth="1"/>
    <col min="2251" max="2251" width="22" style="536" customWidth="1"/>
    <col min="2252" max="2252" width="24.109375" style="536" customWidth="1"/>
    <col min="2253" max="2253" width="22" style="536" customWidth="1"/>
    <col min="2254" max="2499" width="13.88671875" style="536"/>
    <col min="2500" max="2500" width="4.88671875" style="536" customWidth="1"/>
    <col min="2501" max="2501" width="25.33203125" style="536" customWidth="1"/>
    <col min="2502" max="2502" width="12.6640625" style="536" customWidth="1"/>
    <col min="2503" max="2504" width="17.33203125" style="536" customWidth="1"/>
    <col min="2505" max="2505" width="22.109375" style="536" customWidth="1"/>
    <col min="2506" max="2506" width="21.88671875" style="536" customWidth="1"/>
    <col min="2507" max="2507" width="22" style="536" customWidth="1"/>
    <col min="2508" max="2508" width="24.109375" style="536" customWidth="1"/>
    <col min="2509" max="2509" width="22" style="536" customWidth="1"/>
    <col min="2510" max="2755" width="13.88671875" style="536"/>
    <col min="2756" max="2756" width="4.88671875" style="536" customWidth="1"/>
    <col min="2757" max="2757" width="25.33203125" style="536" customWidth="1"/>
    <col min="2758" max="2758" width="12.6640625" style="536" customWidth="1"/>
    <col min="2759" max="2760" width="17.33203125" style="536" customWidth="1"/>
    <col min="2761" max="2761" width="22.109375" style="536" customWidth="1"/>
    <col min="2762" max="2762" width="21.88671875" style="536" customWidth="1"/>
    <col min="2763" max="2763" width="22" style="536" customWidth="1"/>
    <col min="2764" max="2764" width="24.109375" style="536" customWidth="1"/>
    <col min="2765" max="2765" width="22" style="536" customWidth="1"/>
    <col min="2766" max="3011" width="13.88671875" style="536"/>
    <col min="3012" max="3012" width="4.88671875" style="536" customWidth="1"/>
    <col min="3013" max="3013" width="25.33203125" style="536" customWidth="1"/>
    <col min="3014" max="3014" width="12.6640625" style="536" customWidth="1"/>
    <col min="3015" max="3016" width="17.33203125" style="536" customWidth="1"/>
    <col min="3017" max="3017" width="22.109375" style="536" customWidth="1"/>
    <col min="3018" max="3018" width="21.88671875" style="536" customWidth="1"/>
    <col min="3019" max="3019" width="22" style="536" customWidth="1"/>
    <col min="3020" max="3020" width="24.109375" style="536" customWidth="1"/>
    <col min="3021" max="3021" width="22" style="536" customWidth="1"/>
    <col min="3022" max="3267" width="13.88671875" style="536"/>
    <col min="3268" max="3268" width="4.88671875" style="536" customWidth="1"/>
    <col min="3269" max="3269" width="25.33203125" style="536" customWidth="1"/>
    <col min="3270" max="3270" width="12.6640625" style="536" customWidth="1"/>
    <col min="3271" max="3272" width="17.33203125" style="536" customWidth="1"/>
    <col min="3273" max="3273" width="22.109375" style="536" customWidth="1"/>
    <col min="3274" max="3274" width="21.88671875" style="536" customWidth="1"/>
    <col min="3275" max="3275" width="22" style="536" customWidth="1"/>
    <col min="3276" max="3276" width="24.109375" style="536" customWidth="1"/>
    <col min="3277" max="3277" width="22" style="536" customWidth="1"/>
    <col min="3278" max="3523" width="13.88671875" style="536"/>
    <col min="3524" max="3524" width="4.88671875" style="536" customWidth="1"/>
    <col min="3525" max="3525" width="25.33203125" style="536" customWidth="1"/>
    <col min="3526" max="3526" width="12.6640625" style="536" customWidth="1"/>
    <col min="3527" max="3528" width="17.33203125" style="536" customWidth="1"/>
    <col min="3529" max="3529" width="22.109375" style="536" customWidth="1"/>
    <col min="3530" max="3530" width="21.88671875" style="536" customWidth="1"/>
    <col min="3531" max="3531" width="22" style="536" customWidth="1"/>
    <col min="3532" max="3532" width="24.109375" style="536" customWidth="1"/>
    <col min="3533" max="3533" width="22" style="536" customWidth="1"/>
    <col min="3534" max="3779" width="13.88671875" style="536"/>
    <col min="3780" max="3780" width="4.88671875" style="536" customWidth="1"/>
    <col min="3781" max="3781" width="25.33203125" style="536" customWidth="1"/>
    <col min="3782" max="3782" width="12.6640625" style="536" customWidth="1"/>
    <col min="3783" max="3784" width="17.33203125" style="536" customWidth="1"/>
    <col min="3785" max="3785" width="22.109375" style="536" customWidth="1"/>
    <col min="3786" max="3786" width="21.88671875" style="536" customWidth="1"/>
    <col min="3787" max="3787" width="22" style="536" customWidth="1"/>
    <col min="3788" max="3788" width="24.109375" style="536" customWidth="1"/>
    <col min="3789" max="3789" width="22" style="536" customWidth="1"/>
    <col min="3790" max="4035" width="13.88671875" style="536"/>
    <col min="4036" max="4036" width="4.88671875" style="536" customWidth="1"/>
    <col min="4037" max="4037" width="25.33203125" style="536" customWidth="1"/>
    <col min="4038" max="4038" width="12.6640625" style="536" customWidth="1"/>
    <col min="4039" max="4040" width="17.33203125" style="536" customWidth="1"/>
    <col min="4041" max="4041" width="22.109375" style="536" customWidth="1"/>
    <col min="4042" max="4042" width="21.88671875" style="536" customWidth="1"/>
    <col min="4043" max="4043" width="22" style="536" customWidth="1"/>
    <col min="4044" max="4044" width="24.109375" style="536" customWidth="1"/>
    <col min="4045" max="4045" width="22" style="536" customWidth="1"/>
    <col min="4046" max="4291" width="13.88671875" style="536"/>
    <col min="4292" max="4292" width="4.88671875" style="536" customWidth="1"/>
    <col min="4293" max="4293" width="25.33203125" style="536" customWidth="1"/>
    <col min="4294" max="4294" width="12.6640625" style="536" customWidth="1"/>
    <col min="4295" max="4296" width="17.33203125" style="536" customWidth="1"/>
    <col min="4297" max="4297" width="22.109375" style="536" customWidth="1"/>
    <col min="4298" max="4298" width="21.88671875" style="536" customWidth="1"/>
    <col min="4299" max="4299" width="22" style="536" customWidth="1"/>
    <col min="4300" max="4300" width="24.109375" style="536" customWidth="1"/>
    <col min="4301" max="4301" width="22" style="536" customWidth="1"/>
    <col min="4302" max="4547" width="13.88671875" style="536"/>
    <col min="4548" max="4548" width="4.88671875" style="536" customWidth="1"/>
    <col min="4549" max="4549" width="25.33203125" style="536" customWidth="1"/>
    <col min="4550" max="4550" width="12.6640625" style="536" customWidth="1"/>
    <col min="4551" max="4552" width="17.33203125" style="536" customWidth="1"/>
    <col min="4553" max="4553" width="22.109375" style="536" customWidth="1"/>
    <col min="4554" max="4554" width="21.88671875" style="536" customWidth="1"/>
    <col min="4555" max="4555" width="22" style="536" customWidth="1"/>
    <col min="4556" max="4556" width="24.109375" style="536" customWidth="1"/>
    <col min="4557" max="4557" width="22" style="536" customWidth="1"/>
    <col min="4558" max="4803" width="13.88671875" style="536"/>
    <col min="4804" max="4804" width="4.88671875" style="536" customWidth="1"/>
    <col min="4805" max="4805" width="25.33203125" style="536" customWidth="1"/>
    <col min="4806" max="4806" width="12.6640625" style="536" customWidth="1"/>
    <col min="4807" max="4808" width="17.33203125" style="536" customWidth="1"/>
    <col min="4809" max="4809" width="22.109375" style="536" customWidth="1"/>
    <col min="4810" max="4810" width="21.88671875" style="536" customWidth="1"/>
    <col min="4811" max="4811" width="22" style="536" customWidth="1"/>
    <col min="4812" max="4812" width="24.109375" style="536" customWidth="1"/>
    <col min="4813" max="4813" width="22" style="536" customWidth="1"/>
    <col min="4814" max="5059" width="13.88671875" style="536"/>
    <col min="5060" max="5060" width="4.88671875" style="536" customWidth="1"/>
    <col min="5061" max="5061" width="25.33203125" style="536" customWidth="1"/>
    <col min="5062" max="5062" width="12.6640625" style="536" customWidth="1"/>
    <col min="5063" max="5064" width="17.33203125" style="536" customWidth="1"/>
    <col min="5065" max="5065" width="22.109375" style="536" customWidth="1"/>
    <col min="5066" max="5066" width="21.88671875" style="536" customWidth="1"/>
    <col min="5067" max="5067" width="22" style="536" customWidth="1"/>
    <col min="5068" max="5068" width="24.109375" style="536" customWidth="1"/>
    <col min="5069" max="5069" width="22" style="536" customWidth="1"/>
    <col min="5070" max="5315" width="13.88671875" style="536"/>
    <col min="5316" max="5316" width="4.88671875" style="536" customWidth="1"/>
    <col min="5317" max="5317" width="25.33203125" style="536" customWidth="1"/>
    <col min="5318" max="5318" width="12.6640625" style="536" customWidth="1"/>
    <col min="5319" max="5320" width="17.33203125" style="536" customWidth="1"/>
    <col min="5321" max="5321" width="22.109375" style="536" customWidth="1"/>
    <col min="5322" max="5322" width="21.88671875" style="536" customWidth="1"/>
    <col min="5323" max="5323" width="22" style="536" customWidth="1"/>
    <col min="5324" max="5324" width="24.109375" style="536" customWidth="1"/>
    <col min="5325" max="5325" width="22" style="536" customWidth="1"/>
    <col min="5326" max="5571" width="13.88671875" style="536"/>
    <col min="5572" max="5572" width="4.88671875" style="536" customWidth="1"/>
    <col min="5573" max="5573" width="25.33203125" style="536" customWidth="1"/>
    <col min="5574" max="5574" width="12.6640625" style="536" customWidth="1"/>
    <col min="5575" max="5576" width="17.33203125" style="536" customWidth="1"/>
    <col min="5577" max="5577" width="22.109375" style="536" customWidth="1"/>
    <col min="5578" max="5578" width="21.88671875" style="536" customWidth="1"/>
    <col min="5579" max="5579" width="22" style="536" customWidth="1"/>
    <col min="5580" max="5580" width="24.109375" style="536" customWidth="1"/>
    <col min="5581" max="5581" width="22" style="536" customWidth="1"/>
    <col min="5582" max="5827" width="13.88671875" style="536"/>
    <col min="5828" max="5828" width="4.88671875" style="536" customWidth="1"/>
    <col min="5829" max="5829" width="25.33203125" style="536" customWidth="1"/>
    <col min="5830" max="5830" width="12.6640625" style="536" customWidth="1"/>
    <col min="5831" max="5832" width="17.33203125" style="536" customWidth="1"/>
    <col min="5833" max="5833" width="22.109375" style="536" customWidth="1"/>
    <col min="5834" max="5834" width="21.88671875" style="536" customWidth="1"/>
    <col min="5835" max="5835" width="22" style="536" customWidth="1"/>
    <col min="5836" max="5836" width="24.109375" style="536" customWidth="1"/>
    <col min="5837" max="5837" width="22" style="536" customWidth="1"/>
    <col min="5838" max="6083" width="13.88671875" style="536"/>
    <col min="6084" max="6084" width="4.88671875" style="536" customWidth="1"/>
    <col min="6085" max="6085" width="25.33203125" style="536" customWidth="1"/>
    <col min="6086" max="6086" width="12.6640625" style="536" customWidth="1"/>
    <col min="6087" max="6088" width="17.33203125" style="536" customWidth="1"/>
    <col min="6089" max="6089" width="22.109375" style="536" customWidth="1"/>
    <col min="6090" max="6090" width="21.88671875" style="536" customWidth="1"/>
    <col min="6091" max="6091" width="22" style="536" customWidth="1"/>
    <col min="6092" max="6092" width="24.109375" style="536" customWidth="1"/>
    <col min="6093" max="6093" width="22" style="536" customWidth="1"/>
    <col min="6094" max="6339" width="13.88671875" style="536"/>
    <col min="6340" max="6340" width="4.88671875" style="536" customWidth="1"/>
    <col min="6341" max="6341" width="25.33203125" style="536" customWidth="1"/>
    <col min="6342" max="6342" width="12.6640625" style="536" customWidth="1"/>
    <col min="6343" max="6344" width="17.33203125" style="536" customWidth="1"/>
    <col min="6345" max="6345" width="22.109375" style="536" customWidth="1"/>
    <col min="6346" max="6346" width="21.88671875" style="536" customWidth="1"/>
    <col min="6347" max="6347" width="22" style="536" customWidth="1"/>
    <col min="6348" max="6348" width="24.109375" style="536" customWidth="1"/>
    <col min="6349" max="6349" width="22" style="536" customWidth="1"/>
    <col min="6350" max="6595" width="13.88671875" style="536"/>
    <col min="6596" max="6596" width="4.88671875" style="536" customWidth="1"/>
    <col min="6597" max="6597" width="25.33203125" style="536" customWidth="1"/>
    <col min="6598" max="6598" width="12.6640625" style="536" customWidth="1"/>
    <col min="6599" max="6600" width="17.33203125" style="536" customWidth="1"/>
    <col min="6601" max="6601" width="22.109375" style="536" customWidth="1"/>
    <col min="6602" max="6602" width="21.88671875" style="536" customWidth="1"/>
    <col min="6603" max="6603" width="22" style="536" customWidth="1"/>
    <col min="6604" max="6604" width="24.109375" style="536" customWidth="1"/>
    <col min="6605" max="6605" width="22" style="536" customWidth="1"/>
    <col min="6606" max="6851" width="13.88671875" style="536"/>
    <col min="6852" max="6852" width="4.88671875" style="536" customWidth="1"/>
    <col min="6853" max="6853" width="25.33203125" style="536" customWidth="1"/>
    <col min="6854" max="6854" width="12.6640625" style="536" customWidth="1"/>
    <col min="6855" max="6856" width="17.33203125" style="536" customWidth="1"/>
    <col min="6857" max="6857" width="22.109375" style="536" customWidth="1"/>
    <col min="6858" max="6858" width="21.88671875" style="536" customWidth="1"/>
    <col min="6859" max="6859" width="22" style="536" customWidth="1"/>
    <col min="6860" max="6860" width="24.109375" style="536" customWidth="1"/>
    <col min="6861" max="6861" width="22" style="536" customWidth="1"/>
    <col min="6862" max="7107" width="13.88671875" style="536"/>
    <col min="7108" max="7108" width="4.88671875" style="536" customWidth="1"/>
    <col min="7109" max="7109" width="25.33203125" style="536" customWidth="1"/>
    <col min="7110" max="7110" width="12.6640625" style="536" customWidth="1"/>
    <col min="7111" max="7112" width="17.33203125" style="536" customWidth="1"/>
    <col min="7113" max="7113" width="22.109375" style="536" customWidth="1"/>
    <col min="7114" max="7114" width="21.88671875" style="536" customWidth="1"/>
    <col min="7115" max="7115" width="22" style="536" customWidth="1"/>
    <col min="7116" max="7116" width="24.109375" style="536" customWidth="1"/>
    <col min="7117" max="7117" width="22" style="536" customWidth="1"/>
    <col min="7118" max="7363" width="13.88671875" style="536"/>
    <col min="7364" max="7364" width="4.88671875" style="536" customWidth="1"/>
    <col min="7365" max="7365" width="25.33203125" style="536" customWidth="1"/>
    <col min="7366" max="7366" width="12.6640625" style="536" customWidth="1"/>
    <col min="7367" max="7368" width="17.33203125" style="536" customWidth="1"/>
    <col min="7369" max="7369" width="22.109375" style="536" customWidth="1"/>
    <col min="7370" max="7370" width="21.88671875" style="536" customWidth="1"/>
    <col min="7371" max="7371" width="22" style="536" customWidth="1"/>
    <col min="7372" max="7372" width="24.109375" style="536" customWidth="1"/>
    <col min="7373" max="7373" width="22" style="536" customWidth="1"/>
    <col min="7374" max="7619" width="13.88671875" style="536"/>
    <col min="7620" max="7620" width="4.88671875" style="536" customWidth="1"/>
    <col min="7621" max="7621" width="25.33203125" style="536" customWidth="1"/>
    <col min="7622" max="7622" width="12.6640625" style="536" customWidth="1"/>
    <col min="7623" max="7624" width="17.33203125" style="536" customWidth="1"/>
    <col min="7625" max="7625" width="22.109375" style="536" customWidth="1"/>
    <col min="7626" max="7626" width="21.88671875" style="536" customWidth="1"/>
    <col min="7627" max="7627" width="22" style="536" customWidth="1"/>
    <col min="7628" max="7628" width="24.109375" style="536" customWidth="1"/>
    <col min="7629" max="7629" width="22" style="536" customWidth="1"/>
    <col min="7630" max="7875" width="13.88671875" style="536"/>
    <col min="7876" max="7876" width="4.88671875" style="536" customWidth="1"/>
    <col min="7877" max="7877" width="25.33203125" style="536" customWidth="1"/>
    <col min="7878" max="7878" width="12.6640625" style="536" customWidth="1"/>
    <col min="7879" max="7880" width="17.33203125" style="536" customWidth="1"/>
    <col min="7881" max="7881" width="22.109375" style="536" customWidth="1"/>
    <col min="7882" max="7882" width="21.88671875" style="536" customWidth="1"/>
    <col min="7883" max="7883" width="22" style="536" customWidth="1"/>
    <col min="7884" max="7884" width="24.109375" style="536" customWidth="1"/>
    <col min="7885" max="7885" width="22" style="536" customWidth="1"/>
    <col min="7886" max="8131" width="13.88671875" style="536"/>
    <col min="8132" max="8132" width="4.88671875" style="536" customWidth="1"/>
    <col min="8133" max="8133" width="25.33203125" style="536" customWidth="1"/>
    <col min="8134" max="8134" width="12.6640625" style="536" customWidth="1"/>
    <col min="8135" max="8136" width="17.33203125" style="536" customWidth="1"/>
    <col min="8137" max="8137" width="22.109375" style="536" customWidth="1"/>
    <col min="8138" max="8138" width="21.88671875" style="536" customWidth="1"/>
    <col min="8139" max="8139" width="22" style="536" customWidth="1"/>
    <col min="8140" max="8140" width="24.109375" style="536" customWidth="1"/>
    <col min="8141" max="8141" width="22" style="536" customWidth="1"/>
    <col min="8142" max="8387" width="13.88671875" style="536"/>
    <col min="8388" max="8388" width="4.88671875" style="536" customWidth="1"/>
    <col min="8389" max="8389" width="25.33203125" style="536" customWidth="1"/>
    <col min="8390" max="8390" width="12.6640625" style="536" customWidth="1"/>
    <col min="8391" max="8392" width="17.33203125" style="536" customWidth="1"/>
    <col min="8393" max="8393" width="22.109375" style="536" customWidth="1"/>
    <col min="8394" max="8394" width="21.88671875" style="536" customWidth="1"/>
    <col min="8395" max="8395" width="22" style="536" customWidth="1"/>
    <col min="8396" max="8396" width="24.109375" style="536" customWidth="1"/>
    <col min="8397" max="8397" width="22" style="536" customWidth="1"/>
    <col min="8398" max="8643" width="13.88671875" style="536"/>
    <col min="8644" max="8644" width="4.88671875" style="536" customWidth="1"/>
    <col min="8645" max="8645" width="25.33203125" style="536" customWidth="1"/>
    <col min="8646" max="8646" width="12.6640625" style="536" customWidth="1"/>
    <col min="8647" max="8648" width="17.33203125" style="536" customWidth="1"/>
    <col min="8649" max="8649" width="22.109375" style="536" customWidth="1"/>
    <col min="8650" max="8650" width="21.88671875" style="536" customWidth="1"/>
    <col min="8651" max="8651" width="22" style="536" customWidth="1"/>
    <col min="8652" max="8652" width="24.109375" style="536" customWidth="1"/>
    <col min="8653" max="8653" width="22" style="536" customWidth="1"/>
    <col min="8654" max="8899" width="13.88671875" style="536"/>
    <col min="8900" max="8900" width="4.88671875" style="536" customWidth="1"/>
    <col min="8901" max="8901" width="25.33203125" style="536" customWidth="1"/>
    <col min="8902" max="8902" width="12.6640625" style="536" customWidth="1"/>
    <col min="8903" max="8904" width="17.33203125" style="536" customWidth="1"/>
    <col min="8905" max="8905" width="22.109375" style="536" customWidth="1"/>
    <col min="8906" max="8906" width="21.88671875" style="536" customWidth="1"/>
    <col min="8907" max="8907" width="22" style="536" customWidth="1"/>
    <col min="8908" max="8908" width="24.109375" style="536" customWidth="1"/>
    <col min="8909" max="8909" width="22" style="536" customWidth="1"/>
    <col min="8910" max="9155" width="13.88671875" style="536"/>
    <col min="9156" max="9156" width="4.88671875" style="536" customWidth="1"/>
    <col min="9157" max="9157" width="25.33203125" style="536" customWidth="1"/>
    <col min="9158" max="9158" width="12.6640625" style="536" customWidth="1"/>
    <col min="9159" max="9160" width="17.33203125" style="536" customWidth="1"/>
    <col min="9161" max="9161" width="22.109375" style="536" customWidth="1"/>
    <col min="9162" max="9162" width="21.88671875" style="536" customWidth="1"/>
    <col min="9163" max="9163" width="22" style="536" customWidth="1"/>
    <col min="9164" max="9164" width="24.109375" style="536" customWidth="1"/>
    <col min="9165" max="9165" width="22" style="536" customWidth="1"/>
    <col min="9166" max="9411" width="13.88671875" style="536"/>
    <col min="9412" max="9412" width="4.88671875" style="536" customWidth="1"/>
    <col min="9413" max="9413" width="25.33203125" style="536" customWidth="1"/>
    <col min="9414" max="9414" width="12.6640625" style="536" customWidth="1"/>
    <col min="9415" max="9416" width="17.33203125" style="536" customWidth="1"/>
    <col min="9417" max="9417" width="22.109375" style="536" customWidth="1"/>
    <col min="9418" max="9418" width="21.88671875" style="536" customWidth="1"/>
    <col min="9419" max="9419" width="22" style="536" customWidth="1"/>
    <col min="9420" max="9420" width="24.109375" style="536" customWidth="1"/>
    <col min="9421" max="9421" width="22" style="536" customWidth="1"/>
    <col min="9422" max="9667" width="13.88671875" style="536"/>
    <col min="9668" max="9668" width="4.88671875" style="536" customWidth="1"/>
    <col min="9669" max="9669" width="25.33203125" style="536" customWidth="1"/>
    <col min="9670" max="9670" width="12.6640625" style="536" customWidth="1"/>
    <col min="9671" max="9672" width="17.33203125" style="536" customWidth="1"/>
    <col min="9673" max="9673" width="22.109375" style="536" customWidth="1"/>
    <col min="9674" max="9674" width="21.88671875" style="536" customWidth="1"/>
    <col min="9675" max="9675" width="22" style="536" customWidth="1"/>
    <col min="9676" max="9676" width="24.109375" style="536" customWidth="1"/>
    <col min="9677" max="9677" width="22" style="536" customWidth="1"/>
    <col min="9678" max="9923" width="13.88671875" style="536"/>
    <col min="9924" max="9924" width="4.88671875" style="536" customWidth="1"/>
    <col min="9925" max="9925" width="25.33203125" style="536" customWidth="1"/>
    <col min="9926" max="9926" width="12.6640625" style="536" customWidth="1"/>
    <col min="9927" max="9928" width="17.33203125" style="536" customWidth="1"/>
    <col min="9929" max="9929" width="22.109375" style="536" customWidth="1"/>
    <col min="9930" max="9930" width="21.88671875" style="536" customWidth="1"/>
    <col min="9931" max="9931" width="22" style="536" customWidth="1"/>
    <col min="9932" max="9932" width="24.109375" style="536" customWidth="1"/>
    <col min="9933" max="9933" width="22" style="536" customWidth="1"/>
    <col min="9934" max="10179" width="13.88671875" style="536"/>
    <col min="10180" max="10180" width="4.88671875" style="536" customWidth="1"/>
    <col min="10181" max="10181" width="25.33203125" style="536" customWidth="1"/>
    <col min="10182" max="10182" width="12.6640625" style="536" customWidth="1"/>
    <col min="10183" max="10184" width="17.33203125" style="536" customWidth="1"/>
    <col min="10185" max="10185" width="22.109375" style="536" customWidth="1"/>
    <col min="10186" max="10186" width="21.88671875" style="536" customWidth="1"/>
    <col min="10187" max="10187" width="22" style="536" customWidth="1"/>
    <col min="10188" max="10188" width="24.109375" style="536" customWidth="1"/>
    <col min="10189" max="10189" width="22" style="536" customWidth="1"/>
    <col min="10190" max="10435" width="13.88671875" style="536"/>
    <col min="10436" max="10436" width="4.88671875" style="536" customWidth="1"/>
    <col min="10437" max="10437" width="25.33203125" style="536" customWidth="1"/>
    <col min="10438" max="10438" width="12.6640625" style="536" customWidth="1"/>
    <col min="10439" max="10440" width="17.33203125" style="536" customWidth="1"/>
    <col min="10441" max="10441" width="22.109375" style="536" customWidth="1"/>
    <col min="10442" max="10442" width="21.88671875" style="536" customWidth="1"/>
    <col min="10443" max="10443" width="22" style="536" customWidth="1"/>
    <col min="10444" max="10444" width="24.109375" style="536" customWidth="1"/>
    <col min="10445" max="10445" width="22" style="536" customWidth="1"/>
    <col min="10446" max="10691" width="13.88671875" style="536"/>
    <col min="10692" max="10692" width="4.88671875" style="536" customWidth="1"/>
    <col min="10693" max="10693" width="25.33203125" style="536" customWidth="1"/>
    <col min="10694" max="10694" width="12.6640625" style="536" customWidth="1"/>
    <col min="10695" max="10696" width="17.33203125" style="536" customWidth="1"/>
    <col min="10697" max="10697" width="22.109375" style="536" customWidth="1"/>
    <col min="10698" max="10698" width="21.88671875" style="536" customWidth="1"/>
    <col min="10699" max="10699" width="22" style="536" customWidth="1"/>
    <col min="10700" max="10700" width="24.109375" style="536" customWidth="1"/>
    <col min="10701" max="10701" width="22" style="536" customWidth="1"/>
    <col min="10702" max="10947" width="13.88671875" style="536"/>
    <col min="10948" max="10948" width="4.88671875" style="536" customWidth="1"/>
    <col min="10949" max="10949" width="25.33203125" style="536" customWidth="1"/>
    <col min="10950" max="10950" width="12.6640625" style="536" customWidth="1"/>
    <col min="10951" max="10952" width="17.33203125" style="536" customWidth="1"/>
    <col min="10953" max="10953" width="22.109375" style="536" customWidth="1"/>
    <col min="10954" max="10954" width="21.88671875" style="536" customWidth="1"/>
    <col min="10955" max="10955" width="22" style="536" customWidth="1"/>
    <col min="10956" max="10956" width="24.109375" style="536" customWidth="1"/>
    <col min="10957" max="10957" width="22" style="536" customWidth="1"/>
    <col min="10958" max="11203" width="13.88671875" style="536"/>
    <col min="11204" max="11204" width="4.88671875" style="536" customWidth="1"/>
    <col min="11205" max="11205" width="25.33203125" style="536" customWidth="1"/>
    <col min="11206" max="11206" width="12.6640625" style="536" customWidth="1"/>
    <col min="11207" max="11208" width="17.33203125" style="536" customWidth="1"/>
    <col min="11209" max="11209" width="22.109375" style="536" customWidth="1"/>
    <col min="11210" max="11210" width="21.88671875" style="536" customWidth="1"/>
    <col min="11211" max="11211" width="22" style="536" customWidth="1"/>
    <col min="11212" max="11212" width="24.109375" style="536" customWidth="1"/>
    <col min="11213" max="11213" width="22" style="536" customWidth="1"/>
    <col min="11214" max="11459" width="13.88671875" style="536"/>
    <col min="11460" max="11460" width="4.88671875" style="536" customWidth="1"/>
    <col min="11461" max="11461" width="25.33203125" style="536" customWidth="1"/>
    <col min="11462" max="11462" width="12.6640625" style="536" customWidth="1"/>
    <col min="11463" max="11464" width="17.33203125" style="536" customWidth="1"/>
    <col min="11465" max="11465" width="22.109375" style="536" customWidth="1"/>
    <col min="11466" max="11466" width="21.88671875" style="536" customWidth="1"/>
    <col min="11467" max="11467" width="22" style="536" customWidth="1"/>
    <col min="11468" max="11468" width="24.109375" style="536" customWidth="1"/>
    <col min="11469" max="11469" width="22" style="536" customWidth="1"/>
    <col min="11470" max="11715" width="13.88671875" style="536"/>
    <col min="11716" max="11716" width="4.88671875" style="536" customWidth="1"/>
    <col min="11717" max="11717" width="25.33203125" style="536" customWidth="1"/>
    <col min="11718" max="11718" width="12.6640625" style="536" customWidth="1"/>
    <col min="11719" max="11720" width="17.33203125" style="536" customWidth="1"/>
    <col min="11721" max="11721" width="22.109375" style="536" customWidth="1"/>
    <col min="11722" max="11722" width="21.88671875" style="536" customWidth="1"/>
    <col min="11723" max="11723" width="22" style="536" customWidth="1"/>
    <col min="11724" max="11724" width="24.109375" style="536" customWidth="1"/>
    <col min="11725" max="11725" width="22" style="536" customWidth="1"/>
    <col min="11726" max="11971" width="13.88671875" style="536"/>
    <col min="11972" max="11972" width="4.88671875" style="536" customWidth="1"/>
    <col min="11973" max="11973" width="25.33203125" style="536" customWidth="1"/>
    <col min="11974" max="11974" width="12.6640625" style="536" customWidth="1"/>
    <col min="11975" max="11976" width="17.33203125" style="536" customWidth="1"/>
    <col min="11977" max="11977" width="22.109375" style="536" customWidth="1"/>
    <col min="11978" max="11978" width="21.88671875" style="536" customWidth="1"/>
    <col min="11979" max="11979" width="22" style="536" customWidth="1"/>
    <col min="11980" max="11980" width="24.109375" style="536" customWidth="1"/>
    <col min="11981" max="11981" width="22" style="536" customWidth="1"/>
    <col min="11982" max="12227" width="13.88671875" style="536"/>
    <col min="12228" max="12228" width="4.88671875" style="536" customWidth="1"/>
    <col min="12229" max="12229" width="25.33203125" style="536" customWidth="1"/>
    <col min="12230" max="12230" width="12.6640625" style="536" customWidth="1"/>
    <col min="12231" max="12232" width="17.33203125" style="536" customWidth="1"/>
    <col min="12233" max="12233" width="22.109375" style="536" customWidth="1"/>
    <col min="12234" max="12234" width="21.88671875" style="536" customWidth="1"/>
    <col min="12235" max="12235" width="22" style="536" customWidth="1"/>
    <col min="12236" max="12236" width="24.109375" style="536" customWidth="1"/>
    <col min="12237" max="12237" width="22" style="536" customWidth="1"/>
    <col min="12238" max="12483" width="13.88671875" style="536"/>
    <col min="12484" max="12484" width="4.88671875" style="536" customWidth="1"/>
    <col min="12485" max="12485" width="25.33203125" style="536" customWidth="1"/>
    <col min="12486" max="12486" width="12.6640625" style="536" customWidth="1"/>
    <col min="12487" max="12488" width="17.33203125" style="536" customWidth="1"/>
    <col min="12489" max="12489" width="22.109375" style="536" customWidth="1"/>
    <col min="12490" max="12490" width="21.88671875" style="536" customWidth="1"/>
    <col min="12491" max="12491" width="22" style="536" customWidth="1"/>
    <col min="12492" max="12492" width="24.109375" style="536" customWidth="1"/>
    <col min="12493" max="12493" width="22" style="536" customWidth="1"/>
    <col min="12494" max="12739" width="13.88671875" style="536"/>
    <col min="12740" max="12740" width="4.88671875" style="536" customWidth="1"/>
    <col min="12741" max="12741" width="25.33203125" style="536" customWidth="1"/>
    <col min="12742" max="12742" width="12.6640625" style="536" customWidth="1"/>
    <col min="12743" max="12744" width="17.33203125" style="536" customWidth="1"/>
    <col min="12745" max="12745" width="22.109375" style="536" customWidth="1"/>
    <col min="12746" max="12746" width="21.88671875" style="536" customWidth="1"/>
    <col min="12747" max="12747" width="22" style="536" customWidth="1"/>
    <col min="12748" max="12748" width="24.109375" style="536" customWidth="1"/>
    <col min="12749" max="12749" width="22" style="536" customWidth="1"/>
    <col min="12750" max="12995" width="13.88671875" style="536"/>
    <col min="12996" max="12996" width="4.88671875" style="536" customWidth="1"/>
    <col min="12997" max="12997" width="25.33203125" style="536" customWidth="1"/>
    <col min="12998" max="12998" width="12.6640625" style="536" customWidth="1"/>
    <col min="12999" max="13000" width="17.33203125" style="536" customWidth="1"/>
    <col min="13001" max="13001" width="22.109375" style="536" customWidth="1"/>
    <col min="13002" max="13002" width="21.88671875" style="536" customWidth="1"/>
    <col min="13003" max="13003" width="22" style="536" customWidth="1"/>
    <col min="13004" max="13004" width="24.109375" style="536" customWidth="1"/>
    <col min="13005" max="13005" width="22" style="536" customWidth="1"/>
    <col min="13006" max="13251" width="13.88671875" style="536"/>
    <col min="13252" max="13252" width="4.88671875" style="536" customWidth="1"/>
    <col min="13253" max="13253" width="25.33203125" style="536" customWidth="1"/>
    <col min="13254" max="13254" width="12.6640625" style="536" customWidth="1"/>
    <col min="13255" max="13256" width="17.33203125" style="536" customWidth="1"/>
    <col min="13257" max="13257" width="22.109375" style="536" customWidth="1"/>
    <col min="13258" max="13258" width="21.88671875" style="536" customWidth="1"/>
    <col min="13259" max="13259" width="22" style="536" customWidth="1"/>
    <col min="13260" max="13260" width="24.109375" style="536" customWidth="1"/>
    <col min="13261" max="13261" width="22" style="536" customWidth="1"/>
    <col min="13262" max="13507" width="13.88671875" style="536"/>
    <col min="13508" max="13508" width="4.88671875" style="536" customWidth="1"/>
    <col min="13509" max="13509" width="25.33203125" style="536" customWidth="1"/>
    <col min="13510" max="13510" width="12.6640625" style="536" customWidth="1"/>
    <col min="13511" max="13512" width="17.33203125" style="536" customWidth="1"/>
    <col min="13513" max="13513" width="22.109375" style="536" customWidth="1"/>
    <col min="13514" max="13514" width="21.88671875" style="536" customWidth="1"/>
    <col min="13515" max="13515" width="22" style="536" customWidth="1"/>
    <col min="13516" max="13516" width="24.109375" style="536" customWidth="1"/>
    <col min="13517" max="13517" width="22" style="536" customWidth="1"/>
    <col min="13518" max="13763" width="13.88671875" style="536"/>
    <col min="13764" max="13764" width="4.88671875" style="536" customWidth="1"/>
    <col min="13765" max="13765" width="25.33203125" style="536" customWidth="1"/>
    <col min="13766" max="13766" width="12.6640625" style="536" customWidth="1"/>
    <col min="13767" max="13768" width="17.33203125" style="536" customWidth="1"/>
    <col min="13769" max="13769" width="22.109375" style="536" customWidth="1"/>
    <col min="13770" max="13770" width="21.88671875" style="536" customWidth="1"/>
    <col min="13771" max="13771" width="22" style="536" customWidth="1"/>
    <col min="13772" max="13772" width="24.109375" style="536" customWidth="1"/>
    <col min="13773" max="13773" width="22" style="536" customWidth="1"/>
    <col min="13774" max="14019" width="13.88671875" style="536"/>
    <col min="14020" max="14020" width="4.88671875" style="536" customWidth="1"/>
    <col min="14021" max="14021" width="25.33203125" style="536" customWidth="1"/>
    <col min="14022" max="14022" width="12.6640625" style="536" customWidth="1"/>
    <col min="14023" max="14024" width="17.33203125" style="536" customWidth="1"/>
    <col min="14025" max="14025" width="22.109375" style="536" customWidth="1"/>
    <col min="14026" max="14026" width="21.88671875" style="536" customWidth="1"/>
    <col min="14027" max="14027" width="22" style="536" customWidth="1"/>
    <col min="14028" max="14028" width="24.109375" style="536" customWidth="1"/>
    <col min="14029" max="14029" width="22" style="536" customWidth="1"/>
    <col min="14030" max="14275" width="13.88671875" style="536"/>
    <col min="14276" max="14276" width="4.88671875" style="536" customWidth="1"/>
    <col min="14277" max="14277" width="25.33203125" style="536" customWidth="1"/>
    <col min="14278" max="14278" width="12.6640625" style="536" customWidth="1"/>
    <col min="14279" max="14280" width="17.33203125" style="536" customWidth="1"/>
    <col min="14281" max="14281" width="22.109375" style="536" customWidth="1"/>
    <col min="14282" max="14282" width="21.88671875" style="536" customWidth="1"/>
    <col min="14283" max="14283" width="22" style="536" customWidth="1"/>
    <col min="14284" max="14284" width="24.109375" style="536" customWidth="1"/>
    <col min="14285" max="14285" width="22" style="536" customWidth="1"/>
    <col min="14286" max="14531" width="13.88671875" style="536"/>
    <col min="14532" max="14532" width="4.88671875" style="536" customWidth="1"/>
    <col min="14533" max="14533" width="25.33203125" style="536" customWidth="1"/>
    <col min="14534" max="14534" width="12.6640625" style="536" customWidth="1"/>
    <col min="14535" max="14536" width="17.33203125" style="536" customWidth="1"/>
    <col min="14537" max="14537" width="22.109375" style="536" customWidth="1"/>
    <col min="14538" max="14538" width="21.88671875" style="536" customWidth="1"/>
    <col min="14539" max="14539" width="22" style="536" customWidth="1"/>
    <col min="14540" max="14540" width="24.109375" style="536" customWidth="1"/>
    <col min="14541" max="14541" width="22" style="536" customWidth="1"/>
    <col min="14542" max="14787" width="13.88671875" style="536"/>
    <col min="14788" max="14788" width="4.88671875" style="536" customWidth="1"/>
    <col min="14789" max="14789" width="25.33203125" style="536" customWidth="1"/>
    <col min="14790" max="14790" width="12.6640625" style="536" customWidth="1"/>
    <col min="14791" max="14792" width="17.33203125" style="536" customWidth="1"/>
    <col min="14793" max="14793" width="22.109375" style="536" customWidth="1"/>
    <col min="14794" max="14794" width="21.88671875" style="536" customWidth="1"/>
    <col min="14795" max="14795" width="22" style="536" customWidth="1"/>
    <col min="14796" max="14796" width="24.109375" style="536" customWidth="1"/>
    <col min="14797" max="14797" width="22" style="536" customWidth="1"/>
    <col min="14798" max="15043" width="13.88671875" style="536"/>
    <col min="15044" max="15044" width="4.88671875" style="536" customWidth="1"/>
    <col min="15045" max="15045" width="25.33203125" style="536" customWidth="1"/>
    <col min="15046" max="15046" width="12.6640625" style="536" customWidth="1"/>
    <col min="15047" max="15048" width="17.33203125" style="536" customWidth="1"/>
    <col min="15049" max="15049" width="22.109375" style="536" customWidth="1"/>
    <col min="15050" max="15050" width="21.88671875" style="536" customWidth="1"/>
    <col min="15051" max="15051" width="22" style="536" customWidth="1"/>
    <col min="15052" max="15052" width="24.109375" style="536" customWidth="1"/>
    <col min="15053" max="15053" width="22" style="536" customWidth="1"/>
    <col min="15054" max="15299" width="13.88671875" style="536"/>
    <col min="15300" max="15300" width="4.88671875" style="536" customWidth="1"/>
    <col min="15301" max="15301" width="25.33203125" style="536" customWidth="1"/>
    <col min="15302" max="15302" width="12.6640625" style="536" customWidth="1"/>
    <col min="15303" max="15304" width="17.33203125" style="536" customWidth="1"/>
    <col min="15305" max="15305" width="22.109375" style="536" customWidth="1"/>
    <col min="15306" max="15306" width="21.88671875" style="536" customWidth="1"/>
    <col min="15307" max="15307" width="22" style="536" customWidth="1"/>
    <col min="15308" max="15308" width="24.109375" style="536" customWidth="1"/>
    <col min="15309" max="15309" width="22" style="536" customWidth="1"/>
    <col min="15310" max="15555" width="13.88671875" style="536"/>
    <col min="15556" max="15556" width="4.88671875" style="536" customWidth="1"/>
    <col min="15557" max="15557" width="25.33203125" style="536" customWidth="1"/>
    <col min="15558" max="15558" width="12.6640625" style="536" customWidth="1"/>
    <col min="15559" max="15560" width="17.33203125" style="536" customWidth="1"/>
    <col min="15561" max="15561" width="22.109375" style="536" customWidth="1"/>
    <col min="15562" max="15562" width="21.88671875" style="536" customWidth="1"/>
    <col min="15563" max="15563" width="22" style="536" customWidth="1"/>
    <col min="15564" max="15564" width="24.109375" style="536" customWidth="1"/>
    <col min="15565" max="15565" width="22" style="536" customWidth="1"/>
    <col min="15566" max="15811" width="13.88671875" style="536"/>
    <col min="15812" max="15812" width="4.88671875" style="536" customWidth="1"/>
    <col min="15813" max="15813" width="25.33203125" style="536" customWidth="1"/>
    <col min="15814" max="15814" width="12.6640625" style="536" customWidth="1"/>
    <col min="15815" max="15816" width="17.33203125" style="536" customWidth="1"/>
    <col min="15817" max="15817" width="22.109375" style="536" customWidth="1"/>
    <col min="15818" max="15818" width="21.88671875" style="536" customWidth="1"/>
    <col min="15819" max="15819" width="22" style="536" customWidth="1"/>
    <col min="15820" max="15820" width="24.109375" style="536" customWidth="1"/>
    <col min="15821" max="15821" width="22" style="536" customWidth="1"/>
    <col min="15822" max="16067" width="13.88671875" style="536"/>
    <col min="16068" max="16068" width="4.88671875" style="536" customWidth="1"/>
    <col min="16069" max="16069" width="25.33203125" style="536" customWidth="1"/>
    <col min="16070" max="16070" width="12.6640625" style="536" customWidth="1"/>
    <col min="16071" max="16072" width="17.33203125" style="536" customWidth="1"/>
    <col min="16073" max="16073" width="22.109375" style="536" customWidth="1"/>
    <col min="16074" max="16074" width="21.88671875" style="536" customWidth="1"/>
    <col min="16075" max="16075" width="22" style="536" customWidth="1"/>
    <col min="16076" max="16076" width="24.109375" style="536" customWidth="1"/>
    <col min="16077" max="16077" width="22" style="536" customWidth="1"/>
    <col min="16078" max="16384" width="13.88671875" style="536"/>
  </cols>
  <sheetData>
    <row r="1" spans="1:19" s="533" customFormat="1" ht="24.9" customHeight="1" x14ac:dyDescent="0.35">
      <c r="A1" s="532" t="s">
        <v>923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376" t="s">
        <v>651</v>
      </c>
      <c r="O1" s="376" t="s">
        <v>1115</v>
      </c>
      <c r="P1" s="532"/>
      <c r="Q1" s="532"/>
      <c r="R1" s="532"/>
    </row>
    <row r="2" spans="1:19" s="535" customFormat="1" ht="25.2" customHeight="1" x14ac:dyDescent="0.3">
      <c r="A2" s="534" t="s">
        <v>716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</row>
    <row r="3" spans="1:19" ht="36" customHeight="1" x14ac:dyDescent="0.25">
      <c r="A3" s="1198" t="s">
        <v>717</v>
      </c>
      <c r="B3" s="1201" t="s">
        <v>71</v>
      </c>
      <c r="C3" s="1204" t="s">
        <v>718</v>
      </c>
      <c r="D3" s="1205"/>
      <c r="E3" s="1205"/>
      <c r="F3" s="1205"/>
      <c r="G3" s="1205"/>
      <c r="H3" s="1205"/>
      <c r="I3" s="1205"/>
      <c r="J3" s="1205"/>
      <c r="K3" s="1205"/>
      <c r="L3" s="1205"/>
      <c r="M3" s="1205"/>
      <c r="N3" s="1205"/>
      <c r="O3" s="1205"/>
      <c r="P3" s="1205"/>
      <c r="Q3" s="1205"/>
      <c r="R3" s="1205"/>
      <c r="S3" s="1206"/>
    </row>
    <row r="4" spans="1:19" ht="79.2" customHeight="1" x14ac:dyDescent="0.25">
      <c r="A4" s="1199"/>
      <c r="B4" s="1202"/>
      <c r="C4" s="1218" t="s">
        <v>719</v>
      </c>
      <c r="D4" s="1209" t="s">
        <v>720</v>
      </c>
      <c r="E4" s="1210"/>
      <c r="F4" s="1210"/>
      <c r="G4" s="1210"/>
      <c r="H4" s="1211"/>
      <c r="I4" s="1212" t="s">
        <v>721</v>
      </c>
      <c r="J4" s="1213"/>
      <c r="K4" s="1214"/>
      <c r="L4" s="1219" t="s">
        <v>722</v>
      </c>
      <c r="M4" s="1220"/>
      <c r="N4" s="1220"/>
      <c r="O4" s="1220"/>
      <c r="P4" s="1220"/>
      <c r="Q4" s="1220"/>
      <c r="R4" s="1220"/>
      <c r="S4" s="1221"/>
    </row>
    <row r="5" spans="1:19" ht="66.75" customHeight="1" x14ac:dyDescent="0.25">
      <c r="A5" s="1200"/>
      <c r="B5" s="1203"/>
      <c r="C5" s="1208"/>
      <c r="D5" s="540" t="s">
        <v>723</v>
      </c>
      <c r="E5" s="540" t="s">
        <v>724</v>
      </c>
      <c r="F5" s="540" t="s">
        <v>725</v>
      </c>
      <c r="G5" s="540" t="s">
        <v>726</v>
      </c>
      <c r="H5" s="540" t="s">
        <v>727</v>
      </c>
      <c r="I5" s="541" t="s">
        <v>728</v>
      </c>
      <c r="J5" s="541" t="s">
        <v>729</v>
      </c>
      <c r="K5" s="541" t="s">
        <v>730</v>
      </c>
      <c r="L5" s="542" t="s">
        <v>731</v>
      </c>
      <c r="M5" s="542" t="s">
        <v>732</v>
      </c>
      <c r="N5" s="543" t="s">
        <v>733</v>
      </c>
      <c r="O5" s="543" t="s">
        <v>734</v>
      </c>
      <c r="P5" s="542" t="s">
        <v>735</v>
      </c>
      <c r="Q5" s="542" t="s">
        <v>736</v>
      </c>
      <c r="R5" s="542" t="s">
        <v>737</v>
      </c>
      <c r="S5" s="542" t="s">
        <v>738</v>
      </c>
    </row>
    <row r="6" spans="1:19" ht="30" customHeight="1" x14ac:dyDescent="0.3">
      <c r="A6" s="544" t="s">
        <v>739</v>
      </c>
      <c r="B6" s="545" t="s">
        <v>73</v>
      </c>
      <c r="C6" s="546" t="s">
        <v>740</v>
      </c>
      <c r="D6" s="547">
        <v>30634</v>
      </c>
      <c r="E6" s="547">
        <v>30182</v>
      </c>
      <c r="F6" s="547">
        <v>29195</v>
      </c>
      <c r="G6" s="547">
        <v>31903.472317958491</v>
      </c>
      <c r="H6" s="548">
        <v>31590.794776651808</v>
      </c>
      <c r="I6" s="548">
        <v>31551.846112414289</v>
      </c>
      <c r="J6" s="548">
        <v>31204.095378078775</v>
      </c>
      <c r="K6" s="548">
        <v>30848.579164968545</v>
      </c>
      <c r="L6" s="549">
        <v>29144</v>
      </c>
      <c r="M6" s="549">
        <v>29877</v>
      </c>
      <c r="N6" s="550">
        <v>29787</v>
      </c>
      <c r="O6" s="548">
        <v>29284</v>
      </c>
      <c r="P6" s="549">
        <v>29393</v>
      </c>
      <c r="Q6" s="549">
        <v>30027</v>
      </c>
      <c r="R6" s="549">
        <v>30590</v>
      </c>
      <c r="S6" s="551">
        <v>28860</v>
      </c>
    </row>
    <row r="7" spans="1:19" ht="30" customHeight="1" x14ac:dyDescent="0.3">
      <c r="A7" s="552" t="s">
        <v>741</v>
      </c>
      <c r="B7" s="553" t="s">
        <v>74</v>
      </c>
      <c r="C7" s="554" t="s">
        <v>742</v>
      </c>
      <c r="D7" s="555">
        <v>195791</v>
      </c>
      <c r="E7" s="555">
        <v>187563</v>
      </c>
      <c r="F7" s="555">
        <v>170890</v>
      </c>
      <c r="G7" s="555">
        <v>169286.13926124244</v>
      </c>
      <c r="H7" s="556">
        <v>225896.36715368516</v>
      </c>
      <c r="I7" s="556">
        <v>164113.59548999931</v>
      </c>
      <c r="J7" s="556">
        <v>159099.09897048149</v>
      </c>
      <c r="K7" s="555">
        <v>146112.17499999999</v>
      </c>
      <c r="L7" s="557">
        <v>178550</v>
      </c>
      <c r="M7" s="558">
        <v>181000</v>
      </c>
      <c r="N7" s="559">
        <v>163390</v>
      </c>
      <c r="O7" s="556">
        <v>157000</v>
      </c>
      <c r="P7" s="558">
        <v>152000</v>
      </c>
      <c r="Q7" s="558">
        <v>152270</v>
      </c>
      <c r="R7" s="558">
        <v>170000</v>
      </c>
      <c r="S7" s="560">
        <v>157000</v>
      </c>
    </row>
    <row r="8" spans="1:19" ht="24.9" customHeight="1" x14ac:dyDescent="0.3">
      <c r="A8" s="552" t="s">
        <v>743</v>
      </c>
      <c r="B8" s="553" t="s">
        <v>75</v>
      </c>
      <c r="C8" s="554" t="s">
        <v>744</v>
      </c>
      <c r="D8" s="555">
        <v>138</v>
      </c>
      <c r="E8" s="555">
        <v>157</v>
      </c>
      <c r="F8" s="555">
        <v>153</v>
      </c>
      <c r="G8" s="555">
        <v>199.80732634676227</v>
      </c>
      <c r="H8" s="556">
        <v>272.85246569030306</v>
      </c>
      <c r="I8" s="556">
        <v>218.39937994674759</v>
      </c>
      <c r="J8" s="556">
        <v>196.39899483786976</v>
      </c>
      <c r="K8" s="555">
        <v>296.64104054943681</v>
      </c>
      <c r="L8" s="561" t="s">
        <v>449</v>
      </c>
      <c r="M8" s="562" t="s">
        <v>449</v>
      </c>
      <c r="N8" s="563" t="s">
        <v>449</v>
      </c>
      <c r="O8" s="564" t="s">
        <v>449</v>
      </c>
      <c r="P8" s="562" t="s">
        <v>449</v>
      </c>
      <c r="Q8" s="562" t="s">
        <v>449</v>
      </c>
      <c r="R8" s="562" t="s">
        <v>449</v>
      </c>
      <c r="S8" s="565" t="s">
        <v>449</v>
      </c>
    </row>
    <row r="9" spans="1:19" ht="24.9" customHeight="1" x14ac:dyDescent="0.3">
      <c r="A9" s="552" t="s">
        <v>745</v>
      </c>
      <c r="B9" s="553" t="s">
        <v>746</v>
      </c>
      <c r="C9" s="554" t="s">
        <v>740</v>
      </c>
      <c r="D9" s="555">
        <v>42603</v>
      </c>
      <c r="E9" s="555">
        <v>37490</v>
      </c>
      <c r="F9" s="555">
        <v>31742</v>
      </c>
      <c r="G9" s="555">
        <v>40888.895278280179</v>
      </c>
      <c r="H9" s="556">
        <v>34362.322123999009</v>
      </c>
      <c r="I9" s="556">
        <v>47021.027576999993</v>
      </c>
      <c r="J9" s="556">
        <v>49639.776214444384</v>
      </c>
      <c r="K9" s="555">
        <v>56066.442877000001</v>
      </c>
      <c r="L9" s="557">
        <v>37450.51</v>
      </c>
      <c r="M9" s="558">
        <v>39276.957000000002</v>
      </c>
      <c r="N9" s="559">
        <v>36722.711000000003</v>
      </c>
      <c r="O9" s="556">
        <v>41419.722222222219</v>
      </c>
      <c r="P9" s="558">
        <v>42319</v>
      </c>
      <c r="Q9" s="558">
        <v>44675.798594444437</v>
      </c>
      <c r="R9" s="558">
        <v>53103.055999999997</v>
      </c>
      <c r="S9" s="560">
        <v>50459.798500000004</v>
      </c>
    </row>
    <row r="10" spans="1:19" ht="37.5" customHeight="1" x14ac:dyDescent="0.3">
      <c r="A10" s="552" t="s">
        <v>747</v>
      </c>
      <c r="B10" s="553" t="s">
        <v>748</v>
      </c>
      <c r="C10" s="554" t="s">
        <v>749</v>
      </c>
      <c r="D10" s="555">
        <v>549</v>
      </c>
      <c r="E10" s="555">
        <v>558</v>
      </c>
      <c r="F10" s="555">
        <v>549</v>
      </c>
      <c r="G10" s="555">
        <v>478.82927933856047</v>
      </c>
      <c r="H10" s="556">
        <v>458.56987950353403</v>
      </c>
      <c r="I10" s="556">
        <v>476.24096240859183</v>
      </c>
      <c r="J10" s="556">
        <v>473.66663665422385</v>
      </c>
      <c r="K10" s="555">
        <v>442.79886572126048</v>
      </c>
      <c r="L10" s="557">
        <v>485</v>
      </c>
      <c r="M10" s="558">
        <v>550</v>
      </c>
      <c r="N10" s="559">
        <v>522</v>
      </c>
      <c r="O10" s="556">
        <v>500</v>
      </c>
      <c r="P10" s="558">
        <v>530</v>
      </c>
      <c r="Q10" s="558">
        <v>500</v>
      </c>
      <c r="R10" s="558">
        <v>475</v>
      </c>
      <c r="S10" s="560">
        <v>463</v>
      </c>
    </row>
    <row r="11" spans="1:19" ht="30" customHeight="1" x14ac:dyDescent="0.3">
      <c r="A11" s="552" t="s">
        <v>750</v>
      </c>
      <c r="B11" s="553" t="s">
        <v>77</v>
      </c>
      <c r="C11" s="554" t="s">
        <v>749</v>
      </c>
      <c r="D11" s="555">
        <v>104</v>
      </c>
      <c r="E11" s="555">
        <v>87</v>
      </c>
      <c r="F11" s="555">
        <v>70</v>
      </c>
      <c r="G11" s="555">
        <v>79.224152458157135</v>
      </c>
      <c r="H11" s="556">
        <v>48.217809691644774</v>
      </c>
      <c r="I11" s="556">
        <v>73.685810397767312</v>
      </c>
      <c r="J11" s="556">
        <v>68.534638560423858</v>
      </c>
      <c r="K11" s="555">
        <v>40.042572700799447</v>
      </c>
      <c r="L11" s="557">
        <v>105</v>
      </c>
      <c r="M11" s="558">
        <v>87</v>
      </c>
      <c r="N11" s="559">
        <v>70</v>
      </c>
      <c r="O11" s="556">
        <v>80</v>
      </c>
      <c r="P11" s="558">
        <v>65</v>
      </c>
      <c r="Q11" s="558">
        <v>66</v>
      </c>
      <c r="R11" s="558">
        <v>98</v>
      </c>
      <c r="S11" s="560">
        <v>42</v>
      </c>
    </row>
    <row r="12" spans="1:19" ht="30" customHeight="1" x14ac:dyDescent="0.3">
      <c r="A12" s="552" t="s">
        <v>751</v>
      </c>
      <c r="B12" s="553" t="s">
        <v>78</v>
      </c>
      <c r="C12" s="554" t="s">
        <v>749</v>
      </c>
      <c r="D12" s="555">
        <v>17306</v>
      </c>
      <c r="E12" s="555">
        <v>16223</v>
      </c>
      <c r="F12" s="555">
        <v>15425</v>
      </c>
      <c r="G12" s="555">
        <v>14984.255200837137</v>
      </c>
      <c r="H12" s="556">
        <v>8011.8057822251103</v>
      </c>
      <c r="I12" s="556">
        <v>14734.423983040106</v>
      </c>
      <c r="J12" s="556">
        <v>14488.758179976696</v>
      </c>
      <c r="K12" s="555">
        <v>7448.1460136039314</v>
      </c>
      <c r="L12" s="557">
        <v>10600</v>
      </c>
      <c r="M12" s="558">
        <v>12670</v>
      </c>
      <c r="N12" s="559">
        <v>11150</v>
      </c>
      <c r="O12" s="556">
        <v>10050</v>
      </c>
      <c r="P12" s="558">
        <v>8500</v>
      </c>
      <c r="Q12" s="558">
        <v>8670</v>
      </c>
      <c r="R12" s="558">
        <v>8000</v>
      </c>
      <c r="S12" s="560">
        <v>6700</v>
      </c>
    </row>
    <row r="13" spans="1:19" ht="30" customHeight="1" x14ac:dyDescent="0.3">
      <c r="A13" s="552" t="s">
        <v>752</v>
      </c>
      <c r="B13" s="553" t="s">
        <v>79</v>
      </c>
      <c r="C13" s="554" t="s">
        <v>749</v>
      </c>
      <c r="D13" s="555">
        <v>493</v>
      </c>
      <c r="E13" s="555">
        <v>904</v>
      </c>
      <c r="F13" s="555">
        <v>592</v>
      </c>
      <c r="G13" s="555">
        <v>270.65912957705962</v>
      </c>
      <c r="H13" s="556">
        <v>186.11892668664285</v>
      </c>
      <c r="I13" s="556">
        <v>208.50813584694788</v>
      </c>
      <c r="J13" s="556">
        <v>160.62876867410924</v>
      </c>
      <c r="K13" s="555">
        <v>160.98214206083716</v>
      </c>
      <c r="L13" s="557">
        <v>620</v>
      </c>
      <c r="M13" s="558">
        <v>615</v>
      </c>
      <c r="N13" s="559">
        <v>520</v>
      </c>
      <c r="O13" s="556">
        <v>250</v>
      </c>
      <c r="P13" s="558">
        <v>190</v>
      </c>
      <c r="Q13" s="558">
        <v>87</v>
      </c>
      <c r="R13" s="558">
        <v>80</v>
      </c>
      <c r="S13" s="560">
        <v>160</v>
      </c>
    </row>
    <row r="14" spans="1:19" ht="30" customHeight="1" x14ac:dyDescent="0.3">
      <c r="A14" s="552" t="s">
        <v>753</v>
      </c>
      <c r="B14" s="553" t="s">
        <v>80</v>
      </c>
      <c r="C14" s="554" t="s">
        <v>749</v>
      </c>
      <c r="D14" s="555">
        <v>183</v>
      </c>
      <c r="E14" s="555">
        <v>229</v>
      </c>
      <c r="F14" s="555">
        <v>177</v>
      </c>
      <c r="G14" s="555">
        <v>212.90725223409555</v>
      </c>
      <c r="H14" s="556">
        <v>79.72832187257508</v>
      </c>
      <c r="I14" s="556">
        <v>195.39032248611034</v>
      </c>
      <c r="J14" s="556">
        <v>179.3145969459483</v>
      </c>
      <c r="K14" s="555">
        <v>56.31419325738397</v>
      </c>
      <c r="L14" s="557">
        <v>238</v>
      </c>
      <c r="M14" s="558">
        <v>200</v>
      </c>
      <c r="N14" s="559">
        <v>159</v>
      </c>
      <c r="O14" s="556">
        <v>130</v>
      </c>
      <c r="P14" s="558">
        <v>50</v>
      </c>
      <c r="Q14" s="558">
        <v>0</v>
      </c>
      <c r="R14" s="558">
        <v>40.5</v>
      </c>
      <c r="S14" s="560">
        <v>59</v>
      </c>
    </row>
    <row r="15" spans="1:19" ht="30" customHeight="1" x14ac:dyDescent="0.3">
      <c r="A15" s="552" t="s">
        <v>754</v>
      </c>
      <c r="B15" s="553" t="s">
        <v>81</v>
      </c>
      <c r="C15" s="554" t="s">
        <v>755</v>
      </c>
      <c r="D15" s="555">
        <v>39001</v>
      </c>
      <c r="E15" s="555">
        <v>37508</v>
      </c>
      <c r="F15" s="555">
        <v>39597</v>
      </c>
      <c r="G15" s="555">
        <v>31816.507885608615</v>
      </c>
      <c r="H15" s="556">
        <v>25801.103802684538</v>
      </c>
      <c r="I15" s="556">
        <v>29578.938632479687</v>
      </c>
      <c r="J15" s="556">
        <v>32987.147431505582</v>
      </c>
      <c r="K15" s="555">
        <v>23642.132940276628</v>
      </c>
      <c r="L15" s="557">
        <v>12789</v>
      </c>
      <c r="M15" s="558">
        <v>14500</v>
      </c>
      <c r="N15" s="559">
        <v>13530</v>
      </c>
      <c r="O15" s="556">
        <v>25018</v>
      </c>
      <c r="P15" s="558">
        <v>23128.842000000001</v>
      </c>
      <c r="Q15" s="558">
        <v>21392.454526000001</v>
      </c>
      <c r="R15" s="558">
        <v>21868.948</v>
      </c>
      <c r="S15" s="560">
        <v>21596.315789473683</v>
      </c>
    </row>
    <row r="16" spans="1:19" ht="30" customHeight="1" x14ac:dyDescent="0.35">
      <c r="A16" s="552" t="s">
        <v>756</v>
      </c>
      <c r="B16" s="553" t="s">
        <v>757</v>
      </c>
      <c r="C16" s="554" t="s">
        <v>755</v>
      </c>
      <c r="D16" s="555">
        <v>4649</v>
      </c>
      <c r="E16" s="555">
        <v>2388</v>
      </c>
      <c r="F16" s="555">
        <v>3512</v>
      </c>
      <c r="G16" s="555">
        <v>2136.4448282329445</v>
      </c>
      <c r="H16" s="556">
        <v>3779.5523197753873</v>
      </c>
      <c r="I16" s="556">
        <v>1810.2452099063528</v>
      </c>
      <c r="J16" s="556">
        <v>1533.850851977907</v>
      </c>
      <c r="K16" s="555">
        <v>4457.3783683160755</v>
      </c>
      <c r="L16" s="566" t="s">
        <v>449</v>
      </c>
      <c r="M16" s="567" t="s">
        <v>449</v>
      </c>
      <c r="N16" s="564" t="s">
        <v>449</v>
      </c>
      <c r="O16" s="564" t="s">
        <v>449</v>
      </c>
      <c r="P16" s="567" t="s">
        <v>449</v>
      </c>
      <c r="Q16" s="567" t="s">
        <v>449</v>
      </c>
      <c r="R16" s="567" t="s">
        <v>449</v>
      </c>
      <c r="S16" s="567" t="s">
        <v>449</v>
      </c>
    </row>
    <row r="17" spans="1:19" ht="30" customHeight="1" x14ac:dyDescent="0.3">
      <c r="A17" s="552" t="s">
        <v>758</v>
      </c>
      <c r="B17" s="553" t="s">
        <v>405</v>
      </c>
      <c r="C17" s="554" t="s">
        <v>749</v>
      </c>
      <c r="D17" s="555">
        <v>3167</v>
      </c>
      <c r="E17" s="555">
        <v>3036</v>
      </c>
      <c r="F17" s="555">
        <v>3342</v>
      </c>
      <c r="G17" s="555">
        <v>3990.236739621399</v>
      </c>
      <c r="H17" s="556">
        <v>4451.9536175693283</v>
      </c>
      <c r="I17" s="556">
        <v>4233.1410102536729</v>
      </c>
      <c r="J17" s="556">
        <v>4254.0420837337024</v>
      </c>
      <c r="K17" s="555">
        <v>4733.4070018866587</v>
      </c>
      <c r="L17" s="566" t="s">
        <v>449</v>
      </c>
      <c r="M17" s="567" t="s">
        <v>449</v>
      </c>
      <c r="N17" s="564" t="s">
        <v>449</v>
      </c>
      <c r="O17" s="564" t="s">
        <v>449</v>
      </c>
      <c r="P17" s="567" t="s">
        <v>449</v>
      </c>
      <c r="Q17" s="567" t="s">
        <v>449</v>
      </c>
      <c r="R17" s="567" t="s">
        <v>449</v>
      </c>
      <c r="S17" s="567" t="s">
        <v>449</v>
      </c>
    </row>
    <row r="18" spans="1:19" ht="39.75" customHeight="1" x14ac:dyDescent="0.3">
      <c r="A18" s="552" t="s">
        <v>759</v>
      </c>
      <c r="B18" s="553" t="s">
        <v>760</v>
      </c>
      <c r="C18" s="554" t="s">
        <v>749</v>
      </c>
      <c r="D18" s="555">
        <v>1387</v>
      </c>
      <c r="E18" s="555">
        <v>1291</v>
      </c>
      <c r="F18" s="555">
        <v>1224</v>
      </c>
      <c r="G18" s="555">
        <v>1178.6287518747108</v>
      </c>
      <c r="H18" s="556">
        <v>1062.6654843152962</v>
      </c>
      <c r="I18" s="556">
        <v>1163.8818678454245</v>
      </c>
      <c r="J18" s="556">
        <v>1137.488849942463</v>
      </c>
      <c r="K18" s="555">
        <v>1051.8144803718783</v>
      </c>
      <c r="L18" s="566" t="s">
        <v>449</v>
      </c>
      <c r="M18" s="567" t="s">
        <v>449</v>
      </c>
      <c r="N18" s="564" t="s">
        <v>449</v>
      </c>
      <c r="O18" s="564" t="s">
        <v>449</v>
      </c>
      <c r="P18" s="567" t="s">
        <v>449</v>
      </c>
      <c r="Q18" s="567" t="s">
        <v>449</v>
      </c>
      <c r="R18" s="567" t="s">
        <v>449</v>
      </c>
      <c r="S18" s="567" t="s">
        <v>449</v>
      </c>
    </row>
    <row r="19" spans="1:19" ht="30" customHeight="1" x14ac:dyDescent="0.3">
      <c r="A19" s="568" t="s">
        <v>761</v>
      </c>
      <c r="B19" s="569" t="s">
        <v>388</v>
      </c>
      <c r="C19" s="570" t="s">
        <v>749</v>
      </c>
      <c r="D19" s="571">
        <v>2028</v>
      </c>
      <c r="E19" s="571">
        <v>2287</v>
      </c>
      <c r="F19" s="571">
        <v>2464</v>
      </c>
      <c r="G19" s="571">
        <v>3422.4934202785898</v>
      </c>
      <c r="H19" s="571">
        <v>3125.0710149678516</v>
      </c>
      <c r="I19" s="571">
        <v>3818.6506441265929</v>
      </c>
      <c r="J19" s="571">
        <v>3596.8775052762521</v>
      </c>
      <c r="K19" s="571">
        <v>3107.3060593403475</v>
      </c>
      <c r="L19" s="572" t="s">
        <v>449</v>
      </c>
      <c r="M19" s="572" t="s">
        <v>449</v>
      </c>
      <c r="N19" s="573" t="s">
        <v>449</v>
      </c>
      <c r="O19" s="573" t="s">
        <v>449</v>
      </c>
      <c r="P19" s="572" t="s">
        <v>449</v>
      </c>
      <c r="Q19" s="572" t="s">
        <v>449</v>
      </c>
      <c r="R19" s="572" t="s">
        <v>449</v>
      </c>
      <c r="S19" s="572" t="s">
        <v>449</v>
      </c>
    </row>
    <row r="20" spans="1:19" s="574" customFormat="1" ht="24.9" customHeight="1" x14ac:dyDescent="0.25">
      <c r="A20" s="574" t="s">
        <v>762</v>
      </c>
    </row>
    <row r="21" spans="1:19" s="574" customFormat="1" ht="20.100000000000001" customHeight="1" x14ac:dyDescent="0.25">
      <c r="A21" s="574" t="s">
        <v>763</v>
      </c>
      <c r="P21" s="575"/>
      <c r="Q21" s="575"/>
      <c r="R21" s="575"/>
      <c r="S21" s="575"/>
    </row>
    <row r="22" spans="1:19" s="574" customFormat="1" ht="20.100000000000001" customHeight="1" x14ac:dyDescent="0.25">
      <c r="A22" s="574" t="s">
        <v>764</v>
      </c>
    </row>
    <row r="23" spans="1:19" s="574" customFormat="1" ht="20.100000000000001" customHeight="1" x14ac:dyDescent="0.25">
      <c r="A23" s="574" t="s">
        <v>765</v>
      </c>
    </row>
  </sheetData>
  <mergeCells count="7">
    <mergeCell ref="A3:A5"/>
    <mergeCell ref="B3:B5"/>
    <mergeCell ref="C3:S3"/>
    <mergeCell ref="C4:C5"/>
    <mergeCell ref="D4:H4"/>
    <mergeCell ref="I4:K4"/>
    <mergeCell ref="L4:S4"/>
  </mergeCells>
  <hyperlinks>
    <hyperlink ref="N1" location="INFO!A1" display="POWRÓT" xr:uid="{CA768A24-2467-485B-B82F-3F63DEAD3D6D}"/>
    <hyperlink ref="O1" location="dashboardy!N208" display="POWRÓT DO WYKRESU" xr:uid="{6BB0B926-9458-4936-A22E-67BDB31268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F5C8-EE14-441A-8307-DC49E7B15B50}">
  <dimension ref="A1:F33"/>
  <sheetViews>
    <sheetView zoomScale="85" zoomScaleNormal="85" workbookViewId="0">
      <selection activeCell="D42" sqref="D42"/>
    </sheetView>
  </sheetViews>
  <sheetFormatPr defaultRowHeight="14.4" x14ac:dyDescent="0.3"/>
  <cols>
    <col min="1" max="1" width="14.5546875" customWidth="1"/>
    <col min="2" max="5" width="27.77734375" customWidth="1"/>
  </cols>
  <sheetData>
    <row r="1" spans="1:6" ht="15.6" x14ac:dyDescent="0.3">
      <c r="A1" s="1223" t="s">
        <v>924</v>
      </c>
      <c r="B1" s="1223"/>
      <c r="C1" s="1223"/>
      <c r="D1" s="1223"/>
      <c r="E1" s="1223"/>
      <c r="F1" s="376" t="s">
        <v>651</v>
      </c>
    </row>
    <row r="2" spans="1:6" x14ac:dyDescent="0.3">
      <c r="A2" s="576"/>
      <c r="B2" s="576"/>
      <c r="C2" s="576"/>
      <c r="D2" s="576"/>
      <c r="E2" s="577">
        <v>2022</v>
      </c>
      <c r="F2" s="578"/>
    </row>
    <row r="3" spans="1:6" s="900" customFormat="1" ht="46.2" customHeight="1" x14ac:dyDescent="0.3">
      <c r="A3" s="897" t="s">
        <v>466</v>
      </c>
      <c r="B3" s="898" t="s">
        <v>945</v>
      </c>
      <c r="C3" s="898" t="s">
        <v>944</v>
      </c>
      <c r="D3" s="898" t="s">
        <v>946</v>
      </c>
      <c r="E3" s="899" t="s">
        <v>947</v>
      </c>
    </row>
    <row r="4" spans="1:6" x14ac:dyDescent="0.3">
      <c r="A4" s="579" t="s">
        <v>655</v>
      </c>
      <c r="B4" s="580">
        <v>55947945.079999998</v>
      </c>
      <c r="C4" s="580">
        <v>10150068.942</v>
      </c>
      <c r="D4" s="901">
        <v>22.63680526577668</v>
      </c>
      <c r="E4" s="902">
        <v>18.14198703363709</v>
      </c>
    </row>
    <row r="5" spans="1:6" x14ac:dyDescent="0.3">
      <c r="A5" s="581" t="s">
        <v>468</v>
      </c>
      <c r="B5" s="582">
        <v>1336483.7830000001</v>
      </c>
      <c r="C5" s="582">
        <v>278106.43599999999</v>
      </c>
      <c r="D5" s="903">
        <v>30.545129081760642</v>
      </c>
      <c r="E5" s="904">
        <v>20.808814857127224</v>
      </c>
    </row>
    <row r="6" spans="1:6" x14ac:dyDescent="0.3">
      <c r="A6" s="581" t="s">
        <v>469</v>
      </c>
      <c r="B6" s="582">
        <v>2166852.7999999998</v>
      </c>
      <c r="C6" s="582">
        <v>305611.82400000002</v>
      </c>
      <c r="D6" s="903">
        <v>26.00065679746238</v>
      </c>
      <c r="E6" s="904">
        <v>14.103949469940924</v>
      </c>
    </row>
    <row r="7" spans="1:6" x14ac:dyDescent="0.3">
      <c r="A7" s="581" t="s">
        <v>470</v>
      </c>
      <c r="B7" s="582">
        <v>809557.81499999994</v>
      </c>
      <c r="C7" s="582">
        <v>89488.532000000007</v>
      </c>
      <c r="D7" s="903">
        <v>13.879118632816922</v>
      </c>
      <c r="E7" s="904">
        <v>11.05400137481225</v>
      </c>
    </row>
    <row r="8" spans="1:6" x14ac:dyDescent="0.3">
      <c r="A8" s="581" t="s">
        <v>766</v>
      </c>
      <c r="B8" s="582">
        <v>355624.18</v>
      </c>
      <c r="C8" s="582">
        <v>95725.285000000003</v>
      </c>
      <c r="D8" s="903">
        <v>24.857938182666153</v>
      </c>
      <c r="E8" s="904">
        <v>26.917541152572923</v>
      </c>
    </row>
    <row r="9" spans="1:6" x14ac:dyDescent="0.3">
      <c r="A9" s="581" t="s">
        <v>471</v>
      </c>
      <c r="B9" s="582">
        <v>105530.306</v>
      </c>
      <c r="C9" s="582">
        <v>15095.23</v>
      </c>
      <c r="D9" s="903">
        <v>16.395366139495884</v>
      </c>
      <c r="E9" s="904">
        <v>14.304165857341491</v>
      </c>
    </row>
    <row r="10" spans="1:6" x14ac:dyDescent="0.3">
      <c r="A10" s="581" t="s">
        <v>767</v>
      </c>
      <c r="B10" s="582">
        <v>1735790.1540000001</v>
      </c>
      <c r="C10" s="582">
        <v>299637.30800000002</v>
      </c>
      <c r="D10" s="903">
        <v>27.673655549664193</v>
      </c>
      <c r="E10" s="904">
        <v>17.262300244618164</v>
      </c>
    </row>
    <row r="11" spans="1:6" x14ac:dyDescent="0.3">
      <c r="A11" s="581" t="s">
        <v>472</v>
      </c>
      <c r="B11" s="582">
        <v>678297.50199999998</v>
      </c>
      <c r="C11" s="582">
        <v>168636.076</v>
      </c>
      <c r="D11" s="903">
        <v>28.425065072057127</v>
      </c>
      <c r="E11" s="904">
        <v>24.861668442352602</v>
      </c>
    </row>
    <row r="12" spans="1:6" x14ac:dyDescent="0.3">
      <c r="A12" s="581" t="s">
        <v>473</v>
      </c>
      <c r="B12" s="582">
        <v>203214.55499999999</v>
      </c>
      <c r="C12" s="582">
        <v>40355.743000000002</v>
      </c>
      <c r="D12" s="903">
        <v>29.545512649683282</v>
      </c>
      <c r="E12" s="904">
        <v>19.858687287433717</v>
      </c>
    </row>
    <row r="13" spans="1:6" x14ac:dyDescent="0.3">
      <c r="A13" s="581" t="s">
        <v>474</v>
      </c>
      <c r="B13" s="582">
        <v>1321825.338</v>
      </c>
      <c r="C13" s="582">
        <v>236256.07699999999</v>
      </c>
      <c r="D13" s="903">
        <v>42.461781246124623</v>
      </c>
      <c r="E13" s="904">
        <v>17.873471646221386</v>
      </c>
    </row>
    <row r="14" spans="1:6" x14ac:dyDescent="0.3">
      <c r="A14" s="581" t="s">
        <v>475</v>
      </c>
      <c r="B14" s="582">
        <v>9042860.8619999997</v>
      </c>
      <c r="C14" s="582">
        <v>1558643.997</v>
      </c>
      <c r="D14" s="903">
        <v>22.89742966786428</v>
      </c>
      <c r="E14" s="904">
        <v>17.236182451393777</v>
      </c>
    </row>
    <row r="15" spans="1:6" x14ac:dyDescent="0.3">
      <c r="A15" s="581" t="s">
        <v>476</v>
      </c>
      <c r="B15" s="582">
        <v>894946.84299999999</v>
      </c>
      <c r="C15" s="582">
        <v>180728.85500000001</v>
      </c>
      <c r="D15" s="903">
        <v>17.387713938400363</v>
      </c>
      <c r="E15" s="904">
        <v>20.194367566476796</v>
      </c>
    </row>
    <row r="16" spans="1:6" x14ac:dyDescent="0.3">
      <c r="A16" s="581" t="s">
        <v>477</v>
      </c>
      <c r="B16" s="582">
        <v>4951910.9510000004</v>
      </c>
      <c r="C16" s="582">
        <v>597851.31499999994</v>
      </c>
      <c r="D16" s="903">
        <v>12.439743842340341</v>
      </c>
      <c r="E16" s="904">
        <v>12.073143497850431</v>
      </c>
    </row>
    <row r="17" spans="1:5" x14ac:dyDescent="0.3">
      <c r="A17" s="581" t="s">
        <v>478</v>
      </c>
      <c r="B17" s="582">
        <v>609881.174</v>
      </c>
      <c r="C17" s="582">
        <v>114602.69</v>
      </c>
      <c r="D17" s="903">
        <v>22.063010556113429</v>
      </c>
      <c r="E17" s="904">
        <v>18.790986652098233</v>
      </c>
    </row>
    <row r="18" spans="1:5" x14ac:dyDescent="0.3">
      <c r="A18" s="581" t="s">
        <v>479</v>
      </c>
      <c r="B18" s="582">
        <v>291018.092</v>
      </c>
      <c r="C18" s="582">
        <v>65235.131999999998</v>
      </c>
      <c r="D18" s="903">
        <v>22.831208292924842</v>
      </c>
      <c r="E18" s="904">
        <v>22.416177479440005</v>
      </c>
    </row>
    <row r="19" spans="1:5" x14ac:dyDescent="0.3">
      <c r="A19" s="581" t="s">
        <v>480</v>
      </c>
      <c r="B19" s="582">
        <v>159978.01199999999</v>
      </c>
      <c r="C19" s="582">
        <v>19155.842000000001</v>
      </c>
      <c r="D19" s="903">
        <v>28.988470193353905</v>
      </c>
      <c r="E19" s="904">
        <v>11.974046783379206</v>
      </c>
    </row>
    <row r="20" spans="1:5" x14ac:dyDescent="0.3">
      <c r="A20" s="581" t="s">
        <v>481</v>
      </c>
      <c r="B20" s="582">
        <v>184288.62</v>
      </c>
      <c r="C20" s="582">
        <v>46566.110999999997</v>
      </c>
      <c r="D20" s="903">
        <v>24.729640553837264</v>
      </c>
      <c r="E20" s="904">
        <v>25.268033913325738</v>
      </c>
    </row>
    <row r="21" spans="1:5" x14ac:dyDescent="0.3">
      <c r="A21" s="581" t="s">
        <v>482</v>
      </c>
      <c r="B21" s="582">
        <v>37575.809000000001</v>
      </c>
      <c r="C21" s="582">
        <v>4790.0280000000002</v>
      </c>
      <c r="D21" s="903">
        <v>8.8368585243823929</v>
      </c>
      <c r="E21" s="904">
        <v>12.747637715531287</v>
      </c>
    </row>
    <row r="22" spans="1:5" x14ac:dyDescent="0.3">
      <c r="A22" s="581" t="s">
        <v>483</v>
      </c>
      <c r="B22" s="582">
        <v>2780411.0240000002</v>
      </c>
      <c r="C22" s="582">
        <v>358660.41100000002</v>
      </c>
      <c r="D22" s="903">
        <v>20.136688070505389</v>
      </c>
      <c r="E22" s="904">
        <v>12.899546430513647</v>
      </c>
    </row>
    <row r="23" spans="1:5" x14ac:dyDescent="0.3">
      <c r="A23" s="581" t="s">
        <v>484</v>
      </c>
      <c r="B23" s="582">
        <v>11746443.802999999</v>
      </c>
      <c r="C23" s="582">
        <v>2399669.5669999998</v>
      </c>
      <c r="D23" s="903">
        <v>28.445974657429225</v>
      </c>
      <c r="E23" s="904">
        <v>20.428902629978385</v>
      </c>
    </row>
    <row r="24" spans="1:5" s="919" customFormat="1" x14ac:dyDescent="0.3">
      <c r="A24" s="579" t="s">
        <v>485</v>
      </c>
      <c r="B24" s="580">
        <v>4359125.4510000004</v>
      </c>
      <c r="C24" s="580">
        <v>869809.70400000003</v>
      </c>
      <c r="D24" s="901">
        <v>23.665885394616755</v>
      </c>
      <c r="E24" s="902">
        <v>19.953766272096214</v>
      </c>
    </row>
    <row r="25" spans="1:5" x14ac:dyDescent="0.3">
      <c r="A25" s="581" t="s">
        <v>486</v>
      </c>
      <c r="B25" s="582">
        <v>910081.33700000006</v>
      </c>
      <c r="C25" s="582">
        <v>124177.719</v>
      </c>
      <c r="D25" s="903">
        <v>11.86332062908663</v>
      </c>
      <c r="E25" s="904">
        <v>13.644683606999402</v>
      </c>
    </row>
    <row r="26" spans="1:5" x14ac:dyDescent="0.3">
      <c r="A26" s="581" t="s">
        <v>487</v>
      </c>
      <c r="B26" s="582">
        <v>1325781.247</v>
      </c>
      <c r="C26" s="582">
        <v>330535.26899999997</v>
      </c>
      <c r="D26" s="903">
        <v>17.349510187143711</v>
      </c>
      <c r="E26" s="904">
        <v>24.931358001023224</v>
      </c>
    </row>
    <row r="27" spans="1:5" x14ac:dyDescent="0.3">
      <c r="A27" s="581" t="s">
        <v>488</v>
      </c>
      <c r="B27" s="582">
        <v>692147.97100000002</v>
      </c>
      <c r="C27" s="582">
        <v>112478.91099999999</v>
      </c>
      <c r="D27" s="903">
        <v>20.718957550777411</v>
      </c>
      <c r="E27" s="904">
        <v>16.250702987324079</v>
      </c>
    </row>
    <row r="28" spans="1:5" x14ac:dyDescent="0.3">
      <c r="A28" s="581" t="s">
        <v>489</v>
      </c>
      <c r="B28" s="582">
        <v>264139.674</v>
      </c>
      <c r="C28" s="582">
        <v>43811.364000000001</v>
      </c>
      <c r="D28" s="903">
        <v>20.69705667821874</v>
      </c>
      <c r="E28" s="904">
        <v>16.5864382796202</v>
      </c>
    </row>
    <row r="29" spans="1:5" x14ac:dyDescent="0.3">
      <c r="A29" s="581" t="s">
        <v>490</v>
      </c>
      <c r="B29" s="582">
        <v>1840224.6580000001</v>
      </c>
      <c r="C29" s="582">
        <v>295762.28899999999</v>
      </c>
      <c r="D29" s="903">
        <v>28.110128292811442</v>
      </c>
      <c r="E29" s="904">
        <v>16.072075097691684</v>
      </c>
    </row>
    <row r="30" spans="1:5" x14ac:dyDescent="0.3">
      <c r="A30" s="581" t="s">
        <v>491</v>
      </c>
      <c r="B30" s="582">
        <v>1076631.858</v>
      </c>
      <c r="C30" s="582">
        <v>243613.391</v>
      </c>
      <c r="D30" s="903">
        <v>25.384102672842847</v>
      </c>
      <c r="E30" s="904">
        <v>22.627362286357311</v>
      </c>
    </row>
    <row r="31" spans="1:5" x14ac:dyDescent="0.3">
      <c r="A31" s="581" t="s">
        <v>768</v>
      </c>
      <c r="B31" s="582">
        <v>6067321.2609999999</v>
      </c>
      <c r="C31" s="582">
        <v>1255063.8359999999</v>
      </c>
      <c r="D31" s="903">
        <v>21.32622846379255</v>
      </c>
      <c r="E31" s="904">
        <v>20.685633445312959</v>
      </c>
    </row>
    <row r="32" spans="1:5" x14ac:dyDescent="0.3">
      <c r="A32" s="583"/>
      <c r="B32" s="1222"/>
      <c r="C32" s="1222"/>
      <c r="D32" s="1222"/>
      <c r="E32" s="1222"/>
    </row>
    <row r="33" spans="1:5" x14ac:dyDescent="0.3">
      <c r="A33" s="584" t="s">
        <v>656</v>
      </c>
      <c r="B33" s="1222"/>
      <c r="C33" s="1222"/>
      <c r="D33" s="1222"/>
      <c r="E33" s="1222"/>
    </row>
  </sheetData>
  <mergeCells count="5">
    <mergeCell ref="B32:B33"/>
    <mergeCell ref="C32:C33"/>
    <mergeCell ref="D32:D33"/>
    <mergeCell ref="E32:E33"/>
    <mergeCell ref="A1:E1"/>
  </mergeCells>
  <hyperlinks>
    <hyperlink ref="F1" location="INFO!A1" display="POWRÓT" xr:uid="{00BD2628-3BC3-4327-BE62-4868230E2BB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9D0C-B946-4A22-BA72-231E0FB0B73C}">
  <dimension ref="A1:AL63"/>
  <sheetViews>
    <sheetView zoomScale="85" zoomScaleNormal="85" workbookViewId="0">
      <selection activeCell="E38" sqref="E38"/>
    </sheetView>
  </sheetViews>
  <sheetFormatPr defaultColWidth="13.5546875" defaultRowHeight="14.4" x14ac:dyDescent="0.3"/>
  <sheetData>
    <row r="1" spans="1:38" ht="38.25" customHeight="1" x14ac:dyDescent="0.3">
      <c r="A1" s="1224" t="s">
        <v>925</v>
      </c>
      <c r="B1" s="1224"/>
      <c r="C1" s="1224"/>
      <c r="D1" s="1224"/>
      <c r="E1" s="1224"/>
      <c r="F1" s="1224"/>
      <c r="G1" s="1224"/>
      <c r="H1" s="1224"/>
      <c r="I1" s="1224"/>
      <c r="J1" s="1224"/>
      <c r="K1" s="1224"/>
      <c r="L1" s="1224"/>
      <c r="M1" s="1224"/>
      <c r="N1" s="1224"/>
      <c r="O1" s="1224"/>
      <c r="P1" s="1224"/>
      <c r="Q1" s="1224"/>
      <c r="R1" s="1225"/>
      <c r="S1" s="1225"/>
      <c r="T1" s="1225"/>
      <c r="U1" s="1225"/>
      <c r="V1" s="1225"/>
      <c r="W1" s="1225"/>
      <c r="X1" s="1225"/>
      <c r="Y1" s="1225"/>
      <c r="Z1" s="1225"/>
      <c r="AA1" s="1225"/>
      <c r="AB1" s="1225"/>
      <c r="AC1" s="1225"/>
      <c r="AD1" s="1225"/>
      <c r="AE1" s="1225"/>
      <c r="AF1" s="1225"/>
      <c r="AG1" s="1225"/>
      <c r="AH1" s="1225"/>
      <c r="AI1" s="1225"/>
      <c r="AJ1" s="1225"/>
      <c r="AK1" s="1225"/>
      <c r="AL1" s="585">
        <v>2022</v>
      </c>
    </row>
    <row r="2" spans="1:38" ht="54.6" customHeight="1" x14ac:dyDescent="0.3">
      <c r="A2" s="905" t="s">
        <v>466</v>
      </c>
      <c r="B2" s="906" t="s">
        <v>948</v>
      </c>
      <c r="C2" s="906" t="s">
        <v>949</v>
      </c>
      <c r="D2" s="590" t="s">
        <v>984</v>
      </c>
      <c r="E2" s="590" t="s">
        <v>983</v>
      </c>
      <c r="F2" s="590" t="s">
        <v>952</v>
      </c>
      <c r="G2" s="590" t="s">
        <v>953</v>
      </c>
      <c r="H2" s="590" t="s">
        <v>954</v>
      </c>
      <c r="I2" s="590" t="s">
        <v>955</v>
      </c>
      <c r="J2" s="590" t="s">
        <v>956</v>
      </c>
      <c r="K2" s="590" t="s">
        <v>957</v>
      </c>
      <c r="L2" s="590" t="s">
        <v>1012</v>
      </c>
      <c r="M2" s="590" t="s">
        <v>958</v>
      </c>
      <c r="N2" s="590" t="s">
        <v>959</v>
      </c>
      <c r="O2" s="590" t="s">
        <v>960</v>
      </c>
      <c r="P2" s="590" t="s">
        <v>982</v>
      </c>
      <c r="Q2" s="590" t="s">
        <v>981</v>
      </c>
      <c r="R2" s="590" t="s">
        <v>980</v>
      </c>
      <c r="S2" s="590" t="s">
        <v>979</v>
      </c>
      <c r="T2" s="590" t="s">
        <v>961</v>
      </c>
      <c r="U2" s="590" t="s">
        <v>962</v>
      </c>
      <c r="V2" s="590" t="s">
        <v>978</v>
      </c>
      <c r="W2" s="590" t="s">
        <v>977</v>
      </c>
      <c r="X2" s="590" t="s">
        <v>963</v>
      </c>
      <c r="Y2" s="590" t="s">
        <v>964</v>
      </c>
      <c r="Z2" s="590" t="s">
        <v>976</v>
      </c>
      <c r="AA2" s="590" t="s">
        <v>975</v>
      </c>
      <c r="AB2" s="590" t="s">
        <v>974</v>
      </c>
      <c r="AC2" s="590" t="s">
        <v>973</v>
      </c>
      <c r="AD2" s="590" t="s">
        <v>972</v>
      </c>
      <c r="AE2" s="590" t="s">
        <v>971</v>
      </c>
      <c r="AF2" s="590" t="s">
        <v>965</v>
      </c>
      <c r="AG2" s="590" t="s">
        <v>966</v>
      </c>
      <c r="AH2" s="590" t="s">
        <v>967</v>
      </c>
      <c r="AI2" s="590" t="s">
        <v>968</v>
      </c>
      <c r="AJ2" s="590" t="s">
        <v>969</v>
      </c>
      <c r="AK2" s="590" t="s">
        <v>970</v>
      </c>
      <c r="AL2" s="594"/>
    </row>
    <row r="3" spans="1:38" x14ac:dyDescent="0.3">
      <c r="A3" s="595" t="s">
        <v>655</v>
      </c>
      <c r="B3" s="596">
        <v>448387.87199999997</v>
      </c>
      <c r="C3" s="596">
        <v>100</v>
      </c>
      <c r="D3" s="596">
        <v>10150068.942</v>
      </c>
      <c r="E3" s="596">
        <v>100</v>
      </c>
      <c r="F3" s="596">
        <v>2548624.0950000002</v>
      </c>
      <c r="G3" s="596">
        <v>100</v>
      </c>
      <c r="H3" s="596">
        <v>827905.59600000002</v>
      </c>
      <c r="I3" s="596">
        <v>100</v>
      </c>
      <c r="J3" s="596">
        <v>3136436.46</v>
      </c>
      <c r="K3" s="596">
        <v>100</v>
      </c>
      <c r="L3" s="596">
        <v>227835.041</v>
      </c>
      <c r="M3" s="596">
        <v>100</v>
      </c>
      <c r="N3" s="596">
        <v>822794.43900000001</v>
      </c>
      <c r="O3" s="596">
        <v>100</v>
      </c>
      <c r="P3" s="596">
        <v>184159.505</v>
      </c>
      <c r="Q3" s="596">
        <v>100</v>
      </c>
      <c r="R3" s="596">
        <v>24934.234</v>
      </c>
      <c r="S3" s="596">
        <v>100</v>
      </c>
      <c r="T3" s="596">
        <v>2318.9459999999999</v>
      </c>
      <c r="U3" s="596">
        <v>100</v>
      </c>
      <c r="V3" s="596">
        <v>1787479.8</v>
      </c>
      <c r="W3" s="596">
        <v>100</v>
      </c>
      <c r="X3" s="596">
        <v>25499.752</v>
      </c>
      <c r="Y3" s="596">
        <v>100</v>
      </c>
      <c r="Z3" s="596">
        <v>96279.294999999998</v>
      </c>
      <c r="AA3" s="596">
        <v>100</v>
      </c>
      <c r="AB3" s="596">
        <v>2572.3130000000001</v>
      </c>
      <c r="AC3" s="596">
        <v>100</v>
      </c>
      <c r="AD3" s="596">
        <v>383593.63299999997</v>
      </c>
      <c r="AE3" s="596">
        <v>100</v>
      </c>
      <c r="AF3" s="596">
        <v>54277.885999999999</v>
      </c>
      <c r="AG3" s="596">
        <v>100</v>
      </c>
      <c r="AH3" s="596">
        <v>25357.950999999997</v>
      </c>
      <c r="AI3" s="596">
        <v>100</v>
      </c>
      <c r="AJ3" s="596">
        <v>2295424.7940000002</v>
      </c>
      <c r="AK3" s="596">
        <v>100</v>
      </c>
      <c r="AL3" s="600"/>
    </row>
    <row r="4" spans="1:38" x14ac:dyDescent="0.3">
      <c r="A4" s="601" t="s">
        <v>468</v>
      </c>
      <c r="B4" s="602">
        <v>9104.7720000000008</v>
      </c>
      <c r="C4" s="907">
        <v>2.0305571511978808</v>
      </c>
      <c r="D4" s="602">
        <v>278106.43599999999</v>
      </c>
      <c r="E4" s="907">
        <v>2.7399462761205742</v>
      </c>
      <c r="F4" s="602">
        <v>70783.819000000003</v>
      </c>
      <c r="G4" s="907">
        <v>2.7773346072834642</v>
      </c>
      <c r="H4" s="602">
        <v>32172.565999999999</v>
      </c>
      <c r="I4" s="907">
        <v>3.8860186663118044</v>
      </c>
      <c r="J4" s="602">
        <v>54757.120999999999</v>
      </c>
      <c r="K4" s="907">
        <v>1.7458386834337463</v>
      </c>
      <c r="L4" s="602">
        <v>1085.8489999999999</v>
      </c>
      <c r="M4" s="907">
        <v>0.47659437952742312</v>
      </c>
      <c r="N4" s="602">
        <v>34234.656999999999</v>
      </c>
      <c r="O4" s="907">
        <v>4.1607788503782039</v>
      </c>
      <c r="P4" s="602">
        <v>5.556</v>
      </c>
      <c r="Q4" s="907">
        <v>3.0169498989476543E-3</v>
      </c>
      <c r="R4" s="602">
        <v>8.7149999999999999</v>
      </c>
      <c r="S4" s="907">
        <v>3.495194598719175E-2</v>
      </c>
      <c r="T4" s="602">
        <v>119.54900000000001</v>
      </c>
      <c r="U4" s="907">
        <v>5.1553162514349191</v>
      </c>
      <c r="V4" s="602">
        <v>68824.385999999999</v>
      </c>
      <c r="W4" s="907">
        <v>3.8503588124464394</v>
      </c>
      <c r="X4" s="602">
        <v>216.08200000000002</v>
      </c>
      <c r="Y4" s="907">
        <v>0.84738863342670945</v>
      </c>
      <c r="Z4" s="602">
        <v>4286.0420000000004</v>
      </c>
      <c r="AA4" s="907">
        <v>4.4516757211402513</v>
      </c>
      <c r="AB4" s="605" t="s">
        <v>330</v>
      </c>
      <c r="AC4" s="907" t="s">
        <v>330</v>
      </c>
      <c r="AD4" s="602">
        <v>11390.734</v>
      </c>
      <c r="AE4" s="907">
        <v>2.9694794230330723</v>
      </c>
      <c r="AF4" s="606">
        <v>0</v>
      </c>
      <c r="AG4" s="907">
        <v>0</v>
      </c>
      <c r="AH4" s="602">
        <v>221.36</v>
      </c>
      <c r="AI4" s="907">
        <v>0.87294119307983531</v>
      </c>
      <c r="AJ4" s="602">
        <v>84717.244000000006</v>
      </c>
      <c r="AK4" s="907">
        <v>3.6907000491343473</v>
      </c>
      <c r="AL4" s="608"/>
    </row>
    <row r="5" spans="1:38" x14ac:dyDescent="0.3">
      <c r="A5" s="601" t="s">
        <v>469</v>
      </c>
      <c r="B5" s="602">
        <v>11754.004000000001</v>
      </c>
      <c r="C5" s="907">
        <v>2.6213920433601734</v>
      </c>
      <c r="D5" s="602">
        <v>305611.82400000002</v>
      </c>
      <c r="E5" s="907">
        <v>3.0109334798250282</v>
      </c>
      <c r="F5" s="602">
        <v>58414.68</v>
      </c>
      <c r="G5" s="907">
        <v>2.2920084650616159</v>
      </c>
      <c r="H5" s="602">
        <v>461.9</v>
      </c>
      <c r="I5" s="907">
        <v>5.579138518107081E-2</v>
      </c>
      <c r="J5" s="602">
        <v>119760.049</v>
      </c>
      <c r="K5" s="907">
        <v>3.8183476862145649</v>
      </c>
      <c r="L5" s="602">
        <v>5676</v>
      </c>
      <c r="M5" s="907">
        <v>2.4912761334197051</v>
      </c>
      <c r="N5" s="602">
        <v>82486.899999999994</v>
      </c>
      <c r="O5" s="907">
        <v>10.025213600161436</v>
      </c>
      <c r="P5" s="602">
        <v>1103.508</v>
      </c>
      <c r="Q5" s="907">
        <v>0.59921316578256445</v>
      </c>
      <c r="R5" s="605" t="s">
        <v>330</v>
      </c>
      <c r="S5" s="907" t="s">
        <v>330</v>
      </c>
      <c r="T5" s="605" t="s">
        <v>330</v>
      </c>
      <c r="U5" s="907" t="s">
        <v>330</v>
      </c>
      <c r="V5" s="602">
        <v>24173.7</v>
      </c>
      <c r="W5" s="907">
        <v>1.3523901081287744</v>
      </c>
      <c r="X5" s="602">
        <v>1130.6030000000001</v>
      </c>
      <c r="Y5" s="907">
        <v>4.4337803755895351</v>
      </c>
      <c r="Z5" s="602">
        <v>1094.0999999999999</v>
      </c>
      <c r="AA5" s="907">
        <v>1.136381399552209</v>
      </c>
      <c r="AB5" s="605" t="s">
        <v>330</v>
      </c>
      <c r="AC5" s="907" t="s">
        <v>330</v>
      </c>
      <c r="AD5" s="602">
        <v>8354.7000000000007</v>
      </c>
      <c r="AE5" s="907">
        <v>2.1780079962901788</v>
      </c>
      <c r="AF5" s="602">
        <v>2883.51</v>
      </c>
      <c r="AG5" s="907">
        <v>5.3124950371132735</v>
      </c>
      <c r="AH5" s="602">
        <v>72.174000000000007</v>
      </c>
      <c r="AI5" s="907">
        <v>0.28462078817014835</v>
      </c>
      <c r="AJ5" s="602">
        <v>34753.103000000003</v>
      </c>
      <c r="AK5" s="907">
        <v>1.5140161895454372</v>
      </c>
      <c r="AL5" s="608"/>
    </row>
    <row r="6" spans="1:38" x14ac:dyDescent="0.3">
      <c r="A6" s="601" t="s">
        <v>470</v>
      </c>
      <c r="B6" s="602">
        <v>6447.71</v>
      </c>
      <c r="C6" s="907">
        <v>1.4379760030619204</v>
      </c>
      <c r="D6" s="602">
        <v>89488.532000000007</v>
      </c>
      <c r="E6" s="907">
        <v>0.88165442531828675</v>
      </c>
      <c r="F6" s="602">
        <v>43090.866000000002</v>
      </c>
      <c r="G6" s="907">
        <v>1.6907501614120932</v>
      </c>
      <c r="H6" s="602">
        <v>12870.126</v>
      </c>
      <c r="I6" s="907">
        <v>1.5545402836001607</v>
      </c>
      <c r="J6" s="602">
        <v>3642.0549999999998</v>
      </c>
      <c r="K6" s="907">
        <v>0.11612079652970238</v>
      </c>
      <c r="L6" s="602">
        <v>714.79399999999998</v>
      </c>
      <c r="M6" s="907">
        <v>0.31373312764475064</v>
      </c>
      <c r="N6" s="602">
        <v>44.161000000000001</v>
      </c>
      <c r="O6" s="907">
        <v>5.3671971888473108E-3</v>
      </c>
      <c r="P6" s="602">
        <v>1732.511</v>
      </c>
      <c r="Q6" s="907">
        <v>0.94076653822456791</v>
      </c>
      <c r="R6" s="602">
        <v>26.425000000000001</v>
      </c>
      <c r="S6" s="907">
        <v>0.10597879204951714</v>
      </c>
      <c r="T6" s="605" t="s">
        <v>330</v>
      </c>
      <c r="U6" s="907" t="s">
        <v>330</v>
      </c>
      <c r="V6" s="602">
        <v>26804.453000000001</v>
      </c>
      <c r="W6" s="907">
        <v>1.4995667643349033</v>
      </c>
      <c r="X6" s="605" t="s">
        <v>330</v>
      </c>
      <c r="Y6" s="907" t="s">
        <v>330</v>
      </c>
      <c r="Z6" s="602">
        <v>563.14099999999996</v>
      </c>
      <c r="AA6" s="907">
        <v>0.58490353507470116</v>
      </c>
      <c r="AB6" s="605" t="s">
        <v>330</v>
      </c>
      <c r="AC6" s="907" t="s">
        <v>330</v>
      </c>
      <c r="AD6" s="605" t="s">
        <v>330</v>
      </c>
      <c r="AE6" s="907" t="s">
        <v>330</v>
      </c>
      <c r="AF6" s="605" t="s">
        <v>330</v>
      </c>
      <c r="AG6" s="907" t="s">
        <v>330</v>
      </c>
      <c r="AH6" s="605" t="s">
        <v>330</v>
      </c>
      <c r="AI6" s="907" t="s">
        <v>330</v>
      </c>
      <c r="AJ6" s="602">
        <v>27367.594000000001</v>
      </c>
      <c r="AK6" s="907">
        <v>1.1922670728109246</v>
      </c>
      <c r="AL6" s="608"/>
    </row>
    <row r="7" spans="1:38" x14ac:dyDescent="0.3">
      <c r="A7" s="601" t="s">
        <v>766</v>
      </c>
      <c r="B7" s="602">
        <v>3850.8939999999998</v>
      </c>
      <c r="C7" s="907">
        <v>0.85883098996932716</v>
      </c>
      <c r="D7" s="602">
        <v>95725.285000000003</v>
      </c>
      <c r="E7" s="907">
        <v>0.94309985032612009</v>
      </c>
      <c r="F7" s="602">
        <v>23271.48</v>
      </c>
      <c r="G7" s="907">
        <v>0.91309974058767573</v>
      </c>
      <c r="H7" s="602">
        <v>4620.8999999999996</v>
      </c>
      <c r="I7" s="907">
        <v>0.55814334657547116</v>
      </c>
      <c r="J7" s="602">
        <v>20481.060000000001</v>
      </c>
      <c r="K7" s="907">
        <v>0.65300414215947489</v>
      </c>
      <c r="L7" s="602">
        <v>1758.375</v>
      </c>
      <c r="M7" s="907">
        <v>0.77177548821386077</v>
      </c>
      <c r="N7" s="602">
        <v>2396.0309999999999</v>
      </c>
      <c r="O7" s="907">
        <v>0.29120651361135413</v>
      </c>
      <c r="P7" s="609" t="s">
        <v>330</v>
      </c>
      <c r="Q7" s="907" t="s">
        <v>330</v>
      </c>
      <c r="R7" s="602">
        <v>63.93</v>
      </c>
      <c r="S7" s="907">
        <v>0.25639448157902106</v>
      </c>
      <c r="T7" s="605" t="s">
        <v>330</v>
      </c>
      <c r="U7" s="907" t="s">
        <v>330</v>
      </c>
      <c r="V7" s="602">
        <v>41816.724999999999</v>
      </c>
      <c r="W7" s="907">
        <v>2.3394236399202946</v>
      </c>
      <c r="X7" s="602">
        <v>254.88399999999999</v>
      </c>
      <c r="Y7" s="907">
        <v>0.99955481919981015</v>
      </c>
      <c r="Z7" s="602">
        <v>470.7</v>
      </c>
      <c r="AA7" s="907">
        <v>0.48889016065188268</v>
      </c>
      <c r="AB7" s="605" t="s">
        <v>330</v>
      </c>
      <c r="AC7" s="907" t="s">
        <v>330</v>
      </c>
      <c r="AD7" s="602">
        <v>591.20000000000005</v>
      </c>
      <c r="AE7" s="907">
        <v>0.15412143193732314</v>
      </c>
      <c r="AF7" s="605" t="s">
        <v>330</v>
      </c>
      <c r="AG7" s="907" t="s">
        <v>330</v>
      </c>
      <c r="AH7" s="605" t="s">
        <v>330</v>
      </c>
      <c r="AI7" s="907" t="s">
        <v>330</v>
      </c>
      <c r="AJ7" s="602">
        <v>43133.508999999998</v>
      </c>
      <c r="AK7" s="907">
        <v>1.879107915569548</v>
      </c>
      <c r="AL7" s="608"/>
    </row>
    <row r="8" spans="1:38" x14ac:dyDescent="0.3">
      <c r="A8" s="601" t="s">
        <v>471</v>
      </c>
      <c r="B8" s="602">
        <v>920.70100000000002</v>
      </c>
      <c r="C8" s="907">
        <v>0.20533583923518789</v>
      </c>
      <c r="D8" s="602">
        <v>15095.23</v>
      </c>
      <c r="E8" s="907">
        <v>0.14872046767620861</v>
      </c>
      <c r="F8" s="602">
        <v>6401.826</v>
      </c>
      <c r="G8" s="907">
        <v>0.25118753340515676</v>
      </c>
      <c r="H8" s="605" t="s">
        <v>330</v>
      </c>
      <c r="I8" s="907" t="s">
        <v>330</v>
      </c>
      <c r="J8" s="605" t="s">
        <v>330</v>
      </c>
      <c r="K8" s="907" t="s">
        <v>330</v>
      </c>
      <c r="L8" s="602">
        <v>1664.0139999999999</v>
      </c>
      <c r="M8" s="907">
        <v>0.73035911978087686</v>
      </c>
      <c r="N8" s="602">
        <v>2338.422</v>
      </c>
      <c r="O8" s="907">
        <v>0.28420488631912105</v>
      </c>
      <c r="P8" s="609" t="s">
        <v>330</v>
      </c>
      <c r="Q8" s="907" t="s">
        <v>330</v>
      </c>
      <c r="R8" s="605" t="s">
        <v>330</v>
      </c>
      <c r="S8" s="907" t="s">
        <v>330</v>
      </c>
      <c r="T8" s="605" t="s">
        <v>330</v>
      </c>
      <c r="U8" s="907" t="s">
        <v>330</v>
      </c>
      <c r="V8" s="602">
        <v>634.11099999999999</v>
      </c>
      <c r="W8" s="907">
        <v>3.5475142152655376E-2</v>
      </c>
      <c r="X8" s="602">
        <v>287.30099999999999</v>
      </c>
      <c r="Y8" s="907">
        <v>1.1266815457656214</v>
      </c>
      <c r="Z8" s="602">
        <v>2721.2660000000001</v>
      </c>
      <c r="AA8" s="907">
        <v>2.826429088414077</v>
      </c>
      <c r="AB8" s="605" t="s">
        <v>330</v>
      </c>
      <c r="AC8" s="907" t="s">
        <v>330</v>
      </c>
      <c r="AD8" s="602">
        <v>534.25400000000002</v>
      </c>
      <c r="AE8" s="907">
        <v>0.13927603433396926</v>
      </c>
      <c r="AF8" s="602">
        <v>514.03700000000003</v>
      </c>
      <c r="AG8" s="907">
        <v>0.94704683229556896</v>
      </c>
      <c r="AH8" s="605" t="s">
        <v>330</v>
      </c>
      <c r="AI8" s="907" t="s">
        <v>330</v>
      </c>
      <c r="AJ8" s="602">
        <v>4176.9319999999998</v>
      </c>
      <c r="AK8" s="907">
        <v>0.18196771294437797</v>
      </c>
      <c r="AL8" s="608"/>
    </row>
    <row r="9" spans="1:38" x14ac:dyDescent="0.3">
      <c r="A9" s="601" t="s">
        <v>767</v>
      </c>
      <c r="B9" s="602">
        <v>10827.529</v>
      </c>
      <c r="C9" s="907">
        <v>2.4147684797326545</v>
      </c>
      <c r="D9" s="602">
        <v>299637.30800000002</v>
      </c>
      <c r="E9" s="907">
        <v>2.952071653032128</v>
      </c>
      <c r="F9" s="602">
        <v>56527.913</v>
      </c>
      <c r="G9" s="907">
        <v>2.2179776574701182</v>
      </c>
      <c r="H9" s="602">
        <v>40103.415000000001</v>
      </c>
      <c r="I9" s="907">
        <v>4.8439598903254666</v>
      </c>
      <c r="J9" s="602">
        <v>69585.998999999996</v>
      </c>
      <c r="K9" s="907">
        <v>2.2186325113692882</v>
      </c>
      <c r="L9" s="602">
        <v>1883.4</v>
      </c>
      <c r="M9" s="907">
        <v>0.82665071699835679</v>
      </c>
      <c r="N9" s="605" t="s">
        <v>330</v>
      </c>
      <c r="O9" s="907" t="s">
        <v>330</v>
      </c>
      <c r="P9" s="611">
        <v>4738.1400000000003</v>
      </c>
      <c r="Q9" s="907">
        <v>2.5728457512958673</v>
      </c>
      <c r="R9" s="602">
        <v>19091.857</v>
      </c>
      <c r="S9" s="907">
        <v>76.568853087686591</v>
      </c>
      <c r="T9" s="602">
        <v>499.10399999999998</v>
      </c>
      <c r="U9" s="907">
        <v>21.522881515999078</v>
      </c>
      <c r="V9" s="602">
        <v>90014.150999999998</v>
      </c>
      <c r="W9" s="907">
        <v>5.0358136075160118</v>
      </c>
      <c r="X9" s="605" t="s">
        <v>330</v>
      </c>
      <c r="Y9" s="907" t="s">
        <v>330</v>
      </c>
      <c r="Z9" s="602">
        <v>654.87199999999996</v>
      </c>
      <c r="AA9" s="907">
        <v>0.68017947160913461</v>
      </c>
      <c r="AB9" s="605" t="s">
        <v>330</v>
      </c>
      <c r="AC9" s="907" t="s">
        <v>330</v>
      </c>
      <c r="AD9" s="602">
        <v>12939.141</v>
      </c>
      <c r="AE9" s="907">
        <v>3.3731375828127992</v>
      </c>
      <c r="AF9" s="605" t="s">
        <v>330</v>
      </c>
      <c r="AG9" s="907" t="s">
        <v>330</v>
      </c>
      <c r="AH9" s="602">
        <v>3599.3159999999998</v>
      </c>
      <c r="AI9" s="907">
        <v>14.194033263965217</v>
      </c>
      <c r="AJ9" s="602">
        <v>103608.164</v>
      </c>
      <c r="AK9" s="907">
        <v>4.5136814880984506</v>
      </c>
      <c r="AL9" s="608"/>
    </row>
    <row r="10" spans="1:38" x14ac:dyDescent="0.3">
      <c r="A10" s="601" t="s">
        <v>472</v>
      </c>
      <c r="B10" s="602">
        <v>5932.6540000000005</v>
      </c>
      <c r="C10" s="907">
        <v>1.3231075973437569</v>
      </c>
      <c r="D10" s="602">
        <v>168636.076</v>
      </c>
      <c r="E10" s="907">
        <v>1.6614278874717816</v>
      </c>
      <c r="F10" s="602">
        <v>34274.620999999999</v>
      </c>
      <c r="G10" s="907">
        <v>1.3448284141722358</v>
      </c>
      <c r="H10" s="602">
        <v>66878.611000000004</v>
      </c>
      <c r="I10" s="907">
        <v>8.0780479469062563</v>
      </c>
      <c r="J10" s="602">
        <v>19713.077000000001</v>
      </c>
      <c r="K10" s="907">
        <v>0.62851829620677224</v>
      </c>
      <c r="L10" s="602">
        <v>887.24800000000005</v>
      </c>
      <c r="M10" s="907">
        <v>0.38942561078653393</v>
      </c>
      <c r="N10" s="602">
        <v>5370.8490000000002</v>
      </c>
      <c r="O10" s="907">
        <v>0.65275708553980638</v>
      </c>
      <c r="P10" s="609" t="s">
        <v>330</v>
      </c>
      <c r="Q10" s="907" t="s">
        <v>330</v>
      </c>
      <c r="R10" s="605" t="s">
        <v>330</v>
      </c>
      <c r="S10" s="907" t="s">
        <v>330</v>
      </c>
      <c r="T10" s="605" t="s">
        <v>330</v>
      </c>
      <c r="U10" s="907" t="s">
        <v>330</v>
      </c>
      <c r="V10" s="602">
        <v>27437.989000000001</v>
      </c>
      <c r="W10" s="907">
        <v>1.5350097382918677</v>
      </c>
      <c r="X10" s="605" t="s">
        <v>330</v>
      </c>
      <c r="Y10" s="907" t="s">
        <v>330</v>
      </c>
      <c r="Z10" s="602">
        <v>519.33799999999997</v>
      </c>
      <c r="AA10" s="907">
        <v>0.5394077719409972</v>
      </c>
      <c r="AB10" s="605" t="s">
        <v>330</v>
      </c>
      <c r="AC10" s="907" t="s">
        <v>330</v>
      </c>
      <c r="AD10" s="602">
        <v>13006.136</v>
      </c>
      <c r="AE10" s="907">
        <v>3.3906026797895263</v>
      </c>
      <c r="AF10" s="602">
        <v>548.20799999999997</v>
      </c>
      <c r="AG10" s="907">
        <v>1.0100024897800919</v>
      </c>
      <c r="AH10" s="605" t="s">
        <v>330</v>
      </c>
      <c r="AI10" s="907" t="s">
        <v>330</v>
      </c>
      <c r="AJ10" s="602">
        <v>40963.463000000003</v>
      </c>
      <c r="AK10" s="907">
        <v>1.7845700328354994</v>
      </c>
      <c r="AL10" s="608"/>
    </row>
    <row r="11" spans="1:38" x14ac:dyDescent="0.3">
      <c r="A11" s="601" t="s">
        <v>473</v>
      </c>
      <c r="B11" s="602">
        <v>1365.884</v>
      </c>
      <c r="C11" s="907">
        <v>0.30462108484504236</v>
      </c>
      <c r="D11" s="602">
        <v>40355.743000000002</v>
      </c>
      <c r="E11" s="907">
        <v>0.39759082653135341</v>
      </c>
      <c r="F11" s="602">
        <v>7080.7610000000004</v>
      </c>
      <c r="G11" s="907">
        <v>0.27782680913561714</v>
      </c>
      <c r="H11" s="602">
        <v>14000</v>
      </c>
      <c r="I11" s="907">
        <v>1.6910140561484983</v>
      </c>
      <c r="J11" s="602">
        <v>2039.212</v>
      </c>
      <c r="K11" s="907">
        <v>6.5016843988607381E-2</v>
      </c>
      <c r="L11" s="602">
        <v>91</v>
      </c>
      <c r="M11" s="907">
        <v>3.9941178319449114E-2</v>
      </c>
      <c r="N11" s="602">
        <v>42.3</v>
      </c>
      <c r="O11" s="907">
        <v>5.1410167588650897E-3</v>
      </c>
      <c r="P11" s="609" t="s">
        <v>330</v>
      </c>
      <c r="Q11" s="907" t="s">
        <v>330</v>
      </c>
      <c r="R11" s="605" t="s">
        <v>330</v>
      </c>
      <c r="S11" s="907" t="s">
        <v>330</v>
      </c>
      <c r="T11" s="605" t="s">
        <v>330</v>
      </c>
      <c r="U11" s="907" t="s">
        <v>330</v>
      </c>
      <c r="V11" s="602">
        <v>17102.47</v>
      </c>
      <c r="W11" s="907">
        <v>0.95679235088418912</v>
      </c>
      <c r="X11" s="605" t="s">
        <v>330</v>
      </c>
      <c r="Y11" s="907" t="s">
        <v>330</v>
      </c>
      <c r="Z11" s="605" t="s">
        <v>330</v>
      </c>
      <c r="AA11" s="907" t="s">
        <v>330</v>
      </c>
      <c r="AB11" s="605" t="s">
        <v>330</v>
      </c>
      <c r="AC11" s="907" t="s">
        <v>330</v>
      </c>
      <c r="AD11" s="605" t="s">
        <v>330</v>
      </c>
      <c r="AE11" s="907" t="s">
        <v>330</v>
      </c>
      <c r="AF11" s="605" t="s">
        <v>330</v>
      </c>
      <c r="AG11" s="907" t="s">
        <v>330</v>
      </c>
      <c r="AH11" s="605" t="s">
        <v>330</v>
      </c>
      <c r="AI11" s="907" t="s">
        <v>330</v>
      </c>
      <c r="AJ11" s="602">
        <v>17102.47</v>
      </c>
      <c r="AK11" s="907">
        <v>0.74506775585521534</v>
      </c>
      <c r="AL11" s="608"/>
    </row>
    <row r="12" spans="1:38" x14ac:dyDescent="0.3">
      <c r="A12" s="601" t="s">
        <v>474</v>
      </c>
      <c r="B12" s="602">
        <v>5563.97</v>
      </c>
      <c r="C12" s="907">
        <v>1.2408832502945129</v>
      </c>
      <c r="D12" s="602">
        <v>236256.07699999999</v>
      </c>
      <c r="E12" s="907">
        <v>2.3276302688191137</v>
      </c>
      <c r="F12" s="602">
        <v>81766.8</v>
      </c>
      <c r="G12" s="907">
        <v>3.2082722658242782</v>
      </c>
      <c r="H12" s="602">
        <v>66190</v>
      </c>
      <c r="I12" s="907">
        <v>7.9948728840335077</v>
      </c>
      <c r="J12" s="602">
        <v>799.06799999999998</v>
      </c>
      <c r="K12" s="907">
        <v>2.5476938882415621E-2</v>
      </c>
      <c r="L12" s="602">
        <v>185.2</v>
      </c>
      <c r="M12" s="907">
        <v>8.1286881590790935E-2</v>
      </c>
      <c r="N12" s="602">
        <v>7441.6570000000002</v>
      </c>
      <c r="O12" s="907">
        <v>0.90443695864599782</v>
      </c>
      <c r="P12" s="609" t="s">
        <v>330</v>
      </c>
      <c r="Q12" s="907" t="s">
        <v>330</v>
      </c>
      <c r="R12" s="605" t="s">
        <v>330</v>
      </c>
      <c r="S12" s="907" t="s">
        <v>330</v>
      </c>
      <c r="T12" s="605" t="s">
        <v>330</v>
      </c>
      <c r="U12" s="907" t="s">
        <v>330</v>
      </c>
      <c r="V12" s="602">
        <v>48820</v>
      </c>
      <c r="W12" s="907">
        <v>2.7312196758810923</v>
      </c>
      <c r="X12" s="602">
        <v>447.87199999999996</v>
      </c>
      <c r="Y12" s="907">
        <v>1.7563778659494413</v>
      </c>
      <c r="Z12" s="602">
        <v>110</v>
      </c>
      <c r="AA12" s="907">
        <v>0.11425094045401975</v>
      </c>
      <c r="AB12" s="605" t="s">
        <v>330</v>
      </c>
      <c r="AC12" s="907" t="s">
        <v>330</v>
      </c>
      <c r="AD12" s="602">
        <v>28832</v>
      </c>
      <c r="AE12" s="907">
        <v>7.5162874249270981</v>
      </c>
      <c r="AF12" s="602">
        <v>1519</v>
      </c>
      <c r="AG12" s="907">
        <v>2.7985614620289376</v>
      </c>
      <c r="AH12" s="602">
        <v>144.47999999999999</v>
      </c>
      <c r="AI12" s="907">
        <v>0.56976212313053209</v>
      </c>
      <c r="AJ12" s="602">
        <v>78209.872000000003</v>
      </c>
      <c r="AK12" s="907">
        <v>3.4072069015039141</v>
      </c>
      <c r="AL12" s="608"/>
    </row>
    <row r="13" spans="1:38" x14ac:dyDescent="0.3">
      <c r="A13" s="601" t="s">
        <v>475</v>
      </c>
      <c r="B13" s="602">
        <v>68070.697</v>
      </c>
      <c r="C13" s="907">
        <v>15.181208335625993</v>
      </c>
      <c r="D13" s="602">
        <v>1558643.997</v>
      </c>
      <c r="E13" s="907">
        <v>15.355994189857</v>
      </c>
      <c r="F13" s="602">
        <v>559331.66200000001</v>
      </c>
      <c r="G13" s="907">
        <v>21.946416621318178</v>
      </c>
      <c r="H13" s="602">
        <v>52309.175000000003</v>
      </c>
      <c r="I13" s="907">
        <v>6.318253585037974</v>
      </c>
      <c r="J13" s="602">
        <v>398014.364</v>
      </c>
      <c r="K13" s="907">
        <v>12.690018403879924</v>
      </c>
      <c r="L13" s="602">
        <v>30378.583999999999</v>
      </c>
      <c r="M13" s="907">
        <v>13.333587259740259</v>
      </c>
      <c r="N13" s="602">
        <v>108776.414</v>
      </c>
      <c r="O13" s="907">
        <v>13.220363294166601</v>
      </c>
      <c r="P13" s="611">
        <v>728.64899999999989</v>
      </c>
      <c r="Q13" s="907">
        <v>0.3956619018931441</v>
      </c>
      <c r="R13" s="605" t="s">
        <v>330</v>
      </c>
      <c r="S13" s="907" t="s">
        <v>330</v>
      </c>
      <c r="T13" s="602">
        <v>0.36399999999999999</v>
      </c>
      <c r="U13" s="907">
        <v>1.569678638484898E-2</v>
      </c>
      <c r="V13" s="602">
        <v>247757.10399999999</v>
      </c>
      <c r="W13" s="907">
        <v>13.8606939222474</v>
      </c>
      <c r="X13" s="606">
        <v>2759.578</v>
      </c>
      <c r="Y13" s="907">
        <v>10.82197975886197</v>
      </c>
      <c r="Z13" s="602">
        <v>9092.8089999999993</v>
      </c>
      <c r="AA13" s="907">
        <v>9.4441998147161339</v>
      </c>
      <c r="AB13" s="605" t="s">
        <v>330</v>
      </c>
      <c r="AC13" s="907" t="s">
        <v>330</v>
      </c>
      <c r="AD13" s="602">
        <v>141703.986</v>
      </c>
      <c r="AE13" s="907">
        <v>36.941172587189428</v>
      </c>
      <c r="AF13" s="602">
        <v>7408.8130000000001</v>
      </c>
      <c r="AG13" s="907">
        <v>13.649781791427912</v>
      </c>
      <c r="AH13" s="602">
        <v>382.49599999999998</v>
      </c>
      <c r="AI13" s="907">
        <v>1.5083868566509968</v>
      </c>
      <c r="AJ13" s="602">
        <v>401313.47700000001</v>
      </c>
      <c r="AK13" s="907">
        <v>17.483189954599748</v>
      </c>
      <c r="AL13" s="608"/>
    </row>
    <row r="14" spans="1:38" x14ac:dyDescent="0.3">
      <c r="A14" s="601" t="s">
        <v>476</v>
      </c>
      <c r="B14" s="602">
        <v>10394.055</v>
      </c>
      <c r="C14" s="907">
        <v>2.3180945893202036</v>
      </c>
      <c r="D14" s="602">
        <v>180728.85500000001</v>
      </c>
      <c r="E14" s="907">
        <v>1.780567758039175</v>
      </c>
      <c r="F14" s="602">
        <v>59693.508000000002</v>
      </c>
      <c r="G14" s="907">
        <v>2.3421856568455612</v>
      </c>
      <c r="H14" s="602">
        <v>1146.4639999999999</v>
      </c>
      <c r="I14" s="907">
        <v>0.13847762420487369</v>
      </c>
      <c r="J14" s="602">
        <v>19496.221000000001</v>
      </c>
      <c r="K14" s="907">
        <v>0.62160420747053813</v>
      </c>
      <c r="L14" s="602">
        <v>4862.7060000000001</v>
      </c>
      <c r="M14" s="907">
        <v>2.1343099720995071</v>
      </c>
      <c r="N14" s="602">
        <v>48810.824000000001</v>
      </c>
      <c r="O14" s="907">
        <v>5.932323030685918</v>
      </c>
      <c r="P14" s="609" t="s">
        <v>330</v>
      </c>
      <c r="Q14" s="907" t="s">
        <v>330</v>
      </c>
      <c r="R14" s="602">
        <v>69.537999999999997</v>
      </c>
      <c r="S14" s="907">
        <v>0.27888564774037172</v>
      </c>
      <c r="T14" s="606">
        <v>0</v>
      </c>
      <c r="U14" s="907">
        <v>0</v>
      </c>
      <c r="V14" s="602">
        <v>28137.696</v>
      </c>
      <c r="W14" s="907">
        <v>1.5741546282089454</v>
      </c>
      <c r="X14" s="602">
        <v>1556.2</v>
      </c>
      <c r="Y14" s="907">
        <v>6.1028044508040704</v>
      </c>
      <c r="Z14" s="602">
        <v>12818.8</v>
      </c>
      <c r="AA14" s="907">
        <v>13.314181413563528</v>
      </c>
      <c r="AB14" s="605" t="s">
        <v>330</v>
      </c>
      <c r="AC14" s="907" t="s">
        <v>330</v>
      </c>
      <c r="AD14" s="602">
        <v>4029.2260000000001</v>
      </c>
      <c r="AE14" s="907">
        <v>1.0503891757765438</v>
      </c>
      <c r="AF14" s="602">
        <v>107.672</v>
      </c>
      <c r="AG14" s="907">
        <v>0.19837176414718877</v>
      </c>
      <c r="AH14" s="605" t="s">
        <v>330</v>
      </c>
      <c r="AI14" s="907" t="s">
        <v>330</v>
      </c>
      <c r="AJ14" s="602">
        <v>46541.921999999999</v>
      </c>
      <c r="AK14" s="907">
        <v>2.0275951589290009</v>
      </c>
      <c r="AL14" s="608"/>
    </row>
    <row r="15" spans="1:38" x14ac:dyDescent="0.3">
      <c r="A15" s="601" t="s">
        <v>477</v>
      </c>
      <c r="B15" s="602">
        <v>48059.777000000002</v>
      </c>
      <c r="C15" s="907">
        <v>10.718349001196891</v>
      </c>
      <c r="D15" s="602">
        <v>597851.31499999994</v>
      </c>
      <c r="E15" s="907">
        <v>5.8901207313592643</v>
      </c>
      <c r="F15" s="602">
        <v>264470.40000000002</v>
      </c>
      <c r="G15" s="907">
        <v>10.376987352463997</v>
      </c>
      <c r="H15" s="605" t="s">
        <v>330</v>
      </c>
      <c r="I15" s="907" t="s">
        <v>330</v>
      </c>
      <c r="J15" s="602">
        <v>130567.5</v>
      </c>
      <c r="K15" s="907">
        <v>4.1629250796300203</v>
      </c>
      <c r="L15" s="602">
        <v>42289.510999999999</v>
      </c>
      <c r="M15" s="907">
        <v>18.561460438387964</v>
      </c>
      <c r="N15" s="602">
        <v>61201.942999999999</v>
      </c>
      <c r="O15" s="907">
        <v>7.4383029465273278</v>
      </c>
      <c r="P15" s="611">
        <v>1216.6500000000001</v>
      </c>
      <c r="Q15" s="907">
        <v>0.66065012500983866</v>
      </c>
      <c r="R15" s="605" t="s">
        <v>330</v>
      </c>
      <c r="S15" s="907" t="s">
        <v>330</v>
      </c>
      <c r="T15" s="605" t="s">
        <v>330</v>
      </c>
      <c r="U15" s="907" t="s">
        <v>330</v>
      </c>
      <c r="V15" s="602">
        <v>76821</v>
      </c>
      <c r="W15" s="907">
        <v>4.2977268889975706</v>
      </c>
      <c r="X15" s="602">
        <v>432.94200000000001</v>
      </c>
      <c r="Y15" s="907">
        <v>1.6978282769181441</v>
      </c>
      <c r="Z15" s="602">
        <v>11986.023999999999</v>
      </c>
      <c r="AA15" s="907">
        <v>12.449222857313194</v>
      </c>
      <c r="AB15" s="602">
        <v>3.8690000000000002</v>
      </c>
      <c r="AC15" s="907">
        <v>0.15040937864093523</v>
      </c>
      <c r="AD15" s="602">
        <v>8860.5560000000005</v>
      </c>
      <c r="AE15" s="907">
        <v>2.3098808837632614</v>
      </c>
      <c r="AF15" s="602">
        <v>0.92</v>
      </c>
      <c r="AG15" s="907">
        <v>1.6949812673249655E-3</v>
      </c>
      <c r="AH15" s="605" t="s">
        <v>330</v>
      </c>
      <c r="AI15" s="907" t="s">
        <v>330</v>
      </c>
      <c r="AJ15" s="602">
        <v>98104.391000000003</v>
      </c>
      <c r="AK15" s="907">
        <v>4.2739100517008701</v>
      </c>
      <c r="AL15" s="608"/>
    </row>
    <row r="16" spans="1:38" x14ac:dyDescent="0.3">
      <c r="A16" s="601" t="s">
        <v>478</v>
      </c>
      <c r="B16" s="602">
        <v>5194.3360000000002</v>
      </c>
      <c r="C16" s="907">
        <v>1.1584470331079784</v>
      </c>
      <c r="D16" s="602">
        <v>114602.69</v>
      </c>
      <c r="E16" s="907">
        <v>1.1290828727850821</v>
      </c>
      <c r="F16" s="602">
        <v>29908.498</v>
      </c>
      <c r="G16" s="907">
        <v>1.1735154689416838</v>
      </c>
      <c r="H16" s="605" t="s">
        <v>330</v>
      </c>
      <c r="I16" s="907" t="s">
        <v>330</v>
      </c>
      <c r="J16" s="602">
        <v>22554.251</v>
      </c>
      <c r="K16" s="907">
        <v>0.71910434939912671</v>
      </c>
      <c r="L16" s="602">
        <v>1898.828</v>
      </c>
      <c r="M16" s="907">
        <v>0.83342228292266951</v>
      </c>
      <c r="N16" s="602">
        <v>12169.794</v>
      </c>
      <c r="O16" s="907">
        <v>1.4790807306367806</v>
      </c>
      <c r="P16" s="611">
        <v>3830.9380000000001</v>
      </c>
      <c r="Q16" s="907">
        <v>2.0802282238975391</v>
      </c>
      <c r="R16" s="605" t="s">
        <v>330</v>
      </c>
      <c r="S16" s="907" t="s">
        <v>330</v>
      </c>
      <c r="T16" s="605" t="s">
        <v>330</v>
      </c>
      <c r="U16" s="907" t="s">
        <v>330</v>
      </c>
      <c r="V16" s="602">
        <v>972.31200000000001</v>
      </c>
      <c r="W16" s="907">
        <v>5.4395691632431312E-2</v>
      </c>
      <c r="X16" s="605" t="s">
        <v>330</v>
      </c>
      <c r="Y16" s="907" t="s">
        <v>330</v>
      </c>
      <c r="Z16" s="602">
        <v>581.60500000000002</v>
      </c>
      <c r="AA16" s="907">
        <v>0.60408107475236505</v>
      </c>
      <c r="AB16" s="605" t="s">
        <v>330</v>
      </c>
      <c r="AC16" s="907" t="s">
        <v>330</v>
      </c>
      <c r="AD16" s="602">
        <v>3232.375</v>
      </c>
      <c r="AE16" s="907">
        <v>0.84265606149933159</v>
      </c>
      <c r="AF16" s="602">
        <v>32390.572</v>
      </c>
      <c r="AG16" s="907">
        <v>59.675448671674502</v>
      </c>
      <c r="AH16" s="602">
        <v>7063.5169999999998</v>
      </c>
      <c r="AI16" s="907">
        <v>27.855235622152598</v>
      </c>
      <c r="AJ16" s="602">
        <v>4786.2920000000004</v>
      </c>
      <c r="AK16" s="907">
        <v>0.20851443325483224</v>
      </c>
      <c r="AL16" s="608"/>
    </row>
    <row r="17" spans="1:38" x14ac:dyDescent="0.3">
      <c r="A17" s="601" t="s">
        <v>479</v>
      </c>
      <c r="B17" s="602">
        <v>2857.279</v>
      </c>
      <c r="C17" s="907">
        <v>0.63723378316530377</v>
      </c>
      <c r="D17" s="602">
        <v>65235.131999999998</v>
      </c>
      <c r="E17" s="907">
        <v>0.64270629463474238</v>
      </c>
      <c r="F17" s="602">
        <v>11840.76</v>
      </c>
      <c r="G17" s="907">
        <v>0.46459421078336777</v>
      </c>
      <c r="H17" s="602">
        <v>19160</v>
      </c>
      <c r="I17" s="907">
        <v>2.3142735225575164</v>
      </c>
      <c r="J17" s="602">
        <v>8270.1710000000003</v>
      </c>
      <c r="K17" s="907">
        <v>0.26368048916253195</v>
      </c>
      <c r="L17" s="602">
        <v>1297.2719999999999</v>
      </c>
      <c r="M17" s="907">
        <v>0.56939090418492733</v>
      </c>
      <c r="N17" s="602">
        <v>1265.845</v>
      </c>
      <c r="O17" s="907">
        <v>0.15384705340722413</v>
      </c>
      <c r="P17" s="611">
        <v>1102.768</v>
      </c>
      <c r="Q17" s="907">
        <v>0.59881134020207094</v>
      </c>
      <c r="R17" s="605" t="s">
        <v>330</v>
      </c>
      <c r="S17" s="907" t="s">
        <v>330</v>
      </c>
      <c r="T17" s="605" t="s">
        <v>330</v>
      </c>
      <c r="U17" s="907" t="s">
        <v>330</v>
      </c>
      <c r="V17" s="602">
        <v>18450</v>
      </c>
      <c r="W17" s="907">
        <v>1.0321794965179467</v>
      </c>
      <c r="X17" s="605" t="s">
        <v>330</v>
      </c>
      <c r="Y17" s="907" t="s">
        <v>330</v>
      </c>
      <c r="Z17" s="605" t="s">
        <v>330</v>
      </c>
      <c r="AA17" s="907" t="s">
        <v>330</v>
      </c>
      <c r="AB17" s="605" t="s">
        <v>330</v>
      </c>
      <c r="AC17" s="907" t="s">
        <v>330</v>
      </c>
      <c r="AD17" s="602">
        <v>3283</v>
      </c>
      <c r="AE17" s="907">
        <v>0.85585362153286837</v>
      </c>
      <c r="AF17" s="605" t="s">
        <v>330</v>
      </c>
      <c r="AG17" s="907" t="s">
        <v>330</v>
      </c>
      <c r="AH17" s="602">
        <v>565.31600000000003</v>
      </c>
      <c r="AI17" s="907">
        <v>2.2293441611272145</v>
      </c>
      <c r="AJ17" s="602">
        <v>21733</v>
      </c>
      <c r="AK17" s="907">
        <v>0.94679642987249168</v>
      </c>
      <c r="AL17" s="608"/>
    </row>
    <row r="18" spans="1:38" x14ac:dyDescent="0.3">
      <c r="A18" s="601" t="s">
        <v>480</v>
      </c>
      <c r="B18" s="602">
        <v>660.80899999999997</v>
      </c>
      <c r="C18" s="907">
        <v>0.14737441426604866</v>
      </c>
      <c r="D18" s="602">
        <v>19155.842000000001</v>
      </c>
      <c r="E18" s="907">
        <v>0.18872622550113907</v>
      </c>
      <c r="F18" s="602">
        <v>3452.2060000000001</v>
      </c>
      <c r="G18" s="907">
        <v>0.1354537142912792</v>
      </c>
      <c r="H18" s="605" t="s">
        <v>330</v>
      </c>
      <c r="I18" s="907" t="s">
        <v>330</v>
      </c>
      <c r="J18" s="602">
        <v>8968.5419999999995</v>
      </c>
      <c r="K18" s="907">
        <v>0.28594687360572257</v>
      </c>
      <c r="L18" s="602">
        <v>10.488</v>
      </c>
      <c r="M18" s="907">
        <v>4.6033305298283766E-3</v>
      </c>
      <c r="N18" s="602">
        <v>5376.9440000000004</v>
      </c>
      <c r="O18" s="907">
        <v>0.65349785379383196</v>
      </c>
      <c r="P18" s="609" t="s">
        <v>330</v>
      </c>
      <c r="Q18" s="907" t="s">
        <v>330</v>
      </c>
      <c r="R18" s="605" t="s">
        <v>330</v>
      </c>
      <c r="S18" s="907" t="s">
        <v>330</v>
      </c>
      <c r="T18" s="605" t="s">
        <v>330</v>
      </c>
      <c r="U18" s="907" t="s">
        <v>330</v>
      </c>
      <c r="V18" s="602">
        <v>904.87099999999998</v>
      </c>
      <c r="W18" s="907">
        <v>5.0622725918357231E-2</v>
      </c>
      <c r="X18" s="605" t="s">
        <v>330</v>
      </c>
      <c r="Y18" s="907" t="s">
        <v>330</v>
      </c>
      <c r="Z18" s="602">
        <v>118.626</v>
      </c>
      <c r="AA18" s="907">
        <v>0.12321029147544131</v>
      </c>
      <c r="AB18" s="605" t="s">
        <v>330</v>
      </c>
      <c r="AC18" s="907" t="s">
        <v>330</v>
      </c>
      <c r="AD18" s="602">
        <v>274.70600000000002</v>
      </c>
      <c r="AE18" s="907">
        <v>7.1613805956993043E-2</v>
      </c>
      <c r="AF18" s="602">
        <v>28.47</v>
      </c>
      <c r="AG18" s="907">
        <v>5.2452300739936696E-2</v>
      </c>
      <c r="AH18" s="602">
        <v>20.989000000000001</v>
      </c>
      <c r="AI18" s="907">
        <v>8.2770883183739902E-2</v>
      </c>
      <c r="AJ18" s="602">
        <v>1298.203</v>
      </c>
      <c r="AK18" s="907">
        <v>5.6556111243259481E-2</v>
      </c>
      <c r="AL18" s="608"/>
    </row>
    <row r="19" spans="1:38" x14ac:dyDescent="0.3">
      <c r="A19" s="601" t="s">
        <v>481</v>
      </c>
      <c r="B19" s="602">
        <v>1883.008</v>
      </c>
      <c r="C19" s="907">
        <v>0.41995069839890764</v>
      </c>
      <c r="D19" s="602">
        <v>46566.110999999997</v>
      </c>
      <c r="E19" s="907">
        <v>0.45877630256592594</v>
      </c>
      <c r="F19" s="602">
        <v>5972.8639999999996</v>
      </c>
      <c r="G19" s="907">
        <v>0.23435641261172332</v>
      </c>
      <c r="H19" s="602">
        <v>15310.575000000001</v>
      </c>
      <c r="I19" s="907">
        <v>1.8493141094796999</v>
      </c>
      <c r="J19" s="602">
        <v>4380.6760000000004</v>
      </c>
      <c r="K19" s="907">
        <v>0.13967048450903422</v>
      </c>
      <c r="L19" s="602">
        <v>733.19399999999996</v>
      </c>
      <c r="M19" s="907">
        <v>0.32180914611813377</v>
      </c>
      <c r="N19" s="602">
        <v>1334.1859999999999</v>
      </c>
      <c r="O19" s="907">
        <v>0.16215301620433048</v>
      </c>
      <c r="P19" s="611">
        <v>52.033000000000001</v>
      </c>
      <c r="Q19" s="907">
        <v>2.8254311391638458E-2</v>
      </c>
      <c r="R19" s="605" t="s">
        <v>330</v>
      </c>
      <c r="S19" s="907" t="s">
        <v>330</v>
      </c>
      <c r="T19" s="605" t="s">
        <v>330</v>
      </c>
      <c r="U19" s="907" t="s">
        <v>330</v>
      </c>
      <c r="V19" s="602">
        <v>18504.442999999999</v>
      </c>
      <c r="W19" s="907">
        <v>1.035225293175341</v>
      </c>
      <c r="X19" s="602">
        <v>67.53</v>
      </c>
      <c r="Y19" s="907">
        <v>0.26482610497545234</v>
      </c>
      <c r="Z19" s="605" t="s">
        <v>330</v>
      </c>
      <c r="AA19" s="907" t="s">
        <v>330</v>
      </c>
      <c r="AB19" s="605" t="s">
        <v>330</v>
      </c>
      <c r="AC19" s="907" t="s">
        <v>330</v>
      </c>
      <c r="AD19" s="602">
        <v>12.481</v>
      </c>
      <c r="AE19" s="907">
        <v>3.2537036400705852E-3</v>
      </c>
      <c r="AF19" s="602">
        <v>198.12899999999999</v>
      </c>
      <c r="AG19" s="907">
        <v>0.36502711251503051</v>
      </c>
      <c r="AH19" s="605" t="s">
        <v>330</v>
      </c>
      <c r="AI19" s="907" t="s">
        <v>330</v>
      </c>
      <c r="AJ19" s="602">
        <v>18584.454000000002</v>
      </c>
      <c r="AK19" s="907">
        <v>0.80963027185982384</v>
      </c>
      <c r="AL19" s="608"/>
    </row>
    <row r="20" spans="1:38" x14ac:dyDescent="0.3">
      <c r="A20" s="601" t="s">
        <v>482</v>
      </c>
      <c r="B20" s="602">
        <v>542.05100000000004</v>
      </c>
      <c r="C20" s="907">
        <v>0.12088886293516878</v>
      </c>
      <c r="D20" s="602">
        <v>4790.0280000000002</v>
      </c>
      <c r="E20" s="907">
        <v>4.7192073545228148E-2</v>
      </c>
      <c r="F20" s="602">
        <v>3623.317</v>
      </c>
      <c r="G20" s="907">
        <v>0.14216757218565021</v>
      </c>
      <c r="H20" s="605" t="s">
        <v>330</v>
      </c>
      <c r="I20" s="907" t="s">
        <v>330</v>
      </c>
      <c r="J20" s="605" t="s">
        <v>330</v>
      </c>
      <c r="K20" s="907" t="s">
        <v>330</v>
      </c>
      <c r="L20" s="602">
        <v>508.85199999999998</v>
      </c>
      <c r="M20" s="907">
        <v>0.22334229088141008</v>
      </c>
      <c r="N20" s="602">
        <v>1.29</v>
      </c>
      <c r="O20" s="907">
        <v>1.5678278058950276E-4</v>
      </c>
      <c r="P20" s="609" t="s">
        <v>330</v>
      </c>
      <c r="Q20" s="907" t="s">
        <v>330</v>
      </c>
      <c r="R20" s="605" t="s">
        <v>330</v>
      </c>
      <c r="S20" s="907" t="s">
        <v>330</v>
      </c>
      <c r="T20" s="605" t="s">
        <v>330</v>
      </c>
      <c r="U20" s="907" t="s">
        <v>330</v>
      </c>
      <c r="V20" s="602">
        <v>47.564999999999998</v>
      </c>
      <c r="W20" s="907">
        <v>2.6610090922426087E-3</v>
      </c>
      <c r="X20" s="605" t="s">
        <v>330</v>
      </c>
      <c r="Y20" s="907" t="s">
        <v>330</v>
      </c>
      <c r="Z20" s="602">
        <v>134.37799999999999</v>
      </c>
      <c r="AA20" s="907">
        <v>0.13957102614845693</v>
      </c>
      <c r="AB20" s="605" t="s">
        <v>330</v>
      </c>
      <c r="AC20" s="907" t="s">
        <v>330</v>
      </c>
      <c r="AD20" s="602">
        <v>474.62599999999998</v>
      </c>
      <c r="AE20" s="907">
        <v>0.12373145932794979</v>
      </c>
      <c r="AF20" s="605" t="s">
        <v>330</v>
      </c>
      <c r="AG20" s="907" t="s">
        <v>330</v>
      </c>
      <c r="AH20" s="605" t="s">
        <v>330</v>
      </c>
      <c r="AI20" s="907" t="s">
        <v>330</v>
      </c>
      <c r="AJ20" s="602">
        <v>656.56899999999996</v>
      </c>
      <c r="AK20" s="907">
        <v>2.8603376669808681E-2</v>
      </c>
      <c r="AL20" s="608"/>
    </row>
    <row r="21" spans="1:38" x14ac:dyDescent="0.3">
      <c r="A21" s="601" t="s">
        <v>483</v>
      </c>
      <c r="B21" s="602">
        <v>17811.291000000001</v>
      </c>
      <c r="C21" s="907">
        <v>3.9722954415680536</v>
      </c>
      <c r="D21" s="602">
        <v>358660.41100000002</v>
      </c>
      <c r="E21" s="907">
        <v>3.5335761072114309</v>
      </c>
      <c r="F21" s="602">
        <v>80528.936000000002</v>
      </c>
      <c r="G21" s="907">
        <v>3.1597023726639453</v>
      </c>
      <c r="H21" s="602">
        <v>10686.5</v>
      </c>
      <c r="I21" s="907">
        <v>1.2907872650736376</v>
      </c>
      <c r="J21" s="602">
        <v>237450.61300000001</v>
      </c>
      <c r="K21" s="907">
        <v>7.5707133247647569</v>
      </c>
      <c r="L21" s="602">
        <v>971.87300000000005</v>
      </c>
      <c r="M21" s="907">
        <v>0.42656871205338431</v>
      </c>
      <c r="N21" s="602">
        <v>304.18799999999999</v>
      </c>
      <c r="O21" s="907">
        <v>3.6970108885240043E-2</v>
      </c>
      <c r="P21" s="611">
        <v>2.754</v>
      </c>
      <c r="Q21" s="907">
        <v>1.4954427684848522E-3</v>
      </c>
      <c r="R21" s="605" t="s">
        <v>330</v>
      </c>
      <c r="S21" s="907" t="s">
        <v>330</v>
      </c>
      <c r="T21" s="605" t="s">
        <v>330</v>
      </c>
      <c r="U21" s="907" t="s">
        <v>330</v>
      </c>
      <c r="V21" s="602">
        <v>15925.356</v>
      </c>
      <c r="W21" s="907">
        <v>0.8909390752275913</v>
      </c>
      <c r="X21" s="602">
        <v>270</v>
      </c>
      <c r="Y21" s="907">
        <v>1.0588338270897695</v>
      </c>
      <c r="Z21" s="602">
        <v>934</v>
      </c>
      <c r="AA21" s="907">
        <v>0.97009434894594937</v>
      </c>
      <c r="AB21" s="605" t="s">
        <v>330</v>
      </c>
      <c r="AC21" s="907" t="s">
        <v>330</v>
      </c>
      <c r="AD21" s="602">
        <v>11365.347</v>
      </c>
      <c r="AE21" s="907">
        <v>2.9628612214217855</v>
      </c>
      <c r="AF21" s="602">
        <v>220.54300000000001</v>
      </c>
      <c r="AG21" s="907">
        <v>0.4063220148257064</v>
      </c>
      <c r="AH21" s="605" t="s">
        <v>330</v>
      </c>
      <c r="AI21" s="907" t="s">
        <v>330</v>
      </c>
      <c r="AJ21" s="602">
        <v>28494.703000000001</v>
      </c>
      <c r="AK21" s="907">
        <v>1.241369487446601</v>
      </c>
      <c r="AL21" s="608"/>
    </row>
    <row r="22" spans="1:38" x14ac:dyDescent="0.3">
      <c r="A22" s="601" t="s">
        <v>484</v>
      </c>
      <c r="B22" s="602">
        <v>84358.845000000001</v>
      </c>
      <c r="C22" s="907">
        <v>18.813810601906734</v>
      </c>
      <c r="D22" s="602">
        <v>2399669.5669999998</v>
      </c>
      <c r="E22" s="907">
        <v>23.641904116241026</v>
      </c>
      <c r="F22" s="602">
        <v>483361.2</v>
      </c>
      <c r="G22" s="907">
        <v>18.965574442628817</v>
      </c>
      <c r="H22" s="602">
        <v>142428</v>
      </c>
      <c r="I22" s="907">
        <v>17.20341071350845</v>
      </c>
      <c r="J22" s="602">
        <v>911182.58299999998</v>
      </c>
      <c r="K22" s="907">
        <v>29.051523747431503</v>
      </c>
      <c r="L22" s="602">
        <v>36268.307999999997</v>
      </c>
      <c r="M22" s="907">
        <v>15.918669859040691</v>
      </c>
      <c r="N22" s="602">
        <v>412069</v>
      </c>
      <c r="O22" s="907">
        <v>50.081646212973496</v>
      </c>
      <c r="P22" s="611">
        <v>57.120999999999995</v>
      </c>
      <c r="Q22" s="907">
        <v>3.1017133761301104E-2</v>
      </c>
      <c r="R22" s="605" t="s">
        <v>330</v>
      </c>
      <c r="S22" s="907" t="s">
        <v>330</v>
      </c>
      <c r="T22" s="605" t="s">
        <v>330</v>
      </c>
      <c r="U22" s="907" t="s">
        <v>330</v>
      </c>
      <c r="V22" s="602">
        <v>284245</v>
      </c>
      <c r="W22" s="907">
        <v>15.901997885514566</v>
      </c>
      <c r="X22" s="602">
        <v>14866.27</v>
      </c>
      <c r="Y22" s="907">
        <v>58.299665032036394</v>
      </c>
      <c r="Z22" s="602">
        <v>33516</v>
      </c>
      <c r="AA22" s="907">
        <v>34.811222911426597</v>
      </c>
      <c r="AB22" s="602">
        <v>1492</v>
      </c>
      <c r="AC22" s="907">
        <v>58.002272662774715</v>
      </c>
      <c r="AD22" s="602">
        <v>65056</v>
      </c>
      <c r="AE22" s="907">
        <v>16.959614134158478</v>
      </c>
      <c r="AF22" s="602">
        <v>3342.7939999999999</v>
      </c>
      <c r="AG22" s="907">
        <v>6.1586665331807504</v>
      </c>
      <c r="AH22" s="602">
        <v>11785.291000000001</v>
      </c>
      <c r="AI22" s="907">
        <v>46.475722742740537</v>
      </c>
      <c r="AJ22" s="602">
        <v>399175.27</v>
      </c>
      <c r="AK22" s="907">
        <v>17.390039135388026</v>
      </c>
      <c r="AL22" s="608"/>
    </row>
    <row r="23" spans="1:38" s="259" customFormat="1" x14ac:dyDescent="0.3">
      <c r="A23" s="1085" t="s">
        <v>485</v>
      </c>
      <c r="B23" s="1086">
        <v>36753.735999999997</v>
      </c>
      <c r="C23" s="1087">
        <v>8.1968622023746445</v>
      </c>
      <c r="D23" s="1086">
        <v>869809.70400000003</v>
      </c>
      <c r="E23" s="1087">
        <v>8.5694955272748139</v>
      </c>
      <c r="F23" s="1086">
        <v>108097.2</v>
      </c>
      <c r="G23" s="1087">
        <v>4.2413944140318582</v>
      </c>
      <c r="H23" s="1086">
        <v>152270</v>
      </c>
      <c r="I23" s="1087">
        <v>18.392193594980846</v>
      </c>
      <c r="J23" s="1086">
        <v>181655.27600000001</v>
      </c>
      <c r="K23" s="1087">
        <v>5.7917728707949028</v>
      </c>
      <c r="L23" s="1086">
        <v>21298</v>
      </c>
      <c r="M23" s="1087">
        <v>9.3479913829409575</v>
      </c>
      <c r="N23" s="1086">
        <v>3655</v>
      </c>
      <c r="O23" s="1087">
        <v>0.44421787833692444</v>
      </c>
      <c r="P23" s="1088">
        <v>168840</v>
      </c>
      <c r="Q23" s="1087">
        <v>91.68139325743735</v>
      </c>
      <c r="R23" s="1086">
        <v>1280</v>
      </c>
      <c r="S23" s="1087">
        <v>5.1335044020201304</v>
      </c>
      <c r="T23" s="1086">
        <v>1643.681</v>
      </c>
      <c r="U23" s="1087">
        <v>70.880520719326796</v>
      </c>
      <c r="V23" s="1086">
        <v>205165.103</v>
      </c>
      <c r="W23" s="1087">
        <v>11.477897708270605</v>
      </c>
      <c r="X23" s="1089" t="s">
        <v>330</v>
      </c>
      <c r="Y23" s="1087" t="s">
        <v>330</v>
      </c>
      <c r="Z23" s="1086">
        <v>3569.951</v>
      </c>
      <c r="AA23" s="1087">
        <v>3.7079114465888017</v>
      </c>
      <c r="AB23" s="1086">
        <v>988.16300000000001</v>
      </c>
      <c r="AC23" s="1087">
        <v>38.415348365459408</v>
      </c>
      <c r="AD23" s="1086">
        <v>20647.153999999999</v>
      </c>
      <c r="AE23" s="1087">
        <v>5.3825590999838102</v>
      </c>
      <c r="AF23" s="1089" t="s">
        <v>330</v>
      </c>
      <c r="AG23" s="1087" t="s">
        <v>330</v>
      </c>
      <c r="AH23" s="1090">
        <v>700.17600000000004</v>
      </c>
      <c r="AI23" s="1087">
        <v>2.7611694651511871</v>
      </c>
      <c r="AJ23" s="1086">
        <v>230370.37100000001</v>
      </c>
      <c r="AK23" s="1087">
        <v>10.03606703221835</v>
      </c>
      <c r="AL23" s="1091"/>
    </row>
    <row r="24" spans="1:38" x14ac:dyDescent="0.3">
      <c r="A24" s="601" t="s">
        <v>486</v>
      </c>
      <c r="B24" s="602">
        <v>10467.366</v>
      </c>
      <c r="C24" s="907">
        <v>2.3344444963043069</v>
      </c>
      <c r="D24" s="602">
        <v>124177.719</v>
      </c>
      <c r="E24" s="907">
        <v>1.2234174931183439</v>
      </c>
      <c r="F24" s="602">
        <v>50054.548000000003</v>
      </c>
      <c r="G24" s="907">
        <v>1.9639831585285237</v>
      </c>
      <c r="H24" s="602">
        <v>24.978000000000002</v>
      </c>
      <c r="I24" s="907">
        <v>3.017010649605514E-3</v>
      </c>
      <c r="J24" s="602">
        <v>11217.221</v>
      </c>
      <c r="K24" s="907">
        <v>0.35764222049631444</v>
      </c>
      <c r="L24" s="602">
        <v>13033.272000000001</v>
      </c>
      <c r="M24" s="907">
        <v>5.7204861652514643</v>
      </c>
      <c r="N24" s="602">
        <v>1799.722</v>
      </c>
      <c r="O24" s="907">
        <v>0.21873288329310159</v>
      </c>
      <c r="P24" s="616">
        <v>0</v>
      </c>
      <c r="Q24" s="907">
        <v>0</v>
      </c>
      <c r="R24" s="605" t="s">
        <v>330</v>
      </c>
      <c r="S24" s="907" t="s">
        <v>330</v>
      </c>
      <c r="T24" s="605" t="s">
        <v>330</v>
      </c>
      <c r="U24" s="907" t="s">
        <v>330</v>
      </c>
      <c r="V24" s="602">
        <v>32146.25</v>
      </c>
      <c r="W24" s="907">
        <v>1.7984119317040674</v>
      </c>
      <c r="X24" s="602">
        <v>561.47400000000005</v>
      </c>
      <c r="Y24" s="907">
        <v>2.2018802378940787</v>
      </c>
      <c r="Z24" s="602">
        <v>2697.0830000000001</v>
      </c>
      <c r="AA24" s="907">
        <v>2.8013115384777172</v>
      </c>
      <c r="AB24" s="605" t="s">
        <v>330</v>
      </c>
      <c r="AC24" s="907" t="s">
        <v>330</v>
      </c>
      <c r="AD24" s="602">
        <v>12642.428</v>
      </c>
      <c r="AE24" s="907">
        <v>3.2957867160428083</v>
      </c>
      <c r="AF24" s="602">
        <v>0.74399999999999999</v>
      </c>
      <c r="AG24" s="907">
        <v>1.3707239814019286E-3</v>
      </c>
      <c r="AH24" s="605" t="s">
        <v>330</v>
      </c>
      <c r="AI24" s="907" t="s">
        <v>330</v>
      </c>
      <c r="AJ24" s="602">
        <v>48047.235000000001</v>
      </c>
      <c r="AK24" s="907">
        <v>2.0931740009775286</v>
      </c>
      <c r="AL24" s="608"/>
    </row>
    <row r="25" spans="1:38" x14ac:dyDescent="0.3">
      <c r="A25" s="601" t="s">
        <v>487</v>
      </c>
      <c r="B25" s="602">
        <v>19051.562000000002</v>
      </c>
      <c r="C25" s="907">
        <v>4.2489021647757683</v>
      </c>
      <c r="D25" s="602">
        <v>330535.26899999997</v>
      </c>
      <c r="E25" s="907">
        <v>3.2564829942413214</v>
      </c>
      <c r="F25" s="602">
        <v>48590.406000000003</v>
      </c>
      <c r="G25" s="907">
        <v>1.9065348277655672</v>
      </c>
      <c r="H25" s="602">
        <v>25561.701000000001</v>
      </c>
      <c r="I25" s="907">
        <v>3.0875139778617946</v>
      </c>
      <c r="J25" s="602">
        <v>113431.37699999999</v>
      </c>
      <c r="K25" s="907">
        <v>3.616568626421337</v>
      </c>
      <c r="L25" s="602">
        <v>11112.544</v>
      </c>
      <c r="M25" s="907">
        <v>4.8774516646892785</v>
      </c>
      <c r="N25" s="605" t="s">
        <v>330</v>
      </c>
      <c r="O25" s="907" t="s">
        <v>330</v>
      </c>
      <c r="P25" s="609" t="s">
        <v>330</v>
      </c>
      <c r="Q25" s="907" t="s">
        <v>330</v>
      </c>
      <c r="R25" s="602">
        <v>1903.826</v>
      </c>
      <c r="S25" s="907">
        <v>7.6353899622502936</v>
      </c>
      <c r="T25" s="605" t="s">
        <v>330</v>
      </c>
      <c r="U25" s="907" t="s">
        <v>330</v>
      </c>
      <c r="V25" s="602">
        <v>128600.777</v>
      </c>
      <c r="W25" s="907">
        <v>7.1945303661613407</v>
      </c>
      <c r="X25" s="605" t="s">
        <v>330</v>
      </c>
      <c r="Y25" s="907" t="s">
        <v>330</v>
      </c>
      <c r="Z25" s="605" t="s">
        <v>330</v>
      </c>
      <c r="AA25" s="907" t="s">
        <v>330</v>
      </c>
      <c r="AB25" s="602">
        <v>54.908000000000001</v>
      </c>
      <c r="AC25" s="907">
        <v>2.1345769352329986</v>
      </c>
      <c r="AD25" s="605" t="s">
        <v>330</v>
      </c>
      <c r="AE25" s="907" t="s">
        <v>330</v>
      </c>
      <c r="AF25" s="602">
        <v>1279.73</v>
      </c>
      <c r="AG25" s="907">
        <v>2.3577373665584545</v>
      </c>
      <c r="AH25" s="605" t="s">
        <v>330</v>
      </c>
      <c r="AI25" s="907" t="s">
        <v>330</v>
      </c>
      <c r="AJ25" s="602">
        <v>128655.685</v>
      </c>
      <c r="AK25" s="907">
        <v>5.6048747637601748</v>
      </c>
      <c r="AL25" s="608"/>
    </row>
    <row r="26" spans="1:38" x14ac:dyDescent="0.3">
      <c r="A26" s="601" t="s">
        <v>488</v>
      </c>
      <c r="B26" s="602">
        <v>5428.7920000000004</v>
      </c>
      <c r="C26" s="907">
        <v>1.2107356909064659</v>
      </c>
      <c r="D26" s="602">
        <v>112478.91099999999</v>
      </c>
      <c r="E26" s="907">
        <v>1.1081590838715702</v>
      </c>
      <c r="F26" s="602">
        <v>21207.599999999999</v>
      </c>
      <c r="G26" s="907">
        <v>0.83211957548411997</v>
      </c>
      <c r="H26" s="602">
        <v>14190</v>
      </c>
      <c r="I26" s="907">
        <v>1.7139635326247995</v>
      </c>
      <c r="J26" s="602">
        <v>46376.868000000002</v>
      </c>
      <c r="K26" s="907">
        <v>1.4786484148956744</v>
      </c>
      <c r="L26" s="602">
        <v>322</v>
      </c>
      <c r="M26" s="907">
        <v>0.14133032328420456</v>
      </c>
      <c r="N26" s="605" t="s">
        <v>330</v>
      </c>
      <c r="O26" s="907" t="s">
        <v>330</v>
      </c>
      <c r="P26" s="611">
        <v>652.1</v>
      </c>
      <c r="Q26" s="907">
        <v>0.35409521762126805</v>
      </c>
      <c r="R26" s="602">
        <v>697.47299999999996</v>
      </c>
      <c r="S26" s="907">
        <v>2.7972505592110828</v>
      </c>
      <c r="T26" s="602">
        <v>56.247999999999998</v>
      </c>
      <c r="U26" s="907">
        <v>2.4255847268543551</v>
      </c>
      <c r="V26" s="602">
        <v>24890</v>
      </c>
      <c r="W26" s="907">
        <v>1.3924632882564603</v>
      </c>
      <c r="X26" s="602">
        <v>29</v>
      </c>
      <c r="Y26" s="907">
        <v>0.11372659624297521</v>
      </c>
      <c r="Z26" s="602">
        <v>342</v>
      </c>
      <c r="AA26" s="907">
        <v>0.35521656032067955</v>
      </c>
      <c r="AB26" s="605" t="s">
        <v>330</v>
      </c>
      <c r="AC26" s="907" t="s">
        <v>330</v>
      </c>
      <c r="AD26" s="602">
        <v>3005.2</v>
      </c>
      <c r="AE26" s="907">
        <v>0.78343323284513433</v>
      </c>
      <c r="AF26" s="605" t="s">
        <v>330</v>
      </c>
      <c r="AG26" s="907" t="s">
        <v>330</v>
      </c>
      <c r="AH26" s="602">
        <v>710.53200000000004</v>
      </c>
      <c r="AI26" s="907">
        <v>2.8020087269669385</v>
      </c>
      <c r="AJ26" s="602">
        <v>28266.09</v>
      </c>
      <c r="AK26" s="907">
        <v>1.2314099801433092</v>
      </c>
      <c r="AL26" s="608"/>
    </row>
    <row r="27" spans="1:38" x14ac:dyDescent="0.3">
      <c r="A27" s="601" t="s">
        <v>489</v>
      </c>
      <c r="B27" s="602">
        <v>2116.7919999999999</v>
      </c>
      <c r="C27" s="907">
        <v>0.47208948595291178</v>
      </c>
      <c r="D27" s="602">
        <v>43811.364000000001</v>
      </c>
      <c r="E27" s="907">
        <v>0.43163612237856663</v>
      </c>
      <c r="F27" s="602">
        <v>13431.712</v>
      </c>
      <c r="G27" s="907">
        <v>0.52701816742417629</v>
      </c>
      <c r="H27" s="602">
        <v>2942.1260000000002</v>
      </c>
      <c r="I27" s="907">
        <v>0.35536974435428265</v>
      </c>
      <c r="J27" s="602">
        <v>4197.4530000000004</v>
      </c>
      <c r="K27" s="907">
        <v>0.13382872739593138</v>
      </c>
      <c r="L27" s="602">
        <v>1117.2650000000001</v>
      </c>
      <c r="M27" s="907">
        <v>0.49038330324262985</v>
      </c>
      <c r="N27" s="602">
        <v>4091.3470000000002</v>
      </c>
      <c r="O27" s="907">
        <v>0.49725020078800025</v>
      </c>
      <c r="P27" s="611">
        <v>0.36099999999999999</v>
      </c>
      <c r="Q27" s="907">
        <v>1.9602572237582846E-4</v>
      </c>
      <c r="R27" s="605" t="s">
        <v>330</v>
      </c>
      <c r="S27" s="907" t="s">
        <v>330</v>
      </c>
      <c r="T27" s="605" t="s">
        <v>330</v>
      </c>
      <c r="U27" s="907" t="s">
        <v>330</v>
      </c>
      <c r="V27" s="602">
        <v>15085.013999999999</v>
      </c>
      <c r="W27" s="907">
        <v>0.84392640409139164</v>
      </c>
      <c r="X27" s="605" t="s">
        <v>330</v>
      </c>
      <c r="Y27" s="907" t="s">
        <v>330</v>
      </c>
      <c r="Z27" s="602">
        <v>418.97699999999998</v>
      </c>
      <c r="AA27" s="907">
        <v>0.43516832980548936</v>
      </c>
      <c r="AB27" s="605" t="s">
        <v>330</v>
      </c>
      <c r="AC27" s="907" t="s">
        <v>330</v>
      </c>
      <c r="AD27" s="602">
        <v>2510.7539999999999</v>
      </c>
      <c r="AE27" s="907">
        <v>0.65453484729763489</v>
      </c>
      <c r="AF27" s="606">
        <v>16.356000000000002</v>
      </c>
      <c r="AG27" s="907">
        <v>3.0133819139529498E-2</v>
      </c>
      <c r="AH27" s="605" t="s">
        <v>330</v>
      </c>
      <c r="AI27" s="907" t="s">
        <v>330</v>
      </c>
      <c r="AJ27" s="602">
        <v>18014.744999999999</v>
      </c>
      <c r="AK27" s="907">
        <v>0.78481094423518716</v>
      </c>
      <c r="AL27" s="608"/>
    </row>
    <row r="28" spans="1:38" x14ac:dyDescent="0.3">
      <c r="A28" s="601" t="s">
        <v>490</v>
      </c>
      <c r="B28" s="602">
        <v>10521.556</v>
      </c>
      <c r="C28" s="907">
        <v>2.3465300149777466</v>
      </c>
      <c r="D28" s="602">
        <v>295762.28899999999</v>
      </c>
      <c r="E28" s="907">
        <v>2.9138943852505705</v>
      </c>
      <c r="F28" s="602">
        <v>146289.60000000001</v>
      </c>
      <c r="G28" s="907">
        <v>5.7399441638724671</v>
      </c>
      <c r="H28" s="602">
        <v>106657</v>
      </c>
      <c r="I28" s="907">
        <v>12.882749013330741</v>
      </c>
      <c r="J28" s="602">
        <v>1154.875</v>
      </c>
      <c r="K28" s="907">
        <v>3.6821246491950295E-2</v>
      </c>
      <c r="L28" s="602">
        <v>172.066</v>
      </c>
      <c r="M28" s="907">
        <v>7.5522184491366287E-2</v>
      </c>
      <c r="N28" s="602">
        <v>2290.663</v>
      </c>
      <c r="O28" s="907">
        <v>0.27840039886317219</v>
      </c>
      <c r="P28" s="609" t="s">
        <v>330</v>
      </c>
      <c r="Q28" s="907" t="s">
        <v>330</v>
      </c>
      <c r="R28" s="605" t="s">
        <v>330</v>
      </c>
      <c r="S28" s="907" t="s">
        <v>330</v>
      </c>
      <c r="T28" s="605" t="s">
        <v>330</v>
      </c>
      <c r="U28" s="907" t="s">
        <v>330</v>
      </c>
      <c r="V28" s="602">
        <v>34174</v>
      </c>
      <c r="W28" s="907">
        <v>1.9118537731167646</v>
      </c>
      <c r="X28" s="602">
        <v>853.74599999999998</v>
      </c>
      <c r="Y28" s="907">
        <v>3.3480560908984525</v>
      </c>
      <c r="Z28" s="602">
        <v>410</v>
      </c>
      <c r="AA28" s="907">
        <v>0.42584441441952808</v>
      </c>
      <c r="AB28" s="605" t="s">
        <v>330</v>
      </c>
      <c r="AC28" s="907" t="s">
        <v>330</v>
      </c>
      <c r="AD28" s="605" t="s">
        <v>330</v>
      </c>
      <c r="AE28" s="907" t="s">
        <v>330</v>
      </c>
      <c r="AF28" s="602">
        <v>3760.3380000000002</v>
      </c>
      <c r="AG28" s="907">
        <v>6.9279374660980722</v>
      </c>
      <c r="AH28" s="605" t="s">
        <v>330</v>
      </c>
      <c r="AI28" s="907" t="s">
        <v>330</v>
      </c>
      <c r="AJ28" s="602">
        <v>35437.747000000003</v>
      </c>
      <c r="AK28" s="907">
        <v>1.5438426513746197</v>
      </c>
      <c r="AL28" s="608"/>
    </row>
    <row r="29" spans="1:38" x14ac:dyDescent="0.3">
      <c r="A29" s="601" t="s">
        <v>491</v>
      </c>
      <c r="B29" s="602">
        <v>9597.0849999999991</v>
      </c>
      <c r="C29" s="907">
        <v>2.1403533858293118</v>
      </c>
      <c r="D29" s="602">
        <v>243613.391</v>
      </c>
      <c r="E29" s="907">
        <v>2.4001156286924461</v>
      </c>
      <c r="F29" s="602">
        <v>44452.800000000003</v>
      </c>
      <c r="G29" s="907">
        <v>1.7441881714611978</v>
      </c>
      <c r="H29" s="602">
        <v>19181</v>
      </c>
      <c r="I29" s="907">
        <v>2.3168100436417389</v>
      </c>
      <c r="J29" s="602">
        <v>119814.30100000001</v>
      </c>
      <c r="K29" s="907">
        <v>3.820077419964695</v>
      </c>
      <c r="L29" s="602">
        <v>2768.4</v>
      </c>
      <c r="M29" s="907">
        <v>1.215089649006186</v>
      </c>
      <c r="N29" s="605" t="s">
        <v>330</v>
      </c>
      <c r="O29" s="907" t="s">
        <v>330</v>
      </c>
      <c r="P29" s="611">
        <v>96.415999999999997</v>
      </c>
      <c r="Q29" s="907">
        <v>5.2354615093041221E-2</v>
      </c>
      <c r="R29" s="602">
        <v>1792.47</v>
      </c>
      <c r="S29" s="907">
        <v>7.1887911214757985</v>
      </c>
      <c r="T29" s="605" t="s">
        <v>330</v>
      </c>
      <c r="U29" s="907" t="s">
        <v>330</v>
      </c>
      <c r="V29" s="602">
        <v>53531</v>
      </c>
      <c r="W29" s="907">
        <v>2.9947751017941573</v>
      </c>
      <c r="X29" s="605" t="s">
        <v>330</v>
      </c>
      <c r="Y29" s="907" t="s">
        <v>330</v>
      </c>
      <c r="Z29" s="602">
        <v>657</v>
      </c>
      <c r="AA29" s="907">
        <v>0.6823897079844633</v>
      </c>
      <c r="AB29" s="605" t="s">
        <v>330</v>
      </c>
      <c r="AC29" s="907" t="s">
        <v>330</v>
      </c>
      <c r="AD29" s="602">
        <v>1228</v>
      </c>
      <c r="AE29" s="907">
        <v>0.3201304438752246</v>
      </c>
      <c r="AF29" s="605" t="s">
        <v>330</v>
      </c>
      <c r="AG29" s="907" t="s">
        <v>330</v>
      </c>
      <c r="AH29" s="602">
        <v>92.004000000000005</v>
      </c>
      <c r="AI29" s="907">
        <v>0.36282111279416862</v>
      </c>
      <c r="AJ29" s="602">
        <v>55416</v>
      </c>
      <c r="AK29" s="907">
        <v>2.4141936666734458</v>
      </c>
      <c r="AL29" s="608"/>
    </row>
    <row r="30" spans="1:38" x14ac:dyDescent="0.3">
      <c r="A30" s="601" t="s">
        <v>768</v>
      </c>
      <c r="B30" s="602">
        <v>58850.716999999997</v>
      </c>
      <c r="C30" s="907">
        <v>13.124957358347105</v>
      </c>
      <c r="D30" s="602">
        <v>1255063.8359999999</v>
      </c>
      <c r="E30" s="907">
        <v>12.365076958311755</v>
      </c>
      <c r="F30" s="602">
        <v>232704.11199999999</v>
      </c>
      <c r="G30" s="907">
        <v>9.1305780423456273</v>
      </c>
      <c r="H30" s="602">
        <v>28740.559000000001</v>
      </c>
      <c r="I30" s="907">
        <v>3.4714778036118021</v>
      </c>
      <c r="J30" s="602">
        <v>626926.527</v>
      </c>
      <c r="K30" s="907">
        <v>19.988497614901469</v>
      </c>
      <c r="L30" s="602">
        <v>44845.998</v>
      </c>
      <c r="M30" s="907">
        <v>19.683538494853391</v>
      </c>
      <c r="N30" s="602">
        <v>25292.302</v>
      </c>
      <c r="O30" s="907">
        <v>3.0739515000538304</v>
      </c>
      <c r="P30" s="609" t="s">
        <v>330</v>
      </c>
      <c r="Q30" s="907" t="s">
        <v>330</v>
      </c>
      <c r="R30" s="605" t="s">
        <v>330</v>
      </c>
      <c r="S30" s="907" t="s">
        <v>330</v>
      </c>
      <c r="T30" s="605" t="s">
        <v>330</v>
      </c>
      <c r="U30" s="907" t="s">
        <v>330</v>
      </c>
      <c r="V30" s="602">
        <v>256494.32399999999</v>
      </c>
      <c r="W30" s="907">
        <v>14.349494970516588</v>
      </c>
      <c r="X30" s="602">
        <v>1766.3799999999999</v>
      </c>
      <c r="Y30" s="907">
        <v>6.9270477610919503</v>
      </c>
      <c r="Z30" s="602">
        <v>8582.5830000000005</v>
      </c>
      <c r="AA30" s="907">
        <v>8.9142561752243825</v>
      </c>
      <c r="AB30" s="602">
        <v>33.372999999999998</v>
      </c>
      <c r="AC30" s="907">
        <v>1.2973926578919439</v>
      </c>
      <c r="AD30" s="602">
        <v>29619.629000000001</v>
      </c>
      <c r="AE30" s="907">
        <v>7.7216164325647192</v>
      </c>
      <c r="AF30" s="602">
        <v>58.05</v>
      </c>
      <c r="AG30" s="907">
        <v>0.10694963322631984</v>
      </c>
      <c r="AH30" s="605" t="s">
        <v>330</v>
      </c>
      <c r="AI30" s="907" t="s">
        <v>330</v>
      </c>
      <c r="AJ30" s="602">
        <v>296496.28899999999</v>
      </c>
      <c r="AK30" s="907">
        <v>12.9168374313552</v>
      </c>
      <c r="AL30" s="608"/>
    </row>
    <row r="31" spans="1:38" x14ac:dyDescent="0.3">
      <c r="A31" s="618"/>
      <c r="B31" s="619"/>
      <c r="C31" s="608"/>
      <c r="D31" s="619"/>
      <c r="E31" s="608"/>
      <c r="F31" s="619"/>
      <c r="G31" s="602"/>
      <c r="H31" s="619"/>
      <c r="I31" s="602"/>
      <c r="J31" s="619"/>
      <c r="K31" s="602"/>
      <c r="L31" s="619"/>
      <c r="M31" s="602"/>
      <c r="N31" s="619"/>
      <c r="O31" s="602"/>
      <c r="P31" s="619"/>
      <c r="Q31" s="612"/>
      <c r="R31" s="621"/>
      <c r="S31" s="622"/>
      <c r="T31" s="621"/>
      <c r="U31" s="622"/>
      <c r="V31" s="619"/>
      <c r="W31" s="608"/>
      <c r="X31" s="619"/>
      <c r="Y31" s="608"/>
      <c r="Z31" s="619"/>
      <c r="AA31" s="608"/>
      <c r="AB31" s="621"/>
      <c r="AC31" s="622"/>
      <c r="AD31" s="622"/>
      <c r="AE31" s="622"/>
      <c r="AF31" s="619"/>
      <c r="AG31" s="608"/>
      <c r="AH31" s="621"/>
      <c r="AI31" s="622"/>
      <c r="AJ31" s="619"/>
      <c r="AK31" s="608"/>
      <c r="AL31" s="618"/>
    </row>
    <row r="32" spans="1:38" x14ac:dyDescent="0.3">
      <c r="A32" s="586"/>
      <c r="B32" s="701" t="s">
        <v>1103</v>
      </c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586"/>
    </row>
    <row r="33" spans="1:38" x14ac:dyDescent="0.3">
      <c r="A33" s="586"/>
      <c r="B33" s="1084" t="s">
        <v>1012</v>
      </c>
      <c r="C33" s="586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625"/>
      <c r="S33" s="625"/>
      <c r="T33" s="625"/>
      <c r="U33" s="625"/>
      <c r="V33" s="626"/>
      <c r="W33" s="625"/>
      <c r="X33" s="625"/>
      <c r="Y33" s="625"/>
      <c r="Z33" s="625"/>
      <c r="AA33" s="625"/>
      <c r="AB33" s="625"/>
      <c r="AC33" s="625"/>
      <c r="AD33" s="625"/>
      <c r="AE33" s="625"/>
      <c r="AF33" s="625"/>
      <c r="AG33" s="625"/>
      <c r="AH33" s="625"/>
      <c r="AI33" s="625"/>
      <c r="AJ33" s="619"/>
      <c r="AK33" s="625"/>
      <c r="AL33" s="586"/>
    </row>
    <row r="34" spans="1:38" x14ac:dyDescent="0.3">
      <c r="I34" t="s">
        <v>984</v>
      </c>
    </row>
    <row r="35" spans="1:38" x14ac:dyDescent="0.3">
      <c r="B35" t="str" cm="1">
        <f t="array" ref="B35:C63">_xlfn.CHOOSECOLS(Tabela15[#All],1,MATCH(B33,Tabela15[#Headers],0))</f>
        <v>Kraj</v>
      </c>
      <c r="C35" t="str">
        <v>Gaz ciekły LPG (TJ)</v>
      </c>
      <c r="E35">
        <f>MATCH(B33,Tabela17[#Headers],0)</f>
        <v>9</v>
      </c>
      <c r="I35" t="s">
        <v>952</v>
      </c>
    </row>
    <row r="36" spans="1:38" x14ac:dyDescent="0.3">
      <c r="B36" t="str">
        <v>UE-27</v>
      </c>
      <c r="C36" s="354">
        <v>227835.041</v>
      </c>
      <c r="I36" t="s">
        <v>954</v>
      </c>
    </row>
    <row r="37" spans="1:38" x14ac:dyDescent="0.3">
      <c r="B37" t="str">
        <v xml:space="preserve">Austria </v>
      </c>
      <c r="C37" s="354">
        <v>1085.8489999999999</v>
      </c>
      <c r="I37" t="s">
        <v>956</v>
      </c>
    </row>
    <row r="38" spans="1:38" x14ac:dyDescent="0.3">
      <c r="B38" t="str">
        <v xml:space="preserve">Belgia </v>
      </c>
      <c r="C38" s="354">
        <v>5676</v>
      </c>
      <c r="I38" t="s">
        <v>1012</v>
      </c>
    </row>
    <row r="39" spans="1:38" x14ac:dyDescent="0.3">
      <c r="B39" t="str">
        <v xml:space="preserve">Bułgaria </v>
      </c>
      <c r="C39" s="354">
        <v>714.79399999999998</v>
      </c>
      <c r="I39" t="s">
        <v>959</v>
      </c>
    </row>
    <row r="40" spans="1:38" x14ac:dyDescent="0.3">
      <c r="B40" t="str">
        <v>Chorwacja</v>
      </c>
      <c r="C40" s="354">
        <v>1758.375</v>
      </c>
      <c r="I40" t="s">
        <v>982</v>
      </c>
    </row>
    <row r="41" spans="1:38" x14ac:dyDescent="0.3">
      <c r="B41" t="str">
        <v xml:space="preserve">Cypr </v>
      </c>
      <c r="C41" s="354">
        <v>1664.0139999999999</v>
      </c>
      <c r="I41" t="s">
        <v>980</v>
      </c>
    </row>
    <row r="42" spans="1:38" x14ac:dyDescent="0.3">
      <c r="B42" t="str">
        <v>Czechy</v>
      </c>
      <c r="C42" s="354">
        <v>1883.4</v>
      </c>
      <c r="I42" t="s">
        <v>961</v>
      </c>
    </row>
    <row r="43" spans="1:38" x14ac:dyDescent="0.3">
      <c r="B43" t="str">
        <v xml:space="preserve">Dania </v>
      </c>
      <c r="C43" s="354">
        <v>887.24800000000005</v>
      </c>
      <c r="I43" t="s">
        <v>978</v>
      </c>
    </row>
    <row r="44" spans="1:38" x14ac:dyDescent="0.3">
      <c r="B44" t="str">
        <v xml:space="preserve">Estonia </v>
      </c>
      <c r="C44" s="354">
        <v>91</v>
      </c>
      <c r="I44" t="s">
        <v>963</v>
      </c>
    </row>
    <row r="45" spans="1:38" x14ac:dyDescent="0.3">
      <c r="B45" t="str">
        <v xml:space="preserve">Finlandia </v>
      </c>
      <c r="C45" s="354">
        <v>185.2</v>
      </c>
      <c r="I45" t="s">
        <v>976</v>
      </c>
    </row>
    <row r="46" spans="1:38" x14ac:dyDescent="0.3">
      <c r="B46" t="str">
        <v xml:space="preserve">Francja </v>
      </c>
      <c r="C46" s="354">
        <v>30378.583999999999</v>
      </c>
      <c r="I46" t="s">
        <v>974</v>
      </c>
    </row>
    <row r="47" spans="1:38" x14ac:dyDescent="0.3">
      <c r="B47" t="str">
        <v xml:space="preserve">Grecja </v>
      </c>
      <c r="C47" s="354">
        <v>4862.7060000000001</v>
      </c>
      <c r="I47" t="s">
        <v>972</v>
      </c>
    </row>
    <row r="48" spans="1:38" x14ac:dyDescent="0.3">
      <c r="B48" t="str">
        <v xml:space="preserve">Hiszpania </v>
      </c>
      <c r="C48" s="354">
        <v>42289.510999999999</v>
      </c>
      <c r="I48" t="s">
        <v>965</v>
      </c>
    </row>
    <row r="49" spans="2:9" x14ac:dyDescent="0.3">
      <c r="B49" t="str">
        <v xml:space="preserve">Irlandia </v>
      </c>
      <c r="C49" s="354">
        <v>1898.828</v>
      </c>
      <c r="I49" t="s">
        <v>967</v>
      </c>
    </row>
    <row r="50" spans="2:9" x14ac:dyDescent="0.3">
      <c r="B50" t="str">
        <v xml:space="preserve">Litwa </v>
      </c>
      <c r="C50" s="354">
        <v>1297.2719999999999</v>
      </c>
      <c r="I50" t="s">
        <v>969</v>
      </c>
    </row>
    <row r="51" spans="2:9" x14ac:dyDescent="0.3">
      <c r="B51" t="str">
        <v xml:space="preserve">Luksemburg </v>
      </c>
      <c r="C51" s="354">
        <v>10.488</v>
      </c>
    </row>
    <row r="52" spans="2:9" x14ac:dyDescent="0.3">
      <c r="B52" t="str">
        <v xml:space="preserve">Łotwa </v>
      </c>
      <c r="C52" s="354">
        <v>733.19399999999996</v>
      </c>
    </row>
    <row r="53" spans="2:9" x14ac:dyDescent="0.3">
      <c r="B53" t="str">
        <v xml:space="preserve">Malta </v>
      </c>
      <c r="C53" s="354">
        <v>508.85199999999998</v>
      </c>
    </row>
    <row r="54" spans="2:9" x14ac:dyDescent="0.3">
      <c r="B54" t="str">
        <v xml:space="preserve">Niderlandy </v>
      </c>
      <c r="C54" s="354">
        <v>971.87300000000005</v>
      </c>
    </row>
    <row r="55" spans="2:9" x14ac:dyDescent="0.3">
      <c r="B55" t="str">
        <v xml:space="preserve">Niemcy </v>
      </c>
      <c r="C55" s="354">
        <v>36268.307999999997</v>
      </c>
    </row>
    <row r="56" spans="2:9" x14ac:dyDescent="0.3">
      <c r="B56" t="str">
        <v xml:space="preserve">Polska </v>
      </c>
      <c r="C56" s="354">
        <v>21298</v>
      </c>
    </row>
    <row r="57" spans="2:9" x14ac:dyDescent="0.3">
      <c r="B57" t="str">
        <v xml:space="preserve">Portugalia </v>
      </c>
      <c r="C57" s="354">
        <v>13033.272000000001</v>
      </c>
    </row>
    <row r="58" spans="2:9" x14ac:dyDescent="0.3">
      <c r="B58" t="str">
        <v xml:space="preserve">Rumunia </v>
      </c>
      <c r="C58" s="354">
        <v>11112.544</v>
      </c>
    </row>
    <row r="59" spans="2:9" x14ac:dyDescent="0.3">
      <c r="B59" t="str">
        <v xml:space="preserve">Słowacja </v>
      </c>
      <c r="C59" s="354">
        <v>322</v>
      </c>
    </row>
    <row r="60" spans="2:9" x14ac:dyDescent="0.3">
      <c r="B60" t="str">
        <v xml:space="preserve">Słowenia </v>
      </c>
      <c r="C60" s="354">
        <v>1117.2650000000001</v>
      </c>
    </row>
    <row r="61" spans="2:9" x14ac:dyDescent="0.3">
      <c r="B61" t="str">
        <v xml:space="preserve">Szwecja </v>
      </c>
      <c r="C61" s="354">
        <v>172.066</v>
      </c>
    </row>
    <row r="62" spans="2:9" x14ac:dyDescent="0.3">
      <c r="B62" t="str">
        <v xml:space="preserve">Węgry </v>
      </c>
      <c r="C62" s="354">
        <v>2768.4</v>
      </c>
    </row>
    <row r="63" spans="2:9" x14ac:dyDescent="0.3">
      <c r="B63" t="str">
        <v xml:space="preserve">Włochy </v>
      </c>
      <c r="C63" s="354">
        <v>44845.998</v>
      </c>
    </row>
  </sheetData>
  <mergeCells count="2">
    <mergeCell ref="A1:Q1"/>
    <mergeCell ref="R1:AK1"/>
  </mergeCells>
  <dataValidations count="1">
    <dataValidation type="list" allowBlank="1" showInputMessage="1" showErrorMessage="1" sqref="B33" xr:uid="{4BDEF0AB-8F50-4369-B009-7A5E29144080}">
      <formula1>$I$34:$I$50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1" manualBreakCount="1">
    <brk id="37" max="1048575" man="1"/>
  </colBreaks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4B73-F49D-42E1-B2F8-DFB9F5789579}">
  <dimension ref="A1:AN35"/>
  <sheetViews>
    <sheetView zoomScale="85" zoomScaleNormal="85" workbookViewId="0">
      <selection activeCell="N39" sqref="N39"/>
    </sheetView>
  </sheetViews>
  <sheetFormatPr defaultRowHeight="14.4" x14ac:dyDescent="0.3"/>
  <cols>
    <col min="1" max="1" width="10.5546875" customWidth="1"/>
    <col min="2" max="2" width="13.5546875" customWidth="1"/>
    <col min="3" max="3" width="5.6640625" customWidth="1"/>
    <col min="4" max="4" width="8.6640625" customWidth="1"/>
    <col min="5" max="5" width="5.6640625" customWidth="1"/>
    <col min="6" max="6" width="8.6640625" customWidth="1"/>
    <col min="7" max="7" width="5.6640625" customWidth="1"/>
    <col min="8" max="8" width="8.6640625" customWidth="1"/>
    <col min="9" max="9" width="5.6640625" customWidth="1"/>
    <col min="10" max="10" width="8.6640625" customWidth="1"/>
    <col min="11" max="11" width="5.6640625" customWidth="1"/>
    <col min="12" max="12" width="8.5546875" customWidth="1"/>
    <col min="13" max="13" width="5.6640625" customWidth="1"/>
    <col min="14" max="14" width="8.6640625" customWidth="1"/>
    <col min="15" max="15" width="5.6640625" customWidth="1"/>
    <col min="16" max="16" width="8.6640625" customWidth="1"/>
    <col min="17" max="17" width="5.6640625" customWidth="1"/>
    <col min="18" max="18" width="13" customWidth="1"/>
    <col min="19" max="19" width="8.6640625" customWidth="1"/>
    <col min="20" max="20" width="5.6640625" customWidth="1"/>
    <col min="21" max="21" width="8.6640625" customWidth="1"/>
    <col min="22" max="22" width="5.6640625" customWidth="1"/>
    <col min="23" max="23" width="8.6640625" customWidth="1"/>
    <col min="24" max="24" width="5.6640625" customWidth="1"/>
    <col min="25" max="25" width="8.6640625" customWidth="1"/>
    <col min="26" max="26" width="5.6640625" customWidth="1"/>
    <col min="27" max="27" width="8.6640625" customWidth="1"/>
    <col min="28" max="28" width="5.6640625" customWidth="1"/>
    <col min="29" max="29" width="8.88671875" customWidth="1"/>
    <col min="30" max="30" width="5.6640625" customWidth="1"/>
    <col min="31" max="31" width="8.88671875" customWidth="1"/>
    <col min="32" max="32" width="5.6640625" customWidth="1"/>
    <col min="33" max="33" width="8.6640625" customWidth="1"/>
    <col min="34" max="34" width="5.6640625" customWidth="1"/>
    <col min="35" max="35" width="8.6640625" customWidth="1"/>
    <col min="36" max="36" width="5.6640625" customWidth="1"/>
    <col min="37" max="37" width="8.6640625" customWidth="1"/>
    <col min="38" max="38" width="5.6640625" customWidth="1"/>
    <col min="39" max="39" width="6.6640625" customWidth="1"/>
  </cols>
  <sheetData>
    <row r="1" spans="1:40" ht="38.25" customHeight="1" x14ac:dyDescent="0.3">
      <c r="A1" s="1224" t="s">
        <v>925</v>
      </c>
      <c r="B1" s="1224"/>
      <c r="C1" s="1224"/>
      <c r="D1" s="1224"/>
      <c r="E1" s="1224"/>
      <c r="F1" s="1224"/>
      <c r="G1" s="1224"/>
      <c r="H1" s="1224"/>
      <c r="I1" s="1224"/>
      <c r="J1" s="1224"/>
      <c r="K1" s="1224"/>
      <c r="L1" s="1224"/>
      <c r="M1" s="1224"/>
      <c r="N1" s="1224"/>
      <c r="O1" s="1224"/>
      <c r="P1" s="1224"/>
      <c r="Q1" s="1224"/>
      <c r="R1" s="1225" t="s">
        <v>926</v>
      </c>
      <c r="S1" s="1225"/>
      <c r="T1" s="1225"/>
      <c r="U1" s="1225"/>
      <c r="V1" s="1225"/>
      <c r="W1" s="1225"/>
      <c r="X1" s="1225"/>
      <c r="Y1" s="1225"/>
      <c r="Z1" s="1225"/>
      <c r="AA1" s="1225"/>
      <c r="AB1" s="1225"/>
      <c r="AC1" s="1225"/>
      <c r="AD1" s="1225"/>
      <c r="AE1" s="1225"/>
      <c r="AF1" s="1225"/>
      <c r="AG1" s="1225"/>
      <c r="AH1" s="1225"/>
      <c r="AI1" s="1225"/>
      <c r="AJ1" s="1225"/>
      <c r="AK1" s="1225"/>
      <c r="AL1" s="1225"/>
      <c r="AM1" s="585">
        <v>2022</v>
      </c>
      <c r="AN1" s="376" t="s">
        <v>651</v>
      </c>
    </row>
    <row r="2" spans="1:40" ht="48" customHeight="1" x14ac:dyDescent="0.3">
      <c r="A2" s="1226" t="s">
        <v>466</v>
      </c>
      <c r="B2" s="1227" t="s">
        <v>492</v>
      </c>
      <c r="C2" s="1227"/>
      <c r="D2" s="1227" t="s">
        <v>779</v>
      </c>
      <c r="E2" s="1227"/>
      <c r="F2" s="1227" t="s">
        <v>196</v>
      </c>
      <c r="G2" s="1227"/>
      <c r="H2" s="1227" t="s">
        <v>769</v>
      </c>
      <c r="I2" s="1227"/>
      <c r="J2" s="1227" t="s">
        <v>84</v>
      </c>
      <c r="K2" s="1227"/>
      <c r="L2" s="1227" t="s">
        <v>986</v>
      </c>
      <c r="M2" s="1227"/>
      <c r="N2" s="1227" t="s">
        <v>770</v>
      </c>
      <c r="O2" s="1227"/>
      <c r="P2" s="1227" t="s">
        <v>212</v>
      </c>
      <c r="Q2" s="1230"/>
      <c r="R2" s="1226" t="s">
        <v>466</v>
      </c>
      <c r="S2" s="1227" t="s">
        <v>985</v>
      </c>
      <c r="T2" s="1227"/>
      <c r="U2" s="1227" t="s">
        <v>493</v>
      </c>
      <c r="V2" s="1227"/>
      <c r="W2" s="1227" t="s">
        <v>987</v>
      </c>
      <c r="X2" s="1227"/>
      <c r="Y2" s="1227" t="s">
        <v>337</v>
      </c>
      <c r="Z2" s="1227"/>
      <c r="AA2" s="1227" t="s">
        <v>988</v>
      </c>
      <c r="AB2" s="1227"/>
      <c r="AC2" s="1227" t="s">
        <v>989</v>
      </c>
      <c r="AD2" s="1227"/>
      <c r="AE2" s="1227" t="s">
        <v>990</v>
      </c>
      <c r="AF2" s="1227"/>
      <c r="AG2" s="1227" t="s">
        <v>774</v>
      </c>
      <c r="AH2" s="1227"/>
      <c r="AI2" s="1227" t="s">
        <v>775</v>
      </c>
      <c r="AJ2" s="1227"/>
      <c r="AK2" s="1228" t="s">
        <v>776</v>
      </c>
      <c r="AL2" s="1229"/>
      <c r="AM2" s="586"/>
    </row>
    <row r="3" spans="1:40" ht="15.75" customHeight="1" x14ac:dyDescent="0.3">
      <c r="A3" s="1226"/>
      <c r="B3" s="587" t="s">
        <v>494</v>
      </c>
      <c r="C3" s="588" t="s">
        <v>31</v>
      </c>
      <c r="D3" s="587" t="s">
        <v>467</v>
      </c>
      <c r="E3" s="588" t="s">
        <v>31</v>
      </c>
      <c r="F3" s="587" t="s">
        <v>467</v>
      </c>
      <c r="G3" s="588" t="s">
        <v>31</v>
      </c>
      <c r="H3" s="587" t="s">
        <v>467</v>
      </c>
      <c r="I3" s="588" t="s">
        <v>31</v>
      </c>
      <c r="J3" s="587" t="s">
        <v>467</v>
      </c>
      <c r="K3" s="588" t="s">
        <v>31</v>
      </c>
      <c r="L3" s="587" t="s">
        <v>467</v>
      </c>
      <c r="M3" s="588" t="s">
        <v>31</v>
      </c>
      <c r="N3" s="587" t="s">
        <v>467</v>
      </c>
      <c r="O3" s="588" t="s">
        <v>31</v>
      </c>
      <c r="P3" s="587" t="s">
        <v>467</v>
      </c>
      <c r="Q3" s="589" t="s">
        <v>31</v>
      </c>
      <c r="R3" s="1226"/>
      <c r="S3" s="590" t="s">
        <v>467</v>
      </c>
      <c r="T3" s="591" t="s">
        <v>31</v>
      </c>
      <c r="U3" s="590" t="s">
        <v>467</v>
      </c>
      <c r="V3" s="591" t="s">
        <v>31</v>
      </c>
      <c r="W3" s="590" t="s">
        <v>467</v>
      </c>
      <c r="X3" s="591" t="s">
        <v>31</v>
      </c>
      <c r="Y3" s="590" t="s">
        <v>467</v>
      </c>
      <c r="Z3" s="591" t="s">
        <v>31</v>
      </c>
      <c r="AA3" s="590" t="s">
        <v>467</v>
      </c>
      <c r="AB3" s="591" t="s">
        <v>31</v>
      </c>
      <c r="AC3" s="590" t="s">
        <v>467</v>
      </c>
      <c r="AD3" s="591" t="s">
        <v>31</v>
      </c>
      <c r="AE3" s="590" t="s">
        <v>467</v>
      </c>
      <c r="AF3" s="591" t="s">
        <v>31</v>
      </c>
      <c r="AG3" s="590" t="s">
        <v>467</v>
      </c>
      <c r="AH3" s="592" t="s">
        <v>31</v>
      </c>
      <c r="AI3" s="590" t="s">
        <v>467</v>
      </c>
      <c r="AJ3" s="590" t="s">
        <v>31</v>
      </c>
      <c r="AK3" s="590" t="s">
        <v>467</v>
      </c>
      <c r="AL3" s="593" t="s">
        <v>31</v>
      </c>
      <c r="AM3" s="594"/>
    </row>
    <row r="4" spans="1:40" x14ac:dyDescent="0.3">
      <c r="A4" s="595" t="s">
        <v>655</v>
      </c>
      <c r="B4" s="1081">
        <v>448387.87199999997</v>
      </c>
      <c r="C4" s="596">
        <v>100</v>
      </c>
      <c r="D4" s="596">
        <v>10150068.942</v>
      </c>
      <c r="E4" s="596">
        <v>100</v>
      </c>
      <c r="F4" s="596">
        <v>2548624.0950000002</v>
      </c>
      <c r="G4" s="596">
        <v>100</v>
      </c>
      <c r="H4" s="596">
        <v>827905.59600000002</v>
      </c>
      <c r="I4" s="596">
        <v>100</v>
      </c>
      <c r="J4" s="596">
        <v>3136436.46</v>
      </c>
      <c r="K4" s="596">
        <v>100</v>
      </c>
      <c r="L4" s="596">
        <v>227835.041</v>
      </c>
      <c r="M4" s="596">
        <v>100</v>
      </c>
      <c r="N4" s="596">
        <v>822794.43900000001</v>
      </c>
      <c r="O4" s="596">
        <v>100</v>
      </c>
      <c r="P4" s="596">
        <v>184159.505</v>
      </c>
      <c r="Q4" s="597">
        <v>100</v>
      </c>
      <c r="R4" s="598" t="s">
        <v>655</v>
      </c>
      <c r="S4" s="596">
        <v>24934.234</v>
      </c>
      <c r="T4" s="596">
        <v>100</v>
      </c>
      <c r="U4" s="596">
        <v>2318.9459999999999</v>
      </c>
      <c r="V4" s="596">
        <v>100</v>
      </c>
      <c r="W4" s="596">
        <v>1787479.8</v>
      </c>
      <c r="X4" s="596">
        <v>100</v>
      </c>
      <c r="Y4" s="596">
        <v>25499.752</v>
      </c>
      <c r="Z4" s="596">
        <v>100</v>
      </c>
      <c r="AA4" s="596">
        <v>96279.294999999998</v>
      </c>
      <c r="AB4" s="596">
        <v>100</v>
      </c>
      <c r="AC4" s="596">
        <v>2572.3130000000001</v>
      </c>
      <c r="AD4" s="596">
        <v>100</v>
      </c>
      <c r="AE4" s="596">
        <v>383593.63299999997</v>
      </c>
      <c r="AF4" s="596">
        <v>100</v>
      </c>
      <c r="AG4" s="596">
        <v>54277.885999999999</v>
      </c>
      <c r="AH4" s="596">
        <v>100</v>
      </c>
      <c r="AI4" s="596">
        <v>25357.950999999997</v>
      </c>
      <c r="AJ4" s="596">
        <v>100</v>
      </c>
      <c r="AK4" s="596">
        <v>2295424.7940000002</v>
      </c>
      <c r="AL4" s="599">
        <v>100</v>
      </c>
      <c r="AM4" s="600"/>
    </row>
    <row r="5" spans="1:40" x14ac:dyDescent="0.3">
      <c r="A5" s="601" t="s">
        <v>468</v>
      </c>
      <c r="B5" s="626">
        <v>9104.7720000000008</v>
      </c>
      <c r="C5" s="602">
        <v>2.0305571511978808</v>
      </c>
      <c r="D5" s="602">
        <v>278106.43599999999</v>
      </c>
      <c r="E5" s="602">
        <v>2.7399462761205742</v>
      </c>
      <c r="F5" s="602">
        <v>70783.819000000003</v>
      </c>
      <c r="G5" s="602">
        <v>2.7773346072834642</v>
      </c>
      <c r="H5" s="602">
        <v>32172.565999999999</v>
      </c>
      <c r="I5" s="602">
        <v>3.8860186663118044</v>
      </c>
      <c r="J5" s="602">
        <v>54757.120999999999</v>
      </c>
      <c r="K5" s="602">
        <v>1.7458386834337463</v>
      </c>
      <c r="L5" s="602">
        <v>1085.8489999999999</v>
      </c>
      <c r="M5" s="602">
        <v>0.47659437952742312</v>
      </c>
      <c r="N5" s="602">
        <v>34234.656999999999</v>
      </c>
      <c r="O5" s="602">
        <v>4.1607788503782039</v>
      </c>
      <c r="P5" s="602">
        <v>5.556</v>
      </c>
      <c r="Q5" s="603">
        <v>3.0169498989476543E-3</v>
      </c>
      <c r="R5" s="604" t="s">
        <v>468</v>
      </c>
      <c r="S5" s="602">
        <v>8.7149999999999999</v>
      </c>
      <c r="T5" s="602">
        <v>3.495194598719175E-2</v>
      </c>
      <c r="U5" s="602">
        <v>119.54900000000001</v>
      </c>
      <c r="V5" s="602">
        <v>5.1553162514349191</v>
      </c>
      <c r="W5" s="602">
        <v>68824.385999999999</v>
      </c>
      <c r="X5" s="602">
        <v>3.8503588124464394</v>
      </c>
      <c r="Y5" s="602">
        <v>216.08200000000002</v>
      </c>
      <c r="Z5" s="602">
        <v>0.84738863342670945</v>
      </c>
      <c r="AA5" s="602">
        <v>4286.0420000000004</v>
      </c>
      <c r="AB5" s="602">
        <v>4.4516757211402513</v>
      </c>
      <c r="AC5" s="605" t="s">
        <v>330</v>
      </c>
      <c r="AD5" s="605" t="s">
        <v>330</v>
      </c>
      <c r="AE5" s="602">
        <v>11390.734</v>
      </c>
      <c r="AF5" s="602">
        <v>2.9694794230330723</v>
      </c>
      <c r="AG5" s="606">
        <v>0</v>
      </c>
      <c r="AH5" s="606">
        <v>0</v>
      </c>
      <c r="AI5" s="602">
        <v>221.36</v>
      </c>
      <c r="AJ5" s="602">
        <v>0.87294119307983531</v>
      </c>
      <c r="AK5" s="602">
        <v>84717.244000000006</v>
      </c>
      <c r="AL5" s="607">
        <v>3.6907000491343473</v>
      </c>
      <c r="AM5" s="608"/>
    </row>
    <row r="6" spans="1:40" x14ac:dyDescent="0.3">
      <c r="A6" s="601" t="s">
        <v>469</v>
      </c>
      <c r="B6" s="626">
        <v>11754.004000000001</v>
      </c>
      <c r="C6" s="602">
        <v>2.6213920433601734</v>
      </c>
      <c r="D6" s="602">
        <v>305611.82400000002</v>
      </c>
      <c r="E6" s="602">
        <v>3.0109334798250282</v>
      </c>
      <c r="F6" s="602">
        <v>58414.68</v>
      </c>
      <c r="G6" s="602">
        <v>2.2920084650616159</v>
      </c>
      <c r="H6" s="602">
        <v>461.9</v>
      </c>
      <c r="I6" s="602">
        <v>5.579138518107081E-2</v>
      </c>
      <c r="J6" s="602">
        <v>119760.049</v>
      </c>
      <c r="K6" s="602">
        <v>3.8183476862145649</v>
      </c>
      <c r="L6" s="602">
        <v>5676</v>
      </c>
      <c r="M6" s="602">
        <v>2.4912761334197051</v>
      </c>
      <c r="N6" s="602">
        <v>82486.899999999994</v>
      </c>
      <c r="O6" s="602">
        <v>10.025213600161436</v>
      </c>
      <c r="P6" s="602">
        <v>1103.508</v>
      </c>
      <c r="Q6" s="603">
        <v>0.59921316578256445</v>
      </c>
      <c r="R6" s="604" t="s">
        <v>469</v>
      </c>
      <c r="S6" s="605" t="s">
        <v>330</v>
      </c>
      <c r="T6" s="605" t="s">
        <v>330</v>
      </c>
      <c r="U6" s="605" t="s">
        <v>330</v>
      </c>
      <c r="V6" s="605" t="s">
        <v>330</v>
      </c>
      <c r="W6" s="602">
        <v>24173.7</v>
      </c>
      <c r="X6" s="602">
        <v>1.3523901081287744</v>
      </c>
      <c r="Y6" s="602">
        <v>1130.6030000000001</v>
      </c>
      <c r="Z6" s="602">
        <v>4.4337803755895351</v>
      </c>
      <c r="AA6" s="602">
        <v>1094.0999999999999</v>
      </c>
      <c r="AB6" s="602">
        <v>1.136381399552209</v>
      </c>
      <c r="AC6" s="605" t="s">
        <v>330</v>
      </c>
      <c r="AD6" s="605" t="s">
        <v>330</v>
      </c>
      <c r="AE6" s="602">
        <v>8354.7000000000007</v>
      </c>
      <c r="AF6" s="602">
        <v>2.1780079962901788</v>
      </c>
      <c r="AG6" s="602">
        <v>2883.51</v>
      </c>
      <c r="AH6" s="602">
        <v>5.3124950371132735</v>
      </c>
      <c r="AI6" s="602">
        <v>72.174000000000007</v>
      </c>
      <c r="AJ6" s="602">
        <v>0.28462078817014835</v>
      </c>
      <c r="AK6" s="602">
        <v>34753.103000000003</v>
      </c>
      <c r="AL6" s="607">
        <v>1.5140161895454372</v>
      </c>
      <c r="AM6" s="608"/>
    </row>
    <row r="7" spans="1:40" x14ac:dyDescent="0.3">
      <c r="A7" s="601" t="s">
        <v>470</v>
      </c>
      <c r="B7" s="626">
        <v>6447.71</v>
      </c>
      <c r="C7" s="602">
        <v>1.4379760030619204</v>
      </c>
      <c r="D7" s="602">
        <v>89488.532000000007</v>
      </c>
      <c r="E7" s="602">
        <v>0.88165442531828675</v>
      </c>
      <c r="F7" s="602">
        <v>43090.866000000002</v>
      </c>
      <c r="G7" s="602">
        <v>1.6907501614120932</v>
      </c>
      <c r="H7" s="602">
        <v>12870.126</v>
      </c>
      <c r="I7" s="602">
        <v>1.5545402836001607</v>
      </c>
      <c r="J7" s="602">
        <v>3642.0549999999998</v>
      </c>
      <c r="K7" s="602">
        <v>0.11612079652970238</v>
      </c>
      <c r="L7" s="602">
        <v>714.79399999999998</v>
      </c>
      <c r="M7" s="602">
        <v>0.31373312764475064</v>
      </c>
      <c r="N7" s="602">
        <v>44.161000000000001</v>
      </c>
      <c r="O7" s="602">
        <v>5.3671971888473108E-3</v>
      </c>
      <c r="P7" s="602">
        <v>1732.511</v>
      </c>
      <c r="Q7" s="603">
        <v>0.94076653822456791</v>
      </c>
      <c r="R7" s="604" t="s">
        <v>470</v>
      </c>
      <c r="S7" s="602">
        <v>26.425000000000001</v>
      </c>
      <c r="T7" s="602">
        <v>0.10597879204951714</v>
      </c>
      <c r="U7" s="605" t="s">
        <v>330</v>
      </c>
      <c r="V7" s="605" t="s">
        <v>330</v>
      </c>
      <c r="W7" s="602">
        <v>26804.453000000001</v>
      </c>
      <c r="X7" s="602">
        <v>1.4995667643349033</v>
      </c>
      <c r="Y7" s="605" t="s">
        <v>330</v>
      </c>
      <c r="Z7" s="605" t="s">
        <v>330</v>
      </c>
      <c r="AA7" s="602">
        <v>563.14099999999996</v>
      </c>
      <c r="AB7" s="602">
        <v>0.58490353507470116</v>
      </c>
      <c r="AC7" s="605" t="s">
        <v>330</v>
      </c>
      <c r="AD7" s="605" t="s">
        <v>330</v>
      </c>
      <c r="AE7" s="605" t="s">
        <v>330</v>
      </c>
      <c r="AF7" s="605" t="s">
        <v>330</v>
      </c>
      <c r="AG7" s="605" t="s">
        <v>330</v>
      </c>
      <c r="AH7" s="605" t="s">
        <v>330</v>
      </c>
      <c r="AI7" s="605" t="s">
        <v>330</v>
      </c>
      <c r="AJ7" s="605" t="s">
        <v>330</v>
      </c>
      <c r="AK7" s="602">
        <v>27367.594000000001</v>
      </c>
      <c r="AL7" s="607">
        <v>1.1922670728109246</v>
      </c>
      <c r="AM7" s="608"/>
    </row>
    <row r="8" spans="1:40" x14ac:dyDescent="0.3">
      <c r="A8" s="601" t="s">
        <v>766</v>
      </c>
      <c r="B8" s="626">
        <v>3850.8939999999998</v>
      </c>
      <c r="C8" s="602">
        <v>0.85883098996932716</v>
      </c>
      <c r="D8" s="602">
        <v>95725.285000000003</v>
      </c>
      <c r="E8" s="602">
        <v>0.94309985032612009</v>
      </c>
      <c r="F8" s="602">
        <v>23271.48</v>
      </c>
      <c r="G8" s="602">
        <v>0.91309974058767573</v>
      </c>
      <c r="H8" s="602">
        <v>4620.8999999999996</v>
      </c>
      <c r="I8" s="602">
        <v>0.55814334657547116</v>
      </c>
      <c r="J8" s="602">
        <v>20481.060000000001</v>
      </c>
      <c r="K8" s="602">
        <v>0.65300414215947489</v>
      </c>
      <c r="L8" s="602">
        <v>1758.375</v>
      </c>
      <c r="M8" s="602">
        <v>0.77177548821386077</v>
      </c>
      <c r="N8" s="602">
        <v>2396.0309999999999</v>
      </c>
      <c r="O8" s="602">
        <v>0.29120651361135413</v>
      </c>
      <c r="P8" s="609" t="s">
        <v>330</v>
      </c>
      <c r="Q8" s="610" t="s">
        <v>330</v>
      </c>
      <c r="R8" s="604" t="s">
        <v>766</v>
      </c>
      <c r="S8" s="602">
        <v>63.93</v>
      </c>
      <c r="T8" s="602">
        <v>0.25639448157902106</v>
      </c>
      <c r="U8" s="605" t="s">
        <v>330</v>
      </c>
      <c r="V8" s="605" t="s">
        <v>330</v>
      </c>
      <c r="W8" s="602">
        <v>41816.724999999999</v>
      </c>
      <c r="X8" s="602">
        <v>2.3394236399202946</v>
      </c>
      <c r="Y8" s="602">
        <v>254.88399999999999</v>
      </c>
      <c r="Z8" s="602">
        <v>0.99955481919981015</v>
      </c>
      <c r="AA8" s="602">
        <v>470.7</v>
      </c>
      <c r="AB8" s="602">
        <v>0.48889016065188268</v>
      </c>
      <c r="AC8" s="605" t="s">
        <v>330</v>
      </c>
      <c r="AD8" s="605" t="s">
        <v>330</v>
      </c>
      <c r="AE8" s="602">
        <v>591.20000000000005</v>
      </c>
      <c r="AF8" s="602">
        <v>0.15412143193732314</v>
      </c>
      <c r="AG8" s="605" t="s">
        <v>330</v>
      </c>
      <c r="AH8" s="605" t="s">
        <v>330</v>
      </c>
      <c r="AI8" s="605" t="s">
        <v>330</v>
      </c>
      <c r="AJ8" s="605" t="s">
        <v>330</v>
      </c>
      <c r="AK8" s="602">
        <v>43133.508999999998</v>
      </c>
      <c r="AL8" s="607">
        <v>1.879107915569548</v>
      </c>
      <c r="AM8" s="608"/>
    </row>
    <row r="9" spans="1:40" x14ac:dyDescent="0.3">
      <c r="A9" s="601" t="s">
        <v>471</v>
      </c>
      <c r="B9" s="626">
        <v>920.70100000000002</v>
      </c>
      <c r="C9" s="602">
        <v>0.20533583923518789</v>
      </c>
      <c r="D9" s="602">
        <v>15095.23</v>
      </c>
      <c r="E9" s="602">
        <v>0.14872046767620861</v>
      </c>
      <c r="F9" s="602">
        <v>6401.826</v>
      </c>
      <c r="G9" s="602">
        <v>0.25118753340515676</v>
      </c>
      <c r="H9" s="605" t="s">
        <v>330</v>
      </c>
      <c r="I9" s="605" t="s">
        <v>330</v>
      </c>
      <c r="J9" s="605" t="s">
        <v>330</v>
      </c>
      <c r="K9" s="605" t="s">
        <v>330</v>
      </c>
      <c r="L9" s="602">
        <v>1664.0139999999999</v>
      </c>
      <c r="M9" s="602">
        <v>0.73035911978087686</v>
      </c>
      <c r="N9" s="602">
        <v>2338.422</v>
      </c>
      <c r="O9" s="602">
        <v>0.28420488631912105</v>
      </c>
      <c r="P9" s="609" t="s">
        <v>330</v>
      </c>
      <c r="Q9" s="610" t="s">
        <v>330</v>
      </c>
      <c r="R9" s="604" t="s">
        <v>471</v>
      </c>
      <c r="S9" s="605" t="s">
        <v>330</v>
      </c>
      <c r="T9" s="605" t="s">
        <v>330</v>
      </c>
      <c r="U9" s="605" t="s">
        <v>330</v>
      </c>
      <c r="V9" s="605" t="s">
        <v>330</v>
      </c>
      <c r="W9" s="602">
        <v>634.11099999999999</v>
      </c>
      <c r="X9" s="602">
        <v>3.5475142152655376E-2</v>
      </c>
      <c r="Y9" s="602">
        <v>287.30099999999999</v>
      </c>
      <c r="Z9" s="602">
        <v>1.1266815457656214</v>
      </c>
      <c r="AA9" s="602">
        <v>2721.2660000000001</v>
      </c>
      <c r="AB9" s="602">
        <v>2.826429088414077</v>
      </c>
      <c r="AC9" s="605" t="s">
        <v>330</v>
      </c>
      <c r="AD9" s="605" t="s">
        <v>330</v>
      </c>
      <c r="AE9" s="602">
        <v>534.25400000000002</v>
      </c>
      <c r="AF9" s="602">
        <v>0.13927603433396926</v>
      </c>
      <c r="AG9" s="602">
        <v>514.03700000000003</v>
      </c>
      <c r="AH9" s="602">
        <v>0.94704683229556896</v>
      </c>
      <c r="AI9" s="605" t="s">
        <v>330</v>
      </c>
      <c r="AJ9" s="605" t="s">
        <v>330</v>
      </c>
      <c r="AK9" s="602">
        <v>4176.9319999999998</v>
      </c>
      <c r="AL9" s="607">
        <v>0.18196771294437797</v>
      </c>
      <c r="AM9" s="608"/>
    </row>
    <row r="10" spans="1:40" x14ac:dyDescent="0.3">
      <c r="A10" s="601" t="s">
        <v>767</v>
      </c>
      <c r="B10" s="626">
        <v>10827.529</v>
      </c>
      <c r="C10" s="602">
        <v>2.4147684797326545</v>
      </c>
      <c r="D10" s="602">
        <v>299637.30800000002</v>
      </c>
      <c r="E10" s="602">
        <v>2.952071653032128</v>
      </c>
      <c r="F10" s="602">
        <v>56527.913</v>
      </c>
      <c r="G10" s="602">
        <v>2.2179776574701182</v>
      </c>
      <c r="H10" s="602">
        <v>40103.415000000001</v>
      </c>
      <c r="I10" s="602">
        <v>4.8439598903254666</v>
      </c>
      <c r="J10" s="602">
        <v>69585.998999999996</v>
      </c>
      <c r="K10" s="602">
        <v>2.2186325113692882</v>
      </c>
      <c r="L10" s="602">
        <v>1883.4</v>
      </c>
      <c r="M10" s="602">
        <v>0.82665071699835679</v>
      </c>
      <c r="N10" s="605" t="s">
        <v>330</v>
      </c>
      <c r="O10" s="605" t="s">
        <v>330</v>
      </c>
      <c r="P10" s="611">
        <v>4738.1400000000003</v>
      </c>
      <c r="Q10" s="612">
        <v>2.5728457512958673</v>
      </c>
      <c r="R10" s="604" t="s">
        <v>767</v>
      </c>
      <c r="S10" s="602">
        <v>19091.857</v>
      </c>
      <c r="T10" s="602">
        <v>76.568853087686591</v>
      </c>
      <c r="U10" s="602">
        <v>499.10399999999998</v>
      </c>
      <c r="V10" s="602">
        <v>21.522881515999078</v>
      </c>
      <c r="W10" s="602">
        <v>90014.150999999998</v>
      </c>
      <c r="X10" s="602">
        <v>5.0358136075160118</v>
      </c>
      <c r="Y10" s="605" t="s">
        <v>330</v>
      </c>
      <c r="Z10" s="605" t="s">
        <v>330</v>
      </c>
      <c r="AA10" s="602">
        <v>654.87199999999996</v>
      </c>
      <c r="AB10" s="602">
        <v>0.68017947160913461</v>
      </c>
      <c r="AC10" s="605" t="s">
        <v>330</v>
      </c>
      <c r="AD10" s="605" t="s">
        <v>330</v>
      </c>
      <c r="AE10" s="602">
        <v>12939.141</v>
      </c>
      <c r="AF10" s="602">
        <v>3.3731375828127992</v>
      </c>
      <c r="AG10" s="605" t="s">
        <v>330</v>
      </c>
      <c r="AH10" s="605" t="s">
        <v>330</v>
      </c>
      <c r="AI10" s="602">
        <v>3599.3159999999998</v>
      </c>
      <c r="AJ10" s="602">
        <v>14.194033263965217</v>
      </c>
      <c r="AK10" s="602">
        <v>103608.164</v>
      </c>
      <c r="AL10" s="607">
        <v>4.5136814880984506</v>
      </c>
      <c r="AM10" s="608"/>
    </row>
    <row r="11" spans="1:40" x14ac:dyDescent="0.3">
      <c r="A11" s="601" t="s">
        <v>472</v>
      </c>
      <c r="B11" s="626">
        <v>5932.6540000000005</v>
      </c>
      <c r="C11" s="602">
        <v>1.3231075973437569</v>
      </c>
      <c r="D11" s="602">
        <v>168636.076</v>
      </c>
      <c r="E11" s="602">
        <v>1.6614278874717816</v>
      </c>
      <c r="F11" s="602">
        <v>34274.620999999999</v>
      </c>
      <c r="G11" s="602">
        <v>1.3448284141722358</v>
      </c>
      <c r="H11" s="602">
        <v>66878.611000000004</v>
      </c>
      <c r="I11" s="602">
        <v>8.0780479469062563</v>
      </c>
      <c r="J11" s="602">
        <v>19713.077000000001</v>
      </c>
      <c r="K11" s="602">
        <v>0.62851829620677224</v>
      </c>
      <c r="L11" s="602">
        <v>887.24800000000005</v>
      </c>
      <c r="M11" s="602">
        <v>0.38942561078653393</v>
      </c>
      <c r="N11" s="602">
        <v>5370.8490000000002</v>
      </c>
      <c r="O11" s="602">
        <v>0.65275708553980638</v>
      </c>
      <c r="P11" s="609" t="s">
        <v>330</v>
      </c>
      <c r="Q11" s="610" t="s">
        <v>330</v>
      </c>
      <c r="R11" s="604" t="s">
        <v>472</v>
      </c>
      <c r="S11" s="605" t="s">
        <v>330</v>
      </c>
      <c r="T11" s="605" t="s">
        <v>330</v>
      </c>
      <c r="U11" s="605" t="s">
        <v>330</v>
      </c>
      <c r="V11" s="605" t="s">
        <v>330</v>
      </c>
      <c r="W11" s="602">
        <v>27437.989000000001</v>
      </c>
      <c r="X11" s="602">
        <v>1.5350097382918677</v>
      </c>
      <c r="Y11" s="605" t="s">
        <v>330</v>
      </c>
      <c r="Z11" s="605" t="s">
        <v>330</v>
      </c>
      <c r="AA11" s="602">
        <v>519.33799999999997</v>
      </c>
      <c r="AB11" s="602">
        <v>0.5394077719409972</v>
      </c>
      <c r="AC11" s="605" t="s">
        <v>330</v>
      </c>
      <c r="AD11" s="605" t="s">
        <v>330</v>
      </c>
      <c r="AE11" s="602">
        <v>13006.136</v>
      </c>
      <c r="AF11" s="602">
        <v>3.3906026797895263</v>
      </c>
      <c r="AG11" s="602">
        <v>548.20799999999997</v>
      </c>
      <c r="AH11" s="602">
        <v>1.0100024897800919</v>
      </c>
      <c r="AI11" s="605" t="s">
        <v>330</v>
      </c>
      <c r="AJ11" s="605" t="s">
        <v>330</v>
      </c>
      <c r="AK11" s="602">
        <v>40963.463000000003</v>
      </c>
      <c r="AL11" s="607">
        <v>1.7845700328354994</v>
      </c>
      <c r="AM11" s="608"/>
    </row>
    <row r="12" spans="1:40" x14ac:dyDescent="0.3">
      <c r="A12" s="601" t="s">
        <v>473</v>
      </c>
      <c r="B12" s="626">
        <v>1365.884</v>
      </c>
      <c r="C12" s="602">
        <v>0.30462108484504236</v>
      </c>
      <c r="D12" s="602">
        <v>40355.743000000002</v>
      </c>
      <c r="E12" s="602">
        <v>0.39759082653135341</v>
      </c>
      <c r="F12" s="602">
        <v>7080.7610000000004</v>
      </c>
      <c r="G12" s="602">
        <v>0.27782680913561714</v>
      </c>
      <c r="H12" s="602">
        <v>14000</v>
      </c>
      <c r="I12" s="602">
        <v>1.6910140561484983</v>
      </c>
      <c r="J12" s="602">
        <v>2039.212</v>
      </c>
      <c r="K12" s="602">
        <v>6.5016843988607381E-2</v>
      </c>
      <c r="L12" s="602">
        <v>91</v>
      </c>
      <c r="M12" s="602">
        <v>3.9941178319449114E-2</v>
      </c>
      <c r="N12" s="602">
        <v>42.3</v>
      </c>
      <c r="O12" s="602">
        <v>5.1410167588650897E-3</v>
      </c>
      <c r="P12" s="609" t="s">
        <v>330</v>
      </c>
      <c r="Q12" s="610" t="s">
        <v>330</v>
      </c>
      <c r="R12" s="604" t="s">
        <v>473</v>
      </c>
      <c r="S12" s="605" t="s">
        <v>330</v>
      </c>
      <c r="T12" s="605" t="s">
        <v>330</v>
      </c>
      <c r="U12" s="605" t="s">
        <v>330</v>
      </c>
      <c r="V12" s="605" t="s">
        <v>330</v>
      </c>
      <c r="W12" s="602">
        <v>17102.47</v>
      </c>
      <c r="X12" s="602">
        <v>0.95679235088418912</v>
      </c>
      <c r="Y12" s="605" t="s">
        <v>330</v>
      </c>
      <c r="Z12" s="605" t="s">
        <v>330</v>
      </c>
      <c r="AA12" s="605" t="s">
        <v>330</v>
      </c>
      <c r="AB12" s="605" t="s">
        <v>330</v>
      </c>
      <c r="AC12" s="605" t="s">
        <v>330</v>
      </c>
      <c r="AD12" s="605" t="s">
        <v>330</v>
      </c>
      <c r="AE12" s="605" t="s">
        <v>330</v>
      </c>
      <c r="AF12" s="605" t="s">
        <v>330</v>
      </c>
      <c r="AG12" s="605" t="s">
        <v>330</v>
      </c>
      <c r="AH12" s="605" t="s">
        <v>330</v>
      </c>
      <c r="AI12" s="605" t="s">
        <v>330</v>
      </c>
      <c r="AJ12" s="605" t="s">
        <v>330</v>
      </c>
      <c r="AK12" s="602">
        <v>17102.47</v>
      </c>
      <c r="AL12" s="607">
        <v>0.74506775585521534</v>
      </c>
      <c r="AM12" s="608"/>
    </row>
    <row r="13" spans="1:40" x14ac:dyDescent="0.3">
      <c r="A13" s="601" t="s">
        <v>474</v>
      </c>
      <c r="B13" s="626">
        <v>5563.97</v>
      </c>
      <c r="C13" s="602">
        <v>1.2408832502945129</v>
      </c>
      <c r="D13" s="602">
        <v>236256.07699999999</v>
      </c>
      <c r="E13" s="602">
        <v>2.3276302688191137</v>
      </c>
      <c r="F13" s="602">
        <v>81766.8</v>
      </c>
      <c r="G13" s="602">
        <v>3.2082722658242782</v>
      </c>
      <c r="H13" s="602">
        <v>66190</v>
      </c>
      <c r="I13" s="602">
        <v>7.9948728840335077</v>
      </c>
      <c r="J13" s="602">
        <v>799.06799999999998</v>
      </c>
      <c r="K13" s="602">
        <v>2.5476938882415621E-2</v>
      </c>
      <c r="L13" s="602">
        <v>185.2</v>
      </c>
      <c r="M13" s="602">
        <v>8.1286881590790935E-2</v>
      </c>
      <c r="N13" s="602">
        <v>7441.6570000000002</v>
      </c>
      <c r="O13" s="602">
        <v>0.90443695864599782</v>
      </c>
      <c r="P13" s="609" t="s">
        <v>330</v>
      </c>
      <c r="Q13" s="610" t="s">
        <v>330</v>
      </c>
      <c r="R13" s="604" t="s">
        <v>474</v>
      </c>
      <c r="S13" s="605" t="s">
        <v>330</v>
      </c>
      <c r="T13" s="605" t="s">
        <v>330</v>
      </c>
      <c r="U13" s="605" t="s">
        <v>330</v>
      </c>
      <c r="V13" s="605" t="s">
        <v>330</v>
      </c>
      <c r="W13" s="602">
        <v>48820</v>
      </c>
      <c r="X13" s="602">
        <v>2.7312196758810923</v>
      </c>
      <c r="Y13" s="602">
        <v>447.87199999999996</v>
      </c>
      <c r="Z13" s="602">
        <v>1.7563778659494413</v>
      </c>
      <c r="AA13" s="602">
        <v>110</v>
      </c>
      <c r="AB13" s="602">
        <v>0.11425094045401975</v>
      </c>
      <c r="AC13" s="605" t="s">
        <v>330</v>
      </c>
      <c r="AD13" s="605" t="s">
        <v>330</v>
      </c>
      <c r="AE13" s="602">
        <v>28832</v>
      </c>
      <c r="AF13" s="602">
        <v>7.5162874249270981</v>
      </c>
      <c r="AG13" s="602">
        <v>1519</v>
      </c>
      <c r="AH13" s="602">
        <v>2.7985614620289376</v>
      </c>
      <c r="AI13" s="602">
        <v>144.47999999999999</v>
      </c>
      <c r="AJ13" s="602">
        <v>0.56976212313053209</v>
      </c>
      <c r="AK13" s="602">
        <v>78209.872000000003</v>
      </c>
      <c r="AL13" s="607">
        <v>3.4072069015039141</v>
      </c>
      <c r="AM13" s="608"/>
    </row>
    <row r="14" spans="1:40" x14ac:dyDescent="0.3">
      <c r="A14" s="601" t="s">
        <v>475</v>
      </c>
      <c r="B14" s="626">
        <v>68070.697</v>
      </c>
      <c r="C14" s="602">
        <v>15.181208335625993</v>
      </c>
      <c r="D14" s="602">
        <v>1558643.997</v>
      </c>
      <c r="E14" s="602">
        <v>15.355994189857</v>
      </c>
      <c r="F14" s="602">
        <v>559331.66200000001</v>
      </c>
      <c r="G14" s="602">
        <v>21.946416621318178</v>
      </c>
      <c r="H14" s="602">
        <v>52309.175000000003</v>
      </c>
      <c r="I14" s="602">
        <v>6.318253585037974</v>
      </c>
      <c r="J14" s="602">
        <v>398014.364</v>
      </c>
      <c r="K14" s="602">
        <v>12.690018403879924</v>
      </c>
      <c r="L14" s="602">
        <v>30378.583999999999</v>
      </c>
      <c r="M14" s="602">
        <v>13.333587259740259</v>
      </c>
      <c r="N14" s="602">
        <v>108776.414</v>
      </c>
      <c r="O14" s="602">
        <v>13.220363294166601</v>
      </c>
      <c r="P14" s="611">
        <v>728.64899999999989</v>
      </c>
      <c r="Q14" s="612">
        <v>0.3956619018931441</v>
      </c>
      <c r="R14" s="604" t="s">
        <v>475</v>
      </c>
      <c r="S14" s="605" t="s">
        <v>330</v>
      </c>
      <c r="T14" s="605" t="s">
        <v>330</v>
      </c>
      <c r="U14" s="602">
        <v>0.36399999999999999</v>
      </c>
      <c r="V14" s="602">
        <v>1.569678638484898E-2</v>
      </c>
      <c r="W14" s="602">
        <v>247757.10399999999</v>
      </c>
      <c r="X14" s="602">
        <v>13.8606939222474</v>
      </c>
      <c r="Y14" s="606">
        <v>2759.578</v>
      </c>
      <c r="Z14" s="606">
        <v>10.82197975886197</v>
      </c>
      <c r="AA14" s="602">
        <v>9092.8089999999993</v>
      </c>
      <c r="AB14" s="602">
        <v>9.4441998147161339</v>
      </c>
      <c r="AC14" s="605" t="s">
        <v>330</v>
      </c>
      <c r="AD14" s="605" t="s">
        <v>330</v>
      </c>
      <c r="AE14" s="602">
        <v>141703.986</v>
      </c>
      <c r="AF14" s="602">
        <v>36.941172587189428</v>
      </c>
      <c r="AG14" s="602">
        <v>7408.8130000000001</v>
      </c>
      <c r="AH14" s="602">
        <v>13.649781791427912</v>
      </c>
      <c r="AI14" s="602">
        <v>382.49599999999998</v>
      </c>
      <c r="AJ14" s="602">
        <v>1.5083868566509968</v>
      </c>
      <c r="AK14" s="602">
        <v>401313.47700000001</v>
      </c>
      <c r="AL14" s="607">
        <v>17.483189954599748</v>
      </c>
      <c r="AM14" s="608"/>
    </row>
    <row r="15" spans="1:40" x14ac:dyDescent="0.3">
      <c r="A15" s="601" t="s">
        <v>476</v>
      </c>
      <c r="B15" s="626">
        <v>10394.055</v>
      </c>
      <c r="C15" s="602">
        <v>2.3180945893202036</v>
      </c>
      <c r="D15" s="602">
        <v>180728.85500000001</v>
      </c>
      <c r="E15" s="602">
        <v>1.780567758039175</v>
      </c>
      <c r="F15" s="602">
        <v>59693.508000000002</v>
      </c>
      <c r="G15" s="602">
        <v>2.3421856568455612</v>
      </c>
      <c r="H15" s="602">
        <v>1146.4639999999999</v>
      </c>
      <c r="I15" s="602">
        <v>0.13847762420487369</v>
      </c>
      <c r="J15" s="602">
        <v>19496.221000000001</v>
      </c>
      <c r="K15" s="602">
        <v>0.62160420747053813</v>
      </c>
      <c r="L15" s="602">
        <v>4862.7060000000001</v>
      </c>
      <c r="M15" s="602">
        <v>2.1343099720995071</v>
      </c>
      <c r="N15" s="602">
        <v>48810.824000000001</v>
      </c>
      <c r="O15" s="602">
        <v>5.932323030685918</v>
      </c>
      <c r="P15" s="609" t="s">
        <v>330</v>
      </c>
      <c r="Q15" s="610" t="s">
        <v>330</v>
      </c>
      <c r="R15" s="604" t="s">
        <v>476</v>
      </c>
      <c r="S15" s="602">
        <v>69.537999999999997</v>
      </c>
      <c r="T15" s="602">
        <v>0.27888564774037172</v>
      </c>
      <c r="U15" s="606">
        <v>0</v>
      </c>
      <c r="V15" s="606">
        <v>0</v>
      </c>
      <c r="W15" s="602">
        <v>28137.696</v>
      </c>
      <c r="X15" s="602">
        <v>1.5741546282089454</v>
      </c>
      <c r="Y15" s="602">
        <v>1556.2</v>
      </c>
      <c r="Z15" s="602">
        <v>6.1028044508040704</v>
      </c>
      <c r="AA15" s="602">
        <v>12818.8</v>
      </c>
      <c r="AB15" s="602">
        <v>13.314181413563528</v>
      </c>
      <c r="AC15" s="605" t="s">
        <v>330</v>
      </c>
      <c r="AD15" s="605" t="s">
        <v>330</v>
      </c>
      <c r="AE15" s="602">
        <v>4029.2260000000001</v>
      </c>
      <c r="AF15" s="602">
        <v>1.0503891757765438</v>
      </c>
      <c r="AG15" s="602">
        <v>107.672</v>
      </c>
      <c r="AH15" s="602">
        <v>0.19837176414718877</v>
      </c>
      <c r="AI15" s="605" t="s">
        <v>330</v>
      </c>
      <c r="AJ15" s="605" t="s">
        <v>330</v>
      </c>
      <c r="AK15" s="602">
        <v>46541.921999999999</v>
      </c>
      <c r="AL15" s="607">
        <v>2.0275951589290009</v>
      </c>
      <c r="AM15" s="608"/>
    </row>
    <row r="16" spans="1:40" x14ac:dyDescent="0.3">
      <c r="A16" s="601" t="s">
        <v>477</v>
      </c>
      <c r="B16" s="626">
        <v>48059.777000000002</v>
      </c>
      <c r="C16" s="602">
        <v>10.718349001196891</v>
      </c>
      <c r="D16" s="602">
        <v>597851.31499999994</v>
      </c>
      <c r="E16" s="602">
        <v>5.8901207313592643</v>
      </c>
      <c r="F16" s="602">
        <v>264470.40000000002</v>
      </c>
      <c r="G16" s="602">
        <v>10.376987352463997</v>
      </c>
      <c r="H16" s="605" t="s">
        <v>330</v>
      </c>
      <c r="I16" s="605" t="s">
        <v>330</v>
      </c>
      <c r="J16" s="602">
        <v>130567.5</v>
      </c>
      <c r="K16" s="602">
        <v>4.1629250796300203</v>
      </c>
      <c r="L16" s="602">
        <v>42289.510999999999</v>
      </c>
      <c r="M16" s="602">
        <v>18.561460438387964</v>
      </c>
      <c r="N16" s="602">
        <v>61201.942999999999</v>
      </c>
      <c r="O16" s="602">
        <v>7.4383029465273278</v>
      </c>
      <c r="P16" s="611">
        <v>1216.6500000000001</v>
      </c>
      <c r="Q16" s="612">
        <v>0.66065012500983866</v>
      </c>
      <c r="R16" s="604" t="s">
        <v>477</v>
      </c>
      <c r="S16" s="605" t="s">
        <v>330</v>
      </c>
      <c r="T16" s="605" t="s">
        <v>330</v>
      </c>
      <c r="U16" s="605" t="s">
        <v>330</v>
      </c>
      <c r="V16" s="605" t="s">
        <v>330</v>
      </c>
      <c r="W16" s="602">
        <v>76821</v>
      </c>
      <c r="X16" s="602">
        <v>4.2977268889975706</v>
      </c>
      <c r="Y16" s="602">
        <v>432.94200000000001</v>
      </c>
      <c r="Z16" s="602">
        <v>1.6978282769181441</v>
      </c>
      <c r="AA16" s="602">
        <v>11986.023999999999</v>
      </c>
      <c r="AB16" s="602">
        <v>12.449222857313194</v>
      </c>
      <c r="AC16" s="602">
        <v>3.8690000000000002</v>
      </c>
      <c r="AD16" s="602">
        <v>0.15040937864093523</v>
      </c>
      <c r="AE16" s="602">
        <v>8860.5560000000005</v>
      </c>
      <c r="AF16" s="602">
        <v>2.3098808837632614</v>
      </c>
      <c r="AG16" s="602">
        <v>0.92</v>
      </c>
      <c r="AH16" s="602">
        <v>1.6949812673249655E-3</v>
      </c>
      <c r="AI16" s="605" t="s">
        <v>330</v>
      </c>
      <c r="AJ16" s="605" t="s">
        <v>330</v>
      </c>
      <c r="AK16" s="602">
        <v>98104.391000000003</v>
      </c>
      <c r="AL16" s="607">
        <v>4.2739100517008701</v>
      </c>
      <c r="AM16" s="608"/>
    </row>
    <row r="17" spans="1:39" x14ac:dyDescent="0.3">
      <c r="A17" s="601" t="s">
        <v>478</v>
      </c>
      <c r="B17" s="626">
        <v>5194.3360000000002</v>
      </c>
      <c r="C17" s="602">
        <v>1.1584470331079784</v>
      </c>
      <c r="D17" s="602">
        <v>114602.69</v>
      </c>
      <c r="E17" s="602">
        <v>1.1290828727850821</v>
      </c>
      <c r="F17" s="602">
        <v>29908.498</v>
      </c>
      <c r="G17" s="602">
        <v>1.1735154689416838</v>
      </c>
      <c r="H17" s="605" t="s">
        <v>330</v>
      </c>
      <c r="I17" s="605" t="s">
        <v>330</v>
      </c>
      <c r="J17" s="602">
        <v>22554.251</v>
      </c>
      <c r="K17" s="602">
        <v>0.71910434939912671</v>
      </c>
      <c r="L17" s="602">
        <v>1898.828</v>
      </c>
      <c r="M17" s="602">
        <v>0.83342228292266951</v>
      </c>
      <c r="N17" s="602">
        <v>12169.794</v>
      </c>
      <c r="O17" s="602">
        <v>1.4790807306367806</v>
      </c>
      <c r="P17" s="611">
        <v>3830.9380000000001</v>
      </c>
      <c r="Q17" s="612">
        <v>2.0802282238975391</v>
      </c>
      <c r="R17" s="604" t="s">
        <v>478</v>
      </c>
      <c r="S17" s="605" t="s">
        <v>330</v>
      </c>
      <c r="T17" s="605" t="s">
        <v>330</v>
      </c>
      <c r="U17" s="605" t="s">
        <v>330</v>
      </c>
      <c r="V17" s="605" t="s">
        <v>330</v>
      </c>
      <c r="W17" s="602">
        <v>972.31200000000001</v>
      </c>
      <c r="X17" s="602">
        <v>5.4395691632431312E-2</v>
      </c>
      <c r="Y17" s="605" t="s">
        <v>330</v>
      </c>
      <c r="Z17" s="605" t="s">
        <v>330</v>
      </c>
      <c r="AA17" s="602">
        <v>581.60500000000002</v>
      </c>
      <c r="AB17" s="602">
        <v>0.60408107475236505</v>
      </c>
      <c r="AC17" s="605" t="s">
        <v>330</v>
      </c>
      <c r="AD17" s="605" t="s">
        <v>330</v>
      </c>
      <c r="AE17" s="602">
        <v>3232.375</v>
      </c>
      <c r="AF17" s="602">
        <v>0.84265606149933159</v>
      </c>
      <c r="AG17" s="602">
        <v>32390.572</v>
      </c>
      <c r="AH17" s="602">
        <v>59.675448671674502</v>
      </c>
      <c r="AI17" s="602">
        <v>7063.5169999999998</v>
      </c>
      <c r="AJ17" s="602">
        <v>27.855235622152598</v>
      </c>
      <c r="AK17" s="602">
        <v>4786.2920000000004</v>
      </c>
      <c r="AL17" s="607">
        <v>0.20851443325483224</v>
      </c>
      <c r="AM17" s="608"/>
    </row>
    <row r="18" spans="1:39" x14ac:dyDescent="0.3">
      <c r="A18" s="601" t="s">
        <v>479</v>
      </c>
      <c r="B18" s="626">
        <v>2857.279</v>
      </c>
      <c r="C18" s="602">
        <v>0.63723378316530377</v>
      </c>
      <c r="D18" s="602">
        <v>65235.131999999998</v>
      </c>
      <c r="E18" s="602">
        <v>0.64270629463474238</v>
      </c>
      <c r="F18" s="602">
        <v>11840.76</v>
      </c>
      <c r="G18" s="602">
        <v>0.46459421078336777</v>
      </c>
      <c r="H18" s="602">
        <v>19160</v>
      </c>
      <c r="I18" s="602">
        <v>2.3142735225575164</v>
      </c>
      <c r="J18" s="602">
        <v>8270.1710000000003</v>
      </c>
      <c r="K18" s="602">
        <v>0.26368048916253195</v>
      </c>
      <c r="L18" s="602">
        <v>1297.2719999999999</v>
      </c>
      <c r="M18" s="602">
        <v>0.56939090418492733</v>
      </c>
      <c r="N18" s="602">
        <v>1265.845</v>
      </c>
      <c r="O18" s="602">
        <v>0.15384705340722413</v>
      </c>
      <c r="P18" s="611">
        <v>1102.768</v>
      </c>
      <c r="Q18" s="612">
        <v>0.59881134020207094</v>
      </c>
      <c r="R18" s="604" t="s">
        <v>479</v>
      </c>
      <c r="S18" s="605" t="s">
        <v>330</v>
      </c>
      <c r="T18" s="605" t="s">
        <v>330</v>
      </c>
      <c r="U18" s="605" t="s">
        <v>330</v>
      </c>
      <c r="V18" s="605" t="s">
        <v>330</v>
      </c>
      <c r="W18" s="602">
        <v>18450</v>
      </c>
      <c r="X18" s="602">
        <v>1.0321794965179467</v>
      </c>
      <c r="Y18" s="605" t="s">
        <v>330</v>
      </c>
      <c r="Z18" s="605" t="s">
        <v>330</v>
      </c>
      <c r="AA18" s="605" t="s">
        <v>330</v>
      </c>
      <c r="AB18" s="605" t="s">
        <v>330</v>
      </c>
      <c r="AC18" s="605" t="s">
        <v>330</v>
      </c>
      <c r="AD18" s="605" t="s">
        <v>330</v>
      </c>
      <c r="AE18" s="602">
        <v>3283</v>
      </c>
      <c r="AF18" s="602">
        <v>0.85585362153286837</v>
      </c>
      <c r="AG18" s="605" t="s">
        <v>330</v>
      </c>
      <c r="AH18" s="605" t="s">
        <v>330</v>
      </c>
      <c r="AI18" s="602">
        <v>565.31600000000003</v>
      </c>
      <c r="AJ18" s="602">
        <v>2.2293441611272145</v>
      </c>
      <c r="AK18" s="602">
        <v>21733</v>
      </c>
      <c r="AL18" s="607">
        <v>0.94679642987249168</v>
      </c>
      <c r="AM18" s="608"/>
    </row>
    <row r="19" spans="1:39" x14ac:dyDescent="0.3">
      <c r="A19" s="601" t="s">
        <v>480</v>
      </c>
      <c r="B19" s="626">
        <v>660.80899999999997</v>
      </c>
      <c r="C19" s="602">
        <v>0.14737441426604866</v>
      </c>
      <c r="D19" s="602">
        <v>19155.842000000001</v>
      </c>
      <c r="E19" s="602">
        <v>0.18872622550113907</v>
      </c>
      <c r="F19" s="602">
        <v>3452.2060000000001</v>
      </c>
      <c r="G19" s="602">
        <v>0.1354537142912792</v>
      </c>
      <c r="H19" s="605" t="s">
        <v>330</v>
      </c>
      <c r="I19" s="605" t="s">
        <v>330</v>
      </c>
      <c r="J19" s="602">
        <v>8968.5419999999995</v>
      </c>
      <c r="K19" s="602">
        <v>0.28594687360572257</v>
      </c>
      <c r="L19" s="602">
        <v>10.488</v>
      </c>
      <c r="M19" s="602">
        <v>4.6033305298283766E-3</v>
      </c>
      <c r="N19" s="602">
        <v>5376.9440000000004</v>
      </c>
      <c r="O19" s="602">
        <v>0.65349785379383196</v>
      </c>
      <c r="P19" s="609" t="s">
        <v>330</v>
      </c>
      <c r="Q19" s="610" t="s">
        <v>330</v>
      </c>
      <c r="R19" s="604" t="s">
        <v>480</v>
      </c>
      <c r="S19" s="605" t="s">
        <v>330</v>
      </c>
      <c r="T19" s="605" t="s">
        <v>330</v>
      </c>
      <c r="U19" s="605" t="s">
        <v>330</v>
      </c>
      <c r="V19" s="605" t="s">
        <v>330</v>
      </c>
      <c r="W19" s="602">
        <v>904.87099999999998</v>
      </c>
      <c r="X19" s="602">
        <v>5.0622725918357231E-2</v>
      </c>
      <c r="Y19" s="605" t="s">
        <v>330</v>
      </c>
      <c r="Z19" s="605" t="s">
        <v>330</v>
      </c>
      <c r="AA19" s="602">
        <v>118.626</v>
      </c>
      <c r="AB19" s="602">
        <v>0.12321029147544131</v>
      </c>
      <c r="AC19" s="605" t="s">
        <v>330</v>
      </c>
      <c r="AD19" s="605" t="s">
        <v>330</v>
      </c>
      <c r="AE19" s="602">
        <v>274.70600000000002</v>
      </c>
      <c r="AF19" s="602">
        <v>7.1613805956993043E-2</v>
      </c>
      <c r="AG19" s="602">
        <v>28.47</v>
      </c>
      <c r="AH19" s="602">
        <v>5.2452300739936696E-2</v>
      </c>
      <c r="AI19" s="602">
        <v>20.989000000000001</v>
      </c>
      <c r="AJ19" s="602">
        <v>8.2770883183739902E-2</v>
      </c>
      <c r="AK19" s="602">
        <v>1298.203</v>
      </c>
      <c r="AL19" s="607">
        <v>5.6556111243259481E-2</v>
      </c>
      <c r="AM19" s="608"/>
    </row>
    <row r="20" spans="1:39" x14ac:dyDescent="0.3">
      <c r="A20" s="601" t="s">
        <v>481</v>
      </c>
      <c r="B20" s="626">
        <v>1883.008</v>
      </c>
      <c r="C20" s="602">
        <v>0.41995069839890764</v>
      </c>
      <c r="D20" s="602">
        <v>46566.110999999997</v>
      </c>
      <c r="E20" s="602">
        <v>0.45877630256592594</v>
      </c>
      <c r="F20" s="602">
        <v>5972.8639999999996</v>
      </c>
      <c r="G20" s="602">
        <v>0.23435641261172332</v>
      </c>
      <c r="H20" s="602">
        <v>15310.575000000001</v>
      </c>
      <c r="I20" s="602">
        <v>1.8493141094796999</v>
      </c>
      <c r="J20" s="602">
        <v>4380.6760000000004</v>
      </c>
      <c r="K20" s="602">
        <v>0.13967048450903422</v>
      </c>
      <c r="L20" s="602">
        <v>733.19399999999996</v>
      </c>
      <c r="M20" s="602">
        <v>0.32180914611813377</v>
      </c>
      <c r="N20" s="602">
        <v>1334.1859999999999</v>
      </c>
      <c r="O20" s="602">
        <v>0.16215301620433048</v>
      </c>
      <c r="P20" s="611">
        <v>52.033000000000001</v>
      </c>
      <c r="Q20" s="612">
        <v>2.8254311391638458E-2</v>
      </c>
      <c r="R20" s="604" t="s">
        <v>481</v>
      </c>
      <c r="S20" s="605" t="s">
        <v>330</v>
      </c>
      <c r="T20" s="605" t="s">
        <v>330</v>
      </c>
      <c r="U20" s="605" t="s">
        <v>330</v>
      </c>
      <c r="V20" s="605" t="s">
        <v>330</v>
      </c>
      <c r="W20" s="602">
        <v>18504.442999999999</v>
      </c>
      <c r="X20" s="602">
        <v>1.035225293175341</v>
      </c>
      <c r="Y20" s="602">
        <v>67.53</v>
      </c>
      <c r="Z20" s="602">
        <v>0.26482610497545234</v>
      </c>
      <c r="AA20" s="605" t="s">
        <v>330</v>
      </c>
      <c r="AB20" s="605" t="s">
        <v>330</v>
      </c>
      <c r="AC20" s="605" t="s">
        <v>330</v>
      </c>
      <c r="AD20" s="605" t="s">
        <v>330</v>
      </c>
      <c r="AE20" s="602">
        <v>12.481</v>
      </c>
      <c r="AF20" s="602">
        <v>3.2537036400705852E-3</v>
      </c>
      <c r="AG20" s="602">
        <v>198.12899999999999</v>
      </c>
      <c r="AH20" s="602">
        <v>0.36502711251503051</v>
      </c>
      <c r="AI20" s="605" t="s">
        <v>330</v>
      </c>
      <c r="AJ20" s="605" t="s">
        <v>330</v>
      </c>
      <c r="AK20" s="602">
        <v>18584.454000000002</v>
      </c>
      <c r="AL20" s="607">
        <v>0.80963027185982384</v>
      </c>
      <c r="AM20" s="608"/>
    </row>
    <row r="21" spans="1:39" x14ac:dyDescent="0.3">
      <c r="A21" s="601" t="s">
        <v>482</v>
      </c>
      <c r="B21" s="626">
        <v>542.05100000000004</v>
      </c>
      <c r="C21" s="602">
        <v>0.12088886293516878</v>
      </c>
      <c r="D21" s="602">
        <v>4790.0280000000002</v>
      </c>
      <c r="E21" s="602">
        <v>4.7192073545228148E-2</v>
      </c>
      <c r="F21" s="602">
        <v>3623.317</v>
      </c>
      <c r="G21" s="602">
        <v>0.14216757218565021</v>
      </c>
      <c r="H21" s="605" t="s">
        <v>330</v>
      </c>
      <c r="I21" s="605" t="s">
        <v>330</v>
      </c>
      <c r="J21" s="605" t="s">
        <v>330</v>
      </c>
      <c r="K21" s="605" t="s">
        <v>330</v>
      </c>
      <c r="L21" s="602">
        <v>508.85199999999998</v>
      </c>
      <c r="M21" s="602">
        <v>0.22334229088141008</v>
      </c>
      <c r="N21" s="602">
        <v>1.29</v>
      </c>
      <c r="O21" s="602">
        <v>1.5678278058950276E-4</v>
      </c>
      <c r="P21" s="609" t="s">
        <v>330</v>
      </c>
      <c r="Q21" s="610" t="s">
        <v>330</v>
      </c>
      <c r="R21" s="604" t="s">
        <v>482</v>
      </c>
      <c r="S21" s="605" t="s">
        <v>330</v>
      </c>
      <c r="T21" s="605" t="s">
        <v>330</v>
      </c>
      <c r="U21" s="605" t="s">
        <v>330</v>
      </c>
      <c r="V21" s="605" t="s">
        <v>330</v>
      </c>
      <c r="W21" s="602">
        <v>47.564999999999998</v>
      </c>
      <c r="X21" s="602">
        <v>2.6610090922426087E-3</v>
      </c>
      <c r="Y21" s="605" t="s">
        <v>330</v>
      </c>
      <c r="Z21" s="605" t="s">
        <v>330</v>
      </c>
      <c r="AA21" s="602">
        <v>134.37799999999999</v>
      </c>
      <c r="AB21" s="602">
        <v>0.13957102614845693</v>
      </c>
      <c r="AC21" s="605" t="s">
        <v>330</v>
      </c>
      <c r="AD21" s="605" t="s">
        <v>330</v>
      </c>
      <c r="AE21" s="602">
        <v>474.62599999999998</v>
      </c>
      <c r="AF21" s="602">
        <v>0.12373145932794979</v>
      </c>
      <c r="AG21" s="605" t="s">
        <v>330</v>
      </c>
      <c r="AH21" s="605" t="s">
        <v>330</v>
      </c>
      <c r="AI21" s="605" t="s">
        <v>330</v>
      </c>
      <c r="AJ21" s="605" t="s">
        <v>330</v>
      </c>
      <c r="AK21" s="602">
        <v>656.56899999999996</v>
      </c>
      <c r="AL21" s="607">
        <v>2.8603376669808681E-2</v>
      </c>
      <c r="AM21" s="608"/>
    </row>
    <row r="22" spans="1:39" x14ac:dyDescent="0.3">
      <c r="A22" s="601" t="s">
        <v>483</v>
      </c>
      <c r="B22" s="626">
        <v>17811.291000000001</v>
      </c>
      <c r="C22" s="602">
        <v>3.9722954415680536</v>
      </c>
      <c r="D22" s="602">
        <v>358660.41100000002</v>
      </c>
      <c r="E22" s="602">
        <v>3.5335761072114309</v>
      </c>
      <c r="F22" s="602">
        <v>80528.936000000002</v>
      </c>
      <c r="G22" s="602">
        <v>3.1597023726639453</v>
      </c>
      <c r="H22" s="602">
        <v>10686.5</v>
      </c>
      <c r="I22" s="602">
        <v>1.2907872650736376</v>
      </c>
      <c r="J22" s="602">
        <v>237450.61300000001</v>
      </c>
      <c r="K22" s="602">
        <v>7.5707133247647569</v>
      </c>
      <c r="L22" s="602">
        <v>971.87300000000005</v>
      </c>
      <c r="M22" s="602">
        <v>0.42656871205338431</v>
      </c>
      <c r="N22" s="602">
        <v>304.18799999999999</v>
      </c>
      <c r="O22" s="602">
        <v>3.6970108885240043E-2</v>
      </c>
      <c r="P22" s="611">
        <v>2.754</v>
      </c>
      <c r="Q22" s="612">
        <v>1.4954427684848522E-3</v>
      </c>
      <c r="R22" s="604" t="s">
        <v>483</v>
      </c>
      <c r="S22" s="605" t="s">
        <v>330</v>
      </c>
      <c r="T22" s="605" t="s">
        <v>330</v>
      </c>
      <c r="U22" s="605" t="s">
        <v>330</v>
      </c>
      <c r="V22" s="605" t="s">
        <v>330</v>
      </c>
      <c r="W22" s="602">
        <v>15925.356</v>
      </c>
      <c r="X22" s="602">
        <v>0.8909390752275913</v>
      </c>
      <c r="Y22" s="602">
        <v>270</v>
      </c>
      <c r="Z22" s="602">
        <v>1.0588338270897695</v>
      </c>
      <c r="AA22" s="602">
        <v>934</v>
      </c>
      <c r="AB22" s="602">
        <v>0.97009434894594937</v>
      </c>
      <c r="AC22" s="605" t="s">
        <v>330</v>
      </c>
      <c r="AD22" s="605" t="s">
        <v>330</v>
      </c>
      <c r="AE22" s="602">
        <v>11365.347</v>
      </c>
      <c r="AF22" s="602">
        <v>2.9628612214217855</v>
      </c>
      <c r="AG22" s="602">
        <v>220.54300000000001</v>
      </c>
      <c r="AH22" s="602">
        <v>0.4063220148257064</v>
      </c>
      <c r="AI22" s="605" t="s">
        <v>330</v>
      </c>
      <c r="AJ22" s="605" t="s">
        <v>330</v>
      </c>
      <c r="AK22" s="602">
        <v>28494.703000000001</v>
      </c>
      <c r="AL22" s="607">
        <v>1.241369487446601</v>
      </c>
      <c r="AM22" s="608"/>
    </row>
    <row r="23" spans="1:39" x14ac:dyDescent="0.3">
      <c r="A23" s="601" t="s">
        <v>484</v>
      </c>
      <c r="B23" s="626">
        <v>84358.845000000001</v>
      </c>
      <c r="C23" s="602">
        <v>18.813810601906734</v>
      </c>
      <c r="D23" s="602">
        <v>2399669.5669999998</v>
      </c>
      <c r="E23" s="602">
        <v>23.641904116241026</v>
      </c>
      <c r="F23" s="602">
        <v>483361.2</v>
      </c>
      <c r="G23" s="602">
        <v>18.965574442628817</v>
      </c>
      <c r="H23" s="602">
        <v>142428</v>
      </c>
      <c r="I23" s="602">
        <v>17.20341071350845</v>
      </c>
      <c r="J23" s="602">
        <v>911182.58299999998</v>
      </c>
      <c r="K23" s="602">
        <v>29.051523747431503</v>
      </c>
      <c r="L23" s="602">
        <v>36268.307999999997</v>
      </c>
      <c r="M23" s="602">
        <v>15.918669859040691</v>
      </c>
      <c r="N23" s="602">
        <v>412069</v>
      </c>
      <c r="O23" s="602">
        <v>50.081646212973496</v>
      </c>
      <c r="P23" s="611">
        <v>57.120999999999995</v>
      </c>
      <c r="Q23" s="612">
        <v>3.1017133761301104E-2</v>
      </c>
      <c r="R23" s="604" t="s">
        <v>484</v>
      </c>
      <c r="S23" s="605" t="s">
        <v>330</v>
      </c>
      <c r="T23" s="605" t="s">
        <v>330</v>
      </c>
      <c r="U23" s="605" t="s">
        <v>330</v>
      </c>
      <c r="V23" s="605" t="s">
        <v>330</v>
      </c>
      <c r="W23" s="602">
        <v>284245</v>
      </c>
      <c r="X23" s="602">
        <v>15.901997885514566</v>
      </c>
      <c r="Y23" s="602">
        <v>14866.27</v>
      </c>
      <c r="Z23" s="602">
        <v>58.299665032036394</v>
      </c>
      <c r="AA23" s="602">
        <v>33516</v>
      </c>
      <c r="AB23" s="602">
        <v>34.811222911426597</v>
      </c>
      <c r="AC23" s="602">
        <v>1492</v>
      </c>
      <c r="AD23" s="602">
        <v>58.002272662774715</v>
      </c>
      <c r="AE23" s="602">
        <v>65056</v>
      </c>
      <c r="AF23" s="602">
        <v>16.959614134158478</v>
      </c>
      <c r="AG23" s="602">
        <v>3342.7939999999999</v>
      </c>
      <c r="AH23" s="602">
        <v>6.1586665331807504</v>
      </c>
      <c r="AI23" s="602">
        <v>11785.291000000001</v>
      </c>
      <c r="AJ23" s="602">
        <v>46.475722742740537</v>
      </c>
      <c r="AK23" s="602">
        <v>399175.27</v>
      </c>
      <c r="AL23" s="607">
        <v>17.390039135388026</v>
      </c>
      <c r="AM23" s="608"/>
    </row>
    <row r="24" spans="1:39" x14ac:dyDescent="0.3">
      <c r="A24" s="613" t="s">
        <v>485</v>
      </c>
      <c r="B24" s="626">
        <v>36753.735999999997</v>
      </c>
      <c r="C24" s="602">
        <v>8.1968622023746445</v>
      </c>
      <c r="D24" s="602">
        <v>869809.70400000003</v>
      </c>
      <c r="E24" s="602">
        <v>8.5694955272748139</v>
      </c>
      <c r="F24" s="602">
        <v>108097.2</v>
      </c>
      <c r="G24" s="602">
        <v>4.2413944140318582</v>
      </c>
      <c r="H24" s="602">
        <v>152270</v>
      </c>
      <c r="I24" s="602">
        <v>18.392193594980846</v>
      </c>
      <c r="J24" s="602">
        <v>181655.27600000001</v>
      </c>
      <c r="K24" s="602">
        <v>5.7917728707949028</v>
      </c>
      <c r="L24" s="602">
        <v>21298</v>
      </c>
      <c r="M24" s="602">
        <v>9.3479913829409575</v>
      </c>
      <c r="N24" s="602">
        <v>3655</v>
      </c>
      <c r="O24" s="602">
        <v>0.44421787833692444</v>
      </c>
      <c r="P24" s="611">
        <v>168840</v>
      </c>
      <c r="Q24" s="612">
        <v>91.68139325743735</v>
      </c>
      <c r="R24" s="614" t="s">
        <v>485</v>
      </c>
      <c r="S24" s="602">
        <v>1280</v>
      </c>
      <c r="T24" s="602">
        <v>5.1335044020201304</v>
      </c>
      <c r="U24" s="602">
        <v>1643.681</v>
      </c>
      <c r="V24" s="602">
        <v>70.880520719326796</v>
      </c>
      <c r="W24" s="602">
        <v>205165.103</v>
      </c>
      <c r="X24" s="602">
        <v>11.477897708270605</v>
      </c>
      <c r="Y24" s="605" t="s">
        <v>330</v>
      </c>
      <c r="Z24" s="605" t="s">
        <v>330</v>
      </c>
      <c r="AA24" s="602">
        <v>3569.951</v>
      </c>
      <c r="AB24" s="602">
        <v>3.7079114465888017</v>
      </c>
      <c r="AC24" s="602">
        <v>988.16300000000001</v>
      </c>
      <c r="AD24" s="602">
        <v>38.415348365459408</v>
      </c>
      <c r="AE24" s="602">
        <v>20647.153999999999</v>
      </c>
      <c r="AF24" s="602">
        <v>5.3825590999838102</v>
      </c>
      <c r="AG24" s="605" t="s">
        <v>330</v>
      </c>
      <c r="AH24" s="605" t="s">
        <v>330</v>
      </c>
      <c r="AI24" s="606">
        <v>700.17600000000004</v>
      </c>
      <c r="AJ24" s="606">
        <v>2.7611694651511871</v>
      </c>
      <c r="AK24" s="602">
        <v>230370.37100000001</v>
      </c>
      <c r="AL24" s="607">
        <v>10.03606703221835</v>
      </c>
      <c r="AM24" s="615"/>
    </row>
    <row r="25" spans="1:39" x14ac:dyDescent="0.3">
      <c r="A25" s="601" t="s">
        <v>486</v>
      </c>
      <c r="B25" s="626">
        <v>10467.366</v>
      </c>
      <c r="C25" s="602">
        <v>2.3344444963043069</v>
      </c>
      <c r="D25" s="602">
        <v>124177.719</v>
      </c>
      <c r="E25" s="602">
        <v>1.2234174931183439</v>
      </c>
      <c r="F25" s="602">
        <v>50054.548000000003</v>
      </c>
      <c r="G25" s="602">
        <v>1.9639831585285237</v>
      </c>
      <c r="H25" s="602">
        <v>24.978000000000002</v>
      </c>
      <c r="I25" s="602">
        <v>3.017010649605514E-3</v>
      </c>
      <c r="J25" s="602">
        <v>11217.221</v>
      </c>
      <c r="K25" s="602">
        <v>0.35764222049631444</v>
      </c>
      <c r="L25" s="602">
        <v>13033.272000000001</v>
      </c>
      <c r="M25" s="602">
        <v>5.7204861652514643</v>
      </c>
      <c r="N25" s="602">
        <v>1799.722</v>
      </c>
      <c r="O25" s="602">
        <v>0.21873288329310159</v>
      </c>
      <c r="P25" s="616">
        <v>0</v>
      </c>
      <c r="Q25" s="617">
        <v>0</v>
      </c>
      <c r="R25" s="604" t="s">
        <v>486</v>
      </c>
      <c r="S25" s="605" t="s">
        <v>330</v>
      </c>
      <c r="T25" s="605" t="s">
        <v>330</v>
      </c>
      <c r="U25" s="605" t="s">
        <v>330</v>
      </c>
      <c r="V25" s="605" t="s">
        <v>330</v>
      </c>
      <c r="W25" s="602">
        <v>32146.25</v>
      </c>
      <c r="X25" s="602">
        <v>1.7984119317040674</v>
      </c>
      <c r="Y25" s="602">
        <v>561.47400000000005</v>
      </c>
      <c r="Z25" s="602">
        <v>2.2018802378940787</v>
      </c>
      <c r="AA25" s="602">
        <v>2697.0830000000001</v>
      </c>
      <c r="AB25" s="602">
        <v>2.8013115384777172</v>
      </c>
      <c r="AC25" s="605" t="s">
        <v>330</v>
      </c>
      <c r="AD25" s="605" t="s">
        <v>330</v>
      </c>
      <c r="AE25" s="602">
        <v>12642.428</v>
      </c>
      <c r="AF25" s="602">
        <v>3.2957867160428083</v>
      </c>
      <c r="AG25" s="602">
        <v>0.74399999999999999</v>
      </c>
      <c r="AH25" s="602">
        <v>1.3707239814019286E-3</v>
      </c>
      <c r="AI25" s="605" t="s">
        <v>330</v>
      </c>
      <c r="AJ25" s="605" t="s">
        <v>330</v>
      </c>
      <c r="AK25" s="602">
        <v>48047.235000000001</v>
      </c>
      <c r="AL25" s="607">
        <v>2.0931740009775286</v>
      </c>
      <c r="AM25" s="608"/>
    </row>
    <row r="26" spans="1:39" x14ac:dyDescent="0.3">
      <c r="A26" s="601" t="s">
        <v>487</v>
      </c>
      <c r="B26" s="626">
        <v>19051.562000000002</v>
      </c>
      <c r="C26" s="602">
        <v>4.2489021647757683</v>
      </c>
      <c r="D26" s="602">
        <v>330535.26899999997</v>
      </c>
      <c r="E26" s="602">
        <v>3.2564829942413214</v>
      </c>
      <c r="F26" s="602">
        <v>48590.406000000003</v>
      </c>
      <c r="G26" s="602">
        <v>1.9065348277655672</v>
      </c>
      <c r="H26" s="602">
        <v>25561.701000000001</v>
      </c>
      <c r="I26" s="602">
        <v>3.0875139778617946</v>
      </c>
      <c r="J26" s="602">
        <v>113431.37699999999</v>
      </c>
      <c r="K26" s="602">
        <v>3.616568626421337</v>
      </c>
      <c r="L26" s="602">
        <v>11112.544</v>
      </c>
      <c r="M26" s="602">
        <v>4.8774516646892785</v>
      </c>
      <c r="N26" s="605" t="s">
        <v>330</v>
      </c>
      <c r="O26" s="605" t="s">
        <v>330</v>
      </c>
      <c r="P26" s="609" t="s">
        <v>330</v>
      </c>
      <c r="Q26" s="610" t="s">
        <v>330</v>
      </c>
      <c r="R26" s="604" t="s">
        <v>487</v>
      </c>
      <c r="S26" s="602">
        <v>1903.826</v>
      </c>
      <c r="T26" s="602">
        <v>7.6353899622502936</v>
      </c>
      <c r="U26" s="605" t="s">
        <v>330</v>
      </c>
      <c r="V26" s="605" t="s">
        <v>330</v>
      </c>
      <c r="W26" s="602">
        <v>128600.777</v>
      </c>
      <c r="X26" s="602">
        <v>7.1945303661613407</v>
      </c>
      <c r="Y26" s="605" t="s">
        <v>330</v>
      </c>
      <c r="Z26" s="605" t="s">
        <v>330</v>
      </c>
      <c r="AA26" s="605" t="s">
        <v>330</v>
      </c>
      <c r="AB26" s="605" t="s">
        <v>330</v>
      </c>
      <c r="AC26" s="602">
        <v>54.908000000000001</v>
      </c>
      <c r="AD26" s="602">
        <v>2.1345769352329986</v>
      </c>
      <c r="AE26" s="605" t="s">
        <v>330</v>
      </c>
      <c r="AF26" s="605" t="s">
        <v>330</v>
      </c>
      <c r="AG26" s="602">
        <v>1279.73</v>
      </c>
      <c r="AH26" s="602">
        <v>2.3577373665584545</v>
      </c>
      <c r="AI26" s="605" t="s">
        <v>330</v>
      </c>
      <c r="AJ26" s="605" t="s">
        <v>330</v>
      </c>
      <c r="AK26" s="602">
        <v>128655.685</v>
      </c>
      <c r="AL26" s="607">
        <v>5.6048747637601748</v>
      </c>
      <c r="AM26" s="608"/>
    </row>
    <row r="27" spans="1:39" x14ac:dyDescent="0.3">
      <c r="A27" s="601" t="s">
        <v>488</v>
      </c>
      <c r="B27" s="626">
        <v>5428.7920000000004</v>
      </c>
      <c r="C27" s="602">
        <v>1.2107356909064659</v>
      </c>
      <c r="D27" s="602">
        <v>112478.91099999999</v>
      </c>
      <c r="E27" s="602">
        <v>1.1081590838715702</v>
      </c>
      <c r="F27" s="602">
        <v>21207.599999999999</v>
      </c>
      <c r="G27" s="602">
        <v>0.83211957548411997</v>
      </c>
      <c r="H27" s="602">
        <v>14190</v>
      </c>
      <c r="I27" s="602">
        <v>1.7139635326247995</v>
      </c>
      <c r="J27" s="602">
        <v>46376.868000000002</v>
      </c>
      <c r="K27" s="602">
        <v>1.4786484148956744</v>
      </c>
      <c r="L27" s="602">
        <v>322</v>
      </c>
      <c r="M27" s="602">
        <v>0.14133032328420456</v>
      </c>
      <c r="N27" s="605" t="s">
        <v>330</v>
      </c>
      <c r="O27" s="605" t="s">
        <v>330</v>
      </c>
      <c r="P27" s="611">
        <v>652.1</v>
      </c>
      <c r="Q27" s="612">
        <v>0.35409521762126805</v>
      </c>
      <c r="R27" s="604" t="s">
        <v>488</v>
      </c>
      <c r="S27" s="602">
        <v>697.47299999999996</v>
      </c>
      <c r="T27" s="602">
        <v>2.7972505592110828</v>
      </c>
      <c r="U27" s="602">
        <v>56.247999999999998</v>
      </c>
      <c r="V27" s="602">
        <v>2.4255847268543551</v>
      </c>
      <c r="W27" s="602">
        <v>24890</v>
      </c>
      <c r="X27" s="602">
        <v>1.3924632882564603</v>
      </c>
      <c r="Y27" s="602">
        <v>29</v>
      </c>
      <c r="Z27" s="602">
        <v>0.11372659624297521</v>
      </c>
      <c r="AA27" s="602">
        <v>342</v>
      </c>
      <c r="AB27" s="602">
        <v>0.35521656032067955</v>
      </c>
      <c r="AC27" s="605" t="s">
        <v>330</v>
      </c>
      <c r="AD27" s="605" t="s">
        <v>330</v>
      </c>
      <c r="AE27" s="602">
        <v>3005.2</v>
      </c>
      <c r="AF27" s="602">
        <v>0.78343323284513433</v>
      </c>
      <c r="AG27" s="605" t="s">
        <v>330</v>
      </c>
      <c r="AH27" s="605" t="s">
        <v>330</v>
      </c>
      <c r="AI27" s="602">
        <v>710.53200000000004</v>
      </c>
      <c r="AJ27" s="602">
        <v>2.8020087269669385</v>
      </c>
      <c r="AK27" s="602">
        <v>28266.09</v>
      </c>
      <c r="AL27" s="607">
        <v>1.2314099801433092</v>
      </c>
      <c r="AM27" s="608"/>
    </row>
    <row r="28" spans="1:39" x14ac:dyDescent="0.3">
      <c r="A28" s="601" t="s">
        <v>489</v>
      </c>
      <c r="B28" s="626">
        <v>2116.7919999999999</v>
      </c>
      <c r="C28" s="602">
        <v>0.47208948595291178</v>
      </c>
      <c r="D28" s="602">
        <v>43811.364000000001</v>
      </c>
      <c r="E28" s="602">
        <v>0.43163612237856663</v>
      </c>
      <c r="F28" s="602">
        <v>13431.712</v>
      </c>
      <c r="G28" s="602">
        <v>0.52701816742417629</v>
      </c>
      <c r="H28" s="602">
        <v>2942.1260000000002</v>
      </c>
      <c r="I28" s="602">
        <v>0.35536974435428265</v>
      </c>
      <c r="J28" s="602">
        <v>4197.4530000000004</v>
      </c>
      <c r="K28" s="602">
        <v>0.13382872739593138</v>
      </c>
      <c r="L28" s="602">
        <v>1117.2650000000001</v>
      </c>
      <c r="M28" s="602">
        <v>0.49038330324262985</v>
      </c>
      <c r="N28" s="602">
        <v>4091.3470000000002</v>
      </c>
      <c r="O28" s="602">
        <v>0.49725020078800025</v>
      </c>
      <c r="P28" s="611">
        <v>0.36099999999999999</v>
      </c>
      <c r="Q28" s="612">
        <v>1.9602572237582846E-4</v>
      </c>
      <c r="R28" s="604" t="s">
        <v>489</v>
      </c>
      <c r="S28" s="605" t="s">
        <v>330</v>
      </c>
      <c r="T28" s="605" t="s">
        <v>330</v>
      </c>
      <c r="U28" s="605" t="s">
        <v>330</v>
      </c>
      <c r="V28" s="605" t="s">
        <v>330</v>
      </c>
      <c r="W28" s="602">
        <v>15085.013999999999</v>
      </c>
      <c r="X28" s="602">
        <v>0.84392640409139164</v>
      </c>
      <c r="Y28" s="605" t="s">
        <v>330</v>
      </c>
      <c r="Z28" s="605" t="s">
        <v>330</v>
      </c>
      <c r="AA28" s="602">
        <v>418.97699999999998</v>
      </c>
      <c r="AB28" s="602">
        <v>0.43516832980548936</v>
      </c>
      <c r="AC28" s="605" t="s">
        <v>330</v>
      </c>
      <c r="AD28" s="605" t="s">
        <v>330</v>
      </c>
      <c r="AE28" s="602">
        <v>2510.7539999999999</v>
      </c>
      <c r="AF28" s="602">
        <v>0.65453484729763489</v>
      </c>
      <c r="AG28" s="606">
        <v>16.356000000000002</v>
      </c>
      <c r="AH28" s="606">
        <v>3.0133819139529498E-2</v>
      </c>
      <c r="AI28" s="605" t="s">
        <v>330</v>
      </c>
      <c r="AJ28" s="605" t="s">
        <v>330</v>
      </c>
      <c r="AK28" s="602">
        <v>18014.744999999999</v>
      </c>
      <c r="AL28" s="607">
        <v>0.78481094423518716</v>
      </c>
      <c r="AM28" s="608"/>
    </row>
    <row r="29" spans="1:39" x14ac:dyDescent="0.3">
      <c r="A29" s="601" t="s">
        <v>490</v>
      </c>
      <c r="B29" s="626">
        <v>10521.556</v>
      </c>
      <c r="C29" s="602">
        <v>2.3465300149777466</v>
      </c>
      <c r="D29" s="602">
        <v>295762.28899999999</v>
      </c>
      <c r="E29" s="602">
        <v>2.9138943852505705</v>
      </c>
      <c r="F29" s="602">
        <v>146289.60000000001</v>
      </c>
      <c r="G29" s="602">
        <v>5.7399441638724671</v>
      </c>
      <c r="H29" s="602">
        <v>106657</v>
      </c>
      <c r="I29" s="602">
        <v>12.882749013330741</v>
      </c>
      <c r="J29" s="602">
        <v>1154.875</v>
      </c>
      <c r="K29" s="602">
        <v>3.6821246491950295E-2</v>
      </c>
      <c r="L29" s="602">
        <v>172.066</v>
      </c>
      <c r="M29" s="602">
        <v>7.5522184491366287E-2</v>
      </c>
      <c r="N29" s="602">
        <v>2290.663</v>
      </c>
      <c r="O29" s="602">
        <v>0.27840039886317219</v>
      </c>
      <c r="P29" s="609" t="s">
        <v>330</v>
      </c>
      <c r="Q29" s="610" t="s">
        <v>330</v>
      </c>
      <c r="R29" s="604" t="s">
        <v>490</v>
      </c>
      <c r="S29" s="605" t="s">
        <v>330</v>
      </c>
      <c r="T29" s="605" t="s">
        <v>330</v>
      </c>
      <c r="U29" s="605" t="s">
        <v>330</v>
      </c>
      <c r="V29" s="605" t="s">
        <v>330</v>
      </c>
      <c r="W29" s="602">
        <v>34174</v>
      </c>
      <c r="X29" s="602">
        <v>1.9118537731167646</v>
      </c>
      <c r="Y29" s="602">
        <v>853.74599999999998</v>
      </c>
      <c r="Z29" s="602">
        <v>3.3480560908984525</v>
      </c>
      <c r="AA29" s="602">
        <v>410</v>
      </c>
      <c r="AB29" s="602">
        <v>0.42584441441952808</v>
      </c>
      <c r="AC29" s="605" t="s">
        <v>330</v>
      </c>
      <c r="AD29" s="605" t="s">
        <v>330</v>
      </c>
      <c r="AE29" s="605" t="s">
        <v>330</v>
      </c>
      <c r="AF29" s="605" t="s">
        <v>330</v>
      </c>
      <c r="AG29" s="602">
        <v>3760.3380000000002</v>
      </c>
      <c r="AH29" s="602">
        <v>6.9279374660980722</v>
      </c>
      <c r="AI29" s="605" t="s">
        <v>330</v>
      </c>
      <c r="AJ29" s="605" t="s">
        <v>330</v>
      </c>
      <c r="AK29" s="602">
        <v>35437.747000000003</v>
      </c>
      <c r="AL29" s="607">
        <v>1.5438426513746197</v>
      </c>
      <c r="AM29" s="608"/>
    </row>
    <row r="30" spans="1:39" x14ac:dyDescent="0.3">
      <c r="A30" s="601" t="s">
        <v>491</v>
      </c>
      <c r="B30" s="626">
        <v>9597.0849999999991</v>
      </c>
      <c r="C30" s="602">
        <v>2.1403533858293118</v>
      </c>
      <c r="D30" s="602">
        <v>243613.391</v>
      </c>
      <c r="E30" s="602">
        <v>2.4001156286924461</v>
      </c>
      <c r="F30" s="602">
        <v>44452.800000000003</v>
      </c>
      <c r="G30" s="602">
        <v>1.7441881714611978</v>
      </c>
      <c r="H30" s="602">
        <v>19181</v>
      </c>
      <c r="I30" s="602">
        <v>2.3168100436417389</v>
      </c>
      <c r="J30" s="602">
        <v>119814.30100000001</v>
      </c>
      <c r="K30" s="602">
        <v>3.820077419964695</v>
      </c>
      <c r="L30" s="602">
        <v>2768.4</v>
      </c>
      <c r="M30" s="602">
        <v>1.215089649006186</v>
      </c>
      <c r="N30" s="605" t="s">
        <v>330</v>
      </c>
      <c r="O30" s="605" t="s">
        <v>330</v>
      </c>
      <c r="P30" s="611">
        <v>96.415999999999997</v>
      </c>
      <c r="Q30" s="612">
        <v>5.2354615093041221E-2</v>
      </c>
      <c r="R30" s="604" t="s">
        <v>491</v>
      </c>
      <c r="S30" s="602">
        <v>1792.47</v>
      </c>
      <c r="T30" s="602">
        <v>7.1887911214757985</v>
      </c>
      <c r="U30" s="605" t="s">
        <v>330</v>
      </c>
      <c r="V30" s="605" t="s">
        <v>330</v>
      </c>
      <c r="W30" s="602">
        <v>53531</v>
      </c>
      <c r="X30" s="602">
        <v>2.9947751017941573</v>
      </c>
      <c r="Y30" s="605" t="s">
        <v>330</v>
      </c>
      <c r="Z30" s="605" t="s">
        <v>330</v>
      </c>
      <c r="AA30" s="602">
        <v>657</v>
      </c>
      <c r="AB30" s="602">
        <v>0.6823897079844633</v>
      </c>
      <c r="AC30" s="605" t="s">
        <v>330</v>
      </c>
      <c r="AD30" s="605" t="s">
        <v>330</v>
      </c>
      <c r="AE30" s="602">
        <v>1228</v>
      </c>
      <c r="AF30" s="602">
        <v>0.3201304438752246</v>
      </c>
      <c r="AG30" s="605" t="s">
        <v>330</v>
      </c>
      <c r="AH30" s="605" t="s">
        <v>330</v>
      </c>
      <c r="AI30" s="602">
        <v>92.004000000000005</v>
      </c>
      <c r="AJ30" s="602">
        <v>0.36282111279416862</v>
      </c>
      <c r="AK30" s="602">
        <v>55416</v>
      </c>
      <c r="AL30" s="607">
        <v>2.4141936666734458</v>
      </c>
      <c r="AM30" s="608"/>
    </row>
    <row r="31" spans="1:39" x14ac:dyDescent="0.3">
      <c r="A31" s="601" t="s">
        <v>768</v>
      </c>
      <c r="B31" s="626">
        <v>58850.716999999997</v>
      </c>
      <c r="C31" s="602">
        <v>13.124957358347105</v>
      </c>
      <c r="D31" s="602">
        <v>1255063.8359999999</v>
      </c>
      <c r="E31" s="602">
        <v>12.365076958311755</v>
      </c>
      <c r="F31" s="602">
        <v>232704.11199999999</v>
      </c>
      <c r="G31" s="602">
        <v>9.1305780423456273</v>
      </c>
      <c r="H31" s="602">
        <v>28740.559000000001</v>
      </c>
      <c r="I31" s="602">
        <v>3.4714778036118021</v>
      </c>
      <c r="J31" s="602">
        <v>626926.527</v>
      </c>
      <c r="K31" s="602">
        <v>19.988497614901469</v>
      </c>
      <c r="L31" s="602">
        <v>44845.998</v>
      </c>
      <c r="M31" s="602">
        <v>19.683538494853391</v>
      </c>
      <c r="N31" s="602">
        <v>25292.302</v>
      </c>
      <c r="O31" s="602">
        <v>3.0739515000538304</v>
      </c>
      <c r="P31" s="609" t="s">
        <v>330</v>
      </c>
      <c r="Q31" s="610" t="s">
        <v>330</v>
      </c>
      <c r="R31" s="604" t="s">
        <v>543</v>
      </c>
      <c r="S31" s="605" t="s">
        <v>330</v>
      </c>
      <c r="T31" s="605" t="s">
        <v>330</v>
      </c>
      <c r="U31" s="605" t="s">
        <v>330</v>
      </c>
      <c r="V31" s="605" t="s">
        <v>330</v>
      </c>
      <c r="W31" s="602">
        <v>256494.32399999999</v>
      </c>
      <c r="X31" s="602">
        <v>14.349494970516588</v>
      </c>
      <c r="Y31" s="602">
        <v>1766.3799999999999</v>
      </c>
      <c r="Z31" s="602">
        <v>6.9270477610919503</v>
      </c>
      <c r="AA31" s="602">
        <v>8582.5830000000005</v>
      </c>
      <c r="AB31" s="602">
        <v>8.9142561752243825</v>
      </c>
      <c r="AC31" s="602">
        <v>33.372999999999998</v>
      </c>
      <c r="AD31" s="602">
        <v>1.2973926578919439</v>
      </c>
      <c r="AE31" s="602">
        <v>29619.629000000001</v>
      </c>
      <c r="AF31" s="602">
        <v>7.7216164325647192</v>
      </c>
      <c r="AG31" s="602">
        <v>58.05</v>
      </c>
      <c r="AH31" s="602">
        <v>0.10694963322631984</v>
      </c>
      <c r="AI31" s="605" t="s">
        <v>330</v>
      </c>
      <c r="AJ31" s="605" t="s">
        <v>330</v>
      </c>
      <c r="AK31" s="602">
        <v>296496.28899999999</v>
      </c>
      <c r="AL31" s="607">
        <v>12.9168374313552</v>
      </c>
      <c r="AM31" s="608"/>
    </row>
    <row r="32" spans="1:39" x14ac:dyDescent="0.3">
      <c r="A32" s="618"/>
      <c r="B32" s="619"/>
      <c r="C32" s="608"/>
      <c r="D32" s="619"/>
      <c r="E32" s="608"/>
      <c r="F32" s="619"/>
      <c r="G32" s="602"/>
      <c r="H32" s="619"/>
      <c r="I32" s="602"/>
      <c r="J32" s="619"/>
      <c r="K32" s="602"/>
      <c r="L32" s="619"/>
      <c r="M32" s="602"/>
      <c r="N32" s="619"/>
      <c r="O32" s="602"/>
      <c r="P32" s="619"/>
      <c r="Q32" s="612"/>
      <c r="R32" s="620" t="s">
        <v>777</v>
      </c>
      <c r="S32" s="621"/>
      <c r="T32" s="622"/>
      <c r="U32" s="621"/>
      <c r="V32" s="622"/>
      <c r="W32" s="619"/>
      <c r="X32" s="608"/>
      <c r="Y32" s="619"/>
      <c r="Z32" s="608"/>
      <c r="AA32" s="619"/>
      <c r="AB32" s="608"/>
      <c r="AC32" s="621"/>
      <c r="AD32" s="622"/>
      <c r="AE32" s="622"/>
      <c r="AF32" s="622"/>
      <c r="AG32" s="619"/>
      <c r="AH32" s="608"/>
      <c r="AI32" s="621"/>
      <c r="AJ32" s="622"/>
      <c r="AK32" s="619"/>
      <c r="AL32" s="608"/>
      <c r="AM32" s="618"/>
    </row>
    <row r="33" spans="1:39" x14ac:dyDescent="0.3">
      <c r="A33" s="576"/>
      <c r="B33" s="376" t="s">
        <v>651</v>
      </c>
      <c r="C33" s="623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620" t="s">
        <v>778</v>
      </c>
      <c r="S33" s="586"/>
      <c r="T33" s="586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  <c r="AI33" s="586"/>
      <c r="AJ33" s="586"/>
      <c r="AK33" s="586"/>
      <c r="AL33" s="586"/>
      <c r="AM33" s="586"/>
    </row>
    <row r="34" spans="1:39" x14ac:dyDescent="0.3">
      <c r="A34" s="586"/>
      <c r="B34" s="623"/>
      <c r="C34" s="623"/>
      <c r="D34" s="623"/>
      <c r="E34" s="623"/>
      <c r="F34" s="623"/>
      <c r="G34" s="623"/>
      <c r="H34" s="623"/>
      <c r="I34" s="623"/>
      <c r="J34" s="623"/>
      <c r="K34" s="623"/>
      <c r="L34" s="623"/>
      <c r="M34" s="623"/>
      <c r="N34" s="623"/>
      <c r="O34" s="623"/>
      <c r="P34" s="623"/>
      <c r="Q34" s="623"/>
      <c r="R34" s="624" t="s">
        <v>656</v>
      </c>
      <c r="S34" s="623"/>
      <c r="T34" s="623"/>
      <c r="U34" s="623"/>
      <c r="V34" s="623"/>
      <c r="W34" s="623"/>
      <c r="X34" s="623"/>
      <c r="Y34" s="623"/>
      <c r="Z34" s="623"/>
      <c r="AA34" s="623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586"/>
    </row>
    <row r="35" spans="1:39" x14ac:dyDescent="0.3">
      <c r="A35" s="586"/>
      <c r="B35" s="586"/>
      <c r="C35" s="586"/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625"/>
      <c r="T35" s="625"/>
      <c r="U35" s="625"/>
      <c r="V35" s="625"/>
      <c r="W35" s="626"/>
      <c r="X35" s="625"/>
      <c r="Y35" s="625"/>
      <c r="Z35" s="625"/>
      <c r="AA35" s="625"/>
      <c r="AB35" s="625"/>
      <c r="AC35" s="625"/>
      <c r="AD35" s="625"/>
      <c r="AE35" s="625"/>
      <c r="AF35" s="625"/>
      <c r="AG35" s="625"/>
      <c r="AH35" s="625"/>
      <c r="AI35" s="625"/>
      <c r="AJ35" s="625"/>
      <c r="AK35" s="619"/>
      <c r="AL35" s="625"/>
      <c r="AM35" s="586"/>
    </row>
  </sheetData>
  <mergeCells count="22">
    <mergeCell ref="AI2:AJ2"/>
    <mergeCell ref="Y2:Z2"/>
    <mergeCell ref="AA2:AB2"/>
    <mergeCell ref="AC2:AD2"/>
    <mergeCell ref="AE2:AF2"/>
    <mergeCell ref="AG2:AH2"/>
    <mergeCell ref="A1:Q1"/>
    <mergeCell ref="R1:AL1"/>
    <mergeCell ref="A2:A3"/>
    <mergeCell ref="B2:C2"/>
    <mergeCell ref="D2:E2"/>
    <mergeCell ref="F2:G2"/>
    <mergeCell ref="H2:I2"/>
    <mergeCell ref="J2:K2"/>
    <mergeCell ref="L2:M2"/>
    <mergeCell ref="N2:O2"/>
    <mergeCell ref="AK2:AL2"/>
    <mergeCell ref="P2:Q2"/>
    <mergeCell ref="R2:R3"/>
    <mergeCell ref="S2:T2"/>
    <mergeCell ref="U2:V2"/>
    <mergeCell ref="W2:X2"/>
  </mergeCells>
  <hyperlinks>
    <hyperlink ref="B33" location="INFO!A1" display="POWRÓT" xr:uid="{BB510D05-C46E-4B23-AC6B-AA345F098B57}"/>
    <hyperlink ref="AN1" location="INFO!A1" display="POWRÓT" xr:uid="{C8150718-6925-47B9-80A1-A8CF1C4FD75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2" manualBreakCount="2">
    <brk id="17" max="1048575" man="1"/>
    <brk id="38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8929-C063-4223-840D-C1368ABB2090}">
  <dimension ref="A1:AK34"/>
  <sheetViews>
    <sheetView zoomScale="85" zoomScaleNormal="85" workbookViewId="0">
      <selection activeCell="AK1" sqref="AK1"/>
    </sheetView>
  </sheetViews>
  <sheetFormatPr defaultRowHeight="14.4" x14ac:dyDescent="0.3"/>
  <cols>
    <col min="1" max="1" width="13.6640625" customWidth="1"/>
    <col min="2" max="2" width="9.6640625" customWidth="1"/>
    <col min="3" max="3" width="8.88671875" customWidth="1"/>
    <col min="4" max="4" width="5.44140625" customWidth="1"/>
    <col min="5" max="5" width="8.6640625" customWidth="1"/>
    <col min="6" max="6" width="5.44140625" customWidth="1"/>
    <col min="7" max="7" width="8.6640625" customWidth="1"/>
    <col min="8" max="8" width="5.44140625" customWidth="1"/>
    <col min="9" max="9" width="8.6640625" customWidth="1"/>
    <col min="10" max="10" width="5.44140625" customWidth="1"/>
    <col min="11" max="11" width="8.6640625" customWidth="1"/>
    <col min="12" max="12" width="5.44140625" customWidth="1"/>
    <col min="13" max="13" width="8.6640625" customWidth="1"/>
    <col min="14" max="14" width="5.44140625" customWidth="1"/>
    <col min="15" max="15" width="8.6640625" customWidth="1"/>
    <col min="16" max="16" width="5.44140625" customWidth="1"/>
    <col min="17" max="18" width="8.6640625" customWidth="1"/>
    <col min="19" max="19" width="5.44140625" customWidth="1"/>
    <col min="20" max="20" width="8.6640625" customWidth="1"/>
    <col min="21" max="21" width="5.44140625" customWidth="1"/>
    <col min="22" max="22" width="8.6640625" customWidth="1"/>
    <col min="23" max="23" width="5.44140625" customWidth="1"/>
    <col min="24" max="24" width="8.6640625" customWidth="1"/>
    <col min="25" max="25" width="5.44140625" customWidth="1"/>
    <col min="26" max="26" width="8.6640625" customWidth="1"/>
    <col min="27" max="27" width="5.44140625" customWidth="1"/>
    <col min="28" max="28" width="8.6640625" customWidth="1"/>
    <col min="29" max="29" width="5.44140625" customWidth="1"/>
    <col min="30" max="30" width="8.6640625" customWidth="1"/>
    <col min="31" max="31" width="5.44140625" customWidth="1"/>
    <col min="32" max="32" width="8.6640625" customWidth="1"/>
    <col min="33" max="33" width="5.44140625" customWidth="1"/>
    <col min="34" max="34" width="8.6640625" customWidth="1"/>
    <col min="35" max="35" width="5.44140625" customWidth="1"/>
    <col min="36" max="36" width="5.88671875" customWidth="1"/>
  </cols>
  <sheetData>
    <row r="1" spans="1:37" ht="36" customHeight="1" x14ac:dyDescent="0.3">
      <c r="A1" s="1231" t="s">
        <v>927</v>
      </c>
      <c r="B1" s="1231"/>
      <c r="C1" s="1231"/>
      <c r="D1" s="1231"/>
      <c r="E1" s="1231"/>
      <c r="F1" s="1231"/>
      <c r="G1" s="1231"/>
      <c r="H1" s="1231"/>
      <c r="I1" s="1231"/>
      <c r="J1" s="1231"/>
      <c r="K1" s="1231"/>
      <c r="L1" s="1231"/>
      <c r="M1" s="1231"/>
      <c r="N1" s="1231"/>
      <c r="O1" s="1231"/>
      <c r="P1" s="1231"/>
      <c r="Q1" s="1231" t="s">
        <v>928</v>
      </c>
      <c r="R1" s="1231"/>
      <c r="S1" s="1231"/>
      <c r="T1" s="1231"/>
      <c r="U1" s="1231"/>
      <c r="V1" s="1231"/>
      <c r="W1" s="1231"/>
      <c r="X1" s="1231"/>
      <c r="Y1" s="1231"/>
      <c r="Z1" s="1231"/>
      <c r="AA1" s="1231"/>
      <c r="AB1" s="1231"/>
      <c r="AC1" s="1231"/>
      <c r="AD1" s="1231"/>
      <c r="AE1" s="1231"/>
      <c r="AF1" s="1231"/>
      <c r="AG1" s="1231"/>
      <c r="AH1" s="1231"/>
      <c r="AI1" s="1231"/>
      <c r="AJ1" s="627">
        <v>2022</v>
      </c>
      <c r="AK1" s="376" t="s">
        <v>651</v>
      </c>
    </row>
    <row r="2" spans="1:37" ht="24" x14ac:dyDescent="0.3">
      <c r="A2" s="1232" t="s">
        <v>466</v>
      </c>
      <c r="B2" s="628" t="s">
        <v>779</v>
      </c>
      <c r="C2" s="1233" t="s">
        <v>196</v>
      </c>
      <c r="D2" s="1233"/>
      <c r="E2" s="1233" t="s">
        <v>201</v>
      </c>
      <c r="F2" s="1233"/>
      <c r="G2" s="1233" t="s">
        <v>84</v>
      </c>
      <c r="H2" s="1233"/>
      <c r="I2" s="1233" t="s">
        <v>780</v>
      </c>
      <c r="J2" s="1233"/>
      <c r="K2" s="1233" t="s">
        <v>781</v>
      </c>
      <c r="L2" s="1233"/>
      <c r="M2" s="1233" t="s">
        <v>782</v>
      </c>
      <c r="N2" s="1233"/>
      <c r="O2" s="1233" t="s">
        <v>783</v>
      </c>
      <c r="P2" s="1234"/>
      <c r="Q2" s="1236" t="s">
        <v>466</v>
      </c>
      <c r="R2" s="1233" t="s">
        <v>493</v>
      </c>
      <c r="S2" s="1233"/>
      <c r="T2" s="1235" t="s">
        <v>771</v>
      </c>
      <c r="U2" s="1235"/>
      <c r="V2" s="1233" t="s">
        <v>784</v>
      </c>
      <c r="W2" s="1233"/>
      <c r="X2" s="1233" t="s">
        <v>785</v>
      </c>
      <c r="Y2" s="1233"/>
      <c r="Z2" s="1233" t="s">
        <v>772</v>
      </c>
      <c r="AA2" s="1233"/>
      <c r="AB2" s="1235" t="s">
        <v>773</v>
      </c>
      <c r="AC2" s="1235"/>
      <c r="AD2" s="1233" t="s">
        <v>786</v>
      </c>
      <c r="AE2" s="1233"/>
      <c r="AF2" s="1233" t="s">
        <v>787</v>
      </c>
      <c r="AG2" s="1233"/>
      <c r="AH2" s="1233" t="s">
        <v>788</v>
      </c>
      <c r="AI2" s="1234"/>
    </row>
    <row r="3" spans="1:37" x14ac:dyDescent="0.3">
      <c r="A3" s="1232"/>
      <c r="B3" s="628" t="s">
        <v>495</v>
      </c>
      <c r="C3" s="628" t="s">
        <v>495</v>
      </c>
      <c r="D3" s="629" t="s">
        <v>31</v>
      </c>
      <c r="E3" s="628" t="s">
        <v>495</v>
      </c>
      <c r="F3" s="629" t="s">
        <v>31</v>
      </c>
      <c r="G3" s="630" t="s">
        <v>495</v>
      </c>
      <c r="H3" s="629" t="s">
        <v>31</v>
      </c>
      <c r="I3" s="628" t="s">
        <v>495</v>
      </c>
      <c r="J3" s="629" t="s">
        <v>31</v>
      </c>
      <c r="K3" s="628" t="s">
        <v>495</v>
      </c>
      <c r="L3" s="629" t="s">
        <v>31</v>
      </c>
      <c r="M3" s="630" t="s">
        <v>495</v>
      </c>
      <c r="N3" s="631" t="s">
        <v>31</v>
      </c>
      <c r="O3" s="630" t="s">
        <v>495</v>
      </c>
      <c r="P3" s="632" t="s">
        <v>31</v>
      </c>
      <c r="Q3" s="1236"/>
      <c r="R3" s="628" t="s">
        <v>495</v>
      </c>
      <c r="S3" s="629" t="s">
        <v>31</v>
      </c>
      <c r="T3" s="628" t="s">
        <v>495</v>
      </c>
      <c r="U3" s="629" t="s">
        <v>31</v>
      </c>
      <c r="V3" s="628" t="s">
        <v>495</v>
      </c>
      <c r="W3" s="629" t="s">
        <v>31</v>
      </c>
      <c r="X3" s="628" t="s">
        <v>495</v>
      </c>
      <c r="Y3" s="629" t="s">
        <v>31</v>
      </c>
      <c r="Z3" s="628" t="s">
        <v>495</v>
      </c>
      <c r="AA3" s="633" t="s">
        <v>31</v>
      </c>
      <c r="AB3" s="634" t="s">
        <v>495</v>
      </c>
      <c r="AC3" s="635" t="s">
        <v>31</v>
      </c>
      <c r="AD3" s="628" t="s">
        <v>495</v>
      </c>
      <c r="AE3" s="629" t="s">
        <v>31</v>
      </c>
      <c r="AF3" s="628" t="s">
        <v>495</v>
      </c>
      <c r="AG3" s="629" t="s">
        <v>31</v>
      </c>
      <c r="AH3" s="628" t="s">
        <v>495</v>
      </c>
      <c r="AI3" s="636" t="s">
        <v>31</v>
      </c>
    </row>
    <row r="4" spans="1:37" x14ac:dyDescent="0.3">
      <c r="A4" s="637" t="s">
        <v>655</v>
      </c>
      <c r="B4" s="638">
        <v>22.63680526577668</v>
      </c>
      <c r="C4" s="638">
        <v>5.6839719674665954</v>
      </c>
      <c r="D4" s="639">
        <v>25.109426443933213</v>
      </c>
      <c r="E4" s="1067">
        <v>1.84640497145293</v>
      </c>
      <c r="F4" s="639">
        <v>8.1566499767721492</v>
      </c>
      <c r="G4" s="640">
        <v>6.9949181408724632</v>
      </c>
      <c r="H4" s="641">
        <v>30.900641935757999</v>
      </c>
      <c r="I4" s="642">
        <v>0.5081204359604089</v>
      </c>
      <c r="J4" s="643">
        <v>2.2446649604244633</v>
      </c>
      <c r="K4" s="644">
        <v>1.8350060079234258</v>
      </c>
      <c r="L4" s="639">
        <v>8.106294092204207</v>
      </c>
      <c r="M4" s="1076">
        <v>0.41071473271248515</v>
      </c>
      <c r="N4" s="643">
        <v>1.8143670358529866</v>
      </c>
      <c r="O4" s="1076">
        <v>5.560862716643683E-2</v>
      </c>
      <c r="P4" s="643">
        <v>0.24565580926080768</v>
      </c>
      <c r="Q4" s="637" t="s">
        <v>655</v>
      </c>
      <c r="R4" s="1070">
        <v>5.1717411304113064E-3</v>
      </c>
      <c r="S4" s="1070">
        <v>2.2846603439356229E-2</v>
      </c>
      <c r="T4" s="638">
        <v>3.9864588487353201</v>
      </c>
      <c r="U4" s="639">
        <v>17.610518807449495</v>
      </c>
      <c r="V4" s="1070">
        <v>5.6869852180123193E-2</v>
      </c>
      <c r="W4" s="639">
        <v>0.25122737732829081</v>
      </c>
      <c r="X4" s="1070">
        <v>0.21472323631447374</v>
      </c>
      <c r="Y4" s="639">
        <v>0.94855803985336129</v>
      </c>
      <c r="Z4" s="1073">
        <v>5.7368032469888031E-3</v>
      </c>
      <c r="AA4" s="639">
        <v>2.5342813085298548E-2</v>
      </c>
      <c r="AB4" s="1070">
        <v>0.85549511249938537</v>
      </c>
      <c r="AC4" s="639">
        <v>3.7792219460966101</v>
      </c>
      <c r="AD4" s="1070">
        <v>0.12105119114372478</v>
      </c>
      <c r="AE4" s="639">
        <v>0.53475386532010027</v>
      </c>
      <c r="AF4" s="1079">
        <v>5.655360589235562E-2</v>
      </c>
      <c r="AG4" s="645">
        <v>0.24983033263026674</v>
      </c>
      <c r="AH4" s="644">
        <v>5.1192838552065032</v>
      </c>
      <c r="AI4" s="639">
        <v>22.614868993665208</v>
      </c>
    </row>
    <row r="5" spans="1:37" x14ac:dyDescent="0.3">
      <c r="A5" s="646" t="s">
        <v>468</v>
      </c>
      <c r="B5" s="647">
        <v>30.545129081760642</v>
      </c>
      <c r="C5" s="647">
        <v>7.7743648056206132</v>
      </c>
      <c r="D5" s="648">
        <v>25.452060735480426</v>
      </c>
      <c r="E5" s="1068">
        <v>3.5335938121240158</v>
      </c>
      <c r="F5" s="648">
        <v>11.568436337805572</v>
      </c>
      <c r="G5" s="647">
        <v>6.0141122699173577</v>
      </c>
      <c r="H5" s="649">
        <v>19.689267816872817</v>
      </c>
      <c r="I5" s="650">
        <v>0.11926152571420789</v>
      </c>
      <c r="J5" s="648">
        <v>0.39044367890860321</v>
      </c>
      <c r="K5" s="651">
        <v>3.7600784511682446</v>
      </c>
      <c r="L5" s="648">
        <v>12.309911806571783</v>
      </c>
      <c r="M5" s="1068">
        <v>6.1022944890877008E-4</v>
      </c>
      <c r="N5" s="648">
        <v>1.9977962681884862E-3</v>
      </c>
      <c r="O5" s="1068">
        <v>9.5719036127428557E-4</v>
      </c>
      <c r="P5" s="648">
        <v>3.1336923105224359E-3</v>
      </c>
      <c r="Q5" s="646" t="s">
        <v>468</v>
      </c>
      <c r="R5" s="1071">
        <v>1.3130367240387788E-2</v>
      </c>
      <c r="S5" s="1071">
        <v>4.2986779349471795E-2</v>
      </c>
      <c r="T5" s="647">
        <v>7.5591553528193787</v>
      </c>
      <c r="U5" s="648">
        <v>24.747498472131728</v>
      </c>
      <c r="V5" s="1071">
        <v>2.3732829333892164E-2</v>
      </c>
      <c r="W5" s="648">
        <v>7.769759057284098E-2</v>
      </c>
      <c r="X5" s="1071">
        <v>0.47074676883726468</v>
      </c>
      <c r="Y5" s="648">
        <v>1.5411516761877455</v>
      </c>
      <c r="Z5" s="1074" t="s">
        <v>330</v>
      </c>
      <c r="AA5" s="605" t="s">
        <v>330</v>
      </c>
      <c r="AB5" s="1071">
        <v>1.2510729538312437</v>
      </c>
      <c r="AC5" s="648">
        <v>4.0958181924275934</v>
      </c>
      <c r="AD5" s="1072" t="s">
        <v>330</v>
      </c>
      <c r="AE5" s="605" t="s">
        <v>330</v>
      </c>
      <c r="AF5" s="1080">
        <v>2.4312525343852653E-2</v>
      </c>
      <c r="AG5" s="652">
        <v>7.9595425112707577E-2</v>
      </c>
      <c r="AH5" s="651">
        <v>9.3047079048217789</v>
      </c>
      <c r="AI5" s="648">
        <v>30.462165931319905</v>
      </c>
    </row>
    <row r="6" spans="1:37" x14ac:dyDescent="0.3">
      <c r="A6" s="646" t="s">
        <v>469</v>
      </c>
      <c r="B6" s="647">
        <v>26.00065679746238</v>
      </c>
      <c r="C6" s="647">
        <v>4.9697685997044072</v>
      </c>
      <c r="D6" s="648">
        <v>19.114011766769863</v>
      </c>
      <c r="E6" s="1068">
        <v>3.9297247133827755E-2</v>
      </c>
      <c r="F6" s="648">
        <v>0.15113944020699932</v>
      </c>
      <c r="G6" s="647">
        <v>10.188872574826416</v>
      </c>
      <c r="H6" s="649">
        <v>39.186981522023828</v>
      </c>
      <c r="I6" s="650">
        <v>0.48289927415372669</v>
      </c>
      <c r="J6" s="648">
        <v>1.8572579835785412</v>
      </c>
      <c r="K6" s="651">
        <v>7.0177702849173782</v>
      </c>
      <c r="L6" s="648">
        <v>26.990742347717543</v>
      </c>
      <c r="M6" s="1068">
        <v>9.3883582139328861E-2</v>
      </c>
      <c r="N6" s="648">
        <v>0.361081579094924</v>
      </c>
      <c r="O6" s="1069" t="s">
        <v>330</v>
      </c>
      <c r="P6" s="609" t="s">
        <v>330</v>
      </c>
      <c r="Q6" s="646" t="s">
        <v>469</v>
      </c>
      <c r="R6" s="1072" t="s">
        <v>330</v>
      </c>
      <c r="S6" s="1072" t="s">
        <v>330</v>
      </c>
      <c r="T6" s="647">
        <v>2.0566353389023861</v>
      </c>
      <c r="U6" s="648">
        <v>7.9099361024722663</v>
      </c>
      <c r="V6" s="1071">
        <v>9.6188754062020057E-2</v>
      </c>
      <c r="W6" s="648">
        <v>0.36994740098799317</v>
      </c>
      <c r="X6" s="1071">
        <v>9.3083174040097319E-2</v>
      </c>
      <c r="Y6" s="648">
        <v>0.3580031641707685</v>
      </c>
      <c r="Z6" s="1074" t="s">
        <v>330</v>
      </c>
      <c r="AA6" s="605" t="s">
        <v>330</v>
      </c>
      <c r="AB6" s="1071">
        <v>0.71079608276464779</v>
      </c>
      <c r="AC6" s="648">
        <v>2.73376202878852</v>
      </c>
      <c r="AD6" s="1071">
        <v>0.24532150916402615</v>
      </c>
      <c r="AE6" s="648">
        <v>0.94352043132990815</v>
      </c>
      <c r="AF6" s="1080">
        <v>6.1403756541175249E-3</v>
      </c>
      <c r="AG6" s="652">
        <v>2.3616232858843841E-2</v>
      </c>
      <c r="AH6" s="651">
        <v>2.9567033497691511</v>
      </c>
      <c r="AI6" s="648">
        <v>11.371648696419546</v>
      </c>
    </row>
    <row r="7" spans="1:37" x14ac:dyDescent="0.3">
      <c r="A7" s="646" t="s">
        <v>470</v>
      </c>
      <c r="B7" s="647">
        <v>13.879118632816922</v>
      </c>
      <c r="C7" s="647">
        <v>6.6831271877922553</v>
      </c>
      <c r="D7" s="648">
        <v>48.152388956386055</v>
      </c>
      <c r="E7" s="1068">
        <v>1.9960770568155206</v>
      </c>
      <c r="F7" s="648">
        <v>14.381871858172845</v>
      </c>
      <c r="G7" s="647">
        <v>0.56486023720049439</v>
      </c>
      <c r="H7" s="649">
        <v>4.0698566828652405</v>
      </c>
      <c r="I7" s="650">
        <v>0.11086013483857059</v>
      </c>
      <c r="J7" s="648">
        <v>0.79875486168440002</v>
      </c>
      <c r="K7" s="651">
        <v>6.849098362054125E-3</v>
      </c>
      <c r="L7" s="648">
        <v>4.9348222630358943E-2</v>
      </c>
      <c r="M7" s="1068">
        <v>0.26870175612736924</v>
      </c>
      <c r="N7" s="648">
        <v>1.9360145498866825</v>
      </c>
      <c r="O7" s="1068">
        <v>4.0983542994334427E-3</v>
      </c>
      <c r="P7" s="648">
        <v>2.9528923326175474E-2</v>
      </c>
      <c r="Q7" s="646" t="s">
        <v>470</v>
      </c>
      <c r="R7" s="1072" t="s">
        <v>330</v>
      </c>
      <c r="S7" s="1072" t="s">
        <v>330</v>
      </c>
      <c r="T7" s="647">
        <v>4.1572051162350663</v>
      </c>
      <c r="U7" s="648">
        <v>29.95294749052314</v>
      </c>
      <c r="V7" s="1072" t="s">
        <v>330</v>
      </c>
      <c r="W7" s="605" t="s">
        <v>330</v>
      </c>
      <c r="X7" s="1071">
        <v>8.7339691146158874E-2</v>
      </c>
      <c r="Y7" s="648">
        <v>0.62928845452510052</v>
      </c>
      <c r="Z7" s="1074" t="s">
        <v>330</v>
      </c>
      <c r="AA7" s="605" t="s">
        <v>330</v>
      </c>
      <c r="AB7" s="1072" t="s">
        <v>330</v>
      </c>
      <c r="AC7" s="605" t="s">
        <v>330</v>
      </c>
      <c r="AD7" s="1072" t="s">
        <v>330</v>
      </c>
      <c r="AE7" s="605" t="s">
        <v>330</v>
      </c>
      <c r="AF7" s="1072" t="s">
        <v>330</v>
      </c>
      <c r="AG7" s="605" t="s">
        <v>330</v>
      </c>
      <c r="AH7" s="651">
        <v>4.2445448073812253</v>
      </c>
      <c r="AI7" s="648">
        <v>30.582235945048243</v>
      </c>
    </row>
    <row r="8" spans="1:37" x14ac:dyDescent="0.3">
      <c r="A8" s="646" t="s">
        <v>766</v>
      </c>
      <c r="B8" s="647">
        <v>24.857938182666153</v>
      </c>
      <c r="C8" s="647">
        <v>6.0431369962403538</v>
      </c>
      <c r="D8" s="648">
        <v>24.310692833142262</v>
      </c>
      <c r="E8" s="1068">
        <v>1.1999551273029068</v>
      </c>
      <c r="F8" s="648">
        <v>4.8272512325244055</v>
      </c>
      <c r="G8" s="647">
        <v>5.3185208421732719</v>
      </c>
      <c r="H8" s="649">
        <v>21.395663643101194</v>
      </c>
      <c r="I8" s="650">
        <v>0.4566147497178577</v>
      </c>
      <c r="J8" s="648">
        <v>1.8368971165768793</v>
      </c>
      <c r="K8" s="651">
        <v>0.622201234310786</v>
      </c>
      <c r="L8" s="648">
        <v>2.5030283273640817</v>
      </c>
      <c r="M8" s="1069" t="s">
        <v>330</v>
      </c>
      <c r="N8" s="605" t="s">
        <v>330</v>
      </c>
      <c r="O8" s="1068">
        <v>1.6601339844721771E-2</v>
      </c>
      <c r="P8" s="648">
        <v>6.67848625365806E-2</v>
      </c>
      <c r="Q8" s="646" t="s">
        <v>766</v>
      </c>
      <c r="R8" s="1072" t="s">
        <v>330</v>
      </c>
      <c r="S8" s="1072" t="s">
        <v>330</v>
      </c>
      <c r="T8" s="647">
        <v>10.858965476588034</v>
      </c>
      <c r="U8" s="648">
        <v>43.684095586657179</v>
      </c>
      <c r="V8" s="1071">
        <v>6.6188266932301953E-2</v>
      </c>
      <c r="W8" s="648">
        <v>0.26626611767204456</v>
      </c>
      <c r="X8" s="1071">
        <v>0.1222313571861495</v>
      </c>
      <c r="Y8" s="648">
        <v>0.49171961201264641</v>
      </c>
      <c r="Z8" s="1074" t="s">
        <v>330</v>
      </c>
      <c r="AA8" s="605" t="s">
        <v>330</v>
      </c>
      <c r="AB8" s="1071">
        <v>0.15352279236977179</v>
      </c>
      <c r="AC8" s="648">
        <v>0.61760066841273964</v>
      </c>
      <c r="AD8" s="1072" t="s">
        <v>330</v>
      </c>
      <c r="AE8" s="605" t="s">
        <v>330</v>
      </c>
      <c r="AF8" s="1072" t="s">
        <v>330</v>
      </c>
      <c r="AG8" s="605" t="s">
        <v>330</v>
      </c>
      <c r="AH8" s="651">
        <v>11.200907893076257</v>
      </c>
      <c r="AI8" s="648">
        <v>45.059681984754604</v>
      </c>
    </row>
    <row r="9" spans="1:37" x14ac:dyDescent="0.3">
      <c r="A9" s="646" t="s">
        <v>471</v>
      </c>
      <c r="B9" s="647">
        <v>16.395366139495884</v>
      </c>
      <c r="C9" s="647">
        <v>6.9532084791913986</v>
      </c>
      <c r="D9" s="648">
        <v>42.409595613978716</v>
      </c>
      <c r="E9" s="1069" t="s">
        <v>330</v>
      </c>
      <c r="F9" s="605" t="s">
        <v>330</v>
      </c>
      <c r="G9" s="605" t="s">
        <v>330</v>
      </c>
      <c r="H9" s="605" t="s">
        <v>330</v>
      </c>
      <c r="I9" s="650">
        <v>1.8073337598199632</v>
      </c>
      <c r="J9" s="648">
        <v>11.023442504685255</v>
      </c>
      <c r="K9" s="651">
        <v>2.5398278051180569</v>
      </c>
      <c r="L9" s="648">
        <v>15.491131966853105</v>
      </c>
      <c r="M9" s="1069" t="s">
        <v>330</v>
      </c>
      <c r="N9" s="605" t="s">
        <v>330</v>
      </c>
      <c r="O9" s="1069" t="s">
        <v>330</v>
      </c>
      <c r="P9" s="609" t="s">
        <v>330</v>
      </c>
      <c r="Q9" s="646" t="s">
        <v>471</v>
      </c>
      <c r="R9" s="1072" t="s">
        <v>330</v>
      </c>
      <c r="S9" s="1072" t="s">
        <v>330</v>
      </c>
      <c r="T9" s="647">
        <v>0.68872630745486318</v>
      </c>
      <c r="U9" s="648">
        <v>4.2007375839917644</v>
      </c>
      <c r="V9" s="1071">
        <v>0.31204593022056021</v>
      </c>
      <c r="W9" s="648">
        <v>1.9032568566361694</v>
      </c>
      <c r="X9" s="1071">
        <v>2.9556457525298656</v>
      </c>
      <c r="Y9" s="648">
        <v>18.027323863233615</v>
      </c>
      <c r="Z9" s="1074" t="s">
        <v>330</v>
      </c>
      <c r="AA9" s="605" t="s">
        <v>330</v>
      </c>
      <c r="AB9" s="1071">
        <v>0.58026873002201584</v>
      </c>
      <c r="AC9" s="648">
        <v>3.5392239800254783</v>
      </c>
      <c r="AD9" s="1071">
        <v>0.55831046126809902</v>
      </c>
      <c r="AE9" s="648">
        <v>3.4052942552051215</v>
      </c>
      <c r="AF9" s="1072" t="s">
        <v>330</v>
      </c>
      <c r="AG9" s="605" t="s">
        <v>330</v>
      </c>
      <c r="AH9" s="651">
        <v>4.5366867202273049</v>
      </c>
      <c r="AI9" s="648">
        <v>27.670542283887027</v>
      </c>
    </row>
    <row r="10" spans="1:37" x14ac:dyDescent="0.3">
      <c r="A10" s="646" t="s">
        <v>767</v>
      </c>
      <c r="B10" s="647">
        <v>27.673655549664193</v>
      </c>
      <c r="C10" s="647">
        <v>5.2207584020324491</v>
      </c>
      <c r="D10" s="648">
        <v>18.865445487182125</v>
      </c>
      <c r="E10" s="1068">
        <v>3.7038381518073051</v>
      </c>
      <c r="F10" s="648">
        <v>13.38398588202508</v>
      </c>
      <c r="G10" s="647">
        <v>6.4267663471508598</v>
      </c>
      <c r="H10" s="649">
        <v>23.223409482773754</v>
      </c>
      <c r="I10" s="650">
        <v>0.17394550501781153</v>
      </c>
      <c r="J10" s="648">
        <v>0.62855991217221852</v>
      </c>
      <c r="K10" s="605" t="s">
        <v>330</v>
      </c>
      <c r="L10" s="605" t="s">
        <v>330</v>
      </c>
      <c r="M10" s="1068">
        <v>0.43760122923706785</v>
      </c>
      <c r="N10" s="648">
        <v>1.5812917395453305</v>
      </c>
      <c r="O10" s="1068">
        <v>1.7632699944742702</v>
      </c>
      <c r="P10" s="648">
        <v>6.3716554949158732</v>
      </c>
      <c r="Q10" s="646" t="s">
        <v>767</v>
      </c>
      <c r="R10" s="1071">
        <v>4.6095835901247641E-2</v>
      </c>
      <c r="S10" s="1071">
        <v>0.16656937793607463</v>
      </c>
      <c r="T10" s="647">
        <v>8.3134527739431583</v>
      </c>
      <c r="U10" s="648">
        <v>30.04103581120145</v>
      </c>
      <c r="V10" s="1072" t="s">
        <v>330</v>
      </c>
      <c r="W10" s="605" t="s">
        <v>330</v>
      </c>
      <c r="X10" s="1071">
        <v>6.0482128470863483E-2</v>
      </c>
      <c r="Y10" s="648">
        <v>0.21855489370502554</v>
      </c>
      <c r="Z10" s="1074" t="s">
        <v>330</v>
      </c>
      <c r="AA10" s="605" t="s">
        <v>330</v>
      </c>
      <c r="AB10" s="1071">
        <v>1.1950225208355481</v>
      </c>
      <c r="AC10" s="648">
        <v>4.3182676704597815</v>
      </c>
      <c r="AD10" s="1072" t="s">
        <v>330</v>
      </c>
      <c r="AE10" s="605" t="s">
        <v>330</v>
      </c>
      <c r="AF10" s="1080">
        <v>0.33242266079361227</v>
      </c>
      <c r="AG10" s="652">
        <v>1.201224248083286</v>
      </c>
      <c r="AH10" s="651">
        <v>9.5689574232495698</v>
      </c>
      <c r="AI10" s="648">
        <v>34.577858375366262</v>
      </c>
    </row>
    <row r="11" spans="1:37" x14ac:dyDescent="0.3">
      <c r="A11" s="646" t="s">
        <v>472</v>
      </c>
      <c r="B11" s="647">
        <v>28.425065072057127</v>
      </c>
      <c r="C11" s="647">
        <v>5.7772829832988739</v>
      </c>
      <c r="D11" s="648">
        <v>20.324607766608612</v>
      </c>
      <c r="E11" s="1068">
        <v>11.272966702592129</v>
      </c>
      <c r="F11" s="648">
        <v>39.65854316961218</v>
      </c>
      <c r="G11" s="647">
        <v>3.3228091508454733</v>
      </c>
      <c r="H11" s="649">
        <v>11.68971519474872</v>
      </c>
      <c r="I11" s="650">
        <v>0.14955330278826307</v>
      </c>
      <c r="J11" s="648">
        <v>0.52613178689001283</v>
      </c>
      <c r="K11" s="651">
        <v>0.90530292176149152</v>
      </c>
      <c r="L11" s="648">
        <v>3.1848754592700557</v>
      </c>
      <c r="M11" s="1069" t="s">
        <v>330</v>
      </c>
      <c r="N11" s="605" t="s">
        <v>330</v>
      </c>
      <c r="O11" s="1069" t="s">
        <v>330</v>
      </c>
      <c r="P11" s="609" t="s">
        <v>330</v>
      </c>
      <c r="Q11" s="646" t="s">
        <v>472</v>
      </c>
      <c r="R11" s="1072" t="s">
        <v>330</v>
      </c>
      <c r="S11" s="1072" t="s">
        <v>330</v>
      </c>
      <c r="T11" s="647">
        <v>4.6249096947167319</v>
      </c>
      <c r="U11" s="648">
        <v>16.27053335847307</v>
      </c>
      <c r="V11" s="1072" t="s">
        <v>330</v>
      </c>
      <c r="W11" s="605" t="s">
        <v>330</v>
      </c>
      <c r="X11" s="1071">
        <v>8.7538899116651664E-2</v>
      </c>
      <c r="Y11" s="648">
        <v>0.30796375978293039</v>
      </c>
      <c r="Z11" s="1074" t="s">
        <v>330</v>
      </c>
      <c r="AA11" s="605" t="s">
        <v>330</v>
      </c>
      <c r="AB11" s="1071">
        <v>2.1922963988798267</v>
      </c>
      <c r="AC11" s="648">
        <v>7.7125466320741483</v>
      </c>
      <c r="AD11" s="1071">
        <v>9.2405186616310336E-2</v>
      </c>
      <c r="AE11" s="648">
        <v>0.32508346553319939</v>
      </c>
      <c r="AF11" s="1072" t="s">
        <v>330</v>
      </c>
      <c r="AG11" s="605" t="s">
        <v>330</v>
      </c>
      <c r="AH11" s="651">
        <v>6.9047449927132103</v>
      </c>
      <c r="AI11" s="648">
        <v>24.291043750330147</v>
      </c>
    </row>
    <row r="12" spans="1:37" x14ac:dyDescent="0.3">
      <c r="A12" s="646" t="s">
        <v>473</v>
      </c>
      <c r="B12" s="647">
        <v>29.545512649683282</v>
      </c>
      <c r="C12" s="647">
        <v>5.1840134301302303</v>
      </c>
      <c r="D12" s="648">
        <v>17.545857103907117</v>
      </c>
      <c r="E12" s="1068">
        <v>10.24977230862943</v>
      </c>
      <c r="F12" s="648">
        <v>34.691468820187495</v>
      </c>
      <c r="G12" s="647">
        <v>1.4929613349303454</v>
      </c>
      <c r="H12" s="649">
        <v>5.0530899654108712</v>
      </c>
      <c r="I12" s="650">
        <v>6.66235200060913E-2</v>
      </c>
      <c r="J12" s="648">
        <v>0.22549454733121879</v>
      </c>
      <c r="K12" s="651">
        <v>3.0968954903930347E-2</v>
      </c>
      <c r="L12" s="648">
        <v>0.10481779507813793</v>
      </c>
      <c r="M12" s="1069" t="s">
        <v>330</v>
      </c>
      <c r="N12" s="605" t="s">
        <v>330</v>
      </c>
      <c r="O12" s="1069" t="s">
        <v>330</v>
      </c>
      <c r="P12" s="609" t="s">
        <v>330</v>
      </c>
      <c r="Q12" s="646" t="s">
        <v>473</v>
      </c>
      <c r="R12" s="1072" t="s">
        <v>330</v>
      </c>
      <c r="S12" s="1072" t="s">
        <v>330</v>
      </c>
      <c r="T12" s="647">
        <v>12.521173101083255</v>
      </c>
      <c r="U12" s="648">
        <v>42.379271768085154</v>
      </c>
      <c r="V12" s="1072" t="s">
        <v>330</v>
      </c>
      <c r="W12" s="605" t="s">
        <v>330</v>
      </c>
      <c r="X12" s="1072" t="s">
        <v>330</v>
      </c>
      <c r="Y12" s="605" t="s">
        <v>330</v>
      </c>
      <c r="Z12" s="1074" t="s">
        <v>330</v>
      </c>
      <c r="AA12" s="605" t="s">
        <v>330</v>
      </c>
      <c r="AB12" s="1072" t="s">
        <v>330</v>
      </c>
      <c r="AC12" s="605" t="s">
        <v>330</v>
      </c>
      <c r="AD12" s="1072" t="s">
        <v>330</v>
      </c>
      <c r="AE12" s="605" t="s">
        <v>330</v>
      </c>
      <c r="AF12" s="1072" t="s">
        <v>330</v>
      </c>
      <c r="AG12" s="605" t="s">
        <v>330</v>
      </c>
      <c r="AH12" s="651">
        <v>12.521173101083255</v>
      </c>
      <c r="AI12" s="648">
        <v>42.379271768085154</v>
      </c>
    </row>
    <row r="13" spans="1:37" x14ac:dyDescent="0.3">
      <c r="A13" s="646" t="s">
        <v>474</v>
      </c>
      <c r="B13" s="647">
        <v>42.461781246124623</v>
      </c>
      <c r="C13" s="647">
        <v>14.695765793129725</v>
      </c>
      <c r="D13" s="648">
        <v>34.609395465412724</v>
      </c>
      <c r="E13" s="1068">
        <v>11.896182042678159</v>
      </c>
      <c r="F13" s="648">
        <v>28.016210562913894</v>
      </c>
      <c r="G13" s="647">
        <v>0.14361472114335627</v>
      </c>
      <c r="H13" s="649">
        <v>0.33822114129153169</v>
      </c>
      <c r="I13" s="650">
        <v>3.3285585651971525E-2</v>
      </c>
      <c r="J13" s="648">
        <v>7.8389517997456623E-2</v>
      </c>
      <c r="K13" s="651">
        <v>1.3374725241149754</v>
      </c>
      <c r="L13" s="648">
        <v>3.1498267026587423</v>
      </c>
      <c r="M13" s="1069" t="s">
        <v>330</v>
      </c>
      <c r="N13" s="605" t="s">
        <v>330</v>
      </c>
      <c r="O13" s="1069" t="s">
        <v>330</v>
      </c>
      <c r="P13" s="609" t="s">
        <v>330</v>
      </c>
      <c r="Q13" s="646" t="s">
        <v>474</v>
      </c>
      <c r="R13" s="1072" t="s">
        <v>330</v>
      </c>
      <c r="S13" s="1072" t="s">
        <v>330</v>
      </c>
      <c r="T13" s="647">
        <v>8.7743104294235952</v>
      </c>
      <c r="U13" s="648">
        <v>20.664018729135165</v>
      </c>
      <c r="V13" s="1071">
        <v>8.0495042209070125E-2</v>
      </c>
      <c r="W13" s="648">
        <v>0.18957057345873049</v>
      </c>
      <c r="X13" s="1071">
        <v>1.9770056272769263E-2</v>
      </c>
      <c r="Y13" s="648">
        <v>4.6559648918575745E-2</v>
      </c>
      <c r="Z13" s="1074" t="s">
        <v>330</v>
      </c>
      <c r="AA13" s="605" t="s">
        <v>330</v>
      </c>
      <c r="AB13" s="1071">
        <v>5.1819114768771222</v>
      </c>
      <c r="AC13" s="648">
        <v>12.203707251094329</v>
      </c>
      <c r="AD13" s="1071">
        <v>0.27300650434851376</v>
      </c>
      <c r="AE13" s="648">
        <v>0.64294642461196883</v>
      </c>
      <c r="AF13" s="1080">
        <v>2.5967070275360937E-2</v>
      </c>
      <c r="AG13" s="652">
        <v>6.1153982506871131E-2</v>
      </c>
      <c r="AH13" s="651">
        <v>14.056487004782557</v>
      </c>
      <c r="AI13" s="648">
        <v>33.103856202606799</v>
      </c>
    </row>
    <row r="14" spans="1:37" x14ac:dyDescent="0.3">
      <c r="A14" s="646" t="s">
        <v>475</v>
      </c>
      <c r="B14" s="647">
        <v>22.89742966786428</v>
      </c>
      <c r="C14" s="647">
        <v>8.2169227971912786</v>
      </c>
      <c r="D14" s="648">
        <v>35.885786817039275</v>
      </c>
      <c r="E14" s="1068">
        <v>0.76845364166022867</v>
      </c>
      <c r="F14" s="648">
        <v>3.3560694488723586</v>
      </c>
      <c r="G14" s="647">
        <v>5.8470734330809044</v>
      </c>
      <c r="H14" s="649">
        <v>25.535937954149766</v>
      </c>
      <c r="I14" s="650">
        <v>0.44627990220226482</v>
      </c>
      <c r="J14" s="648">
        <v>1.949039296880569</v>
      </c>
      <c r="K14" s="651">
        <v>1.5979917761088887</v>
      </c>
      <c r="L14" s="648">
        <v>6.978913350923456</v>
      </c>
      <c r="M14" s="1068">
        <v>1.070429762163299E-2</v>
      </c>
      <c r="N14" s="648">
        <v>4.6748904907244183E-2</v>
      </c>
      <c r="O14" s="1069" t="s">
        <v>330</v>
      </c>
      <c r="P14" s="609" t="s">
        <v>330</v>
      </c>
      <c r="Q14" s="646" t="s">
        <v>475</v>
      </c>
      <c r="R14" s="1071">
        <v>5.3473817081673195E-6</v>
      </c>
      <c r="S14" s="1071">
        <v>2.3353633074686008E-5</v>
      </c>
      <c r="T14" s="647">
        <v>3.6397027637310662</v>
      </c>
      <c r="U14" s="648">
        <v>15.895682688084673</v>
      </c>
      <c r="V14" s="1078">
        <v>4.0539881646870751E-2</v>
      </c>
      <c r="W14" s="654">
        <v>0.17704992322246116</v>
      </c>
      <c r="X14" s="1071">
        <v>0.13357890253422849</v>
      </c>
      <c r="Y14" s="648">
        <v>0.58337946429725995</v>
      </c>
      <c r="Z14" s="1074" t="s">
        <v>330</v>
      </c>
      <c r="AA14" s="605" t="s">
        <v>330</v>
      </c>
      <c r="AB14" s="1071">
        <v>2.0817178645901042</v>
      </c>
      <c r="AC14" s="648">
        <v>9.0914914677594592</v>
      </c>
      <c r="AD14" s="1071">
        <v>0.10883997559184681</v>
      </c>
      <c r="AE14" s="648">
        <v>0.47533708879385617</v>
      </c>
      <c r="AF14" s="1080">
        <v>5.6190992138658432E-3</v>
      </c>
      <c r="AG14" s="652">
        <v>2.4540305594876646E-2</v>
      </c>
      <c r="AH14" s="651">
        <v>5.8955394125022691</v>
      </c>
      <c r="AI14" s="648">
        <v>25.747603543363851</v>
      </c>
    </row>
    <row r="15" spans="1:37" x14ac:dyDescent="0.3">
      <c r="A15" s="646" t="s">
        <v>476</v>
      </c>
      <c r="B15" s="647">
        <v>17.387713938400363</v>
      </c>
      <c r="C15" s="647">
        <v>5.7430433069672997</v>
      </c>
      <c r="D15" s="648">
        <v>33.029317869578712</v>
      </c>
      <c r="E15" s="1068">
        <v>0.11029997436034349</v>
      </c>
      <c r="F15" s="648">
        <v>0.63435581440495492</v>
      </c>
      <c r="G15" s="647">
        <v>1.8757088547251288</v>
      </c>
      <c r="H15" s="649">
        <v>10.787552989255644</v>
      </c>
      <c r="I15" s="650">
        <v>0.46783531547601009</v>
      </c>
      <c r="J15" s="648">
        <v>2.6906085361963923</v>
      </c>
      <c r="K15" s="651">
        <v>4.6960328764856447</v>
      </c>
      <c r="L15" s="648">
        <v>27.007764753447923</v>
      </c>
      <c r="M15" s="1069" t="s">
        <v>330</v>
      </c>
      <c r="N15" s="605" t="s">
        <v>330</v>
      </c>
      <c r="O15" s="1068">
        <v>6.6901704868792787E-3</v>
      </c>
      <c r="P15" s="648">
        <v>3.8476423701129518E-2</v>
      </c>
      <c r="Q15" s="646" t="s">
        <v>476</v>
      </c>
      <c r="R15" s="1072" t="s">
        <v>330</v>
      </c>
      <c r="S15" s="1072" t="s">
        <v>330</v>
      </c>
      <c r="T15" s="647">
        <v>2.7070951616092085</v>
      </c>
      <c r="U15" s="648">
        <v>15.569011378952188</v>
      </c>
      <c r="V15" s="1071">
        <v>0.14972020063392005</v>
      </c>
      <c r="W15" s="648">
        <v>0.86106892006813185</v>
      </c>
      <c r="X15" s="1071">
        <v>1.2332819097070393</v>
      </c>
      <c r="Y15" s="648">
        <v>7.0928352863188344</v>
      </c>
      <c r="Z15" s="1074" t="s">
        <v>330</v>
      </c>
      <c r="AA15" s="605" t="s">
        <v>330</v>
      </c>
      <c r="AB15" s="1071">
        <v>0.38764716946369826</v>
      </c>
      <c r="AC15" s="648">
        <v>2.2294314872962597</v>
      </c>
      <c r="AD15" s="1071">
        <v>1.0358998485191775E-2</v>
      </c>
      <c r="AE15" s="648">
        <v>5.9576540779832855E-2</v>
      </c>
      <c r="AF15" s="1072" t="s">
        <v>330</v>
      </c>
      <c r="AG15" s="605" t="s">
        <v>330</v>
      </c>
      <c r="AH15" s="651">
        <v>4.4777444414138659</v>
      </c>
      <c r="AI15" s="648">
        <v>25.752347072635413</v>
      </c>
    </row>
    <row r="16" spans="1:37" x14ac:dyDescent="0.3">
      <c r="A16" s="646" t="s">
        <v>477</v>
      </c>
      <c r="B16" s="647">
        <v>12.439743842340341</v>
      </c>
      <c r="C16" s="647">
        <v>5.5029468821713428</v>
      </c>
      <c r="D16" s="648">
        <v>44.23681831326239</v>
      </c>
      <c r="E16" s="1069" t="s">
        <v>330</v>
      </c>
      <c r="F16" s="605" t="s">
        <v>330</v>
      </c>
      <c r="G16" s="647">
        <v>2.7167729055421961</v>
      </c>
      <c r="H16" s="649">
        <v>21.839460200902963</v>
      </c>
      <c r="I16" s="650">
        <v>0.8799356476414778</v>
      </c>
      <c r="J16" s="648">
        <v>7.0735833373553758</v>
      </c>
      <c r="K16" s="651">
        <v>1.2734545772028862</v>
      </c>
      <c r="L16" s="648">
        <v>10.23698392300099</v>
      </c>
      <c r="M16" s="1068">
        <v>2.5315348425357861E-2</v>
      </c>
      <c r="N16" s="648">
        <v>0.20350377585102411</v>
      </c>
      <c r="O16" s="1069" t="s">
        <v>330</v>
      </c>
      <c r="P16" s="609" t="s">
        <v>330</v>
      </c>
      <c r="Q16" s="646" t="s">
        <v>477</v>
      </c>
      <c r="R16" s="1072" t="s">
        <v>330</v>
      </c>
      <c r="S16" s="1072" t="s">
        <v>330</v>
      </c>
      <c r="T16" s="647">
        <v>1.5984468675333221</v>
      </c>
      <c r="U16" s="648">
        <v>12.849515936918197</v>
      </c>
      <c r="V16" s="1071">
        <v>9.0084063436249411E-3</v>
      </c>
      <c r="W16" s="648">
        <v>7.2416333147983472E-2</v>
      </c>
      <c r="X16" s="1071">
        <v>0.249398244190771</v>
      </c>
      <c r="Y16" s="648">
        <v>2.0048503196819096</v>
      </c>
      <c r="Z16" s="1075">
        <v>8.0503910785936441E-5</v>
      </c>
      <c r="AA16" s="648">
        <v>6.4715087228669902E-4</v>
      </c>
      <c r="AB16" s="1071">
        <v>0.18436531655151042</v>
      </c>
      <c r="AC16" s="648">
        <v>1.4820668245916631</v>
      </c>
      <c r="AD16" s="1071">
        <v>1.9142827067216729E-5</v>
      </c>
      <c r="AE16" s="648">
        <v>1.538844152245446E-4</v>
      </c>
      <c r="AF16" s="1072" t="s">
        <v>330</v>
      </c>
      <c r="AG16" s="605" t="s">
        <v>330</v>
      </c>
      <c r="AH16" s="651">
        <v>2.0412993385300142</v>
      </c>
      <c r="AI16" s="648">
        <v>16.409496565212038</v>
      </c>
    </row>
    <row r="17" spans="1:35" x14ac:dyDescent="0.3">
      <c r="A17" s="646" t="s">
        <v>478</v>
      </c>
      <c r="B17" s="647">
        <v>22.063010556113429</v>
      </c>
      <c r="C17" s="647">
        <v>5.7579059190626101</v>
      </c>
      <c r="D17" s="648">
        <v>26.097553207520697</v>
      </c>
      <c r="E17" s="1069" t="s">
        <v>330</v>
      </c>
      <c r="F17" s="605" t="s">
        <v>330</v>
      </c>
      <c r="G17" s="647">
        <v>4.3420854946618777</v>
      </c>
      <c r="H17" s="649">
        <v>19.680385338249913</v>
      </c>
      <c r="I17" s="650">
        <v>0.36555740714501334</v>
      </c>
      <c r="J17" s="648">
        <v>1.6568790837283138</v>
      </c>
      <c r="K17" s="651">
        <v>2.3428969554530163</v>
      </c>
      <c r="L17" s="648">
        <v>10.619117230145294</v>
      </c>
      <c r="M17" s="1068">
        <v>0.73752217800311726</v>
      </c>
      <c r="N17" s="648">
        <v>3.3427993705906904</v>
      </c>
      <c r="O17" s="1069" t="s">
        <v>330</v>
      </c>
      <c r="P17" s="609" t="s">
        <v>330</v>
      </c>
      <c r="Q17" s="646" t="s">
        <v>478</v>
      </c>
      <c r="R17" s="1072" t="s">
        <v>330</v>
      </c>
      <c r="S17" s="1072" t="s">
        <v>330</v>
      </c>
      <c r="T17" s="647">
        <v>0.18718696672683477</v>
      </c>
      <c r="U17" s="648">
        <v>0.84841987565911403</v>
      </c>
      <c r="V17" s="1072" t="s">
        <v>330</v>
      </c>
      <c r="W17" s="605" t="s">
        <v>330</v>
      </c>
      <c r="X17" s="1071">
        <v>0.1119690755469034</v>
      </c>
      <c r="Y17" s="648">
        <v>0.50749681355647058</v>
      </c>
      <c r="Z17" s="1074" t="s">
        <v>330</v>
      </c>
      <c r="AA17" s="605" t="s">
        <v>330</v>
      </c>
      <c r="AB17" s="1071">
        <v>0.62228839258761848</v>
      </c>
      <c r="AC17" s="648">
        <v>2.8205053476493438</v>
      </c>
      <c r="AD17" s="1071">
        <v>6.2357483227885142</v>
      </c>
      <c r="AE17" s="648">
        <v>28.263361008367255</v>
      </c>
      <c r="AF17" s="1080">
        <v>1.3598498441379225</v>
      </c>
      <c r="AG17" s="652">
        <v>6.1634827245329049</v>
      </c>
      <c r="AH17" s="651">
        <v>0.92144443486135663</v>
      </c>
      <c r="AI17" s="648">
        <v>4.1764220368649285</v>
      </c>
    </row>
    <row r="18" spans="1:35" x14ac:dyDescent="0.3">
      <c r="A18" s="646" t="s">
        <v>479</v>
      </c>
      <c r="B18" s="647">
        <v>22.831208292924842</v>
      </c>
      <c r="C18" s="647">
        <v>4.1440685351343012</v>
      </c>
      <c r="D18" s="648">
        <v>18.150894521068803</v>
      </c>
      <c r="E18" s="1068">
        <v>6.7056804743253986</v>
      </c>
      <c r="F18" s="648">
        <v>29.370677137588991</v>
      </c>
      <c r="G18" s="647">
        <v>2.8944219307949974</v>
      </c>
      <c r="H18" s="649">
        <v>12.677480287768866</v>
      </c>
      <c r="I18" s="650">
        <v>0.45402356577709074</v>
      </c>
      <c r="J18" s="648">
        <v>1.9886094505028367</v>
      </c>
      <c r="K18" s="651">
        <v>0.4430246398759099</v>
      </c>
      <c r="L18" s="648">
        <v>1.9404344885820113</v>
      </c>
      <c r="M18" s="1068">
        <v>0.38595040946298909</v>
      </c>
      <c r="N18" s="648">
        <v>1.6904510900660092</v>
      </c>
      <c r="O18" s="1069" t="s">
        <v>330</v>
      </c>
      <c r="P18" s="609" t="s">
        <v>330</v>
      </c>
      <c r="Q18" s="646" t="s">
        <v>479</v>
      </c>
      <c r="R18" s="1072" t="s">
        <v>330</v>
      </c>
      <c r="S18" s="1072" t="s">
        <v>330</v>
      </c>
      <c r="T18" s="647">
        <v>6.4571923147862007</v>
      </c>
      <c r="U18" s="648">
        <v>28.282306533847439</v>
      </c>
      <c r="V18" s="1072" t="s">
        <v>330</v>
      </c>
      <c r="W18" s="605" t="s">
        <v>330</v>
      </c>
      <c r="X18" s="1072" t="s">
        <v>330</v>
      </c>
      <c r="Y18" s="605" t="s">
        <v>330</v>
      </c>
      <c r="Z18" s="1074" t="s">
        <v>330</v>
      </c>
      <c r="AA18" s="605" t="s">
        <v>330</v>
      </c>
      <c r="AB18" s="1071">
        <v>1.1489952503763197</v>
      </c>
      <c r="AC18" s="648">
        <v>5.0325643550472163</v>
      </c>
      <c r="AD18" s="1072" t="s">
        <v>330</v>
      </c>
      <c r="AE18" s="605" t="s">
        <v>330</v>
      </c>
      <c r="AF18" s="1080">
        <v>0.19785117239163555</v>
      </c>
      <c r="AG18" s="652">
        <v>0.86658213552783192</v>
      </c>
      <c r="AH18" s="651">
        <v>7.6061875651625197</v>
      </c>
      <c r="AI18" s="648">
        <v>33.314870888894653</v>
      </c>
    </row>
    <row r="19" spans="1:35" x14ac:dyDescent="0.3">
      <c r="A19" s="646" t="s">
        <v>480</v>
      </c>
      <c r="B19" s="647">
        <v>28.988470193353905</v>
      </c>
      <c r="C19" s="647">
        <v>5.2242115346491955</v>
      </c>
      <c r="D19" s="648">
        <v>18.02168758752552</v>
      </c>
      <c r="E19" s="1077">
        <v>0</v>
      </c>
      <c r="F19" s="654">
        <v>0</v>
      </c>
      <c r="G19" s="647">
        <v>13.572063939807116</v>
      </c>
      <c r="H19" s="649">
        <v>46.818834692831565</v>
      </c>
      <c r="I19" s="650">
        <v>1.5871454535274186E-2</v>
      </c>
      <c r="J19" s="648">
        <v>5.4750921416035901E-2</v>
      </c>
      <c r="K19" s="651">
        <v>8.1369109682222849</v>
      </c>
      <c r="L19" s="648">
        <v>28.069473531886512</v>
      </c>
      <c r="M19" s="1069" t="s">
        <v>330</v>
      </c>
      <c r="N19" s="605" t="s">
        <v>330</v>
      </c>
      <c r="O19" s="1069" t="s">
        <v>330</v>
      </c>
      <c r="P19" s="609" t="s">
        <v>330</v>
      </c>
      <c r="Q19" s="646" t="s">
        <v>480</v>
      </c>
      <c r="R19" s="1072" t="s">
        <v>330</v>
      </c>
      <c r="S19" s="1072" t="s">
        <v>330</v>
      </c>
      <c r="T19" s="647">
        <v>1.369338190006492</v>
      </c>
      <c r="U19" s="648">
        <v>4.7237338875524237</v>
      </c>
      <c r="V19" s="1072" t="s">
        <v>330</v>
      </c>
      <c r="W19" s="605" t="s">
        <v>330</v>
      </c>
      <c r="X19" s="1071">
        <v>0.17951632014697136</v>
      </c>
      <c r="Y19" s="648">
        <v>0.61926800189728015</v>
      </c>
      <c r="Z19" s="1074" t="s">
        <v>330</v>
      </c>
      <c r="AA19" s="605" t="s">
        <v>330</v>
      </c>
      <c r="AB19" s="1071">
        <v>0.41571165041638353</v>
      </c>
      <c r="AC19" s="648">
        <v>1.4340586020703239</v>
      </c>
      <c r="AD19" s="1071">
        <v>4.308355364409383E-2</v>
      </c>
      <c r="AE19" s="648">
        <v>0.14862306757385033</v>
      </c>
      <c r="AF19" s="1080">
        <v>3.1762581926093623E-2</v>
      </c>
      <c r="AG19" s="652">
        <v>0.1095697072464891</v>
      </c>
      <c r="AH19" s="651">
        <v>1.964566160569847</v>
      </c>
      <c r="AI19" s="648">
        <v>6.7770604915200288</v>
      </c>
    </row>
    <row r="20" spans="1:35" x14ac:dyDescent="0.3">
      <c r="A20" s="646" t="s">
        <v>481</v>
      </c>
      <c r="B20" s="647">
        <v>24.729640553837264</v>
      </c>
      <c r="C20" s="647">
        <v>3.1719801509074843</v>
      </c>
      <c r="D20" s="648">
        <v>12.826632655666694</v>
      </c>
      <c r="E20" s="1068">
        <v>8.1309134108830126</v>
      </c>
      <c r="F20" s="648">
        <v>32.879221973250033</v>
      </c>
      <c r="G20" s="647">
        <v>2.3264245292638162</v>
      </c>
      <c r="H20" s="649">
        <v>9.4074336592119536</v>
      </c>
      <c r="I20" s="650">
        <v>0.38937381041397595</v>
      </c>
      <c r="J20" s="648">
        <v>1.5745227253355989</v>
      </c>
      <c r="K20" s="651">
        <v>0.70853974067024672</v>
      </c>
      <c r="L20" s="648">
        <v>2.8651437093383212</v>
      </c>
      <c r="M20" s="1068">
        <v>2.7632914995581539E-2</v>
      </c>
      <c r="N20" s="648">
        <v>0.11174005920314026</v>
      </c>
      <c r="O20" s="1069" t="s">
        <v>330</v>
      </c>
      <c r="P20" s="609" t="s">
        <v>330</v>
      </c>
      <c r="Q20" s="646" t="s">
        <v>481</v>
      </c>
      <c r="R20" s="1072" t="s">
        <v>330</v>
      </c>
      <c r="S20" s="1072" t="s">
        <v>330</v>
      </c>
      <c r="T20" s="647">
        <v>9.8270655249473187</v>
      </c>
      <c r="U20" s="648">
        <v>39.738003888707823</v>
      </c>
      <c r="V20" s="1071">
        <v>3.5862832234382434E-2</v>
      </c>
      <c r="W20" s="648">
        <v>0.14501962596790613</v>
      </c>
      <c r="X20" s="1072" t="s">
        <v>330</v>
      </c>
      <c r="Y20" s="605" t="s">
        <v>330</v>
      </c>
      <c r="Z20" s="1074" t="s">
        <v>330</v>
      </c>
      <c r="AA20" s="605" t="s">
        <v>330</v>
      </c>
      <c r="AB20" s="1071">
        <v>6.6282246278295152E-3</v>
      </c>
      <c r="AC20" s="648">
        <v>2.6802753616251097E-2</v>
      </c>
      <c r="AD20" s="1071">
        <v>0.10521941489361702</v>
      </c>
      <c r="AE20" s="648">
        <v>0.42547894970228456</v>
      </c>
      <c r="AF20" s="1072" t="s">
        <v>330</v>
      </c>
      <c r="AG20" s="605" t="s">
        <v>330</v>
      </c>
      <c r="AH20" s="651">
        <v>9.8695565818095297</v>
      </c>
      <c r="AI20" s="648">
        <v>39.909826268291972</v>
      </c>
    </row>
    <row r="21" spans="1:35" x14ac:dyDescent="0.3">
      <c r="A21" s="646" t="s">
        <v>482</v>
      </c>
      <c r="B21" s="647">
        <v>8.8368585243823929</v>
      </c>
      <c r="C21" s="647">
        <v>6.6844577355267312</v>
      </c>
      <c r="D21" s="648">
        <v>75.642918997550751</v>
      </c>
      <c r="E21" s="1069" t="s">
        <v>330</v>
      </c>
      <c r="F21" s="605" t="s">
        <v>330</v>
      </c>
      <c r="G21" s="605" t="s">
        <v>330</v>
      </c>
      <c r="H21" s="605" t="s">
        <v>330</v>
      </c>
      <c r="I21" s="650">
        <v>0.93875299556683778</v>
      </c>
      <c r="J21" s="648">
        <v>10.623152933552788</v>
      </c>
      <c r="K21" s="651">
        <v>2.3798498665254745E-3</v>
      </c>
      <c r="L21" s="648">
        <v>2.6930949046644399E-2</v>
      </c>
      <c r="M21" s="1069" t="s">
        <v>330</v>
      </c>
      <c r="N21" s="605" t="s">
        <v>330</v>
      </c>
      <c r="O21" s="1069" t="s">
        <v>330</v>
      </c>
      <c r="P21" s="609" t="s">
        <v>330</v>
      </c>
      <c r="Q21" s="646" t="s">
        <v>482</v>
      </c>
      <c r="R21" s="1072" t="s">
        <v>330</v>
      </c>
      <c r="S21" s="1072" t="s">
        <v>330</v>
      </c>
      <c r="T21" s="647">
        <v>8.7750045659910236E-2</v>
      </c>
      <c r="U21" s="648">
        <v>0.99300045845243479</v>
      </c>
      <c r="V21" s="1072" t="s">
        <v>330</v>
      </c>
      <c r="W21" s="605" t="s">
        <v>330</v>
      </c>
      <c r="X21" s="1071">
        <v>0.24790656229764357</v>
      </c>
      <c r="Y21" s="648">
        <v>2.8053698224728536</v>
      </c>
      <c r="Z21" s="1074" t="s">
        <v>330</v>
      </c>
      <c r="AA21" s="605" t="s">
        <v>330</v>
      </c>
      <c r="AB21" s="1071">
        <v>0.87561133546474412</v>
      </c>
      <c r="AC21" s="648">
        <v>9.9086268389245316</v>
      </c>
      <c r="AD21" s="1072" t="s">
        <v>330</v>
      </c>
      <c r="AE21" s="605" t="s">
        <v>330</v>
      </c>
      <c r="AF21" s="1072" t="s">
        <v>330</v>
      </c>
      <c r="AG21" s="605" t="s">
        <v>330</v>
      </c>
      <c r="AH21" s="651">
        <v>1.2112679434222979</v>
      </c>
      <c r="AI21" s="648">
        <v>13.70699711984982</v>
      </c>
    </row>
    <row r="22" spans="1:35" x14ac:dyDescent="0.3">
      <c r="A22" s="646" t="s">
        <v>483</v>
      </c>
      <c r="B22" s="647">
        <v>20.136688070505389</v>
      </c>
      <c r="C22" s="647">
        <v>4.5212295953168136</v>
      </c>
      <c r="D22" s="648">
        <v>22.452697183799302</v>
      </c>
      <c r="E22" s="1068">
        <v>0.59998458281322786</v>
      </c>
      <c r="F22" s="648">
        <v>2.9795594027800298</v>
      </c>
      <c r="G22" s="647">
        <v>13.331465585509775</v>
      </c>
      <c r="H22" s="649">
        <v>66.204857217988305</v>
      </c>
      <c r="I22" s="650">
        <v>5.4564994755293146E-2</v>
      </c>
      <c r="J22" s="648">
        <v>0.27097303471277179</v>
      </c>
      <c r="K22" s="651">
        <v>1.7078380225217814E-2</v>
      </c>
      <c r="L22" s="648">
        <v>8.4812259917919963E-2</v>
      </c>
      <c r="M22" s="1068">
        <v>1.5462102101414211E-4</v>
      </c>
      <c r="N22" s="648">
        <v>7.6785725871484592E-4</v>
      </c>
      <c r="O22" s="1069" t="s">
        <v>330</v>
      </c>
      <c r="P22" s="609" t="s">
        <v>330</v>
      </c>
      <c r="Q22" s="646" t="s">
        <v>483</v>
      </c>
      <c r="R22" s="1072" t="s">
        <v>330</v>
      </c>
      <c r="S22" s="1072" t="s">
        <v>330</v>
      </c>
      <c r="T22" s="647">
        <v>0.8941157606149942</v>
      </c>
      <c r="U22" s="648">
        <v>4.4402324626790213</v>
      </c>
      <c r="V22" s="1071">
        <v>1.5158923628837461E-2</v>
      </c>
      <c r="W22" s="648">
        <v>7.5280123403416277E-2</v>
      </c>
      <c r="X22" s="1071">
        <v>5.2438646923459953E-2</v>
      </c>
      <c r="Y22" s="648">
        <v>0.26041346392144737</v>
      </c>
      <c r="Z22" s="1074" t="s">
        <v>330</v>
      </c>
      <c r="AA22" s="605" t="s">
        <v>330</v>
      </c>
      <c r="AB22" s="1071">
        <v>0.6380978784749517</v>
      </c>
      <c r="AC22" s="648">
        <v>3.1688323136394332</v>
      </c>
      <c r="AD22" s="1071">
        <v>1.2382201829165556E-2</v>
      </c>
      <c r="AE22" s="648">
        <v>6.1490756502813465E-2</v>
      </c>
      <c r="AF22" s="1072" t="s">
        <v>330</v>
      </c>
      <c r="AG22" s="605" t="s">
        <v>330</v>
      </c>
      <c r="AH22" s="651">
        <v>1.5998112096422432</v>
      </c>
      <c r="AI22" s="648">
        <v>7.9447583636433183</v>
      </c>
    </row>
    <row r="23" spans="1:35" x14ac:dyDescent="0.3">
      <c r="A23" s="646" t="s">
        <v>484</v>
      </c>
      <c r="B23" s="647">
        <v>28.445974657429225</v>
      </c>
      <c r="C23" s="647">
        <v>5.7298224033294911</v>
      </c>
      <c r="D23" s="648">
        <v>20.142823272300976</v>
      </c>
      <c r="E23" s="1068">
        <v>1.6883588199909565</v>
      </c>
      <c r="F23" s="648">
        <v>5.9353171769419699</v>
      </c>
      <c r="G23" s="647">
        <v>10.801269066687672</v>
      </c>
      <c r="H23" s="649">
        <v>37.971168844681188</v>
      </c>
      <c r="I23" s="650">
        <v>0.42992893039253915</v>
      </c>
      <c r="J23" s="648">
        <v>1.5113875884729258</v>
      </c>
      <c r="K23" s="651">
        <v>4.8847160010310713</v>
      </c>
      <c r="L23" s="648">
        <v>17.171905901826189</v>
      </c>
      <c r="M23" s="1068">
        <v>6.7711927540022618E-4</v>
      </c>
      <c r="N23" s="648">
        <v>2.3803693969170541E-3</v>
      </c>
      <c r="O23" s="1069" t="s">
        <v>330</v>
      </c>
      <c r="P23" s="609" t="s">
        <v>330</v>
      </c>
      <c r="Q23" s="646" t="s">
        <v>484</v>
      </c>
      <c r="R23" s="1072" t="s">
        <v>330</v>
      </c>
      <c r="S23" s="1072" t="s">
        <v>330</v>
      </c>
      <c r="T23" s="647">
        <v>3.3694747717325906</v>
      </c>
      <c r="U23" s="648">
        <v>11.845172514954012</v>
      </c>
      <c r="V23" s="1071">
        <v>0.17622657114378462</v>
      </c>
      <c r="W23" s="648">
        <v>0.61951321150375693</v>
      </c>
      <c r="X23" s="1071">
        <v>0.39730273689735796</v>
      </c>
      <c r="Y23" s="648">
        <v>1.3966922971774305</v>
      </c>
      <c r="Z23" s="1075">
        <v>1.768634930931072E-2</v>
      </c>
      <c r="AA23" s="648">
        <v>6.2175226977823322E-2</v>
      </c>
      <c r="AB23" s="1071">
        <v>0.77118172966924803</v>
      </c>
      <c r="AC23" s="648">
        <v>2.7110399237729714</v>
      </c>
      <c r="AD23" s="1071">
        <v>3.9625886295621991E-2</v>
      </c>
      <c r="AE23" s="648">
        <v>0.1393022625268806</v>
      </c>
      <c r="AF23" s="1080">
        <v>0.13970427167417954</v>
      </c>
      <c r="AG23" s="652">
        <v>0.49112140946695609</v>
      </c>
      <c r="AH23" s="651">
        <v>4.7318721587522923</v>
      </c>
      <c r="AI23" s="648">
        <v>16.634593174385998</v>
      </c>
    </row>
    <row r="24" spans="1:35" x14ac:dyDescent="0.3">
      <c r="A24" s="646" t="s">
        <v>485</v>
      </c>
      <c r="B24" s="647">
        <v>23.665885394616755</v>
      </c>
      <c r="C24" s="647">
        <v>2.9411214141604543</v>
      </c>
      <c r="D24" s="648">
        <v>12.427683837383356</v>
      </c>
      <c r="E24" s="1068">
        <v>4.1429801857422062</v>
      </c>
      <c r="F24" s="648">
        <v>17.506127984058452</v>
      </c>
      <c r="G24" s="647">
        <v>4.9424982537829623</v>
      </c>
      <c r="H24" s="649">
        <v>20.884484866588704</v>
      </c>
      <c r="I24" s="650">
        <v>0.57947850525998224</v>
      </c>
      <c r="J24" s="648">
        <v>2.4485815577886445</v>
      </c>
      <c r="K24" s="651">
        <v>9.9445672679370614E-2</v>
      </c>
      <c r="L24" s="648">
        <v>0.42020685480878472</v>
      </c>
      <c r="M24" s="1068">
        <v>4.5938187073009393</v>
      </c>
      <c r="N24" s="648">
        <v>19.411142370975433</v>
      </c>
      <c r="O24" s="1077">
        <v>3.4826391526564811E-2</v>
      </c>
      <c r="P24" s="655">
        <v>0.14715862493987536</v>
      </c>
      <c r="Q24" s="646" t="s">
        <v>485</v>
      </c>
      <c r="R24" s="1071">
        <v>4.4721467227168417E-2</v>
      </c>
      <c r="S24" s="1071">
        <v>0.18897018421859318</v>
      </c>
      <c r="T24" s="647">
        <v>5.58215640989531</v>
      </c>
      <c r="U24" s="648">
        <v>23.587355033693669</v>
      </c>
      <c r="V24" s="1072" t="s">
        <v>330</v>
      </c>
      <c r="W24" s="605" t="s">
        <v>330</v>
      </c>
      <c r="X24" s="1071">
        <v>9.7131649419259045E-2</v>
      </c>
      <c r="Y24" s="648">
        <v>0.41042896895526015</v>
      </c>
      <c r="Z24" s="1075">
        <v>2.6886055882863174E-2</v>
      </c>
      <c r="AA24" s="648">
        <v>0.11360680335661098</v>
      </c>
      <c r="AB24" s="1071">
        <v>0.56177021024474905</v>
      </c>
      <c r="AC24" s="648">
        <v>2.373755305907693</v>
      </c>
      <c r="AD24" s="1072" t="s">
        <v>330</v>
      </c>
      <c r="AE24" s="605" t="s">
        <v>330</v>
      </c>
      <c r="AF24" s="1078">
        <v>1.9050471494925034E-2</v>
      </c>
      <c r="AG24" s="654">
        <v>8.0497607324923573E-2</v>
      </c>
      <c r="AH24" s="651">
        <v>6.2679443254421807</v>
      </c>
      <c r="AI24" s="648">
        <v>26.485146111913231</v>
      </c>
    </row>
    <row r="25" spans="1:35" x14ac:dyDescent="0.3">
      <c r="A25" s="646" t="s">
        <v>486</v>
      </c>
      <c r="B25" s="647">
        <v>11.86332062908663</v>
      </c>
      <c r="C25" s="647">
        <v>4.781962147879419</v>
      </c>
      <c r="D25" s="648">
        <v>40.308799680883176</v>
      </c>
      <c r="E25" s="1068">
        <v>2.3862736814591178E-3</v>
      </c>
      <c r="F25" s="648">
        <v>2.0114719614071831E-2</v>
      </c>
      <c r="G25" s="647">
        <v>1.0716374109780817</v>
      </c>
      <c r="H25" s="649">
        <v>9.0331994260580668</v>
      </c>
      <c r="I25" s="650">
        <v>1.245133876086878</v>
      </c>
      <c r="J25" s="648">
        <v>10.495660658737014</v>
      </c>
      <c r="K25" s="651">
        <v>0.17193647379866148</v>
      </c>
      <c r="L25" s="648">
        <v>1.4493115306780597</v>
      </c>
      <c r="M25" s="1069" t="s">
        <v>330</v>
      </c>
      <c r="N25" s="605" t="s">
        <v>330</v>
      </c>
      <c r="O25" s="1069" t="s">
        <v>330</v>
      </c>
      <c r="P25" s="609" t="s">
        <v>330</v>
      </c>
      <c r="Q25" s="646" t="s">
        <v>486</v>
      </c>
      <c r="R25" s="1072" t="s">
        <v>330</v>
      </c>
      <c r="S25" s="1072" t="s">
        <v>330</v>
      </c>
      <c r="T25" s="647">
        <v>3.0710925747700042</v>
      </c>
      <c r="U25" s="648">
        <v>25.887293033623848</v>
      </c>
      <c r="V25" s="1071">
        <v>5.3640428738232715E-2</v>
      </c>
      <c r="W25" s="648">
        <v>0.45215357837262254</v>
      </c>
      <c r="X25" s="1071">
        <v>0.25766587315280653</v>
      </c>
      <c r="Y25" s="648">
        <v>2.1719540524013006</v>
      </c>
      <c r="Z25" s="1074" t="s">
        <v>330</v>
      </c>
      <c r="AA25" s="605" t="s">
        <v>330</v>
      </c>
      <c r="AB25" s="1071">
        <v>1.2077945874826581</v>
      </c>
      <c r="AC25" s="648">
        <v>10.180914983629229</v>
      </c>
      <c r="AD25" s="1071">
        <v>7.1078053447256928E-5</v>
      </c>
      <c r="AE25" s="648">
        <v>5.9914130005882932E-4</v>
      </c>
      <c r="AF25" s="1072" t="s">
        <v>330</v>
      </c>
      <c r="AG25" s="605" t="s">
        <v>330</v>
      </c>
      <c r="AH25" s="651">
        <v>4.5901934641437014</v>
      </c>
      <c r="AI25" s="648">
        <v>38.692315648027005</v>
      </c>
    </row>
    <row r="26" spans="1:35" x14ac:dyDescent="0.3">
      <c r="A26" s="646" t="s">
        <v>487</v>
      </c>
      <c r="B26" s="647">
        <v>17.349510187143711</v>
      </c>
      <c r="C26" s="647">
        <v>2.5504683552981113</v>
      </c>
      <c r="D26" s="648">
        <v>14.700520808870172</v>
      </c>
      <c r="E26" s="1068">
        <v>1.341711561498212</v>
      </c>
      <c r="F26" s="648">
        <v>7.7334261718376558</v>
      </c>
      <c r="G26" s="647">
        <v>5.9539148023663362</v>
      </c>
      <c r="H26" s="649">
        <v>34.317480655899388</v>
      </c>
      <c r="I26" s="650">
        <v>0.58328781650554429</v>
      </c>
      <c r="J26" s="648">
        <v>3.3619843454587595</v>
      </c>
      <c r="K26" s="605" t="s">
        <v>330</v>
      </c>
      <c r="L26" s="605" t="s">
        <v>330</v>
      </c>
      <c r="M26" s="1069" t="s">
        <v>330</v>
      </c>
      <c r="N26" s="605" t="s">
        <v>330</v>
      </c>
      <c r="O26" s="1068">
        <v>9.9930178953305776E-2</v>
      </c>
      <c r="P26" s="648">
        <v>0.57598271003267731</v>
      </c>
      <c r="Q26" s="646" t="s">
        <v>487</v>
      </c>
      <c r="R26" s="1072" t="s">
        <v>330</v>
      </c>
      <c r="S26" s="1072" t="s">
        <v>330</v>
      </c>
      <c r="T26" s="647">
        <v>6.750143479049119</v>
      </c>
      <c r="U26" s="648">
        <v>38.906824493818235</v>
      </c>
      <c r="V26" s="1072" t="s">
        <v>330</v>
      </c>
      <c r="W26" s="605" t="s">
        <v>330</v>
      </c>
      <c r="X26" s="1072" t="s">
        <v>330</v>
      </c>
      <c r="Y26" s="605" t="s">
        <v>330</v>
      </c>
      <c r="Z26" s="1075">
        <v>2.8820733963965789E-3</v>
      </c>
      <c r="AA26" s="648">
        <v>1.661184301636507E-2</v>
      </c>
      <c r="AB26" s="1072" t="s">
        <v>330</v>
      </c>
      <c r="AC26" s="605" t="s">
        <v>330</v>
      </c>
      <c r="AD26" s="1071">
        <v>6.717192007668453E-2</v>
      </c>
      <c r="AE26" s="648">
        <v>0.38716897106674569</v>
      </c>
      <c r="AF26" s="1072" t="s">
        <v>330</v>
      </c>
      <c r="AG26" s="605" t="s">
        <v>330</v>
      </c>
      <c r="AH26" s="651">
        <v>6.7530255524455161</v>
      </c>
      <c r="AI26" s="648">
        <v>38.923436336834598</v>
      </c>
    </row>
    <row r="27" spans="1:35" x14ac:dyDescent="0.3">
      <c r="A27" s="646" t="s">
        <v>488</v>
      </c>
      <c r="B27" s="647">
        <v>20.718957550777411</v>
      </c>
      <c r="C27" s="647">
        <v>3.9065044304515628</v>
      </c>
      <c r="D27" s="648">
        <v>18.854734466623704</v>
      </c>
      <c r="E27" s="1068">
        <v>2.6138411639274448</v>
      </c>
      <c r="F27" s="648">
        <v>12.615698244091286</v>
      </c>
      <c r="G27" s="647">
        <v>8.5427601573241336</v>
      </c>
      <c r="H27" s="649">
        <v>41.231611852998824</v>
      </c>
      <c r="I27" s="650">
        <v>5.9313379477423336E-2</v>
      </c>
      <c r="J27" s="648">
        <v>0.28627588686380506</v>
      </c>
      <c r="K27" s="605" t="s">
        <v>330</v>
      </c>
      <c r="L27" s="605" t="s">
        <v>330</v>
      </c>
      <c r="M27" s="1068">
        <v>0.12011880359387503</v>
      </c>
      <c r="N27" s="648">
        <v>0.57975312367666865</v>
      </c>
      <c r="O27" s="1068">
        <v>0.12847664821197791</v>
      </c>
      <c r="P27" s="648">
        <v>0.62009224111353634</v>
      </c>
      <c r="Q27" s="646" t="s">
        <v>488</v>
      </c>
      <c r="R27" s="1071">
        <v>1.0361052698279838E-2</v>
      </c>
      <c r="S27" s="1071">
        <v>5.0007596535140697E-2</v>
      </c>
      <c r="T27" s="647">
        <v>4.5848137117797112</v>
      </c>
      <c r="U27" s="648">
        <v>22.128592621242575</v>
      </c>
      <c r="V27" s="1071">
        <v>5.3418882138052074E-3</v>
      </c>
      <c r="W27" s="648">
        <v>2.5782610928727787E-2</v>
      </c>
      <c r="X27" s="1071">
        <v>6.2997440314530376E-2</v>
      </c>
      <c r="Y27" s="648">
        <v>0.30405699784913454</v>
      </c>
      <c r="Z27" s="1074" t="s">
        <v>330</v>
      </c>
      <c r="AA27" s="605" t="s">
        <v>330</v>
      </c>
      <c r="AB27" s="1071">
        <v>0.55356698138370375</v>
      </c>
      <c r="AC27" s="648">
        <v>2.6717897366556116</v>
      </c>
      <c r="AD27" s="1072" t="s">
        <v>330</v>
      </c>
      <c r="AE27" s="605" t="s">
        <v>330</v>
      </c>
      <c r="AF27" s="1080">
        <v>0.13088215573556697</v>
      </c>
      <c r="AG27" s="652">
        <v>0.63170241753140732</v>
      </c>
      <c r="AH27" s="651">
        <v>5.2066997593571465</v>
      </c>
      <c r="AI27" s="648">
        <v>25.130124170565626</v>
      </c>
    </row>
    <row r="28" spans="1:35" x14ac:dyDescent="0.3">
      <c r="A28" s="646" t="s">
        <v>489</v>
      </c>
      <c r="B28" s="647">
        <v>20.69705667821874</v>
      </c>
      <c r="C28" s="647">
        <v>6.3453149860732658</v>
      </c>
      <c r="D28" s="648">
        <v>30.658054837096604</v>
      </c>
      <c r="E28" s="1068">
        <v>1.3898984879005589</v>
      </c>
      <c r="F28" s="648">
        <v>6.7154403136136089</v>
      </c>
      <c r="G28" s="647">
        <v>1.982931246905695</v>
      </c>
      <c r="H28" s="649">
        <v>9.5807402846439551</v>
      </c>
      <c r="I28" s="650">
        <v>0.52781047925351188</v>
      </c>
      <c r="J28" s="648">
        <v>2.5501716860493087</v>
      </c>
      <c r="K28" s="651">
        <v>1.9328053960899323</v>
      </c>
      <c r="L28" s="648">
        <v>9.338551979344901</v>
      </c>
      <c r="M28" s="1068">
        <v>1.7054108292170416E-4</v>
      </c>
      <c r="N28" s="648">
        <v>8.2398712808850224E-4</v>
      </c>
      <c r="O28" s="1069" t="s">
        <v>330</v>
      </c>
      <c r="P28" s="609" t="s">
        <v>330</v>
      </c>
      <c r="Q28" s="646" t="s">
        <v>489</v>
      </c>
      <c r="R28" s="1072" t="s">
        <v>330</v>
      </c>
      <c r="S28" s="1072" t="s">
        <v>330</v>
      </c>
      <c r="T28" s="647">
        <v>7.1263562976428485</v>
      </c>
      <c r="U28" s="648">
        <v>34.431737847741964</v>
      </c>
      <c r="V28" s="1072" t="s">
        <v>330</v>
      </c>
      <c r="W28" s="605" t="s">
        <v>330</v>
      </c>
      <c r="X28" s="1071">
        <v>0.19793016980411868</v>
      </c>
      <c r="Y28" s="648">
        <v>0.95632037386464386</v>
      </c>
      <c r="Z28" s="1074" t="s">
        <v>330</v>
      </c>
      <c r="AA28" s="605" t="s">
        <v>330</v>
      </c>
      <c r="AB28" s="1071">
        <v>1.1861127593074803</v>
      </c>
      <c r="AC28" s="648">
        <v>5.7308281933427132</v>
      </c>
      <c r="AD28" s="1078">
        <v>7.726786571377822E-3</v>
      </c>
      <c r="AE28" s="654">
        <v>3.7332779687023677E-2</v>
      </c>
      <c r="AF28" s="1072" t="s">
        <v>330</v>
      </c>
      <c r="AG28" s="605" t="s">
        <v>330</v>
      </c>
      <c r="AH28" s="651">
        <v>8.5103992267544477</v>
      </c>
      <c r="AI28" s="648">
        <v>41.118886414949323</v>
      </c>
    </row>
    <row r="29" spans="1:35" x14ac:dyDescent="0.3">
      <c r="A29" s="646" t="s">
        <v>490</v>
      </c>
      <c r="B29" s="647">
        <v>28.110128292811442</v>
      </c>
      <c r="C29" s="647">
        <v>13.903799019840791</v>
      </c>
      <c r="D29" s="648">
        <v>49.46188389825452</v>
      </c>
      <c r="E29" s="1068">
        <v>10.136998748093912</v>
      </c>
      <c r="F29" s="648">
        <v>36.061730642069783</v>
      </c>
      <c r="G29" s="647">
        <v>0.10976275752369706</v>
      </c>
      <c r="H29" s="649">
        <v>0.39047405397920759</v>
      </c>
      <c r="I29" s="650">
        <v>1.6353664800149333E-2</v>
      </c>
      <c r="J29" s="648">
        <v>5.8177126158230411E-2</v>
      </c>
      <c r="K29" s="651">
        <v>0.2177114297543063</v>
      </c>
      <c r="L29" s="648">
        <v>0.77449461449089618</v>
      </c>
      <c r="M29" s="1069" t="s">
        <v>330</v>
      </c>
      <c r="N29" s="605" t="s">
        <v>330</v>
      </c>
      <c r="O29" s="1069" t="s">
        <v>330</v>
      </c>
      <c r="P29" s="609" t="s">
        <v>330</v>
      </c>
      <c r="Q29" s="646" t="s">
        <v>490</v>
      </c>
      <c r="R29" s="1072" t="s">
        <v>330</v>
      </c>
      <c r="S29" s="1072" t="s">
        <v>330</v>
      </c>
      <c r="T29" s="647">
        <v>3.2479986800431417</v>
      </c>
      <c r="U29" s="648">
        <v>11.554549471315459</v>
      </c>
      <c r="V29" s="1071">
        <v>8.1142561043252542E-2</v>
      </c>
      <c r="W29" s="648">
        <v>0.28865951872586437</v>
      </c>
      <c r="X29" s="1071">
        <v>3.8967620378582785E-2</v>
      </c>
      <c r="Y29" s="648">
        <v>0.13862484003158362</v>
      </c>
      <c r="Z29" s="1074" t="s">
        <v>330</v>
      </c>
      <c r="AA29" s="605" t="s">
        <v>330</v>
      </c>
      <c r="AB29" s="1072" t="s">
        <v>330</v>
      </c>
      <c r="AC29" s="605" t="s">
        <v>330</v>
      </c>
      <c r="AD29" s="1071">
        <v>0.35739371629063232</v>
      </c>
      <c r="AE29" s="648">
        <v>1.2714054968650856</v>
      </c>
      <c r="AF29" s="1072" t="s">
        <v>330</v>
      </c>
      <c r="AG29" s="605" t="s">
        <v>330</v>
      </c>
      <c r="AH29" s="651">
        <v>3.3681089565079536</v>
      </c>
      <c r="AI29" s="648">
        <v>11.981834168182273</v>
      </c>
    </row>
    <row r="30" spans="1:35" x14ac:dyDescent="0.3">
      <c r="A30" s="646" t="s">
        <v>491</v>
      </c>
      <c r="B30" s="647">
        <v>25.384102672842847</v>
      </c>
      <c r="C30" s="647">
        <v>4.6319064590966947</v>
      </c>
      <c r="D30" s="648">
        <v>18.247272786412633</v>
      </c>
      <c r="E30" s="1068">
        <v>1.998627708309346</v>
      </c>
      <c r="F30" s="648">
        <v>7.8735409089231876</v>
      </c>
      <c r="G30" s="647">
        <v>12.484447204541796</v>
      </c>
      <c r="H30" s="649">
        <v>49.182149022341719</v>
      </c>
      <c r="I30" s="650">
        <v>0.28846259046366685</v>
      </c>
      <c r="J30" s="648">
        <v>1.1363907331350271</v>
      </c>
      <c r="K30" s="605" t="s">
        <v>330</v>
      </c>
      <c r="L30" s="605" t="s">
        <v>330</v>
      </c>
      <c r="M30" s="1068">
        <v>1.0046383875937329E-2</v>
      </c>
      <c r="N30" s="648">
        <v>3.9577463128863885E-2</v>
      </c>
      <c r="O30" s="1068">
        <v>0.18677233764210696</v>
      </c>
      <c r="P30" s="648">
        <v>0.73578467613875953</v>
      </c>
      <c r="Q30" s="646" t="s">
        <v>491</v>
      </c>
      <c r="R30" s="1072" t="s">
        <v>330</v>
      </c>
      <c r="S30" s="1072" t="s">
        <v>330</v>
      </c>
      <c r="T30" s="647">
        <v>5.5778395210629057</v>
      </c>
      <c r="U30" s="648">
        <v>21.973751024220174</v>
      </c>
      <c r="V30" s="1072" t="s">
        <v>330</v>
      </c>
      <c r="W30" s="605" t="s">
        <v>330</v>
      </c>
      <c r="X30" s="1071">
        <v>6.8458287073627042E-2</v>
      </c>
      <c r="Y30" s="648">
        <v>0.2696896083187808</v>
      </c>
      <c r="Z30" s="1074" t="s">
        <v>330</v>
      </c>
      <c r="AA30" s="605" t="s">
        <v>330</v>
      </c>
      <c r="AB30" s="1071">
        <v>0.12795551982711417</v>
      </c>
      <c r="AC30" s="648">
        <v>0.50407738054103934</v>
      </c>
      <c r="AD30" s="1072" t="s">
        <v>330</v>
      </c>
      <c r="AE30" s="605" t="s">
        <v>330</v>
      </c>
      <c r="AF30" s="1080">
        <v>9.5866609496529417E-3</v>
      </c>
      <c r="AG30" s="652">
        <v>3.7766396839819041E-2</v>
      </c>
      <c r="AH30" s="651">
        <v>5.7742533279636472</v>
      </c>
      <c r="AI30" s="648">
        <v>22.747518013079997</v>
      </c>
    </row>
    <row r="31" spans="1:35" x14ac:dyDescent="0.3">
      <c r="A31" s="646" t="s">
        <v>768</v>
      </c>
      <c r="B31" s="647">
        <v>21.32622846379255</v>
      </c>
      <c r="C31" s="647">
        <v>3.9541423429046754</v>
      </c>
      <c r="D31" s="648">
        <v>18.541217213432638</v>
      </c>
      <c r="E31" s="1068">
        <v>0.48836378662982133</v>
      </c>
      <c r="F31" s="648">
        <v>2.2899679024772723</v>
      </c>
      <c r="G31" s="647">
        <v>10.652827339384837</v>
      </c>
      <c r="H31" s="649">
        <v>49.951764126840793</v>
      </c>
      <c r="I31" s="650">
        <v>0.76202976422530244</v>
      </c>
      <c r="J31" s="649">
        <v>3.5732045425616104</v>
      </c>
      <c r="K31" s="651">
        <v>0.42977049880292878</v>
      </c>
      <c r="L31" s="648">
        <v>2.0152203636596537</v>
      </c>
      <c r="M31" s="605" t="s">
        <v>330</v>
      </c>
      <c r="N31" s="605" t="s">
        <v>330</v>
      </c>
      <c r="O31" s="1069" t="s">
        <v>330</v>
      </c>
      <c r="P31" s="609" t="s">
        <v>330</v>
      </c>
      <c r="Q31" s="646" t="s">
        <v>543</v>
      </c>
      <c r="R31" s="1072" t="s">
        <v>330</v>
      </c>
      <c r="S31" s="1072" t="s">
        <v>330</v>
      </c>
      <c r="T31" s="647">
        <v>4.3583891084963335</v>
      </c>
      <c r="U31" s="648">
        <v>20.436755218560851</v>
      </c>
      <c r="V31" s="1071">
        <v>3.0014587587777388E-2</v>
      </c>
      <c r="W31" s="648">
        <v>0.14074025155800918</v>
      </c>
      <c r="X31" s="1071">
        <v>0.14583650697067974</v>
      </c>
      <c r="Y31" s="648">
        <v>0.6838363718098559</v>
      </c>
      <c r="Z31" s="1075">
        <v>5.6707890236919287E-4</v>
      </c>
      <c r="AA31" s="648">
        <v>2.6590679328601097E-3</v>
      </c>
      <c r="AB31" s="1071">
        <v>0.50330107278047265</v>
      </c>
      <c r="AC31" s="648">
        <v>2.3600097581012602</v>
      </c>
      <c r="AD31" s="1071">
        <v>9.8639409949754738E-4</v>
      </c>
      <c r="AE31" s="648">
        <v>4.6252627424124108E-3</v>
      </c>
      <c r="AF31" s="1072" t="s">
        <v>330</v>
      </c>
      <c r="AG31" s="605" t="s">
        <v>330</v>
      </c>
      <c r="AH31" s="651">
        <v>5.0381083547376324</v>
      </c>
      <c r="AI31" s="648">
        <v>23.624000667962836</v>
      </c>
    </row>
    <row r="32" spans="1:35" x14ac:dyDescent="0.3">
      <c r="A32" s="646"/>
      <c r="B32" s="656"/>
      <c r="C32" s="656"/>
      <c r="D32" s="657"/>
      <c r="E32" s="656"/>
      <c r="F32" s="657"/>
      <c r="G32" s="656"/>
      <c r="H32" s="657"/>
      <c r="I32" s="656"/>
      <c r="J32" s="657"/>
      <c r="K32" s="656"/>
      <c r="L32" s="657"/>
      <c r="M32" s="656"/>
      <c r="N32" s="657"/>
      <c r="O32" s="646"/>
      <c r="P32" s="657"/>
      <c r="Q32" s="658" t="s">
        <v>777</v>
      </c>
      <c r="R32" s="656"/>
      <c r="S32" s="657"/>
      <c r="T32" s="656"/>
      <c r="U32" s="657"/>
      <c r="V32" s="656"/>
      <c r="W32" s="657"/>
      <c r="X32" s="656"/>
      <c r="Y32" s="657"/>
      <c r="Z32" s="656"/>
      <c r="AA32" s="657"/>
      <c r="AB32" s="657"/>
      <c r="AC32" s="657"/>
      <c r="AD32" s="656"/>
      <c r="AE32" s="657"/>
      <c r="AF32" s="656"/>
      <c r="AG32" s="657"/>
      <c r="AH32" s="656"/>
      <c r="AI32" s="657"/>
    </row>
    <row r="33" spans="1:35" x14ac:dyDescent="0.3">
      <c r="A33" s="659"/>
      <c r="B33" s="646"/>
      <c r="C33" s="646"/>
      <c r="D33" s="646"/>
      <c r="E33" s="656"/>
      <c r="F33" s="657"/>
      <c r="G33" s="656"/>
      <c r="H33" s="657"/>
      <c r="I33" s="656"/>
      <c r="J33" s="657"/>
      <c r="K33" s="656"/>
      <c r="L33" s="657"/>
      <c r="M33" s="656"/>
      <c r="N33" s="657"/>
      <c r="O33" s="656"/>
      <c r="P33" s="657"/>
      <c r="Q33" s="658" t="s">
        <v>778</v>
      </c>
      <c r="R33" s="656"/>
      <c r="S33" s="657"/>
      <c r="T33" s="656"/>
      <c r="U33" s="657"/>
      <c r="V33" s="656"/>
      <c r="W33" s="657"/>
      <c r="X33" s="656"/>
      <c r="Y33" s="657"/>
      <c r="Z33" s="656"/>
      <c r="AA33" s="657"/>
      <c r="AB33" s="657"/>
      <c r="AC33" s="657"/>
      <c r="AD33" s="656"/>
      <c r="AE33" s="657"/>
      <c r="AF33" s="656"/>
      <c r="AG33" s="657"/>
      <c r="AH33" s="656"/>
      <c r="AI33" s="657"/>
    </row>
    <row r="34" spans="1:35" x14ac:dyDescent="0.3">
      <c r="A34" s="646"/>
      <c r="B34" s="376" t="s">
        <v>651</v>
      </c>
      <c r="C34" s="656"/>
      <c r="D34" s="657"/>
      <c r="E34" s="656"/>
      <c r="F34" s="657"/>
      <c r="G34" s="656"/>
      <c r="H34" s="657"/>
      <c r="I34" s="656"/>
      <c r="J34" s="657"/>
      <c r="K34" s="656"/>
      <c r="L34" s="657"/>
      <c r="M34" s="656"/>
      <c r="N34" s="657"/>
      <c r="O34" s="656"/>
      <c r="P34" s="657"/>
      <c r="Q34" s="659" t="s">
        <v>656</v>
      </c>
      <c r="R34" s="656"/>
      <c r="S34" s="657"/>
      <c r="T34" s="656"/>
      <c r="U34" s="657"/>
      <c r="V34" s="656"/>
      <c r="W34" s="657"/>
      <c r="X34" s="656"/>
      <c r="Y34" s="657"/>
      <c r="Z34" s="656"/>
      <c r="AA34" s="657"/>
      <c r="AB34" s="657"/>
      <c r="AC34" s="657"/>
      <c r="AD34" s="656"/>
      <c r="AE34" s="657"/>
      <c r="AF34" s="656"/>
      <c r="AG34" s="657"/>
      <c r="AH34" s="656"/>
      <c r="AI34" s="657"/>
    </row>
  </sheetData>
  <mergeCells count="20">
    <mergeCell ref="T2:U2"/>
    <mergeCell ref="V2:W2"/>
    <mergeCell ref="X2:Y2"/>
    <mergeCell ref="Z2:AA2"/>
    <mergeCell ref="A1:P1"/>
    <mergeCell ref="Q1:AI1"/>
    <mergeCell ref="A2:A3"/>
    <mergeCell ref="C2:D2"/>
    <mergeCell ref="E2:F2"/>
    <mergeCell ref="G2:H2"/>
    <mergeCell ref="I2:J2"/>
    <mergeCell ref="K2:L2"/>
    <mergeCell ref="M2:N2"/>
    <mergeCell ref="O2:P2"/>
    <mergeCell ref="AB2:AC2"/>
    <mergeCell ref="AD2:AE2"/>
    <mergeCell ref="AF2:AG2"/>
    <mergeCell ref="AH2:AI2"/>
    <mergeCell ref="Q2:Q3"/>
    <mergeCell ref="R2:S2"/>
  </mergeCells>
  <hyperlinks>
    <hyperlink ref="B34" location="INFO!A1" display="POWRÓT" xr:uid="{ED8DB5B5-A8A2-4AB4-A4BC-B0A9F73639BC}"/>
    <hyperlink ref="AK1" location="INFO!A1" display="POWRÓT" xr:uid="{E85217DA-7DC1-4C6F-907A-24E53D7EF27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16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D500-FF0F-4209-992A-ACB02BA7404B}">
  <sheetPr>
    <tabColor theme="2" tint="-0.499984740745262"/>
  </sheetPr>
  <dimension ref="A1:AI67"/>
  <sheetViews>
    <sheetView zoomScale="85" zoomScaleNormal="85" workbookViewId="0">
      <selection activeCell="AH8" sqref="AH8"/>
    </sheetView>
  </sheetViews>
  <sheetFormatPr defaultColWidth="17.44140625" defaultRowHeight="14.4" x14ac:dyDescent="0.3"/>
  <sheetData>
    <row r="1" spans="1:35" ht="36" customHeight="1" x14ac:dyDescent="0.3">
      <c r="A1" s="1231" t="s">
        <v>927</v>
      </c>
      <c r="B1" s="1231"/>
      <c r="C1" s="1231"/>
      <c r="D1" s="1231"/>
      <c r="E1" s="1231"/>
      <c r="F1" s="1231"/>
      <c r="G1" s="1231"/>
      <c r="H1" s="1231"/>
      <c r="I1" s="1231"/>
      <c r="J1" s="1231"/>
      <c r="K1" s="1231"/>
      <c r="L1" s="1231"/>
      <c r="M1" s="1231"/>
      <c r="N1" s="1231"/>
      <c r="O1" s="1231"/>
      <c r="P1" s="1231"/>
      <c r="Q1" s="1231"/>
      <c r="R1" s="1231"/>
      <c r="S1" s="1231"/>
      <c r="T1" s="1231"/>
      <c r="U1" s="1231"/>
      <c r="V1" s="1231"/>
      <c r="W1" s="1231"/>
      <c r="X1" s="1231"/>
      <c r="Y1" s="1231"/>
      <c r="Z1" s="1231"/>
      <c r="AA1" s="1231"/>
      <c r="AB1" s="1231"/>
      <c r="AC1" s="1231"/>
      <c r="AD1" s="1231"/>
      <c r="AE1" s="1231"/>
      <c r="AF1" s="1231"/>
      <c r="AG1" s="1231"/>
      <c r="AH1" s="1231"/>
      <c r="AI1" s="627">
        <v>2022</v>
      </c>
    </row>
    <row r="2" spans="1:35" x14ac:dyDescent="0.3">
      <c r="A2" s="1232" t="s">
        <v>466</v>
      </c>
      <c r="B2" s="628" t="s">
        <v>779</v>
      </c>
      <c r="C2" s="1233" t="s">
        <v>196</v>
      </c>
      <c r="D2" s="1233"/>
      <c r="E2" s="1233" t="s">
        <v>201</v>
      </c>
      <c r="F2" s="1233"/>
      <c r="G2" s="1233" t="s">
        <v>84</v>
      </c>
      <c r="H2" s="1233"/>
      <c r="I2" s="1233" t="s">
        <v>986</v>
      </c>
      <c r="J2" s="1233"/>
      <c r="K2" s="1233" t="s">
        <v>770</v>
      </c>
      <c r="L2" s="1233"/>
      <c r="M2" s="1233" t="s">
        <v>212</v>
      </c>
      <c r="N2" s="1233"/>
      <c r="O2" s="1233" t="s">
        <v>985</v>
      </c>
      <c r="P2" s="1234"/>
      <c r="Q2" s="1233" t="s">
        <v>493</v>
      </c>
      <c r="R2" s="1233"/>
      <c r="S2" s="1235" t="s">
        <v>987</v>
      </c>
      <c r="T2" s="1235"/>
      <c r="U2" s="1233" t="s">
        <v>951</v>
      </c>
      <c r="V2" s="1233"/>
      <c r="W2" s="1233" t="s">
        <v>988</v>
      </c>
      <c r="X2" s="1233"/>
      <c r="Y2" s="1233" t="s">
        <v>989</v>
      </c>
      <c r="Z2" s="1233"/>
      <c r="AA2" s="1235" t="s">
        <v>990</v>
      </c>
      <c r="AB2" s="1235"/>
      <c r="AC2" s="1233" t="s">
        <v>774</v>
      </c>
      <c r="AD2" s="1233"/>
      <c r="AE2" s="1233" t="s">
        <v>775</v>
      </c>
      <c r="AF2" s="1233"/>
      <c r="AG2" s="1233" t="s">
        <v>950</v>
      </c>
      <c r="AH2" s="1234"/>
    </row>
    <row r="3" spans="1:35" x14ac:dyDescent="0.3">
      <c r="A3" s="1232"/>
      <c r="B3" s="628" t="s">
        <v>495</v>
      </c>
      <c r="C3" s="628" t="s">
        <v>495</v>
      </c>
      <c r="D3" s="629" t="s">
        <v>31</v>
      </c>
      <c r="E3" s="628" t="s">
        <v>495</v>
      </c>
      <c r="F3" s="629" t="s">
        <v>31</v>
      </c>
      <c r="G3" s="630" t="s">
        <v>495</v>
      </c>
      <c r="H3" s="629" t="s">
        <v>31</v>
      </c>
      <c r="I3" s="628" t="s">
        <v>495</v>
      </c>
      <c r="J3" s="629" t="s">
        <v>31</v>
      </c>
      <c r="K3" s="628" t="s">
        <v>495</v>
      </c>
      <c r="L3" s="629" t="s">
        <v>31</v>
      </c>
      <c r="M3" s="630" t="s">
        <v>495</v>
      </c>
      <c r="N3" s="631" t="s">
        <v>31</v>
      </c>
      <c r="O3" s="630" t="s">
        <v>495</v>
      </c>
      <c r="P3" s="632" t="s">
        <v>31</v>
      </c>
      <c r="Q3" s="628" t="s">
        <v>495</v>
      </c>
      <c r="R3" s="629" t="s">
        <v>31</v>
      </c>
      <c r="S3" s="628" t="s">
        <v>495</v>
      </c>
      <c r="T3" s="629" t="s">
        <v>31</v>
      </c>
      <c r="U3" s="628" t="s">
        <v>495</v>
      </c>
      <c r="V3" s="629" t="s">
        <v>31</v>
      </c>
      <c r="W3" s="628" t="s">
        <v>495</v>
      </c>
      <c r="X3" s="629" t="s">
        <v>31</v>
      </c>
      <c r="Y3" s="628" t="s">
        <v>495</v>
      </c>
      <c r="Z3" s="633" t="s">
        <v>31</v>
      </c>
      <c r="AA3" s="634" t="s">
        <v>495</v>
      </c>
      <c r="AB3" s="635" t="s">
        <v>31</v>
      </c>
      <c r="AC3" s="628" t="s">
        <v>495</v>
      </c>
      <c r="AD3" s="629" t="s">
        <v>31</v>
      </c>
      <c r="AE3" s="628" t="s">
        <v>495</v>
      </c>
      <c r="AF3" s="629" t="s">
        <v>31</v>
      </c>
      <c r="AG3" s="628" t="s">
        <v>495</v>
      </c>
      <c r="AH3" s="636" t="s">
        <v>31</v>
      </c>
    </row>
    <row r="4" spans="1:35" x14ac:dyDescent="0.3">
      <c r="A4" s="908"/>
      <c r="B4" s="909" t="s">
        <v>991</v>
      </c>
      <c r="C4" s="909" t="s">
        <v>991</v>
      </c>
      <c r="D4" s="910" t="s">
        <v>992</v>
      </c>
      <c r="E4" s="909" t="s">
        <v>991</v>
      </c>
      <c r="F4" s="910" t="s">
        <v>992</v>
      </c>
      <c r="G4" s="911" t="s">
        <v>991</v>
      </c>
      <c r="H4" s="910" t="s">
        <v>992</v>
      </c>
      <c r="I4" s="912" t="s">
        <v>991</v>
      </c>
      <c r="J4" s="910" t="s">
        <v>992</v>
      </c>
      <c r="K4" s="913" t="s">
        <v>991</v>
      </c>
      <c r="L4" s="910" t="s">
        <v>992</v>
      </c>
      <c r="M4" s="911" t="s">
        <v>991</v>
      </c>
      <c r="N4" s="910" t="s">
        <v>992</v>
      </c>
      <c r="O4" s="911" t="s">
        <v>991</v>
      </c>
      <c r="P4" s="910" t="s">
        <v>992</v>
      </c>
      <c r="Q4" s="909" t="s">
        <v>991</v>
      </c>
      <c r="R4" s="910" t="s">
        <v>992</v>
      </c>
      <c r="S4" s="909" t="s">
        <v>991</v>
      </c>
      <c r="T4" s="910" t="s">
        <v>992</v>
      </c>
      <c r="U4" s="909" t="s">
        <v>991</v>
      </c>
      <c r="V4" s="910" t="s">
        <v>992</v>
      </c>
      <c r="W4" s="909" t="s">
        <v>991</v>
      </c>
      <c r="X4" s="910" t="s">
        <v>992</v>
      </c>
      <c r="Y4" s="909" t="s">
        <v>991</v>
      </c>
      <c r="Z4" s="910" t="s">
        <v>992</v>
      </c>
      <c r="AA4" s="914" t="s">
        <v>991</v>
      </c>
      <c r="AB4" s="910" t="s">
        <v>992</v>
      </c>
      <c r="AC4" s="909" t="s">
        <v>991</v>
      </c>
      <c r="AD4" s="910" t="s">
        <v>992</v>
      </c>
      <c r="AE4" s="913" t="s">
        <v>991</v>
      </c>
      <c r="AF4" s="910" t="s">
        <v>992</v>
      </c>
      <c r="AG4" s="913" t="s">
        <v>991</v>
      </c>
      <c r="AH4" s="910" t="s">
        <v>992</v>
      </c>
    </row>
    <row r="5" spans="1:35" ht="24" x14ac:dyDescent="0.3">
      <c r="A5" s="908" t="s">
        <v>466</v>
      </c>
      <c r="B5" s="909" t="s">
        <v>779</v>
      </c>
      <c r="C5" s="909" t="s">
        <v>196</v>
      </c>
      <c r="D5" s="910" t="s">
        <v>196</v>
      </c>
      <c r="E5" s="909" t="s">
        <v>201</v>
      </c>
      <c r="F5" s="910" t="s">
        <v>201</v>
      </c>
      <c r="G5" s="911" t="s">
        <v>84</v>
      </c>
      <c r="H5" s="631" t="s">
        <v>84</v>
      </c>
      <c r="I5" s="912" t="s">
        <v>986</v>
      </c>
      <c r="J5" s="632" t="s">
        <v>986</v>
      </c>
      <c r="K5" s="913" t="s">
        <v>770</v>
      </c>
      <c r="L5" s="910" t="s">
        <v>770</v>
      </c>
      <c r="M5" s="911" t="s">
        <v>212</v>
      </c>
      <c r="N5" s="632" t="s">
        <v>212</v>
      </c>
      <c r="O5" s="911" t="s">
        <v>985</v>
      </c>
      <c r="P5" s="632" t="s">
        <v>985</v>
      </c>
      <c r="Q5" s="909" t="s">
        <v>493</v>
      </c>
      <c r="R5" s="910" t="s">
        <v>493</v>
      </c>
      <c r="S5" s="909" t="s">
        <v>987</v>
      </c>
      <c r="T5" s="910" t="s">
        <v>987</v>
      </c>
      <c r="U5" s="909" t="s">
        <v>951</v>
      </c>
      <c r="V5" s="910" t="s">
        <v>951</v>
      </c>
      <c r="W5" s="909" t="s">
        <v>988</v>
      </c>
      <c r="X5" s="910" t="s">
        <v>988</v>
      </c>
      <c r="Y5" s="909" t="s">
        <v>989</v>
      </c>
      <c r="Z5" s="910" t="s">
        <v>989</v>
      </c>
      <c r="AA5" s="914" t="s">
        <v>990</v>
      </c>
      <c r="AB5" s="915" t="s">
        <v>990</v>
      </c>
      <c r="AC5" s="909" t="s">
        <v>774</v>
      </c>
      <c r="AD5" s="910" t="s">
        <v>774</v>
      </c>
      <c r="AE5" s="913" t="s">
        <v>775</v>
      </c>
      <c r="AF5" s="915" t="s">
        <v>775</v>
      </c>
      <c r="AG5" s="913" t="s">
        <v>950</v>
      </c>
      <c r="AH5" s="910" t="s">
        <v>950</v>
      </c>
    </row>
    <row r="6" spans="1:35" x14ac:dyDescent="0.3">
      <c r="A6" s="908"/>
      <c r="B6" s="909"/>
      <c r="C6" s="909"/>
      <c r="D6" s="910"/>
      <c r="E6" s="909"/>
      <c r="F6" s="910"/>
      <c r="G6" s="911"/>
      <c r="H6" s="631"/>
      <c r="I6" s="912"/>
      <c r="J6" s="632"/>
      <c r="K6" s="913"/>
      <c r="L6" s="910"/>
      <c r="M6" s="911"/>
      <c r="N6" s="632"/>
      <c r="O6" s="911"/>
      <c r="P6" s="632"/>
      <c r="Q6" s="909"/>
      <c r="R6" s="910"/>
      <c r="S6" s="909"/>
      <c r="T6" s="910"/>
      <c r="U6" s="909"/>
      <c r="V6" s="910"/>
      <c r="W6" s="909"/>
      <c r="X6" s="910"/>
      <c r="Y6" s="909"/>
      <c r="Z6" s="910"/>
      <c r="AA6" s="914"/>
      <c r="AB6" s="915"/>
      <c r="AC6" s="909"/>
      <c r="AD6" s="910"/>
      <c r="AE6" s="913"/>
      <c r="AF6" s="915"/>
      <c r="AG6" s="913"/>
      <c r="AH6" s="910"/>
    </row>
    <row r="7" spans="1:35" x14ac:dyDescent="0.3">
      <c r="A7" s="908"/>
      <c r="B7" s="909"/>
      <c r="C7" s="909"/>
      <c r="D7" s="910"/>
      <c r="E7" s="909"/>
      <c r="F7" s="910"/>
      <c r="G7" s="911"/>
      <c r="H7" s="631"/>
      <c r="I7" s="912"/>
      <c r="J7" s="632"/>
      <c r="K7" s="913"/>
      <c r="L7" s="910"/>
      <c r="M7" s="911"/>
      <c r="N7" s="632"/>
      <c r="O7" s="911"/>
      <c r="P7" s="632"/>
      <c r="Q7" s="909"/>
      <c r="R7" s="910"/>
      <c r="S7" s="909"/>
      <c r="T7" s="910"/>
      <c r="U7" s="909"/>
      <c r="V7" s="910"/>
      <c r="W7" s="909"/>
      <c r="X7" s="910"/>
      <c r="Y7" s="909"/>
      <c r="Z7" s="910"/>
      <c r="AA7" s="914"/>
      <c r="AB7" s="915"/>
      <c r="AC7" s="909"/>
      <c r="AD7" s="910"/>
      <c r="AE7" s="913"/>
      <c r="AF7" s="915"/>
      <c r="AG7" s="913"/>
      <c r="AH7" s="910"/>
    </row>
    <row r="8" spans="1:35" s="1063" customFormat="1" ht="56.4" customHeight="1" x14ac:dyDescent="0.3">
      <c r="A8" s="1061" t="s">
        <v>466</v>
      </c>
      <c r="B8" s="1062" t="s">
        <v>993</v>
      </c>
      <c r="C8" s="1062" t="s">
        <v>994</v>
      </c>
      <c r="D8" s="1062" t="s">
        <v>953</v>
      </c>
      <c r="E8" s="1062" t="s">
        <v>995</v>
      </c>
      <c r="F8" s="1062" t="s">
        <v>996</v>
      </c>
      <c r="G8" s="1062" t="s">
        <v>997</v>
      </c>
      <c r="H8" s="1062" t="s">
        <v>957</v>
      </c>
      <c r="I8" s="1062" t="s">
        <v>998</v>
      </c>
      <c r="J8" s="1062" t="s">
        <v>999</v>
      </c>
      <c r="K8" s="1062" t="s">
        <v>1000</v>
      </c>
      <c r="L8" s="1062" t="s">
        <v>960</v>
      </c>
      <c r="M8" s="1062" t="s">
        <v>1001</v>
      </c>
      <c r="N8" s="1062" t="s">
        <v>981</v>
      </c>
      <c r="O8" s="1062" t="s">
        <v>1002</v>
      </c>
      <c r="P8" s="1062" t="s">
        <v>979</v>
      </c>
      <c r="Q8" s="1062" t="s">
        <v>1003</v>
      </c>
      <c r="R8" s="1062" t="s">
        <v>962</v>
      </c>
      <c r="S8" s="1062" t="s">
        <v>1004</v>
      </c>
      <c r="T8" s="1062" t="s">
        <v>977</v>
      </c>
      <c r="U8" s="1062" t="s">
        <v>1005</v>
      </c>
      <c r="V8" s="1062" t="s">
        <v>964</v>
      </c>
      <c r="W8" s="1062" t="s">
        <v>1006</v>
      </c>
      <c r="X8" s="1062" t="s">
        <v>975</v>
      </c>
      <c r="Y8" s="1062" t="s">
        <v>1007</v>
      </c>
      <c r="Z8" s="1062" t="s">
        <v>973</v>
      </c>
      <c r="AA8" s="1062" t="s">
        <v>1008</v>
      </c>
      <c r="AB8" s="1062" t="s">
        <v>971</v>
      </c>
      <c r="AC8" s="1062" t="s">
        <v>1009</v>
      </c>
      <c r="AD8" s="1062" t="s">
        <v>966</v>
      </c>
      <c r="AE8" s="1062" t="s">
        <v>1010</v>
      </c>
      <c r="AF8" s="1062" t="s">
        <v>968</v>
      </c>
      <c r="AG8" s="1062" t="s">
        <v>1011</v>
      </c>
      <c r="AH8" s="1062" t="s">
        <v>970</v>
      </c>
    </row>
    <row r="9" spans="1:35" x14ac:dyDescent="0.3">
      <c r="A9" s="637" t="s">
        <v>655</v>
      </c>
      <c r="B9" s="638">
        <v>22.63680526577668</v>
      </c>
      <c r="C9" s="638">
        <v>5.6839719674665954</v>
      </c>
      <c r="D9" s="639">
        <v>25.109426443933213</v>
      </c>
      <c r="E9" s="638">
        <v>1.84640497145293</v>
      </c>
      <c r="F9" s="639">
        <v>8.1566499767721492</v>
      </c>
      <c r="G9" s="640">
        <v>6.9949181408724632</v>
      </c>
      <c r="H9" s="641">
        <v>30.900641935757999</v>
      </c>
      <c r="I9" s="642">
        <v>0.5081204359604089</v>
      </c>
      <c r="J9" s="643">
        <v>2.2446649604244633</v>
      </c>
      <c r="K9" s="644">
        <v>1.8350060079234258</v>
      </c>
      <c r="L9" s="639">
        <v>8.106294092204207</v>
      </c>
      <c r="M9" s="640">
        <v>0.41071473271248515</v>
      </c>
      <c r="N9" s="643">
        <v>1.8143670358529866</v>
      </c>
      <c r="O9" s="640">
        <v>5.560862716643683E-2</v>
      </c>
      <c r="P9" s="643">
        <v>0.24565580926080768</v>
      </c>
      <c r="Q9" s="638">
        <v>5.1717411304113064E-3</v>
      </c>
      <c r="R9" s="639">
        <v>2.2846603439356229E-2</v>
      </c>
      <c r="S9" s="638">
        <v>3.9864588487353201</v>
      </c>
      <c r="T9" s="639">
        <v>17.610518807449495</v>
      </c>
      <c r="U9" s="638">
        <v>5.6869852180123193E-2</v>
      </c>
      <c r="V9" s="639">
        <v>0.25122737732829081</v>
      </c>
      <c r="W9" s="638">
        <v>0.21472323631447374</v>
      </c>
      <c r="X9" s="639">
        <v>0.94855803985336129</v>
      </c>
      <c r="Y9" s="638">
        <v>5.7368032469888031E-3</v>
      </c>
      <c r="Z9" s="639">
        <v>2.5342813085298548E-2</v>
      </c>
      <c r="AA9" s="638">
        <v>0.85549511249938537</v>
      </c>
      <c r="AB9" s="639">
        <v>3.7792219460966101</v>
      </c>
      <c r="AC9" s="638">
        <v>0.12105119114372478</v>
      </c>
      <c r="AD9" s="639">
        <v>0.53475386532010027</v>
      </c>
      <c r="AE9" s="644">
        <v>5.655360589235562E-2</v>
      </c>
      <c r="AF9" s="645">
        <v>0.24983033263026674</v>
      </c>
      <c r="AG9" s="644">
        <v>5.1192838552065032</v>
      </c>
      <c r="AH9" s="639">
        <v>22.614868993665208</v>
      </c>
    </row>
    <row r="10" spans="1:35" x14ac:dyDescent="0.3">
      <c r="A10" s="646" t="s">
        <v>468</v>
      </c>
      <c r="B10" s="647">
        <v>30.545129081760642</v>
      </c>
      <c r="C10" s="647">
        <v>7.7743648056206132</v>
      </c>
      <c r="D10" s="648">
        <v>25.452060735480426</v>
      </c>
      <c r="E10" s="647">
        <v>3.5335938121240158</v>
      </c>
      <c r="F10" s="648">
        <v>11.568436337805572</v>
      </c>
      <c r="G10" s="647">
        <v>6.0141122699173577</v>
      </c>
      <c r="H10" s="649">
        <v>19.689267816872817</v>
      </c>
      <c r="I10" s="650">
        <v>0.11926152571420789</v>
      </c>
      <c r="J10" s="648">
        <v>0.39044367890860321</v>
      </c>
      <c r="K10" s="651">
        <v>3.7600784511682446</v>
      </c>
      <c r="L10" s="648">
        <v>12.309911806571783</v>
      </c>
      <c r="M10" s="647">
        <v>6.1022944890877008E-4</v>
      </c>
      <c r="N10" s="648">
        <v>1.9977962681884862E-3</v>
      </c>
      <c r="O10" s="647">
        <v>9.5719036127428557E-4</v>
      </c>
      <c r="P10" s="648">
        <v>3.1336923105224359E-3</v>
      </c>
      <c r="Q10" s="647">
        <v>1.3130367240387788E-2</v>
      </c>
      <c r="R10" s="648">
        <v>4.2986779349471795E-2</v>
      </c>
      <c r="S10" s="647">
        <v>7.5591553528193787</v>
      </c>
      <c r="T10" s="648">
        <v>24.747498472131728</v>
      </c>
      <c r="U10" s="647">
        <v>2.3732829333892164E-2</v>
      </c>
      <c r="V10" s="648">
        <v>7.769759057284098E-2</v>
      </c>
      <c r="W10" s="647">
        <v>0.47074676883726468</v>
      </c>
      <c r="X10" s="648">
        <v>1.5411516761877455</v>
      </c>
      <c r="Y10" s="605" t="s">
        <v>330</v>
      </c>
      <c r="Z10" s="605" t="s">
        <v>330</v>
      </c>
      <c r="AA10" s="647">
        <v>1.2510729538312437</v>
      </c>
      <c r="AB10" s="648">
        <v>4.0958181924275934</v>
      </c>
      <c r="AC10" s="605" t="s">
        <v>330</v>
      </c>
      <c r="AD10" s="605" t="s">
        <v>330</v>
      </c>
      <c r="AE10" s="651">
        <v>2.4312525343852653E-2</v>
      </c>
      <c r="AF10" s="652">
        <v>7.9595425112707577E-2</v>
      </c>
      <c r="AG10" s="651">
        <v>9.3047079048217789</v>
      </c>
      <c r="AH10" s="648">
        <v>30.462165931319905</v>
      </c>
    </row>
    <row r="11" spans="1:35" x14ac:dyDescent="0.3">
      <c r="A11" s="646" t="s">
        <v>469</v>
      </c>
      <c r="B11" s="647">
        <v>26.00065679746238</v>
      </c>
      <c r="C11" s="647">
        <v>4.9697685997044072</v>
      </c>
      <c r="D11" s="648">
        <v>19.114011766769863</v>
      </c>
      <c r="E11" s="647">
        <v>3.9297247133827755E-2</v>
      </c>
      <c r="F11" s="648">
        <v>0.15113944020699932</v>
      </c>
      <c r="G11" s="647">
        <v>10.188872574826416</v>
      </c>
      <c r="H11" s="649">
        <v>39.186981522023828</v>
      </c>
      <c r="I11" s="650">
        <v>0.48289927415372669</v>
      </c>
      <c r="J11" s="648">
        <v>1.8572579835785412</v>
      </c>
      <c r="K11" s="651">
        <v>7.0177702849173782</v>
      </c>
      <c r="L11" s="648">
        <v>26.990742347717543</v>
      </c>
      <c r="M11" s="647">
        <v>9.3883582139328861E-2</v>
      </c>
      <c r="N11" s="648">
        <v>0.361081579094924</v>
      </c>
      <c r="O11" s="605" t="s">
        <v>330</v>
      </c>
      <c r="P11" s="609" t="s">
        <v>330</v>
      </c>
      <c r="Q11" s="605" t="s">
        <v>330</v>
      </c>
      <c r="R11" s="605" t="s">
        <v>330</v>
      </c>
      <c r="S11" s="647">
        <v>2.0566353389023861</v>
      </c>
      <c r="T11" s="648">
        <v>7.9099361024722663</v>
      </c>
      <c r="U11" s="647">
        <v>9.6188754062020057E-2</v>
      </c>
      <c r="V11" s="648">
        <v>0.36994740098799317</v>
      </c>
      <c r="W11" s="647">
        <v>9.3083174040097319E-2</v>
      </c>
      <c r="X11" s="648">
        <v>0.3580031641707685</v>
      </c>
      <c r="Y11" s="605" t="s">
        <v>330</v>
      </c>
      <c r="Z11" s="605" t="s">
        <v>330</v>
      </c>
      <c r="AA11" s="647">
        <v>0.71079608276464779</v>
      </c>
      <c r="AB11" s="648">
        <v>2.73376202878852</v>
      </c>
      <c r="AC11" s="647">
        <v>0.24532150916402615</v>
      </c>
      <c r="AD11" s="648">
        <v>0.94352043132990815</v>
      </c>
      <c r="AE11" s="651">
        <v>6.1403756541175249E-3</v>
      </c>
      <c r="AF11" s="652">
        <v>2.3616232858843841E-2</v>
      </c>
      <c r="AG11" s="651">
        <v>2.9567033497691511</v>
      </c>
      <c r="AH11" s="648">
        <v>11.371648696419546</v>
      </c>
    </row>
    <row r="12" spans="1:35" x14ac:dyDescent="0.3">
      <c r="A12" s="646" t="s">
        <v>470</v>
      </c>
      <c r="B12" s="647">
        <v>13.879118632816922</v>
      </c>
      <c r="C12" s="647">
        <v>6.6831271877922553</v>
      </c>
      <c r="D12" s="648">
        <v>48.152388956386055</v>
      </c>
      <c r="E12" s="647">
        <v>1.9960770568155206</v>
      </c>
      <c r="F12" s="648">
        <v>14.381871858172845</v>
      </c>
      <c r="G12" s="647">
        <v>0.56486023720049439</v>
      </c>
      <c r="H12" s="649">
        <v>4.0698566828652405</v>
      </c>
      <c r="I12" s="650">
        <v>0.11086013483857059</v>
      </c>
      <c r="J12" s="648">
        <v>0.79875486168440002</v>
      </c>
      <c r="K12" s="651">
        <v>6.849098362054125E-3</v>
      </c>
      <c r="L12" s="648">
        <v>4.9348222630358943E-2</v>
      </c>
      <c r="M12" s="647">
        <v>0.26870175612736924</v>
      </c>
      <c r="N12" s="648">
        <v>1.9360145498866825</v>
      </c>
      <c r="O12" s="647">
        <v>4.0983542994334427E-3</v>
      </c>
      <c r="P12" s="648">
        <v>2.9528923326175474E-2</v>
      </c>
      <c r="Q12" s="605" t="s">
        <v>330</v>
      </c>
      <c r="R12" s="605" t="s">
        <v>330</v>
      </c>
      <c r="S12" s="647">
        <v>4.1572051162350663</v>
      </c>
      <c r="T12" s="648">
        <v>29.95294749052314</v>
      </c>
      <c r="U12" s="605" t="s">
        <v>330</v>
      </c>
      <c r="V12" s="605" t="s">
        <v>330</v>
      </c>
      <c r="W12" s="647">
        <v>8.7339691146158874E-2</v>
      </c>
      <c r="X12" s="648">
        <v>0.62928845452510052</v>
      </c>
      <c r="Y12" s="605" t="s">
        <v>330</v>
      </c>
      <c r="Z12" s="605" t="s">
        <v>330</v>
      </c>
      <c r="AA12" s="605" t="s">
        <v>330</v>
      </c>
      <c r="AB12" s="605" t="s">
        <v>330</v>
      </c>
      <c r="AC12" s="605" t="s">
        <v>330</v>
      </c>
      <c r="AD12" s="605" t="s">
        <v>330</v>
      </c>
      <c r="AE12" s="605" t="s">
        <v>330</v>
      </c>
      <c r="AF12" s="605" t="s">
        <v>330</v>
      </c>
      <c r="AG12" s="651">
        <v>4.2445448073812253</v>
      </c>
      <c r="AH12" s="648">
        <v>30.582235945048243</v>
      </c>
    </row>
    <row r="13" spans="1:35" x14ac:dyDescent="0.3">
      <c r="A13" s="646" t="s">
        <v>766</v>
      </c>
      <c r="B13" s="647">
        <v>24.857938182666153</v>
      </c>
      <c r="C13" s="647">
        <v>6.0431369962403538</v>
      </c>
      <c r="D13" s="648">
        <v>24.310692833142262</v>
      </c>
      <c r="E13" s="647">
        <v>1.1999551273029068</v>
      </c>
      <c r="F13" s="648">
        <v>4.8272512325244055</v>
      </c>
      <c r="G13" s="647">
        <v>5.3185208421732719</v>
      </c>
      <c r="H13" s="649">
        <v>21.395663643101194</v>
      </c>
      <c r="I13" s="650">
        <v>0.4566147497178577</v>
      </c>
      <c r="J13" s="648">
        <v>1.8368971165768793</v>
      </c>
      <c r="K13" s="651">
        <v>0.622201234310786</v>
      </c>
      <c r="L13" s="648">
        <v>2.5030283273640817</v>
      </c>
      <c r="M13" s="605" t="s">
        <v>330</v>
      </c>
      <c r="N13" s="605" t="s">
        <v>330</v>
      </c>
      <c r="O13" s="647">
        <v>1.6601339844721771E-2</v>
      </c>
      <c r="P13" s="648">
        <v>6.67848625365806E-2</v>
      </c>
      <c r="Q13" s="605" t="s">
        <v>330</v>
      </c>
      <c r="R13" s="605" t="s">
        <v>330</v>
      </c>
      <c r="S13" s="647">
        <v>10.858965476588034</v>
      </c>
      <c r="T13" s="648">
        <v>43.684095586657179</v>
      </c>
      <c r="U13" s="647">
        <v>6.6188266932301953E-2</v>
      </c>
      <c r="V13" s="648">
        <v>0.26626611767204456</v>
      </c>
      <c r="W13" s="647">
        <v>0.1222313571861495</v>
      </c>
      <c r="X13" s="648">
        <v>0.49171961201264641</v>
      </c>
      <c r="Y13" s="605" t="s">
        <v>330</v>
      </c>
      <c r="Z13" s="605" t="s">
        <v>330</v>
      </c>
      <c r="AA13" s="647">
        <v>0.15352279236977179</v>
      </c>
      <c r="AB13" s="648">
        <v>0.61760066841273964</v>
      </c>
      <c r="AC13" s="605" t="s">
        <v>330</v>
      </c>
      <c r="AD13" s="605" t="s">
        <v>330</v>
      </c>
      <c r="AE13" s="605" t="s">
        <v>330</v>
      </c>
      <c r="AF13" s="605" t="s">
        <v>330</v>
      </c>
      <c r="AG13" s="651">
        <v>11.200907893076257</v>
      </c>
      <c r="AH13" s="648">
        <v>45.059681984754604</v>
      </c>
    </row>
    <row r="14" spans="1:35" x14ac:dyDescent="0.3">
      <c r="A14" s="646" t="s">
        <v>471</v>
      </c>
      <c r="B14" s="647">
        <v>16.395366139495884</v>
      </c>
      <c r="C14" s="647">
        <v>6.9532084791913986</v>
      </c>
      <c r="D14" s="648">
        <v>42.409595613978716</v>
      </c>
      <c r="E14" s="605" t="s">
        <v>330</v>
      </c>
      <c r="F14" s="605" t="s">
        <v>330</v>
      </c>
      <c r="G14" s="605" t="s">
        <v>330</v>
      </c>
      <c r="H14" s="605" t="s">
        <v>330</v>
      </c>
      <c r="I14" s="650">
        <v>1.8073337598199632</v>
      </c>
      <c r="J14" s="648">
        <v>11.023442504685255</v>
      </c>
      <c r="K14" s="651">
        <v>2.5398278051180569</v>
      </c>
      <c r="L14" s="648">
        <v>15.491131966853105</v>
      </c>
      <c r="M14" s="605" t="s">
        <v>330</v>
      </c>
      <c r="N14" s="605" t="s">
        <v>330</v>
      </c>
      <c r="O14" s="605" t="s">
        <v>330</v>
      </c>
      <c r="P14" s="609" t="s">
        <v>330</v>
      </c>
      <c r="Q14" s="605" t="s">
        <v>330</v>
      </c>
      <c r="R14" s="605" t="s">
        <v>330</v>
      </c>
      <c r="S14" s="647">
        <v>0.68872630745486318</v>
      </c>
      <c r="T14" s="648">
        <v>4.2007375839917644</v>
      </c>
      <c r="U14" s="647">
        <v>0.31204593022056021</v>
      </c>
      <c r="V14" s="648">
        <v>1.9032568566361694</v>
      </c>
      <c r="W14" s="647">
        <v>2.9556457525298656</v>
      </c>
      <c r="X14" s="648">
        <v>18.027323863233615</v>
      </c>
      <c r="Y14" s="605" t="s">
        <v>330</v>
      </c>
      <c r="Z14" s="605" t="s">
        <v>330</v>
      </c>
      <c r="AA14" s="647">
        <v>0.58026873002201584</v>
      </c>
      <c r="AB14" s="648">
        <v>3.5392239800254783</v>
      </c>
      <c r="AC14" s="647">
        <v>0.55831046126809902</v>
      </c>
      <c r="AD14" s="648">
        <v>3.4052942552051215</v>
      </c>
      <c r="AE14" s="605" t="s">
        <v>330</v>
      </c>
      <c r="AF14" s="605" t="s">
        <v>330</v>
      </c>
      <c r="AG14" s="651">
        <v>4.5366867202273049</v>
      </c>
      <c r="AH14" s="648">
        <v>27.670542283887027</v>
      </c>
    </row>
    <row r="15" spans="1:35" x14ac:dyDescent="0.3">
      <c r="A15" s="646" t="s">
        <v>767</v>
      </c>
      <c r="B15" s="647">
        <v>27.673655549664193</v>
      </c>
      <c r="C15" s="647">
        <v>5.2207584020324491</v>
      </c>
      <c r="D15" s="648">
        <v>18.865445487182125</v>
      </c>
      <c r="E15" s="647">
        <v>3.7038381518073051</v>
      </c>
      <c r="F15" s="648">
        <v>13.38398588202508</v>
      </c>
      <c r="G15" s="647">
        <v>6.4267663471508598</v>
      </c>
      <c r="H15" s="649">
        <v>23.223409482773754</v>
      </c>
      <c r="I15" s="650">
        <v>0.17394550501781153</v>
      </c>
      <c r="J15" s="648">
        <v>0.62855991217221852</v>
      </c>
      <c r="K15" s="605" t="s">
        <v>330</v>
      </c>
      <c r="L15" s="605" t="s">
        <v>330</v>
      </c>
      <c r="M15" s="647">
        <v>0.43760122923706785</v>
      </c>
      <c r="N15" s="648">
        <v>1.5812917395453305</v>
      </c>
      <c r="O15" s="647">
        <v>1.7632699944742702</v>
      </c>
      <c r="P15" s="648">
        <v>6.3716554949158732</v>
      </c>
      <c r="Q15" s="647">
        <v>4.6095835901247641E-2</v>
      </c>
      <c r="R15" s="648">
        <v>0.16656937793607463</v>
      </c>
      <c r="S15" s="647">
        <v>8.3134527739431583</v>
      </c>
      <c r="T15" s="648">
        <v>30.04103581120145</v>
      </c>
      <c r="U15" s="605" t="s">
        <v>330</v>
      </c>
      <c r="V15" s="605" t="s">
        <v>330</v>
      </c>
      <c r="W15" s="647">
        <v>6.0482128470863483E-2</v>
      </c>
      <c r="X15" s="648">
        <v>0.21855489370502554</v>
      </c>
      <c r="Y15" s="605" t="s">
        <v>330</v>
      </c>
      <c r="Z15" s="605" t="s">
        <v>330</v>
      </c>
      <c r="AA15" s="647">
        <v>1.1950225208355481</v>
      </c>
      <c r="AB15" s="648">
        <v>4.3182676704597815</v>
      </c>
      <c r="AC15" s="605" t="s">
        <v>330</v>
      </c>
      <c r="AD15" s="605" t="s">
        <v>330</v>
      </c>
      <c r="AE15" s="651">
        <v>0.33242266079361227</v>
      </c>
      <c r="AF15" s="652">
        <v>1.201224248083286</v>
      </c>
      <c r="AG15" s="651">
        <v>9.5689574232495698</v>
      </c>
      <c r="AH15" s="648">
        <v>34.577858375366262</v>
      </c>
    </row>
    <row r="16" spans="1:35" x14ac:dyDescent="0.3">
      <c r="A16" s="646" t="s">
        <v>472</v>
      </c>
      <c r="B16" s="647">
        <v>28.425065072057127</v>
      </c>
      <c r="C16" s="647">
        <v>5.7772829832988739</v>
      </c>
      <c r="D16" s="648">
        <v>20.324607766608612</v>
      </c>
      <c r="E16" s="647">
        <v>11.272966702592129</v>
      </c>
      <c r="F16" s="648">
        <v>39.65854316961218</v>
      </c>
      <c r="G16" s="647">
        <v>3.3228091508454733</v>
      </c>
      <c r="H16" s="649">
        <v>11.68971519474872</v>
      </c>
      <c r="I16" s="650">
        <v>0.14955330278826307</v>
      </c>
      <c r="J16" s="648">
        <v>0.52613178689001283</v>
      </c>
      <c r="K16" s="651">
        <v>0.90530292176149152</v>
      </c>
      <c r="L16" s="648">
        <v>3.1848754592700557</v>
      </c>
      <c r="M16" s="605" t="s">
        <v>330</v>
      </c>
      <c r="N16" s="605" t="s">
        <v>330</v>
      </c>
      <c r="O16" s="605" t="s">
        <v>330</v>
      </c>
      <c r="P16" s="609" t="s">
        <v>330</v>
      </c>
      <c r="Q16" s="605" t="s">
        <v>330</v>
      </c>
      <c r="R16" s="605" t="s">
        <v>330</v>
      </c>
      <c r="S16" s="647">
        <v>4.6249096947167319</v>
      </c>
      <c r="T16" s="648">
        <v>16.27053335847307</v>
      </c>
      <c r="U16" s="605" t="s">
        <v>330</v>
      </c>
      <c r="V16" s="605" t="s">
        <v>330</v>
      </c>
      <c r="W16" s="647">
        <v>8.7538899116651664E-2</v>
      </c>
      <c r="X16" s="648">
        <v>0.30796375978293039</v>
      </c>
      <c r="Y16" s="605" t="s">
        <v>330</v>
      </c>
      <c r="Z16" s="605" t="s">
        <v>330</v>
      </c>
      <c r="AA16" s="647">
        <v>2.1922963988798267</v>
      </c>
      <c r="AB16" s="648">
        <v>7.7125466320741483</v>
      </c>
      <c r="AC16" s="647">
        <v>9.2405186616310336E-2</v>
      </c>
      <c r="AD16" s="648">
        <v>0.32508346553319939</v>
      </c>
      <c r="AE16" s="605" t="s">
        <v>330</v>
      </c>
      <c r="AF16" s="605" t="s">
        <v>330</v>
      </c>
      <c r="AG16" s="651">
        <v>6.9047449927132103</v>
      </c>
      <c r="AH16" s="648">
        <v>24.291043750330147</v>
      </c>
    </row>
    <row r="17" spans="1:34" x14ac:dyDescent="0.3">
      <c r="A17" s="646" t="s">
        <v>473</v>
      </c>
      <c r="B17" s="647">
        <v>29.545512649683282</v>
      </c>
      <c r="C17" s="647">
        <v>5.1840134301302303</v>
      </c>
      <c r="D17" s="648">
        <v>17.545857103907117</v>
      </c>
      <c r="E17" s="647">
        <v>10.24977230862943</v>
      </c>
      <c r="F17" s="648">
        <v>34.691468820187495</v>
      </c>
      <c r="G17" s="647">
        <v>1.4929613349303454</v>
      </c>
      <c r="H17" s="649">
        <v>5.0530899654108712</v>
      </c>
      <c r="I17" s="650">
        <v>6.66235200060913E-2</v>
      </c>
      <c r="J17" s="648">
        <v>0.22549454733121879</v>
      </c>
      <c r="K17" s="651">
        <v>3.0968954903930347E-2</v>
      </c>
      <c r="L17" s="648">
        <v>0.10481779507813793</v>
      </c>
      <c r="M17" s="605" t="s">
        <v>330</v>
      </c>
      <c r="N17" s="605" t="s">
        <v>330</v>
      </c>
      <c r="O17" s="605" t="s">
        <v>330</v>
      </c>
      <c r="P17" s="609" t="s">
        <v>330</v>
      </c>
      <c r="Q17" s="605" t="s">
        <v>330</v>
      </c>
      <c r="R17" s="605" t="s">
        <v>330</v>
      </c>
      <c r="S17" s="647">
        <v>12.521173101083255</v>
      </c>
      <c r="T17" s="648">
        <v>42.379271768085154</v>
      </c>
      <c r="U17" s="605" t="s">
        <v>330</v>
      </c>
      <c r="V17" s="605" t="s">
        <v>330</v>
      </c>
      <c r="W17" s="605" t="s">
        <v>330</v>
      </c>
      <c r="X17" s="605" t="s">
        <v>330</v>
      </c>
      <c r="Y17" s="605" t="s">
        <v>330</v>
      </c>
      <c r="Z17" s="605" t="s">
        <v>330</v>
      </c>
      <c r="AA17" s="605" t="s">
        <v>330</v>
      </c>
      <c r="AB17" s="605" t="s">
        <v>330</v>
      </c>
      <c r="AC17" s="605" t="s">
        <v>330</v>
      </c>
      <c r="AD17" s="605" t="s">
        <v>330</v>
      </c>
      <c r="AE17" s="605" t="s">
        <v>330</v>
      </c>
      <c r="AF17" s="605" t="s">
        <v>330</v>
      </c>
      <c r="AG17" s="651">
        <v>12.521173101083255</v>
      </c>
      <c r="AH17" s="648">
        <v>42.379271768085154</v>
      </c>
    </row>
    <row r="18" spans="1:34" x14ac:dyDescent="0.3">
      <c r="A18" s="646" t="s">
        <v>474</v>
      </c>
      <c r="B18" s="647">
        <v>42.461781246124623</v>
      </c>
      <c r="C18" s="647">
        <v>14.695765793129725</v>
      </c>
      <c r="D18" s="648">
        <v>34.609395465412724</v>
      </c>
      <c r="E18" s="647">
        <v>11.896182042678159</v>
      </c>
      <c r="F18" s="648">
        <v>28.016210562913894</v>
      </c>
      <c r="G18" s="647">
        <v>0.14361472114335627</v>
      </c>
      <c r="H18" s="649">
        <v>0.33822114129153169</v>
      </c>
      <c r="I18" s="650">
        <v>3.3285585651971525E-2</v>
      </c>
      <c r="J18" s="648">
        <v>7.8389517997456623E-2</v>
      </c>
      <c r="K18" s="651">
        <v>1.3374725241149754</v>
      </c>
      <c r="L18" s="648">
        <v>3.1498267026587423</v>
      </c>
      <c r="M18" s="605" t="s">
        <v>330</v>
      </c>
      <c r="N18" s="605" t="s">
        <v>330</v>
      </c>
      <c r="O18" s="605" t="s">
        <v>330</v>
      </c>
      <c r="P18" s="609" t="s">
        <v>330</v>
      </c>
      <c r="Q18" s="605" t="s">
        <v>330</v>
      </c>
      <c r="R18" s="605" t="s">
        <v>330</v>
      </c>
      <c r="S18" s="647">
        <v>8.7743104294235952</v>
      </c>
      <c r="T18" s="648">
        <v>20.664018729135165</v>
      </c>
      <c r="U18" s="647">
        <v>8.0495042209070125E-2</v>
      </c>
      <c r="V18" s="648">
        <v>0.18957057345873049</v>
      </c>
      <c r="W18" s="647">
        <v>1.9770056272769263E-2</v>
      </c>
      <c r="X18" s="648">
        <v>4.6559648918575745E-2</v>
      </c>
      <c r="Y18" s="605" t="s">
        <v>330</v>
      </c>
      <c r="Z18" s="605" t="s">
        <v>330</v>
      </c>
      <c r="AA18" s="647">
        <v>5.1819114768771222</v>
      </c>
      <c r="AB18" s="648">
        <v>12.203707251094329</v>
      </c>
      <c r="AC18" s="647">
        <v>0.27300650434851376</v>
      </c>
      <c r="AD18" s="648">
        <v>0.64294642461196883</v>
      </c>
      <c r="AE18" s="651">
        <v>2.5967070275360937E-2</v>
      </c>
      <c r="AF18" s="652">
        <v>6.1153982506871131E-2</v>
      </c>
      <c r="AG18" s="651">
        <v>14.056487004782557</v>
      </c>
      <c r="AH18" s="648">
        <v>33.103856202606799</v>
      </c>
    </row>
    <row r="19" spans="1:34" x14ac:dyDescent="0.3">
      <c r="A19" s="646" t="s">
        <v>475</v>
      </c>
      <c r="B19" s="647">
        <v>22.89742966786428</v>
      </c>
      <c r="C19" s="647">
        <v>8.2169227971912786</v>
      </c>
      <c r="D19" s="648">
        <v>35.885786817039275</v>
      </c>
      <c r="E19" s="647">
        <v>0.76845364166022867</v>
      </c>
      <c r="F19" s="648">
        <v>3.3560694488723586</v>
      </c>
      <c r="G19" s="647">
        <v>5.8470734330809044</v>
      </c>
      <c r="H19" s="649">
        <v>25.535937954149766</v>
      </c>
      <c r="I19" s="650">
        <v>0.44627990220226482</v>
      </c>
      <c r="J19" s="648">
        <v>1.949039296880569</v>
      </c>
      <c r="K19" s="651">
        <v>1.5979917761088887</v>
      </c>
      <c r="L19" s="648">
        <v>6.978913350923456</v>
      </c>
      <c r="M19" s="647">
        <v>1.070429762163299E-2</v>
      </c>
      <c r="N19" s="648">
        <v>4.6748904907244183E-2</v>
      </c>
      <c r="O19" s="605" t="s">
        <v>330</v>
      </c>
      <c r="P19" s="609" t="s">
        <v>330</v>
      </c>
      <c r="Q19" s="647">
        <v>5.3473817081673195E-6</v>
      </c>
      <c r="R19" s="648">
        <v>2.3353633074686008E-5</v>
      </c>
      <c r="S19" s="647">
        <v>3.6397027637310662</v>
      </c>
      <c r="T19" s="648">
        <v>15.895682688084673</v>
      </c>
      <c r="U19" s="653">
        <v>4.0539881646870751E-2</v>
      </c>
      <c r="V19" s="654">
        <v>0.17704992322246116</v>
      </c>
      <c r="W19" s="647">
        <v>0.13357890253422849</v>
      </c>
      <c r="X19" s="648">
        <v>0.58337946429725995</v>
      </c>
      <c r="Y19" s="605" t="s">
        <v>330</v>
      </c>
      <c r="Z19" s="605" t="s">
        <v>330</v>
      </c>
      <c r="AA19" s="647">
        <v>2.0817178645901042</v>
      </c>
      <c r="AB19" s="648">
        <v>9.0914914677594592</v>
      </c>
      <c r="AC19" s="647">
        <v>0.10883997559184681</v>
      </c>
      <c r="AD19" s="648">
        <v>0.47533708879385617</v>
      </c>
      <c r="AE19" s="651">
        <v>5.6190992138658432E-3</v>
      </c>
      <c r="AF19" s="652">
        <v>2.4540305594876646E-2</v>
      </c>
      <c r="AG19" s="651">
        <v>5.8955394125022691</v>
      </c>
      <c r="AH19" s="648">
        <v>25.747603543363851</v>
      </c>
    </row>
    <row r="20" spans="1:34" x14ac:dyDescent="0.3">
      <c r="A20" s="646" t="s">
        <v>476</v>
      </c>
      <c r="B20" s="647">
        <v>17.387713938400363</v>
      </c>
      <c r="C20" s="647">
        <v>5.7430433069672997</v>
      </c>
      <c r="D20" s="648">
        <v>33.029317869578712</v>
      </c>
      <c r="E20" s="647">
        <v>0.11029997436034349</v>
      </c>
      <c r="F20" s="648">
        <v>0.63435581440495492</v>
      </c>
      <c r="G20" s="647">
        <v>1.8757088547251288</v>
      </c>
      <c r="H20" s="649">
        <v>10.787552989255644</v>
      </c>
      <c r="I20" s="650">
        <v>0.46783531547601009</v>
      </c>
      <c r="J20" s="648">
        <v>2.6906085361963923</v>
      </c>
      <c r="K20" s="651">
        <v>4.6960328764856447</v>
      </c>
      <c r="L20" s="648">
        <v>27.007764753447923</v>
      </c>
      <c r="M20" s="605" t="s">
        <v>330</v>
      </c>
      <c r="N20" s="605" t="s">
        <v>330</v>
      </c>
      <c r="O20" s="647">
        <v>6.6901704868792787E-3</v>
      </c>
      <c r="P20" s="648">
        <v>3.8476423701129518E-2</v>
      </c>
      <c r="Q20" s="605" t="s">
        <v>330</v>
      </c>
      <c r="R20" s="605" t="s">
        <v>330</v>
      </c>
      <c r="S20" s="647">
        <v>2.7070951616092085</v>
      </c>
      <c r="T20" s="648">
        <v>15.569011378952188</v>
      </c>
      <c r="U20" s="647">
        <v>0.14972020063392005</v>
      </c>
      <c r="V20" s="648">
        <v>0.86106892006813185</v>
      </c>
      <c r="W20" s="647">
        <v>1.2332819097070393</v>
      </c>
      <c r="X20" s="648">
        <v>7.0928352863188344</v>
      </c>
      <c r="Y20" s="605" t="s">
        <v>330</v>
      </c>
      <c r="Z20" s="605" t="s">
        <v>330</v>
      </c>
      <c r="AA20" s="647">
        <v>0.38764716946369826</v>
      </c>
      <c r="AB20" s="648">
        <v>2.2294314872962597</v>
      </c>
      <c r="AC20" s="647">
        <v>1.0358998485191775E-2</v>
      </c>
      <c r="AD20" s="648">
        <v>5.9576540779832855E-2</v>
      </c>
      <c r="AE20" s="605" t="s">
        <v>330</v>
      </c>
      <c r="AF20" s="605" t="s">
        <v>330</v>
      </c>
      <c r="AG20" s="651">
        <v>4.4777444414138659</v>
      </c>
      <c r="AH20" s="648">
        <v>25.752347072635413</v>
      </c>
    </row>
    <row r="21" spans="1:34" x14ac:dyDescent="0.3">
      <c r="A21" s="646" t="s">
        <v>477</v>
      </c>
      <c r="B21" s="647">
        <v>12.439743842340341</v>
      </c>
      <c r="C21" s="647">
        <v>5.5029468821713428</v>
      </c>
      <c r="D21" s="648">
        <v>44.23681831326239</v>
      </c>
      <c r="E21" s="605" t="s">
        <v>330</v>
      </c>
      <c r="F21" s="605" t="s">
        <v>330</v>
      </c>
      <c r="G21" s="647">
        <v>2.7167729055421961</v>
      </c>
      <c r="H21" s="649">
        <v>21.839460200902963</v>
      </c>
      <c r="I21" s="650">
        <v>0.8799356476414778</v>
      </c>
      <c r="J21" s="648">
        <v>7.0735833373553758</v>
      </c>
      <c r="K21" s="651">
        <v>1.2734545772028862</v>
      </c>
      <c r="L21" s="648">
        <v>10.23698392300099</v>
      </c>
      <c r="M21" s="647">
        <v>2.5315348425357861E-2</v>
      </c>
      <c r="N21" s="648">
        <v>0.20350377585102411</v>
      </c>
      <c r="O21" s="605" t="s">
        <v>330</v>
      </c>
      <c r="P21" s="609" t="s">
        <v>330</v>
      </c>
      <c r="Q21" s="605" t="s">
        <v>330</v>
      </c>
      <c r="R21" s="605" t="s">
        <v>330</v>
      </c>
      <c r="S21" s="647">
        <v>1.5984468675333221</v>
      </c>
      <c r="T21" s="648">
        <v>12.849515936918197</v>
      </c>
      <c r="U21" s="647">
        <v>9.0084063436249411E-3</v>
      </c>
      <c r="V21" s="648">
        <v>7.2416333147983472E-2</v>
      </c>
      <c r="W21" s="647">
        <v>0.249398244190771</v>
      </c>
      <c r="X21" s="648">
        <v>2.0048503196819096</v>
      </c>
      <c r="Y21" s="647">
        <v>8.0503910785936441E-5</v>
      </c>
      <c r="Z21" s="648">
        <v>6.4715087228669902E-4</v>
      </c>
      <c r="AA21" s="647">
        <v>0.18436531655151042</v>
      </c>
      <c r="AB21" s="648">
        <v>1.4820668245916631</v>
      </c>
      <c r="AC21" s="647">
        <v>1.9142827067216729E-5</v>
      </c>
      <c r="AD21" s="648">
        <v>1.538844152245446E-4</v>
      </c>
      <c r="AE21" s="605" t="s">
        <v>330</v>
      </c>
      <c r="AF21" s="605" t="s">
        <v>330</v>
      </c>
      <c r="AG21" s="651">
        <v>2.0412993385300142</v>
      </c>
      <c r="AH21" s="648">
        <v>16.409496565212038</v>
      </c>
    </row>
    <row r="22" spans="1:34" x14ac:dyDescent="0.3">
      <c r="A22" s="646" t="s">
        <v>478</v>
      </c>
      <c r="B22" s="647">
        <v>22.063010556113429</v>
      </c>
      <c r="C22" s="647">
        <v>5.7579059190626101</v>
      </c>
      <c r="D22" s="648">
        <v>26.097553207520697</v>
      </c>
      <c r="E22" s="605" t="s">
        <v>330</v>
      </c>
      <c r="F22" s="605" t="s">
        <v>330</v>
      </c>
      <c r="G22" s="647">
        <v>4.3420854946618777</v>
      </c>
      <c r="H22" s="649">
        <v>19.680385338249913</v>
      </c>
      <c r="I22" s="650">
        <v>0.36555740714501334</v>
      </c>
      <c r="J22" s="648">
        <v>1.6568790837283138</v>
      </c>
      <c r="K22" s="651">
        <v>2.3428969554530163</v>
      </c>
      <c r="L22" s="648">
        <v>10.619117230145294</v>
      </c>
      <c r="M22" s="647">
        <v>0.73752217800311726</v>
      </c>
      <c r="N22" s="648">
        <v>3.3427993705906904</v>
      </c>
      <c r="O22" s="605" t="s">
        <v>330</v>
      </c>
      <c r="P22" s="609" t="s">
        <v>330</v>
      </c>
      <c r="Q22" s="605" t="s">
        <v>330</v>
      </c>
      <c r="R22" s="605" t="s">
        <v>330</v>
      </c>
      <c r="S22" s="647">
        <v>0.18718696672683477</v>
      </c>
      <c r="T22" s="648">
        <v>0.84841987565911403</v>
      </c>
      <c r="U22" s="605" t="s">
        <v>330</v>
      </c>
      <c r="V22" s="605" t="s">
        <v>330</v>
      </c>
      <c r="W22" s="647">
        <v>0.1119690755469034</v>
      </c>
      <c r="X22" s="648">
        <v>0.50749681355647058</v>
      </c>
      <c r="Y22" s="605" t="s">
        <v>330</v>
      </c>
      <c r="Z22" s="605" t="s">
        <v>330</v>
      </c>
      <c r="AA22" s="647">
        <v>0.62228839258761848</v>
      </c>
      <c r="AB22" s="648">
        <v>2.8205053476493438</v>
      </c>
      <c r="AC22" s="647">
        <v>6.2357483227885142</v>
      </c>
      <c r="AD22" s="648">
        <v>28.263361008367255</v>
      </c>
      <c r="AE22" s="651">
        <v>1.3598498441379225</v>
      </c>
      <c r="AF22" s="652">
        <v>6.1634827245329049</v>
      </c>
      <c r="AG22" s="651">
        <v>0.92144443486135663</v>
      </c>
      <c r="AH22" s="648">
        <v>4.1764220368649285</v>
      </c>
    </row>
    <row r="23" spans="1:34" x14ac:dyDescent="0.3">
      <c r="A23" s="646" t="s">
        <v>479</v>
      </c>
      <c r="B23" s="647">
        <v>22.831208292924842</v>
      </c>
      <c r="C23" s="647">
        <v>4.1440685351343012</v>
      </c>
      <c r="D23" s="648">
        <v>18.150894521068803</v>
      </c>
      <c r="E23" s="647">
        <v>6.7056804743253986</v>
      </c>
      <c r="F23" s="648">
        <v>29.370677137588991</v>
      </c>
      <c r="G23" s="647">
        <v>2.8944219307949974</v>
      </c>
      <c r="H23" s="649">
        <v>12.677480287768866</v>
      </c>
      <c r="I23" s="650">
        <v>0.45402356577709074</v>
      </c>
      <c r="J23" s="648">
        <v>1.9886094505028367</v>
      </c>
      <c r="K23" s="651">
        <v>0.4430246398759099</v>
      </c>
      <c r="L23" s="648">
        <v>1.9404344885820113</v>
      </c>
      <c r="M23" s="647">
        <v>0.38595040946298909</v>
      </c>
      <c r="N23" s="648">
        <v>1.6904510900660092</v>
      </c>
      <c r="O23" s="605" t="s">
        <v>330</v>
      </c>
      <c r="P23" s="609" t="s">
        <v>330</v>
      </c>
      <c r="Q23" s="605" t="s">
        <v>330</v>
      </c>
      <c r="R23" s="605" t="s">
        <v>330</v>
      </c>
      <c r="S23" s="647">
        <v>6.4571923147862007</v>
      </c>
      <c r="T23" s="648">
        <v>28.282306533847439</v>
      </c>
      <c r="U23" s="605" t="s">
        <v>330</v>
      </c>
      <c r="V23" s="605" t="s">
        <v>330</v>
      </c>
      <c r="W23" s="605" t="s">
        <v>330</v>
      </c>
      <c r="X23" s="605" t="s">
        <v>330</v>
      </c>
      <c r="Y23" s="605" t="s">
        <v>330</v>
      </c>
      <c r="Z23" s="605" t="s">
        <v>330</v>
      </c>
      <c r="AA23" s="647">
        <v>1.1489952503763197</v>
      </c>
      <c r="AB23" s="648">
        <v>5.0325643550472163</v>
      </c>
      <c r="AC23" s="605" t="s">
        <v>330</v>
      </c>
      <c r="AD23" s="605" t="s">
        <v>330</v>
      </c>
      <c r="AE23" s="651">
        <v>0.19785117239163555</v>
      </c>
      <c r="AF23" s="652">
        <v>0.86658213552783192</v>
      </c>
      <c r="AG23" s="651">
        <v>7.6061875651625197</v>
      </c>
      <c r="AH23" s="648">
        <v>33.314870888894653</v>
      </c>
    </row>
    <row r="24" spans="1:34" x14ac:dyDescent="0.3">
      <c r="A24" s="646" t="s">
        <v>480</v>
      </c>
      <c r="B24" s="647">
        <v>28.988470193353905</v>
      </c>
      <c r="C24" s="647">
        <v>5.2242115346491955</v>
      </c>
      <c r="D24" s="648">
        <v>18.02168758752552</v>
      </c>
      <c r="E24" s="653">
        <v>0</v>
      </c>
      <c r="F24" s="654">
        <v>0</v>
      </c>
      <c r="G24" s="647">
        <v>13.572063939807116</v>
      </c>
      <c r="H24" s="649">
        <v>46.818834692831565</v>
      </c>
      <c r="I24" s="650">
        <v>1.5871454535274186E-2</v>
      </c>
      <c r="J24" s="648">
        <v>5.4750921416035901E-2</v>
      </c>
      <c r="K24" s="651">
        <v>8.1369109682222849</v>
      </c>
      <c r="L24" s="648">
        <v>28.069473531886512</v>
      </c>
      <c r="M24" s="605" t="s">
        <v>330</v>
      </c>
      <c r="N24" s="605" t="s">
        <v>330</v>
      </c>
      <c r="O24" s="605" t="s">
        <v>330</v>
      </c>
      <c r="P24" s="609" t="s">
        <v>330</v>
      </c>
      <c r="Q24" s="605" t="s">
        <v>330</v>
      </c>
      <c r="R24" s="605" t="s">
        <v>330</v>
      </c>
      <c r="S24" s="647">
        <v>1.369338190006492</v>
      </c>
      <c r="T24" s="648">
        <v>4.7237338875524237</v>
      </c>
      <c r="U24" s="605" t="s">
        <v>330</v>
      </c>
      <c r="V24" s="605" t="s">
        <v>330</v>
      </c>
      <c r="W24" s="647">
        <v>0.17951632014697136</v>
      </c>
      <c r="X24" s="648">
        <v>0.61926800189728015</v>
      </c>
      <c r="Y24" s="605" t="s">
        <v>330</v>
      </c>
      <c r="Z24" s="605" t="s">
        <v>330</v>
      </c>
      <c r="AA24" s="647">
        <v>0.41571165041638353</v>
      </c>
      <c r="AB24" s="648">
        <v>1.4340586020703239</v>
      </c>
      <c r="AC24" s="647">
        <v>4.308355364409383E-2</v>
      </c>
      <c r="AD24" s="648">
        <v>0.14862306757385033</v>
      </c>
      <c r="AE24" s="651">
        <v>3.1762581926093623E-2</v>
      </c>
      <c r="AF24" s="652">
        <v>0.1095697072464891</v>
      </c>
      <c r="AG24" s="651">
        <v>1.964566160569847</v>
      </c>
      <c r="AH24" s="648">
        <v>6.7770604915200288</v>
      </c>
    </row>
    <row r="25" spans="1:34" x14ac:dyDescent="0.3">
      <c r="A25" s="646" t="s">
        <v>481</v>
      </c>
      <c r="B25" s="647">
        <v>24.729640553837264</v>
      </c>
      <c r="C25" s="647">
        <v>3.1719801509074843</v>
      </c>
      <c r="D25" s="648">
        <v>12.826632655666694</v>
      </c>
      <c r="E25" s="647">
        <v>8.1309134108830126</v>
      </c>
      <c r="F25" s="648">
        <v>32.879221973250033</v>
      </c>
      <c r="G25" s="647">
        <v>2.3264245292638162</v>
      </c>
      <c r="H25" s="649">
        <v>9.4074336592119536</v>
      </c>
      <c r="I25" s="650">
        <v>0.38937381041397595</v>
      </c>
      <c r="J25" s="648">
        <v>1.5745227253355989</v>
      </c>
      <c r="K25" s="651">
        <v>0.70853974067024672</v>
      </c>
      <c r="L25" s="648">
        <v>2.8651437093383212</v>
      </c>
      <c r="M25" s="647">
        <v>2.7632914995581539E-2</v>
      </c>
      <c r="N25" s="648">
        <v>0.11174005920314026</v>
      </c>
      <c r="O25" s="605" t="s">
        <v>330</v>
      </c>
      <c r="P25" s="609" t="s">
        <v>330</v>
      </c>
      <c r="Q25" s="605" t="s">
        <v>330</v>
      </c>
      <c r="R25" s="605" t="s">
        <v>330</v>
      </c>
      <c r="S25" s="647">
        <v>9.8270655249473187</v>
      </c>
      <c r="T25" s="648">
        <v>39.738003888707823</v>
      </c>
      <c r="U25" s="647">
        <v>3.5862832234382434E-2</v>
      </c>
      <c r="V25" s="648">
        <v>0.14501962596790613</v>
      </c>
      <c r="W25" s="605" t="s">
        <v>330</v>
      </c>
      <c r="X25" s="605" t="s">
        <v>330</v>
      </c>
      <c r="Y25" s="605" t="s">
        <v>330</v>
      </c>
      <c r="Z25" s="605" t="s">
        <v>330</v>
      </c>
      <c r="AA25" s="647">
        <v>6.6282246278295152E-3</v>
      </c>
      <c r="AB25" s="648">
        <v>2.6802753616251097E-2</v>
      </c>
      <c r="AC25" s="647">
        <v>0.10521941489361702</v>
      </c>
      <c r="AD25" s="648">
        <v>0.42547894970228456</v>
      </c>
      <c r="AE25" s="605" t="s">
        <v>330</v>
      </c>
      <c r="AF25" s="605" t="s">
        <v>330</v>
      </c>
      <c r="AG25" s="651">
        <v>9.8695565818095297</v>
      </c>
      <c r="AH25" s="648">
        <v>39.909826268291972</v>
      </c>
    </row>
    <row r="26" spans="1:34" x14ac:dyDescent="0.3">
      <c r="A26" s="646" t="s">
        <v>482</v>
      </c>
      <c r="B26" s="647">
        <v>8.8368585243823929</v>
      </c>
      <c r="C26" s="647">
        <v>6.6844577355267312</v>
      </c>
      <c r="D26" s="648">
        <v>75.642918997550751</v>
      </c>
      <c r="E26" s="605" t="s">
        <v>330</v>
      </c>
      <c r="F26" s="605" t="s">
        <v>330</v>
      </c>
      <c r="G26" s="605" t="s">
        <v>330</v>
      </c>
      <c r="H26" s="605" t="s">
        <v>330</v>
      </c>
      <c r="I26" s="650">
        <v>0.93875299556683778</v>
      </c>
      <c r="J26" s="648">
        <v>10.623152933552788</v>
      </c>
      <c r="K26" s="651">
        <v>2.3798498665254745E-3</v>
      </c>
      <c r="L26" s="648">
        <v>2.6930949046644399E-2</v>
      </c>
      <c r="M26" s="605" t="s">
        <v>330</v>
      </c>
      <c r="N26" s="605" t="s">
        <v>330</v>
      </c>
      <c r="O26" s="605" t="s">
        <v>330</v>
      </c>
      <c r="P26" s="609" t="s">
        <v>330</v>
      </c>
      <c r="Q26" s="605" t="s">
        <v>330</v>
      </c>
      <c r="R26" s="605" t="s">
        <v>330</v>
      </c>
      <c r="S26" s="647">
        <v>8.7750045659910236E-2</v>
      </c>
      <c r="T26" s="648">
        <v>0.99300045845243479</v>
      </c>
      <c r="U26" s="605" t="s">
        <v>330</v>
      </c>
      <c r="V26" s="605" t="s">
        <v>330</v>
      </c>
      <c r="W26" s="647">
        <v>0.24790656229764357</v>
      </c>
      <c r="X26" s="648">
        <v>2.8053698224728536</v>
      </c>
      <c r="Y26" s="605" t="s">
        <v>330</v>
      </c>
      <c r="Z26" s="605" t="s">
        <v>330</v>
      </c>
      <c r="AA26" s="647">
        <v>0.87561133546474412</v>
      </c>
      <c r="AB26" s="648">
        <v>9.9086268389245316</v>
      </c>
      <c r="AC26" s="605" t="s">
        <v>330</v>
      </c>
      <c r="AD26" s="605" t="s">
        <v>330</v>
      </c>
      <c r="AE26" s="605" t="s">
        <v>330</v>
      </c>
      <c r="AF26" s="605" t="s">
        <v>330</v>
      </c>
      <c r="AG26" s="651">
        <v>1.2112679434222979</v>
      </c>
      <c r="AH26" s="648">
        <v>13.70699711984982</v>
      </c>
    </row>
    <row r="27" spans="1:34" x14ac:dyDescent="0.3">
      <c r="A27" s="646" t="s">
        <v>483</v>
      </c>
      <c r="B27" s="647">
        <v>20.136688070505389</v>
      </c>
      <c r="C27" s="647">
        <v>4.5212295953168136</v>
      </c>
      <c r="D27" s="648">
        <v>22.452697183799302</v>
      </c>
      <c r="E27" s="647">
        <v>0.59998458281322786</v>
      </c>
      <c r="F27" s="648">
        <v>2.9795594027800298</v>
      </c>
      <c r="G27" s="647">
        <v>13.331465585509775</v>
      </c>
      <c r="H27" s="649">
        <v>66.204857217988305</v>
      </c>
      <c r="I27" s="650">
        <v>5.4564994755293146E-2</v>
      </c>
      <c r="J27" s="648">
        <v>0.27097303471277179</v>
      </c>
      <c r="K27" s="651">
        <v>1.7078380225217814E-2</v>
      </c>
      <c r="L27" s="648">
        <v>8.4812259917919963E-2</v>
      </c>
      <c r="M27" s="647">
        <v>1.5462102101414211E-4</v>
      </c>
      <c r="N27" s="648">
        <v>7.6785725871484592E-4</v>
      </c>
      <c r="O27" s="605" t="s">
        <v>330</v>
      </c>
      <c r="P27" s="609" t="s">
        <v>330</v>
      </c>
      <c r="Q27" s="605" t="s">
        <v>330</v>
      </c>
      <c r="R27" s="605" t="s">
        <v>330</v>
      </c>
      <c r="S27" s="647">
        <v>0.8941157606149942</v>
      </c>
      <c r="T27" s="648">
        <v>4.4402324626790213</v>
      </c>
      <c r="U27" s="647">
        <v>1.5158923628837461E-2</v>
      </c>
      <c r="V27" s="648">
        <v>7.5280123403416277E-2</v>
      </c>
      <c r="W27" s="647">
        <v>5.2438646923459953E-2</v>
      </c>
      <c r="X27" s="648">
        <v>0.26041346392144737</v>
      </c>
      <c r="Y27" s="605" t="s">
        <v>330</v>
      </c>
      <c r="Z27" s="605" t="s">
        <v>330</v>
      </c>
      <c r="AA27" s="647">
        <v>0.6380978784749517</v>
      </c>
      <c r="AB27" s="648">
        <v>3.1688323136394332</v>
      </c>
      <c r="AC27" s="647">
        <v>1.2382201829165556E-2</v>
      </c>
      <c r="AD27" s="648">
        <v>6.1490756502813465E-2</v>
      </c>
      <c r="AE27" s="605" t="s">
        <v>330</v>
      </c>
      <c r="AF27" s="605" t="s">
        <v>330</v>
      </c>
      <c r="AG27" s="651">
        <v>1.5998112096422432</v>
      </c>
      <c r="AH27" s="648">
        <v>7.9447583636433183</v>
      </c>
    </row>
    <row r="28" spans="1:34" x14ac:dyDescent="0.3">
      <c r="A28" s="646" t="s">
        <v>484</v>
      </c>
      <c r="B28" s="647">
        <v>28.445974657429225</v>
      </c>
      <c r="C28" s="647">
        <v>5.7298224033294911</v>
      </c>
      <c r="D28" s="648">
        <v>20.142823272300976</v>
      </c>
      <c r="E28" s="647">
        <v>1.6883588199909565</v>
      </c>
      <c r="F28" s="648">
        <v>5.9353171769419699</v>
      </c>
      <c r="G28" s="647">
        <v>10.801269066687672</v>
      </c>
      <c r="H28" s="649">
        <v>37.971168844681188</v>
      </c>
      <c r="I28" s="650">
        <v>0.42992893039253915</v>
      </c>
      <c r="J28" s="648">
        <v>1.5113875884729258</v>
      </c>
      <c r="K28" s="651">
        <v>4.8847160010310713</v>
      </c>
      <c r="L28" s="648">
        <v>17.171905901826189</v>
      </c>
      <c r="M28" s="647">
        <v>6.7711927540022618E-4</v>
      </c>
      <c r="N28" s="648">
        <v>2.3803693969170541E-3</v>
      </c>
      <c r="O28" s="605" t="s">
        <v>330</v>
      </c>
      <c r="P28" s="609" t="s">
        <v>330</v>
      </c>
      <c r="Q28" s="605" t="s">
        <v>330</v>
      </c>
      <c r="R28" s="605" t="s">
        <v>330</v>
      </c>
      <c r="S28" s="647">
        <v>3.3694747717325906</v>
      </c>
      <c r="T28" s="648">
        <v>11.845172514954012</v>
      </c>
      <c r="U28" s="647">
        <v>0.17622657114378462</v>
      </c>
      <c r="V28" s="648">
        <v>0.61951321150375693</v>
      </c>
      <c r="W28" s="647">
        <v>0.39730273689735796</v>
      </c>
      <c r="X28" s="648">
        <v>1.3966922971774305</v>
      </c>
      <c r="Y28" s="647">
        <v>1.768634930931072E-2</v>
      </c>
      <c r="Z28" s="648">
        <v>6.2175226977823322E-2</v>
      </c>
      <c r="AA28" s="647">
        <v>0.77118172966924803</v>
      </c>
      <c r="AB28" s="648">
        <v>2.7110399237729714</v>
      </c>
      <c r="AC28" s="647">
        <v>3.9625886295621991E-2</v>
      </c>
      <c r="AD28" s="648">
        <v>0.1393022625268806</v>
      </c>
      <c r="AE28" s="651">
        <v>0.13970427167417954</v>
      </c>
      <c r="AF28" s="652">
        <v>0.49112140946695609</v>
      </c>
      <c r="AG28" s="651">
        <v>4.7318721587522923</v>
      </c>
      <c r="AH28" s="648">
        <v>16.634593174385998</v>
      </c>
    </row>
    <row r="29" spans="1:34" x14ac:dyDescent="0.3">
      <c r="A29" s="646" t="s">
        <v>485</v>
      </c>
      <c r="B29" s="647">
        <v>23.665885394616755</v>
      </c>
      <c r="C29" s="647">
        <v>2.9411214141604543</v>
      </c>
      <c r="D29" s="648">
        <v>12.427683837383356</v>
      </c>
      <c r="E29" s="647">
        <v>4.1429801857422062</v>
      </c>
      <c r="F29" s="648">
        <v>17.506127984058452</v>
      </c>
      <c r="G29" s="647">
        <v>4.9424982537829623</v>
      </c>
      <c r="H29" s="649">
        <v>20.884484866588704</v>
      </c>
      <c r="I29" s="650">
        <v>0.57947850525998224</v>
      </c>
      <c r="J29" s="648">
        <v>2.4485815577886445</v>
      </c>
      <c r="K29" s="651">
        <v>9.9445672679370614E-2</v>
      </c>
      <c r="L29" s="648">
        <v>0.42020685480878472</v>
      </c>
      <c r="M29" s="647">
        <v>4.5938187073009393</v>
      </c>
      <c r="N29" s="648">
        <v>19.411142370975433</v>
      </c>
      <c r="O29" s="653">
        <v>3.4826391526564811E-2</v>
      </c>
      <c r="P29" s="655">
        <v>0.14715862493987536</v>
      </c>
      <c r="Q29" s="647">
        <v>4.4721467227168417E-2</v>
      </c>
      <c r="R29" s="648">
        <v>0.18897018421859318</v>
      </c>
      <c r="S29" s="647">
        <v>5.58215640989531</v>
      </c>
      <c r="T29" s="648">
        <v>23.587355033693669</v>
      </c>
      <c r="U29" s="605" t="s">
        <v>330</v>
      </c>
      <c r="V29" s="605" t="s">
        <v>330</v>
      </c>
      <c r="W29" s="647">
        <v>9.7131649419259045E-2</v>
      </c>
      <c r="X29" s="648">
        <v>0.41042896895526015</v>
      </c>
      <c r="Y29" s="647">
        <v>2.6886055882863174E-2</v>
      </c>
      <c r="Z29" s="648">
        <v>0.11360680335661098</v>
      </c>
      <c r="AA29" s="647">
        <v>0.56177021024474905</v>
      </c>
      <c r="AB29" s="648">
        <v>2.373755305907693</v>
      </c>
      <c r="AC29" s="605" t="s">
        <v>330</v>
      </c>
      <c r="AD29" s="605" t="s">
        <v>330</v>
      </c>
      <c r="AE29" s="653">
        <v>1.9050471494925034E-2</v>
      </c>
      <c r="AF29" s="654">
        <v>8.0497607324923573E-2</v>
      </c>
      <c r="AG29" s="651">
        <v>6.2679443254421807</v>
      </c>
      <c r="AH29" s="648">
        <v>26.485146111913231</v>
      </c>
    </row>
    <row r="30" spans="1:34" x14ac:dyDescent="0.3">
      <c r="A30" s="646" t="s">
        <v>486</v>
      </c>
      <c r="B30" s="647">
        <v>11.86332062908663</v>
      </c>
      <c r="C30" s="647">
        <v>4.781962147879419</v>
      </c>
      <c r="D30" s="648">
        <v>40.308799680883176</v>
      </c>
      <c r="E30" s="647">
        <v>2.3862736814591178E-3</v>
      </c>
      <c r="F30" s="648">
        <v>2.0114719614071831E-2</v>
      </c>
      <c r="G30" s="647">
        <v>1.0716374109780817</v>
      </c>
      <c r="H30" s="649">
        <v>9.0331994260580668</v>
      </c>
      <c r="I30" s="650">
        <v>1.245133876086878</v>
      </c>
      <c r="J30" s="648">
        <v>10.495660658737014</v>
      </c>
      <c r="K30" s="651">
        <v>0.17193647379866148</v>
      </c>
      <c r="L30" s="648">
        <v>1.4493115306780597</v>
      </c>
      <c r="M30" s="605" t="s">
        <v>330</v>
      </c>
      <c r="N30" s="605" t="s">
        <v>330</v>
      </c>
      <c r="O30" s="605" t="s">
        <v>330</v>
      </c>
      <c r="P30" s="609" t="s">
        <v>330</v>
      </c>
      <c r="Q30" s="605" t="s">
        <v>330</v>
      </c>
      <c r="R30" s="605" t="s">
        <v>330</v>
      </c>
      <c r="S30" s="647">
        <v>3.0710925747700042</v>
      </c>
      <c r="T30" s="648">
        <v>25.887293033623848</v>
      </c>
      <c r="U30" s="647">
        <v>5.3640428738232715E-2</v>
      </c>
      <c r="V30" s="648">
        <v>0.45215357837262254</v>
      </c>
      <c r="W30" s="647">
        <v>0.25766587315280653</v>
      </c>
      <c r="X30" s="648">
        <v>2.1719540524013006</v>
      </c>
      <c r="Y30" s="605" t="s">
        <v>330</v>
      </c>
      <c r="Z30" s="605" t="s">
        <v>330</v>
      </c>
      <c r="AA30" s="647">
        <v>1.2077945874826581</v>
      </c>
      <c r="AB30" s="648">
        <v>10.180914983629229</v>
      </c>
      <c r="AC30" s="647">
        <v>7.1078053447256928E-5</v>
      </c>
      <c r="AD30" s="648">
        <v>5.9914130005882932E-4</v>
      </c>
      <c r="AE30" s="605" t="s">
        <v>330</v>
      </c>
      <c r="AF30" s="605" t="s">
        <v>330</v>
      </c>
      <c r="AG30" s="651">
        <v>4.5901934641437014</v>
      </c>
      <c r="AH30" s="648">
        <v>38.692315648027005</v>
      </c>
    </row>
    <row r="31" spans="1:34" x14ac:dyDescent="0.3">
      <c r="A31" s="646" t="s">
        <v>487</v>
      </c>
      <c r="B31" s="647">
        <v>17.349510187143711</v>
      </c>
      <c r="C31" s="647">
        <v>2.5504683552981113</v>
      </c>
      <c r="D31" s="648">
        <v>14.700520808870172</v>
      </c>
      <c r="E31" s="647">
        <v>1.341711561498212</v>
      </c>
      <c r="F31" s="648">
        <v>7.7334261718376558</v>
      </c>
      <c r="G31" s="647">
        <v>5.9539148023663362</v>
      </c>
      <c r="H31" s="649">
        <v>34.317480655899388</v>
      </c>
      <c r="I31" s="650">
        <v>0.58328781650554429</v>
      </c>
      <c r="J31" s="648">
        <v>3.3619843454587595</v>
      </c>
      <c r="K31" s="605" t="s">
        <v>330</v>
      </c>
      <c r="L31" s="605" t="s">
        <v>330</v>
      </c>
      <c r="M31" s="605" t="s">
        <v>330</v>
      </c>
      <c r="N31" s="605" t="s">
        <v>330</v>
      </c>
      <c r="O31" s="647">
        <v>9.9930178953305776E-2</v>
      </c>
      <c r="P31" s="648">
        <v>0.57598271003267731</v>
      </c>
      <c r="Q31" s="605" t="s">
        <v>330</v>
      </c>
      <c r="R31" s="605" t="s">
        <v>330</v>
      </c>
      <c r="S31" s="647">
        <v>6.750143479049119</v>
      </c>
      <c r="T31" s="648">
        <v>38.906824493818235</v>
      </c>
      <c r="U31" s="605" t="s">
        <v>330</v>
      </c>
      <c r="V31" s="605" t="s">
        <v>330</v>
      </c>
      <c r="W31" s="605" t="s">
        <v>330</v>
      </c>
      <c r="X31" s="605" t="s">
        <v>330</v>
      </c>
      <c r="Y31" s="647">
        <v>2.8820733963965789E-3</v>
      </c>
      <c r="Z31" s="648">
        <v>1.661184301636507E-2</v>
      </c>
      <c r="AA31" s="605" t="s">
        <v>330</v>
      </c>
      <c r="AB31" s="605" t="s">
        <v>330</v>
      </c>
      <c r="AC31" s="647">
        <v>6.717192007668453E-2</v>
      </c>
      <c r="AD31" s="648">
        <v>0.38716897106674569</v>
      </c>
      <c r="AE31" s="605" t="s">
        <v>330</v>
      </c>
      <c r="AF31" s="605" t="s">
        <v>330</v>
      </c>
      <c r="AG31" s="651">
        <v>6.7530255524455161</v>
      </c>
      <c r="AH31" s="648">
        <v>38.923436336834598</v>
      </c>
    </row>
    <row r="32" spans="1:34" x14ac:dyDescent="0.3">
      <c r="A32" s="646" t="s">
        <v>488</v>
      </c>
      <c r="B32" s="647">
        <v>20.718957550777411</v>
      </c>
      <c r="C32" s="647">
        <v>3.9065044304515628</v>
      </c>
      <c r="D32" s="648">
        <v>18.854734466623704</v>
      </c>
      <c r="E32" s="647">
        <v>2.6138411639274448</v>
      </c>
      <c r="F32" s="648">
        <v>12.615698244091286</v>
      </c>
      <c r="G32" s="647">
        <v>8.5427601573241336</v>
      </c>
      <c r="H32" s="649">
        <v>41.231611852998824</v>
      </c>
      <c r="I32" s="650">
        <v>5.9313379477423336E-2</v>
      </c>
      <c r="J32" s="648">
        <v>0.28627588686380506</v>
      </c>
      <c r="K32" s="605" t="s">
        <v>330</v>
      </c>
      <c r="L32" s="605" t="s">
        <v>330</v>
      </c>
      <c r="M32" s="647">
        <v>0.12011880359387503</v>
      </c>
      <c r="N32" s="648">
        <v>0.57975312367666865</v>
      </c>
      <c r="O32" s="647">
        <v>0.12847664821197791</v>
      </c>
      <c r="P32" s="648">
        <v>0.62009224111353634</v>
      </c>
      <c r="Q32" s="647">
        <v>1.0361052698279838E-2</v>
      </c>
      <c r="R32" s="648">
        <v>5.0007596535140697E-2</v>
      </c>
      <c r="S32" s="647">
        <v>4.5848137117797112</v>
      </c>
      <c r="T32" s="648">
        <v>22.128592621242575</v>
      </c>
      <c r="U32" s="647">
        <v>5.3418882138052074E-3</v>
      </c>
      <c r="V32" s="648">
        <v>2.5782610928727787E-2</v>
      </c>
      <c r="W32" s="647">
        <v>6.2997440314530376E-2</v>
      </c>
      <c r="X32" s="648">
        <v>0.30405699784913454</v>
      </c>
      <c r="Y32" s="605" t="s">
        <v>330</v>
      </c>
      <c r="Z32" s="605" t="s">
        <v>330</v>
      </c>
      <c r="AA32" s="647">
        <v>0.55356698138370375</v>
      </c>
      <c r="AB32" s="648">
        <v>2.6717897366556116</v>
      </c>
      <c r="AC32" s="605" t="s">
        <v>330</v>
      </c>
      <c r="AD32" s="605" t="s">
        <v>330</v>
      </c>
      <c r="AE32" s="651">
        <v>0.13088215573556697</v>
      </c>
      <c r="AF32" s="652">
        <v>0.63170241753140732</v>
      </c>
      <c r="AG32" s="651">
        <v>5.2066997593571465</v>
      </c>
      <c r="AH32" s="648">
        <v>25.130124170565626</v>
      </c>
    </row>
    <row r="33" spans="1:34" x14ac:dyDescent="0.3">
      <c r="A33" s="646" t="s">
        <v>489</v>
      </c>
      <c r="B33" s="647">
        <v>20.69705667821874</v>
      </c>
      <c r="C33" s="647">
        <v>6.3453149860732658</v>
      </c>
      <c r="D33" s="648">
        <v>30.658054837096604</v>
      </c>
      <c r="E33" s="647">
        <v>1.3898984879005589</v>
      </c>
      <c r="F33" s="648">
        <v>6.7154403136136089</v>
      </c>
      <c r="G33" s="647">
        <v>1.982931246905695</v>
      </c>
      <c r="H33" s="649">
        <v>9.5807402846439551</v>
      </c>
      <c r="I33" s="650">
        <v>0.52781047925351188</v>
      </c>
      <c r="J33" s="648">
        <v>2.5501716860493087</v>
      </c>
      <c r="K33" s="651">
        <v>1.9328053960899323</v>
      </c>
      <c r="L33" s="648">
        <v>9.338551979344901</v>
      </c>
      <c r="M33" s="647">
        <v>1.7054108292170416E-4</v>
      </c>
      <c r="N33" s="648">
        <v>8.2398712808850224E-4</v>
      </c>
      <c r="O33" s="605" t="s">
        <v>330</v>
      </c>
      <c r="P33" s="609" t="s">
        <v>330</v>
      </c>
      <c r="Q33" s="605" t="s">
        <v>330</v>
      </c>
      <c r="R33" s="605" t="s">
        <v>330</v>
      </c>
      <c r="S33" s="647">
        <v>7.1263562976428485</v>
      </c>
      <c r="T33" s="648">
        <v>34.431737847741964</v>
      </c>
      <c r="U33" s="605" t="s">
        <v>330</v>
      </c>
      <c r="V33" s="605" t="s">
        <v>330</v>
      </c>
      <c r="W33" s="647">
        <v>0.19793016980411868</v>
      </c>
      <c r="X33" s="648">
        <v>0.95632037386464386</v>
      </c>
      <c r="Y33" s="605" t="s">
        <v>330</v>
      </c>
      <c r="Z33" s="605" t="s">
        <v>330</v>
      </c>
      <c r="AA33" s="647">
        <v>1.1861127593074803</v>
      </c>
      <c r="AB33" s="648">
        <v>5.7308281933427132</v>
      </c>
      <c r="AC33" s="653">
        <v>7.726786571377822E-3</v>
      </c>
      <c r="AD33" s="654">
        <v>3.7332779687023677E-2</v>
      </c>
      <c r="AE33" s="605" t="s">
        <v>330</v>
      </c>
      <c r="AF33" s="605" t="s">
        <v>330</v>
      </c>
      <c r="AG33" s="651">
        <v>8.5103992267544477</v>
      </c>
      <c r="AH33" s="648">
        <v>41.118886414949323</v>
      </c>
    </row>
    <row r="34" spans="1:34" x14ac:dyDescent="0.3">
      <c r="A34" s="646" t="s">
        <v>490</v>
      </c>
      <c r="B34" s="647">
        <v>28.110128292811442</v>
      </c>
      <c r="C34" s="647">
        <v>13.903799019840791</v>
      </c>
      <c r="D34" s="648">
        <v>49.46188389825452</v>
      </c>
      <c r="E34" s="647">
        <v>10.136998748093912</v>
      </c>
      <c r="F34" s="648">
        <v>36.061730642069783</v>
      </c>
      <c r="G34" s="647">
        <v>0.10976275752369706</v>
      </c>
      <c r="H34" s="649">
        <v>0.39047405397920759</v>
      </c>
      <c r="I34" s="650">
        <v>1.6353664800149333E-2</v>
      </c>
      <c r="J34" s="648">
        <v>5.8177126158230411E-2</v>
      </c>
      <c r="K34" s="651">
        <v>0.2177114297543063</v>
      </c>
      <c r="L34" s="648">
        <v>0.77449461449089618</v>
      </c>
      <c r="M34" s="605" t="s">
        <v>330</v>
      </c>
      <c r="N34" s="605" t="s">
        <v>330</v>
      </c>
      <c r="O34" s="605" t="s">
        <v>330</v>
      </c>
      <c r="P34" s="609" t="s">
        <v>330</v>
      </c>
      <c r="Q34" s="605" t="s">
        <v>330</v>
      </c>
      <c r="R34" s="605" t="s">
        <v>330</v>
      </c>
      <c r="S34" s="647">
        <v>3.2479986800431417</v>
      </c>
      <c r="T34" s="648">
        <v>11.554549471315459</v>
      </c>
      <c r="U34" s="647">
        <v>8.1142561043252542E-2</v>
      </c>
      <c r="V34" s="648">
        <v>0.28865951872586437</v>
      </c>
      <c r="W34" s="647">
        <v>3.8967620378582785E-2</v>
      </c>
      <c r="X34" s="648">
        <v>0.13862484003158362</v>
      </c>
      <c r="Y34" s="605" t="s">
        <v>330</v>
      </c>
      <c r="Z34" s="605" t="s">
        <v>330</v>
      </c>
      <c r="AA34" s="605" t="s">
        <v>330</v>
      </c>
      <c r="AB34" s="605" t="s">
        <v>330</v>
      </c>
      <c r="AC34" s="647">
        <v>0.35739371629063232</v>
      </c>
      <c r="AD34" s="648">
        <v>1.2714054968650856</v>
      </c>
      <c r="AE34" s="605" t="s">
        <v>330</v>
      </c>
      <c r="AF34" s="605" t="s">
        <v>330</v>
      </c>
      <c r="AG34" s="651">
        <v>3.3681089565079536</v>
      </c>
      <c r="AH34" s="648">
        <v>11.981834168182273</v>
      </c>
    </row>
    <row r="35" spans="1:34" x14ac:dyDescent="0.3">
      <c r="A35" s="646" t="s">
        <v>491</v>
      </c>
      <c r="B35" s="647">
        <v>25.384102672842847</v>
      </c>
      <c r="C35" s="647">
        <v>4.6319064590966947</v>
      </c>
      <c r="D35" s="648">
        <v>18.247272786412633</v>
      </c>
      <c r="E35" s="647">
        <v>1.998627708309346</v>
      </c>
      <c r="F35" s="648">
        <v>7.8735409089231876</v>
      </c>
      <c r="G35" s="647">
        <v>12.484447204541796</v>
      </c>
      <c r="H35" s="649">
        <v>49.182149022341719</v>
      </c>
      <c r="I35" s="650">
        <v>0.28846259046366685</v>
      </c>
      <c r="J35" s="648">
        <v>1.1363907331350271</v>
      </c>
      <c r="K35" s="605" t="s">
        <v>330</v>
      </c>
      <c r="L35" s="605" t="s">
        <v>330</v>
      </c>
      <c r="M35" s="647">
        <v>1.0046383875937329E-2</v>
      </c>
      <c r="N35" s="648">
        <v>3.9577463128863885E-2</v>
      </c>
      <c r="O35" s="647">
        <v>0.18677233764210696</v>
      </c>
      <c r="P35" s="648">
        <v>0.73578467613875953</v>
      </c>
      <c r="Q35" s="605" t="s">
        <v>330</v>
      </c>
      <c r="R35" s="605" t="s">
        <v>330</v>
      </c>
      <c r="S35" s="647">
        <v>5.5778395210629057</v>
      </c>
      <c r="T35" s="648">
        <v>21.973751024220174</v>
      </c>
      <c r="U35" s="605" t="s">
        <v>330</v>
      </c>
      <c r="V35" s="605" t="s">
        <v>330</v>
      </c>
      <c r="W35" s="647">
        <v>6.8458287073627042E-2</v>
      </c>
      <c r="X35" s="648">
        <v>0.2696896083187808</v>
      </c>
      <c r="Y35" s="605" t="s">
        <v>330</v>
      </c>
      <c r="Z35" s="605" t="s">
        <v>330</v>
      </c>
      <c r="AA35" s="647">
        <v>0.12795551982711417</v>
      </c>
      <c r="AB35" s="648">
        <v>0.50407738054103934</v>
      </c>
      <c r="AC35" s="605" t="s">
        <v>330</v>
      </c>
      <c r="AD35" s="605" t="s">
        <v>330</v>
      </c>
      <c r="AE35" s="651">
        <v>9.5866609496529417E-3</v>
      </c>
      <c r="AF35" s="652">
        <v>3.7766396839819041E-2</v>
      </c>
      <c r="AG35" s="651">
        <v>5.7742533279636472</v>
      </c>
      <c r="AH35" s="648">
        <v>22.747518013079997</v>
      </c>
    </row>
    <row r="36" spans="1:34" x14ac:dyDescent="0.3">
      <c r="A36" s="646" t="s">
        <v>768</v>
      </c>
      <c r="B36" s="647">
        <v>21.32622846379255</v>
      </c>
      <c r="C36" s="647">
        <v>3.9541423429046754</v>
      </c>
      <c r="D36" s="648">
        <v>18.541217213432638</v>
      </c>
      <c r="E36" s="647">
        <v>0.48836378662982133</v>
      </c>
      <c r="F36" s="648">
        <v>2.2899679024772723</v>
      </c>
      <c r="G36" s="647">
        <v>10.652827339384837</v>
      </c>
      <c r="H36" s="649">
        <v>49.951764126840793</v>
      </c>
      <c r="I36" s="650">
        <v>0.76202976422530244</v>
      </c>
      <c r="J36" s="649">
        <v>3.5732045425616104</v>
      </c>
      <c r="K36" s="651">
        <v>0.42977049880292878</v>
      </c>
      <c r="L36" s="648">
        <v>2.0152203636596537</v>
      </c>
      <c r="M36" s="605" t="s">
        <v>330</v>
      </c>
      <c r="N36" s="605" t="s">
        <v>330</v>
      </c>
      <c r="O36" s="605" t="s">
        <v>330</v>
      </c>
      <c r="P36" s="609" t="s">
        <v>330</v>
      </c>
      <c r="Q36" s="605" t="s">
        <v>330</v>
      </c>
      <c r="R36" s="605" t="s">
        <v>330</v>
      </c>
      <c r="S36" s="647">
        <v>4.3583891084963335</v>
      </c>
      <c r="T36" s="648">
        <v>20.436755218560851</v>
      </c>
      <c r="U36" s="647">
        <v>3.0014587587777388E-2</v>
      </c>
      <c r="V36" s="648">
        <v>0.14074025155800918</v>
      </c>
      <c r="W36" s="647">
        <v>0.14583650697067974</v>
      </c>
      <c r="X36" s="648">
        <v>0.6838363718098559</v>
      </c>
      <c r="Y36" s="647">
        <v>5.6707890236919287E-4</v>
      </c>
      <c r="Z36" s="648">
        <v>2.6590679328601097E-3</v>
      </c>
      <c r="AA36" s="647">
        <v>0.50330107278047265</v>
      </c>
      <c r="AB36" s="648">
        <v>2.3600097581012602</v>
      </c>
      <c r="AC36" s="647">
        <v>9.8639409949754738E-4</v>
      </c>
      <c r="AD36" s="648">
        <v>4.6252627424124108E-3</v>
      </c>
      <c r="AE36" s="605" t="s">
        <v>330</v>
      </c>
      <c r="AF36" s="605" t="s">
        <v>330</v>
      </c>
      <c r="AG36" s="651">
        <v>5.0381083547376324</v>
      </c>
      <c r="AH36" s="648">
        <v>23.624000667962836</v>
      </c>
    </row>
    <row r="37" spans="1:34" x14ac:dyDescent="0.3">
      <c r="A37" s="646"/>
      <c r="B37" s="656"/>
      <c r="C37" s="656"/>
      <c r="D37" s="657"/>
      <c r="E37" s="656"/>
      <c r="F37" s="657"/>
      <c r="G37" s="656"/>
      <c r="H37" s="657"/>
      <c r="I37" s="656"/>
      <c r="J37" s="657"/>
      <c r="K37" s="656"/>
      <c r="L37" s="657"/>
      <c r="M37" s="656"/>
      <c r="N37" s="657"/>
      <c r="O37" s="646"/>
      <c r="P37" s="657"/>
      <c r="Q37" s="656"/>
      <c r="R37" s="657"/>
      <c r="S37" s="656"/>
      <c r="T37" s="657"/>
      <c r="U37" s="656"/>
      <c r="V37" s="657"/>
      <c r="W37" s="656"/>
      <c r="X37" s="657"/>
      <c r="Y37" s="656"/>
      <c r="Z37" s="657"/>
      <c r="AA37" s="657"/>
      <c r="AB37" s="657"/>
      <c r="AC37" s="656"/>
      <c r="AD37" s="657"/>
      <c r="AE37" s="656"/>
      <c r="AF37" s="657"/>
      <c r="AG37" s="656"/>
      <c r="AH37" s="657"/>
    </row>
    <row r="38" spans="1:34" x14ac:dyDescent="0.3">
      <c r="A38" s="659"/>
      <c r="B38" s="646"/>
      <c r="C38" s="646"/>
      <c r="D38" s="646"/>
      <c r="E38" s="656"/>
      <c r="F38" s="657"/>
      <c r="G38" s="656"/>
      <c r="H38" s="657"/>
      <c r="I38" s="656"/>
      <c r="J38" s="657"/>
      <c r="K38" s="656"/>
      <c r="L38" s="657"/>
      <c r="M38" s="656"/>
      <c r="N38" s="657"/>
      <c r="O38" s="656"/>
      <c r="P38" s="657"/>
      <c r="Q38" s="656"/>
      <c r="R38" s="657"/>
      <c r="S38" s="656"/>
      <c r="T38" s="657"/>
      <c r="U38" s="656"/>
      <c r="V38" s="657"/>
      <c r="W38" s="656"/>
      <c r="X38" s="657"/>
      <c r="Y38" s="656"/>
      <c r="Z38" s="657"/>
      <c r="AA38" s="657"/>
      <c r="AB38" s="657"/>
      <c r="AC38" s="656"/>
      <c r="AD38" s="657"/>
      <c r="AE38" s="656"/>
      <c r="AF38" s="657"/>
      <c r="AG38" s="656"/>
      <c r="AH38" s="657"/>
    </row>
    <row r="39" spans="1:34" x14ac:dyDescent="0.3">
      <c r="C39" s="701" t="str" cm="1">
        <f t="array" ref="C39:D67">_xlfn.CHOOSECOLS(Tabela16[#All],1,MATCH(dashboardy!R3,Tabela16[#Headers],0))</f>
        <v>Kraj</v>
      </c>
      <c r="D39" t="str">
        <v>Energia elektryczna (GJ/mieszkańca)</v>
      </c>
    </row>
    <row r="40" spans="1:34" x14ac:dyDescent="0.3">
      <c r="C40" t="str">
        <v>UE-27</v>
      </c>
      <c r="D40" s="354">
        <v>5.6839719674665954</v>
      </c>
      <c r="F40" t="s">
        <v>993</v>
      </c>
    </row>
    <row r="41" spans="1:34" x14ac:dyDescent="0.3">
      <c r="C41" t="str">
        <v xml:space="preserve">Austria </v>
      </c>
      <c r="D41" s="354">
        <v>7.7743648056206132</v>
      </c>
      <c r="F41" t="s">
        <v>994</v>
      </c>
    </row>
    <row r="42" spans="1:34" x14ac:dyDescent="0.3">
      <c r="C42" t="str">
        <v xml:space="preserve">Belgia </v>
      </c>
      <c r="D42" s="354">
        <v>4.9697685997044072</v>
      </c>
      <c r="F42" t="s">
        <v>995</v>
      </c>
    </row>
    <row r="43" spans="1:34" x14ac:dyDescent="0.3">
      <c r="C43" t="str">
        <v xml:space="preserve">Bułgaria </v>
      </c>
      <c r="D43" s="354">
        <v>6.6831271877922553</v>
      </c>
      <c r="F43" t="s">
        <v>997</v>
      </c>
    </row>
    <row r="44" spans="1:34" x14ac:dyDescent="0.3">
      <c r="C44" t="str">
        <v>Chorwacja</v>
      </c>
      <c r="D44" s="354">
        <v>6.0431369962403538</v>
      </c>
      <c r="F44" t="s">
        <v>998</v>
      </c>
    </row>
    <row r="45" spans="1:34" x14ac:dyDescent="0.3">
      <c r="C45" t="str">
        <v xml:space="preserve">Cypr </v>
      </c>
      <c r="D45" s="354">
        <v>6.9532084791913986</v>
      </c>
      <c r="F45" t="s">
        <v>1000</v>
      </c>
    </row>
    <row r="46" spans="1:34" x14ac:dyDescent="0.3">
      <c r="C46" t="str">
        <v>Czechy</v>
      </c>
      <c r="D46" s="354">
        <v>5.2207584020324491</v>
      </c>
      <c r="F46" t="s">
        <v>1001</v>
      </c>
    </row>
    <row r="47" spans="1:34" x14ac:dyDescent="0.3">
      <c r="C47" t="str">
        <v xml:space="preserve">Dania </v>
      </c>
      <c r="D47" s="354">
        <v>5.7772829832988739</v>
      </c>
      <c r="F47" t="s">
        <v>1002</v>
      </c>
    </row>
    <row r="48" spans="1:34" x14ac:dyDescent="0.3">
      <c r="C48" t="str">
        <v xml:space="preserve">Estonia </v>
      </c>
      <c r="D48" s="354">
        <v>5.1840134301302303</v>
      </c>
      <c r="F48" t="s">
        <v>1003</v>
      </c>
    </row>
    <row r="49" spans="3:6" x14ac:dyDescent="0.3">
      <c r="C49" t="str">
        <v xml:space="preserve">Finlandia </v>
      </c>
      <c r="D49" s="354">
        <v>14.695765793129725</v>
      </c>
      <c r="F49" t="s">
        <v>1004</v>
      </c>
    </row>
    <row r="50" spans="3:6" x14ac:dyDescent="0.3">
      <c r="C50" t="str">
        <v xml:space="preserve">Francja </v>
      </c>
      <c r="D50" s="354">
        <v>8.2169227971912786</v>
      </c>
      <c r="F50" t="s">
        <v>1005</v>
      </c>
    </row>
    <row r="51" spans="3:6" x14ac:dyDescent="0.3">
      <c r="C51" t="str">
        <v xml:space="preserve">Grecja </v>
      </c>
      <c r="D51" s="354">
        <v>5.7430433069672997</v>
      </c>
      <c r="F51" t="s">
        <v>1006</v>
      </c>
    </row>
    <row r="52" spans="3:6" x14ac:dyDescent="0.3">
      <c r="C52" t="str">
        <v xml:space="preserve">Hiszpania </v>
      </c>
      <c r="D52" s="354">
        <v>5.5029468821713428</v>
      </c>
      <c r="F52" t="s">
        <v>1007</v>
      </c>
    </row>
    <row r="53" spans="3:6" x14ac:dyDescent="0.3">
      <c r="C53" t="str">
        <v xml:space="preserve">Irlandia </v>
      </c>
      <c r="D53" s="354">
        <v>5.7579059190626101</v>
      </c>
      <c r="F53" t="s">
        <v>1008</v>
      </c>
    </row>
    <row r="54" spans="3:6" x14ac:dyDescent="0.3">
      <c r="C54" t="str">
        <v xml:space="preserve">Litwa </v>
      </c>
      <c r="D54" s="354">
        <v>4.1440685351343012</v>
      </c>
      <c r="F54" t="s">
        <v>1009</v>
      </c>
    </row>
    <row r="55" spans="3:6" x14ac:dyDescent="0.3">
      <c r="C55" t="str">
        <v xml:space="preserve">Luksemburg </v>
      </c>
      <c r="D55" s="354">
        <v>5.2242115346491955</v>
      </c>
      <c r="F55" t="s">
        <v>1010</v>
      </c>
    </row>
    <row r="56" spans="3:6" x14ac:dyDescent="0.3">
      <c r="C56" t="str">
        <v xml:space="preserve">Łotwa </v>
      </c>
      <c r="D56" s="354">
        <v>3.1719801509074843</v>
      </c>
      <c r="F56" t="s">
        <v>1011</v>
      </c>
    </row>
    <row r="57" spans="3:6" x14ac:dyDescent="0.3">
      <c r="C57" t="str">
        <v xml:space="preserve">Malta </v>
      </c>
      <c r="D57" s="354">
        <v>6.6844577355267312</v>
      </c>
    </row>
    <row r="58" spans="3:6" x14ac:dyDescent="0.3">
      <c r="C58" t="str">
        <v xml:space="preserve">Niderlandy </v>
      </c>
      <c r="D58" s="354">
        <v>4.5212295953168136</v>
      </c>
    </row>
    <row r="59" spans="3:6" x14ac:dyDescent="0.3">
      <c r="C59" t="str">
        <v xml:space="preserve">Niemcy </v>
      </c>
      <c r="D59" s="354">
        <v>5.7298224033294911</v>
      </c>
    </row>
    <row r="60" spans="3:6" x14ac:dyDescent="0.3">
      <c r="C60" t="str">
        <v xml:space="preserve">Polska </v>
      </c>
      <c r="D60" s="354">
        <v>2.9411214141604543</v>
      </c>
    </row>
    <row r="61" spans="3:6" x14ac:dyDescent="0.3">
      <c r="C61" t="str">
        <v xml:space="preserve">Portugalia </v>
      </c>
      <c r="D61" s="354">
        <v>4.781962147879419</v>
      </c>
    </row>
    <row r="62" spans="3:6" x14ac:dyDescent="0.3">
      <c r="C62" t="str">
        <v xml:space="preserve">Rumunia </v>
      </c>
      <c r="D62" s="354">
        <v>2.5504683552981113</v>
      </c>
    </row>
    <row r="63" spans="3:6" x14ac:dyDescent="0.3">
      <c r="C63" t="str">
        <v xml:space="preserve">Słowacja </v>
      </c>
      <c r="D63" s="354">
        <v>3.9065044304515628</v>
      </c>
    </row>
    <row r="64" spans="3:6" x14ac:dyDescent="0.3">
      <c r="C64" t="str">
        <v xml:space="preserve">Słowenia </v>
      </c>
      <c r="D64" s="354">
        <v>6.3453149860732658</v>
      </c>
    </row>
    <row r="65" spans="3:4" x14ac:dyDescent="0.3">
      <c r="C65" t="str">
        <v xml:space="preserve">Szwecja </v>
      </c>
      <c r="D65" s="354">
        <v>13.903799019840791</v>
      </c>
    </row>
    <row r="66" spans="3:4" x14ac:dyDescent="0.3">
      <c r="C66" t="str">
        <v xml:space="preserve">Węgry </v>
      </c>
      <c r="D66" s="354">
        <v>4.6319064590966947</v>
      </c>
    </row>
    <row r="67" spans="3:4" x14ac:dyDescent="0.3">
      <c r="C67" t="str">
        <v xml:space="preserve">Włochy </v>
      </c>
      <c r="D67" s="354">
        <v>3.9541423429046754</v>
      </c>
    </row>
  </sheetData>
  <mergeCells count="19">
    <mergeCell ref="A1:P1"/>
    <mergeCell ref="Q1:AH1"/>
    <mergeCell ref="A2:A3"/>
    <mergeCell ref="C2:D2"/>
    <mergeCell ref="E2:F2"/>
    <mergeCell ref="G2:H2"/>
    <mergeCell ref="I2:J2"/>
    <mergeCell ref="K2:L2"/>
    <mergeCell ref="M2:N2"/>
    <mergeCell ref="O2:P2"/>
    <mergeCell ref="AA2:AB2"/>
    <mergeCell ref="AC2:AD2"/>
    <mergeCell ref="AE2:AF2"/>
    <mergeCell ref="AG2:AH2"/>
    <mergeCell ref="Q2:R2"/>
    <mergeCell ref="S2:T2"/>
    <mergeCell ref="U2:V2"/>
    <mergeCell ref="W2:X2"/>
    <mergeCell ref="Y2:Z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99C1-BBA9-41CA-A167-43C1EDA8D6D3}">
  <sheetPr>
    <tabColor theme="1" tint="0.499984740745262"/>
  </sheetPr>
  <dimension ref="A1:AI62"/>
  <sheetViews>
    <sheetView zoomScale="85" zoomScaleNormal="85" workbookViewId="0">
      <selection activeCell="AH8" sqref="AH8"/>
    </sheetView>
  </sheetViews>
  <sheetFormatPr defaultRowHeight="14.4" x14ac:dyDescent="0.3"/>
  <cols>
    <col min="1" max="1" width="13.6640625" customWidth="1"/>
    <col min="2" max="2" width="20.5546875" customWidth="1"/>
    <col min="3" max="3" width="24.44140625" customWidth="1"/>
    <col min="4" max="4" width="23.88671875" customWidth="1"/>
    <col min="5" max="5" width="18.6640625" customWidth="1"/>
    <col min="6" max="6" width="30" customWidth="1"/>
    <col min="7" max="8" width="17.77734375" customWidth="1"/>
    <col min="9" max="9" width="20.5546875" customWidth="1"/>
    <col min="10" max="10" width="20" customWidth="1"/>
    <col min="11" max="11" width="23.44140625" customWidth="1"/>
    <col min="12" max="12" width="22.77734375" customWidth="1"/>
    <col min="13" max="13" width="22.44140625" customWidth="1"/>
    <col min="14" max="14" width="21.6640625" customWidth="1"/>
    <col min="15" max="15" width="21.5546875" customWidth="1"/>
    <col min="16" max="16" width="21" customWidth="1"/>
    <col min="17" max="18" width="17.77734375" customWidth="1"/>
    <col min="19" max="19" width="18.88671875" customWidth="1"/>
    <col min="20" max="20" width="18.5546875" customWidth="1"/>
    <col min="21" max="21" width="25.44140625" customWidth="1"/>
    <col min="22" max="22" width="24.88671875" customWidth="1"/>
    <col min="23" max="23" width="22.77734375" customWidth="1"/>
    <col min="24" max="24" width="22.44140625" customWidth="1"/>
    <col min="25" max="25" width="25" customWidth="1"/>
    <col min="26" max="26" width="24.5546875" customWidth="1"/>
    <col min="27" max="27" width="34.44140625" customWidth="1"/>
    <col min="28" max="28" width="33.88671875" customWidth="1"/>
    <col min="29" max="29" width="22.77734375" customWidth="1"/>
    <col min="30" max="30" width="22.44140625" customWidth="1"/>
    <col min="31" max="31" width="21.5546875" customWidth="1"/>
    <col min="32" max="32" width="21" customWidth="1"/>
    <col min="33" max="33" width="24" customWidth="1"/>
    <col min="34" max="34" width="23.5546875" customWidth="1"/>
  </cols>
  <sheetData>
    <row r="1" spans="1:34" ht="35.1" customHeight="1" x14ac:dyDescent="0.3">
      <c r="A1" s="1237" t="s">
        <v>929</v>
      </c>
      <c r="B1" s="1237"/>
      <c r="C1" s="1237"/>
      <c r="D1" s="1237"/>
      <c r="E1" s="1237"/>
      <c r="F1" s="1237"/>
      <c r="G1" s="1237"/>
      <c r="H1" s="1237"/>
      <c r="I1" s="1237"/>
      <c r="J1" s="1237"/>
      <c r="K1" s="1237"/>
      <c r="L1" s="1237"/>
      <c r="M1" s="1237"/>
      <c r="N1" s="1237"/>
      <c r="O1" s="1237"/>
      <c r="P1" s="1237"/>
      <c r="Q1" s="660"/>
      <c r="R1" s="660"/>
      <c r="S1" s="660"/>
      <c r="T1" s="660"/>
      <c r="U1" s="660"/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1">
        <v>2022</v>
      </c>
    </row>
    <row r="2" spans="1:34" s="317" customFormat="1" ht="29.4" customHeight="1" x14ac:dyDescent="0.3">
      <c r="A2" s="916" t="s">
        <v>466</v>
      </c>
      <c r="B2" s="917" t="s">
        <v>984</v>
      </c>
      <c r="C2" s="917" t="s">
        <v>952</v>
      </c>
      <c r="D2" s="917" t="s">
        <v>953</v>
      </c>
      <c r="E2" s="917" t="s">
        <v>954</v>
      </c>
      <c r="F2" s="917" t="s">
        <v>955</v>
      </c>
      <c r="G2" s="917" t="s">
        <v>956</v>
      </c>
      <c r="H2" s="917" t="s">
        <v>957</v>
      </c>
      <c r="I2" s="917" t="s">
        <v>1012</v>
      </c>
      <c r="J2" s="917" t="s">
        <v>999</v>
      </c>
      <c r="K2" s="917" t="s">
        <v>959</v>
      </c>
      <c r="L2" s="917" t="s">
        <v>960</v>
      </c>
      <c r="M2" s="917" t="s">
        <v>982</v>
      </c>
      <c r="N2" s="917" t="s">
        <v>981</v>
      </c>
      <c r="O2" s="917" t="s">
        <v>980</v>
      </c>
      <c r="P2" s="917" t="s">
        <v>979</v>
      </c>
      <c r="Q2" s="917" t="s">
        <v>961</v>
      </c>
      <c r="R2" s="917" t="s">
        <v>962</v>
      </c>
      <c r="S2" s="917" t="s">
        <v>978</v>
      </c>
      <c r="T2" s="917" t="s">
        <v>977</v>
      </c>
      <c r="U2" s="917" t="s">
        <v>963</v>
      </c>
      <c r="V2" s="917" t="s">
        <v>964</v>
      </c>
      <c r="W2" s="917" t="s">
        <v>976</v>
      </c>
      <c r="X2" s="917" t="s">
        <v>975</v>
      </c>
      <c r="Y2" s="917" t="s">
        <v>974</v>
      </c>
      <c r="Z2" s="917" t="s">
        <v>973</v>
      </c>
      <c r="AA2" s="917" t="s">
        <v>972</v>
      </c>
      <c r="AB2" s="917" t="s">
        <v>971</v>
      </c>
      <c r="AC2" s="917" t="s">
        <v>965</v>
      </c>
      <c r="AD2" s="917" t="s">
        <v>966</v>
      </c>
      <c r="AE2" s="917" t="s">
        <v>967</v>
      </c>
      <c r="AF2" s="917" t="s">
        <v>968</v>
      </c>
      <c r="AG2" s="917" t="s">
        <v>969</v>
      </c>
      <c r="AH2" s="917" t="s">
        <v>970</v>
      </c>
    </row>
    <row r="3" spans="1:34" x14ac:dyDescent="0.3">
      <c r="A3" s="678" t="s">
        <v>655</v>
      </c>
      <c r="B3" s="679">
        <v>10150068.942</v>
      </c>
      <c r="C3" s="680">
        <v>2548624.0950000002</v>
      </c>
      <c r="D3" s="681">
        <v>25.109426443933213</v>
      </c>
      <c r="E3" s="682">
        <v>827905.59600000002</v>
      </c>
      <c r="F3" s="683">
        <v>8.1566499767721492</v>
      </c>
      <c r="G3" s="683">
        <v>3136436.46</v>
      </c>
      <c r="H3" s="683">
        <v>30.900641935757996</v>
      </c>
      <c r="I3" s="683">
        <v>227835.041</v>
      </c>
      <c r="J3" s="684">
        <v>2.2446649604244628</v>
      </c>
      <c r="K3" s="684">
        <v>822794.43900000001</v>
      </c>
      <c r="L3" s="684">
        <v>8.106294092204207</v>
      </c>
      <c r="M3" s="684">
        <v>184159.505</v>
      </c>
      <c r="N3" s="684">
        <v>1.8143670358529866</v>
      </c>
      <c r="O3" s="685">
        <v>24934.234</v>
      </c>
      <c r="P3" s="686">
        <v>0.24565580926080768</v>
      </c>
      <c r="Q3" s="683">
        <v>2318.9459999999999</v>
      </c>
      <c r="R3" s="688">
        <v>2.2846603439356225E-2</v>
      </c>
      <c r="S3" s="689">
        <v>1787479.8</v>
      </c>
      <c r="T3" s="688">
        <v>17.610518807449495</v>
      </c>
      <c r="U3" s="683">
        <v>25499.752</v>
      </c>
      <c r="V3" s="688">
        <v>0.25122737732829087</v>
      </c>
      <c r="W3" s="683">
        <v>96279.294999999998</v>
      </c>
      <c r="X3" s="688">
        <v>0.94855803985336129</v>
      </c>
      <c r="Y3" s="683">
        <v>2572.3130000000001</v>
      </c>
      <c r="Z3" s="688">
        <v>2.5342813085298548E-2</v>
      </c>
      <c r="AA3" s="683">
        <v>383593.63299999997</v>
      </c>
      <c r="AB3" s="688">
        <v>3.7792219460966101</v>
      </c>
      <c r="AC3" s="683">
        <v>54277.885999999999</v>
      </c>
      <c r="AD3" s="688">
        <v>0.53475386532010016</v>
      </c>
      <c r="AE3" s="683">
        <v>25357.950999999997</v>
      </c>
      <c r="AF3" s="688">
        <v>0.24983033263026674</v>
      </c>
      <c r="AG3" s="683">
        <v>2295424.7940000002</v>
      </c>
      <c r="AH3" s="686">
        <v>22.614868993665208</v>
      </c>
    </row>
    <row r="4" spans="1:34" x14ac:dyDescent="0.3">
      <c r="A4" s="618" t="s">
        <v>468</v>
      </c>
      <c r="B4" s="690">
        <v>278106.43599999999</v>
      </c>
      <c r="C4" s="691">
        <v>70783.819000000003</v>
      </c>
      <c r="D4" s="692">
        <v>25.45206073548043</v>
      </c>
      <c r="E4" s="693">
        <v>32172.565999999999</v>
      </c>
      <c r="F4" s="694">
        <v>11.568436337805574</v>
      </c>
      <c r="G4" s="694">
        <v>54757.120999999999</v>
      </c>
      <c r="H4" s="695">
        <v>19.689267816872817</v>
      </c>
      <c r="I4" s="692">
        <v>1206.1759999999999</v>
      </c>
      <c r="J4" s="693">
        <v>0.43371020726755127</v>
      </c>
      <c r="K4" s="694">
        <v>34234.656999999999</v>
      </c>
      <c r="L4" s="692">
        <v>12.309911806571785</v>
      </c>
      <c r="M4" s="694">
        <v>5.556</v>
      </c>
      <c r="N4" s="692">
        <v>1.9977962681884862E-3</v>
      </c>
      <c r="O4" s="693">
        <v>8.7149999999999999</v>
      </c>
      <c r="P4" s="693">
        <v>3.1336923105224359E-3</v>
      </c>
      <c r="Q4" s="694">
        <v>119.54900000000001</v>
      </c>
      <c r="R4" s="692">
        <v>4.2986779349471801E-2</v>
      </c>
      <c r="S4" s="694">
        <v>68824.385999999999</v>
      </c>
      <c r="T4" s="692">
        <v>24.747498472131728</v>
      </c>
      <c r="U4" s="694">
        <v>216.08200000000002</v>
      </c>
      <c r="V4" s="692">
        <v>7.769759057284098E-2</v>
      </c>
      <c r="W4" s="694">
        <v>4286.0420000000004</v>
      </c>
      <c r="X4" s="692">
        <v>1.541151676187746</v>
      </c>
      <c r="Y4" s="605" t="s">
        <v>330</v>
      </c>
      <c r="Z4" s="605" t="s">
        <v>330</v>
      </c>
      <c r="AA4" s="694">
        <v>11390.734</v>
      </c>
      <c r="AB4" s="692">
        <v>4.0958181924275934</v>
      </c>
      <c r="AC4" s="605" t="s">
        <v>330</v>
      </c>
      <c r="AD4" s="605" t="s">
        <v>330</v>
      </c>
      <c r="AE4" s="694">
        <v>221.36</v>
      </c>
      <c r="AF4" s="692">
        <v>7.9595425112707577E-2</v>
      </c>
      <c r="AG4" s="694">
        <v>84717.244000000006</v>
      </c>
      <c r="AH4" s="693">
        <v>30.462165931319912</v>
      </c>
    </row>
    <row r="5" spans="1:34" x14ac:dyDescent="0.3">
      <c r="A5" s="618" t="s">
        <v>469</v>
      </c>
      <c r="B5" s="690">
        <v>305611.82400000002</v>
      </c>
      <c r="C5" s="691">
        <v>58414.68</v>
      </c>
      <c r="D5" s="692">
        <v>19.114011766769863</v>
      </c>
      <c r="E5" s="693">
        <v>461.9</v>
      </c>
      <c r="F5" s="694">
        <v>0.15113944020699932</v>
      </c>
      <c r="G5" s="694">
        <v>119760.049</v>
      </c>
      <c r="H5" s="695">
        <v>39.186981522023828</v>
      </c>
      <c r="I5" s="692">
        <v>6536.86</v>
      </c>
      <c r="J5" s="693">
        <v>2.1389421110879532</v>
      </c>
      <c r="K5" s="694">
        <v>82486.899999999994</v>
      </c>
      <c r="L5" s="692">
        <v>26.990742347717539</v>
      </c>
      <c r="M5" s="694">
        <v>1103.508</v>
      </c>
      <c r="N5" s="692">
        <v>0.361081579094924</v>
      </c>
      <c r="O5" s="605" t="s">
        <v>330</v>
      </c>
      <c r="P5" s="609" t="s">
        <v>330</v>
      </c>
      <c r="Q5" s="605" t="s">
        <v>330</v>
      </c>
      <c r="R5" s="605" t="s">
        <v>330</v>
      </c>
      <c r="S5" s="694">
        <v>24173.7</v>
      </c>
      <c r="T5" s="692">
        <v>7.9099361024722645</v>
      </c>
      <c r="U5" s="694">
        <v>1130.6030000000001</v>
      </c>
      <c r="V5" s="692">
        <v>0.36994740098799317</v>
      </c>
      <c r="W5" s="694">
        <v>1094.0999999999999</v>
      </c>
      <c r="X5" s="692">
        <v>0.35800316417076838</v>
      </c>
      <c r="Y5" s="605" t="s">
        <v>330</v>
      </c>
      <c r="Z5" s="605" t="s">
        <v>330</v>
      </c>
      <c r="AA5" s="694">
        <v>8354.7000000000007</v>
      </c>
      <c r="AB5" s="692">
        <v>2.73376202878852</v>
      </c>
      <c r="AC5" s="694">
        <v>2883.51</v>
      </c>
      <c r="AD5" s="692">
        <v>0.94352043132990815</v>
      </c>
      <c r="AE5" s="694">
        <v>72.174000000000007</v>
      </c>
      <c r="AF5" s="692">
        <v>2.3616232858843837E-2</v>
      </c>
      <c r="AG5" s="694">
        <v>34753.103000000003</v>
      </c>
      <c r="AH5" s="693">
        <v>11.371648696419546</v>
      </c>
    </row>
    <row r="6" spans="1:34" x14ac:dyDescent="0.3">
      <c r="A6" s="618" t="s">
        <v>470</v>
      </c>
      <c r="B6" s="690">
        <v>89488.532000000007</v>
      </c>
      <c r="C6" s="691">
        <v>43090.866000000002</v>
      </c>
      <c r="D6" s="692">
        <v>48.152388956386055</v>
      </c>
      <c r="E6" s="693">
        <v>12870.126</v>
      </c>
      <c r="F6" s="694">
        <v>14.381871858172843</v>
      </c>
      <c r="G6" s="694">
        <v>3642.0549999999998</v>
      </c>
      <c r="H6" s="695">
        <v>4.0698566828652405</v>
      </c>
      <c r="I6" s="692">
        <v>836.78599999999994</v>
      </c>
      <c r="J6" s="693">
        <v>0.93507623971303933</v>
      </c>
      <c r="K6" s="694">
        <v>44.161000000000001</v>
      </c>
      <c r="L6" s="692">
        <v>4.9348222630358929E-2</v>
      </c>
      <c r="M6" s="694">
        <v>1732.511</v>
      </c>
      <c r="N6" s="692">
        <v>1.9360145498866825</v>
      </c>
      <c r="O6" s="693">
        <v>26.425000000000001</v>
      </c>
      <c r="P6" s="693">
        <v>2.9528923326175471E-2</v>
      </c>
      <c r="Q6" s="605" t="s">
        <v>330</v>
      </c>
      <c r="R6" s="605" t="s">
        <v>330</v>
      </c>
      <c r="S6" s="694">
        <v>26804.453000000001</v>
      </c>
      <c r="T6" s="692">
        <v>29.95294749052314</v>
      </c>
      <c r="U6" s="605" t="s">
        <v>330</v>
      </c>
      <c r="V6" s="605" t="s">
        <v>330</v>
      </c>
      <c r="W6" s="694">
        <v>563.14099999999996</v>
      </c>
      <c r="X6" s="692">
        <v>0.6292884545251004</v>
      </c>
      <c r="Y6" s="605" t="s">
        <v>330</v>
      </c>
      <c r="Z6" s="605" t="s">
        <v>330</v>
      </c>
      <c r="AA6" s="605" t="s">
        <v>330</v>
      </c>
      <c r="AB6" s="605" t="s">
        <v>330</v>
      </c>
      <c r="AC6" s="605" t="s">
        <v>330</v>
      </c>
      <c r="AD6" s="605" t="s">
        <v>330</v>
      </c>
      <c r="AE6" s="605" t="s">
        <v>330</v>
      </c>
      <c r="AF6" s="605" t="s">
        <v>330</v>
      </c>
      <c r="AG6" s="694">
        <v>27367.594000000001</v>
      </c>
      <c r="AH6" s="693">
        <v>30.582235945048243</v>
      </c>
    </row>
    <row r="7" spans="1:34" x14ac:dyDescent="0.3">
      <c r="A7" s="618" t="s">
        <v>766</v>
      </c>
      <c r="B7" s="690">
        <v>95725.285000000003</v>
      </c>
      <c r="C7" s="691">
        <v>23271.48</v>
      </c>
      <c r="D7" s="692">
        <v>24.310692833142255</v>
      </c>
      <c r="E7" s="693">
        <v>4620.8999999999996</v>
      </c>
      <c r="F7" s="694">
        <v>4.8272512325244055</v>
      </c>
      <c r="G7" s="694">
        <v>20481.060000000001</v>
      </c>
      <c r="H7" s="695">
        <v>21.395663643101194</v>
      </c>
      <c r="I7" s="692">
        <v>1917.8009999999999</v>
      </c>
      <c r="J7" s="693">
        <v>2.0034424551465162</v>
      </c>
      <c r="K7" s="694">
        <v>2396.0309999999999</v>
      </c>
      <c r="L7" s="692">
        <v>2.5030283273640812</v>
      </c>
      <c r="M7" s="605" t="s">
        <v>330</v>
      </c>
      <c r="N7" s="605" t="s">
        <v>330</v>
      </c>
      <c r="O7" s="693">
        <v>63.93</v>
      </c>
      <c r="P7" s="693">
        <v>6.6784862536580586E-2</v>
      </c>
      <c r="Q7" s="605" t="s">
        <v>330</v>
      </c>
      <c r="R7" s="605" t="s">
        <v>330</v>
      </c>
      <c r="S7" s="694">
        <v>41816.724999999999</v>
      </c>
      <c r="T7" s="692">
        <v>43.684095586657165</v>
      </c>
      <c r="U7" s="694">
        <v>254.88399999999999</v>
      </c>
      <c r="V7" s="692">
        <v>0.26626611767204456</v>
      </c>
      <c r="W7" s="694">
        <v>470.7</v>
      </c>
      <c r="X7" s="692">
        <v>0.49171961201264641</v>
      </c>
      <c r="Y7" s="605" t="s">
        <v>330</v>
      </c>
      <c r="Z7" s="605" t="s">
        <v>330</v>
      </c>
      <c r="AA7" s="694">
        <v>591.20000000000005</v>
      </c>
      <c r="AB7" s="692">
        <v>0.61760066841273964</v>
      </c>
      <c r="AC7" s="605" t="s">
        <v>330</v>
      </c>
      <c r="AD7" s="605" t="s">
        <v>330</v>
      </c>
      <c r="AE7" s="605" t="s">
        <v>330</v>
      </c>
      <c r="AF7" s="605" t="s">
        <v>330</v>
      </c>
      <c r="AG7" s="694">
        <v>43133.508999999998</v>
      </c>
      <c r="AH7" s="693">
        <v>45.059681984754604</v>
      </c>
    </row>
    <row r="8" spans="1:34" x14ac:dyDescent="0.3">
      <c r="A8" s="618" t="s">
        <v>471</v>
      </c>
      <c r="B8" s="690">
        <v>15095.23</v>
      </c>
      <c r="C8" s="691">
        <v>6401.826</v>
      </c>
      <c r="D8" s="692">
        <v>42.409595613978723</v>
      </c>
      <c r="E8" s="605" t="s">
        <v>330</v>
      </c>
      <c r="F8" s="605" t="s">
        <v>330</v>
      </c>
      <c r="G8" s="605" t="s">
        <v>330</v>
      </c>
      <c r="H8" s="605" t="s">
        <v>330</v>
      </c>
      <c r="I8" s="696">
        <v>1480.8209999999999</v>
      </c>
      <c r="J8" s="693">
        <v>9.8098604658557704</v>
      </c>
      <c r="K8" s="694">
        <v>2338.422</v>
      </c>
      <c r="L8" s="692">
        <v>15.491131966853105</v>
      </c>
      <c r="M8" s="605" t="s">
        <v>330</v>
      </c>
      <c r="N8" s="605" t="s">
        <v>330</v>
      </c>
      <c r="O8" s="605" t="s">
        <v>330</v>
      </c>
      <c r="P8" s="609" t="s">
        <v>330</v>
      </c>
      <c r="Q8" s="697">
        <v>0</v>
      </c>
      <c r="R8" s="698">
        <v>0</v>
      </c>
      <c r="S8" s="694">
        <v>634.11099999999999</v>
      </c>
      <c r="T8" s="692">
        <v>4.2007375839917644</v>
      </c>
      <c r="U8" s="694">
        <v>287.30099999999999</v>
      </c>
      <c r="V8" s="692">
        <v>1.9032568566361689</v>
      </c>
      <c r="W8" s="694">
        <v>2721.2660000000001</v>
      </c>
      <c r="X8" s="692">
        <v>18.027323863233619</v>
      </c>
      <c r="Y8" s="605" t="s">
        <v>330</v>
      </c>
      <c r="Z8" s="605" t="s">
        <v>330</v>
      </c>
      <c r="AA8" s="694">
        <v>534.25400000000002</v>
      </c>
      <c r="AB8" s="692">
        <v>3.5392239800254783</v>
      </c>
      <c r="AC8" s="694">
        <v>514.03700000000003</v>
      </c>
      <c r="AD8" s="692">
        <v>3.4052942552051215</v>
      </c>
      <c r="AE8" s="605" t="s">
        <v>330</v>
      </c>
      <c r="AF8" s="605" t="s">
        <v>330</v>
      </c>
      <c r="AG8" s="694">
        <v>4176.9319999999998</v>
      </c>
      <c r="AH8" s="693">
        <v>27.670542283887027</v>
      </c>
    </row>
    <row r="9" spans="1:34" x14ac:dyDescent="0.3">
      <c r="A9" s="618" t="s">
        <v>767</v>
      </c>
      <c r="B9" s="690">
        <v>299637.30800000002</v>
      </c>
      <c r="C9" s="691">
        <v>56527.913</v>
      </c>
      <c r="D9" s="692">
        <v>18.865445487182122</v>
      </c>
      <c r="E9" s="693">
        <v>40103.415000000001</v>
      </c>
      <c r="F9" s="694">
        <v>13.383985882025076</v>
      </c>
      <c r="G9" s="694">
        <v>69585.998999999996</v>
      </c>
      <c r="H9" s="695">
        <v>23.223409482773754</v>
      </c>
      <c r="I9" s="692">
        <v>2014.8</v>
      </c>
      <c r="J9" s="693">
        <v>0.67241292930051288</v>
      </c>
      <c r="K9" s="605" t="s">
        <v>330</v>
      </c>
      <c r="L9" s="605" t="s">
        <v>330</v>
      </c>
      <c r="M9" s="694">
        <v>4738.1400000000003</v>
      </c>
      <c r="N9" s="692">
        <v>1.5812917395453305</v>
      </c>
      <c r="O9" s="693">
        <v>19091.857</v>
      </c>
      <c r="P9" s="693">
        <v>6.3716554949158732</v>
      </c>
      <c r="Q9" s="694">
        <v>499.10399999999998</v>
      </c>
      <c r="R9" s="692">
        <v>0.16656937793607463</v>
      </c>
      <c r="S9" s="694">
        <v>90014.150999999998</v>
      </c>
      <c r="T9" s="692">
        <v>30.04103581120145</v>
      </c>
      <c r="U9" s="605" t="s">
        <v>330</v>
      </c>
      <c r="V9" s="605" t="s">
        <v>330</v>
      </c>
      <c r="W9" s="694">
        <v>654.87199999999996</v>
      </c>
      <c r="X9" s="692">
        <v>0.21855489370502554</v>
      </c>
      <c r="Y9" s="605" t="s">
        <v>330</v>
      </c>
      <c r="Z9" s="605" t="s">
        <v>330</v>
      </c>
      <c r="AA9" s="694">
        <v>12939.141</v>
      </c>
      <c r="AB9" s="692">
        <v>4.3182676704597807</v>
      </c>
      <c r="AC9" s="605" t="s">
        <v>330</v>
      </c>
      <c r="AD9" s="605" t="s">
        <v>330</v>
      </c>
      <c r="AE9" s="694">
        <v>3599.3159999999998</v>
      </c>
      <c r="AF9" s="692">
        <v>1.201224248083286</v>
      </c>
      <c r="AG9" s="694">
        <v>103608.164</v>
      </c>
      <c r="AH9" s="693">
        <v>34.577858375366262</v>
      </c>
    </row>
    <row r="10" spans="1:34" x14ac:dyDescent="0.3">
      <c r="A10" s="618" t="s">
        <v>472</v>
      </c>
      <c r="B10" s="690">
        <v>168636.076</v>
      </c>
      <c r="C10" s="691">
        <v>34274.620999999999</v>
      </c>
      <c r="D10" s="692">
        <v>20.324607766608612</v>
      </c>
      <c r="E10" s="693">
        <v>66878.611000000004</v>
      </c>
      <c r="F10" s="694">
        <v>39.65854316961218</v>
      </c>
      <c r="G10" s="694">
        <v>19713.077000000001</v>
      </c>
      <c r="H10" s="695">
        <v>11.68971519474872</v>
      </c>
      <c r="I10" s="692">
        <v>820.08799999999997</v>
      </c>
      <c r="J10" s="693">
        <v>0.48630638203417398</v>
      </c>
      <c r="K10" s="694">
        <v>5370.8490000000002</v>
      </c>
      <c r="L10" s="692">
        <v>3.1848754592700557</v>
      </c>
      <c r="M10" s="605" t="s">
        <v>330</v>
      </c>
      <c r="N10" s="605" t="s">
        <v>330</v>
      </c>
      <c r="O10" s="605" t="s">
        <v>330</v>
      </c>
      <c r="P10" s="609" t="s">
        <v>330</v>
      </c>
      <c r="Q10" s="605" t="s">
        <v>330</v>
      </c>
      <c r="R10" s="605" t="s">
        <v>330</v>
      </c>
      <c r="S10" s="694">
        <v>27437.989000000001</v>
      </c>
      <c r="T10" s="692">
        <v>16.27053335847307</v>
      </c>
      <c r="U10" s="605" t="s">
        <v>330</v>
      </c>
      <c r="V10" s="605" t="s">
        <v>330</v>
      </c>
      <c r="W10" s="694">
        <v>519.33799999999997</v>
      </c>
      <c r="X10" s="692">
        <v>0.30796375978293039</v>
      </c>
      <c r="Y10" s="605" t="s">
        <v>330</v>
      </c>
      <c r="Z10" s="605" t="s">
        <v>330</v>
      </c>
      <c r="AA10" s="694">
        <v>13006.136</v>
      </c>
      <c r="AB10" s="692">
        <v>7.7125466320741483</v>
      </c>
      <c r="AC10" s="694">
        <v>548.20799999999997</v>
      </c>
      <c r="AD10" s="692">
        <v>0.32508346553319939</v>
      </c>
      <c r="AE10" s="605" t="s">
        <v>330</v>
      </c>
      <c r="AF10" s="605" t="s">
        <v>330</v>
      </c>
      <c r="AG10" s="694">
        <v>40963.463000000003</v>
      </c>
      <c r="AH10" s="693">
        <v>24.29104375033015</v>
      </c>
    </row>
    <row r="11" spans="1:34" x14ac:dyDescent="0.3">
      <c r="A11" s="618" t="s">
        <v>473</v>
      </c>
      <c r="B11" s="690">
        <v>40355.743000000002</v>
      </c>
      <c r="C11" s="691">
        <v>7080.7610000000004</v>
      </c>
      <c r="D11" s="692">
        <v>17.545857103907121</v>
      </c>
      <c r="E11" s="693">
        <v>14000</v>
      </c>
      <c r="F11" s="694">
        <v>34.691468820187495</v>
      </c>
      <c r="G11" s="694">
        <v>2039.212</v>
      </c>
      <c r="H11" s="695">
        <v>5.0530899654108712</v>
      </c>
      <c r="I11" s="692">
        <v>182</v>
      </c>
      <c r="J11" s="693">
        <v>0.45098909466243753</v>
      </c>
      <c r="K11" s="694">
        <v>42.3</v>
      </c>
      <c r="L11" s="692">
        <v>0.10481779507813793</v>
      </c>
      <c r="M11" s="605" t="s">
        <v>330</v>
      </c>
      <c r="N11" s="605" t="s">
        <v>330</v>
      </c>
      <c r="O11" s="605" t="s">
        <v>330</v>
      </c>
      <c r="P11" s="609" t="s">
        <v>330</v>
      </c>
      <c r="Q11" s="605" t="s">
        <v>330</v>
      </c>
      <c r="R11" s="605" t="s">
        <v>330</v>
      </c>
      <c r="S11" s="694">
        <v>17102.47</v>
      </c>
      <c r="T11" s="692">
        <v>42.379271768085154</v>
      </c>
      <c r="U11" s="605" t="s">
        <v>330</v>
      </c>
      <c r="V11" s="605" t="s">
        <v>330</v>
      </c>
      <c r="W11" s="605" t="s">
        <v>330</v>
      </c>
      <c r="X11" s="605" t="s">
        <v>330</v>
      </c>
      <c r="Y11" s="605" t="s">
        <v>330</v>
      </c>
      <c r="Z11" s="605" t="s">
        <v>330</v>
      </c>
      <c r="AA11" s="605" t="s">
        <v>330</v>
      </c>
      <c r="AB11" s="605" t="s">
        <v>330</v>
      </c>
      <c r="AC11" s="605" t="s">
        <v>330</v>
      </c>
      <c r="AD11" s="605" t="s">
        <v>330</v>
      </c>
      <c r="AE11" s="605" t="s">
        <v>330</v>
      </c>
      <c r="AF11" s="605" t="s">
        <v>330</v>
      </c>
      <c r="AG11" s="694">
        <v>17102.47</v>
      </c>
      <c r="AH11" s="693">
        <v>42.379271768085154</v>
      </c>
    </row>
    <row r="12" spans="1:34" x14ac:dyDescent="0.3">
      <c r="A12" s="618" t="s">
        <v>474</v>
      </c>
      <c r="B12" s="690">
        <v>236256.07699999999</v>
      </c>
      <c r="C12" s="691">
        <v>81766.8</v>
      </c>
      <c r="D12" s="692">
        <v>34.609395465412732</v>
      </c>
      <c r="E12" s="693">
        <v>66190</v>
      </c>
      <c r="F12" s="694">
        <v>28.016210562913901</v>
      </c>
      <c r="G12" s="694">
        <v>799.06799999999998</v>
      </c>
      <c r="H12" s="695">
        <v>0.33822114129153175</v>
      </c>
      <c r="I12" s="692">
        <v>231.5</v>
      </c>
      <c r="J12" s="693">
        <v>9.7986897496820796E-2</v>
      </c>
      <c r="K12" s="694">
        <v>7441.6570000000002</v>
      </c>
      <c r="L12" s="692">
        <v>3.1498267026587432</v>
      </c>
      <c r="M12" s="605" t="s">
        <v>330</v>
      </c>
      <c r="N12" s="605" t="s">
        <v>330</v>
      </c>
      <c r="O12" s="605" t="s">
        <v>330</v>
      </c>
      <c r="P12" s="609" t="s">
        <v>330</v>
      </c>
      <c r="Q12" s="605" t="s">
        <v>330</v>
      </c>
      <c r="R12" s="605" t="s">
        <v>330</v>
      </c>
      <c r="S12" s="694">
        <v>48820</v>
      </c>
      <c r="T12" s="692">
        <v>20.664018729135165</v>
      </c>
      <c r="U12" s="694">
        <v>447.87199999999996</v>
      </c>
      <c r="V12" s="692">
        <v>0.18957057345873055</v>
      </c>
      <c r="W12" s="694">
        <v>110</v>
      </c>
      <c r="X12" s="692">
        <v>4.6559648918575759E-2</v>
      </c>
      <c r="Y12" s="605" t="s">
        <v>330</v>
      </c>
      <c r="Z12" s="605" t="s">
        <v>330</v>
      </c>
      <c r="AA12" s="694">
        <v>28832</v>
      </c>
      <c r="AB12" s="692">
        <v>12.203707251094329</v>
      </c>
      <c r="AC12" s="694">
        <v>1519</v>
      </c>
      <c r="AD12" s="692">
        <v>0.64294642461196883</v>
      </c>
      <c r="AE12" s="694">
        <v>144.47999999999999</v>
      </c>
      <c r="AF12" s="692">
        <v>6.1153982506871131E-2</v>
      </c>
      <c r="AG12" s="694">
        <v>78209.872000000003</v>
      </c>
      <c r="AH12" s="693">
        <v>33.103856202606799</v>
      </c>
    </row>
    <row r="13" spans="1:34" x14ac:dyDescent="0.3">
      <c r="A13" s="618" t="s">
        <v>475</v>
      </c>
      <c r="B13" s="690">
        <v>1558643.997</v>
      </c>
      <c r="C13" s="691">
        <v>559331.66200000001</v>
      </c>
      <c r="D13" s="692">
        <v>35.885786817039275</v>
      </c>
      <c r="E13" s="693">
        <v>52309.175000000003</v>
      </c>
      <c r="F13" s="694">
        <v>3.3560694488723586</v>
      </c>
      <c r="G13" s="694">
        <v>398014.364</v>
      </c>
      <c r="H13" s="695">
        <v>25.535937954149766</v>
      </c>
      <c r="I13" s="692">
        <v>32705.954000000002</v>
      </c>
      <c r="J13" s="693">
        <v>2.0983594754768111</v>
      </c>
      <c r="K13" s="694">
        <v>108776.414</v>
      </c>
      <c r="L13" s="692">
        <v>6.9789133509234578</v>
      </c>
      <c r="M13" s="694">
        <v>728.64899999999989</v>
      </c>
      <c r="N13" s="692">
        <v>4.6748904907244183E-2</v>
      </c>
      <c r="O13" s="605" t="s">
        <v>330</v>
      </c>
      <c r="P13" s="609" t="s">
        <v>330</v>
      </c>
      <c r="Q13" s="694">
        <v>0.36399999999999999</v>
      </c>
      <c r="R13" s="692">
        <v>2.3353633074686008E-5</v>
      </c>
      <c r="S13" s="694">
        <v>247757.10399999999</v>
      </c>
      <c r="T13" s="692">
        <v>15.895682688084673</v>
      </c>
      <c r="U13" s="697">
        <v>2759.578</v>
      </c>
      <c r="V13" s="698">
        <v>0.17704992322246119</v>
      </c>
      <c r="W13" s="694">
        <v>9092.8089999999993</v>
      </c>
      <c r="X13" s="692">
        <v>0.58337946429725984</v>
      </c>
      <c r="Y13" s="605" t="s">
        <v>330</v>
      </c>
      <c r="Z13" s="605" t="s">
        <v>330</v>
      </c>
      <c r="AA13" s="694">
        <v>141703.986</v>
      </c>
      <c r="AB13" s="692">
        <v>9.0914914677594592</v>
      </c>
      <c r="AC13" s="694">
        <v>7408.8130000000001</v>
      </c>
      <c r="AD13" s="692">
        <v>0.47533708879385628</v>
      </c>
      <c r="AE13" s="694">
        <v>382.49599999999998</v>
      </c>
      <c r="AF13" s="692">
        <v>2.4540305594876646E-2</v>
      </c>
      <c r="AG13" s="694">
        <v>401313.47700000001</v>
      </c>
      <c r="AH13" s="693">
        <v>25.747603543363855</v>
      </c>
    </row>
    <row r="14" spans="1:34" x14ac:dyDescent="0.3">
      <c r="A14" s="618" t="s">
        <v>476</v>
      </c>
      <c r="B14" s="690">
        <v>180728.85500000001</v>
      </c>
      <c r="C14" s="691">
        <v>59693.508000000002</v>
      </c>
      <c r="D14" s="692">
        <v>33.029317869578712</v>
      </c>
      <c r="E14" s="693">
        <v>1146.4639999999999</v>
      </c>
      <c r="F14" s="694">
        <v>0.63435581440495481</v>
      </c>
      <c r="G14" s="694">
        <v>19496.221000000001</v>
      </c>
      <c r="H14" s="695">
        <v>10.787552989255644</v>
      </c>
      <c r="I14" s="692">
        <v>3409.98</v>
      </c>
      <c r="J14" s="693">
        <v>1.8867933402222905</v>
      </c>
      <c r="K14" s="694">
        <v>48810.824000000001</v>
      </c>
      <c r="L14" s="692">
        <v>27.007764753447923</v>
      </c>
      <c r="M14" s="697">
        <v>0</v>
      </c>
      <c r="N14" s="698">
        <v>0</v>
      </c>
      <c r="O14" s="693">
        <v>69.537999999999997</v>
      </c>
      <c r="P14" s="693">
        <v>3.8476423701129511E-2</v>
      </c>
      <c r="Q14" s="605" t="s">
        <v>330</v>
      </c>
      <c r="R14" s="605" t="s">
        <v>330</v>
      </c>
      <c r="S14" s="694">
        <v>28137.696</v>
      </c>
      <c r="T14" s="692">
        <v>15.569011378952185</v>
      </c>
      <c r="U14" s="694">
        <v>1556.2</v>
      </c>
      <c r="V14" s="692">
        <v>0.86106892006813185</v>
      </c>
      <c r="W14" s="694">
        <v>12818.8</v>
      </c>
      <c r="X14" s="692">
        <v>7.0928352863188326</v>
      </c>
      <c r="Y14" s="605" t="s">
        <v>330</v>
      </c>
      <c r="Z14" s="605" t="s">
        <v>330</v>
      </c>
      <c r="AA14" s="694">
        <v>4029.2260000000001</v>
      </c>
      <c r="AB14" s="692">
        <v>2.2294314872962593</v>
      </c>
      <c r="AC14" s="694">
        <v>107.672</v>
      </c>
      <c r="AD14" s="692">
        <v>5.9576540779832855E-2</v>
      </c>
      <c r="AE14" s="605" t="s">
        <v>330</v>
      </c>
      <c r="AF14" s="605" t="s">
        <v>330</v>
      </c>
      <c r="AG14" s="694">
        <v>46541.921999999999</v>
      </c>
      <c r="AH14" s="693">
        <v>25.752347072635413</v>
      </c>
    </row>
    <row r="15" spans="1:34" x14ac:dyDescent="0.3">
      <c r="A15" s="618" t="s">
        <v>477</v>
      </c>
      <c r="B15" s="690">
        <v>597851.31499999994</v>
      </c>
      <c r="C15" s="691">
        <v>264470.40000000002</v>
      </c>
      <c r="D15" s="692">
        <v>44.236818313262397</v>
      </c>
      <c r="E15" s="605" t="s">
        <v>330</v>
      </c>
      <c r="F15" s="605" t="s">
        <v>330</v>
      </c>
      <c r="G15" s="694">
        <v>130567.5</v>
      </c>
      <c r="H15" s="695">
        <v>21.839460200902963</v>
      </c>
      <c r="I15" s="692">
        <v>35238.5</v>
      </c>
      <c r="J15" s="693">
        <v>5.8941912672718635</v>
      </c>
      <c r="K15" s="694">
        <v>61201.942999999999</v>
      </c>
      <c r="L15" s="692">
        <v>10.23698392300099</v>
      </c>
      <c r="M15" s="694">
        <v>1216.6500000000001</v>
      </c>
      <c r="N15" s="692">
        <v>0.20350377585102411</v>
      </c>
      <c r="O15" s="605" t="s">
        <v>330</v>
      </c>
      <c r="P15" s="609" t="s">
        <v>330</v>
      </c>
      <c r="Q15" s="605" t="s">
        <v>330</v>
      </c>
      <c r="R15" s="605" t="s">
        <v>330</v>
      </c>
      <c r="S15" s="694">
        <v>76821</v>
      </c>
      <c r="T15" s="692">
        <v>12.849515936918197</v>
      </c>
      <c r="U15" s="694">
        <v>432.94200000000001</v>
      </c>
      <c r="V15" s="692">
        <v>7.2416333147983472E-2</v>
      </c>
      <c r="W15" s="694">
        <v>11986.023999999999</v>
      </c>
      <c r="X15" s="692">
        <v>2.0048503196819096</v>
      </c>
      <c r="Y15" s="694">
        <v>3.8690000000000002</v>
      </c>
      <c r="Z15" s="692">
        <v>6.4715087228669902E-4</v>
      </c>
      <c r="AA15" s="694">
        <v>8860.5560000000005</v>
      </c>
      <c r="AB15" s="692">
        <v>1.4820668245916631</v>
      </c>
      <c r="AC15" s="694">
        <v>0.92</v>
      </c>
      <c r="AD15" s="692">
        <v>1.538844152245446E-4</v>
      </c>
      <c r="AE15" s="605" t="s">
        <v>330</v>
      </c>
      <c r="AF15" s="605" t="s">
        <v>330</v>
      </c>
      <c r="AG15" s="694">
        <v>98104.391000000003</v>
      </c>
      <c r="AH15" s="693">
        <v>16.409496565212038</v>
      </c>
    </row>
    <row r="16" spans="1:34" x14ac:dyDescent="0.3">
      <c r="A16" s="618" t="s">
        <v>478</v>
      </c>
      <c r="B16" s="690">
        <v>114602.69</v>
      </c>
      <c r="C16" s="691">
        <v>29908.498</v>
      </c>
      <c r="D16" s="692">
        <v>26.097553207520697</v>
      </c>
      <c r="E16" s="605" t="s">
        <v>330</v>
      </c>
      <c r="F16" s="605" t="s">
        <v>330</v>
      </c>
      <c r="G16" s="694">
        <v>22554.251</v>
      </c>
      <c r="H16" s="695">
        <v>19.680385338249913</v>
      </c>
      <c r="I16" s="692">
        <v>2318.893</v>
      </c>
      <c r="J16" s="693">
        <v>2.023419345566845</v>
      </c>
      <c r="K16" s="694">
        <v>12169.794</v>
      </c>
      <c r="L16" s="692">
        <v>10.619117230145296</v>
      </c>
      <c r="M16" s="694">
        <v>3830.9380000000001</v>
      </c>
      <c r="N16" s="692">
        <v>3.3427993705906904</v>
      </c>
      <c r="O16" s="605" t="s">
        <v>330</v>
      </c>
      <c r="P16" s="609" t="s">
        <v>330</v>
      </c>
      <c r="Q16" s="605" t="s">
        <v>330</v>
      </c>
      <c r="R16" s="605" t="s">
        <v>330</v>
      </c>
      <c r="S16" s="694">
        <v>972.31200000000001</v>
      </c>
      <c r="T16" s="692">
        <v>0.84841987565911403</v>
      </c>
      <c r="U16" s="605" t="s">
        <v>330</v>
      </c>
      <c r="V16" s="605" t="s">
        <v>330</v>
      </c>
      <c r="W16" s="694">
        <v>581.60500000000002</v>
      </c>
      <c r="X16" s="692">
        <v>0.50749681355647058</v>
      </c>
      <c r="Y16" s="605" t="s">
        <v>330</v>
      </c>
      <c r="Z16" s="605" t="s">
        <v>330</v>
      </c>
      <c r="AA16" s="694">
        <v>3232.375</v>
      </c>
      <c r="AB16" s="692">
        <v>2.8205053476493438</v>
      </c>
      <c r="AC16" s="694">
        <v>32390.572</v>
      </c>
      <c r="AD16" s="692">
        <v>28.263361008367255</v>
      </c>
      <c r="AE16" s="694">
        <v>7063.5169999999998</v>
      </c>
      <c r="AF16" s="692">
        <v>6.1634827245329058</v>
      </c>
      <c r="AG16" s="694">
        <v>4786.2920000000004</v>
      </c>
      <c r="AH16" s="693">
        <v>4.1764220368649285</v>
      </c>
    </row>
    <row r="17" spans="1:35" x14ac:dyDescent="0.3">
      <c r="A17" s="618" t="s">
        <v>479</v>
      </c>
      <c r="B17" s="690">
        <v>65235.131999999998</v>
      </c>
      <c r="C17" s="691">
        <v>11840.76</v>
      </c>
      <c r="D17" s="692">
        <v>18.150894521068803</v>
      </c>
      <c r="E17" s="693">
        <v>19160</v>
      </c>
      <c r="F17" s="694">
        <v>29.370677137588991</v>
      </c>
      <c r="G17" s="694">
        <v>8270.1710000000003</v>
      </c>
      <c r="H17" s="695">
        <v>12.677480287768866</v>
      </c>
      <c r="I17" s="692">
        <v>1337.068</v>
      </c>
      <c r="J17" s="693">
        <v>2.0496133893007222</v>
      </c>
      <c r="K17" s="694">
        <v>1265.845</v>
      </c>
      <c r="L17" s="692">
        <v>1.9404344885820115</v>
      </c>
      <c r="M17" s="694">
        <v>1102.768</v>
      </c>
      <c r="N17" s="692">
        <v>1.6904510900660092</v>
      </c>
      <c r="O17" s="605" t="s">
        <v>330</v>
      </c>
      <c r="P17" s="609" t="s">
        <v>330</v>
      </c>
      <c r="Q17" s="605" t="s">
        <v>330</v>
      </c>
      <c r="R17" s="605" t="s">
        <v>330</v>
      </c>
      <c r="S17" s="694">
        <v>18450</v>
      </c>
      <c r="T17" s="692">
        <v>28.282306533847439</v>
      </c>
      <c r="U17" s="605" t="s">
        <v>330</v>
      </c>
      <c r="V17" s="605" t="s">
        <v>330</v>
      </c>
      <c r="W17" s="605" t="s">
        <v>330</v>
      </c>
      <c r="X17" s="605" t="s">
        <v>330</v>
      </c>
      <c r="Y17" s="605" t="s">
        <v>330</v>
      </c>
      <c r="Z17" s="605" t="s">
        <v>330</v>
      </c>
      <c r="AA17" s="694">
        <v>3283</v>
      </c>
      <c r="AB17" s="692">
        <v>5.0325643550472163</v>
      </c>
      <c r="AC17" s="605" t="s">
        <v>330</v>
      </c>
      <c r="AD17" s="605" t="s">
        <v>330</v>
      </c>
      <c r="AE17" s="694">
        <v>565.31600000000003</v>
      </c>
      <c r="AF17" s="692">
        <v>0.86658213552783192</v>
      </c>
      <c r="AG17" s="694">
        <v>21733</v>
      </c>
      <c r="AH17" s="693">
        <v>33.314870888894653</v>
      </c>
    </row>
    <row r="18" spans="1:35" x14ac:dyDescent="0.3">
      <c r="A18" s="618" t="s">
        <v>480</v>
      </c>
      <c r="B18" s="690">
        <v>19155.842000000001</v>
      </c>
      <c r="C18" s="691">
        <v>3452.2060000000001</v>
      </c>
      <c r="D18" s="692">
        <v>18.021687587525516</v>
      </c>
      <c r="E18" s="605" t="s">
        <v>330</v>
      </c>
      <c r="F18" s="605" t="s">
        <v>330</v>
      </c>
      <c r="G18" s="694">
        <v>8968.5419999999995</v>
      </c>
      <c r="H18" s="695">
        <v>46.818834692831565</v>
      </c>
      <c r="I18" s="692">
        <v>20.286000000000001</v>
      </c>
      <c r="J18" s="693">
        <v>0.10589980852838522</v>
      </c>
      <c r="K18" s="694">
        <v>5376.9440000000004</v>
      </c>
      <c r="L18" s="692">
        <v>28.069473531886512</v>
      </c>
      <c r="M18" s="605" t="s">
        <v>330</v>
      </c>
      <c r="N18" s="605" t="s">
        <v>330</v>
      </c>
      <c r="O18" s="605" t="s">
        <v>330</v>
      </c>
      <c r="P18" s="609" t="s">
        <v>330</v>
      </c>
      <c r="Q18" s="605" t="s">
        <v>330</v>
      </c>
      <c r="R18" s="605" t="s">
        <v>330</v>
      </c>
      <c r="S18" s="694">
        <v>904.87099999999998</v>
      </c>
      <c r="T18" s="692">
        <v>4.7237338875524237</v>
      </c>
      <c r="U18" s="605" t="s">
        <v>330</v>
      </c>
      <c r="V18" s="605" t="s">
        <v>330</v>
      </c>
      <c r="W18" s="694">
        <v>118.626</v>
      </c>
      <c r="X18" s="692">
        <v>0.61926800189728026</v>
      </c>
      <c r="Y18" s="605" t="s">
        <v>330</v>
      </c>
      <c r="Z18" s="605" t="s">
        <v>330</v>
      </c>
      <c r="AA18" s="694">
        <v>274.70600000000002</v>
      </c>
      <c r="AB18" s="692">
        <v>1.4340586020703241</v>
      </c>
      <c r="AC18" s="694">
        <v>28.47</v>
      </c>
      <c r="AD18" s="692">
        <v>0.1486230675738503</v>
      </c>
      <c r="AE18" s="694">
        <v>20.989000000000001</v>
      </c>
      <c r="AF18" s="692">
        <v>0.1095697072464891</v>
      </c>
      <c r="AG18" s="694">
        <v>1298.203</v>
      </c>
      <c r="AH18" s="693">
        <v>6.7770604915200279</v>
      </c>
    </row>
    <row r="19" spans="1:35" x14ac:dyDescent="0.3">
      <c r="A19" s="618" t="s">
        <v>481</v>
      </c>
      <c r="B19" s="690">
        <v>46566.110999999997</v>
      </c>
      <c r="C19" s="691">
        <v>5972.8639999999996</v>
      </c>
      <c r="D19" s="692">
        <v>12.826632655666693</v>
      </c>
      <c r="E19" s="693">
        <v>15310.575000000001</v>
      </c>
      <c r="F19" s="694">
        <v>32.879221973250033</v>
      </c>
      <c r="G19" s="694">
        <v>4380.6760000000004</v>
      </c>
      <c r="H19" s="695">
        <v>9.4074336592119536</v>
      </c>
      <c r="I19" s="692">
        <v>656.04899999999998</v>
      </c>
      <c r="J19" s="693">
        <v>1.4088550362301031</v>
      </c>
      <c r="K19" s="694">
        <v>1334.1859999999999</v>
      </c>
      <c r="L19" s="692">
        <v>2.8651437093383212</v>
      </c>
      <c r="M19" s="694">
        <v>52.033000000000001</v>
      </c>
      <c r="N19" s="692">
        <v>0.11174005920314026</v>
      </c>
      <c r="O19" s="605" t="s">
        <v>330</v>
      </c>
      <c r="P19" s="609" t="s">
        <v>330</v>
      </c>
      <c r="Q19" s="605" t="s">
        <v>330</v>
      </c>
      <c r="R19" s="605" t="s">
        <v>330</v>
      </c>
      <c r="S19" s="694">
        <v>18504.442999999999</v>
      </c>
      <c r="T19" s="692">
        <v>39.738003888707823</v>
      </c>
      <c r="U19" s="694">
        <v>67.53</v>
      </c>
      <c r="V19" s="692">
        <v>0.14501962596790616</v>
      </c>
      <c r="W19" s="605" t="s">
        <v>330</v>
      </c>
      <c r="X19" s="605" t="s">
        <v>330</v>
      </c>
      <c r="Y19" s="605" t="s">
        <v>330</v>
      </c>
      <c r="Z19" s="605" t="s">
        <v>330</v>
      </c>
      <c r="AA19" s="694">
        <v>12.481</v>
      </c>
      <c r="AB19" s="692">
        <v>2.6802753616251097E-2</v>
      </c>
      <c r="AC19" s="694">
        <v>198.12899999999999</v>
      </c>
      <c r="AD19" s="692">
        <v>0.42547894970228456</v>
      </c>
      <c r="AE19" s="605" t="s">
        <v>330</v>
      </c>
      <c r="AF19" s="605" t="s">
        <v>330</v>
      </c>
      <c r="AG19" s="694">
        <v>18584.454000000002</v>
      </c>
      <c r="AH19" s="693">
        <v>39.90982626829198</v>
      </c>
    </row>
    <row r="20" spans="1:35" x14ac:dyDescent="0.3">
      <c r="A20" s="618" t="s">
        <v>482</v>
      </c>
      <c r="B20" s="690">
        <v>4790.0280000000002</v>
      </c>
      <c r="C20" s="691">
        <v>3623.317</v>
      </c>
      <c r="D20" s="692">
        <v>75.642918997550751</v>
      </c>
      <c r="E20" s="605" t="s">
        <v>330</v>
      </c>
      <c r="F20" s="605" t="s">
        <v>330</v>
      </c>
      <c r="G20" s="605" t="s">
        <v>330</v>
      </c>
      <c r="H20" s="605" t="s">
        <v>330</v>
      </c>
      <c r="I20" s="692">
        <v>637.74400000000003</v>
      </c>
      <c r="J20" s="693">
        <v>13.313993154110998</v>
      </c>
      <c r="K20" s="694">
        <v>1.29</v>
      </c>
      <c r="L20" s="692">
        <v>2.6930949046644399E-2</v>
      </c>
      <c r="M20" s="605" t="s">
        <v>330</v>
      </c>
      <c r="N20" s="605" t="s">
        <v>330</v>
      </c>
      <c r="O20" s="605" t="s">
        <v>330</v>
      </c>
      <c r="P20" s="609" t="s">
        <v>330</v>
      </c>
      <c r="Q20" s="605" t="s">
        <v>330</v>
      </c>
      <c r="R20" s="605" t="s">
        <v>330</v>
      </c>
      <c r="S20" s="694">
        <v>47.564999999999998</v>
      </c>
      <c r="T20" s="692">
        <v>0.99300045845243479</v>
      </c>
      <c r="U20" s="605" t="s">
        <v>330</v>
      </c>
      <c r="V20" s="605" t="s">
        <v>330</v>
      </c>
      <c r="W20" s="694">
        <v>134.37799999999999</v>
      </c>
      <c r="X20" s="692">
        <v>2.8053698224728536</v>
      </c>
      <c r="Y20" s="605" t="s">
        <v>330</v>
      </c>
      <c r="Z20" s="605" t="s">
        <v>330</v>
      </c>
      <c r="AA20" s="694">
        <v>474.62599999999998</v>
      </c>
      <c r="AB20" s="692">
        <v>9.9086268389245316</v>
      </c>
      <c r="AC20" s="605" t="s">
        <v>330</v>
      </c>
      <c r="AD20" s="605" t="s">
        <v>330</v>
      </c>
      <c r="AE20" s="605" t="s">
        <v>330</v>
      </c>
      <c r="AF20" s="605" t="s">
        <v>330</v>
      </c>
      <c r="AG20" s="694">
        <v>656.56899999999996</v>
      </c>
      <c r="AH20" s="693">
        <v>13.70699711984982</v>
      </c>
    </row>
    <row r="21" spans="1:35" x14ac:dyDescent="0.3">
      <c r="A21" s="618" t="s">
        <v>483</v>
      </c>
      <c r="B21" s="690">
        <v>358660.41100000002</v>
      </c>
      <c r="C21" s="691">
        <v>80528.936000000002</v>
      </c>
      <c r="D21" s="692">
        <v>22.452697183799302</v>
      </c>
      <c r="E21" s="693">
        <v>10686.5</v>
      </c>
      <c r="F21" s="694">
        <v>2.9795594027800294</v>
      </c>
      <c r="G21" s="694">
        <v>237450.61300000001</v>
      </c>
      <c r="H21" s="695">
        <v>66.204857217988305</v>
      </c>
      <c r="I21" s="692">
        <v>971.89099999999996</v>
      </c>
      <c r="J21" s="693">
        <v>0.27097805338766534</v>
      </c>
      <c r="K21" s="694">
        <v>304.18799999999999</v>
      </c>
      <c r="L21" s="692">
        <v>8.4812259917919949E-2</v>
      </c>
      <c r="M21" s="694">
        <v>2.754</v>
      </c>
      <c r="N21" s="692">
        <v>7.6785725871484592E-4</v>
      </c>
      <c r="O21" s="605" t="s">
        <v>330</v>
      </c>
      <c r="P21" s="609" t="s">
        <v>330</v>
      </c>
      <c r="Q21" s="605" t="s">
        <v>330</v>
      </c>
      <c r="R21" s="605" t="s">
        <v>330</v>
      </c>
      <c r="S21" s="694">
        <v>15925.356</v>
      </c>
      <c r="T21" s="692">
        <v>4.4402324626790213</v>
      </c>
      <c r="U21" s="694">
        <v>270</v>
      </c>
      <c r="V21" s="692">
        <v>7.5280123403416277E-2</v>
      </c>
      <c r="W21" s="694">
        <v>934</v>
      </c>
      <c r="X21" s="692">
        <v>0.26041346392144737</v>
      </c>
      <c r="Y21" s="605" t="s">
        <v>330</v>
      </c>
      <c r="Z21" s="605" t="s">
        <v>330</v>
      </c>
      <c r="AA21" s="694">
        <v>11365.347</v>
      </c>
      <c r="AB21" s="692">
        <v>3.1688323136394332</v>
      </c>
      <c r="AC21" s="694">
        <v>220.54300000000001</v>
      </c>
      <c r="AD21" s="692">
        <v>6.1490756502813465E-2</v>
      </c>
      <c r="AE21" s="605" t="s">
        <v>330</v>
      </c>
      <c r="AF21" s="605" t="s">
        <v>330</v>
      </c>
      <c r="AG21" s="694">
        <v>28494.703000000001</v>
      </c>
      <c r="AH21" s="693">
        <v>7.9447583636433183</v>
      </c>
    </row>
    <row r="22" spans="1:35" x14ac:dyDescent="0.3">
      <c r="A22" s="618" t="s">
        <v>484</v>
      </c>
      <c r="B22" s="690">
        <v>2399669.5669999998</v>
      </c>
      <c r="C22" s="691">
        <v>483361.2</v>
      </c>
      <c r="D22" s="692">
        <v>20.142823272300976</v>
      </c>
      <c r="E22" s="693">
        <v>142428</v>
      </c>
      <c r="F22" s="694">
        <v>5.9353171769419708</v>
      </c>
      <c r="G22" s="694">
        <v>911182.58299999998</v>
      </c>
      <c r="H22" s="695">
        <v>37.971168844681188</v>
      </c>
      <c r="I22" s="692">
        <v>36440.603999999999</v>
      </c>
      <c r="J22" s="693">
        <v>1.5185675770167404</v>
      </c>
      <c r="K22" s="694">
        <v>412069</v>
      </c>
      <c r="L22" s="692">
        <v>17.171905901826193</v>
      </c>
      <c r="M22" s="694">
        <v>57.120999999999995</v>
      </c>
      <c r="N22" s="692">
        <v>2.380369396917055E-3</v>
      </c>
      <c r="O22" s="605" t="s">
        <v>330</v>
      </c>
      <c r="P22" s="609" t="s">
        <v>330</v>
      </c>
      <c r="Q22" s="605" t="s">
        <v>330</v>
      </c>
      <c r="R22" s="605" t="s">
        <v>330</v>
      </c>
      <c r="S22" s="694">
        <v>284245</v>
      </c>
      <c r="T22" s="692">
        <v>11.845172514954015</v>
      </c>
      <c r="U22" s="694">
        <v>14866.27</v>
      </c>
      <c r="V22" s="692">
        <v>0.61951321150375704</v>
      </c>
      <c r="W22" s="694">
        <v>33516</v>
      </c>
      <c r="X22" s="692">
        <v>1.3966922971774307</v>
      </c>
      <c r="Y22" s="694">
        <v>1492</v>
      </c>
      <c r="Z22" s="692">
        <v>6.2175226977823322E-2</v>
      </c>
      <c r="AA22" s="694">
        <v>65056</v>
      </c>
      <c r="AB22" s="692">
        <v>2.7110399237729719</v>
      </c>
      <c r="AC22" s="694">
        <v>3342.7939999999999</v>
      </c>
      <c r="AD22" s="692">
        <v>0.13930226252688063</v>
      </c>
      <c r="AE22" s="694">
        <v>11785.291000000001</v>
      </c>
      <c r="AF22" s="692">
        <v>0.49112140946695609</v>
      </c>
      <c r="AG22" s="694">
        <v>399175.27</v>
      </c>
      <c r="AH22" s="693">
        <v>16.634593174385998</v>
      </c>
    </row>
    <row r="23" spans="1:35" x14ac:dyDescent="0.3">
      <c r="A23" s="699" t="s">
        <v>485</v>
      </c>
      <c r="B23" s="690">
        <v>869809.70400000003</v>
      </c>
      <c r="C23" s="691">
        <v>108097.2</v>
      </c>
      <c r="D23" s="692">
        <v>12.427683837383356</v>
      </c>
      <c r="E23" s="693">
        <v>152270</v>
      </c>
      <c r="F23" s="694">
        <v>17.506127984058452</v>
      </c>
      <c r="G23" s="694">
        <v>181655.27600000001</v>
      </c>
      <c r="H23" s="695">
        <v>20.884484866588704</v>
      </c>
      <c r="I23" s="692">
        <v>23000</v>
      </c>
      <c r="J23" s="693">
        <v>2.6442565418883852</v>
      </c>
      <c r="K23" s="694">
        <v>3655</v>
      </c>
      <c r="L23" s="692">
        <v>0.42020685480878467</v>
      </c>
      <c r="M23" s="694">
        <v>168840</v>
      </c>
      <c r="N23" s="692">
        <v>19.411142370975433</v>
      </c>
      <c r="O23" s="693">
        <v>1280</v>
      </c>
      <c r="P23" s="693">
        <v>0.14715862493987536</v>
      </c>
      <c r="Q23" s="694">
        <v>1643.681</v>
      </c>
      <c r="R23" s="692">
        <v>0.18897018421859318</v>
      </c>
      <c r="S23" s="694">
        <v>205165.103</v>
      </c>
      <c r="T23" s="692">
        <v>23.587355033693669</v>
      </c>
      <c r="U23" s="605" t="s">
        <v>330</v>
      </c>
      <c r="V23" s="605" t="s">
        <v>330</v>
      </c>
      <c r="W23" s="694">
        <v>3569.951</v>
      </c>
      <c r="X23" s="692">
        <v>0.41042896895526015</v>
      </c>
      <c r="Y23" s="694">
        <v>988.16300000000001</v>
      </c>
      <c r="Z23" s="692">
        <v>0.11360680335661098</v>
      </c>
      <c r="AA23" s="694">
        <v>20647.153999999999</v>
      </c>
      <c r="AB23" s="692">
        <v>2.373755305907693</v>
      </c>
      <c r="AC23" s="605" t="s">
        <v>330</v>
      </c>
      <c r="AD23" s="605" t="s">
        <v>330</v>
      </c>
      <c r="AE23" s="697">
        <v>700.17600000000004</v>
      </c>
      <c r="AF23" s="698">
        <v>8.0497607324923573E-2</v>
      </c>
      <c r="AG23" s="694">
        <v>230370.37100000001</v>
      </c>
      <c r="AH23" s="693">
        <v>26.485146111913231</v>
      </c>
    </row>
    <row r="24" spans="1:35" x14ac:dyDescent="0.3">
      <c r="A24" s="618" t="s">
        <v>486</v>
      </c>
      <c r="B24" s="690">
        <v>124177.719</v>
      </c>
      <c r="C24" s="691">
        <v>50054.548000000003</v>
      </c>
      <c r="D24" s="692">
        <v>40.308799680883176</v>
      </c>
      <c r="E24" s="693">
        <v>24.978000000000002</v>
      </c>
      <c r="F24" s="694">
        <v>2.0114719614071831E-2</v>
      </c>
      <c r="G24" s="694">
        <v>11217.221</v>
      </c>
      <c r="H24" s="695">
        <v>9.0331994260580686</v>
      </c>
      <c r="I24" s="692">
        <v>16601.031999999999</v>
      </c>
      <c r="J24" s="693">
        <v>13.368768675804072</v>
      </c>
      <c r="K24" s="694">
        <v>1799.722</v>
      </c>
      <c r="L24" s="692">
        <v>1.4493115306780597</v>
      </c>
      <c r="M24" s="605" t="s">
        <v>330</v>
      </c>
      <c r="N24" s="605" t="s">
        <v>330</v>
      </c>
      <c r="O24" s="605" t="s">
        <v>330</v>
      </c>
      <c r="P24" s="609" t="s">
        <v>330</v>
      </c>
      <c r="Q24" s="605" t="s">
        <v>330</v>
      </c>
      <c r="R24" s="605" t="s">
        <v>330</v>
      </c>
      <c r="S24" s="694">
        <v>32146.25</v>
      </c>
      <c r="T24" s="692">
        <v>25.887293033623848</v>
      </c>
      <c r="U24" s="694">
        <v>561.47400000000005</v>
      </c>
      <c r="V24" s="692">
        <v>0.45215357837262254</v>
      </c>
      <c r="W24" s="694">
        <v>2697.0830000000001</v>
      </c>
      <c r="X24" s="692">
        <v>2.171954052401301</v>
      </c>
      <c r="Y24" s="605" t="s">
        <v>330</v>
      </c>
      <c r="Z24" s="605" t="s">
        <v>330</v>
      </c>
      <c r="AA24" s="694">
        <v>12642.428</v>
      </c>
      <c r="AB24" s="692">
        <v>10.180914983629229</v>
      </c>
      <c r="AC24" s="694">
        <v>0.74399999999999999</v>
      </c>
      <c r="AD24" s="692">
        <v>5.9914130005882932E-4</v>
      </c>
      <c r="AE24" s="605" t="s">
        <v>330</v>
      </c>
      <c r="AF24" s="605" t="s">
        <v>330</v>
      </c>
      <c r="AG24" s="694">
        <v>48047.235000000001</v>
      </c>
      <c r="AH24" s="693">
        <v>38.692315648027005</v>
      </c>
    </row>
    <row r="25" spans="1:35" x14ac:dyDescent="0.3">
      <c r="A25" s="618" t="s">
        <v>487</v>
      </c>
      <c r="B25" s="690">
        <v>330535.26899999997</v>
      </c>
      <c r="C25" s="691">
        <v>48590.406000000003</v>
      </c>
      <c r="D25" s="692">
        <v>14.700520808870174</v>
      </c>
      <c r="E25" s="693">
        <v>25561.701000000001</v>
      </c>
      <c r="F25" s="694">
        <v>7.7334261718376567</v>
      </c>
      <c r="G25" s="694">
        <v>113431.37699999999</v>
      </c>
      <c r="H25" s="695">
        <v>34.317480655899388</v>
      </c>
      <c r="I25" s="692">
        <v>10476.544</v>
      </c>
      <c r="J25" s="693">
        <v>3.1695691753850328</v>
      </c>
      <c r="K25" s="605" t="s">
        <v>330</v>
      </c>
      <c r="L25" s="605" t="s">
        <v>330</v>
      </c>
      <c r="M25" s="605" t="s">
        <v>330</v>
      </c>
      <c r="N25" s="605" t="s">
        <v>330</v>
      </c>
      <c r="O25" s="693">
        <v>1903.826</v>
      </c>
      <c r="P25" s="693">
        <v>0.57598271003267743</v>
      </c>
      <c r="Q25" s="605" t="s">
        <v>330</v>
      </c>
      <c r="R25" s="605" t="s">
        <v>330</v>
      </c>
      <c r="S25" s="694">
        <v>128600.777</v>
      </c>
      <c r="T25" s="692">
        <v>38.906824493818242</v>
      </c>
      <c r="U25" s="605" t="s">
        <v>330</v>
      </c>
      <c r="V25" s="605" t="s">
        <v>330</v>
      </c>
      <c r="W25" s="605" t="s">
        <v>330</v>
      </c>
      <c r="X25" s="605" t="s">
        <v>330</v>
      </c>
      <c r="Y25" s="694">
        <v>54.908000000000001</v>
      </c>
      <c r="Z25" s="692">
        <v>1.6611843016365074E-2</v>
      </c>
      <c r="AA25" s="605" t="s">
        <v>330</v>
      </c>
      <c r="AB25" s="605" t="s">
        <v>330</v>
      </c>
      <c r="AC25" s="694">
        <v>1279.73</v>
      </c>
      <c r="AD25" s="692">
        <v>0.38716897106674575</v>
      </c>
      <c r="AE25" s="605" t="s">
        <v>330</v>
      </c>
      <c r="AF25" s="605" t="s">
        <v>330</v>
      </c>
      <c r="AG25" s="694">
        <v>128655.685</v>
      </c>
      <c r="AH25" s="693">
        <v>38.923436336834605</v>
      </c>
    </row>
    <row r="26" spans="1:35" x14ac:dyDescent="0.3">
      <c r="A26" s="618" t="s">
        <v>488</v>
      </c>
      <c r="B26" s="690">
        <v>112478.91099999999</v>
      </c>
      <c r="C26" s="691">
        <v>21207.599999999999</v>
      </c>
      <c r="D26" s="692">
        <v>18.854734466623704</v>
      </c>
      <c r="E26" s="693">
        <v>14190</v>
      </c>
      <c r="F26" s="694">
        <v>12.615698244091286</v>
      </c>
      <c r="G26" s="694">
        <v>46376.868000000002</v>
      </c>
      <c r="H26" s="695">
        <v>41.231611852998832</v>
      </c>
      <c r="I26" s="692">
        <v>276</v>
      </c>
      <c r="J26" s="693">
        <v>0.24537933159754721</v>
      </c>
      <c r="K26" s="605" t="s">
        <v>330</v>
      </c>
      <c r="L26" s="605" t="s">
        <v>330</v>
      </c>
      <c r="M26" s="694">
        <v>652.1</v>
      </c>
      <c r="N26" s="692">
        <v>0.57975312367666865</v>
      </c>
      <c r="O26" s="693">
        <v>697.47299999999996</v>
      </c>
      <c r="P26" s="693">
        <v>0.62009224111353634</v>
      </c>
      <c r="Q26" s="694">
        <v>56.247999999999998</v>
      </c>
      <c r="R26" s="692">
        <v>5.0007596535140711E-2</v>
      </c>
      <c r="S26" s="694">
        <v>24890</v>
      </c>
      <c r="T26" s="692">
        <v>22.128592621242575</v>
      </c>
      <c r="U26" s="694">
        <v>29</v>
      </c>
      <c r="V26" s="692">
        <v>2.5782610928727787E-2</v>
      </c>
      <c r="W26" s="694">
        <v>342</v>
      </c>
      <c r="X26" s="692">
        <v>0.30405699784913459</v>
      </c>
      <c r="Y26" s="605" t="s">
        <v>330</v>
      </c>
      <c r="Z26" s="605" t="s">
        <v>330</v>
      </c>
      <c r="AA26" s="694">
        <v>3005.2</v>
      </c>
      <c r="AB26" s="692">
        <v>2.671789736655612</v>
      </c>
      <c r="AC26" s="605" t="s">
        <v>330</v>
      </c>
      <c r="AD26" s="605" t="s">
        <v>330</v>
      </c>
      <c r="AE26" s="694">
        <v>710.53200000000004</v>
      </c>
      <c r="AF26" s="692">
        <v>0.63170241753140732</v>
      </c>
      <c r="AG26" s="694">
        <v>28266.09</v>
      </c>
      <c r="AH26" s="693">
        <v>25.130124170565626</v>
      </c>
    </row>
    <row r="27" spans="1:35" x14ac:dyDescent="0.3">
      <c r="A27" s="618" t="s">
        <v>489</v>
      </c>
      <c r="B27" s="690">
        <v>43811.364000000001</v>
      </c>
      <c r="C27" s="691">
        <v>13431.712</v>
      </c>
      <c r="D27" s="692">
        <v>30.6580548370966</v>
      </c>
      <c r="E27" s="693">
        <v>2942.1260000000002</v>
      </c>
      <c r="F27" s="694">
        <v>6.7154403136136107</v>
      </c>
      <c r="G27" s="694">
        <v>4197.4530000000004</v>
      </c>
      <c r="H27" s="695">
        <v>9.5807402846439569</v>
      </c>
      <c r="I27" s="692">
        <v>1093.181</v>
      </c>
      <c r="J27" s="693">
        <v>2.4951996472878593</v>
      </c>
      <c r="K27" s="694">
        <v>4091.3470000000002</v>
      </c>
      <c r="L27" s="692">
        <v>9.3385519793449028</v>
      </c>
      <c r="M27" s="694">
        <v>0.36099999999999999</v>
      </c>
      <c r="N27" s="692">
        <v>8.2398712808850224E-4</v>
      </c>
      <c r="O27" s="605" t="s">
        <v>330</v>
      </c>
      <c r="P27" s="609" t="s">
        <v>330</v>
      </c>
      <c r="Q27" s="605" t="s">
        <v>330</v>
      </c>
      <c r="R27" s="605" t="s">
        <v>330</v>
      </c>
      <c r="S27" s="694">
        <v>15085.013999999999</v>
      </c>
      <c r="T27" s="692">
        <v>34.431737847741964</v>
      </c>
      <c r="U27" s="605" t="s">
        <v>330</v>
      </c>
      <c r="V27" s="605" t="s">
        <v>330</v>
      </c>
      <c r="W27" s="694">
        <v>418.97699999999998</v>
      </c>
      <c r="X27" s="692">
        <v>0.95632037386464386</v>
      </c>
      <c r="Y27" s="605" t="s">
        <v>330</v>
      </c>
      <c r="Z27" s="605" t="s">
        <v>330</v>
      </c>
      <c r="AA27" s="694">
        <v>2510.7539999999999</v>
      </c>
      <c r="AB27" s="692">
        <v>5.7308281933427132</v>
      </c>
      <c r="AC27" s="697">
        <v>16.356000000000002</v>
      </c>
      <c r="AD27" s="698">
        <v>3.7332779687023671E-2</v>
      </c>
      <c r="AE27" s="605" t="s">
        <v>330</v>
      </c>
      <c r="AF27" s="605" t="s">
        <v>330</v>
      </c>
      <c r="AG27" s="694">
        <v>18014.744999999999</v>
      </c>
      <c r="AH27" s="693">
        <v>41.118886414949323</v>
      </c>
    </row>
    <row r="28" spans="1:35" x14ac:dyDescent="0.3">
      <c r="A28" s="618" t="s">
        <v>490</v>
      </c>
      <c r="B28" s="690">
        <v>295762.28899999999</v>
      </c>
      <c r="C28" s="691">
        <v>146289.60000000001</v>
      </c>
      <c r="D28" s="692">
        <v>49.46188389825452</v>
      </c>
      <c r="E28" s="693">
        <v>106657</v>
      </c>
      <c r="F28" s="694">
        <v>36.06173064206979</v>
      </c>
      <c r="G28" s="694">
        <v>1154.875</v>
      </c>
      <c r="H28" s="695">
        <v>0.39047405397920765</v>
      </c>
      <c r="I28" s="696">
        <v>172.066</v>
      </c>
      <c r="J28" s="693">
        <v>5.8177126158230404E-2</v>
      </c>
      <c r="K28" s="694">
        <v>2290.663</v>
      </c>
      <c r="L28" s="692">
        <v>0.77449461449089618</v>
      </c>
      <c r="M28" s="605" t="s">
        <v>330</v>
      </c>
      <c r="N28" s="605" t="s">
        <v>330</v>
      </c>
      <c r="O28" s="605" t="s">
        <v>330</v>
      </c>
      <c r="P28" s="609" t="s">
        <v>330</v>
      </c>
      <c r="Q28" s="605" t="s">
        <v>330</v>
      </c>
      <c r="R28" s="605" t="s">
        <v>330</v>
      </c>
      <c r="S28" s="694">
        <v>34174</v>
      </c>
      <c r="T28" s="692">
        <v>11.554549471315459</v>
      </c>
      <c r="U28" s="694">
        <v>853.74599999999998</v>
      </c>
      <c r="V28" s="692">
        <v>0.28865951872586437</v>
      </c>
      <c r="W28" s="694">
        <v>410</v>
      </c>
      <c r="X28" s="692">
        <v>0.13862484003158362</v>
      </c>
      <c r="Y28" s="605" t="s">
        <v>330</v>
      </c>
      <c r="Z28" s="605" t="s">
        <v>330</v>
      </c>
      <c r="AA28" s="605" t="s">
        <v>330</v>
      </c>
      <c r="AB28" s="605" t="s">
        <v>330</v>
      </c>
      <c r="AC28" s="694">
        <v>3760.3380000000002</v>
      </c>
      <c r="AD28" s="692">
        <v>1.2714054968650856</v>
      </c>
      <c r="AE28" s="605" t="s">
        <v>330</v>
      </c>
      <c r="AF28" s="605" t="s">
        <v>330</v>
      </c>
      <c r="AG28" s="694">
        <v>35437.747000000003</v>
      </c>
      <c r="AH28" s="693">
        <v>11.981834168182274</v>
      </c>
    </row>
    <row r="29" spans="1:35" x14ac:dyDescent="0.3">
      <c r="A29" s="618" t="s">
        <v>491</v>
      </c>
      <c r="B29" s="690">
        <v>243613.391</v>
      </c>
      <c r="C29" s="691">
        <v>44452.800000000003</v>
      </c>
      <c r="D29" s="692">
        <v>18.247272786412633</v>
      </c>
      <c r="E29" s="693">
        <v>19181</v>
      </c>
      <c r="F29" s="694">
        <v>7.8735409089231876</v>
      </c>
      <c r="G29" s="694">
        <v>119814.30100000001</v>
      </c>
      <c r="H29" s="695">
        <v>49.182149022341711</v>
      </c>
      <c r="I29" s="692">
        <v>3322.08</v>
      </c>
      <c r="J29" s="693">
        <v>1.3636688797620324</v>
      </c>
      <c r="K29" s="697">
        <v>0</v>
      </c>
      <c r="L29" s="698">
        <v>0</v>
      </c>
      <c r="M29" s="694">
        <v>96.415999999999997</v>
      </c>
      <c r="N29" s="692">
        <v>3.9577463128863878E-2</v>
      </c>
      <c r="O29" s="693">
        <v>1792.47</v>
      </c>
      <c r="P29" s="693">
        <v>0.73578467613875953</v>
      </c>
      <c r="Q29" s="605" t="s">
        <v>330</v>
      </c>
      <c r="R29" s="605" t="s">
        <v>330</v>
      </c>
      <c r="S29" s="694">
        <v>53531</v>
      </c>
      <c r="T29" s="692">
        <v>21.973751024220174</v>
      </c>
      <c r="U29" s="605" t="s">
        <v>330</v>
      </c>
      <c r="V29" s="605" t="s">
        <v>330</v>
      </c>
      <c r="W29" s="694">
        <v>657</v>
      </c>
      <c r="X29" s="692">
        <v>0.2696896083187808</v>
      </c>
      <c r="Y29" s="605" t="s">
        <v>330</v>
      </c>
      <c r="Z29" s="605" t="s">
        <v>330</v>
      </c>
      <c r="AA29" s="694">
        <v>1228</v>
      </c>
      <c r="AB29" s="692">
        <v>0.50407738054103934</v>
      </c>
      <c r="AC29" s="605" t="s">
        <v>330</v>
      </c>
      <c r="AD29" s="605" t="s">
        <v>330</v>
      </c>
      <c r="AE29" s="694">
        <v>92.004000000000005</v>
      </c>
      <c r="AF29" s="692">
        <v>3.7766396839819041E-2</v>
      </c>
      <c r="AG29" s="694">
        <v>55416</v>
      </c>
      <c r="AH29" s="693">
        <v>22.747518013079997</v>
      </c>
    </row>
    <row r="30" spans="1:35" x14ac:dyDescent="0.3">
      <c r="A30" s="618" t="s">
        <v>768</v>
      </c>
      <c r="B30" s="690">
        <v>1255063.8359999999</v>
      </c>
      <c r="C30" s="691">
        <v>232704.11199999999</v>
      </c>
      <c r="D30" s="692">
        <v>18.541217213432642</v>
      </c>
      <c r="E30" s="693">
        <v>28740.559000000001</v>
      </c>
      <c r="F30" s="694">
        <v>2.2899679024772732</v>
      </c>
      <c r="G30" s="694">
        <v>626926.527</v>
      </c>
      <c r="H30" s="695">
        <v>49.9517641268408</v>
      </c>
      <c r="I30" s="692">
        <v>46080.775999999998</v>
      </c>
      <c r="J30" s="693">
        <v>3.6715882235013266</v>
      </c>
      <c r="K30" s="694">
        <v>25292.302</v>
      </c>
      <c r="L30" s="692">
        <v>2.0152203636596542</v>
      </c>
      <c r="M30" s="605" t="s">
        <v>330</v>
      </c>
      <c r="N30" s="605" t="s">
        <v>330</v>
      </c>
      <c r="O30" s="605" t="s">
        <v>330</v>
      </c>
      <c r="P30" s="609" t="s">
        <v>330</v>
      </c>
      <c r="Q30" s="605" t="s">
        <v>330</v>
      </c>
      <c r="R30" s="605" t="s">
        <v>330</v>
      </c>
      <c r="S30" s="694">
        <v>256494.32399999999</v>
      </c>
      <c r="T30" s="692">
        <v>20.436755218560851</v>
      </c>
      <c r="U30" s="694">
        <v>1766.3799999999999</v>
      </c>
      <c r="V30" s="692">
        <v>0.14074025155800921</v>
      </c>
      <c r="W30" s="694">
        <v>8582.5830000000005</v>
      </c>
      <c r="X30" s="692">
        <v>0.68383637180985601</v>
      </c>
      <c r="Y30" s="694">
        <v>33.372999999999998</v>
      </c>
      <c r="Z30" s="692">
        <v>2.6590679328601101E-3</v>
      </c>
      <c r="AA30" s="694">
        <v>29619.629000000001</v>
      </c>
      <c r="AB30" s="692">
        <v>2.3600097581012607</v>
      </c>
      <c r="AC30" s="694">
        <v>58.05</v>
      </c>
      <c r="AD30" s="692">
        <v>4.6252627424124108E-3</v>
      </c>
      <c r="AE30" s="605" t="s">
        <v>330</v>
      </c>
      <c r="AF30" s="605" t="s">
        <v>330</v>
      </c>
      <c r="AG30" s="694">
        <v>296496.28899999999</v>
      </c>
      <c r="AH30" s="693">
        <v>23.624000667962839</v>
      </c>
    </row>
    <row r="31" spans="1:35" x14ac:dyDescent="0.3">
      <c r="A31" s="586"/>
      <c r="C31" s="701"/>
      <c r="D31" s="623"/>
      <c r="E31" s="701"/>
      <c r="F31" s="623"/>
      <c r="G31" s="701"/>
      <c r="H31" s="623"/>
      <c r="I31" s="701"/>
      <c r="J31" s="623"/>
      <c r="K31" s="701"/>
      <c r="L31" s="623"/>
      <c r="M31" s="701"/>
      <c r="N31" s="623"/>
      <c r="O31" s="701"/>
      <c r="P31" s="623"/>
      <c r="Q31" s="701"/>
      <c r="R31" s="623"/>
      <c r="S31" s="701"/>
      <c r="T31" s="623"/>
      <c r="U31" s="701"/>
      <c r="V31" s="623"/>
      <c r="W31" s="701"/>
      <c r="X31" s="623"/>
      <c r="Y31" s="701"/>
      <c r="Z31" s="623"/>
      <c r="AA31" s="623"/>
      <c r="AB31" s="623"/>
      <c r="AC31" s="701"/>
      <c r="AD31" s="623"/>
      <c r="AE31" s="701"/>
      <c r="AF31" s="623"/>
      <c r="AG31" s="701"/>
      <c r="AH31" s="623"/>
    </row>
    <row r="32" spans="1:35" x14ac:dyDescent="0.3">
      <c r="A32" s="586"/>
      <c r="B32" s="701"/>
      <c r="C32" s="918" t="s">
        <v>952</v>
      </c>
      <c r="D32" s="623"/>
      <c r="E32" s="701"/>
      <c r="F32" s="921" t="s">
        <v>955</v>
      </c>
      <c r="G32" s="623"/>
      <c r="H32" s="701" t="s">
        <v>1015</v>
      </c>
      <c r="I32" s="623"/>
      <c r="J32" s="701"/>
      <c r="K32" s="623"/>
      <c r="L32" s="701"/>
      <c r="M32" s="623"/>
      <c r="N32" s="701"/>
      <c r="O32" s="623"/>
      <c r="P32" s="701"/>
      <c r="Q32" s="623"/>
      <c r="R32" s="701"/>
      <c r="S32" s="623"/>
      <c r="T32" s="701"/>
      <c r="U32" s="623"/>
      <c r="V32" s="701"/>
      <c r="W32" s="623"/>
      <c r="X32" s="701"/>
      <c r="Y32" s="623"/>
      <c r="Z32" s="701"/>
      <c r="AA32" s="623"/>
      <c r="AB32" s="623"/>
      <c r="AC32" s="623"/>
      <c r="AD32" s="701"/>
      <c r="AE32" s="623"/>
      <c r="AF32" s="701"/>
      <c r="AG32" s="623"/>
      <c r="AH32" s="701"/>
      <c r="AI32" s="623"/>
    </row>
    <row r="34" spans="2:10" x14ac:dyDescent="0.3">
      <c r="B34" t="str" cm="1">
        <f t="array" ref="B34:C62">_xlfn.CHOOSECOLS(Tabela17[#All],1,MATCH(dashboardy!M3,Tabela17[#Headers],0))</f>
        <v>Kraj</v>
      </c>
      <c r="C34" t="str">
        <v>Energia elektryczna (TJ)</v>
      </c>
      <c r="E34" t="str" cm="1">
        <f t="array" ref="E34:F62">_xlfn.CHOOSECOLS(Tabela17[#All],1,MATCH(F32,Tabela17[#Headers],0))</f>
        <v>Kraj</v>
      </c>
      <c r="F34" t="str">
        <v>Cieplo z sieci (%)</v>
      </c>
      <c r="H34" t="s">
        <v>984</v>
      </c>
      <c r="J34" t="s">
        <v>953</v>
      </c>
    </row>
    <row r="35" spans="2:10" x14ac:dyDescent="0.3">
      <c r="B35" t="str">
        <v>UE-27</v>
      </c>
      <c r="C35" s="290">
        <v>2548624.0950000002</v>
      </c>
      <c r="E35" t="str">
        <v>UE-27</v>
      </c>
      <c r="F35" s="326">
        <v>8.1566499767721492</v>
      </c>
      <c r="H35" t="s">
        <v>952</v>
      </c>
      <c r="J35" t="s">
        <v>955</v>
      </c>
    </row>
    <row r="36" spans="2:10" x14ac:dyDescent="0.3">
      <c r="B36" t="str">
        <v xml:space="preserve">Austria </v>
      </c>
      <c r="C36" s="290">
        <v>70783.819000000003</v>
      </c>
      <c r="E36" t="str">
        <v xml:space="preserve">Austria </v>
      </c>
      <c r="F36" s="326">
        <v>11.568436337805574</v>
      </c>
      <c r="H36" t="s">
        <v>954</v>
      </c>
      <c r="J36" t="s">
        <v>957</v>
      </c>
    </row>
    <row r="37" spans="2:10" x14ac:dyDescent="0.3">
      <c r="B37" t="str">
        <v xml:space="preserve">Belgia </v>
      </c>
      <c r="C37" s="290">
        <v>58414.68</v>
      </c>
      <c r="E37" t="str">
        <v xml:space="preserve">Belgia </v>
      </c>
      <c r="F37" s="326">
        <v>0.15113944020699932</v>
      </c>
      <c r="H37" t="s">
        <v>956</v>
      </c>
      <c r="J37" t="s">
        <v>999</v>
      </c>
    </row>
    <row r="38" spans="2:10" x14ac:dyDescent="0.3">
      <c r="B38" t="str">
        <v xml:space="preserve">Bułgaria </v>
      </c>
      <c r="C38" s="290">
        <v>43090.866000000002</v>
      </c>
      <c r="E38" t="str">
        <v xml:space="preserve">Bułgaria </v>
      </c>
      <c r="F38" s="326">
        <v>14.381871858172843</v>
      </c>
      <c r="H38" t="s">
        <v>1012</v>
      </c>
      <c r="J38" t="s">
        <v>960</v>
      </c>
    </row>
    <row r="39" spans="2:10" x14ac:dyDescent="0.3">
      <c r="B39" t="str">
        <v>Chorwacja</v>
      </c>
      <c r="C39" s="290">
        <v>23271.48</v>
      </c>
      <c r="E39" t="str">
        <v>Chorwacja</v>
      </c>
      <c r="F39" s="326">
        <v>4.8272512325244055</v>
      </c>
      <c r="H39" t="s">
        <v>959</v>
      </c>
      <c r="J39" t="s">
        <v>981</v>
      </c>
    </row>
    <row r="40" spans="2:10" x14ac:dyDescent="0.3">
      <c r="B40" t="str">
        <v xml:space="preserve">Cypr </v>
      </c>
      <c r="C40" s="290">
        <v>6401.826</v>
      </c>
      <c r="E40" t="str">
        <v xml:space="preserve">Cypr </v>
      </c>
      <c r="F40" s="326" t="str">
        <v>-</v>
      </c>
      <c r="H40" t="s">
        <v>982</v>
      </c>
      <c r="J40" t="s">
        <v>979</v>
      </c>
    </row>
    <row r="41" spans="2:10" x14ac:dyDescent="0.3">
      <c r="B41" t="str">
        <v>Czechy</v>
      </c>
      <c r="C41" s="290">
        <v>56527.913</v>
      </c>
      <c r="E41" t="str">
        <v>Czechy</v>
      </c>
      <c r="F41" s="326">
        <v>13.383985882025076</v>
      </c>
      <c r="H41" t="s">
        <v>980</v>
      </c>
      <c r="J41" t="s">
        <v>962</v>
      </c>
    </row>
    <row r="42" spans="2:10" x14ac:dyDescent="0.3">
      <c r="B42" t="str">
        <v xml:space="preserve">Dania </v>
      </c>
      <c r="C42" s="290">
        <v>34274.620999999999</v>
      </c>
      <c r="E42" t="str">
        <v xml:space="preserve">Dania </v>
      </c>
      <c r="F42" s="326">
        <v>39.65854316961218</v>
      </c>
      <c r="H42" t="s">
        <v>961</v>
      </c>
      <c r="J42" t="s">
        <v>977</v>
      </c>
    </row>
    <row r="43" spans="2:10" x14ac:dyDescent="0.3">
      <c r="B43" t="str">
        <v xml:space="preserve">Estonia </v>
      </c>
      <c r="C43" s="290">
        <v>7080.7610000000004</v>
      </c>
      <c r="E43" t="str">
        <v xml:space="preserve">Estonia </v>
      </c>
      <c r="F43" s="326">
        <v>34.691468820187495</v>
      </c>
      <c r="H43" t="s">
        <v>978</v>
      </c>
      <c r="J43" t="s">
        <v>964</v>
      </c>
    </row>
    <row r="44" spans="2:10" x14ac:dyDescent="0.3">
      <c r="B44" t="str">
        <v xml:space="preserve">Finlandia </v>
      </c>
      <c r="C44" s="290">
        <v>81766.8</v>
      </c>
      <c r="E44" t="str">
        <v xml:space="preserve">Finlandia </v>
      </c>
      <c r="F44" s="326">
        <v>28.016210562913901</v>
      </c>
      <c r="H44" t="s">
        <v>963</v>
      </c>
      <c r="J44" t="s">
        <v>975</v>
      </c>
    </row>
    <row r="45" spans="2:10" x14ac:dyDescent="0.3">
      <c r="B45" t="str">
        <v xml:space="preserve">Francja </v>
      </c>
      <c r="C45" s="290">
        <v>559331.66200000001</v>
      </c>
      <c r="E45" t="str">
        <v xml:space="preserve">Francja </v>
      </c>
      <c r="F45" s="326">
        <v>3.3560694488723586</v>
      </c>
      <c r="H45" t="s">
        <v>976</v>
      </c>
      <c r="J45" t="s">
        <v>973</v>
      </c>
    </row>
    <row r="46" spans="2:10" x14ac:dyDescent="0.3">
      <c r="B46" t="str">
        <v xml:space="preserve">Grecja </v>
      </c>
      <c r="C46" s="290">
        <v>59693.508000000002</v>
      </c>
      <c r="E46" t="str">
        <v xml:space="preserve">Grecja </v>
      </c>
      <c r="F46" s="326">
        <v>0.63435581440495481</v>
      </c>
      <c r="H46" t="s">
        <v>974</v>
      </c>
      <c r="J46" t="s">
        <v>971</v>
      </c>
    </row>
    <row r="47" spans="2:10" x14ac:dyDescent="0.3">
      <c r="B47" t="str">
        <v xml:space="preserve">Hiszpania </v>
      </c>
      <c r="C47" s="290">
        <v>264470.40000000002</v>
      </c>
      <c r="E47" t="str">
        <v xml:space="preserve">Hiszpania </v>
      </c>
      <c r="F47" s="326" t="str">
        <v>-</v>
      </c>
      <c r="H47" t="s">
        <v>972</v>
      </c>
      <c r="J47" t="s">
        <v>966</v>
      </c>
    </row>
    <row r="48" spans="2:10" x14ac:dyDescent="0.3">
      <c r="B48" t="str">
        <v xml:space="preserve">Irlandia </v>
      </c>
      <c r="C48" s="290">
        <v>29908.498</v>
      </c>
      <c r="E48" t="str">
        <v xml:space="preserve">Irlandia </v>
      </c>
      <c r="F48" s="326" t="str">
        <v>-</v>
      </c>
      <c r="H48" t="s">
        <v>965</v>
      </c>
      <c r="J48" t="s">
        <v>968</v>
      </c>
    </row>
    <row r="49" spans="2:10" x14ac:dyDescent="0.3">
      <c r="B49" t="str">
        <v xml:space="preserve">Litwa </v>
      </c>
      <c r="C49" s="290">
        <v>11840.76</v>
      </c>
      <c r="E49" t="str">
        <v xml:space="preserve">Litwa </v>
      </c>
      <c r="F49" s="326">
        <v>29.370677137588991</v>
      </c>
      <c r="H49" t="s">
        <v>967</v>
      </c>
      <c r="J49" t="s">
        <v>970</v>
      </c>
    </row>
    <row r="50" spans="2:10" x14ac:dyDescent="0.3">
      <c r="B50" t="str">
        <v xml:space="preserve">Luksemburg </v>
      </c>
      <c r="C50" s="290">
        <v>3452.2060000000001</v>
      </c>
      <c r="E50" t="str">
        <v xml:space="preserve">Luksemburg </v>
      </c>
      <c r="F50" s="326" t="str">
        <v>-</v>
      </c>
      <c r="H50" t="s">
        <v>969</v>
      </c>
    </row>
    <row r="51" spans="2:10" x14ac:dyDescent="0.3">
      <c r="B51" t="str">
        <v xml:space="preserve">Łotwa </v>
      </c>
      <c r="C51" s="290">
        <v>5972.8639999999996</v>
      </c>
      <c r="E51" t="str">
        <v xml:space="preserve">Łotwa </v>
      </c>
      <c r="F51" s="326">
        <v>32.879221973250033</v>
      </c>
    </row>
    <row r="52" spans="2:10" x14ac:dyDescent="0.3">
      <c r="B52" t="str">
        <v xml:space="preserve">Malta </v>
      </c>
      <c r="C52" s="290">
        <v>3623.317</v>
      </c>
      <c r="E52" t="str">
        <v xml:space="preserve">Malta </v>
      </c>
      <c r="F52" s="326" t="str">
        <v>-</v>
      </c>
    </row>
    <row r="53" spans="2:10" x14ac:dyDescent="0.3">
      <c r="B53" t="str">
        <v xml:space="preserve">Niderlandy </v>
      </c>
      <c r="C53" s="290">
        <v>80528.936000000002</v>
      </c>
      <c r="E53" t="str">
        <v xml:space="preserve">Niderlandy </v>
      </c>
      <c r="F53" s="326">
        <v>2.9795594027800294</v>
      </c>
    </row>
    <row r="54" spans="2:10" x14ac:dyDescent="0.3">
      <c r="B54" t="str">
        <v xml:space="preserve">Niemcy </v>
      </c>
      <c r="C54" s="290">
        <v>483361.2</v>
      </c>
      <c r="E54" t="str">
        <v xml:space="preserve">Niemcy </v>
      </c>
      <c r="F54" s="326">
        <v>5.9353171769419708</v>
      </c>
    </row>
    <row r="55" spans="2:10" x14ac:dyDescent="0.3">
      <c r="B55" s="919" t="str">
        <v xml:space="preserve">Polska </v>
      </c>
      <c r="C55" s="920">
        <v>108097.2</v>
      </c>
      <c r="E55" t="str">
        <v xml:space="preserve">Polska </v>
      </c>
      <c r="F55" s="326">
        <v>17.506127984058452</v>
      </c>
    </row>
    <row r="56" spans="2:10" x14ac:dyDescent="0.3">
      <c r="B56" t="str">
        <v xml:space="preserve">Portugalia </v>
      </c>
      <c r="C56" s="290">
        <v>50054.548000000003</v>
      </c>
      <c r="E56" t="str">
        <v xml:space="preserve">Portugalia </v>
      </c>
      <c r="F56" s="326">
        <v>2.0114719614071831E-2</v>
      </c>
    </row>
    <row r="57" spans="2:10" x14ac:dyDescent="0.3">
      <c r="B57" t="str">
        <v xml:space="preserve">Rumunia </v>
      </c>
      <c r="C57" s="290">
        <v>48590.406000000003</v>
      </c>
      <c r="E57" t="str">
        <v xml:space="preserve">Rumunia </v>
      </c>
      <c r="F57" s="326">
        <v>7.7334261718376567</v>
      </c>
    </row>
    <row r="58" spans="2:10" x14ac:dyDescent="0.3">
      <c r="B58" t="str">
        <v xml:space="preserve">Słowacja </v>
      </c>
      <c r="C58" s="290">
        <v>21207.599999999999</v>
      </c>
      <c r="E58" t="str">
        <v xml:space="preserve">Słowacja </v>
      </c>
      <c r="F58" s="326">
        <v>12.615698244091286</v>
      </c>
    </row>
    <row r="59" spans="2:10" x14ac:dyDescent="0.3">
      <c r="B59" t="str">
        <v xml:space="preserve">Słowenia </v>
      </c>
      <c r="C59" s="290">
        <v>13431.712</v>
      </c>
      <c r="E59" t="str">
        <v xml:space="preserve">Słowenia </v>
      </c>
      <c r="F59" s="326">
        <v>6.7154403136136107</v>
      </c>
    </row>
    <row r="60" spans="2:10" x14ac:dyDescent="0.3">
      <c r="B60" t="str">
        <v xml:space="preserve">Szwecja </v>
      </c>
      <c r="C60" s="290">
        <v>146289.60000000001</v>
      </c>
      <c r="E60" t="str">
        <v xml:space="preserve">Szwecja </v>
      </c>
      <c r="F60" s="326">
        <v>36.06173064206979</v>
      </c>
    </row>
    <row r="61" spans="2:10" x14ac:dyDescent="0.3">
      <c r="B61" t="str">
        <v xml:space="preserve">Węgry </v>
      </c>
      <c r="C61" s="290">
        <v>44452.800000000003</v>
      </c>
      <c r="E61" t="str">
        <v xml:space="preserve">Węgry </v>
      </c>
      <c r="F61" s="326">
        <v>7.8735409089231876</v>
      </c>
    </row>
    <row r="62" spans="2:10" x14ac:dyDescent="0.3">
      <c r="B62" t="str">
        <v xml:space="preserve">Włochy </v>
      </c>
      <c r="C62" s="290">
        <v>232704.11199999999</v>
      </c>
      <c r="E62" t="str">
        <v xml:space="preserve">Włochy </v>
      </c>
      <c r="F62" s="326">
        <v>2.2899679024772732</v>
      </c>
    </row>
  </sheetData>
  <mergeCells count="1">
    <mergeCell ref="A1:P1"/>
  </mergeCells>
  <dataValidations count="2">
    <dataValidation type="list" allowBlank="1" showInputMessage="1" showErrorMessage="1" sqref="C32" xr:uid="{E89A26D7-89AB-4CC5-BAAD-FBC9F7D38FCF}">
      <formula1>$H$34:$H$50</formula1>
    </dataValidation>
    <dataValidation type="list" allowBlank="1" showInputMessage="1" showErrorMessage="1" sqref="F32" xr:uid="{8FED4D77-9A2C-4B52-8C48-03AE609E8634}">
      <formula1>$J$34:$J$49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79F9-BD39-477C-8564-A4B3BB4D726A}">
  <dimension ref="A1:AJ34"/>
  <sheetViews>
    <sheetView zoomScale="85" zoomScaleNormal="85" workbookViewId="0">
      <selection activeCell="AJ1" sqref="AJ1"/>
    </sheetView>
  </sheetViews>
  <sheetFormatPr defaultRowHeight="14.4" x14ac:dyDescent="0.3"/>
  <cols>
    <col min="1" max="1" width="13.6640625" customWidth="1"/>
    <col min="2" max="3" width="11.5546875" customWidth="1"/>
    <col min="4" max="4" width="5.44140625" customWidth="1"/>
    <col min="5" max="5" width="8.6640625" customWidth="1"/>
    <col min="6" max="6" width="5.44140625" customWidth="1"/>
    <col min="7" max="7" width="8.6640625" customWidth="1"/>
    <col min="8" max="8" width="5.44140625" customWidth="1"/>
    <col min="9" max="9" width="8.6640625" customWidth="1"/>
    <col min="10" max="10" width="5.44140625" customWidth="1"/>
    <col min="11" max="11" width="8.6640625" customWidth="1"/>
    <col min="12" max="12" width="5.44140625" customWidth="1"/>
    <col min="13" max="13" width="8.6640625" customWidth="1"/>
    <col min="14" max="14" width="5.44140625" customWidth="1"/>
    <col min="15" max="15" width="8.6640625" customWidth="1"/>
    <col min="16" max="16" width="5.44140625" customWidth="1"/>
    <col min="17" max="17" width="13.6640625" customWidth="1"/>
    <col min="18" max="18" width="8.6640625" customWidth="1"/>
    <col min="19" max="19" width="5.44140625" customWidth="1"/>
    <col min="20" max="20" width="8.6640625" customWidth="1"/>
    <col min="21" max="21" width="5.44140625" customWidth="1"/>
    <col min="22" max="22" width="8.6640625" customWidth="1"/>
    <col min="23" max="23" width="5.44140625" customWidth="1"/>
    <col min="24" max="24" width="8.6640625" customWidth="1"/>
    <col min="25" max="25" width="5.44140625" customWidth="1"/>
    <col min="26" max="26" width="8.6640625" customWidth="1"/>
    <col min="27" max="27" width="5.44140625" customWidth="1"/>
    <col min="28" max="28" width="8.6640625" customWidth="1"/>
    <col min="29" max="29" width="5.44140625" customWidth="1"/>
    <col min="30" max="30" width="8.6640625" customWidth="1"/>
    <col min="31" max="31" width="5.44140625" customWidth="1"/>
    <col min="32" max="32" width="8.6640625" customWidth="1"/>
    <col min="33" max="33" width="5.44140625" customWidth="1"/>
    <col min="34" max="34" width="8.6640625" customWidth="1"/>
    <col min="35" max="35" width="7" customWidth="1"/>
  </cols>
  <sheetData>
    <row r="1" spans="1:36" ht="35.1" customHeight="1" x14ac:dyDescent="0.3">
      <c r="A1" s="1237" t="s">
        <v>929</v>
      </c>
      <c r="B1" s="1237"/>
      <c r="C1" s="1237"/>
      <c r="D1" s="1237"/>
      <c r="E1" s="1237"/>
      <c r="F1" s="1237"/>
      <c r="G1" s="1237"/>
      <c r="H1" s="1237"/>
      <c r="I1" s="1237"/>
      <c r="J1" s="1237"/>
      <c r="K1" s="1237"/>
      <c r="L1" s="1237"/>
      <c r="M1" s="1237"/>
      <c r="N1" s="1237"/>
      <c r="O1" s="1237"/>
      <c r="P1" s="1237"/>
      <c r="Q1" s="660" t="s">
        <v>930</v>
      </c>
      <c r="R1" s="660"/>
      <c r="S1" s="660"/>
      <c r="T1" s="660"/>
      <c r="U1" s="660"/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1">
        <v>2022</v>
      </c>
      <c r="AJ1" s="1092" t="s">
        <v>651</v>
      </c>
    </row>
    <row r="2" spans="1:36" ht="45.75" customHeight="1" x14ac:dyDescent="0.3">
      <c r="A2" s="1238" t="s">
        <v>466</v>
      </c>
      <c r="B2" s="662" t="s">
        <v>779</v>
      </c>
      <c r="C2" s="1239" t="s">
        <v>196</v>
      </c>
      <c r="D2" s="1239"/>
      <c r="E2" s="1240" t="s">
        <v>769</v>
      </c>
      <c r="F2" s="1240"/>
      <c r="G2" s="1240" t="s">
        <v>84</v>
      </c>
      <c r="H2" s="1240"/>
      <c r="I2" s="1239" t="s">
        <v>780</v>
      </c>
      <c r="J2" s="1239"/>
      <c r="K2" s="1239" t="s">
        <v>781</v>
      </c>
      <c r="L2" s="1239"/>
      <c r="M2" s="1239" t="s">
        <v>782</v>
      </c>
      <c r="N2" s="1239"/>
      <c r="O2" s="1239" t="s">
        <v>783</v>
      </c>
      <c r="P2" s="1241"/>
      <c r="Q2" s="1242" t="s">
        <v>466</v>
      </c>
      <c r="R2" s="1243" t="s">
        <v>493</v>
      </c>
      <c r="S2" s="1244"/>
      <c r="T2" s="1245" t="s">
        <v>771</v>
      </c>
      <c r="U2" s="1246"/>
      <c r="V2" s="1239" t="s">
        <v>337</v>
      </c>
      <c r="W2" s="1239"/>
      <c r="X2" s="1239" t="s">
        <v>785</v>
      </c>
      <c r="Y2" s="1239"/>
      <c r="Z2" s="1247" t="s">
        <v>772</v>
      </c>
      <c r="AA2" s="1247"/>
      <c r="AB2" s="1227" t="s">
        <v>773</v>
      </c>
      <c r="AC2" s="1227"/>
      <c r="AD2" s="1239" t="s">
        <v>786</v>
      </c>
      <c r="AE2" s="1239"/>
      <c r="AF2" s="1239" t="s">
        <v>787</v>
      </c>
      <c r="AG2" s="1239"/>
      <c r="AH2" s="1239" t="s">
        <v>789</v>
      </c>
      <c r="AI2" s="1241"/>
    </row>
    <row r="3" spans="1:36" ht="17.25" customHeight="1" x14ac:dyDescent="0.3">
      <c r="A3" s="1238"/>
      <c r="B3" s="662" t="s">
        <v>467</v>
      </c>
      <c r="C3" s="662" t="s">
        <v>467</v>
      </c>
      <c r="D3" s="665" t="s">
        <v>31</v>
      </c>
      <c r="E3" s="663" t="s">
        <v>467</v>
      </c>
      <c r="F3" s="666" t="s">
        <v>31</v>
      </c>
      <c r="G3" s="667" t="s">
        <v>467</v>
      </c>
      <c r="H3" s="668" t="s">
        <v>31</v>
      </c>
      <c r="I3" s="669" t="s">
        <v>467</v>
      </c>
      <c r="J3" s="670" t="s">
        <v>31</v>
      </c>
      <c r="K3" s="671" t="s">
        <v>467</v>
      </c>
      <c r="L3" s="670" t="s">
        <v>31</v>
      </c>
      <c r="M3" s="671" t="s">
        <v>467</v>
      </c>
      <c r="N3" s="670" t="s">
        <v>31</v>
      </c>
      <c r="O3" s="671" t="s">
        <v>467</v>
      </c>
      <c r="P3" s="672" t="s">
        <v>31</v>
      </c>
      <c r="Q3" s="1242"/>
      <c r="R3" s="663" t="s">
        <v>467</v>
      </c>
      <c r="S3" s="666" t="s">
        <v>31</v>
      </c>
      <c r="T3" s="673" t="s">
        <v>467</v>
      </c>
      <c r="U3" s="674" t="s">
        <v>31</v>
      </c>
      <c r="V3" s="662" t="s">
        <v>467</v>
      </c>
      <c r="W3" s="674" t="s">
        <v>31</v>
      </c>
      <c r="X3" s="662" t="s">
        <v>467</v>
      </c>
      <c r="Y3" s="674" t="s">
        <v>31</v>
      </c>
      <c r="Z3" s="664" t="s">
        <v>467</v>
      </c>
      <c r="AA3" s="675" t="s">
        <v>31</v>
      </c>
      <c r="AB3" s="676" t="s">
        <v>467</v>
      </c>
      <c r="AC3" s="677" t="s">
        <v>31</v>
      </c>
      <c r="AD3" s="662" t="s">
        <v>467</v>
      </c>
      <c r="AE3" s="674" t="s">
        <v>31</v>
      </c>
      <c r="AF3" s="662" t="s">
        <v>467</v>
      </c>
      <c r="AG3" s="674" t="s">
        <v>31</v>
      </c>
      <c r="AH3" s="662" t="s">
        <v>790</v>
      </c>
      <c r="AI3" s="665" t="s">
        <v>31</v>
      </c>
    </row>
    <row r="4" spans="1:36" x14ac:dyDescent="0.3">
      <c r="A4" s="678" t="s">
        <v>655</v>
      </c>
      <c r="B4" s="679">
        <v>10150068.942</v>
      </c>
      <c r="C4" s="680">
        <v>2548624.0950000002</v>
      </c>
      <c r="D4" s="681">
        <v>25.109426443933213</v>
      </c>
      <c r="E4" s="682">
        <v>827905.59600000002</v>
      </c>
      <c r="F4" s="683">
        <v>8.1566499767721492</v>
      </c>
      <c r="G4" s="683">
        <v>3136436.46</v>
      </c>
      <c r="H4" s="683">
        <v>30.900641935757996</v>
      </c>
      <c r="I4" s="683">
        <v>227835.041</v>
      </c>
      <c r="J4" s="684">
        <v>2.2446649604244628</v>
      </c>
      <c r="K4" s="684">
        <v>822794.43900000001</v>
      </c>
      <c r="L4" s="684">
        <v>8.106294092204207</v>
      </c>
      <c r="M4" s="684">
        <v>184159.505</v>
      </c>
      <c r="N4" s="684">
        <v>1.8143670358529866</v>
      </c>
      <c r="O4" s="685">
        <v>24934.234</v>
      </c>
      <c r="P4" s="686">
        <v>0.24565580926080768</v>
      </c>
      <c r="Q4" s="687" t="s">
        <v>655</v>
      </c>
      <c r="R4" s="683">
        <v>2318.9459999999999</v>
      </c>
      <c r="S4" s="688">
        <v>2.2846603439356225E-2</v>
      </c>
      <c r="T4" s="689">
        <v>1787479.8</v>
      </c>
      <c r="U4" s="688">
        <v>17.610518807449495</v>
      </c>
      <c r="V4" s="683">
        <v>25499.752</v>
      </c>
      <c r="W4" s="688">
        <v>0.25122737732829087</v>
      </c>
      <c r="X4" s="683">
        <v>96279.294999999998</v>
      </c>
      <c r="Y4" s="688">
        <v>0.94855803985336129</v>
      </c>
      <c r="Z4" s="683">
        <v>2572.3130000000001</v>
      </c>
      <c r="AA4" s="688">
        <v>2.5342813085298548E-2</v>
      </c>
      <c r="AB4" s="683">
        <v>383593.63299999997</v>
      </c>
      <c r="AC4" s="688">
        <v>3.7792219460966101</v>
      </c>
      <c r="AD4" s="683">
        <v>54277.885999999999</v>
      </c>
      <c r="AE4" s="688">
        <v>0.53475386532010016</v>
      </c>
      <c r="AF4" s="683">
        <v>25357.950999999997</v>
      </c>
      <c r="AG4" s="688">
        <v>0.24983033263026674</v>
      </c>
      <c r="AH4" s="683">
        <v>2295424.7940000002</v>
      </c>
      <c r="AI4" s="686">
        <v>22.614868993665208</v>
      </c>
    </row>
    <row r="5" spans="1:36" x14ac:dyDescent="0.3">
      <c r="A5" s="618" t="s">
        <v>468</v>
      </c>
      <c r="B5" s="690">
        <v>278106.43599999999</v>
      </c>
      <c r="C5" s="691">
        <v>70783.819000000003</v>
      </c>
      <c r="D5" s="692">
        <v>25.45206073548043</v>
      </c>
      <c r="E5" s="693">
        <v>32172.565999999999</v>
      </c>
      <c r="F5" s="694">
        <v>11.568436337805574</v>
      </c>
      <c r="G5" s="694">
        <v>54757.120999999999</v>
      </c>
      <c r="H5" s="695">
        <v>19.689267816872817</v>
      </c>
      <c r="I5" s="692">
        <v>1206.1759999999999</v>
      </c>
      <c r="J5" s="693">
        <v>0.43371020726755127</v>
      </c>
      <c r="K5" s="694">
        <v>34234.656999999999</v>
      </c>
      <c r="L5" s="692">
        <v>12.309911806571785</v>
      </c>
      <c r="M5" s="694">
        <v>5.556</v>
      </c>
      <c r="N5" s="692">
        <v>1.9977962681884862E-3</v>
      </c>
      <c r="O5" s="693">
        <v>8.7149999999999999</v>
      </c>
      <c r="P5" s="693">
        <v>3.1336923105224359E-3</v>
      </c>
      <c r="Q5" s="619" t="s">
        <v>468</v>
      </c>
      <c r="R5" s="694">
        <v>119.54900000000001</v>
      </c>
      <c r="S5" s="692">
        <v>4.2986779349471801E-2</v>
      </c>
      <c r="T5" s="694">
        <v>68824.385999999999</v>
      </c>
      <c r="U5" s="692">
        <v>24.747498472131728</v>
      </c>
      <c r="V5" s="694">
        <v>216.08200000000002</v>
      </c>
      <c r="W5" s="692">
        <v>7.769759057284098E-2</v>
      </c>
      <c r="X5" s="694">
        <v>4286.0420000000004</v>
      </c>
      <c r="Y5" s="692">
        <v>1.541151676187746</v>
      </c>
      <c r="Z5" s="605" t="s">
        <v>330</v>
      </c>
      <c r="AA5" s="605" t="s">
        <v>330</v>
      </c>
      <c r="AB5" s="694">
        <v>11390.734</v>
      </c>
      <c r="AC5" s="692">
        <v>4.0958181924275934</v>
      </c>
      <c r="AD5" s="605" t="s">
        <v>330</v>
      </c>
      <c r="AE5" s="605" t="s">
        <v>330</v>
      </c>
      <c r="AF5" s="694">
        <v>221.36</v>
      </c>
      <c r="AG5" s="692">
        <v>7.9595425112707577E-2</v>
      </c>
      <c r="AH5" s="694">
        <v>84717.244000000006</v>
      </c>
      <c r="AI5" s="693">
        <v>30.462165931319912</v>
      </c>
    </row>
    <row r="6" spans="1:36" x14ac:dyDescent="0.3">
      <c r="A6" s="618" t="s">
        <v>469</v>
      </c>
      <c r="B6" s="690">
        <v>305611.82400000002</v>
      </c>
      <c r="C6" s="691">
        <v>58414.68</v>
      </c>
      <c r="D6" s="692">
        <v>19.114011766769863</v>
      </c>
      <c r="E6" s="693">
        <v>461.9</v>
      </c>
      <c r="F6" s="694">
        <v>0.15113944020699932</v>
      </c>
      <c r="G6" s="694">
        <v>119760.049</v>
      </c>
      <c r="H6" s="695">
        <v>39.186981522023828</v>
      </c>
      <c r="I6" s="692">
        <v>6536.86</v>
      </c>
      <c r="J6" s="693">
        <v>2.1389421110879532</v>
      </c>
      <c r="K6" s="694">
        <v>82486.899999999994</v>
      </c>
      <c r="L6" s="692">
        <v>26.990742347717539</v>
      </c>
      <c r="M6" s="694">
        <v>1103.508</v>
      </c>
      <c r="N6" s="692">
        <v>0.361081579094924</v>
      </c>
      <c r="O6" s="605" t="s">
        <v>330</v>
      </c>
      <c r="P6" s="609" t="s">
        <v>330</v>
      </c>
      <c r="Q6" s="619" t="s">
        <v>469</v>
      </c>
      <c r="R6" s="605" t="s">
        <v>330</v>
      </c>
      <c r="S6" s="605" t="s">
        <v>330</v>
      </c>
      <c r="T6" s="694">
        <v>24173.7</v>
      </c>
      <c r="U6" s="692">
        <v>7.9099361024722645</v>
      </c>
      <c r="V6" s="694">
        <v>1130.6030000000001</v>
      </c>
      <c r="W6" s="692">
        <v>0.36994740098799317</v>
      </c>
      <c r="X6" s="694">
        <v>1094.0999999999999</v>
      </c>
      <c r="Y6" s="692">
        <v>0.35800316417076838</v>
      </c>
      <c r="Z6" s="605" t="s">
        <v>330</v>
      </c>
      <c r="AA6" s="605" t="s">
        <v>330</v>
      </c>
      <c r="AB6" s="694">
        <v>8354.7000000000007</v>
      </c>
      <c r="AC6" s="692">
        <v>2.73376202878852</v>
      </c>
      <c r="AD6" s="694">
        <v>2883.51</v>
      </c>
      <c r="AE6" s="692">
        <v>0.94352043132990815</v>
      </c>
      <c r="AF6" s="694">
        <v>72.174000000000007</v>
      </c>
      <c r="AG6" s="692">
        <v>2.3616232858843837E-2</v>
      </c>
      <c r="AH6" s="694">
        <v>34753.103000000003</v>
      </c>
      <c r="AI6" s="693">
        <v>11.371648696419546</v>
      </c>
    </row>
    <row r="7" spans="1:36" x14ac:dyDescent="0.3">
      <c r="A7" s="618" t="s">
        <v>470</v>
      </c>
      <c r="B7" s="690">
        <v>89488.532000000007</v>
      </c>
      <c r="C7" s="691">
        <v>43090.866000000002</v>
      </c>
      <c r="D7" s="692">
        <v>48.152388956386055</v>
      </c>
      <c r="E7" s="693">
        <v>12870.126</v>
      </c>
      <c r="F7" s="694">
        <v>14.381871858172843</v>
      </c>
      <c r="G7" s="694">
        <v>3642.0549999999998</v>
      </c>
      <c r="H7" s="695">
        <v>4.0698566828652405</v>
      </c>
      <c r="I7" s="692">
        <v>836.78599999999994</v>
      </c>
      <c r="J7" s="693">
        <v>0.93507623971303933</v>
      </c>
      <c r="K7" s="694">
        <v>44.161000000000001</v>
      </c>
      <c r="L7" s="692">
        <v>4.9348222630358929E-2</v>
      </c>
      <c r="M7" s="694">
        <v>1732.511</v>
      </c>
      <c r="N7" s="692">
        <v>1.9360145498866825</v>
      </c>
      <c r="O7" s="693">
        <v>26.425000000000001</v>
      </c>
      <c r="P7" s="693">
        <v>2.9528923326175471E-2</v>
      </c>
      <c r="Q7" s="619" t="s">
        <v>470</v>
      </c>
      <c r="R7" s="605" t="s">
        <v>330</v>
      </c>
      <c r="S7" s="605" t="s">
        <v>330</v>
      </c>
      <c r="T7" s="694">
        <v>26804.453000000001</v>
      </c>
      <c r="U7" s="692">
        <v>29.95294749052314</v>
      </c>
      <c r="V7" s="605" t="s">
        <v>330</v>
      </c>
      <c r="W7" s="605" t="s">
        <v>330</v>
      </c>
      <c r="X7" s="694">
        <v>563.14099999999996</v>
      </c>
      <c r="Y7" s="692">
        <v>0.6292884545251004</v>
      </c>
      <c r="Z7" s="605" t="s">
        <v>330</v>
      </c>
      <c r="AA7" s="605" t="s">
        <v>330</v>
      </c>
      <c r="AB7" s="605" t="s">
        <v>330</v>
      </c>
      <c r="AC7" s="605" t="s">
        <v>330</v>
      </c>
      <c r="AD7" s="605" t="s">
        <v>330</v>
      </c>
      <c r="AE7" s="605" t="s">
        <v>330</v>
      </c>
      <c r="AF7" s="605" t="s">
        <v>330</v>
      </c>
      <c r="AG7" s="605" t="s">
        <v>330</v>
      </c>
      <c r="AH7" s="694">
        <v>27367.594000000001</v>
      </c>
      <c r="AI7" s="693">
        <v>30.582235945048243</v>
      </c>
    </row>
    <row r="8" spans="1:36" x14ac:dyDescent="0.3">
      <c r="A8" s="618" t="s">
        <v>766</v>
      </c>
      <c r="B8" s="690">
        <v>95725.285000000003</v>
      </c>
      <c r="C8" s="691">
        <v>23271.48</v>
      </c>
      <c r="D8" s="692">
        <v>24.310692833142255</v>
      </c>
      <c r="E8" s="693">
        <v>4620.8999999999996</v>
      </c>
      <c r="F8" s="694">
        <v>4.8272512325244055</v>
      </c>
      <c r="G8" s="694">
        <v>20481.060000000001</v>
      </c>
      <c r="H8" s="695">
        <v>21.395663643101194</v>
      </c>
      <c r="I8" s="692">
        <v>1917.8009999999999</v>
      </c>
      <c r="J8" s="693">
        <v>2.0034424551465162</v>
      </c>
      <c r="K8" s="694">
        <v>2396.0309999999999</v>
      </c>
      <c r="L8" s="692">
        <v>2.5030283273640812</v>
      </c>
      <c r="M8" s="605" t="s">
        <v>330</v>
      </c>
      <c r="N8" s="605" t="s">
        <v>330</v>
      </c>
      <c r="O8" s="693">
        <v>63.93</v>
      </c>
      <c r="P8" s="693">
        <v>6.6784862536580586E-2</v>
      </c>
      <c r="Q8" s="619" t="s">
        <v>766</v>
      </c>
      <c r="R8" s="605" t="s">
        <v>330</v>
      </c>
      <c r="S8" s="605" t="s">
        <v>330</v>
      </c>
      <c r="T8" s="694">
        <v>41816.724999999999</v>
      </c>
      <c r="U8" s="692">
        <v>43.684095586657165</v>
      </c>
      <c r="V8" s="694">
        <v>254.88399999999999</v>
      </c>
      <c r="W8" s="692">
        <v>0.26626611767204456</v>
      </c>
      <c r="X8" s="694">
        <v>470.7</v>
      </c>
      <c r="Y8" s="692">
        <v>0.49171961201264641</v>
      </c>
      <c r="Z8" s="605" t="s">
        <v>330</v>
      </c>
      <c r="AA8" s="605" t="s">
        <v>330</v>
      </c>
      <c r="AB8" s="694">
        <v>591.20000000000005</v>
      </c>
      <c r="AC8" s="692">
        <v>0.61760066841273964</v>
      </c>
      <c r="AD8" s="605" t="s">
        <v>330</v>
      </c>
      <c r="AE8" s="605" t="s">
        <v>330</v>
      </c>
      <c r="AF8" s="605" t="s">
        <v>330</v>
      </c>
      <c r="AG8" s="605" t="s">
        <v>330</v>
      </c>
      <c r="AH8" s="694">
        <v>43133.508999999998</v>
      </c>
      <c r="AI8" s="693">
        <v>45.059681984754604</v>
      </c>
    </row>
    <row r="9" spans="1:36" x14ac:dyDescent="0.3">
      <c r="A9" s="618" t="s">
        <v>471</v>
      </c>
      <c r="B9" s="690">
        <v>15095.23</v>
      </c>
      <c r="C9" s="691">
        <v>6401.826</v>
      </c>
      <c r="D9" s="692">
        <v>42.409595613978723</v>
      </c>
      <c r="E9" s="605" t="s">
        <v>330</v>
      </c>
      <c r="F9" s="605" t="s">
        <v>330</v>
      </c>
      <c r="G9" s="605" t="s">
        <v>330</v>
      </c>
      <c r="H9" s="605" t="s">
        <v>330</v>
      </c>
      <c r="I9" s="696">
        <v>1480.8209999999999</v>
      </c>
      <c r="J9" s="693">
        <v>9.8098604658557704</v>
      </c>
      <c r="K9" s="694">
        <v>2338.422</v>
      </c>
      <c r="L9" s="692">
        <v>15.491131966853105</v>
      </c>
      <c r="M9" s="605" t="s">
        <v>330</v>
      </c>
      <c r="N9" s="605" t="s">
        <v>330</v>
      </c>
      <c r="O9" s="605" t="s">
        <v>330</v>
      </c>
      <c r="P9" s="609" t="s">
        <v>330</v>
      </c>
      <c r="Q9" s="619" t="s">
        <v>471</v>
      </c>
      <c r="R9" s="697">
        <v>0</v>
      </c>
      <c r="S9" s="698">
        <v>0</v>
      </c>
      <c r="T9" s="694">
        <v>634.11099999999999</v>
      </c>
      <c r="U9" s="692">
        <v>4.2007375839917644</v>
      </c>
      <c r="V9" s="694">
        <v>287.30099999999999</v>
      </c>
      <c r="W9" s="692">
        <v>1.9032568566361689</v>
      </c>
      <c r="X9" s="694">
        <v>2721.2660000000001</v>
      </c>
      <c r="Y9" s="692">
        <v>18.027323863233619</v>
      </c>
      <c r="Z9" s="605" t="s">
        <v>330</v>
      </c>
      <c r="AA9" s="605" t="s">
        <v>330</v>
      </c>
      <c r="AB9" s="694">
        <v>534.25400000000002</v>
      </c>
      <c r="AC9" s="692">
        <v>3.5392239800254783</v>
      </c>
      <c r="AD9" s="694">
        <v>514.03700000000003</v>
      </c>
      <c r="AE9" s="692">
        <v>3.4052942552051215</v>
      </c>
      <c r="AF9" s="605" t="s">
        <v>330</v>
      </c>
      <c r="AG9" s="605" t="s">
        <v>330</v>
      </c>
      <c r="AH9" s="694">
        <v>4176.9319999999998</v>
      </c>
      <c r="AI9" s="693">
        <v>27.670542283887027</v>
      </c>
    </row>
    <row r="10" spans="1:36" x14ac:dyDescent="0.3">
      <c r="A10" s="618" t="s">
        <v>767</v>
      </c>
      <c r="B10" s="690">
        <v>299637.30800000002</v>
      </c>
      <c r="C10" s="691">
        <v>56527.913</v>
      </c>
      <c r="D10" s="692">
        <v>18.865445487182122</v>
      </c>
      <c r="E10" s="693">
        <v>40103.415000000001</v>
      </c>
      <c r="F10" s="694">
        <v>13.383985882025076</v>
      </c>
      <c r="G10" s="694">
        <v>69585.998999999996</v>
      </c>
      <c r="H10" s="695">
        <v>23.223409482773754</v>
      </c>
      <c r="I10" s="692">
        <v>2014.8</v>
      </c>
      <c r="J10" s="693">
        <v>0.67241292930051288</v>
      </c>
      <c r="K10" s="605" t="s">
        <v>330</v>
      </c>
      <c r="L10" s="605" t="s">
        <v>330</v>
      </c>
      <c r="M10" s="694">
        <v>4738.1400000000003</v>
      </c>
      <c r="N10" s="692">
        <v>1.5812917395453305</v>
      </c>
      <c r="O10" s="693">
        <v>19091.857</v>
      </c>
      <c r="P10" s="693">
        <v>6.3716554949158732</v>
      </c>
      <c r="Q10" s="619" t="s">
        <v>767</v>
      </c>
      <c r="R10" s="694">
        <v>499.10399999999998</v>
      </c>
      <c r="S10" s="692">
        <v>0.16656937793607463</v>
      </c>
      <c r="T10" s="694">
        <v>90014.150999999998</v>
      </c>
      <c r="U10" s="692">
        <v>30.04103581120145</v>
      </c>
      <c r="V10" s="605" t="s">
        <v>330</v>
      </c>
      <c r="W10" s="605" t="s">
        <v>330</v>
      </c>
      <c r="X10" s="694">
        <v>654.87199999999996</v>
      </c>
      <c r="Y10" s="692">
        <v>0.21855489370502554</v>
      </c>
      <c r="Z10" s="605" t="s">
        <v>330</v>
      </c>
      <c r="AA10" s="605" t="s">
        <v>330</v>
      </c>
      <c r="AB10" s="694">
        <v>12939.141</v>
      </c>
      <c r="AC10" s="692">
        <v>4.3182676704597807</v>
      </c>
      <c r="AD10" s="605" t="s">
        <v>330</v>
      </c>
      <c r="AE10" s="605" t="s">
        <v>330</v>
      </c>
      <c r="AF10" s="694">
        <v>3599.3159999999998</v>
      </c>
      <c r="AG10" s="692">
        <v>1.201224248083286</v>
      </c>
      <c r="AH10" s="694">
        <v>103608.164</v>
      </c>
      <c r="AI10" s="693">
        <v>34.577858375366262</v>
      </c>
    </row>
    <row r="11" spans="1:36" x14ac:dyDescent="0.3">
      <c r="A11" s="618" t="s">
        <v>472</v>
      </c>
      <c r="B11" s="690">
        <v>168636.076</v>
      </c>
      <c r="C11" s="691">
        <v>34274.620999999999</v>
      </c>
      <c r="D11" s="692">
        <v>20.324607766608612</v>
      </c>
      <c r="E11" s="693">
        <v>66878.611000000004</v>
      </c>
      <c r="F11" s="694">
        <v>39.65854316961218</v>
      </c>
      <c r="G11" s="694">
        <v>19713.077000000001</v>
      </c>
      <c r="H11" s="695">
        <v>11.68971519474872</v>
      </c>
      <c r="I11" s="692">
        <v>820.08799999999997</v>
      </c>
      <c r="J11" s="693">
        <v>0.48630638203417398</v>
      </c>
      <c r="K11" s="694">
        <v>5370.8490000000002</v>
      </c>
      <c r="L11" s="692">
        <v>3.1848754592700557</v>
      </c>
      <c r="M11" s="605" t="s">
        <v>330</v>
      </c>
      <c r="N11" s="605" t="s">
        <v>330</v>
      </c>
      <c r="O11" s="605" t="s">
        <v>330</v>
      </c>
      <c r="P11" s="609" t="s">
        <v>330</v>
      </c>
      <c r="Q11" s="619" t="s">
        <v>472</v>
      </c>
      <c r="R11" s="605" t="s">
        <v>330</v>
      </c>
      <c r="S11" s="605" t="s">
        <v>330</v>
      </c>
      <c r="T11" s="694">
        <v>27437.989000000001</v>
      </c>
      <c r="U11" s="692">
        <v>16.27053335847307</v>
      </c>
      <c r="V11" s="605" t="s">
        <v>330</v>
      </c>
      <c r="W11" s="605" t="s">
        <v>330</v>
      </c>
      <c r="X11" s="694">
        <v>519.33799999999997</v>
      </c>
      <c r="Y11" s="692">
        <v>0.30796375978293039</v>
      </c>
      <c r="Z11" s="605" t="s">
        <v>330</v>
      </c>
      <c r="AA11" s="605" t="s">
        <v>330</v>
      </c>
      <c r="AB11" s="694">
        <v>13006.136</v>
      </c>
      <c r="AC11" s="692">
        <v>7.7125466320741483</v>
      </c>
      <c r="AD11" s="694">
        <v>548.20799999999997</v>
      </c>
      <c r="AE11" s="692">
        <v>0.32508346553319939</v>
      </c>
      <c r="AF11" s="605" t="s">
        <v>330</v>
      </c>
      <c r="AG11" s="605" t="s">
        <v>330</v>
      </c>
      <c r="AH11" s="694">
        <v>40963.463000000003</v>
      </c>
      <c r="AI11" s="693">
        <v>24.29104375033015</v>
      </c>
    </row>
    <row r="12" spans="1:36" x14ac:dyDescent="0.3">
      <c r="A12" s="618" t="s">
        <v>473</v>
      </c>
      <c r="B12" s="690">
        <v>40355.743000000002</v>
      </c>
      <c r="C12" s="691">
        <v>7080.7610000000004</v>
      </c>
      <c r="D12" s="692">
        <v>17.545857103907121</v>
      </c>
      <c r="E12" s="693">
        <v>14000</v>
      </c>
      <c r="F12" s="694">
        <v>34.691468820187495</v>
      </c>
      <c r="G12" s="694">
        <v>2039.212</v>
      </c>
      <c r="H12" s="695">
        <v>5.0530899654108712</v>
      </c>
      <c r="I12" s="692">
        <v>182</v>
      </c>
      <c r="J12" s="693">
        <v>0.45098909466243753</v>
      </c>
      <c r="K12" s="694">
        <v>42.3</v>
      </c>
      <c r="L12" s="692">
        <v>0.10481779507813793</v>
      </c>
      <c r="M12" s="605" t="s">
        <v>330</v>
      </c>
      <c r="N12" s="605" t="s">
        <v>330</v>
      </c>
      <c r="O12" s="605" t="s">
        <v>330</v>
      </c>
      <c r="P12" s="609" t="s">
        <v>330</v>
      </c>
      <c r="Q12" s="619" t="s">
        <v>473</v>
      </c>
      <c r="R12" s="605" t="s">
        <v>330</v>
      </c>
      <c r="S12" s="605" t="s">
        <v>330</v>
      </c>
      <c r="T12" s="694">
        <v>17102.47</v>
      </c>
      <c r="U12" s="692">
        <v>42.379271768085154</v>
      </c>
      <c r="V12" s="605" t="s">
        <v>330</v>
      </c>
      <c r="W12" s="605" t="s">
        <v>330</v>
      </c>
      <c r="X12" s="605" t="s">
        <v>330</v>
      </c>
      <c r="Y12" s="605" t="s">
        <v>330</v>
      </c>
      <c r="Z12" s="605" t="s">
        <v>330</v>
      </c>
      <c r="AA12" s="605" t="s">
        <v>330</v>
      </c>
      <c r="AB12" s="605" t="s">
        <v>330</v>
      </c>
      <c r="AC12" s="605" t="s">
        <v>330</v>
      </c>
      <c r="AD12" s="605" t="s">
        <v>330</v>
      </c>
      <c r="AE12" s="605" t="s">
        <v>330</v>
      </c>
      <c r="AF12" s="605" t="s">
        <v>330</v>
      </c>
      <c r="AG12" s="605" t="s">
        <v>330</v>
      </c>
      <c r="AH12" s="694">
        <v>17102.47</v>
      </c>
      <c r="AI12" s="693">
        <v>42.379271768085154</v>
      </c>
    </row>
    <row r="13" spans="1:36" x14ac:dyDescent="0.3">
      <c r="A13" s="618" t="s">
        <v>474</v>
      </c>
      <c r="B13" s="690">
        <v>236256.07699999999</v>
      </c>
      <c r="C13" s="691">
        <v>81766.8</v>
      </c>
      <c r="D13" s="692">
        <v>34.609395465412732</v>
      </c>
      <c r="E13" s="693">
        <v>66190</v>
      </c>
      <c r="F13" s="694">
        <v>28.016210562913901</v>
      </c>
      <c r="G13" s="694">
        <v>799.06799999999998</v>
      </c>
      <c r="H13" s="695">
        <v>0.33822114129153175</v>
      </c>
      <c r="I13" s="692">
        <v>231.5</v>
      </c>
      <c r="J13" s="693">
        <v>9.7986897496820796E-2</v>
      </c>
      <c r="K13" s="694">
        <v>7441.6570000000002</v>
      </c>
      <c r="L13" s="692">
        <v>3.1498267026587432</v>
      </c>
      <c r="M13" s="605" t="s">
        <v>330</v>
      </c>
      <c r="N13" s="605" t="s">
        <v>330</v>
      </c>
      <c r="O13" s="605" t="s">
        <v>330</v>
      </c>
      <c r="P13" s="609" t="s">
        <v>330</v>
      </c>
      <c r="Q13" s="619" t="s">
        <v>474</v>
      </c>
      <c r="R13" s="605" t="s">
        <v>330</v>
      </c>
      <c r="S13" s="605" t="s">
        <v>330</v>
      </c>
      <c r="T13" s="694">
        <v>48820</v>
      </c>
      <c r="U13" s="692">
        <v>20.664018729135165</v>
      </c>
      <c r="V13" s="694">
        <v>447.87199999999996</v>
      </c>
      <c r="W13" s="692">
        <v>0.18957057345873055</v>
      </c>
      <c r="X13" s="694">
        <v>110</v>
      </c>
      <c r="Y13" s="692">
        <v>4.6559648918575759E-2</v>
      </c>
      <c r="Z13" s="605" t="s">
        <v>330</v>
      </c>
      <c r="AA13" s="605" t="s">
        <v>330</v>
      </c>
      <c r="AB13" s="694">
        <v>28832</v>
      </c>
      <c r="AC13" s="692">
        <v>12.203707251094329</v>
      </c>
      <c r="AD13" s="694">
        <v>1519</v>
      </c>
      <c r="AE13" s="692">
        <v>0.64294642461196883</v>
      </c>
      <c r="AF13" s="694">
        <v>144.47999999999999</v>
      </c>
      <c r="AG13" s="692">
        <v>6.1153982506871131E-2</v>
      </c>
      <c r="AH13" s="694">
        <v>78209.872000000003</v>
      </c>
      <c r="AI13" s="693">
        <v>33.103856202606799</v>
      </c>
    </row>
    <row r="14" spans="1:36" x14ac:dyDescent="0.3">
      <c r="A14" s="618" t="s">
        <v>475</v>
      </c>
      <c r="B14" s="690">
        <v>1558643.997</v>
      </c>
      <c r="C14" s="691">
        <v>559331.66200000001</v>
      </c>
      <c r="D14" s="692">
        <v>35.885786817039275</v>
      </c>
      <c r="E14" s="693">
        <v>52309.175000000003</v>
      </c>
      <c r="F14" s="694">
        <v>3.3560694488723586</v>
      </c>
      <c r="G14" s="694">
        <v>398014.364</v>
      </c>
      <c r="H14" s="695">
        <v>25.535937954149766</v>
      </c>
      <c r="I14" s="692">
        <v>32705.954000000002</v>
      </c>
      <c r="J14" s="693">
        <v>2.0983594754768111</v>
      </c>
      <c r="K14" s="694">
        <v>108776.414</v>
      </c>
      <c r="L14" s="692">
        <v>6.9789133509234578</v>
      </c>
      <c r="M14" s="694">
        <v>728.64899999999989</v>
      </c>
      <c r="N14" s="692">
        <v>4.6748904907244183E-2</v>
      </c>
      <c r="O14" s="605" t="s">
        <v>330</v>
      </c>
      <c r="P14" s="609" t="s">
        <v>330</v>
      </c>
      <c r="Q14" s="619" t="s">
        <v>475</v>
      </c>
      <c r="R14" s="694">
        <v>0.36399999999999999</v>
      </c>
      <c r="S14" s="692">
        <v>2.3353633074686008E-5</v>
      </c>
      <c r="T14" s="694">
        <v>247757.10399999999</v>
      </c>
      <c r="U14" s="692">
        <v>15.895682688084673</v>
      </c>
      <c r="V14" s="697">
        <v>2759.578</v>
      </c>
      <c r="W14" s="698">
        <v>0.17704992322246119</v>
      </c>
      <c r="X14" s="694">
        <v>9092.8089999999993</v>
      </c>
      <c r="Y14" s="692">
        <v>0.58337946429725984</v>
      </c>
      <c r="Z14" s="605" t="s">
        <v>330</v>
      </c>
      <c r="AA14" s="605" t="s">
        <v>330</v>
      </c>
      <c r="AB14" s="694">
        <v>141703.986</v>
      </c>
      <c r="AC14" s="692">
        <v>9.0914914677594592</v>
      </c>
      <c r="AD14" s="694">
        <v>7408.8130000000001</v>
      </c>
      <c r="AE14" s="692">
        <v>0.47533708879385628</v>
      </c>
      <c r="AF14" s="694">
        <v>382.49599999999998</v>
      </c>
      <c r="AG14" s="692">
        <v>2.4540305594876646E-2</v>
      </c>
      <c r="AH14" s="694">
        <v>401313.47700000001</v>
      </c>
      <c r="AI14" s="693">
        <v>25.747603543363855</v>
      </c>
    </row>
    <row r="15" spans="1:36" x14ac:dyDescent="0.3">
      <c r="A15" s="618" t="s">
        <v>476</v>
      </c>
      <c r="B15" s="690">
        <v>180728.85500000001</v>
      </c>
      <c r="C15" s="691">
        <v>59693.508000000002</v>
      </c>
      <c r="D15" s="692">
        <v>33.029317869578712</v>
      </c>
      <c r="E15" s="693">
        <v>1146.4639999999999</v>
      </c>
      <c r="F15" s="694">
        <v>0.63435581440495481</v>
      </c>
      <c r="G15" s="694">
        <v>19496.221000000001</v>
      </c>
      <c r="H15" s="695">
        <v>10.787552989255644</v>
      </c>
      <c r="I15" s="692">
        <v>3409.98</v>
      </c>
      <c r="J15" s="693">
        <v>1.8867933402222905</v>
      </c>
      <c r="K15" s="694">
        <v>48810.824000000001</v>
      </c>
      <c r="L15" s="692">
        <v>27.007764753447923</v>
      </c>
      <c r="M15" s="697">
        <v>0</v>
      </c>
      <c r="N15" s="698">
        <v>0</v>
      </c>
      <c r="O15" s="693">
        <v>69.537999999999997</v>
      </c>
      <c r="P15" s="693">
        <v>3.8476423701129511E-2</v>
      </c>
      <c r="Q15" s="619" t="s">
        <v>476</v>
      </c>
      <c r="R15" s="605" t="s">
        <v>330</v>
      </c>
      <c r="S15" s="605" t="s">
        <v>330</v>
      </c>
      <c r="T15" s="694">
        <v>28137.696</v>
      </c>
      <c r="U15" s="692">
        <v>15.569011378952185</v>
      </c>
      <c r="V15" s="694">
        <v>1556.2</v>
      </c>
      <c r="W15" s="692">
        <v>0.86106892006813185</v>
      </c>
      <c r="X15" s="694">
        <v>12818.8</v>
      </c>
      <c r="Y15" s="692">
        <v>7.0928352863188326</v>
      </c>
      <c r="Z15" s="605" t="s">
        <v>330</v>
      </c>
      <c r="AA15" s="605" t="s">
        <v>330</v>
      </c>
      <c r="AB15" s="694">
        <v>4029.2260000000001</v>
      </c>
      <c r="AC15" s="692">
        <v>2.2294314872962593</v>
      </c>
      <c r="AD15" s="694">
        <v>107.672</v>
      </c>
      <c r="AE15" s="692">
        <v>5.9576540779832855E-2</v>
      </c>
      <c r="AF15" s="605" t="s">
        <v>330</v>
      </c>
      <c r="AG15" s="605" t="s">
        <v>330</v>
      </c>
      <c r="AH15" s="694">
        <v>46541.921999999999</v>
      </c>
      <c r="AI15" s="693">
        <v>25.752347072635413</v>
      </c>
    </row>
    <row r="16" spans="1:36" x14ac:dyDescent="0.3">
      <c r="A16" s="618" t="s">
        <v>477</v>
      </c>
      <c r="B16" s="690">
        <v>597851.31499999994</v>
      </c>
      <c r="C16" s="691">
        <v>264470.40000000002</v>
      </c>
      <c r="D16" s="692">
        <v>44.236818313262397</v>
      </c>
      <c r="E16" s="605" t="s">
        <v>330</v>
      </c>
      <c r="F16" s="605" t="s">
        <v>330</v>
      </c>
      <c r="G16" s="694">
        <v>130567.5</v>
      </c>
      <c r="H16" s="695">
        <v>21.839460200902963</v>
      </c>
      <c r="I16" s="692">
        <v>35238.5</v>
      </c>
      <c r="J16" s="693">
        <v>5.8941912672718635</v>
      </c>
      <c r="K16" s="694">
        <v>61201.942999999999</v>
      </c>
      <c r="L16" s="692">
        <v>10.23698392300099</v>
      </c>
      <c r="M16" s="694">
        <v>1216.6500000000001</v>
      </c>
      <c r="N16" s="692">
        <v>0.20350377585102411</v>
      </c>
      <c r="O16" s="605" t="s">
        <v>330</v>
      </c>
      <c r="P16" s="609" t="s">
        <v>330</v>
      </c>
      <c r="Q16" s="619" t="s">
        <v>477</v>
      </c>
      <c r="R16" s="605" t="s">
        <v>330</v>
      </c>
      <c r="S16" s="605" t="s">
        <v>330</v>
      </c>
      <c r="T16" s="694">
        <v>76821</v>
      </c>
      <c r="U16" s="692">
        <v>12.849515936918197</v>
      </c>
      <c r="V16" s="694">
        <v>432.94200000000001</v>
      </c>
      <c r="W16" s="692">
        <v>7.2416333147983472E-2</v>
      </c>
      <c r="X16" s="694">
        <v>11986.023999999999</v>
      </c>
      <c r="Y16" s="692">
        <v>2.0048503196819096</v>
      </c>
      <c r="Z16" s="694">
        <v>3.8690000000000002</v>
      </c>
      <c r="AA16" s="692">
        <v>6.4715087228669902E-4</v>
      </c>
      <c r="AB16" s="694">
        <v>8860.5560000000005</v>
      </c>
      <c r="AC16" s="692">
        <v>1.4820668245916631</v>
      </c>
      <c r="AD16" s="694">
        <v>0.92</v>
      </c>
      <c r="AE16" s="692">
        <v>1.538844152245446E-4</v>
      </c>
      <c r="AF16" s="605" t="s">
        <v>330</v>
      </c>
      <c r="AG16" s="605" t="s">
        <v>330</v>
      </c>
      <c r="AH16" s="694">
        <v>98104.391000000003</v>
      </c>
      <c r="AI16" s="693">
        <v>16.409496565212038</v>
      </c>
    </row>
    <row r="17" spans="1:35" x14ac:dyDescent="0.3">
      <c r="A17" s="618" t="s">
        <v>478</v>
      </c>
      <c r="B17" s="690">
        <v>114602.69</v>
      </c>
      <c r="C17" s="691">
        <v>29908.498</v>
      </c>
      <c r="D17" s="692">
        <v>26.097553207520697</v>
      </c>
      <c r="E17" s="605" t="s">
        <v>330</v>
      </c>
      <c r="F17" s="605" t="s">
        <v>330</v>
      </c>
      <c r="G17" s="694">
        <v>22554.251</v>
      </c>
      <c r="H17" s="695">
        <v>19.680385338249913</v>
      </c>
      <c r="I17" s="692">
        <v>2318.893</v>
      </c>
      <c r="J17" s="693">
        <v>2.023419345566845</v>
      </c>
      <c r="K17" s="694">
        <v>12169.794</v>
      </c>
      <c r="L17" s="692">
        <v>10.619117230145296</v>
      </c>
      <c r="M17" s="694">
        <v>3830.9380000000001</v>
      </c>
      <c r="N17" s="692">
        <v>3.3427993705906904</v>
      </c>
      <c r="O17" s="605" t="s">
        <v>330</v>
      </c>
      <c r="P17" s="609" t="s">
        <v>330</v>
      </c>
      <c r="Q17" s="619" t="s">
        <v>478</v>
      </c>
      <c r="R17" s="605" t="s">
        <v>330</v>
      </c>
      <c r="S17" s="605" t="s">
        <v>330</v>
      </c>
      <c r="T17" s="694">
        <v>972.31200000000001</v>
      </c>
      <c r="U17" s="692">
        <v>0.84841987565911403</v>
      </c>
      <c r="V17" s="605" t="s">
        <v>330</v>
      </c>
      <c r="W17" s="605" t="s">
        <v>330</v>
      </c>
      <c r="X17" s="694">
        <v>581.60500000000002</v>
      </c>
      <c r="Y17" s="692">
        <v>0.50749681355647058</v>
      </c>
      <c r="Z17" s="605" t="s">
        <v>330</v>
      </c>
      <c r="AA17" s="605" t="s">
        <v>330</v>
      </c>
      <c r="AB17" s="694">
        <v>3232.375</v>
      </c>
      <c r="AC17" s="692">
        <v>2.8205053476493438</v>
      </c>
      <c r="AD17" s="694">
        <v>32390.572</v>
      </c>
      <c r="AE17" s="692">
        <v>28.263361008367255</v>
      </c>
      <c r="AF17" s="694">
        <v>7063.5169999999998</v>
      </c>
      <c r="AG17" s="692">
        <v>6.1634827245329058</v>
      </c>
      <c r="AH17" s="694">
        <v>4786.2920000000004</v>
      </c>
      <c r="AI17" s="693">
        <v>4.1764220368649285</v>
      </c>
    </row>
    <row r="18" spans="1:35" x14ac:dyDescent="0.3">
      <c r="A18" s="618" t="s">
        <v>479</v>
      </c>
      <c r="B18" s="690">
        <v>65235.131999999998</v>
      </c>
      <c r="C18" s="691">
        <v>11840.76</v>
      </c>
      <c r="D18" s="692">
        <v>18.150894521068803</v>
      </c>
      <c r="E18" s="693">
        <v>19160</v>
      </c>
      <c r="F18" s="694">
        <v>29.370677137588991</v>
      </c>
      <c r="G18" s="694">
        <v>8270.1710000000003</v>
      </c>
      <c r="H18" s="695">
        <v>12.677480287768866</v>
      </c>
      <c r="I18" s="692">
        <v>1337.068</v>
      </c>
      <c r="J18" s="693">
        <v>2.0496133893007222</v>
      </c>
      <c r="K18" s="694">
        <v>1265.845</v>
      </c>
      <c r="L18" s="692">
        <v>1.9404344885820115</v>
      </c>
      <c r="M18" s="694">
        <v>1102.768</v>
      </c>
      <c r="N18" s="692">
        <v>1.6904510900660092</v>
      </c>
      <c r="O18" s="605" t="s">
        <v>330</v>
      </c>
      <c r="P18" s="609" t="s">
        <v>330</v>
      </c>
      <c r="Q18" s="619" t="s">
        <v>479</v>
      </c>
      <c r="R18" s="605" t="s">
        <v>330</v>
      </c>
      <c r="S18" s="605" t="s">
        <v>330</v>
      </c>
      <c r="T18" s="694">
        <v>18450</v>
      </c>
      <c r="U18" s="692">
        <v>28.282306533847439</v>
      </c>
      <c r="V18" s="605" t="s">
        <v>330</v>
      </c>
      <c r="W18" s="605" t="s">
        <v>330</v>
      </c>
      <c r="X18" s="605" t="s">
        <v>330</v>
      </c>
      <c r="Y18" s="605" t="s">
        <v>330</v>
      </c>
      <c r="Z18" s="605" t="s">
        <v>330</v>
      </c>
      <c r="AA18" s="605" t="s">
        <v>330</v>
      </c>
      <c r="AB18" s="694">
        <v>3283</v>
      </c>
      <c r="AC18" s="692">
        <v>5.0325643550472163</v>
      </c>
      <c r="AD18" s="605" t="s">
        <v>330</v>
      </c>
      <c r="AE18" s="605" t="s">
        <v>330</v>
      </c>
      <c r="AF18" s="694">
        <v>565.31600000000003</v>
      </c>
      <c r="AG18" s="692">
        <v>0.86658213552783192</v>
      </c>
      <c r="AH18" s="694">
        <v>21733</v>
      </c>
      <c r="AI18" s="693">
        <v>33.314870888894653</v>
      </c>
    </row>
    <row r="19" spans="1:35" x14ac:dyDescent="0.3">
      <c r="A19" s="618" t="s">
        <v>480</v>
      </c>
      <c r="B19" s="690">
        <v>19155.842000000001</v>
      </c>
      <c r="C19" s="691">
        <v>3452.2060000000001</v>
      </c>
      <c r="D19" s="692">
        <v>18.021687587525516</v>
      </c>
      <c r="E19" s="605" t="s">
        <v>330</v>
      </c>
      <c r="F19" s="605" t="s">
        <v>330</v>
      </c>
      <c r="G19" s="694">
        <v>8968.5419999999995</v>
      </c>
      <c r="H19" s="695">
        <v>46.818834692831565</v>
      </c>
      <c r="I19" s="692">
        <v>20.286000000000001</v>
      </c>
      <c r="J19" s="693">
        <v>0.10589980852838522</v>
      </c>
      <c r="K19" s="694">
        <v>5376.9440000000004</v>
      </c>
      <c r="L19" s="692">
        <v>28.069473531886512</v>
      </c>
      <c r="M19" s="605" t="s">
        <v>330</v>
      </c>
      <c r="N19" s="605" t="s">
        <v>330</v>
      </c>
      <c r="O19" s="605" t="s">
        <v>330</v>
      </c>
      <c r="P19" s="609" t="s">
        <v>330</v>
      </c>
      <c r="Q19" s="619" t="s">
        <v>480</v>
      </c>
      <c r="R19" s="605" t="s">
        <v>330</v>
      </c>
      <c r="S19" s="605" t="s">
        <v>330</v>
      </c>
      <c r="T19" s="694">
        <v>904.87099999999998</v>
      </c>
      <c r="U19" s="692">
        <v>4.7237338875524237</v>
      </c>
      <c r="V19" s="605" t="s">
        <v>330</v>
      </c>
      <c r="W19" s="605" t="s">
        <v>330</v>
      </c>
      <c r="X19" s="694">
        <v>118.626</v>
      </c>
      <c r="Y19" s="692">
        <v>0.61926800189728026</v>
      </c>
      <c r="Z19" s="605" t="s">
        <v>330</v>
      </c>
      <c r="AA19" s="605" t="s">
        <v>330</v>
      </c>
      <c r="AB19" s="694">
        <v>274.70600000000002</v>
      </c>
      <c r="AC19" s="692">
        <v>1.4340586020703241</v>
      </c>
      <c r="AD19" s="694">
        <v>28.47</v>
      </c>
      <c r="AE19" s="692">
        <v>0.1486230675738503</v>
      </c>
      <c r="AF19" s="694">
        <v>20.989000000000001</v>
      </c>
      <c r="AG19" s="692">
        <v>0.1095697072464891</v>
      </c>
      <c r="AH19" s="694">
        <v>1298.203</v>
      </c>
      <c r="AI19" s="693">
        <v>6.7770604915200279</v>
      </c>
    </row>
    <row r="20" spans="1:35" x14ac:dyDescent="0.3">
      <c r="A20" s="618" t="s">
        <v>481</v>
      </c>
      <c r="B20" s="690">
        <v>46566.110999999997</v>
      </c>
      <c r="C20" s="691">
        <v>5972.8639999999996</v>
      </c>
      <c r="D20" s="692">
        <v>12.826632655666693</v>
      </c>
      <c r="E20" s="693">
        <v>15310.575000000001</v>
      </c>
      <c r="F20" s="694">
        <v>32.879221973250033</v>
      </c>
      <c r="G20" s="694">
        <v>4380.6760000000004</v>
      </c>
      <c r="H20" s="695">
        <v>9.4074336592119536</v>
      </c>
      <c r="I20" s="692">
        <v>656.04899999999998</v>
      </c>
      <c r="J20" s="693">
        <v>1.4088550362301031</v>
      </c>
      <c r="K20" s="694">
        <v>1334.1859999999999</v>
      </c>
      <c r="L20" s="692">
        <v>2.8651437093383212</v>
      </c>
      <c r="M20" s="694">
        <v>52.033000000000001</v>
      </c>
      <c r="N20" s="692">
        <v>0.11174005920314026</v>
      </c>
      <c r="O20" s="605" t="s">
        <v>330</v>
      </c>
      <c r="P20" s="609" t="s">
        <v>330</v>
      </c>
      <c r="Q20" s="619" t="s">
        <v>481</v>
      </c>
      <c r="R20" s="605" t="s">
        <v>330</v>
      </c>
      <c r="S20" s="605" t="s">
        <v>330</v>
      </c>
      <c r="T20" s="694">
        <v>18504.442999999999</v>
      </c>
      <c r="U20" s="692">
        <v>39.738003888707823</v>
      </c>
      <c r="V20" s="694">
        <v>67.53</v>
      </c>
      <c r="W20" s="692">
        <v>0.14501962596790616</v>
      </c>
      <c r="X20" s="605" t="s">
        <v>330</v>
      </c>
      <c r="Y20" s="605" t="s">
        <v>330</v>
      </c>
      <c r="Z20" s="605" t="s">
        <v>330</v>
      </c>
      <c r="AA20" s="605" t="s">
        <v>330</v>
      </c>
      <c r="AB20" s="694">
        <v>12.481</v>
      </c>
      <c r="AC20" s="692">
        <v>2.6802753616251097E-2</v>
      </c>
      <c r="AD20" s="694">
        <v>198.12899999999999</v>
      </c>
      <c r="AE20" s="692">
        <v>0.42547894970228456</v>
      </c>
      <c r="AF20" s="605" t="s">
        <v>330</v>
      </c>
      <c r="AG20" s="605" t="s">
        <v>330</v>
      </c>
      <c r="AH20" s="694">
        <v>18584.454000000002</v>
      </c>
      <c r="AI20" s="693">
        <v>39.90982626829198</v>
      </c>
    </row>
    <row r="21" spans="1:35" x14ac:dyDescent="0.3">
      <c r="A21" s="618" t="s">
        <v>482</v>
      </c>
      <c r="B21" s="690">
        <v>4790.0280000000002</v>
      </c>
      <c r="C21" s="691">
        <v>3623.317</v>
      </c>
      <c r="D21" s="692">
        <v>75.642918997550751</v>
      </c>
      <c r="E21" s="605" t="s">
        <v>330</v>
      </c>
      <c r="F21" s="605" t="s">
        <v>330</v>
      </c>
      <c r="G21" s="605" t="s">
        <v>330</v>
      </c>
      <c r="H21" s="605" t="s">
        <v>330</v>
      </c>
      <c r="I21" s="692">
        <v>637.74400000000003</v>
      </c>
      <c r="J21" s="693">
        <v>13.313993154110998</v>
      </c>
      <c r="K21" s="694">
        <v>1.29</v>
      </c>
      <c r="L21" s="692">
        <v>2.6930949046644399E-2</v>
      </c>
      <c r="M21" s="605" t="s">
        <v>330</v>
      </c>
      <c r="N21" s="605" t="s">
        <v>330</v>
      </c>
      <c r="O21" s="605" t="s">
        <v>330</v>
      </c>
      <c r="P21" s="609" t="s">
        <v>330</v>
      </c>
      <c r="Q21" s="619" t="s">
        <v>482</v>
      </c>
      <c r="R21" s="605" t="s">
        <v>330</v>
      </c>
      <c r="S21" s="605" t="s">
        <v>330</v>
      </c>
      <c r="T21" s="694">
        <v>47.564999999999998</v>
      </c>
      <c r="U21" s="692">
        <v>0.99300045845243479</v>
      </c>
      <c r="V21" s="605" t="s">
        <v>330</v>
      </c>
      <c r="W21" s="605" t="s">
        <v>330</v>
      </c>
      <c r="X21" s="694">
        <v>134.37799999999999</v>
      </c>
      <c r="Y21" s="692">
        <v>2.8053698224728536</v>
      </c>
      <c r="Z21" s="605" t="s">
        <v>330</v>
      </c>
      <c r="AA21" s="605" t="s">
        <v>330</v>
      </c>
      <c r="AB21" s="694">
        <v>474.62599999999998</v>
      </c>
      <c r="AC21" s="692">
        <v>9.9086268389245316</v>
      </c>
      <c r="AD21" s="605" t="s">
        <v>330</v>
      </c>
      <c r="AE21" s="605" t="s">
        <v>330</v>
      </c>
      <c r="AF21" s="605" t="s">
        <v>330</v>
      </c>
      <c r="AG21" s="605" t="s">
        <v>330</v>
      </c>
      <c r="AH21" s="694">
        <v>656.56899999999996</v>
      </c>
      <c r="AI21" s="693">
        <v>13.70699711984982</v>
      </c>
    </row>
    <row r="22" spans="1:35" x14ac:dyDescent="0.3">
      <c r="A22" s="618" t="s">
        <v>483</v>
      </c>
      <c r="B22" s="690">
        <v>358660.41100000002</v>
      </c>
      <c r="C22" s="691">
        <v>80528.936000000002</v>
      </c>
      <c r="D22" s="692">
        <v>22.452697183799302</v>
      </c>
      <c r="E22" s="693">
        <v>10686.5</v>
      </c>
      <c r="F22" s="694">
        <v>2.9795594027800294</v>
      </c>
      <c r="G22" s="694">
        <v>237450.61300000001</v>
      </c>
      <c r="H22" s="695">
        <v>66.204857217988305</v>
      </c>
      <c r="I22" s="692">
        <v>971.89099999999996</v>
      </c>
      <c r="J22" s="693">
        <v>0.27097805338766534</v>
      </c>
      <c r="K22" s="694">
        <v>304.18799999999999</v>
      </c>
      <c r="L22" s="692">
        <v>8.4812259917919949E-2</v>
      </c>
      <c r="M22" s="694">
        <v>2.754</v>
      </c>
      <c r="N22" s="692">
        <v>7.6785725871484592E-4</v>
      </c>
      <c r="O22" s="605" t="s">
        <v>330</v>
      </c>
      <c r="P22" s="609" t="s">
        <v>330</v>
      </c>
      <c r="Q22" s="619" t="s">
        <v>483</v>
      </c>
      <c r="R22" s="605" t="s">
        <v>330</v>
      </c>
      <c r="S22" s="605" t="s">
        <v>330</v>
      </c>
      <c r="T22" s="694">
        <v>15925.356</v>
      </c>
      <c r="U22" s="692">
        <v>4.4402324626790213</v>
      </c>
      <c r="V22" s="694">
        <v>270</v>
      </c>
      <c r="W22" s="692">
        <v>7.5280123403416277E-2</v>
      </c>
      <c r="X22" s="694">
        <v>934</v>
      </c>
      <c r="Y22" s="692">
        <v>0.26041346392144737</v>
      </c>
      <c r="Z22" s="605" t="s">
        <v>330</v>
      </c>
      <c r="AA22" s="605" t="s">
        <v>330</v>
      </c>
      <c r="AB22" s="694">
        <v>11365.347</v>
      </c>
      <c r="AC22" s="692">
        <v>3.1688323136394332</v>
      </c>
      <c r="AD22" s="694">
        <v>220.54300000000001</v>
      </c>
      <c r="AE22" s="692">
        <v>6.1490756502813465E-2</v>
      </c>
      <c r="AF22" s="605" t="s">
        <v>330</v>
      </c>
      <c r="AG22" s="605" t="s">
        <v>330</v>
      </c>
      <c r="AH22" s="694">
        <v>28494.703000000001</v>
      </c>
      <c r="AI22" s="693">
        <v>7.9447583636433183</v>
      </c>
    </row>
    <row r="23" spans="1:35" x14ac:dyDescent="0.3">
      <c r="A23" s="618" t="s">
        <v>484</v>
      </c>
      <c r="B23" s="690">
        <v>2399669.5669999998</v>
      </c>
      <c r="C23" s="691">
        <v>483361.2</v>
      </c>
      <c r="D23" s="692">
        <v>20.142823272300976</v>
      </c>
      <c r="E23" s="693">
        <v>142428</v>
      </c>
      <c r="F23" s="694">
        <v>5.9353171769419708</v>
      </c>
      <c r="G23" s="694">
        <v>911182.58299999998</v>
      </c>
      <c r="H23" s="695">
        <v>37.971168844681188</v>
      </c>
      <c r="I23" s="692">
        <v>36440.603999999999</v>
      </c>
      <c r="J23" s="693">
        <v>1.5185675770167404</v>
      </c>
      <c r="K23" s="694">
        <v>412069</v>
      </c>
      <c r="L23" s="692">
        <v>17.171905901826193</v>
      </c>
      <c r="M23" s="694">
        <v>57.120999999999995</v>
      </c>
      <c r="N23" s="692">
        <v>2.380369396917055E-3</v>
      </c>
      <c r="O23" s="605" t="s">
        <v>330</v>
      </c>
      <c r="P23" s="609" t="s">
        <v>330</v>
      </c>
      <c r="Q23" s="619" t="s">
        <v>484</v>
      </c>
      <c r="R23" s="605" t="s">
        <v>330</v>
      </c>
      <c r="S23" s="605" t="s">
        <v>330</v>
      </c>
      <c r="T23" s="694">
        <v>284245</v>
      </c>
      <c r="U23" s="692">
        <v>11.845172514954015</v>
      </c>
      <c r="V23" s="694">
        <v>14866.27</v>
      </c>
      <c r="W23" s="692">
        <v>0.61951321150375704</v>
      </c>
      <c r="X23" s="694">
        <v>33516</v>
      </c>
      <c r="Y23" s="692">
        <v>1.3966922971774307</v>
      </c>
      <c r="Z23" s="694">
        <v>1492</v>
      </c>
      <c r="AA23" s="692">
        <v>6.2175226977823322E-2</v>
      </c>
      <c r="AB23" s="694">
        <v>65056</v>
      </c>
      <c r="AC23" s="692">
        <v>2.7110399237729719</v>
      </c>
      <c r="AD23" s="694">
        <v>3342.7939999999999</v>
      </c>
      <c r="AE23" s="692">
        <v>0.13930226252688063</v>
      </c>
      <c r="AF23" s="694">
        <v>11785.291000000001</v>
      </c>
      <c r="AG23" s="692">
        <v>0.49112140946695609</v>
      </c>
      <c r="AH23" s="694">
        <v>399175.27</v>
      </c>
      <c r="AI23" s="693">
        <v>16.634593174385998</v>
      </c>
    </row>
    <row r="24" spans="1:35" x14ac:dyDescent="0.3">
      <c r="A24" s="699" t="s">
        <v>485</v>
      </c>
      <c r="B24" s="690">
        <v>869809.70400000003</v>
      </c>
      <c r="C24" s="691">
        <v>108097.2</v>
      </c>
      <c r="D24" s="692">
        <v>12.427683837383356</v>
      </c>
      <c r="E24" s="693">
        <v>152270</v>
      </c>
      <c r="F24" s="694">
        <v>17.506127984058452</v>
      </c>
      <c r="G24" s="694">
        <v>181655.27600000001</v>
      </c>
      <c r="H24" s="695">
        <v>20.884484866588704</v>
      </c>
      <c r="I24" s="692">
        <v>23000</v>
      </c>
      <c r="J24" s="693">
        <v>2.6442565418883852</v>
      </c>
      <c r="K24" s="694">
        <v>3655</v>
      </c>
      <c r="L24" s="692">
        <v>0.42020685480878467</v>
      </c>
      <c r="M24" s="694">
        <v>168840</v>
      </c>
      <c r="N24" s="692">
        <v>19.411142370975433</v>
      </c>
      <c r="O24" s="693">
        <v>1280</v>
      </c>
      <c r="P24" s="693">
        <v>0.14715862493987536</v>
      </c>
      <c r="Q24" s="700" t="s">
        <v>485</v>
      </c>
      <c r="R24" s="694">
        <v>1643.681</v>
      </c>
      <c r="S24" s="692">
        <v>0.18897018421859318</v>
      </c>
      <c r="T24" s="694">
        <v>205165.103</v>
      </c>
      <c r="U24" s="692">
        <v>23.587355033693669</v>
      </c>
      <c r="V24" s="605" t="s">
        <v>330</v>
      </c>
      <c r="W24" s="605" t="s">
        <v>330</v>
      </c>
      <c r="X24" s="694">
        <v>3569.951</v>
      </c>
      <c r="Y24" s="692">
        <v>0.41042896895526015</v>
      </c>
      <c r="Z24" s="694">
        <v>988.16300000000001</v>
      </c>
      <c r="AA24" s="692">
        <v>0.11360680335661098</v>
      </c>
      <c r="AB24" s="694">
        <v>20647.153999999999</v>
      </c>
      <c r="AC24" s="692">
        <v>2.373755305907693</v>
      </c>
      <c r="AD24" s="605" t="s">
        <v>330</v>
      </c>
      <c r="AE24" s="605" t="s">
        <v>330</v>
      </c>
      <c r="AF24" s="697">
        <v>700.17600000000004</v>
      </c>
      <c r="AG24" s="698">
        <v>8.0497607324923573E-2</v>
      </c>
      <c r="AH24" s="694">
        <v>230370.37100000001</v>
      </c>
      <c r="AI24" s="693">
        <v>26.485146111913231</v>
      </c>
    </row>
    <row r="25" spans="1:35" x14ac:dyDescent="0.3">
      <c r="A25" s="618" t="s">
        <v>486</v>
      </c>
      <c r="B25" s="690">
        <v>124177.719</v>
      </c>
      <c r="C25" s="691">
        <v>50054.548000000003</v>
      </c>
      <c r="D25" s="692">
        <v>40.308799680883176</v>
      </c>
      <c r="E25" s="693">
        <v>24.978000000000002</v>
      </c>
      <c r="F25" s="694">
        <v>2.0114719614071831E-2</v>
      </c>
      <c r="G25" s="694">
        <v>11217.221</v>
      </c>
      <c r="H25" s="695">
        <v>9.0331994260580686</v>
      </c>
      <c r="I25" s="692">
        <v>16601.031999999999</v>
      </c>
      <c r="J25" s="693">
        <v>13.368768675804072</v>
      </c>
      <c r="K25" s="694">
        <v>1799.722</v>
      </c>
      <c r="L25" s="692">
        <v>1.4493115306780597</v>
      </c>
      <c r="M25" s="605" t="s">
        <v>330</v>
      </c>
      <c r="N25" s="605" t="s">
        <v>330</v>
      </c>
      <c r="O25" s="605" t="s">
        <v>330</v>
      </c>
      <c r="P25" s="609" t="s">
        <v>330</v>
      </c>
      <c r="Q25" s="619" t="s">
        <v>486</v>
      </c>
      <c r="R25" s="605" t="s">
        <v>330</v>
      </c>
      <c r="S25" s="605" t="s">
        <v>330</v>
      </c>
      <c r="T25" s="694">
        <v>32146.25</v>
      </c>
      <c r="U25" s="692">
        <v>25.887293033623848</v>
      </c>
      <c r="V25" s="694">
        <v>561.47400000000005</v>
      </c>
      <c r="W25" s="692">
        <v>0.45215357837262254</v>
      </c>
      <c r="X25" s="694">
        <v>2697.0830000000001</v>
      </c>
      <c r="Y25" s="692">
        <v>2.171954052401301</v>
      </c>
      <c r="Z25" s="605" t="s">
        <v>330</v>
      </c>
      <c r="AA25" s="605" t="s">
        <v>330</v>
      </c>
      <c r="AB25" s="694">
        <v>12642.428</v>
      </c>
      <c r="AC25" s="692">
        <v>10.180914983629229</v>
      </c>
      <c r="AD25" s="694">
        <v>0.74399999999999999</v>
      </c>
      <c r="AE25" s="692">
        <v>5.9914130005882932E-4</v>
      </c>
      <c r="AF25" s="605" t="s">
        <v>330</v>
      </c>
      <c r="AG25" s="605" t="s">
        <v>330</v>
      </c>
      <c r="AH25" s="694">
        <v>48047.235000000001</v>
      </c>
      <c r="AI25" s="693">
        <v>38.692315648027005</v>
      </c>
    </row>
    <row r="26" spans="1:35" x14ac:dyDescent="0.3">
      <c r="A26" s="618" t="s">
        <v>487</v>
      </c>
      <c r="B26" s="690">
        <v>330535.26899999997</v>
      </c>
      <c r="C26" s="691">
        <v>48590.406000000003</v>
      </c>
      <c r="D26" s="692">
        <v>14.700520808870174</v>
      </c>
      <c r="E26" s="693">
        <v>25561.701000000001</v>
      </c>
      <c r="F26" s="694">
        <v>7.7334261718376567</v>
      </c>
      <c r="G26" s="694">
        <v>113431.37699999999</v>
      </c>
      <c r="H26" s="695">
        <v>34.317480655899388</v>
      </c>
      <c r="I26" s="692">
        <v>10476.544</v>
      </c>
      <c r="J26" s="693">
        <v>3.1695691753850328</v>
      </c>
      <c r="K26" s="605" t="s">
        <v>330</v>
      </c>
      <c r="L26" s="605" t="s">
        <v>330</v>
      </c>
      <c r="M26" s="605" t="s">
        <v>330</v>
      </c>
      <c r="N26" s="605" t="s">
        <v>330</v>
      </c>
      <c r="O26" s="693">
        <v>1903.826</v>
      </c>
      <c r="P26" s="693">
        <v>0.57598271003267743</v>
      </c>
      <c r="Q26" s="619" t="s">
        <v>487</v>
      </c>
      <c r="R26" s="605" t="s">
        <v>330</v>
      </c>
      <c r="S26" s="605" t="s">
        <v>330</v>
      </c>
      <c r="T26" s="694">
        <v>128600.777</v>
      </c>
      <c r="U26" s="692">
        <v>38.906824493818242</v>
      </c>
      <c r="V26" s="605" t="s">
        <v>330</v>
      </c>
      <c r="W26" s="605" t="s">
        <v>330</v>
      </c>
      <c r="X26" s="605" t="s">
        <v>330</v>
      </c>
      <c r="Y26" s="605" t="s">
        <v>330</v>
      </c>
      <c r="Z26" s="694">
        <v>54.908000000000001</v>
      </c>
      <c r="AA26" s="692">
        <v>1.6611843016365074E-2</v>
      </c>
      <c r="AB26" s="605" t="s">
        <v>330</v>
      </c>
      <c r="AC26" s="605" t="s">
        <v>330</v>
      </c>
      <c r="AD26" s="694">
        <v>1279.73</v>
      </c>
      <c r="AE26" s="692">
        <v>0.38716897106674575</v>
      </c>
      <c r="AF26" s="605" t="s">
        <v>330</v>
      </c>
      <c r="AG26" s="605" t="s">
        <v>330</v>
      </c>
      <c r="AH26" s="694">
        <v>128655.685</v>
      </c>
      <c r="AI26" s="693">
        <v>38.923436336834605</v>
      </c>
    </row>
    <row r="27" spans="1:35" x14ac:dyDescent="0.3">
      <c r="A27" s="618" t="s">
        <v>488</v>
      </c>
      <c r="B27" s="690">
        <v>112478.91099999999</v>
      </c>
      <c r="C27" s="691">
        <v>21207.599999999999</v>
      </c>
      <c r="D27" s="692">
        <v>18.854734466623704</v>
      </c>
      <c r="E27" s="693">
        <v>14190</v>
      </c>
      <c r="F27" s="694">
        <v>12.615698244091286</v>
      </c>
      <c r="G27" s="694">
        <v>46376.868000000002</v>
      </c>
      <c r="H27" s="695">
        <v>41.231611852998832</v>
      </c>
      <c r="I27" s="692">
        <v>276</v>
      </c>
      <c r="J27" s="693">
        <v>0.24537933159754721</v>
      </c>
      <c r="K27" s="605" t="s">
        <v>330</v>
      </c>
      <c r="L27" s="605" t="s">
        <v>330</v>
      </c>
      <c r="M27" s="694">
        <v>652.1</v>
      </c>
      <c r="N27" s="692">
        <v>0.57975312367666865</v>
      </c>
      <c r="O27" s="693">
        <v>697.47299999999996</v>
      </c>
      <c r="P27" s="693">
        <v>0.62009224111353634</v>
      </c>
      <c r="Q27" s="619" t="s">
        <v>488</v>
      </c>
      <c r="R27" s="694">
        <v>56.247999999999998</v>
      </c>
      <c r="S27" s="692">
        <v>5.0007596535140711E-2</v>
      </c>
      <c r="T27" s="694">
        <v>24890</v>
      </c>
      <c r="U27" s="692">
        <v>22.128592621242575</v>
      </c>
      <c r="V27" s="694">
        <v>29</v>
      </c>
      <c r="W27" s="692">
        <v>2.5782610928727787E-2</v>
      </c>
      <c r="X27" s="694">
        <v>342</v>
      </c>
      <c r="Y27" s="692">
        <v>0.30405699784913459</v>
      </c>
      <c r="Z27" s="605" t="s">
        <v>330</v>
      </c>
      <c r="AA27" s="605" t="s">
        <v>330</v>
      </c>
      <c r="AB27" s="694">
        <v>3005.2</v>
      </c>
      <c r="AC27" s="692">
        <v>2.671789736655612</v>
      </c>
      <c r="AD27" s="605" t="s">
        <v>330</v>
      </c>
      <c r="AE27" s="605" t="s">
        <v>330</v>
      </c>
      <c r="AF27" s="694">
        <v>710.53200000000004</v>
      </c>
      <c r="AG27" s="692">
        <v>0.63170241753140732</v>
      </c>
      <c r="AH27" s="694">
        <v>28266.09</v>
      </c>
      <c r="AI27" s="693">
        <v>25.130124170565626</v>
      </c>
    </row>
    <row r="28" spans="1:35" x14ac:dyDescent="0.3">
      <c r="A28" s="618" t="s">
        <v>489</v>
      </c>
      <c r="B28" s="690">
        <v>43811.364000000001</v>
      </c>
      <c r="C28" s="691">
        <v>13431.712</v>
      </c>
      <c r="D28" s="692">
        <v>30.6580548370966</v>
      </c>
      <c r="E28" s="693">
        <v>2942.1260000000002</v>
      </c>
      <c r="F28" s="694">
        <v>6.7154403136136107</v>
      </c>
      <c r="G28" s="694">
        <v>4197.4530000000004</v>
      </c>
      <c r="H28" s="695">
        <v>9.5807402846439569</v>
      </c>
      <c r="I28" s="692">
        <v>1093.181</v>
      </c>
      <c r="J28" s="693">
        <v>2.4951996472878593</v>
      </c>
      <c r="K28" s="694">
        <v>4091.3470000000002</v>
      </c>
      <c r="L28" s="692">
        <v>9.3385519793449028</v>
      </c>
      <c r="M28" s="694">
        <v>0.36099999999999999</v>
      </c>
      <c r="N28" s="692">
        <v>8.2398712808850224E-4</v>
      </c>
      <c r="O28" s="605" t="s">
        <v>330</v>
      </c>
      <c r="P28" s="609" t="s">
        <v>330</v>
      </c>
      <c r="Q28" s="619" t="s">
        <v>489</v>
      </c>
      <c r="R28" s="605" t="s">
        <v>330</v>
      </c>
      <c r="S28" s="605" t="s">
        <v>330</v>
      </c>
      <c r="T28" s="694">
        <v>15085.013999999999</v>
      </c>
      <c r="U28" s="692">
        <v>34.431737847741964</v>
      </c>
      <c r="V28" s="605" t="s">
        <v>330</v>
      </c>
      <c r="W28" s="605" t="s">
        <v>330</v>
      </c>
      <c r="X28" s="694">
        <v>418.97699999999998</v>
      </c>
      <c r="Y28" s="692">
        <v>0.95632037386464386</v>
      </c>
      <c r="Z28" s="605" t="s">
        <v>330</v>
      </c>
      <c r="AA28" s="605" t="s">
        <v>330</v>
      </c>
      <c r="AB28" s="694">
        <v>2510.7539999999999</v>
      </c>
      <c r="AC28" s="692">
        <v>5.7308281933427132</v>
      </c>
      <c r="AD28" s="697">
        <v>16.356000000000002</v>
      </c>
      <c r="AE28" s="698">
        <v>3.7332779687023671E-2</v>
      </c>
      <c r="AF28" s="605" t="s">
        <v>330</v>
      </c>
      <c r="AG28" s="605" t="s">
        <v>330</v>
      </c>
      <c r="AH28" s="694">
        <v>18014.744999999999</v>
      </c>
      <c r="AI28" s="693">
        <v>41.118886414949323</v>
      </c>
    </row>
    <row r="29" spans="1:35" x14ac:dyDescent="0.3">
      <c r="A29" s="618" t="s">
        <v>490</v>
      </c>
      <c r="B29" s="690">
        <v>295762.28899999999</v>
      </c>
      <c r="C29" s="691">
        <v>146289.60000000001</v>
      </c>
      <c r="D29" s="692">
        <v>49.46188389825452</v>
      </c>
      <c r="E29" s="693">
        <v>106657</v>
      </c>
      <c r="F29" s="694">
        <v>36.06173064206979</v>
      </c>
      <c r="G29" s="694">
        <v>1154.875</v>
      </c>
      <c r="H29" s="695">
        <v>0.39047405397920765</v>
      </c>
      <c r="I29" s="696">
        <v>172.066</v>
      </c>
      <c r="J29" s="693">
        <v>5.8177126158230404E-2</v>
      </c>
      <c r="K29" s="694">
        <v>2290.663</v>
      </c>
      <c r="L29" s="692">
        <v>0.77449461449089618</v>
      </c>
      <c r="M29" s="605" t="s">
        <v>330</v>
      </c>
      <c r="N29" s="605" t="s">
        <v>330</v>
      </c>
      <c r="O29" s="605" t="s">
        <v>330</v>
      </c>
      <c r="P29" s="609" t="s">
        <v>330</v>
      </c>
      <c r="Q29" s="619" t="s">
        <v>490</v>
      </c>
      <c r="R29" s="605" t="s">
        <v>330</v>
      </c>
      <c r="S29" s="605" t="s">
        <v>330</v>
      </c>
      <c r="T29" s="694">
        <v>34174</v>
      </c>
      <c r="U29" s="692">
        <v>11.554549471315459</v>
      </c>
      <c r="V29" s="694">
        <v>853.74599999999998</v>
      </c>
      <c r="W29" s="692">
        <v>0.28865951872586437</v>
      </c>
      <c r="X29" s="694">
        <v>410</v>
      </c>
      <c r="Y29" s="692">
        <v>0.13862484003158362</v>
      </c>
      <c r="Z29" s="605" t="s">
        <v>330</v>
      </c>
      <c r="AA29" s="605" t="s">
        <v>330</v>
      </c>
      <c r="AB29" s="605" t="s">
        <v>330</v>
      </c>
      <c r="AC29" s="605" t="s">
        <v>330</v>
      </c>
      <c r="AD29" s="694">
        <v>3760.3380000000002</v>
      </c>
      <c r="AE29" s="692">
        <v>1.2714054968650856</v>
      </c>
      <c r="AF29" s="605" t="s">
        <v>330</v>
      </c>
      <c r="AG29" s="605" t="s">
        <v>330</v>
      </c>
      <c r="AH29" s="694">
        <v>35437.747000000003</v>
      </c>
      <c r="AI29" s="693">
        <v>11.981834168182274</v>
      </c>
    </row>
    <row r="30" spans="1:35" x14ac:dyDescent="0.3">
      <c r="A30" s="618" t="s">
        <v>491</v>
      </c>
      <c r="B30" s="690">
        <v>243613.391</v>
      </c>
      <c r="C30" s="691">
        <v>44452.800000000003</v>
      </c>
      <c r="D30" s="692">
        <v>18.247272786412633</v>
      </c>
      <c r="E30" s="693">
        <v>19181</v>
      </c>
      <c r="F30" s="694">
        <v>7.8735409089231876</v>
      </c>
      <c r="G30" s="694">
        <v>119814.30100000001</v>
      </c>
      <c r="H30" s="695">
        <v>49.182149022341711</v>
      </c>
      <c r="I30" s="692">
        <v>3322.08</v>
      </c>
      <c r="J30" s="693">
        <v>1.3636688797620324</v>
      </c>
      <c r="K30" s="697">
        <v>0</v>
      </c>
      <c r="L30" s="698">
        <v>0</v>
      </c>
      <c r="M30" s="694">
        <v>96.415999999999997</v>
      </c>
      <c r="N30" s="692">
        <v>3.9577463128863878E-2</v>
      </c>
      <c r="O30" s="693">
        <v>1792.47</v>
      </c>
      <c r="P30" s="693">
        <v>0.73578467613875953</v>
      </c>
      <c r="Q30" s="619" t="s">
        <v>491</v>
      </c>
      <c r="R30" s="605" t="s">
        <v>330</v>
      </c>
      <c r="S30" s="605" t="s">
        <v>330</v>
      </c>
      <c r="T30" s="694">
        <v>53531</v>
      </c>
      <c r="U30" s="692">
        <v>21.973751024220174</v>
      </c>
      <c r="V30" s="605" t="s">
        <v>330</v>
      </c>
      <c r="W30" s="605" t="s">
        <v>330</v>
      </c>
      <c r="X30" s="694">
        <v>657</v>
      </c>
      <c r="Y30" s="692">
        <v>0.2696896083187808</v>
      </c>
      <c r="Z30" s="605" t="s">
        <v>330</v>
      </c>
      <c r="AA30" s="605" t="s">
        <v>330</v>
      </c>
      <c r="AB30" s="694">
        <v>1228</v>
      </c>
      <c r="AC30" s="692">
        <v>0.50407738054103934</v>
      </c>
      <c r="AD30" s="605" t="s">
        <v>330</v>
      </c>
      <c r="AE30" s="605" t="s">
        <v>330</v>
      </c>
      <c r="AF30" s="694">
        <v>92.004000000000005</v>
      </c>
      <c r="AG30" s="692">
        <v>3.7766396839819041E-2</v>
      </c>
      <c r="AH30" s="694">
        <v>55416</v>
      </c>
      <c r="AI30" s="693">
        <v>22.747518013079997</v>
      </c>
    </row>
    <row r="31" spans="1:35" x14ac:dyDescent="0.3">
      <c r="A31" s="618" t="s">
        <v>768</v>
      </c>
      <c r="B31" s="690">
        <v>1255063.8359999999</v>
      </c>
      <c r="C31" s="691">
        <v>232704.11199999999</v>
      </c>
      <c r="D31" s="692">
        <v>18.541217213432642</v>
      </c>
      <c r="E31" s="693">
        <v>28740.559000000001</v>
      </c>
      <c r="F31" s="694">
        <v>2.2899679024772732</v>
      </c>
      <c r="G31" s="694">
        <v>626926.527</v>
      </c>
      <c r="H31" s="695">
        <v>49.9517641268408</v>
      </c>
      <c r="I31" s="692">
        <v>46080.775999999998</v>
      </c>
      <c r="J31" s="693">
        <v>3.6715882235013266</v>
      </c>
      <c r="K31" s="694">
        <v>25292.302</v>
      </c>
      <c r="L31" s="692">
        <v>2.0152203636596542</v>
      </c>
      <c r="M31" s="605" t="s">
        <v>330</v>
      </c>
      <c r="N31" s="605" t="s">
        <v>330</v>
      </c>
      <c r="O31" s="605" t="s">
        <v>330</v>
      </c>
      <c r="P31" s="609" t="s">
        <v>330</v>
      </c>
      <c r="Q31" s="619" t="s">
        <v>768</v>
      </c>
      <c r="R31" s="605" t="s">
        <v>330</v>
      </c>
      <c r="S31" s="605" t="s">
        <v>330</v>
      </c>
      <c r="T31" s="694">
        <v>256494.32399999999</v>
      </c>
      <c r="U31" s="692">
        <v>20.436755218560851</v>
      </c>
      <c r="V31" s="694">
        <v>1766.3799999999999</v>
      </c>
      <c r="W31" s="692">
        <v>0.14074025155800921</v>
      </c>
      <c r="X31" s="694">
        <v>8582.5830000000005</v>
      </c>
      <c r="Y31" s="692">
        <v>0.68383637180985601</v>
      </c>
      <c r="Z31" s="694">
        <v>33.372999999999998</v>
      </c>
      <c r="AA31" s="692">
        <v>2.6590679328601101E-3</v>
      </c>
      <c r="AB31" s="694">
        <v>29619.629000000001</v>
      </c>
      <c r="AC31" s="692">
        <v>2.3600097581012607</v>
      </c>
      <c r="AD31" s="694">
        <v>58.05</v>
      </c>
      <c r="AE31" s="692">
        <v>4.6252627424124108E-3</v>
      </c>
      <c r="AF31" s="605" t="s">
        <v>330</v>
      </c>
      <c r="AG31" s="605" t="s">
        <v>330</v>
      </c>
      <c r="AH31" s="694">
        <v>296496.28899999999</v>
      </c>
      <c r="AI31" s="693">
        <v>23.624000667962839</v>
      </c>
    </row>
    <row r="32" spans="1:35" x14ac:dyDescent="0.3">
      <c r="A32" s="586"/>
      <c r="B32" s="701"/>
      <c r="C32" s="701"/>
      <c r="D32" s="623"/>
      <c r="E32" s="701"/>
      <c r="F32" s="623"/>
      <c r="G32" s="701"/>
      <c r="H32" s="623"/>
      <c r="I32" s="701"/>
      <c r="J32" s="623"/>
      <c r="K32" s="701"/>
      <c r="L32" s="623"/>
      <c r="M32" s="701"/>
      <c r="N32" s="623"/>
      <c r="O32" s="586"/>
      <c r="P32" s="623"/>
      <c r="Q32" s="620" t="s">
        <v>777</v>
      </c>
      <c r="R32" s="701"/>
      <c r="S32" s="623"/>
      <c r="T32" s="701"/>
      <c r="U32" s="623"/>
      <c r="V32" s="701"/>
      <c r="W32" s="623"/>
      <c r="X32" s="701"/>
      <c r="Y32" s="623"/>
      <c r="Z32" s="701"/>
      <c r="AA32" s="623"/>
      <c r="AB32" s="623"/>
      <c r="AC32" s="623"/>
      <c r="AD32" s="701"/>
      <c r="AE32" s="623"/>
      <c r="AF32" s="701"/>
      <c r="AG32" s="623"/>
      <c r="AH32" s="701"/>
      <c r="AI32" s="623"/>
    </row>
    <row r="33" spans="1:35" x14ac:dyDescent="0.3">
      <c r="A33" s="586"/>
      <c r="B33" s="376" t="s">
        <v>651</v>
      </c>
      <c r="C33" s="701"/>
      <c r="D33" s="623"/>
      <c r="E33" s="701"/>
      <c r="F33" s="623"/>
      <c r="G33" s="701"/>
      <c r="H33" s="623"/>
      <c r="I33" s="701"/>
      <c r="J33" s="623"/>
      <c r="K33" s="701"/>
      <c r="L33" s="623"/>
      <c r="M33" s="701"/>
      <c r="N33" s="623"/>
      <c r="O33" s="701"/>
      <c r="P33" s="623"/>
      <c r="Q33" s="620" t="s">
        <v>778</v>
      </c>
      <c r="R33" s="701"/>
      <c r="S33" s="623"/>
      <c r="T33" s="701"/>
      <c r="U33" s="623"/>
      <c r="V33" s="701"/>
      <c r="W33" s="623"/>
      <c r="X33" s="701"/>
      <c r="Y33" s="623"/>
      <c r="Z33" s="701"/>
      <c r="AA33" s="623"/>
      <c r="AB33" s="623"/>
      <c r="AC33" s="623"/>
      <c r="AD33" s="701"/>
      <c r="AE33" s="623"/>
      <c r="AF33" s="701"/>
      <c r="AG33" s="623"/>
      <c r="AH33" s="701"/>
      <c r="AI33" s="623"/>
    </row>
    <row r="34" spans="1:35" x14ac:dyDescent="0.3">
      <c r="A34" s="586"/>
      <c r="B34" s="701"/>
      <c r="C34" s="701"/>
      <c r="D34" s="623"/>
      <c r="E34" s="701"/>
      <c r="F34" s="623"/>
      <c r="G34" s="701"/>
      <c r="H34" s="623"/>
      <c r="I34" s="701"/>
      <c r="J34" s="623"/>
      <c r="K34" s="701"/>
      <c r="L34" s="623"/>
      <c r="M34" s="701"/>
      <c r="N34" s="623"/>
      <c r="O34" s="701"/>
      <c r="P34" s="623"/>
      <c r="Q34" s="624" t="s">
        <v>656</v>
      </c>
      <c r="R34" s="701"/>
      <c r="S34" s="623"/>
      <c r="T34" s="701"/>
      <c r="U34" s="623"/>
      <c r="V34" s="701"/>
      <c r="W34" s="623"/>
      <c r="X34" s="701"/>
      <c r="Y34" s="623"/>
      <c r="Z34" s="701"/>
      <c r="AA34" s="623"/>
      <c r="AB34" s="623"/>
      <c r="AC34" s="623"/>
      <c r="AD34" s="701"/>
      <c r="AE34" s="623"/>
      <c r="AF34" s="701"/>
      <c r="AG34" s="623"/>
      <c r="AH34" s="701"/>
      <c r="AI34" s="623"/>
    </row>
  </sheetData>
  <mergeCells count="19">
    <mergeCell ref="AB2:AC2"/>
    <mergeCell ref="AD2:AE2"/>
    <mergeCell ref="AF2:AG2"/>
    <mergeCell ref="AH2:AI2"/>
    <mergeCell ref="Q2:Q3"/>
    <mergeCell ref="R2:S2"/>
    <mergeCell ref="T2:U2"/>
    <mergeCell ref="V2:W2"/>
    <mergeCell ref="X2:Y2"/>
    <mergeCell ref="Z2:AA2"/>
    <mergeCell ref="A1:P1"/>
    <mergeCell ref="A2:A3"/>
    <mergeCell ref="C2:D2"/>
    <mergeCell ref="E2:F2"/>
    <mergeCell ref="G2:H2"/>
    <mergeCell ref="I2:J2"/>
    <mergeCell ref="K2:L2"/>
    <mergeCell ref="M2:N2"/>
    <mergeCell ref="O2:P2"/>
  </mergeCells>
  <hyperlinks>
    <hyperlink ref="B33" location="INFO!A1" display="POWRÓT" xr:uid="{B4E47099-1ACB-4231-A93D-B181F4ED7A52}"/>
    <hyperlink ref="AJ1" location="INFO!A1" display="POWRÓT" xr:uid="{2AF05635-3B8F-4818-9D8C-0BFDF9607AC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Width="2" fitToHeight="2" orientation="landscape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Z102"/>
  <sheetViews>
    <sheetView zoomScale="85" zoomScaleNormal="85" workbookViewId="0">
      <selection activeCell="M18" sqref="M18"/>
    </sheetView>
  </sheetViews>
  <sheetFormatPr defaultRowHeight="13.2" x14ac:dyDescent="0.25"/>
  <cols>
    <col min="1" max="1" width="24" style="2" customWidth="1"/>
    <col min="2" max="2" width="9.44140625" style="2" customWidth="1"/>
    <col min="3" max="3" width="11.44140625" style="2" customWidth="1"/>
    <col min="4" max="4" width="8.77734375" style="2" customWidth="1"/>
    <col min="5" max="5" width="8.44140625" style="2" customWidth="1"/>
    <col min="6" max="6" width="8.5546875" style="2" customWidth="1"/>
    <col min="7" max="7" width="8" style="2" customWidth="1"/>
    <col min="8" max="8" width="8.77734375" style="2" customWidth="1"/>
    <col min="9" max="9" width="15.77734375" style="2" customWidth="1"/>
    <col min="10" max="27" width="9.44140625" style="2" customWidth="1"/>
    <col min="28" max="255" width="9.21875" style="2"/>
    <col min="256" max="256" width="22.77734375" style="2" customWidth="1"/>
    <col min="257" max="257" width="9.21875" style="2"/>
    <col min="258" max="258" width="10.77734375" style="2" customWidth="1"/>
    <col min="259" max="262" width="9.21875" style="2"/>
    <col min="263" max="263" width="9" style="2" customWidth="1"/>
    <col min="264" max="264" width="0.21875" style="2" customWidth="1"/>
    <col min="265" max="511" width="9.21875" style="2"/>
    <col min="512" max="512" width="22.77734375" style="2" customWidth="1"/>
    <col min="513" max="513" width="9.21875" style="2"/>
    <col min="514" max="514" width="10.77734375" style="2" customWidth="1"/>
    <col min="515" max="518" width="9.21875" style="2"/>
    <col min="519" max="519" width="9" style="2" customWidth="1"/>
    <col min="520" max="520" width="0.21875" style="2" customWidth="1"/>
    <col min="521" max="767" width="9.21875" style="2"/>
    <col min="768" max="768" width="22.77734375" style="2" customWidth="1"/>
    <col min="769" max="769" width="9.21875" style="2"/>
    <col min="770" max="770" width="10.77734375" style="2" customWidth="1"/>
    <col min="771" max="774" width="9.21875" style="2"/>
    <col min="775" max="775" width="9" style="2" customWidth="1"/>
    <col min="776" max="776" width="0.21875" style="2" customWidth="1"/>
    <col min="777" max="1023" width="9.21875" style="2"/>
    <col min="1024" max="1024" width="22.77734375" style="2" customWidth="1"/>
    <col min="1025" max="1025" width="9.21875" style="2"/>
    <col min="1026" max="1026" width="10.77734375" style="2" customWidth="1"/>
    <col min="1027" max="1030" width="9.21875" style="2"/>
    <col min="1031" max="1031" width="9" style="2" customWidth="1"/>
    <col min="1032" max="1032" width="0.21875" style="2" customWidth="1"/>
    <col min="1033" max="1279" width="9.21875" style="2"/>
    <col min="1280" max="1280" width="22.77734375" style="2" customWidth="1"/>
    <col min="1281" max="1281" width="9.21875" style="2"/>
    <col min="1282" max="1282" width="10.77734375" style="2" customWidth="1"/>
    <col min="1283" max="1286" width="9.21875" style="2"/>
    <col min="1287" max="1287" width="9" style="2" customWidth="1"/>
    <col min="1288" max="1288" width="0.21875" style="2" customWidth="1"/>
    <col min="1289" max="1535" width="9.21875" style="2"/>
    <col min="1536" max="1536" width="22.77734375" style="2" customWidth="1"/>
    <col min="1537" max="1537" width="9.21875" style="2"/>
    <col min="1538" max="1538" width="10.77734375" style="2" customWidth="1"/>
    <col min="1539" max="1542" width="9.21875" style="2"/>
    <col min="1543" max="1543" width="9" style="2" customWidth="1"/>
    <col min="1544" max="1544" width="0.21875" style="2" customWidth="1"/>
    <col min="1545" max="1791" width="9.21875" style="2"/>
    <col min="1792" max="1792" width="22.77734375" style="2" customWidth="1"/>
    <col min="1793" max="1793" width="9.21875" style="2"/>
    <col min="1794" max="1794" width="10.77734375" style="2" customWidth="1"/>
    <col min="1795" max="1798" width="9.21875" style="2"/>
    <col min="1799" max="1799" width="9" style="2" customWidth="1"/>
    <col min="1800" max="1800" width="0.21875" style="2" customWidth="1"/>
    <col min="1801" max="2047" width="9.21875" style="2"/>
    <col min="2048" max="2048" width="22.77734375" style="2" customWidth="1"/>
    <col min="2049" max="2049" width="9.21875" style="2"/>
    <col min="2050" max="2050" width="10.77734375" style="2" customWidth="1"/>
    <col min="2051" max="2054" width="9.21875" style="2"/>
    <col min="2055" max="2055" width="9" style="2" customWidth="1"/>
    <col min="2056" max="2056" width="0.21875" style="2" customWidth="1"/>
    <col min="2057" max="2303" width="9.21875" style="2"/>
    <col min="2304" max="2304" width="22.77734375" style="2" customWidth="1"/>
    <col min="2305" max="2305" width="9.21875" style="2"/>
    <col min="2306" max="2306" width="10.77734375" style="2" customWidth="1"/>
    <col min="2307" max="2310" width="9.21875" style="2"/>
    <col min="2311" max="2311" width="9" style="2" customWidth="1"/>
    <col min="2312" max="2312" width="0.21875" style="2" customWidth="1"/>
    <col min="2313" max="2559" width="9.21875" style="2"/>
    <col min="2560" max="2560" width="22.77734375" style="2" customWidth="1"/>
    <col min="2561" max="2561" width="9.21875" style="2"/>
    <col min="2562" max="2562" width="10.77734375" style="2" customWidth="1"/>
    <col min="2563" max="2566" width="9.21875" style="2"/>
    <col min="2567" max="2567" width="9" style="2" customWidth="1"/>
    <col min="2568" max="2568" width="0.21875" style="2" customWidth="1"/>
    <col min="2569" max="2815" width="9.21875" style="2"/>
    <col min="2816" max="2816" width="22.77734375" style="2" customWidth="1"/>
    <col min="2817" max="2817" width="9.21875" style="2"/>
    <col min="2818" max="2818" width="10.77734375" style="2" customWidth="1"/>
    <col min="2819" max="2822" width="9.21875" style="2"/>
    <col min="2823" max="2823" width="9" style="2" customWidth="1"/>
    <col min="2824" max="2824" width="0.21875" style="2" customWidth="1"/>
    <col min="2825" max="3071" width="9.21875" style="2"/>
    <col min="3072" max="3072" width="22.77734375" style="2" customWidth="1"/>
    <col min="3073" max="3073" width="9.21875" style="2"/>
    <col min="3074" max="3074" width="10.77734375" style="2" customWidth="1"/>
    <col min="3075" max="3078" width="9.21875" style="2"/>
    <col min="3079" max="3079" width="9" style="2" customWidth="1"/>
    <col min="3080" max="3080" width="0.21875" style="2" customWidth="1"/>
    <col min="3081" max="3327" width="9.21875" style="2"/>
    <col min="3328" max="3328" width="22.77734375" style="2" customWidth="1"/>
    <col min="3329" max="3329" width="9.21875" style="2"/>
    <col min="3330" max="3330" width="10.77734375" style="2" customWidth="1"/>
    <col min="3331" max="3334" width="9.21875" style="2"/>
    <col min="3335" max="3335" width="9" style="2" customWidth="1"/>
    <col min="3336" max="3336" width="0.21875" style="2" customWidth="1"/>
    <col min="3337" max="3583" width="9.21875" style="2"/>
    <col min="3584" max="3584" width="22.77734375" style="2" customWidth="1"/>
    <col min="3585" max="3585" width="9.21875" style="2"/>
    <col min="3586" max="3586" width="10.77734375" style="2" customWidth="1"/>
    <col min="3587" max="3590" width="9.21875" style="2"/>
    <col min="3591" max="3591" width="9" style="2" customWidth="1"/>
    <col min="3592" max="3592" width="0.21875" style="2" customWidth="1"/>
    <col min="3593" max="3839" width="9.21875" style="2"/>
    <col min="3840" max="3840" width="22.77734375" style="2" customWidth="1"/>
    <col min="3841" max="3841" width="9.21875" style="2"/>
    <col min="3842" max="3842" width="10.77734375" style="2" customWidth="1"/>
    <col min="3843" max="3846" width="9.21875" style="2"/>
    <col min="3847" max="3847" width="9" style="2" customWidth="1"/>
    <col min="3848" max="3848" width="0.21875" style="2" customWidth="1"/>
    <col min="3849" max="4095" width="9.21875" style="2"/>
    <col min="4096" max="4096" width="22.77734375" style="2" customWidth="1"/>
    <col min="4097" max="4097" width="9.21875" style="2"/>
    <col min="4098" max="4098" width="10.77734375" style="2" customWidth="1"/>
    <col min="4099" max="4102" width="9.21875" style="2"/>
    <col min="4103" max="4103" width="9" style="2" customWidth="1"/>
    <col min="4104" max="4104" width="0.21875" style="2" customWidth="1"/>
    <col min="4105" max="4351" width="9.21875" style="2"/>
    <col min="4352" max="4352" width="22.77734375" style="2" customWidth="1"/>
    <col min="4353" max="4353" width="9.21875" style="2"/>
    <col min="4354" max="4354" width="10.77734375" style="2" customWidth="1"/>
    <col min="4355" max="4358" width="9.21875" style="2"/>
    <col min="4359" max="4359" width="9" style="2" customWidth="1"/>
    <col min="4360" max="4360" width="0.21875" style="2" customWidth="1"/>
    <col min="4361" max="4607" width="9.21875" style="2"/>
    <col min="4608" max="4608" width="22.77734375" style="2" customWidth="1"/>
    <col min="4609" max="4609" width="9.21875" style="2"/>
    <col min="4610" max="4610" width="10.77734375" style="2" customWidth="1"/>
    <col min="4611" max="4614" width="9.21875" style="2"/>
    <col min="4615" max="4615" width="9" style="2" customWidth="1"/>
    <col min="4616" max="4616" width="0.21875" style="2" customWidth="1"/>
    <col min="4617" max="4863" width="9.21875" style="2"/>
    <col min="4864" max="4864" width="22.77734375" style="2" customWidth="1"/>
    <col min="4865" max="4865" width="9.21875" style="2"/>
    <col min="4866" max="4866" width="10.77734375" style="2" customWidth="1"/>
    <col min="4867" max="4870" width="9.21875" style="2"/>
    <col min="4871" max="4871" width="9" style="2" customWidth="1"/>
    <col min="4872" max="4872" width="0.21875" style="2" customWidth="1"/>
    <col min="4873" max="5119" width="9.21875" style="2"/>
    <col min="5120" max="5120" width="22.77734375" style="2" customWidth="1"/>
    <col min="5121" max="5121" width="9.21875" style="2"/>
    <col min="5122" max="5122" width="10.77734375" style="2" customWidth="1"/>
    <col min="5123" max="5126" width="9.21875" style="2"/>
    <col min="5127" max="5127" width="9" style="2" customWidth="1"/>
    <col min="5128" max="5128" width="0.21875" style="2" customWidth="1"/>
    <col min="5129" max="5375" width="9.21875" style="2"/>
    <col min="5376" max="5376" width="22.77734375" style="2" customWidth="1"/>
    <col min="5377" max="5377" width="9.21875" style="2"/>
    <col min="5378" max="5378" width="10.77734375" style="2" customWidth="1"/>
    <col min="5379" max="5382" width="9.21875" style="2"/>
    <col min="5383" max="5383" width="9" style="2" customWidth="1"/>
    <col min="5384" max="5384" width="0.21875" style="2" customWidth="1"/>
    <col min="5385" max="5631" width="9.21875" style="2"/>
    <col min="5632" max="5632" width="22.77734375" style="2" customWidth="1"/>
    <col min="5633" max="5633" width="9.21875" style="2"/>
    <col min="5634" max="5634" width="10.77734375" style="2" customWidth="1"/>
    <col min="5635" max="5638" width="9.21875" style="2"/>
    <col min="5639" max="5639" width="9" style="2" customWidth="1"/>
    <col min="5640" max="5640" width="0.21875" style="2" customWidth="1"/>
    <col min="5641" max="5887" width="9.21875" style="2"/>
    <col min="5888" max="5888" width="22.77734375" style="2" customWidth="1"/>
    <col min="5889" max="5889" width="9.21875" style="2"/>
    <col min="5890" max="5890" width="10.77734375" style="2" customWidth="1"/>
    <col min="5891" max="5894" width="9.21875" style="2"/>
    <col min="5895" max="5895" width="9" style="2" customWidth="1"/>
    <col min="5896" max="5896" width="0.21875" style="2" customWidth="1"/>
    <col min="5897" max="6143" width="9.21875" style="2"/>
    <col min="6144" max="6144" width="22.77734375" style="2" customWidth="1"/>
    <col min="6145" max="6145" width="9.21875" style="2"/>
    <col min="6146" max="6146" width="10.77734375" style="2" customWidth="1"/>
    <col min="6147" max="6150" width="9.21875" style="2"/>
    <col min="6151" max="6151" width="9" style="2" customWidth="1"/>
    <col min="6152" max="6152" width="0.21875" style="2" customWidth="1"/>
    <col min="6153" max="6399" width="9.21875" style="2"/>
    <col min="6400" max="6400" width="22.77734375" style="2" customWidth="1"/>
    <col min="6401" max="6401" width="9.21875" style="2"/>
    <col min="6402" max="6402" width="10.77734375" style="2" customWidth="1"/>
    <col min="6403" max="6406" width="9.21875" style="2"/>
    <col min="6407" max="6407" width="9" style="2" customWidth="1"/>
    <col min="6408" max="6408" width="0.21875" style="2" customWidth="1"/>
    <col min="6409" max="6655" width="9.21875" style="2"/>
    <col min="6656" max="6656" width="22.77734375" style="2" customWidth="1"/>
    <col min="6657" max="6657" width="9.21875" style="2"/>
    <col min="6658" max="6658" width="10.77734375" style="2" customWidth="1"/>
    <col min="6659" max="6662" width="9.21875" style="2"/>
    <col min="6663" max="6663" width="9" style="2" customWidth="1"/>
    <col min="6664" max="6664" width="0.21875" style="2" customWidth="1"/>
    <col min="6665" max="6911" width="9.21875" style="2"/>
    <col min="6912" max="6912" width="22.77734375" style="2" customWidth="1"/>
    <col min="6913" max="6913" width="9.21875" style="2"/>
    <col min="6914" max="6914" width="10.77734375" style="2" customWidth="1"/>
    <col min="6915" max="6918" width="9.21875" style="2"/>
    <col min="6919" max="6919" width="9" style="2" customWidth="1"/>
    <col min="6920" max="6920" width="0.21875" style="2" customWidth="1"/>
    <col min="6921" max="7167" width="9.21875" style="2"/>
    <col min="7168" max="7168" width="22.77734375" style="2" customWidth="1"/>
    <col min="7169" max="7169" width="9.21875" style="2"/>
    <col min="7170" max="7170" width="10.77734375" style="2" customWidth="1"/>
    <col min="7171" max="7174" width="9.21875" style="2"/>
    <col min="7175" max="7175" width="9" style="2" customWidth="1"/>
    <col min="7176" max="7176" width="0.21875" style="2" customWidth="1"/>
    <col min="7177" max="7423" width="9.21875" style="2"/>
    <col min="7424" max="7424" width="22.77734375" style="2" customWidth="1"/>
    <col min="7425" max="7425" width="9.21875" style="2"/>
    <col min="7426" max="7426" width="10.77734375" style="2" customWidth="1"/>
    <col min="7427" max="7430" width="9.21875" style="2"/>
    <col min="7431" max="7431" width="9" style="2" customWidth="1"/>
    <col min="7432" max="7432" width="0.21875" style="2" customWidth="1"/>
    <col min="7433" max="7679" width="9.21875" style="2"/>
    <col min="7680" max="7680" width="22.77734375" style="2" customWidth="1"/>
    <col min="7681" max="7681" width="9.21875" style="2"/>
    <col min="7682" max="7682" width="10.77734375" style="2" customWidth="1"/>
    <col min="7683" max="7686" width="9.21875" style="2"/>
    <col min="7687" max="7687" width="9" style="2" customWidth="1"/>
    <col min="7688" max="7688" width="0.21875" style="2" customWidth="1"/>
    <col min="7689" max="7935" width="9.21875" style="2"/>
    <col min="7936" max="7936" width="22.77734375" style="2" customWidth="1"/>
    <col min="7937" max="7937" width="9.21875" style="2"/>
    <col min="7938" max="7938" width="10.77734375" style="2" customWidth="1"/>
    <col min="7939" max="7942" width="9.21875" style="2"/>
    <col min="7943" max="7943" width="9" style="2" customWidth="1"/>
    <col min="7944" max="7944" width="0.21875" style="2" customWidth="1"/>
    <col min="7945" max="8191" width="9.21875" style="2"/>
    <col min="8192" max="8192" width="22.77734375" style="2" customWidth="1"/>
    <col min="8193" max="8193" width="9.21875" style="2"/>
    <col min="8194" max="8194" width="10.77734375" style="2" customWidth="1"/>
    <col min="8195" max="8198" width="9.21875" style="2"/>
    <col min="8199" max="8199" width="9" style="2" customWidth="1"/>
    <col min="8200" max="8200" width="0.21875" style="2" customWidth="1"/>
    <col min="8201" max="8447" width="9.21875" style="2"/>
    <col min="8448" max="8448" width="22.77734375" style="2" customWidth="1"/>
    <col min="8449" max="8449" width="9.21875" style="2"/>
    <col min="8450" max="8450" width="10.77734375" style="2" customWidth="1"/>
    <col min="8451" max="8454" width="9.21875" style="2"/>
    <col min="8455" max="8455" width="9" style="2" customWidth="1"/>
    <col min="8456" max="8456" width="0.21875" style="2" customWidth="1"/>
    <col min="8457" max="8703" width="9.21875" style="2"/>
    <col min="8704" max="8704" width="22.77734375" style="2" customWidth="1"/>
    <col min="8705" max="8705" width="9.21875" style="2"/>
    <col min="8706" max="8706" width="10.77734375" style="2" customWidth="1"/>
    <col min="8707" max="8710" width="9.21875" style="2"/>
    <col min="8711" max="8711" width="9" style="2" customWidth="1"/>
    <col min="8712" max="8712" width="0.21875" style="2" customWidth="1"/>
    <col min="8713" max="8959" width="9.21875" style="2"/>
    <col min="8960" max="8960" width="22.77734375" style="2" customWidth="1"/>
    <col min="8961" max="8961" width="9.21875" style="2"/>
    <col min="8962" max="8962" width="10.77734375" style="2" customWidth="1"/>
    <col min="8963" max="8966" width="9.21875" style="2"/>
    <col min="8967" max="8967" width="9" style="2" customWidth="1"/>
    <col min="8968" max="8968" width="0.21875" style="2" customWidth="1"/>
    <col min="8969" max="9215" width="9.21875" style="2"/>
    <col min="9216" max="9216" width="22.77734375" style="2" customWidth="1"/>
    <col min="9217" max="9217" width="9.21875" style="2"/>
    <col min="9218" max="9218" width="10.77734375" style="2" customWidth="1"/>
    <col min="9219" max="9222" width="9.21875" style="2"/>
    <col min="9223" max="9223" width="9" style="2" customWidth="1"/>
    <col min="9224" max="9224" width="0.21875" style="2" customWidth="1"/>
    <col min="9225" max="9471" width="9.21875" style="2"/>
    <col min="9472" max="9472" width="22.77734375" style="2" customWidth="1"/>
    <col min="9473" max="9473" width="9.21875" style="2"/>
    <col min="9474" max="9474" width="10.77734375" style="2" customWidth="1"/>
    <col min="9475" max="9478" width="9.21875" style="2"/>
    <col min="9479" max="9479" width="9" style="2" customWidth="1"/>
    <col min="9480" max="9480" width="0.21875" style="2" customWidth="1"/>
    <col min="9481" max="9727" width="9.21875" style="2"/>
    <col min="9728" max="9728" width="22.77734375" style="2" customWidth="1"/>
    <col min="9729" max="9729" width="9.21875" style="2"/>
    <col min="9730" max="9730" width="10.77734375" style="2" customWidth="1"/>
    <col min="9731" max="9734" width="9.21875" style="2"/>
    <col min="9735" max="9735" width="9" style="2" customWidth="1"/>
    <col min="9736" max="9736" width="0.21875" style="2" customWidth="1"/>
    <col min="9737" max="9983" width="9.21875" style="2"/>
    <col min="9984" max="9984" width="22.77734375" style="2" customWidth="1"/>
    <col min="9985" max="9985" width="9.21875" style="2"/>
    <col min="9986" max="9986" width="10.77734375" style="2" customWidth="1"/>
    <col min="9987" max="9990" width="9.21875" style="2"/>
    <col min="9991" max="9991" width="9" style="2" customWidth="1"/>
    <col min="9992" max="9992" width="0.21875" style="2" customWidth="1"/>
    <col min="9993" max="10239" width="9.21875" style="2"/>
    <col min="10240" max="10240" width="22.77734375" style="2" customWidth="1"/>
    <col min="10241" max="10241" width="9.21875" style="2"/>
    <col min="10242" max="10242" width="10.77734375" style="2" customWidth="1"/>
    <col min="10243" max="10246" width="9.21875" style="2"/>
    <col min="10247" max="10247" width="9" style="2" customWidth="1"/>
    <col min="10248" max="10248" width="0.21875" style="2" customWidth="1"/>
    <col min="10249" max="10495" width="9.21875" style="2"/>
    <col min="10496" max="10496" width="22.77734375" style="2" customWidth="1"/>
    <col min="10497" max="10497" width="9.21875" style="2"/>
    <col min="10498" max="10498" width="10.77734375" style="2" customWidth="1"/>
    <col min="10499" max="10502" width="9.21875" style="2"/>
    <col min="10503" max="10503" width="9" style="2" customWidth="1"/>
    <col min="10504" max="10504" width="0.21875" style="2" customWidth="1"/>
    <col min="10505" max="10751" width="9.21875" style="2"/>
    <col min="10752" max="10752" width="22.77734375" style="2" customWidth="1"/>
    <col min="10753" max="10753" width="9.21875" style="2"/>
    <col min="10754" max="10754" width="10.77734375" style="2" customWidth="1"/>
    <col min="10755" max="10758" width="9.21875" style="2"/>
    <col min="10759" max="10759" width="9" style="2" customWidth="1"/>
    <col min="10760" max="10760" width="0.21875" style="2" customWidth="1"/>
    <col min="10761" max="11007" width="9.21875" style="2"/>
    <col min="11008" max="11008" width="22.77734375" style="2" customWidth="1"/>
    <col min="11009" max="11009" width="9.21875" style="2"/>
    <col min="11010" max="11010" width="10.77734375" style="2" customWidth="1"/>
    <col min="11011" max="11014" width="9.21875" style="2"/>
    <col min="11015" max="11015" width="9" style="2" customWidth="1"/>
    <col min="11016" max="11016" width="0.21875" style="2" customWidth="1"/>
    <col min="11017" max="11263" width="9.21875" style="2"/>
    <col min="11264" max="11264" width="22.77734375" style="2" customWidth="1"/>
    <col min="11265" max="11265" width="9.21875" style="2"/>
    <col min="11266" max="11266" width="10.77734375" style="2" customWidth="1"/>
    <col min="11267" max="11270" width="9.21875" style="2"/>
    <col min="11271" max="11271" width="9" style="2" customWidth="1"/>
    <col min="11272" max="11272" width="0.21875" style="2" customWidth="1"/>
    <col min="11273" max="11519" width="9.21875" style="2"/>
    <col min="11520" max="11520" width="22.77734375" style="2" customWidth="1"/>
    <col min="11521" max="11521" width="9.21875" style="2"/>
    <col min="11522" max="11522" width="10.77734375" style="2" customWidth="1"/>
    <col min="11523" max="11526" width="9.21875" style="2"/>
    <col min="11527" max="11527" width="9" style="2" customWidth="1"/>
    <col min="11528" max="11528" width="0.21875" style="2" customWidth="1"/>
    <col min="11529" max="11775" width="9.21875" style="2"/>
    <col min="11776" max="11776" width="22.77734375" style="2" customWidth="1"/>
    <col min="11777" max="11777" width="9.21875" style="2"/>
    <col min="11778" max="11778" width="10.77734375" style="2" customWidth="1"/>
    <col min="11779" max="11782" width="9.21875" style="2"/>
    <col min="11783" max="11783" width="9" style="2" customWidth="1"/>
    <col min="11784" max="11784" width="0.21875" style="2" customWidth="1"/>
    <col min="11785" max="12031" width="9.21875" style="2"/>
    <col min="12032" max="12032" width="22.77734375" style="2" customWidth="1"/>
    <col min="12033" max="12033" width="9.21875" style="2"/>
    <col min="12034" max="12034" width="10.77734375" style="2" customWidth="1"/>
    <col min="12035" max="12038" width="9.21875" style="2"/>
    <col min="12039" max="12039" width="9" style="2" customWidth="1"/>
    <col min="12040" max="12040" width="0.21875" style="2" customWidth="1"/>
    <col min="12041" max="12287" width="9.21875" style="2"/>
    <col min="12288" max="12288" width="22.77734375" style="2" customWidth="1"/>
    <col min="12289" max="12289" width="9.21875" style="2"/>
    <col min="12290" max="12290" width="10.77734375" style="2" customWidth="1"/>
    <col min="12291" max="12294" width="9.21875" style="2"/>
    <col min="12295" max="12295" width="9" style="2" customWidth="1"/>
    <col min="12296" max="12296" width="0.21875" style="2" customWidth="1"/>
    <col min="12297" max="12543" width="9.21875" style="2"/>
    <col min="12544" max="12544" width="22.77734375" style="2" customWidth="1"/>
    <col min="12545" max="12545" width="9.21875" style="2"/>
    <col min="12546" max="12546" width="10.77734375" style="2" customWidth="1"/>
    <col min="12547" max="12550" width="9.21875" style="2"/>
    <col min="12551" max="12551" width="9" style="2" customWidth="1"/>
    <col min="12552" max="12552" width="0.21875" style="2" customWidth="1"/>
    <col min="12553" max="12799" width="9.21875" style="2"/>
    <col min="12800" max="12800" width="22.77734375" style="2" customWidth="1"/>
    <col min="12801" max="12801" width="9.21875" style="2"/>
    <col min="12802" max="12802" width="10.77734375" style="2" customWidth="1"/>
    <col min="12803" max="12806" width="9.21875" style="2"/>
    <col min="12807" max="12807" width="9" style="2" customWidth="1"/>
    <col min="12808" max="12808" width="0.21875" style="2" customWidth="1"/>
    <col min="12809" max="13055" width="9.21875" style="2"/>
    <col min="13056" max="13056" width="22.77734375" style="2" customWidth="1"/>
    <col min="13057" max="13057" width="9.21875" style="2"/>
    <col min="13058" max="13058" width="10.77734375" style="2" customWidth="1"/>
    <col min="13059" max="13062" width="9.21875" style="2"/>
    <col min="13063" max="13063" width="9" style="2" customWidth="1"/>
    <col min="13064" max="13064" width="0.21875" style="2" customWidth="1"/>
    <col min="13065" max="13311" width="9.21875" style="2"/>
    <col min="13312" max="13312" width="22.77734375" style="2" customWidth="1"/>
    <col min="13313" max="13313" width="9.21875" style="2"/>
    <col min="13314" max="13314" width="10.77734375" style="2" customWidth="1"/>
    <col min="13315" max="13318" width="9.21875" style="2"/>
    <col min="13319" max="13319" width="9" style="2" customWidth="1"/>
    <col min="13320" max="13320" width="0.21875" style="2" customWidth="1"/>
    <col min="13321" max="13567" width="9.21875" style="2"/>
    <col min="13568" max="13568" width="22.77734375" style="2" customWidth="1"/>
    <col min="13569" max="13569" width="9.21875" style="2"/>
    <col min="13570" max="13570" width="10.77734375" style="2" customWidth="1"/>
    <col min="13571" max="13574" width="9.21875" style="2"/>
    <col min="13575" max="13575" width="9" style="2" customWidth="1"/>
    <col min="13576" max="13576" width="0.21875" style="2" customWidth="1"/>
    <col min="13577" max="13823" width="9.21875" style="2"/>
    <col min="13824" max="13824" width="22.77734375" style="2" customWidth="1"/>
    <col min="13825" max="13825" width="9.21875" style="2"/>
    <col min="13826" max="13826" width="10.77734375" style="2" customWidth="1"/>
    <col min="13827" max="13830" width="9.21875" style="2"/>
    <col min="13831" max="13831" width="9" style="2" customWidth="1"/>
    <col min="13832" max="13832" width="0.21875" style="2" customWidth="1"/>
    <col min="13833" max="14079" width="9.21875" style="2"/>
    <col min="14080" max="14080" width="22.77734375" style="2" customWidth="1"/>
    <col min="14081" max="14081" width="9.21875" style="2"/>
    <col min="14082" max="14082" width="10.77734375" style="2" customWidth="1"/>
    <col min="14083" max="14086" width="9.21875" style="2"/>
    <col min="14087" max="14087" width="9" style="2" customWidth="1"/>
    <col min="14088" max="14088" width="0.21875" style="2" customWidth="1"/>
    <col min="14089" max="14335" width="9.21875" style="2"/>
    <col min="14336" max="14336" width="22.77734375" style="2" customWidth="1"/>
    <col min="14337" max="14337" width="9.21875" style="2"/>
    <col min="14338" max="14338" width="10.77734375" style="2" customWidth="1"/>
    <col min="14339" max="14342" width="9.21875" style="2"/>
    <col min="14343" max="14343" width="9" style="2" customWidth="1"/>
    <col min="14344" max="14344" width="0.21875" style="2" customWidth="1"/>
    <col min="14345" max="14591" width="9.21875" style="2"/>
    <col min="14592" max="14592" width="22.77734375" style="2" customWidth="1"/>
    <col min="14593" max="14593" width="9.21875" style="2"/>
    <col min="14594" max="14594" width="10.77734375" style="2" customWidth="1"/>
    <col min="14595" max="14598" width="9.21875" style="2"/>
    <col min="14599" max="14599" width="9" style="2" customWidth="1"/>
    <col min="14600" max="14600" width="0.21875" style="2" customWidth="1"/>
    <col min="14601" max="14847" width="9.21875" style="2"/>
    <col min="14848" max="14848" width="22.77734375" style="2" customWidth="1"/>
    <col min="14849" max="14849" width="9.21875" style="2"/>
    <col min="14850" max="14850" width="10.77734375" style="2" customWidth="1"/>
    <col min="14851" max="14854" width="9.21875" style="2"/>
    <col min="14855" max="14855" width="9" style="2" customWidth="1"/>
    <col min="14856" max="14856" width="0.21875" style="2" customWidth="1"/>
    <col min="14857" max="15103" width="9.21875" style="2"/>
    <col min="15104" max="15104" width="22.77734375" style="2" customWidth="1"/>
    <col min="15105" max="15105" width="9.21875" style="2"/>
    <col min="15106" max="15106" width="10.77734375" style="2" customWidth="1"/>
    <col min="15107" max="15110" width="9.21875" style="2"/>
    <col min="15111" max="15111" width="9" style="2" customWidth="1"/>
    <col min="15112" max="15112" width="0.21875" style="2" customWidth="1"/>
    <col min="15113" max="15359" width="9.21875" style="2"/>
    <col min="15360" max="15360" width="22.77734375" style="2" customWidth="1"/>
    <col min="15361" max="15361" width="9.21875" style="2"/>
    <col min="15362" max="15362" width="10.77734375" style="2" customWidth="1"/>
    <col min="15363" max="15366" width="9.21875" style="2"/>
    <col min="15367" max="15367" width="9" style="2" customWidth="1"/>
    <col min="15368" max="15368" width="0.21875" style="2" customWidth="1"/>
    <col min="15369" max="15615" width="9.21875" style="2"/>
    <col min="15616" max="15616" width="22.77734375" style="2" customWidth="1"/>
    <col min="15617" max="15617" width="9.21875" style="2"/>
    <col min="15618" max="15618" width="10.77734375" style="2" customWidth="1"/>
    <col min="15619" max="15622" width="9.21875" style="2"/>
    <col min="15623" max="15623" width="9" style="2" customWidth="1"/>
    <col min="15624" max="15624" width="0.21875" style="2" customWidth="1"/>
    <col min="15625" max="15871" width="9.21875" style="2"/>
    <col min="15872" max="15872" width="22.77734375" style="2" customWidth="1"/>
    <col min="15873" max="15873" width="9.21875" style="2"/>
    <col min="15874" max="15874" width="10.77734375" style="2" customWidth="1"/>
    <col min="15875" max="15878" width="9.21875" style="2"/>
    <col min="15879" max="15879" width="9" style="2" customWidth="1"/>
    <col min="15880" max="15880" width="0.21875" style="2" customWidth="1"/>
    <col min="15881" max="16127" width="9.21875" style="2"/>
    <col min="16128" max="16128" width="22.77734375" style="2" customWidth="1"/>
    <col min="16129" max="16129" width="9.21875" style="2"/>
    <col min="16130" max="16130" width="10.77734375" style="2" customWidth="1"/>
    <col min="16131" max="16134" width="9.21875" style="2"/>
    <col min="16135" max="16135" width="9" style="2" customWidth="1"/>
    <col min="16136" max="16136" width="0.21875" style="2" customWidth="1"/>
    <col min="16137" max="16384" width="9.21875" style="2"/>
  </cols>
  <sheetData>
    <row r="1" spans="1:26" ht="15.6" x14ac:dyDescent="0.3">
      <c r="A1" s="1" t="s">
        <v>0</v>
      </c>
      <c r="J1" s="376" t="s">
        <v>651</v>
      </c>
    </row>
    <row r="2" spans="1:26" x14ac:dyDescent="0.25">
      <c r="A2" s="3"/>
    </row>
    <row r="3" spans="1:26" s="5" customFormat="1" ht="14.4" x14ac:dyDescent="0.3">
      <c r="A3" s="4" t="s">
        <v>1</v>
      </c>
      <c r="H3" s="64">
        <v>2022</v>
      </c>
    </row>
    <row r="4" spans="1:26" s="5" customFormat="1" ht="24" x14ac:dyDescent="0.3">
      <c r="A4" s="396" t="s">
        <v>2</v>
      </c>
      <c r="B4" s="397" t="s">
        <v>3</v>
      </c>
      <c r="C4" s="397" t="s">
        <v>4</v>
      </c>
      <c r="D4" s="397" t="s">
        <v>5</v>
      </c>
      <c r="E4" s="397" t="s">
        <v>6</v>
      </c>
      <c r="F4" s="397" t="s">
        <v>7</v>
      </c>
      <c r="G4" s="397" t="s">
        <v>8</v>
      </c>
      <c r="H4" s="398" t="s">
        <v>9</v>
      </c>
    </row>
    <row r="5" spans="1:26" s="5" customFormat="1" ht="27.6" x14ac:dyDescent="0.25">
      <c r="A5" s="198" t="s">
        <v>10</v>
      </c>
      <c r="B5" s="399" t="s">
        <v>659</v>
      </c>
      <c r="C5" s="400">
        <v>78.739597912374535</v>
      </c>
      <c r="D5" s="400">
        <v>40.338115358136342</v>
      </c>
      <c r="E5" s="400">
        <v>48.124618134598322</v>
      </c>
      <c r="F5" s="400">
        <v>59.185745744281213</v>
      </c>
      <c r="G5" s="401">
        <v>99.165711988967132</v>
      </c>
      <c r="H5" s="402">
        <v>149.02489051365333</v>
      </c>
    </row>
    <row r="6" spans="1:26" s="5" customFormat="1" ht="16.8" x14ac:dyDescent="0.25">
      <c r="A6" s="92" t="s">
        <v>11</v>
      </c>
      <c r="B6" s="399" t="s">
        <v>659</v>
      </c>
      <c r="C6" s="187">
        <v>76.986110943573152</v>
      </c>
      <c r="D6" s="187">
        <v>40.247189476262271</v>
      </c>
      <c r="E6" s="187">
        <v>47.781269972435844</v>
      </c>
      <c r="F6" s="187">
        <v>58.770473222785519</v>
      </c>
      <c r="G6" s="187">
        <v>98.867792636578486</v>
      </c>
      <c r="H6" s="188">
        <v>136.66510892310609</v>
      </c>
    </row>
    <row r="7" spans="1:26" s="5" customFormat="1" ht="27.6" x14ac:dyDescent="0.25">
      <c r="A7" s="92" t="s">
        <v>12</v>
      </c>
      <c r="B7" s="399" t="s">
        <v>13</v>
      </c>
      <c r="C7" s="187">
        <f t="shared" ref="C7:H7" si="0">C6/C5*100</f>
        <v>97.773055723814139</v>
      </c>
      <c r="D7" s="187">
        <f t="shared" si="0"/>
        <v>99.774590654355563</v>
      </c>
      <c r="E7" s="187">
        <f t="shared" si="0"/>
        <v>99.286543612248153</v>
      </c>
      <c r="F7" s="187">
        <f t="shared" si="0"/>
        <v>99.298357203624803</v>
      </c>
      <c r="G7" s="187">
        <f t="shared" si="0"/>
        <v>99.699574231442227</v>
      </c>
      <c r="H7" s="188">
        <f t="shared" si="0"/>
        <v>91.706230047916151</v>
      </c>
      <c r="L7" s="102"/>
      <c r="M7" s="102"/>
      <c r="N7" s="102"/>
      <c r="O7" s="102"/>
      <c r="P7" s="102"/>
      <c r="Q7" s="102"/>
      <c r="R7" s="102"/>
      <c r="S7" s="102"/>
    </row>
    <row r="8" spans="1:26" s="5" customFormat="1" ht="27.6" x14ac:dyDescent="0.25">
      <c r="A8" s="92" t="s">
        <v>15</v>
      </c>
      <c r="B8" s="399" t="s">
        <v>14</v>
      </c>
      <c r="C8" s="187">
        <v>2.9640200596198025</v>
      </c>
      <c r="D8" s="403">
        <v>1</v>
      </c>
      <c r="E8" s="403">
        <v>1</v>
      </c>
      <c r="F8" s="403">
        <v>3</v>
      </c>
      <c r="G8" s="403">
        <v>3</v>
      </c>
      <c r="H8" s="404">
        <v>5</v>
      </c>
      <c r="M8" s="102"/>
      <c r="N8" s="102"/>
      <c r="O8" s="102"/>
      <c r="P8" s="102"/>
      <c r="Q8" s="102"/>
      <c r="R8" s="102"/>
      <c r="S8" s="102"/>
    </row>
    <row r="9" spans="1:26" s="5" customFormat="1" ht="27.6" x14ac:dyDescent="0.25">
      <c r="A9" s="92" t="s">
        <v>16</v>
      </c>
      <c r="B9" s="399" t="s">
        <v>660</v>
      </c>
      <c r="C9" s="187">
        <v>1.1089012704771299</v>
      </c>
      <c r="D9" s="187">
        <v>0.64494623831342002</v>
      </c>
      <c r="E9" s="187">
        <v>0.88199901235459299</v>
      </c>
      <c r="F9" s="187">
        <v>1.05</v>
      </c>
      <c r="G9" s="187">
        <v>1.09050635018927</v>
      </c>
      <c r="H9" s="188">
        <v>1.4638501389394301</v>
      </c>
      <c r="M9" s="102"/>
      <c r="N9" s="102"/>
      <c r="O9" s="102"/>
      <c r="P9" s="102"/>
      <c r="Q9" s="102"/>
      <c r="R9" s="102"/>
      <c r="S9" s="102"/>
    </row>
    <row r="10" spans="1:26" s="5" customFormat="1" ht="13.8" x14ac:dyDescent="0.3">
      <c r="A10" s="8"/>
    </row>
    <row r="11" spans="1:26" s="5" customFormat="1" ht="13.8" x14ac:dyDescent="0.3">
      <c r="A11" s="4" t="s">
        <v>661</v>
      </c>
    </row>
    <row r="12" spans="1:26" s="5" customFormat="1" ht="26.4" x14ac:dyDescent="0.3">
      <c r="A12" s="405" t="s">
        <v>17</v>
      </c>
      <c r="B12" s="9" t="s">
        <v>3</v>
      </c>
      <c r="C12" s="1109" t="s">
        <v>18</v>
      </c>
      <c r="D12" s="1109"/>
      <c r="E12" s="1109"/>
      <c r="F12" s="1109"/>
      <c r="G12" s="1109"/>
      <c r="H12" s="1109"/>
    </row>
    <row r="13" spans="1:26" s="5" customFormat="1" ht="27.6" x14ac:dyDescent="0.25">
      <c r="A13" s="92" t="s">
        <v>19</v>
      </c>
      <c r="B13" s="399" t="s">
        <v>659</v>
      </c>
      <c r="C13" s="406" t="s">
        <v>20</v>
      </c>
      <c r="D13" s="407" t="s">
        <v>21</v>
      </c>
      <c r="E13" s="407" t="s">
        <v>22</v>
      </c>
      <c r="F13" s="407" t="s">
        <v>23</v>
      </c>
      <c r="G13" s="407" t="s">
        <v>24</v>
      </c>
      <c r="H13" s="406" t="s">
        <v>25</v>
      </c>
    </row>
    <row r="14" spans="1:26" s="5" customFormat="1" ht="27.6" x14ac:dyDescent="0.25">
      <c r="A14" s="92" t="s">
        <v>326</v>
      </c>
      <c r="B14" s="399" t="s">
        <v>13</v>
      </c>
      <c r="C14" s="408">
        <v>9.062422134352369</v>
      </c>
      <c r="D14" s="36">
        <v>22.721515764500424</v>
      </c>
      <c r="E14" s="36">
        <v>17.817982447059283</v>
      </c>
      <c r="F14" s="36">
        <v>15.736535373383505</v>
      </c>
      <c r="G14" s="36">
        <v>14.218677832541557</v>
      </c>
      <c r="H14" s="408">
        <v>20.442866448162864</v>
      </c>
      <c r="I14" s="72"/>
      <c r="T14" s="72"/>
      <c r="U14" s="72"/>
      <c r="V14" s="72"/>
      <c r="W14" s="72"/>
      <c r="X14" s="72"/>
      <c r="Y14" s="72"/>
      <c r="Z14" s="72"/>
    </row>
    <row r="15" spans="1:26" s="5" customFormat="1" ht="27.6" x14ac:dyDescent="0.25">
      <c r="A15" s="92" t="s">
        <v>15</v>
      </c>
      <c r="B15" s="399" t="s">
        <v>14</v>
      </c>
      <c r="C15" s="409">
        <v>1</v>
      </c>
      <c r="D15" s="410">
        <v>2</v>
      </c>
      <c r="E15" s="410">
        <v>3</v>
      </c>
      <c r="F15" s="410">
        <v>4</v>
      </c>
      <c r="G15" s="410">
        <v>5</v>
      </c>
      <c r="H15" s="409" t="s">
        <v>26</v>
      </c>
      <c r="I15" s="72"/>
      <c r="T15" s="72"/>
      <c r="U15" s="72"/>
      <c r="V15" s="72"/>
      <c r="W15" s="72"/>
      <c r="X15" s="72"/>
      <c r="Y15" s="72"/>
      <c r="Z15" s="72"/>
    </row>
    <row r="16" spans="1:26" s="5" customFormat="1" ht="41.4" x14ac:dyDescent="0.25">
      <c r="A16" s="92" t="s">
        <v>327</v>
      </c>
      <c r="B16" s="399" t="s">
        <v>13</v>
      </c>
      <c r="C16" s="408">
        <v>22.38559698465593</v>
      </c>
      <c r="D16" s="36">
        <v>24.703062534109971</v>
      </c>
      <c r="E16" s="36">
        <v>18.554319070903279</v>
      </c>
      <c r="F16" s="36">
        <v>16.21451606812656</v>
      </c>
      <c r="G16" s="36">
        <v>8.2154555989438158</v>
      </c>
      <c r="H16" s="408">
        <v>9.9270497432604436</v>
      </c>
      <c r="I16" s="72"/>
      <c r="T16" s="72"/>
      <c r="U16" s="72"/>
      <c r="V16" s="72"/>
      <c r="W16" s="72"/>
      <c r="X16" s="72"/>
      <c r="Y16" s="72"/>
      <c r="Z16" s="72"/>
    </row>
    <row r="17" spans="1:8" s="5" customFormat="1" x14ac:dyDescent="0.3">
      <c r="A17" s="6"/>
      <c r="B17" s="6"/>
      <c r="C17" s="6"/>
      <c r="D17" s="6"/>
      <c r="E17" s="6"/>
      <c r="F17" s="6"/>
      <c r="G17" s="6"/>
      <c r="H17" s="6"/>
    </row>
    <row r="18" spans="1:8" s="5" customFormat="1" ht="15.6" x14ac:dyDescent="0.3">
      <c r="A18" s="14"/>
    </row>
    <row r="19" spans="1:8" s="5" customFormat="1" x14ac:dyDescent="0.3"/>
    <row r="20" spans="1:8" s="5" customFormat="1" x14ac:dyDescent="0.3"/>
    <row r="21" spans="1:8" s="5" customFormat="1" x14ac:dyDescent="0.3"/>
    <row r="22" spans="1:8" s="5" customFormat="1" x14ac:dyDescent="0.3"/>
    <row r="23" spans="1:8" s="5" customFormat="1" x14ac:dyDescent="0.3"/>
    <row r="24" spans="1:8" s="5" customFormat="1" x14ac:dyDescent="0.3"/>
    <row r="25" spans="1:8" s="5" customFormat="1" x14ac:dyDescent="0.3"/>
    <row r="26" spans="1:8" s="5" customFormat="1" x14ac:dyDescent="0.3"/>
    <row r="27" spans="1:8" s="5" customFormat="1" x14ac:dyDescent="0.3"/>
    <row r="28" spans="1:8" s="5" customFormat="1" x14ac:dyDescent="0.3"/>
    <row r="29" spans="1:8" s="5" customFormat="1" x14ac:dyDescent="0.3"/>
    <row r="30" spans="1:8" s="5" customFormat="1" x14ac:dyDescent="0.3"/>
    <row r="31" spans="1:8" s="5" customFormat="1" x14ac:dyDescent="0.3"/>
    <row r="32" spans="1:8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  <row r="47" s="5" customFormat="1" x14ac:dyDescent="0.3"/>
    <row r="48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</sheetData>
  <mergeCells count="1">
    <mergeCell ref="C12:H12"/>
  </mergeCells>
  <hyperlinks>
    <hyperlink ref="J1" location="INFO!A1" display="POWRÓT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61CC-100F-4AAC-A41A-F10BA3064367}">
  <dimension ref="A1:F21"/>
  <sheetViews>
    <sheetView zoomScale="85" zoomScaleNormal="85" workbookViewId="0">
      <selection activeCell="F1" sqref="F1"/>
    </sheetView>
  </sheetViews>
  <sheetFormatPr defaultColWidth="9" defaultRowHeight="14.4" x14ac:dyDescent="0.3"/>
  <cols>
    <col min="1" max="1" width="23.5546875" style="272" customWidth="1"/>
    <col min="2" max="2" width="16.6640625" style="272" customWidth="1"/>
    <col min="3" max="3" width="19.5546875" style="272" customWidth="1"/>
    <col min="4" max="4" width="22.5546875" style="272" customWidth="1"/>
    <col min="5" max="16384" width="9" style="272"/>
  </cols>
  <sheetData>
    <row r="1" spans="1:6" ht="15.6" x14ac:dyDescent="0.3">
      <c r="A1" s="717" t="s">
        <v>934</v>
      </c>
      <c r="B1" s="271"/>
      <c r="C1" s="271"/>
      <c r="D1" s="271"/>
      <c r="F1" s="376" t="s">
        <v>651</v>
      </c>
    </row>
    <row r="2" spans="1:6" ht="23.25" customHeight="1" x14ac:dyDescent="0.45">
      <c r="A2" s="273"/>
      <c r="B2" s="274"/>
      <c r="C2" s="274"/>
      <c r="D2" s="702">
        <v>2022</v>
      </c>
      <c r="F2" s="275"/>
    </row>
    <row r="3" spans="1:6" ht="72" customHeight="1" x14ac:dyDescent="0.3">
      <c r="A3" s="703" t="s">
        <v>285</v>
      </c>
      <c r="B3" s="704" t="s">
        <v>815</v>
      </c>
      <c r="C3" s="704" t="s">
        <v>816</v>
      </c>
      <c r="D3" s="705" t="s">
        <v>817</v>
      </c>
    </row>
    <row r="4" spans="1:6" s="709" customFormat="1" ht="21.9" customHeight="1" x14ac:dyDescent="0.3">
      <c r="A4" s="706" t="s">
        <v>791</v>
      </c>
      <c r="B4" s="707">
        <v>0.1047</v>
      </c>
      <c r="C4" s="707">
        <v>0.19320000000000001</v>
      </c>
      <c r="D4" s="708">
        <v>1.1299999999999999E-2</v>
      </c>
    </row>
    <row r="5" spans="1:6" s="709" customFormat="1" ht="21.9" customHeight="1" x14ac:dyDescent="0.3">
      <c r="A5" s="710" t="s">
        <v>792</v>
      </c>
      <c r="B5" s="711">
        <v>0.13020000000000001</v>
      </c>
      <c r="C5" s="711">
        <v>0.2167</v>
      </c>
      <c r="D5" s="712">
        <v>1.35E-2</v>
      </c>
    </row>
    <row r="6" spans="1:6" s="709" customFormat="1" ht="21.9" customHeight="1" x14ac:dyDescent="0.3">
      <c r="A6" s="710" t="s">
        <v>793</v>
      </c>
      <c r="B6" s="711">
        <v>9.01E-2</v>
      </c>
      <c r="C6" s="711">
        <v>0.2213</v>
      </c>
      <c r="D6" s="712">
        <v>6.7999999999999996E-3</v>
      </c>
    </row>
    <row r="7" spans="1:6" s="709" customFormat="1" ht="21.9" customHeight="1" x14ac:dyDescent="0.3">
      <c r="A7" s="710" t="s">
        <v>794</v>
      </c>
      <c r="B7" s="711">
        <v>0.13569999999999999</v>
      </c>
      <c r="C7" s="711">
        <v>0.20349999999999999</v>
      </c>
      <c r="D7" s="712">
        <v>6.0000000000000001E-3</v>
      </c>
    </row>
    <row r="8" spans="1:6" s="709" customFormat="1" ht="21.9" customHeight="1" x14ac:dyDescent="0.3">
      <c r="A8" s="710" t="s">
        <v>795</v>
      </c>
      <c r="B8" s="711">
        <v>9.5500000000000002E-2</v>
      </c>
      <c r="C8" s="711">
        <v>0.15690000000000001</v>
      </c>
      <c r="D8" s="712">
        <v>7.7000000000000002E-3</v>
      </c>
    </row>
    <row r="9" spans="1:6" s="709" customFormat="1" ht="21.9" customHeight="1" x14ac:dyDescent="0.3">
      <c r="A9" s="710" t="s">
        <v>796</v>
      </c>
      <c r="B9" s="711">
        <v>9.8799999999999999E-2</v>
      </c>
      <c r="C9" s="711">
        <v>0.17829999999999999</v>
      </c>
      <c r="D9" s="712">
        <v>1.4E-2</v>
      </c>
    </row>
    <row r="10" spans="1:6" s="709" customFormat="1" ht="21.9" customHeight="1" x14ac:dyDescent="0.3">
      <c r="A10" s="710" t="s">
        <v>797</v>
      </c>
      <c r="B10" s="711">
        <v>0.10059999999999999</v>
      </c>
      <c r="C10" s="711">
        <v>0.1246</v>
      </c>
      <c r="D10" s="712">
        <v>5.1000000000000004E-3</v>
      </c>
    </row>
    <row r="11" spans="1:6" s="709" customFormat="1" ht="21.9" customHeight="1" x14ac:dyDescent="0.3">
      <c r="A11" s="710" t="s">
        <v>798</v>
      </c>
      <c r="B11" s="711">
        <v>8.4900000000000003E-2</v>
      </c>
      <c r="C11" s="711">
        <v>0.1789</v>
      </c>
      <c r="D11" s="712">
        <v>9.1000000000000004E-3</v>
      </c>
    </row>
    <row r="12" spans="1:6" s="709" customFormat="1" ht="21.9" customHeight="1" x14ac:dyDescent="0.3">
      <c r="A12" s="710" t="s">
        <v>799</v>
      </c>
      <c r="B12" s="711">
        <v>0.2177</v>
      </c>
      <c r="C12" s="711">
        <v>0.25700000000000001</v>
      </c>
      <c r="D12" s="712">
        <v>4.5999999999999999E-3</v>
      </c>
    </row>
    <row r="13" spans="1:6" s="709" customFormat="1" ht="21.9" customHeight="1" x14ac:dyDescent="0.3">
      <c r="A13" s="710" t="s">
        <v>800</v>
      </c>
      <c r="B13" s="711">
        <v>0.13639999999999999</v>
      </c>
      <c r="C13" s="711">
        <v>0.13170000000000001</v>
      </c>
      <c r="D13" s="712">
        <v>2.5999999999999999E-3</v>
      </c>
    </row>
    <row r="14" spans="1:6" s="709" customFormat="1" ht="21.9" customHeight="1" x14ac:dyDescent="0.3">
      <c r="A14" s="710" t="s">
        <v>801</v>
      </c>
      <c r="B14" s="711">
        <v>0.108</v>
      </c>
      <c r="C14" s="711">
        <v>0.13200000000000001</v>
      </c>
      <c r="D14" s="712">
        <v>7.1999999999999998E-3</v>
      </c>
    </row>
    <row r="15" spans="1:6" s="709" customFormat="1" ht="21.9" customHeight="1" x14ac:dyDescent="0.3">
      <c r="A15" s="710" t="s">
        <v>802</v>
      </c>
      <c r="B15" s="711">
        <v>0.1166</v>
      </c>
      <c r="C15" s="711">
        <v>0.25640000000000002</v>
      </c>
      <c r="D15" s="712">
        <v>1.34E-2</v>
      </c>
    </row>
    <row r="16" spans="1:6" s="709" customFormat="1" ht="21.9" customHeight="1" x14ac:dyDescent="0.3">
      <c r="A16" s="710" t="s">
        <v>803</v>
      </c>
      <c r="B16" s="711">
        <v>5.9200000000000003E-2</v>
      </c>
      <c r="C16" s="711">
        <v>0.1648</v>
      </c>
      <c r="D16" s="712">
        <v>2.1100000000000001E-2</v>
      </c>
    </row>
    <row r="17" spans="1:4" s="709" customFormat="1" ht="21.9" customHeight="1" x14ac:dyDescent="0.3">
      <c r="A17" s="710" t="s">
        <v>804</v>
      </c>
      <c r="B17" s="711">
        <v>0.1105</v>
      </c>
      <c r="C17" s="711">
        <v>0.2054</v>
      </c>
      <c r="D17" s="712">
        <v>3.8999999999999998E-3</v>
      </c>
    </row>
    <row r="18" spans="1:4" s="709" customFormat="1" ht="21.9" customHeight="1" x14ac:dyDescent="0.3">
      <c r="A18" s="710" t="s">
        <v>805</v>
      </c>
      <c r="B18" s="711">
        <v>9.4899999999999998E-2</v>
      </c>
      <c r="C18" s="711">
        <v>0.2258</v>
      </c>
      <c r="D18" s="712">
        <v>1.66E-2</v>
      </c>
    </row>
    <row r="19" spans="1:4" s="709" customFormat="1" ht="21.9" customHeight="1" x14ac:dyDescent="0.3">
      <c r="A19" s="710" t="s">
        <v>806</v>
      </c>
      <c r="B19" s="711">
        <v>0.13469999999999999</v>
      </c>
      <c r="C19" s="711">
        <v>0.27810000000000001</v>
      </c>
      <c r="D19" s="712">
        <v>1.78E-2</v>
      </c>
    </row>
    <row r="20" spans="1:4" s="709" customFormat="1" ht="21.9" customHeight="1" x14ac:dyDescent="0.3">
      <c r="A20" s="713" t="s">
        <v>807</v>
      </c>
      <c r="B20" s="714">
        <v>7.8E-2</v>
      </c>
      <c r="C20" s="714">
        <v>0.2177</v>
      </c>
      <c r="D20" s="715">
        <v>1.26E-2</v>
      </c>
    </row>
    <row r="21" spans="1:4" x14ac:dyDescent="0.3">
      <c r="A21" s="276" t="s">
        <v>461</v>
      </c>
      <c r="B21" s="716"/>
      <c r="C21" s="716"/>
      <c r="D21" s="716"/>
    </row>
  </sheetData>
  <hyperlinks>
    <hyperlink ref="F1" location="INFO!A1" display="POWRÓT" xr:uid="{E7C5CE5C-CAFE-4D68-B965-DC358ECC424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9"/>
  <sheetViews>
    <sheetView zoomScale="85" zoomScaleNormal="85" workbookViewId="0">
      <selection activeCell="H1" sqref="H1"/>
    </sheetView>
  </sheetViews>
  <sheetFormatPr defaultColWidth="9.44140625" defaultRowHeight="14.4" x14ac:dyDescent="0.3"/>
  <cols>
    <col min="1" max="1" width="45.77734375" style="272" customWidth="1"/>
    <col min="2" max="8" width="10" style="272" customWidth="1"/>
    <col min="9" max="16384" width="9.44140625" style="272"/>
  </cols>
  <sheetData>
    <row r="1" spans="1:8" ht="15.6" x14ac:dyDescent="0.3">
      <c r="A1" s="270" t="s">
        <v>931</v>
      </c>
      <c r="B1" s="270"/>
      <c r="C1" s="270"/>
      <c r="D1" s="270"/>
      <c r="H1" s="376" t="s">
        <v>651</v>
      </c>
    </row>
    <row r="2" spans="1:8" ht="23.4" x14ac:dyDescent="0.45">
      <c r="A2" s="273"/>
      <c r="B2" s="274"/>
      <c r="C2" s="274"/>
      <c r="D2" s="64"/>
      <c r="F2" s="275"/>
      <c r="G2" s="64"/>
    </row>
    <row r="3" spans="1:8" ht="26.4" customHeight="1" x14ac:dyDescent="0.3">
      <c r="A3" s="377" t="s">
        <v>653</v>
      </c>
      <c r="B3" s="378" t="s">
        <v>808</v>
      </c>
      <c r="C3" s="378" t="s">
        <v>809</v>
      </c>
      <c r="D3" s="378" t="s">
        <v>810</v>
      </c>
      <c r="E3" s="379" t="s">
        <v>811</v>
      </c>
      <c r="F3" s="379" t="s">
        <v>812</v>
      </c>
      <c r="G3" s="379" t="s">
        <v>813</v>
      </c>
      <c r="H3" s="379" t="s">
        <v>814</v>
      </c>
    </row>
    <row r="4" spans="1:8" ht="19.8" customHeight="1" x14ac:dyDescent="0.3">
      <c r="A4" s="380" t="s">
        <v>815</v>
      </c>
      <c r="B4" s="381">
        <v>0.111</v>
      </c>
      <c r="C4" s="381">
        <v>0.10299999999999999</v>
      </c>
      <c r="D4" s="381">
        <v>9.4E-2</v>
      </c>
      <c r="E4" s="382">
        <v>9.2999999999999999E-2</v>
      </c>
      <c r="F4" s="382">
        <v>0.10299999999999999</v>
      </c>
      <c r="G4" s="382">
        <v>0.1053</v>
      </c>
      <c r="H4" s="382">
        <v>0.1047</v>
      </c>
    </row>
    <row r="5" spans="1:8" ht="19.8" customHeight="1" x14ac:dyDescent="0.3">
      <c r="A5" s="383" t="s">
        <v>816</v>
      </c>
      <c r="B5" s="384">
        <v>0.19500000000000001</v>
      </c>
      <c r="C5" s="384">
        <v>0.184</v>
      </c>
      <c r="D5" s="384">
        <v>0.17199999999999999</v>
      </c>
      <c r="E5" s="385">
        <v>0.17699999999999999</v>
      </c>
      <c r="F5" s="385">
        <v>0.17199999999999999</v>
      </c>
      <c r="G5" s="385">
        <v>0.1875</v>
      </c>
      <c r="H5" s="385">
        <v>0.19320000000000001</v>
      </c>
    </row>
    <row r="6" spans="1:8" ht="19.8" customHeight="1" x14ac:dyDescent="0.3">
      <c r="A6" s="383" t="s">
        <v>817</v>
      </c>
      <c r="B6" s="384" t="s">
        <v>654</v>
      </c>
      <c r="C6" s="384">
        <v>3.5999999999999997E-2</v>
      </c>
      <c r="D6" s="384">
        <v>1.7000000000000001E-2</v>
      </c>
      <c r="E6" s="385">
        <v>1.4E-2</v>
      </c>
      <c r="F6" s="385">
        <v>1.03E-2</v>
      </c>
      <c r="G6" s="385">
        <v>8.3000000000000001E-3</v>
      </c>
      <c r="H6" s="385">
        <v>1.1299999999999999E-2</v>
      </c>
    </row>
    <row r="7" spans="1:8" ht="19.8" customHeight="1" x14ac:dyDescent="0.3">
      <c r="A7" s="383" t="s">
        <v>818</v>
      </c>
      <c r="B7" s="384">
        <v>0.105</v>
      </c>
      <c r="C7" s="384">
        <v>8.2000000000000003E-2</v>
      </c>
      <c r="D7" s="384">
        <v>9.6000000000000002E-2</v>
      </c>
      <c r="E7" s="385">
        <v>7.3999999999999996E-2</v>
      </c>
      <c r="F7" s="385">
        <v>4.8000000000000001E-2</v>
      </c>
      <c r="G7" s="385">
        <v>3.5099999999999999E-2</v>
      </c>
      <c r="H7" s="385">
        <v>3.7600000000000001E-2</v>
      </c>
    </row>
    <row r="8" spans="1:8" ht="19.8" customHeight="1" x14ac:dyDescent="0.3">
      <c r="A8" s="386" t="s">
        <v>819</v>
      </c>
      <c r="B8" s="387">
        <v>0.13100000000000001</v>
      </c>
      <c r="C8" s="387">
        <v>0.107</v>
      </c>
      <c r="D8" s="387">
        <v>0.13600000000000001</v>
      </c>
      <c r="E8" s="388">
        <v>0.14199999999999999</v>
      </c>
      <c r="F8" s="388">
        <v>6.5000000000000002E-2</v>
      </c>
      <c r="G8" s="388">
        <v>5.21E-2</v>
      </c>
      <c r="H8" s="388">
        <v>5.3100000000000001E-2</v>
      </c>
    </row>
    <row r="9" spans="1:8" x14ac:dyDescent="0.3">
      <c r="A9" s="276" t="s">
        <v>461</v>
      </c>
    </row>
  </sheetData>
  <hyperlinks>
    <hyperlink ref="H1" location="INFO!A1" display="POWRÓT" xr:uid="{00000000-0004-0000-2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34"/>
  <sheetViews>
    <sheetView zoomScale="85" zoomScaleNormal="85" workbookViewId="0">
      <selection activeCell="G1" sqref="G1"/>
    </sheetView>
  </sheetViews>
  <sheetFormatPr defaultRowHeight="14.4" x14ac:dyDescent="0.3"/>
  <cols>
    <col min="1" max="1" width="15.5546875" customWidth="1"/>
    <col min="2" max="2" width="12.44140625" customWidth="1"/>
    <col min="3" max="3" width="15.44140625" customWidth="1"/>
    <col min="4" max="4" width="18.77734375" customWidth="1"/>
    <col min="257" max="257" width="15.44140625" customWidth="1"/>
    <col min="258" max="258" width="12.21875" customWidth="1"/>
    <col min="259" max="259" width="15.21875" customWidth="1"/>
    <col min="260" max="260" width="18.77734375" customWidth="1"/>
    <col min="513" max="513" width="15.44140625" customWidth="1"/>
    <col min="514" max="514" width="12.21875" customWidth="1"/>
    <col min="515" max="515" width="15.21875" customWidth="1"/>
    <col min="516" max="516" width="18.77734375" customWidth="1"/>
    <col min="769" max="769" width="15.44140625" customWidth="1"/>
    <col min="770" max="770" width="12.21875" customWidth="1"/>
    <col min="771" max="771" width="15.21875" customWidth="1"/>
    <col min="772" max="772" width="18.77734375" customWidth="1"/>
    <col min="1025" max="1025" width="15.44140625" customWidth="1"/>
    <col min="1026" max="1026" width="12.21875" customWidth="1"/>
    <col min="1027" max="1027" width="15.21875" customWidth="1"/>
    <col min="1028" max="1028" width="18.77734375" customWidth="1"/>
    <col min="1281" max="1281" width="15.44140625" customWidth="1"/>
    <col min="1282" max="1282" width="12.21875" customWidth="1"/>
    <col min="1283" max="1283" width="15.21875" customWidth="1"/>
    <col min="1284" max="1284" width="18.77734375" customWidth="1"/>
    <col min="1537" max="1537" width="15.44140625" customWidth="1"/>
    <col min="1538" max="1538" width="12.21875" customWidth="1"/>
    <col min="1539" max="1539" width="15.21875" customWidth="1"/>
    <col min="1540" max="1540" width="18.77734375" customWidth="1"/>
    <col min="1793" max="1793" width="15.44140625" customWidth="1"/>
    <col min="1794" max="1794" width="12.21875" customWidth="1"/>
    <col min="1795" max="1795" width="15.21875" customWidth="1"/>
    <col min="1796" max="1796" width="18.77734375" customWidth="1"/>
    <col min="2049" max="2049" width="15.44140625" customWidth="1"/>
    <col min="2050" max="2050" width="12.21875" customWidth="1"/>
    <col min="2051" max="2051" width="15.21875" customWidth="1"/>
    <col min="2052" max="2052" width="18.77734375" customWidth="1"/>
    <col min="2305" max="2305" width="15.44140625" customWidth="1"/>
    <col min="2306" max="2306" width="12.21875" customWidth="1"/>
    <col min="2307" max="2307" width="15.21875" customWidth="1"/>
    <col min="2308" max="2308" width="18.77734375" customWidth="1"/>
    <col min="2561" max="2561" width="15.44140625" customWidth="1"/>
    <col min="2562" max="2562" width="12.21875" customWidth="1"/>
    <col min="2563" max="2563" width="15.21875" customWidth="1"/>
    <col min="2564" max="2564" width="18.77734375" customWidth="1"/>
    <col min="2817" max="2817" width="15.44140625" customWidth="1"/>
    <col min="2818" max="2818" width="12.21875" customWidth="1"/>
    <col min="2819" max="2819" width="15.21875" customWidth="1"/>
    <col min="2820" max="2820" width="18.77734375" customWidth="1"/>
    <col min="3073" max="3073" width="15.44140625" customWidth="1"/>
    <col min="3074" max="3074" width="12.21875" customWidth="1"/>
    <col min="3075" max="3075" width="15.21875" customWidth="1"/>
    <col min="3076" max="3076" width="18.77734375" customWidth="1"/>
    <col min="3329" max="3329" width="15.44140625" customWidth="1"/>
    <col min="3330" max="3330" width="12.21875" customWidth="1"/>
    <col min="3331" max="3331" width="15.21875" customWidth="1"/>
    <col min="3332" max="3332" width="18.77734375" customWidth="1"/>
    <col min="3585" max="3585" width="15.44140625" customWidth="1"/>
    <col min="3586" max="3586" width="12.21875" customWidth="1"/>
    <col min="3587" max="3587" width="15.21875" customWidth="1"/>
    <col min="3588" max="3588" width="18.77734375" customWidth="1"/>
    <col min="3841" max="3841" width="15.44140625" customWidth="1"/>
    <col min="3842" max="3842" width="12.21875" customWidth="1"/>
    <col min="3843" max="3843" width="15.21875" customWidth="1"/>
    <col min="3844" max="3844" width="18.77734375" customWidth="1"/>
    <col min="4097" max="4097" width="15.44140625" customWidth="1"/>
    <col min="4098" max="4098" width="12.21875" customWidth="1"/>
    <col min="4099" max="4099" width="15.21875" customWidth="1"/>
    <col min="4100" max="4100" width="18.77734375" customWidth="1"/>
    <col min="4353" max="4353" width="15.44140625" customWidth="1"/>
    <col min="4354" max="4354" width="12.21875" customWidth="1"/>
    <col min="4355" max="4355" width="15.21875" customWidth="1"/>
    <col min="4356" max="4356" width="18.77734375" customWidth="1"/>
    <col min="4609" max="4609" width="15.44140625" customWidth="1"/>
    <col min="4610" max="4610" width="12.21875" customWidth="1"/>
    <col min="4611" max="4611" width="15.21875" customWidth="1"/>
    <col min="4612" max="4612" width="18.77734375" customWidth="1"/>
    <col min="4865" max="4865" width="15.44140625" customWidth="1"/>
    <col min="4866" max="4866" width="12.21875" customWidth="1"/>
    <col min="4867" max="4867" width="15.21875" customWidth="1"/>
    <col min="4868" max="4868" width="18.77734375" customWidth="1"/>
    <col min="5121" max="5121" width="15.44140625" customWidth="1"/>
    <col min="5122" max="5122" width="12.21875" customWidth="1"/>
    <col min="5123" max="5123" width="15.21875" customWidth="1"/>
    <col min="5124" max="5124" width="18.77734375" customWidth="1"/>
    <col min="5377" max="5377" width="15.44140625" customWidth="1"/>
    <col min="5378" max="5378" width="12.21875" customWidth="1"/>
    <col min="5379" max="5379" width="15.21875" customWidth="1"/>
    <col min="5380" max="5380" width="18.77734375" customWidth="1"/>
    <col min="5633" max="5633" width="15.44140625" customWidth="1"/>
    <col min="5634" max="5634" width="12.21875" customWidth="1"/>
    <col min="5635" max="5635" width="15.21875" customWidth="1"/>
    <col min="5636" max="5636" width="18.77734375" customWidth="1"/>
    <col min="5889" max="5889" width="15.44140625" customWidth="1"/>
    <col min="5890" max="5890" width="12.21875" customWidth="1"/>
    <col min="5891" max="5891" width="15.21875" customWidth="1"/>
    <col min="5892" max="5892" width="18.77734375" customWidth="1"/>
    <col min="6145" max="6145" width="15.44140625" customWidth="1"/>
    <col min="6146" max="6146" width="12.21875" customWidth="1"/>
    <col min="6147" max="6147" width="15.21875" customWidth="1"/>
    <col min="6148" max="6148" width="18.77734375" customWidth="1"/>
    <col min="6401" max="6401" width="15.44140625" customWidth="1"/>
    <col min="6402" max="6402" width="12.21875" customWidth="1"/>
    <col min="6403" max="6403" width="15.21875" customWidth="1"/>
    <col min="6404" max="6404" width="18.77734375" customWidth="1"/>
    <col min="6657" max="6657" width="15.44140625" customWidth="1"/>
    <col min="6658" max="6658" width="12.21875" customWidth="1"/>
    <col min="6659" max="6659" width="15.21875" customWidth="1"/>
    <col min="6660" max="6660" width="18.77734375" customWidth="1"/>
    <col min="6913" max="6913" width="15.44140625" customWidth="1"/>
    <col min="6914" max="6914" width="12.21875" customWidth="1"/>
    <col min="6915" max="6915" width="15.21875" customWidth="1"/>
    <col min="6916" max="6916" width="18.77734375" customWidth="1"/>
    <col min="7169" max="7169" width="15.44140625" customWidth="1"/>
    <col min="7170" max="7170" width="12.21875" customWidth="1"/>
    <col min="7171" max="7171" width="15.21875" customWidth="1"/>
    <col min="7172" max="7172" width="18.77734375" customWidth="1"/>
    <col min="7425" max="7425" width="15.44140625" customWidth="1"/>
    <col min="7426" max="7426" width="12.21875" customWidth="1"/>
    <col min="7427" max="7427" width="15.21875" customWidth="1"/>
    <col min="7428" max="7428" width="18.77734375" customWidth="1"/>
    <col min="7681" max="7681" width="15.44140625" customWidth="1"/>
    <col min="7682" max="7682" width="12.21875" customWidth="1"/>
    <col min="7683" max="7683" width="15.21875" customWidth="1"/>
    <col min="7684" max="7684" width="18.77734375" customWidth="1"/>
    <col min="7937" max="7937" width="15.44140625" customWidth="1"/>
    <col min="7938" max="7938" width="12.21875" customWidth="1"/>
    <col min="7939" max="7939" width="15.21875" customWidth="1"/>
    <col min="7940" max="7940" width="18.77734375" customWidth="1"/>
    <col min="8193" max="8193" width="15.44140625" customWidth="1"/>
    <col min="8194" max="8194" width="12.21875" customWidth="1"/>
    <col min="8195" max="8195" width="15.21875" customWidth="1"/>
    <col min="8196" max="8196" width="18.77734375" customWidth="1"/>
    <col min="8449" max="8449" width="15.44140625" customWidth="1"/>
    <col min="8450" max="8450" width="12.21875" customWidth="1"/>
    <col min="8451" max="8451" width="15.21875" customWidth="1"/>
    <col min="8452" max="8452" width="18.77734375" customWidth="1"/>
    <col min="8705" max="8705" width="15.44140625" customWidth="1"/>
    <col min="8706" max="8706" width="12.21875" customWidth="1"/>
    <col min="8707" max="8707" width="15.21875" customWidth="1"/>
    <col min="8708" max="8708" width="18.77734375" customWidth="1"/>
    <col min="8961" max="8961" width="15.44140625" customWidth="1"/>
    <col min="8962" max="8962" width="12.21875" customWidth="1"/>
    <col min="8963" max="8963" width="15.21875" customWidth="1"/>
    <col min="8964" max="8964" width="18.77734375" customWidth="1"/>
    <col min="9217" max="9217" width="15.44140625" customWidth="1"/>
    <col min="9218" max="9218" width="12.21875" customWidth="1"/>
    <col min="9219" max="9219" width="15.21875" customWidth="1"/>
    <col min="9220" max="9220" width="18.77734375" customWidth="1"/>
    <col min="9473" max="9473" width="15.44140625" customWidth="1"/>
    <col min="9474" max="9474" width="12.21875" customWidth="1"/>
    <col min="9475" max="9475" width="15.21875" customWidth="1"/>
    <col min="9476" max="9476" width="18.77734375" customWidth="1"/>
    <col min="9729" max="9729" width="15.44140625" customWidth="1"/>
    <col min="9730" max="9730" width="12.21875" customWidth="1"/>
    <col min="9731" max="9731" width="15.21875" customWidth="1"/>
    <col min="9732" max="9732" width="18.77734375" customWidth="1"/>
    <col min="9985" max="9985" width="15.44140625" customWidth="1"/>
    <col min="9986" max="9986" width="12.21875" customWidth="1"/>
    <col min="9987" max="9987" width="15.21875" customWidth="1"/>
    <col min="9988" max="9988" width="18.77734375" customWidth="1"/>
    <col min="10241" max="10241" width="15.44140625" customWidth="1"/>
    <col min="10242" max="10242" width="12.21875" customWidth="1"/>
    <col min="10243" max="10243" width="15.21875" customWidth="1"/>
    <col min="10244" max="10244" width="18.77734375" customWidth="1"/>
    <col min="10497" max="10497" width="15.44140625" customWidth="1"/>
    <col min="10498" max="10498" width="12.21875" customWidth="1"/>
    <col min="10499" max="10499" width="15.21875" customWidth="1"/>
    <col min="10500" max="10500" width="18.77734375" customWidth="1"/>
    <col min="10753" max="10753" width="15.44140625" customWidth="1"/>
    <col min="10754" max="10754" width="12.21875" customWidth="1"/>
    <col min="10755" max="10755" width="15.21875" customWidth="1"/>
    <col min="10756" max="10756" width="18.77734375" customWidth="1"/>
    <col min="11009" max="11009" width="15.44140625" customWidth="1"/>
    <col min="11010" max="11010" width="12.21875" customWidth="1"/>
    <col min="11011" max="11011" width="15.21875" customWidth="1"/>
    <col min="11012" max="11012" width="18.77734375" customWidth="1"/>
    <col min="11265" max="11265" width="15.44140625" customWidth="1"/>
    <col min="11266" max="11266" width="12.21875" customWidth="1"/>
    <col min="11267" max="11267" width="15.21875" customWidth="1"/>
    <col min="11268" max="11268" width="18.77734375" customWidth="1"/>
    <col min="11521" max="11521" width="15.44140625" customWidth="1"/>
    <col min="11522" max="11522" width="12.21875" customWidth="1"/>
    <col min="11523" max="11523" width="15.21875" customWidth="1"/>
    <col min="11524" max="11524" width="18.77734375" customWidth="1"/>
    <col min="11777" max="11777" width="15.44140625" customWidth="1"/>
    <col min="11778" max="11778" width="12.21875" customWidth="1"/>
    <col min="11779" max="11779" width="15.21875" customWidth="1"/>
    <col min="11780" max="11780" width="18.77734375" customWidth="1"/>
    <col min="12033" max="12033" width="15.44140625" customWidth="1"/>
    <col min="12034" max="12034" width="12.21875" customWidth="1"/>
    <col min="12035" max="12035" width="15.21875" customWidth="1"/>
    <col min="12036" max="12036" width="18.77734375" customWidth="1"/>
    <col min="12289" max="12289" width="15.44140625" customWidth="1"/>
    <col min="12290" max="12290" width="12.21875" customWidth="1"/>
    <col min="12291" max="12291" width="15.21875" customWidth="1"/>
    <col min="12292" max="12292" width="18.77734375" customWidth="1"/>
    <col min="12545" max="12545" width="15.44140625" customWidth="1"/>
    <col min="12546" max="12546" width="12.21875" customWidth="1"/>
    <col min="12547" max="12547" width="15.21875" customWidth="1"/>
    <col min="12548" max="12548" width="18.77734375" customWidth="1"/>
    <col min="12801" max="12801" width="15.44140625" customWidth="1"/>
    <col min="12802" max="12802" width="12.21875" customWidth="1"/>
    <col min="12803" max="12803" width="15.21875" customWidth="1"/>
    <col min="12804" max="12804" width="18.77734375" customWidth="1"/>
    <col min="13057" max="13057" width="15.44140625" customWidth="1"/>
    <col min="13058" max="13058" width="12.21875" customWidth="1"/>
    <col min="13059" max="13059" width="15.21875" customWidth="1"/>
    <col min="13060" max="13060" width="18.77734375" customWidth="1"/>
    <col min="13313" max="13313" width="15.44140625" customWidth="1"/>
    <col min="13314" max="13314" width="12.21875" customWidth="1"/>
    <col min="13315" max="13315" width="15.21875" customWidth="1"/>
    <col min="13316" max="13316" width="18.77734375" customWidth="1"/>
    <col min="13569" max="13569" width="15.44140625" customWidth="1"/>
    <col min="13570" max="13570" width="12.21875" customWidth="1"/>
    <col min="13571" max="13571" width="15.21875" customWidth="1"/>
    <col min="13572" max="13572" width="18.77734375" customWidth="1"/>
    <col min="13825" max="13825" width="15.44140625" customWidth="1"/>
    <col min="13826" max="13826" width="12.21875" customWidth="1"/>
    <col min="13827" max="13827" width="15.21875" customWidth="1"/>
    <col min="13828" max="13828" width="18.77734375" customWidth="1"/>
    <col min="14081" max="14081" width="15.44140625" customWidth="1"/>
    <col min="14082" max="14082" width="12.21875" customWidth="1"/>
    <col min="14083" max="14083" width="15.21875" customWidth="1"/>
    <col min="14084" max="14084" width="18.77734375" customWidth="1"/>
    <col min="14337" max="14337" width="15.44140625" customWidth="1"/>
    <col min="14338" max="14338" width="12.21875" customWidth="1"/>
    <col min="14339" max="14339" width="15.21875" customWidth="1"/>
    <col min="14340" max="14340" width="18.77734375" customWidth="1"/>
    <col min="14593" max="14593" width="15.44140625" customWidth="1"/>
    <col min="14594" max="14594" width="12.21875" customWidth="1"/>
    <col min="14595" max="14595" width="15.21875" customWidth="1"/>
    <col min="14596" max="14596" width="18.77734375" customWidth="1"/>
    <col min="14849" max="14849" width="15.44140625" customWidth="1"/>
    <col min="14850" max="14850" width="12.21875" customWidth="1"/>
    <col min="14851" max="14851" width="15.21875" customWidth="1"/>
    <col min="14852" max="14852" width="18.77734375" customWidth="1"/>
    <col min="15105" max="15105" width="15.44140625" customWidth="1"/>
    <col min="15106" max="15106" width="12.21875" customWidth="1"/>
    <col min="15107" max="15107" width="15.21875" customWidth="1"/>
    <col min="15108" max="15108" width="18.77734375" customWidth="1"/>
    <col min="15361" max="15361" width="15.44140625" customWidth="1"/>
    <col min="15362" max="15362" width="12.21875" customWidth="1"/>
    <col min="15363" max="15363" width="15.21875" customWidth="1"/>
    <col min="15364" max="15364" width="18.77734375" customWidth="1"/>
    <col min="15617" max="15617" width="15.44140625" customWidth="1"/>
    <col min="15618" max="15618" width="12.21875" customWidth="1"/>
    <col min="15619" max="15619" width="15.21875" customWidth="1"/>
    <col min="15620" max="15620" width="18.77734375" customWidth="1"/>
    <col min="15873" max="15873" width="15.44140625" customWidth="1"/>
    <col min="15874" max="15874" width="12.21875" customWidth="1"/>
    <col min="15875" max="15875" width="15.21875" customWidth="1"/>
    <col min="15876" max="15876" width="18.77734375" customWidth="1"/>
    <col min="16129" max="16129" width="15.44140625" customWidth="1"/>
    <col min="16130" max="16130" width="12.21875" customWidth="1"/>
    <col min="16131" max="16131" width="15.21875" customWidth="1"/>
    <col min="16132" max="16132" width="18.77734375" customWidth="1"/>
  </cols>
  <sheetData>
    <row r="1" spans="1:7" ht="15.6" x14ac:dyDescent="0.3">
      <c r="A1" s="282" t="s">
        <v>537</v>
      </c>
      <c r="B1" s="283"/>
      <c r="C1" s="283"/>
      <c r="D1" s="283"/>
      <c r="G1" s="376" t="s">
        <v>651</v>
      </c>
    </row>
    <row r="2" spans="1:7" ht="15.6" x14ac:dyDescent="0.3">
      <c r="A2" s="284" t="s">
        <v>538</v>
      </c>
    </row>
    <row r="3" spans="1:7" ht="41.4" x14ac:dyDescent="0.3">
      <c r="A3" s="1248" t="s">
        <v>466</v>
      </c>
      <c r="B3" s="285" t="s">
        <v>492</v>
      </c>
      <c r="C3" s="285" t="s">
        <v>539</v>
      </c>
      <c r="D3" s="1250" t="s">
        <v>540</v>
      </c>
      <c r="E3" s="718">
        <v>2022</v>
      </c>
    </row>
    <row r="4" spans="1:7" x14ac:dyDescent="0.3">
      <c r="A4" s="1249"/>
      <c r="B4" s="1252" t="s">
        <v>494</v>
      </c>
      <c r="C4" s="1253"/>
      <c r="D4" s="1251"/>
    </row>
    <row r="5" spans="1:7" x14ac:dyDescent="0.3">
      <c r="A5" s="286" t="s">
        <v>655</v>
      </c>
      <c r="B5" s="287">
        <v>448387.87199999997</v>
      </c>
      <c r="C5" s="288">
        <v>198462.6</v>
      </c>
      <c r="D5" s="289">
        <v>2.2000000000000002</v>
      </c>
      <c r="E5" s="290"/>
    </row>
    <row r="6" spans="1:7" x14ac:dyDescent="0.3">
      <c r="A6" s="294" t="s">
        <v>468</v>
      </c>
      <c r="B6" s="291">
        <v>9104.7720000000008</v>
      </c>
      <c r="C6" s="292">
        <v>4090.9</v>
      </c>
      <c r="D6" s="293">
        <v>2.2000000000000002</v>
      </c>
      <c r="E6" s="290"/>
    </row>
    <row r="7" spans="1:7" x14ac:dyDescent="0.3">
      <c r="A7" s="294" t="s">
        <v>469</v>
      </c>
      <c r="B7" s="291">
        <v>11754.004000000001</v>
      </c>
      <c r="C7" s="292">
        <v>5124.5</v>
      </c>
      <c r="D7" s="293">
        <v>2.2000000000000002</v>
      </c>
      <c r="E7" s="290"/>
    </row>
    <row r="8" spans="1:7" x14ac:dyDescent="0.3">
      <c r="A8" s="294" t="s">
        <v>470</v>
      </c>
      <c r="B8" s="291">
        <v>6447.71</v>
      </c>
      <c r="C8" s="292">
        <v>2943</v>
      </c>
      <c r="D8" s="293">
        <v>2.2999999999999998</v>
      </c>
      <c r="E8" s="290"/>
    </row>
    <row r="9" spans="1:7" x14ac:dyDescent="0.3">
      <c r="A9" s="294" t="s">
        <v>541</v>
      </c>
      <c r="B9" s="291">
        <v>3850.8939999999998</v>
      </c>
      <c r="C9" s="292">
        <v>1488.8</v>
      </c>
      <c r="D9" s="293">
        <v>2.7</v>
      </c>
      <c r="E9" s="290"/>
    </row>
    <row r="10" spans="1:7" x14ac:dyDescent="0.3">
      <c r="A10" s="294" t="s">
        <v>471</v>
      </c>
      <c r="B10" s="291">
        <v>920.70100000000002</v>
      </c>
      <c r="C10" s="292">
        <v>350.1</v>
      </c>
      <c r="D10" s="293">
        <v>2.5</v>
      </c>
      <c r="E10" s="290"/>
    </row>
    <row r="11" spans="1:7" x14ac:dyDescent="0.3">
      <c r="A11" s="294" t="s">
        <v>542</v>
      </c>
      <c r="B11" s="291">
        <v>10827.529</v>
      </c>
      <c r="C11" s="292">
        <v>4771.6000000000004</v>
      </c>
      <c r="D11" s="293">
        <v>2.2000000000000002</v>
      </c>
      <c r="E11" s="290"/>
    </row>
    <row r="12" spans="1:7" x14ac:dyDescent="0.3">
      <c r="A12" s="294" t="s">
        <v>472</v>
      </c>
      <c r="B12" s="291">
        <v>5932.6540000000005</v>
      </c>
      <c r="C12" s="292">
        <v>3110.8</v>
      </c>
      <c r="D12" s="293">
        <v>1.9</v>
      </c>
      <c r="E12" s="290"/>
    </row>
    <row r="13" spans="1:7" x14ac:dyDescent="0.3">
      <c r="A13" s="294" t="s">
        <v>473</v>
      </c>
      <c r="B13" s="291">
        <v>1365.884</v>
      </c>
      <c r="C13" s="292">
        <v>705.7</v>
      </c>
      <c r="D13" s="293">
        <v>1.9</v>
      </c>
      <c r="E13" s="290"/>
    </row>
    <row r="14" spans="1:7" x14ac:dyDescent="0.3">
      <c r="A14" s="294" t="s">
        <v>474</v>
      </c>
      <c r="B14" s="291">
        <v>5563.97</v>
      </c>
      <c r="C14" s="292">
        <v>2889</v>
      </c>
      <c r="D14" s="293">
        <v>1.9</v>
      </c>
      <c r="E14" s="290"/>
    </row>
    <row r="15" spans="1:7" x14ac:dyDescent="0.3">
      <c r="A15" s="294" t="s">
        <v>475</v>
      </c>
      <c r="B15" s="291">
        <v>68070.697</v>
      </c>
      <c r="C15" s="292">
        <v>31429.7</v>
      </c>
      <c r="D15" s="293">
        <v>2.1</v>
      </c>
      <c r="E15" s="290"/>
    </row>
    <row r="16" spans="1:7" x14ac:dyDescent="0.3">
      <c r="A16" s="294" t="s">
        <v>476</v>
      </c>
      <c r="B16" s="291">
        <v>10394.055</v>
      </c>
      <c r="C16" s="292">
        <v>4108.6000000000004</v>
      </c>
      <c r="D16" s="293">
        <v>2.6</v>
      </c>
      <c r="E16" s="290"/>
    </row>
    <row r="17" spans="1:5" x14ac:dyDescent="0.3">
      <c r="A17" s="294" t="s">
        <v>477</v>
      </c>
      <c r="B17" s="291">
        <v>48059.777000000002</v>
      </c>
      <c r="C17" s="292">
        <v>19093</v>
      </c>
      <c r="D17" s="293">
        <v>2.5</v>
      </c>
      <c r="E17" s="290"/>
    </row>
    <row r="18" spans="1:5" x14ac:dyDescent="0.3">
      <c r="A18" s="294" t="s">
        <v>478</v>
      </c>
      <c r="B18" s="291">
        <v>5194.3360000000002</v>
      </c>
      <c r="C18" s="292">
        <v>2050.1</v>
      </c>
      <c r="D18" s="293">
        <v>2.5</v>
      </c>
      <c r="E18" s="290"/>
    </row>
    <row r="19" spans="1:5" x14ac:dyDescent="0.3">
      <c r="A19" s="294" t="s">
        <v>479</v>
      </c>
      <c r="B19" s="291">
        <v>2857.279</v>
      </c>
      <c r="C19" s="292">
        <v>1471.1</v>
      </c>
      <c r="D19" s="293">
        <v>1.9</v>
      </c>
      <c r="E19" s="290"/>
    </row>
    <row r="20" spans="1:5" x14ac:dyDescent="0.3">
      <c r="A20" s="294" t="s">
        <v>480</v>
      </c>
      <c r="B20" s="291">
        <v>660.80899999999997</v>
      </c>
      <c r="C20" s="292">
        <v>271.60000000000002</v>
      </c>
      <c r="D20" s="293">
        <v>2.2999999999999998</v>
      </c>
      <c r="E20" s="290"/>
    </row>
    <row r="21" spans="1:5" x14ac:dyDescent="0.3">
      <c r="A21" s="294" t="s">
        <v>481</v>
      </c>
      <c r="B21" s="291">
        <v>1883.008</v>
      </c>
      <c r="C21" s="292">
        <v>862.3</v>
      </c>
      <c r="D21" s="293">
        <v>2.2000000000000002</v>
      </c>
      <c r="E21" s="290"/>
    </row>
    <row r="22" spans="1:5" x14ac:dyDescent="0.3">
      <c r="A22" s="294" t="s">
        <v>482</v>
      </c>
      <c r="B22" s="291">
        <v>542.05100000000004</v>
      </c>
      <c r="C22" s="292">
        <v>211.1</v>
      </c>
      <c r="D22" s="293">
        <v>2.5</v>
      </c>
      <c r="E22" s="290"/>
    </row>
    <row r="23" spans="1:5" x14ac:dyDescent="0.3">
      <c r="A23" s="294" t="s">
        <v>483</v>
      </c>
      <c r="B23" s="291">
        <v>17811.291000000001</v>
      </c>
      <c r="C23" s="292">
        <v>8520.1</v>
      </c>
      <c r="D23" s="293">
        <v>2</v>
      </c>
      <c r="E23" s="290"/>
    </row>
    <row r="24" spans="1:5" x14ac:dyDescent="0.3">
      <c r="A24" s="294" t="s">
        <v>484</v>
      </c>
      <c r="B24" s="291">
        <v>84358.845000000001</v>
      </c>
      <c r="C24" s="292">
        <v>41245</v>
      </c>
      <c r="D24" s="293">
        <v>2</v>
      </c>
      <c r="E24" s="290"/>
    </row>
    <row r="25" spans="1:5" x14ac:dyDescent="0.3">
      <c r="A25" s="294" t="s">
        <v>485</v>
      </c>
      <c r="B25" s="291">
        <v>36753.735999999997</v>
      </c>
      <c r="C25" s="292">
        <v>14349.2</v>
      </c>
      <c r="D25" s="293">
        <v>2.5</v>
      </c>
      <c r="E25" s="290"/>
    </row>
    <row r="26" spans="1:5" x14ac:dyDescent="0.3">
      <c r="A26" s="294" t="s">
        <v>486</v>
      </c>
      <c r="B26" s="291">
        <v>10467.366</v>
      </c>
      <c r="C26" s="292">
        <v>4137.2</v>
      </c>
      <c r="D26" s="293">
        <v>2.5</v>
      </c>
      <c r="E26" s="290"/>
    </row>
    <row r="27" spans="1:5" x14ac:dyDescent="0.3">
      <c r="A27" s="294" t="s">
        <v>487</v>
      </c>
      <c r="B27" s="291">
        <v>19051.562000000002</v>
      </c>
      <c r="C27" s="292">
        <v>7542.1</v>
      </c>
      <c r="D27" s="293">
        <v>2.5</v>
      </c>
      <c r="E27" s="290"/>
    </row>
    <row r="28" spans="1:5" x14ac:dyDescent="0.3">
      <c r="A28" s="294" t="s">
        <v>488</v>
      </c>
      <c r="B28" s="291">
        <v>5428.7920000000004</v>
      </c>
      <c r="C28" s="292">
        <v>1852.1</v>
      </c>
      <c r="D28" s="293">
        <v>2.9</v>
      </c>
      <c r="E28" s="290"/>
    </row>
    <row r="29" spans="1:5" x14ac:dyDescent="0.3">
      <c r="A29" s="294" t="s">
        <v>489</v>
      </c>
      <c r="B29" s="291">
        <v>2116.7919999999999</v>
      </c>
      <c r="C29" s="292">
        <v>846.9</v>
      </c>
      <c r="D29" s="293">
        <v>2.4</v>
      </c>
      <c r="E29" s="290"/>
    </row>
    <row r="30" spans="1:5" x14ac:dyDescent="0.3">
      <c r="A30" s="294" t="s">
        <v>490</v>
      </c>
      <c r="B30" s="291">
        <v>10521.556</v>
      </c>
      <c r="C30" s="292">
        <v>4762.7</v>
      </c>
      <c r="D30" s="293">
        <v>2.2000000000000002</v>
      </c>
      <c r="E30" s="290"/>
    </row>
    <row r="31" spans="1:5" x14ac:dyDescent="0.3">
      <c r="A31" s="294" t="s">
        <v>491</v>
      </c>
      <c r="B31" s="291">
        <v>9597.0849999999991</v>
      </c>
      <c r="C31" s="292">
        <v>4083</v>
      </c>
      <c r="D31" s="293">
        <v>2.2999999999999998</v>
      </c>
      <c r="E31" s="290"/>
    </row>
    <row r="32" spans="1:5" x14ac:dyDescent="0.3">
      <c r="A32" s="294" t="s">
        <v>543</v>
      </c>
      <c r="B32" s="291">
        <v>58850.716999999997</v>
      </c>
      <c r="C32" s="292">
        <v>26152.5</v>
      </c>
      <c r="D32" s="293">
        <v>2.2000000000000002</v>
      </c>
      <c r="E32" s="290"/>
    </row>
    <row r="33" spans="1:1" x14ac:dyDescent="0.3">
      <c r="A33" s="295"/>
    </row>
    <row r="34" spans="1:1" x14ac:dyDescent="0.3">
      <c r="A34" s="296" t="s">
        <v>656</v>
      </c>
    </row>
  </sheetData>
  <mergeCells count="3">
    <mergeCell ref="A3:A4"/>
    <mergeCell ref="D3:D4"/>
    <mergeCell ref="B4:C4"/>
  </mergeCells>
  <hyperlinks>
    <hyperlink ref="G1" location="INFO!A1" display="POWRÓT" xr:uid="{00000000-0004-0000-2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48F6-F463-4DD5-87A2-2F762B186D8C}">
  <sheetPr>
    <tabColor theme="1" tint="0.499984740745262"/>
  </sheetPr>
  <dimension ref="A1:H67"/>
  <sheetViews>
    <sheetView zoomScale="70" zoomScaleNormal="70" workbookViewId="0">
      <selection activeCell="C40" sqref="C40"/>
    </sheetView>
  </sheetViews>
  <sheetFormatPr defaultRowHeight="14.4" x14ac:dyDescent="0.3"/>
  <cols>
    <col min="1" max="1" width="15.5546875" customWidth="1"/>
    <col min="2" max="2" width="15.44140625" customWidth="1"/>
    <col min="3" max="3" width="34.44140625" customWidth="1"/>
    <col min="4" max="4" width="54.44140625" customWidth="1"/>
    <col min="257" max="257" width="15.44140625" customWidth="1"/>
    <col min="258" max="258" width="12.21875" customWidth="1"/>
    <col min="259" max="259" width="15.21875" customWidth="1"/>
    <col min="260" max="260" width="18.77734375" customWidth="1"/>
    <col min="513" max="513" width="15.44140625" customWidth="1"/>
    <col min="514" max="514" width="12.21875" customWidth="1"/>
    <col min="515" max="515" width="15.21875" customWidth="1"/>
    <col min="516" max="516" width="18.77734375" customWidth="1"/>
    <col min="769" max="769" width="15.44140625" customWidth="1"/>
    <col min="770" max="770" width="12.21875" customWidth="1"/>
    <col min="771" max="771" width="15.21875" customWidth="1"/>
    <col min="772" max="772" width="18.77734375" customWidth="1"/>
    <col min="1025" max="1025" width="15.44140625" customWidth="1"/>
    <col min="1026" max="1026" width="12.21875" customWidth="1"/>
    <col min="1027" max="1027" width="15.21875" customWidth="1"/>
    <col min="1028" max="1028" width="18.77734375" customWidth="1"/>
    <col min="1281" max="1281" width="15.44140625" customWidth="1"/>
    <col min="1282" max="1282" width="12.21875" customWidth="1"/>
    <col min="1283" max="1283" width="15.21875" customWidth="1"/>
    <col min="1284" max="1284" width="18.77734375" customWidth="1"/>
    <col min="1537" max="1537" width="15.44140625" customWidth="1"/>
    <col min="1538" max="1538" width="12.21875" customWidth="1"/>
    <col min="1539" max="1539" width="15.21875" customWidth="1"/>
    <col min="1540" max="1540" width="18.77734375" customWidth="1"/>
    <col min="1793" max="1793" width="15.44140625" customWidth="1"/>
    <col min="1794" max="1794" width="12.21875" customWidth="1"/>
    <col min="1795" max="1795" width="15.21875" customWidth="1"/>
    <col min="1796" max="1796" width="18.77734375" customWidth="1"/>
    <col min="2049" max="2049" width="15.44140625" customWidth="1"/>
    <col min="2050" max="2050" width="12.21875" customWidth="1"/>
    <col min="2051" max="2051" width="15.21875" customWidth="1"/>
    <col min="2052" max="2052" width="18.77734375" customWidth="1"/>
    <col min="2305" max="2305" width="15.44140625" customWidth="1"/>
    <col min="2306" max="2306" width="12.21875" customWidth="1"/>
    <col min="2307" max="2307" width="15.21875" customWidth="1"/>
    <col min="2308" max="2308" width="18.77734375" customWidth="1"/>
    <col min="2561" max="2561" width="15.44140625" customWidth="1"/>
    <col min="2562" max="2562" width="12.21875" customWidth="1"/>
    <col min="2563" max="2563" width="15.21875" customWidth="1"/>
    <col min="2564" max="2564" width="18.77734375" customWidth="1"/>
    <col min="2817" max="2817" width="15.44140625" customWidth="1"/>
    <col min="2818" max="2818" width="12.21875" customWidth="1"/>
    <col min="2819" max="2819" width="15.21875" customWidth="1"/>
    <col min="2820" max="2820" width="18.77734375" customWidth="1"/>
    <col min="3073" max="3073" width="15.44140625" customWidth="1"/>
    <col min="3074" max="3074" width="12.21875" customWidth="1"/>
    <col min="3075" max="3075" width="15.21875" customWidth="1"/>
    <col min="3076" max="3076" width="18.77734375" customWidth="1"/>
    <col min="3329" max="3329" width="15.44140625" customWidth="1"/>
    <col min="3330" max="3330" width="12.21875" customWidth="1"/>
    <col min="3331" max="3331" width="15.21875" customWidth="1"/>
    <col min="3332" max="3332" width="18.77734375" customWidth="1"/>
    <col min="3585" max="3585" width="15.44140625" customWidth="1"/>
    <col min="3586" max="3586" width="12.21875" customWidth="1"/>
    <col min="3587" max="3587" width="15.21875" customWidth="1"/>
    <col min="3588" max="3588" width="18.77734375" customWidth="1"/>
    <col min="3841" max="3841" width="15.44140625" customWidth="1"/>
    <col min="3842" max="3842" width="12.21875" customWidth="1"/>
    <col min="3843" max="3843" width="15.21875" customWidth="1"/>
    <col min="3844" max="3844" width="18.77734375" customWidth="1"/>
    <col min="4097" max="4097" width="15.44140625" customWidth="1"/>
    <col min="4098" max="4098" width="12.21875" customWidth="1"/>
    <col min="4099" max="4099" width="15.21875" customWidth="1"/>
    <col min="4100" max="4100" width="18.77734375" customWidth="1"/>
    <col min="4353" max="4353" width="15.44140625" customWidth="1"/>
    <col min="4354" max="4354" width="12.21875" customWidth="1"/>
    <col min="4355" max="4355" width="15.21875" customWidth="1"/>
    <col min="4356" max="4356" width="18.77734375" customWidth="1"/>
    <col min="4609" max="4609" width="15.44140625" customWidth="1"/>
    <col min="4610" max="4610" width="12.21875" customWidth="1"/>
    <col min="4611" max="4611" width="15.21875" customWidth="1"/>
    <col min="4612" max="4612" width="18.77734375" customWidth="1"/>
    <col min="4865" max="4865" width="15.44140625" customWidth="1"/>
    <col min="4866" max="4866" width="12.21875" customWidth="1"/>
    <col min="4867" max="4867" width="15.21875" customWidth="1"/>
    <col min="4868" max="4868" width="18.77734375" customWidth="1"/>
    <col min="5121" max="5121" width="15.44140625" customWidth="1"/>
    <col min="5122" max="5122" width="12.21875" customWidth="1"/>
    <col min="5123" max="5123" width="15.21875" customWidth="1"/>
    <col min="5124" max="5124" width="18.77734375" customWidth="1"/>
    <col min="5377" max="5377" width="15.44140625" customWidth="1"/>
    <col min="5378" max="5378" width="12.21875" customWidth="1"/>
    <col min="5379" max="5379" width="15.21875" customWidth="1"/>
    <col min="5380" max="5380" width="18.77734375" customWidth="1"/>
    <col min="5633" max="5633" width="15.44140625" customWidth="1"/>
    <col min="5634" max="5634" width="12.21875" customWidth="1"/>
    <col min="5635" max="5635" width="15.21875" customWidth="1"/>
    <col min="5636" max="5636" width="18.77734375" customWidth="1"/>
    <col min="5889" max="5889" width="15.44140625" customWidth="1"/>
    <col min="5890" max="5890" width="12.21875" customWidth="1"/>
    <col min="5891" max="5891" width="15.21875" customWidth="1"/>
    <col min="5892" max="5892" width="18.77734375" customWidth="1"/>
    <col min="6145" max="6145" width="15.44140625" customWidth="1"/>
    <col min="6146" max="6146" width="12.21875" customWidth="1"/>
    <col min="6147" max="6147" width="15.21875" customWidth="1"/>
    <col min="6148" max="6148" width="18.77734375" customWidth="1"/>
    <col min="6401" max="6401" width="15.44140625" customWidth="1"/>
    <col min="6402" max="6402" width="12.21875" customWidth="1"/>
    <col min="6403" max="6403" width="15.21875" customWidth="1"/>
    <col min="6404" max="6404" width="18.77734375" customWidth="1"/>
    <col min="6657" max="6657" width="15.44140625" customWidth="1"/>
    <col min="6658" max="6658" width="12.21875" customWidth="1"/>
    <col min="6659" max="6659" width="15.21875" customWidth="1"/>
    <col min="6660" max="6660" width="18.77734375" customWidth="1"/>
    <col min="6913" max="6913" width="15.44140625" customWidth="1"/>
    <col min="6914" max="6914" width="12.21875" customWidth="1"/>
    <col min="6915" max="6915" width="15.21875" customWidth="1"/>
    <col min="6916" max="6916" width="18.77734375" customWidth="1"/>
    <col min="7169" max="7169" width="15.44140625" customWidth="1"/>
    <col min="7170" max="7170" width="12.21875" customWidth="1"/>
    <col min="7171" max="7171" width="15.21875" customWidth="1"/>
    <col min="7172" max="7172" width="18.77734375" customWidth="1"/>
    <col min="7425" max="7425" width="15.44140625" customWidth="1"/>
    <col min="7426" max="7426" width="12.21875" customWidth="1"/>
    <col min="7427" max="7427" width="15.21875" customWidth="1"/>
    <col min="7428" max="7428" width="18.77734375" customWidth="1"/>
    <col min="7681" max="7681" width="15.44140625" customWidth="1"/>
    <col min="7682" max="7682" width="12.21875" customWidth="1"/>
    <col min="7683" max="7683" width="15.21875" customWidth="1"/>
    <col min="7684" max="7684" width="18.77734375" customWidth="1"/>
    <col min="7937" max="7937" width="15.44140625" customWidth="1"/>
    <col min="7938" max="7938" width="12.21875" customWidth="1"/>
    <col min="7939" max="7939" width="15.21875" customWidth="1"/>
    <col min="7940" max="7940" width="18.77734375" customWidth="1"/>
    <col min="8193" max="8193" width="15.44140625" customWidth="1"/>
    <col min="8194" max="8194" width="12.21875" customWidth="1"/>
    <col min="8195" max="8195" width="15.21875" customWidth="1"/>
    <col min="8196" max="8196" width="18.77734375" customWidth="1"/>
    <col min="8449" max="8449" width="15.44140625" customWidth="1"/>
    <col min="8450" max="8450" width="12.21875" customWidth="1"/>
    <col min="8451" max="8451" width="15.21875" customWidth="1"/>
    <col min="8452" max="8452" width="18.77734375" customWidth="1"/>
    <col min="8705" max="8705" width="15.44140625" customWidth="1"/>
    <col min="8706" max="8706" width="12.21875" customWidth="1"/>
    <col min="8707" max="8707" width="15.21875" customWidth="1"/>
    <col min="8708" max="8708" width="18.77734375" customWidth="1"/>
    <col min="8961" max="8961" width="15.44140625" customWidth="1"/>
    <col min="8962" max="8962" width="12.21875" customWidth="1"/>
    <col min="8963" max="8963" width="15.21875" customWidth="1"/>
    <col min="8964" max="8964" width="18.77734375" customWidth="1"/>
    <col min="9217" max="9217" width="15.44140625" customWidth="1"/>
    <col min="9218" max="9218" width="12.21875" customWidth="1"/>
    <col min="9219" max="9219" width="15.21875" customWidth="1"/>
    <col min="9220" max="9220" width="18.77734375" customWidth="1"/>
    <col min="9473" max="9473" width="15.44140625" customWidth="1"/>
    <col min="9474" max="9474" width="12.21875" customWidth="1"/>
    <col min="9475" max="9475" width="15.21875" customWidth="1"/>
    <col min="9476" max="9476" width="18.77734375" customWidth="1"/>
    <col min="9729" max="9729" width="15.44140625" customWidth="1"/>
    <col min="9730" max="9730" width="12.21875" customWidth="1"/>
    <col min="9731" max="9731" width="15.21875" customWidth="1"/>
    <col min="9732" max="9732" width="18.77734375" customWidth="1"/>
    <col min="9985" max="9985" width="15.44140625" customWidth="1"/>
    <col min="9986" max="9986" width="12.21875" customWidth="1"/>
    <col min="9987" max="9987" width="15.21875" customWidth="1"/>
    <col min="9988" max="9988" width="18.77734375" customWidth="1"/>
    <col min="10241" max="10241" width="15.44140625" customWidth="1"/>
    <col min="10242" max="10242" width="12.21875" customWidth="1"/>
    <col min="10243" max="10243" width="15.21875" customWidth="1"/>
    <col min="10244" max="10244" width="18.77734375" customWidth="1"/>
    <col min="10497" max="10497" width="15.44140625" customWidth="1"/>
    <col min="10498" max="10498" width="12.21875" customWidth="1"/>
    <col min="10499" max="10499" width="15.21875" customWidth="1"/>
    <col min="10500" max="10500" width="18.77734375" customWidth="1"/>
    <col min="10753" max="10753" width="15.44140625" customWidth="1"/>
    <col min="10754" max="10754" width="12.21875" customWidth="1"/>
    <col min="10755" max="10755" width="15.21875" customWidth="1"/>
    <col min="10756" max="10756" width="18.77734375" customWidth="1"/>
    <col min="11009" max="11009" width="15.44140625" customWidth="1"/>
    <col min="11010" max="11010" width="12.21875" customWidth="1"/>
    <col min="11011" max="11011" width="15.21875" customWidth="1"/>
    <col min="11012" max="11012" width="18.77734375" customWidth="1"/>
    <col min="11265" max="11265" width="15.44140625" customWidth="1"/>
    <col min="11266" max="11266" width="12.21875" customWidth="1"/>
    <col min="11267" max="11267" width="15.21875" customWidth="1"/>
    <col min="11268" max="11268" width="18.77734375" customWidth="1"/>
    <col min="11521" max="11521" width="15.44140625" customWidth="1"/>
    <col min="11522" max="11522" width="12.21875" customWidth="1"/>
    <col min="11523" max="11523" width="15.21875" customWidth="1"/>
    <col min="11524" max="11524" width="18.77734375" customWidth="1"/>
    <col min="11777" max="11777" width="15.44140625" customWidth="1"/>
    <col min="11778" max="11778" width="12.21875" customWidth="1"/>
    <col min="11779" max="11779" width="15.21875" customWidth="1"/>
    <col min="11780" max="11780" width="18.77734375" customWidth="1"/>
    <col min="12033" max="12033" width="15.44140625" customWidth="1"/>
    <col min="12034" max="12034" width="12.21875" customWidth="1"/>
    <col min="12035" max="12035" width="15.21875" customWidth="1"/>
    <col min="12036" max="12036" width="18.77734375" customWidth="1"/>
    <col min="12289" max="12289" width="15.44140625" customWidth="1"/>
    <col min="12290" max="12290" width="12.21875" customWidth="1"/>
    <col min="12291" max="12291" width="15.21875" customWidth="1"/>
    <col min="12292" max="12292" width="18.77734375" customWidth="1"/>
    <col min="12545" max="12545" width="15.44140625" customWidth="1"/>
    <col min="12546" max="12546" width="12.21875" customWidth="1"/>
    <col min="12547" max="12547" width="15.21875" customWidth="1"/>
    <col min="12548" max="12548" width="18.77734375" customWidth="1"/>
    <col min="12801" max="12801" width="15.44140625" customWidth="1"/>
    <col min="12802" max="12802" width="12.21875" customWidth="1"/>
    <col min="12803" max="12803" width="15.21875" customWidth="1"/>
    <col min="12804" max="12804" width="18.77734375" customWidth="1"/>
    <col min="13057" max="13057" width="15.44140625" customWidth="1"/>
    <col min="13058" max="13058" width="12.21875" customWidth="1"/>
    <col min="13059" max="13059" width="15.21875" customWidth="1"/>
    <col min="13060" max="13060" width="18.77734375" customWidth="1"/>
    <col min="13313" max="13313" width="15.44140625" customWidth="1"/>
    <col min="13314" max="13314" width="12.21875" customWidth="1"/>
    <col min="13315" max="13315" width="15.21875" customWidth="1"/>
    <col min="13316" max="13316" width="18.77734375" customWidth="1"/>
    <col min="13569" max="13569" width="15.44140625" customWidth="1"/>
    <col min="13570" max="13570" width="12.21875" customWidth="1"/>
    <col min="13571" max="13571" width="15.21875" customWidth="1"/>
    <col min="13572" max="13572" width="18.77734375" customWidth="1"/>
    <col min="13825" max="13825" width="15.44140625" customWidth="1"/>
    <col min="13826" max="13826" width="12.21875" customWidth="1"/>
    <col min="13827" max="13827" width="15.21875" customWidth="1"/>
    <col min="13828" max="13828" width="18.77734375" customWidth="1"/>
    <col min="14081" max="14081" width="15.44140625" customWidth="1"/>
    <col min="14082" max="14082" width="12.21875" customWidth="1"/>
    <col min="14083" max="14083" width="15.21875" customWidth="1"/>
    <col min="14084" max="14084" width="18.77734375" customWidth="1"/>
    <col min="14337" max="14337" width="15.44140625" customWidth="1"/>
    <col min="14338" max="14338" width="12.21875" customWidth="1"/>
    <col min="14339" max="14339" width="15.21875" customWidth="1"/>
    <col min="14340" max="14340" width="18.77734375" customWidth="1"/>
    <col min="14593" max="14593" width="15.44140625" customWidth="1"/>
    <col min="14594" max="14594" width="12.21875" customWidth="1"/>
    <col min="14595" max="14595" width="15.21875" customWidth="1"/>
    <col min="14596" max="14596" width="18.77734375" customWidth="1"/>
    <col min="14849" max="14849" width="15.44140625" customWidth="1"/>
    <col min="14850" max="14850" width="12.21875" customWidth="1"/>
    <col min="14851" max="14851" width="15.21875" customWidth="1"/>
    <col min="14852" max="14852" width="18.77734375" customWidth="1"/>
    <col min="15105" max="15105" width="15.44140625" customWidth="1"/>
    <col min="15106" max="15106" width="12.21875" customWidth="1"/>
    <col min="15107" max="15107" width="15.21875" customWidth="1"/>
    <col min="15108" max="15108" width="18.77734375" customWidth="1"/>
    <col min="15361" max="15361" width="15.44140625" customWidth="1"/>
    <col min="15362" max="15362" width="12.21875" customWidth="1"/>
    <col min="15363" max="15363" width="15.21875" customWidth="1"/>
    <col min="15364" max="15364" width="18.77734375" customWidth="1"/>
    <col min="15617" max="15617" width="15.44140625" customWidth="1"/>
    <col min="15618" max="15618" width="12.21875" customWidth="1"/>
    <col min="15619" max="15619" width="15.21875" customWidth="1"/>
    <col min="15620" max="15620" width="18.77734375" customWidth="1"/>
    <col min="15873" max="15873" width="15.44140625" customWidth="1"/>
    <col min="15874" max="15874" width="12.21875" customWidth="1"/>
    <col min="15875" max="15875" width="15.21875" customWidth="1"/>
    <col min="15876" max="15876" width="18.77734375" customWidth="1"/>
    <col min="16129" max="16129" width="15.44140625" customWidth="1"/>
    <col min="16130" max="16130" width="12.21875" customWidth="1"/>
    <col min="16131" max="16131" width="15.21875" customWidth="1"/>
    <col min="16132" max="16132" width="18.77734375" customWidth="1"/>
  </cols>
  <sheetData>
    <row r="1" spans="1:7" ht="15.6" x14ac:dyDescent="0.3">
      <c r="A1" s="282" t="s">
        <v>537</v>
      </c>
      <c r="B1" s="283"/>
      <c r="C1" s="283"/>
      <c r="D1" s="283"/>
      <c r="G1" s="376" t="s">
        <v>651</v>
      </c>
    </row>
    <row r="2" spans="1:7" ht="15.6" x14ac:dyDescent="0.3">
      <c r="A2" s="284" t="s">
        <v>538</v>
      </c>
    </row>
    <row r="3" spans="1:7" ht="15" thickBot="1" x14ac:dyDescent="0.35">
      <c r="A3" s="985" t="s">
        <v>466</v>
      </c>
      <c r="B3" s="986" t="s">
        <v>948</v>
      </c>
      <c r="C3" s="986" t="s">
        <v>1013</v>
      </c>
      <c r="D3" s="987" t="s">
        <v>1014</v>
      </c>
    </row>
    <row r="4" spans="1:7" ht="15" thickTop="1" x14ac:dyDescent="0.3">
      <c r="A4" s="988" t="s">
        <v>655</v>
      </c>
      <c r="B4" s="989">
        <v>448387.87199999997</v>
      </c>
      <c r="C4" s="989">
        <v>198462.6</v>
      </c>
      <c r="D4" s="990">
        <v>2.2000000000000002</v>
      </c>
      <c r="E4" s="290"/>
    </row>
    <row r="5" spans="1:7" x14ac:dyDescent="0.3">
      <c r="A5" s="991" t="s">
        <v>468</v>
      </c>
      <c r="B5" s="992">
        <v>9104.7720000000008</v>
      </c>
      <c r="C5" s="992">
        <v>4090.9</v>
      </c>
      <c r="D5" s="993">
        <v>2.2000000000000002</v>
      </c>
      <c r="E5" s="290"/>
    </row>
    <row r="6" spans="1:7" x14ac:dyDescent="0.3">
      <c r="A6" s="994" t="s">
        <v>469</v>
      </c>
      <c r="B6" s="995">
        <v>11754.004000000001</v>
      </c>
      <c r="C6" s="995">
        <v>5124.5</v>
      </c>
      <c r="D6" s="996">
        <v>2.2000000000000002</v>
      </c>
      <c r="E6" s="290"/>
    </row>
    <row r="7" spans="1:7" x14ac:dyDescent="0.3">
      <c r="A7" s="991" t="s">
        <v>470</v>
      </c>
      <c r="B7" s="992">
        <v>6447.71</v>
      </c>
      <c r="C7" s="992">
        <v>2943</v>
      </c>
      <c r="D7" s="993">
        <v>2.2999999999999998</v>
      </c>
      <c r="E7" s="290"/>
    </row>
    <row r="8" spans="1:7" x14ac:dyDescent="0.3">
      <c r="A8" s="994" t="s">
        <v>541</v>
      </c>
      <c r="B8" s="995">
        <v>3850.8939999999998</v>
      </c>
      <c r="C8" s="995">
        <v>1488.8</v>
      </c>
      <c r="D8" s="996">
        <v>2.7</v>
      </c>
      <c r="E8" s="290"/>
    </row>
    <row r="9" spans="1:7" x14ac:dyDescent="0.3">
      <c r="A9" s="991" t="s">
        <v>471</v>
      </c>
      <c r="B9" s="992">
        <v>920.70100000000002</v>
      </c>
      <c r="C9" s="992">
        <v>350.1</v>
      </c>
      <c r="D9" s="993">
        <v>2.5</v>
      </c>
      <c r="E9" s="290"/>
    </row>
    <row r="10" spans="1:7" x14ac:dyDescent="0.3">
      <c r="A10" s="994" t="s">
        <v>542</v>
      </c>
      <c r="B10" s="995">
        <v>10827.529</v>
      </c>
      <c r="C10" s="995">
        <v>4771.6000000000004</v>
      </c>
      <c r="D10" s="996">
        <v>2.2000000000000002</v>
      </c>
      <c r="E10" s="290"/>
    </row>
    <row r="11" spans="1:7" x14ac:dyDescent="0.3">
      <c r="A11" s="991" t="s">
        <v>472</v>
      </c>
      <c r="B11" s="992">
        <v>5932.6540000000005</v>
      </c>
      <c r="C11" s="992">
        <v>3110.8</v>
      </c>
      <c r="D11" s="993">
        <v>1.9</v>
      </c>
      <c r="E11" s="290"/>
    </row>
    <row r="12" spans="1:7" x14ac:dyDescent="0.3">
      <c r="A12" s="994" t="s">
        <v>473</v>
      </c>
      <c r="B12" s="995">
        <v>1365.884</v>
      </c>
      <c r="C12" s="995">
        <v>705.7</v>
      </c>
      <c r="D12" s="996">
        <v>1.9</v>
      </c>
      <c r="E12" s="290"/>
    </row>
    <row r="13" spans="1:7" x14ac:dyDescent="0.3">
      <c r="A13" s="991" t="s">
        <v>474</v>
      </c>
      <c r="B13" s="992">
        <v>5563.97</v>
      </c>
      <c r="C13" s="992">
        <v>2889</v>
      </c>
      <c r="D13" s="993">
        <v>1.9</v>
      </c>
      <c r="E13" s="290"/>
    </row>
    <row r="14" spans="1:7" x14ac:dyDescent="0.3">
      <c r="A14" s="994" t="s">
        <v>475</v>
      </c>
      <c r="B14" s="995">
        <v>68070.697</v>
      </c>
      <c r="C14" s="995">
        <v>31429.7</v>
      </c>
      <c r="D14" s="996">
        <v>2.1</v>
      </c>
      <c r="E14" s="290"/>
    </row>
    <row r="15" spans="1:7" x14ac:dyDescent="0.3">
      <c r="A15" s="991" t="s">
        <v>476</v>
      </c>
      <c r="B15" s="992">
        <v>10394.055</v>
      </c>
      <c r="C15" s="992">
        <v>4108.6000000000004</v>
      </c>
      <c r="D15" s="993">
        <v>2.6</v>
      </c>
      <c r="E15" s="290"/>
    </row>
    <row r="16" spans="1:7" x14ac:dyDescent="0.3">
      <c r="A16" s="994" t="s">
        <v>477</v>
      </c>
      <c r="B16" s="995">
        <v>48059.777000000002</v>
      </c>
      <c r="C16" s="995">
        <v>19093</v>
      </c>
      <c r="D16" s="996">
        <v>2.5</v>
      </c>
      <c r="E16" s="290"/>
    </row>
    <row r="17" spans="1:5" x14ac:dyDescent="0.3">
      <c r="A17" s="991" t="s">
        <v>478</v>
      </c>
      <c r="B17" s="992">
        <v>5194.3360000000002</v>
      </c>
      <c r="C17" s="992">
        <v>2050.1</v>
      </c>
      <c r="D17" s="993">
        <v>2.5</v>
      </c>
      <c r="E17" s="290"/>
    </row>
    <row r="18" spans="1:5" x14ac:dyDescent="0.3">
      <c r="A18" s="994" t="s">
        <v>479</v>
      </c>
      <c r="B18" s="995">
        <v>2857.279</v>
      </c>
      <c r="C18" s="995">
        <v>1471.1</v>
      </c>
      <c r="D18" s="996">
        <v>1.9</v>
      </c>
      <c r="E18" s="290"/>
    </row>
    <row r="19" spans="1:5" x14ac:dyDescent="0.3">
      <c r="A19" s="991" t="s">
        <v>480</v>
      </c>
      <c r="B19" s="992">
        <v>660.80899999999997</v>
      </c>
      <c r="C19" s="992">
        <v>271.60000000000002</v>
      </c>
      <c r="D19" s="993">
        <v>2.2999999999999998</v>
      </c>
      <c r="E19" s="290"/>
    </row>
    <row r="20" spans="1:5" x14ac:dyDescent="0.3">
      <c r="A20" s="994" t="s">
        <v>481</v>
      </c>
      <c r="B20" s="995">
        <v>1883.008</v>
      </c>
      <c r="C20" s="995">
        <v>862.3</v>
      </c>
      <c r="D20" s="996">
        <v>2.2000000000000002</v>
      </c>
      <c r="E20" s="290"/>
    </row>
    <row r="21" spans="1:5" x14ac:dyDescent="0.3">
      <c r="A21" s="991" t="s">
        <v>482</v>
      </c>
      <c r="B21" s="992">
        <v>542.05100000000004</v>
      </c>
      <c r="C21" s="992">
        <v>211.1</v>
      </c>
      <c r="D21" s="993">
        <v>2.5</v>
      </c>
      <c r="E21" s="290"/>
    </row>
    <row r="22" spans="1:5" x14ac:dyDescent="0.3">
      <c r="A22" s="994" t="s">
        <v>483</v>
      </c>
      <c r="B22" s="995">
        <v>17811.291000000001</v>
      </c>
      <c r="C22" s="995">
        <v>8520.1</v>
      </c>
      <c r="D22" s="996">
        <v>2</v>
      </c>
      <c r="E22" s="290"/>
    </row>
    <row r="23" spans="1:5" x14ac:dyDescent="0.3">
      <c r="A23" s="991" t="s">
        <v>484</v>
      </c>
      <c r="B23" s="992">
        <v>84358.845000000001</v>
      </c>
      <c r="C23" s="992">
        <v>41245</v>
      </c>
      <c r="D23" s="993">
        <v>2</v>
      </c>
      <c r="E23" s="290"/>
    </row>
    <row r="24" spans="1:5" x14ac:dyDescent="0.3">
      <c r="A24" s="994" t="s">
        <v>485</v>
      </c>
      <c r="B24" s="995">
        <v>36753.735999999997</v>
      </c>
      <c r="C24" s="995">
        <v>14349.2</v>
      </c>
      <c r="D24" s="996">
        <v>2.5</v>
      </c>
      <c r="E24" s="290"/>
    </row>
    <row r="25" spans="1:5" x14ac:dyDescent="0.3">
      <c r="A25" s="991" t="s">
        <v>486</v>
      </c>
      <c r="B25" s="992">
        <v>10467.366</v>
      </c>
      <c r="C25" s="992">
        <v>4137.2</v>
      </c>
      <c r="D25" s="993">
        <v>2.5</v>
      </c>
      <c r="E25" s="290"/>
    </row>
    <row r="26" spans="1:5" x14ac:dyDescent="0.3">
      <c r="A26" s="994" t="s">
        <v>487</v>
      </c>
      <c r="B26" s="995">
        <v>19051.562000000002</v>
      </c>
      <c r="C26" s="995">
        <v>7542.1</v>
      </c>
      <c r="D26" s="996">
        <v>2.5</v>
      </c>
      <c r="E26" s="290"/>
    </row>
    <row r="27" spans="1:5" x14ac:dyDescent="0.3">
      <c r="A27" s="991" t="s">
        <v>488</v>
      </c>
      <c r="B27" s="992">
        <v>5428.7920000000004</v>
      </c>
      <c r="C27" s="992">
        <v>1852.1</v>
      </c>
      <c r="D27" s="993">
        <v>2.9</v>
      </c>
      <c r="E27" s="290"/>
    </row>
    <row r="28" spans="1:5" x14ac:dyDescent="0.3">
      <c r="A28" s="994" t="s">
        <v>489</v>
      </c>
      <c r="B28" s="995">
        <v>2116.7919999999999</v>
      </c>
      <c r="C28" s="995">
        <v>846.9</v>
      </c>
      <c r="D28" s="996">
        <v>2.4</v>
      </c>
      <c r="E28" s="290"/>
    </row>
    <row r="29" spans="1:5" x14ac:dyDescent="0.3">
      <c r="A29" s="991" t="s">
        <v>490</v>
      </c>
      <c r="B29" s="992">
        <v>10521.556</v>
      </c>
      <c r="C29" s="992">
        <v>4762.7</v>
      </c>
      <c r="D29" s="993">
        <v>2.2000000000000002</v>
      </c>
      <c r="E29" s="290"/>
    </row>
    <row r="30" spans="1:5" x14ac:dyDescent="0.3">
      <c r="A30" s="994" t="s">
        <v>491</v>
      </c>
      <c r="B30" s="995">
        <v>9597.0849999999991</v>
      </c>
      <c r="C30" s="995">
        <v>4083</v>
      </c>
      <c r="D30" s="996">
        <v>2.2999999999999998</v>
      </c>
      <c r="E30" s="290"/>
    </row>
    <row r="31" spans="1:5" x14ac:dyDescent="0.3">
      <c r="A31" s="991" t="s">
        <v>543</v>
      </c>
      <c r="B31" s="992">
        <v>58850.716999999997</v>
      </c>
      <c r="C31" s="992">
        <v>26152.5</v>
      </c>
      <c r="D31" s="993">
        <v>2.2000000000000002</v>
      </c>
      <c r="E31" s="290"/>
    </row>
    <row r="32" spans="1:5" x14ac:dyDescent="0.3">
      <c r="A32" s="295"/>
    </row>
    <row r="33" spans="1:8" x14ac:dyDescent="0.3">
      <c r="A33" s="296" t="s">
        <v>656</v>
      </c>
    </row>
    <row r="34" spans="1:8" x14ac:dyDescent="0.3">
      <c r="H34" t="s">
        <v>655</v>
      </c>
    </row>
    <row r="35" spans="1:8" x14ac:dyDescent="0.3">
      <c r="B35" t="s">
        <v>1015</v>
      </c>
      <c r="F35" t="s">
        <v>948</v>
      </c>
      <c r="H35" t="s">
        <v>468</v>
      </c>
    </row>
    <row r="36" spans="1:8" x14ac:dyDescent="0.3">
      <c r="F36" t="s">
        <v>1013</v>
      </c>
      <c r="H36" t="s">
        <v>469</v>
      </c>
    </row>
    <row r="37" spans="1:8" x14ac:dyDescent="0.3">
      <c r="B37" s="998"/>
      <c r="F37" t="s">
        <v>1014</v>
      </c>
      <c r="H37" t="s">
        <v>470</v>
      </c>
    </row>
    <row r="38" spans="1:8" x14ac:dyDescent="0.3">
      <c r="H38" t="s">
        <v>541</v>
      </c>
    </row>
    <row r="39" spans="1:8" x14ac:dyDescent="0.3">
      <c r="B39" t="str" cm="1">
        <f t="array" ref="B39:C67">_xlfn.CHOOSECOLS(Tabela41[#All],1,MATCH(dashboardy!H3,Tabela41[#Headers],0))</f>
        <v>Kraj</v>
      </c>
      <c r="C39" t="str">
        <v>Liczba gospodarstw domowych (tys.)</v>
      </c>
      <c r="H39" t="s">
        <v>471</v>
      </c>
    </row>
    <row r="40" spans="1:8" x14ac:dyDescent="0.3">
      <c r="B40" t="str">
        <v>UE-27</v>
      </c>
      <c r="C40" s="354">
        <v>198462.6</v>
      </c>
      <c r="H40" t="s">
        <v>542</v>
      </c>
    </row>
    <row r="41" spans="1:8" x14ac:dyDescent="0.3">
      <c r="B41" t="str">
        <v xml:space="preserve">Austria </v>
      </c>
      <c r="C41" s="354">
        <v>4090.9</v>
      </c>
      <c r="H41" t="s">
        <v>472</v>
      </c>
    </row>
    <row r="42" spans="1:8" x14ac:dyDescent="0.3">
      <c r="B42" t="str">
        <v xml:space="preserve">Belgia </v>
      </c>
      <c r="C42" s="354">
        <v>5124.5</v>
      </c>
      <c r="H42" t="s">
        <v>473</v>
      </c>
    </row>
    <row r="43" spans="1:8" x14ac:dyDescent="0.3">
      <c r="B43" t="str">
        <v xml:space="preserve">Bułgaria </v>
      </c>
      <c r="C43" s="354">
        <v>2943</v>
      </c>
      <c r="H43" t="s">
        <v>474</v>
      </c>
    </row>
    <row r="44" spans="1:8" x14ac:dyDescent="0.3">
      <c r="B44" t="str">
        <v xml:space="preserve">Chorwacja </v>
      </c>
      <c r="C44" s="354">
        <v>1488.8</v>
      </c>
      <c r="H44" t="s">
        <v>475</v>
      </c>
    </row>
    <row r="45" spans="1:8" x14ac:dyDescent="0.3">
      <c r="B45" t="str">
        <v xml:space="preserve">Cypr </v>
      </c>
      <c r="C45" s="354">
        <v>350.1</v>
      </c>
      <c r="H45" t="s">
        <v>476</v>
      </c>
    </row>
    <row r="46" spans="1:8" x14ac:dyDescent="0.3">
      <c r="B46" t="str">
        <v xml:space="preserve">Czechy </v>
      </c>
      <c r="C46" s="354">
        <v>4771.6000000000004</v>
      </c>
      <c r="H46" t="s">
        <v>477</v>
      </c>
    </row>
    <row r="47" spans="1:8" x14ac:dyDescent="0.3">
      <c r="B47" t="str">
        <v xml:space="preserve">Dania </v>
      </c>
      <c r="C47" s="354">
        <v>3110.8</v>
      </c>
      <c r="H47" t="s">
        <v>478</v>
      </c>
    </row>
    <row r="48" spans="1:8" x14ac:dyDescent="0.3">
      <c r="B48" t="str">
        <v xml:space="preserve">Estonia </v>
      </c>
      <c r="C48" s="354">
        <v>705.7</v>
      </c>
      <c r="H48" t="s">
        <v>479</v>
      </c>
    </row>
    <row r="49" spans="2:8" x14ac:dyDescent="0.3">
      <c r="B49" t="str">
        <v xml:space="preserve">Finlandia </v>
      </c>
      <c r="C49" s="354">
        <v>2889</v>
      </c>
      <c r="H49" t="s">
        <v>480</v>
      </c>
    </row>
    <row r="50" spans="2:8" x14ac:dyDescent="0.3">
      <c r="B50" t="str">
        <v xml:space="preserve">Francja </v>
      </c>
      <c r="C50" s="354">
        <v>31429.7</v>
      </c>
      <c r="H50" t="s">
        <v>481</v>
      </c>
    </row>
    <row r="51" spans="2:8" x14ac:dyDescent="0.3">
      <c r="B51" t="str">
        <v xml:space="preserve">Grecja </v>
      </c>
      <c r="C51" s="354">
        <v>4108.6000000000004</v>
      </c>
      <c r="H51" t="s">
        <v>482</v>
      </c>
    </row>
    <row r="52" spans="2:8" x14ac:dyDescent="0.3">
      <c r="B52" t="str">
        <v xml:space="preserve">Hiszpania </v>
      </c>
      <c r="C52" s="354">
        <v>19093</v>
      </c>
      <c r="H52" t="s">
        <v>483</v>
      </c>
    </row>
    <row r="53" spans="2:8" x14ac:dyDescent="0.3">
      <c r="B53" t="str">
        <v xml:space="preserve">Irlandia </v>
      </c>
      <c r="C53" s="354">
        <v>2050.1</v>
      </c>
      <c r="H53" t="s">
        <v>484</v>
      </c>
    </row>
    <row r="54" spans="2:8" x14ac:dyDescent="0.3">
      <c r="B54" t="str">
        <v xml:space="preserve">Litwa </v>
      </c>
      <c r="C54" s="354">
        <v>1471.1</v>
      </c>
      <c r="H54" t="s">
        <v>485</v>
      </c>
    </row>
    <row r="55" spans="2:8" x14ac:dyDescent="0.3">
      <c r="B55" t="str">
        <v xml:space="preserve">Luksemburg </v>
      </c>
      <c r="C55" s="354">
        <v>271.60000000000002</v>
      </c>
      <c r="H55" t="s">
        <v>486</v>
      </c>
    </row>
    <row r="56" spans="2:8" x14ac:dyDescent="0.3">
      <c r="B56" t="str">
        <v xml:space="preserve">Łotwa </v>
      </c>
      <c r="C56" s="354">
        <v>862.3</v>
      </c>
      <c r="H56" t="s">
        <v>487</v>
      </c>
    </row>
    <row r="57" spans="2:8" x14ac:dyDescent="0.3">
      <c r="B57" t="str">
        <v xml:space="preserve">Malta </v>
      </c>
      <c r="C57" s="354">
        <v>211.1</v>
      </c>
      <c r="H57" t="s">
        <v>488</v>
      </c>
    </row>
    <row r="58" spans="2:8" x14ac:dyDescent="0.3">
      <c r="B58" t="str">
        <v xml:space="preserve">Niderlandy </v>
      </c>
      <c r="C58" s="354">
        <v>8520.1</v>
      </c>
      <c r="H58" t="s">
        <v>489</v>
      </c>
    </row>
    <row r="59" spans="2:8" x14ac:dyDescent="0.3">
      <c r="B59" t="str">
        <v xml:space="preserve">Niemcy </v>
      </c>
      <c r="C59" s="354">
        <v>41245</v>
      </c>
      <c r="H59" t="s">
        <v>490</v>
      </c>
    </row>
    <row r="60" spans="2:8" x14ac:dyDescent="0.3">
      <c r="B60" t="str">
        <v xml:space="preserve">Polska </v>
      </c>
      <c r="C60" s="354">
        <v>14349.2</v>
      </c>
      <c r="H60" t="s">
        <v>491</v>
      </c>
    </row>
    <row r="61" spans="2:8" x14ac:dyDescent="0.3">
      <c r="B61" t="str">
        <v xml:space="preserve">Portugalia </v>
      </c>
      <c r="C61" s="354">
        <v>4137.2</v>
      </c>
      <c r="H61" t="s">
        <v>543</v>
      </c>
    </row>
    <row r="62" spans="2:8" x14ac:dyDescent="0.3">
      <c r="B62" t="str">
        <v xml:space="preserve">Rumunia </v>
      </c>
      <c r="C62" s="354">
        <v>7542.1</v>
      </c>
    </row>
    <row r="63" spans="2:8" x14ac:dyDescent="0.3">
      <c r="B63" t="str">
        <v xml:space="preserve">Słowacja </v>
      </c>
      <c r="C63" s="354">
        <v>1852.1</v>
      </c>
    </row>
    <row r="64" spans="2:8" x14ac:dyDescent="0.3">
      <c r="B64" t="str">
        <v xml:space="preserve">Słowenia </v>
      </c>
      <c r="C64" s="354">
        <v>846.9</v>
      </c>
    </row>
    <row r="65" spans="2:3" x14ac:dyDescent="0.3">
      <c r="B65" t="str">
        <v xml:space="preserve">Szwecja </v>
      </c>
      <c r="C65" s="354">
        <v>4762.7</v>
      </c>
    </row>
    <row r="66" spans="2:3" x14ac:dyDescent="0.3">
      <c r="B66" t="str">
        <v xml:space="preserve">Węgry </v>
      </c>
      <c r="C66" s="354">
        <v>4083</v>
      </c>
    </row>
    <row r="67" spans="2:3" x14ac:dyDescent="0.3">
      <c r="B67" t="str">
        <v>Włochy</v>
      </c>
      <c r="C67" s="354">
        <v>26152.5</v>
      </c>
    </row>
  </sheetData>
  <hyperlinks>
    <hyperlink ref="G1" location="INFO!A1" display="POWRÓT" xr:uid="{BF0B933B-D0C0-44B3-8546-B53F1CAF340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7"/>
  <sheetViews>
    <sheetView zoomScale="85" zoomScaleNormal="85" workbookViewId="0">
      <selection activeCell="H39" sqref="H39"/>
    </sheetView>
  </sheetViews>
  <sheetFormatPr defaultRowHeight="14.4" x14ac:dyDescent="0.3"/>
  <cols>
    <col min="1" max="1" width="39" customWidth="1"/>
    <col min="2" max="4" width="12.77734375" customWidth="1"/>
    <col min="5" max="5" width="6.5546875" customWidth="1"/>
    <col min="6" max="6" width="7" customWidth="1"/>
    <col min="257" max="257" width="39" customWidth="1"/>
    <col min="258" max="260" width="12.77734375" customWidth="1"/>
    <col min="261" max="261" width="6.5546875" customWidth="1"/>
    <col min="262" max="262" width="7" customWidth="1"/>
    <col min="513" max="513" width="39" customWidth="1"/>
    <col min="514" max="516" width="12.77734375" customWidth="1"/>
    <col min="517" max="517" width="6.5546875" customWidth="1"/>
    <col min="518" max="518" width="7" customWidth="1"/>
    <col min="769" max="769" width="39" customWidth="1"/>
    <col min="770" max="772" width="12.77734375" customWidth="1"/>
    <col min="773" max="773" width="6.5546875" customWidth="1"/>
    <col min="774" max="774" width="7" customWidth="1"/>
    <col min="1025" max="1025" width="39" customWidth="1"/>
    <col min="1026" max="1028" width="12.77734375" customWidth="1"/>
    <col min="1029" max="1029" width="6.5546875" customWidth="1"/>
    <col min="1030" max="1030" width="7" customWidth="1"/>
    <col min="1281" max="1281" width="39" customWidth="1"/>
    <col min="1282" max="1284" width="12.77734375" customWidth="1"/>
    <col min="1285" max="1285" width="6.5546875" customWidth="1"/>
    <col min="1286" max="1286" width="7" customWidth="1"/>
    <col min="1537" max="1537" width="39" customWidth="1"/>
    <col min="1538" max="1540" width="12.77734375" customWidth="1"/>
    <col min="1541" max="1541" width="6.5546875" customWidth="1"/>
    <col min="1542" max="1542" width="7" customWidth="1"/>
    <col min="1793" max="1793" width="39" customWidth="1"/>
    <col min="1794" max="1796" width="12.77734375" customWidth="1"/>
    <col min="1797" max="1797" width="6.5546875" customWidth="1"/>
    <col min="1798" max="1798" width="7" customWidth="1"/>
    <col min="2049" max="2049" width="39" customWidth="1"/>
    <col min="2050" max="2052" width="12.77734375" customWidth="1"/>
    <col min="2053" max="2053" width="6.5546875" customWidth="1"/>
    <col min="2054" max="2054" width="7" customWidth="1"/>
    <col min="2305" max="2305" width="39" customWidth="1"/>
    <col min="2306" max="2308" width="12.77734375" customWidth="1"/>
    <col min="2309" max="2309" width="6.5546875" customWidth="1"/>
    <col min="2310" max="2310" width="7" customWidth="1"/>
    <col min="2561" max="2561" width="39" customWidth="1"/>
    <col min="2562" max="2564" width="12.77734375" customWidth="1"/>
    <col min="2565" max="2565" width="6.5546875" customWidth="1"/>
    <col min="2566" max="2566" width="7" customWidth="1"/>
    <col min="2817" max="2817" width="39" customWidth="1"/>
    <col min="2818" max="2820" width="12.77734375" customWidth="1"/>
    <col min="2821" max="2821" width="6.5546875" customWidth="1"/>
    <col min="2822" max="2822" width="7" customWidth="1"/>
    <col min="3073" max="3073" width="39" customWidth="1"/>
    <col min="3074" max="3076" width="12.77734375" customWidth="1"/>
    <col min="3077" max="3077" width="6.5546875" customWidth="1"/>
    <col min="3078" max="3078" width="7" customWidth="1"/>
    <col min="3329" max="3329" width="39" customWidth="1"/>
    <col min="3330" max="3332" width="12.77734375" customWidth="1"/>
    <col min="3333" max="3333" width="6.5546875" customWidth="1"/>
    <col min="3334" max="3334" width="7" customWidth="1"/>
    <col min="3585" max="3585" width="39" customWidth="1"/>
    <col min="3586" max="3588" width="12.77734375" customWidth="1"/>
    <col min="3589" max="3589" width="6.5546875" customWidth="1"/>
    <col min="3590" max="3590" width="7" customWidth="1"/>
    <col min="3841" max="3841" width="39" customWidth="1"/>
    <col min="3842" max="3844" width="12.77734375" customWidth="1"/>
    <col min="3845" max="3845" width="6.5546875" customWidth="1"/>
    <col min="3846" max="3846" width="7" customWidth="1"/>
    <col min="4097" max="4097" width="39" customWidth="1"/>
    <col min="4098" max="4100" width="12.77734375" customWidth="1"/>
    <col min="4101" max="4101" width="6.5546875" customWidth="1"/>
    <col min="4102" max="4102" width="7" customWidth="1"/>
    <col min="4353" max="4353" width="39" customWidth="1"/>
    <col min="4354" max="4356" width="12.77734375" customWidth="1"/>
    <col min="4357" max="4357" width="6.5546875" customWidth="1"/>
    <col min="4358" max="4358" width="7" customWidth="1"/>
    <col min="4609" max="4609" width="39" customWidth="1"/>
    <col min="4610" max="4612" width="12.77734375" customWidth="1"/>
    <col min="4613" max="4613" width="6.5546875" customWidth="1"/>
    <col min="4614" max="4614" width="7" customWidth="1"/>
    <col min="4865" max="4865" width="39" customWidth="1"/>
    <col min="4866" max="4868" width="12.77734375" customWidth="1"/>
    <col min="4869" max="4869" width="6.5546875" customWidth="1"/>
    <col min="4870" max="4870" width="7" customWidth="1"/>
    <col min="5121" max="5121" width="39" customWidth="1"/>
    <col min="5122" max="5124" width="12.77734375" customWidth="1"/>
    <col min="5125" max="5125" width="6.5546875" customWidth="1"/>
    <col min="5126" max="5126" width="7" customWidth="1"/>
    <col min="5377" max="5377" width="39" customWidth="1"/>
    <col min="5378" max="5380" width="12.77734375" customWidth="1"/>
    <col min="5381" max="5381" width="6.5546875" customWidth="1"/>
    <col min="5382" max="5382" width="7" customWidth="1"/>
    <col min="5633" max="5633" width="39" customWidth="1"/>
    <col min="5634" max="5636" width="12.77734375" customWidth="1"/>
    <col min="5637" max="5637" width="6.5546875" customWidth="1"/>
    <col min="5638" max="5638" width="7" customWidth="1"/>
    <col min="5889" max="5889" width="39" customWidth="1"/>
    <col min="5890" max="5892" width="12.77734375" customWidth="1"/>
    <col min="5893" max="5893" width="6.5546875" customWidth="1"/>
    <col min="5894" max="5894" width="7" customWidth="1"/>
    <col min="6145" max="6145" width="39" customWidth="1"/>
    <col min="6146" max="6148" width="12.77734375" customWidth="1"/>
    <col min="6149" max="6149" width="6.5546875" customWidth="1"/>
    <col min="6150" max="6150" width="7" customWidth="1"/>
    <col min="6401" max="6401" width="39" customWidth="1"/>
    <col min="6402" max="6404" width="12.77734375" customWidth="1"/>
    <col min="6405" max="6405" width="6.5546875" customWidth="1"/>
    <col min="6406" max="6406" width="7" customWidth="1"/>
    <col min="6657" max="6657" width="39" customWidth="1"/>
    <col min="6658" max="6660" width="12.77734375" customWidth="1"/>
    <col min="6661" max="6661" width="6.5546875" customWidth="1"/>
    <col min="6662" max="6662" width="7" customWidth="1"/>
    <col min="6913" max="6913" width="39" customWidth="1"/>
    <col min="6914" max="6916" width="12.77734375" customWidth="1"/>
    <col min="6917" max="6917" width="6.5546875" customWidth="1"/>
    <col min="6918" max="6918" width="7" customWidth="1"/>
    <col min="7169" max="7169" width="39" customWidth="1"/>
    <col min="7170" max="7172" width="12.77734375" customWidth="1"/>
    <col min="7173" max="7173" width="6.5546875" customWidth="1"/>
    <col min="7174" max="7174" width="7" customWidth="1"/>
    <col min="7425" max="7425" width="39" customWidth="1"/>
    <col min="7426" max="7428" width="12.77734375" customWidth="1"/>
    <col min="7429" max="7429" width="6.5546875" customWidth="1"/>
    <col min="7430" max="7430" width="7" customWidth="1"/>
    <col min="7681" max="7681" width="39" customWidth="1"/>
    <col min="7682" max="7684" width="12.77734375" customWidth="1"/>
    <col min="7685" max="7685" width="6.5546875" customWidth="1"/>
    <col min="7686" max="7686" width="7" customWidth="1"/>
    <col min="7937" max="7937" width="39" customWidth="1"/>
    <col min="7938" max="7940" width="12.77734375" customWidth="1"/>
    <col min="7941" max="7941" width="6.5546875" customWidth="1"/>
    <col min="7942" max="7942" width="7" customWidth="1"/>
    <col min="8193" max="8193" width="39" customWidth="1"/>
    <col min="8194" max="8196" width="12.77734375" customWidth="1"/>
    <col min="8197" max="8197" width="6.5546875" customWidth="1"/>
    <col min="8198" max="8198" width="7" customWidth="1"/>
    <col min="8449" max="8449" width="39" customWidth="1"/>
    <col min="8450" max="8452" width="12.77734375" customWidth="1"/>
    <col min="8453" max="8453" width="6.5546875" customWidth="1"/>
    <col min="8454" max="8454" width="7" customWidth="1"/>
    <col min="8705" max="8705" width="39" customWidth="1"/>
    <col min="8706" max="8708" width="12.77734375" customWidth="1"/>
    <col min="8709" max="8709" width="6.5546875" customWidth="1"/>
    <col min="8710" max="8710" width="7" customWidth="1"/>
    <col min="8961" max="8961" width="39" customWidth="1"/>
    <col min="8962" max="8964" width="12.77734375" customWidth="1"/>
    <col min="8965" max="8965" width="6.5546875" customWidth="1"/>
    <col min="8966" max="8966" width="7" customWidth="1"/>
    <col min="9217" max="9217" width="39" customWidth="1"/>
    <col min="9218" max="9220" width="12.77734375" customWidth="1"/>
    <col min="9221" max="9221" width="6.5546875" customWidth="1"/>
    <col min="9222" max="9222" width="7" customWidth="1"/>
    <col min="9473" max="9473" width="39" customWidth="1"/>
    <col min="9474" max="9476" width="12.77734375" customWidth="1"/>
    <col min="9477" max="9477" width="6.5546875" customWidth="1"/>
    <col min="9478" max="9478" width="7" customWidth="1"/>
    <col min="9729" max="9729" width="39" customWidth="1"/>
    <col min="9730" max="9732" width="12.77734375" customWidth="1"/>
    <col min="9733" max="9733" width="6.5546875" customWidth="1"/>
    <col min="9734" max="9734" width="7" customWidth="1"/>
    <col min="9985" max="9985" width="39" customWidth="1"/>
    <col min="9986" max="9988" width="12.77734375" customWidth="1"/>
    <col min="9989" max="9989" width="6.5546875" customWidth="1"/>
    <col min="9990" max="9990" width="7" customWidth="1"/>
    <col min="10241" max="10241" width="39" customWidth="1"/>
    <col min="10242" max="10244" width="12.77734375" customWidth="1"/>
    <col min="10245" max="10245" width="6.5546875" customWidth="1"/>
    <col min="10246" max="10246" width="7" customWidth="1"/>
    <col min="10497" max="10497" width="39" customWidth="1"/>
    <col min="10498" max="10500" width="12.77734375" customWidth="1"/>
    <col min="10501" max="10501" width="6.5546875" customWidth="1"/>
    <col min="10502" max="10502" width="7" customWidth="1"/>
    <col min="10753" max="10753" width="39" customWidth="1"/>
    <col min="10754" max="10756" width="12.77734375" customWidth="1"/>
    <col min="10757" max="10757" width="6.5546875" customWidth="1"/>
    <col min="10758" max="10758" width="7" customWidth="1"/>
    <col min="11009" max="11009" width="39" customWidth="1"/>
    <col min="11010" max="11012" width="12.77734375" customWidth="1"/>
    <col min="11013" max="11013" width="6.5546875" customWidth="1"/>
    <col min="11014" max="11014" width="7" customWidth="1"/>
    <col min="11265" max="11265" width="39" customWidth="1"/>
    <col min="11266" max="11268" width="12.77734375" customWidth="1"/>
    <col min="11269" max="11269" width="6.5546875" customWidth="1"/>
    <col min="11270" max="11270" width="7" customWidth="1"/>
    <col min="11521" max="11521" width="39" customWidth="1"/>
    <col min="11522" max="11524" width="12.77734375" customWidth="1"/>
    <col min="11525" max="11525" width="6.5546875" customWidth="1"/>
    <col min="11526" max="11526" width="7" customWidth="1"/>
    <col min="11777" max="11777" width="39" customWidth="1"/>
    <col min="11778" max="11780" width="12.77734375" customWidth="1"/>
    <col min="11781" max="11781" width="6.5546875" customWidth="1"/>
    <col min="11782" max="11782" width="7" customWidth="1"/>
    <col min="12033" max="12033" width="39" customWidth="1"/>
    <col min="12034" max="12036" width="12.77734375" customWidth="1"/>
    <col min="12037" max="12037" width="6.5546875" customWidth="1"/>
    <col min="12038" max="12038" width="7" customWidth="1"/>
    <col min="12289" max="12289" width="39" customWidth="1"/>
    <col min="12290" max="12292" width="12.77734375" customWidth="1"/>
    <col min="12293" max="12293" width="6.5546875" customWidth="1"/>
    <col min="12294" max="12294" width="7" customWidth="1"/>
    <col min="12545" max="12545" width="39" customWidth="1"/>
    <col min="12546" max="12548" width="12.77734375" customWidth="1"/>
    <col min="12549" max="12549" width="6.5546875" customWidth="1"/>
    <col min="12550" max="12550" width="7" customWidth="1"/>
    <col min="12801" max="12801" width="39" customWidth="1"/>
    <col min="12802" max="12804" width="12.77734375" customWidth="1"/>
    <col min="12805" max="12805" width="6.5546875" customWidth="1"/>
    <col min="12806" max="12806" width="7" customWidth="1"/>
    <col min="13057" max="13057" width="39" customWidth="1"/>
    <col min="13058" max="13060" width="12.77734375" customWidth="1"/>
    <col min="13061" max="13061" width="6.5546875" customWidth="1"/>
    <col min="13062" max="13062" width="7" customWidth="1"/>
    <col min="13313" max="13313" width="39" customWidth="1"/>
    <col min="13314" max="13316" width="12.77734375" customWidth="1"/>
    <col min="13317" max="13317" width="6.5546875" customWidth="1"/>
    <col min="13318" max="13318" width="7" customWidth="1"/>
    <col min="13569" max="13569" width="39" customWidth="1"/>
    <col min="13570" max="13572" width="12.77734375" customWidth="1"/>
    <col min="13573" max="13573" width="6.5546875" customWidth="1"/>
    <col min="13574" max="13574" width="7" customWidth="1"/>
    <col min="13825" max="13825" width="39" customWidth="1"/>
    <col min="13826" max="13828" width="12.77734375" customWidth="1"/>
    <col min="13829" max="13829" width="6.5546875" customWidth="1"/>
    <col min="13830" max="13830" width="7" customWidth="1"/>
    <col min="14081" max="14081" width="39" customWidth="1"/>
    <col min="14082" max="14084" width="12.77734375" customWidth="1"/>
    <col min="14085" max="14085" width="6.5546875" customWidth="1"/>
    <col min="14086" max="14086" width="7" customWidth="1"/>
    <col min="14337" max="14337" width="39" customWidth="1"/>
    <col min="14338" max="14340" width="12.77734375" customWidth="1"/>
    <col min="14341" max="14341" width="6.5546875" customWidth="1"/>
    <col min="14342" max="14342" width="7" customWidth="1"/>
    <col min="14593" max="14593" width="39" customWidth="1"/>
    <col min="14594" max="14596" width="12.77734375" customWidth="1"/>
    <col min="14597" max="14597" width="6.5546875" customWidth="1"/>
    <col min="14598" max="14598" width="7" customWidth="1"/>
    <col min="14849" max="14849" width="39" customWidth="1"/>
    <col min="14850" max="14852" width="12.77734375" customWidth="1"/>
    <col min="14853" max="14853" width="6.5546875" customWidth="1"/>
    <col min="14854" max="14854" width="7" customWidth="1"/>
    <col min="15105" max="15105" width="39" customWidth="1"/>
    <col min="15106" max="15108" width="12.77734375" customWidth="1"/>
    <col min="15109" max="15109" width="6.5546875" customWidth="1"/>
    <col min="15110" max="15110" width="7" customWidth="1"/>
    <col min="15361" max="15361" width="39" customWidth="1"/>
    <col min="15362" max="15364" width="12.77734375" customWidth="1"/>
    <col min="15365" max="15365" width="6.5546875" customWidth="1"/>
    <col min="15366" max="15366" width="7" customWidth="1"/>
    <col min="15617" max="15617" width="39" customWidth="1"/>
    <col min="15618" max="15620" width="12.77734375" customWidth="1"/>
    <col min="15621" max="15621" width="6.5546875" customWidth="1"/>
    <col min="15622" max="15622" width="7" customWidth="1"/>
    <col min="15873" max="15873" width="39" customWidth="1"/>
    <col min="15874" max="15876" width="12.77734375" customWidth="1"/>
    <col min="15877" max="15877" width="6.5546875" customWidth="1"/>
    <col min="15878" max="15878" width="7" customWidth="1"/>
    <col min="16129" max="16129" width="39" customWidth="1"/>
    <col min="16130" max="16132" width="12.77734375" customWidth="1"/>
    <col min="16133" max="16133" width="6.5546875" customWidth="1"/>
    <col min="16134" max="16134" width="7" customWidth="1"/>
  </cols>
  <sheetData>
    <row r="1" spans="1:7" ht="15.6" x14ac:dyDescent="0.3">
      <c r="A1" s="297" t="s">
        <v>544</v>
      </c>
      <c r="G1" s="376" t="s">
        <v>651</v>
      </c>
    </row>
    <row r="2" spans="1:7" ht="15.6" x14ac:dyDescent="0.3">
      <c r="A2" s="1254" t="s">
        <v>545</v>
      </c>
      <c r="B2" s="1255" t="s">
        <v>85</v>
      </c>
      <c r="C2" s="1255"/>
      <c r="D2" s="1256"/>
      <c r="E2" s="298">
        <v>2022</v>
      </c>
    </row>
    <row r="3" spans="1:7" ht="26.4" x14ac:dyDescent="0.3">
      <c r="A3" s="1254"/>
      <c r="B3" s="719" t="s">
        <v>546</v>
      </c>
      <c r="C3" s="719" t="s">
        <v>547</v>
      </c>
      <c r="D3" s="720" t="s">
        <v>548</v>
      </c>
    </row>
    <row r="4" spans="1:7" x14ac:dyDescent="0.3">
      <c r="A4" s="1254"/>
      <c r="B4" s="1257" t="s">
        <v>31</v>
      </c>
      <c r="C4" s="1257"/>
      <c r="D4" s="1258"/>
    </row>
    <row r="5" spans="1:7" x14ac:dyDescent="0.3">
      <c r="A5" s="721" t="s">
        <v>549</v>
      </c>
      <c r="B5" s="722">
        <v>72.231073367153854</v>
      </c>
      <c r="C5" s="722">
        <v>2.9186143172561114</v>
      </c>
      <c r="D5" s="723">
        <v>24.850312315590028</v>
      </c>
    </row>
    <row r="6" spans="1:7" x14ac:dyDescent="0.3">
      <c r="A6" s="721" t="s">
        <v>550</v>
      </c>
      <c r="B6" s="724">
        <v>72.796861508560525</v>
      </c>
      <c r="C6" s="724">
        <v>8.8823147676083085</v>
      </c>
      <c r="D6" s="725">
        <v>18.320823723831172</v>
      </c>
    </row>
    <row r="7" spans="1:7" x14ac:dyDescent="0.3">
      <c r="A7" s="721" t="s">
        <v>551</v>
      </c>
      <c r="B7" s="724">
        <v>60.176391957670006</v>
      </c>
      <c r="C7" s="724">
        <v>7.8419134358732867</v>
      </c>
      <c r="D7" s="725">
        <v>31.981694606456699</v>
      </c>
    </row>
    <row r="8" spans="1:7" x14ac:dyDescent="0.3">
      <c r="A8" s="721" t="s">
        <v>552</v>
      </c>
      <c r="B8" s="724">
        <v>74.035467076716387</v>
      </c>
      <c r="C8" s="724">
        <v>3.4405772449068155</v>
      </c>
      <c r="D8" s="725">
        <v>22.523955678376797</v>
      </c>
    </row>
    <row r="9" spans="1:7" x14ac:dyDescent="0.3">
      <c r="A9" s="721" t="s">
        <v>553</v>
      </c>
      <c r="B9" s="724">
        <v>78.074098453620252</v>
      </c>
      <c r="C9" s="724">
        <v>9.7018273732619011</v>
      </c>
      <c r="D9" s="725">
        <v>12.224074173117851</v>
      </c>
    </row>
    <row r="10" spans="1:7" x14ac:dyDescent="0.3">
      <c r="A10" s="721" t="s">
        <v>554</v>
      </c>
      <c r="B10" s="724">
        <v>72.711093423072327</v>
      </c>
      <c r="C10" s="724">
        <v>4.0734672002385715</v>
      </c>
      <c r="D10" s="725">
        <v>23.215439376689098</v>
      </c>
    </row>
    <row r="11" spans="1:7" x14ac:dyDescent="0.3">
      <c r="A11" s="721" t="s">
        <v>555</v>
      </c>
      <c r="B11" s="724">
        <v>62</v>
      </c>
      <c r="C11" s="724">
        <v>7.0122606215086964</v>
      </c>
      <c r="D11" s="725">
        <v>30.990446182522302</v>
      </c>
    </row>
    <row r="12" spans="1:7" x14ac:dyDescent="0.3">
      <c r="A12" s="721" t="s">
        <v>556</v>
      </c>
      <c r="B12" s="724">
        <v>56.813314905286632</v>
      </c>
      <c r="C12" s="724">
        <v>8.8606675745026795</v>
      </c>
      <c r="D12" s="725">
        <v>34.326017520210691</v>
      </c>
    </row>
    <row r="13" spans="1:7" x14ac:dyDescent="0.3">
      <c r="A13" s="721" t="s">
        <v>557</v>
      </c>
      <c r="B13" s="724">
        <v>42.728315371770293</v>
      </c>
      <c r="C13" s="724">
        <v>10.314124888523715</v>
      </c>
      <c r="D13" s="725">
        <v>46.957559739705978</v>
      </c>
    </row>
    <row r="15" spans="1:7" ht="17.399999999999999" x14ac:dyDescent="0.3">
      <c r="A15" s="300" t="s">
        <v>558</v>
      </c>
    </row>
    <row r="16" spans="1:7" x14ac:dyDescent="0.3">
      <c r="A16" s="1259" t="s">
        <v>820</v>
      </c>
      <c r="B16" s="1259"/>
      <c r="C16" s="1259"/>
      <c r="D16" s="1259"/>
    </row>
    <row r="17" spans="1:4" x14ac:dyDescent="0.3">
      <c r="A17" s="1259"/>
      <c r="B17" s="1259"/>
      <c r="C17" s="1259"/>
      <c r="D17" s="1259"/>
    </row>
  </sheetData>
  <mergeCells count="4">
    <mergeCell ref="A2:A4"/>
    <mergeCell ref="B2:D2"/>
    <mergeCell ref="B4:D4"/>
    <mergeCell ref="A16:D17"/>
  </mergeCells>
  <hyperlinks>
    <hyperlink ref="G1" location="INFO!A1" display="POWRÓT" xr:uid="{00000000-0004-0000-2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0"/>
  <sheetViews>
    <sheetView zoomScale="85" zoomScaleNormal="85" workbookViewId="0">
      <selection activeCell="K38" sqref="K38"/>
    </sheetView>
  </sheetViews>
  <sheetFormatPr defaultRowHeight="14.4" x14ac:dyDescent="0.3"/>
  <cols>
    <col min="1" max="1" width="20.77734375" customWidth="1"/>
    <col min="2" max="2" width="12.77734375" customWidth="1"/>
    <col min="3" max="3" width="14.77734375" customWidth="1"/>
    <col min="4" max="4" width="12.77734375" customWidth="1"/>
    <col min="5" max="5" width="15.44140625" customWidth="1"/>
    <col min="6" max="11" width="7.77734375" customWidth="1"/>
    <col min="257" max="257" width="20.77734375" customWidth="1"/>
    <col min="258" max="258" width="12.77734375" customWidth="1"/>
    <col min="259" max="259" width="14.77734375" customWidth="1"/>
    <col min="260" max="260" width="12.77734375" customWidth="1"/>
    <col min="261" max="261" width="15.21875" customWidth="1"/>
    <col min="262" max="267" width="7.77734375" customWidth="1"/>
    <col min="513" max="513" width="20.77734375" customWidth="1"/>
    <col min="514" max="514" width="12.77734375" customWidth="1"/>
    <col min="515" max="515" width="14.77734375" customWidth="1"/>
    <col min="516" max="516" width="12.77734375" customWidth="1"/>
    <col min="517" max="517" width="15.21875" customWidth="1"/>
    <col min="518" max="523" width="7.77734375" customWidth="1"/>
    <col min="769" max="769" width="20.77734375" customWidth="1"/>
    <col min="770" max="770" width="12.77734375" customWidth="1"/>
    <col min="771" max="771" width="14.77734375" customWidth="1"/>
    <col min="772" max="772" width="12.77734375" customWidth="1"/>
    <col min="773" max="773" width="15.21875" customWidth="1"/>
    <col min="774" max="779" width="7.77734375" customWidth="1"/>
    <col min="1025" max="1025" width="20.77734375" customWidth="1"/>
    <col min="1026" max="1026" width="12.77734375" customWidth="1"/>
    <col min="1027" max="1027" width="14.77734375" customWidth="1"/>
    <col min="1028" max="1028" width="12.77734375" customWidth="1"/>
    <col min="1029" max="1029" width="15.21875" customWidth="1"/>
    <col min="1030" max="1035" width="7.77734375" customWidth="1"/>
    <col min="1281" max="1281" width="20.77734375" customWidth="1"/>
    <col min="1282" max="1282" width="12.77734375" customWidth="1"/>
    <col min="1283" max="1283" width="14.77734375" customWidth="1"/>
    <col min="1284" max="1284" width="12.77734375" customWidth="1"/>
    <col min="1285" max="1285" width="15.21875" customWidth="1"/>
    <col min="1286" max="1291" width="7.77734375" customWidth="1"/>
    <col min="1537" max="1537" width="20.77734375" customWidth="1"/>
    <col min="1538" max="1538" width="12.77734375" customWidth="1"/>
    <col min="1539" max="1539" width="14.77734375" customWidth="1"/>
    <col min="1540" max="1540" width="12.77734375" customWidth="1"/>
    <col min="1541" max="1541" width="15.21875" customWidth="1"/>
    <col min="1542" max="1547" width="7.77734375" customWidth="1"/>
    <col min="1793" max="1793" width="20.77734375" customWidth="1"/>
    <col min="1794" max="1794" width="12.77734375" customWidth="1"/>
    <col min="1795" max="1795" width="14.77734375" customWidth="1"/>
    <col min="1796" max="1796" width="12.77734375" customWidth="1"/>
    <col min="1797" max="1797" width="15.21875" customWidth="1"/>
    <col min="1798" max="1803" width="7.77734375" customWidth="1"/>
    <col min="2049" max="2049" width="20.77734375" customWidth="1"/>
    <col min="2050" max="2050" width="12.77734375" customWidth="1"/>
    <col min="2051" max="2051" width="14.77734375" customWidth="1"/>
    <col min="2052" max="2052" width="12.77734375" customWidth="1"/>
    <col min="2053" max="2053" width="15.21875" customWidth="1"/>
    <col min="2054" max="2059" width="7.77734375" customWidth="1"/>
    <col min="2305" max="2305" width="20.77734375" customWidth="1"/>
    <col min="2306" max="2306" width="12.77734375" customWidth="1"/>
    <col min="2307" max="2307" width="14.77734375" customWidth="1"/>
    <col min="2308" max="2308" width="12.77734375" customWidth="1"/>
    <col min="2309" max="2309" width="15.21875" customWidth="1"/>
    <col min="2310" max="2315" width="7.77734375" customWidth="1"/>
    <col min="2561" max="2561" width="20.77734375" customWidth="1"/>
    <col min="2562" max="2562" width="12.77734375" customWidth="1"/>
    <col min="2563" max="2563" width="14.77734375" customWidth="1"/>
    <col min="2564" max="2564" width="12.77734375" customWidth="1"/>
    <col min="2565" max="2565" width="15.21875" customWidth="1"/>
    <col min="2566" max="2571" width="7.77734375" customWidth="1"/>
    <col min="2817" max="2817" width="20.77734375" customWidth="1"/>
    <col min="2818" max="2818" width="12.77734375" customWidth="1"/>
    <col min="2819" max="2819" width="14.77734375" customWidth="1"/>
    <col min="2820" max="2820" width="12.77734375" customWidth="1"/>
    <col min="2821" max="2821" width="15.21875" customWidth="1"/>
    <col min="2822" max="2827" width="7.77734375" customWidth="1"/>
    <col min="3073" max="3073" width="20.77734375" customWidth="1"/>
    <col min="3074" max="3074" width="12.77734375" customWidth="1"/>
    <col min="3075" max="3075" width="14.77734375" customWidth="1"/>
    <col min="3076" max="3076" width="12.77734375" customWidth="1"/>
    <col min="3077" max="3077" width="15.21875" customWidth="1"/>
    <col min="3078" max="3083" width="7.77734375" customWidth="1"/>
    <col min="3329" max="3329" width="20.77734375" customWidth="1"/>
    <col min="3330" max="3330" width="12.77734375" customWidth="1"/>
    <col min="3331" max="3331" width="14.77734375" customWidth="1"/>
    <col min="3332" max="3332" width="12.77734375" customWidth="1"/>
    <col min="3333" max="3333" width="15.21875" customWidth="1"/>
    <col min="3334" max="3339" width="7.77734375" customWidth="1"/>
    <col min="3585" max="3585" width="20.77734375" customWidth="1"/>
    <col min="3586" max="3586" width="12.77734375" customWidth="1"/>
    <col min="3587" max="3587" width="14.77734375" customWidth="1"/>
    <col min="3588" max="3588" width="12.77734375" customWidth="1"/>
    <col min="3589" max="3589" width="15.21875" customWidth="1"/>
    <col min="3590" max="3595" width="7.77734375" customWidth="1"/>
    <col min="3841" max="3841" width="20.77734375" customWidth="1"/>
    <col min="3842" max="3842" width="12.77734375" customWidth="1"/>
    <col min="3843" max="3843" width="14.77734375" customWidth="1"/>
    <col min="3844" max="3844" width="12.77734375" customWidth="1"/>
    <col min="3845" max="3845" width="15.21875" customWidth="1"/>
    <col min="3846" max="3851" width="7.77734375" customWidth="1"/>
    <col min="4097" max="4097" width="20.77734375" customWidth="1"/>
    <col min="4098" max="4098" width="12.77734375" customWidth="1"/>
    <col min="4099" max="4099" width="14.77734375" customWidth="1"/>
    <col min="4100" max="4100" width="12.77734375" customWidth="1"/>
    <col min="4101" max="4101" width="15.21875" customWidth="1"/>
    <col min="4102" max="4107" width="7.77734375" customWidth="1"/>
    <col min="4353" max="4353" width="20.77734375" customWidth="1"/>
    <col min="4354" max="4354" width="12.77734375" customWidth="1"/>
    <col min="4355" max="4355" width="14.77734375" customWidth="1"/>
    <col min="4356" max="4356" width="12.77734375" customWidth="1"/>
    <col min="4357" max="4357" width="15.21875" customWidth="1"/>
    <col min="4358" max="4363" width="7.77734375" customWidth="1"/>
    <col min="4609" max="4609" width="20.77734375" customWidth="1"/>
    <col min="4610" max="4610" width="12.77734375" customWidth="1"/>
    <col min="4611" max="4611" width="14.77734375" customWidth="1"/>
    <col min="4612" max="4612" width="12.77734375" customWidth="1"/>
    <col min="4613" max="4613" width="15.21875" customWidth="1"/>
    <col min="4614" max="4619" width="7.77734375" customWidth="1"/>
    <col min="4865" max="4865" width="20.77734375" customWidth="1"/>
    <col min="4866" max="4866" width="12.77734375" customWidth="1"/>
    <col min="4867" max="4867" width="14.77734375" customWidth="1"/>
    <col min="4868" max="4868" width="12.77734375" customWidth="1"/>
    <col min="4869" max="4869" width="15.21875" customWidth="1"/>
    <col min="4870" max="4875" width="7.77734375" customWidth="1"/>
    <col min="5121" max="5121" width="20.77734375" customWidth="1"/>
    <col min="5122" max="5122" width="12.77734375" customWidth="1"/>
    <col min="5123" max="5123" width="14.77734375" customWidth="1"/>
    <col min="5124" max="5124" width="12.77734375" customWidth="1"/>
    <col min="5125" max="5125" width="15.21875" customWidth="1"/>
    <col min="5126" max="5131" width="7.77734375" customWidth="1"/>
    <col min="5377" max="5377" width="20.77734375" customWidth="1"/>
    <col min="5378" max="5378" width="12.77734375" customWidth="1"/>
    <col min="5379" max="5379" width="14.77734375" customWidth="1"/>
    <col min="5380" max="5380" width="12.77734375" customWidth="1"/>
    <col min="5381" max="5381" width="15.21875" customWidth="1"/>
    <col min="5382" max="5387" width="7.77734375" customWidth="1"/>
    <col min="5633" max="5633" width="20.77734375" customWidth="1"/>
    <col min="5634" max="5634" width="12.77734375" customWidth="1"/>
    <col min="5635" max="5635" width="14.77734375" customWidth="1"/>
    <col min="5636" max="5636" width="12.77734375" customWidth="1"/>
    <col min="5637" max="5637" width="15.21875" customWidth="1"/>
    <col min="5638" max="5643" width="7.77734375" customWidth="1"/>
    <col min="5889" max="5889" width="20.77734375" customWidth="1"/>
    <col min="5890" max="5890" width="12.77734375" customWidth="1"/>
    <col min="5891" max="5891" width="14.77734375" customWidth="1"/>
    <col min="5892" max="5892" width="12.77734375" customWidth="1"/>
    <col min="5893" max="5893" width="15.21875" customWidth="1"/>
    <col min="5894" max="5899" width="7.77734375" customWidth="1"/>
    <col min="6145" max="6145" width="20.77734375" customWidth="1"/>
    <col min="6146" max="6146" width="12.77734375" customWidth="1"/>
    <col min="6147" max="6147" width="14.77734375" customWidth="1"/>
    <col min="6148" max="6148" width="12.77734375" customWidth="1"/>
    <col min="6149" max="6149" width="15.21875" customWidth="1"/>
    <col min="6150" max="6155" width="7.77734375" customWidth="1"/>
    <col min="6401" max="6401" width="20.77734375" customWidth="1"/>
    <col min="6402" max="6402" width="12.77734375" customWidth="1"/>
    <col min="6403" max="6403" width="14.77734375" customWidth="1"/>
    <col min="6404" max="6404" width="12.77734375" customWidth="1"/>
    <col min="6405" max="6405" width="15.21875" customWidth="1"/>
    <col min="6406" max="6411" width="7.77734375" customWidth="1"/>
    <col min="6657" max="6657" width="20.77734375" customWidth="1"/>
    <col min="6658" max="6658" width="12.77734375" customWidth="1"/>
    <col min="6659" max="6659" width="14.77734375" customWidth="1"/>
    <col min="6660" max="6660" width="12.77734375" customWidth="1"/>
    <col min="6661" max="6661" width="15.21875" customWidth="1"/>
    <col min="6662" max="6667" width="7.77734375" customWidth="1"/>
    <col min="6913" max="6913" width="20.77734375" customWidth="1"/>
    <col min="6914" max="6914" width="12.77734375" customWidth="1"/>
    <col min="6915" max="6915" width="14.77734375" customWidth="1"/>
    <col min="6916" max="6916" width="12.77734375" customWidth="1"/>
    <col min="6917" max="6917" width="15.21875" customWidth="1"/>
    <col min="6918" max="6923" width="7.77734375" customWidth="1"/>
    <col min="7169" max="7169" width="20.77734375" customWidth="1"/>
    <col min="7170" max="7170" width="12.77734375" customWidth="1"/>
    <col min="7171" max="7171" width="14.77734375" customWidth="1"/>
    <col min="7172" max="7172" width="12.77734375" customWidth="1"/>
    <col min="7173" max="7173" width="15.21875" customWidth="1"/>
    <col min="7174" max="7179" width="7.77734375" customWidth="1"/>
    <col min="7425" max="7425" width="20.77734375" customWidth="1"/>
    <col min="7426" max="7426" width="12.77734375" customWidth="1"/>
    <col min="7427" max="7427" width="14.77734375" customWidth="1"/>
    <col min="7428" max="7428" width="12.77734375" customWidth="1"/>
    <col min="7429" max="7429" width="15.21875" customWidth="1"/>
    <col min="7430" max="7435" width="7.77734375" customWidth="1"/>
    <col min="7681" max="7681" width="20.77734375" customWidth="1"/>
    <col min="7682" max="7682" width="12.77734375" customWidth="1"/>
    <col min="7683" max="7683" width="14.77734375" customWidth="1"/>
    <col min="7684" max="7684" width="12.77734375" customWidth="1"/>
    <col min="7685" max="7685" width="15.21875" customWidth="1"/>
    <col min="7686" max="7691" width="7.77734375" customWidth="1"/>
    <col min="7937" max="7937" width="20.77734375" customWidth="1"/>
    <col min="7938" max="7938" width="12.77734375" customWidth="1"/>
    <col min="7939" max="7939" width="14.77734375" customWidth="1"/>
    <col min="7940" max="7940" width="12.77734375" customWidth="1"/>
    <col min="7941" max="7941" width="15.21875" customWidth="1"/>
    <col min="7942" max="7947" width="7.77734375" customWidth="1"/>
    <col min="8193" max="8193" width="20.77734375" customWidth="1"/>
    <col min="8194" max="8194" width="12.77734375" customWidth="1"/>
    <col min="8195" max="8195" width="14.77734375" customWidth="1"/>
    <col min="8196" max="8196" width="12.77734375" customWidth="1"/>
    <col min="8197" max="8197" width="15.21875" customWidth="1"/>
    <col min="8198" max="8203" width="7.77734375" customWidth="1"/>
    <col min="8449" max="8449" width="20.77734375" customWidth="1"/>
    <col min="8450" max="8450" width="12.77734375" customWidth="1"/>
    <col min="8451" max="8451" width="14.77734375" customWidth="1"/>
    <col min="8452" max="8452" width="12.77734375" customWidth="1"/>
    <col min="8453" max="8453" width="15.21875" customWidth="1"/>
    <col min="8454" max="8459" width="7.77734375" customWidth="1"/>
    <col min="8705" max="8705" width="20.77734375" customWidth="1"/>
    <col min="8706" max="8706" width="12.77734375" customWidth="1"/>
    <col min="8707" max="8707" width="14.77734375" customWidth="1"/>
    <col min="8708" max="8708" width="12.77734375" customWidth="1"/>
    <col min="8709" max="8709" width="15.21875" customWidth="1"/>
    <col min="8710" max="8715" width="7.77734375" customWidth="1"/>
    <col min="8961" max="8961" width="20.77734375" customWidth="1"/>
    <col min="8962" max="8962" width="12.77734375" customWidth="1"/>
    <col min="8963" max="8963" width="14.77734375" customWidth="1"/>
    <col min="8964" max="8964" width="12.77734375" customWidth="1"/>
    <col min="8965" max="8965" width="15.21875" customWidth="1"/>
    <col min="8966" max="8971" width="7.77734375" customWidth="1"/>
    <col min="9217" max="9217" width="20.77734375" customWidth="1"/>
    <col min="9218" max="9218" width="12.77734375" customWidth="1"/>
    <col min="9219" max="9219" width="14.77734375" customWidth="1"/>
    <col min="9220" max="9220" width="12.77734375" customWidth="1"/>
    <col min="9221" max="9221" width="15.21875" customWidth="1"/>
    <col min="9222" max="9227" width="7.77734375" customWidth="1"/>
    <col min="9473" max="9473" width="20.77734375" customWidth="1"/>
    <col min="9474" max="9474" width="12.77734375" customWidth="1"/>
    <col min="9475" max="9475" width="14.77734375" customWidth="1"/>
    <col min="9476" max="9476" width="12.77734375" customWidth="1"/>
    <col min="9477" max="9477" width="15.21875" customWidth="1"/>
    <col min="9478" max="9483" width="7.77734375" customWidth="1"/>
    <col min="9729" max="9729" width="20.77734375" customWidth="1"/>
    <col min="9730" max="9730" width="12.77734375" customWidth="1"/>
    <col min="9731" max="9731" width="14.77734375" customWidth="1"/>
    <col min="9732" max="9732" width="12.77734375" customWidth="1"/>
    <col min="9733" max="9733" width="15.21875" customWidth="1"/>
    <col min="9734" max="9739" width="7.77734375" customWidth="1"/>
    <col min="9985" max="9985" width="20.77734375" customWidth="1"/>
    <col min="9986" max="9986" width="12.77734375" customWidth="1"/>
    <col min="9987" max="9987" width="14.77734375" customWidth="1"/>
    <col min="9988" max="9988" width="12.77734375" customWidth="1"/>
    <col min="9989" max="9989" width="15.21875" customWidth="1"/>
    <col min="9990" max="9995" width="7.77734375" customWidth="1"/>
    <col min="10241" max="10241" width="20.77734375" customWidth="1"/>
    <col min="10242" max="10242" width="12.77734375" customWidth="1"/>
    <col min="10243" max="10243" width="14.77734375" customWidth="1"/>
    <col min="10244" max="10244" width="12.77734375" customWidth="1"/>
    <col min="10245" max="10245" width="15.21875" customWidth="1"/>
    <col min="10246" max="10251" width="7.77734375" customWidth="1"/>
    <col min="10497" max="10497" width="20.77734375" customWidth="1"/>
    <col min="10498" max="10498" width="12.77734375" customWidth="1"/>
    <col min="10499" max="10499" width="14.77734375" customWidth="1"/>
    <col min="10500" max="10500" width="12.77734375" customWidth="1"/>
    <col min="10501" max="10501" width="15.21875" customWidth="1"/>
    <col min="10502" max="10507" width="7.77734375" customWidth="1"/>
    <col min="10753" max="10753" width="20.77734375" customWidth="1"/>
    <col min="10754" max="10754" width="12.77734375" customWidth="1"/>
    <col min="10755" max="10755" width="14.77734375" customWidth="1"/>
    <col min="10756" max="10756" width="12.77734375" customWidth="1"/>
    <col min="10757" max="10757" width="15.21875" customWidth="1"/>
    <col min="10758" max="10763" width="7.77734375" customWidth="1"/>
    <col min="11009" max="11009" width="20.77734375" customWidth="1"/>
    <col min="11010" max="11010" width="12.77734375" customWidth="1"/>
    <col min="11011" max="11011" width="14.77734375" customWidth="1"/>
    <col min="11012" max="11012" width="12.77734375" customWidth="1"/>
    <col min="11013" max="11013" width="15.21875" customWidth="1"/>
    <col min="11014" max="11019" width="7.77734375" customWidth="1"/>
    <col min="11265" max="11265" width="20.77734375" customWidth="1"/>
    <col min="11266" max="11266" width="12.77734375" customWidth="1"/>
    <col min="11267" max="11267" width="14.77734375" customWidth="1"/>
    <col min="11268" max="11268" width="12.77734375" customWidth="1"/>
    <col min="11269" max="11269" width="15.21875" customWidth="1"/>
    <col min="11270" max="11275" width="7.77734375" customWidth="1"/>
    <col min="11521" max="11521" width="20.77734375" customWidth="1"/>
    <col min="11522" max="11522" width="12.77734375" customWidth="1"/>
    <col min="11523" max="11523" width="14.77734375" customWidth="1"/>
    <col min="11524" max="11524" width="12.77734375" customWidth="1"/>
    <col min="11525" max="11525" width="15.21875" customWidth="1"/>
    <col min="11526" max="11531" width="7.77734375" customWidth="1"/>
    <col min="11777" max="11777" width="20.77734375" customWidth="1"/>
    <col min="11778" max="11778" width="12.77734375" customWidth="1"/>
    <col min="11779" max="11779" width="14.77734375" customWidth="1"/>
    <col min="11780" max="11780" width="12.77734375" customWidth="1"/>
    <col min="11781" max="11781" width="15.21875" customWidth="1"/>
    <col min="11782" max="11787" width="7.77734375" customWidth="1"/>
    <col min="12033" max="12033" width="20.77734375" customWidth="1"/>
    <col min="12034" max="12034" width="12.77734375" customWidth="1"/>
    <col min="12035" max="12035" width="14.77734375" customWidth="1"/>
    <col min="12036" max="12036" width="12.77734375" customWidth="1"/>
    <col min="12037" max="12037" width="15.21875" customWidth="1"/>
    <col min="12038" max="12043" width="7.77734375" customWidth="1"/>
    <col min="12289" max="12289" width="20.77734375" customWidth="1"/>
    <col min="12290" max="12290" width="12.77734375" customWidth="1"/>
    <col min="12291" max="12291" width="14.77734375" customWidth="1"/>
    <col min="12292" max="12292" width="12.77734375" customWidth="1"/>
    <col min="12293" max="12293" width="15.21875" customWidth="1"/>
    <col min="12294" max="12299" width="7.77734375" customWidth="1"/>
    <col min="12545" max="12545" width="20.77734375" customWidth="1"/>
    <col min="12546" max="12546" width="12.77734375" customWidth="1"/>
    <col min="12547" max="12547" width="14.77734375" customWidth="1"/>
    <col min="12548" max="12548" width="12.77734375" customWidth="1"/>
    <col min="12549" max="12549" width="15.21875" customWidth="1"/>
    <col min="12550" max="12555" width="7.77734375" customWidth="1"/>
    <col min="12801" max="12801" width="20.77734375" customWidth="1"/>
    <col min="12802" max="12802" width="12.77734375" customWidth="1"/>
    <col min="12803" max="12803" width="14.77734375" customWidth="1"/>
    <col min="12804" max="12804" width="12.77734375" customWidth="1"/>
    <col min="12805" max="12805" width="15.21875" customWidth="1"/>
    <col min="12806" max="12811" width="7.77734375" customWidth="1"/>
    <col min="13057" max="13057" width="20.77734375" customWidth="1"/>
    <col min="13058" max="13058" width="12.77734375" customWidth="1"/>
    <col min="13059" max="13059" width="14.77734375" customWidth="1"/>
    <col min="13060" max="13060" width="12.77734375" customWidth="1"/>
    <col min="13061" max="13061" width="15.21875" customWidth="1"/>
    <col min="13062" max="13067" width="7.77734375" customWidth="1"/>
    <col min="13313" max="13313" width="20.77734375" customWidth="1"/>
    <col min="13314" max="13314" width="12.77734375" customWidth="1"/>
    <col min="13315" max="13315" width="14.77734375" customWidth="1"/>
    <col min="13316" max="13316" width="12.77734375" customWidth="1"/>
    <col min="13317" max="13317" width="15.21875" customWidth="1"/>
    <col min="13318" max="13323" width="7.77734375" customWidth="1"/>
    <col min="13569" max="13569" width="20.77734375" customWidth="1"/>
    <col min="13570" max="13570" width="12.77734375" customWidth="1"/>
    <col min="13571" max="13571" width="14.77734375" customWidth="1"/>
    <col min="13572" max="13572" width="12.77734375" customWidth="1"/>
    <col min="13573" max="13573" width="15.21875" customWidth="1"/>
    <col min="13574" max="13579" width="7.77734375" customWidth="1"/>
    <col min="13825" max="13825" width="20.77734375" customWidth="1"/>
    <col min="13826" max="13826" width="12.77734375" customWidth="1"/>
    <col min="13827" max="13827" width="14.77734375" customWidth="1"/>
    <col min="13828" max="13828" width="12.77734375" customWidth="1"/>
    <col min="13829" max="13829" width="15.21875" customWidth="1"/>
    <col min="13830" max="13835" width="7.77734375" customWidth="1"/>
    <col min="14081" max="14081" width="20.77734375" customWidth="1"/>
    <col min="14082" max="14082" width="12.77734375" customWidth="1"/>
    <col min="14083" max="14083" width="14.77734375" customWidth="1"/>
    <col min="14084" max="14084" width="12.77734375" customWidth="1"/>
    <col min="14085" max="14085" width="15.21875" customWidth="1"/>
    <col min="14086" max="14091" width="7.77734375" customWidth="1"/>
    <col min="14337" max="14337" width="20.77734375" customWidth="1"/>
    <col min="14338" max="14338" width="12.77734375" customWidth="1"/>
    <col min="14339" max="14339" width="14.77734375" customWidth="1"/>
    <col min="14340" max="14340" width="12.77734375" customWidth="1"/>
    <col min="14341" max="14341" width="15.21875" customWidth="1"/>
    <col min="14342" max="14347" width="7.77734375" customWidth="1"/>
    <col min="14593" max="14593" width="20.77734375" customWidth="1"/>
    <col min="14594" max="14594" width="12.77734375" customWidth="1"/>
    <col min="14595" max="14595" width="14.77734375" customWidth="1"/>
    <col min="14596" max="14596" width="12.77734375" customWidth="1"/>
    <col min="14597" max="14597" width="15.21875" customWidth="1"/>
    <col min="14598" max="14603" width="7.77734375" customWidth="1"/>
    <col min="14849" max="14849" width="20.77734375" customWidth="1"/>
    <col min="14850" max="14850" width="12.77734375" customWidth="1"/>
    <col min="14851" max="14851" width="14.77734375" customWidth="1"/>
    <col min="14852" max="14852" width="12.77734375" customWidth="1"/>
    <col min="14853" max="14853" width="15.21875" customWidth="1"/>
    <col min="14854" max="14859" width="7.77734375" customWidth="1"/>
    <col min="15105" max="15105" width="20.77734375" customWidth="1"/>
    <col min="15106" max="15106" width="12.77734375" customWidth="1"/>
    <col min="15107" max="15107" width="14.77734375" customWidth="1"/>
    <col min="15108" max="15108" width="12.77734375" customWidth="1"/>
    <col min="15109" max="15109" width="15.21875" customWidth="1"/>
    <col min="15110" max="15115" width="7.77734375" customWidth="1"/>
    <col min="15361" max="15361" width="20.77734375" customWidth="1"/>
    <col min="15362" max="15362" width="12.77734375" customWidth="1"/>
    <col min="15363" max="15363" width="14.77734375" customWidth="1"/>
    <col min="15364" max="15364" width="12.77734375" customWidth="1"/>
    <col min="15365" max="15365" width="15.21875" customWidth="1"/>
    <col min="15366" max="15371" width="7.77734375" customWidth="1"/>
    <col min="15617" max="15617" width="20.77734375" customWidth="1"/>
    <col min="15618" max="15618" width="12.77734375" customWidth="1"/>
    <col min="15619" max="15619" width="14.77734375" customWidth="1"/>
    <col min="15620" max="15620" width="12.77734375" customWidth="1"/>
    <col min="15621" max="15621" width="15.21875" customWidth="1"/>
    <col min="15622" max="15627" width="7.77734375" customWidth="1"/>
    <col min="15873" max="15873" width="20.77734375" customWidth="1"/>
    <col min="15874" max="15874" width="12.77734375" customWidth="1"/>
    <col min="15875" max="15875" width="14.77734375" customWidth="1"/>
    <col min="15876" max="15876" width="12.77734375" customWidth="1"/>
    <col min="15877" max="15877" width="15.21875" customWidth="1"/>
    <col min="15878" max="15883" width="7.77734375" customWidth="1"/>
    <col min="16129" max="16129" width="20.77734375" customWidth="1"/>
    <col min="16130" max="16130" width="12.77734375" customWidth="1"/>
    <col min="16131" max="16131" width="14.77734375" customWidth="1"/>
    <col min="16132" max="16132" width="12.77734375" customWidth="1"/>
    <col min="16133" max="16133" width="15.21875" customWidth="1"/>
    <col min="16134" max="16139" width="7.77734375" customWidth="1"/>
  </cols>
  <sheetData>
    <row r="1" spans="1:8" ht="15.6" x14ac:dyDescent="0.3">
      <c r="A1" s="297" t="s">
        <v>559</v>
      </c>
      <c r="F1" s="298">
        <v>2022</v>
      </c>
      <c r="G1" s="301"/>
      <c r="H1" s="376" t="s">
        <v>651</v>
      </c>
    </row>
    <row r="2" spans="1:8" ht="36" customHeight="1" x14ac:dyDescent="0.3">
      <c r="A2" s="1260" t="s">
        <v>17</v>
      </c>
      <c r="B2" s="1261" t="s">
        <v>560</v>
      </c>
      <c r="C2" s="1261"/>
      <c r="D2" s="1261" t="s">
        <v>821</v>
      </c>
      <c r="E2" s="1262"/>
      <c r="G2" s="302"/>
    </row>
    <row r="3" spans="1:8" ht="15.6" x14ac:dyDescent="0.3">
      <c r="A3" s="1260"/>
      <c r="B3" s="727" t="s">
        <v>561</v>
      </c>
      <c r="C3" s="727" t="s">
        <v>562</v>
      </c>
      <c r="D3" s="726" t="s">
        <v>561</v>
      </c>
      <c r="E3" s="728" t="s">
        <v>562</v>
      </c>
      <c r="F3" s="303"/>
    </row>
    <row r="4" spans="1:8" ht="15.6" x14ac:dyDescent="0.3">
      <c r="A4" s="1260"/>
      <c r="B4" s="727" t="s">
        <v>495</v>
      </c>
      <c r="C4" s="727" t="s">
        <v>182</v>
      </c>
      <c r="D4" s="726" t="s">
        <v>467</v>
      </c>
      <c r="E4" s="728" t="s">
        <v>563</v>
      </c>
      <c r="F4" s="303"/>
    </row>
    <row r="5" spans="1:8" ht="17.399999999999999" x14ac:dyDescent="0.3">
      <c r="A5" s="729" t="s">
        <v>564</v>
      </c>
      <c r="B5" s="730">
        <v>70.727363395899005</v>
      </c>
      <c r="C5" s="730">
        <v>4768.1789128207593</v>
      </c>
      <c r="D5" s="731">
        <v>886621.60660059191</v>
      </c>
      <c r="E5" s="732">
        <v>59772.770329076535</v>
      </c>
      <c r="F5" s="303"/>
    </row>
    <row r="6" spans="1:8" ht="17.399999999999999" x14ac:dyDescent="0.3">
      <c r="A6" s="733" t="s">
        <v>565</v>
      </c>
      <c r="B6" s="734">
        <v>42.89706893607439</v>
      </c>
      <c r="C6" s="734">
        <v>8422.3576147261811</v>
      </c>
      <c r="D6" s="735">
        <v>385534.1277298677</v>
      </c>
      <c r="E6" s="736">
        <v>75695.29520213457</v>
      </c>
      <c r="F6" s="302"/>
    </row>
    <row r="7" spans="1:8" x14ac:dyDescent="0.3">
      <c r="A7" s="737"/>
      <c r="F7" s="304"/>
    </row>
    <row r="8" spans="1:8" x14ac:dyDescent="0.3">
      <c r="A8" s="738" t="s">
        <v>566</v>
      </c>
    </row>
    <row r="9" spans="1:8" x14ac:dyDescent="0.3">
      <c r="A9" s="739" t="s">
        <v>567</v>
      </c>
    </row>
    <row r="10" spans="1:8" x14ac:dyDescent="0.3">
      <c r="A10" s="739" t="s">
        <v>568</v>
      </c>
    </row>
  </sheetData>
  <mergeCells count="3">
    <mergeCell ref="A2:A4"/>
    <mergeCell ref="B2:C2"/>
    <mergeCell ref="D2:E2"/>
  </mergeCells>
  <hyperlinks>
    <hyperlink ref="H1" location="INFO!A1" display="POWRÓT" xr:uid="{00000000-0004-0000-2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8"/>
  <sheetViews>
    <sheetView zoomScale="85" zoomScaleNormal="85" workbookViewId="0">
      <selection activeCell="M34" sqref="M34"/>
    </sheetView>
  </sheetViews>
  <sheetFormatPr defaultRowHeight="14.4" x14ac:dyDescent="0.3"/>
  <cols>
    <col min="1" max="1" width="13.77734375" customWidth="1"/>
    <col min="2" max="2" width="11.5546875" customWidth="1"/>
    <col min="3" max="3" width="9.77734375" customWidth="1"/>
    <col min="4" max="4" width="13.44140625" customWidth="1"/>
    <col min="5" max="5" width="9.77734375" customWidth="1"/>
    <col min="6" max="6" width="10.77734375" customWidth="1"/>
    <col min="7" max="7" width="10.44140625" customWidth="1"/>
    <col min="8" max="8" width="11.77734375" customWidth="1"/>
    <col min="9" max="9" width="6.44140625" customWidth="1"/>
    <col min="10" max="10" width="7.44140625" customWidth="1"/>
    <col min="11" max="11" width="19.77734375" customWidth="1"/>
    <col min="257" max="257" width="13.77734375" customWidth="1"/>
    <col min="258" max="258" width="11.44140625" customWidth="1"/>
    <col min="259" max="259" width="9.77734375" customWidth="1"/>
    <col min="260" max="260" width="13.21875" customWidth="1"/>
    <col min="261" max="261" width="9.77734375" customWidth="1"/>
    <col min="262" max="262" width="10.77734375" customWidth="1"/>
    <col min="263" max="263" width="10.21875" customWidth="1"/>
    <col min="264" max="264" width="11.77734375" customWidth="1"/>
    <col min="265" max="265" width="6.21875" customWidth="1"/>
    <col min="266" max="267" width="19.77734375" customWidth="1"/>
    <col min="513" max="513" width="13.77734375" customWidth="1"/>
    <col min="514" max="514" width="11.44140625" customWidth="1"/>
    <col min="515" max="515" width="9.77734375" customWidth="1"/>
    <col min="516" max="516" width="13.21875" customWidth="1"/>
    <col min="517" max="517" width="9.77734375" customWidth="1"/>
    <col min="518" max="518" width="10.77734375" customWidth="1"/>
    <col min="519" max="519" width="10.21875" customWidth="1"/>
    <col min="520" max="520" width="11.77734375" customWidth="1"/>
    <col min="521" max="521" width="6.21875" customWidth="1"/>
    <col min="522" max="523" width="19.77734375" customWidth="1"/>
    <col min="769" max="769" width="13.77734375" customWidth="1"/>
    <col min="770" max="770" width="11.44140625" customWidth="1"/>
    <col min="771" max="771" width="9.77734375" customWidth="1"/>
    <col min="772" max="772" width="13.21875" customWidth="1"/>
    <col min="773" max="773" width="9.77734375" customWidth="1"/>
    <col min="774" max="774" width="10.77734375" customWidth="1"/>
    <col min="775" max="775" width="10.21875" customWidth="1"/>
    <col min="776" max="776" width="11.77734375" customWidth="1"/>
    <col min="777" max="777" width="6.21875" customWidth="1"/>
    <col min="778" max="779" width="19.77734375" customWidth="1"/>
    <col min="1025" max="1025" width="13.77734375" customWidth="1"/>
    <col min="1026" max="1026" width="11.44140625" customWidth="1"/>
    <col min="1027" max="1027" width="9.77734375" customWidth="1"/>
    <col min="1028" max="1028" width="13.21875" customWidth="1"/>
    <col min="1029" max="1029" width="9.77734375" customWidth="1"/>
    <col min="1030" max="1030" width="10.77734375" customWidth="1"/>
    <col min="1031" max="1031" width="10.21875" customWidth="1"/>
    <col min="1032" max="1032" width="11.77734375" customWidth="1"/>
    <col min="1033" max="1033" width="6.21875" customWidth="1"/>
    <col min="1034" max="1035" width="19.77734375" customWidth="1"/>
    <col min="1281" max="1281" width="13.77734375" customWidth="1"/>
    <col min="1282" max="1282" width="11.44140625" customWidth="1"/>
    <col min="1283" max="1283" width="9.77734375" customWidth="1"/>
    <col min="1284" max="1284" width="13.21875" customWidth="1"/>
    <col min="1285" max="1285" width="9.77734375" customWidth="1"/>
    <col min="1286" max="1286" width="10.77734375" customWidth="1"/>
    <col min="1287" max="1287" width="10.21875" customWidth="1"/>
    <col min="1288" max="1288" width="11.77734375" customWidth="1"/>
    <col min="1289" max="1289" width="6.21875" customWidth="1"/>
    <col min="1290" max="1291" width="19.77734375" customWidth="1"/>
    <col min="1537" max="1537" width="13.77734375" customWidth="1"/>
    <col min="1538" max="1538" width="11.44140625" customWidth="1"/>
    <col min="1539" max="1539" width="9.77734375" customWidth="1"/>
    <col min="1540" max="1540" width="13.21875" customWidth="1"/>
    <col min="1541" max="1541" width="9.77734375" customWidth="1"/>
    <col min="1542" max="1542" width="10.77734375" customWidth="1"/>
    <col min="1543" max="1543" width="10.21875" customWidth="1"/>
    <col min="1544" max="1544" width="11.77734375" customWidth="1"/>
    <col min="1545" max="1545" width="6.21875" customWidth="1"/>
    <col min="1546" max="1547" width="19.77734375" customWidth="1"/>
    <col min="1793" max="1793" width="13.77734375" customWidth="1"/>
    <col min="1794" max="1794" width="11.44140625" customWidth="1"/>
    <col min="1795" max="1795" width="9.77734375" customWidth="1"/>
    <col min="1796" max="1796" width="13.21875" customWidth="1"/>
    <col min="1797" max="1797" width="9.77734375" customWidth="1"/>
    <col min="1798" max="1798" width="10.77734375" customWidth="1"/>
    <col min="1799" max="1799" width="10.21875" customWidth="1"/>
    <col min="1800" max="1800" width="11.77734375" customWidth="1"/>
    <col min="1801" max="1801" width="6.21875" customWidth="1"/>
    <col min="1802" max="1803" width="19.77734375" customWidth="1"/>
    <col min="2049" max="2049" width="13.77734375" customWidth="1"/>
    <col min="2050" max="2050" width="11.44140625" customWidth="1"/>
    <col min="2051" max="2051" width="9.77734375" customWidth="1"/>
    <col min="2052" max="2052" width="13.21875" customWidth="1"/>
    <col min="2053" max="2053" width="9.77734375" customWidth="1"/>
    <col min="2054" max="2054" width="10.77734375" customWidth="1"/>
    <col min="2055" max="2055" width="10.21875" customWidth="1"/>
    <col min="2056" max="2056" width="11.77734375" customWidth="1"/>
    <col min="2057" max="2057" width="6.21875" customWidth="1"/>
    <col min="2058" max="2059" width="19.77734375" customWidth="1"/>
    <col min="2305" max="2305" width="13.77734375" customWidth="1"/>
    <col min="2306" max="2306" width="11.44140625" customWidth="1"/>
    <col min="2307" max="2307" width="9.77734375" customWidth="1"/>
    <col min="2308" max="2308" width="13.21875" customWidth="1"/>
    <col min="2309" max="2309" width="9.77734375" customWidth="1"/>
    <col min="2310" max="2310" width="10.77734375" customWidth="1"/>
    <col min="2311" max="2311" width="10.21875" customWidth="1"/>
    <col min="2312" max="2312" width="11.77734375" customWidth="1"/>
    <col min="2313" max="2313" width="6.21875" customWidth="1"/>
    <col min="2314" max="2315" width="19.77734375" customWidth="1"/>
    <col min="2561" max="2561" width="13.77734375" customWidth="1"/>
    <col min="2562" max="2562" width="11.44140625" customWidth="1"/>
    <col min="2563" max="2563" width="9.77734375" customWidth="1"/>
    <col min="2564" max="2564" width="13.21875" customWidth="1"/>
    <col min="2565" max="2565" width="9.77734375" customWidth="1"/>
    <col min="2566" max="2566" width="10.77734375" customWidth="1"/>
    <col min="2567" max="2567" width="10.21875" customWidth="1"/>
    <col min="2568" max="2568" width="11.77734375" customWidth="1"/>
    <col min="2569" max="2569" width="6.21875" customWidth="1"/>
    <col min="2570" max="2571" width="19.77734375" customWidth="1"/>
    <col min="2817" max="2817" width="13.77734375" customWidth="1"/>
    <col min="2818" max="2818" width="11.44140625" customWidth="1"/>
    <col min="2819" max="2819" width="9.77734375" customWidth="1"/>
    <col min="2820" max="2820" width="13.21875" customWidth="1"/>
    <col min="2821" max="2821" width="9.77734375" customWidth="1"/>
    <col min="2822" max="2822" width="10.77734375" customWidth="1"/>
    <col min="2823" max="2823" width="10.21875" customWidth="1"/>
    <col min="2824" max="2824" width="11.77734375" customWidth="1"/>
    <col min="2825" max="2825" width="6.21875" customWidth="1"/>
    <col min="2826" max="2827" width="19.77734375" customWidth="1"/>
    <col min="3073" max="3073" width="13.77734375" customWidth="1"/>
    <col min="3074" max="3074" width="11.44140625" customWidth="1"/>
    <col min="3075" max="3075" width="9.77734375" customWidth="1"/>
    <col min="3076" max="3076" width="13.21875" customWidth="1"/>
    <col min="3077" max="3077" width="9.77734375" customWidth="1"/>
    <col min="3078" max="3078" width="10.77734375" customWidth="1"/>
    <col min="3079" max="3079" width="10.21875" customWidth="1"/>
    <col min="3080" max="3080" width="11.77734375" customWidth="1"/>
    <col min="3081" max="3081" width="6.21875" customWidth="1"/>
    <col min="3082" max="3083" width="19.77734375" customWidth="1"/>
    <col min="3329" max="3329" width="13.77734375" customWidth="1"/>
    <col min="3330" max="3330" width="11.44140625" customWidth="1"/>
    <col min="3331" max="3331" width="9.77734375" customWidth="1"/>
    <col min="3332" max="3332" width="13.21875" customWidth="1"/>
    <col min="3333" max="3333" width="9.77734375" customWidth="1"/>
    <col min="3334" max="3334" width="10.77734375" customWidth="1"/>
    <col min="3335" max="3335" width="10.21875" customWidth="1"/>
    <col min="3336" max="3336" width="11.77734375" customWidth="1"/>
    <col min="3337" max="3337" width="6.21875" customWidth="1"/>
    <col min="3338" max="3339" width="19.77734375" customWidth="1"/>
    <col min="3585" max="3585" width="13.77734375" customWidth="1"/>
    <col min="3586" max="3586" width="11.44140625" customWidth="1"/>
    <col min="3587" max="3587" width="9.77734375" customWidth="1"/>
    <col min="3588" max="3588" width="13.21875" customWidth="1"/>
    <col min="3589" max="3589" width="9.77734375" customWidth="1"/>
    <col min="3590" max="3590" width="10.77734375" customWidth="1"/>
    <col min="3591" max="3591" width="10.21875" customWidth="1"/>
    <col min="3592" max="3592" width="11.77734375" customWidth="1"/>
    <col min="3593" max="3593" width="6.21875" customWidth="1"/>
    <col min="3594" max="3595" width="19.77734375" customWidth="1"/>
    <col min="3841" max="3841" width="13.77734375" customWidth="1"/>
    <col min="3842" max="3842" width="11.44140625" customWidth="1"/>
    <col min="3843" max="3843" width="9.77734375" customWidth="1"/>
    <col min="3844" max="3844" width="13.21875" customWidth="1"/>
    <col min="3845" max="3845" width="9.77734375" customWidth="1"/>
    <col min="3846" max="3846" width="10.77734375" customWidth="1"/>
    <col min="3847" max="3847" width="10.21875" customWidth="1"/>
    <col min="3848" max="3848" width="11.77734375" customWidth="1"/>
    <col min="3849" max="3849" width="6.21875" customWidth="1"/>
    <col min="3850" max="3851" width="19.77734375" customWidth="1"/>
    <col min="4097" max="4097" width="13.77734375" customWidth="1"/>
    <col min="4098" max="4098" width="11.44140625" customWidth="1"/>
    <col min="4099" max="4099" width="9.77734375" customWidth="1"/>
    <col min="4100" max="4100" width="13.21875" customWidth="1"/>
    <col min="4101" max="4101" width="9.77734375" customWidth="1"/>
    <col min="4102" max="4102" width="10.77734375" customWidth="1"/>
    <col min="4103" max="4103" width="10.21875" customWidth="1"/>
    <col min="4104" max="4104" width="11.77734375" customWidth="1"/>
    <col min="4105" max="4105" width="6.21875" customWidth="1"/>
    <col min="4106" max="4107" width="19.77734375" customWidth="1"/>
    <col min="4353" max="4353" width="13.77734375" customWidth="1"/>
    <col min="4354" max="4354" width="11.44140625" customWidth="1"/>
    <col min="4355" max="4355" width="9.77734375" customWidth="1"/>
    <col min="4356" max="4356" width="13.21875" customWidth="1"/>
    <col min="4357" max="4357" width="9.77734375" customWidth="1"/>
    <col min="4358" max="4358" width="10.77734375" customWidth="1"/>
    <col min="4359" max="4359" width="10.21875" customWidth="1"/>
    <col min="4360" max="4360" width="11.77734375" customWidth="1"/>
    <col min="4361" max="4361" width="6.21875" customWidth="1"/>
    <col min="4362" max="4363" width="19.77734375" customWidth="1"/>
    <col min="4609" max="4609" width="13.77734375" customWidth="1"/>
    <col min="4610" max="4610" width="11.44140625" customWidth="1"/>
    <col min="4611" max="4611" width="9.77734375" customWidth="1"/>
    <col min="4612" max="4612" width="13.21875" customWidth="1"/>
    <col min="4613" max="4613" width="9.77734375" customWidth="1"/>
    <col min="4614" max="4614" width="10.77734375" customWidth="1"/>
    <col min="4615" max="4615" width="10.21875" customWidth="1"/>
    <col min="4616" max="4616" width="11.77734375" customWidth="1"/>
    <col min="4617" max="4617" width="6.21875" customWidth="1"/>
    <col min="4618" max="4619" width="19.77734375" customWidth="1"/>
    <col min="4865" max="4865" width="13.77734375" customWidth="1"/>
    <col min="4866" max="4866" width="11.44140625" customWidth="1"/>
    <col min="4867" max="4867" width="9.77734375" customWidth="1"/>
    <col min="4868" max="4868" width="13.21875" customWidth="1"/>
    <col min="4869" max="4869" width="9.77734375" customWidth="1"/>
    <col min="4870" max="4870" width="10.77734375" customWidth="1"/>
    <col min="4871" max="4871" width="10.21875" customWidth="1"/>
    <col min="4872" max="4872" width="11.77734375" customWidth="1"/>
    <col min="4873" max="4873" width="6.21875" customWidth="1"/>
    <col min="4874" max="4875" width="19.77734375" customWidth="1"/>
    <col min="5121" max="5121" width="13.77734375" customWidth="1"/>
    <col min="5122" max="5122" width="11.44140625" customWidth="1"/>
    <col min="5123" max="5123" width="9.77734375" customWidth="1"/>
    <col min="5124" max="5124" width="13.21875" customWidth="1"/>
    <col min="5125" max="5125" width="9.77734375" customWidth="1"/>
    <col min="5126" max="5126" width="10.77734375" customWidth="1"/>
    <col min="5127" max="5127" width="10.21875" customWidth="1"/>
    <col min="5128" max="5128" width="11.77734375" customWidth="1"/>
    <col min="5129" max="5129" width="6.21875" customWidth="1"/>
    <col min="5130" max="5131" width="19.77734375" customWidth="1"/>
    <col min="5377" max="5377" width="13.77734375" customWidth="1"/>
    <col min="5378" max="5378" width="11.44140625" customWidth="1"/>
    <col min="5379" max="5379" width="9.77734375" customWidth="1"/>
    <col min="5380" max="5380" width="13.21875" customWidth="1"/>
    <col min="5381" max="5381" width="9.77734375" customWidth="1"/>
    <col min="5382" max="5382" width="10.77734375" customWidth="1"/>
    <col min="5383" max="5383" width="10.21875" customWidth="1"/>
    <col min="5384" max="5384" width="11.77734375" customWidth="1"/>
    <col min="5385" max="5385" width="6.21875" customWidth="1"/>
    <col min="5386" max="5387" width="19.77734375" customWidth="1"/>
    <col min="5633" max="5633" width="13.77734375" customWidth="1"/>
    <col min="5634" max="5634" width="11.44140625" customWidth="1"/>
    <col min="5635" max="5635" width="9.77734375" customWidth="1"/>
    <col min="5636" max="5636" width="13.21875" customWidth="1"/>
    <col min="5637" max="5637" width="9.77734375" customWidth="1"/>
    <col min="5638" max="5638" width="10.77734375" customWidth="1"/>
    <col min="5639" max="5639" width="10.21875" customWidth="1"/>
    <col min="5640" max="5640" width="11.77734375" customWidth="1"/>
    <col min="5641" max="5641" width="6.21875" customWidth="1"/>
    <col min="5642" max="5643" width="19.77734375" customWidth="1"/>
    <col min="5889" max="5889" width="13.77734375" customWidth="1"/>
    <col min="5890" max="5890" width="11.44140625" customWidth="1"/>
    <col min="5891" max="5891" width="9.77734375" customWidth="1"/>
    <col min="5892" max="5892" width="13.21875" customWidth="1"/>
    <col min="5893" max="5893" width="9.77734375" customWidth="1"/>
    <col min="5894" max="5894" width="10.77734375" customWidth="1"/>
    <col min="5895" max="5895" width="10.21875" customWidth="1"/>
    <col min="5896" max="5896" width="11.77734375" customWidth="1"/>
    <col min="5897" max="5897" width="6.21875" customWidth="1"/>
    <col min="5898" max="5899" width="19.77734375" customWidth="1"/>
    <col min="6145" max="6145" width="13.77734375" customWidth="1"/>
    <col min="6146" max="6146" width="11.44140625" customWidth="1"/>
    <col min="6147" max="6147" width="9.77734375" customWidth="1"/>
    <col min="6148" max="6148" width="13.21875" customWidth="1"/>
    <col min="6149" max="6149" width="9.77734375" customWidth="1"/>
    <col min="6150" max="6150" width="10.77734375" customWidth="1"/>
    <col min="6151" max="6151" width="10.21875" customWidth="1"/>
    <col min="6152" max="6152" width="11.77734375" customWidth="1"/>
    <col min="6153" max="6153" width="6.21875" customWidth="1"/>
    <col min="6154" max="6155" width="19.77734375" customWidth="1"/>
    <col min="6401" max="6401" width="13.77734375" customWidth="1"/>
    <col min="6402" max="6402" width="11.44140625" customWidth="1"/>
    <col min="6403" max="6403" width="9.77734375" customWidth="1"/>
    <col min="6404" max="6404" width="13.21875" customWidth="1"/>
    <col min="6405" max="6405" width="9.77734375" customWidth="1"/>
    <col min="6406" max="6406" width="10.77734375" customWidth="1"/>
    <col min="6407" max="6407" width="10.21875" customWidth="1"/>
    <col min="6408" max="6408" width="11.77734375" customWidth="1"/>
    <col min="6409" max="6409" width="6.21875" customWidth="1"/>
    <col min="6410" max="6411" width="19.77734375" customWidth="1"/>
    <col min="6657" max="6657" width="13.77734375" customWidth="1"/>
    <col min="6658" max="6658" width="11.44140625" customWidth="1"/>
    <col min="6659" max="6659" width="9.77734375" customWidth="1"/>
    <col min="6660" max="6660" width="13.21875" customWidth="1"/>
    <col min="6661" max="6661" width="9.77734375" customWidth="1"/>
    <col min="6662" max="6662" width="10.77734375" customWidth="1"/>
    <col min="6663" max="6663" width="10.21875" customWidth="1"/>
    <col min="6664" max="6664" width="11.77734375" customWidth="1"/>
    <col min="6665" max="6665" width="6.21875" customWidth="1"/>
    <col min="6666" max="6667" width="19.77734375" customWidth="1"/>
    <col min="6913" max="6913" width="13.77734375" customWidth="1"/>
    <col min="6914" max="6914" width="11.44140625" customWidth="1"/>
    <col min="6915" max="6915" width="9.77734375" customWidth="1"/>
    <col min="6916" max="6916" width="13.21875" customWidth="1"/>
    <col min="6917" max="6917" width="9.77734375" customWidth="1"/>
    <col min="6918" max="6918" width="10.77734375" customWidth="1"/>
    <col min="6919" max="6919" width="10.21875" customWidth="1"/>
    <col min="6920" max="6920" width="11.77734375" customWidth="1"/>
    <col min="6921" max="6921" width="6.21875" customWidth="1"/>
    <col min="6922" max="6923" width="19.77734375" customWidth="1"/>
    <col min="7169" max="7169" width="13.77734375" customWidth="1"/>
    <col min="7170" max="7170" width="11.44140625" customWidth="1"/>
    <col min="7171" max="7171" width="9.77734375" customWidth="1"/>
    <col min="7172" max="7172" width="13.21875" customWidth="1"/>
    <col min="7173" max="7173" width="9.77734375" customWidth="1"/>
    <col min="7174" max="7174" width="10.77734375" customWidth="1"/>
    <col min="7175" max="7175" width="10.21875" customWidth="1"/>
    <col min="7176" max="7176" width="11.77734375" customWidth="1"/>
    <col min="7177" max="7177" width="6.21875" customWidth="1"/>
    <col min="7178" max="7179" width="19.77734375" customWidth="1"/>
    <col min="7425" max="7425" width="13.77734375" customWidth="1"/>
    <col min="7426" max="7426" width="11.44140625" customWidth="1"/>
    <col min="7427" max="7427" width="9.77734375" customWidth="1"/>
    <col min="7428" max="7428" width="13.21875" customWidth="1"/>
    <col min="7429" max="7429" width="9.77734375" customWidth="1"/>
    <col min="7430" max="7430" width="10.77734375" customWidth="1"/>
    <col min="7431" max="7431" width="10.21875" customWidth="1"/>
    <col min="7432" max="7432" width="11.77734375" customWidth="1"/>
    <col min="7433" max="7433" width="6.21875" customWidth="1"/>
    <col min="7434" max="7435" width="19.77734375" customWidth="1"/>
    <col min="7681" max="7681" width="13.77734375" customWidth="1"/>
    <col min="7682" max="7682" width="11.44140625" customWidth="1"/>
    <col min="7683" max="7683" width="9.77734375" customWidth="1"/>
    <col min="7684" max="7684" width="13.21875" customWidth="1"/>
    <col min="7685" max="7685" width="9.77734375" customWidth="1"/>
    <col min="7686" max="7686" width="10.77734375" customWidth="1"/>
    <col min="7687" max="7687" width="10.21875" customWidth="1"/>
    <col min="7688" max="7688" width="11.77734375" customWidth="1"/>
    <col min="7689" max="7689" width="6.21875" customWidth="1"/>
    <col min="7690" max="7691" width="19.77734375" customWidth="1"/>
    <col min="7937" max="7937" width="13.77734375" customWidth="1"/>
    <col min="7938" max="7938" width="11.44140625" customWidth="1"/>
    <col min="7939" max="7939" width="9.77734375" customWidth="1"/>
    <col min="7940" max="7940" width="13.21875" customWidth="1"/>
    <col min="7941" max="7941" width="9.77734375" customWidth="1"/>
    <col min="7942" max="7942" width="10.77734375" customWidth="1"/>
    <col min="7943" max="7943" width="10.21875" customWidth="1"/>
    <col min="7944" max="7944" width="11.77734375" customWidth="1"/>
    <col min="7945" max="7945" width="6.21875" customWidth="1"/>
    <col min="7946" max="7947" width="19.77734375" customWidth="1"/>
    <col min="8193" max="8193" width="13.77734375" customWidth="1"/>
    <col min="8194" max="8194" width="11.44140625" customWidth="1"/>
    <col min="8195" max="8195" width="9.77734375" customWidth="1"/>
    <col min="8196" max="8196" width="13.21875" customWidth="1"/>
    <col min="8197" max="8197" width="9.77734375" customWidth="1"/>
    <col min="8198" max="8198" width="10.77734375" customWidth="1"/>
    <col min="8199" max="8199" width="10.21875" customWidth="1"/>
    <col min="8200" max="8200" width="11.77734375" customWidth="1"/>
    <col min="8201" max="8201" width="6.21875" customWidth="1"/>
    <col min="8202" max="8203" width="19.77734375" customWidth="1"/>
    <col min="8449" max="8449" width="13.77734375" customWidth="1"/>
    <col min="8450" max="8450" width="11.44140625" customWidth="1"/>
    <col min="8451" max="8451" width="9.77734375" customWidth="1"/>
    <col min="8452" max="8452" width="13.21875" customWidth="1"/>
    <col min="8453" max="8453" width="9.77734375" customWidth="1"/>
    <col min="8454" max="8454" width="10.77734375" customWidth="1"/>
    <col min="8455" max="8455" width="10.21875" customWidth="1"/>
    <col min="8456" max="8456" width="11.77734375" customWidth="1"/>
    <col min="8457" max="8457" width="6.21875" customWidth="1"/>
    <col min="8458" max="8459" width="19.77734375" customWidth="1"/>
    <col min="8705" max="8705" width="13.77734375" customWidth="1"/>
    <col min="8706" max="8706" width="11.44140625" customWidth="1"/>
    <col min="8707" max="8707" width="9.77734375" customWidth="1"/>
    <col min="8708" max="8708" width="13.21875" customWidth="1"/>
    <col min="8709" max="8709" width="9.77734375" customWidth="1"/>
    <col min="8710" max="8710" width="10.77734375" customWidth="1"/>
    <col min="8711" max="8711" width="10.21875" customWidth="1"/>
    <col min="8712" max="8712" width="11.77734375" customWidth="1"/>
    <col min="8713" max="8713" width="6.21875" customWidth="1"/>
    <col min="8714" max="8715" width="19.77734375" customWidth="1"/>
    <col min="8961" max="8961" width="13.77734375" customWidth="1"/>
    <col min="8962" max="8962" width="11.44140625" customWidth="1"/>
    <col min="8963" max="8963" width="9.77734375" customWidth="1"/>
    <col min="8964" max="8964" width="13.21875" customWidth="1"/>
    <col min="8965" max="8965" width="9.77734375" customWidth="1"/>
    <col min="8966" max="8966" width="10.77734375" customWidth="1"/>
    <col min="8967" max="8967" width="10.21875" customWidth="1"/>
    <col min="8968" max="8968" width="11.77734375" customWidth="1"/>
    <col min="8969" max="8969" width="6.21875" customWidth="1"/>
    <col min="8970" max="8971" width="19.77734375" customWidth="1"/>
    <col min="9217" max="9217" width="13.77734375" customWidth="1"/>
    <col min="9218" max="9218" width="11.44140625" customWidth="1"/>
    <col min="9219" max="9219" width="9.77734375" customWidth="1"/>
    <col min="9220" max="9220" width="13.21875" customWidth="1"/>
    <col min="9221" max="9221" width="9.77734375" customWidth="1"/>
    <col min="9222" max="9222" width="10.77734375" customWidth="1"/>
    <col min="9223" max="9223" width="10.21875" customWidth="1"/>
    <col min="9224" max="9224" width="11.77734375" customWidth="1"/>
    <col min="9225" max="9225" width="6.21875" customWidth="1"/>
    <col min="9226" max="9227" width="19.77734375" customWidth="1"/>
    <col min="9473" max="9473" width="13.77734375" customWidth="1"/>
    <col min="9474" max="9474" width="11.44140625" customWidth="1"/>
    <col min="9475" max="9475" width="9.77734375" customWidth="1"/>
    <col min="9476" max="9476" width="13.21875" customWidth="1"/>
    <col min="9477" max="9477" width="9.77734375" customWidth="1"/>
    <col min="9478" max="9478" width="10.77734375" customWidth="1"/>
    <col min="9479" max="9479" width="10.21875" customWidth="1"/>
    <col min="9480" max="9480" width="11.77734375" customWidth="1"/>
    <col min="9481" max="9481" width="6.21875" customWidth="1"/>
    <col min="9482" max="9483" width="19.77734375" customWidth="1"/>
    <col min="9729" max="9729" width="13.77734375" customWidth="1"/>
    <col min="9730" max="9730" width="11.44140625" customWidth="1"/>
    <col min="9731" max="9731" width="9.77734375" customWidth="1"/>
    <col min="9732" max="9732" width="13.21875" customWidth="1"/>
    <col min="9733" max="9733" width="9.77734375" customWidth="1"/>
    <col min="9734" max="9734" width="10.77734375" customWidth="1"/>
    <col min="9735" max="9735" width="10.21875" customWidth="1"/>
    <col min="9736" max="9736" width="11.77734375" customWidth="1"/>
    <col min="9737" max="9737" width="6.21875" customWidth="1"/>
    <col min="9738" max="9739" width="19.77734375" customWidth="1"/>
    <col min="9985" max="9985" width="13.77734375" customWidth="1"/>
    <col min="9986" max="9986" width="11.44140625" customWidth="1"/>
    <col min="9987" max="9987" width="9.77734375" customWidth="1"/>
    <col min="9988" max="9988" width="13.21875" customWidth="1"/>
    <col min="9989" max="9989" width="9.77734375" customWidth="1"/>
    <col min="9990" max="9990" width="10.77734375" customWidth="1"/>
    <col min="9991" max="9991" width="10.21875" customWidth="1"/>
    <col min="9992" max="9992" width="11.77734375" customWidth="1"/>
    <col min="9993" max="9993" width="6.21875" customWidth="1"/>
    <col min="9994" max="9995" width="19.77734375" customWidth="1"/>
    <col min="10241" max="10241" width="13.77734375" customWidth="1"/>
    <col min="10242" max="10242" width="11.44140625" customWidth="1"/>
    <col min="10243" max="10243" width="9.77734375" customWidth="1"/>
    <col min="10244" max="10244" width="13.21875" customWidth="1"/>
    <col min="10245" max="10245" width="9.77734375" customWidth="1"/>
    <col min="10246" max="10246" width="10.77734375" customWidth="1"/>
    <col min="10247" max="10247" width="10.21875" customWidth="1"/>
    <col min="10248" max="10248" width="11.77734375" customWidth="1"/>
    <col min="10249" max="10249" width="6.21875" customWidth="1"/>
    <col min="10250" max="10251" width="19.77734375" customWidth="1"/>
    <col min="10497" max="10497" width="13.77734375" customWidth="1"/>
    <col min="10498" max="10498" width="11.44140625" customWidth="1"/>
    <col min="10499" max="10499" width="9.77734375" customWidth="1"/>
    <col min="10500" max="10500" width="13.21875" customWidth="1"/>
    <col min="10501" max="10501" width="9.77734375" customWidth="1"/>
    <col min="10502" max="10502" width="10.77734375" customWidth="1"/>
    <col min="10503" max="10503" width="10.21875" customWidth="1"/>
    <col min="10504" max="10504" width="11.77734375" customWidth="1"/>
    <col min="10505" max="10505" width="6.21875" customWidth="1"/>
    <col min="10506" max="10507" width="19.77734375" customWidth="1"/>
    <col min="10753" max="10753" width="13.77734375" customWidth="1"/>
    <col min="10754" max="10754" width="11.44140625" customWidth="1"/>
    <col min="10755" max="10755" width="9.77734375" customWidth="1"/>
    <col min="10756" max="10756" width="13.21875" customWidth="1"/>
    <col min="10757" max="10757" width="9.77734375" customWidth="1"/>
    <col min="10758" max="10758" width="10.77734375" customWidth="1"/>
    <col min="10759" max="10759" width="10.21875" customWidth="1"/>
    <col min="10760" max="10760" width="11.77734375" customWidth="1"/>
    <col min="10761" max="10761" width="6.21875" customWidth="1"/>
    <col min="10762" max="10763" width="19.77734375" customWidth="1"/>
    <col min="11009" max="11009" width="13.77734375" customWidth="1"/>
    <col min="11010" max="11010" width="11.44140625" customWidth="1"/>
    <col min="11011" max="11011" width="9.77734375" customWidth="1"/>
    <col min="11012" max="11012" width="13.21875" customWidth="1"/>
    <col min="11013" max="11013" width="9.77734375" customWidth="1"/>
    <col min="11014" max="11014" width="10.77734375" customWidth="1"/>
    <col min="11015" max="11015" width="10.21875" customWidth="1"/>
    <col min="11016" max="11016" width="11.77734375" customWidth="1"/>
    <col min="11017" max="11017" width="6.21875" customWidth="1"/>
    <col min="11018" max="11019" width="19.77734375" customWidth="1"/>
    <col min="11265" max="11265" width="13.77734375" customWidth="1"/>
    <col min="11266" max="11266" width="11.44140625" customWidth="1"/>
    <col min="11267" max="11267" width="9.77734375" customWidth="1"/>
    <col min="11268" max="11268" width="13.21875" customWidth="1"/>
    <col min="11269" max="11269" width="9.77734375" customWidth="1"/>
    <col min="11270" max="11270" width="10.77734375" customWidth="1"/>
    <col min="11271" max="11271" width="10.21875" customWidth="1"/>
    <col min="11272" max="11272" width="11.77734375" customWidth="1"/>
    <col min="11273" max="11273" width="6.21875" customWidth="1"/>
    <col min="11274" max="11275" width="19.77734375" customWidth="1"/>
    <col min="11521" max="11521" width="13.77734375" customWidth="1"/>
    <col min="11522" max="11522" width="11.44140625" customWidth="1"/>
    <col min="11523" max="11523" width="9.77734375" customWidth="1"/>
    <col min="11524" max="11524" width="13.21875" customWidth="1"/>
    <col min="11525" max="11525" width="9.77734375" customWidth="1"/>
    <col min="11526" max="11526" width="10.77734375" customWidth="1"/>
    <col min="11527" max="11527" width="10.21875" customWidth="1"/>
    <col min="11528" max="11528" width="11.77734375" customWidth="1"/>
    <col min="11529" max="11529" width="6.21875" customWidth="1"/>
    <col min="11530" max="11531" width="19.77734375" customWidth="1"/>
    <col min="11777" max="11777" width="13.77734375" customWidth="1"/>
    <col min="11778" max="11778" width="11.44140625" customWidth="1"/>
    <col min="11779" max="11779" width="9.77734375" customWidth="1"/>
    <col min="11780" max="11780" width="13.21875" customWidth="1"/>
    <col min="11781" max="11781" width="9.77734375" customWidth="1"/>
    <col min="11782" max="11782" width="10.77734375" customWidth="1"/>
    <col min="11783" max="11783" width="10.21875" customWidth="1"/>
    <col min="11784" max="11784" width="11.77734375" customWidth="1"/>
    <col min="11785" max="11785" width="6.21875" customWidth="1"/>
    <col min="11786" max="11787" width="19.77734375" customWidth="1"/>
    <col min="12033" max="12033" width="13.77734375" customWidth="1"/>
    <col min="12034" max="12034" width="11.44140625" customWidth="1"/>
    <col min="12035" max="12035" width="9.77734375" customWidth="1"/>
    <col min="12036" max="12036" width="13.21875" customWidth="1"/>
    <col min="12037" max="12037" width="9.77734375" customWidth="1"/>
    <col min="12038" max="12038" width="10.77734375" customWidth="1"/>
    <col min="12039" max="12039" width="10.21875" customWidth="1"/>
    <col min="12040" max="12040" width="11.77734375" customWidth="1"/>
    <col min="12041" max="12041" width="6.21875" customWidth="1"/>
    <col min="12042" max="12043" width="19.77734375" customWidth="1"/>
    <col min="12289" max="12289" width="13.77734375" customWidth="1"/>
    <col min="12290" max="12290" width="11.44140625" customWidth="1"/>
    <col min="12291" max="12291" width="9.77734375" customWidth="1"/>
    <col min="12292" max="12292" width="13.21875" customWidth="1"/>
    <col min="12293" max="12293" width="9.77734375" customWidth="1"/>
    <col min="12294" max="12294" width="10.77734375" customWidth="1"/>
    <col min="12295" max="12295" width="10.21875" customWidth="1"/>
    <col min="12296" max="12296" width="11.77734375" customWidth="1"/>
    <col min="12297" max="12297" width="6.21875" customWidth="1"/>
    <col min="12298" max="12299" width="19.77734375" customWidth="1"/>
    <col min="12545" max="12545" width="13.77734375" customWidth="1"/>
    <col min="12546" max="12546" width="11.44140625" customWidth="1"/>
    <col min="12547" max="12547" width="9.77734375" customWidth="1"/>
    <col min="12548" max="12548" width="13.21875" customWidth="1"/>
    <col min="12549" max="12549" width="9.77734375" customWidth="1"/>
    <col min="12550" max="12550" width="10.77734375" customWidth="1"/>
    <col min="12551" max="12551" width="10.21875" customWidth="1"/>
    <col min="12552" max="12552" width="11.77734375" customWidth="1"/>
    <col min="12553" max="12553" width="6.21875" customWidth="1"/>
    <col min="12554" max="12555" width="19.77734375" customWidth="1"/>
    <col min="12801" max="12801" width="13.77734375" customWidth="1"/>
    <col min="12802" max="12802" width="11.44140625" customWidth="1"/>
    <col min="12803" max="12803" width="9.77734375" customWidth="1"/>
    <col min="12804" max="12804" width="13.21875" customWidth="1"/>
    <col min="12805" max="12805" width="9.77734375" customWidth="1"/>
    <col min="12806" max="12806" width="10.77734375" customWidth="1"/>
    <col min="12807" max="12807" width="10.21875" customWidth="1"/>
    <col min="12808" max="12808" width="11.77734375" customWidth="1"/>
    <col min="12809" max="12809" width="6.21875" customWidth="1"/>
    <col min="12810" max="12811" width="19.77734375" customWidth="1"/>
    <col min="13057" max="13057" width="13.77734375" customWidth="1"/>
    <col min="13058" max="13058" width="11.44140625" customWidth="1"/>
    <col min="13059" max="13059" width="9.77734375" customWidth="1"/>
    <col min="13060" max="13060" width="13.21875" customWidth="1"/>
    <col min="13061" max="13061" width="9.77734375" customWidth="1"/>
    <col min="13062" max="13062" width="10.77734375" customWidth="1"/>
    <col min="13063" max="13063" width="10.21875" customWidth="1"/>
    <col min="13064" max="13064" width="11.77734375" customWidth="1"/>
    <col min="13065" max="13065" width="6.21875" customWidth="1"/>
    <col min="13066" max="13067" width="19.77734375" customWidth="1"/>
    <col min="13313" max="13313" width="13.77734375" customWidth="1"/>
    <col min="13314" max="13314" width="11.44140625" customWidth="1"/>
    <col min="13315" max="13315" width="9.77734375" customWidth="1"/>
    <col min="13316" max="13316" width="13.21875" customWidth="1"/>
    <col min="13317" max="13317" width="9.77734375" customWidth="1"/>
    <col min="13318" max="13318" width="10.77734375" customWidth="1"/>
    <col min="13319" max="13319" width="10.21875" customWidth="1"/>
    <col min="13320" max="13320" width="11.77734375" customWidth="1"/>
    <col min="13321" max="13321" width="6.21875" customWidth="1"/>
    <col min="13322" max="13323" width="19.77734375" customWidth="1"/>
    <col min="13569" max="13569" width="13.77734375" customWidth="1"/>
    <col min="13570" max="13570" width="11.44140625" customWidth="1"/>
    <col min="13571" max="13571" width="9.77734375" customWidth="1"/>
    <col min="13572" max="13572" width="13.21875" customWidth="1"/>
    <col min="13573" max="13573" width="9.77734375" customWidth="1"/>
    <col min="13574" max="13574" width="10.77734375" customWidth="1"/>
    <col min="13575" max="13575" width="10.21875" customWidth="1"/>
    <col min="13576" max="13576" width="11.77734375" customWidth="1"/>
    <col min="13577" max="13577" width="6.21875" customWidth="1"/>
    <col min="13578" max="13579" width="19.77734375" customWidth="1"/>
    <col min="13825" max="13825" width="13.77734375" customWidth="1"/>
    <col min="13826" max="13826" width="11.44140625" customWidth="1"/>
    <col min="13827" max="13827" width="9.77734375" customWidth="1"/>
    <col min="13828" max="13828" width="13.21875" customWidth="1"/>
    <col min="13829" max="13829" width="9.77734375" customWidth="1"/>
    <col min="13830" max="13830" width="10.77734375" customWidth="1"/>
    <col min="13831" max="13831" width="10.21875" customWidth="1"/>
    <col min="13832" max="13832" width="11.77734375" customWidth="1"/>
    <col min="13833" max="13833" width="6.21875" customWidth="1"/>
    <col min="13834" max="13835" width="19.77734375" customWidth="1"/>
    <col min="14081" max="14081" width="13.77734375" customWidth="1"/>
    <col min="14082" max="14082" width="11.44140625" customWidth="1"/>
    <col min="14083" max="14083" width="9.77734375" customWidth="1"/>
    <col min="14084" max="14084" width="13.21875" customWidth="1"/>
    <col min="14085" max="14085" width="9.77734375" customWidth="1"/>
    <col min="14086" max="14086" width="10.77734375" customWidth="1"/>
    <col min="14087" max="14087" width="10.21875" customWidth="1"/>
    <col min="14088" max="14088" width="11.77734375" customWidth="1"/>
    <col min="14089" max="14089" width="6.21875" customWidth="1"/>
    <col min="14090" max="14091" width="19.77734375" customWidth="1"/>
    <col min="14337" max="14337" width="13.77734375" customWidth="1"/>
    <col min="14338" max="14338" width="11.44140625" customWidth="1"/>
    <col min="14339" max="14339" width="9.77734375" customWidth="1"/>
    <col min="14340" max="14340" width="13.21875" customWidth="1"/>
    <col min="14341" max="14341" width="9.77734375" customWidth="1"/>
    <col min="14342" max="14342" width="10.77734375" customWidth="1"/>
    <col min="14343" max="14343" width="10.21875" customWidth="1"/>
    <col min="14344" max="14344" width="11.77734375" customWidth="1"/>
    <col min="14345" max="14345" width="6.21875" customWidth="1"/>
    <col min="14346" max="14347" width="19.77734375" customWidth="1"/>
    <col min="14593" max="14593" width="13.77734375" customWidth="1"/>
    <col min="14594" max="14594" width="11.44140625" customWidth="1"/>
    <col min="14595" max="14595" width="9.77734375" customWidth="1"/>
    <col min="14596" max="14596" width="13.21875" customWidth="1"/>
    <col min="14597" max="14597" width="9.77734375" customWidth="1"/>
    <col min="14598" max="14598" width="10.77734375" customWidth="1"/>
    <col min="14599" max="14599" width="10.21875" customWidth="1"/>
    <col min="14600" max="14600" width="11.77734375" customWidth="1"/>
    <col min="14601" max="14601" width="6.21875" customWidth="1"/>
    <col min="14602" max="14603" width="19.77734375" customWidth="1"/>
    <col min="14849" max="14849" width="13.77734375" customWidth="1"/>
    <col min="14850" max="14850" width="11.44140625" customWidth="1"/>
    <col min="14851" max="14851" width="9.77734375" customWidth="1"/>
    <col min="14852" max="14852" width="13.21875" customWidth="1"/>
    <col min="14853" max="14853" width="9.77734375" customWidth="1"/>
    <col min="14854" max="14854" width="10.77734375" customWidth="1"/>
    <col min="14855" max="14855" width="10.21875" customWidth="1"/>
    <col min="14856" max="14856" width="11.77734375" customWidth="1"/>
    <col min="14857" max="14857" width="6.21875" customWidth="1"/>
    <col min="14858" max="14859" width="19.77734375" customWidth="1"/>
    <col min="15105" max="15105" width="13.77734375" customWidth="1"/>
    <col min="15106" max="15106" width="11.44140625" customWidth="1"/>
    <col min="15107" max="15107" width="9.77734375" customWidth="1"/>
    <col min="15108" max="15108" width="13.21875" customWidth="1"/>
    <col min="15109" max="15109" width="9.77734375" customWidth="1"/>
    <col min="15110" max="15110" width="10.77734375" customWidth="1"/>
    <col min="15111" max="15111" width="10.21875" customWidth="1"/>
    <col min="15112" max="15112" width="11.77734375" customWidth="1"/>
    <col min="15113" max="15113" width="6.21875" customWidth="1"/>
    <col min="15114" max="15115" width="19.77734375" customWidth="1"/>
    <col min="15361" max="15361" width="13.77734375" customWidth="1"/>
    <col min="15362" max="15362" width="11.44140625" customWidth="1"/>
    <col min="15363" max="15363" width="9.77734375" customWidth="1"/>
    <col min="15364" max="15364" width="13.21875" customWidth="1"/>
    <col min="15365" max="15365" width="9.77734375" customWidth="1"/>
    <col min="15366" max="15366" width="10.77734375" customWidth="1"/>
    <col min="15367" max="15367" width="10.21875" customWidth="1"/>
    <col min="15368" max="15368" width="11.77734375" customWidth="1"/>
    <col min="15369" max="15369" width="6.21875" customWidth="1"/>
    <col min="15370" max="15371" width="19.77734375" customWidth="1"/>
    <col min="15617" max="15617" width="13.77734375" customWidth="1"/>
    <col min="15618" max="15618" width="11.44140625" customWidth="1"/>
    <col min="15619" max="15619" width="9.77734375" customWidth="1"/>
    <col min="15620" max="15620" width="13.21875" customWidth="1"/>
    <col min="15621" max="15621" width="9.77734375" customWidth="1"/>
    <col min="15622" max="15622" width="10.77734375" customWidth="1"/>
    <col min="15623" max="15623" width="10.21875" customWidth="1"/>
    <col min="15624" max="15624" width="11.77734375" customWidth="1"/>
    <col min="15625" max="15625" width="6.21875" customWidth="1"/>
    <col min="15626" max="15627" width="19.77734375" customWidth="1"/>
    <col min="15873" max="15873" width="13.77734375" customWidth="1"/>
    <col min="15874" max="15874" width="11.44140625" customWidth="1"/>
    <col min="15875" max="15875" width="9.77734375" customWidth="1"/>
    <col min="15876" max="15876" width="13.21875" customWidth="1"/>
    <col min="15877" max="15877" width="9.77734375" customWidth="1"/>
    <col min="15878" max="15878" width="10.77734375" customWidth="1"/>
    <col min="15879" max="15879" width="10.21875" customWidth="1"/>
    <col min="15880" max="15880" width="11.77734375" customWidth="1"/>
    <col min="15881" max="15881" width="6.21875" customWidth="1"/>
    <col min="15882" max="15883" width="19.77734375" customWidth="1"/>
    <col min="16129" max="16129" width="13.77734375" customWidth="1"/>
    <col min="16130" max="16130" width="11.44140625" customWidth="1"/>
    <col min="16131" max="16131" width="9.77734375" customWidth="1"/>
    <col min="16132" max="16132" width="13.21875" customWidth="1"/>
    <col min="16133" max="16133" width="9.77734375" customWidth="1"/>
    <col min="16134" max="16134" width="10.77734375" customWidth="1"/>
    <col min="16135" max="16135" width="10.21875" customWidth="1"/>
    <col min="16136" max="16136" width="11.77734375" customWidth="1"/>
    <col min="16137" max="16137" width="6.21875" customWidth="1"/>
    <col min="16138" max="16139" width="19.77734375" customWidth="1"/>
  </cols>
  <sheetData>
    <row r="1" spans="1:11" ht="15.6" x14ac:dyDescent="0.3">
      <c r="A1" s="306" t="s">
        <v>569</v>
      </c>
      <c r="I1" s="298">
        <v>2022</v>
      </c>
      <c r="K1" s="376" t="s">
        <v>651</v>
      </c>
    </row>
    <row r="2" spans="1:11" ht="25.5" customHeight="1" x14ac:dyDescent="0.3">
      <c r="A2" s="1260" t="s">
        <v>570</v>
      </c>
      <c r="B2" s="1261" t="s">
        <v>571</v>
      </c>
      <c r="C2" s="1261"/>
      <c r="D2" s="1261"/>
      <c r="E2" s="1261"/>
      <c r="F2" s="1261" t="s">
        <v>572</v>
      </c>
      <c r="G2" s="1261" t="s">
        <v>573</v>
      </c>
      <c r="H2" s="1262"/>
    </row>
    <row r="3" spans="1:11" ht="49.95" customHeight="1" x14ac:dyDescent="0.3">
      <c r="A3" s="1260"/>
      <c r="B3" s="1261" t="s">
        <v>574</v>
      </c>
      <c r="C3" s="1262"/>
      <c r="D3" s="1261" t="s">
        <v>575</v>
      </c>
      <c r="E3" s="1261"/>
      <c r="F3" s="1261"/>
      <c r="G3" s="1261"/>
      <c r="H3" s="1262"/>
    </row>
    <row r="4" spans="1:11" x14ac:dyDescent="0.3">
      <c r="A4" s="1260"/>
      <c r="B4" s="394" t="s">
        <v>576</v>
      </c>
      <c r="C4" s="726" t="s">
        <v>495</v>
      </c>
      <c r="D4" s="394" t="s">
        <v>576</v>
      </c>
      <c r="E4" s="726" t="s">
        <v>495</v>
      </c>
      <c r="F4" s="726" t="s">
        <v>577</v>
      </c>
      <c r="G4" s="394" t="s">
        <v>578</v>
      </c>
      <c r="H4" s="394" t="s">
        <v>579</v>
      </c>
    </row>
    <row r="5" spans="1:11" ht="28.2" x14ac:dyDescent="0.3">
      <c r="A5" s="721" t="s">
        <v>580</v>
      </c>
      <c r="B5" s="740">
        <v>2460.8453624464519</v>
      </c>
      <c r="C5" s="741">
        <v>8.858281899101307</v>
      </c>
      <c r="D5" s="740">
        <v>4309.6184308133352</v>
      </c>
      <c r="E5" s="741">
        <v>15.514626350927964</v>
      </c>
      <c r="F5" s="740">
        <v>1764.5614848255286</v>
      </c>
      <c r="G5" s="742">
        <v>0.72728456929263763</v>
      </c>
      <c r="H5" s="743">
        <v>202.02349147017713</v>
      </c>
    </row>
    <row r="6" spans="1:11" x14ac:dyDescent="0.3">
      <c r="A6" s="721" t="s">
        <v>581</v>
      </c>
      <c r="B6" s="744">
        <v>1900.990066581179</v>
      </c>
      <c r="C6" s="741">
        <v>6.8435642396922454</v>
      </c>
      <c r="D6" s="744">
        <v>3172.1340253173644</v>
      </c>
      <c r="E6" s="741">
        <v>11.419682491142511</v>
      </c>
      <c r="F6" s="744">
        <v>1537.720036537248</v>
      </c>
      <c r="G6" s="745">
        <v>0.69610064580485476</v>
      </c>
      <c r="H6" s="746">
        <v>193.36129050134855</v>
      </c>
    </row>
    <row r="7" spans="1:11" ht="28.2" x14ac:dyDescent="0.3">
      <c r="A7" s="721" t="s">
        <v>582</v>
      </c>
      <c r="B7" s="745" t="s">
        <v>822</v>
      </c>
      <c r="C7" s="747" t="s">
        <v>823</v>
      </c>
      <c r="D7" s="745" t="s">
        <v>824</v>
      </c>
      <c r="E7" s="747" t="s">
        <v>825</v>
      </c>
      <c r="F7" s="745" t="s">
        <v>826</v>
      </c>
      <c r="G7" s="745" t="s">
        <v>827</v>
      </c>
      <c r="H7" s="745" t="s">
        <v>828</v>
      </c>
    </row>
    <row r="8" spans="1:11" ht="15.6" x14ac:dyDescent="0.3">
      <c r="A8" s="308"/>
    </row>
  </sheetData>
  <mergeCells count="6">
    <mergeCell ref="A2:A4"/>
    <mergeCell ref="B2:E2"/>
    <mergeCell ref="F2:F3"/>
    <mergeCell ref="G2:H3"/>
    <mergeCell ref="B3:C3"/>
    <mergeCell ref="D3:E3"/>
  </mergeCells>
  <hyperlinks>
    <hyperlink ref="K1" location="INFO!A1" display="POWRÓT" xr:uid="{00000000-0004-0000-2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13"/>
  <sheetViews>
    <sheetView zoomScale="85" zoomScaleNormal="85" workbookViewId="0">
      <selection activeCell="H1" sqref="H1"/>
    </sheetView>
  </sheetViews>
  <sheetFormatPr defaultRowHeight="14.4" x14ac:dyDescent="0.3"/>
  <cols>
    <col min="1" max="1" width="21.44140625" customWidth="1"/>
    <col min="2" max="4" width="14.77734375" customWidth="1"/>
    <col min="6" max="6" width="6.44140625" customWidth="1"/>
    <col min="7" max="11" width="7.77734375" customWidth="1"/>
    <col min="257" max="257" width="21.21875" customWidth="1"/>
    <col min="258" max="260" width="14.77734375" customWidth="1"/>
    <col min="262" max="262" width="6.21875" customWidth="1"/>
    <col min="263" max="267" width="7.77734375" customWidth="1"/>
    <col min="513" max="513" width="21.21875" customWidth="1"/>
    <col min="514" max="516" width="14.77734375" customWidth="1"/>
    <col min="518" max="518" width="6.21875" customWidth="1"/>
    <col min="519" max="523" width="7.77734375" customWidth="1"/>
    <col min="769" max="769" width="21.21875" customWidth="1"/>
    <col min="770" max="772" width="14.77734375" customWidth="1"/>
    <col min="774" max="774" width="6.21875" customWidth="1"/>
    <col min="775" max="779" width="7.77734375" customWidth="1"/>
    <col min="1025" max="1025" width="21.21875" customWidth="1"/>
    <col min="1026" max="1028" width="14.77734375" customWidth="1"/>
    <col min="1030" max="1030" width="6.21875" customWidth="1"/>
    <col min="1031" max="1035" width="7.77734375" customWidth="1"/>
    <col min="1281" max="1281" width="21.21875" customWidth="1"/>
    <col min="1282" max="1284" width="14.77734375" customWidth="1"/>
    <col min="1286" max="1286" width="6.21875" customWidth="1"/>
    <col min="1287" max="1291" width="7.77734375" customWidth="1"/>
    <col min="1537" max="1537" width="21.21875" customWidth="1"/>
    <col min="1538" max="1540" width="14.77734375" customWidth="1"/>
    <col min="1542" max="1542" width="6.21875" customWidth="1"/>
    <col min="1543" max="1547" width="7.77734375" customWidth="1"/>
    <col min="1793" max="1793" width="21.21875" customWidth="1"/>
    <col min="1794" max="1796" width="14.77734375" customWidth="1"/>
    <col min="1798" max="1798" width="6.21875" customWidth="1"/>
    <col min="1799" max="1803" width="7.77734375" customWidth="1"/>
    <col min="2049" max="2049" width="21.21875" customWidth="1"/>
    <col min="2050" max="2052" width="14.77734375" customWidth="1"/>
    <col min="2054" max="2054" width="6.21875" customWidth="1"/>
    <col min="2055" max="2059" width="7.77734375" customWidth="1"/>
    <col min="2305" max="2305" width="21.21875" customWidth="1"/>
    <col min="2306" max="2308" width="14.77734375" customWidth="1"/>
    <col min="2310" max="2310" width="6.21875" customWidth="1"/>
    <col min="2311" max="2315" width="7.77734375" customWidth="1"/>
    <col min="2561" max="2561" width="21.21875" customWidth="1"/>
    <col min="2562" max="2564" width="14.77734375" customWidth="1"/>
    <col min="2566" max="2566" width="6.21875" customWidth="1"/>
    <col min="2567" max="2571" width="7.77734375" customWidth="1"/>
    <col min="2817" max="2817" width="21.21875" customWidth="1"/>
    <col min="2818" max="2820" width="14.77734375" customWidth="1"/>
    <col min="2822" max="2822" width="6.21875" customWidth="1"/>
    <col min="2823" max="2827" width="7.77734375" customWidth="1"/>
    <col min="3073" max="3073" width="21.21875" customWidth="1"/>
    <col min="3074" max="3076" width="14.77734375" customWidth="1"/>
    <col min="3078" max="3078" width="6.21875" customWidth="1"/>
    <col min="3079" max="3083" width="7.77734375" customWidth="1"/>
    <col min="3329" max="3329" width="21.21875" customWidth="1"/>
    <col min="3330" max="3332" width="14.77734375" customWidth="1"/>
    <col min="3334" max="3334" width="6.21875" customWidth="1"/>
    <col min="3335" max="3339" width="7.77734375" customWidth="1"/>
    <col min="3585" max="3585" width="21.21875" customWidth="1"/>
    <col min="3586" max="3588" width="14.77734375" customWidth="1"/>
    <col min="3590" max="3590" width="6.21875" customWidth="1"/>
    <col min="3591" max="3595" width="7.77734375" customWidth="1"/>
    <col min="3841" max="3841" width="21.21875" customWidth="1"/>
    <col min="3842" max="3844" width="14.77734375" customWidth="1"/>
    <col min="3846" max="3846" width="6.21875" customWidth="1"/>
    <col min="3847" max="3851" width="7.77734375" customWidth="1"/>
    <col min="4097" max="4097" width="21.21875" customWidth="1"/>
    <col min="4098" max="4100" width="14.77734375" customWidth="1"/>
    <col min="4102" max="4102" width="6.21875" customWidth="1"/>
    <col min="4103" max="4107" width="7.77734375" customWidth="1"/>
    <col min="4353" max="4353" width="21.21875" customWidth="1"/>
    <col min="4354" max="4356" width="14.77734375" customWidth="1"/>
    <col min="4358" max="4358" width="6.21875" customWidth="1"/>
    <col min="4359" max="4363" width="7.77734375" customWidth="1"/>
    <col min="4609" max="4609" width="21.21875" customWidth="1"/>
    <col min="4610" max="4612" width="14.77734375" customWidth="1"/>
    <col min="4614" max="4614" width="6.21875" customWidth="1"/>
    <col min="4615" max="4619" width="7.77734375" customWidth="1"/>
    <col min="4865" max="4865" width="21.21875" customWidth="1"/>
    <col min="4866" max="4868" width="14.77734375" customWidth="1"/>
    <col min="4870" max="4870" width="6.21875" customWidth="1"/>
    <col min="4871" max="4875" width="7.77734375" customWidth="1"/>
    <col min="5121" max="5121" width="21.21875" customWidth="1"/>
    <col min="5122" max="5124" width="14.77734375" customWidth="1"/>
    <col min="5126" max="5126" width="6.21875" customWidth="1"/>
    <col min="5127" max="5131" width="7.77734375" customWidth="1"/>
    <col min="5377" max="5377" width="21.21875" customWidth="1"/>
    <col min="5378" max="5380" width="14.77734375" customWidth="1"/>
    <col min="5382" max="5382" width="6.21875" customWidth="1"/>
    <col min="5383" max="5387" width="7.77734375" customWidth="1"/>
    <col min="5633" max="5633" width="21.21875" customWidth="1"/>
    <col min="5634" max="5636" width="14.77734375" customWidth="1"/>
    <col min="5638" max="5638" width="6.21875" customWidth="1"/>
    <col min="5639" max="5643" width="7.77734375" customWidth="1"/>
    <col min="5889" max="5889" width="21.21875" customWidth="1"/>
    <col min="5890" max="5892" width="14.77734375" customWidth="1"/>
    <col min="5894" max="5894" width="6.21875" customWidth="1"/>
    <col min="5895" max="5899" width="7.77734375" customWidth="1"/>
    <col min="6145" max="6145" width="21.21875" customWidth="1"/>
    <col min="6146" max="6148" width="14.77734375" customWidth="1"/>
    <col min="6150" max="6150" width="6.21875" customWidth="1"/>
    <col min="6151" max="6155" width="7.77734375" customWidth="1"/>
    <col min="6401" max="6401" width="21.21875" customWidth="1"/>
    <col min="6402" max="6404" width="14.77734375" customWidth="1"/>
    <col min="6406" max="6406" width="6.21875" customWidth="1"/>
    <col min="6407" max="6411" width="7.77734375" customWidth="1"/>
    <col min="6657" max="6657" width="21.21875" customWidth="1"/>
    <col min="6658" max="6660" width="14.77734375" customWidth="1"/>
    <col min="6662" max="6662" width="6.21875" customWidth="1"/>
    <col min="6663" max="6667" width="7.77734375" customWidth="1"/>
    <col min="6913" max="6913" width="21.21875" customWidth="1"/>
    <col min="6914" max="6916" width="14.77734375" customWidth="1"/>
    <col min="6918" max="6918" width="6.21875" customWidth="1"/>
    <col min="6919" max="6923" width="7.77734375" customWidth="1"/>
    <col min="7169" max="7169" width="21.21875" customWidth="1"/>
    <col min="7170" max="7172" width="14.77734375" customWidth="1"/>
    <col min="7174" max="7174" width="6.21875" customWidth="1"/>
    <col min="7175" max="7179" width="7.77734375" customWidth="1"/>
    <col min="7425" max="7425" width="21.21875" customWidth="1"/>
    <col min="7426" max="7428" width="14.77734375" customWidth="1"/>
    <col min="7430" max="7430" width="6.21875" customWidth="1"/>
    <col min="7431" max="7435" width="7.77734375" customWidth="1"/>
    <col min="7681" max="7681" width="21.21875" customWidth="1"/>
    <col min="7682" max="7684" width="14.77734375" customWidth="1"/>
    <col min="7686" max="7686" width="6.21875" customWidth="1"/>
    <col min="7687" max="7691" width="7.77734375" customWidth="1"/>
    <col min="7937" max="7937" width="21.21875" customWidth="1"/>
    <col min="7938" max="7940" width="14.77734375" customWidth="1"/>
    <col min="7942" max="7942" width="6.21875" customWidth="1"/>
    <col min="7943" max="7947" width="7.77734375" customWidth="1"/>
    <col min="8193" max="8193" width="21.21875" customWidth="1"/>
    <col min="8194" max="8196" width="14.77734375" customWidth="1"/>
    <col min="8198" max="8198" width="6.21875" customWidth="1"/>
    <col min="8199" max="8203" width="7.77734375" customWidth="1"/>
    <col min="8449" max="8449" width="21.21875" customWidth="1"/>
    <col min="8450" max="8452" width="14.77734375" customWidth="1"/>
    <col min="8454" max="8454" width="6.21875" customWidth="1"/>
    <col min="8455" max="8459" width="7.77734375" customWidth="1"/>
    <col min="8705" max="8705" width="21.21875" customWidth="1"/>
    <col min="8706" max="8708" width="14.77734375" customWidth="1"/>
    <col min="8710" max="8710" width="6.21875" customWidth="1"/>
    <col min="8711" max="8715" width="7.77734375" customWidth="1"/>
    <col min="8961" max="8961" width="21.21875" customWidth="1"/>
    <col min="8962" max="8964" width="14.77734375" customWidth="1"/>
    <col min="8966" max="8966" width="6.21875" customWidth="1"/>
    <col min="8967" max="8971" width="7.77734375" customWidth="1"/>
    <col min="9217" max="9217" width="21.21875" customWidth="1"/>
    <col min="9218" max="9220" width="14.77734375" customWidth="1"/>
    <col min="9222" max="9222" width="6.21875" customWidth="1"/>
    <col min="9223" max="9227" width="7.77734375" customWidth="1"/>
    <col min="9473" max="9473" width="21.21875" customWidth="1"/>
    <col min="9474" max="9476" width="14.77734375" customWidth="1"/>
    <col min="9478" max="9478" width="6.21875" customWidth="1"/>
    <col min="9479" max="9483" width="7.77734375" customWidth="1"/>
    <col min="9729" max="9729" width="21.21875" customWidth="1"/>
    <col min="9730" max="9732" width="14.77734375" customWidth="1"/>
    <col min="9734" max="9734" width="6.21875" customWidth="1"/>
    <col min="9735" max="9739" width="7.77734375" customWidth="1"/>
    <col min="9985" max="9985" width="21.21875" customWidth="1"/>
    <col min="9986" max="9988" width="14.77734375" customWidth="1"/>
    <col min="9990" max="9990" width="6.21875" customWidth="1"/>
    <col min="9991" max="9995" width="7.77734375" customWidth="1"/>
    <col min="10241" max="10241" width="21.21875" customWidth="1"/>
    <col min="10242" max="10244" width="14.77734375" customWidth="1"/>
    <col min="10246" max="10246" width="6.21875" customWidth="1"/>
    <col min="10247" max="10251" width="7.77734375" customWidth="1"/>
    <col min="10497" max="10497" width="21.21875" customWidth="1"/>
    <col min="10498" max="10500" width="14.77734375" customWidth="1"/>
    <col min="10502" max="10502" width="6.21875" customWidth="1"/>
    <col min="10503" max="10507" width="7.77734375" customWidth="1"/>
    <col min="10753" max="10753" width="21.21875" customWidth="1"/>
    <col min="10754" max="10756" width="14.77734375" customWidth="1"/>
    <col min="10758" max="10758" width="6.21875" customWidth="1"/>
    <col min="10759" max="10763" width="7.77734375" customWidth="1"/>
    <col min="11009" max="11009" width="21.21875" customWidth="1"/>
    <col min="11010" max="11012" width="14.77734375" customWidth="1"/>
    <col min="11014" max="11014" width="6.21875" customWidth="1"/>
    <col min="11015" max="11019" width="7.77734375" customWidth="1"/>
    <col min="11265" max="11265" width="21.21875" customWidth="1"/>
    <col min="11266" max="11268" width="14.77734375" customWidth="1"/>
    <col min="11270" max="11270" width="6.21875" customWidth="1"/>
    <col min="11271" max="11275" width="7.77734375" customWidth="1"/>
    <col min="11521" max="11521" width="21.21875" customWidth="1"/>
    <col min="11522" max="11524" width="14.77734375" customWidth="1"/>
    <col min="11526" max="11526" width="6.21875" customWidth="1"/>
    <col min="11527" max="11531" width="7.77734375" customWidth="1"/>
    <col min="11777" max="11777" width="21.21875" customWidth="1"/>
    <col min="11778" max="11780" width="14.77734375" customWidth="1"/>
    <col min="11782" max="11782" width="6.21875" customWidth="1"/>
    <col min="11783" max="11787" width="7.77734375" customWidth="1"/>
    <col min="12033" max="12033" width="21.21875" customWidth="1"/>
    <col min="12034" max="12036" width="14.77734375" customWidth="1"/>
    <col min="12038" max="12038" width="6.21875" customWidth="1"/>
    <col min="12039" max="12043" width="7.77734375" customWidth="1"/>
    <col min="12289" max="12289" width="21.21875" customWidth="1"/>
    <col min="12290" max="12292" width="14.77734375" customWidth="1"/>
    <col min="12294" max="12294" width="6.21875" customWidth="1"/>
    <col min="12295" max="12299" width="7.77734375" customWidth="1"/>
    <col min="12545" max="12545" width="21.21875" customWidth="1"/>
    <col min="12546" max="12548" width="14.77734375" customWidth="1"/>
    <col min="12550" max="12550" width="6.21875" customWidth="1"/>
    <col min="12551" max="12555" width="7.77734375" customWidth="1"/>
    <col min="12801" max="12801" width="21.21875" customWidth="1"/>
    <col min="12802" max="12804" width="14.77734375" customWidth="1"/>
    <col min="12806" max="12806" width="6.21875" customWidth="1"/>
    <col min="12807" max="12811" width="7.77734375" customWidth="1"/>
    <col min="13057" max="13057" width="21.21875" customWidth="1"/>
    <col min="13058" max="13060" width="14.77734375" customWidth="1"/>
    <col min="13062" max="13062" width="6.21875" customWidth="1"/>
    <col min="13063" max="13067" width="7.77734375" customWidth="1"/>
    <col min="13313" max="13313" width="21.21875" customWidth="1"/>
    <col min="13314" max="13316" width="14.77734375" customWidth="1"/>
    <col min="13318" max="13318" width="6.21875" customWidth="1"/>
    <col min="13319" max="13323" width="7.77734375" customWidth="1"/>
    <col min="13569" max="13569" width="21.21875" customWidth="1"/>
    <col min="13570" max="13572" width="14.77734375" customWidth="1"/>
    <col min="13574" max="13574" width="6.21875" customWidth="1"/>
    <col min="13575" max="13579" width="7.77734375" customWidth="1"/>
    <col min="13825" max="13825" width="21.21875" customWidth="1"/>
    <col min="13826" max="13828" width="14.77734375" customWidth="1"/>
    <col min="13830" max="13830" width="6.21875" customWidth="1"/>
    <col min="13831" max="13835" width="7.77734375" customWidth="1"/>
    <col min="14081" max="14081" width="21.21875" customWidth="1"/>
    <col min="14082" max="14084" width="14.77734375" customWidth="1"/>
    <col min="14086" max="14086" width="6.21875" customWidth="1"/>
    <col min="14087" max="14091" width="7.77734375" customWidth="1"/>
    <col min="14337" max="14337" width="21.21875" customWidth="1"/>
    <col min="14338" max="14340" width="14.77734375" customWidth="1"/>
    <col min="14342" max="14342" width="6.21875" customWidth="1"/>
    <col min="14343" max="14347" width="7.77734375" customWidth="1"/>
    <col min="14593" max="14593" width="21.21875" customWidth="1"/>
    <col min="14594" max="14596" width="14.77734375" customWidth="1"/>
    <col min="14598" max="14598" width="6.21875" customWidth="1"/>
    <col min="14599" max="14603" width="7.77734375" customWidth="1"/>
    <col min="14849" max="14849" width="21.21875" customWidth="1"/>
    <col min="14850" max="14852" width="14.77734375" customWidth="1"/>
    <col min="14854" max="14854" width="6.21875" customWidth="1"/>
    <col min="14855" max="14859" width="7.77734375" customWidth="1"/>
    <col min="15105" max="15105" width="21.21875" customWidth="1"/>
    <col min="15106" max="15108" width="14.77734375" customWidth="1"/>
    <col min="15110" max="15110" width="6.21875" customWidth="1"/>
    <col min="15111" max="15115" width="7.77734375" customWidth="1"/>
    <col min="15361" max="15361" width="21.21875" customWidth="1"/>
    <col min="15362" max="15364" width="14.77734375" customWidth="1"/>
    <col min="15366" max="15366" width="6.21875" customWidth="1"/>
    <col min="15367" max="15371" width="7.77734375" customWidth="1"/>
    <col min="15617" max="15617" width="21.21875" customWidth="1"/>
    <col min="15618" max="15620" width="14.77734375" customWidth="1"/>
    <col min="15622" max="15622" width="6.21875" customWidth="1"/>
    <col min="15623" max="15627" width="7.77734375" customWidth="1"/>
    <col min="15873" max="15873" width="21.21875" customWidth="1"/>
    <col min="15874" max="15876" width="14.77734375" customWidth="1"/>
    <col min="15878" max="15878" width="6.21875" customWidth="1"/>
    <col min="15879" max="15883" width="7.77734375" customWidth="1"/>
    <col min="16129" max="16129" width="21.21875" customWidth="1"/>
    <col min="16130" max="16132" width="14.77734375" customWidth="1"/>
    <col min="16134" max="16134" width="6.21875" customWidth="1"/>
    <col min="16135" max="16139" width="7.77734375" customWidth="1"/>
  </cols>
  <sheetData>
    <row r="1" spans="1:8" s="104" customFormat="1" ht="15.6" x14ac:dyDescent="0.3">
      <c r="A1" s="1263" t="s">
        <v>583</v>
      </c>
      <c r="B1" s="1264"/>
      <c r="C1" s="1264"/>
      <c r="D1" s="1264"/>
      <c r="E1" s="1264"/>
      <c r="F1" s="1264"/>
      <c r="G1" s="309"/>
      <c r="H1" s="376" t="s">
        <v>651</v>
      </c>
    </row>
    <row r="2" spans="1:8" s="310" customFormat="1" ht="15.6" x14ac:dyDescent="0.3">
      <c r="A2" s="1265" t="s">
        <v>570</v>
      </c>
      <c r="B2" s="748" t="s">
        <v>584</v>
      </c>
      <c r="C2" s="748" t="s">
        <v>572</v>
      </c>
      <c r="D2" s="749" t="s">
        <v>573</v>
      </c>
      <c r="E2" s="750"/>
      <c r="F2" s="751">
        <v>2022</v>
      </c>
    </row>
    <row r="3" spans="1:8" ht="15.6" x14ac:dyDescent="0.3">
      <c r="A3" s="1266"/>
      <c r="B3" s="727" t="s">
        <v>495</v>
      </c>
      <c r="C3" s="727" t="s">
        <v>182</v>
      </c>
      <c r="D3" s="728" t="s">
        <v>585</v>
      </c>
      <c r="E3" s="752"/>
    </row>
    <row r="4" spans="1:8" ht="20.399999999999999" x14ac:dyDescent="0.3">
      <c r="A4" s="328" t="s">
        <v>586</v>
      </c>
      <c r="B4" s="753">
        <v>34.167110590165684</v>
      </c>
      <c r="C4" s="754">
        <v>1833.1254442136774</v>
      </c>
      <c r="D4" s="746">
        <v>52.022980531267251</v>
      </c>
      <c r="E4" s="752"/>
      <c r="F4" s="755"/>
    </row>
    <row r="5" spans="1:8" ht="28.8" x14ac:dyDescent="0.55000000000000004">
      <c r="A5" s="328" t="s">
        <v>587</v>
      </c>
      <c r="B5" s="753">
        <v>30.923428956166202</v>
      </c>
      <c r="C5" s="756">
        <v>1705.1604530195634</v>
      </c>
      <c r="D5" s="331">
        <v>51.580831601772061</v>
      </c>
      <c r="E5" s="752"/>
      <c r="F5" s="757"/>
    </row>
    <row r="6" spans="1:8" ht="15.6" x14ac:dyDescent="0.3">
      <c r="A6" s="328" t="s">
        <v>588</v>
      </c>
      <c r="B6" s="758" t="s">
        <v>829</v>
      </c>
      <c r="C6" s="754" t="s">
        <v>830</v>
      </c>
      <c r="D6" s="759" t="s">
        <v>831</v>
      </c>
      <c r="E6" s="752"/>
    </row>
    <row r="8" spans="1:8" ht="15.6" x14ac:dyDescent="0.3">
      <c r="A8" s="297" t="s">
        <v>589</v>
      </c>
    </row>
    <row r="9" spans="1:8" ht="15.6" x14ac:dyDescent="0.3">
      <c r="A9" s="1254" t="s">
        <v>570</v>
      </c>
      <c r="B9" s="726" t="s">
        <v>584</v>
      </c>
      <c r="C9" s="726" t="s">
        <v>572</v>
      </c>
      <c r="D9" s="394" t="s">
        <v>573</v>
      </c>
      <c r="E9" s="298"/>
    </row>
    <row r="10" spans="1:8" ht="16.8" x14ac:dyDescent="0.3">
      <c r="A10" s="1254"/>
      <c r="B10" s="727" t="s">
        <v>590</v>
      </c>
      <c r="C10" s="727" t="s">
        <v>182</v>
      </c>
      <c r="D10" s="728" t="s">
        <v>591</v>
      </c>
    </row>
    <row r="11" spans="1:8" x14ac:dyDescent="0.3">
      <c r="A11" s="328" t="s">
        <v>586</v>
      </c>
      <c r="B11" s="753">
        <v>52.808553220952795</v>
      </c>
      <c r="C11" s="754">
        <v>972.04450348988723</v>
      </c>
      <c r="D11" s="331">
        <v>20.551132819960358</v>
      </c>
    </row>
    <row r="12" spans="1:8" x14ac:dyDescent="0.3">
      <c r="A12" s="328" t="s">
        <v>587</v>
      </c>
      <c r="B12" s="753">
        <v>40.928617370200548</v>
      </c>
      <c r="C12" s="760">
        <v>836.55599494736373</v>
      </c>
      <c r="D12" s="331">
        <v>18.61286337114495</v>
      </c>
    </row>
    <row r="13" spans="1:8" x14ac:dyDescent="0.3">
      <c r="A13" s="328" t="s">
        <v>588</v>
      </c>
      <c r="B13" s="758" t="s">
        <v>832</v>
      </c>
      <c r="C13" s="758" t="s">
        <v>833</v>
      </c>
      <c r="D13" s="761" t="s">
        <v>834</v>
      </c>
    </row>
  </sheetData>
  <mergeCells count="3">
    <mergeCell ref="A1:F1"/>
    <mergeCell ref="A2:A3"/>
    <mergeCell ref="A9:A10"/>
  </mergeCells>
  <hyperlinks>
    <hyperlink ref="H1" location="INFO!A1" display="POWRÓT" xr:uid="{00000000-0004-0000-2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20"/>
  <sheetViews>
    <sheetView zoomScale="85" zoomScaleNormal="85" workbookViewId="0">
      <selection activeCell="O40" sqref="O40"/>
    </sheetView>
  </sheetViews>
  <sheetFormatPr defaultRowHeight="14.4" x14ac:dyDescent="0.3"/>
  <cols>
    <col min="1" max="1" width="21" customWidth="1"/>
    <col min="2" max="2" width="12.44140625" customWidth="1"/>
    <col min="3" max="3" width="10.77734375" customWidth="1"/>
    <col min="4" max="4" width="13.5546875" customWidth="1"/>
    <col min="5" max="5" width="12.77734375" customWidth="1"/>
    <col min="6" max="6" width="13.77734375" customWidth="1"/>
    <col min="7" max="7" width="6.5546875" customWidth="1"/>
    <col min="8" max="10" width="7.77734375" customWidth="1"/>
    <col min="257" max="257" width="21" customWidth="1"/>
    <col min="258" max="258" width="12.21875" customWidth="1"/>
    <col min="259" max="259" width="10.77734375" customWidth="1"/>
    <col min="260" max="260" width="13.44140625" customWidth="1"/>
    <col min="261" max="261" width="12.77734375" customWidth="1"/>
    <col min="262" max="262" width="13.77734375" customWidth="1"/>
    <col min="263" max="263" width="6.5546875" customWidth="1"/>
    <col min="264" max="266" width="7.77734375" customWidth="1"/>
    <col min="513" max="513" width="21" customWidth="1"/>
    <col min="514" max="514" width="12.21875" customWidth="1"/>
    <col min="515" max="515" width="10.77734375" customWidth="1"/>
    <col min="516" max="516" width="13.44140625" customWidth="1"/>
    <col min="517" max="517" width="12.77734375" customWidth="1"/>
    <col min="518" max="518" width="13.77734375" customWidth="1"/>
    <col min="519" max="519" width="6.5546875" customWidth="1"/>
    <col min="520" max="522" width="7.77734375" customWidth="1"/>
    <col min="769" max="769" width="21" customWidth="1"/>
    <col min="770" max="770" width="12.21875" customWidth="1"/>
    <col min="771" max="771" width="10.77734375" customWidth="1"/>
    <col min="772" max="772" width="13.44140625" customWidth="1"/>
    <col min="773" max="773" width="12.77734375" customWidth="1"/>
    <col min="774" max="774" width="13.77734375" customWidth="1"/>
    <col min="775" max="775" width="6.5546875" customWidth="1"/>
    <col min="776" max="778" width="7.77734375" customWidth="1"/>
    <col min="1025" max="1025" width="21" customWidth="1"/>
    <col min="1026" max="1026" width="12.21875" customWidth="1"/>
    <col min="1027" max="1027" width="10.77734375" customWidth="1"/>
    <col min="1028" max="1028" width="13.44140625" customWidth="1"/>
    <col min="1029" max="1029" width="12.77734375" customWidth="1"/>
    <col min="1030" max="1030" width="13.77734375" customWidth="1"/>
    <col min="1031" max="1031" width="6.5546875" customWidth="1"/>
    <col min="1032" max="1034" width="7.77734375" customWidth="1"/>
    <col min="1281" max="1281" width="21" customWidth="1"/>
    <col min="1282" max="1282" width="12.21875" customWidth="1"/>
    <col min="1283" max="1283" width="10.77734375" customWidth="1"/>
    <col min="1284" max="1284" width="13.44140625" customWidth="1"/>
    <col min="1285" max="1285" width="12.77734375" customWidth="1"/>
    <col min="1286" max="1286" width="13.77734375" customWidth="1"/>
    <col min="1287" max="1287" width="6.5546875" customWidth="1"/>
    <col min="1288" max="1290" width="7.77734375" customWidth="1"/>
    <col min="1537" max="1537" width="21" customWidth="1"/>
    <col min="1538" max="1538" width="12.21875" customWidth="1"/>
    <col min="1539" max="1539" width="10.77734375" customWidth="1"/>
    <col min="1540" max="1540" width="13.44140625" customWidth="1"/>
    <col min="1541" max="1541" width="12.77734375" customWidth="1"/>
    <col min="1542" max="1542" width="13.77734375" customWidth="1"/>
    <col min="1543" max="1543" width="6.5546875" customWidth="1"/>
    <col min="1544" max="1546" width="7.77734375" customWidth="1"/>
    <col min="1793" max="1793" width="21" customWidth="1"/>
    <col min="1794" max="1794" width="12.21875" customWidth="1"/>
    <col min="1795" max="1795" width="10.77734375" customWidth="1"/>
    <col min="1796" max="1796" width="13.44140625" customWidth="1"/>
    <col min="1797" max="1797" width="12.77734375" customWidth="1"/>
    <col min="1798" max="1798" width="13.77734375" customWidth="1"/>
    <col min="1799" max="1799" width="6.5546875" customWidth="1"/>
    <col min="1800" max="1802" width="7.77734375" customWidth="1"/>
    <col min="2049" max="2049" width="21" customWidth="1"/>
    <col min="2050" max="2050" width="12.21875" customWidth="1"/>
    <col min="2051" max="2051" width="10.77734375" customWidth="1"/>
    <col min="2052" max="2052" width="13.44140625" customWidth="1"/>
    <col min="2053" max="2053" width="12.77734375" customWidth="1"/>
    <col min="2054" max="2054" width="13.77734375" customWidth="1"/>
    <col min="2055" max="2055" width="6.5546875" customWidth="1"/>
    <col min="2056" max="2058" width="7.77734375" customWidth="1"/>
    <col min="2305" max="2305" width="21" customWidth="1"/>
    <col min="2306" max="2306" width="12.21875" customWidth="1"/>
    <col min="2307" max="2307" width="10.77734375" customWidth="1"/>
    <col min="2308" max="2308" width="13.44140625" customWidth="1"/>
    <col min="2309" max="2309" width="12.77734375" customWidth="1"/>
    <col min="2310" max="2310" width="13.77734375" customWidth="1"/>
    <col min="2311" max="2311" width="6.5546875" customWidth="1"/>
    <col min="2312" max="2314" width="7.77734375" customWidth="1"/>
    <col min="2561" max="2561" width="21" customWidth="1"/>
    <col min="2562" max="2562" width="12.21875" customWidth="1"/>
    <col min="2563" max="2563" width="10.77734375" customWidth="1"/>
    <col min="2564" max="2564" width="13.44140625" customWidth="1"/>
    <col min="2565" max="2565" width="12.77734375" customWidth="1"/>
    <col min="2566" max="2566" width="13.77734375" customWidth="1"/>
    <col min="2567" max="2567" width="6.5546875" customWidth="1"/>
    <col min="2568" max="2570" width="7.77734375" customWidth="1"/>
    <col min="2817" max="2817" width="21" customWidth="1"/>
    <col min="2818" max="2818" width="12.21875" customWidth="1"/>
    <col min="2819" max="2819" width="10.77734375" customWidth="1"/>
    <col min="2820" max="2820" width="13.44140625" customWidth="1"/>
    <col min="2821" max="2821" width="12.77734375" customWidth="1"/>
    <col min="2822" max="2822" width="13.77734375" customWidth="1"/>
    <col min="2823" max="2823" width="6.5546875" customWidth="1"/>
    <col min="2824" max="2826" width="7.77734375" customWidth="1"/>
    <col min="3073" max="3073" width="21" customWidth="1"/>
    <col min="3074" max="3074" width="12.21875" customWidth="1"/>
    <col min="3075" max="3075" width="10.77734375" customWidth="1"/>
    <col min="3076" max="3076" width="13.44140625" customWidth="1"/>
    <col min="3077" max="3077" width="12.77734375" customWidth="1"/>
    <col min="3078" max="3078" width="13.77734375" customWidth="1"/>
    <col min="3079" max="3079" width="6.5546875" customWidth="1"/>
    <col min="3080" max="3082" width="7.77734375" customWidth="1"/>
    <col min="3329" max="3329" width="21" customWidth="1"/>
    <col min="3330" max="3330" width="12.21875" customWidth="1"/>
    <col min="3331" max="3331" width="10.77734375" customWidth="1"/>
    <col min="3332" max="3332" width="13.44140625" customWidth="1"/>
    <col min="3333" max="3333" width="12.77734375" customWidth="1"/>
    <col min="3334" max="3334" width="13.77734375" customWidth="1"/>
    <col min="3335" max="3335" width="6.5546875" customWidth="1"/>
    <col min="3336" max="3338" width="7.77734375" customWidth="1"/>
    <col min="3585" max="3585" width="21" customWidth="1"/>
    <col min="3586" max="3586" width="12.21875" customWidth="1"/>
    <col min="3587" max="3587" width="10.77734375" customWidth="1"/>
    <col min="3588" max="3588" width="13.44140625" customWidth="1"/>
    <col min="3589" max="3589" width="12.77734375" customWidth="1"/>
    <col min="3590" max="3590" width="13.77734375" customWidth="1"/>
    <col min="3591" max="3591" width="6.5546875" customWidth="1"/>
    <col min="3592" max="3594" width="7.77734375" customWidth="1"/>
    <col min="3841" max="3841" width="21" customWidth="1"/>
    <col min="3842" max="3842" width="12.21875" customWidth="1"/>
    <col min="3843" max="3843" width="10.77734375" customWidth="1"/>
    <col min="3844" max="3844" width="13.44140625" customWidth="1"/>
    <col min="3845" max="3845" width="12.77734375" customWidth="1"/>
    <col min="3846" max="3846" width="13.77734375" customWidth="1"/>
    <col min="3847" max="3847" width="6.5546875" customWidth="1"/>
    <col min="3848" max="3850" width="7.77734375" customWidth="1"/>
    <col min="4097" max="4097" width="21" customWidth="1"/>
    <col min="4098" max="4098" width="12.21875" customWidth="1"/>
    <col min="4099" max="4099" width="10.77734375" customWidth="1"/>
    <col min="4100" max="4100" width="13.44140625" customWidth="1"/>
    <col min="4101" max="4101" width="12.77734375" customWidth="1"/>
    <col min="4102" max="4102" width="13.77734375" customWidth="1"/>
    <col min="4103" max="4103" width="6.5546875" customWidth="1"/>
    <col min="4104" max="4106" width="7.77734375" customWidth="1"/>
    <col min="4353" max="4353" width="21" customWidth="1"/>
    <col min="4354" max="4354" width="12.21875" customWidth="1"/>
    <col min="4355" max="4355" width="10.77734375" customWidth="1"/>
    <col min="4356" max="4356" width="13.44140625" customWidth="1"/>
    <col min="4357" max="4357" width="12.77734375" customWidth="1"/>
    <col min="4358" max="4358" width="13.77734375" customWidth="1"/>
    <col min="4359" max="4359" width="6.5546875" customWidth="1"/>
    <col min="4360" max="4362" width="7.77734375" customWidth="1"/>
    <col min="4609" max="4609" width="21" customWidth="1"/>
    <col min="4610" max="4610" width="12.21875" customWidth="1"/>
    <col min="4611" max="4611" width="10.77734375" customWidth="1"/>
    <col min="4612" max="4612" width="13.44140625" customWidth="1"/>
    <col min="4613" max="4613" width="12.77734375" customWidth="1"/>
    <col min="4614" max="4614" width="13.77734375" customWidth="1"/>
    <col min="4615" max="4615" width="6.5546875" customWidth="1"/>
    <col min="4616" max="4618" width="7.77734375" customWidth="1"/>
    <col min="4865" max="4865" width="21" customWidth="1"/>
    <col min="4866" max="4866" width="12.21875" customWidth="1"/>
    <col min="4867" max="4867" width="10.77734375" customWidth="1"/>
    <col min="4868" max="4868" width="13.44140625" customWidth="1"/>
    <col min="4869" max="4869" width="12.77734375" customWidth="1"/>
    <col min="4870" max="4870" width="13.77734375" customWidth="1"/>
    <col min="4871" max="4871" width="6.5546875" customWidth="1"/>
    <col min="4872" max="4874" width="7.77734375" customWidth="1"/>
    <col min="5121" max="5121" width="21" customWidth="1"/>
    <col min="5122" max="5122" width="12.21875" customWidth="1"/>
    <col min="5123" max="5123" width="10.77734375" customWidth="1"/>
    <col min="5124" max="5124" width="13.44140625" customWidth="1"/>
    <col min="5125" max="5125" width="12.77734375" customWidth="1"/>
    <col min="5126" max="5126" width="13.77734375" customWidth="1"/>
    <col min="5127" max="5127" width="6.5546875" customWidth="1"/>
    <col min="5128" max="5130" width="7.77734375" customWidth="1"/>
    <col min="5377" max="5377" width="21" customWidth="1"/>
    <col min="5378" max="5378" width="12.21875" customWidth="1"/>
    <col min="5379" max="5379" width="10.77734375" customWidth="1"/>
    <col min="5380" max="5380" width="13.44140625" customWidth="1"/>
    <col min="5381" max="5381" width="12.77734375" customWidth="1"/>
    <col min="5382" max="5382" width="13.77734375" customWidth="1"/>
    <col min="5383" max="5383" width="6.5546875" customWidth="1"/>
    <col min="5384" max="5386" width="7.77734375" customWidth="1"/>
    <col min="5633" max="5633" width="21" customWidth="1"/>
    <col min="5634" max="5634" width="12.21875" customWidth="1"/>
    <col min="5635" max="5635" width="10.77734375" customWidth="1"/>
    <col min="5636" max="5636" width="13.44140625" customWidth="1"/>
    <col min="5637" max="5637" width="12.77734375" customWidth="1"/>
    <col min="5638" max="5638" width="13.77734375" customWidth="1"/>
    <col min="5639" max="5639" width="6.5546875" customWidth="1"/>
    <col min="5640" max="5642" width="7.77734375" customWidth="1"/>
    <col min="5889" max="5889" width="21" customWidth="1"/>
    <col min="5890" max="5890" width="12.21875" customWidth="1"/>
    <col min="5891" max="5891" width="10.77734375" customWidth="1"/>
    <col min="5892" max="5892" width="13.44140625" customWidth="1"/>
    <col min="5893" max="5893" width="12.77734375" customWidth="1"/>
    <col min="5894" max="5894" width="13.77734375" customWidth="1"/>
    <col min="5895" max="5895" width="6.5546875" customWidth="1"/>
    <col min="5896" max="5898" width="7.77734375" customWidth="1"/>
    <col min="6145" max="6145" width="21" customWidth="1"/>
    <col min="6146" max="6146" width="12.21875" customWidth="1"/>
    <col min="6147" max="6147" width="10.77734375" customWidth="1"/>
    <col min="6148" max="6148" width="13.44140625" customWidth="1"/>
    <col min="6149" max="6149" width="12.77734375" customWidth="1"/>
    <col min="6150" max="6150" width="13.77734375" customWidth="1"/>
    <col min="6151" max="6151" width="6.5546875" customWidth="1"/>
    <col min="6152" max="6154" width="7.77734375" customWidth="1"/>
    <col min="6401" max="6401" width="21" customWidth="1"/>
    <col min="6402" max="6402" width="12.21875" customWidth="1"/>
    <col min="6403" max="6403" width="10.77734375" customWidth="1"/>
    <col min="6404" max="6404" width="13.44140625" customWidth="1"/>
    <col min="6405" max="6405" width="12.77734375" customWidth="1"/>
    <col min="6406" max="6406" width="13.77734375" customWidth="1"/>
    <col min="6407" max="6407" width="6.5546875" customWidth="1"/>
    <col min="6408" max="6410" width="7.77734375" customWidth="1"/>
    <col min="6657" max="6657" width="21" customWidth="1"/>
    <col min="6658" max="6658" width="12.21875" customWidth="1"/>
    <col min="6659" max="6659" width="10.77734375" customWidth="1"/>
    <col min="6660" max="6660" width="13.44140625" customWidth="1"/>
    <col min="6661" max="6661" width="12.77734375" customWidth="1"/>
    <col min="6662" max="6662" width="13.77734375" customWidth="1"/>
    <col min="6663" max="6663" width="6.5546875" customWidth="1"/>
    <col min="6664" max="6666" width="7.77734375" customWidth="1"/>
    <col min="6913" max="6913" width="21" customWidth="1"/>
    <col min="6914" max="6914" width="12.21875" customWidth="1"/>
    <col min="6915" max="6915" width="10.77734375" customWidth="1"/>
    <col min="6916" max="6916" width="13.44140625" customWidth="1"/>
    <col min="6917" max="6917" width="12.77734375" customWidth="1"/>
    <col min="6918" max="6918" width="13.77734375" customWidth="1"/>
    <col min="6919" max="6919" width="6.5546875" customWidth="1"/>
    <col min="6920" max="6922" width="7.77734375" customWidth="1"/>
    <col min="7169" max="7169" width="21" customWidth="1"/>
    <col min="7170" max="7170" width="12.21875" customWidth="1"/>
    <col min="7171" max="7171" width="10.77734375" customWidth="1"/>
    <col min="7172" max="7172" width="13.44140625" customWidth="1"/>
    <col min="7173" max="7173" width="12.77734375" customWidth="1"/>
    <col min="7174" max="7174" width="13.77734375" customWidth="1"/>
    <col min="7175" max="7175" width="6.5546875" customWidth="1"/>
    <col min="7176" max="7178" width="7.77734375" customWidth="1"/>
    <col min="7425" max="7425" width="21" customWidth="1"/>
    <col min="7426" max="7426" width="12.21875" customWidth="1"/>
    <col min="7427" max="7427" width="10.77734375" customWidth="1"/>
    <col min="7428" max="7428" width="13.44140625" customWidth="1"/>
    <col min="7429" max="7429" width="12.77734375" customWidth="1"/>
    <col min="7430" max="7430" width="13.77734375" customWidth="1"/>
    <col min="7431" max="7431" width="6.5546875" customWidth="1"/>
    <col min="7432" max="7434" width="7.77734375" customWidth="1"/>
    <col min="7681" max="7681" width="21" customWidth="1"/>
    <col min="7682" max="7682" width="12.21875" customWidth="1"/>
    <col min="7683" max="7683" width="10.77734375" customWidth="1"/>
    <col min="7684" max="7684" width="13.44140625" customWidth="1"/>
    <col min="7685" max="7685" width="12.77734375" customWidth="1"/>
    <col min="7686" max="7686" width="13.77734375" customWidth="1"/>
    <col min="7687" max="7687" width="6.5546875" customWidth="1"/>
    <col min="7688" max="7690" width="7.77734375" customWidth="1"/>
    <col min="7937" max="7937" width="21" customWidth="1"/>
    <col min="7938" max="7938" width="12.21875" customWidth="1"/>
    <col min="7939" max="7939" width="10.77734375" customWidth="1"/>
    <col min="7940" max="7940" width="13.44140625" customWidth="1"/>
    <col min="7941" max="7941" width="12.77734375" customWidth="1"/>
    <col min="7942" max="7942" width="13.77734375" customWidth="1"/>
    <col min="7943" max="7943" width="6.5546875" customWidth="1"/>
    <col min="7944" max="7946" width="7.77734375" customWidth="1"/>
    <col min="8193" max="8193" width="21" customWidth="1"/>
    <col min="8194" max="8194" width="12.21875" customWidth="1"/>
    <col min="8195" max="8195" width="10.77734375" customWidth="1"/>
    <col min="8196" max="8196" width="13.44140625" customWidth="1"/>
    <col min="8197" max="8197" width="12.77734375" customWidth="1"/>
    <col min="8198" max="8198" width="13.77734375" customWidth="1"/>
    <col min="8199" max="8199" width="6.5546875" customWidth="1"/>
    <col min="8200" max="8202" width="7.77734375" customWidth="1"/>
    <col min="8449" max="8449" width="21" customWidth="1"/>
    <col min="8450" max="8450" width="12.21875" customWidth="1"/>
    <col min="8451" max="8451" width="10.77734375" customWidth="1"/>
    <col min="8452" max="8452" width="13.44140625" customWidth="1"/>
    <col min="8453" max="8453" width="12.77734375" customWidth="1"/>
    <col min="8454" max="8454" width="13.77734375" customWidth="1"/>
    <col min="8455" max="8455" width="6.5546875" customWidth="1"/>
    <col min="8456" max="8458" width="7.77734375" customWidth="1"/>
    <col min="8705" max="8705" width="21" customWidth="1"/>
    <col min="8706" max="8706" width="12.21875" customWidth="1"/>
    <col min="8707" max="8707" width="10.77734375" customWidth="1"/>
    <col min="8708" max="8708" width="13.44140625" customWidth="1"/>
    <col min="8709" max="8709" width="12.77734375" customWidth="1"/>
    <col min="8710" max="8710" width="13.77734375" customWidth="1"/>
    <col min="8711" max="8711" width="6.5546875" customWidth="1"/>
    <col min="8712" max="8714" width="7.77734375" customWidth="1"/>
    <col min="8961" max="8961" width="21" customWidth="1"/>
    <col min="8962" max="8962" width="12.21875" customWidth="1"/>
    <col min="8963" max="8963" width="10.77734375" customWidth="1"/>
    <col min="8964" max="8964" width="13.44140625" customWidth="1"/>
    <col min="8965" max="8965" width="12.77734375" customWidth="1"/>
    <col min="8966" max="8966" width="13.77734375" customWidth="1"/>
    <col min="8967" max="8967" width="6.5546875" customWidth="1"/>
    <col min="8968" max="8970" width="7.77734375" customWidth="1"/>
    <col min="9217" max="9217" width="21" customWidth="1"/>
    <col min="9218" max="9218" width="12.21875" customWidth="1"/>
    <col min="9219" max="9219" width="10.77734375" customWidth="1"/>
    <col min="9220" max="9220" width="13.44140625" customWidth="1"/>
    <col min="9221" max="9221" width="12.77734375" customWidth="1"/>
    <col min="9222" max="9222" width="13.77734375" customWidth="1"/>
    <col min="9223" max="9223" width="6.5546875" customWidth="1"/>
    <col min="9224" max="9226" width="7.77734375" customWidth="1"/>
    <col min="9473" max="9473" width="21" customWidth="1"/>
    <col min="9474" max="9474" width="12.21875" customWidth="1"/>
    <col min="9475" max="9475" width="10.77734375" customWidth="1"/>
    <col min="9476" max="9476" width="13.44140625" customWidth="1"/>
    <col min="9477" max="9477" width="12.77734375" customWidth="1"/>
    <col min="9478" max="9478" width="13.77734375" customWidth="1"/>
    <col min="9479" max="9479" width="6.5546875" customWidth="1"/>
    <col min="9480" max="9482" width="7.77734375" customWidth="1"/>
    <col min="9729" max="9729" width="21" customWidth="1"/>
    <col min="9730" max="9730" width="12.21875" customWidth="1"/>
    <col min="9731" max="9731" width="10.77734375" customWidth="1"/>
    <col min="9732" max="9732" width="13.44140625" customWidth="1"/>
    <col min="9733" max="9733" width="12.77734375" customWidth="1"/>
    <col min="9734" max="9734" width="13.77734375" customWidth="1"/>
    <col min="9735" max="9735" width="6.5546875" customWidth="1"/>
    <col min="9736" max="9738" width="7.77734375" customWidth="1"/>
    <col min="9985" max="9985" width="21" customWidth="1"/>
    <col min="9986" max="9986" width="12.21875" customWidth="1"/>
    <col min="9987" max="9987" width="10.77734375" customWidth="1"/>
    <col min="9988" max="9988" width="13.44140625" customWidth="1"/>
    <col min="9989" max="9989" width="12.77734375" customWidth="1"/>
    <col min="9990" max="9990" width="13.77734375" customWidth="1"/>
    <col min="9991" max="9991" width="6.5546875" customWidth="1"/>
    <col min="9992" max="9994" width="7.77734375" customWidth="1"/>
    <col min="10241" max="10241" width="21" customWidth="1"/>
    <col min="10242" max="10242" width="12.21875" customWidth="1"/>
    <col min="10243" max="10243" width="10.77734375" customWidth="1"/>
    <col min="10244" max="10244" width="13.44140625" customWidth="1"/>
    <col min="10245" max="10245" width="12.77734375" customWidth="1"/>
    <col min="10246" max="10246" width="13.77734375" customWidth="1"/>
    <col min="10247" max="10247" width="6.5546875" customWidth="1"/>
    <col min="10248" max="10250" width="7.77734375" customWidth="1"/>
    <col min="10497" max="10497" width="21" customWidth="1"/>
    <col min="10498" max="10498" width="12.21875" customWidth="1"/>
    <col min="10499" max="10499" width="10.77734375" customWidth="1"/>
    <col min="10500" max="10500" width="13.44140625" customWidth="1"/>
    <col min="10501" max="10501" width="12.77734375" customWidth="1"/>
    <col min="10502" max="10502" width="13.77734375" customWidth="1"/>
    <col min="10503" max="10503" width="6.5546875" customWidth="1"/>
    <col min="10504" max="10506" width="7.77734375" customWidth="1"/>
    <col min="10753" max="10753" width="21" customWidth="1"/>
    <col min="10754" max="10754" width="12.21875" customWidth="1"/>
    <col min="10755" max="10755" width="10.77734375" customWidth="1"/>
    <col min="10756" max="10756" width="13.44140625" customWidth="1"/>
    <col min="10757" max="10757" width="12.77734375" customWidth="1"/>
    <col min="10758" max="10758" width="13.77734375" customWidth="1"/>
    <col min="10759" max="10759" width="6.5546875" customWidth="1"/>
    <col min="10760" max="10762" width="7.77734375" customWidth="1"/>
    <col min="11009" max="11009" width="21" customWidth="1"/>
    <col min="11010" max="11010" width="12.21875" customWidth="1"/>
    <col min="11011" max="11011" width="10.77734375" customWidth="1"/>
    <col min="11012" max="11012" width="13.44140625" customWidth="1"/>
    <col min="11013" max="11013" width="12.77734375" customWidth="1"/>
    <col min="11014" max="11014" width="13.77734375" customWidth="1"/>
    <col min="11015" max="11015" width="6.5546875" customWidth="1"/>
    <col min="11016" max="11018" width="7.77734375" customWidth="1"/>
    <col min="11265" max="11265" width="21" customWidth="1"/>
    <col min="11266" max="11266" width="12.21875" customWidth="1"/>
    <col min="11267" max="11267" width="10.77734375" customWidth="1"/>
    <col min="11268" max="11268" width="13.44140625" customWidth="1"/>
    <col min="11269" max="11269" width="12.77734375" customWidth="1"/>
    <col min="11270" max="11270" width="13.77734375" customWidth="1"/>
    <col min="11271" max="11271" width="6.5546875" customWidth="1"/>
    <col min="11272" max="11274" width="7.77734375" customWidth="1"/>
    <col min="11521" max="11521" width="21" customWidth="1"/>
    <col min="11522" max="11522" width="12.21875" customWidth="1"/>
    <col min="11523" max="11523" width="10.77734375" customWidth="1"/>
    <col min="11524" max="11524" width="13.44140625" customWidth="1"/>
    <col min="11525" max="11525" width="12.77734375" customWidth="1"/>
    <col min="11526" max="11526" width="13.77734375" customWidth="1"/>
    <col min="11527" max="11527" width="6.5546875" customWidth="1"/>
    <col min="11528" max="11530" width="7.77734375" customWidth="1"/>
    <col min="11777" max="11777" width="21" customWidth="1"/>
    <col min="11778" max="11778" width="12.21875" customWidth="1"/>
    <col min="11779" max="11779" width="10.77734375" customWidth="1"/>
    <col min="11780" max="11780" width="13.44140625" customWidth="1"/>
    <col min="11781" max="11781" width="12.77734375" customWidth="1"/>
    <col min="11782" max="11782" width="13.77734375" customWidth="1"/>
    <col min="11783" max="11783" width="6.5546875" customWidth="1"/>
    <col min="11784" max="11786" width="7.77734375" customWidth="1"/>
    <col min="12033" max="12033" width="21" customWidth="1"/>
    <col min="12034" max="12034" width="12.21875" customWidth="1"/>
    <col min="12035" max="12035" width="10.77734375" customWidth="1"/>
    <col min="12036" max="12036" width="13.44140625" customWidth="1"/>
    <col min="12037" max="12037" width="12.77734375" customWidth="1"/>
    <col min="12038" max="12038" width="13.77734375" customWidth="1"/>
    <col min="12039" max="12039" width="6.5546875" customWidth="1"/>
    <col min="12040" max="12042" width="7.77734375" customWidth="1"/>
    <col min="12289" max="12289" width="21" customWidth="1"/>
    <col min="12290" max="12290" width="12.21875" customWidth="1"/>
    <col min="12291" max="12291" width="10.77734375" customWidth="1"/>
    <col min="12292" max="12292" width="13.44140625" customWidth="1"/>
    <col min="12293" max="12293" width="12.77734375" customWidth="1"/>
    <col min="12294" max="12294" width="13.77734375" customWidth="1"/>
    <col min="12295" max="12295" width="6.5546875" customWidth="1"/>
    <col min="12296" max="12298" width="7.77734375" customWidth="1"/>
    <col min="12545" max="12545" width="21" customWidth="1"/>
    <col min="12546" max="12546" width="12.21875" customWidth="1"/>
    <col min="12547" max="12547" width="10.77734375" customWidth="1"/>
    <col min="12548" max="12548" width="13.44140625" customWidth="1"/>
    <col min="12549" max="12549" width="12.77734375" customWidth="1"/>
    <col min="12550" max="12550" width="13.77734375" customWidth="1"/>
    <col min="12551" max="12551" width="6.5546875" customWidth="1"/>
    <col min="12552" max="12554" width="7.77734375" customWidth="1"/>
    <col min="12801" max="12801" width="21" customWidth="1"/>
    <col min="12802" max="12802" width="12.21875" customWidth="1"/>
    <col min="12803" max="12803" width="10.77734375" customWidth="1"/>
    <col min="12804" max="12804" width="13.44140625" customWidth="1"/>
    <col min="12805" max="12805" width="12.77734375" customWidth="1"/>
    <col min="12806" max="12806" width="13.77734375" customWidth="1"/>
    <col min="12807" max="12807" width="6.5546875" customWidth="1"/>
    <col min="12808" max="12810" width="7.77734375" customWidth="1"/>
    <col min="13057" max="13057" width="21" customWidth="1"/>
    <col min="13058" max="13058" width="12.21875" customWidth="1"/>
    <col min="13059" max="13059" width="10.77734375" customWidth="1"/>
    <col min="13060" max="13060" width="13.44140625" customWidth="1"/>
    <col min="13061" max="13061" width="12.77734375" customWidth="1"/>
    <col min="13062" max="13062" width="13.77734375" customWidth="1"/>
    <col min="13063" max="13063" width="6.5546875" customWidth="1"/>
    <col min="13064" max="13066" width="7.77734375" customWidth="1"/>
    <col min="13313" max="13313" width="21" customWidth="1"/>
    <col min="13314" max="13314" width="12.21875" customWidth="1"/>
    <col min="13315" max="13315" width="10.77734375" customWidth="1"/>
    <col min="13316" max="13316" width="13.44140625" customWidth="1"/>
    <col min="13317" max="13317" width="12.77734375" customWidth="1"/>
    <col min="13318" max="13318" width="13.77734375" customWidth="1"/>
    <col min="13319" max="13319" width="6.5546875" customWidth="1"/>
    <col min="13320" max="13322" width="7.77734375" customWidth="1"/>
    <col min="13569" max="13569" width="21" customWidth="1"/>
    <col min="13570" max="13570" width="12.21875" customWidth="1"/>
    <col min="13571" max="13571" width="10.77734375" customWidth="1"/>
    <col min="13572" max="13572" width="13.44140625" customWidth="1"/>
    <col min="13573" max="13573" width="12.77734375" customWidth="1"/>
    <col min="13574" max="13574" width="13.77734375" customWidth="1"/>
    <col min="13575" max="13575" width="6.5546875" customWidth="1"/>
    <col min="13576" max="13578" width="7.77734375" customWidth="1"/>
    <col min="13825" max="13825" width="21" customWidth="1"/>
    <col min="13826" max="13826" width="12.21875" customWidth="1"/>
    <col min="13827" max="13827" width="10.77734375" customWidth="1"/>
    <col min="13828" max="13828" width="13.44140625" customWidth="1"/>
    <col min="13829" max="13829" width="12.77734375" customWidth="1"/>
    <col min="13830" max="13830" width="13.77734375" customWidth="1"/>
    <col min="13831" max="13831" width="6.5546875" customWidth="1"/>
    <col min="13832" max="13834" width="7.77734375" customWidth="1"/>
    <col min="14081" max="14081" width="21" customWidth="1"/>
    <col min="14082" max="14082" width="12.21875" customWidth="1"/>
    <col min="14083" max="14083" width="10.77734375" customWidth="1"/>
    <col min="14084" max="14084" width="13.44140625" customWidth="1"/>
    <col min="14085" max="14085" width="12.77734375" customWidth="1"/>
    <col min="14086" max="14086" width="13.77734375" customWidth="1"/>
    <col min="14087" max="14087" width="6.5546875" customWidth="1"/>
    <col min="14088" max="14090" width="7.77734375" customWidth="1"/>
    <col min="14337" max="14337" width="21" customWidth="1"/>
    <col min="14338" max="14338" width="12.21875" customWidth="1"/>
    <col min="14339" max="14339" width="10.77734375" customWidth="1"/>
    <col min="14340" max="14340" width="13.44140625" customWidth="1"/>
    <col min="14341" max="14341" width="12.77734375" customWidth="1"/>
    <col min="14342" max="14342" width="13.77734375" customWidth="1"/>
    <col min="14343" max="14343" width="6.5546875" customWidth="1"/>
    <col min="14344" max="14346" width="7.77734375" customWidth="1"/>
    <col min="14593" max="14593" width="21" customWidth="1"/>
    <col min="14594" max="14594" width="12.21875" customWidth="1"/>
    <col min="14595" max="14595" width="10.77734375" customWidth="1"/>
    <col min="14596" max="14596" width="13.44140625" customWidth="1"/>
    <col min="14597" max="14597" width="12.77734375" customWidth="1"/>
    <col min="14598" max="14598" width="13.77734375" customWidth="1"/>
    <col min="14599" max="14599" width="6.5546875" customWidth="1"/>
    <col min="14600" max="14602" width="7.77734375" customWidth="1"/>
    <col min="14849" max="14849" width="21" customWidth="1"/>
    <col min="14850" max="14850" width="12.21875" customWidth="1"/>
    <col min="14851" max="14851" width="10.77734375" customWidth="1"/>
    <col min="14852" max="14852" width="13.44140625" customWidth="1"/>
    <col min="14853" max="14853" width="12.77734375" customWidth="1"/>
    <col min="14854" max="14854" width="13.77734375" customWidth="1"/>
    <col min="14855" max="14855" width="6.5546875" customWidth="1"/>
    <col min="14856" max="14858" width="7.77734375" customWidth="1"/>
    <col min="15105" max="15105" width="21" customWidth="1"/>
    <col min="15106" max="15106" width="12.21875" customWidth="1"/>
    <col min="15107" max="15107" width="10.77734375" customWidth="1"/>
    <col min="15108" max="15108" width="13.44140625" customWidth="1"/>
    <col min="15109" max="15109" width="12.77734375" customWidth="1"/>
    <col min="15110" max="15110" width="13.77734375" customWidth="1"/>
    <col min="15111" max="15111" width="6.5546875" customWidth="1"/>
    <col min="15112" max="15114" width="7.77734375" customWidth="1"/>
    <col min="15361" max="15361" width="21" customWidth="1"/>
    <col min="15362" max="15362" width="12.21875" customWidth="1"/>
    <col min="15363" max="15363" width="10.77734375" customWidth="1"/>
    <col min="15364" max="15364" width="13.44140625" customWidth="1"/>
    <col min="15365" max="15365" width="12.77734375" customWidth="1"/>
    <col min="15366" max="15366" width="13.77734375" customWidth="1"/>
    <col min="15367" max="15367" width="6.5546875" customWidth="1"/>
    <col min="15368" max="15370" width="7.77734375" customWidth="1"/>
    <col min="15617" max="15617" width="21" customWidth="1"/>
    <col min="15618" max="15618" width="12.21875" customWidth="1"/>
    <col min="15619" max="15619" width="10.77734375" customWidth="1"/>
    <col min="15620" max="15620" width="13.44140625" customWidth="1"/>
    <col min="15621" max="15621" width="12.77734375" customWidth="1"/>
    <col min="15622" max="15622" width="13.77734375" customWidth="1"/>
    <col min="15623" max="15623" width="6.5546875" customWidth="1"/>
    <col min="15624" max="15626" width="7.77734375" customWidth="1"/>
    <col min="15873" max="15873" width="21" customWidth="1"/>
    <col min="15874" max="15874" width="12.21875" customWidth="1"/>
    <col min="15875" max="15875" width="10.77734375" customWidth="1"/>
    <col min="15876" max="15876" width="13.44140625" customWidth="1"/>
    <col min="15877" max="15877" width="12.77734375" customWidth="1"/>
    <col min="15878" max="15878" width="13.77734375" customWidth="1"/>
    <col min="15879" max="15879" width="6.5546875" customWidth="1"/>
    <col min="15880" max="15882" width="7.77734375" customWidth="1"/>
    <col min="16129" max="16129" width="21" customWidth="1"/>
    <col min="16130" max="16130" width="12.21875" customWidth="1"/>
    <col min="16131" max="16131" width="10.77734375" customWidth="1"/>
    <col min="16132" max="16132" width="13.44140625" customWidth="1"/>
    <col min="16133" max="16133" width="12.77734375" customWidth="1"/>
    <col min="16134" max="16134" width="13.77734375" customWidth="1"/>
    <col min="16135" max="16135" width="6.5546875" customWidth="1"/>
    <col min="16136" max="16138" width="7.77734375" customWidth="1"/>
  </cols>
  <sheetData>
    <row r="1" spans="1:9" s="104" customFormat="1" ht="15.6" x14ac:dyDescent="0.3">
      <c r="A1" s="297" t="s">
        <v>498</v>
      </c>
      <c r="I1" s="376" t="s">
        <v>651</v>
      </c>
    </row>
    <row r="2" spans="1:9" ht="15.6" x14ac:dyDescent="0.3">
      <c r="A2" s="1254" t="s">
        <v>570</v>
      </c>
      <c r="B2" s="1261" t="s">
        <v>592</v>
      </c>
      <c r="C2" s="1261"/>
      <c r="D2" s="726" t="s">
        <v>593</v>
      </c>
      <c r="E2" s="1261" t="s">
        <v>573</v>
      </c>
      <c r="F2" s="1262"/>
      <c r="G2" s="298">
        <v>2022</v>
      </c>
    </row>
    <row r="3" spans="1:9" x14ac:dyDescent="0.3">
      <c r="A3" s="1254"/>
      <c r="B3" s="394" t="s">
        <v>576</v>
      </c>
      <c r="C3" s="727" t="s">
        <v>495</v>
      </c>
      <c r="D3" s="727" t="s">
        <v>182</v>
      </c>
      <c r="E3" s="394" t="s">
        <v>594</v>
      </c>
      <c r="F3" s="728" t="s">
        <v>585</v>
      </c>
    </row>
    <row r="4" spans="1:9" x14ac:dyDescent="0.3">
      <c r="A4" s="762" t="s">
        <v>586</v>
      </c>
      <c r="B4" s="736">
        <v>4533.044687927315</v>
      </c>
      <c r="C4" s="763">
        <v>16.318960876538334</v>
      </c>
      <c r="D4" s="736">
        <v>1436.9139133165636</v>
      </c>
      <c r="E4" s="764">
        <v>0.30206971641496932</v>
      </c>
      <c r="F4" s="765">
        <v>83.908254559713697</v>
      </c>
      <c r="G4" s="313"/>
    </row>
    <row r="5" spans="1:9" x14ac:dyDescent="0.3">
      <c r="A5" s="762" t="s">
        <v>587</v>
      </c>
      <c r="B5" s="736">
        <v>2440.7427855007145</v>
      </c>
      <c r="C5" s="763">
        <v>8.7866740278025723</v>
      </c>
      <c r="D5" s="736">
        <v>744.9540663550016</v>
      </c>
      <c r="E5" s="764">
        <v>0.25225678876732877</v>
      </c>
      <c r="F5" s="765">
        <v>70.071330213146879</v>
      </c>
    </row>
    <row r="6" spans="1:9" x14ac:dyDescent="0.3">
      <c r="A6" s="762" t="s">
        <v>588</v>
      </c>
      <c r="B6" s="766" t="s">
        <v>835</v>
      </c>
      <c r="C6" s="767" t="s">
        <v>836</v>
      </c>
      <c r="D6" s="766" t="s">
        <v>837</v>
      </c>
      <c r="E6" s="766" t="s">
        <v>838</v>
      </c>
      <c r="F6" s="766" t="s">
        <v>839</v>
      </c>
    </row>
    <row r="7" spans="1:9" x14ac:dyDescent="0.3">
      <c r="A7" s="314"/>
    </row>
    <row r="8" spans="1:9" ht="15.6" x14ac:dyDescent="0.3">
      <c r="A8" s="297" t="s">
        <v>595</v>
      </c>
      <c r="G8" s="298">
        <v>2022</v>
      </c>
    </row>
    <row r="9" spans="1:9" x14ac:dyDescent="0.3">
      <c r="A9" s="1254" t="s">
        <v>570</v>
      </c>
      <c r="B9" s="1261" t="s">
        <v>592</v>
      </c>
      <c r="C9" s="1261"/>
      <c r="D9" s="726" t="s">
        <v>572</v>
      </c>
      <c r="E9" s="1261" t="s">
        <v>573</v>
      </c>
      <c r="F9" s="1262"/>
    </row>
    <row r="10" spans="1:9" x14ac:dyDescent="0.3">
      <c r="A10" s="1254"/>
      <c r="B10" s="394" t="s">
        <v>596</v>
      </c>
      <c r="C10" s="727" t="s">
        <v>495</v>
      </c>
      <c r="D10" s="727" t="s">
        <v>182</v>
      </c>
      <c r="E10" s="394" t="s">
        <v>597</v>
      </c>
      <c r="F10" s="728" t="s">
        <v>585</v>
      </c>
    </row>
    <row r="11" spans="1:9" x14ac:dyDescent="0.3">
      <c r="A11" s="762" t="s">
        <v>586</v>
      </c>
      <c r="B11" s="768">
        <v>119.71602545096869</v>
      </c>
      <c r="C11" s="769">
        <v>5.6625680038308195</v>
      </c>
      <c r="D11" s="770">
        <v>628.96415721463325</v>
      </c>
      <c r="E11" s="745">
        <v>5.2996618347588029</v>
      </c>
      <c r="F11" s="746">
        <v>112.04359058686687</v>
      </c>
    </row>
    <row r="12" spans="1:9" x14ac:dyDescent="0.3">
      <c r="A12" s="762" t="s">
        <v>587</v>
      </c>
      <c r="B12" s="768">
        <v>82.258350300779242</v>
      </c>
      <c r="C12" s="769">
        <v>3.8908199692268579</v>
      </c>
      <c r="D12" s="770">
        <v>485.16214437100047</v>
      </c>
      <c r="E12" s="745">
        <v>5.5222867171443903</v>
      </c>
      <c r="F12" s="746">
        <v>116.75024771975455</v>
      </c>
    </row>
    <row r="13" spans="1:9" x14ac:dyDescent="0.3">
      <c r="A13" s="762" t="s">
        <v>588</v>
      </c>
      <c r="B13" s="771" t="s">
        <v>840</v>
      </c>
      <c r="C13" s="767" t="s">
        <v>841</v>
      </c>
      <c r="D13" s="766" t="s">
        <v>842</v>
      </c>
      <c r="E13" s="771" t="s">
        <v>843</v>
      </c>
      <c r="F13" s="771" t="s">
        <v>844</v>
      </c>
    </row>
    <row r="15" spans="1:9" ht="15.6" x14ac:dyDescent="0.3">
      <c r="A15" s="297" t="s">
        <v>598</v>
      </c>
      <c r="G15" s="298">
        <v>2022</v>
      </c>
    </row>
    <row r="16" spans="1:9" x14ac:dyDescent="0.3">
      <c r="A16" s="1254" t="s">
        <v>570</v>
      </c>
      <c r="B16" s="1261" t="s">
        <v>584</v>
      </c>
      <c r="C16" s="1261"/>
      <c r="D16" s="726" t="s">
        <v>572</v>
      </c>
      <c r="E16" s="1261" t="s">
        <v>573</v>
      </c>
      <c r="F16" s="1262"/>
    </row>
    <row r="17" spans="1:6" x14ac:dyDescent="0.3">
      <c r="A17" s="1254"/>
      <c r="B17" s="394" t="s">
        <v>402</v>
      </c>
      <c r="C17" s="727" t="s">
        <v>495</v>
      </c>
      <c r="D17" s="727" t="s">
        <v>182</v>
      </c>
      <c r="E17" s="394" t="s">
        <v>403</v>
      </c>
      <c r="F17" s="728" t="s">
        <v>585</v>
      </c>
    </row>
    <row r="18" spans="1:6" x14ac:dyDescent="0.3">
      <c r="A18" s="762" t="s">
        <v>586</v>
      </c>
      <c r="B18" s="744">
        <v>1430.329451891098</v>
      </c>
      <c r="C18" s="763">
        <v>51.35211708062976</v>
      </c>
      <c r="D18" s="744">
        <v>4438.0827618897147</v>
      </c>
      <c r="E18" s="745">
        <v>3.2258646226395662</v>
      </c>
      <c r="F18" s="746">
        <v>89.851196793508109</v>
      </c>
    </row>
    <row r="19" spans="1:6" x14ac:dyDescent="0.3">
      <c r="A19" s="762" t="s">
        <v>587</v>
      </c>
      <c r="B19" s="744">
        <v>1169.0032083615195</v>
      </c>
      <c r="C19" s="763">
        <v>41.969903887557777</v>
      </c>
      <c r="D19" s="744">
        <v>3325.2235279719034</v>
      </c>
      <c r="E19" s="745">
        <v>3.1907062874936511</v>
      </c>
      <c r="F19" s="746">
        <v>88.871918720907885</v>
      </c>
    </row>
    <row r="20" spans="1:6" x14ac:dyDescent="0.3">
      <c r="A20" s="762" t="s">
        <v>588</v>
      </c>
      <c r="B20" s="771" t="s">
        <v>845</v>
      </c>
      <c r="C20" s="767" t="s">
        <v>846</v>
      </c>
      <c r="D20" s="766" t="s">
        <v>847</v>
      </c>
      <c r="E20" s="771" t="s">
        <v>848</v>
      </c>
      <c r="F20" s="771" t="s">
        <v>849</v>
      </c>
    </row>
  </sheetData>
  <mergeCells count="9">
    <mergeCell ref="A16:A17"/>
    <mergeCell ref="B16:C16"/>
    <mergeCell ref="E16:F16"/>
    <mergeCell ref="A2:A3"/>
    <mergeCell ref="B2:C2"/>
    <mergeCell ref="E2:F2"/>
    <mergeCell ref="A9:A10"/>
    <mergeCell ref="B9:C9"/>
    <mergeCell ref="E9:F9"/>
  </mergeCells>
  <hyperlinks>
    <hyperlink ref="I1" location="INFO!A1" display="POWRÓT" xr:uid="{00000000-0004-0000-2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21"/>
  <sheetViews>
    <sheetView zoomScale="85" zoomScaleNormal="85" workbookViewId="0">
      <selection activeCell="R40" sqref="R40"/>
    </sheetView>
  </sheetViews>
  <sheetFormatPr defaultRowHeight="14.4" x14ac:dyDescent="0.3"/>
  <cols>
    <col min="1" max="1" width="21" customWidth="1"/>
    <col min="3" max="4" width="12.77734375" customWidth="1"/>
    <col min="5" max="5" width="14" customWidth="1"/>
    <col min="6" max="6" width="12.77734375" customWidth="1"/>
    <col min="7" max="7" width="8.44140625" customWidth="1"/>
    <col min="8" max="8" width="11.77734375" customWidth="1"/>
    <col min="257" max="257" width="21" customWidth="1"/>
    <col min="259" max="260" width="12.77734375" customWidth="1"/>
    <col min="261" max="261" width="14" customWidth="1"/>
    <col min="262" max="262" width="12.77734375" customWidth="1"/>
    <col min="263" max="263" width="8.21875" customWidth="1"/>
    <col min="264" max="264" width="11.77734375" customWidth="1"/>
    <col min="513" max="513" width="21" customWidth="1"/>
    <col min="515" max="516" width="12.77734375" customWidth="1"/>
    <col min="517" max="517" width="14" customWidth="1"/>
    <col min="518" max="518" width="12.77734375" customWidth="1"/>
    <col min="519" max="519" width="8.21875" customWidth="1"/>
    <col min="520" max="520" width="11.77734375" customWidth="1"/>
    <col min="769" max="769" width="21" customWidth="1"/>
    <col min="771" max="772" width="12.77734375" customWidth="1"/>
    <col min="773" max="773" width="14" customWidth="1"/>
    <col min="774" max="774" width="12.77734375" customWidth="1"/>
    <col min="775" max="775" width="8.21875" customWidth="1"/>
    <col min="776" max="776" width="11.77734375" customWidth="1"/>
    <col min="1025" max="1025" width="21" customWidth="1"/>
    <col min="1027" max="1028" width="12.77734375" customWidth="1"/>
    <col min="1029" max="1029" width="14" customWidth="1"/>
    <col min="1030" max="1030" width="12.77734375" customWidth="1"/>
    <col min="1031" max="1031" width="8.21875" customWidth="1"/>
    <col min="1032" max="1032" width="11.77734375" customWidth="1"/>
    <col min="1281" max="1281" width="21" customWidth="1"/>
    <col min="1283" max="1284" width="12.77734375" customWidth="1"/>
    <col min="1285" max="1285" width="14" customWidth="1"/>
    <col min="1286" max="1286" width="12.77734375" customWidth="1"/>
    <col min="1287" max="1287" width="8.21875" customWidth="1"/>
    <col min="1288" max="1288" width="11.77734375" customWidth="1"/>
    <col min="1537" max="1537" width="21" customWidth="1"/>
    <col min="1539" max="1540" width="12.77734375" customWidth="1"/>
    <col min="1541" max="1541" width="14" customWidth="1"/>
    <col min="1542" max="1542" width="12.77734375" customWidth="1"/>
    <col min="1543" max="1543" width="8.21875" customWidth="1"/>
    <col min="1544" max="1544" width="11.77734375" customWidth="1"/>
    <col min="1793" max="1793" width="21" customWidth="1"/>
    <col min="1795" max="1796" width="12.77734375" customWidth="1"/>
    <col min="1797" max="1797" width="14" customWidth="1"/>
    <col min="1798" max="1798" width="12.77734375" customWidth="1"/>
    <col min="1799" max="1799" width="8.21875" customWidth="1"/>
    <col min="1800" max="1800" width="11.77734375" customWidth="1"/>
    <col min="2049" max="2049" width="21" customWidth="1"/>
    <col min="2051" max="2052" width="12.77734375" customWidth="1"/>
    <col min="2053" max="2053" width="14" customWidth="1"/>
    <col min="2054" max="2054" width="12.77734375" customWidth="1"/>
    <col min="2055" max="2055" width="8.21875" customWidth="1"/>
    <col min="2056" max="2056" width="11.77734375" customWidth="1"/>
    <col min="2305" max="2305" width="21" customWidth="1"/>
    <col min="2307" max="2308" width="12.77734375" customWidth="1"/>
    <col min="2309" max="2309" width="14" customWidth="1"/>
    <col min="2310" max="2310" width="12.77734375" customWidth="1"/>
    <col min="2311" max="2311" width="8.21875" customWidth="1"/>
    <col min="2312" max="2312" width="11.77734375" customWidth="1"/>
    <col min="2561" max="2561" width="21" customWidth="1"/>
    <col min="2563" max="2564" width="12.77734375" customWidth="1"/>
    <col min="2565" max="2565" width="14" customWidth="1"/>
    <col min="2566" max="2566" width="12.77734375" customWidth="1"/>
    <col min="2567" max="2567" width="8.21875" customWidth="1"/>
    <col min="2568" max="2568" width="11.77734375" customWidth="1"/>
    <col min="2817" max="2817" width="21" customWidth="1"/>
    <col min="2819" max="2820" width="12.77734375" customWidth="1"/>
    <col min="2821" max="2821" width="14" customWidth="1"/>
    <col min="2822" max="2822" width="12.77734375" customWidth="1"/>
    <col min="2823" max="2823" width="8.21875" customWidth="1"/>
    <col min="2824" max="2824" width="11.77734375" customWidth="1"/>
    <col min="3073" max="3073" width="21" customWidth="1"/>
    <col min="3075" max="3076" width="12.77734375" customWidth="1"/>
    <col min="3077" max="3077" width="14" customWidth="1"/>
    <col min="3078" max="3078" width="12.77734375" customWidth="1"/>
    <col min="3079" max="3079" width="8.21875" customWidth="1"/>
    <col min="3080" max="3080" width="11.77734375" customWidth="1"/>
    <col min="3329" max="3329" width="21" customWidth="1"/>
    <col min="3331" max="3332" width="12.77734375" customWidth="1"/>
    <col min="3333" max="3333" width="14" customWidth="1"/>
    <col min="3334" max="3334" width="12.77734375" customWidth="1"/>
    <col min="3335" max="3335" width="8.21875" customWidth="1"/>
    <col min="3336" max="3336" width="11.77734375" customWidth="1"/>
    <col min="3585" max="3585" width="21" customWidth="1"/>
    <col min="3587" max="3588" width="12.77734375" customWidth="1"/>
    <col min="3589" max="3589" width="14" customWidth="1"/>
    <col min="3590" max="3590" width="12.77734375" customWidth="1"/>
    <col min="3591" max="3591" width="8.21875" customWidth="1"/>
    <col min="3592" max="3592" width="11.77734375" customWidth="1"/>
    <col min="3841" max="3841" width="21" customWidth="1"/>
    <col min="3843" max="3844" width="12.77734375" customWidth="1"/>
    <col min="3845" max="3845" width="14" customWidth="1"/>
    <col min="3846" max="3846" width="12.77734375" customWidth="1"/>
    <col min="3847" max="3847" width="8.21875" customWidth="1"/>
    <col min="3848" max="3848" width="11.77734375" customWidth="1"/>
    <col min="4097" max="4097" width="21" customWidth="1"/>
    <col min="4099" max="4100" width="12.77734375" customWidth="1"/>
    <col min="4101" max="4101" width="14" customWidth="1"/>
    <col min="4102" max="4102" width="12.77734375" customWidth="1"/>
    <col min="4103" max="4103" width="8.21875" customWidth="1"/>
    <col min="4104" max="4104" width="11.77734375" customWidth="1"/>
    <col min="4353" max="4353" width="21" customWidth="1"/>
    <col min="4355" max="4356" width="12.77734375" customWidth="1"/>
    <col min="4357" max="4357" width="14" customWidth="1"/>
    <col min="4358" max="4358" width="12.77734375" customWidth="1"/>
    <col min="4359" max="4359" width="8.21875" customWidth="1"/>
    <col min="4360" max="4360" width="11.77734375" customWidth="1"/>
    <col min="4609" max="4609" width="21" customWidth="1"/>
    <col min="4611" max="4612" width="12.77734375" customWidth="1"/>
    <col min="4613" max="4613" width="14" customWidth="1"/>
    <col min="4614" max="4614" width="12.77734375" customWidth="1"/>
    <col min="4615" max="4615" width="8.21875" customWidth="1"/>
    <col min="4616" max="4616" width="11.77734375" customWidth="1"/>
    <col min="4865" max="4865" width="21" customWidth="1"/>
    <col min="4867" max="4868" width="12.77734375" customWidth="1"/>
    <col min="4869" max="4869" width="14" customWidth="1"/>
    <col min="4870" max="4870" width="12.77734375" customWidth="1"/>
    <col min="4871" max="4871" width="8.21875" customWidth="1"/>
    <col min="4872" max="4872" width="11.77734375" customWidth="1"/>
    <col min="5121" max="5121" width="21" customWidth="1"/>
    <col min="5123" max="5124" width="12.77734375" customWidth="1"/>
    <col min="5125" max="5125" width="14" customWidth="1"/>
    <col min="5126" max="5126" width="12.77734375" customWidth="1"/>
    <col min="5127" max="5127" width="8.21875" customWidth="1"/>
    <col min="5128" max="5128" width="11.77734375" customWidth="1"/>
    <col min="5377" max="5377" width="21" customWidth="1"/>
    <col min="5379" max="5380" width="12.77734375" customWidth="1"/>
    <col min="5381" max="5381" width="14" customWidth="1"/>
    <col min="5382" max="5382" width="12.77734375" customWidth="1"/>
    <col min="5383" max="5383" width="8.21875" customWidth="1"/>
    <col min="5384" max="5384" width="11.77734375" customWidth="1"/>
    <col min="5633" max="5633" width="21" customWidth="1"/>
    <col min="5635" max="5636" width="12.77734375" customWidth="1"/>
    <col min="5637" max="5637" width="14" customWidth="1"/>
    <col min="5638" max="5638" width="12.77734375" customWidth="1"/>
    <col min="5639" max="5639" width="8.21875" customWidth="1"/>
    <col min="5640" max="5640" width="11.77734375" customWidth="1"/>
    <col min="5889" max="5889" width="21" customWidth="1"/>
    <col min="5891" max="5892" width="12.77734375" customWidth="1"/>
    <col min="5893" max="5893" width="14" customWidth="1"/>
    <col min="5894" max="5894" width="12.77734375" customWidth="1"/>
    <col min="5895" max="5895" width="8.21875" customWidth="1"/>
    <col min="5896" max="5896" width="11.77734375" customWidth="1"/>
    <col min="6145" max="6145" width="21" customWidth="1"/>
    <col min="6147" max="6148" width="12.77734375" customWidth="1"/>
    <col min="6149" max="6149" width="14" customWidth="1"/>
    <col min="6150" max="6150" width="12.77734375" customWidth="1"/>
    <col min="6151" max="6151" width="8.21875" customWidth="1"/>
    <col min="6152" max="6152" width="11.77734375" customWidth="1"/>
    <col min="6401" max="6401" width="21" customWidth="1"/>
    <col min="6403" max="6404" width="12.77734375" customWidth="1"/>
    <col min="6405" max="6405" width="14" customWidth="1"/>
    <col min="6406" max="6406" width="12.77734375" customWidth="1"/>
    <col min="6407" max="6407" width="8.21875" customWidth="1"/>
    <col min="6408" max="6408" width="11.77734375" customWidth="1"/>
    <col min="6657" max="6657" width="21" customWidth="1"/>
    <col min="6659" max="6660" width="12.77734375" customWidth="1"/>
    <col min="6661" max="6661" width="14" customWidth="1"/>
    <col min="6662" max="6662" width="12.77734375" customWidth="1"/>
    <col min="6663" max="6663" width="8.21875" customWidth="1"/>
    <col min="6664" max="6664" width="11.77734375" customWidth="1"/>
    <col min="6913" max="6913" width="21" customWidth="1"/>
    <col min="6915" max="6916" width="12.77734375" customWidth="1"/>
    <col min="6917" max="6917" width="14" customWidth="1"/>
    <col min="6918" max="6918" width="12.77734375" customWidth="1"/>
    <col min="6919" max="6919" width="8.21875" customWidth="1"/>
    <col min="6920" max="6920" width="11.77734375" customWidth="1"/>
    <col min="7169" max="7169" width="21" customWidth="1"/>
    <col min="7171" max="7172" width="12.77734375" customWidth="1"/>
    <col min="7173" max="7173" width="14" customWidth="1"/>
    <col min="7174" max="7174" width="12.77734375" customWidth="1"/>
    <col min="7175" max="7175" width="8.21875" customWidth="1"/>
    <col min="7176" max="7176" width="11.77734375" customWidth="1"/>
    <col min="7425" max="7425" width="21" customWidth="1"/>
    <col min="7427" max="7428" width="12.77734375" customWidth="1"/>
    <col min="7429" max="7429" width="14" customWidth="1"/>
    <col min="7430" max="7430" width="12.77734375" customWidth="1"/>
    <col min="7431" max="7431" width="8.21875" customWidth="1"/>
    <col min="7432" max="7432" width="11.77734375" customWidth="1"/>
    <col min="7681" max="7681" width="21" customWidth="1"/>
    <col min="7683" max="7684" width="12.77734375" customWidth="1"/>
    <col min="7685" max="7685" width="14" customWidth="1"/>
    <col min="7686" max="7686" width="12.77734375" customWidth="1"/>
    <col min="7687" max="7687" width="8.21875" customWidth="1"/>
    <col min="7688" max="7688" width="11.77734375" customWidth="1"/>
    <col min="7937" max="7937" width="21" customWidth="1"/>
    <col min="7939" max="7940" width="12.77734375" customWidth="1"/>
    <col min="7941" max="7941" width="14" customWidth="1"/>
    <col min="7942" max="7942" width="12.77734375" customWidth="1"/>
    <col min="7943" max="7943" width="8.21875" customWidth="1"/>
    <col min="7944" max="7944" width="11.77734375" customWidth="1"/>
    <col min="8193" max="8193" width="21" customWidth="1"/>
    <col min="8195" max="8196" width="12.77734375" customWidth="1"/>
    <col min="8197" max="8197" width="14" customWidth="1"/>
    <col min="8198" max="8198" width="12.77734375" customWidth="1"/>
    <col min="8199" max="8199" width="8.21875" customWidth="1"/>
    <col min="8200" max="8200" width="11.77734375" customWidth="1"/>
    <col min="8449" max="8449" width="21" customWidth="1"/>
    <col min="8451" max="8452" width="12.77734375" customWidth="1"/>
    <col min="8453" max="8453" width="14" customWidth="1"/>
    <col min="8454" max="8454" width="12.77734375" customWidth="1"/>
    <col min="8455" max="8455" width="8.21875" customWidth="1"/>
    <col min="8456" max="8456" width="11.77734375" customWidth="1"/>
    <col min="8705" max="8705" width="21" customWidth="1"/>
    <col min="8707" max="8708" width="12.77734375" customWidth="1"/>
    <col min="8709" max="8709" width="14" customWidth="1"/>
    <col min="8710" max="8710" width="12.77734375" customWidth="1"/>
    <col min="8711" max="8711" width="8.21875" customWidth="1"/>
    <col min="8712" max="8712" width="11.77734375" customWidth="1"/>
    <col min="8961" max="8961" width="21" customWidth="1"/>
    <col min="8963" max="8964" width="12.77734375" customWidth="1"/>
    <col min="8965" max="8965" width="14" customWidth="1"/>
    <col min="8966" max="8966" width="12.77734375" customWidth="1"/>
    <col min="8967" max="8967" width="8.21875" customWidth="1"/>
    <col min="8968" max="8968" width="11.77734375" customWidth="1"/>
    <col min="9217" max="9217" width="21" customWidth="1"/>
    <col min="9219" max="9220" width="12.77734375" customWidth="1"/>
    <col min="9221" max="9221" width="14" customWidth="1"/>
    <col min="9222" max="9222" width="12.77734375" customWidth="1"/>
    <col min="9223" max="9223" width="8.21875" customWidth="1"/>
    <col min="9224" max="9224" width="11.77734375" customWidth="1"/>
    <col min="9473" max="9473" width="21" customWidth="1"/>
    <col min="9475" max="9476" width="12.77734375" customWidth="1"/>
    <col min="9477" max="9477" width="14" customWidth="1"/>
    <col min="9478" max="9478" width="12.77734375" customWidth="1"/>
    <col min="9479" max="9479" width="8.21875" customWidth="1"/>
    <col min="9480" max="9480" width="11.77734375" customWidth="1"/>
    <col min="9729" max="9729" width="21" customWidth="1"/>
    <col min="9731" max="9732" width="12.77734375" customWidth="1"/>
    <col min="9733" max="9733" width="14" customWidth="1"/>
    <col min="9734" max="9734" width="12.77734375" customWidth="1"/>
    <col min="9735" max="9735" width="8.21875" customWidth="1"/>
    <col min="9736" max="9736" width="11.77734375" customWidth="1"/>
    <col min="9985" max="9985" width="21" customWidth="1"/>
    <col min="9987" max="9988" width="12.77734375" customWidth="1"/>
    <col min="9989" max="9989" width="14" customWidth="1"/>
    <col min="9990" max="9990" width="12.77734375" customWidth="1"/>
    <col min="9991" max="9991" width="8.21875" customWidth="1"/>
    <col min="9992" max="9992" width="11.77734375" customWidth="1"/>
    <col min="10241" max="10241" width="21" customWidth="1"/>
    <col min="10243" max="10244" width="12.77734375" customWidth="1"/>
    <col min="10245" max="10245" width="14" customWidth="1"/>
    <col min="10246" max="10246" width="12.77734375" customWidth="1"/>
    <col min="10247" max="10247" width="8.21875" customWidth="1"/>
    <col min="10248" max="10248" width="11.77734375" customWidth="1"/>
    <col min="10497" max="10497" width="21" customWidth="1"/>
    <col min="10499" max="10500" width="12.77734375" customWidth="1"/>
    <col min="10501" max="10501" width="14" customWidth="1"/>
    <col min="10502" max="10502" width="12.77734375" customWidth="1"/>
    <col min="10503" max="10503" width="8.21875" customWidth="1"/>
    <col min="10504" max="10504" width="11.77734375" customWidth="1"/>
    <col min="10753" max="10753" width="21" customWidth="1"/>
    <col min="10755" max="10756" width="12.77734375" customWidth="1"/>
    <col min="10757" max="10757" width="14" customWidth="1"/>
    <col min="10758" max="10758" width="12.77734375" customWidth="1"/>
    <col min="10759" max="10759" width="8.21875" customWidth="1"/>
    <col min="10760" max="10760" width="11.77734375" customWidth="1"/>
    <col min="11009" max="11009" width="21" customWidth="1"/>
    <col min="11011" max="11012" width="12.77734375" customWidth="1"/>
    <col min="11013" max="11013" width="14" customWidth="1"/>
    <col min="11014" max="11014" width="12.77734375" customWidth="1"/>
    <col min="11015" max="11015" width="8.21875" customWidth="1"/>
    <col min="11016" max="11016" width="11.77734375" customWidth="1"/>
    <col min="11265" max="11265" width="21" customWidth="1"/>
    <col min="11267" max="11268" width="12.77734375" customWidth="1"/>
    <col min="11269" max="11269" width="14" customWidth="1"/>
    <col min="11270" max="11270" width="12.77734375" customWidth="1"/>
    <col min="11271" max="11271" width="8.21875" customWidth="1"/>
    <col min="11272" max="11272" width="11.77734375" customWidth="1"/>
    <col min="11521" max="11521" width="21" customWidth="1"/>
    <col min="11523" max="11524" width="12.77734375" customWidth="1"/>
    <col min="11525" max="11525" width="14" customWidth="1"/>
    <col min="11526" max="11526" width="12.77734375" customWidth="1"/>
    <col min="11527" max="11527" width="8.21875" customWidth="1"/>
    <col min="11528" max="11528" width="11.77734375" customWidth="1"/>
    <col min="11777" max="11777" width="21" customWidth="1"/>
    <col min="11779" max="11780" width="12.77734375" customWidth="1"/>
    <col min="11781" max="11781" width="14" customWidth="1"/>
    <col min="11782" max="11782" width="12.77734375" customWidth="1"/>
    <col min="11783" max="11783" width="8.21875" customWidth="1"/>
    <col min="11784" max="11784" width="11.77734375" customWidth="1"/>
    <col min="12033" max="12033" width="21" customWidth="1"/>
    <col min="12035" max="12036" width="12.77734375" customWidth="1"/>
    <col min="12037" max="12037" width="14" customWidth="1"/>
    <col min="12038" max="12038" width="12.77734375" customWidth="1"/>
    <col min="12039" max="12039" width="8.21875" customWidth="1"/>
    <col min="12040" max="12040" width="11.77734375" customWidth="1"/>
    <col min="12289" max="12289" width="21" customWidth="1"/>
    <col min="12291" max="12292" width="12.77734375" customWidth="1"/>
    <col min="12293" max="12293" width="14" customWidth="1"/>
    <col min="12294" max="12294" width="12.77734375" customWidth="1"/>
    <col min="12295" max="12295" width="8.21875" customWidth="1"/>
    <col min="12296" max="12296" width="11.77734375" customWidth="1"/>
    <col min="12545" max="12545" width="21" customWidth="1"/>
    <col min="12547" max="12548" width="12.77734375" customWidth="1"/>
    <col min="12549" max="12549" width="14" customWidth="1"/>
    <col min="12550" max="12550" width="12.77734375" customWidth="1"/>
    <col min="12551" max="12551" width="8.21875" customWidth="1"/>
    <col min="12552" max="12552" width="11.77734375" customWidth="1"/>
    <col min="12801" max="12801" width="21" customWidth="1"/>
    <col min="12803" max="12804" width="12.77734375" customWidth="1"/>
    <col min="12805" max="12805" width="14" customWidth="1"/>
    <col min="12806" max="12806" width="12.77734375" customWidth="1"/>
    <col min="12807" max="12807" width="8.21875" customWidth="1"/>
    <col min="12808" max="12808" width="11.77734375" customWidth="1"/>
    <col min="13057" max="13057" width="21" customWidth="1"/>
    <col min="13059" max="13060" width="12.77734375" customWidth="1"/>
    <col min="13061" max="13061" width="14" customWidth="1"/>
    <col min="13062" max="13062" width="12.77734375" customWidth="1"/>
    <col min="13063" max="13063" width="8.21875" customWidth="1"/>
    <col min="13064" max="13064" width="11.77734375" customWidth="1"/>
    <col min="13313" max="13313" width="21" customWidth="1"/>
    <col min="13315" max="13316" width="12.77734375" customWidth="1"/>
    <col min="13317" max="13317" width="14" customWidth="1"/>
    <col min="13318" max="13318" width="12.77734375" customWidth="1"/>
    <col min="13319" max="13319" width="8.21875" customWidth="1"/>
    <col min="13320" max="13320" width="11.77734375" customWidth="1"/>
    <col min="13569" max="13569" width="21" customWidth="1"/>
    <col min="13571" max="13572" width="12.77734375" customWidth="1"/>
    <col min="13573" max="13573" width="14" customWidth="1"/>
    <col min="13574" max="13574" width="12.77734375" customWidth="1"/>
    <col min="13575" max="13575" width="8.21875" customWidth="1"/>
    <col min="13576" max="13576" width="11.77734375" customWidth="1"/>
    <col min="13825" max="13825" width="21" customWidth="1"/>
    <col min="13827" max="13828" width="12.77734375" customWidth="1"/>
    <col min="13829" max="13829" width="14" customWidth="1"/>
    <col min="13830" max="13830" width="12.77734375" customWidth="1"/>
    <col min="13831" max="13831" width="8.21875" customWidth="1"/>
    <col min="13832" max="13832" width="11.77734375" customWidth="1"/>
    <col min="14081" max="14081" width="21" customWidth="1"/>
    <col min="14083" max="14084" width="12.77734375" customWidth="1"/>
    <col min="14085" max="14085" width="14" customWidth="1"/>
    <col min="14086" max="14086" width="12.77734375" customWidth="1"/>
    <col min="14087" max="14087" width="8.21875" customWidth="1"/>
    <col min="14088" max="14088" width="11.77734375" customWidth="1"/>
    <col min="14337" max="14337" width="21" customWidth="1"/>
    <col min="14339" max="14340" width="12.77734375" customWidth="1"/>
    <col min="14341" max="14341" width="14" customWidth="1"/>
    <col min="14342" max="14342" width="12.77734375" customWidth="1"/>
    <col min="14343" max="14343" width="8.21875" customWidth="1"/>
    <col min="14344" max="14344" width="11.77734375" customWidth="1"/>
    <col min="14593" max="14593" width="21" customWidth="1"/>
    <col min="14595" max="14596" width="12.77734375" customWidth="1"/>
    <col min="14597" max="14597" width="14" customWidth="1"/>
    <col min="14598" max="14598" width="12.77734375" customWidth="1"/>
    <col min="14599" max="14599" width="8.21875" customWidth="1"/>
    <col min="14600" max="14600" width="11.77734375" customWidth="1"/>
    <col min="14849" max="14849" width="21" customWidth="1"/>
    <col min="14851" max="14852" width="12.77734375" customWidth="1"/>
    <col min="14853" max="14853" width="14" customWidth="1"/>
    <col min="14854" max="14854" width="12.77734375" customWidth="1"/>
    <col min="14855" max="14855" width="8.21875" customWidth="1"/>
    <col min="14856" max="14856" width="11.77734375" customWidth="1"/>
    <col min="15105" max="15105" width="21" customWidth="1"/>
    <col min="15107" max="15108" width="12.77734375" customWidth="1"/>
    <col min="15109" max="15109" width="14" customWidth="1"/>
    <col min="15110" max="15110" width="12.77734375" customWidth="1"/>
    <col min="15111" max="15111" width="8.21875" customWidth="1"/>
    <col min="15112" max="15112" width="11.77734375" customWidth="1"/>
    <col min="15361" max="15361" width="21" customWidth="1"/>
    <col min="15363" max="15364" width="12.77734375" customWidth="1"/>
    <col min="15365" max="15365" width="14" customWidth="1"/>
    <col min="15366" max="15366" width="12.77734375" customWidth="1"/>
    <col min="15367" max="15367" width="8.21875" customWidth="1"/>
    <col min="15368" max="15368" width="11.77734375" customWidth="1"/>
    <col min="15617" max="15617" width="21" customWidth="1"/>
    <col min="15619" max="15620" width="12.77734375" customWidth="1"/>
    <col min="15621" max="15621" width="14" customWidth="1"/>
    <col min="15622" max="15622" width="12.77734375" customWidth="1"/>
    <col min="15623" max="15623" width="8.21875" customWidth="1"/>
    <col min="15624" max="15624" width="11.77734375" customWidth="1"/>
    <col min="15873" max="15873" width="21" customWidth="1"/>
    <col min="15875" max="15876" width="12.77734375" customWidth="1"/>
    <col min="15877" max="15877" width="14" customWidth="1"/>
    <col min="15878" max="15878" width="12.77734375" customWidth="1"/>
    <col min="15879" max="15879" width="8.21875" customWidth="1"/>
    <col min="15880" max="15880" width="11.77734375" customWidth="1"/>
    <col min="16129" max="16129" width="21" customWidth="1"/>
    <col min="16131" max="16132" width="12.77734375" customWidth="1"/>
    <col min="16133" max="16133" width="14" customWidth="1"/>
    <col min="16134" max="16134" width="12.77734375" customWidth="1"/>
    <col min="16135" max="16135" width="8.21875" customWidth="1"/>
    <col min="16136" max="16136" width="11.77734375" customWidth="1"/>
  </cols>
  <sheetData>
    <row r="1" spans="1:9" ht="15.6" x14ac:dyDescent="0.3">
      <c r="A1" s="297" t="s">
        <v>599</v>
      </c>
      <c r="B1" s="104"/>
      <c r="C1" s="104"/>
      <c r="D1" s="104"/>
      <c r="E1" s="104"/>
      <c r="F1" s="104"/>
      <c r="I1" s="376" t="s">
        <v>651</v>
      </c>
    </row>
    <row r="2" spans="1:9" ht="15.6" x14ac:dyDescent="0.3">
      <c r="A2" s="1254" t="s">
        <v>570</v>
      </c>
      <c r="B2" s="1261" t="s">
        <v>592</v>
      </c>
      <c r="C2" s="1261"/>
      <c r="D2" s="726" t="s">
        <v>572</v>
      </c>
      <c r="E2" s="1261" t="s">
        <v>573</v>
      </c>
      <c r="F2" s="1262"/>
      <c r="G2" s="298">
        <v>2022</v>
      </c>
    </row>
    <row r="3" spans="1:9" x14ac:dyDescent="0.3">
      <c r="A3" s="1254"/>
      <c r="B3" s="394" t="s">
        <v>600</v>
      </c>
      <c r="C3" s="727" t="s">
        <v>495</v>
      </c>
      <c r="D3" s="727" t="s">
        <v>182</v>
      </c>
      <c r="E3" s="394" t="s">
        <v>601</v>
      </c>
      <c r="F3" s="728" t="s">
        <v>585</v>
      </c>
    </row>
    <row r="4" spans="1:9" x14ac:dyDescent="0.3">
      <c r="A4" s="762" t="s">
        <v>586</v>
      </c>
      <c r="B4" s="772">
        <v>2.9421918516265286</v>
      </c>
      <c r="C4" s="769">
        <v>76.496988142289808</v>
      </c>
      <c r="D4" s="736">
        <v>3084.0673111580695</v>
      </c>
      <c r="E4" s="772">
        <v>1066.138952500801</v>
      </c>
      <c r="F4" s="772">
        <v>41.005344326953875</v>
      </c>
    </row>
    <row r="5" spans="1:9" x14ac:dyDescent="0.3">
      <c r="A5" s="762" t="s">
        <v>587</v>
      </c>
      <c r="B5" s="772">
        <v>2.7409830129101138</v>
      </c>
      <c r="C5" s="769">
        <v>71.265558335662973</v>
      </c>
      <c r="D5" s="736">
        <v>2784.1737496721325</v>
      </c>
      <c r="E5" s="772">
        <v>1006.3609522171915</v>
      </c>
      <c r="F5" s="772">
        <v>38.706190469891986</v>
      </c>
    </row>
    <row r="6" spans="1:9" x14ac:dyDescent="0.3">
      <c r="A6" s="762" t="s">
        <v>588</v>
      </c>
      <c r="B6" s="773" t="s">
        <v>850</v>
      </c>
      <c r="C6" s="767" t="s">
        <v>851</v>
      </c>
      <c r="D6" s="766" t="s">
        <v>852</v>
      </c>
      <c r="E6" s="771" t="s">
        <v>853</v>
      </c>
      <c r="F6" s="771" t="s">
        <v>854</v>
      </c>
    </row>
    <row r="7" spans="1:9" x14ac:dyDescent="0.3">
      <c r="A7" s="315"/>
    </row>
    <row r="8" spans="1:9" ht="15.6" x14ac:dyDescent="0.3">
      <c r="A8" s="316" t="s">
        <v>935</v>
      </c>
    </row>
    <row r="9" spans="1:9" ht="15.6" x14ac:dyDescent="0.3">
      <c r="A9" s="1254" t="s">
        <v>570</v>
      </c>
      <c r="B9" s="1261" t="s">
        <v>592</v>
      </c>
      <c r="C9" s="1261"/>
      <c r="D9" s="726" t="s">
        <v>593</v>
      </c>
      <c r="E9" s="1261" t="s">
        <v>573</v>
      </c>
      <c r="F9" s="1262"/>
      <c r="G9" s="298">
        <v>2022</v>
      </c>
    </row>
    <row r="10" spans="1:9" x14ac:dyDescent="0.3">
      <c r="A10" s="1254"/>
      <c r="B10" s="394" t="s">
        <v>600</v>
      </c>
      <c r="C10" s="727" t="s">
        <v>495</v>
      </c>
      <c r="D10" s="727" t="s">
        <v>182</v>
      </c>
      <c r="E10" s="394" t="s">
        <v>601</v>
      </c>
      <c r="F10" s="728" t="s">
        <v>585</v>
      </c>
    </row>
    <row r="11" spans="1:9" s="318" customFormat="1" x14ac:dyDescent="0.3">
      <c r="A11" s="762" t="s">
        <v>586</v>
      </c>
      <c r="B11" s="772">
        <v>3.2241491989812086</v>
      </c>
      <c r="C11" s="769">
        <v>32.241491989812083</v>
      </c>
      <c r="D11" s="736">
        <v>1230.6285057709338</v>
      </c>
      <c r="E11" s="772">
        <v>544.39599029593739</v>
      </c>
      <c r="F11" s="746">
        <v>54.439599029593744</v>
      </c>
    </row>
    <row r="12" spans="1:9" s="318" customFormat="1" x14ac:dyDescent="0.3">
      <c r="A12" s="762" t="s">
        <v>587</v>
      </c>
      <c r="B12" s="772">
        <v>1.4849773696311339</v>
      </c>
      <c r="C12" s="769">
        <v>14.84977369631134</v>
      </c>
      <c r="D12" s="736">
        <v>422.59142392898644</v>
      </c>
      <c r="E12" s="772">
        <v>384.70930437143039</v>
      </c>
      <c r="F12" s="746">
        <v>37.901282182932249</v>
      </c>
    </row>
    <row r="13" spans="1:9" s="318" customFormat="1" x14ac:dyDescent="0.3">
      <c r="A13" s="762" t="s">
        <v>588</v>
      </c>
      <c r="B13" s="771" t="s">
        <v>855</v>
      </c>
      <c r="C13" s="767" t="s">
        <v>856</v>
      </c>
      <c r="D13" s="766" t="s">
        <v>857</v>
      </c>
      <c r="E13" s="771" t="s">
        <v>858</v>
      </c>
      <c r="F13" s="771" t="s">
        <v>859</v>
      </c>
    </row>
    <row r="14" spans="1:9" ht="15.6" x14ac:dyDescent="0.3">
      <c r="A14" s="319"/>
    </row>
    <row r="15" spans="1:9" ht="15.6" x14ac:dyDescent="0.3">
      <c r="A15" s="306" t="s">
        <v>602</v>
      </c>
    </row>
    <row r="16" spans="1:9" ht="15.6" x14ac:dyDescent="0.3">
      <c r="A16" s="1254" t="s">
        <v>570</v>
      </c>
      <c r="B16" s="1261" t="s">
        <v>592</v>
      </c>
      <c r="C16" s="1261"/>
      <c r="D16" s="726" t="s">
        <v>593</v>
      </c>
      <c r="E16" s="1261" t="s">
        <v>573</v>
      </c>
      <c r="F16" s="1262"/>
      <c r="G16" s="298">
        <v>2022</v>
      </c>
    </row>
    <row r="17" spans="1:6" x14ac:dyDescent="0.3">
      <c r="A17" s="1254"/>
      <c r="B17" s="394" t="s">
        <v>600</v>
      </c>
      <c r="C17" s="727" t="s">
        <v>495</v>
      </c>
      <c r="D17" s="727" t="s">
        <v>182</v>
      </c>
      <c r="E17" s="394" t="s">
        <v>601</v>
      </c>
      <c r="F17" s="728" t="s">
        <v>585</v>
      </c>
    </row>
    <row r="18" spans="1:6" s="318" customFormat="1" x14ac:dyDescent="0.3">
      <c r="A18" s="762" t="s">
        <v>586</v>
      </c>
      <c r="B18" s="772">
        <v>4.1274245597091674</v>
      </c>
      <c r="C18" s="769">
        <v>115.56788767185593</v>
      </c>
      <c r="D18" s="736">
        <v>5018.1271531544453</v>
      </c>
      <c r="E18" s="772">
        <v>1191.0962877398847</v>
      </c>
      <c r="F18" s="746">
        <v>42.539153133567247</v>
      </c>
    </row>
    <row r="19" spans="1:6" s="318" customFormat="1" x14ac:dyDescent="0.3">
      <c r="A19" s="762" t="s">
        <v>587</v>
      </c>
      <c r="B19" s="772">
        <v>3.8789244648905004</v>
      </c>
      <c r="C19" s="769">
        <v>108.60988501693402</v>
      </c>
      <c r="D19" s="736">
        <v>4054.9097544353604</v>
      </c>
      <c r="E19" s="772">
        <v>1063.5687624978796</v>
      </c>
      <c r="F19" s="746">
        <v>37.984598660638717</v>
      </c>
    </row>
    <row r="20" spans="1:6" s="318" customFormat="1" x14ac:dyDescent="0.3">
      <c r="A20" s="762" t="s">
        <v>588</v>
      </c>
      <c r="B20" s="771" t="s">
        <v>860</v>
      </c>
      <c r="C20" s="767" t="s">
        <v>861</v>
      </c>
      <c r="D20" s="766" t="s">
        <v>862</v>
      </c>
      <c r="E20" s="771" t="s">
        <v>863</v>
      </c>
      <c r="F20" s="771" t="s">
        <v>864</v>
      </c>
    </row>
    <row r="21" spans="1:6" x14ac:dyDescent="0.3">
      <c r="A21" s="314"/>
    </row>
  </sheetData>
  <mergeCells count="9">
    <mergeCell ref="A16:A17"/>
    <mergeCell ref="B16:C16"/>
    <mergeCell ref="E16:F16"/>
    <mergeCell ref="A2:A3"/>
    <mergeCell ref="B2:C2"/>
    <mergeCell ref="E2:F2"/>
    <mergeCell ref="A9:A10"/>
    <mergeCell ref="B9:C9"/>
    <mergeCell ref="E9:F9"/>
  </mergeCells>
  <hyperlinks>
    <hyperlink ref="I1" location="INFO!A1" display="POWRÓT" xr:uid="{00000000-0004-0000-2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Y48"/>
  <sheetViews>
    <sheetView topLeftCell="A11" zoomScale="85" zoomScaleNormal="85" workbookViewId="0">
      <selection activeCell="B43" sqref="B43:G43"/>
    </sheetView>
  </sheetViews>
  <sheetFormatPr defaultRowHeight="13.2" x14ac:dyDescent="0.3"/>
  <cols>
    <col min="1" max="1" width="14.5546875" style="5" customWidth="1"/>
    <col min="2" max="2" width="12" style="5" customWidth="1"/>
    <col min="3" max="3" width="14" style="5" customWidth="1"/>
    <col min="4" max="5" width="12" style="5" customWidth="1"/>
    <col min="6" max="7" width="9.6640625" style="5" customWidth="1"/>
    <col min="8" max="8" width="8.88671875" style="5"/>
    <col min="9" max="10" width="5.77734375" style="5" customWidth="1"/>
    <col min="11" max="11" width="9.44140625" style="5" customWidth="1"/>
    <col min="12" max="12" width="12.44140625" style="5" customWidth="1"/>
    <col min="13" max="26" width="9.44140625" style="5" customWidth="1"/>
    <col min="27" max="256" width="9.21875" style="5"/>
    <col min="257" max="257" width="14.21875" style="5" customWidth="1"/>
    <col min="258" max="261" width="12.21875" style="5" customWidth="1"/>
    <col min="262" max="263" width="9.77734375" style="5" customWidth="1"/>
    <col min="264" max="264" width="9.21875" style="5"/>
    <col min="265" max="266" width="5.77734375" style="5" customWidth="1"/>
    <col min="267" max="512" width="9.21875" style="5"/>
    <col min="513" max="513" width="14.21875" style="5" customWidth="1"/>
    <col min="514" max="517" width="12.21875" style="5" customWidth="1"/>
    <col min="518" max="519" width="9.77734375" style="5" customWidth="1"/>
    <col min="520" max="520" width="9.21875" style="5"/>
    <col min="521" max="522" width="5.77734375" style="5" customWidth="1"/>
    <col min="523" max="768" width="9.21875" style="5"/>
    <col min="769" max="769" width="14.21875" style="5" customWidth="1"/>
    <col min="770" max="773" width="12.21875" style="5" customWidth="1"/>
    <col min="774" max="775" width="9.77734375" style="5" customWidth="1"/>
    <col min="776" max="776" width="9.21875" style="5"/>
    <col min="777" max="778" width="5.77734375" style="5" customWidth="1"/>
    <col min="779" max="1024" width="9.21875" style="5"/>
    <col min="1025" max="1025" width="14.21875" style="5" customWidth="1"/>
    <col min="1026" max="1029" width="12.21875" style="5" customWidth="1"/>
    <col min="1030" max="1031" width="9.77734375" style="5" customWidth="1"/>
    <col min="1032" max="1032" width="9.21875" style="5"/>
    <col min="1033" max="1034" width="5.77734375" style="5" customWidth="1"/>
    <col min="1035" max="1280" width="9.21875" style="5"/>
    <col min="1281" max="1281" width="14.21875" style="5" customWidth="1"/>
    <col min="1282" max="1285" width="12.21875" style="5" customWidth="1"/>
    <col min="1286" max="1287" width="9.77734375" style="5" customWidth="1"/>
    <col min="1288" max="1288" width="9.21875" style="5"/>
    <col min="1289" max="1290" width="5.77734375" style="5" customWidth="1"/>
    <col min="1291" max="1536" width="9.21875" style="5"/>
    <col min="1537" max="1537" width="14.21875" style="5" customWidth="1"/>
    <col min="1538" max="1541" width="12.21875" style="5" customWidth="1"/>
    <col min="1542" max="1543" width="9.77734375" style="5" customWidth="1"/>
    <col min="1544" max="1544" width="9.21875" style="5"/>
    <col min="1545" max="1546" width="5.77734375" style="5" customWidth="1"/>
    <col min="1547" max="1792" width="9.21875" style="5"/>
    <col min="1793" max="1793" width="14.21875" style="5" customWidth="1"/>
    <col min="1794" max="1797" width="12.21875" style="5" customWidth="1"/>
    <col min="1798" max="1799" width="9.77734375" style="5" customWidth="1"/>
    <col min="1800" max="1800" width="9.21875" style="5"/>
    <col min="1801" max="1802" width="5.77734375" style="5" customWidth="1"/>
    <col min="1803" max="2048" width="9.21875" style="5"/>
    <col min="2049" max="2049" width="14.21875" style="5" customWidth="1"/>
    <col min="2050" max="2053" width="12.21875" style="5" customWidth="1"/>
    <col min="2054" max="2055" width="9.77734375" style="5" customWidth="1"/>
    <col min="2056" max="2056" width="9.21875" style="5"/>
    <col min="2057" max="2058" width="5.77734375" style="5" customWidth="1"/>
    <col min="2059" max="2304" width="9.21875" style="5"/>
    <col min="2305" max="2305" width="14.21875" style="5" customWidth="1"/>
    <col min="2306" max="2309" width="12.21875" style="5" customWidth="1"/>
    <col min="2310" max="2311" width="9.77734375" style="5" customWidth="1"/>
    <col min="2312" max="2312" width="9.21875" style="5"/>
    <col min="2313" max="2314" width="5.77734375" style="5" customWidth="1"/>
    <col min="2315" max="2560" width="9.21875" style="5"/>
    <col min="2561" max="2561" width="14.21875" style="5" customWidth="1"/>
    <col min="2562" max="2565" width="12.21875" style="5" customWidth="1"/>
    <col min="2566" max="2567" width="9.77734375" style="5" customWidth="1"/>
    <col min="2568" max="2568" width="9.21875" style="5"/>
    <col min="2569" max="2570" width="5.77734375" style="5" customWidth="1"/>
    <col min="2571" max="2816" width="9.21875" style="5"/>
    <col min="2817" max="2817" width="14.21875" style="5" customWidth="1"/>
    <col min="2818" max="2821" width="12.21875" style="5" customWidth="1"/>
    <col min="2822" max="2823" width="9.77734375" style="5" customWidth="1"/>
    <col min="2824" max="2824" width="9.21875" style="5"/>
    <col min="2825" max="2826" width="5.77734375" style="5" customWidth="1"/>
    <col min="2827" max="3072" width="9.21875" style="5"/>
    <col min="3073" max="3073" width="14.21875" style="5" customWidth="1"/>
    <col min="3074" max="3077" width="12.21875" style="5" customWidth="1"/>
    <col min="3078" max="3079" width="9.77734375" style="5" customWidth="1"/>
    <col min="3080" max="3080" width="9.21875" style="5"/>
    <col min="3081" max="3082" width="5.77734375" style="5" customWidth="1"/>
    <col min="3083" max="3328" width="9.21875" style="5"/>
    <col min="3329" max="3329" width="14.21875" style="5" customWidth="1"/>
    <col min="3330" max="3333" width="12.21875" style="5" customWidth="1"/>
    <col min="3334" max="3335" width="9.77734375" style="5" customWidth="1"/>
    <col min="3336" max="3336" width="9.21875" style="5"/>
    <col min="3337" max="3338" width="5.77734375" style="5" customWidth="1"/>
    <col min="3339" max="3584" width="9.21875" style="5"/>
    <col min="3585" max="3585" width="14.21875" style="5" customWidth="1"/>
    <col min="3586" max="3589" width="12.21875" style="5" customWidth="1"/>
    <col min="3590" max="3591" width="9.77734375" style="5" customWidth="1"/>
    <col min="3592" max="3592" width="9.21875" style="5"/>
    <col min="3593" max="3594" width="5.77734375" style="5" customWidth="1"/>
    <col min="3595" max="3840" width="9.21875" style="5"/>
    <col min="3841" max="3841" width="14.21875" style="5" customWidth="1"/>
    <col min="3842" max="3845" width="12.21875" style="5" customWidth="1"/>
    <col min="3846" max="3847" width="9.77734375" style="5" customWidth="1"/>
    <col min="3848" max="3848" width="9.21875" style="5"/>
    <col min="3849" max="3850" width="5.77734375" style="5" customWidth="1"/>
    <col min="3851" max="4096" width="9.21875" style="5"/>
    <col min="4097" max="4097" width="14.21875" style="5" customWidth="1"/>
    <col min="4098" max="4101" width="12.21875" style="5" customWidth="1"/>
    <col min="4102" max="4103" width="9.77734375" style="5" customWidth="1"/>
    <col min="4104" max="4104" width="9.21875" style="5"/>
    <col min="4105" max="4106" width="5.77734375" style="5" customWidth="1"/>
    <col min="4107" max="4352" width="9.21875" style="5"/>
    <col min="4353" max="4353" width="14.21875" style="5" customWidth="1"/>
    <col min="4354" max="4357" width="12.21875" style="5" customWidth="1"/>
    <col min="4358" max="4359" width="9.77734375" style="5" customWidth="1"/>
    <col min="4360" max="4360" width="9.21875" style="5"/>
    <col min="4361" max="4362" width="5.77734375" style="5" customWidth="1"/>
    <col min="4363" max="4608" width="9.21875" style="5"/>
    <col min="4609" max="4609" width="14.21875" style="5" customWidth="1"/>
    <col min="4610" max="4613" width="12.21875" style="5" customWidth="1"/>
    <col min="4614" max="4615" width="9.77734375" style="5" customWidth="1"/>
    <col min="4616" max="4616" width="9.21875" style="5"/>
    <col min="4617" max="4618" width="5.77734375" style="5" customWidth="1"/>
    <col min="4619" max="4864" width="9.21875" style="5"/>
    <col min="4865" max="4865" width="14.21875" style="5" customWidth="1"/>
    <col min="4866" max="4869" width="12.21875" style="5" customWidth="1"/>
    <col min="4870" max="4871" width="9.77734375" style="5" customWidth="1"/>
    <col min="4872" max="4872" width="9.21875" style="5"/>
    <col min="4873" max="4874" width="5.77734375" style="5" customWidth="1"/>
    <col min="4875" max="5120" width="9.21875" style="5"/>
    <col min="5121" max="5121" width="14.21875" style="5" customWidth="1"/>
    <col min="5122" max="5125" width="12.21875" style="5" customWidth="1"/>
    <col min="5126" max="5127" width="9.77734375" style="5" customWidth="1"/>
    <col min="5128" max="5128" width="9.21875" style="5"/>
    <col min="5129" max="5130" width="5.77734375" style="5" customWidth="1"/>
    <col min="5131" max="5376" width="9.21875" style="5"/>
    <col min="5377" max="5377" width="14.21875" style="5" customWidth="1"/>
    <col min="5378" max="5381" width="12.21875" style="5" customWidth="1"/>
    <col min="5382" max="5383" width="9.77734375" style="5" customWidth="1"/>
    <col min="5384" max="5384" width="9.21875" style="5"/>
    <col min="5385" max="5386" width="5.77734375" style="5" customWidth="1"/>
    <col min="5387" max="5632" width="9.21875" style="5"/>
    <col min="5633" max="5633" width="14.21875" style="5" customWidth="1"/>
    <col min="5634" max="5637" width="12.21875" style="5" customWidth="1"/>
    <col min="5638" max="5639" width="9.77734375" style="5" customWidth="1"/>
    <col min="5640" max="5640" width="9.21875" style="5"/>
    <col min="5641" max="5642" width="5.77734375" style="5" customWidth="1"/>
    <col min="5643" max="5888" width="9.21875" style="5"/>
    <col min="5889" max="5889" width="14.21875" style="5" customWidth="1"/>
    <col min="5890" max="5893" width="12.21875" style="5" customWidth="1"/>
    <col min="5894" max="5895" width="9.77734375" style="5" customWidth="1"/>
    <col min="5896" max="5896" width="9.21875" style="5"/>
    <col min="5897" max="5898" width="5.77734375" style="5" customWidth="1"/>
    <col min="5899" max="6144" width="9.21875" style="5"/>
    <col min="6145" max="6145" width="14.21875" style="5" customWidth="1"/>
    <col min="6146" max="6149" width="12.21875" style="5" customWidth="1"/>
    <col min="6150" max="6151" width="9.77734375" style="5" customWidth="1"/>
    <col min="6152" max="6152" width="9.21875" style="5"/>
    <col min="6153" max="6154" width="5.77734375" style="5" customWidth="1"/>
    <col min="6155" max="6400" width="9.21875" style="5"/>
    <col min="6401" max="6401" width="14.21875" style="5" customWidth="1"/>
    <col min="6402" max="6405" width="12.21875" style="5" customWidth="1"/>
    <col min="6406" max="6407" width="9.77734375" style="5" customWidth="1"/>
    <col min="6408" max="6408" width="9.21875" style="5"/>
    <col min="6409" max="6410" width="5.77734375" style="5" customWidth="1"/>
    <col min="6411" max="6656" width="9.21875" style="5"/>
    <col min="6657" max="6657" width="14.21875" style="5" customWidth="1"/>
    <col min="6658" max="6661" width="12.21875" style="5" customWidth="1"/>
    <col min="6662" max="6663" width="9.77734375" style="5" customWidth="1"/>
    <col min="6664" max="6664" width="9.21875" style="5"/>
    <col min="6665" max="6666" width="5.77734375" style="5" customWidth="1"/>
    <col min="6667" max="6912" width="9.21875" style="5"/>
    <col min="6913" max="6913" width="14.21875" style="5" customWidth="1"/>
    <col min="6914" max="6917" width="12.21875" style="5" customWidth="1"/>
    <col min="6918" max="6919" width="9.77734375" style="5" customWidth="1"/>
    <col min="6920" max="6920" width="9.21875" style="5"/>
    <col min="6921" max="6922" width="5.77734375" style="5" customWidth="1"/>
    <col min="6923" max="7168" width="9.21875" style="5"/>
    <col min="7169" max="7169" width="14.21875" style="5" customWidth="1"/>
    <col min="7170" max="7173" width="12.21875" style="5" customWidth="1"/>
    <col min="7174" max="7175" width="9.77734375" style="5" customWidth="1"/>
    <col min="7176" max="7176" width="9.21875" style="5"/>
    <col min="7177" max="7178" width="5.77734375" style="5" customWidth="1"/>
    <col min="7179" max="7424" width="9.21875" style="5"/>
    <col min="7425" max="7425" width="14.21875" style="5" customWidth="1"/>
    <col min="7426" max="7429" width="12.21875" style="5" customWidth="1"/>
    <col min="7430" max="7431" width="9.77734375" style="5" customWidth="1"/>
    <col min="7432" max="7432" width="9.21875" style="5"/>
    <col min="7433" max="7434" width="5.77734375" style="5" customWidth="1"/>
    <col min="7435" max="7680" width="9.21875" style="5"/>
    <col min="7681" max="7681" width="14.21875" style="5" customWidth="1"/>
    <col min="7682" max="7685" width="12.21875" style="5" customWidth="1"/>
    <col min="7686" max="7687" width="9.77734375" style="5" customWidth="1"/>
    <col min="7688" max="7688" width="9.21875" style="5"/>
    <col min="7689" max="7690" width="5.77734375" style="5" customWidth="1"/>
    <col min="7691" max="7936" width="9.21875" style="5"/>
    <col min="7937" max="7937" width="14.21875" style="5" customWidth="1"/>
    <col min="7938" max="7941" width="12.21875" style="5" customWidth="1"/>
    <col min="7942" max="7943" width="9.77734375" style="5" customWidth="1"/>
    <col min="7944" max="7944" width="9.21875" style="5"/>
    <col min="7945" max="7946" width="5.77734375" style="5" customWidth="1"/>
    <col min="7947" max="8192" width="9.21875" style="5"/>
    <col min="8193" max="8193" width="14.21875" style="5" customWidth="1"/>
    <col min="8194" max="8197" width="12.21875" style="5" customWidth="1"/>
    <col min="8198" max="8199" width="9.77734375" style="5" customWidth="1"/>
    <col min="8200" max="8200" width="9.21875" style="5"/>
    <col min="8201" max="8202" width="5.77734375" style="5" customWidth="1"/>
    <col min="8203" max="8448" width="9.21875" style="5"/>
    <col min="8449" max="8449" width="14.21875" style="5" customWidth="1"/>
    <col min="8450" max="8453" width="12.21875" style="5" customWidth="1"/>
    <col min="8454" max="8455" width="9.77734375" style="5" customWidth="1"/>
    <col min="8456" max="8456" width="9.21875" style="5"/>
    <col min="8457" max="8458" width="5.77734375" style="5" customWidth="1"/>
    <col min="8459" max="8704" width="9.21875" style="5"/>
    <col min="8705" max="8705" width="14.21875" style="5" customWidth="1"/>
    <col min="8706" max="8709" width="12.21875" style="5" customWidth="1"/>
    <col min="8710" max="8711" width="9.77734375" style="5" customWidth="1"/>
    <col min="8712" max="8712" width="9.21875" style="5"/>
    <col min="8713" max="8714" width="5.77734375" style="5" customWidth="1"/>
    <col min="8715" max="8960" width="9.21875" style="5"/>
    <col min="8961" max="8961" width="14.21875" style="5" customWidth="1"/>
    <col min="8962" max="8965" width="12.21875" style="5" customWidth="1"/>
    <col min="8966" max="8967" width="9.77734375" style="5" customWidth="1"/>
    <col min="8968" max="8968" width="9.21875" style="5"/>
    <col min="8969" max="8970" width="5.77734375" style="5" customWidth="1"/>
    <col min="8971" max="9216" width="9.21875" style="5"/>
    <col min="9217" max="9217" width="14.21875" style="5" customWidth="1"/>
    <col min="9218" max="9221" width="12.21875" style="5" customWidth="1"/>
    <col min="9222" max="9223" width="9.77734375" style="5" customWidth="1"/>
    <col min="9224" max="9224" width="9.21875" style="5"/>
    <col min="9225" max="9226" width="5.77734375" style="5" customWidth="1"/>
    <col min="9227" max="9472" width="9.21875" style="5"/>
    <col min="9473" max="9473" width="14.21875" style="5" customWidth="1"/>
    <col min="9474" max="9477" width="12.21875" style="5" customWidth="1"/>
    <col min="9478" max="9479" width="9.77734375" style="5" customWidth="1"/>
    <col min="9480" max="9480" width="9.21875" style="5"/>
    <col min="9481" max="9482" width="5.77734375" style="5" customWidth="1"/>
    <col min="9483" max="9728" width="9.21875" style="5"/>
    <col min="9729" max="9729" width="14.21875" style="5" customWidth="1"/>
    <col min="9730" max="9733" width="12.21875" style="5" customWidth="1"/>
    <col min="9734" max="9735" width="9.77734375" style="5" customWidth="1"/>
    <col min="9736" max="9736" width="9.21875" style="5"/>
    <col min="9737" max="9738" width="5.77734375" style="5" customWidth="1"/>
    <col min="9739" max="9984" width="9.21875" style="5"/>
    <col min="9985" max="9985" width="14.21875" style="5" customWidth="1"/>
    <col min="9986" max="9989" width="12.21875" style="5" customWidth="1"/>
    <col min="9990" max="9991" width="9.77734375" style="5" customWidth="1"/>
    <col min="9992" max="9992" width="9.21875" style="5"/>
    <col min="9993" max="9994" width="5.77734375" style="5" customWidth="1"/>
    <col min="9995" max="10240" width="9.21875" style="5"/>
    <col min="10241" max="10241" width="14.21875" style="5" customWidth="1"/>
    <col min="10242" max="10245" width="12.21875" style="5" customWidth="1"/>
    <col min="10246" max="10247" width="9.77734375" style="5" customWidth="1"/>
    <col min="10248" max="10248" width="9.21875" style="5"/>
    <col min="10249" max="10250" width="5.77734375" style="5" customWidth="1"/>
    <col min="10251" max="10496" width="9.21875" style="5"/>
    <col min="10497" max="10497" width="14.21875" style="5" customWidth="1"/>
    <col min="10498" max="10501" width="12.21875" style="5" customWidth="1"/>
    <col min="10502" max="10503" width="9.77734375" style="5" customWidth="1"/>
    <col min="10504" max="10504" width="9.21875" style="5"/>
    <col min="10505" max="10506" width="5.77734375" style="5" customWidth="1"/>
    <col min="10507" max="10752" width="9.21875" style="5"/>
    <col min="10753" max="10753" width="14.21875" style="5" customWidth="1"/>
    <col min="10754" max="10757" width="12.21875" style="5" customWidth="1"/>
    <col min="10758" max="10759" width="9.77734375" style="5" customWidth="1"/>
    <col min="10760" max="10760" width="9.21875" style="5"/>
    <col min="10761" max="10762" width="5.77734375" style="5" customWidth="1"/>
    <col min="10763" max="11008" width="9.21875" style="5"/>
    <col min="11009" max="11009" width="14.21875" style="5" customWidth="1"/>
    <col min="11010" max="11013" width="12.21875" style="5" customWidth="1"/>
    <col min="11014" max="11015" width="9.77734375" style="5" customWidth="1"/>
    <col min="11016" max="11016" width="9.21875" style="5"/>
    <col min="11017" max="11018" width="5.77734375" style="5" customWidth="1"/>
    <col min="11019" max="11264" width="9.21875" style="5"/>
    <col min="11265" max="11265" width="14.21875" style="5" customWidth="1"/>
    <col min="11266" max="11269" width="12.21875" style="5" customWidth="1"/>
    <col min="11270" max="11271" width="9.77734375" style="5" customWidth="1"/>
    <col min="11272" max="11272" width="9.21875" style="5"/>
    <col min="11273" max="11274" width="5.77734375" style="5" customWidth="1"/>
    <col min="11275" max="11520" width="9.21875" style="5"/>
    <col min="11521" max="11521" width="14.21875" style="5" customWidth="1"/>
    <col min="11522" max="11525" width="12.21875" style="5" customWidth="1"/>
    <col min="11526" max="11527" width="9.77734375" style="5" customWidth="1"/>
    <col min="11528" max="11528" width="9.21875" style="5"/>
    <col min="11529" max="11530" width="5.77734375" style="5" customWidth="1"/>
    <col min="11531" max="11776" width="9.21875" style="5"/>
    <col min="11777" max="11777" width="14.21875" style="5" customWidth="1"/>
    <col min="11778" max="11781" width="12.21875" style="5" customWidth="1"/>
    <col min="11782" max="11783" width="9.77734375" style="5" customWidth="1"/>
    <col min="11784" max="11784" width="9.21875" style="5"/>
    <col min="11785" max="11786" width="5.77734375" style="5" customWidth="1"/>
    <col min="11787" max="12032" width="9.21875" style="5"/>
    <col min="12033" max="12033" width="14.21875" style="5" customWidth="1"/>
    <col min="12034" max="12037" width="12.21875" style="5" customWidth="1"/>
    <col min="12038" max="12039" width="9.77734375" style="5" customWidth="1"/>
    <col min="12040" max="12040" width="9.21875" style="5"/>
    <col min="12041" max="12042" width="5.77734375" style="5" customWidth="1"/>
    <col min="12043" max="12288" width="9.21875" style="5"/>
    <col min="12289" max="12289" width="14.21875" style="5" customWidth="1"/>
    <col min="12290" max="12293" width="12.21875" style="5" customWidth="1"/>
    <col min="12294" max="12295" width="9.77734375" style="5" customWidth="1"/>
    <col min="12296" max="12296" width="9.21875" style="5"/>
    <col min="12297" max="12298" width="5.77734375" style="5" customWidth="1"/>
    <col min="12299" max="12544" width="9.21875" style="5"/>
    <col min="12545" max="12545" width="14.21875" style="5" customWidth="1"/>
    <col min="12546" max="12549" width="12.21875" style="5" customWidth="1"/>
    <col min="12550" max="12551" width="9.77734375" style="5" customWidth="1"/>
    <col min="12552" max="12552" width="9.21875" style="5"/>
    <col min="12553" max="12554" width="5.77734375" style="5" customWidth="1"/>
    <col min="12555" max="12800" width="9.21875" style="5"/>
    <col min="12801" max="12801" width="14.21875" style="5" customWidth="1"/>
    <col min="12802" max="12805" width="12.21875" style="5" customWidth="1"/>
    <col min="12806" max="12807" width="9.77734375" style="5" customWidth="1"/>
    <col min="12808" max="12808" width="9.21875" style="5"/>
    <col min="12809" max="12810" width="5.77734375" style="5" customWidth="1"/>
    <col min="12811" max="13056" width="9.21875" style="5"/>
    <col min="13057" max="13057" width="14.21875" style="5" customWidth="1"/>
    <col min="13058" max="13061" width="12.21875" style="5" customWidth="1"/>
    <col min="13062" max="13063" width="9.77734375" style="5" customWidth="1"/>
    <col min="13064" max="13064" width="9.21875" style="5"/>
    <col min="13065" max="13066" width="5.77734375" style="5" customWidth="1"/>
    <col min="13067" max="13312" width="9.21875" style="5"/>
    <col min="13313" max="13313" width="14.21875" style="5" customWidth="1"/>
    <col min="13314" max="13317" width="12.21875" style="5" customWidth="1"/>
    <col min="13318" max="13319" width="9.77734375" style="5" customWidth="1"/>
    <col min="13320" max="13320" width="9.21875" style="5"/>
    <col min="13321" max="13322" width="5.77734375" style="5" customWidth="1"/>
    <col min="13323" max="13568" width="9.21875" style="5"/>
    <col min="13569" max="13569" width="14.21875" style="5" customWidth="1"/>
    <col min="13570" max="13573" width="12.21875" style="5" customWidth="1"/>
    <col min="13574" max="13575" width="9.77734375" style="5" customWidth="1"/>
    <col min="13576" max="13576" width="9.21875" style="5"/>
    <col min="13577" max="13578" width="5.77734375" style="5" customWidth="1"/>
    <col min="13579" max="13824" width="9.21875" style="5"/>
    <col min="13825" max="13825" width="14.21875" style="5" customWidth="1"/>
    <col min="13826" max="13829" width="12.21875" style="5" customWidth="1"/>
    <col min="13830" max="13831" width="9.77734375" style="5" customWidth="1"/>
    <col min="13832" max="13832" width="9.21875" style="5"/>
    <col min="13833" max="13834" width="5.77734375" style="5" customWidth="1"/>
    <col min="13835" max="14080" width="9.21875" style="5"/>
    <col min="14081" max="14081" width="14.21875" style="5" customWidth="1"/>
    <col min="14082" max="14085" width="12.21875" style="5" customWidth="1"/>
    <col min="14086" max="14087" width="9.77734375" style="5" customWidth="1"/>
    <col min="14088" max="14088" width="9.21875" style="5"/>
    <col min="14089" max="14090" width="5.77734375" style="5" customWidth="1"/>
    <col min="14091" max="14336" width="9.21875" style="5"/>
    <col min="14337" max="14337" width="14.21875" style="5" customWidth="1"/>
    <col min="14338" max="14341" width="12.21875" style="5" customWidth="1"/>
    <col min="14342" max="14343" width="9.77734375" style="5" customWidth="1"/>
    <col min="14344" max="14344" width="9.21875" style="5"/>
    <col min="14345" max="14346" width="5.77734375" style="5" customWidth="1"/>
    <col min="14347" max="14592" width="9.21875" style="5"/>
    <col min="14593" max="14593" width="14.21875" style="5" customWidth="1"/>
    <col min="14594" max="14597" width="12.21875" style="5" customWidth="1"/>
    <col min="14598" max="14599" width="9.77734375" style="5" customWidth="1"/>
    <col min="14600" max="14600" width="9.21875" style="5"/>
    <col min="14601" max="14602" width="5.77734375" style="5" customWidth="1"/>
    <col min="14603" max="14848" width="9.21875" style="5"/>
    <col min="14849" max="14849" width="14.21875" style="5" customWidth="1"/>
    <col min="14850" max="14853" width="12.21875" style="5" customWidth="1"/>
    <col min="14854" max="14855" width="9.77734375" style="5" customWidth="1"/>
    <col min="14856" max="14856" width="9.21875" style="5"/>
    <col min="14857" max="14858" width="5.77734375" style="5" customWidth="1"/>
    <col min="14859" max="15104" width="9.21875" style="5"/>
    <col min="15105" max="15105" width="14.21875" style="5" customWidth="1"/>
    <col min="15106" max="15109" width="12.21875" style="5" customWidth="1"/>
    <col min="15110" max="15111" width="9.77734375" style="5" customWidth="1"/>
    <col min="15112" max="15112" width="9.21875" style="5"/>
    <col min="15113" max="15114" width="5.77734375" style="5" customWidth="1"/>
    <col min="15115" max="15360" width="9.21875" style="5"/>
    <col min="15361" max="15361" width="14.21875" style="5" customWidth="1"/>
    <col min="15362" max="15365" width="12.21875" style="5" customWidth="1"/>
    <col min="15366" max="15367" width="9.77734375" style="5" customWidth="1"/>
    <col min="15368" max="15368" width="9.21875" style="5"/>
    <col min="15369" max="15370" width="5.77734375" style="5" customWidth="1"/>
    <col min="15371" max="15616" width="9.21875" style="5"/>
    <col min="15617" max="15617" width="14.21875" style="5" customWidth="1"/>
    <col min="15618" max="15621" width="12.21875" style="5" customWidth="1"/>
    <col min="15622" max="15623" width="9.77734375" style="5" customWidth="1"/>
    <col min="15624" max="15624" width="9.21875" style="5"/>
    <col min="15625" max="15626" width="5.77734375" style="5" customWidth="1"/>
    <col min="15627" max="15872" width="9.21875" style="5"/>
    <col min="15873" max="15873" width="14.21875" style="5" customWidth="1"/>
    <col min="15874" max="15877" width="12.21875" style="5" customWidth="1"/>
    <col min="15878" max="15879" width="9.77734375" style="5" customWidth="1"/>
    <col min="15880" max="15880" width="9.21875" style="5"/>
    <col min="15881" max="15882" width="5.77734375" style="5" customWidth="1"/>
    <col min="15883" max="16128" width="9.21875" style="5"/>
    <col min="16129" max="16129" width="14.21875" style="5" customWidth="1"/>
    <col min="16130" max="16133" width="12.21875" style="5" customWidth="1"/>
    <col min="16134" max="16135" width="9.77734375" style="5" customWidth="1"/>
    <col min="16136" max="16136" width="9.21875" style="5"/>
    <col min="16137" max="16138" width="5.77734375" style="5" customWidth="1"/>
    <col min="16139" max="16384" width="9.21875" style="5"/>
  </cols>
  <sheetData>
    <row r="1" spans="1:25" s="2" customFormat="1" ht="16.2" x14ac:dyDescent="0.3">
      <c r="A1" s="1" t="s">
        <v>27</v>
      </c>
      <c r="B1" s="5"/>
      <c r="C1" s="5"/>
      <c r="D1" s="5"/>
      <c r="E1" s="5"/>
      <c r="F1" s="5"/>
      <c r="G1" s="376" t="s">
        <v>651</v>
      </c>
      <c r="H1" s="5"/>
      <c r="L1" s="47"/>
    </row>
    <row r="2" spans="1:25" ht="13.8" x14ac:dyDescent="0.3">
      <c r="A2" s="8"/>
    </row>
    <row r="3" spans="1:25" ht="14.4" x14ac:dyDescent="0.3">
      <c r="A3" s="4" t="s">
        <v>28</v>
      </c>
      <c r="E3" s="64">
        <v>2022</v>
      </c>
    </row>
    <row r="4" spans="1:25" ht="66" x14ac:dyDescent="0.3">
      <c r="A4" s="1129" t="s">
        <v>17</v>
      </c>
      <c r="B4" s="9" t="s">
        <v>29</v>
      </c>
      <c r="C4" s="9" t="s">
        <v>662</v>
      </c>
      <c r="D4" s="9" t="s">
        <v>410</v>
      </c>
      <c r="E4" s="26" t="s">
        <v>30</v>
      </c>
    </row>
    <row r="5" spans="1:25" x14ac:dyDescent="0.3">
      <c r="A5" s="1130"/>
      <c r="B5" s="1113" t="s">
        <v>31</v>
      </c>
      <c r="C5" s="1109"/>
      <c r="D5" s="1109"/>
      <c r="E5" s="1109"/>
      <c r="G5" s="89"/>
    </row>
    <row r="6" spans="1:25" x14ac:dyDescent="0.3">
      <c r="A6" s="7" t="s">
        <v>328</v>
      </c>
      <c r="B6" s="12">
        <v>51.816014214969996</v>
      </c>
      <c r="C6" s="12">
        <v>6.0230058830399997</v>
      </c>
      <c r="D6" s="12">
        <v>41.910182842700003</v>
      </c>
      <c r="E6" s="18">
        <v>0.25079705929000001</v>
      </c>
      <c r="F6" s="141"/>
      <c r="G6" s="89"/>
      <c r="O6" s="72"/>
      <c r="P6" s="72"/>
      <c r="Q6" s="72"/>
    </row>
    <row r="7" spans="1:25" ht="13.8" x14ac:dyDescent="0.3">
      <c r="A7" s="8"/>
      <c r="B7" s="102"/>
      <c r="C7" s="102"/>
      <c r="D7" s="102"/>
      <c r="E7" s="102"/>
      <c r="F7" s="140"/>
      <c r="G7" s="140"/>
      <c r="H7" s="140"/>
      <c r="I7" s="140"/>
      <c r="J7" s="140"/>
      <c r="K7" s="140"/>
      <c r="L7" s="102"/>
    </row>
    <row r="8" spans="1:25" ht="13.8" x14ac:dyDescent="0.3">
      <c r="A8" s="4" t="s">
        <v>32</v>
      </c>
    </row>
    <row r="9" spans="1:25" ht="26.4" x14ac:dyDescent="0.3">
      <c r="A9" s="1110" t="s">
        <v>17</v>
      </c>
      <c r="B9" s="16" t="s">
        <v>33</v>
      </c>
      <c r="C9" s="16" t="s">
        <v>34</v>
      </c>
      <c r="D9" s="16" t="s">
        <v>35</v>
      </c>
      <c r="E9" s="16" t="s">
        <v>36</v>
      </c>
      <c r="F9" s="16" t="s">
        <v>339</v>
      </c>
      <c r="G9" s="17" t="s">
        <v>340</v>
      </c>
    </row>
    <row r="10" spans="1:25" x14ac:dyDescent="0.3">
      <c r="A10" s="1112"/>
      <c r="B10" s="1131" t="s">
        <v>31</v>
      </c>
      <c r="C10" s="1131"/>
      <c r="D10" s="1131"/>
      <c r="E10" s="1131"/>
      <c r="F10" s="1131"/>
      <c r="G10" s="1117"/>
    </row>
    <row r="11" spans="1:25" x14ac:dyDescent="0.3">
      <c r="A11" s="7" t="s">
        <v>329</v>
      </c>
      <c r="B11" s="12">
        <v>13.712837205806361</v>
      </c>
      <c r="C11" s="12">
        <v>10.846973417301371</v>
      </c>
      <c r="D11" s="12">
        <v>32.753491449332444</v>
      </c>
      <c r="E11" s="12">
        <v>19.995470812685497</v>
      </c>
      <c r="F11" s="12">
        <v>13.975871432893786</v>
      </c>
      <c r="G11" s="18">
        <v>8.7153556819805402</v>
      </c>
      <c r="H11" s="72"/>
      <c r="R11" s="72"/>
      <c r="S11" s="72"/>
      <c r="T11" s="72"/>
      <c r="U11" s="72"/>
      <c r="V11" s="72"/>
      <c r="W11" s="72"/>
      <c r="X11" s="72"/>
      <c r="Y11" s="72"/>
    </row>
    <row r="12" spans="1:25" ht="13.8" x14ac:dyDescent="0.3">
      <c r="A12" s="8"/>
    </row>
    <row r="13" spans="1:25" ht="13.8" x14ac:dyDescent="0.3">
      <c r="A13" s="4" t="s">
        <v>37</v>
      </c>
    </row>
    <row r="14" spans="1:25" ht="39.6" x14ac:dyDescent="0.3">
      <c r="A14" s="1110" t="s">
        <v>17</v>
      </c>
      <c r="B14" s="16" t="s">
        <v>38</v>
      </c>
      <c r="C14" s="16" t="s">
        <v>39</v>
      </c>
      <c r="D14" s="16" t="s">
        <v>40</v>
      </c>
      <c r="E14" s="17" t="s">
        <v>41</v>
      </c>
      <c r="F14" s="6"/>
    </row>
    <row r="15" spans="1:25" x14ac:dyDescent="0.3">
      <c r="A15" s="1112"/>
      <c r="B15" s="1132" t="s">
        <v>31</v>
      </c>
      <c r="C15" s="1132"/>
      <c r="D15" s="1132"/>
      <c r="E15" s="1113"/>
      <c r="F15" s="6"/>
    </row>
    <row r="16" spans="1:25" x14ac:dyDescent="0.3">
      <c r="A16" s="7" t="s">
        <v>329</v>
      </c>
      <c r="B16" s="12">
        <v>78.675298261152847</v>
      </c>
      <c r="C16" s="12">
        <v>14.50218697512482</v>
      </c>
      <c r="D16" s="12">
        <v>5.5942565169722966</v>
      </c>
      <c r="E16" s="18">
        <v>1.2282582467500389</v>
      </c>
      <c r="F16" s="141"/>
      <c r="K16" s="72"/>
      <c r="P16" s="72"/>
      <c r="Q16" s="72"/>
      <c r="R16" s="72"/>
      <c r="S16" s="72"/>
    </row>
    <row r="17" spans="1:17" ht="13.8" x14ac:dyDescent="0.3">
      <c r="A17" s="19"/>
      <c r="K17" s="72"/>
    </row>
    <row r="18" spans="1:17" ht="13.8" x14ac:dyDescent="0.3">
      <c r="A18" s="4" t="s">
        <v>42</v>
      </c>
      <c r="B18" s="4"/>
      <c r="C18" s="4"/>
      <c r="D18" s="4"/>
      <c r="E18" s="4"/>
      <c r="K18" s="72"/>
    </row>
    <row r="19" spans="1:17" ht="13.2" customHeight="1" x14ac:dyDescent="0.3">
      <c r="A19" s="1122" t="s">
        <v>17</v>
      </c>
      <c r="B19" s="106" t="s">
        <v>663</v>
      </c>
      <c r="C19" s="411" t="s">
        <v>664</v>
      </c>
      <c r="D19" s="4"/>
      <c r="E19" s="4"/>
    </row>
    <row r="20" spans="1:17" ht="13.8" x14ac:dyDescent="0.3">
      <c r="A20" s="1123"/>
      <c r="B20" s="1124" t="s">
        <v>43</v>
      </c>
      <c r="C20" s="1125"/>
      <c r="D20" s="4"/>
      <c r="E20" s="4"/>
    </row>
    <row r="21" spans="1:17" x14ac:dyDescent="0.3">
      <c r="A21" s="7" t="s">
        <v>329</v>
      </c>
      <c r="B21" s="22">
        <v>91.921461614529704</v>
      </c>
      <c r="C21" s="20">
        <v>8.0785383854702992</v>
      </c>
    </row>
    <row r="22" spans="1:17" x14ac:dyDescent="0.3">
      <c r="A22" s="7"/>
      <c r="B22" s="13"/>
      <c r="C22" s="13"/>
      <c r="F22" s="7"/>
      <c r="G22" s="7"/>
      <c r="H22" s="13"/>
      <c r="N22" s="72"/>
      <c r="O22" s="72"/>
    </row>
    <row r="23" spans="1:17" ht="14.4" x14ac:dyDescent="0.3">
      <c r="A23" s="4" t="s">
        <v>44</v>
      </c>
      <c r="B23" s="4"/>
      <c r="C23" s="4"/>
      <c r="D23" s="4"/>
      <c r="E23" s="64"/>
      <c r="F23" s="4"/>
      <c r="G23" s="4"/>
      <c r="H23" s="4"/>
    </row>
    <row r="24" spans="1:17" ht="14.4" x14ac:dyDescent="0.3">
      <c r="A24" s="1122" t="s">
        <v>17</v>
      </c>
      <c r="B24" s="1126"/>
      <c r="C24" s="413" t="s">
        <v>45</v>
      </c>
      <c r="D24" s="413" t="s">
        <v>46</v>
      </c>
      <c r="E24" s="414" t="s">
        <v>47</v>
      </c>
      <c r="F24" s="415"/>
      <c r="G24" s="104"/>
      <c r="H24" s="416"/>
    </row>
    <row r="25" spans="1:17" ht="14.4" x14ac:dyDescent="0.3">
      <c r="A25" s="1123"/>
      <c r="B25" s="1127"/>
      <c r="C25" s="1124" t="s">
        <v>43</v>
      </c>
      <c r="D25" s="1125"/>
      <c r="E25" s="1125"/>
      <c r="F25" s="415"/>
      <c r="G25" s="415"/>
      <c r="H25" s="416"/>
    </row>
    <row r="26" spans="1:17" x14ac:dyDescent="0.25">
      <c r="A26" s="1128" t="s">
        <v>329</v>
      </c>
      <c r="B26" s="1128"/>
      <c r="C26" s="161">
        <v>10.921938463645809</v>
      </c>
      <c r="D26" s="161">
        <v>82.521888809966924</v>
      </c>
      <c r="E26" s="138">
        <v>6.5561727263872633</v>
      </c>
      <c r="F26" s="417"/>
      <c r="G26" s="11"/>
      <c r="H26" s="11"/>
    </row>
    <row r="27" spans="1:17" x14ac:dyDescent="0.3">
      <c r="A27" s="6"/>
      <c r="B27" s="6"/>
      <c r="C27" s="6"/>
      <c r="D27" s="54"/>
      <c r="E27" s="54"/>
      <c r="F27" s="54"/>
      <c r="G27" s="6"/>
      <c r="H27" s="6"/>
    </row>
    <row r="28" spans="1:17" ht="16.8" x14ac:dyDescent="0.3">
      <c r="A28" s="4" t="s">
        <v>48</v>
      </c>
      <c r="I28" s="143"/>
      <c r="O28" s="72"/>
      <c r="P28" s="72"/>
      <c r="Q28" s="72"/>
    </row>
    <row r="29" spans="1:17" x14ac:dyDescent="0.3">
      <c r="A29" s="1110" t="s">
        <v>17</v>
      </c>
      <c r="B29" s="1113" t="s">
        <v>49</v>
      </c>
      <c r="C29" s="1109"/>
      <c r="D29" s="1109"/>
      <c r="E29" s="1109"/>
      <c r="F29" s="1109"/>
      <c r="G29" s="1114"/>
      <c r="H29" s="1115" t="s">
        <v>41</v>
      </c>
      <c r="I29" s="6"/>
      <c r="J29" s="6"/>
    </row>
    <row r="30" spans="1:17" x14ac:dyDescent="0.3">
      <c r="A30" s="1111"/>
      <c r="B30" s="23" t="s">
        <v>50</v>
      </c>
      <c r="C30" s="23">
        <v>0.9</v>
      </c>
      <c r="D30" s="23">
        <v>1</v>
      </c>
      <c r="E30" s="23">
        <v>1.1000000000000001</v>
      </c>
      <c r="F30" s="23">
        <v>1.2</v>
      </c>
      <c r="G30" s="23" t="s">
        <v>51</v>
      </c>
      <c r="H30" s="1116"/>
    </row>
    <row r="31" spans="1:17" ht="13.2" customHeight="1" x14ac:dyDescent="0.3">
      <c r="A31" s="1112"/>
      <c r="B31" s="1117" t="s">
        <v>31</v>
      </c>
      <c r="C31" s="1118"/>
      <c r="D31" s="1118"/>
      <c r="E31" s="1118"/>
      <c r="F31" s="1118"/>
      <c r="G31" s="1118"/>
      <c r="H31" s="1118"/>
    </row>
    <row r="32" spans="1:17" x14ac:dyDescent="0.25">
      <c r="A32" s="75" t="s">
        <v>329</v>
      </c>
      <c r="B32" s="161">
        <v>5.9490718405734695</v>
      </c>
      <c r="C32" s="161">
        <v>6.5128906293897906</v>
      </c>
      <c r="D32" s="161">
        <v>3.408602799478778</v>
      </c>
      <c r="E32" s="161">
        <v>19.431067933459264</v>
      </c>
      <c r="F32" s="161">
        <v>1.631953487294963</v>
      </c>
      <c r="G32" s="161">
        <v>8.2874529398803496</v>
      </c>
      <c r="H32" s="138">
        <v>54.778960369923382</v>
      </c>
    </row>
    <row r="33" spans="1:23" ht="13.8" x14ac:dyDescent="0.3">
      <c r="A33" s="4"/>
    </row>
    <row r="34" spans="1:23" ht="13.8" x14ac:dyDescent="0.25">
      <c r="A34" s="24" t="s">
        <v>52</v>
      </c>
      <c r="B34" s="2"/>
      <c r="C34" s="2"/>
      <c r="D34" s="2"/>
      <c r="E34" s="2"/>
      <c r="F34" s="2"/>
      <c r="G34" s="2"/>
      <c r="H34" s="2"/>
      <c r="K34" s="160"/>
    </row>
    <row r="35" spans="1:23" ht="37.799999999999997" x14ac:dyDescent="0.3">
      <c r="A35" s="1110" t="s">
        <v>17</v>
      </c>
      <c r="B35" s="418" t="s">
        <v>53</v>
      </c>
      <c r="C35" s="419" t="s">
        <v>54</v>
      </c>
      <c r="D35" s="418" t="s">
        <v>665</v>
      </c>
      <c r="E35" s="419" t="s">
        <v>666</v>
      </c>
    </row>
    <row r="36" spans="1:23" x14ac:dyDescent="0.3">
      <c r="A36" s="1112"/>
      <c r="B36" s="1113" t="s">
        <v>31</v>
      </c>
      <c r="C36" s="1109"/>
      <c r="D36" s="1109"/>
      <c r="E36" s="1109"/>
    </row>
    <row r="37" spans="1:23" ht="13.2" customHeight="1" x14ac:dyDescent="0.25">
      <c r="A37" s="30" t="s">
        <v>329</v>
      </c>
      <c r="B37" s="161">
        <v>96.064333385020007</v>
      </c>
      <c r="C37" s="161">
        <v>3.9356666149800001</v>
      </c>
      <c r="D37" s="161">
        <v>95.272665545600006</v>
      </c>
      <c r="E37" s="235">
        <v>4.7273344544000002</v>
      </c>
      <c r="G37" s="89"/>
    </row>
    <row r="39" spans="1:23" ht="13.8" x14ac:dyDescent="0.3">
      <c r="A39" s="1119" t="s">
        <v>55</v>
      </c>
      <c r="B39" s="1119"/>
      <c r="C39" s="1119"/>
      <c r="D39" s="1119"/>
      <c r="E39" s="1119"/>
      <c r="F39" s="1119"/>
      <c r="G39" s="1120"/>
      <c r="H39" s="1120"/>
    </row>
    <row r="40" spans="1:23" x14ac:dyDescent="0.3">
      <c r="A40" s="1121" t="s">
        <v>17</v>
      </c>
      <c r="B40" s="1113" t="s">
        <v>56</v>
      </c>
      <c r="C40" s="1109"/>
      <c r="D40" s="1114"/>
      <c r="E40" s="1113" t="s">
        <v>57</v>
      </c>
      <c r="F40" s="1109"/>
      <c r="G40" s="1109"/>
      <c r="H40" s="25"/>
      <c r="N40" s="72"/>
      <c r="O40" s="72"/>
    </row>
    <row r="41" spans="1:23" ht="26.4" x14ac:dyDescent="0.3">
      <c r="A41" s="1121"/>
      <c r="B41" s="9" t="s">
        <v>58</v>
      </c>
      <c r="C41" s="9" t="s">
        <v>59</v>
      </c>
      <c r="D41" s="9" t="s">
        <v>60</v>
      </c>
      <c r="E41" s="9" t="s">
        <v>61</v>
      </c>
      <c r="F41" s="9" t="s">
        <v>62</v>
      </c>
      <c r="G41" s="26" t="s">
        <v>60</v>
      </c>
      <c r="H41" s="25"/>
    </row>
    <row r="42" spans="1:23" x14ac:dyDescent="0.3">
      <c r="A42" s="1121"/>
      <c r="B42" s="1113" t="s">
        <v>31</v>
      </c>
      <c r="C42" s="1109"/>
      <c r="D42" s="1109"/>
      <c r="E42" s="1109"/>
      <c r="F42" s="1109"/>
      <c r="G42" s="1109"/>
      <c r="H42" s="25"/>
    </row>
    <row r="43" spans="1:23" ht="13.2" customHeight="1" x14ac:dyDescent="0.25">
      <c r="A43" s="30" t="s">
        <v>329</v>
      </c>
      <c r="B43" s="161">
        <v>94.805613972949999</v>
      </c>
      <c r="C43" s="161">
        <v>6.8758069906200001</v>
      </c>
      <c r="D43" s="161">
        <v>0.10538943592</v>
      </c>
      <c r="E43" s="161">
        <v>33.731628392192533</v>
      </c>
      <c r="F43" s="161">
        <v>65.60421712092004</v>
      </c>
      <c r="G43" s="235">
        <v>0.6641544868874345</v>
      </c>
      <c r="H43" s="417"/>
    </row>
    <row r="44" spans="1:23" x14ac:dyDescent="0.25">
      <c r="A44" s="420" t="s">
        <v>667</v>
      </c>
      <c r="H44" s="142"/>
    </row>
    <row r="45" spans="1:23" x14ac:dyDescent="0.25">
      <c r="B45" s="3"/>
      <c r="C45" s="3"/>
      <c r="D45" s="3"/>
      <c r="E45" s="153"/>
      <c r="F45" s="3"/>
      <c r="G45" s="3"/>
      <c r="H45" s="73"/>
    </row>
    <row r="46" spans="1:23" ht="15.6" x14ac:dyDescent="0.3">
      <c r="A46" s="15"/>
      <c r="R46" s="72"/>
      <c r="S46" s="72"/>
      <c r="T46" s="72"/>
      <c r="U46" s="72"/>
      <c r="V46" s="72"/>
      <c r="W46" s="72"/>
    </row>
    <row r="47" spans="1:23" x14ac:dyDescent="0.3">
      <c r="B47" s="160"/>
      <c r="C47" s="160"/>
    </row>
    <row r="48" spans="1:23" ht="15.6" x14ac:dyDescent="0.3">
      <c r="D48" s="15"/>
    </row>
  </sheetData>
  <mergeCells count="23">
    <mergeCell ref="A4:A5"/>
    <mergeCell ref="A9:A10"/>
    <mergeCell ref="B10:G10"/>
    <mergeCell ref="A14:A15"/>
    <mergeCell ref="B15:E15"/>
    <mergeCell ref="B5:E5"/>
    <mergeCell ref="A19:A20"/>
    <mergeCell ref="B20:C20"/>
    <mergeCell ref="A24:B25"/>
    <mergeCell ref="C25:E25"/>
    <mergeCell ref="A26:B26"/>
    <mergeCell ref="A39:F39"/>
    <mergeCell ref="G39:H39"/>
    <mergeCell ref="A40:A42"/>
    <mergeCell ref="B40:D40"/>
    <mergeCell ref="E40:G40"/>
    <mergeCell ref="B42:G42"/>
    <mergeCell ref="A29:A31"/>
    <mergeCell ref="B29:G29"/>
    <mergeCell ref="H29:H30"/>
    <mergeCell ref="B31:H31"/>
    <mergeCell ref="A35:A36"/>
    <mergeCell ref="B36:E36"/>
  </mergeCells>
  <hyperlinks>
    <hyperlink ref="G1" location="INFO!A1" display="POWRÓT" xr:uid="{723D9D4B-8E45-4239-BDF6-3101EDAB3B3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rowBreaks count="1" manualBreakCount="1">
    <brk id="27" max="7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D1C5-EFA7-470C-860A-D2E7872F336E}">
  <dimension ref="A1:I14"/>
  <sheetViews>
    <sheetView zoomScale="85" zoomScaleNormal="85" workbookViewId="0">
      <selection activeCell="P37" sqref="P37"/>
    </sheetView>
  </sheetViews>
  <sheetFormatPr defaultColWidth="11.5546875" defaultRowHeight="14.4" x14ac:dyDescent="0.3"/>
  <cols>
    <col min="1" max="1" width="22.44140625" customWidth="1"/>
    <col min="2" max="5" width="13.6640625" customWidth="1"/>
    <col min="6" max="6" width="11.6640625" customWidth="1"/>
    <col min="7" max="7" width="7.44140625" customWidth="1"/>
  </cols>
  <sheetData>
    <row r="1" spans="1:9" ht="15.6" x14ac:dyDescent="0.3">
      <c r="A1" s="774" t="s">
        <v>875</v>
      </c>
      <c r="I1" s="376" t="s">
        <v>651</v>
      </c>
    </row>
    <row r="2" spans="1:9" ht="26.25" customHeight="1" x14ac:dyDescent="0.55000000000000004">
      <c r="A2" s="1254" t="s">
        <v>570</v>
      </c>
      <c r="B2" s="1261" t="s">
        <v>592</v>
      </c>
      <c r="C2" s="1261"/>
      <c r="D2" s="726" t="s">
        <v>593</v>
      </c>
      <c r="E2" s="1261" t="s">
        <v>573</v>
      </c>
      <c r="F2" s="1262"/>
      <c r="G2" s="775">
        <v>2022</v>
      </c>
      <c r="H2" s="757"/>
    </row>
    <row r="3" spans="1:9" ht="18" customHeight="1" x14ac:dyDescent="0.3">
      <c r="A3" s="1254"/>
      <c r="B3" s="394" t="s">
        <v>590</v>
      </c>
      <c r="C3" s="727" t="s">
        <v>495</v>
      </c>
      <c r="D3" s="727" t="s">
        <v>182</v>
      </c>
      <c r="E3" s="394" t="s">
        <v>591</v>
      </c>
      <c r="F3" s="728" t="s">
        <v>585</v>
      </c>
      <c r="H3" s="755"/>
    </row>
    <row r="4" spans="1:9" ht="20.100000000000001" customHeight="1" x14ac:dyDescent="0.35">
      <c r="A4" s="762" t="s">
        <v>586</v>
      </c>
      <c r="B4" s="746">
        <v>10.090713638383335</v>
      </c>
      <c r="C4" s="769">
        <v>70.634995468683286</v>
      </c>
      <c r="D4" s="736">
        <v>1224.4497579222907</v>
      </c>
      <c r="E4" s="746">
        <v>128.63407472324752</v>
      </c>
      <c r="F4" s="746">
        <v>18.376296389035261</v>
      </c>
      <c r="H4" s="776"/>
    </row>
    <row r="5" spans="1:9" ht="20.100000000000001" customHeight="1" x14ac:dyDescent="0.3">
      <c r="A5" s="762" t="s">
        <v>587</v>
      </c>
      <c r="B5" s="746">
        <v>7.9501786234456446</v>
      </c>
      <c r="C5" s="769">
        <v>55.65125036411952</v>
      </c>
      <c r="D5" s="736">
        <v>1180.3416650679878</v>
      </c>
      <c r="E5" s="746">
        <v>137.53902687832897</v>
      </c>
      <c r="F5" s="746">
        <v>19.648432411189798</v>
      </c>
    </row>
    <row r="6" spans="1:9" ht="19.5" customHeight="1" x14ac:dyDescent="0.3">
      <c r="A6" s="762" t="s">
        <v>588</v>
      </c>
      <c r="B6" s="771" t="s">
        <v>865</v>
      </c>
      <c r="C6" s="767" t="s">
        <v>866</v>
      </c>
      <c r="D6" s="766" t="s">
        <v>867</v>
      </c>
      <c r="E6" s="771" t="s">
        <v>868</v>
      </c>
      <c r="F6" s="771" t="s">
        <v>869</v>
      </c>
    </row>
    <row r="7" spans="1:9" ht="15.75" customHeight="1" x14ac:dyDescent="0.3">
      <c r="A7" s="777"/>
    </row>
    <row r="8" spans="1:9" ht="20.100000000000001" customHeight="1" x14ac:dyDescent="0.3">
      <c r="A8" s="774" t="s">
        <v>876</v>
      </c>
    </row>
    <row r="9" spans="1:9" ht="26.25" customHeight="1" x14ac:dyDescent="0.3">
      <c r="A9" s="1254" t="s">
        <v>570</v>
      </c>
      <c r="B9" s="1261" t="s">
        <v>592</v>
      </c>
      <c r="C9" s="1261"/>
      <c r="D9" s="726" t="s">
        <v>572</v>
      </c>
      <c r="E9" s="1261" t="s">
        <v>573</v>
      </c>
      <c r="F9" s="1262"/>
      <c r="G9" s="775">
        <v>2022</v>
      </c>
      <c r="H9" s="755"/>
    </row>
    <row r="10" spans="1:9" ht="18" customHeight="1" x14ac:dyDescent="0.3">
      <c r="A10" s="1254"/>
      <c r="B10" s="394" t="s">
        <v>590</v>
      </c>
      <c r="C10" s="727" t="s">
        <v>495</v>
      </c>
      <c r="D10" s="727" t="s">
        <v>182</v>
      </c>
      <c r="E10" s="394" t="s">
        <v>591</v>
      </c>
      <c r="F10" s="728" t="s">
        <v>585</v>
      </c>
    </row>
    <row r="11" spans="1:9" ht="20.100000000000001" customHeight="1" x14ac:dyDescent="0.3">
      <c r="A11" s="762" t="s">
        <v>586</v>
      </c>
      <c r="B11" s="746">
        <v>13.143434740563329</v>
      </c>
      <c r="C11" s="769">
        <v>91.647786999041514</v>
      </c>
      <c r="D11" s="736">
        <v>3123.0970456989999</v>
      </c>
      <c r="E11" s="746">
        <v>250.47841285168619</v>
      </c>
      <c r="F11" s="746">
        <v>35.782630407383742</v>
      </c>
    </row>
    <row r="12" spans="1:9" ht="20.100000000000001" customHeight="1" x14ac:dyDescent="0.3">
      <c r="A12" s="762" t="s">
        <v>587</v>
      </c>
      <c r="B12" s="746">
        <v>10.895822230852181</v>
      </c>
      <c r="C12" s="769">
        <v>76.270755615965271</v>
      </c>
      <c r="D12" s="736">
        <v>2210.1298718766102</v>
      </c>
      <c r="E12" s="746">
        <v>234.47193106541403</v>
      </c>
      <c r="F12" s="746">
        <v>33.495990152202005</v>
      </c>
    </row>
    <row r="13" spans="1:9" ht="20.100000000000001" customHeight="1" x14ac:dyDescent="0.3">
      <c r="A13" s="762" t="s">
        <v>588</v>
      </c>
      <c r="B13" s="771" t="s">
        <v>870</v>
      </c>
      <c r="C13" s="767" t="s">
        <v>871</v>
      </c>
      <c r="D13" s="767" t="s">
        <v>872</v>
      </c>
      <c r="E13" s="778" t="s">
        <v>873</v>
      </c>
      <c r="F13" s="771" t="s">
        <v>874</v>
      </c>
    </row>
    <row r="14" spans="1:9" ht="15" customHeight="1" x14ac:dyDescent="0.3">
      <c r="A14" s="777"/>
      <c r="B14" s="359"/>
    </row>
  </sheetData>
  <mergeCells count="6">
    <mergeCell ref="A2:A3"/>
    <mergeCell ref="B2:C2"/>
    <mergeCell ref="E2:F2"/>
    <mergeCell ref="A9:A10"/>
    <mergeCell ref="B9:C9"/>
    <mergeCell ref="E9:F9"/>
  </mergeCells>
  <hyperlinks>
    <hyperlink ref="I1" location="INFO!A1" display="POWRÓT" xr:uid="{AA983853-2DCC-46F3-BDCC-F8884D1399E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C160-9D54-4455-B356-B68F312C4B05}">
  <dimension ref="A1:J25"/>
  <sheetViews>
    <sheetView zoomScale="85" zoomScaleNormal="85" workbookViewId="0">
      <selection activeCell="J2" sqref="J2"/>
    </sheetView>
  </sheetViews>
  <sheetFormatPr defaultRowHeight="13.8" x14ac:dyDescent="0.25"/>
  <cols>
    <col min="1" max="1" width="23.5546875" style="779" customWidth="1"/>
    <col min="2" max="2" width="8.6640625" style="779" customWidth="1"/>
    <col min="3" max="3" width="12.5546875" style="779" customWidth="1"/>
    <col min="4" max="4" width="12" style="779" customWidth="1"/>
    <col min="5" max="5" width="12.44140625" style="779" customWidth="1"/>
    <col min="6" max="6" width="10.6640625" style="779" customWidth="1"/>
    <col min="7" max="7" width="14.5546875" style="779" customWidth="1"/>
    <col min="8" max="8" width="10.6640625" style="779" customWidth="1"/>
    <col min="9" max="249" width="8.88671875" style="779"/>
    <col min="250" max="250" width="23.44140625" style="779" customWidth="1"/>
    <col min="251" max="251" width="8.6640625" style="779" customWidth="1"/>
    <col min="252" max="252" width="9.6640625" style="779" customWidth="1"/>
    <col min="253" max="253" width="12.109375" style="779" customWidth="1"/>
    <col min="254" max="254" width="12.33203125" style="779" customWidth="1"/>
    <col min="255" max="255" width="10.6640625" style="779" customWidth="1"/>
    <col min="256" max="256" width="12.88671875" style="779" customWidth="1"/>
    <col min="257" max="259" width="10.6640625" style="779" customWidth="1"/>
    <col min="260" max="505" width="8.88671875" style="779"/>
    <col min="506" max="506" width="23.44140625" style="779" customWidth="1"/>
    <col min="507" max="507" width="8.6640625" style="779" customWidth="1"/>
    <col min="508" max="508" width="9.6640625" style="779" customWidth="1"/>
    <col min="509" max="509" width="12.109375" style="779" customWidth="1"/>
    <col min="510" max="510" width="12.33203125" style="779" customWidth="1"/>
    <col min="511" max="511" width="10.6640625" style="779" customWidth="1"/>
    <col min="512" max="512" width="12.88671875" style="779" customWidth="1"/>
    <col min="513" max="515" width="10.6640625" style="779" customWidth="1"/>
    <col min="516" max="761" width="8.88671875" style="779"/>
    <col min="762" max="762" width="23.44140625" style="779" customWidth="1"/>
    <col min="763" max="763" width="8.6640625" style="779" customWidth="1"/>
    <col min="764" max="764" width="9.6640625" style="779" customWidth="1"/>
    <col min="765" max="765" width="12.109375" style="779" customWidth="1"/>
    <col min="766" max="766" width="12.33203125" style="779" customWidth="1"/>
    <col min="767" max="767" width="10.6640625" style="779" customWidth="1"/>
    <col min="768" max="768" width="12.88671875" style="779" customWidth="1"/>
    <col min="769" max="771" width="10.6640625" style="779" customWidth="1"/>
    <col min="772" max="1017" width="8.88671875" style="779"/>
    <col min="1018" max="1018" width="23.44140625" style="779" customWidth="1"/>
    <col min="1019" max="1019" width="8.6640625" style="779" customWidth="1"/>
    <col min="1020" max="1020" width="9.6640625" style="779" customWidth="1"/>
    <col min="1021" max="1021" width="12.109375" style="779" customWidth="1"/>
    <col min="1022" max="1022" width="12.33203125" style="779" customWidth="1"/>
    <col min="1023" max="1023" width="10.6640625" style="779" customWidth="1"/>
    <col min="1024" max="1024" width="12.88671875" style="779" customWidth="1"/>
    <col min="1025" max="1027" width="10.6640625" style="779" customWidth="1"/>
    <col min="1028" max="1273" width="8.88671875" style="779"/>
    <col min="1274" max="1274" width="23.44140625" style="779" customWidth="1"/>
    <col min="1275" max="1275" width="8.6640625" style="779" customWidth="1"/>
    <col min="1276" max="1276" width="9.6640625" style="779" customWidth="1"/>
    <col min="1277" max="1277" width="12.109375" style="779" customWidth="1"/>
    <col min="1278" max="1278" width="12.33203125" style="779" customWidth="1"/>
    <col min="1279" max="1279" width="10.6640625" style="779" customWidth="1"/>
    <col min="1280" max="1280" width="12.88671875" style="779" customWidth="1"/>
    <col min="1281" max="1283" width="10.6640625" style="779" customWidth="1"/>
    <col min="1284" max="1529" width="8.88671875" style="779"/>
    <col min="1530" max="1530" width="23.44140625" style="779" customWidth="1"/>
    <col min="1531" max="1531" width="8.6640625" style="779" customWidth="1"/>
    <col min="1532" max="1532" width="9.6640625" style="779" customWidth="1"/>
    <col min="1533" max="1533" width="12.109375" style="779" customWidth="1"/>
    <col min="1534" max="1534" width="12.33203125" style="779" customWidth="1"/>
    <col min="1535" max="1535" width="10.6640625" style="779" customWidth="1"/>
    <col min="1536" max="1536" width="12.88671875" style="779" customWidth="1"/>
    <col min="1537" max="1539" width="10.6640625" style="779" customWidth="1"/>
    <col min="1540" max="1785" width="8.88671875" style="779"/>
    <col min="1786" max="1786" width="23.44140625" style="779" customWidth="1"/>
    <col min="1787" max="1787" width="8.6640625" style="779" customWidth="1"/>
    <col min="1788" max="1788" width="9.6640625" style="779" customWidth="1"/>
    <col min="1789" max="1789" width="12.109375" style="779" customWidth="1"/>
    <col min="1790" max="1790" width="12.33203125" style="779" customWidth="1"/>
    <col min="1791" max="1791" width="10.6640625" style="779" customWidth="1"/>
    <col min="1792" max="1792" width="12.88671875" style="779" customWidth="1"/>
    <col min="1793" max="1795" width="10.6640625" style="779" customWidth="1"/>
    <col min="1796" max="2041" width="8.88671875" style="779"/>
    <col min="2042" max="2042" width="23.44140625" style="779" customWidth="1"/>
    <col min="2043" max="2043" width="8.6640625" style="779" customWidth="1"/>
    <col min="2044" max="2044" width="9.6640625" style="779" customWidth="1"/>
    <col min="2045" max="2045" width="12.109375" style="779" customWidth="1"/>
    <col min="2046" max="2046" width="12.33203125" style="779" customWidth="1"/>
    <col min="2047" max="2047" width="10.6640625" style="779" customWidth="1"/>
    <col min="2048" max="2048" width="12.88671875" style="779" customWidth="1"/>
    <col min="2049" max="2051" width="10.6640625" style="779" customWidth="1"/>
    <col min="2052" max="2297" width="8.88671875" style="779"/>
    <col min="2298" max="2298" width="23.44140625" style="779" customWidth="1"/>
    <col min="2299" max="2299" width="8.6640625" style="779" customWidth="1"/>
    <col min="2300" max="2300" width="9.6640625" style="779" customWidth="1"/>
    <col min="2301" max="2301" width="12.109375" style="779" customWidth="1"/>
    <col min="2302" max="2302" width="12.33203125" style="779" customWidth="1"/>
    <col min="2303" max="2303" width="10.6640625" style="779" customWidth="1"/>
    <col min="2304" max="2304" width="12.88671875" style="779" customWidth="1"/>
    <col min="2305" max="2307" width="10.6640625" style="779" customWidth="1"/>
    <col min="2308" max="2553" width="8.88671875" style="779"/>
    <col min="2554" max="2554" width="23.44140625" style="779" customWidth="1"/>
    <col min="2555" max="2555" width="8.6640625" style="779" customWidth="1"/>
    <col min="2556" max="2556" width="9.6640625" style="779" customWidth="1"/>
    <col min="2557" max="2557" width="12.109375" style="779" customWidth="1"/>
    <col min="2558" max="2558" width="12.33203125" style="779" customWidth="1"/>
    <col min="2559" max="2559" width="10.6640625" style="779" customWidth="1"/>
    <col min="2560" max="2560" width="12.88671875" style="779" customWidth="1"/>
    <col min="2561" max="2563" width="10.6640625" style="779" customWidth="1"/>
    <col min="2564" max="2809" width="8.88671875" style="779"/>
    <col min="2810" max="2810" width="23.44140625" style="779" customWidth="1"/>
    <col min="2811" max="2811" width="8.6640625" style="779" customWidth="1"/>
    <col min="2812" max="2812" width="9.6640625" style="779" customWidth="1"/>
    <col min="2813" max="2813" width="12.109375" style="779" customWidth="1"/>
    <col min="2814" max="2814" width="12.33203125" style="779" customWidth="1"/>
    <col min="2815" max="2815" width="10.6640625" style="779" customWidth="1"/>
    <col min="2816" max="2816" width="12.88671875" style="779" customWidth="1"/>
    <col min="2817" max="2819" width="10.6640625" style="779" customWidth="1"/>
    <col min="2820" max="3065" width="8.88671875" style="779"/>
    <col min="3066" max="3066" width="23.44140625" style="779" customWidth="1"/>
    <col min="3067" max="3067" width="8.6640625" style="779" customWidth="1"/>
    <col min="3068" max="3068" width="9.6640625" style="779" customWidth="1"/>
    <col min="3069" max="3069" width="12.109375" style="779" customWidth="1"/>
    <col min="3070" max="3070" width="12.33203125" style="779" customWidth="1"/>
    <col min="3071" max="3071" width="10.6640625" style="779" customWidth="1"/>
    <col min="3072" max="3072" width="12.88671875" style="779" customWidth="1"/>
    <col min="3073" max="3075" width="10.6640625" style="779" customWidth="1"/>
    <col min="3076" max="3321" width="8.88671875" style="779"/>
    <col min="3322" max="3322" width="23.44140625" style="779" customWidth="1"/>
    <col min="3323" max="3323" width="8.6640625" style="779" customWidth="1"/>
    <col min="3324" max="3324" width="9.6640625" style="779" customWidth="1"/>
    <col min="3325" max="3325" width="12.109375" style="779" customWidth="1"/>
    <col min="3326" max="3326" width="12.33203125" style="779" customWidth="1"/>
    <col min="3327" max="3327" width="10.6640625" style="779" customWidth="1"/>
    <col min="3328" max="3328" width="12.88671875" style="779" customWidth="1"/>
    <col min="3329" max="3331" width="10.6640625" style="779" customWidth="1"/>
    <col min="3332" max="3577" width="8.88671875" style="779"/>
    <col min="3578" max="3578" width="23.44140625" style="779" customWidth="1"/>
    <col min="3579" max="3579" width="8.6640625" style="779" customWidth="1"/>
    <col min="3580" max="3580" width="9.6640625" style="779" customWidth="1"/>
    <col min="3581" max="3581" width="12.109375" style="779" customWidth="1"/>
    <col min="3582" max="3582" width="12.33203125" style="779" customWidth="1"/>
    <col min="3583" max="3583" width="10.6640625" style="779" customWidth="1"/>
    <col min="3584" max="3584" width="12.88671875" style="779" customWidth="1"/>
    <col min="3585" max="3587" width="10.6640625" style="779" customWidth="1"/>
    <col min="3588" max="3833" width="8.88671875" style="779"/>
    <col min="3834" max="3834" width="23.44140625" style="779" customWidth="1"/>
    <col min="3835" max="3835" width="8.6640625" style="779" customWidth="1"/>
    <col min="3836" max="3836" width="9.6640625" style="779" customWidth="1"/>
    <col min="3837" max="3837" width="12.109375" style="779" customWidth="1"/>
    <col min="3838" max="3838" width="12.33203125" style="779" customWidth="1"/>
    <col min="3839" max="3839" width="10.6640625" style="779" customWidth="1"/>
    <col min="3840" max="3840" width="12.88671875" style="779" customWidth="1"/>
    <col min="3841" max="3843" width="10.6640625" style="779" customWidth="1"/>
    <col min="3844" max="4089" width="8.88671875" style="779"/>
    <col min="4090" max="4090" width="23.44140625" style="779" customWidth="1"/>
    <col min="4091" max="4091" width="8.6640625" style="779" customWidth="1"/>
    <col min="4092" max="4092" width="9.6640625" style="779" customWidth="1"/>
    <col min="4093" max="4093" width="12.109375" style="779" customWidth="1"/>
    <col min="4094" max="4094" width="12.33203125" style="779" customWidth="1"/>
    <col min="4095" max="4095" width="10.6640625" style="779" customWidth="1"/>
    <col min="4096" max="4096" width="12.88671875" style="779" customWidth="1"/>
    <col min="4097" max="4099" width="10.6640625" style="779" customWidth="1"/>
    <col min="4100" max="4345" width="8.88671875" style="779"/>
    <col min="4346" max="4346" width="23.44140625" style="779" customWidth="1"/>
    <col min="4347" max="4347" width="8.6640625" style="779" customWidth="1"/>
    <col min="4348" max="4348" width="9.6640625" style="779" customWidth="1"/>
    <col min="4349" max="4349" width="12.109375" style="779" customWidth="1"/>
    <col min="4350" max="4350" width="12.33203125" style="779" customWidth="1"/>
    <col min="4351" max="4351" width="10.6640625" style="779" customWidth="1"/>
    <col min="4352" max="4352" width="12.88671875" style="779" customWidth="1"/>
    <col min="4353" max="4355" width="10.6640625" style="779" customWidth="1"/>
    <col min="4356" max="4601" width="8.88671875" style="779"/>
    <col min="4602" max="4602" width="23.44140625" style="779" customWidth="1"/>
    <col min="4603" max="4603" width="8.6640625" style="779" customWidth="1"/>
    <col min="4604" max="4604" width="9.6640625" style="779" customWidth="1"/>
    <col min="4605" max="4605" width="12.109375" style="779" customWidth="1"/>
    <col min="4606" max="4606" width="12.33203125" style="779" customWidth="1"/>
    <col min="4607" max="4607" width="10.6640625" style="779" customWidth="1"/>
    <col min="4608" max="4608" width="12.88671875" style="779" customWidth="1"/>
    <col min="4609" max="4611" width="10.6640625" style="779" customWidth="1"/>
    <col min="4612" max="4857" width="8.88671875" style="779"/>
    <col min="4858" max="4858" width="23.44140625" style="779" customWidth="1"/>
    <col min="4859" max="4859" width="8.6640625" style="779" customWidth="1"/>
    <col min="4860" max="4860" width="9.6640625" style="779" customWidth="1"/>
    <col min="4861" max="4861" width="12.109375" style="779" customWidth="1"/>
    <col min="4862" max="4862" width="12.33203125" style="779" customWidth="1"/>
    <col min="4863" max="4863" width="10.6640625" style="779" customWidth="1"/>
    <col min="4864" max="4864" width="12.88671875" style="779" customWidth="1"/>
    <col min="4865" max="4867" width="10.6640625" style="779" customWidth="1"/>
    <col min="4868" max="5113" width="8.88671875" style="779"/>
    <col min="5114" max="5114" width="23.44140625" style="779" customWidth="1"/>
    <col min="5115" max="5115" width="8.6640625" style="779" customWidth="1"/>
    <col min="5116" max="5116" width="9.6640625" style="779" customWidth="1"/>
    <col min="5117" max="5117" width="12.109375" style="779" customWidth="1"/>
    <col min="5118" max="5118" width="12.33203125" style="779" customWidth="1"/>
    <col min="5119" max="5119" width="10.6640625" style="779" customWidth="1"/>
    <col min="5120" max="5120" width="12.88671875" style="779" customWidth="1"/>
    <col min="5121" max="5123" width="10.6640625" style="779" customWidth="1"/>
    <col min="5124" max="5369" width="8.88671875" style="779"/>
    <col min="5370" max="5370" width="23.44140625" style="779" customWidth="1"/>
    <col min="5371" max="5371" width="8.6640625" style="779" customWidth="1"/>
    <col min="5372" max="5372" width="9.6640625" style="779" customWidth="1"/>
    <col min="5373" max="5373" width="12.109375" style="779" customWidth="1"/>
    <col min="5374" max="5374" width="12.33203125" style="779" customWidth="1"/>
    <col min="5375" max="5375" width="10.6640625" style="779" customWidth="1"/>
    <col min="5376" max="5376" width="12.88671875" style="779" customWidth="1"/>
    <col min="5377" max="5379" width="10.6640625" style="779" customWidth="1"/>
    <col min="5380" max="5625" width="8.88671875" style="779"/>
    <col min="5626" max="5626" width="23.44140625" style="779" customWidth="1"/>
    <col min="5627" max="5627" width="8.6640625" style="779" customWidth="1"/>
    <col min="5628" max="5628" width="9.6640625" style="779" customWidth="1"/>
    <col min="5629" max="5629" width="12.109375" style="779" customWidth="1"/>
    <col min="5630" max="5630" width="12.33203125" style="779" customWidth="1"/>
    <col min="5631" max="5631" width="10.6640625" style="779" customWidth="1"/>
    <col min="5632" max="5632" width="12.88671875" style="779" customWidth="1"/>
    <col min="5633" max="5635" width="10.6640625" style="779" customWidth="1"/>
    <col min="5636" max="5881" width="8.88671875" style="779"/>
    <col min="5882" max="5882" width="23.44140625" style="779" customWidth="1"/>
    <col min="5883" max="5883" width="8.6640625" style="779" customWidth="1"/>
    <col min="5884" max="5884" width="9.6640625" style="779" customWidth="1"/>
    <col min="5885" max="5885" width="12.109375" style="779" customWidth="1"/>
    <col min="5886" max="5886" width="12.33203125" style="779" customWidth="1"/>
    <col min="5887" max="5887" width="10.6640625" style="779" customWidth="1"/>
    <col min="5888" max="5888" width="12.88671875" style="779" customWidth="1"/>
    <col min="5889" max="5891" width="10.6640625" style="779" customWidth="1"/>
    <col min="5892" max="6137" width="8.88671875" style="779"/>
    <col min="6138" max="6138" width="23.44140625" style="779" customWidth="1"/>
    <col min="6139" max="6139" width="8.6640625" style="779" customWidth="1"/>
    <col min="6140" max="6140" width="9.6640625" style="779" customWidth="1"/>
    <col min="6141" max="6141" width="12.109375" style="779" customWidth="1"/>
    <col min="6142" max="6142" width="12.33203125" style="779" customWidth="1"/>
    <col min="6143" max="6143" width="10.6640625" style="779" customWidth="1"/>
    <col min="6144" max="6144" width="12.88671875" style="779" customWidth="1"/>
    <col min="6145" max="6147" width="10.6640625" style="779" customWidth="1"/>
    <col min="6148" max="6393" width="8.88671875" style="779"/>
    <col min="6394" max="6394" width="23.44140625" style="779" customWidth="1"/>
    <col min="6395" max="6395" width="8.6640625" style="779" customWidth="1"/>
    <col min="6396" max="6396" width="9.6640625" style="779" customWidth="1"/>
    <col min="6397" max="6397" width="12.109375" style="779" customWidth="1"/>
    <col min="6398" max="6398" width="12.33203125" style="779" customWidth="1"/>
    <col min="6399" max="6399" width="10.6640625" style="779" customWidth="1"/>
    <col min="6400" max="6400" width="12.88671875" style="779" customWidth="1"/>
    <col min="6401" max="6403" width="10.6640625" style="779" customWidth="1"/>
    <col min="6404" max="6649" width="8.88671875" style="779"/>
    <col min="6650" max="6650" width="23.44140625" style="779" customWidth="1"/>
    <col min="6651" max="6651" width="8.6640625" style="779" customWidth="1"/>
    <col min="6652" max="6652" width="9.6640625" style="779" customWidth="1"/>
    <col min="6653" max="6653" width="12.109375" style="779" customWidth="1"/>
    <col min="6654" max="6654" width="12.33203125" style="779" customWidth="1"/>
    <col min="6655" max="6655" width="10.6640625" style="779" customWidth="1"/>
    <col min="6656" max="6656" width="12.88671875" style="779" customWidth="1"/>
    <col min="6657" max="6659" width="10.6640625" style="779" customWidth="1"/>
    <col min="6660" max="6905" width="8.88671875" style="779"/>
    <col min="6906" max="6906" width="23.44140625" style="779" customWidth="1"/>
    <col min="6907" max="6907" width="8.6640625" style="779" customWidth="1"/>
    <col min="6908" max="6908" width="9.6640625" style="779" customWidth="1"/>
    <col min="6909" max="6909" width="12.109375" style="779" customWidth="1"/>
    <col min="6910" max="6910" width="12.33203125" style="779" customWidth="1"/>
    <col min="6911" max="6911" width="10.6640625" style="779" customWidth="1"/>
    <col min="6912" max="6912" width="12.88671875" style="779" customWidth="1"/>
    <col min="6913" max="6915" width="10.6640625" style="779" customWidth="1"/>
    <col min="6916" max="7161" width="8.88671875" style="779"/>
    <col min="7162" max="7162" width="23.44140625" style="779" customWidth="1"/>
    <col min="7163" max="7163" width="8.6640625" style="779" customWidth="1"/>
    <col min="7164" max="7164" width="9.6640625" style="779" customWidth="1"/>
    <col min="7165" max="7165" width="12.109375" style="779" customWidth="1"/>
    <col min="7166" max="7166" width="12.33203125" style="779" customWidth="1"/>
    <col min="7167" max="7167" width="10.6640625" style="779" customWidth="1"/>
    <col min="7168" max="7168" width="12.88671875" style="779" customWidth="1"/>
    <col min="7169" max="7171" width="10.6640625" style="779" customWidth="1"/>
    <col min="7172" max="7417" width="8.88671875" style="779"/>
    <col min="7418" max="7418" width="23.44140625" style="779" customWidth="1"/>
    <col min="7419" max="7419" width="8.6640625" style="779" customWidth="1"/>
    <col min="7420" max="7420" width="9.6640625" style="779" customWidth="1"/>
    <col min="7421" max="7421" width="12.109375" style="779" customWidth="1"/>
    <col min="7422" max="7422" width="12.33203125" style="779" customWidth="1"/>
    <col min="7423" max="7423" width="10.6640625" style="779" customWidth="1"/>
    <col min="7424" max="7424" width="12.88671875" style="779" customWidth="1"/>
    <col min="7425" max="7427" width="10.6640625" style="779" customWidth="1"/>
    <col min="7428" max="7673" width="8.88671875" style="779"/>
    <col min="7674" max="7674" width="23.44140625" style="779" customWidth="1"/>
    <col min="7675" max="7675" width="8.6640625" style="779" customWidth="1"/>
    <col min="7676" max="7676" width="9.6640625" style="779" customWidth="1"/>
    <col min="7677" max="7677" width="12.109375" style="779" customWidth="1"/>
    <col min="7678" max="7678" width="12.33203125" style="779" customWidth="1"/>
    <col min="7679" max="7679" width="10.6640625" style="779" customWidth="1"/>
    <col min="7680" max="7680" width="12.88671875" style="779" customWidth="1"/>
    <col min="7681" max="7683" width="10.6640625" style="779" customWidth="1"/>
    <col min="7684" max="7929" width="8.88671875" style="779"/>
    <col min="7930" max="7930" width="23.44140625" style="779" customWidth="1"/>
    <col min="7931" max="7931" width="8.6640625" style="779" customWidth="1"/>
    <col min="7932" max="7932" width="9.6640625" style="779" customWidth="1"/>
    <col min="7933" max="7933" width="12.109375" style="779" customWidth="1"/>
    <col min="7934" max="7934" width="12.33203125" style="779" customWidth="1"/>
    <col min="7935" max="7935" width="10.6640625" style="779" customWidth="1"/>
    <col min="7936" max="7936" width="12.88671875" style="779" customWidth="1"/>
    <col min="7937" max="7939" width="10.6640625" style="779" customWidth="1"/>
    <col min="7940" max="8185" width="8.88671875" style="779"/>
    <col min="8186" max="8186" width="23.44140625" style="779" customWidth="1"/>
    <col min="8187" max="8187" width="8.6640625" style="779" customWidth="1"/>
    <col min="8188" max="8188" width="9.6640625" style="779" customWidth="1"/>
    <col min="8189" max="8189" width="12.109375" style="779" customWidth="1"/>
    <col min="8190" max="8190" width="12.33203125" style="779" customWidth="1"/>
    <col min="8191" max="8191" width="10.6640625" style="779" customWidth="1"/>
    <col min="8192" max="8192" width="12.88671875" style="779" customWidth="1"/>
    <col min="8193" max="8195" width="10.6640625" style="779" customWidth="1"/>
    <col min="8196" max="8441" width="8.88671875" style="779"/>
    <col min="8442" max="8442" width="23.44140625" style="779" customWidth="1"/>
    <col min="8443" max="8443" width="8.6640625" style="779" customWidth="1"/>
    <col min="8444" max="8444" width="9.6640625" style="779" customWidth="1"/>
    <col min="8445" max="8445" width="12.109375" style="779" customWidth="1"/>
    <col min="8446" max="8446" width="12.33203125" style="779" customWidth="1"/>
    <col min="8447" max="8447" width="10.6640625" style="779" customWidth="1"/>
    <col min="8448" max="8448" width="12.88671875" style="779" customWidth="1"/>
    <col min="8449" max="8451" width="10.6640625" style="779" customWidth="1"/>
    <col min="8452" max="8697" width="8.88671875" style="779"/>
    <col min="8698" max="8698" width="23.44140625" style="779" customWidth="1"/>
    <col min="8699" max="8699" width="8.6640625" style="779" customWidth="1"/>
    <col min="8700" max="8700" width="9.6640625" style="779" customWidth="1"/>
    <col min="8701" max="8701" width="12.109375" style="779" customWidth="1"/>
    <col min="8702" max="8702" width="12.33203125" style="779" customWidth="1"/>
    <col min="8703" max="8703" width="10.6640625" style="779" customWidth="1"/>
    <col min="8704" max="8704" width="12.88671875" style="779" customWidth="1"/>
    <col min="8705" max="8707" width="10.6640625" style="779" customWidth="1"/>
    <col min="8708" max="8953" width="8.88671875" style="779"/>
    <col min="8954" max="8954" width="23.44140625" style="779" customWidth="1"/>
    <col min="8955" max="8955" width="8.6640625" style="779" customWidth="1"/>
    <col min="8956" max="8956" width="9.6640625" style="779" customWidth="1"/>
    <col min="8957" max="8957" width="12.109375" style="779" customWidth="1"/>
    <col min="8958" max="8958" width="12.33203125" style="779" customWidth="1"/>
    <col min="8959" max="8959" width="10.6640625" style="779" customWidth="1"/>
    <col min="8960" max="8960" width="12.88671875" style="779" customWidth="1"/>
    <col min="8961" max="8963" width="10.6640625" style="779" customWidth="1"/>
    <col min="8964" max="9209" width="8.88671875" style="779"/>
    <col min="9210" max="9210" width="23.44140625" style="779" customWidth="1"/>
    <col min="9211" max="9211" width="8.6640625" style="779" customWidth="1"/>
    <col min="9212" max="9212" width="9.6640625" style="779" customWidth="1"/>
    <col min="9213" max="9213" width="12.109375" style="779" customWidth="1"/>
    <col min="9214" max="9214" width="12.33203125" style="779" customWidth="1"/>
    <col min="9215" max="9215" width="10.6640625" style="779" customWidth="1"/>
    <col min="9216" max="9216" width="12.88671875" style="779" customWidth="1"/>
    <col min="9217" max="9219" width="10.6640625" style="779" customWidth="1"/>
    <col min="9220" max="9465" width="8.88671875" style="779"/>
    <col min="9466" max="9466" width="23.44140625" style="779" customWidth="1"/>
    <col min="9467" max="9467" width="8.6640625" style="779" customWidth="1"/>
    <col min="9468" max="9468" width="9.6640625" style="779" customWidth="1"/>
    <col min="9469" max="9469" width="12.109375" style="779" customWidth="1"/>
    <col min="9470" max="9470" width="12.33203125" style="779" customWidth="1"/>
    <col min="9471" max="9471" width="10.6640625" style="779" customWidth="1"/>
    <col min="9472" max="9472" width="12.88671875" style="779" customWidth="1"/>
    <col min="9473" max="9475" width="10.6640625" style="779" customWidth="1"/>
    <col min="9476" max="9721" width="8.88671875" style="779"/>
    <col min="9722" max="9722" width="23.44140625" style="779" customWidth="1"/>
    <col min="9723" max="9723" width="8.6640625" style="779" customWidth="1"/>
    <col min="9724" max="9724" width="9.6640625" style="779" customWidth="1"/>
    <col min="9725" max="9725" width="12.109375" style="779" customWidth="1"/>
    <col min="9726" max="9726" width="12.33203125" style="779" customWidth="1"/>
    <col min="9727" max="9727" width="10.6640625" style="779" customWidth="1"/>
    <col min="9728" max="9728" width="12.88671875" style="779" customWidth="1"/>
    <col min="9729" max="9731" width="10.6640625" style="779" customWidth="1"/>
    <col min="9732" max="9977" width="8.88671875" style="779"/>
    <col min="9978" max="9978" width="23.44140625" style="779" customWidth="1"/>
    <col min="9979" max="9979" width="8.6640625" style="779" customWidth="1"/>
    <col min="9980" max="9980" width="9.6640625" style="779" customWidth="1"/>
    <col min="9981" max="9981" width="12.109375" style="779" customWidth="1"/>
    <col min="9982" max="9982" width="12.33203125" style="779" customWidth="1"/>
    <col min="9983" max="9983" width="10.6640625" style="779" customWidth="1"/>
    <col min="9984" max="9984" width="12.88671875" style="779" customWidth="1"/>
    <col min="9985" max="9987" width="10.6640625" style="779" customWidth="1"/>
    <col min="9988" max="10233" width="8.88671875" style="779"/>
    <col min="10234" max="10234" width="23.44140625" style="779" customWidth="1"/>
    <col min="10235" max="10235" width="8.6640625" style="779" customWidth="1"/>
    <col min="10236" max="10236" width="9.6640625" style="779" customWidth="1"/>
    <col min="10237" max="10237" width="12.109375" style="779" customWidth="1"/>
    <col min="10238" max="10238" width="12.33203125" style="779" customWidth="1"/>
    <col min="10239" max="10239" width="10.6640625" style="779" customWidth="1"/>
    <col min="10240" max="10240" width="12.88671875" style="779" customWidth="1"/>
    <col min="10241" max="10243" width="10.6640625" style="779" customWidth="1"/>
    <col min="10244" max="10489" width="8.88671875" style="779"/>
    <col min="10490" max="10490" width="23.44140625" style="779" customWidth="1"/>
    <col min="10491" max="10491" width="8.6640625" style="779" customWidth="1"/>
    <col min="10492" max="10492" width="9.6640625" style="779" customWidth="1"/>
    <col min="10493" max="10493" width="12.109375" style="779" customWidth="1"/>
    <col min="10494" max="10494" width="12.33203125" style="779" customWidth="1"/>
    <col min="10495" max="10495" width="10.6640625" style="779" customWidth="1"/>
    <col min="10496" max="10496" width="12.88671875" style="779" customWidth="1"/>
    <col min="10497" max="10499" width="10.6640625" style="779" customWidth="1"/>
    <col min="10500" max="10745" width="8.88671875" style="779"/>
    <col min="10746" max="10746" width="23.44140625" style="779" customWidth="1"/>
    <col min="10747" max="10747" width="8.6640625" style="779" customWidth="1"/>
    <col min="10748" max="10748" width="9.6640625" style="779" customWidth="1"/>
    <col min="10749" max="10749" width="12.109375" style="779" customWidth="1"/>
    <col min="10750" max="10750" width="12.33203125" style="779" customWidth="1"/>
    <col min="10751" max="10751" width="10.6640625" style="779" customWidth="1"/>
    <col min="10752" max="10752" width="12.88671875" style="779" customWidth="1"/>
    <col min="10753" max="10755" width="10.6640625" style="779" customWidth="1"/>
    <col min="10756" max="11001" width="8.88671875" style="779"/>
    <col min="11002" max="11002" width="23.44140625" style="779" customWidth="1"/>
    <col min="11003" max="11003" width="8.6640625" style="779" customWidth="1"/>
    <col min="11004" max="11004" width="9.6640625" style="779" customWidth="1"/>
    <col min="11005" max="11005" width="12.109375" style="779" customWidth="1"/>
    <col min="11006" max="11006" width="12.33203125" style="779" customWidth="1"/>
    <col min="11007" max="11007" width="10.6640625" style="779" customWidth="1"/>
    <col min="11008" max="11008" width="12.88671875" style="779" customWidth="1"/>
    <col min="11009" max="11011" width="10.6640625" style="779" customWidth="1"/>
    <col min="11012" max="11257" width="8.88671875" style="779"/>
    <col min="11258" max="11258" width="23.44140625" style="779" customWidth="1"/>
    <col min="11259" max="11259" width="8.6640625" style="779" customWidth="1"/>
    <col min="11260" max="11260" width="9.6640625" style="779" customWidth="1"/>
    <col min="11261" max="11261" width="12.109375" style="779" customWidth="1"/>
    <col min="11262" max="11262" width="12.33203125" style="779" customWidth="1"/>
    <col min="11263" max="11263" width="10.6640625" style="779" customWidth="1"/>
    <col min="11264" max="11264" width="12.88671875" style="779" customWidth="1"/>
    <col min="11265" max="11267" width="10.6640625" style="779" customWidth="1"/>
    <col min="11268" max="11513" width="8.88671875" style="779"/>
    <col min="11514" max="11514" width="23.44140625" style="779" customWidth="1"/>
    <col min="11515" max="11515" width="8.6640625" style="779" customWidth="1"/>
    <col min="11516" max="11516" width="9.6640625" style="779" customWidth="1"/>
    <col min="11517" max="11517" width="12.109375" style="779" customWidth="1"/>
    <col min="11518" max="11518" width="12.33203125" style="779" customWidth="1"/>
    <col min="11519" max="11519" width="10.6640625" style="779" customWidth="1"/>
    <col min="11520" max="11520" width="12.88671875" style="779" customWidth="1"/>
    <col min="11521" max="11523" width="10.6640625" style="779" customWidth="1"/>
    <col min="11524" max="11769" width="8.88671875" style="779"/>
    <col min="11770" max="11770" width="23.44140625" style="779" customWidth="1"/>
    <col min="11771" max="11771" width="8.6640625" style="779" customWidth="1"/>
    <col min="11772" max="11772" width="9.6640625" style="779" customWidth="1"/>
    <col min="11773" max="11773" width="12.109375" style="779" customWidth="1"/>
    <col min="11774" max="11774" width="12.33203125" style="779" customWidth="1"/>
    <col min="11775" max="11775" width="10.6640625" style="779" customWidth="1"/>
    <col min="11776" max="11776" width="12.88671875" style="779" customWidth="1"/>
    <col min="11777" max="11779" width="10.6640625" style="779" customWidth="1"/>
    <col min="11780" max="12025" width="8.88671875" style="779"/>
    <col min="12026" max="12026" width="23.44140625" style="779" customWidth="1"/>
    <col min="12027" max="12027" width="8.6640625" style="779" customWidth="1"/>
    <col min="12028" max="12028" width="9.6640625" style="779" customWidth="1"/>
    <col min="12029" max="12029" width="12.109375" style="779" customWidth="1"/>
    <col min="12030" max="12030" width="12.33203125" style="779" customWidth="1"/>
    <col min="12031" max="12031" width="10.6640625" style="779" customWidth="1"/>
    <col min="12032" max="12032" width="12.88671875" style="779" customWidth="1"/>
    <col min="12033" max="12035" width="10.6640625" style="779" customWidth="1"/>
    <col min="12036" max="12281" width="8.88671875" style="779"/>
    <col min="12282" max="12282" width="23.44140625" style="779" customWidth="1"/>
    <col min="12283" max="12283" width="8.6640625" style="779" customWidth="1"/>
    <col min="12284" max="12284" width="9.6640625" style="779" customWidth="1"/>
    <col min="12285" max="12285" width="12.109375" style="779" customWidth="1"/>
    <col min="12286" max="12286" width="12.33203125" style="779" customWidth="1"/>
    <col min="12287" max="12287" width="10.6640625" style="779" customWidth="1"/>
    <col min="12288" max="12288" width="12.88671875" style="779" customWidth="1"/>
    <col min="12289" max="12291" width="10.6640625" style="779" customWidth="1"/>
    <col min="12292" max="12537" width="8.88671875" style="779"/>
    <col min="12538" max="12538" width="23.44140625" style="779" customWidth="1"/>
    <col min="12539" max="12539" width="8.6640625" style="779" customWidth="1"/>
    <col min="12540" max="12540" width="9.6640625" style="779" customWidth="1"/>
    <col min="12541" max="12541" width="12.109375" style="779" customWidth="1"/>
    <col min="12542" max="12542" width="12.33203125" style="779" customWidth="1"/>
    <col min="12543" max="12543" width="10.6640625" style="779" customWidth="1"/>
    <col min="12544" max="12544" width="12.88671875" style="779" customWidth="1"/>
    <col min="12545" max="12547" width="10.6640625" style="779" customWidth="1"/>
    <col min="12548" max="12793" width="8.88671875" style="779"/>
    <col min="12794" max="12794" width="23.44140625" style="779" customWidth="1"/>
    <col min="12795" max="12795" width="8.6640625" style="779" customWidth="1"/>
    <col min="12796" max="12796" width="9.6640625" style="779" customWidth="1"/>
    <col min="12797" max="12797" width="12.109375" style="779" customWidth="1"/>
    <col min="12798" max="12798" width="12.33203125" style="779" customWidth="1"/>
    <col min="12799" max="12799" width="10.6640625" style="779" customWidth="1"/>
    <col min="12800" max="12800" width="12.88671875" style="779" customWidth="1"/>
    <col min="12801" max="12803" width="10.6640625" style="779" customWidth="1"/>
    <col min="12804" max="13049" width="8.88671875" style="779"/>
    <col min="13050" max="13050" width="23.44140625" style="779" customWidth="1"/>
    <col min="13051" max="13051" width="8.6640625" style="779" customWidth="1"/>
    <col min="13052" max="13052" width="9.6640625" style="779" customWidth="1"/>
    <col min="13053" max="13053" width="12.109375" style="779" customWidth="1"/>
    <col min="13054" max="13054" width="12.33203125" style="779" customWidth="1"/>
    <col min="13055" max="13055" width="10.6640625" style="779" customWidth="1"/>
    <col min="13056" max="13056" width="12.88671875" style="779" customWidth="1"/>
    <col min="13057" max="13059" width="10.6640625" style="779" customWidth="1"/>
    <col min="13060" max="13305" width="8.88671875" style="779"/>
    <col min="13306" max="13306" width="23.44140625" style="779" customWidth="1"/>
    <col min="13307" max="13307" width="8.6640625" style="779" customWidth="1"/>
    <col min="13308" max="13308" width="9.6640625" style="779" customWidth="1"/>
    <col min="13309" max="13309" width="12.109375" style="779" customWidth="1"/>
    <col min="13310" max="13310" width="12.33203125" style="779" customWidth="1"/>
    <col min="13311" max="13311" width="10.6640625" style="779" customWidth="1"/>
    <col min="13312" max="13312" width="12.88671875" style="779" customWidth="1"/>
    <col min="13313" max="13315" width="10.6640625" style="779" customWidth="1"/>
    <col min="13316" max="13561" width="8.88671875" style="779"/>
    <col min="13562" max="13562" width="23.44140625" style="779" customWidth="1"/>
    <col min="13563" max="13563" width="8.6640625" style="779" customWidth="1"/>
    <col min="13564" max="13564" width="9.6640625" style="779" customWidth="1"/>
    <col min="13565" max="13565" width="12.109375" style="779" customWidth="1"/>
    <col min="13566" max="13566" width="12.33203125" style="779" customWidth="1"/>
    <col min="13567" max="13567" width="10.6640625" style="779" customWidth="1"/>
    <col min="13568" max="13568" width="12.88671875" style="779" customWidth="1"/>
    <col min="13569" max="13571" width="10.6640625" style="779" customWidth="1"/>
    <col min="13572" max="13817" width="8.88671875" style="779"/>
    <col min="13818" max="13818" width="23.44140625" style="779" customWidth="1"/>
    <col min="13819" max="13819" width="8.6640625" style="779" customWidth="1"/>
    <col min="13820" max="13820" width="9.6640625" style="779" customWidth="1"/>
    <col min="13821" max="13821" width="12.109375" style="779" customWidth="1"/>
    <col min="13822" max="13822" width="12.33203125" style="779" customWidth="1"/>
    <col min="13823" max="13823" width="10.6640625" style="779" customWidth="1"/>
    <col min="13824" max="13824" width="12.88671875" style="779" customWidth="1"/>
    <col min="13825" max="13827" width="10.6640625" style="779" customWidth="1"/>
    <col min="13828" max="14073" width="8.88671875" style="779"/>
    <col min="14074" max="14074" width="23.44140625" style="779" customWidth="1"/>
    <col min="14075" max="14075" width="8.6640625" style="779" customWidth="1"/>
    <col min="14076" max="14076" width="9.6640625" style="779" customWidth="1"/>
    <col min="14077" max="14077" width="12.109375" style="779" customWidth="1"/>
    <col min="14078" max="14078" width="12.33203125" style="779" customWidth="1"/>
    <col min="14079" max="14079" width="10.6640625" style="779" customWidth="1"/>
    <col min="14080" max="14080" width="12.88671875" style="779" customWidth="1"/>
    <col min="14081" max="14083" width="10.6640625" style="779" customWidth="1"/>
    <col min="14084" max="14329" width="8.88671875" style="779"/>
    <col min="14330" max="14330" width="23.44140625" style="779" customWidth="1"/>
    <col min="14331" max="14331" width="8.6640625" style="779" customWidth="1"/>
    <col min="14332" max="14332" width="9.6640625" style="779" customWidth="1"/>
    <col min="14333" max="14333" width="12.109375" style="779" customWidth="1"/>
    <col min="14334" max="14334" width="12.33203125" style="779" customWidth="1"/>
    <col min="14335" max="14335" width="10.6640625" style="779" customWidth="1"/>
    <col min="14336" max="14336" width="12.88671875" style="779" customWidth="1"/>
    <col min="14337" max="14339" width="10.6640625" style="779" customWidth="1"/>
    <col min="14340" max="14585" width="8.88671875" style="779"/>
    <col min="14586" max="14586" width="23.44140625" style="779" customWidth="1"/>
    <col min="14587" max="14587" width="8.6640625" style="779" customWidth="1"/>
    <col min="14588" max="14588" width="9.6640625" style="779" customWidth="1"/>
    <col min="14589" max="14589" width="12.109375" style="779" customWidth="1"/>
    <col min="14590" max="14590" width="12.33203125" style="779" customWidth="1"/>
    <col min="14591" max="14591" width="10.6640625" style="779" customWidth="1"/>
    <col min="14592" max="14592" width="12.88671875" style="779" customWidth="1"/>
    <col min="14593" max="14595" width="10.6640625" style="779" customWidth="1"/>
    <col min="14596" max="14841" width="8.88671875" style="779"/>
    <col min="14842" max="14842" width="23.44140625" style="779" customWidth="1"/>
    <col min="14843" max="14843" width="8.6640625" style="779" customWidth="1"/>
    <col min="14844" max="14844" width="9.6640625" style="779" customWidth="1"/>
    <col min="14845" max="14845" width="12.109375" style="779" customWidth="1"/>
    <col min="14846" max="14846" width="12.33203125" style="779" customWidth="1"/>
    <col min="14847" max="14847" width="10.6640625" style="779" customWidth="1"/>
    <col min="14848" max="14848" width="12.88671875" style="779" customWidth="1"/>
    <col min="14849" max="14851" width="10.6640625" style="779" customWidth="1"/>
    <col min="14852" max="15097" width="8.88671875" style="779"/>
    <col min="15098" max="15098" width="23.44140625" style="779" customWidth="1"/>
    <col min="15099" max="15099" width="8.6640625" style="779" customWidth="1"/>
    <col min="15100" max="15100" width="9.6640625" style="779" customWidth="1"/>
    <col min="15101" max="15101" width="12.109375" style="779" customWidth="1"/>
    <col min="15102" max="15102" width="12.33203125" style="779" customWidth="1"/>
    <col min="15103" max="15103" width="10.6640625" style="779" customWidth="1"/>
    <col min="15104" max="15104" width="12.88671875" style="779" customWidth="1"/>
    <col min="15105" max="15107" width="10.6640625" style="779" customWidth="1"/>
    <col min="15108" max="15353" width="8.88671875" style="779"/>
    <col min="15354" max="15354" width="23.44140625" style="779" customWidth="1"/>
    <col min="15355" max="15355" width="8.6640625" style="779" customWidth="1"/>
    <col min="15356" max="15356" width="9.6640625" style="779" customWidth="1"/>
    <col min="15357" max="15357" width="12.109375" style="779" customWidth="1"/>
    <col min="15358" max="15358" width="12.33203125" style="779" customWidth="1"/>
    <col min="15359" max="15359" width="10.6640625" style="779" customWidth="1"/>
    <col min="15360" max="15360" width="12.88671875" style="779" customWidth="1"/>
    <col min="15361" max="15363" width="10.6640625" style="779" customWidth="1"/>
    <col min="15364" max="15609" width="8.88671875" style="779"/>
    <col min="15610" max="15610" width="23.44140625" style="779" customWidth="1"/>
    <col min="15611" max="15611" width="8.6640625" style="779" customWidth="1"/>
    <col min="15612" max="15612" width="9.6640625" style="779" customWidth="1"/>
    <col min="15613" max="15613" width="12.109375" style="779" customWidth="1"/>
    <col min="15614" max="15614" width="12.33203125" style="779" customWidth="1"/>
    <col min="15615" max="15615" width="10.6640625" style="779" customWidth="1"/>
    <col min="15616" max="15616" width="12.88671875" style="779" customWidth="1"/>
    <col min="15617" max="15619" width="10.6640625" style="779" customWidth="1"/>
    <col min="15620" max="15865" width="8.88671875" style="779"/>
    <col min="15866" max="15866" width="23.44140625" style="779" customWidth="1"/>
    <col min="15867" max="15867" width="8.6640625" style="779" customWidth="1"/>
    <col min="15868" max="15868" width="9.6640625" style="779" customWidth="1"/>
    <col min="15869" max="15869" width="12.109375" style="779" customWidth="1"/>
    <col min="15870" max="15870" width="12.33203125" style="779" customWidth="1"/>
    <col min="15871" max="15871" width="10.6640625" style="779" customWidth="1"/>
    <col min="15872" max="15872" width="12.88671875" style="779" customWidth="1"/>
    <col min="15873" max="15875" width="10.6640625" style="779" customWidth="1"/>
    <col min="15876" max="16121" width="8.88671875" style="779"/>
    <col min="16122" max="16122" width="23.44140625" style="779" customWidth="1"/>
    <col min="16123" max="16123" width="8.6640625" style="779" customWidth="1"/>
    <col min="16124" max="16124" width="9.6640625" style="779" customWidth="1"/>
    <col min="16125" max="16125" width="12.109375" style="779" customWidth="1"/>
    <col min="16126" max="16126" width="12.33203125" style="779" customWidth="1"/>
    <col min="16127" max="16127" width="10.6640625" style="779" customWidth="1"/>
    <col min="16128" max="16128" width="12.88671875" style="779" customWidth="1"/>
    <col min="16129" max="16131" width="10.6640625" style="779" customWidth="1"/>
    <col min="16132" max="16384" width="8.88671875" style="779"/>
  </cols>
  <sheetData>
    <row r="1" spans="1:10" ht="15.6" x14ac:dyDescent="0.3">
      <c r="A1" s="316" t="s">
        <v>895</v>
      </c>
      <c r="J1" s="376" t="s">
        <v>651</v>
      </c>
    </row>
    <row r="2" spans="1:10" ht="52.8" x14ac:dyDescent="0.45">
      <c r="A2" s="780" t="s">
        <v>194</v>
      </c>
      <c r="B2" s="392" t="s">
        <v>877</v>
      </c>
      <c r="C2" s="392" t="s">
        <v>236</v>
      </c>
      <c r="D2" s="392" t="s">
        <v>878</v>
      </c>
      <c r="E2" s="392" t="s">
        <v>879</v>
      </c>
      <c r="F2" s="392" t="s">
        <v>880</v>
      </c>
      <c r="G2" s="393" t="s">
        <v>603</v>
      </c>
      <c r="H2" s="813">
        <v>2022</v>
      </c>
      <c r="I2" s="781"/>
      <c r="J2" s="1100" t="s">
        <v>1115</v>
      </c>
    </row>
    <row r="3" spans="1:10" x14ac:dyDescent="0.25">
      <c r="A3" s="783" t="s">
        <v>196</v>
      </c>
      <c r="B3" s="784" t="s">
        <v>740</v>
      </c>
      <c r="C3" s="785">
        <v>30027</v>
      </c>
      <c r="D3" s="786">
        <v>1201.08</v>
      </c>
      <c r="E3" s="786">
        <v>1032.5841869999972</v>
      </c>
      <c r="F3" s="786">
        <v>3297.5651399999997</v>
      </c>
      <c r="G3" s="787">
        <v>24495.770673000003</v>
      </c>
    </row>
    <row r="4" spans="1:10" x14ac:dyDescent="0.25">
      <c r="A4" s="788"/>
      <c r="B4" s="789" t="s">
        <v>742</v>
      </c>
      <c r="C4" s="790">
        <v>108097.2</v>
      </c>
      <c r="D4" s="791">
        <v>4323.8879999999999</v>
      </c>
      <c r="E4" s="791">
        <v>3717.3030731999897</v>
      </c>
      <c r="F4" s="791">
        <v>11871.234504</v>
      </c>
      <c r="G4" s="792">
        <v>88184.774422800008</v>
      </c>
    </row>
    <row r="5" spans="1:10" x14ac:dyDescent="0.25">
      <c r="A5" s="788" t="s">
        <v>881</v>
      </c>
      <c r="B5" s="793" t="s">
        <v>742</v>
      </c>
      <c r="C5" s="794">
        <v>152270</v>
      </c>
      <c r="D5" s="795">
        <v>91818.81</v>
      </c>
      <c r="E5" s="795">
        <v>60451.19</v>
      </c>
      <c r="F5" s="795"/>
      <c r="G5" s="796"/>
    </row>
    <row r="6" spans="1:10" x14ac:dyDescent="0.25">
      <c r="A6" s="788" t="s">
        <v>84</v>
      </c>
      <c r="B6" s="793" t="s">
        <v>882</v>
      </c>
      <c r="C6" s="794">
        <v>201839.196</v>
      </c>
      <c r="D6" s="795">
        <v>101626.03417899998</v>
      </c>
      <c r="E6" s="795">
        <v>52478.190439999998</v>
      </c>
      <c r="F6" s="795">
        <v>47734.969381000003</v>
      </c>
      <c r="G6" s="796"/>
    </row>
    <row r="7" spans="1:10" x14ac:dyDescent="0.25">
      <c r="A7" s="788" t="s">
        <v>883</v>
      </c>
      <c r="B7" s="793" t="s">
        <v>884</v>
      </c>
      <c r="C7" s="794">
        <v>6949</v>
      </c>
      <c r="D7" s="795">
        <f>0.9*C7</f>
        <v>6254.1</v>
      </c>
      <c r="E7" s="795">
        <f>0.09*C7</f>
        <v>625.41</v>
      </c>
      <c r="F7" s="795">
        <f>C7-D7-E7</f>
        <v>69.489999999999668</v>
      </c>
      <c r="G7" s="796"/>
    </row>
    <row r="8" spans="1:10" x14ac:dyDescent="0.25">
      <c r="A8" s="788"/>
      <c r="B8" s="789" t="s">
        <v>742</v>
      </c>
      <c r="C8" s="790">
        <v>172463.85699999999</v>
      </c>
      <c r="D8" s="791">
        <f>0.9*C8</f>
        <v>155217.4713</v>
      </c>
      <c r="E8" s="791">
        <f>0.09*C8</f>
        <v>15521.747129999998</v>
      </c>
      <c r="F8" s="791">
        <f>C8-D8-E8</f>
        <v>1724.6385699999864</v>
      </c>
      <c r="G8" s="796"/>
    </row>
    <row r="9" spans="1:10" x14ac:dyDescent="0.25">
      <c r="A9" s="788" t="s">
        <v>885</v>
      </c>
      <c r="B9" s="793" t="s">
        <v>884</v>
      </c>
      <c r="C9" s="794">
        <f t="shared" ref="C9:E10" si="0">C12+C14</f>
        <v>548</v>
      </c>
      <c r="D9" s="794">
        <f t="shared" si="0"/>
        <v>108.44326530612248</v>
      </c>
      <c r="E9" s="794">
        <f t="shared" si="0"/>
        <v>22.856734693877545</v>
      </c>
      <c r="F9" s="794">
        <f>C9-D9-E9</f>
        <v>416.69999999999993</v>
      </c>
      <c r="G9" s="796"/>
    </row>
    <row r="10" spans="1:10" x14ac:dyDescent="0.25">
      <c r="A10" s="797"/>
      <c r="B10" s="789" t="s">
        <v>742</v>
      </c>
      <c r="C10" s="794">
        <f t="shared" si="0"/>
        <v>24953</v>
      </c>
      <c r="D10" s="794">
        <f t="shared" si="0"/>
        <v>4746.4004081632629</v>
      </c>
      <c r="E10" s="794">
        <f t="shared" si="0"/>
        <v>1038.3995918367345</v>
      </c>
      <c r="F10" s="794">
        <f t="shared" ref="F10" si="1">C10-D10-E10</f>
        <v>19168.200000000004</v>
      </c>
      <c r="G10" s="792"/>
    </row>
    <row r="11" spans="1:10" x14ac:dyDescent="0.25">
      <c r="A11" s="797" t="s">
        <v>886</v>
      </c>
      <c r="B11" s="793" t="s">
        <v>604</v>
      </c>
      <c r="C11" s="794"/>
      <c r="D11" s="798"/>
      <c r="E11" s="798"/>
      <c r="F11" s="794"/>
      <c r="G11" s="796"/>
    </row>
    <row r="12" spans="1:10" x14ac:dyDescent="0.25">
      <c r="A12" s="799" t="s">
        <v>887</v>
      </c>
      <c r="B12" s="793" t="s">
        <v>884</v>
      </c>
      <c r="C12" s="794">
        <v>463</v>
      </c>
      <c r="D12" s="795">
        <v>27.78000000000003</v>
      </c>
      <c r="E12" s="795">
        <v>18.52</v>
      </c>
      <c r="F12" s="794">
        <v>416.7</v>
      </c>
      <c r="G12" s="796"/>
      <c r="H12" s="800"/>
    </row>
    <row r="13" spans="1:10" x14ac:dyDescent="0.25">
      <c r="A13" s="799"/>
      <c r="B13" s="789" t="s">
        <v>742</v>
      </c>
      <c r="C13" s="790">
        <v>21298</v>
      </c>
      <c r="D13" s="790">
        <v>1277.8799999999974</v>
      </c>
      <c r="E13" s="790">
        <v>851.92000000000007</v>
      </c>
      <c r="F13" s="794">
        <v>19168.2</v>
      </c>
      <c r="G13" s="796"/>
      <c r="H13" s="801"/>
    </row>
    <row r="14" spans="1:10" x14ac:dyDescent="0.25">
      <c r="A14" s="799" t="s">
        <v>888</v>
      </c>
      <c r="B14" s="793" t="s">
        <v>884</v>
      </c>
      <c r="C14" s="794">
        <v>85</v>
      </c>
      <c r="D14" s="795">
        <f>93/98*C14</f>
        <v>80.663265306122454</v>
      </c>
      <c r="E14" s="795">
        <f>C14-D14</f>
        <v>4.3367346938775455</v>
      </c>
      <c r="F14" s="794"/>
      <c r="G14" s="796"/>
    </row>
    <row r="15" spans="1:10" x14ac:dyDescent="0.25">
      <c r="A15" s="802"/>
      <c r="B15" s="789" t="s">
        <v>742</v>
      </c>
      <c r="C15" s="790">
        <v>3655</v>
      </c>
      <c r="D15" s="790">
        <f>93/98*C15</f>
        <v>3468.5204081632655</v>
      </c>
      <c r="E15" s="790">
        <f>C15-D15</f>
        <v>186.47959183673447</v>
      </c>
      <c r="F15" s="794"/>
      <c r="G15" s="796"/>
    </row>
    <row r="16" spans="1:10" ht="27.6" x14ac:dyDescent="0.25">
      <c r="A16" s="803" t="s">
        <v>889</v>
      </c>
      <c r="B16" s="793" t="s">
        <v>742</v>
      </c>
      <c r="C16" s="804">
        <v>230370.37100000001</v>
      </c>
      <c r="D16" s="804">
        <v>198272.26959100008</v>
      </c>
      <c r="E16" s="804">
        <v>28868.172679200026</v>
      </c>
      <c r="F16" s="804">
        <v>3229.9287297999836</v>
      </c>
      <c r="G16" s="805"/>
    </row>
    <row r="17" spans="1:8" x14ac:dyDescent="0.25">
      <c r="A17" s="797" t="s">
        <v>890</v>
      </c>
      <c r="B17" s="793" t="s">
        <v>604</v>
      </c>
      <c r="C17" s="806"/>
      <c r="D17" s="795"/>
      <c r="E17" s="795"/>
      <c r="F17" s="795"/>
      <c r="G17" s="805"/>
    </row>
    <row r="18" spans="1:8" x14ac:dyDescent="0.25">
      <c r="A18" s="799" t="s">
        <v>891</v>
      </c>
      <c r="B18" s="793" t="s">
        <v>742</v>
      </c>
      <c r="C18" s="794">
        <v>3569.951</v>
      </c>
      <c r="D18" s="795">
        <v>178.49755000000002</v>
      </c>
      <c r="E18" s="795">
        <v>3391.45345</v>
      </c>
      <c r="F18" s="795"/>
      <c r="G18" s="805"/>
    </row>
    <row r="19" spans="1:8" ht="26.4" x14ac:dyDescent="0.25">
      <c r="A19" s="799" t="s">
        <v>892</v>
      </c>
      <c r="B19" s="793" t="s">
        <v>742</v>
      </c>
      <c r="C19" s="794">
        <v>205165.103</v>
      </c>
      <c r="D19" s="795">
        <f>D16-(D18+D20)</f>
        <v>183814.46282100008</v>
      </c>
      <c r="E19" s="795">
        <f>E16-E18-E20</f>
        <v>18120.711449200026</v>
      </c>
      <c r="F19" s="795">
        <f>F16</f>
        <v>3229.9287297999836</v>
      </c>
      <c r="G19" s="805"/>
    </row>
    <row r="20" spans="1:8" ht="26.4" x14ac:dyDescent="0.25">
      <c r="A20" s="799" t="s">
        <v>893</v>
      </c>
      <c r="B20" s="793" t="s">
        <v>742</v>
      </c>
      <c r="C20" s="804">
        <v>21635.316999999999</v>
      </c>
      <c r="D20" s="795">
        <v>14279.309219999999</v>
      </c>
      <c r="E20" s="795">
        <v>7356.0077799999999</v>
      </c>
      <c r="F20" s="795"/>
      <c r="G20" s="807"/>
    </row>
    <row r="21" spans="1:8" x14ac:dyDescent="0.25">
      <c r="A21" s="808" t="s">
        <v>894</v>
      </c>
      <c r="B21" s="809" t="s">
        <v>742</v>
      </c>
      <c r="C21" s="806">
        <f>C4+C5+C6+C8+C10+C16</f>
        <v>889993.62400000007</v>
      </c>
      <c r="D21" s="806">
        <f t="shared" ref="D21:G21" si="2">D4+D5+D6+D8+D10+D16</f>
        <v>556004.87347816338</v>
      </c>
      <c r="E21" s="806">
        <f t="shared" si="2"/>
        <v>162075.00291423674</v>
      </c>
      <c r="F21" s="806">
        <f t="shared" si="2"/>
        <v>83728.971184799972</v>
      </c>
      <c r="G21" s="810">
        <f t="shared" si="2"/>
        <v>88184.774422800008</v>
      </c>
      <c r="H21" s="811"/>
    </row>
    <row r="23" spans="1:8" x14ac:dyDescent="0.25">
      <c r="A23" s="327"/>
    </row>
    <row r="25" spans="1:8" x14ac:dyDescent="0.25">
      <c r="C25" s="812"/>
      <c r="D25" s="812"/>
    </row>
  </sheetData>
  <hyperlinks>
    <hyperlink ref="J1" location="INFO!A1" display="POWRÓT" xr:uid="{A8645D34-CF83-4E64-83F0-94E5BEDD3191}"/>
    <hyperlink ref="J2" location="dashboardy!A104" display="POWRÓT DO WYKRESU" xr:uid="{078E0F96-CED5-4486-95F5-6AB360F3D0B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3CD9-4DE6-4854-AEE0-1BCCF2B4E15D}">
  <sheetPr>
    <tabColor theme="2" tint="-0.499984740745262"/>
  </sheetPr>
  <dimension ref="A1:J200"/>
  <sheetViews>
    <sheetView zoomScale="85" zoomScaleNormal="85" workbookViewId="0">
      <selection activeCell="G35" sqref="G35"/>
    </sheetView>
  </sheetViews>
  <sheetFormatPr defaultRowHeight="13.8" x14ac:dyDescent="0.25"/>
  <cols>
    <col min="1" max="1" width="23.5546875" style="779" customWidth="1"/>
    <col min="2" max="2" width="15.88671875" style="779" customWidth="1"/>
    <col min="3" max="3" width="12.5546875" style="779" customWidth="1"/>
    <col min="4" max="4" width="24.88671875" style="779" customWidth="1"/>
    <col min="5" max="5" width="18.44140625" style="779" customWidth="1"/>
    <col min="6" max="6" width="20" style="779" customWidth="1"/>
    <col min="7" max="7" width="47.44140625" style="779" customWidth="1"/>
    <col min="8" max="8" width="10.6640625" style="779" customWidth="1"/>
    <col min="9" max="249" width="8.88671875" style="779"/>
    <col min="250" max="250" width="23.44140625" style="779" customWidth="1"/>
    <col min="251" max="251" width="8.6640625" style="779" customWidth="1"/>
    <col min="252" max="252" width="9.6640625" style="779" customWidth="1"/>
    <col min="253" max="253" width="12.109375" style="779" customWidth="1"/>
    <col min="254" max="254" width="12.33203125" style="779" customWidth="1"/>
    <col min="255" max="255" width="10.6640625" style="779" customWidth="1"/>
    <col min="256" max="256" width="12.88671875" style="779" customWidth="1"/>
    <col min="257" max="259" width="10.6640625" style="779" customWidth="1"/>
    <col min="260" max="505" width="8.88671875" style="779"/>
    <col min="506" max="506" width="23.44140625" style="779" customWidth="1"/>
    <col min="507" max="507" width="8.6640625" style="779" customWidth="1"/>
    <col min="508" max="508" width="9.6640625" style="779" customWidth="1"/>
    <col min="509" max="509" width="12.109375" style="779" customWidth="1"/>
    <col min="510" max="510" width="12.33203125" style="779" customWidth="1"/>
    <col min="511" max="511" width="10.6640625" style="779" customWidth="1"/>
    <col min="512" max="512" width="12.88671875" style="779" customWidth="1"/>
    <col min="513" max="515" width="10.6640625" style="779" customWidth="1"/>
    <col min="516" max="761" width="8.88671875" style="779"/>
    <col min="762" max="762" width="23.44140625" style="779" customWidth="1"/>
    <col min="763" max="763" width="8.6640625" style="779" customWidth="1"/>
    <col min="764" max="764" width="9.6640625" style="779" customWidth="1"/>
    <col min="765" max="765" width="12.109375" style="779" customWidth="1"/>
    <col min="766" max="766" width="12.33203125" style="779" customWidth="1"/>
    <col min="767" max="767" width="10.6640625" style="779" customWidth="1"/>
    <col min="768" max="768" width="12.88671875" style="779" customWidth="1"/>
    <col min="769" max="771" width="10.6640625" style="779" customWidth="1"/>
    <col min="772" max="1017" width="8.88671875" style="779"/>
    <col min="1018" max="1018" width="23.44140625" style="779" customWidth="1"/>
    <col min="1019" max="1019" width="8.6640625" style="779" customWidth="1"/>
    <col min="1020" max="1020" width="9.6640625" style="779" customWidth="1"/>
    <col min="1021" max="1021" width="12.109375" style="779" customWidth="1"/>
    <col min="1022" max="1022" width="12.33203125" style="779" customWidth="1"/>
    <col min="1023" max="1023" width="10.6640625" style="779" customWidth="1"/>
    <col min="1024" max="1024" width="12.88671875" style="779" customWidth="1"/>
    <col min="1025" max="1027" width="10.6640625" style="779" customWidth="1"/>
    <col min="1028" max="1273" width="8.88671875" style="779"/>
    <col min="1274" max="1274" width="23.44140625" style="779" customWidth="1"/>
    <col min="1275" max="1275" width="8.6640625" style="779" customWidth="1"/>
    <col min="1276" max="1276" width="9.6640625" style="779" customWidth="1"/>
    <col min="1277" max="1277" width="12.109375" style="779" customWidth="1"/>
    <col min="1278" max="1278" width="12.33203125" style="779" customWidth="1"/>
    <col min="1279" max="1279" width="10.6640625" style="779" customWidth="1"/>
    <col min="1280" max="1280" width="12.88671875" style="779" customWidth="1"/>
    <col min="1281" max="1283" width="10.6640625" style="779" customWidth="1"/>
    <col min="1284" max="1529" width="8.88671875" style="779"/>
    <col min="1530" max="1530" width="23.44140625" style="779" customWidth="1"/>
    <col min="1531" max="1531" width="8.6640625" style="779" customWidth="1"/>
    <col min="1532" max="1532" width="9.6640625" style="779" customWidth="1"/>
    <col min="1533" max="1533" width="12.109375" style="779" customWidth="1"/>
    <col min="1534" max="1534" width="12.33203125" style="779" customWidth="1"/>
    <col min="1535" max="1535" width="10.6640625" style="779" customWidth="1"/>
    <col min="1536" max="1536" width="12.88671875" style="779" customWidth="1"/>
    <col min="1537" max="1539" width="10.6640625" style="779" customWidth="1"/>
    <col min="1540" max="1785" width="8.88671875" style="779"/>
    <col min="1786" max="1786" width="23.44140625" style="779" customWidth="1"/>
    <col min="1787" max="1787" width="8.6640625" style="779" customWidth="1"/>
    <col min="1788" max="1788" width="9.6640625" style="779" customWidth="1"/>
    <col min="1789" max="1789" width="12.109375" style="779" customWidth="1"/>
    <col min="1790" max="1790" width="12.33203125" style="779" customWidth="1"/>
    <col min="1791" max="1791" width="10.6640625" style="779" customWidth="1"/>
    <col min="1792" max="1792" width="12.88671875" style="779" customWidth="1"/>
    <col min="1793" max="1795" width="10.6640625" style="779" customWidth="1"/>
    <col min="1796" max="2041" width="8.88671875" style="779"/>
    <col min="2042" max="2042" width="23.44140625" style="779" customWidth="1"/>
    <col min="2043" max="2043" width="8.6640625" style="779" customWidth="1"/>
    <col min="2044" max="2044" width="9.6640625" style="779" customWidth="1"/>
    <col min="2045" max="2045" width="12.109375" style="779" customWidth="1"/>
    <col min="2046" max="2046" width="12.33203125" style="779" customWidth="1"/>
    <col min="2047" max="2047" width="10.6640625" style="779" customWidth="1"/>
    <col min="2048" max="2048" width="12.88671875" style="779" customWidth="1"/>
    <col min="2049" max="2051" width="10.6640625" style="779" customWidth="1"/>
    <col min="2052" max="2297" width="8.88671875" style="779"/>
    <col min="2298" max="2298" width="23.44140625" style="779" customWidth="1"/>
    <col min="2299" max="2299" width="8.6640625" style="779" customWidth="1"/>
    <col min="2300" max="2300" width="9.6640625" style="779" customWidth="1"/>
    <col min="2301" max="2301" width="12.109375" style="779" customWidth="1"/>
    <col min="2302" max="2302" width="12.33203125" style="779" customWidth="1"/>
    <col min="2303" max="2303" width="10.6640625" style="779" customWidth="1"/>
    <col min="2304" max="2304" width="12.88671875" style="779" customWidth="1"/>
    <col min="2305" max="2307" width="10.6640625" style="779" customWidth="1"/>
    <col min="2308" max="2553" width="8.88671875" style="779"/>
    <col min="2554" max="2554" width="23.44140625" style="779" customWidth="1"/>
    <col min="2555" max="2555" width="8.6640625" style="779" customWidth="1"/>
    <col min="2556" max="2556" width="9.6640625" style="779" customWidth="1"/>
    <col min="2557" max="2557" width="12.109375" style="779" customWidth="1"/>
    <col min="2558" max="2558" width="12.33203125" style="779" customWidth="1"/>
    <col min="2559" max="2559" width="10.6640625" style="779" customWidth="1"/>
    <col min="2560" max="2560" width="12.88671875" style="779" customWidth="1"/>
    <col min="2561" max="2563" width="10.6640625" style="779" customWidth="1"/>
    <col min="2564" max="2809" width="8.88671875" style="779"/>
    <col min="2810" max="2810" width="23.44140625" style="779" customWidth="1"/>
    <col min="2811" max="2811" width="8.6640625" style="779" customWidth="1"/>
    <col min="2812" max="2812" width="9.6640625" style="779" customWidth="1"/>
    <col min="2813" max="2813" width="12.109375" style="779" customWidth="1"/>
    <col min="2814" max="2814" width="12.33203125" style="779" customWidth="1"/>
    <col min="2815" max="2815" width="10.6640625" style="779" customWidth="1"/>
    <col min="2816" max="2816" width="12.88671875" style="779" customWidth="1"/>
    <col min="2817" max="2819" width="10.6640625" style="779" customWidth="1"/>
    <col min="2820" max="3065" width="8.88671875" style="779"/>
    <col min="3066" max="3066" width="23.44140625" style="779" customWidth="1"/>
    <col min="3067" max="3067" width="8.6640625" style="779" customWidth="1"/>
    <col min="3068" max="3068" width="9.6640625" style="779" customWidth="1"/>
    <col min="3069" max="3069" width="12.109375" style="779" customWidth="1"/>
    <col min="3070" max="3070" width="12.33203125" style="779" customWidth="1"/>
    <col min="3071" max="3071" width="10.6640625" style="779" customWidth="1"/>
    <col min="3072" max="3072" width="12.88671875" style="779" customWidth="1"/>
    <col min="3073" max="3075" width="10.6640625" style="779" customWidth="1"/>
    <col min="3076" max="3321" width="8.88671875" style="779"/>
    <col min="3322" max="3322" width="23.44140625" style="779" customWidth="1"/>
    <col min="3323" max="3323" width="8.6640625" style="779" customWidth="1"/>
    <col min="3324" max="3324" width="9.6640625" style="779" customWidth="1"/>
    <col min="3325" max="3325" width="12.109375" style="779" customWidth="1"/>
    <col min="3326" max="3326" width="12.33203125" style="779" customWidth="1"/>
    <col min="3327" max="3327" width="10.6640625" style="779" customWidth="1"/>
    <col min="3328" max="3328" width="12.88671875" style="779" customWidth="1"/>
    <col min="3329" max="3331" width="10.6640625" style="779" customWidth="1"/>
    <col min="3332" max="3577" width="8.88671875" style="779"/>
    <col min="3578" max="3578" width="23.44140625" style="779" customWidth="1"/>
    <col min="3579" max="3579" width="8.6640625" style="779" customWidth="1"/>
    <col min="3580" max="3580" width="9.6640625" style="779" customWidth="1"/>
    <col min="3581" max="3581" width="12.109375" style="779" customWidth="1"/>
    <col min="3582" max="3582" width="12.33203125" style="779" customWidth="1"/>
    <col min="3583" max="3583" width="10.6640625" style="779" customWidth="1"/>
    <col min="3584" max="3584" width="12.88671875" style="779" customWidth="1"/>
    <col min="3585" max="3587" width="10.6640625" style="779" customWidth="1"/>
    <col min="3588" max="3833" width="8.88671875" style="779"/>
    <col min="3834" max="3834" width="23.44140625" style="779" customWidth="1"/>
    <col min="3835" max="3835" width="8.6640625" style="779" customWidth="1"/>
    <col min="3836" max="3836" width="9.6640625" style="779" customWidth="1"/>
    <col min="3837" max="3837" width="12.109375" style="779" customWidth="1"/>
    <col min="3838" max="3838" width="12.33203125" style="779" customWidth="1"/>
    <col min="3839" max="3839" width="10.6640625" style="779" customWidth="1"/>
    <col min="3840" max="3840" width="12.88671875" style="779" customWidth="1"/>
    <col min="3841" max="3843" width="10.6640625" style="779" customWidth="1"/>
    <col min="3844" max="4089" width="8.88671875" style="779"/>
    <col min="4090" max="4090" width="23.44140625" style="779" customWidth="1"/>
    <col min="4091" max="4091" width="8.6640625" style="779" customWidth="1"/>
    <col min="4092" max="4092" width="9.6640625" style="779" customWidth="1"/>
    <col min="4093" max="4093" width="12.109375" style="779" customWidth="1"/>
    <col min="4094" max="4094" width="12.33203125" style="779" customWidth="1"/>
    <col min="4095" max="4095" width="10.6640625" style="779" customWidth="1"/>
    <col min="4096" max="4096" width="12.88671875" style="779" customWidth="1"/>
    <col min="4097" max="4099" width="10.6640625" style="779" customWidth="1"/>
    <col min="4100" max="4345" width="8.88671875" style="779"/>
    <col min="4346" max="4346" width="23.44140625" style="779" customWidth="1"/>
    <col min="4347" max="4347" width="8.6640625" style="779" customWidth="1"/>
    <col min="4348" max="4348" width="9.6640625" style="779" customWidth="1"/>
    <col min="4349" max="4349" width="12.109375" style="779" customWidth="1"/>
    <col min="4350" max="4350" width="12.33203125" style="779" customWidth="1"/>
    <col min="4351" max="4351" width="10.6640625" style="779" customWidth="1"/>
    <col min="4352" max="4352" width="12.88671875" style="779" customWidth="1"/>
    <col min="4353" max="4355" width="10.6640625" style="779" customWidth="1"/>
    <col min="4356" max="4601" width="8.88671875" style="779"/>
    <col min="4602" max="4602" width="23.44140625" style="779" customWidth="1"/>
    <col min="4603" max="4603" width="8.6640625" style="779" customWidth="1"/>
    <col min="4604" max="4604" width="9.6640625" style="779" customWidth="1"/>
    <col min="4605" max="4605" width="12.109375" style="779" customWidth="1"/>
    <col min="4606" max="4606" width="12.33203125" style="779" customWidth="1"/>
    <col min="4607" max="4607" width="10.6640625" style="779" customWidth="1"/>
    <col min="4608" max="4608" width="12.88671875" style="779" customWidth="1"/>
    <col min="4609" max="4611" width="10.6640625" style="779" customWidth="1"/>
    <col min="4612" max="4857" width="8.88671875" style="779"/>
    <col min="4858" max="4858" width="23.44140625" style="779" customWidth="1"/>
    <col min="4859" max="4859" width="8.6640625" style="779" customWidth="1"/>
    <col min="4860" max="4860" width="9.6640625" style="779" customWidth="1"/>
    <col min="4861" max="4861" width="12.109375" style="779" customWidth="1"/>
    <col min="4862" max="4862" width="12.33203125" style="779" customWidth="1"/>
    <col min="4863" max="4863" width="10.6640625" style="779" customWidth="1"/>
    <col min="4864" max="4864" width="12.88671875" style="779" customWidth="1"/>
    <col min="4865" max="4867" width="10.6640625" style="779" customWidth="1"/>
    <col min="4868" max="5113" width="8.88671875" style="779"/>
    <col min="5114" max="5114" width="23.44140625" style="779" customWidth="1"/>
    <col min="5115" max="5115" width="8.6640625" style="779" customWidth="1"/>
    <col min="5116" max="5116" width="9.6640625" style="779" customWidth="1"/>
    <col min="5117" max="5117" width="12.109375" style="779" customWidth="1"/>
    <col min="5118" max="5118" width="12.33203125" style="779" customWidth="1"/>
    <col min="5119" max="5119" width="10.6640625" style="779" customWidth="1"/>
    <col min="5120" max="5120" width="12.88671875" style="779" customWidth="1"/>
    <col min="5121" max="5123" width="10.6640625" style="779" customWidth="1"/>
    <col min="5124" max="5369" width="8.88671875" style="779"/>
    <col min="5370" max="5370" width="23.44140625" style="779" customWidth="1"/>
    <col min="5371" max="5371" width="8.6640625" style="779" customWidth="1"/>
    <col min="5372" max="5372" width="9.6640625" style="779" customWidth="1"/>
    <col min="5373" max="5373" width="12.109375" style="779" customWidth="1"/>
    <col min="5374" max="5374" width="12.33203125" style="779" customWidth="1"/>
    <col min="5375" max="5375" width="10.6640625" style="779" customWidth="1"/>
    <col min="5376" max="5376" width="12.88671875" style="779" customWidth="1"/>
    <col min="5377" max="5379" width="10.6640625" style="779" customWidth="1"/>
    <col min="5380" max="5625" width="8.88671875" style="779"/>
    <col min="5626" max="5626" width="23.44140625" style="779" customWidth="1"/>
    <col min="5627" max="5627" width="8.6640625" style="779" customWidth="1"/>
    <col min="5628" max="5628" width="9.6640625" style="779" customWidth="1"/>
    <col min="5629" max="5629" width="12.109375" style="779" customWidth="1"/>
    <col min="5630" max="5630" width="12.33203125" style="779" customWidth="1"/>
    <col min="5631" max="5631" width="10.6640625" style="779" customWidth="1"/>
    <col min="5632" max="5632" width="12.88671875" style="779" customWidth="1"/>
    <col min="5633" max="5635" width="10.6640625" style="779" customWidth="1"/>
    <col min="5636" max="5881" width="8.88671875" style="779"/>
    <col min="5882" max="5882" width="23.44140625" style="779" customWidth="1"/>
    <col min="5883" max="5883" width="8.6640625" style="779" customWidth="1"/>
    <col min="5884" max="5884" width="9.6640625" style="779" customWidth="1"/>
    <col min="5885" max="5885" width="12.109375" style="779" customWidth="1"/>
    <col min="5886" max="5886" width="12.33203125" style="779" customWidth="1"/>
    <col min="5887" max="5887" width="10.6640625" style="779" customWidth="1"/>
    <col min="5888" max="5888" width="12.88671875" style="779" customWidth="1"/>
    <col min="5889" max="5891" width="10.6640625" style="779" customWidth="1"/>
    <col min="5892" max="6137" width="8.88671875" style="779"/>
    <col min="6138" max="6138" width="23.44140625" style="779" customWidth="1"/>
    <col min="6139" max="6139" width="8.6640625" style="779" customWidth="1"/>
    <col min="6140" max="6140" width="9.6640625" style="779" customWidth="1"/>
    <col min="6141" max="6141" width="12.109375" style="779" customWidth="1"/>
    <col min="6142" max="6142" width="12.33203125" style="779" customWidth="1"/>
    <col min="6143" max="6143" width="10.6640625" style="779" customWidth="1"/>
    <col min="6144" max="6144" width="12.88671875" style="779" customWidth="1"/>
    <col min="6145" max="6147" width="10.6640625" style="779" customWidth="1"/>
    <col min="6148" max="6393" width="8.88671875" style="779"/>
    <col min="6394" max="6394" width="23.44140625" style="779" customWidth="1"/>
    <col min="6395" max="6395" width="8.6640625" style="779" customWidth="1"/>
    <col min="6396" max="6396" width="9.6640625" style="779" customWidth="1"/>
    <col min="6397" max="6397" width="12.109375" style="779" customWidth="1"/>
    <col min="6398" max="6398" width="12.33203125" style="779" customWidth="1"/>
    <col min="6399" max="6399" width="10.6640625" style="779" customWidth="1"/>
    <col min="6400" max="6400" width="12.88671875" style="779" customWidth="1"/>
    <col min="6401" max="6403" width="10.6640625" style="779" customWidth="1"/>
    <col min="6404" max="6649" width="8.88671875" style="779"/>
    <col min="6650" max="6650" width="23.44140625" style="779" customWidth="1"/>
    <col min="6651" max="6651" width="8.6640625" style="779" customWidth="1"/>
    <col min="6652" max="6652" width="9.6640625" style="779" customWidth="1"/>
    <col min="6653" max="6653" width="12.109375" style="779" customWidth="1"/>
    <col min="6654" max="6654" width="12.33203125" style="779" customWidth="1"/>
    <col min="6655" max="6655" width="10.6640625" style="779" customWidth="1"/>
    <col min="6656" max="6656" width="12.88671875" style="779" customWidth="1"/>
    <col min="6657" max="6659" width="10.6640625" style="779" customWidth="1"/>
    <col min="6660" max="6905" width="8.88671875" style="779"/>
    <col min="6906" max="6906" width="23.44140625" style="779" customWidth="1"/>
    <col min="6907" max="6907" width="8.6640625" style="779" customWidth="1"/>
    <col min="6908" max="6908" width="9.6640625" style="779" customWidth="1"/>
    <col min="6909" max="6909" width="12.109375" style="779" customWidth="1"/>
    <col min="6910" max="6910" width="12.33203125" style="779" customWidth="1"/>
    <col min="6911" max="6911" width="10.6640625" style="779" customWidth="1"/>
    <col min="6912" max="6912" width="12.88671875" style="779" customWidth="1"/>
    <col min="6913" max="6915" width="10.6640625" style="779" customWidth="1"/>
    <col min="6916" max="7161" width="8.88671875" style="779"/>
    <col min="7162" max="7162" width="23.44140625" style="779" customWidth="1"/>
    <col min="7163" max="7163" width="8.6640625" style="779" customWidth="1"/>
    <col min="7164" max="7164" width="9.6640625" style="779" customWidth="1"/>
    <col min="7165" max="7165" width="12.109375" style="779" customWidth="1"/>
    <col min="7166" max="7166" width="12.33203125" style="779" customWidth="1"/>
    <col min="7167" max="7167" width="10.6640625" style="779" customWidth="1"/>
    <col min="7168" max="7168" width="12.88671875" style="779" customWidth="1"/>
    <col min="7169" max="7171" width="10.6640625" style="779" customWidth="1"/>
    <col min="7172" max="7417" width="8.88671875" style="779"/>
    <col min="7418" max="7418" width="23.44140625" style="779" customWidth="1"/>
    <col min="7419" max="7419" width="8.6640625" style="779" customWidth="1"/>
    <col min="7420" max="7420" width="9.6640625" style="779" customWidth="1"/>
    <col min="7421" max="7421" width="12.109375" style="779" customWidth="1"/>
    <col min="7422" max="7422" width="12.33203125" style="779" customWidth="1"/>
    <col min="7423" max="7423" width="10.6640625" style="779" customWidth="1"/>
    <col min="7424" max="7424" width="12.88671875" style="779" customWidth="1"/>
    <col min="7425" max="7427" width="10.6640625" style="779" customWidth="1"/>
    <col min="7428" max="7673" width="8.88671875" style="779"/>
    <col min="7674" max="7674" width="23.44140625" style="779" customWidth="1"/>
    <col min="7675" max="7675" width="8.6640625" style="779" customWidth="1"/>
    <col min="7676" max="7676" width="9.6640625" style="779" customWidth="1"/>
    <col min="7677" max="7677" width="12.109375" style="779" customWidth="1"/>
    <col min="7678" max="7678" width="12.33203125" style="779" customWidth="1"/>
    <col min="7679" max="7679" width="10.6640625" style="779" customWidth="1"/>
    <col min="7680" max="7680" width="12.88671875" style="779" customWidth="1"/>
    <col min="7681" max="7683" width="10.6640625" style="779" customWidth="1"/>
    <col min="7684" max="7929" width="8.88671875" style="779"/>
    <col min="7930" max="7930" width="23.44140625" style="779" customWidth="1"/>
    <col min="7931" max="7931" width="8.6640625" style="779" customWidth="1"/>
    <col min="7932" max="7932" width="9.6640625" style="779" customWidth="1"/>
    <col min="7933" max="7933" width="12.109375" style="779" customWidth="1"/>
    <col min="7934" max="7934" width="12.33203125" style="779" customWidth="1"/>
    <col min="7935" max="7935" width="10.6640625" style="779" customWidth="1"/>
    <col min="7936" max="7936" width="12.88671875" style="779" customWidth="1"/>
    <col min="7937" max="7939" width="10.6640625" style="779" customWidth="1"/>
    <col min="7940" max="8185" width="8.88671875" style="779"/>
    <col min="8186" max="8186" width="23.44140625" style="779" customWidth="1"/>
    <col min="8187" max="8187" width="8.6640625" style="779" customWidth="1"/>
    <col min="8188" max="8188" width="9.6640625" style="779" customWidth="1"/>
    <col min="8189" max="8189" width="12.109375" style="779" customWidth="1"/>
    <col min="8190" max="8190" width="12.33203125" style="779" customWidth="1"/>
    <col min="8191" max="8191" width="10.6640625" style="779" customWidth="1"/>
    <col min="8192" max="8192" width="12.88671875" style="779" customWidth="1"/>
    <col min="8193" max="8195" width="10.6640625" style="779" customWidth="1"/>
    <col min="8196" max="8441" width="8.88671875" style="779"/>
    <col min="8442" max="8442" width="23.44140625" style="779" customWidth="1"/>
    <col min="8443" max="8443" width="8.6640625" style="779" customWidth="1"/>
    <col min="8444" max="8444" width="9.6640625" style="779" customWidth="1"/>
    <col min="8445" max="8445" width="12.109375" style="779" customWidth="1"/>
    <col min="8446" max="8446" width="12.33203125" style="779" customWidth="1"/>
    <col min="8447" max="8447" width="10.6640625" style="779" customWidth="1"/>
    <col min="8448" max="8448" width="12.88671875" style="779" customWidth="1"/>
    <col min="8449" max="8451" width="10.6640625" style="779" customWidth="1"/>
    <col min="8452" max="8697" width="8.88671875" style="779"/>
    <col min="8698" max="8698" width="23.44140625" style="779" customWidth="1"/>
    <col min="8699" max="8699" width="8.6640625" style="779" customWidth="1"/>
    <col min="8700" max="8700" width="9.6640625" style="779" customWidth="1"/>
    <col min="8701" max="8701" width="12.109375" style="779" customWidth="1"/>
    <col min="8702" max="8702" width="12.33203125" style="779" customWidth="1"/>
    <col min="8703" max="8703" width="10.6640625" style="779" customWidth="1"/>
    <col min="8704" max="8704" width="12.88671875" style="779" customWidth="1"/>
    <col min="8705" max="8707" width="10.6640625" style="779" customWidth="1"/>
    <col min="8708" max="8953" width="8.88671875" style="779"/>
    <col min="8954" max="8954" width="23.44140625" style="779" customWidth="1"/>
    <col min="8955" max="8955" width="8.6640625" style="779" customWidth="1"/>
    <col min="8956" max="8956" width="9.6640625" style="779" customWidth="1"/>
    <col min="8957" max="8957" width="12.109375" style="779" customWidth="1"/>
    <col min="8958" max="8958" width="12.33203125" style="779" customWidth="1"/>
    <col min="8959" max="8959" width="10.6640625" style="779" customWidth="1"/>
    <col min="8960" max="8960" width="12.88671875" style="779" customWidth="1"/>
    <col min="8961" max="8963" width="10.6640625" style="779" customWidth="1"/>
    <col min="8964" max="9209" width="8.88671875" style="779"/>
    <col min="9210" max="9210" width="23.44140625" style="779" customWidth="1"/>
    <col min="9211" max="9211" width="8.6640625" style="779" customWidth="1"/>
    <col min="9212" max="9212" width="9.6640625" style="779" customWidth="1"/>
    <col min="9213" max="9213" width="12.109375" style="779" customWidth="1"/>
    <col min="9214" max="9214" width="12.33203125" style="779" customWidth="1"/>
    <col min="9215" max="9215" width="10.6640625" style="779" customWidth="1"/>
    <col min="9216" max="9216" width="12.88671875" style="779" customWidth="1"/>
    <col min="9217" max="9219" width="10.6640625" style="779" customWidth="1"/>
    <col min="9220" max="9465" width="8.88671875" style="779"/>
    <col min="9466" max="9466" width="23.44140625" style="779" customWidth="1"/>
    <col min="9467" max="9467" width="8.6640625" style="779" customWidth="1"/>
    <col min="9468" max="9468" width="9.6640625" style="779" customWidth="1"/>
    <col min="9469" max="9469" width="12.109375" style="779" customWidth="1"/>
    <col min="9470" max="9470" width="12.33203125" style="779" customWidth="1"/>
    <col min="9471" max="9471" width="10.6640625" style="779" customWidth="1"/>
    <col min="9472" max="9472" width="12.88671875" style="779" customWidth="1"/>
    <col min="9473" max="9475" width="10.6640625" style="779" customWidth="1"/>
    <col min="9476" max="9721" width="8.88671875" style="779"/>
    <col min="9722" max="9722" width="23.44140625" style="779" customWidth="1"/>
    <col min="9723" max="9723" width="8.6640625" style="779" customWidth="1"/>
    <col min="9724" max="9724" width="9.6640625" style="779" customWidth="1"/>
    <col min="9725" max="9725" width="12.109375" style="779" customWidth="1"/>
    <col min="9726" max="9726" width="12.33203125" style="779" customWidth="1"/>
    <col min="9727" max="9727" width="10.6640625" style="779" customWidth="1"/>
    <col min="9728" max="9728" width="12.88671875" style="779" customWidth="1"/>
    <col min="9729" max="9731" width="10.6640625" style="779" customWidth="1"/>
    <col min="9732" max="9977" width="8.88671875" style="779"/>
    <col min="9978" max="9978" width="23.44140625" style="779" customWidth="1"/>
    <col min="9979" max="9979" width="8.6640625" style="779" customWidth="1"/>
    <col min="9980" max="9980" width="9.6640625" style="779" customWidth="1"/>
    <col min="9981" max="9981" width="12.109375" style="779" customWidth="1"/>
    <col min="9982" max="9982" width="12.33203125" style="779" customWidth="1"/>
    <col min="9983" max="9983" width="10.6640625" style="779" customWidth="1"/>
    <col min="9984" max="9984" width="12.88671875" style="779" customWidth="1"/>
    <col min="9985" max="9987" width="10.6640625" style="779" customWidth="1"/>
    <col min="9988" max="10233" width="8.88671875" style="779"/>
    <col min="10234" max="10234" width="23.44140625" style="779" customWidth="1"/>
    <col min="10235" max="10235" width="8.6640625" style="779" customWidth="1"/>
    <col min="10236" max="10236" width="9.6640625" style="779" customWidth="1"/>
    <col min="10237" max="10237" width="12.109375" style="779" customWidth="1"/>
    <col min="10238" max="10238" width="12.33203125" style="779" customWidth="1"/>
    <col min="10239" max="10239" width="10.6640625" style="779" customWidth="1"/>
    <col min="10240" max="10240" width="12.88671875" style="779" customWidth="1"/>
    <col min="10241" max="10243" width="10.6640625" style="779" customWidth="1"/>
    <col min="10244" max="10489" width="8.88671875" style="779"/>
    <col min="10490" max="10490" width="23.44140625" style="779" customWidth="1"/>
    <col min="10491" max="10491" width="8.6640625" style="779" customWidth="1"/>
    <col min="10492" max="10492" width="9.6640625" style="779" customWidth="1"/>
    <col min="10493" max="10493" width="12.109375" style="779" customWidth="1"/>
    <col min="10494" max="10494" width="12.33203125" style="779" customWidth="1"/>
    <col min="10495" max="10495" width="10.6640625" style="779" customWidth="1"/>
    <col min="10496" max="10496" width="12.88671875" style="779" customWidth="1"/>
    <col min="10497" max="10499" width="10.6640625" style="779" customWidth="1"/>
    <col min="10500" max="10745" width="8.88671875" style="779"/>
    <col min="10746" max="10746" width="23.44140625" style="779" customWidth="1"/>
    <col min="10747" max="10747" width="8.6640625" style="779" customWidth="1"/>
    <col min="10748" max="10748" width="9.6640625" style="779" customWidth="1"/>
    <col min="10749" max="10749" width="12.109375" style="779" customWidth="1"/>
    <col min="10750" max="10750" width="12.33203125" style="779" customWidth="1"/>
    <col min="10751" max="10751" width="10.6640625" style="779" customWidth="1"/>
    <col min="10752" max="10752" width="12.88671875" style="779" customWidth="1"/>
    <col min="10753" max="10755" width="10.6640625" style="779" customWidth="1"/>
    <col min="10756" max="11001" width="8.88671875" style="779"/>
    <col min="11002" max="11002" width="23.44140625" style="779" customWidth="1"/>
    <col min="11003" max="11003" width="8.6640625" style="779" customWidth="1"/>
    <col min="11004" max="11004" width="9.6640625" style="779" customWidth="1"/>
    <col min="11005" max="11005" width="12.109375" style="779" customWidth="1"/>
    <col min="11006" max="11006" width="12.33203125" style="779" customWidth="1"/>
    <col min="11007" max="11007" width="10.6640625" style="779" customWidth="1"/>
    <col min="11008" max="11008" width="12.88671875" style="779" customWidth="1"/>
    <col min="11009" max="11011" width="10.6640625" style="779" customWidth="1"/>
    <col min="11012" max="11257" width="8.88671875" style="779"/>
    <col min="11258" max="11258" width="23.44140625" style="779" customWidth="1"/>
    <col min="11259" max="11259" width="8.6640625" style="779" customWidth="1"/>
    <col min="11260" max="11260" width="9.6640625" style="779" customWidth="1"/>
    <col min="11261" max="11261" width="12.109375" style="779" customWidth="1"/>
    <col min="11262" max="11262" width="12.33203125" style="779" customWidth="1"/>
    <col min="11263" max="11263" width="10.6640625" style="779" customWidth="1"/>
    <col min="11264" max="11264" width="12.88671875" style="779" customWidth="1"/>
    <col min="11265" max="11267" width="10.6640625" style="779" customWidth="1"/>
    <col min="11268" max="11513" width="8.88671875" style="779"/>
    <col min="11514" max="11514" width="23.44140625" style="779" customWidth="1"/>
    <col min="11515" max="11515" width="8.6640625" style="779" customWidth="1"/>
    <col min="11516" max="11516" width="9.6640625" style="779" customWidth="1"/>
    <col min="11517" max="11517" width="12.109375" style="779" customWidth="1"/>
    <col min="11518" max="11518" width="12.33203125" style="779" customWidth="1"/>
    <col min="11519" max="11519" width="10.6640625" style="779" customWidth="1"/>
    <col min="11520" max="11520" width="12.88671875" style="779" customWidth="1"/>
    <col min="11521" max="11523" width="10.6640625" style="779" customWidth="1"/>
    <col min="11524" max="11769" width="8.88671875" style="779"/>
    <col min="11770" max="11770" width="23.44140625" style="779" customWidth="1"/>
    <col min="11771" max="11771" width="8.6640625" style="779" customWidth="1"/>
    <col min="11772" max="11772" width="9.6640625" style="779" customWidth="1"/>
    <col min="11773" max="11773" width="12.109375" style="779" customWidth="1"/>
    <col min="11774" max="11774" width="12.33203125" style="779" customWidth="1"/>
    <col min="11775" max="11775" width="10.6640625" style="779" customWidth="1"/>
    <col min="11776" max="11776" width="12.88671875" style="779" customWidth="1"/>
    <col min="11777" max="11779" width="10.6640625" style="779" customWidth="1"/>
    <col min="11780" max="12025" width="8.88671875" style="779"/>
    <col min="12026" max="12026" width="23.44140625" style="779" customWidth="1"/>
    <col min="12027" max="12027" width="8.6640625" style="779" customWidth="1"/>
    <col min="12028" max="12028" width="9.6640625" style="779" customWidth="1"/>
    <col min="12029" max="12029" width="12.109375" style="779" customWidth="1"/>
    <col min="12030" max="12030" width="12.33203125" style="779" customWidth="1"/>
    <col min="12031" max="12031" width="10.6640625" style="779" customWidth="1"/>
    <col min="12032" max="12032" width="12.88671875" style="779" customWidth="1"/>
    <col min="12033" max="12035" width="10.6640625" style="779" customWidth="1"/>
    <col min="12036" max="12281" width="8.88671875" style="779"/>
    <col min="12282" max="12282" width="23.44140625" style="779" customWidth="1"/>
    <col min="12283" max="12283" width="8.6640625" style="779" customWidth="1"/>
    <col min="12284" max="12284" width="9.6640625" style="779" customWidth="1"/>
    <col min="12285" max="12285" width="12.109375" style="779" customWidth="1"/>
    <col min="12286" max="12286" width="12.33203125" style="779" customWidth="1"/>
    <col min="12287" max="12287" width="10.6640625" style="779" customWidth="1"/>
    <col min="12288" max="12288" width="12.88671875" style="779" customWidth="1"/>
    <col min="12289" max="12291" width="10.6640625" style="779" customWidth="1"/>
    <col min="12292" max="12537" width="8.88671875" style="779"/>
    <col min="12538" max="12538" width="23.44140625" style="779" customWidth="1"/>
    <col min="12539" max="12539" width="8.6640625" style="779" customWidth="1"/>
    <col min="12540" max="12540" width="9.6640625" style="779" customWidth="1"/>
    <col min="12541" max="12541" width="12.109375" style="779" customWidth="1"/>
    <col min="12542" max="12542" width="12.33203125" style="779" customWidth="1"/>
    <col min="12543" max="12543" width="10.6640625" style="779" customWidth="1"/>
    <col min="12544" max="12544" width="12.88671875" style="779" customWidth="1"/>
    <col min="12545" max="12547" width="10.6640625" style="779" customWidth="1"/>
    <col min="12548" max="12793" width="8.88671875" style="779"/>
    <col min="12794" max="12794" width="23.44140625" style="779" customWidth="1"/>
    <col min="12795" max="12795" width="8.6640625" style="779" customWidth="1"/>
    <col min="12796" max="12796" width="9.6640625" style="779" customWidth="1"/>
    <col min="12797" max="12797" width="12.109375" style="779" customWidth="1"/>
    <col min="12798" max="12798" width="12.33203125" style="779" customWidth="1"/>
    <col min="12799" max="12799" width="10.6640625" style="779" customWidth="1"/>
    <col min="12800" max="12800" width="12.88671875" style="779" customWidth="1"/>
    <col min="12801" max="12803" width="10.6640625" style="779" customWidth="1"/>
    <col min="12804" max="13049" width="8.88671875" style="779"/>
    <col min="13050" max="13050" width="23.44140625" style="779" customWidth="1"/>
    <col min="13051" max="13051" width="8.6640625" style="779" customWidth="1"/>
    <col min="13052" max="13052" width="9.6640625" style="779" customWidth="1"/>
    <col min="13053" max="13053" width="12.109375" style="779" customWidth="1"/>
    <col min="13054" max="13054" width="12.33203125" style="779" customWidth="1"/>
    <col min="13055" max="13055" width="10.6640625" style="779" customWidth="1"/>
    <col min="13056" max="13056" width="12.88671875" style="779" customWidth="1"/>
    <col min="13057" max="13059" width="10.6640625" style="779" customWidth="1"/>
    <col min="13060" max="13305" width="8.88671875" style="779"/>
    <col min="13306" max="13306" width="23.44140625" style="779" customWidth="1"/>
    <col min="13307" max="13307" width="8.6640625" style="779" customWidth="1"/>
    <col min="13308" max="13308" width="9.6640625" style="779" customWidth="1"/>
    <col min="13309" max="13309" width="12.109375" style="779" customWidth="1"/>
    <col min="13310" max="13310" width="12.33203125" style="779" customWidth="1"/>
    <col min="13311" max="13311" width="10.6640625" style="779" customWidth="1"/>
    <col min="13312" max="13312" width="12.88671875" style="779" customWidth="1"/>
    <col min="13313" max="13315" width="10.6640625" style="779" customWidth="1"/>
    <col min="13316" max="13561" width="8.88671875" style="779"/>
    <col min="13562" max="13562" width="23.44140625" style="779" customWidth="1"/>
    <col min="13563" max="13563" width="8.6640625" style="779" customWidth="1"/>
    <col min="13564" max="13564" width="9.6640625" style="779" customWidth="1"/>
    <col min="13565" max="13565" width="12.109375" style="779" customWidth="1"/>
    <col min="13566" max="13566" width="12.33203125" style="779" customWidth="1"/>
    <col min="13567" max="13567" width="10.6640625" style="779" customWidth="1"/>
    <col min="13568" max="13568" width="12.88671875" style="779" customWidth="1"/>
    <col min="13569" max="13571" width="10.6640625" style="779" customWidth="1"/>
    <col min="13572" max="13817" width="8.88671875" style="779"/>
    <col min="13818" max="13818" width="23.44140625" style="779" customWidth="1"/>
    <col min="13819" max="13819" width="8.6640625" style="779" customWidth="1"/>
    <col min="13820" max="13820" width="9.6640625" style="779" customWidth="1"/>
    <col min="13821" max="13821" width="12.109375" style="779" customWidth="1"/>
    <col min="13822" max="13822" width="12.33203125" style="779" customWidth="1"/>
    <col min="13823" max="13823" width="10.6640625" style="779" customWidth="1"/>
    <col min="13824" max="13824" width="12.88671875" style="779" customWidth="1"/>
    <col min="13825" max="13827" width="10.6640625" style="779" customWidth="1"/>
    <col min="13828" max="14073" width="8.88671875" style="779"/>
    <col min="14074" max="14074" width="23.44140625" style="779" customWidth="1"/>
    <col min="14075" max="14075" width="8.6640625" style="779" customWidth="1"/>
    <col min="14076" max="14076" width="9.6640625" style="779" customWidth="1"/>
    <col min="14077" max="14077" width="12.109375" style="779" customWidth="1"/>
    <col min="14078" max="14078" width="12.33203125" style="779" customWidth="1"/>
    <col min="14079" max="14079" width="10.6640625" style="779" customWidth="1"/>
    <col min="14080" max="14080" width="12.88671875" style="779" customWidth="1"/>
    <col min="14081" max="14083" width="10.6640625" style="779" customWidth="1"/>
    <col min="14084" max="14329" width="8.88671875" style="779"/>
    <col min="14330" max="14330" width="23.44140625" style="779" customWidth="1"/>
    <col min="14331" max="14331" width="8.6640625" style="779" customWidth="1"/>
    <col min="14332" max="14332" width="9.6640625" style="779" customWidth="1"/>
    <col min="14333" max="14333" width="12.109375" style="779" customWidth="1"/>
    <col min="14334" max="14334" width="12.33203125" style="779" customWidth="1"/>
    <col min="14335" max="14335" width="10.6640625" style="779" customWidth="1"/>
    <col min="14336" max="14336" width="12.88671875" style="779" customWidth="1"/>
    <col min="14337" max="14339" width="10.6640625" style="779" customWidth="1"/>
    <col min="14340" max="14585" width="8.88671875" style="779"/>
    <col min="14586" max="14586" width="23.44140625" style="779" customWidth="1"/>
    <col min="14587" max="14587" width="8.6640625" style="779" customWidth="1"/>
    <col min="14588" max="14588" width="9.6640625" style="779" customWidth="1"/>
    <col min="14589" max="14589" width="12.109375" style="779" customWidth="1"/>
    <col min="14590" max="14590" width="12.33203125" style="779" customWidth="1"/>
    <col min="14591" max="14591" width="10.6640625" style="779" customWidth="1"/>
    <col min="14592" max="14592" width="12.88671875" style="779" customWidth="1"/>
    <col min="14593" max="14595" width="10.6640625" style="779" customWidth="1"/>
    <col min="14596" max="14841" width="8.88671875" style="779"/>
    <col min="14842" max="14842" width="23.44140625" style="779" customWidth="1"/>
    <col min="14843" max="14843" width="8.6640625" style="779" customWidth="1"/>
    <col min="14844" max="14844" width="9.6640625" style="779" customWidth="1"/>
    <col min="14845" max="14845" width="12.109375" style="779" customWidth="1"/>
    <col min="14846" max="14846" width="12.33203125" style="779" customWidth="1"/>
    <col min="14847" max="14847" width="10.6640625" style="779" customWidth="1"/>
    <col min="14848" max="14848" width="12.88671875" style="779" customWidth="1"/>
    <col min="14849" max="14851" width="10.6640625" style="779" customWidth="1"/>
    <col min="14852" max="15097" width="8.88671875" style="779"/>
    <col min="15098" max="15098" width="23.44140625" style="779" customWidth="1"/>
    <col min="15099" max="15099" width="8.6640625" style="779" customWidth="1"/>
    <col min="15100" max="15100" width="9.6640625" style="779" customWidth="1"/>
    <col min="15101" max="15101" width="12.109375" style="779" customWidth="1"/>
    <col min="15102" max="15102" width="12.33203125" style="779" customWidth="1"/>
    <col min="15103" max="15103" width="10.6640625" style="779" customWidth="1"/>
    <col min="15104" max="15104" width="12.88671875" style="779" customWidth="1"/>
    <col min="15105" max="15107" width="10.6640625" style="779" customWidth="1"/>
    <col min="15108" max="15353" width="8.88671875" style="779"/>
    <col min="15354" max="15354" width="23.44140625" style="779" customWidth="1"/>
    <col min="15355" max="15355" width="8.6640625" style="779" customWidth="1"/>
    <col min="15356" max="15356" width="9.6640625" style="779" customWidth="1"/>
    <col min="15357" max="15357" width="12.109375" style="779" customWidth="1"/>
    <col min="15358" max="15358" width="12.33203125" style="779" customWidth="1"/>
    <col min="15359" max="15359" width="10.6640625" style="779" customWidth="1"/>
    <col min="15360" max="15360" width="12.88671875" style="779" customWidth="1"/>
    <col min="15361" max="15363" width="10.6640625" style="779" customWidth="1"/>
    <col min="15364" max="15609" width="8.88671875" style="779"/>
    <col min="15610" max="15610" width="23.44140625" style="779" customWidth="1"/>
    <col min="15611" max="15611" width="8.6640625" style="779" customWidth="1"/>
    <col min="15612" max="15612" width="9.6640625" style="779" customWidth="1"/>
    <col min="15613" max="15613" width="12.109375" style="779" customWidth="1"/>
    <col min="15614" max="15614" width="12.33203125" style="779" customWidth="1"/>
    <col min="15615" max="15615" width="10.6640625" style="779" customWidth="1"/>
    <col min="15616" max="15616" width="12.88671875" style="779" customWidth="1"/>
    <col min="15617" max="15619" width="10.6640625" style="779" customWidth="1"/>
    <col min="15620" max="15865" width="8.88671875" style="779"/>
    <col min="15866" max="15866" width="23.44140625" style="779" customWidth="1"/>
    <col min="15867" max="15867" width="8.6640625" style="779" customWidth="1"/>
    <col min="15868" max="15868" width="9.6640625" style="779" customWidth="1"/>
    <col min="15869" max="15869" width="12.109375" style="779" customWidth="1"/>
    <col min="15870" max="15870" width="12.33203125" style="779" customWidth="1"/>
    <col min="15871" max="15871" width="10.6640625" style="779" customWidth="1"/>
    <col min="15872" max="15872" width="12.88671875" style="779" customWidth="1"/>
    <col min="15873" max="15875" width="10.6640625" style="779" customWidth="1"/>
    <col min="15876" max="16121" width="8.88671875" style="779"/>
    <col min="16122" max="16122" width="23.44140625" style="779" customWidth="1"/>
    <col min="16123" max="16123" width="8.6640625" style="779" customWidth="1"/>
    <col min="16124" max="16124" width="9.6640625" style="779" customWidth="1"/>
    <col min="16125" max="16125" width="12.109375" style="779" customWidth="1"/>
    <col min="16126" max="16126" width="12.33203125" style="779" customWidth="1"/>
    <col min="16127" max="16127" width="10.6640625" style="779" customWidth="1"/>
    <col min="16128" max="16128" width="12.88671875" style="779" customWidth="1"/>
    <col min="16129" max="16131" width="10.6640625" style="779" customWidth="1"/>
    <col min="16132" max="16384" width="8.88671875" style="779"/>
  </cols>
  <sheetData>
    <row r="1" spans="1:10" ht="15.6" x14ac:dyDescent="0.3">
      <c r="A1" s="316" t="s">
        <v>895</v>
      </c>
      <c r="J1" s="376" t="s">
        <v>651</v>
      </c>
    </row>
    <row r="2" spans="1:10" ht="15.6" x14ac:dyDescent="0.3">
      <c r="A2" s="316"/>
      <c r="J2" s="376"/>
    </row>
    <row r="3" spans="1:10" x14ac:dyDescent="0.25">
      <c r="J3" s="779" t="s">
        <v>1102</v>
      </c>
    </row>
    <row r="4" spans="1:10" x14ac:dyDescent="0.25">
      <c r="A4" s="974" t="s">
        <v>194</v>
      </c>
      <c r="B4" s="975" t="s">
        <v>877</v>
      </c>
      <c r="C4" s="975" t="s">
        <v>236</v>
      </c>
      <c r="D4" s="975" t="s">
        <v>878</v>
      </c>
      <c r="E4" s="975" t="s">
        <v>879</v>
      </c>
      <c r="F4" s="975" t="s">
        <v>880</v>
      </c>
      <c r="G4" s="976" t="s">
        <v>603</v>
      </c>
      <c r="J4" s="779" t="s">
        <v>196</v>
      </c>
    </row>
    <row r="5" spans="1:10" x14ac:dyDescent="0.25">
      <c r="A5" s="972" t="s">
        <v>196</v>
      </c>
      <c r="B5" s="969" t="s">
        <v>13</v>
      </c>
      <c r="C5" s="971">
        <v>0.12145839822331131</v>
      </c>
      <c r="D5" s="971">
        <v>7.7767088136320387E-3</v>
      </c>
      <c r="E5" s="971">
        <v>2.2935696476075521E-2</v>
      </c>
      <c r="F5" s="971">
        <v>0.14178168363968965</v>
      </c>
      <c r="G5" s="973">
        <v>1</v>
      </c>
      <c r="I5" s="811"/>
      <c r="J5" s="779" t="s">
        <v>881</v>
      </c>
    </row>
    <row r="6" spans="1:10" x14ac:dyDescent="0.25">
      <c r="A6" s="972" t="s">
        <v>881</v>
      </c>
      <c r="B6" s="970" t="s">
        <v>13</v>
      </c>
      <c r="C6" s="971">
        <v>0.17109111334487492</v>
      </c>
      <c r="D6" s="971">
        <v>0.16514029710857581</v>
      </c>
      <c r="E6" s="971">
        <v>0.37298280989072835</v>
      </c>
      <c r="F6" s="971">
        <v>0</v>
      </c>
      <c r="G6" s="973">
        <v>0</v>
      </c>
      <c r="I6" s="811"/>
      <c r="J6" s="779" t="s">
        <v>84</v>
      </c>
    </row>
    <row r="7" spans="1:10" x14ac:dyDescent="0.25">
      <c r="A7" s="972" t="s">
        <v>84</v>
      </c>
      <c r="B7" s="970" t="s">
        <v>13</v>
      </c>
      <c r="C7" s="971">
        <v>0.22678723819711316</v>
      </c>
      <c r="D7" s="971">
        <v>0.18277903490892919</v>
      </c>
      <c r="E7" s="971">
        <v>0.32378953877156025</v>
      </c>
      <c r="F7" s="971">
        <v>0.57011293349876646</v>
      </c>
      <c r="G7" s="973">
        <v>0</v>
      </c>
      <c r="I7" s="811"/>
      <c r="J7" s="779" t="s">
        <v>883</v>
      </c>
    </row>
    <row r="8" spans="1:10" x14ac:dyDescent="0.25">
      <c r="A8" s="972" t="s">
        <v>883</v>
      </c>
      <c r="B8" s="969" t="s">
        <v>13</v>
      </c>
      <c r="C8" s="971">
        <v>0.19378100286255531</v>
      </c>
      <c r="D8" s="971">
        <v>0.27916566689247918</v>
      </c>
      <c r="E8" s="971">
        <v>9.5768914705578953E-2</v>
      </c>
      <c r="F8" s="971">
        <v>2.0597871269593178E-2</v>
      </c>
      <c r="G8" s="973">
        <v>0</v>
      </c>
      <c r="I8" s="811"/>
      <c r="J8" s="779" t="s">
        <v>885</v>
      </c>
    </row>
    <row r="9" spans="1:10" x14ac:dyDescent="0.25">
      <c r="A9" s="972" t="s">
        <v>885</v>
      </c>
      <c r="B9" s="969" t="s">
        <v>13</v>
      </c>
      <c r="C9" s="971">
        <v>2.8037279512015918E-2</v>
      </c>
      <c r="D9" s="971">
        <v>8.5366165560231792E-3</v>
      </c>
      <c r="E9" s="971">
        <v>6.4069077474347589E-3</v>
      </c>
      <c r="F9" s="971">
        <v>0.22893151233989806</v>
      </c>
      <c r="G9" s="973">
        <v>0</v>
      </c>
      <c r="I9" s="811"/>
      <c r="J9" s="779" t="s">
        <v>1049</v>
      </c>
    </row>
    <row r="10" spans="1:10" ht="27.6" x14ac:dyDescent="0.25">
      <c r="A10" s="977" t="s">
        <v>1049</v>
      </c>
      <c r="B10" s="978" t="s">
        <v>13</v>
      </c>
      <c r="C10" s="979">
        <v>0.25884496786012928</v>
      </c>
      <c r="D10" s="979">
        <v>0.3566016757203605</v>
      </c>
      <c r="E10" s="979">
        <v>0.17811613240862223</v>
      </c>
      <c r="F10" s="979">
        <v>3.857599925205267E-2</v>
      </c>
      <c r="G10" s="980">
        <v>0</v>
      </c>
      <c r="I10" s="811"/>
    </row>
    <row r="11" spans="1:10" ht="14.4" x14ac:dyDescent="0.3">
      <c r="J11"/>
    </row>
    <row r="12" spans="1:10" ht="14.4" x14ac:dyDescent="0.3">
      <c r="J12"/>
    </row>
    <row r="13" spans="1:10" ht="14.4" x14ac:dyDescent="0.3">
      <c r="J13"/>
    </row>
    <row r="14" spans="1:10" ht="14.4" x14ac:dyDescent="0.3">
      <c r="A14" s="779" t="s">
        <v>1050</v>
      </c>
      <c r="B14" s="779" t="s">
        <v>194</v>
      </c>
      <c r="C14" s="779" t="s">
        <v>1051</v>
      </c>
      <c r="J14"/>
    </row>
    <row r="15" spans="1:10" ht="14.4" x14ac:dyDescent="0.3">
      <c r="A15" s="779" t="s">
        <v>236</v>
      </c>
      <c r="B15" s="779" t="s">
        <v>196</v>
      </c>
      <c r="C15" s="1064">
        <v>108097.2</v>
      </c>
      <c r="J15"/>
    </row>
    <row r="16" spans="1:10" ht="14.4" x14ac:dyDescent="0.3">
      <c r="A16" s="779" t="s">
        <v>878</v>
      </c>
      <c r="B16" s="779" t="s">
        <v>196</v>
      </c>
      <c r="C16" s="1064">
        <v>4323.8879999999999</v>
      </c>
      <c r="J16"/>
    </row>
    <row r="17" spans="1:10" ht="14.4" x14ac:dyDescent="0.3">
      <c r="A17" s="779" t="s">
        <v>879</v>
      </c>
      <c r="B17" s="779" t="s">
        <v>196</v>
      </c>
      <c r="C17" s="1064">
        <v>3717.3030731999897</v>
      </c>
      <c r="J17"/>
    </row>
    <row r="18" spans="1:10" ht="14.4" x14ac:dyDescent="0.3">
      <c r="A18" s="779" t="s">
        <v>880</v>
      </c>
      <c r="B18" s="779" t="s">
        <v>196</v>
      </c>
      <c r="C18" s="1064">
        <v>11871.234504</v>
      </c>
      <c r="J18"/>
    </row>
    <row r="19" spans="1:10" ht="14.4" x14ac:dyDescent="0.3">
      <c r="A19" s="779" t="s">
        <v>603</v>
      </c>
      <c r="B19" s="779" t="s">
        <v>196</v>
      </c>
      <c r="C19" s="1064">
        <v>88184.774422800008</v>
      </c>
      <c r="J19"/>
    </row>
    <row r="20" spans="1:10" ht="14.4" hidden="1" x14ac:dyDescent="0.3">
      <c r="A20" s="779" t="s">
        <v>236</v>
      </c>
      <c r="B20" s="779" t="s">
        <v>881</v>
      </c>
      <c r="C20" s="1064">
        <v>152270</v>
      </c>
      <c r="J20"/>
    </row>
    <row r="21" spans="1:10" ht="14.4" hidden="1" x14ac:dyDescent="0.3">
      <c r="A21" s="779" t="s">
        <v>878</v>
      </c>
      <c r="B21" s="779" t="s">
        <v>881</v>
      </c>
      <c r="C21" s="1064">
        <v>91818.81</v>
      </c>
      <c r="J21"/>
    </row>
    <row r="22" spans="1:10" ht="14.4" hidden="1" x14ac:dyDescent="0.3">
      <c r="A22" s="779" t="s">
        <v>879</v>
      </c>
      <c r="B22" s="779" t="s">
        <v>881</v>
      </c>
      <c r="C22" s="1064">
        <v>60451.19</v>
      </c>
      <c r="J22"/>
    </row>
    <row r="23" spans="1:10" ht="14.4" hidden="1" x14ac:dyDescent="0.3">
      <c r="A23" s="779" t="s">
        <v>880</v>
      </c>
      <c r="B23" s="779" t="s">
        <v>881</v>
      </c>
      <c r="C23" s="1064"/>
      <c r="J23"/>
    </row>
    <row r="24" spans="1:10" ht="14.4" hidden="1" x14ac:dyDescent="0.3">
      <c r="A24" s="779" t="s">
        <v>603</v>
      </c>
      <c r="B24" s="779" t="s">
        <v>881</v>
      </c>
      <c r="C24" s="1064"/>
      <c r="J24"/>
    </row>
    <row r="25" spans="1:10" ht="14.4" hidden="1" x14ac:dyDescent="0.3">
      <c r="A25" s="779" t="s">
        <v>236</v>
      </c>
      <c r="B25" s="779" t="s">
        <v>84</v>
      </c>
      <c r="C25" s="1064">
        <v>201839.196</v>
      </c>
      <c r="J25"/>
    </row>
    <row r="26" spans="1:10" ht="14.4" hidden="1" x14ac:dyDescent="0.3">
      <c r="A26" s="779" t="s">
        <v>878</v>
      </c>
      <c r="B26" s="779" t="s">
        <v>84</v>
      </c>
      <c r="C26" s="1064">
        <v>101626.03417899998</v>
      </c>
      <c r="J26"/>
    </row>
    <row r="27" spans="1:10" ht="14.4" hidden="1" x14ac:dyDescent="0.3">
      <c r="A27" s="779" t="s">
        <v>879</v>
      </c>
      <c r="B27" s="779" t="s">
        <v>84</v>
      </c>
      <c r="C27" s="1064">
        <v>52478.190439999998</v>
      </c>
      <c r="J27"/>
    </row>
    <row r="28" spans="1:10" ht="14.4" hidden="1" x14ac:dyDescent="0.3">
      <c r="A28" s="779" t="s">
        <v>880</v>
      </c>
      <c r="B28" s="779" t="s">
        <v>84</v>
      </c>
      <c r="C28" s="1064">
        <v>47734.969381000003</v>
      </c>
      <c r="J28"/>
    </row>
    <row r="29" spans="1:10" ht="14.4" hidden="1" x14ac:dyDescent="0.3">
      <c r="A29" s="779" t="s">
        <v>603</v>
      </c>
      <c r="B29" s="779" t="s">
        <v>84</v>
      </c>
      <c r="C29" s="1064"/>
      <c r="J29"/>
    </row>
    <row r="30" spans="1:10" ht="14.4" hidden="1" x14ac:dyDescent="0.3">
      <c r="A30" s="779" t="s">
        <v>236</v>
      </c>
      <c r="B30" s="779" t="s">
        <v>883</v>
      </c>
      <c r="C30" s="1064">
        <v>172463.85699999999</v>
      </c>
      <c r="J30"/>
    </row>
    <row r="31" spans="1:10" ht="14.4" hidden="1" x14ac:dyDescent="0.3">
      <c r="A31" s="779" t="s">
        <v>878</v>
      </c>
      <c r="B31" s="779" t="s">
        <v>883</v>
      </c>
      <c r="C31" s="1064">
        <v>155217.4713</v>
      </c>
      <c r="J31"/>
    </row>
    <row r="32" spans="1:10" ht="14.4" hidden="1" x14ac:dyDescent="0.3">
      <c r="A32" s="779" t="s">
        <v>879</v>
      </c>
      <c r="B32" s="779" t="s">
        <v>883</v>
      </c>
      <c r="C32" s="1064">
        <v>15521.747129999998</v>
      </c>
      <c r="J32"/>
    </row>
    <row r="33" spans="1:10" ht="14.4" hidden="1" x14ac:dyDescent="0.3">
      <c r="A33" s="779" t="s">
        <v>880</v>
      </c>
      <c r="B33" s="779" t="s">
        <v>883</v>
      </c>
      <c r="C33" s="1064">
        <v>1724.6385699999864</v>
      </c>
      <c r="J33"/>
    </row>
    <row r="34" spans="1:10" ht="14.4" hidden="1" x14ac:dyDescent="0.3">
      <c r="A34" s="779" t="s">
        <v>603</v>
      </c>
      <c r="B34" s="779" t="s">
        <v>883</v>
      </c>
      <c r="C34" s="1064"/>
      <c r="J34"/>
    </row>
    <row r="35" spans="1:10" ht="14.4" hidden="1" x14ac:dyDescent="0.3">
      <c r="A35" s="779" t="s">
        <v>236</v>
      </c>
      <c r="B35" s="779" t="s">
        <v>885</v>
      </c>
      <c r="C35" s="1064">
        <v>24953</v>
      </c>
      <c r="J35"/>
    </row>
    <row r="36" spans="1:10" ht="14.4" hidden="1" x14ac:dyDescent="0.3">
      <c r="A36" s="779" t="s">
        <v>878</v>
      </c>
      <c r="B36" s="779" t="s">
        <v>885</v>
      </c>
      <c r="C36" s="1064">
        <v>4746.4004081632629</v>
      </c>
      <c r="J36"/>
    </row>
    <row r="37" spans="1:10" ht="14.4" hidden="1" x14ac:dyDescent="0.3">
      <c r="A37" s="779" t="s">
        <v>879</v>
      </c>
      <c r="B37" s="779" t="s">
        <v>885</v>
      </c>
      <c r="C37" s="1064">
        <v>1038.3995918367345</v>
      </c>
      <c r="J37"/>
    </row>
    <row r="38" spans="1:10" hidden="1" x14ac:dyDescent="0.25">
      <c r="A38" s="779" t="s">
        <v>880</v>
      </c>
      <c r="B38" s="779" t="s">
        <v>885</v>
      </c>
      <c r="C38" s="1064">
        <v>19168.200000000004</v>
      </c>
    </row>
    <row r="39" spans="1:10" hidden="1" x14ac:dyDescent="0.25">
      <c r="A39" s="779" t="s">
        <v>603</v>
      </c>
      <c r="B39" s="779" t="s">
        <v>885</v>
      </c>
      <c r="C39" s="1064"/>
    </row>
    <row r="40" spans="1:10" hidden="1" x14ac:dyDescent="0.25">
      <c r="A40" s="779" t="s">
        <v>236</v>
      </c>
      <c r="B40" s="779" t="s">
        <v>1049</v>
      </c>
      <c r="C40" s="1064">
        <v>230370.37100000001</v>
      </c>
    </row>
    <row r="41" spans="1:10" hidden="1" x14ac:dyDescent="0.25">
      <c r="A41" s="779" t="s">
        <v>878</v>
      </c>
      <c r="B41" s="779" t="s">
        <v>1049</v>
      </c>
      <c r="C41" s="1064">
        <v>198272.26959100008</v>
      </c>
    </row>
    <row r="42" spans="1:10" hidden="1" x14ac:dyDescent="0.25">
      <c r="A42" s="779" t="s">
        <v>879</v>
      </c>
      <c r="B42" s="779" t="s">
        <v>1049</v>
      </c>
      <c r="C42" s="1064">
        <v>28868.172679200026</v>
      </c>
    </row>
    <row r="43" spans="1:10" hidden="1" x14ac:dyDescent="0.25">
      <c r="A43" s="779" t="s">
        <v>880</v>
      </c>
      <c r="B43" s="779" t="s">
        <v>1049</v>
      </c>
      <c r="C43" s="1064">
        <v>3229.9287297999836</v>
      </c>
    </row>
    <row r="44" spans="1:10" hidden="1" x14ac:dyDescent="0.25">
      <c r="A44" s="779" t="s">
        <v>603</v>
      </c>
      <c r="B44" s="779" t="s">
        <v>1049</v>
      </c>
      <c r="C44" s="1064"/>
    </row>
    <row r="45" spans="1:10" hidden="1" x14ac:dyDescent="0.25">
      <c r="A45" s="779" t="s">
        <v>236</v>
      </c>
      <c r="B45" s="779" t="s">
        <v>1102</v>
      </c>
      <c r="C45" s="1064">
        <v>889993.62400000007</v>
      </c>
    </row>
    <row r="46" spans="1:10" hidden="1" x14ac:dyDescent="0.25">
      <c r="A46" s="779" t="s">
        <v>878</v>
      </c>
      <c r="B46" s="779" t="s">
        <v>1102</v>
      </c>
      <c r="C46" s="1064">
        <v>556004.87347816338</v>
      </c>
    </row>
    <row r="47" spans="1:10" hidden="1" x14ac:dyDescent="0.25">
      <c r="A47" s="779" t="s">
        <v>879</v>
      </c>
      <c r="B47" s="779" t="s">
        <v>1102</v>
      </c>
      <c r="C47" s="1064">
        <v>162075.00291423674</v>
      </c>
    </row>
    <row r="48" spans="1:10" hidden="1" x14ac:dyDescent="0.25">
      <c r="A48" s="779" t="s">
        <v>880</v>
      </c>
      <c r="B48" s="779" t="s">
        <v>1102</v>
      </c>
      <c r="C48" s="1064">
        <v>83728.971184799972</v>
      </c>
    </row>
    <row r="49" spans="1:3" hidden="1" x14ac:dyDescent="0.25">
      <c r="A49" s="779" t="s">
        <v>603</v>
      </c>
      <c r="B49" s="779" t="s">
        <v>1102</v>
      </c>
      <c r="C49" s="1064">
        <v>88184.774422800008</v>
      </c>
    </row>
    <row r="50" spans="1:3" x14ac:dyDescent="0.25">
      <c r="C50" s="1064"/>
    </row>
    <row r="51" spans="1:3" x14ac:dyDescent="0.25">
      <c r="C51" s="1064"/>
    </row>
    <row r="65" s="779" customFormat="1" x14ac:dyDescent="0.25"/>
    <row r="66" s="779" customFormat="1" x14ac:dyDescent="0.25"/>
    <row r="67" s="779" customFormat="1" x14ac:dyDescent="0.25"/>
    <row r="68" s="779" customFormat="1" x14ac:dyDescent="0.25"/>
    <row r="69" s="779" customFormat="1" x14ac:dyDescent="0.25"/>
    <row r="70" s="779" customFormat="1" x14ac:dyDescent="0.25"/>
    <row r="71" s="779" customFormat="1" x14ac:dyDescent="0.25"/>
    <row r="72" s="779" customFormat="1" x14ac:dyDescent="0.25"/>
    <row r="73" s="779" customFormat="1" x14ac:dyDescent="0.25"/>
    <row r="74" s="779" customFormat="1" x14ac:dyDescent="0.25"/>
    <row r="75" s="779" customFormat="1" x14ac:dyDescent="0.25"/>
    <row r="76" s="779" customFormat="1" x14ac:dyDescent="0.25"/>
    <row r="77" s="779" customFormat="1" x14ac:dyDescent="0.25"/>
    <row r="78" s="779" customFormat="1" x14ac:dyDescent="0.25"/>
    <row r="79" s="779" customFormat="1" x14ac:dyDescent="0.25"/>
    <row r="80" s="779" customFormat="1" x14ac:dyDescent="0.25"/>
    <row r="81" s="779" customFormat="1" x14ac:dyDescent="0.25"/>
    <row r="82" s="779" customFormat="1" x14ac:dyDescent="0.25"/>
    <row r="83" s="779" customFormat="1" x14ac:dyDescent="0.25"/>
    <row r="84" s="779" customFormat="1" x14ac:dyDescent="0.25"/>
    <row r="85" s="779" customFormat="1" x14ac:dyDescent="0.25"/>
    <row r="86" s="779" customFormat="1" x14ac:dyDescent="0.25"/>
    <row r="87" s="779" customFormat="1" x14ac:dyDescent="0.25"/>
    <row r="88" s="779" customFormat="1" x14ac:dyDescent="0.25"/>
    <row r="89" s="779" customFormat="1" x14ac:dyDescent="0.25"/>
    <row r="90" s="779" customFormat="1" x14ac:dyDescent="0.25"/>
    <row r="91" s="779" customFormat="1" x14ac:dyDescent="0.25"/>
    <row r="92" s="779" customFormat="1" x14ac:dyDescent="0.25"/>
    <row r="93" s="779" customFormat="1" x14ac:dyDescent="0.25"/>
    <row r="94" s="779" customFormat="1" x14ac:dyDescent="0.25"/>
    <row r="95" s="779" customFormat="1" x14ac:dyDescent="0.25"/>
    <row r="96" s="779" customFormat="1" x14ac:dyDescent="0.25"/>
    <row r="97" s="779" customFormat="1" x14ac:dyDescent="0.25"/>
    <row r="98" s="779" customFormat="1" x14ac:dyDescent="0.25"/>
    <row r="99" s="779" customFormat="1" x14ac:dyDescent="0.25"/>
    <row r="100" s="779" customFormat="1" x14ac:dyDescent="0.25"/>
    <row r="101" s="779" customFormat="1" x14ac:dyDescent="0.25"/>
    <row r="102" s="779" customFormat="1" x14ac:dyDescent="0.25"/>
    <row r="103" s="779" customFormat="1" x14ac:dyDescent="0.25"/>
    <row r="104" s="779" customFormat="1" x14ac:dyDescent="0.25"/>
    <row r="105" s="779" customFormat="1" x14ac:dyDescent="0.25"/>
    <row r="106" s="779" customFormat="1" x14ac:dyDescent="0.25"/>
    <row r="107" s="779" customFormat="1" x14ac:dyDescent="0.25"/>
    <row r="108" s="779" customFormat="1" x14ac:dyDescent="0.25"/>
    <row r="109" s="779" customFormat="1" x14ac:dyDescent="0.25"/>
    <row r="110" s="779" customFormat="1" x14ac:dyDescent="0.25"/>
    <row r="111" s="779" customFormat="1" x14ac:dyDescent="0.25"/>
    <row r="112" s="779" customFormat="1" x14ac:dyDescent="0.25"/>
    <row r="113" s="779" customFormat="1" x14ac:dyDescent="0.25"/>
    <row r="114" s="779" customFormat="1" x14ac:dyDescent="0.25"/>
    <row r="115" s="779" customFormat="1" x14ac:dyDescent="0.25"/>
    <row r="116" s="779" customFormat="1" x14ac:dyDescent="0.25"/>
    <row r="117" s="779" customFormat="1" x14ac:dyDescent="0.25"/>
    <row r="118" s="779" customFormat="1" x14ac:dyDescent="0.25"/>
    <row r="119" s="779" customFormat="1" x14ac:dyDescent="0.25"/>
    <row r="120" s="779" customFormat="1" x14ac:dyDescent="0.25"/>
    <row r="121" s="779" customFormat="1" x14ac:dyDescent="0.25"/>
    <row r="122" s="779" customFormat="1" x14ac:dyDescent="0.25"/>
    <row r="123" s="779" customFormat="1" x14ac:dyDescent="0.25"/>
    <row r="124" s="779" customFormat="1" x14ac:dyDescent="0.25"/>
    <row r="125" s="779" customFormat="1" x14ac:dyDescent="0.25"/>
    <row r="126" s="779" customFormat="1" x14ac:dyDescent="0.25"/>
    <row r="127" s="779" customFormat="1" x14ac:dyDescent="0.25"/>
    <row r="128" s="779" customFormat="1" x14ac:dyDescent="0.25"/>
    <row r="129" s="779" customFormat="1" x14ac:dyDescent="0.25"/>
    <row r="130" s="779" customFormat="1" x14ac:dyDescent="0.25"/>
    <row r="131" s="779" customFormat="1" x14ac:dyDescent="0.25"/>
    <row r="132" s="779" customFormat="1" x14ac:dyDescent="0.25"/>
    <row r="133" s="779" customFormat="1" x14ac:dyDescent="0.25"/>
    <row r="134" s="779" customFormat="1" x14ac:dyDescent="0.25"/>
    <row r="135" s="779" customFormat="1" x14ac:dyDescent="0.25"/>
    <row r="136" s="779" customFormat="1" x14ac:dyDescent="0.25"/>
    <row r="137" s="779" customFormat="1" x14ac:dyDescent="0.25"/>
    <row r="138" s="779" customFormat="1" x14ac:dyDescent="0.25"/>
    <row r="139" s="779" customFormat="1" x14ac:dyDescent="0.25"/>
    <row r="140" s="779" customFormat="1" x14ac:dyDescent="0.25"/>
    <row r="141" s="779" customFormat="1" x14ac:dyDescent="0.25"/>
    <row r="142" s="779" customFormat="1" x14ac:dyDescent="0.25"/>
    <row r="143" s="779" customFormat="1" x14ac:dyDescent="0.25"/>
    <row r="144" s="779" customFormat="1" x14ac:dyDescent="0.25"/>
    <row r="145" s="779" customFormat="1" x14ac:dyDescent="0.25"/>
    <row r="146" s="779" customFormat="1" x14ac:dyDescent="0.25"/>
    <row r="147" s="779" customFormat="1" x14ac:dyDescent="0.25"/>
    <row r="148" s="779" customFormat="1" x14ac:dyDescent="0.25"/>
    <row r="149" s="779" customFormat="1" x14ac:dyDescent="0.25"/>
    <row r="150" s="779" customFormat="1" x14ac:dyDescent="0.25"/>
    <row r="151" s="779" customFormat="1" x14ac:dyDescent="0.25"/>
    <row r="152" s="779" customFormat="1" x14ac:dyDescent="0.25"/>
    <row r="153" s="779" customFormat="1" x14ac:dyDescent="0.25"/>
    <row r="154" s="779" customFormat="1" x14ac:dyDescent="0.25"/>
    <row r="155" s="779" customFormat="1" x14ac:dyDescent="0.25"/>
    <row r="156" s="779" customFormat="1" x14ac:dyDescent="0.25"/>
    <row r="157" s="779" customFormat="1" x14ac:dyDescent="0.25"/>
    <row r="158" s="779" customFormat="1" x14ac:dyDescent="0.25"/>
    <row r="159" s="779" customFormat="1" x14ac:dyDescent="0.25"/>
    <row r="160" s="779" customFormat="1" x14ac:dyDescent="0.25"/>
    <row r="161" s="779" customFormat="1" x14ac:dyDescent="0.25"/>
    <row r="162" s="779" customFormat="1" x14ac:dyDescent="0.25"/>
    <row r="163" s="779" customFormat="1" x14ac:dyDescent="0.25"/>
    <row r="164" s="779" customFormat="1" x14ac:dyDescent="0.25"/>
    <row r="165" s="779" customFormat="1" x14ac:dyDescent="0.25"/>
    <row r="166" s="779" customFormat="1" x14ac:dyDescent="0.25"/>
    <row r="167" s="779" customFormat="1" x14ac:dyDescent="0.25"/>
    <row r="168" s="779" customFormat="1" x14ac:dyDescent="0.25"/>
    <row r="169" s="779" customFormat="1" x14ac:dyDescent="0.25"/>
    <row r="170" s="779" customFormat="1" x14ac:dyDescent="0.25"/>
    <row r="171" s="779" customFormat="1" x14ac:dyDescent="0.25"/>
    <row r="172" s="779" customFormat="1" x14ac:dyDescent="0.25"/>
    <row r="173" s="779" customFormat="1" x14ac:dyDescent="0.25"/>
    <row r="174" s="779" customFormat="1" x14ac:dyDescent="0.25"/>
    <row r="175" s="779" customFormat="1" x14ac:dyDescent="0.25"/>
    <row r="176" s="779" customFormat="1" x14ac:dyDescent="0.25"/>
    <row r="177" s="779" customFormat="1" x14ac:dyDescent="0.25"/>
    <row r="178" s="779" customFormat="1" x14ac:dyDescent="0.25"/>
    <row r="179" s="779" customFormat="1" x14ac:dyDescent="0.25"/>
    <row r="180" s="779" customFormat="1" x14ac:dyDescent="0.25"/>
    <row r="181" s="779" customFormat="1" x14ac:dyDescent="0.25"/>
    <row r="182" s="779" customFormat="1" x14ac:dyDescent="0.25"/>
    <row r="183" s="779" customFormat="1" x14ac:dyDescent="0.25"/>
    <row r="184" s="779" customFormat="1" x14ac:dyDescent="0.25"/>
    <row r="185" s="779" customFormat="1" x14ac:dyDescent="0.25"/>
    <row r="186" s="779" customFormat="1" x14ac:dyDescent="0.25"/>
    <row r="187" s="779" customFormat="1" x14ac:dyDescent="0.25"/>
    <row r="188" s="779" customFormat="1" x14ac:dyDescent="0.25"/>
    <row r="189" s="779" customFormat="1" x14ac:dyDescent="0.25"/>
    <row r="190" s="779" customFormat="1" x14ac:dyDescent="0.25"/>
    <row r="191" s="779" customFormat="1" x14ac:dyDescent="0.25"/>
    <row r="192" s="779" customFormat="1" x14ac:dyDescent="0.25"/>
    <row r="193" s="779" customFormat="1" x14ac:dyDescent="0.25"/>
    <row r="194" s="779" customFormat="1" x14ac:dyDescent="0.25"/>
    <row r="195" s="779" customFormat="1" x14ac:dyDescent="0.25"/>
    <row r="196" s="779" customFormat="1" x14ac:dyDescent="0.25"/>
    <row r="197" s="779" customFormat="1" x14ac:dyDescent="0.25"/>
    <row r="198" s="779" customFormat="1" x14ac:dyDescent="0.25"/>
    <row r="199" s="779" customFormat="1" x14ac:dyDescent="0.25"/>
    <row r="200" s="779" customFormat="1" x14ac:dyDescent="0.25"/>
  </sheetData>
  <hyperlinks>
    <hyperlink ref="J1" location="INFO!A1" display="POWRÓT" xr:uid="{6315AFC2-4B50-4EB0-AA57-8B3DAF541B4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2">
    <tablePart r:id="rId2"/>
    <tablePart r:id="rId3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Z9"/>
  <sheetViews>
    <sheetView zoomScale="85" zoomScaleNormal="85" workbookViewId="0">
      <pane xSplit="1" ySplit="4" topLeftCell="B5" activePane="bottomRight" state="frozen"/>
      <selection sqref="A1:AL1"/>
      <selection pane="topRight" sqref="A1:AL1"/>
      <selection pane="bottomLeft" sqref="A1:AL1"/>
      <selection pane="bottomRight" activeCell="AB34" sqref="AB34"/>
    </sheetView>
  </sheetViews>
  <sheetFormatPr defaultRowHeight="14.4" x14ac:dyDescent="0.3"/>
  <cols>
    <col min="1" max="1" width="17.77734375" customWidth="1"/>
    <col min="2" max="2" width="8.77734375" customWidth="1"/>
    <col min="3" max="4" width="6.77734375" customWidth="1"/>
    <col min="5" max="5" width="8.77734375" customWidth="1"/>
    <col min="6" max="7" width="6.77734375" customWidth="1"/>
    <col min="8" max="8" width="8.77734375" customWidth="1"/>
    <col min="9" max="10" width="6.77734375" customWidth="1"/>
    <col min="11" max="11" width="8.77734375" customWidth="1"/>
    <col min="12" max="13" width="6.77734375" customWidth="1"/>
    <col min="14" max="14" width="8.77734375" customWidth="1"/>
    <col min="15" max="16" width="6.77734375" customWidth="1"/>
    <col min="17" max="17" width="8.77734375" customWidth="1"/>
    <col min="18" max="19" width="6.77734375" customWidth="1"/>
    <col min="20" max="20" width="10" customWidth="1"/>
    <col min="21" max="22" width="6.77734375" customWidth="1"/>
    <col min="23" max="23" width="10.5546875" customWidth="1"/>
    <col min="257" max="257" width="17.77734375" customWidth="1"/>
    <col min="258" max="258" width="8.77734375" customWidth="1"/>
    <col min="259" max="260" width="6.77734375" customWidth="1"/>
    <col min="261" max="261" width="8.77734375" customWidth="1"/>
    <col min="262" max="263" width="6.77734375" customWidth="1"/>
    <col min="264" max="264" width="8.77734375" customWidth="1"/>
    <col min="265" max="266" width="6.77734375" customWidth="1"/>
    <col min="267" max="267" width="8.77734375" customWidth="1"/>
    <col min="268" max="269" width="6.77734375" customWidth="1"/>
    <col min="270" max="270" width="8.77734375" customWidth="1"/>
    <col min="271" max="272" width="6.77734375" customWidth="1"/>
    <col min="273" max="273" width="8.77734375" customWidth="1"/>
    <col min="274" max="275" width="6.77734375" customWidth="1"/>
    <col min="276" max="276" width="10" bestFit="1" customWidth="1"/>
    <col min="277" max="278" width="6.77734375" customWidth="1"/>
    <col min="279" max="279" width="10.44140625" customWidth="1"/>
    <col min="513" max="513" width="17.77734375" customWidth="1"/>
    <col min="514" max="514" width="8.77734375" customWidth="1"/>
    <col min="515" max="516" width="6.77734375" customWidth="1"/>
    <col min="517" max="517" width="8.77734375" customWidth="1"/>
    <col min="518" max="519" width="6.77734375" customWidth="1"/>
    <col min="520" max="520" width="8.77734375" customWidth="1"/>
    <col min="521" max="522" width="6.77734375" customWidth="1"/>
    <col min="523" max="523" width="8.77734375" customWidth="1"/>
    <col min="524" max="525" width="6.77734375" customWidth="1"/>
    <col min="526" max="526" width="8.77734375" customWidth="1"/>
    <col min="527" max="528" width="6.77734375" customWidth="1"/>
    <col min="529" max="529" width="8.77734375" customWidth="1"/>
    <col min="530" max="531" width="6.77734375" customWidth="1"/>
    <col min="532" max="532" width="10" bestFit="1" customWidth="1"/>
    <col min="533" max="534" width="6.77734375" customWidth="1"/>
    <col min="535" max="535" width="10.44140625" customWidth="1"/>
    <col min="769" max="769" width="17.77734375" customWidth="1"/>
    <col min="770" max="770" width="8.77734375" customWidth="1"/>
    <col min="771" max="772" width="6.77734375" customWidth="1"/>
    <col min="773" max="773" width="8.77734375" customWidth="1"/>
    <col min="774" max="775" width="6.77734375" customWidth="1"/>
    <col min="776" max="776" width="8.77734375" customWidth="1"/>
    <col min="777" max="778" width="6.77734375" customWidth="1"/>
    <col min="779" max="779" width="8.77734375" customWidth="1"/>
    <col min="780" max="781" width="6.77734375" customWidth="1"/>
    <col min="782" max="782" width="8.77734375" customWidth="1"/>
    <col min="783" max="784" width="6.77734375" customWidth="1"/>
    <col min="785" max="785" width="8.77734375" customWidth="1"/>
    <col min="786" max="787" width="6.77734375" customWidth="1"/>
    <col min="788" max="788" width="10" bestFit="1" customWidth="1"/>
    <col min="789" max="790" width="6.77734375" customWidth="1"/>
    <col min="791" max="791" width="10.44140625" customWidth="1"/>
    <col min="1025" max="1025" width="17.77734375" customWidth="1"/>
    <col min="1026" max="1026" width="8.77734375" customWidth="1"/>
    <col min="1027" max="1028" width="6.77734375" customWidth="1"/>
    <col min="1029" max="1029" width="8.77734375" customWidth="1"/>
    <col min="1030" max="1031" width="6.77734375" customWidth="1"/>
    <col min="1032" max="1032" width="8.77734375" customWidth="1"/>
    <col min="1033" max="1034" width="6.77734375" customWidth="1"/>
    <col min="1035" max="1035" width="8.77734375" customWidth="1"/>
    <col min="1036" max="1037" width="6.77734375" customWidth="1"/>
    <col min="1038" max="1038" width="8.77734375" customWidth="1"/>
    <col min="1039" max="1040" width="6.77734375" customWidth="1"/>
    <col min="1041" max="1041" width="8.77734375" customWidth="1"/>
    <col min="1042" max="1043" width="6.77734375" customWidth="1"/>
    <col min="1044" max="1044" width="10" bestFit="1" customWidth="1"/>
    <col min="1045" max="1046" width="6.77734375" customWidth="1"/>
    <col min="1047" max="1047" width="10.44140625" customWidth="1"/>
    <col min="1281" max="1281" width="17.77734375" customWidth="1"/>
    <col min="1282" max="1282" width="8.77734375" customWidth="1"/>
    <col min="1283" max="1284" width="6.77734375" customWidth="1"/>
    <col min="1285" max="1285" width="8.77734375" customWidth="1"/>
    <col min="1286" max="1287" width="6.77734375" customWidth="1"/>
    <col min="1288" max="1288" width="8.77734375" customWidth="1"/>
    <col min="1289" max="1290" width="6.77734375" customWidth="1"/>
    <col min="1291" max="1291" width="8.77734375" customWidth="1"/>
    <col min="1292" max="1293" width="6.77734375" customWidth="1"/>
    <col min="1294" max="1294" width="8.77734375" customWidth="1"/>
    <col min="1295" max="1296" width="6.77734375" customWidth="1"/>
    <col min="1297" max="1297" width="8.77734375" customWidth="1"/>
    <col min="1298" max="1299" width="6.77734375" customWidth="1"/>
    <col min="1300" max="1300" width="10" bestFit="1" customWidth="1"/>
    <col min="1301" max="1302" width="6.77734375" customWidth="1"/>
    <col min="1303" max="1303" width="10.44140625" customWidth="1"/>
    <col min="1537" max="1537" width="17.77734375" customWidth="1"/>
    <col min="1538" max="1538" width="8.77734375" customWidth="1"/>
    <col min="1539" max="1540" width="6.77734375" customWidth="1"/>
    <col min="1541" max="1541" width="8.77734375" customWidth="1"/>
    <col min="1542" max="1543" width="6.77734375" customWidth="1"/>
    <col min="1544" max="1544" width="8.77734375" customWidth="1"/>
    <col min="1545" max="1546" width="6.77734375" customWidth="1"/>
    <col min="1547" max="1547" width="8.77734375" customWidth="1"/>
    <col min="1548" max="1549" width="6.77734375" customWidth="1"/>
    <col min="1550" max="1550" width="8.77734375" customWidth="1"/>
    <col min="1551" max="1552" width="6.77734375" customWidth="1"/>
    <col min="1553" max="1553" width="8.77734375" customWidth="1"/>
    <col min="1554" max="1555" width="6.77734375" customWidth="1"/>
    <col min="1556" max="1556" width="10" bestFit="1" customWidth="1"/>
    <col min="1557" max="1558" width="6.77734375" customWidth="1"/>
    <col min="1559" max="1559" width="10.44140625" customWidth="1"/>
    <col min="1793" max="1793" width="17.77734375" customWidth="1"/>
    <col min="1794" max="1794" width="8.77734375" customWidth="1"/>
    <col min="1795" max="1796" width="6.77734375" customWidth="1"/>
    <col min="1797" max="1797" width="8.77734375" customWidth="1"/>
    <col min="1798" max="1799" width="6.77734375" customWidth="1"/>
    <col min="1800" max="1800" width="8.77734375" customWidth="1"/>
    <col min="1801" max="1802" width="6.77734375" customWidth="1"/>
    <col min="1803" max="1803" width="8.77734375" customWidth="1"/>
    <col min="1804" max="1805" width="6.77734375" customWidth="1"/>
    <col min="1806" max="1806" width="8.77734375" customWidth="1"/>
    <col min="1807" max="1808" width="6.77734375" customWidth="1"/>
    <col min="1809" max="1809" width="8.77734375" customWidth="1"/>
    <col min="1810" max="1811" width="6.77734375" customWidth="1"/>
    <col min="1812" max="1812" width="10" bestFit="1" customWidth="1"/>
    <col min="1813" max="1814" width="6.77734375" customWidth="1"/>
    <col min="1815" max="1815" width="10.44140625" customWidth="1"/>
    <col min="2049" max="2049" width="17.77734375" customWidth="1"/>
    <col min="2050" max="2050" width="8.77734375" customWidth="1"/>
    <col min="2051" max="2052" width="6.77734375" customWidth="1"/>
    <col min="2053" max="2053" width="8.77734375" customWidth="1"/>
    <col min="2054" max="2055" width="6.77734375" customWidth="1"/>
    <col min="2056" max="2056" width="8.77734375" customWidth="1"/>
    <col min="2057" max="2058" width="6.77734375" customWidth="1"/>
    <col min="2059" max="2059" width="8.77734375" customWidth="1"/>
    <col min="2060" max="2061" width="6.77734375" customWidth="1"/>
    <col min="2062" max="2062" width="8.77734375" customWidth="1"/>
    <col min="2063" max="2064" width="6.77734375" customWidth="1"/>
    <col min="2065" max="2065" width="8.77734375" customWidth="1"/>
    <col min="2066" max="2067" width="6.77734375" customWidth="1"/>
    <col min="2068" max="2068" width="10" bestFit="1" customWidth="1"/>
    <col min="2069" max="2070" width="6.77734375" customWidth="1"/>
    <col min="2071" max="2071" width="10.44140625" customWidth="1"/>
    <col min="2305" max="2305" width="17.77734375" customWidth="1"/>
    <col min="2306" max="2306" width="8.77734375" customWidth="1"/>
    <col min="2307" max="2308" width="6.77734375" customWidth="1"/>
    <col min="2309" max="2309" width="8.77734375" customWidth="1"/>
    <col min="2310" max="2311" width="6.77734375" customWidth="1"/>
    <col min="2312" max="2312" width="8.77734375" customWidth="1"/>
    <col min="2313" max="2314" width="6.77734375" customWidth="1"/>
    <col min="2315" max="2315" width="8.77734375" customWidth="1"/>
    <col min="2316" max="2317" width="6.77734375" customWidth="1"/>
    <col min="2318" max="2318" width="8.77734375" customWidth="1"/>
    <col min="2319" max="2320" width="6.77734375" customWidth="1"/>
    <col min="2321" max="2321" width="8.77734375" customWidth="1"/>
    <col min="2322" max="2323" width="6.77734375" customWidth="1"/>
    <col min="2324" max="2324" width="10" bestFit="1" customWidth="1"/>
    <col min="2325" max="2326" width="6.77734375" customWidth="1"/>
    <col min="2327" max="2327" width="10.44140625" customWidth="1"/>
    <col min="2561" max="2561" width="17.77734375" customWidth="1"/>
    <col min="2562" max="2562" width="8.77734375" customWidth="1"/>
    <col min="2563" max="2564" width="6.77734375" customWidth="1"/>
    <col min="2565" max="2565" width="8.77734375" customWidth="1"/>
    <col min="2566" max="2567" width="6.77734375" customWidth="1"/>
    <col min="2568" max="2568" width="8.77734375" customWidth="1"/>
    <col min="2569" max="2570" width="6.77734375" customWidth="1"/>
    <col min="2571" max="2571" width="8.77734375" customWidth="1"/>
    <col min="2572" max="2573" width="6.77734375" customWidth="1"/>
    <col min="2574" max="2574" width="8.77734375" customWidth="1"/>
    <col min="2575" max="2576" width="6.77734375" customWidth="1"/>
    <col min="2577" max="2577" width="8.77734375" customWidth="1"/>
    <col min="2578" max="2579" width="6.77734375" customWidth="1"/>
    <col min="2580" max="2580" width="10" bestFit="1" customWidth="1"/>
    <col min="2581" max="2582" width="6.77734375" customWidth="1"/>
    <col min="2583" max="2583" width="10.44140625" customWidth="1"/>
    <col min="2817" max="2817" width="17.77734375" customWidth="1"/>
    <col min="2818" max="2818" width="8.77734375" customWidth="1"/>
    <col min="2819" max="2820" width="6.77734375" customWidth="1"/>
    <col min="2821" max="2821" width="8.77734375" customWidth="1"/>
    <col min="2822" max="2823" width="6.77734375" customWidth="1"/>
    <col min="2824" max="2824" width="8.77734375" customWidth="1"/>
    <col min="2825" max="2826" width="6.77734375" customWidth="1"/>
    <col min="2827" max="2827" width="8.77734375" customWidth="1"/>
    <col min="2828" max="2829" width="6.77734375" customWidth="1"/>
    <col min="2830" max="2830" width="8.77734375" customWidth="1"/>
    <col min="2831" max="2832" width="6.77734375" customWidth="1"/>
    <col min="2833" max="2833" width="8.77734375" customWidth="1"/>
    <col min="2834" max="2835" width="6.77734375" customWidth="1"/>
    <col min="2836" max="2836" width="10" bestFit="1" customWidth="1"/>
    <col min="2837" max="2838" width="6.77734375" customWidth="1"/>
    <col min="2839" max="2839" width="10.44140625" customWidth="1"/>
    <col min="3073" max="3073" width="17.77734375" customWidth="1"/>
    <col min="3074" max="3074" width="8.77734375" customWidth="1"/>
    <col min="3075" max="3076" width="6.77734375" customWidth="1"/>
    <col min="3077" max="3077" width="8.77734375" customWidth="1"/>
    <col min="3078" max="3079" width="6.77734375" customWidth="1"/>
    <col min="3080" max="3080" width="8.77734375" customWidth="1"/>
    <col min="3081" max="3082" width="6.77734375" customWidth="1"/>
    <col min="3083" max="3083" width="8.77734375" customWidth="1"/>
    <col min="3084" max="3085" width="6.77734375" customWidth="1"/>
    <col min="3086" max="3086" width="8.77734375" customWidth="1"/>
    <col min="3087" max="3088" width="6.77734375" customWidth="1"/>
    <col min="3089" max="3089" width="8.77734375" customWidth="1"/>
    <col min="3090" max="3091" width="6.77734375" customWidth="1"/>
    <col min="3092" max="3092" width="10" bestFit="1" customWidth="1"/>
    <col min="3093" max="3094" width="6.77734375" customWidth="1"/>
    <col min="3095" max="3095" width="10.44140625" customWidth="1"/>
    <col min="3329" max="3329" width="17.77734375" customWidth="1"/>
    <col min="3330" max="3330" width="8.77734375" customWidth="1"/>
    <col min="3331" max="3332" width="6.77734375" customWidth="1"/>
    <col min="3333" max="3333" width="8.77734375" customWidth="1"/>
    <col min="3334" max="3335" width="6.77734375" customWidth="1"/>
    <col min="3336" max="3336" width="8.77734375" customWidth="1"/>
    <col min="3337" max="3338" width="6.77734375" customWidth="1"/>
    <col min="3339" max="3339" width="8.77734375" customWidth="1"/>
    <col min="3340" max="3341" width="6.77734375" customWidth="1"/>
    <col min="3342" max="3342" width="8.77734375" customWidth="1"/>
    <col min="3343" max="3344" width="6.77734375" customWidth="1"/>
    <col min="3345" max="3345" width="8.77734375" customWidth="1"/>
    <col min="3346" max="3347" width="6.77734375" customWidth="1"/>
    <col min="3348" max="3348" width="10" bestFit="1" customWidth="1"/>
    <col min="3349" max="3350" width="6.77734375" customWidth="1"/>
    <col min="3351" max="3351" width="10.44140625" customWidth="1"/>
    <col min="3585" max="3585" width="17.77734375" customWidth="1"/>
    <col min="3586" max="3586" width="8.77734375" customWidth="1"/>
    <col min="3587" max="3588" width="6.77734375" customWidth="1"/>
    <col min="3589" max="3589" width="8.77734375" customWidth="1"/>
    <col min="3590" max="3591" width="6.77734375" customWidth="1"/>
    <col min="3592" max="3592" width="8.77734375" customWidth="1"/>
    <col min="3593" max="3594" width="6.77734375" customWidth="1"/>
    <col min="3595" max="3595" width="8.77734375" customWidth="1"/>
    <col min="3596" max="3597" width="6.77734375" customWidth="1"/>
    <col min="3598" max="3598" width="8.77734375" customWidth="1"/>
    <col min="3599" max="3600" width="6.77734375" customWidth="1"/>
    <col min="3601" max="3601" width="8.77734375" customWidth="1"/>
    <col min="3602" max="3603" width="6.77734375" customWidth="1"/>
    <col min="3604" max="3604" width="10" bestFit="1" customWidth="1"/>
    <col min="3605" max="3606" width="6.77734375" customWidth="1"/>
    <col min="3607" max="3607" width="10.44140625" customWidth="1"/>
    <col min="3841" max="3841" width="17.77734375" customWidth="1"/>
    <col min="3842" max="3842" width="8.77734375" customWidth="1"/>
    <col min="3843" max="3844" width="6.77734375" customWidth="1"/>
    <col min="3845" max="3845" width="8.77734375" customWidth="1"/>
    <col min="3846" max="3847" width="6.77734375" customWidth="1"/>
    <col min="3848" max="3848" width="8.77734375" customWidth="1"/>
    <col min="3849" max="3850" width="6.77734375" customWidth="1"/>
    <col min="3851" max="3851" width="8.77734375" customWidth="1"/>
    <col min="3852" max="3853" width="6.77734375" customWidth="1"/>
    <col min="3854" max="3854" width="8.77734375" customWidth="1"/>
    <col min="3855" max="3856" width="6.77734375" customWidth="1"/>
    <col min="3857" max="3857" width="8.77734375" customWidth="1"/>
    <col min="3858" max="3859" width="6.77734375" customWidth="1"/>
    <col min="3860" max="3860" width="10" bestFit="1" customWidth="1"/>
    <col min="3861" max="3862" width="6.77734375" customWidth="1"/>
    <col min="3863" max="3863" width="10.44140625" customWidth="1"/>
    <col min="4097" max="4097" width="17.77734375" customWidth="1"/>
    <col min="4098" max="4098" width="8.77734375" customWidth="1"/>
    <col min="4099" max="4100" width="6.77734375" customWidth="1"/>
    <col min="4101" max="4101" width="8.77734375" customWidth="1"/>
    <col min="4102" max="4103" width="6.77734375" customWidth="1"/>
    <col min="4104" max="4104" width="8.77734375" customWidth="1"/>
    <col min="4105" max="4106" width="6.77734375" customWidth="1"/>
    <col min="4107" max="4107" width="8.77734375" customWidth="1"/>
    <col min="4108" max="4109" width="6.77734375" customWidth="1"/>
    <col min="4110" max="4110" width="8.77734375" customWidth="1"/>
    <col min="4111" max="4112" width="6.77734375" customWidth="1"/>
    <col min="4113" max="4113" width="8.77734375" customWidth="1"/>
    <col min="4114" max="4115" width="6.77734375" customWidth="1"/>
    <col min="4116" max="4116" width="10" bestFit="1" customWidth="1"/>
    <col min="4117" max="4118" width="6.77734375" customWidth="1"/>
    <col min="4119" max="4119" width="10.44140625" customWidth="1"/>
    <col min="4353" max="4353" width="17.77734375" customWidth="1"/>
    <col min="4354" max="4354" width="8.77734375" customWidth="1"/>
    <col min="4355" max="4356" width="6.77734375" customWidth="1"/>
    <col min="4357" max="4357" width="8.77734375" customWidth="1"/>
    <col min="4358" max="4359" width="6.77734375" customWidth="1"/>
    <col min="4360" max="4360" width="8.77734375" customWidth="1"/>
    <col min="4361" max="4362" width="6.77734375" customWidth="1"/>
    <col min="4363" max="4363" width="8.77734375" customWidth="1"/>
    <col min="4364" max="4365" width="6.77734375" customWidth="1"/>
    <col min="4366" max="4366" width="8.77734375" customWidth="1"/>
    <col min="4367" max="4368" width="6.77734375" customWidth="1"/>
    <col min="4369" max="4369" width="8.77734375" customWidth="1"/>
    <col min="4370" max="4371" width="6.77734375" customWidth="1"/>
    <col min="4372" max="4372" width="10" bestFit="1" customWidth="1"/>
    <col min="4373" max="4374" width="6.77734375" customWidth="1"/>
    <col min="4375" max="4375" width="10.44140625" customWidth="1"/>
    <col min="4609" max="4609" width="17.77734375" customWidth="1"/>
    <col min="4610" max="4610" width="8.77734375" customWidth="1"/>
    <col min="4611" max="4612" width="6.77734375" customWidth="1"/>
    <col min="4613" max="4613" width="8.77734375" customWidth="1"/>
    <col min="4614" max="4615" width="6.77734375" customWidth="1"/>
    <col min="4616" max="4616" width="8.77734375" customWidth="1"/>
    <col min="4617" max="4618" width="6.77734375" customWidth="1"/>
    <col min="4619" max="4619" width="8.77734375" customWidth="1"/>
    <col min="4620" max="4621" width="6.77734375" customWidth="1"/>
    <col min="4622" max="4622" width="8.77734375" customWidth="1"/>
    <col min="4623" max="4624" width="6.77734375" customWidth="1"/>
    <col min="4625" max="4625" width="8.77734375" customWidth="1"/>
    <col min="4626" max="4627" width="6.77734375" customWidth="1"/>
    <col min="4628" max="4628" width="10" bestFit="1" customWidth="1"/>
    <col min="4629" max="4630" width="6.77734375" customWidth="1"/>
    <col min="4631" max="4631" width="10.44140625" customWidth="1"/>
    <col min="4865" max="4865" width="17.77734375" customWidth="1"/>
    <col min="4866" max="4866" width="8.77734375" customWidth="1"/>
    <col min="4867" max="4868" width="6.77734375" customWidth="1"/>
    <col min="4869" max="4869" width="8.77734375" customWidth="1"/>
    <col min="4870" max="4871" width="6.77734375" customWidth="1"/>
    <col min="4872" max="4872" width="8.77734375" customWidth="1"/>
    <col min="4873" max="4874" width="6.77734375" customWidth="1"/>
    <col min="4875" max="4875" width="8.77734375" customWidth="1"/>
    <col min="4876" max="4877" width="6.77734375" customWidth="1"/>
    <col min="4878" max="4878" width="8.77734375" customWidth="1"/>
    <col min="4879" max="4880" width="6.77734375" customWidth="1"/>
    <col min="4881" max="4881" width="8.77734375" customWidth="1"/>
    <col min="4882" max="4883" width="6.77734375" customWidth="1"/>
    <col min="4884" max="4884" width="10" bestFit="1" customWidth="1"/>
    <col min="4885" max="4886" width="6.77734375" customWidth="1"/>
    <col min="4887" max="4887" width="10.44140625" customWidth="1"/>
    <col min="5121" max="5121" width="17.77734375" customWidth="1"/>
    <col min="5122" max="5122" width="8.77734375" customWidth="1"/>
    <col min="5123" max="5124" width="6.77734375" customWidth="1"/>
    <col min="5125" max="5125" width="8.77734375" customWidth="1"/>
    <col min="5126" max="5127" width="6.77734375" customWidth="1"/>
    <col min="5128" max="5128" width="8.77734375" customWidth="1"/>
    <col min="5129" max="5130" width="6.77734375" customWidth="1"/>
    <col min="5131" max="5131" width="8.77734375" customWidth="1"/>
    <col min="5132" max="5133" width="6.77734375" customWidth="1"/>
    <col min="5134" max="5134" width="8.77734375" customWidth="1"/>
    <col min="5135" max="5136" width="6.77734375" customWidth="1"/>
    <col min="5137" max="5137" width="8.77734375" customWidth="1"/>
    <col min="5138" max="5139" width="6.77734375" customWidth="1"/>
    <col min="5140" max="5140" width="10" bestFit="1" customWidth="1"/>
    <col min="5141" max="5142" width="6.77734375" customWidth="1"/>
    <col min="5143" max="5143" width="10.44140625" customWidth="1"/>
    <col min="5377" max="5377" width="17.77734375" customWidth="1"/>
    <col min="5378" max="5378" width="8.77734375" customWidth="1"/>
    <col min="5379" max="5380" width="6.77734375" customWidth="1"/>
    <col min="5381" max="5381" width="8.77734375" customWidth="1"/>
    <col min="5382" max="5383" width="6.77734375" customWidth="1"/>
    <col min="5384" max="5384" width="8.77734375" customWidth="1"/>
    <col min="5385" max="5386" width="6.77734375" customWidth="1"/>
    <col min="5387" max="5387" width="8.77734375" customWidth="1"/>
    <col min="5388" max="5389" width="6.77734375" customWidth="1"/>
    <col min="5390" max="5390" width="8.77734375" customWidth="1"/>
    <col min="5391" max="5392" width="6.77734375" customWidth="1"/>
    <col min="5393" max="5393" width="8.77734375" customWidth="1"/>
    <col min="5394" max="5395" width="6.77734375" customWidth="1"/>
    <col min="5396" max="5396" width="10" bestFit="1" customWidth="1"/>
    <col min="5397" max="5398" width="6.77734375" customWidth="1"/>
    <col min="5399" max="5399" width="10.44140625" customWidth="1"/>
    <col min="5633" max="5633" width="17.77734375" customWidth="1"/>
    <col min="5634" max="5634" width="8.77734375" customWidth="1"/>
    <col min="5635" max="5636" width="6.77734375" customWidth="1"/>
    <col min="5637" max="5637" width="8.77734375" customWidth="1"/>
    <col min="5638" max="5639" width="6.77734375" customWidth="1"/>
    <col min="5640" max="5640" width="8.77734375" customWidth="1"/>
    <col min="5641" max="5642" width="6.77734375" customWidth="1"/>
    <col min="5643" max="5643" width="8.77734375" customWidth="1"/>
    <col min="5644" max="5645" width="6.77734375" customWidth="1"/>
    <col min="5646" max="5646" width="8.77734375" customWidth="1"/>
    <col min="5647" max="5648" width="6.77734375" customWidth="1"/>
    <col min="5649" max="5649" width="8.77734375" customWidth="1"/>
    <col min="5650" max="5651" width="6.77734375" customWidth="1"/>
    <col min="5652" max="5652" width="10" bestFit="1" customWidth="1"/>
    <col min="5653" max="5654" width="6.77734375" customWidth="1"/>
    <col min="5655" max="5655" width="10.44140625" customWidth="1"/>
    <col min="5889" max="5889" width="17.77734375" customWidth="1"/>
    <col min="5890" max="5890" width="8.77734375" customWidth="1"/>
    <col min="5891" max="5892" width="6.77734375" customWidth="1"/>
    <col min="5893" max="5893" width="8.77734375" customWidth="1"/>
    <col min="5894" max="5895" width="6.77734375" customWidth="1"/>
    <col min="5896" max="5896" width="8.77734375" customWidth="1"/>
    <col min="5897" max="5898" width="6.77734375" customWidth="1"/>
    <col min="5899" max="5899" width="8.77734375" customWidth="1"/>
    <col min="5900" max="5901" width="6.77734375" customWidth="1"/>
    <col min="5902" max="5902" width="8.77734375" customWidth="1"/>
    <col min="5903" max="5904" width="6.77734375" customWidth="1"/>
    <col min="5905" max="5905" width="8.77734375" customWidth="1"/>
    <col min="5906" max="5907" width="6.77734375" customWidth="1"/>
    <col min="5908" max="5908" width="10" bestFit="1" customWidth="1"/>
    <col min="5909" max="5910" width="6.77734375" customWidth="1"/>
    <col min="5911" max="5911" width="10.44140625" customWidth="1"/>
    <col min="6145" max="6145" width="17.77734375" customWidth="1"/>
    <col min="6146" max="6146" width="8.77734375" customWidth="1"/>
    <col min="6147" max="6148" width="6.77734375" customWidth="1"/>
    <col min="6149" max="6149" width="8.77734375" customWidth="1"/>
    <col min="6150" max="6151" width="6.77734375" customWidth="1"/>
    <col min="6152" max="6152" width="8.77734375" customWidth="1"/>
    <col min="6153" max="6154" width="6.77734375" customWidth="1"/>
    <col min="6155" max="6155" width="8.77734375" customWidth="1"/>
    <col min="6156" max="6157" width="6.77734375" customWidth="1"/>
    <col min="6158" max="6158" width="8.77734375" customWidth="1"/>
    <col min="6159" max="6160" width="6.77734375" customWidth="1"/>
    <col min="6161" max="6161" width="8.77734375" customWidth="1"/>
    <col min="6162" max="6163" width="6.77734375" customWidth="1"/>
    <col min="6164" max="6164" width="10" bestFit="1" customWidth="1"/>
    <col min="6165" max="6166" width="6.77734375" customWidth="1"/>
    <col min="6167" max="6167" width="10.44140625" customWidth="1"/>
    <col min="6401" max="6401" width="17.77734375" customWidth="1"/>
    <col min="6402" max="6402" width="8.77734375" customWidth="1"/>
    <col min="6403" max="6404" width="6.77734375" customWidth="1"/>
    <col min="6405" max="6405" width="8.77734375" customWidth="1"/>
    <col min="6406" max="6407" width="6.77734375" customWidth="1"/>
    <col min="6408" max="6408" width="8.77734375" customWidth="1"/>
    <col min="6409" max="6410" width="6.77734375" customWidth="1"/>
    <col min="6411" max="6411" width="8.77734375" customWidth="1"/>
    <col min="6412" max="6413" width="6.77734375" customWidth="1"/>
    <col min="6414" max="6414" width="8.77734375" customWidth="1"/>
    <col min="6415" max="6416" width="6.77734375" customWidth="1"/>
    <col min="6417" max="6417" width="8.77734375" customWidth="1"/>
    <col min="6418" max="6419" width="6.77734375" customWidth="1"/>
    <col min="6420" max="6420" width="10" bestFit="1" customWidth="1"/>
    <col min="6421" max="6422" width="6.77734375" customWidth="1"/>
    <col min="6423" max="6423" width="10.44140625" customWidth="1"/>
    <col min="6657" max="6657" width="17.77734375" customWidth="1"/>
    <col min="6658" max="6658" width="8.77734375" customWidth="1"/>
    <col min="6659" max="6660" width="6.77734375" customWidth="1"/>
    <col min="6661" max="6661" width="8.77734375" customWidth="1"/>
    <col min="6662" max="6663" width="6.77734375" customWidth="1"/>
    <col min="6664" max="6664" width="8.77734375" customWidth="1"/>
    <col min="6665" max="6666" width="6.77734375" customWidth="1"/>
    <col min="6667" max="6667" width="8.77734375" customWidth="1"/>
    <col min="6668" max="6669" width="6.77734375" customWidth="1"/>
    <col min="6670" max="6670" width="8.77734375" customWidth="1"/>
    <col min="6671" max="6672" width="6.77734375" customWidth="1"/>
    <col min="6673" max="6673" width="8.77734375" customWidth="1"/>
    <col min="6674" max="6675" width="6.77734375" customWidth="1"/>
    <col min="6676" max="6676" width="10" bestFit="1" customWidth="1"/>
    <col min="6677" max="6678" width="6.77734375" customWidth="1"/>
    <col min="6679" max="6679" width="10.44140625" customWidth="1"/>
    <col min="6913" max="6913" width="17.77734375" customWidth="1"/>
    <col min="6914" max="6914" width="8.77734375" customWidth="1"/>
    <col min="6915" max="6916" width="6.77734375" customWidth="1"/>
    <col min="6917" max="6917" width="8.77734375" customWidth="1"/>
    <col min="6918" max="6919" width="6.77734375" customWidth="1"/>
    <col min="6920" max="6920" width="8.77734375" customWidth="1"/>
    <col min="6921" max="6922" width="6.77734375" customWidth="1"/>
    <col min="6923" max="6923" width="8.77734375" customWidth="1"/>
    <col min="6924" max="6925" width="6.77734375" customWidth="1"/>
    <col min="6926" max="6926" width="8.77734375" customWidth="1"/>
    <col min="6927" max="6928" width="6.77734375" customWidth="1"/>
    <col min="6929" max="6929" width="8.77734375" customWidth="1"/>
    <col min="6930" max="6931" width="6.77734375" customWidth="1"/>
    <col min="6932" max="6932" width="10" bestFit="1" customWidth="1"/>
    <col min="6933" max="6934" width="6.77734375" customWidth="1"/>
    <col min="6935" max="6935" width="10.44140625" customWidth="1"/>
    <col min="7169" max="7169" width="17.77734375" customWidth="1"/>
    <col min="7170" max="7170" width="8.77734375" customWidth="1"/>
    <col min="7171" max="7172" width="6.77734375" customWidth="1"/>
    <col min="7173" max="7173" width="8.77734375" customWidth="1"/>
    <col min="7174" max="7175" width="6.77734375" customWidth="1"/>
    <col min="7176" max="7176" width="8.77734375" customWidth="1"/>
    <col min="7177" max="7178" width="6.77734375" customWidth="1"/>
    <col min="7179" max="7179" width="8.77734375" customWidth="1"/>
    <col min="7180" max="7181" width="6.77734375" customWidth="1"/>
    <col min="7182" max="7182" width="8.77734375" customWidth="1"/>
    <col min="7183" max="7184" width="6.77734375" customWidth="1"/>
    <col min="7185" max="7185" width="8.77734375" customWidth="1"/>
    <col min="7186" max="7187" width="6.77734375" customWidth="1"/>
    <col min="7188" max="7188" width="10" bestFit="1" customWidth="1"/>
    <col min="7189" max="7190" width="6.77734375" customWidth="1"/>
    <col min="7191" max="7191" width="10.44140625" customWidth="1"/>
    <col min="7425" max="7425" width="17.77734375" customWidth="1"/>
    <col min="7426" max="7426" width="8.77734375" customWidth="1"/>
    <col min="7427" max="7428" width="6.77734375" customWidth="1"/>
    <col min="7429" max="7429" width="8.77734375" customWidth="1"/>
    <col min="7430" max="7431" width="6.77734375" customWidth="1"/>
    <col min="7432" max="7432" width="8.77734375" customWidth="1"/>
    <col min="7433" max="7434" width="6.77734375" customWidth="1"/>
    <col min="7435" max="7435" width="8.77734375" customWidth="1"/>
    <col min="7436" max="7437" width="6.77734375" customWidth="1"/>
    <col min="7438" max="7438" width="8.77734375" customWidth="1"/>
    <col min="7439" max="7440" width="6.77734375" customWidth="1"/>
    <col min="7441" max="7441" width="8.77734375" customWidth="1"/>
    <col min="7442" max="7443" width="6.77734375" customWidth="1"/>
    <col min="7444" max="7444" width="10" bestFit="1" customWidth="1"/>
    <col min="7445" max="7446" width="6.77734375" customWidth="1"/>
    <col min="7447" max="7447" width="10.44140625" customWidth="1"/>
    <col min="7681" max="7681" width="17.77734375" customWidth="1"/>
    <col min="7682" max="7682" width="8.77734375" customWidth="1"/>
    <col min="7683" max="7684" width="6.77734375" customWidth="1"/>
    <col min="7685" max="7685" width="8.77734375" customWidth="1"/>
    <col min="7686" max="7687" width="6.77734375" customWidth="1"/>
    <col min="7688" max="7688" width="8.77734375" customWidth="1"/>
    <col min="7689" max="7690" width="6.77734375" customWidth="1"/>
    <col min="7691" max="7691" width="8.77734375" customWidth="1"/>
    <col min="7692" max="7693" width="6.77734375" customWidth="1"/>
    <col min="7694" max="7694" width="8.77734375" customWidth="1"/>
    <col min="7695" max="7696" width="6.77734375" customWidth="1"/>
    <col min="7697" max="7697" width="8.77734375" customWidth="1"/>
    <col min="7698" max="7699" width="6.77734375" customWidth="1"/>
    <col min="7700" max="7700" width="10" bestFit="1" customWidth="1"/>
    <col min="7701" max="7702" width="6.77734375" customWidth="1"/>
    <col min="7703" max="7703" width="10.44140625" customWidth="1"/>
    <col min="7937" max="7937" width="17.77734375" customWidth="1"/>
    <col min="7938" max="7938" width="8.77734375" customWidth="1"/>
    <col min="7939" max="7940" width="6.77734375" customWidth="1"/>
    <col min="7941" max="7941" width="8.77734375" customWidth="1"/>
    <col min="7942" max="7943" width="6.77734375" customWidth="1"/>
    <col min="7944" max="7944" width="8.77734375" customWidth="1"/>
    <col min="7945" max="7946" width="6.77734375" customWidth="1"/>
    <col min="7947" max="7947" width="8.77734375" customWidth="1"/>
    <col min="7948" max="7949" width="6.77734375" customWidth="1"/>
    <col min="7950" max="7950" width="8.77734375" customWidth="1"/>
    <col min="7951" max="7952" width="6.77734375" customWidth="1"/>
    <col min="7953" max="7953" width="8.77734375" customWidth="1"/>
    <col min="7954" max="7955" width="6.77734375" customWidth="1"/>
    <col min="7956" max="7956" width="10" bestFit="1" customWidth="1"/>
    <col min="7957" max="7958" width="6.77734375" customWidth="1"/>
    <col min="7959" max="7959" width="10.44140625" customWidth="1"/>
    <col min="8193" max="8193" width="17.77734375" customWidth="1"/>
    <col min="8194" max="8194" width="8.77734375" customWidth="1"/>
    <col min="8195" max="8196" width="6.77734375" customWidth="1"/>
    <col min="8197" max="8197" width="8.77734375" customWidth="1"/>
    <col min="8198" max="8199" width="6.77734375" customWidth="1"/>
    <col min="8200" max="8200" width="8.77734375" customWidth="1"/>
    <col min="8201" max="8202" width="6.77734375" customWidth="1"/>
    <col min="8203" max="8203" width="8.77734375" customWidth="1"/>
    <col min="8204" max="8205" width="6.77734375" customWidth="1"/>
    <col min="8206" max="8206" width="8.77734375" customWidth="1"/>
    <col min="8207" max="8208" width="6.77734375" customWidth="1"/>
    <col min="8209" max="8209" width="8.77734375" customWidth="1"/>
    <col min="8210" max="8211" width="6.77734375" customWidth="1"/>
    <col min="8212" max="8212" width="10" bestFit="1" customWidth="1"/>
    <col min="8213" max="8214" width="6.77734375" customWidth="1"/>
    <col min="8215" max="8215" width="10.44140625" customWidth="1"/>
    <col min="8449" max="8449" width="17.77734375" customWidth="1"/>
    <col min="8450" max="8450" width="8.77734375" customWidth="1"/>
    <col min="8451" max="8452" width="6.77734375" customWidth="1"/>
    <col min="8453" max="8453" width="8.77734375" customWidth="1"/>
    <col min="8454" max="8455" width="6.77734375" customWidth="1"/>
    <col min="8456" max="8456" width="8.77734375" customWidth="1"/>
    <col min="8457" max="8458" width="6.77734375" customWidth="1"/>
    <col min="8459" max="8459" width="8.77734375" customWidth="1"/>
    <col min="8460" max="8461" width="6.77734375" customWidth="1"/>
    <col min="8462" max="8462" width="8.77734375" customWidth="1"/>
    <col min="8463" max="8464" width="6.77734375" customWidth="1"/>
    <col min="8465" max="8465" width="8.77734375" customWidth="1"/>
    <col min="8466" max="8467" width="6.77734375" customWidth="1"/>
    <col min="8468" max="8468" width="10" bestFit="1" customWidth="1"/>
    <col min="8469" max="8470" width="6.77734375" customWidth="1"/>
    <col min="8471" max="8471" width="10.44140625" customWidth="1"/>
    <col min="8705" max="8705" width="17.77734375" customWidth="1"/>
    <col min="8706" max="8706" width="8.77734375" customWidth="1"/>
    <col min="8707" max="8708" width="6.77734375" customWidth="1"/>
    <col min="8709" max="8709" width="8.77734375" customWidth="1"/>
    <col min="8710" max="8711" width="6.77734375" customWidth="1"/>
    <col min="8712" max="8712" width="8.77734375" customWidth="1"/>
    <col min="8713" max="8714" width="6.77734375" customWidth="1"/>
    <col min="8715" max="8715" width="8.77734375" customWidth="1"/>
    <col min="8716" max="8717" width="6.77734375" customWidth="1"/>
    <col min="8718" max="8718" width="8.77734375" customWidth="1"/>
    <col min="8719" max="8720" width="6.77734375" customWidth="1"/>
    <col min="8721" max="8721" width="8.77734375" customWidth="1"/>
    <col min="8722" max="8723" width="6.77734375" customWidth="1"/>
    <col min="8724" max="8724" width="10" bestFit="1" customWidth="1"/>
    <col min="8725" max="8726" width="6.77734375" customWidth="1"/>
    <col min="8727" max="8727" width="10.44140625" customWidth="1"/>
    <col min="8961" max="8961" width="17.77734375" customWidth="1"/>
    <col min="8962" max="8962" width="8.77734375" customWidth="1"/>
    <col min="8963" max="8964" width="6.77734375" customWidth="1"/>
    <col min="8965" max="8965" width="8.77734375" customWidth="1"/>
    <col min="8966" max="8967" width="6.77734375" customWidth="1"/>
    <col min="8968" max="8968" width="8.77734375" customWidth="1"/>
    <col min="8969" max="8970" width="6.77734375" customWidth="1"/>
    <col min="8971" max="8971" width="8.77734375" customWidth="1"/>
    <col min="8972" max="8973" width="6.77734375" customWidth="1"/>
    <col min="8974" max="8974" width="8.77734375" customWidth="1"/>
    <col min="8975" max="8976" width="6.77734375" customWidth="1"/>
    <col min="8977" max="8977" width="8.77734375" customWidth="1"/>
    <col min="8978" max="8979" width="6.77734375" customWidth="1"/>
    <col min="8980" max="8980" width="10" bestFit="1" customWidth="1"/>
    <col min="8981" max="8982" width="6.77734375" customWidth="1"/>
    <col min="8983" max="8983" width="10.44140625" customWidth="1"/>
    <col min="9217" max="9217" width="17.77734375" customWidth="1"/>
    <col min="9218" max="9218" width="8.77734375" customWidth="1"/>
    <col min="9219" max="9220" width="6.77734375" customWidth="1"/>
    <col min="9221" max="9221" width="8.77734375" customWidth="1"/>
    <col min="9222" max="9223" width="6.77734375" customWidth="1"/>
    <col min="9224" max="9224" width="8.77734375" customWidth="1"/>
    <col min="9225" max="9226" width="6.77734375" customWidth="1"/>
    <col min="9227" max="9227" width="8.77734375" customWidth="1"/>
    <col min="9228" max="9229" width="6.77734375" customWidth="1"/>
    <col min="9230" max="9230" width="8.77734375" customWidth="1"/>
    <col min="9231" max="9232" width="6.77734375" customWidth="1"/>
    <col min="9233" max="9233" width="8.77734375" customWidth="1"/>
    <col min="9234" max="9235" width="6.77734375" customWidth="1"/>
    <col min="9236" max="9236" width="10" bestFit="1" customWidth="1"/>
    <col min="9237" max="9238" width="6.77734375" customWidth="1"/>
    <col min="9239" max="9239" width="10.44140625" customWidth="1"/>
    <col min="9473" max="9473" width="17.77734375" customWidth="1"/>
    <col min="9474" max="9474" width="8.77734375" customWidth="1"/>
    <col min="9475" max="9476" width="6.77734375" customWidth="1"/>
    <col min="9477" max="9477" width="8.77734375" customWidth="1"/>
    <col min="9478" max="9479" width="6.77734375" customWidth="1"/>
    <col min="9480" max="9480" width="8.77734375" customWidth="1"/>
    <col min="9481" max="9482" width="6.77734375" customWidth="1"/>
    <col min="9483" max="9483" width="8.77734375" customWidth="1"/>
    <col min="9484" max="9485" width="6.77734375" customWidth="1"/>
    <col min="9486" max="9486" width="8.77734375" customWidth="1"/>
    <col min="9487" max="9488" width="6.77734375" customWidth="1"/>
    <col min="9489" max="9489" width="8.77734375" customWidth="1"/>
    <col min="9490" max="9491" width="6.77734375" customWidth="1"/>
    <col min="9492" max="9492" width="10" bestFit="1" customWidth="1"/>
    <col min="9493" max="9494" width="6.77734375" customWidth="1"/>
    <col min="9495" max="9495" width="10.44140625" customWidth="1"/>
    <col min="9729" max="9729" width="17.77734375" customWidth="1"/>
    <col min="9730" max="9730" width="8.77734375" customWidth="1"/>
    <col min="9731" max="9732" width="6.77734375" customWidth="1"/>
    <col min="9733" max="9733" width="8.77734375" customWidth="1"/>
    <col min="9734" max="9735" width="6.77734375" customWidth="1"/>
    <col min="9736" max="9736" width="8.77734375" customWidth="1"/>
    <col min="9737" max="9738" width="6.77734375" customWidth="1"/>
    <col min="9739" max="9739" width="8.77734375" customWidth="1"/>
    <col min="9740" max="9741" width="6.77734375" customWidth="1"/>
    <col min="9742" max="9742" width="8.77734375" customWidth="1"/>
    <col min="9743" max="9744" width="6.77734375" customWidth="1"/>
    <col min="9745" max="9745" width="8.77734375" customWidth="1"/>
    <col min="9746" max="9747" width="6.77734375" customWidth="1"/>
    <col min="9748" max="9748" width="10" bestFit="1" customWidth="1"/>
    <col min="9749" max="9750" width="6.77734375" customWidth="1"/>
    <col min="9751" max="9751" width="10.44140625" customWidth="1"/>
    <col min="9985" max="9985" width="17.77734375" customWidth="1"/>
    <col min="9986" max="9986" width="8.77734375" customWidth="1"/>
    <col min="9987" max="9988" width="6.77734375" customWidth="1"/>
    <col min="9989" max="9989" width="8.77734375" customWidth="1"/>
    <col min="9990" max="9991" width="6.77734375" customWidth="1"/>
    <col min="9992" max="9992" width="8.77734375" customWidth="1"/>
    <col min="9993" max="9994" width="6.77734375" customWidth="1"/>
    <col min="9995" max="9995" width="8.77734375" customWidth="1"/>
    <col min="9996" max="9997" width="6.77734375" customWidth="1"/>
    <col min="9998" max="9998" width="8.77734375" customWidth="1"/>
    <col min="9999" max="10000" width="6.77734375" customWidth="1"/>
    <col min="10001" max="10001" width="8.77734375" customWidth="1"/>
    <col min="10002" max="10003" width="6.77734375" customWidth="1"/>
    <col min="10004" max="10004" width="10" bestFit="1" customWidth="1"/>
    <col min="10005" max="10006" width="6.77734375" customWidth="1"/>
    <col min="10007" max="10007" width="10.44140625" customWidth="1"/>
    <col min="10241" max="10241" width="17.77734375" customWidth="1"/>
    <col min="10242" max="10242" width="8.77734375" customWidth="1"/>
    <col min="10243" max="10244" width="6.77734375" customWidth="1"/>
    <col min="10245" max="10245" width="8.77734375" customWidth="1"/>
    <col min="10246" max="10247" width="6.77734375" customWidth="1"/>
    <col min="10248" max="10248" width="8.77734375" customWidth="1"/>
    <col min="10249" max="10250" width="6.77734375" customWidth="1"/>
    <col min="10251" max="10251" width="8.77734375" customWidth="1"/>
    <col min="10252" max="10253" width="6.77734375" customWidth="1"/>
    <col min="10254" max="10254" width="8.77734375" customWidth="1"/>
    <col min="10255" max="10256" width="6.77734375" customWidth="1"/>
    <col min="10257" max="10257" width="8.77734375" customWidth="1"/>
    <col min="10258" max="10259" width="6.77734375" customWidth="1"/>
    <col min="10260" max="10260" width="10" bestFit="1" customWidth="1"/>
    <col min="10261" max="10262" width="6.77734375" customWidth="1"/>
    <col min="10263" max="10263" width="10.44140625" customWidth="1"/>
    <col min="10497" max="10497" width="17.77734375" customWidth="1"/>
    <col min="10498" max="10498" width="8.77734375" customWidth="1"/>
    <col min="10499" max="10500" width="6.77734375" customWidth="1"/>
    <col min="10501" max="10501" width="8.77734375" customWidth="1"/>
    <col min="10502" max="10503" width="6.77734375" customWidth="1"/>
    <col min="10504" max="10504" width="8.77734375" customWidth="1"/>
    <col min="10505" max="10506" width="6.77734375" customWidth="1"/>
    <col min="10507" max="10507" width="8.77734375" customWidth="1"/>
    <col min="10508" max="10509" width="6.77734375" customWidth="1"/>
    <col min="10510" max="10510" width="8.77734375" customWidth="1"/>
    <col min="10511" max="10512" width="6.77734375" customWidth="1"/>
    <col min="10513" max="10513" width="8.77734375" customWidth="1"/>
    <col min="10514" max="10515" width="6.77734375" customWidth="1"/>
    <col min="10516" max="10516" width="10" bestFit="1" customWidth="1"/>
    <col min="10517" max="10518" width="6.77734375" customWidth="1"/>
    <col min="10519" max="10519" width="10.44140625" customWidth="1"/>
    <col min="10753" max="10753" width="17.77734375" customWidth="1"/>
    <col min="10754" max="10754" width="8.77734375" customWidth="1"/>
    <col min="10755" max="10756" width="6.77734375" customWidth="1"/>
    <col min="10757" max="10757" width="8.77734375" customWidth="1"/>
    <col min="10758" max="10759" width="6.77734375" customWidth="1"/>
    <col min="10760" max="10760" width="8.77734375" customWidth="1"/>
    <col min="10761" max="10762" width="6.77734375" customWidth="1"/>
    <col min="10763" max="10763" width="8.77734375" customWidth="1"/>
    <col min="10764" max="10765" width="6.77734375" customWidth="1"/>
    <col min="10766" max="10766" width="8.77734375" customWidth="1"/>
    <col min="10767" max="10768" width="6.77734375" customWidth="1"/>
    <col min="10769" max="10769" width="8.77734375" customWidth="1"/>
    <col min="10770" max="10771" width="6.77734375" customWidth="1"/>
    <col min="10772" max="10772" width="10" bestFit="1" customWidth="1"/>
    <col min="10773" max="10774" width="6.77734375" customWidth="1"/>
    <col min="10775" max="10775" width="10.44140625" customWidth="1"/>
    <col min="11009" max="11009" width="17.77734375" customWidth="1"/>
    <col min="11010" max="11010" width="8.77734375" customWidth="1"/>
    <col min="11011" max="11012" width="6.77734375" customWidth="1"/>
    <col min="11013" max="11013" width="8.77734375" customWidth="1"/>
    <col min="11014" max="11015" width="6.77734375" customWidth="1"/>
    <col min="11016" max="11016" width="8.77734375" customWidth="1"/>
    <col min="11017" max="11018" width="6.77734375" customWidth="1"/>
    <col min="11019" max="11019" width="8.77734375" customWidth="1"/>
    <col min="11020" max="11021" width="6.77734375" customWidth="1"/>
    <col min="11022" max="11022" width="8.77734375" customWidth="1"/>
    <col min="11023" max="11024" width="6.77734375" customWidth="1"/>
    <col min="11025" max="11025" width="8.77734375" customWidth="1"/>
    <col min="11026" max="11027" width="6.77734375" customWidth="1"/>
    <col min="11028" max="11028" width="10" bestFit="1" customWidth="1"/>
    <col min="11029" max="11030" width="6.77734375" customWidth="1"/>
    <col min="11031" max="11031" width="10.44140625" customWidth="1"/>
    <col min="11265" max="11265" width="17.77734375" customWidth="1"/>
    <col min="11266" max="11266" width="8.77734375" customWidth="1"/>
    <col min="11267" max="11268" width="6.77734375" customWidth="1"/>
    <col min="11269" max="11269" width="8.77734375" customWidth="1"/>
    <col min="11270" max="11271" width="6.77734375" customWidth="1"/>
    <col min="11272" max="11272" width="8.77734375" customWidth="1"/>
    <col min="11273" max="11274" width="6.77734375" customWidth="1"/>
    <col min="11275" max="11275" width="8.77734375" customWidth="1"/>
    <col min="11276" max="11277" width="6.77734375" customWidth="1"/>
    <col min="11278" max="11278" width="8.77734375" customWidth="1"/>
    <col min="11279" max="11280" width="6.77734375" customWidth="1"/>
    <col min="11281" max="11281" width="8.77734375" customWidth="1"/>
    <col min="11282" max="11283" width="6.77734375" customWidth="1"/>
    <col min="11284" max="11284" width="10" bestFit="1" customWidth="1"/>
    <col min="11285" max="11286" width="6.77734375" customWidth="1"/>
    <col min="11287" max="11287" width="10.44140625" customWidth="1"/>
    <col min="11521" max="11521" width="17.77734375" customWidth="1"/>
    <col min="11522" max="11522" width="8.77734375" customWidth="1"/>
    <col min="11523" max="11524" width="6.77734375" customWidth="1"/>
    <col min="11525" max="11525" width="8.77734375" customWidth="1"/>
    <col min="11526" max="11527" width="6.77734375" customWidth="1"/>
    <col min="11528" max="11528" width="8.77734375" customWidth="1"/>
    <col min="11529" max="11530" width="6.77734375" customWidth="1"/>
    <col min="11531" max="11531" width="8.77734375" customWidth="1"/>
    <col min="11532" max="11533" width="6.77734375" customWidth="1"/>
    <col min="11534" max="11534" width="8.77734375" customWidth="1"/>
    <col min="11535" max="11536" width="6.77734375" customWidth="1"/>
    <col min="11537" max="11537" width="8.77734375" customWidth="1"/>
    <col min="11538" max="11539" width="6.77734375" customWidth="1"/>
    <col min="11540" max="11540" width="10" bestFit="1" customWidth="1"/>
    <col min="11541" max="11542" width="6.77734375" customWidth="1"/>
    <col min="11543" max="11543" width="10.44140625" customWidth="1"/>
    <col min="11777" max="11777" width="17.77734375" customWidth="1"/>
    <col min="11778" max="11778" width="8.77734375" customWidth="1"/>
    <col min="11779" max="11780" width="6.77734375" customWidth="1"/>
    <col min="11781" max="11781" width="8.77734375" customWidth="1"/>
    <col min="11782" max="11783" width="6.77734375" customWidth="1"/>
    <col min="11784" max="11784" width="8.77734375" customWidth="1"/>
    <col min="11785" max="11786" width="6.77734375" customWidth="1"/>
    <col min="11787" max="11787" width="8.77734375" customWidth="1"/>
    <col min="11788" max="11789" width="6.77734375" customWidth="1"/>
    <col min="11790" max="11790" width="8.77734375" customWidth="1"/>
    <col min="11791" max="11792" width="6.77734375" customWidth="1"/>
    <col min="11793" max="11793" width="8.77734375" customWidth="1"/>
    <col min="11794" max="11795" width="6.77734375" customWidth="1"/>
    <col min="11796" max="11796" width="10" bestFit="1" customWidth="1"/>
    <col min="11797" max="11798" width="6.77734375" customWidth="1"/>
    <col min="11799" max="11799" width="10.44140625" customWidth="1"/>
    <col min="12033" max="12033" width="17.77734375" customWidth="1"/>
    <col min="12034" max="12034" width="8.77734375" customWidth="1"/>
    <col min="12035" max="12036" width="6.77734375" customWidth="1"/>
    <col min="12037" max="12037" width="8.77734375" customWidth="1"/>
    <col min="12038" max="12039" width="6.77734375" customWidth="1"/>
    <col min="12040" max="12040" width="8.77734375" customWidth="1"/>
    <col min="12041" max="12042" width="6.77734375" customWidth="1"/>
    <col min="12043" max="12043" width="8.77734375" customWidth="1"/>
    <col min="12044" max="12045" width="6.77734375" customWidth="1"/>
    <col min="12046" max="12046" width="8.77734375" customWidth="1"/>
    <col min="12047" max="12048" width="6.77734375" customWidth="1"/>
    <col min="12049" max="12049" width="8.77734375" customWidth="1"/>
    <col min="12050" max="12051" width="6.77734375" customWidth="1"/>
    <col min="12052" max="12052" width="10" bestFit="1" customWidth="1"/>
    <col min="12053" max="12054" width="6.77734375" customWidth="1"/>
    <col min="12055" max="12055" width="10.44140625" customWidth="1"/>
    <col min="12289" max="12289" width="17.77734375" customWidth="1"/>
    <col min="12290" max="12290" width="8.77734375" customWidth="1"/>
    <col min="12291" max="12292" width="6.77734375" customWidth="1"/>
    <col min="12293" max="12293" width="8.77734375" customWidth="1"/>
    <col min="12294" max="12295" width="6.77734375" customWidth="1"/>
    <col min="12296" max="12296" width="8.77734375" customWidth="1"/>
    <col min="12297" max="12298" width="6.77734375" customWidth="1"/>
    <col min="12299" max="12299" width="8.77734375" customWidth="1"/>
    <col min="12300" max="12301" width="6.77734375" customWidth="1"/>
    <col min="12302" max="12302" width="8.77734375" customWidth="1"/>
    <col min="12303" max="12304" width="6.77734375" customWidth="1"/>
    <col min="12305" max="12305" width="8.77734375" customWidth="1"/>
    <col min="12306" max="12307" width="6.77734375" customWidth="1"/>
    <col min="12308" max="12308" width="10" bestFit="1" customWidth="1"/>
    <col min="12309" max="12310" width="6.77734375" customWidth="1"/>
    <col min="12311" max="12311" width="10.44140625" customWidth="1"/>
    <col min="12545" max="12545" width="17.77734375" customWidth="1"/>
    <col min="12546" max="12546" width="8.77734375" customWidth="1"/>
    <col min="12547" max="12548" width="6.77734375" customWidth="1"/>
    <col min="12549" max="12549" width="8.77734375" customWidth="1"/>
    <col min="12550" max="12551" width="6.77734375" customWidth="1"/>
    <col min="12552" max="12552" width="8.77734375" customWidth="1"/>
    <col min="12553" max="12554" width="6.77734375" customWidth="1"/>
    <col min="12555" max="12555" width="8.77734375" customWidth="1"/>
    <col min="12556" max="12557" width="6.77734375" customWidth="1"/>
    <col min="12558" max="12558" width="8.77734375" customWidth="1"/>
    <col min="12559" max="12560" width="6.77734375" customWidth="1"/>
    <col min="12561" max="12561" width="8.77734375" customWidth="1"/>
    <col min="12562" max="12563" width="6.77734375" customWidth="1"/>
    <col min="12564" max="12564" width="10" bestFit="1" customWidth="1"/>
    <col min="12565" max="12566" width="6.77734375" customWidth="1"/>
    <col min="12567" max="12567" width="10.44140625" customWidth="1"/>
    <col min="12801" max="12801" width="17.77734375" customWidth="1"/>
    <col min="12802" max="12802" width="8.77734375" customWidth="1"/>
    <col min="12803" max="12804" width="6.77734375" customWidth="1"/>
    <col min="12805" max="12805" width="8.77734375" customWidth="1"/>
    <col min="12806" max="12807" width="6.77734375" customWidth="1"/>
    <col min="12808" max="12808" width="8.77734375" customWidth="1"/>
    <col min="12809" max="12810" width="6.77734375" customWidth="1"/>
    <col min="12811" max="12811" width="8.77734375" customWidth="1"/>
    <col min="12812" max="12813" width="6.77734375" customWidth="1"/>
    <col min="12814" max="12814" width="8.77734375" customWidth="1"/>
    <col min="12815" max="12816" width="6.77734375" customWidth="1"/>
    <col min="12817" max="12817" width="8.77734375" customWidth="1"/>
    <col min="12818" max="12819" width="6.77734375" customWidth="1"/>
    <col min="12820" max="12820" width="10" bestFit="1" customWidth="1"/>
    <col min="12821" max="12822" width="6.77734375" customWidth="1"/>
    <col min="12823" max="12823" width="10.44140625" customWidth="1"/>
    <col min="13057" max="13057" width="17.77734375" customWidth="1"/>
    <col min="13058" max="13058" width="8.77734375" customWidth="1"/>
    <col min="13059" max="13060" width="6.77734375" customWidth="1"/>
    <col min="13061" max="13061" width="8.77734375" customWidth="1"/>
    <col min="13062" max="13063" width="6.77734375" customWidth="1"/>
    <col min="13064" max="13064" width="8.77734375" customWidth="1"/>
    <col min="13065" max="13066" width="6.77734375" customWidth="1"/>
    <col min="13067" max="13067" width="8.77734375" customWidth="1"/>
    <col min="13068" max="13069" width="6.77734375" customWidth="1"/>
    <col min="13070" max="13070" width="8.77734375" customWidth="1"/>
    <col min="13071" max="13072" width="6.77734375" customWidth="1"/>
    <col min="13073" max="13073" width="8.77734375" customWidth="1"/>
    <col min="13074" max="13075" width="6.77734375" customWidth="1"/>
    <col min="13076" max="13076" width="10" bestFit="1" customWidth="1"/>
    <col min="13077" max="13078" width="6.77734375" customWidth="1"/>
    <col min="13079" max="13079" width="10.44140625" customWidth="1"/>
    <col min="13313" max="13313" width="17.77734375" customWidth="1"/>
    <col min="13314" max="13314" width="8.77734375" customWidth="1"/>
    <col min="13315" max="13316" width="6.77734375" customWidth="1"/>
    <col min="13317" max="13317" width="8.77734375" customWidth="1"/>
    <col min="13318" max="13319" width="6.77734375" customWidth="1"/>
    <col min="13320" max="13320" width="8.77734375" customWidth="1"/>
    <col min="13321" max="13322" width="6.77734375" customWidth="1"/>
    <col min="13323" max="13323" width="8.77734375" customWidth="1"/>
    <col min="13324" max="13325" width="6.77734375" customWidth="1"/>
    <col min="13326" max="13326" width="8.77734375" customWidth="1"/>
    <col min="13327" max="13328" width="6.77734375" customWidth="1"/>
    <col min="13329" max="13329" width="8.77734375" customWidth="1"/>
    <col min="13330" max="13331" width="6.77734375" customWidth="1"/>
    <col min="13332" max="13332" width="10" bestFit="1" customWidth="1"/>
    <col min="13333" max="13334" width="6.77734375" customWidth="1"/>
    <col min="13335" max="13335" width="10.44140625" customWidth="1"/>
    <col min="13569" max="13569" width="17.77734375" customWidth="1"/>
    <col min="13570" max="13570" width="8.77734375" customWidth="1"/>
    <col min="13571" max="13572" width="6.77734375" customWidth="1"/>
    <col min="13573" max="13573" width="8.77734375" customWidth="1"/>
    <col min="13574" max="13575" width="6.77734375" customWidth="1"/>
    <col min="13576" max="13576" width="8.77734375" customWidth="1"/>
    <col min="13577" max="13578" width="6.77734375" customWidth="1"/>
    <col min="13579" max="13579" width="8.77734375" customWidth="1"/>
    <col min="13580" max="13581" width="6.77734375" customWidth="1"/>
    <col min="13582" max="13582" width="8.77734375" customWidth="1"/>
    <col min="13583" max="13584" width="6.77734375" customWidth="1"/>
    <col min="13585" max="13585" width="8.77734375" customWidth="1"/>
    <col min="13586" max="13587" width="6.77734375" customWidth="1"/>
    <col min="13588" max="13588" width="10" bestFit="1" customWidth="1"/>
    <col min="13589" max="13590" width="6.77734375" customWidth="1"/>
    <col min="13591" max="13591" width="10.44140625" customWidth="1"/>
    <col min="13825" max="13825" width="17.77734375" customWidth="1"/>
    <col min="13826" max="13826" width="8.77734375" customWidth="1"/>
    <col min="13827" max="13828" width="6.77734375" customWidth="1"/>
    <col min="13829" max="13829" width="8.77734375" customWidth="1"/>
    <col min="13830" max="13831" width="6.77734375" customWidth="1"/>
    <col min="13832" max="13832" width="8.77734375" customWidth="1"/>
    <col min="13833" max="13834" width="6.77734375" customWidth="1"/>
    <col min="13835" max="13835" width="8.77734375" customWidth="1"/>
    <col min="13836" max="13837" width="6.77734375" customWidth="1"/>
    <col min="13838" max="13838" width="8.77734375" customWidth="1"/>
    <col min="13839" max="13840" width="6.77734375" customWidth="1"/>
    <col min="13841" max="13841" width="8.77734375" customWidth="1"/>
    <col min="13842" max="13843" width="6.77734375" customWidth="1"/>
    <col min="13844" max="13844" width="10" bestFit="1" customWidth="1"/>
    <col min="13845" max="13846" width="6.77734375" customWidth="1"/>
    <col min="13847" max="13847" width="10.44140625" customWidth="1"/>
    <col min="14081" max="14081" width="17.77734375" customWidth="1"/>
    <col min="14082" max="14082" width="8.77734375" customWidth="1"/>
    <col min="14083" max="14084" width="6.77734375" customWidth="1"/>
    <col min="14085" max="14085" width="8.77734375" customWidth="1"/>
    <col min="14086" max="14087" width="6.77734375" customWidth="1"/>
    <col min="14088" max="14088" width="8.77734375" customWidth="1"/>
    <col min="14089" max="14090" width="6.77734375" customWidth="1"/>
    <col min="14091" max="14091" width="8.77734375" customWidth="1"/>
    <col min="14092" max="14093" width="6.77734375" customWidth="1"/>
    <col min="14094" max="14094" width="8.77734375" customWidth="1"/>
    <col min="14095" max="14096" width="6.77734375" customWidth="1"/>
    <col min="14097" max="14097" width="8.77734375" customWidth="1"/>
    <col min="14098" max="14099" width="6.77734375" customWidth="1"/>
    <col min="14100" max="14100" width="10" bestFit="1" customWidth="1"/>
    <col min="14101" max="14102" width="6.77734375" customWidth="1"/>
    <col min="14103" max="14103" width="10.44140625" customWidth="1"/>
    <col min="14337" max="14337" width="17.77734375" customWidth="1"/>
    <col min="14338" max="14338" width="8.77734375" customWidth="1"/>
    <col min="14339" max="14340" width="6.77734375" customWidth="1"/>
    <col min="14341" max="14341" width="8.77734375" customWidth="1"/>
    <col min="14342" max="14343" width="6.77734375" customWidth="1"/>
    <col min="14344" max="14344" width="8.77734375" customWidth="1"/>
    <col min="14345" max="14346" width="6.77734375" customWidth="1"/>
    <col min="14347" max="14347" width="8.77734375" customWidth="1"/>
    <col min="14348" max="14349" width="6.77734375" customWidth="1"/>
    <col min="14350" max="14350" width="8.77734375" customWidth="1"/>
    <col min="14351" max="14352" width="6.77734375" customWidth="1"/>
    <col min="14353" max="14353" width="8.77734375" customWidth="1"/>
    <col min="14354" max="14355" width="6.77734375" customWidth="1"/>
    <col min="14356" max="14356" width="10" bestFit="1" customWidth="1"/>
    <col min="14357" max="14358" width="6.77734375" customWidth="1"/>
    <col min="14359" max="14359" width="10.44140625" customWidth="1"/>
    <col min="14593" max="14593" width="17.77734375" customWidth="1"/>
    <col min="14594" max="14594" width="8.77734375" customWidth="1"/>
    <col min="14595" max="14596" width="6.77734375" customWidth="1"/>
    <col min="14597" max="14597" width="8.77734375" customWidth="1"/>
    <col min="14598" max="14599" width="6.77734375" customWidth="1"/>
    <col min="14600" max="14600" width="8.77734375" customWidth="1"/>
    <col min="14601" max="14602" width="6.77734375" customWidth="1"/>
    <col min="14603" max="14603" width="8.77734375" customWidth="1"/>
    <col min="14604" max="14605" width="6.77734375" customWidth="1"/>
    <col min="14606" max="14606" width="8.77734375" customWidth="1"/>
    <col min="14607" max="14608" width="6.77734375" customWidth="1"/>
    <col min="14609" max="14609" width="8.77734375" customWidth="1"/>
    <col min="14610" max="14611" width="6.77734375" customWidth="1"/>
    <col min="14612" max="14612" width="10" bestFit="1" customWidth="1"/>
    <col min="14613" max="14614" width="6.77734375" customWidth="1"/>
    <col min="14615" max="14615" width="10.44140625" customWidth="1"/>
    <col min="14849" max="14849" width="17.77734375" customWidth="1"/>
    <col min="14850" max="14850" width="8.77734375" customWidth="1"/>
    <col min="14851" max="14852" width="6.77734375" customWidth="1"/>
    <col min="14853" max="14853" width="8.77734375" customWidth="1"/>
    <col min="14854" max="14855" width="6.77734375" customWidth="1"/>
    <col min="14856" max="14856" width="8.77734375" customWidth="1"/>
    <col min="14857" max="14858" width="6.77734375" customWidth="1"/>
    <col min="14859" max="14859" width="8.77734375" customWidth="1"/>
    <col min="14860" max="14861" width="6.77734375" customWidth="1"/>
    <col min="14862" max="14862" width="8.77734375" customWidth="1"/>
    <col min="14863" max="14864" width="6.77734375" customWidth="1"/>
    <col min="14865" max="14865" width="8.77734375" customWidth="1"/>
    <col min="14866" max="14867" width="6.77734375" customWidth="1"/>
    <col min="14868" max="14868" width="10" bestFit="1" customWidth="1"/>
    <col min="14869" max="14870" width="6.77734375" customWidth="1"/>
    <col min="14871" max="14871" width="10.44140625" customWidth="1"/>
    <col min="15105" max="15105" width="17.77734375" customWidth="1"/>
    <col min="15106" max="15106" width="8.77734375" customWidth="1"/>
    <col min="15107" max="15108" width="6.77734375" customWidth="1"/>
    <col min="15109" max="15109" width="8.77734375" customWidth="1"/>
    <col min="15110" max="15111" width="6.77734375" customWidth="1"/>
    <col min="15112" max="15112" width="8.77734375" customWidth="1"/>
    <col min="15113" max="15114" width="6.77734375" customWidth="1"/>
    <col min="15115" max="15115" width="8.77734375" customWidth="1"/>
    <col min="15116" max="15117" width="6.77734375" customWidth="1"/>
    <col min="15118" max="15118" width="8.77734375" customWidth="1"/>
    <col min="15119" max="15120" width="6.77734375" customWidth="1"/>
    <col min="15121" max="15121" width="8.77734375" customWidth="1"/>
    <col min="15122" max="15123" width="6.77734375" customWidth="1"/>
    <col min="15124" max="15124" width="10" bestFit="1" customWidth="1"/>
    <col min="15125" max="15126" width="6.77734375" customWidth="1"/>
    <col min="15127" max="15127" width="10.44140625" customWidth="1"/>
    <col min="15361" max="15361" width="17.77734375" customWidth="1"/>
    <col min="15362" max="15362" width="8.77734375" customWidth="1"/>
    <col min="15363" max="15364" width="6.77734375" customWidth="1"/>
    <col min="15365" max="15365" width="8.77734375" customWidth="1"/>
    <col min="15366" max="15367" width="6.77734375" customWidth="1"/>
    <col min="15368" max="15368" width="8.77734375" customWidth="1"/>
    <col min="15369" max="15370" width="6.77734375" customWidth="1"/>
    <col min="15371" max="15371" width="8.77734375" customWidth="1"/>
    <col min="15372" max="15373" width="6.77734375" customWidth="1"/>
    <col min="15374" max="15374" width="8.77734375" customWidth="1"/>
    <col min="15375" max="15376" width="6.77734375" customWidth="1"/>
    <col min="15377" max="15377" width="8.77734375" customWidth="1"/>
    <col min="15378" max="15379" width="6.77734375" customWidth="1"/>
    <col min="15380" max="15380" width="10" bestFit="1" customWidth="1"/>
    <col min="15381" max="15382" width="6.77734375" customWidth="1"/>
    <col min="15383" max="15383" width="10.44140625" customWidth="1"/>
    <col min="15617" max="15617" width="17.77734375" customWidth="1"/>
    <col min="15618" max="15618" width="8.77734375" customWidth="1"/>
    <col min="15619" max="15620" width="6.77734375" customWidth="1"/>
    <col min="15621" max="15621" width="8.77734375" customWidth="1"/>
    <col min="15622" max="15623" width="6.77734375" customWidth="1"/>
    <col min="15624" max="15624" width="8.77734375" customWidth="1"/>
    <col min="15625" max="15626" width="6.77734375" customWidth="1"/>
    <col min="15627" max="15627" width="8.77734375" customWidth="1"/>
    <col min="15628" max="15629" width="6.77734375" customWidth="1"/>
    <col min="15630" max="15630" width="8.77734375" customWidth="1"/>
    <col min="15631" max="15632" width="6.77734375" customWidth="1"/>
    <col min="15633" max="15633" width="8.77734375" customWidth="1"/>
    <col min="15634" max="15635" width="6.77734375" customWidth="1"/>
    <col min="15636" max="15636" width="10" bestFit="1" customWidth="1"/>
    <col min="15637" max="15638" width="6.77734375" customWidth="1"/>
    <col min="15639" max="15639" width="10.44140625" customWidth="1"/>
    <col min="15873" max="15873" width="17.77734375" customWidth="1"/>
    <col min="15874" max="15874" width="8.77734375" customWidth="1"/>
    <col min="15875" max="15876" width="6.77734375" customWidth="1"/>
    <col min="15877" max="15877" width="8.77734375" customWidth="1"/>
    <col min="15878" max="15879" width="6.77734375" customWidth="1"/>
    <col min="15880" max="15880" width="8.77734375" customWidth="1"/>
    <col min="15881" max="15882" width="6.77734375" customWidth="1"/>
    <col min="15883" max="15883" width="8.77734375" customWidth="1"/>
    <col min="15884" max="15885" width="6.77734375" customWidth="1"/>
    <col min="15886" max="15886" width="8.77734375" customWidth="1"/>
    <col min="15887" max="15888" width="6.77734375" customWidth="1"/>
    <col min="15889" max="15889" width="8.77734375" customWidth="1"/>
    <col min="15890" max="15891" width="6.77734375" customWidth="1"/>
    <col min="15892" max="15892" width="10" bestFit="1" customWidth="1"/>
    <col min="15893" max="15894" width="6.77734375" customWidth="1"/>
    <col min="15895" max="15895" width="10.44140625" customWidth="1"/>
    <col min="16129" max="16129" width="17.77734375" customWidth="1"/>
    <col min="16130" max="16130" width="8.77734375" customWidth="1"/>
    <col min="16131" max="16132" width="6.77734375" customWidth="1"/>
    <col min="16133" max="16133" width="8.77734375" customWidth="1"/>
    <col min="16134" max="16135" width="6.77734375" customWidth="1"/>
    <col min="16136" max="16136" width="8.77734375" customWidth="1"/>
    <col min="16137" max="16138" width="6.77734375" customWidth="1"/>
    <col min="16139" max="16139" width="8.77734375" customWidth="1"/>
    <col min="16140" max="16141" width="6.77734375" customWidth="1"/>
    <col min="16142" max="16142" width="8.77734375" customWidth="1"/>
    <col min="16143" max="16144" width="6.77734375" customWidth="1"/>
    <col min="16145" max="16145" width="8.77734375" customWidth="1"/>
    <col min="16146" max="16147" width="6.77734375" customWidth="1"/>
    <col min="16148" max="16148" width="10" bestFit="1" customWidth="1"/>
    <col min="16149" max="16150" width="6.77734375" customWidth="1"/>
    <col min="16151" max="16151" width="10.44140625" customWidth="1"/>
  </cols>
  <sheetData>
    <row r="1" spans="1:26" ht="15.6" x14ac:dyDescent="0.3">
      <c r="A1" s="320" t="s">
        <v>605</v>
      </c>
      <c r="B1" s="320"/>
      <c r="C1" s="320"/>
      <c r="N1" s="290"/>
      <c r="O1" s="376" t="s">
        <v>651</v>
      </c>
      <c r="Q1" s="290"/>
      <c r="R1" s="290"/>
    </row>
    <row r="2" spans="1:26" ht="15.6" x14ac:dyDescent="0.3">
      <c r="A2" s="321" t="s">
        <v>606</v>
      </c>
      <c r="B2" s="321"/>
      <c r="C2" s="321"/>
    </row>
    <row r="3" spans="1:26" ht="23.1" customHeight="1" x14ac:dyDescent="0.5">
      <c r="A3" s="1265" t="s">
        <v>607</v>
      </c>
      <c r="B3" s="1267">
        <v>2002</v>
      </c>
      <c r="C3" s="1267"/>
      <c r="D3" s="1267"/>
      <c r="E3" s="1267">
        <v>2009</v>
      </c>
      <c r="F3" s="1267"/>
      <c r="G3" s="1267"/>
      <c r="H3" s="1267">
        <v>2012</v>
      </c>
      <c r="I3" s="1267"/>
      <c r="J3" s="1267"/>
      <c r="K3" s="1267">
        <v>2015</v>
      </c>
      <c r="L3" s="1267"/>
      <c r="M3" s="1268"/>
      <c r="N3" s="1267">
        <v>2018</v>
      </c>
      <c r="O3" s="1267"/>
      <c r="P3" s="1268"/>
      <c r="Q3" s="1262">
        <v>2021</v>
      </c>
      <c r="R3" s="1254"/>
      <c r="S3" s="1254"/>
      <c r="T3" s="1262">
        <v>2022</v>
      </c>
      <c r="U3" s="1254"/>
      <c r="V3" s="1254"/>
      <c r="X3" s="781"/>
      <c r="Y3" s="782"/>
      <c r="Z3" s="779"/>
    </row>
    <row r="4" spans="1:26" ht="23.1" customHeight="1" x14ac:dyDescent="0.3">
      <c r="A4" s="1266"/>
      <c r="B4" s="726" t="s">
        <v>608</v>
      </c>
      <c r="C4" s="726" t="s">
        <v>609</v>
      </c>
      <c r="D4" s="727" t="s">
        <v>31</v>
      </c>
      <c r="E4" s="726" t="s">
        <v>608</v>
      </c>
      <c r="F4" s="726" t="s">
        <v>609</v>
      </c>
      <c r="G4" s="727" t="s">
        <v>31</v>
      </c>
      <c r="H4" s="726" t="s">
        <v>608</v>
      </c>
      <c r="I4" s="726" t="s">
        <v>609</v>
      </c>
      <c r="J4" s="726" t="s">
        <v>31</v>
      </c>
      <c r="K4" s="726" t="s">
        <v>608</v>
      </c>
      <c r="L4" s="726" t="s">
        <v>609</v>
      </c>
      <c r="M4" s="394" t="s">
        <v>31</v>
      </c>
      <c r="N4" s="726" t="s">
        <v>608</v>
      </c>
      <c r="O4" s="726" t="s">
        <v>609</v>
      </c>
      <c r="P4" s="394" t="s">
        <v>31</v>
      </c>
      <c r="Q4" s="726" t="s">
        <v>608</v>
      </c>
      <c r="R4" s="726" t="s">
        <v>609</v>
      </c>
      <c r="S4" s="394" t="s">
        <v>31</v>
      </c>
      <c r="T4" s="726" t="s">
        <v>608</v>
      </c>
      <c r="U4" s="726" t="s">
        <v>609</v>
      </c>
      <c r="V4" s="394" t="s">
        <v>31</v>
      </c>
    </row>
    <row r="5" spans="1:26" ht="23.1" customHeight="1" x14ac:dyDescent="0.3">
      <c r="A5" s="814" t="s">
        <v>610</v>
      </c>
      <c r="B5" s="322">
        <v>211945</v>
      </c>
      <c r="C5" s="322">
        <v>763</v>
      </c>
      <c r="D5" s="323">
        <v>100</v>
      </c>
      <c r="E5" s="322">
        <v>217806</v>
      </c>
      <c r="F5" s="322">
        <v>784</v>
      </c>
      <c r="G5" s="323">
        <v>100</v>
      </c>
      <c r="H5" s="322">
        <v>218333</v>
      </c>
      <c r="I5" s="322">
        <v>786</v>
      </c>
      <c r="J5" s="323">
        <v>100</v>
      </c>
      <c r="K5" s="322">
        <v>223208</v>
      </c>
      <c r="L5" s="322">
        <v>803.54880000000003</v>
      </c>
      <c r="M5" s="323">
        <v>100</v>
      </c>
      <c r="N5" s="322">
        <v>231849</v>
      </c>
      <c r="O5" s="322">
        <v>834.65640000000008</v>
      </c>
      <c r="P5" s="323">
        <v>100</v>
      </c>
      <c r="Q5" s="322">
        <f>R5/3.6*1000</f>
        <v>263453.42027777777</v>
      </c>
      <c r="R5" s="322">
        <v>948.43231300000002</v>
      </c>
      <c r="S5" s="323">
        <v>100</v>
      </c>
      <c r="T5" s="322">
        <f>U5/3.6*1000</f>
        <v>247220.45111111112</v>
      </c>
      <c r="U5" s="322">
        <v>889.99362400000007</v>
      </c>
      <c r="V5" s="815">
        <v>100</v>
      </c>
    </row>
    <row r="6" spans="1:26" ht="36.75" customHeight="1" x14ac:dyDescent="0.3">
      <c r="A6" s="816" t="s">
        <v>611</v>
      </c>
      <c r="B6" s="324">
        <v>151111</v>
      </c>
      <c r="C6" s="324">
        <v>544</v>
      </c>
      <c r="D6" s="311">
        <v>71.297270518294837</v>
      </c>
      <c r="E6" s="324">
        <v>152889</v>
      </c>
      <c r="F6" s="324">
        <v>550</v>
      </c>
      <c r="G6" s="311">
        <v>70.195035949422874</v>
      </c>
      <c r="H6" s="324">
        <v>150278</v>
      </c>
      <c r="I6" s="324">
        <v>541</v>
      </c>
      <c r="J6" s="311">
        <v>68.829723404157875</v>
      </c>
      <c r="K6" s="324">
        <v>146263</v>
      </c>
      <c r="L6" s="324">
        <v>526.54680000000008</v>
      </c>
      <c r="M6" s="311">
        <v>65.527669259166345</v>
      </c>
      <c r="N6" s="324">
        <v>150894</v>
      </c>
      <c r="O6" s="324">
        <v>543.21839999999997</v>
      </c>
      <c r="P6" s="311">
        <v>65.08287721749933</v>
      </c>
      <c r="Q6" s="324">
        <f>R6/3.6*1000</f>
        <v>171617.15888888889</v>
      </c>
      <c r="R6" s="324">
        <v>617.82177200000001</v>
      </c>
      <c r="S6" s="311">
        <v>65.141366814650056</v>
      </c>
      <c r="T6" s="324">
        <f>U6/3.6*1000</f>
        <v>154445.79818837871</v>
      </c>
      <c r="U6" s="324">
        <v>556.0048734781634</v>
      </c>
      <c r="V6" s="817">
        <v>62.5</v>
      </c>
    </row>
    <row r="7" spans="1:26" ht="23.1" customHeight="1" x14ac:dyDescent="0.3">
      <c r="A7" s="818" t="s">
        <v>612</v>
      </c>
      <c r="B7" s="324">
        <v>31889</v>
      </c>
      <c r="C7" s="324">
        <v>115</v>
      </c>
      <c r="D7" s="311">
        <v>15.045884545518884</v>
      </c>
      <c r="E7" s="324">
        <v>31278</v>
      </c>
      <c r="F7" s="324">
        <v>113</v>
      </c>
      <c r="G7" s="311">
        <v>14.36048593702653</v>
      </c>
      <c r="H7" s="324">
        <v>32222</v>
      </c>
      <c r="I7" s="324">
        <v>116</v>
      </c>
      <c r="J7" s="311">
        <v>14.758190470519802</v>
      </c>
      <c r="K7" s="324">
        <v>36073</v>
      </c>
      <c r="L7" s="324">
        <v>129.86279999999999</v>
      </c>
      <c r="M7" s="311">
        <v>16.161159098240208</v>
      </c>
      <c r="N7" s="324">
        <v>38489</v>
      </c>
      <c r="O7" s="324">
        <v>138.56039999999999</v>
      </c>
      <c r="P7" s="311">
        <v>16.60089109722276</v>
      </c>
      <c r="Q7" s="324">
        <f t="shared" ref="Q7:Q9" si="0">R7/3.6*1000</f>
        <v>45572.023055555554</v>
      </c>
      <c r="R7" s="324">
        <v>164.05928299999999</v>
      </c>
      <c r="S7" s="311">
        <v>17.297943221805856</v>
      </c>
      <c r="T7" s="324">
        <f t="shared" ref="T7:T9" si="1">U7/3.6*1000</f>
        <v>45020.834142843531</v>
      </c>
      <c r="U7" s="324">
        <v>162.07500291423673</v>
      </c>
      <c r="V7" s="817">
        <v>18.200000000000003</v>
      </c>
    </row>
    <row r="8" spans="1:26" ht="23.1" customHeight="1" x14ac:dyDescent="0.3">
      <c r="A8" s="818" t="s">
        <v>613</v>
      </c>
      <c r="B8" s="324">
        <v>15139</v>
      </c>
      <c r="C8" s="324">
        <v>55</v>
      </c>
      <c r="D8" s="311">
        <v>7.1428908443228192</v>
      </c>
      <c r="E8" s="324">
        <v>17889</v>
      </c>
      <c r="F8" s="324">
        <v>64</v>
      </c>
      <c r="G8" s="311">
        <v>8.2132723616429306</v>
      </c>
      <c r="H8" s="324">
        <v>18056</v>
      </c>
      <c r="I8" s="324">
        <v>65</v>
      </c>
      <c r="J8" s="311">
        <v>8.2699362899790678</v>
      </c>
      <c r="K8" s="324">
        <v>19046</v>
      </c>
      <c r="L8" s="324">
        <v>68.565600000000003</v>
      </c>
      <c r="M8" s="311">
        <v>8.5328482850077059</v>
      </c>
      <c r="N8" s="324">
        <v>19773</v>
      </c>
      <c r="O8" s="324">
        <v>71.1828</v>
      </c>
      <c r="P8" s="311">
        <v>8.5283956368153397</v>
      </c>
      <c r="Q8" s="324">
        <f t="shared" si="0"/>
        <v>22523.127222222221</v>
      </c>
      <c r="R8" s="324">
        <v>81.083258000000001</v>
      </c>
      <c r="S8" s="311">
        <v>8.5491876319064222</v>
      </c>
      <c r="T8" s="324">
        <f t="shared" si="1"/>
        <v>23258.047551333326</v>
      </c>
      <c r="U8" s="324">
        <v>83.728971184799974</v>
      </c>
      <c r="V8" s="817">
        <v>9.4</v>
      </c>
    </row>
    <row r="9" spans="1:26" ht="48.75" customHeight="1" x14ac:dyDescent="0.3">
      <c r="A9" s="816" t="s">
        <v>603</v>
      </c>
      <c r="B9" s="324">
        <v>13806</v>
      </c>
      <c r="C9" s="324">
        <v>50</v>
      </c>
      <c r="D9" s="311">
        <v>6.5139540918634546</v>
      </c>
      <c r="E9" s="324">
        <v>15750</v>
      </c>
      <c r="F9" s="324">
        <v>57</v>
      </c>
      <c r="G9" s="311">
        <v>7.2312057519076607</v>
      </c>
      <c r="H9" s="324">
        <v>17777</v>
      </c>
      <c r="I9" s="324">
        <v>64</v>
      </c>
      <c r="J9" s="311">
        <v>8.1421498353432611</v>
      </c>
      <c r="K9" s="324">
        <v>21827</v>
      </c>
      <c r="L9" s="324">
        <v>78.577199999999991</v>
      </c>
      <c r="M9" s="311">
        <v>9.7787713702017847</v>
      </c>
      <c r="N9" s="324">
        <v>22693</v>
      </c>
      <c r="O9" s="324">
        <v>81.694800000000001</v>
      </c>
      <c r="P9" s="311">
        <v>9.7878360484625766</v>
      </c>
      <c r="Q9" s="324">
        <f t="shared" si="0"/>
        <v>23741.111111111113</v>
      </c>
      <c r="R9" s="324">
        <v>85.468000000000004</v>
      </c>
      <c r="S9" s="311">
        <v>9.0115023316376615</v>
      </c>
      <c r="T9" s="324">
        <f t="shared" si="1"/>
        <v>24495.770672999999</v>
      </c>
      <c r="U9" s="324">
        <v>88.184774422800004</v>
      </c>
      <c r="V9" s="817">
        <v>9.8999999999999986</v>
      </c>
    </row>
  </sheetData>
  <mergeCells count="8">
    <mergeCell ref="Q3:S3"/>
    <mergeCell ref="T3:V3"/>
    <mergeCell ref="A3:A4"/>
    <mergeCell ref="B3:D3"/>
    <mergeCell ref="E3:G3"/>
    <mergeCell ref="H3:J3"/>
    <mergeCell ref="K3:M3"/>
    <mergeCell ref="N3:P3"/>
  </mergeCells>
  <hyperlinks>
    <hyperlink ref="O1" location="INFO!A1" display="POWRÓT" xr:uid="{00000000-0004-0000-2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05A6-356A-4CE4-B204-C67C3508A59B}">
  <sheetPr>
    <tabColor theme="1" tint="0.34998626667073579"/>
  </sheetPr>
  <dimension ref="A1:P75"/>
  <sheetViews>
    <sheetView zoomScale="85" zoomScaleNormal="85" zoomScaleSheetLayoutView="100" workbookViewId="0">
      <selection activeCell="K23" sqref="K23"/>
    </sheetView>
  </sheetViews>
  <sheetFormatPr defaultColWidth="9.44140625" defaultRowHeight="13.8" x14ac:dyDescent="0.25"/>
  <cols>
    <col min="1" max="1" width="18.5546875" style="328" customWidth="1"/>
    <col min="2" max="2" width="9.6640625" style="328" customWidth="1"/>
    <col min="3" max="3" width="9.88671875" style="328" customWidth="1"/>
    <col min="4" max="11" width="9.6640625" style="328" customWidth="1"/>
    <col min="12" max="12" width="16.5546875" style="328" customWidth="1"/>
    <col min="13" max="13" width="20.6640625" style="328" customWidth="1"/>
    <col min="14" max="14" width="16" style="328" customWidth="1"/>
    <col min="15" max="15" width="20.6640625" style="328" customWidth="1"/>
    <col min="16" max="16" width="13.44140625" style="328" customWidth="1"/>
    <col min="17" max="17" width="12" style="328" customWidth="1"/>
    <col min="18" max="18" width="14.21875" style="328" customWidth="1"/>
    <col min="19" max="19" width="18.21875" style="328" customWidth="1"/>
    <col min="20" max="256" width="9.44140625" style="328"/>
    <col min="257" max="257" width="18.44140625" style="328" customWidth="1"/>
    <col min="258" max="264" width="7.77734375" style="328" customWidth="1"/>
    <col min="265" max="270" width="9.77734375" style="328" customWidth="1"/>
    <col min="271" max="271" width="10.77734375" style="328" customWidth="1"/>
    <col min="272" max="512" width="9.44140625" style="328"/>
    <col min="513" max="513" width="18.44140625" style="328" customWidth="1"/>
    <col min="514" max="520" width="7.77734375" style="328" customWidth="1"/>
    <col min="521" max="526" width="9.77734375" style="328" customWidth="1"/>
    <col min="527" max="527" width="10.77734375" style="328" customWidth="1"/>
    <col min="528" max="768" width="9.44140625" style="328"/>
    <col min="769" max="769" width="18.44140625" style="328" customWidth="1"/>
    <col min="770" max="776" width="7.77734375" style="328" customWidth="1"/>
    <col min="777" max="782" width="9.77734375" style="328" customWidth="1"/>
    <col min="783" max="783" width="10.77734375" style="328" customWidth="1"/>
    <col min="784" max="1024" width="9.44140625" style="328"/>
    <col min="1025" max="1025" width="18.44140625" style="328" customWidth="1"/>
    <col min="1026" max="1032" width="7.77734375" style="328" customWidth="1"/>
    <col min="1033" max="1038" width="9.77734375" style="328" customWidth="1"/>
    <col min="1039" max="1039" width="10.77734375" style="328" customWidth="1"/>
    <col min="1040" max="1280" width="9.44140625" style="328"/>
    <col min="1281" max="1281" width="18.44140625" style="328" customWidth="1"/>
    <col min="1282" max="1288" width="7.77734375" style="328" customWidth="1"/>
    <col min="1289" max="1294" width="9.77734375" style="328" customWidth="1"/>
    <col min="1295" max="1295" width="10.77734375" style="328" customWidth="1"/>
    <col min="1296" max="1536" width="9.44140625" style="328"/>
    <col min="1537" max="1537" width="18.44140625" style="328" customWidth="1"/>
    <col min="1538" max="1544" width="7.77734375" style="328" customWidth="1"/>
    <col min="1545" max="1550" width="9.77734375" style="328" customWidth="1"/>
    <col min="1551" max="1551" width="10.77734375" style="328" customWidth="1"/>
    <col min="1552" max="1792" width="9.44140625" style="328"/>
    <col min="1793" max="1793" width="18.44140625" style="328" customWidth="1"/>
    <col min="1794" max="1800" width="7.77734375" style="328" customWidth="1"/>
    <col min="1801" max="1806" width="9.77734375" style="328" customWidth="1"/>
    <col min="1807" max="1807" width="10.77734375" style="328" customWidth="1"/>
    <col min="1808" max="2048" width="9.44140625" style="328"/>
    <col min="2049" max="2049" width="18.44140625" style="328" customWidth="1"/>
    <col min="2050" max="2056" width="7.77734375" style="328" customWidth="1"/>
    <col min="2057" max="2062" width="9.77734375" style="328" customWidth="1"/>
    <col min="2063" max="2063" width="10.77734375" style="328" customWidth="1"/>
    <col min="2064" max="2304" width="9.44140625" style="328"/>
    <col min="2305" max="2305" width="18.44140625" style="328" customWidth="1"/>
    <col min="2306" max="2312" width="7.77734375" style="328" customWidth="1"/>
    <col min="2313" max="2318" width="9.77734375" style="328" customWidth="1"/>
    <col min="2319" max="2319" width="10.77734375" style="328" customWidth="1"/>
    <col min="2320" max="2560" width="9.44140625" style="328"/>
    <col min="2561" max="2561" width="18.44140625" style="328" customWidth="1"/>
    <col min="2562" max="2568" width="7.77734375" style="328" customWidth="1"/>
    <col min="2569" max="2574" width="9.77734375" style="328" customWidth="1"/>
    <col min="2575" max="2575" width="10.77734375" style="328" customWidth="1"/>
    <col min="2576" max="2816" width="9.44140625" style="328"/>
    <col min="2817" max="2817" width="18.44140625" style="328" customWidth="1"/>
    <col min="2818" max="2824" width="7.77734375" style="328" customWidth="1"/>
    <col min="2825" max="2830" width="9.77734375" style="328" customWidth="1"/>
    <col min="2831" max="2831" width="10.77734375" style="328" customWidth="1"/>
    <col min="2832" max="3072" width="9.44140625" style="328"/>
    <col min="3073" max="3073" width="18.44140625" style="328" customWidth="1"/>
    <col min="3074" max="3080" width="7.77734375" style="328" customWidth="1"/>
    <col min="3081" max="3086" width="9.77734375" style="328" customWidth="1"/>
    <col min="3087" max="3087" width="10.77734375" style="328" customWidth="1"/>
    <col min="3088" max="3328" width="9.44140625" style="328"/>
    <col min="3329" max="3329" width="18.44140625" style="328" customWidth="1"/>
    <col min="3330" max="3336" width="7.77734375" style="328" customWidth="1"/>
    <col min="3337" max="3342" width="9.77734375" style="328" customWidth="1"/>
    <col min="3343" max="3343" width="10.77734375" style="328" customWidth="1"/>
    <col min="3344" max="3584" width="9.44140625" style="328"/>
    <col min="3585" max="3585" width="18.44140625" style="328" customWidth="1"/>
    <col min="3586" max="3592" width="7.77734375" style="328" customWidth="1"/>
    <col min="3593" max="3598" width="9.77734375" style="328" customWidth="1"/>
    <col min="3599" max="3599" width="10.77734375" style="328" customWidth="1"/>
    <col min="3600" max="3840" width="9.44140625" style="328"/>
    <col min="3841" max="3841" width="18.44140625" style="328" customWidth="1"/>
    <col min="3842" max="3848" width="7.77734375" style="328" customWidth="1"/>
    <col min="3849" max="3854" width="9.77734375" style="328" customWidth="1"/>
    <col min="3855" max="3855" width="10.77734375" style="328" customWidth="1"/>
    <col min="3856" max="4096" width="9.44140625" style="328"/>
    <col min="4097" max="4097" width="18.44140625" style="328" customWidth="1"/>
    <col min="4098" max="4104" width="7.77734375" style="328" customWidth="1"/>
    <col min="4105" max="4110" width="9.77734375" style="328" customWidth="1"/>
    <col min="4111" max="4111" width="10.77734375" style="328" customWidth="1"/>
    <col min="4112" max="4352" width="9.44140625" style="328"/>
    <col min="4353" max="4353" width="18.44140625" style="328" customWidth="1"/>
    <col min="4354" max="4360" width="7.77734375" style="328" customWidth="1"/>
    <col min="4361" max="4366" width="9.77734375" style="328" customWidth="1"/>
    <col min="4367" max="4367" width="10.77734375" style="328" customWidth="1"/>
    <col min="4368" max="4608" width="9.44140625" style="328"/>
    <col min="4609" max="4609" width="18.44140625" style="328" customWidth="1"/>
    <col min="4610" max="4616" width="7.77734375" style="328" customWidth="1"/>
    <col min="4617" max="4622" width="9.77734375" style="328" customWidth="1"/>
    <col min="4623" max="4623" width="10.77734375" style="328" customWidth="1"/>
    <col min="4624" max="4864" width="9.44140625" style="328"/>
    <col min="4865" max="4865" width="18.44140625" style="328" customWidth="1"/>
    <col min="4866" max="4872" width="7.77734375" style="328" customWidth="1"/>
    <col min="4873" max="4878" width="9.77734375" style="328" customWidth="1"/>
    <col min="4879" max="4879" width="10.77734375" style="328" customWidth="1"/>
    <col min="4880" max="5120" width="9.44140625" style="328"/>
    <col min="5121" max="5121" width="18.44140625" style="328" customWidth="1"/>
    <col min="5122" max="5128" width="7.77734375" style="328" customWidth="1"/>
    <col min="5129" max="5134" width="9.77734375" style="328" customWidth="1"/>
    <col min="5135" max="5135" width="10.77734375" style="328" customWidth="1"/>
    <col min="5136" max="5376" width="9.44140625" style="328"/>
    <col min="5377" max="5377" width="18.44140625" style="328" customWidth="1"/>
    <col min="5378" max="5384" width="7.77734375" style="328" customWidth="1"/>
    <col min="5385" max="5390" width="9.77734375" style="328" customWidth="1"/>
    <col min="5391" max="5391" width="10.77734375" style="328" customWidth="1"/>
    <col min="5392" max="5632" width="9.44140625" style="328"/>
    <col min="5633" max="5633" width="18.44140625" style="328" customWidth="1"/>
    <col min="5634" max="5640" width="7.77734375" style="328" customWidth="1"/>
    <col min="5641" max="5646" width="9.77734375" style="328" customWidth="1"/>
    <col min="5647" max="5647" width="10.77734375" style="328" customWidth="1"/>
    <col min="5648" max="5888" width="9.44140625" style="328"/>
    <col min="5889" max="5889" width="18.44140625" style="328" customWidth="1"/>
    <col min="5890" max="5896" width="7.77734375" style="328" customWidth="1"/>
    <col min="5897" max="5902" width="9.77734375" style="328" customWidth="1"/>
    <col min="5903" max="5903" width="10.77734375" style="328" customWidth="1"/>
    <col min="5904" max="6144" width="9.44140625" style="328"/>
    <col min="6145" max="6145" width="18.44140625" style="328" customWidth="1"/>
    <col min="6146" max="6152" width="7.77734375" style="328" customWidth="1"/>
    <col min="6153" max="6158" width="9.77734375" style="328" customWidth="1"/>
    <col min="6159" max="6159" width="10.77734375" style="328" customWidth="1"/>
    <col min="6160" max="6400" width="9.44140625" style="328"/>
    <col min="6401" max="6401" width="18.44140625" style="328" customWidth="1"/>
    <col min="6402" max="6408" width="7.77734375" style="328" customWidth="1"/>
    <col min="6409" max="6414" width="9.77734375" style="328" customWidth="1"/>
    <col min="6415" max="6415" width="10.77734375" style="328" customWidth="1"/>
    <col min="6416" max="6656" width="9.44140625" style="328"/>
    <col min="6657" max="6657" width="18.44140625" style="328" customWidth="1"/>
    <col min="6658" max="6664" width="7.77734375" style="328" customWidth="1"/>
    <col min="6665" max="6670" width="9.77734375" style="328" customWidth="1"/>
    <col min="6671" max="6671" width="10.77734375" style="328" customWidth="1"/>
    <col min="6672" max="6912" width="9.44140625" style="328"/>
    <col min="6913" max="6913" width="18.44140625" style="328" customWidth="1"/>
    <col min="6914" max="6920" width="7.77734375" style="328" customWidth="1"/>
    <col min="6921" max="6926" width="9.77734375" style="328" customWidth="1"/>
    <col min="6927" max="6927" width="10.77734375" style="328" customWidth="1"/>
    <col min="6928" max="7168" width="9.44140625" style="328"/>
    <col min="7169" max="7169" width="18.44140625" style="328" customWidth="1"/>
    <col min="7170" max="7176" width="7.77734375" style="328" customWidth="1"/>
    <col min="7177" max="7182" width="9.77734375" style="328" customWidth="1"/>
    <col min="7183" max="7183" width="10.77734375" style="328" customWidth="1"/>
    <col min="7184" max="7424" width="9.44140625" style="328"/>
    <col min="7425" max="7425" width="18.44140625" style="328" customWidth="1"/>
    <col min="7426" max="7432" width="7.77734375" style="328" customWidth="1"/>
    <col min="7433" max="7438" width="9.77734375" style="328" customWidth="1"/>
    <col min="7439" max="7439" width="10.77734375" style="328" customWidth="1"/>
    <col min="7440" max="7680" width="9.44140625" style="328"/>
    <col min="7681" max="7681" width="18.44140625" style="328" customWidth="1"/>
    <col min="7682" max="7688" width="7.77734375" style="328" customWidth="1"/>
    <col min="7689" max="7694" width="9.77734375" style="328" customWidth="1"/>
    <col min="7695" max="7695" width="10.77734375" style="328" customWidth="1"/>
    <col min="7696" max="7936" width="9.44140625" style="328"/>
    <col min="7937" max="7937" width="18.44140625" style="328" customWidth="1"/>
    <col min="7938" max="7944" width="7.77734375" style="328" customWidth="1"/>
    <col min="7945" max="7950" width="9.77734375" style="328" customWidth="1"/>
    <col min="7951" max="7951" width="10.77734375" style="328" customWidth="1"/>
    <col min="7952" max="8192" width="9.44140625" style="328"/>
    <col min="8193" max="8193" width="18.44140625" style="328" customWidth="1"/>
    <col min="8194" max="8200" width="7.77734375" style="328" customWidth="1"/>
    <col min="8201" max="8206" width="9.77734375" style="328" customWidth="1"/>
    <col min="8207" max="8207" width="10.77734375" style="328" customWidth="1"/>
    <col min="8208" max="8448" width="9.44140625" style="328"/>
    <col min="8449" max="8449" width="18.44140625" style="328" customWidth="1"/>
    <col min="8450" max="8456" width="7.77734375" style="328" customWidth="1"/>
    <col min="8457" max="8462" width="9.77734375" style="328" customWidth="1"/>
    <col min="8463" max="8463" width="10.77734375" style="328" customWidth="1"/>
    <col min="8464" max="8704" width="9.44140625" style="328"/>
    <col min="8705" max="8705" width="18.44140625" style="328" customWidth="1"/>
    <col min="8706" max="8712" width="7.77734375" style="328" customWidth="1"/>
    <col min="8713" max="8718" width="9.77734375" style="328" customWidth="1"/>
    <col min="8719" max="8719" width="10.77734375" style="328" customWidth="1"/>
    <col min="8720" max="8960" width="9.44140625" style="328"/>
    <col min="8961" max="8961" width="18.44140625" style="328" customWidth="1"/>
    <col min="8962" max="8968" width="7.77734375" style="328" customWidth="1"/>
    <col min="8969" max="8974" width="9.77734375" style="328" customWidth="1"/>
    <col min="8975" max="8975" width="10.77734375" style="328" customWidth="1"/>
    <col min="8976" max="9216" width="9.44140625" style="328"/>
    <col min="9217" max="9217" width="18.44140625" style="328" customWidth="1"/>
    <col min="9218" max="9224" width="7.77734375" style="328" customWidth="1"/>
    <col min="9225" max="9230" width="9.77734375" style="328" customWidth="1"/>
    <col min="9231" max="9231" width="10.77734375" style="328" customWidth="1"/>
    <col min="9232" max="9472" width="9.44140625" style="328"/>
    <col min="9473" max="9473" width="18.44140625" style="328" customWidth="1"/>
    <col min="9474" max="9480" width="7.77734375" style="328" customWidth="1"/>
    <col min="9481" max="9486" width="9.77734375" style="328" customWidth="1"/>
    <col min="9487" max="9487" width="10.77734375" style="328" customWidth="1"/>
    <col min="9488" max="9728" width="9.44140625" style="328"/>
    <col min="9729" max="9729" width="18.44140625" style="328" customWidth="1"/>
    <col min="9730" max="9736" width="7.77734375" style="328" customWidth="1"/>
    <col min="9737" max="9742" width="9.77734375" style="328" customWidth="1"/>
    <col min="9743" max="9743" width="10.77734375" style="328" customWidth="1"/>
    <col min="9744" max="9984" width="9.44140625" style="328"/>
    <col min="9985" max="9985" width="18.44140625" style="328" customWidth="1"/>
    <col min="9986" max="9992" width="7.77734375" style="328" customWidth="1"/>
    <col min="9993" max="9998" width="9.77734375" style="328" customWidth="1"/>
    <col min="9999" max="9999" width="10.77734375" style="328" customWidth="1"/>
    <col min="10000" max="10240" width="9.44140625" style="328"/>
    <col min="10241" max="10241" width="18.44140625" style="328" customWidth="1"/>
    <col min="10242" max="10248" width="7.77734375" style="328" customWidth="1"/>
    <col min="10249" max="10254" width="9.77734375" style="328" customWidth="1"/>
    <col min="10255" max="10255" width="10.77734375" style="328" customWidth="1"/>
    <col min="10256" max="10496" width="9.44140625" style="328"/>
    <col min="10497" max="10497" width="18.44140625" style="328" customWidth="1"/>
    <col min="10498" max="10504" width="7.77734375" style="328" customWidth="1"/>
    <col min="10505" max="10510" width="9.77734375" style="328" customWidth="1"/>
    <col min="10511" max="10511" width="10.77734375" style="328" customWidth="1"/>
    <col min="10512" max="10752" width="9.44140625" style="328"/>
    <col min="10753" max="10753" width="18.44140625" style="328" customWidth="1"/>
    <col min="10754" max="10760" width="7.77734375" style="328" customWidth="1"/>
    <col min="10761" max="10766" width="9.77734375" style="328" customWidth="1"/>
    <col min="10767" max="10767" width="10.77734375" style="328" customWidth="1"/>
    <col min="10768" max="11008" width="9.44140625" style="328"/>
    <col min="11009" max="11009" width="18.44140625" style="328" customWidth="1"/>
    <col min="11010" max="11016" width="7.77734375" style="328" customWidth="1"/>
    <col min="11017" max="11022" width="9.77734375" style="328" customWidth="1"/>
    <col min="11023" max="11023" width="10.77734375" style="328" customWidth="1"/>
    <col min="11024" max="11264" width="9.44140625" style="328"/>
    <col min="11265" max="11265" width="18.44140625" style="328" customWidth="1"/>
    <col min="11266" max="11272" width="7.77734375" style="328" customWidth="1"/>
    <col min="11273" max="11278" width="9.77734375" style="328" customWidth="1"/>
    <col min="11279" max="11279" width="10.77734375" style="328" customWidth="1"/>
    <col min="11280" max="11520" width="9.44140625" style="328"/>
    <col min="11521" max="11521" width="18.44140625" style="328" customWidth="1"/>
    <col min="11522" max="11528" width="7.77734375" style="328" customWidth="1"/>
    <col min="11529" max="11534" width="9.77734375" style="328" customWidth="1"/>
    <col min="11535" max="11535" width="10.77734375" style="328" customWidth="1"/>
    <col min="11536" max="11776" width="9.44140625" style="328"/>
    <col min="11777" max="11777" width="18.44140625" style="328" customWidth="1"/>
    <col min="11778" max="11784" width="7.77734375" style="328" customWidth="1"/>
    <col min="11785" max="11790" width="9.77734375" style="328" customWidth="1"/>
    <col min="11791" max="11791" width="10.77734375" style="328" customWidth="1"/>
    <col min="11792" max="12032" width="9.44140625" style="328"/>
    <col min="12033" max="12033" width="18.44140625" style="328" customWidth="1"/>
    <col min="12034" max="12040" width="7.77734375" style="328" customWidth="1"/>
    <col min="12041" max="12046" width="9.77734375" style="328" customWidth="1"/>
    <col min="12047" max="12047" width="10.77734375" style="328" customWidth="1"/>
    <col min="12048" max="12288" width="9.44140625" style="328"/>
    <col min="12289" max="12289" width="18.44140625" style="328" customWidth="1"/>
    <col min="12290" max="12296" width="7.77734375" style="328" customWidth="1"/>
    <col min="12297" max="12302" width="9.77734375" style="328" customWidth="1"/>
    <col min="12303" max="12303" width="10.77734375" style="328" customWidth="1"/>
    <col min="12304" max="12544" width="9.44140625" style="328"/>
    <col min="12545" max="12545" width="18.44140625" style="328" customWidth="1"/>
    <col min="12546" max="12552" width="7.77734375" style="328" customWidth="1"/>
    <col min="12553" max="12558" width="9.77734375" style="328" customWidth="1"/>
    <col min="12559" max="12559" width="10.77734375" style="328" customWidth="1"/>
    <col min="12560" max="12800" width="9.44140625" style="328"/>
    <col min="12801" max="12801" width="18.44140625" style="328" customWidth="1"/>
    <col min="12802" max="12808" width="7.77734375" style="328" customWidth="1"/>
    <col min="12809" max="12814" width="9.77734375" style="328" customWidth="1"/>
    <col min="12815" max="12815" width="10.77734375" style="328" customWidth="1"/>
    <col min="12816" max="13056" width="9.44140625" style="328"/>
    <col min="13057" max="13057" width="18.44140625" style="328" customWidth="1"/>
    <col min="13058" max="13064" width="7.77734375" style="328" customWidth="1"/>
    <col min="13065" max="13070" width="9.77734375" style="328" customWidth="1"/>
    <col min="13071" max="13071" width="10.77734375" style="328" customWidth="1"/>
    <col min="13072" max="13312" width="9.44140625" style="328"/>
    <col min="13313" max="13313" width="18.44140625" style="328" customWidth="1"/>
    <col min="13314" max="13320" width="7.77734375" style="328" customWidth="1"/>
    <col min="13321" max="13326" width="9.77734375" style="328" customWidth="1"/>
    <col min="13327" max="13327" width="10.77734375" style="328" customWidth="1"/>
    <col min="13328" max="13568" width="9.44140625" style="328"/>
    <col min="13569" max="13569" width="18.44140625" style="328" customWidth="1"/>
    <col min="13570" max="13576" width="7.77734375" style="328" customWidth="1"/>
    <col min="13577" max="13582" width="9.77734375" style="328" customWidth="1"/>
    <col min="13583" max="13583" width="10.77734375" style="328" customWidth="1"/>
    <col min="13584" max="13824" width="9.44140625" style="328"/>
    <col min="13825" max="13825" width="18.44140625" style="328" customWidth="1"/>
    <col min="13826" max="13832" width="7.77734375" style="328" customWidth="1"/>
    <col min="13833" max="13838" width="9.77734375" style="328" customWidth="1"/>
    <col min="13839" max="13839" width="10.77734375" style="328" customWidth="1"/>
    <col min="13840" max="14080" width="9.44140625" style="328"/>
    <col min="14081" max="14081" width="18.44140625" style="328" customWidth="1"/>
    <col min="14082" max="14088" width="7.77734375" style="328" customWidth="1"/>
    <col min="14089" max="14094" width="9.77734375" style="328" customWidth="1"/>
    <col min="14095" max="14095" width="10.77734375" style="328" customWidth="1"/>
    <col min="14096" max="14336" width="9.44140625" style="328"/>
    <col min="14337" max="14337" width="18.44140625" style="328" customWidth="1"/>
    <col min="14338" max="14344" width="7.77734375" style="328" customWidth="1"/>
    <col min="14345" max="14350" width="9.77734375" style="328" customWidth="1"/>
    <col min="14351" max="14351" width="10.77734375" style="328" customWidth="1"/>
    <col min="14352" max="14592" width="9.44140625" style="328"/>
    <col min="14593" max="14593" width="18.44140625" style="328" customWidth="1"/>
    <col min="14594" max="14600" width="7.77734375" style="328" customWidth="1"/>
    <col min="14601" max="14606" width="9.77734375" style="328" customWidth="1"/>
    <col min="14607" max="14607" width="10.77734375" style="328" customWidth="1"/>
    <col min="14608" max="14848" width="9.44140625" style="328"/>
    <col min="14849" max="14849" width="18.44140625" style="328" customWidth="1"/>
    <col min="14850" max="14856" width="7.77734375" style="328" customWidth="1"/>
    <col min="14857" max="14862" width="9.77734375" style="328" customWidth="1"/>
    <col min="14863" max="14863" width="10.77734375" style="328" customWidth="1"/>
    <col min="14864" max="15104" width="9.44140625" style="328"/>
    <col min="15105" max="15105" width="18.44140625" style="328" customWidth="1"/>
    <col min="15106" max="15112" width="7.77734375" style="328" customWidth="1"/>
    <col min="15113" max="15118" width="9.77734375" style="328" customWidth="1"/>
    <col min="15119" max="15119" width="10.77734375" style="328" customWidth="1"/>
    <col min="15120" max="15360" width="9.44140625" style="328"/>
    <col min="15361" max="15361" width="18.44140625" style="328" customWidth="1"/>
    <col min="15362" max="15368" width="7.77734375" style="328" customWidth="1"/>
    <col min="15369" max="15374" width="9.77734375" style="328" customWidth="1"/>
    <col min="15375" max="15375" width="10.77734375" style="328" customWidth="1"/>
    <col min="15376" max="15616" width="9.44140625" style="328"/>
    <col min="15617" max="15617" width="18.44140625" style="328" customWidth="1"/>
    <col min="15618" max="15624" width="7.77734375" style="328" customWidth="1"/>
    <col min="15625" max="15630" width="9.77734375" style="328" customWidth="1"/>
    <col min="15631" max="15631" width="10.77734375" style="328" customWidth="1"/>
    <col min="15632" max="15872" width="9.44140625" style="328"/>
    <col min="15873" max="15873" width="18.44140625" style="328" customWidth="1"/>
    <col min="15874" max="15880" width="7.77734375" style="328" customWidth="1"/>
    <col min="15881" max="15886" width="9.77734375" style="328" customWidth="1"/>
    <col min="15887" max="15887" width="10.77734375" style="328" customWidth="1"/>
    <col min="15888" max="16128" width="9.44140625" style="328"/>
    <col min="16129" max="16129" width="18.44140625" style="328" customWidth="1"/>
    <col min="16130" max="16136" width="7.77734375" style="328" customWidth="1"/>
    <col min="16137" max="16142" width="9.77734375" style="328" customWidth="1"/>
    <col min="16143" max="16143" width="10.77734375" style="328" customWidth="1"/>
    <col min="16144" max="16384" width="9.44140625" style="328"/>
  </cols>
  <sheetData>
    <row r="1" spans="1:16" customFormat="1" ht="15.6" x14ac:dyDescent="0.3">
      <c r="A1" s="819" t="s">
        <v>896</v>
      </c>
      <c r="M1" s="328"/>
      <c r="O1" s="376" t="s">
        <v>651</v>
      </c>
    </row>
    <row r="2" spans="1:16" customFormat="1" ht="26.4" customHeight="1" x14ac:dyDescent="0.3">
      <c r="A2" s="1265" t="s">
        <v>71</v>
      </c>
      <c r="B2" s="1270" t="s">
        <v>614</v>
      </c>
      <c r="C2" s="1271"/>
      <c r="D2" s="1271"/>
      <c r="E2" s="1271"/>
      <c r="F2" s="1271"/>
      <c r="G2" s="1271"/>
      <c r="H2" s="1272"/>
      <c r="I2" s="1273" t="s">
        <v>615</v>
      </c>
      <c r="J2" s="1273"/>
      <c r="K2" s="1273"/>
      <c r="L2" s="1273"/>
      <c r="M2" s="1273"/>
      <c r="N2" s="1273"/>
      <c r="O2" s="1268" t="s">
        <v>897</v>
      </c>
    </row>
    <row r="3" spans="1:16" customFormat="1" ht="14.4" x14ac:dyDescent="0.3">
      <c r="A3" s="1269"/>
      <c r="B3" s="329">
        <v>2002</v>
      </c>
      <c r="C3" s="329">
        <v>2009</v>
      </c>
      <c r="D3" s="329">
        <v>2012</v>
      </c>
      <c r="E3" s="329">
        <v>2015</v>
      </c>
      <c r="F3" s="329">
        <v>2018</v>
      </c>
      <c r="G3" s="329">
        <v>2021</v>
      </c>
      <c r="H3" s="329">
        <v>2022</v>
      </c>
      <c r="I3" s="726" t="s">
        <v>898</v>
      </c>
      <c r="J3" s="726" t="s">
        <v>899</v>
      </c>
      <c r="K3" s="726" t="s">
        <v>900</v>
      </c>
      <c r="L3" s="726" t="s">
        <v>901</v>
      </c>
      <c r="M3" s="726" t="s">
        <v>902</v>
      </c>
      <c r="N3" s="726" t="s">
        <v>903</v>
      </c>
      <c r="O3" s="1274"/>
    </row>
    <row r="4" spans="1:16" customFormat="1" ht="14.4" x14ac:dyDescent="0.3">
      <c r="A4" s="1266"/>
      <c r="B4" s="1262" t="s">
        <v>585</v>
      </c>
      <c r="C4" s="1254"/>
      <c r="D4" s="1254"/>
      <c r="E4" s="1254"/>
      <c r="F4" s="1254"/>
      <c r="G4" s="1254"/>
      <c r="H4" s="1260"/>
      <c r="I4" s="1262" t="s">
        <v>31</v>
      </c>
      <c r="J4" s="1254"/>
      <c r="K4" s="1254"/>
      <c r="L4" s="1254"/>
      <c r="M4" s="1254"/>
      <c r="N4" s="1254"/>
      <c r="O4" s="1254"/>
    </row>
    <row r="5" spans="1:16" customFormat="1" ht="14.4" x14ac:dyDescent="0.3">
      <c r="A5" s="330" t="s">
        <v>73</v>
      </c>
      <c r="B5" s="820">
        <v>101.3</v>
      </c>
      <c r="C5" s="820">
        <v>148.4</v>
      </c>
      <c r="D5" s="820">
        <v>173.1</v>
      </c>
      <c r="E5" s="820">
        <v>176.7</v>
      </c>
      <c r="F5" s="820">
        <v>180.5</v>
      </c>
      <c r="G5" s="821">
        <v>203.18089613372899</v>
      </c>
      <c r="H5" s="821">
        <v>202.02482122256697</v>
      </c>
      <c r="I5" s="822">
        <f>H5/G5*100-100</f>
        <v>-0.56898799698231528</v>
      </c>
      <c r="J5" s="822">
        <f>H5/F5*100-100</f>
        <v>11.925108710563421</v>
      </c>
      <c r="K5" s="822">
        <f>H5/E5*100-100</f>
        <v>14.332100295736836</v>
      </c>
      <c r="L5" s="823">
        <f>H5/D5*100-100</f>
        <v>16.709890943135179</v>
      </c>
      <c r="M5" s="823">
        <f>H5/C5*100-100</f>
        <v>36.135324273966944</v>
      </c>
      <c r="N5" s="823">
        <f>H5/B5*100-100</f>
        <v>99.43220258891111</v>
      </c>
      <c r="O5" s="824">
        <f>(100+N5)/1.7289-100</f>
        <v>15.352075070224473</v>
      </c>
      <c r="P5" s="825"/>
    </row>
    <row r="6" spans="1:16" customFormat="1" ht="14.4" x14ac:dyDescent="0.3">
      <c r="A6" s="330" t="s">
        <v>616</v>
      </c>
      <c r="B6" s="820">
        <v>31.5</v>
      </c>
      <c r="C6" s="820">
        <v>39.5</v>
      </c>
      <c r="D6" s="820">
        <v>47.3</v>
      </c>
      <c r="E6" s="820">
        <v>52.3</v>
      </c>
      <c r="F6" s="820">
        <v>54.104955433958999</v>
      </c>
      <c r="G6" s="821">
        <v>54.343000000000004</v>
      </c>
      <c r="H6" s="821">
        <v>52.022980531267251</v>
      </c>
      <c r="I6" s="822">
        <f t="shared" ref="I6:I12" si="0">H6/G6*100-100</f>
        <v>-4.2692149287539394</v>
      </c>
      <c r="J6" s="822">
        <f t="shared" ref="J6:J12" si="1">H6/F6*100-100</f>
        <v>-3.8480299743209798</v>
      </c>
      <c r="K6" s="822">
        <f t="shared" ref="K6:K12" si="2">H6/E6*100-100</f>
        <v>-0.52967393639148952</v>
      </c>
      <c r="L6" s="823">
        <f t="shared" ref="L6:L12" si="3">H6/D6*100-100</f>
        <v>9.98515968555445</v>
      </c>
      <c r="M6" s="823">
        <f t="shared" ref="M6:M12" si="4">H6/C6*100-100</f>
        <v>31.703748180423418</v>
      </c>
      <c r="N6" s="823">
        <f t="shared" ref="N6:N12" si="5">H6/B6*100-100</f>
        <v>65.15231914688016</v>
      </c>
      <c r="O6" s="823">
        <f t="shared" ref="O6:O12" si="6">(100+N6)/1.7289-100</f>
        <v>-4.4754935815373074</v>
      </c>
      <c r="P6" s="825"/>
    </row>
    <row r="7" spans="1:16" customFormat="1" ht="14.4" x14ac:dyDescent="0.3">
      <c r="A7" s="330" t="s">
        <v>617</v>
      </c>
      <c r="B7" s="820">
        <v>61.6</v>
      </c>
      <c r="C7" s="820">
        <v>91.9</v>
      </c>
      <c r="D7" s="820">
        <v>104.1</v>
      </c>
      <c r="E7" s="820">
        <v>120.6</v>
      </c>
      <c r="F7" s="820">
        <v>112.7</v>
      </c>
      <c r="G7" s="821">
        <v>124.237127742349</v>
      </c>
      <c r="H7" s="821">
        <v>122.69333026842004</v>
      </c>
      <c r="I7" s="822">
        <f t="shared" si="0"/>
        <v>-1.2426216719454288</v>
      </c>
      <c r="J7" s="822">
        <f t="shared" si="1"/>
        <v>8.8671963340018181</v>
      </c>
      <c r="K7" s="822">
        <f t="shared" si="2"/>
        <v>1.7357630749751536</v>
      </c>
      <c r="L7" s="823">
        <f t="shared" si="3"/>
        <v>17.861028115677271</v>
      </c>
      <c r="M7" s="823">
        <f t="shared" si="4"/>
        <v>33.507432283373277</v>
      </c>
      <c r="N7" s="823">
        <f t="shared" si="5"/>
        <v>99.177484201980576</v>
      </c>
      <c r="O7" s="823">
        <f t="shared" si="6"/>
        <v>15.204745330545762</v>
      </c>
      <c r="P7" s="825"/>
    </row>
    <row r="8" spans="1:16" customFormat="1" ht="17.399999999999999" x14ac:dyDescent="0.3">
      <c r="A8" s="330" t="s">
        <v>904</v>
      </c>
      <c r="B8" s="820">
        <v>34.299999999999997</v>
      </c>
      <c r="C8" s="820">
        <v>66.3</v>
      </c>
      <c r="D8" s="820">
        <v>71.099999999999994</v>
      </c>
      <c r="E8" s="820">
        <v>69.400000000000006</v>
      </c>
      <c r="F8" s="820">
        <v>71.15722573187729</v>
      </c>
      <c r="G8" s="821">
        <v>83.290890000000005</v>
      </c>
      <c r="H8" s="821">
        <v>83.908254559713697</v>
      </c>
      <c r="I8" s="822">
        <f t="shared" si="0"/>
        <v>0.74121498727375013</v>
      </c>
      <c r="J8" s="822">
        <f t="shared" si="1"/>
        <v>17.919513720058021</v>
      </c>
      <c r="K8" s="822">
        <f t="shared" si="2"/>
        <v>20.905265936186865</v>
      </c>
      <c r="L8" s="823">
        <f t="shared" si="3"/>
        <v>18.014422728148659</v>
      </c>
      <c r="M8" s="823">
        <f t="shared" si="4"/>
        <v>26.558453332901493</v>
      </c>
      <c r="N8" s="823">
        <f t="shared" si="5"/>
        <v>144.63047976592915</v>
      </c>
      <c r="O8" s="823">
        <f t="shared" si="6"/>
        <v>41.494869434859822</v>
      </c>
      <c r="P8" s="825"/>
    </row>
    <row r="9" spans="1:16" customFormat="1" ht="14.4" x14ac:dyDescent="0.3">
      <c r="A9" s="330" t="s">
        <v>207</v>
      </c>
      <c r="B9" s="820">
        <v>55.6</v>
      </c>
      <c r="C9" s="820">
        <v>80.900000000000006</v>
      </c>
      <c r="D9" s="820">
        <v>105.7</v>
      </c>
      <c r="E9" s="820">
        <v>85.2</v>
      </c>
      <c r="F9" s="820">
        <v>93.5</v>
      </c>
      <c r="G9" s="821">
        <v>113.91583868840701</v>
      </c>
      <c r="H9" s="821">
        <v>112.04359058686687</v>
      </c>
      <c r="I9" s="822">
        <f t="shared" si="0"/>
        <v>-1.6435362484239562</v>
      </c>
      <c r="J9" s="822">
        <f t="shared" si="1"/>
        <v>19.832717205205213</v>
      </c>
      <c r="K9" s="822">
        <f t="shared" si="2"/>
        <v>31.506561721674728</v>
      </c>
      <c r="L9" s="823">
        <f t="shared" si="3"/>
        <v>6.0015048125514454</v>
      </c>
      <c r="M9" s="823">
        <f t="shared" si="4"/>
        <v>38.496403692048034</v>
      </c>
      <c r="N9" s="823">
        <f t="shared" si="5"/>
        <v>101.51724925695481</v>
      </c>
      <c r="O9" s="823">
        <f t="shared" si="6"/>
        <v>16.558071176444443</v>
      </c>
      <c r="P9" s="825"/>
    </row>
    <row r="10" spans="1:16" customFormat="1" ht="14.4" x14ac:dyDescent="0.3">
      <c r="A10" s="330" t="s">
        <v>210</v>
      </c>
      <c r="B10" s="820">
        <v>39.700000000000003</v>
      </c>
      <c r="C10" s="820">
        <v>72.8</v>
      </c>
      <c r="D10" s="820">
        <v>105</v>
      </c>
      <c r="E10" s="820">
        <v>88.4</v>
      </c>
      <c r="F10" s="820">
        <v>85.3</v>
      </c>
      <c r="G10" s="821">
        <v>91.955941463620306</v>
      </c>
      <c r="H10" s="821">
        <v>89.851196793508109</v>
      </c>
      <c r="I10" s="822">
        <f t="shared" si="0"/>
        <v>-2.2888620752633813</v>
      </c>
      <c r="J10" s="822">
        <f t="shared" si="1"/>
        <v>5.3355179290833803</v>
      </c>
      <c r="K10" s="822">
        <f t="shared" si="2"/>
        <v>1.6416253320227412</v>
      </c>
      <c r="L10" s="823">
        <f t="shared" si="3"/>
        <v>-14.427431625230369</v>
      </c>
      <c r="M10" s="823">
        <f t="shared" si="4"/>
        <v>23.421973617456189</v>
      </c>
      <c r="N10" s="823">
        <f t="shared" si="5"/>
        <v>126.32543272923957</v>
      </c>
      <c r="O10" s="823">
        <f t="shared" si="6"/>
        <v>30.907185337057996</v>
      </c>
      <c r="P10" s="825"/>
    </row>
    <row r="11" spans="1:16" customFormat="1" ht="14.4" x14ac:dyDescent="0.3">
      <c r="A11" s="330" t="s">
        <v>212</v>
      </c>
      <c r="B11" s="826">
        <v>14.6</v>
      </c>
      <c r="C11" s="826">
        <v>24.6</v>
      </c>
      <c r="D11" s="826">
        <v>28.3</v>
      </c>
      <c r="E11" s="826">
        <v>28.2</v>
      </c>
      <c r="F11" s="826">
        <v>32.200000000000003</v>
      </c>
      <c r="G11" s="821">
        <v>39.9325634517567</v>
      </c>
      <c r="H11" s="821">
        <v>41.005344326953875</v>
      </c>
      <c r="I11" s="822">
        <f t="shared" si="0"/>
        <v>2.6864813637452016</v>
      </c>
      <c r="J11" s="822">
        <f t="shared" si="1"/>
        <v>27.345789835260462</v>
      </c>
      <c r="K11" s="822">
        <f t="shared" si="2"/>
        <v>45.409022436006637</v>
      </c>
      <c r="L11" s="823">
        <f t="shared" si="3"/>
        <v>44.895209635879411</v>
      </c>
      <c r="M11" s="823">
        <f t="shared" si="4"/>
        <v>66.688391572983221</v>
      </c>
      <c r="N11" s="823">
        <f t="shared" si="5"/>
        <v>180.8585227873553</v>
      </c>
      <c r="O11" s="823">
        <f t="shared" si="6"/>
        <v>62.449258365061752</v>
      </c>
      <c r="P11" s="825"/>
    </row>
    <row r="12" spans="1:16" customFormat="1" ht="14.4" x14ac:dyDescent="0.3">
      <c r="A12" s="330" t="s">
        <v>493</v>
      </c>
      <c r="B12" s="826">
        <v>16.7</v>
      </c>
      <c r="C12" s="826">
        <v>29.5</v>
      </c>
      <c r="D12" s="826">
        <v>32.799999999999997</v>
      </c>
      <c r="E12" s="826">
        <v>33.1</v>
      </c>
      <c r="F12" s="826">
        <v>33.5</v>
      </c>
      <c r="G12" s="821">
        <v>41.463971113562103</v>
      </c>
      <c r="H12" s="821">
        <v>42.539153133567297</v>
      </c>
      <c r="I12" s="822">
        <f t="shared" si="0"/>
        <v>2.5930512469740847</v>
      </c>
      <c r="J12" s="822">
        <f t="shared" si="1"/>
        <v>26.982546667365057</v>
      </c>
      <c r="K12" s="822">
        <f t="shared" si="2"/>
        <v>28.517078953375517</v>
      </c>
      <c r="L12" s="823">
        <f t="shared" si="3"/>
        <v>29.692540041363713</v>
      </c>
      <c r="M12" s="823">
        <f t="shared" si="4"/>
        <v>44.200519096838292</v>
      </c>
      <c r="N12" s="823">
        <f t="shared" si="5"/>
        <v>154.72546786567244</v>
      </c>
      <c r="O12" s="823">
        <f t="shared" si="6"/>
        <v>47.333835308966655</v>
      </c>
      <c r="P12" s="825"/>
    </row>
    <row r="13" spans="1:16" customFormat="1" ht="14.4" x14ac:dyDescent="0.3">
      <c r="A13" s="246" t="s">
        <v>905</v>
      </c>
    </row>
    <row r="14" spans="1:16" customFormat="1" ht="17.399999999999999" x14ac:dyDescent="0.3">
      <c r="A14" s="300" t="s">
        <v>906</v>
      </c>
    </row>
    <row r="15" spans="1:16" ht="14.4" x14ac:dyDescent="0.3">
      <c r="A15" s="300"/>
      <c r="B15"/>
      <c r="C15"/>
      <c r="D15"/>
    </row>
    <row r="16" spans="1:16" ht="14.4" x14ac:dyDescent="0.3">
      <c r="A16" s="300"/>
      <c r="B16"/>
      <c r="C16"/>
      <c r="D16"/>
    </row>
    <row r="19" spans="1:3" x14ac:dyDescent="0.25">
      <c r="A19" s="328" t="s">
        <v>71</v>
      </c>
      <c r="B19" s="328" t="s">
        <v>1052</v>
      </c>
      <c r="C19" s="328" t="s">
        <v>593</v>
      </c>
    </row>
    <row r="20" spans="1:3" x14ac:dyDescent="0.25">
      <c r="A20" s="328" t="s">
        <v>73</v>
      </c>
      <c r="B20" s="328" t="s">
        <v>1053</v>
      </c>
      <c r="C20" s="981">
        <v>101.3</v>
      </c>
    </row>
    <row r="21" spans="1:3" x14ac:dyDescent="0.25">
      <c r="A21" s="328" t="s">
        <v>73</v>
      </c>
      <c r="B21" s="328" t="s">
        <v>1054</v>
      </c>
      <c r="C21" s="981">
        <v>148.4</v>
      </c>
    </row>
    <row r="22" spans="1:3" x14ac:dyDescent="0.25">
      <c r="A22" s="328" t="s">
        <v>73</v>
      </c>
      <c r="B22" s="328" t="s">
        <v>808</v>
      </c>
      <c r="C22" s="981">
        <v>173.1</v>
      </c>
    </row>
    <row r="23" spans="1:3" x14ac:dyDescent="0.25">
      <c r="A23" s="328" t="s">
        <v>73</v>
      </c>
      <c r="B23" s="328" t="s">
        <v>809</v>
      </c>
      <c r="C23" s="981">
        <v>176.7</v>
      </c>
    </row>
    <row r="24" spans="1:3" x14ac:dyDescent="0.25">
      <c r="A24" s="328" t="s">
        <v>73</v>
      </c>
      <c r="B24" s="328" t="s">
        <v>810</v>
      </c>
      <c r="C24" s="981">
        <v>180.5</v>
      </c>
    </row>
    <row r="25" spans="1:3" x14ac:dyDescent="0.25">
      <c r="A25" s="328" t="s">
        <v>73</v>
      </c>
      <c r="B25" s="328" t="s">
        <v>813</v>
      </c>
      <c r="C25" s="981">
        <v>203.18089613372899</v>
      </c>
    </row>
    <row r="26" spans="1:3" x14ac:dyDescent="0.25">
      <c r="A26" s="328" t="s">
        <v>73</v>
      </c>
      <c r="B26" s="328" t="s">
        <v>814</v>
      </c>
      <c r="C26" s="981">
        <v>202.02482122256697</v>
      </c>
    </row>
    <row r="27" spans="1:3" x14ac:dyDescent="0.25">
      <c r="A27" s="328" t="s">
        <v>616</v>
      </c>
      <c r="B27" s="328" t="s">
        <v>1053</v>
      </c>
      <c r="C27" s="981">
        <v>31.5</v>
      </c>
    </row>
    <row r="28" spans="1:3" x14ac:dyDescent="0.25">
      <c r="A28" s="328" t="s">
        <v>616</v>
      </c>
      <c r="B28" s="328" t="s">
        <v>1054</v>
      </c>
      <c r="C28" s="981">
        <v>39.5</v>
      </c>
    </row>
    <row r="29" spans="1:3" x14ac:dyDescent="0.25">
      <c r="A29" s="328" t="s">
        <v>616</v>
      </c>
      <c r="B29" s="328" t="s">
        <v>808</v>
      </c>
      <c r="C29" s="981">
        <v>47.3</v>
      </c>
    </row>
    <row r="30" spans="1:3" x14ac:dyDescent="0.25">
      <c r="A30" s="328" t="s">
        <v>616</v>
      </c>
      <c r="B30" s="328" t="s">
        <v>809</v>
      </c>
      <c r="C30" s="981">
        <v>52.3</v>
      </c>
    </row>
    <row r="31" spans="1:3" x14ac:dyDescent="0.25">
      <c r="A31" s="328" t="s">
        <v>616</v>
      </c>
      <c r="B31" s="328" t="s">
        <v>810</v>
      </c>
      <c r="C31" s="981">
        <v>54.104955433958999</v>
      </c>
    </row>
    <row r="32" spans="1:3" x14ac:dyDescent="0.25">
      <c r="A32" s="328" t="s">
        <v>616</v>
      </c>
      <c r="B32" s="328" t="s">
        <v>813</v>
      </c>
      <c r="C32" s="981">
        <v>54.343000000000004</v>
      </c>
    </row>
    <row r="33" spans="1:3" x14ac:dyDescent="0.25">
      <c r="A33" s="328" t="s">
        <v>616</v>
      </c>
      <c r="B33" s="328" t="s">
        <v>814</v>
      </c>
      <c r="C33" s="981">
        <v>52.022980531267251</v>
      </c>
    </row>
    <row r="34" spans="1:3" x14ac:dyDescent="0.25">
      <c r="A34" s="328" t="s">
        <v>617</v>
      </c>
      <c r="B34" s="328" t="s">
        <v>1053</v>
      </c>
      <c r="C34" s="981">
        <v>61.6</v>
      </c>
    </row>
    <row r="35" spans="1:3" x14ac:dyDescent="0.25">
      <c r="A35" s="328" t="s">
        <v>617</v>
      </c>
      <c r="B35" s="328" t="s">
        <v>1054</v>
      </c>
      <c r="C35" s="981">
        <v>91.9</v>
      </c>
    </row>
    <row r="36" spans="1:3" x14ac:dyDescent="0.25">
      <c r="A36" s="328" t="s">
        <v>617</v>
      </c>
      <c r="B36" s="328" t="s">
        <v>808</v>
      </c>
      <c r="C36" s="981">
        <v>104.1</v>
      </c>
    </row>
    <row r="37" spans="1:3" x14ac:dyDescent="0.25">
      <c r="A37" s="328" t="s">
        <v>617</v>
      </c>
      <c r="B37" s="328" t="s">
        <v>809</v>
      </c>
      <c r="C37" s="981">
        <v>120.6</v>
      </c>
    </row>
    <row r="38" spans="1:3" x14ac:dyDescent="0.25">
      <c r="A38" s="328" t="s">
        <v>617</v>
      </c>
      <c r="B38" s="328" t="s">
        <v>810</v>
      </c>
      <c r="C38" s="981">
        <v>112.7</v>
      </c>
    </row>
    <row r="39" spans="1:3" x14ac:dyDescent="0.25">
      <c r="A39" s="328" t="s">
        <v>617</v>
      </c>
      <c r="B39" s="328" t="s">
        <v>813</v>
      </c>
      <c r="C39" s="981">
        <v>124.237127742349</v>
      </c>
    </row>
    <row r="40" spans="1:3" x14ac:dyDescent="0.25">
      <c r="A40" s="328" t="s">
        <v>617</v>
      </c>
      <c r="B40" s="328" t="s">
        <v>814</v>
      </c>
      <c r="C40" s="981">
        <v>122.69333026842004</v>
      </c>
    </row>
    <row r="41" spans="1:3" x14ac:dyDescent="0.25">
      <c r="A41" s="328" t="s">
        <v>84</v>
      </c>
      <c r="B41" s="328" t="s">
        <v>1053</v>
      </c>
      <c r="C41" s="981">
        <v>34.299999999999997</v>
      </c>
    </row>
    <row r="42" spans="1:3" x14ac:dyDescent="0.25">
      <c r="A42" s="328" t="s">
        <v>84</v>
      </c>
      <c r="B42" s="328" t="s">
        <v>1054</v>
      </c>
      <c r="C42" s="981">
        <v>66.3</v>
      </c>
    </row>
    <row r="43" spans="1:3" x14ac:dyDescent="0.25">
      <c r="A43" s="328" t="s">
        <v>84</v>
      </c>
      <c r="B43" s="328" t="s">
        <v>808</v>
      </c>
      <c r="C43" s="981">
        <v>71.099999999999994</v>
      </c>
    </row>
    <row r="44" spans="1:3" x14ac:dyDescent="0.25">
      <c r="A44" s="328" t="s">
        <v>84</v>
      </c>
      <c r="B44" s="328" t="s">
        <v>809</v>
      </c>
      <c r="C44" s="981">
        <v>69.400000000000006</v>
      </c>
    </row>
    <row r="45" spans="1:3" x14ac:dyDescent="0.25">
      <c r="A45" s="328" t="s">
        <v>84</v>
      </c>
      <c r="B45" s="328" t="s">
        <v>810</v>
      </c>
      <c r="C45" s="981">
        <v>71.15722573187729</v>
      </c>
    </row>
    <row r="46" spans="1:3" x14ac:dyDescent="0.25">
      <c r="A46" s="328" t="s">
        <v>84</v>
      </c>
      <c r="B46" s="328" t="s">
        <v>813</v>
      </c>
      <c r="C46" s="981">
        <v>83.290890000000005</v>
      </c>
    </row>
    <row r="47" spans="1:3" x14ac:dyDescent="0.25">
      <c r="A47" s="328" t="s">
        <v>84</v>
      </c>
      <c r="B47" s="328" t="s">
        <v>814</v>
      </c>
      <c r="C47" s="981">
        <v>83.908254559713697</v>
      </c>
    </row>
    <row r="48" spans="1:3" x14ac:dyDescent="0.25">
      <c r="A48" s="328" t="s">
        <v>207</v>
      </c>
      <c r="B48" s="328" t="s">
        <v>1053</v>
      </c>
      <c r="C48" s="981">
        <v>55.6</v>
      </c>
    </row>
    <row r="49" spans="1:3" x14ac:dyDescent="0.25">
      <c r="A49" s="328" t="s">
        <v>207</v>
      </c>
      <c r="B49" s="328" t="s">
        <v>1054</v>
      </c>
      <c r="C49" s="981">
        <v>80.900000000000006</v>
      </c>
    </row>
    <row r="50" spans="1:3" x14ac:dyDescent="0.25">
      <c r="A50" s="328" t="s">
        <v>207</v>
      </c>
      <c r="B50" s="328" t="s">
        <v>808</v>
      </c>
      <c r="C50" s="981">
        <v>105.7</v>
      </c>
    </row>
    <row r="51" spans="1:3" x14ac:dyDescent="0.25">
      <c r="A51" s="328" t="s">
        <v>207</v>
      </c>
      <c r="B51" s="328" t="s">
        <v>809</v>
      </c>
      <c r="C51" s="981">
        <v>85.2</v>
      </c>
    </row>
    <row r="52" spans="1:3" x14ac:dyDescent="0.25">
      <c r="A52" s="328" t="s">
        <v>207</v>
      </c>
      <c r="B52" s="328" t="s">
        <v>810</v>
      </c>
      <c r="C52" s="981">
        <v>93.5</v>
      </c>
    </row>
    <row r="53" spans="1:3" x14ac:dyDescent="0.25">
      <c r="A53" s="328" t="s">
        <v>207</v>
      </c>
      <c r="B53" s="328" t="s">
        <v>813</v>
      </c>
      <c r="C53" s="981">
        <v>113.91583868840701</v>
      </c>
    </row>
    <row r="54" spans="1:3" x14ac:dyDescent="0.25">
      <c r="A54" s="328" t="s">
        <v>207</v>
      </c>
      <c r="B54" s="328" t="s">
        <v>814</v>
      </c>
      <c r="C54" s="981">
        <v>112.04359058686687</v>
      </c>
    </row>
    <row r="55" spans="1:3" x14ac:dyDescent="0.25">
      <c r="A55" s="328" t="s">
        <v>210</v>
      </c>
      <c r="B55" s="328" t="s">
        <v>1053</v>
      </c>
      <c r="C55" s="981">
        <v>39.700000000000003</v>
      </c>
    </row>
    <row r="56" spans="1:3" x14ac:dyDescent="0.25">
      <c r="A56" s="328" t="s">
        <v>210</v>
      </c>
      <c r="B56" s="328" t="s">
        <v>1054</v>
      </c>
      <c r="C56" s="981">
        <v>72.8</v>
      </c>
    </row>
    <row r="57" spans="1:3" x14ac:dyDescent="0.25">
      <c r="A57" s="328" t="s">
        <v>210</v>
      </c>
      <c r="B57" s="328" t="s">
        <v>808</v>
      </c>
      <c r="C57" s="981">
        <v>105</v>
      </c>
    </row>
    <row r="58" spans="1:3" x14ac:dyDescent="0.25">
      <c r="A58" s="328" t="s">
        <v>210</v>
      </c>
      <c r="B58" s="328" t="s">
        <v>809</v>
      </c>
      <c r="C58" s="981">
        <v>88.4</v>
      </c>
    </row>
    <row r="59" spans="1:3" x14ac:dyDescent="0.25">
      <c r="A59" s="328" t="s">
        <v>210</v>
      </c>
      <c r="B59" s="328" t="s">
        <v>810</v>
      </c>
      <c r="C59" s="981">
        <v>85.3</v>
      </c>
    </row>
    <row r="60" spans="1:3" x14ac:dyDescent="0.25">
      <c r="A60" s="328" t="s">
        <v>210</v>
      </c>
      <c r="B60" s="328" t="s">
        <v>813</v>
      </c>
      <c r="C60" s="981">
        <v>91.955941463620306</v>
      </c>
    </row>
    <row r="61" spans="1:3" x14ac:dyDescent="0.25">
      <c r="A61" s="328" t="s">
        <v>210</v>
      </c>
      <c r="B61" s="328" t="s">
        <v>814</v>
      </c>
      <c r="C61" s="981">
        <v>89.851196793508109</v>
      </c>
    </row>
    <row r="62" spans="1:3" x14ac:dyDescent="0.25">
      <c r="A62" s="328" t="s">
        <v>212</v>
      </c>
      <c r="B62" s="328" t="s">
        <v>1053</v>
      </c>
      <c r="C62" s="981">
        <v>14.6</v>
      </c>
    </row>
    <row r="63" spans="1:3" x14ac:dyDescent="0.25">
      <c r="A63" s="328" t="s">
        <v>212</v>
      </c>
      <c r="B63" s="328" t="s">
        <v>1054</v>
      </c>
      <c r="C63" s="981">
        <v>24.6</v>
      </c>
    </row>
    <row r="64" spans="1:3" x14ac:dyDescent="0.25">
      <c r="A64" s="328" t="s">
        <v>212</v>
      </c>
      <c r="B64" s="328" t="s">
        <v>808</v>
      </c>
      <c r="C64" s="981">
        <v>28.3</v>
      </c>
    </row>
    <row r="65" spans="1:3" x14ac:dyDescent="0.25">
      <c r="A65" s="328" t="s">
        <v>212</v>
      </c>
      <c r="B65" s="328" t="s">
        <v>809</v>
      </c>
      <c r="C65" s="981">
        <v>28.2</v>
      </c>
    </row>
    <row r="66" spans="1:3" x14ac:dyDescent="0.25">
      <c r="A66" s="328" t="s">
        <v>212</v>
      </c>
      <c r="B66" s="328" t="s">
        <v>810</v>
      </c>
      <c r="C66" s="981">
        <v>32.200000000000003</v>
      </c>
    </row>
    <row r="67" spans="1:3" x14ac:dyDescent="0.25">
      <c r="A67" s="328" t="s">
        <v>212</v>
      </c>
      <c r="B67" s="328" t="s">
        <v>813</v>
      </c>
      <c r="C67" s="981">
        <v>39.9325634517567</v>
      </c>
    </row>
    <row r="68" spans="1:3" x14ac:dyDescent="0.25">
      <c r="A68" s="328" t="s">
        <v>212</v>
      </c>
      <c r="B68" s="328" t="s">
        <v>814</v>
      </c>
      <c r="C68" s="981">
        <v>41.005344326953875</v>
      </c>
    </row>
    <row r="69" spans="1:3" x14ac:dyDescent="0.25">
      <c r="A69" s="328" t="s">
        <v>493</v>
      </c>
      <c r="B69" s="328" t="s">
        <v>1053</v>
      </c>
      <c r="C69" s="981">
        <v>16.7</v>
      </c>
    </row>
    <row r="70" spans="1:3" x14ac:dyDescent="0.25">
      <c r="A70" s="328" t="s">
        <v>493</v>
      </c>
      <c r="B70" s="328" t="s">
        <v>1054</v>
      </c>
      <c r="C70" s="981">
        <v>29.5</v>
      </c>
    </row>
    <row r="71" spans="1:3" x14ac:dyDescent="0.25">
      <c r="A71" s="328" t="s">
        <v>493</v>
      </c>
      <c r="B71" s="328" t="s">
        <v>808</v>
      </c>
      <c r="C71" s="981">
        <v>32.799999999999997</v>
      </c>
    </row>
    <row r="72" spans="1:3" x14ac:dyDescent="0.25">
      <c r="A72" s="328" t="s">
        <v>493</v>
      </c>
      <c r="B72" s="328" t="s">
        <v>809</v>
      </c>
      <c r="C72" s="981">
        <v>33.1</v>
      </c>
    </row>
    <row r="73" spans="1:3" x14ac:dyDescent="0.25">
      <c r="A73" s="328" t="s">
        <v>493</v>
      </c>
      <c r="B73" s="328" t="s">
        <v>810</v>
      </c>
      <c r="C73" s="981">
        <v>33.5</v>
      </c>
    </row>
    <row r="74" spans="1:3" x14ac:dyDescent="0.25">
      <c r="A74" s="328" t="s">
        <v>493</v>
      </c>
      <c r="B74" s="328" t="s">
        <v>813</v>
      </c>
      <c r="C74" s="981">
        <v>41.463971113562103</v>
      </c>
    </row>
    <row r="75" spans="1:3" x14ac:dyDescent="0.25">
      <c r="A75" s="328" t="s">
        <v>493</v>
      </c>
      <c r="B75" s="328" t="s">
        <v>814</v>
      </c>
      <c r="C75" s="981">
        <v>42.539153133567297</v>
      </c>
    </row>
  </sheetData>
  <mergeCells count="6">
    <mergeCell ref="A2:A4"/>
    <mergeCell ref="B2:H2"/>
    <mergeCell ref="I2:N2"/>
    <mergeCell ref="O2:O3"/>
    <mergeCell ref="B4:H4"/>
    <mergeCell ref="I4:O4"/>
  </mergeCells>
  <hyperlinks>
    <hyperlink ref="O1" location="INFO!A1" display="POWRÓT" xr:uid="{BFE906AB-FE04-4D51-9D33-BC9558DA1DD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tableParts count="1">
    <tablePart r:id="rId2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16"/>
  <sheetViews>
    <sheetView zoomScale="85" zoomScaleNormal="85" zoomScaleSheetLayoutView="100" workbookViewId="0">
      <pane xSplit="1" ySplit="4" topLeftCell="B5" activePane="bottomRight" state="frozen"/>
      <selection activeCell="C23" sqref="C23"/>
      <selection pane="topRight" activeCell="C23" sqref="C23"/>
      <selection pane="bottomLeft" activeCell="C23" sqref="C23"/>
      <selection pane="bottomRight" activeCell="P1" sqref="P1"/>
    </sheetView>
  </sheetViews>
  <sheetFormatPr defaultColWidth="9.44140625" defaultRowHeight="13.8" x14ac:dyDescent="0.25"/>
  <cols>
    <col min="1" max="1" width="18.5546875" style="328" customWidth="1"/>
    <col min="2" max="15" width="9.6640625" style="328" customWidth="1"/>
    <col min="16" max="256" width="9.44140625" style="328"/>
    <col min="257" max="257" width="18.44140625" style="328" customWidth="1"/>
    <col min="258" max="264" width="7.77734375" style="328" customWidth="1"/>
    <col min="265" max="270" width="9.77734375" style="328" customWidth="1"/>
    <col min="271" max="271" width="10.77734375" style="328" customWidth="1"/>
    <col min="272" max="512" width="9.44140625" style="328"/>
    <col min="513" max="513" width="18.44140625" style="328" customWidth="1"/>
    <col min="514" max="520" width="7.77734375" style="328" customWidth="1"/>
    <col min="521" max="526" width="9.77734375" style="328" customWidth="1"/>
    <col min="527" max="527" width="10.77734375" style="328" customWidth="1"/>
    <col min="528" max="768" width="9.44140625" style="328"/>
    <col min="769" max="769" width="18.44140625" style="328" customWidth="1"/>
    <col min="770" max="776" width="7.77734375" style="328" customWidth="1"/>
    <col min="777" max="782" width="9.77734375" style="328" customWidth="1"/>
    <col min="783" max="783" width="10.77734375" style="328" customWidth="1"/>
    <col min="784" max="1024" width="9.44140625" style="328"/>
    <col min="1025" max="1025" width="18.44140625" style="328" customWidth="1"/>
    <col min="1026" max="1032" width="7.77734375" style="328" customWidth="1"/>
    <col min="1033" max="1038" width="9.77734375" style="328" customWidth="1"/>
    <col min="1039" max="1039" width="10.77734375" style="328" customWidth="1"/>
    <col min="1040" max="1280" width="9.44140625" style="328"/>
    <col min="1281" max="1281" width="18.44140625" style="328" customWidth="1"/>
    <col min="1282" max="1288" width="7.77734375" style="328" customWidth="1"/>
    <col min="1289" max="1294" width="9.77734375" style="328" customWidth="1"/>
    <col min="1295" max="1295" width="10.77734375" style="328" customWidth="1"/>
    <col min="1296" max="1536" width="9.44140625" style="328"/>
    <col min="1537" max="1537" width="18.44140625" style="328" customWidth="1"/>
    <col min="1538" max="1544" width="7.77734375" style="328" customWidth="1"/>
    <col min="1545" max="1550" width="9.77734375" style="328" customWidth="1"/>
    <col min="1551" max="1551" width="10.77734375" style="328" customWidth="1"/>
    <col min="1552" max="1792" width="9.44140625" style="328"/>
    <col min="1793" max="1793" width="18.44140625" style="328" customWidth="1"/>
    <col min="1794" max="1800" width="7.77734375" style="328" customWidth="1"/>
    <col min="1801" max="1806" width="9.77734375" style="328" customWidth="1"/>
    <col min="1807" max="1807" width="10.77734375" style="328" customWidth="1"/>
    <col min="1808" max="2048" width="9.44140625" style="328"/>
    <col min="2049" max="2049" width="18.44140625" style="328" customWidth="1"/>
    <col min="2050" max="2056" width="7.77734375" style="328" customWidth="1"/>
    <col min="2057" max="2062" width="9.77734375" style="328" customWidth="1"/>
    <col min="2063" max="2063" width="10.77734375" style="328" customWidth="1"/>
    <col min="2064" max="2304" width="9.44140625" style="328"/>
    <col min="2305" max="2305" width="18.44140625" style="328" customWidth="1"/>
    <col min="2306" max="2312" width="7.77734375" style="328" customWidth="1"/>
    <col min="2313" max="2318" width="9.77734375" style="328" customWidth="1"/>
    <col min="2319" max="2319" width="10.77734375" style="328" customWidth="1"/>
    <col min="2320" max="2560" width="9.44140625" style="328"/>
    <col min="2561" max="2561" width="18.44140625" style="328" customWidth="1"/>
    <col min="2562" max="2568" width="7.77734375" style="328" customWidth="1"/>
    <col min="2569" max="2574" width="9.77734375" style="328" customWidth="1"/>
    <col min="2575" max="2575" width="10.77734375" style="328" customWidth="1"/>
    <col min="2576" max="2816" width="9.44140625" style="328"/>
    <col min="2817" max="2817" width="18.44140625" style="328" customWidth="1"/>
    <col min="2818" max="2824" width="7.77734375" style="328" customWidth="1"/>
    <col min="2825" max="2830" width="9.77734375" style="328" customWidth="1"/>
    <col min="2831" max="2831" width="10.77734375" style="328" customWidth="1"/>
    <col min="2832" max="3072" width="9.44140625" style="328"/>
    <col min="3073" max="3073" width="18.44140625" style="328" customWidth="1"/>
    <col min="3074" max="3080" width="7.77734375" style="328" customWidth="1"/>
    <col min="3081" max="3086" width="9.77734375" style="328" customWidth="1"/>
    <col min="3087" max="3087" width="10.77734375" style="328" customWidth="1"/>
    <col min="3088" max="3328" width="9.44140625" style="328"/>
    <col min="3329" max="3329" width="18.44140625" style="328" customWidth="1"/>
    <col min="3330" max="3336" width="7.77734375" style="328" customWidth="1"/>
    <col min="3337" max="3342" width="9.77734375" style="328" customWidth="1"/>
    <col min="3343" max="3343" width="10.77734375" style="328" customWidth="1"/>
    <col min="3344" max="3584" width="9.44140625" style="328"/>
    <col min="3585" max="3585" width="18.44140625" style="328" customWidth="1"/>
    <col min="3586" max="3592" width="7.77734375" style="328" customWidth="1"/>
    <col min="3593" max="3598" width="9.77734375" style="328" customWidth="1"/>
    <col min="3599" max="3599" width="10.77734375" style="328" customWidth="1"/>
    <col min="3600" max="3840" width="9.44140625" style="328"/>
    <col min="3841" max="3841" width="18.44140625" style="328" customWidth="1"/>
    <col min="3842" max="3848" width="7.77734375" style="328" customWidth="1"/>
    <col min="3849" max="3854" width="9.77734375" style="328" customWidth="1"/>
    <col min="3855" max="3855" width="10.77734375" style="328" customWidth="1"/>
    <col min="3856" max="4096" width="9.44140625" style="328"/>
    <col min="4097" max="4097" width="18.44140625" style="328" customWidth="1"/>
    <col min="4098" max="4104" width="7.77734375" style="328" customWidth="1"/>
    <col min="4105" max="4110" width="9.77734375" style="328" customWidth="1"/>
    <col min="4111" max="4111" width="10.77734375" style="328" customWidth="1"/>
    <col min="4112" max="4352" width="9.44140625" style="328"/>
    <col min="4353" max="4353" width="18.44140625" style="328" customWidth="1"/>
    <col min="4354" max="4360" width="7.77734375" style="328" customWidth="1"/>
    <col min="4361" max="4366" width="9.77734375" style="328" customWidth="1"/>
    <col min="4367" max="4367" width="10.77734375" style="328" customWidth="1"/>
    <col min="4368" max="4608" width="9.44140625" style="328"/>
    <col min="4609" max="4609" width="18.44140625" style="328" customWidth="1"/>
    <col min="4610" max="4616" width="7.77734375" style="328" customWidth="1"/>
    <col min="4617" max="4622" width="9.77734375" style="328" customWidth="1"/>
    <col min="4623" max="4623" width="10.77734375" style="328" customWidth="1"/>
    <col min="4624" max="4864" width="9.44140625" style="328"/>
    <col min="4865" max="4865" width="18.44140625" style="328" customWidth="1"/>
    <col min="4866" max="4872" width="7.77734375" style="328" customWidth="1"/>
    <col min="4873" max="4878" width="9.77734375" style="328" customWidth="1"/>
    <col min="4879" max="4879" width="10.77734375" style="328" customWidth="1"/>
    <col min="4880" max="5120" width="9.44140625" style="328"/>
    <col min="5121" max="5121" width="18.44140625" style="328" customWidth="1"/>
    <col min="5122" max="5128" width="7.77734375" style="328" customWidth="1"/>
    <col min="5129" max="5134" width="9.77734375" style="328" customWidth="1"/>
    <col min="5135" max="5135" width="10.77734375" style="328" customWidth="1"/>
    <col min="5136" max="5376" width="9.44140625" style="328"/>
    <col min="5377" max="5377" width="18.44140625" style="328" customWidth="1"/>
    <col min="5378" max="5384" width="7.77734375" style="328" customWidth="1"/>
    <col min="5385" max="5390" width="9.77734375" style="328" customWidth="1"/>
    <col min="5391" max="5391" width="10.77734375" style="328" customWidth="1"/>
    <col min="5392" max="5632" width="9.44140625" style="328"/>
    <col min="5633" max="5633" width="18.44140625" style="328" customWidth="1"/>
    <col min="5634" max="5640" width="7.77734375" style="328" customWidth="1"/>
    <col min="5641" max="5646" width="9.77734375" style="328" customWidth="1"/>
    <col min="5647" max="5647" width="10.77734375" style="328" customWidth="1"/>
    <col min="5648" max="5888" width="9.44140625" style="328"/>
    <col min="5889" max="5889" width="18.44140625" style="328" customWidth="1"/>
    <col min="5890" max="5896" width="7.77734375" style="328" customWidth="1"/>
    <col min="5897" max="5902" width="9.77734375" style="328" customWidth="1"/>
    <col min="5903" max="5903" width="10.77734375" style="328" customWidth="1"/>
    <col min="5904" max="6144" width="9.44140625" style="328"/>
    <col min="6145" max="6145" width="18.44140625" style="328" customWidth="1"/>
    <col min="6146" max="6152" width="7.77734375" style="328" customWidth="1"/>
    <col min="6153" max="6158" width="9.77734375" style="328" customWidth="1"/>
    <col min="6159" max="6159" width="10.77734375" style="328" customWidth="1"/>
    <col min="6160" max="6400" width="9.44140625" style="328"/>
    <col min="6401" max="6401" width="18.44140625" style="328" customWidth="1"/>
    <col min="6402" max="6408" width="7.77734375" style="328" customWidth="1"/>
    <col min="6409" max="6414" width="9.77734375" style="328" customWidth="1"/>
    <col min="6415" max="6415" width="10.77734375" style="328" customWidth="1"/>
    <col min="6416" max="6656" width="9.44140625" style="328"/>
    <col min="6657" max="6657" width="18.44140625" style="328" customWidth="1"/>
    <col min="6658" max="6664" width="7.77734375" style="328" customWidth="1"/>
    <col min="6665" max="6670" width="9.77734375" style="328" customWidth="1"/>
    <col min="6671" max="6671" width="10.77734375" style="328" customWidth="1"/>
    <col min="6672" max="6912" width="9.44140625" style="328"/>
    <col min="6913" max="6913" width="18.44140625" style="328" customWidth="1"/>
    <col min="6914" max="6920" width="7.77734375" style="328" customWidth="1"/>
    <col min="6921" max="6926" width="9.77734375" style="328" customWidth="1"/>
    <col min="6927" max="6927" width="10.77734375" style="328" customWidth="1"/>
    <col min="6928" max="7168" width="9.44140625" style="328"/>
    <col min="7169" max="7169" width="18.44140625" style="328" customWidth="1"/>
    <col min="7170" max="7176" width="7.77734375" style="328" customWidth="1"/>
    <col min="7177" max="7182" width="9.77734375" style="328" customWidth="1"/>
    <col min="7183" max="7183" width="10.77734375" style="328" customWidth="1"/>
    <col min="7184" max="7424" width="9.44140625" style="328"/>
    <col min="7425" max="7425" width="18.44140625" style="328" customWidth="1"/>
    <col min="7426" max="7432" width="7.77734375" style="328" customWidth="1"/>
    <col min="7433" max="7438" width="9.77734375" style="328" customWidth="1"/>
    <col min="7439" max="7439" width="10.77734375" style="328" customWidth="1"/>
    <col min="7440" max="7680" width="9.44140625" style="328"/>
    <col min="7681" max="7681" width="18.44140625" style="328" customWidth="1"/>
    <col min="7682" max="7688" width="7.77734375" style="328" customWidth="1"/>
    <col min="7689" max="7694" width="9.77734375" style="328" customWidth="1"/>
    <col min="7695" max="7695" width="10.77734375" style="328" customWidth="1"/>
    <col min="7696" max="7936" width="9.44140625" style="328"/>
    <col min="7937" max="7937" width="18.44140625" style="328" customWidth="1"/>
    <col min="7938" max="7944" width="7.77734375" style="328" customWidth="1"/>
    <col min="7945" max="7950" width="9.77734375" style="328" customWidth="1"/>
    <col min="7951" max="7951" width="10.77734375" style="328" customWidth="1"/>
    <col min="7952" max="8192" width="9.44140625" style="328"/>
    <col min="8193" max="8193" width="18.44140625" style="328" customWidth="1"/>
    <col min="8194" max="8200" width="7.77734375" style="328" customWidth="1"/>
    <col min="8201" max="8206" width="9.77734375" style="328" customWidth="1"/>
    <col min="8207" max="8207" width="10.77734375" style="328" customWidth="1"/>
    <col min="8208" max="8448" width="9.44140625" style="328"/>
    <col min="8449" max="8449" width="18.44140625" style="328" customWidth="1"/>
    <col min="8450" max="8456" width="7.77734375" style="328" customWidth="1"/>
    <col min="8457" max="8462" width="9.77734375" style="328" customWidth="1"/>
    <col min="8463" max="8463" width="10.77734375" style="328" customWidth="1"/>
    <col min="8464" max="8704" width="9.44140625" style="328"/>
    <col min="8705" max="8705" width="18.44140625" style="328" customWidth="1"/>
    <col min="8706" max="8712" width="7.77734375" style="328" customWidth="1"/>
    <col min="8713" max="8718" width="9.77734375" style="328" customWidth="1"/>
    <col min="8719" max="8719" width="10.77734375" style="328" customWidth="1"/>
    <col min="8720" max="8960" width="9.44140625" style="328"/>
    <col min="8961" max="8961" width="18.44140625" style="328" customWidth="1"/>
    <col min="8962" max="8968" width="7.77734375" style="328" customWidth="1"/>
    <col min="8969" max="8974" width="9.77734375" style="328" customWidth="1"/>
    <col min="8975" max="8975" width="10.77734375" style="328" customWidth="1"/>
    <col min="8976" max="9216" width="9.44140625" style="328"/>
    <col min="9217" max="9217" width="18.44140625" style="328" customWidth="1"/>
    <col min="9218" max="9224" width="7.77734375" style="328" customWidth="1"/>
    <col min="9225" max="9230" width="9.77734375" style="328" customWidth="1"/>
    <col min="9231" max="9231" width="10.77734375" style="328" customWidth="1"/>
    <col min="9232" max="9472" width="9.44140625" style="328"/>
    <col min="9473" max="9473" width="18.44140625" style="328" customWidth="1"/>
    <col min="9474" max="9480" width="7.77734375" style="328" customWidth="1"/>
    <col min="9481" max="9486" width="9.77734375" style="328" customWidth="1"/>
    <col min="9487" max="9487" width="10.77734375" style="328" customWidth="1"/>
    <col min="9488" max="9728" width="9.44140625" style="328"/>
    <col min="9729" max="9729" width="18.44140625" style="328" customWidth="1"/>
    <col min="9730" max="9736" width="7.77734375" style="328" customWidth="1"/>
    <col min="9737" max="9742" width="9.77734375" style="328" customWidth="1"/>
    <col min="9743" max="9743" width="10.77734375" style="328" customWidth="1"/>
    <col min="9744" max="9984" width="9.44140625" style="328"/>
    <col min="9985" max="9985" width="18.44140625" style="328" customWidth="1"/>
    <col min="9986" max="9992" width="7.77734375" style="328" customWidth="1"/>
    <col min="9993" max="9998" width="9.77734375" style="328" customWidth="1"/>
    <col min="9999" max="9999" width="10.77734375" style="328" customWidth="1"/>
    <col min="10000" max="10240" width="9.44140625" style="328"/>
    <col min="10241" max="10241" width="18.44140625" style="328" customWidth="1"/>
    <col min="10242" max="10248" width="7.77734375" style="328" customWidth="1"/>
    <col min="10249" max="10254" width="9.77734375" style="328" customWidth="1"/>
    <col min="10255" max="10255" width="10.77734375" style="328" customWidth="1"/>
    <col min="10256" max="10496" width="9.44140625" style="328"/>
    <col min="10497" max="10497" width="18.44140625" style="328" customWidth="1"/>
    <col min="10498" max="10504" width="7.77734375" style="328" customWidth="1"/>
    <col min="10505" max="10510" width="9.77734375" style="328" customWidth="1"/>
    <col min="10511" max="10511" width="10.77734375" style="328" customWidth="1"/>
    <col min="10512" max="10752" width="9.44140625" style="328"/>
    <col min="10753" max="10753" width="18.44140625" style="328" customWidth="1"/>
    <col min="10754" max="10760" width="7.77734375" style="328" customWidth="1"/>
    <col min="10761" max="10766" width="9.77734375" style="328" customWidth="1"/>
    <col min="10767" max="10767" width="10.77734375" style="328" customWidth="1"/>
    <col min="10768" max="11008" width="9.44140625" style="328"/>
    <col min="11009" max="11009" width="18.44140625" style="328" customWidth="1"/>
    <col min="11010" max="11016" width="7.77734375" style="328" customWidth="1"/>
    <col min="11017" max="11022" width="9.77734375" style="328" customWidth="1"/>
    <col min="11023" max="11023" width="10.77734375" style="328" customWidth="1"/>
    <col min="11024" max="11264" width="9.44140625" style="328"/>
    <col min="11265" max="11265" width="18.44140625" style="328" customWidth="1"/>
    <col min="11266" max="11272" width="7.77734375" style="328" customWidth="1"/>
    <col min="11273" max="11278" width="9.77734375" style="328" customWidth="1"/>
    <col min="11279" max="11279" width="10.77734375" style="328" customWidth="1"/>
    <col min="11280" max="11520" width="9.44140625" style="328"/>
    <col min="11521" max="11521" width="18.44140625" style="328" customWidth="1"/>
    <col min="11522" max="11528" width="7.77734375" style="328" customWidth="1"/>
    <col min="11529" max="11534" width="9.77734375" style="328" customWidth="1"/>
    <col min="11535" max="11535" width="10.77734375" style="328" customWidth="1"/>
    <col min="11536" max="11776" width="9.44140625" style="328"/>
    <col min="11777" max="11777" width="18.44140625" style="328" customWidth="1"/>
    <col min="11778" max="11784" width="7.77734375" style="328" customWidth="1"/>
    <col min="11785" max="11790" width="9.77734375" style="328" customWidth="1"/>
    <col min="11791" max="11791" width="10.77734375" style="328" customWidth="1"/>
    <col min="11792" max="12032" width="9.44140625" style="328"/>
    <col min="12033" max="12033" width="18.44140625" style="328" customWidth="1"/>
    <col min="12034" max="12040" width="7.77734375" style="328" customWidth="1"/>
    <col min="12041" max="12046" width="9.77734375" style="328" customWidth="1"/>
    <col min="12047" max="12047" width="10.77734375" style="328" customWidth="1"/>
    <col min="12048" max="12288" width="9.44140625" style="328"/>
    <col min="12289" max="12289" width="18.44140625" style="328" customWidth="1"/>
    <col min="12290" max="12296" width="7.77734375" style="328" customWidth="1"/>
    <col min="12297" max="12302" width="9.77734375" style="328" customWidth="1"/>
    <col min="12303" max="12303" width="10.77734375" style="328" customWidth="1"/>
    <col min="12304" max="12544" width="9.44140625" style="328"/>
    <col min="12545" max="12545" width="18.44140625" style="328" customWidth="1"/>
    <col min="12546" max="12552" width="7.77734375" style="328" customWidth="1"/>
    <col min="12553" max="12558" width="9.77734375" style="328" customWidth="1"/>
    <col min="12559" max="12559" width="10.77734375" style="328" customWidth="1"/>
    <col min="12560" max="12800" width="9.44140625" style="328"/>
    <col min="12801" max="12801" width="18.44140625" style="328" customWidth="1"/>
    <col min="12802" max="12808" width="7.77734375" style="328" customWidth="1"/>
    <col min="12809" max="12814" width="9.77734375" style="328" customWidth="1"/>
    <col min="12815" max="12815" width="10.77734375" style="328" customWidth="1"/>
    <col min="12816" max="13056" width="9.44140625" style="328"/>
    <col min="13057" max="13057" width="18.44140625" style="328" customWidth="1"/>
    <col min="13058" max="13064" width="7.77734375" style="328" customWidth="1"/>
    <col min="13065" max="13070" width="9.77734375" style="328" customWidth="1"/>
    <col min="13071" max="13071" width="10.77734375" style="328" customWidth="1"/>
    <col min="13072" max="13312" width="9.44140625" style="328"/>
    <col min="13313" max="13313" width="18.44140625" style="328" customWidth="1"/>
    <col min="13314" max="13320" width="7.77734375" style="328" customWidth="1"/>
    <col min="13321" max="13326" width="9.77734375" style="328" customWidth="1"/>
    <col min="13327" max="13327" width="10.77734375" style="328" customWidth="1"/>
    <col min="13328" max="13568" width="9.44140625" style="328"/>
    <col min="13569" max="13569" width="18.44140625" style="328" customWidth="1"/>
    <col min="13570" max="13576" width="7.77734375" style="328" customWidth="1"/>
    <col min="13577" max="13582" width="9.77734375" style="328" customWidth="1"/>
    <col min="13583" max="13583" width="10.77734375" style="328" customWidth="1"/>
    <col min="13584" max="13824" width="9.44140625" style="328"/>
    <col min="13825" max="13825" width="18.44140625" style="328" customWidth="1"/>
    <col min="13826" max="13832" width="7.77734375" style="328" customWidth="1"/>
    <col min="13833" max="13838" width="9.77734375" style="328" customWidth="1"/>
    <col min="13839" max="13839" width="10.77734375" style="328" customWidth="1"/>
    <col min="13840" max="14080" width="9.44140625" style="328"/>
    <col min="14081" max="14081" width="18.44140625" style="328" customWidth="1"/>
    <col min="14082" max="14088" width="7.77734375" style="328" customWidth="1"/>
    <col min="14089" max="14094" width="9.77734375" style="328" customWidth="1"/>
    <col min="14095" max="14095" width="10.77734375" style="328" customWidth="1"/>
    <col min="14096" max="14336" width="9.44140625" style="328"/>
    <col min="14337" max="14337" width="18.44140625" style="328" customWidth="1"/>
    <col min="14338" max="14344" width="7.77734375" style="328" customWidth="1"/>
    <col min="14345" max="14350" width="9.77734375" style="328" customWidth="1"/>
    <col min="14351" max="14351" width="10.77734375" style="328" customWidth="1"/>
    <col min="14352" max="14592" width="9.44140625" style="328"/>
    <col min="14593" max="14593" width="18.44140625" style="328" customWidth="1"/>
    <col min="14594" max="14600" width="7.77734375" style="328" customWidth="1"/>
    <col min="14601" max="14606" width="9.77734375" style="328" customWidth="1"/>
    <col min="14607" max="14607" width="10.77734375" style="328" customWidth="1"/>
    <col min="14608" max="14848" width="9.44140625" style="328"/>
    <col min="14849" max="14849" width="18.44140625" style="328" customWidth="1"/>
    <col min="14850" max="14856" width="7.77734375" style="328" customWidth="1"/>
    <col min="14857" max="14862" width="9.77734375" style="328" customWidth="1"/>
    <col min="14863" max="14863" width="10.77734375" style="328" customWidth="1"/>
    <col min="14864" max="15104" width="9.44140625" style="328"/>
    <col min="15105" max="15105" width="18.44140625" style="328" customWidth="1"/>
    <col min="15106" max="15112" width="7.77734375" style="328" customWidth="1"/>
    <col min="15113" max="15118" width="9.77734375" style="328" customWidth="1"/>
    <col min="15119" max="15119" width="10.77734375" style="328" customWidth="1"/>
    <col min="15120" max="15360" width="9.44140625" style="328"/>
    <col min="15361" max="15361" width="18.44140625" style="328" customWidth="1"/>
    <col min="15362" max="15368" width="7.77734375" style="328" customWidth="1"/>
    <col min="15369" max="15374" width="9.77734375" style="328" customWidth="1"/>
    <col min="15375" max="15375" width="10.77734375" style="328" customWidth="1"/>
    <col min="15376" max="15616" width="9.44140625" style="328"/>
    <col min="15617" max="15617" width="18.44140625" style="328" customWidth="1"/>
    <col min="15618" max="15624" width="7.77734375" style="328" customWidth="1"/>
    <col min="15625" max="15630" width="9.77734375" style="328" customWidth="1"/>
    <col min="15631" max="15631" width="10.77734375" style="328" customWidth="1"/>
    <col min="15632" max="15872" width="9.44140625" style="328"/>
    <col min="15873" max="15873" width="18.44140625" style="328" customWidth="1"/>
    <col min="15874" max="15880" width="7.77734375" style="328" customWidth="1"/>
    <col min="15881" max="15886" width="9.77734375" style="328" customWidth="1"/>
    <col min="15887" max="15887" width="10.77734375" style="328" customWidth="1"/>
    <col min="15888" max="16128" width="9.44140625" style="328"/>
    <col min="16129" max="16129" width="18.44140625" style="328" customWidth="1"/>
    <col min="16130" max="16136" width="7.77734375" style="328" customWidth="1"/>
    <col min="16137" max="16142" width="9.77734375" style="328" customWidth="1"/>
    <col min="16143" max="16143" width="10.77734375" style="328" customWidth="1"/>
    <col min="16144" max="16384" width="9.44140625" style="328"/>
  </cols>
  <sheetData>
    <row r="1" spans="1:16" customFormat="1" ht="15.6" x14ac:dyDescent="0.3">
      <c r="A1" s="819" t="s">
        <v>896</v>
      </c>
      <c r="M1" s="328"/>
      <c r="O1" s="376" t="s">
        <v>651</v>
      </c>
      <c r="P1" s="376" t="s">
        <v>1115</v>
      </c>
    </row>
    <row r="2" spans="1:16" customFormat="1" ht="26.4" customHeight="1" x14ac:dyDescent="0.3">
      <c r="A2" s="1265" t="s">
        <v>71</v>
      </c>
      <c r="B2" s="1270" t="s">
        <v>614</v>
      </c>
      <c r="C2" s="1271"/>
      <c r="D2" s="1271"/>
      <c r="E2" s="1271"/>
      <c r="F2" s="1271"/>
      <c r="G2" s="1271"/>
      <c r="H2" s="1272"/>
      <c r="I2" s="1273" t="s">
        <v>615</v>
      </c>
      <c r="J2" s="1273"/>
      <c r="K2" s="1273"/>
      <c r="L2" s="1273"/>
      <c r="M2" s="1273"/>
      <c r="N2" s="1273"/>
      <c r="O2" s="1268" t="s">
        <v>897</v>
      </c>
    </row>
    <row r="3" spans="1:16" customFormat="1" ht="14.4" x14ac:dyDescent="0.3">
      <c r="A3" s="1269"/>
      <c r="B3" s="329">
        <v>2002</v>
      </c>
      <c r="C3" s="329">
        <v>2009</v>
      </c>
      <c r="D3" s="329">
        <v>2012</v>
      </c>
      <c r="E3" s="329">
        <v>2015</v>
      </c>
      <c r="F3" s="329">
        <v>2018</v>
      </c>
      <c r="G3" s="329">
        <v>2021</v>
      </c>
      <c r="H3" s="329">
        <v>2022</v>
      </c>
      <c r="I3" s="726" t="s">
        <v>898</v>
      </c>
      <c r="J3" s="726" t="s">
        <v>899</v>
      </c>
      <c r="K3" s="726" t="s">
        <v>900</v>
      </c>
      <c r="L3" s="726" t="s">
        <v>901</v>
      </c>
      <c r="M3" s="726" t="s">
        <v>902</v>
      </c>
      <c r="N3" s="726" t="s">
        <v>903</v>
      </c>
      <c r="O3" s="1274"/>
    </row>
    <row r="4" spans="1:16" customFormat="1" ht="14.4" x14ac:dyDescent="0.3">
      <c r="A4" s="1266"/>
      <c r="B4" s="1262" t="s">
        <v>585</v>
      </c>
      <c r="C4" s="1254"/>
      <c r="D4" s="1254"/>
      <c r="E4" s="1254"/>
      <c r="F4" s="1254"/>
      <c r="G4" s="1254"/>
      <c r="H4" s="1260"/>
      <c r="I4" s="1262" t="s">
        <v>31</v>
      </c>
      <c r="J4" s="1254"/>
      <c r="K4" s="1254"/>
      <c r="L4" s="1254"/>
      <c r="M4" s="1254"/>
      <c r="N4" s="1254"/>
      <c r="O4" s="1254"/>
    </row>
    <row r="5" spans="1:16" customFormat="1" ht="14.4" x14ac:dyDescent="0.3">
      <c r="A5" s="330" t="s">
        <v>73</v>
      </c>
      <c r="B5" s="820">
        <v>101.3</v>
      </c>
      <c r="C5" s="820">
        <v>148.4</v>
      </c>
      <c r="D5" s="820">
        <v>173.1</v>
      </c>
      <c r="E5" s="820">
        <v>176.7</v>
      </c>
      <c r="F5" s="820">
        <v>180.5</v>
      </c>
      <c r="G5" s="821">
        <v>203.18089613372899</v>
      </c>
      <c r="H5" s="821">
        <v>202.02482122256697</v>
      </c>
      <c r="I5" s="822">
        <f>H5/G5*100-100</f>
        <v>-0.56898799698231528</v>
      </c>
      <c r="J5" s="822">
        <f>H5/F5*100-100</f>
        <v>11.925108710563421</v>
      </c>
      <c r="K5" s="822">
        <f>H5/E5*100-100</f>
        <v>14.332100295736836</v>
      </c>
      <c r="L5" s="823">
        <f>H5/D5*100-100</f>
        <v>16.709890943135179</v>
      </c>
      <c r="M5" s="823">
        <f>H5/C5*100-100</f>
        <v>36.135324273966944</v>
      </c>
      <c r="N5" s="823">
        <f>H5/B5*100-100</f>
        <v>99.43220258891111</v>
      </c>
      <c r="O5" s="824">
        <f>(100+N5)/1.7289-100</f>
        <v>15.352075070224473</v>
      </c>
      <c r="P5" s="825"/>
    </row>
    <row r="6" spans="1:16" customFormat="1" ht="14.4" x14ac:dyDescent="0.3">
      <c r="A6" s="330" t="s">
        <v>616</v>
      </c>
      <c r="B6" s="820">
        <v>31.5</v>
      </c>
      <c r="C6" s="820">
        <v>39.5</v>
      </c>
      <c r="D6" s="820">
        <v>47.3</v>
      </c>
      <c r="E6" s="820">
        <v>52.3</v>
      </c>
      <c r="F6" s="820">
        <v>54.104955433958999</v>
      </c>
      <c r="G6" s="821">
        <v>54.343000000000004</v>
      </c>
      <c r="H6" s="821">
        <v>52.022980531267251</v>
      </c>
      <c r="I6" s="822">
        <f t="shared" ref="I6:I12" si="0">H6/G6*100-100</f>
        <v>-4.2692149287539394</v>
      </c>
      <c r="J6" s="822">
        <f t="shared" ref="J6:J12" si="1">H6/F6*100-100</f>
        <v>-3.8480299743209798</v>
      </c>
      <c r="K6" s="822">
        <f t="shared" ref="K6:K12" si="2">H6/E6*100-100</f>
        <v>-0.52967393639148952</v>
      </c>
      <c r="L6" s="823">
        <f t="shared" ref="L6:L12" si="3">H6/D6*100-100</f>
        <v>9.98515968555445</v>
      </c>
      <c r="M6" s="823">
        <f t="shared" ref="M6:M12" si="4">H6/C6*100-100</f>
        <v>31.703748180423418</v>
      </c>
      <c r="N6" s="823">
        <f t="shared" ref="N6:N12" si="5">H6/B6*100-100</f>
        <v>65.15231914688016</v>
      </c>
      <c r="O6" s="823">
        <f t="shared" ref="O6:O12" si="6">(100+N6)/1.7289-100</f>
        <v>-4.4754935815373074</v>
      </c>
      <c r="P6" s="825"/>
    </row>
    <row r="7" spans="1:16" customFormat="1" ht="14.4" x14ac:dyDescent="0.3">
      <c r="A7" s="330" t="s">
        <v>617</v>
      </c>
      <c r="B7" s="820">
        <v>61.6</v>
      </c>
      <c r="C7" s="820">
        <v>91.9</v>
      </c>
      <c r="D7" s="820">
        <v>104.1</v>
      </c>
      <c r="E7" s="820">
        <v>120.6</v>
      </c>
      <c r="F7" s="820">
        <v>112.7</v>
      </c>
      <c r="G7" s="821">
        <v>124.237127742349</v>
      </c>
      <c r="H7" s="821">
        <v>122.69333026842004</v>
      </c>
      <c r="I7" s="822">
        <f t="shared" si="0"/>
        <v>-1.2426216719454288</v>
      </c>
      <c r="J7" s="822">
        <f t="shared" si="1"/>
        <v>8.8671963340018181</v>
      </c>
      <c r="K7" s="822">
        <f t="shared" si="2"/>
        <v>1.7357630749751536</v>
      </c>
      <c r="L7" s="823">
        <f t="shared" si="3"/>
        <v>17.861028115677271</v>
      </c>
      <c r="M7" s="823">
        <f t="shared" si="4"/>
        <v>33.507432283373277</v>
      </c>
      <c r="N7" s="823">
        <f t="shared" si="5"/>
        <v>99.177484201980576</v>
      </c>
      <c r="O7" s="823">
        <f t="shared" si="6"/>
        <v>15.204745330545762</v>
      </c>
      <c r="P7" s="825"/>
    </row>
    <row r="8" spans="1:16" customFormat="1" ht="17.399999999999999" x14ac:dyDescent="0.3">
      <c r="A8" s="330" t="s">
        <v>904</v>
      </c>
      <c r="B8" s="820">
        <v>34.299999999999997</v>
      </c>
      <c r="C8" s="820">
        <v>66.3</v>
      </c>
      <c r="D8" s="820">
        <v>71.099999999999994</v>
      </c>
      <c r="E8" s="820">
        <v>69.400000000000006</v>
      </c>
      <c r="F8" s="820">
        <v>71.15722573187729</v>
      </c>
      <c r="G8" s="821">
        <v>83.290890000000005</v>
      </c>
      <c r="H8" s="821">
        <v>83.908254559713697</v>
      </c>
      <c r="I8" s="822">
        <f t="shared" si="0"/>
        <v>0.74121498727375013</v>
      </c>
      <c r="J8" s="822">
        <f t="shared" si="1"/>
        <v>17.919513720058021</v>
      </c>
      <c r="K8" s="822">
        <f t="shared" si="2"/>
        <v>20.905265936186865</v>
      </c>
      <c r="L8" s="823">
        <f t="shared" si="3"/>
        <v>18.014422728148659</v>
      </c>
      <c r="M8" s="823">
        <f t="shared" si="4"/>
        <v>26.558453332901493</v>
      </c>
      <c r="N8" s="823">
        <f t="shared" si="5"/>
        <v>144.63047976592915</v>
      </c>
      <c r="O8" s="823">
        <f t="shared" si="6"/>
        <v>41.494869434859822</v>
      </c>
      <c r="P8" s="825"/>
    </row>
    <row r="9" spans="1:16" customFormat="1" ht="14.4" x14ac:dyDescent="0.3">
      <c r="A9" s="330" t="s">
        <v>207</v>
      </c>
      <c r="B9" s="820">
        <v>55.6</v>
      </c>
      <c r="C9" s="820">
        <v>80.900000000000006</v>
      </c>
      <c r="D9" s="820">
        <v>105.7</v>
      </c>
      <c r="E9" s="820">
        <v>85.2</v>
      </c>
      <c r="F9" s="820">
        <v>93.5</v>
      </c>
      <c r="G9" s="821">
        <v>113.91583868840701</v>
      </c>
      <c r="H9" s="821">
        <v>112.04359058686687</v>
      </c>
      <c r="I9" s="822">
        <f t="shared" si="0"/>
        <v>-1.6435362484239562</v>
      </c>
      <c r="J9" s="822">
        <f t="shared" si="1"/>
        <v>19.832717205205213</v>
      </c>
      <c r="K9" s="822">
        <f t="shared" si="2"/>
        <v>31.506561721674728</v>
      </c>
      <c r="L9" s="823">
        <f t="shared" si="3"/>
        <v>6.0015048125514454</v>
      </c>
      <c r="M9" s="823">
        <f t="shared" si="4"/>
        <v>38.496403692048034</v>
      </c>
      <c r="N9" s="823">
        <f t="shared" si="5"/>
        <v>101.51724925695481</v>
      </c>
      <c r="O9" s="823">
        <f t="shared" si="6"/>
        <v>16.558071176444443</v>
      </c>
      <c r="P9" s="825"/>
    </row>
    <row r="10" spans="1:16" customFormat="1" ht="14.4" x14ac:dyDescent="0.3">
      <c r="A10" s="330" t="s">
        <v>210</v>
      </c>
      <c r="B10" s="820">
        <v>39.700000000000003</v>
      </c>
      <c r="C10" s="820">
        <v>72.8</v>
      </c>
      <c r="D10" s="820">
        <v>105</v>
      </c>
      <c r="E10" s="820">
        <v>88.4</v>
      </c>
      <c r="F10" s="820">
        <v>85.3</v>
      </c>
      <c r="G10" s="821">
        <v>91.955941463620306</v>
      </c>
      <c r="H10" s="821">
        <v>89.851196793508109</v>
      </c>
      <c r="I10" s="822">
        <f t="shared" si="0"/>
        <v>-2.2888620752633813</v>
      </c>
      <c r="J10" s="822">
        <f t="shared" si="1"/>
        <v>5.3355179290833803</v>
      </c>
      <c r="K10" s="822">
        <f t="shared" si="2"/>
        <v>1.6416253320227412</v>
      </c>
      <c r="L10" s="823">
        <f t="shared" si="3"/>
        <v>-14.427431625230369</v>
      </c>
      <c r="M10" s="823">
        <f t="shared" si="4"/>
        <v>23.421973617456189</v>
      </c>
      <c r="N10" s="823">
        <f t="shared" si="5"/>
        <v>126.32543272923957</v>
      </c>
      <c r="O10" s="823">
        <f t="shared" si="6"/>
        <v>30.907185337057996</v>
      </c>
      <c r="P10" s="825"/>
    </row>
    <row r="11" spans="1:16" customFormat="1" ht="14.4" x14ac:dyDescent="0.3">
      <c r="A11" s="330" t="s">
        <v>212</v>
      </c>
      <c r="B11" s="826">
        <v>14.6</v>
      </c>
      <c r="C11" s="826">
        <v>24.6</v>
      </c>
      <c r="D11" s="826">
        <v>28.3</v>
      </c>
      <c r="E11" s="826">
        <v>28.2</v>
      </c>
      <c r="F11" s="826">
        <v>32.200000000000003</v>
      </c>
      <c r="G11" s="821">
        <v>39.9325634517567</v>
      </c>
      <c r="H11" s="821">
        <v>41.005344326953875</v>
      </c>
      <c r="I11" s="822">
        <f t="shared" si="0"/>
        <v>2.6864813637452016</v>
      </c>
      <c r="J11" s="822">
        <f t="shared" si="1"/>
        <v>27.345789835260462</v>
      </c>
      <c r="K11" s="822">
        <f t="shared" si="2"/>
        <v>45.409022436006637</v>
      </c>
      <c r="L11" s="823">
        <f t="shared" si="3"/>
        <v>44.895209635879411</v>
      </c>
      <c r="M11" s="823">
        <f t="shared" si="4"/>
        <v>66.688391572983221</v>
      </c>
      <c r="N11" s="823">
        <f t="shared" si="5"/>
        <v>180.8585227873553</v>
      </c>
      <c r="O11" s="823">
        <f t="shared" si="6"/>
        <v>62.449258365061752</v>
      </c>
      <c r="P11" s="825"/>
    </row>
    <row r="12" spans="1:16" customFormat="1" ht="14.4" x14ac:dyDescent="0.3">
      <c r="A12" s="330" t="s">
        <v>493</v>
      </c>
      <c r="B12" s="826">
        <v>16.7</v>
      </c>
      <c r="C12" s="826">
        <v>29.5</v>
      </c>
      <c r="D12" s="826">
        <v>32.799999999999997</v>
      </c>
      <c r="E12" s="826">
        <v>33.1</v>
      </c>
      <c r="F12" s="826">
        <v>33.5</v>
      </c>
      <c r="G12" s="821">
        <v>41.463971113562103</v>
      </c>
      <c r="H12" s="821">
        <v>42.539153133567297</v>
      </c>
      <c r="I12" s="822">
        <f t="shared" si="0"/>
        <v>2.5930512469740847</v>
      </c>
      <c r="J12" s="822">
        <f t="shared" si="1"/>
        <v>26.982546667365057</v>
      </c>
      <c r="K12" s="822">
        <f t="shared" si="2"/>
        <v>28.517078953375517</v>
      </c>
      <c r="L12" s="823">
        <f t="shared" si="3"/>
        <v>29.692540041363713</v>
      </c>
      <c r="M12" s="823">
        <f t="shared" si="4"/>
        <v>44.200519096838292</v>
      </c>
      <c r="N12" s="823">
        <f t="shared" si="5"/>
        <v>154.72546786567244</v>
      </c>
      <c r="O12" s="823">
        <f t="shared" si="6"/>
        <v>47.333835308966655</v>
      </c>
      <c r="P12" s="825"/>
    </row>
    <row r="13" spans="1:16" customFormat="1" ht="14.4" x14ac:dyDescent="0.3">
      <c r="A13" s="246" t="s">
        <v>905</v>
      </c>
    </row>
    <row r="14" spans="1:16" customFormat="1" ht="17.399999999999999" x14ac:dyDescent="0.3">
      <c r="A14" s="300" t="s">
        <v>906</v>
      </c>
    </row>
    <row r="16" spans="1:16" x14ac:dyDescent="0.25">
      <c r="A16" s="332"/>
    </row>
  </sheetData>
  <mergeCells count="6">
    <mergeCell ref="A2:A4"/>
    <mergeCell ref="B2:H2"/>
    <mergeCell ref="I2:N2"/>
    <mergeCell ref="O2:O3"/>
    <mergeCell ref="B4:H4"/>
    <mergeCell ref="I4:O4"/>
  </mergeCells>
  <hyperlinks>
    <hyperlink ref="O1" location="INFO!A1" display="POWRÓT" xr:uid="{BEB219D0-59AA-4A74-AFBB-4700923375FD}"/>
    <hyperlink ref="P1" location="dashboardy!A140" display="POWRÓT DO WYKRESU" xr:uid="{CC0670DD-5DC8-44A8-AE54-CEC379D9B7A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19"/>
  <sheetViews>
    <sheetView zoomScale="85" zoomScaleNormal="85" workbookViewId="0">
      <selection activeCell="W37" sqref="W37"/>
    </sheetView>
  </sheetViews>
  <sheetFormatPr defaultColWidth="9.44140625" defaultRowHeight="14.4" x14ac:dyDescent="0.3"/>
  <cols>
    <col min="1" max="1" width="32.44140625" customWidth="1"/>
    <col min="2" max="2" width="9.5546875" customWidth="1"/>
    <col min="3" max="3" width="12.77734375" customWidth="1"/>
    <col min="4" max="4" width="10.5546875" customWidth="1"/>
    <col min="5" max="5" width="13" customWidth="1"/>
    <col min="6" max="6" width="12.5546875" customWidth="1"/>
    <col min="7" max="7" width="6.44140625" customWidth="1"/>
    <col min="8" max="8" width="10.77734375" customWidth="1"/>
    <col min="257" max="257" width="32.21875" customWidth="1"/>
    <col min="258" max="258" width="9.5546875" customWidth="1"/>
    <col min="259" max="259" width="12.77734375" customWidth="1"/>
    <col min="260" max="260" width="10.5546875" customWidth="1"/>
    <col min="261" max="261" width="13" customWidth="1"/>
    <col min="262" max="262" width="12.5546875" customWidth="1"/>
    <col min="263" max="263" width="6.21875" customWidth="1"/>
    <col min="264" max="264" width="10.77734375" customWidth="1"/>
    <col min="513" max="513" width="32.21875" customWidth="1"/>
    <col min="514" max="514" width="9.5546875" customWidth="1"/>
    <col min="515" max="515" width="12.77734375" customWidth="1"/>
    <col min="516" max="516" width="10.5546875" customWidth="1"/>
    <col min="517" max="517" width="13" customWidth="1"/>
    <col min="518" max="518" width="12.5546875" customWidth="1"/>
    <col min="519" max="519" width="6.21875" customWidth="1"/>
    <col min="520" max="520" width="10.77734375" customWidth="1"/>
    <col min="769" max="769" width="32.21875" customWidth="1"/>
    <col min="770" max="770" width="9.5546875" customWidth="1"/>
    <col min="771" max="771" width="12.77734375" customWidth="1"/>
    <col min="772" max="772" width="10.5546875" customWidth="1"/>
    <col min="773" max="773" width="13" customWidth="1"/>
    <col min="774" max="774" width="12.5546875" customWidth="1"/>
    <col min="775" max="775" width="6.21875" customWidth="1"/>
    <col min="776" max="776" width="10.77734375" customWidth="1"/>
    <col min="1025" max="1025" width="32.21875" customWidth="1"/>
    <col min="1026" max="1026" width="9.5546875" customWidth="1"/>
    <col min="1027" max="1027" width="12.77734375" customWidth="1"/>
    <col min="1028" max="1028" width="10.5546875" customWidth="1"/>
    <col min="1029" max="1029" width="13" customWidth="1"/>
    <col min="1030" max="1030" width="12.5546875" customWidth="1"/>
    <col min="1031" max="1031" width="6.21875" customWidth="1"/>
    <col min="1032" max="1032" width="10.77734375" customWidth="1"/>
    <col min="1281" max="1281" width="32.21875" customWidth="1"/>
    <col min="1282" max="1282" width="9.5546875" customWidth="1"/>
    <col min="1283" max="1283" width="12.77734375" customWidth="1"/>
    <col min="1284" max="1284" width="10.5546875" customWidth="1"/>
    <col min="1285" max="1285" width="13" customWidth="1"/>
    <col min="1286" max="1286" width="12.5546875" customWidth="1"/>
    <col min="1287" max="1287" width="6.21875" customWidth="1"/>
    <col min="1288" max="1288" width="10.77734375" customWidth="1"/>
    <col min="1537" max="1537" width="32.21875" customWidth="1"/>
    <col min="1538" max="1538" width="9.5546875" customWidth="1"/>
    <col min="1539" max="1539" width="12.77734375" customWidth="1"/>
    <col min="1540" max="1540" width="10.5546875" customWidth="1"/>
    <col min="1541" max="1541" width="13" customWidth="1"/>
    <col min="1542" max="1542" width="12.5546875" customWidth="1"/>
    <col min="1543" max="1543" width="6.21875" customWidth="1"/>
    <col min="1544" max="1544" width="10.77734375" customWidth="1"/>
    <col min="1793" max="1793" width="32.21875" customWidth="1"/>
    <col min="1794" max="1794" width="9.5546875" customWidth="1"/>
    <col min="1795" max="1795" width="12.77734375" customWidth="1"/>
    <col min="1796" max="1796" width="10.5546875" customWidth="1"/>
    <col min="1797" max="1797" width="13" customWidth="1"/>
    <col min="1798" max="1798" width="12.5546875" customWidth="1"/>
    <col min="1799" max="1799" width="6.21875" customWidth="1"/>
    <col min="1800" max="1800" width="10.77734375" customWidth="1"/>
    <col min="2049" max="2049" width="32.21875" customWidth="1"/>
    <col min="2050" max="2050" width="9.5546875" customWidth="1"/>
    <col min="2051" max="2051" width="12.77734375" customWidth="1"/>
    <col min="2052" max="2052" width="10.5546875" customWidth="1"/>
    <col min="2053" max="2053" width="13" customWidth="1"/>
    <col min="2054" max="2054" width="12.5546875" customWidth="1"/>
    <col min="2055" max="2055" width="6.21875" customWidth="1"/>
    <col min="2056" max="2056" width="10.77734375" customWidth="1"/>
    <col min="2305" max="2305" width="32.21875" customWidth="1"/>
    <col min="2306" max="2306" width="9.5546875" customWidth="1"/>
    <col min="2307" max="2307" width="12.77734375" customWidth="1"/>
    <col min="2308" max="2308" width="10.5546875" customWidth="1"/>
    <col min="2309" max="2309" width="13" customWidth="1"/>
    <col min="2310" max="2310" width="12.5546875" customWidth="1"/>
    <col min="2311" max="2311" width="6.21875" customWidth="1"/>
    <col min="2312" max="2312" width="10.77734375" customWidth="1"/>
    <col min="2561" max="2561" width="32.21875" customWidth="1"/>
    <col min="2562" max="2562" width="9.5546875" customWidth="1"/>
    <col min="2563" max="2563" width="12.77734375" customWidth="1"/>
    <col min="2564" max="2564" width="10.5546875" customWidth="1"/>
    <col min="2565" max="2565" width="13" customWidth="1"/>
    <col min="2566" max="2566" width="12.5546875" customWidth="1"/>
    <col min="2567" max="2567" width="6.21875" customWidth="1"/>
    <col min="2568" max="2568" width="10.77734375" customWidth="1"/>
    <col min="2817" max="2817" width="32.21875" customWidth="1"/>
    <col min="2818" max="2818" width="9.5546875" customWidth="1"/>
    <col min="2819" max="2819" width="12.77734375" customWidth="1"/>
    <col min="2820" max="2820" width="10.5546875" customWidth="1"/>
    <col min="2821" max="2821" width="13" customWidth="1"/>
    <col min="2822" max="2822" width="12.5546875" customWidth="1"/>
    <col min="2823" max="2823" width="6.21875" customWidth="1"/>
    <col min="2824" max="2824" width="10.77734375" customWidth="1"/>
    <col min="3073" max="3073" width="32.21875" customWidth="1"/>
    <col min="3074" max="3074" width="9.5546875" customWidth="1"/>
    <col min="3075" max="3075" width="12.77734375" customWidth="1"/>
    <col min="3076" max="3076" width="10.5546875" customWidth="1"/>
    <col min="3077" max="3077" width="13" customWidth="1"/>
    <col min="3078" max="3078" width="12.5546875" customWidth="1"/>
    <col min="3079" max="3079" width="6.21875" customWidth="1"/>
    <col min="3080" max="3080" width="10.77734375" customWidth="1"/>
    <col min="3329" max="3329" width="32.21875" customWidth="1"/>
    <col min="3330" max="3330" width="9.5546875" customWidth="1"/>
    <col min="3331" max="3331" width="12.77734375" customWidth="1"/>
    <col min="3332" max="3332" width="10.5546875" customWidth="1"/>
    <col min="3333" max="3333" width="13" customWidth="1"/>
    <col min="3334" max="3334" width="12.5546875" customWidth="1"/>
    <col min="3335" max="3335" width="6.21875" customWidth="1"/>
    <col min="3336" max="3336" width="10.77734375" customWidth="1"/>
    <col min="3585" max="3585" width="32.21875" customWidth="1"/>
    <col min="3586" max="3586" width="9.5546875" customWidth="1"/>
    <col min="3587" max="3587" width="12.77734375" customWidth="1"/>
    <col min="3588" max="3588" width="10.5546875" customWidth="1"/>
    <col min="3589" max="3589" width="13" customWidth="1"/>
    <col min="3590" max="3590" width="12.5546875" customWidth="1"/>
    <col min="3591" max="3591" width="6.21875" customWidth="1"/>
    <col min="3592" max="3592" width="10.77734375" customWidth="1"/>
    <col min="3841" max="3841" width="32.21875" customWidth="1"/>
    <col min="3842" max="3842" width="9.5546875" customWidth="1"/>
    <col min="3843" max="3843" width="12.77734375" customWidth="1"/>
    <col min="3844" max="3844" width="10.5546875" customWidth="1"/>
    <col min="3845" max="3845" width="13" customWidth="1"/>
    <col min="3846" max="3846" width="12.5546875" customWidth="1"/>
    <col min="3847" max="3847" width="6.21875" customWidth="1"/>
    <col min="3848" max="3848" width="10.77734375" customWidth="1"/>
    <col min="4097" max="4097" width="32.21875" customWidth="1"/>
    <col min="4098" max="4098" width="9.5546875" customWidth="1"/>
    <col min="4099" max="4099" width="12.77734375" customWidth="1"/>
    <col min="4100" max="4100" width="10.5546875" customWidth="1"/>
    <col min="4101" max="4101" width="13" customWidth="1"/>
    <col min="4102" max="4102" width="12.5546875" customWidth="1"/>
    <col min="4103" max="4103" width="6.21875" customWidth="1"/>
    <col min="4104" max="4104" width="10.77734375" customWidth="1"/>
    <col min="4353" max="4353" width="32.21875" customWidth="1"/>
    <col min="4354" max="4354" width="9.5546875" customWidth="1"/>
    <col min="4355" max="4355" width="12.77734375" customWidth="1"/>
    <col min="4356" max="4356" width="10.5546875" customWidth="1"/>
    <col min="4357" max="4357" width="13" customWidth="1"/>
    <col min="4358" max="4358" width="12.5546875" customWidth="1"/>
    <col min="4359" max="4359" width="6.21875" customWidth="1"/>
    <col min="4360" max="4360" width="10.77734375" customWidth="1"/>
    <col min="4609" max="4609" width="32.21875" customWidth="1"/>
    <col min="4610" max="4610" width="9.5546875" customWidth="1"/>
    <col min="4611" max="4611" width="12.77734375" customWidth="1"/>
    <col min="4612" max="4612" width="10.5546875" customWidth="1"/>
    <col min="4613" max="4613" width="13" customWidth="1"/>
    <col min="4614" max="4614" width="12.5546875" customWidth="1"/>
    <col min="4615" max="4615" width="6.21875" customWidth="1"/>
    <col min="4616" max="4616" width="10.77734375" customWidth="1"/>
    <col min="4865" max="4865" width="32.21875" customWidth="1"/>
    <col min="4866" max="4866" width="9.5546875" customWidth="1"/>
    <col min="4867" max="4867" width="12.77734375" customWidth="1"/>
    <col min="4868" max="4868" width="10.5546875" customWidth="1"/>
    <col min="4869" max="4869" width="13" customWidth="1"/>
    <col min="4870" max="4870" width="12.5546875" customWidth="1"/>
    <col min="4871" max="4871" width="6.21875" customWidth="1"/>
    <col min="4872" max="4872" width="10.77734375" customWidth="1"/>
    <col min="5121" max="5121" width="32.21875" customWidth="1"/>
    <col min="5122" max="5122" width="9.5546875" customWidth="1"/>
    <col min="5123" max="5123" width="12.77734375" customWidth="1"/>
    <col min="5124" max="5124" width="10.5546875" customWidth="1"/>
    <col min="5125" max="5125" width="13" customWidth="1"/>
    <col min="5126" max="5126" width="12.5546875" customWidth="1"/>
    <col min="5127" max="5127" width="6.21875" customWidth="1"/>
    <col min="5128" max="5128" width="10.77734375" customWidth="1"/>
    <col min="5377" max="5377" width="32.21875" customWidth="1"/>
    <col min="5378" max="5378" width="9.5546875" customWidth="1"/>
    <col min="5379" max="5379" width="12.77734375" customWidth="1"/>
    <col min="5380" max="5380" width="10.5546875" customWidth="1"/>
    <col min="5381" max="5381" width="13" customWidth="1"/>
    <col min="5382" max="5382" width="12.5546875" customWidth="1"/>
    <col min="5383" max="5383" width="6.21875" customWidth="1"/>
    <col min="5384" max="5384" width="10.77734375" customWidth="1"/>
    <col min="5633" max="5633" width="32.21875" customWidth="1"/>
    <col min="5634" max="5634" width="9.5546875" customWidth="1"/>
    <col min="5635" max="5635" width="12.77734375" customWidth="1"/>
    <col min="5636" max="5636" width="10.5546875" customWidth="1"/>
    <col min="5637" max="5637" width="13" customWidth="1"/>
    <col min="5638" max="5638" width="12.5546875" customWidth="1"/>
    <col min="5639" max="5639" width="6.21875" customWidth="1"/>
    <col min="5640" max="5640" width="10.77734375" customWidth="1"/>
    <col min="5889" max="5889" width="32.21875" customWidth="1"/>
    <col min="5890" max="5890" width="9.5546875" customWidth="1"/>
    <col min="5891" max="5891" width="12.77734375" customWidth="1"/>
    <col min="5892" max="5892" width="10.5546875" customWidth="1"/>
    <col min="5893" max="5893" width="13" customWidth="1"/>
    <col min="5894" max="5894" width="12.5546875" customWidth="1"/>
    <col min="5895" max="5895" width="6.21875" customWidth="1"/>
    <col min="5896" max="5896" width="10.77734375" customWidth="1"/>
    <col min="6145" max="6145" width="32.21875" customWidth="1"/>
    <col min="6146" max="6146" width="9.5546875" customWidth="1"/>
    <col min="6147" max="6147" width="12.77734375" customWidth="1"/>
    <col min="6148" max="6148" width="10.5546875" customWidth="1"/>
    <col min="6149" max="6149" width="13" customWidth="1"/>
    <col min="6150" max="6150" width="12.5546875" customWidth="1"/>
    <col min="6151" max="6151" width="6.21875" customWidth="1"/>
    <col min="6152" max="6152" width="10.77734375" customWidth="1"/>
    <col min="6401" max="6401" width="32.21875" customWidth="1"/>
    <col min="6402" max="6402" width="9.5546875" customWidth="1"/>
    <col min="6403" max="6403" width="12.77734375" customWidth="1"/>
    <col min="6404" max="6404" width="10.5546875" customWidth="1"/>
    <col min="6405" max="6405" width="13" customWidth="1"/>
    <col min="6406" max="6406" width="12.5546875" customWidth="1"/>
    <col min="6407" max="6407" width="6.21875" customWidth="1"/>
    <col min="6408" max="6408" width="10.77734375" customWidth="1"/>
    <col min="6657" max="6657" width="32.21875" customWidth="1"/>
    <col min="6658" max="6658" width="9.5546875" customWidth="1"/>
    <col min="6659" max="6659" width="12.77734375" customWidth="1"/>
    <col min="6660" max="6660" width="10.5546875" customWidth="1"/>
    <col min="6661" max="6661" width="13" customWidth="1"/>
    <col min="6662" max="6662" width="12.5546875" customWidth="1"/>
    <col min="6663" max="6663" width="6.21875" customWidth="1"/>
    <col min="6664" max="6664" width="10.77734375" customWidth="1"/>
    <col min="6913" max="6913" width="32.21875" customWidth="1"/>
    <col min="6914" max="6914" width="9.5546875" customWidth="1"/>
    <col min="6915" max="6915" width="12.77734375" customWidth="1"/>
    <col min="6916" max="6916" width="10.5546875" customWidth="1"/>
    <col min="6917" max="6917" width="13" customWidth="1"/>
    <col min="6918" max="6918" width="12.5546875" customWidth="1"/>
    <col min="6919" max="6919" width="6.21875" customWidth="1"/>
    <col min="6920" max="6920" width="10.77734375" customWidth="1"/>
    <col min="7169" max="7169" width="32.21875" customWidth="1"/>
    <col min="7170" max="7170" width="9.5546875" customWidth="1"/>
    <col min="7171" max="7171" width="12.77734375" customWidth="1"/>
    <col min="7172" max="7172" width="10.5546875" customWidth="1"/>
    <col min="7173" max="7173" width="13" customWidth="1"/>
    <col min="7174" max="7174" width="12.5546875" customWidth="1"/>
    <col min="7175" max="7175" width="6.21875" customWidth="1"/>
    <col min="7176" max="7176" width="10.77734375" customWidth="1"/>
    <col min="7425" max="7425" width="32.21875" customWidth="1"/>
    <col min="7426" max="7426" width="9.5546875" customWidth="1"/>
    <col min="7427" max="7427" width="12.77734375" customWidth="1"/>
    <col min="7428" max="7428" width="10.5546875" customWidth="1"/>
    <col min="7429" max="7429" width="13" customWidth="1"/>
    <col min="7430" max="7430" width="12.5546875" customWidth="1"/>
    <col min="7431" max="7431" width="6.21875" customWidth="1"/>
    <col min="7432" max="7432" width="10.77734375" customWidth="1"/>
    <col min="7681" max="7681" width="32.21875" customWidth="1"/>
    <col min="7682" max="7682" width="9.5546875" customWidth="1"/>
    <col min="7683" max="7683" width="12.77734375" customWidth="1"/>
    <col min="7684" max="7684" width="10.5546875" customWidth="1"/>
    <col min="7685" max="7685" width="13" customWidth="1"/>
    <col min="7686" max="7686" width="12.5546875" customWidth="1"/>
    <col min="7687" max="7687" width="6.21875" customWidth="1"/>
    <col min="7688" max="7688" width="10.77734375" customWidth="1"/>
    <col min="7937" max="7937" width="32.21875" customWidth="1"/>
    <col min="7938" max="7938" width="9.5546875" customWidth="1"/>
    <col min="7939" max="7939" width="12.77734375" customWidth="1"/>
    <col min="7940" max="7940" width="10.5546875" customWidth="1"/>
    <col min="7941" max="7941" width="13" customWidth="1"/>
    <col min="7942" max="7942" width="12.5546875" customWidth="1"/>
    <col min="7943" max="7943" width="6.21875" customWidth="1"/>
    <col min="7944" max="7944" width="10.77734375" customWidth="1"/>
    <col min="8193" max="8193" width="32.21875" customWidth="1"/>
    <col min="8194" max="8194" width="9.5546875" customWidth="1"/>
    <col min="8195" max="8195" width="12.77734375" customWidth="1"/>
    <col min="8196" max="8196" width="10.5546875" customWidth="1"/>
    <col min="8197" max="8197" width="13" customWidth="1"/>
    <col min="8198" max="8198" width="12.5546875" customWidth="1"/>
    <col min="8199" max="8199" width="6.21875" customWidth="1"/>
    <col min="8200" max="8200" width="10.77734375" customWidth="1"/>
    <col min="8449" max="8449" width="32.21875" customWidth="1"/>
    <col min="8450" max="8450" width="9.5546875" customWidth="1"/>
    <col min="8451" max="8451" width="12.77734375" customWidth="1"/>
    <col min="8452" max="8452" width="10.5546875" customWidth="1"/>
    <col min="8453" max="8453" width="13" customWidth="1"/>
    <col min="8454" max="8454" width="12.5546875" customWidth="1"/>
    <col min="8455" max="8455" width="6.21875" customWidth="1"/>
    <col min="8456" max="8456" width="10.77734375" customWidth="1"/>
    <col min="8705" max="8705" width="32.21875" customWidth="1"/>
    <col min="8706" max="8706" width="9.5546875" customWidth="1"/>
    <col min="8707" max="8707" width="12.77734375" customWidth="1"/>
    <col min="8708" max="8708" width="10.5546875" customWidth="1"/>
    <col min="8709" max="8709" width="13" customWidth="1"/>
    <col min="8710" max="8710" width="12.5546875" customWidth="1"/>
    <col min="8711" max="8711" width="6.21875" customWidth="1"/>
    <col min="8712" max="8712" width="10.77734375" customWidth="1"/>
    <col min="8961" max="8961" width="32.21875" customWidth="1"/>
    <col min="8962" max="8962" width="9.5546875" customWidth="1"/>
    <col min="8963" max="8963" width="12.77734375" customWidth="1"/>
    <col min="8964" max="8964" width="10.5546875" customWidth="1"/>
    <col min="8965" max="8965" width="13" customWidth="1"/>
    <col min="8966" max="8966" width="12.5546875" customWidth="1"/>
    <col min="8967" max="8967" width="6.21875" customWidth="1"/>
    <col min="8968" max="8968" width="10.77734375" customWidth="1"/>
    <col min="9217" max="9217" width="32.21875" customWidth="1"/>
    <col min="9218" max="9218" width="9.5546875" customWidth="1"/>
    <col min="9219" max="9219" width="12.77734375" customWidth="1"/>
    <col min="9220" max="9220" width="10.5546875" customWidth="1"/>
    <col min="9221" max="9221" width="13" customWidth="1"/>
    <col min="9222" max="9222" width="12.5546875" customWidth="1"/>
    <col min="9223" max="9223" width="6.21875" customWidth="1"/>
    <col min="9224" max="9224" width="10.77734375" customWidth="1"/>
    <col min="9473" max="9473" width="32.21875" customWidth="1"/>
    <col min="9474" max="9474" width="9.5546875" customWidth="1"/>
    <col min="9475" max="9475" width="12.77734375" customWidth="1"/>
    <col min="9476" max="9476" width="10.5546875" customWidth="1"/>
    <col min="9477" max="9477" width="13" customWidth="1"/>
    <col min="9478" max="9478" width="12.5546875" customWidth="1"/>
    <col min="9479" max="9479" width="6.21875" customWidth="1"/>
    <col min="9480" max="9480" width="10.77734375" customWidth="1"/>
    <col min="9729" max="9729" width="32.21875" customWidth="1"/>
    <col min="9730" max="9730" width="9.5546875" customWidth="1"/>
    <col min="9731" max="9731" width="12.77734375" customWidth="1"/>
    <col min="9732" max="9732" width="10.5546875" customWidth="1"/>
    <col min="9733" max="9733" width="13" customWidth="1"/>
    <col min="9734" max="9734" width="12.5546875" customWidth="1"/>
    <col min="9735" max="9735" width="6.21875" customWidth="1"/>
    <col min="9736" max="9736" width="10.77734375" customWidth="1"/>
    <col min="9985" max="9985" width="32.21875" customWidth="1"/>
    <col min="9986" max="9986" width="9.5546875" customWidth="1"/>
    <col min="9987" max="9987" width="12.77734375" customWidth="1"/>
    <col min="9988" max="9988" width="10.5546875" customWidth="1"/>
    <col min="9989" max="9989" width="13" customWidth="1"/>
    <col min="9990" max="9990" width="12.5546875" customWidth="1"/>
    <col min="9991" max="9991" width="6.21875" customWidth="1"/>
    <col min="9992" max="9992" width="10.77734375" customWidth="1"/>
    <col min="10241" max="10241" width="32.21875" customWidth="1"/>
    <col min="10242" max="10242" width="9.5546875" customWidth="1"/>
    <col min="10243" max="10243" width="12.77734375" customWidth="1"/>
    <col min="10244" max="10244" width="10.5546875" customWidth="1"/>
    <col min="10245" max="10245" width="13" customWidth="1"/>
    <col min="10246" max="10246" width="12.5546875" customWidth="1"/>
    <col min="10247" max="10247" width="6.21875" customWidth="1"/>
    <col min="10248" max="10248" width="10.77734375" customWidth="1"/>
    <col min="10497" max="10497" width="32.21875" customWidth="1"/>
    <col min="10498" max="10498" width="9.5546875" customWidth="1"/>
    <col min="10499" max="10499" width="12.77734375" customWidth="1"/>
    <col min="10500" max="10500" width="10.5546875" customWidth="1"/>
    <col min="10501" max="10501" width="13" customWidth="1"/>
    <col min="10502" max="10502" width="12.5546875" customWidth="1"/>
    <col min="10503" max="10503" width="6.21875" customWidth="1"/>
    <col min="10504" max="10504" width="10.77734375" customWidth="1"/>
    <col min="10753" max="10753" width="32.21875" customWidth="1"/>
    <col min="10754" max="10754" width="9.5546875" customWidth="1"/>
    <col min="10755" max="10755" width="12.77734375" customWidth="1"/>
    <col min="10756" max="10756" width="10.5546875" customWidth="1"/>
    <col min="10757" max="10757" width="13" customWidth="1"/>
    <col min="10758" max="10758" width="12.5546875" customWidth="1"/>
    <col min="10759" max="10759" width="6.21875" customWidth="1"/>
    <col min="10760" max="10760" width="10.77734375" customWidth="1"/>
    <col min="11009" max="11009" width="32.21875" customWidth="1"/>
    <col min="11010" max="11010" width="9.5546875" customWidth="1"/>
    <col min="11011" max="11011" width="12.77734375" customWidth="1"/>
    <col min="11012" max="11012" width="10.5546875" customWidth="1"/>
    <col min="11013" max="11013" width="13" customWidth="1"/>
    <col min="11014" max="11014" width="12.5546875" customWidth="1"/>
    <col min="11015" max="11015" width="6.21875" customWidth="1"/>
    <col min="11016" max="11016" width="10.77734375" customWidth="1"/>
    <col min="11265" max="11265" width="32.21875" customWidth="1"/>
    <col min="11266" max="11266" width="9.5546875" customWidth="1"/>
    <col min="11267" max="11267" width="12.77734375" customWidth="1"/>
    <col min="11268" max="11268" width="10.5546875" customWidth="1"/>
    <col min="11269" max="11269" width="13" customWidth="1"/>
    <col min="11270" max="11270" width="12.5546875" customWidth="1"/>
    <col min="11271" max="11271" width="6.21875" customWidth="1"/>
    <col min="11272" max="11272" width="10.77734375" customWidth="1"/>
    <col min="11521" max="11521" width="32.21875" customWidth="1"/>
    <col min="11522" max="11522" width="9.5546875" customWidth="1"/>
    <col min="11523" max="11523" width="12.77734375" customWidth="1"/>
    <col min="11524" max="11524" width="10.5546875" customWidth="1"/>
    <col min="11525" max="11525" width="13" customWidth="1"/>
    <col min="11526" max="11526" width="12.5546875" customWidth="1"/>
    <col min="11527" max="11527" width="6.21875" customWidth="1"/>
    <col min="11528" max="11528" width="10.77734375" customWidth="1"/>
    <col min="11777" max="11777" width="32.21875" customWidth="1"/>
    <col min="11778" max="11778" width="9.5546875" customWidth="1"/>
    <col min="11779" max="11779" width="12.77734375" customWidth="1"/>
    <col min="11780" max="11780" width="10.5546875" customWidth="1"/>
    <col min="11781" max="11781" width="13" customWidth="1"/>
    <col min="11782" max="11782" width="12.5546875" customWidth="1"/>
    <col min="11783" max="11783" width="6.21875" customWidth="1"/>
    <col min="11784" max="11784" width="10.77734375" customWidth="1"/>
    <col min="12033" max="12033" width="32.21875" customWidth="1"/>
    <col min="12034" max="12034" width="9.5546875" customWidth="1"/>
    <col min="12035" max="12035" width="12.77734375" customWidth="1"/>
    <col min="12036" max="12036" width="10.5546875" customWidth="1"/>
    <col min="12037" max="12037" width="13" customWidth="1"/>
    <col min="12038" max="12038" width="12.5546875" customWidth="1"/>
    <col min="12039" max="12039" width="6.21875" customWidth="1"/>
    <col min="12040" max="12040" width="10.77734375" customWidth="1"/>
    <col min="12289" max="12289" width="32.21875" customWidth="1"/>
    <col min="12290" max="12290" width="9.5546875" customWidth="1"/>
    <col min="12291" max="12291" width="12.77734375" customWidth="1"/>
    <col min="12292" max="12292" width="10.5546875" customWidth="1"/>
    <col min="12293" max="12293" width="13" customWidth="1"/>
    <col min="12294" max="12294" width="12.5546875" customWidth="1"/>
    <col min="12295" max="12295" width="6.21875" customWidth="1"/>
    <col min="12296" max="12296" width="10.77734375" customWidth="1"/>
    <col min="12545" max="12545" width="32.21875" customWidth="1"/>
    <col min="12546" max="12546" width="9.5546875" customWidth="1"/>
    <col min="12547" max="12547" width="12.77734375" customWidth="1"/>
    <col min="12548" max="12548" width="10.5546875" customWidth="1"/>
    <col min="12549" max="12549" width="13" customWidth="1"/>
    <col min="12550" max="12550" width="12.5546875" customWidth="1"/>
    <col min="12551" max="12551" width="6.21875" customWidth="1"/>
    <col min="12552" max="12552" width="10.77734375" customWidth="1"/>
    <col min="12801" max="12801" width="32.21875" customWidth="1"/>
    <col min="12802" max="12802" width="9.5546875" customWidth="1"/>
    <col min="12803" max="12803" width="12.77734375" customWidth="1"/>
    <col min="12804" max="12804" width="10.5546875" customWidth="1"/>
    <col min="12805" max="12805" width="13" customWidth="1"/>
    <col min="12806" max="12806" width="12.5546875" customWidth="1"/>
    <col min="12807" max="12807" width="6.21875" customWidth="1"/>
    <col min="12808" max="12808" width="10.77734375" customWidth="1"/>
    <col min="13057" max="13057" width="32.21875" customWidth="1"/>
    <col min="13058" max="13058" width="9.5546875" customWidth="1"/>
    <col min="13059" max="13059" width="12.77734375" customWidth="1"/>
    <col min="13060" max="13060" width="10.5546875" customWidth="1"/>
    <col min="13061" max="13061" width="13" customWidth="1"/>
    <col min="13062" max="13062" width="12.5546875" customWidth="1"/>
    <col min="13063" max="13063" width="6.21875" customWidth="1"/>
    <col min="13064" max="13064" width="10.77734375" customWidth="1"/>
    <col min="13313" max="13313" width="32.21875" customWidth="1"/>
    <col min="13314" max="13314" width="9.5546875" customWidth="1"/>
    <col min="13315" max="13315" width="12.77734375" customWidth="1"/>
    <col min="13316" max="13316" width="10.5546875" customWidth="1"/>
    <col min="13317" max="13317" width="13" customWidth="1"/>
    <col min="13318" max="13318" width="12.5546875" customWidth="1"/>
    <col min="13319" max="13319" width="6.21875" customWidth="1"/>
    <col min="13320" max="13320" width="10.77734375" customWidth="1"/>
    <col min="13569" max="13569" width="32.21875" customWidth="1"/>
    <col min="13570" max="13570" width="9.5546875" customWidth="1"/>
    <col min="13571" max="13571" width="12.77734375" customWidth="1"/>
    <col min="13572" max="13572" width="10.5546875" customWidth="1"/>
    <col min="13573" max="13573" width="13" customWidth="1"/>
    <col min="13574" max="13574" width="12.5546875" customWidth="1"/>
    <col min="13575" max="13575" width="6.21875" customWidth="1"/>
    <col min="13576" max="13576" width="10.77734375" customWidth="1"/>
    <col min="13825" max="13825" width="32.21875" customWidth="1"/>
    <col min="13826" max="13826" width="9.5546875" customWidth="1"/>
    <col min="13827" max="13827" width="12.77734375" customWidth="1"/>
    <col min="13828" max="13828" width="10.5546875" customWidth="1"/>
    <col min="13829" max="13829" width="13" customWidth="1"/>
    <col min="13830" max="13830" width="12.5546875" customWidth="1"/>
    <col min="13831" max="13831" width="6.21875" customWidth="1"/>
    <col min="13832" max="13832" width="10.77734375" customWidth="1"/>
    <col min="14081" max="14081" width="32.21875" customWidth="1"/>
    <col min="14082" max="14082" width="9.5546875" customWidth="1"/>
    <col min="14083" max="14083" width="12.77734375" customWidth="1"/>
    <col min="14084" max="14084" width="10.5546875" customWidth="1"/>
    <col min="14085" max="14085" width="13" customWidth="1"/>
    <col min="14086" max="14086" width="12.5546875" customWidth="1"/>
    <col min="14087" max="14087" width="6.21875" customWidth="1"/>
    <col min="14088" max="14088" width="10.77734375" customWidth="1"/>
    <col min="14337" max="14337" width="32.21875" customWidth="1"/>
    <col min="14338" max="14338" width="9.5546875" customWidth="1"/>
    <col min="14339" max="14339" width="12.77734375" customWidth="1"/>
    <col min="14340" max="14340" width="10.5546875" customWidth="1"/>
    <col min="14341" max="14341" width="13" customWidth="1"/>
    <col min="14342" max="14342" width="12.5546875" customWidth="1"/>
    <col min="14343" max="14343" width="6.21875" customWidth="1"/>
    <col min="14344" max="14344" width="10.77734375" customWidth="1"/>
    <col min="14593" max="14593" width="32.21875" customWidth="1"/>
    <col min="14594" max="14594" width="9.5546875" customWidth="1"/>
    <col min="14595" max="14595" width="12.77734375" customWidth="1"/>
    <col min="14596" max="14596" width="10.5546875" customWidth="1"/>
    <col min="14597" max="14597" width="13" customWidth="1"/>
    <col min="14598" max="14598" width="12.5546875" customWidth="1"/>
    <col min="14599" max="14599" width="6.21875" customWidth="1"/>
    <col min="14600" max="14600" width="10.77734375" customWidth="1"/>
    <col min="14849" max="14849" width="32.21875" customWidth="1"/>
    <col min="14850" max="14850" width="9.5546875" customWidth="1"/>
    <col min="14851" max="14851" width="12.77734375" customWidth="1"/>
    <col min="14852" max="14852" width="10.5546875" customWidth="1"/>
    <col min="14853" max="14853" width="13" customWidth="1"/>
    <col min="14854" max="14854" width="12.5546875" customWidth="1"/>
    <col min="14855" max="14855" width="6.21875" customWidth="1"/>
    <col min="14856" max="14856" width="10.77734375" customWidth="1"/>
    <col min="15105" max="15105" width="32.21875" customWidth="1"/>
    <col min="15106" max="15106" width="9.5546875" customWidth="1"/>
    <col min="15107" max="15107" width="12.77734375" customWidth="1"/>
    <col min="15108" max="15108" width="10.5546875" customWidth="1"/>
    <col min="15109" max="15109" width="13" customWidth="1"/>
    <col min="15110" max="15110" width="12.5546875" customWidth="1"/>
    <col min="15111" max="15111" width="6.21875" customWidth="1"/>
    <col min="15112" max="15112" width="10.77734375" customWidth="1"/>
    <col min="15361" max="15361" width="32.21875" customWidth="1"/>
    <col min="15362" max="15362" width="9.5546875" customWidth="1"/>
    <col min="15363" max="15363" width="12.77734375" customWidth="1"/>
    <col min="15364" max="15364" width="10.5546875" customWidth="1"/>
    <col min="15365" max="15365" width="13" customWidth="1"/>
    <col min="15366" max="15366" width="12.5546875" customWidth="1"/>
    <col min="15367" max="15367" width="6.21875" customWidth="1"/>
    <col min="15368" max="15368" width="10.77734375" customWidth="1"/>
    <col min="15617" max="15617" width="32.21875" customWidth="1"/>
    <col min="15618" max="15618" width="9.5546875" customWidth="1"/>
    <col min="15619" max="15619" width="12.77734375" customWidth="1"/>
    <col min="15620" max="15620" width="10.5546875" customWidth="1"/>
    <col min="15621" max="15621" width="13" customWidth="1"/>
    <col min="15622" max="15622" width="12.5546875" customWidth="1"/>
    <col min="15623" max="15623" width="6.21875" customWidth="1"/>
    <col min="15624" max="15624" width="10.77734375" customWidth="1"/>
    <col min="15873" max="15873" width="32.21875" customWidth="1"/>
    <col min="15874" max="15874" width="9.5546875" customWidth="1"/>
    <col min="15875" max="15875" width="12.77734375" customWidth="1"/>
    <col min="15876" max="15876" width="10.5546875" customWidth="1"/>
    <col min="15877" max="15877" width="13" customWidth="1"/>
    <col min="15878" max="15878" width="12.5546875" customWidth="1"/>
    <col min="15879" max="15879" width="6.21875" customWidth="1"/>
    <col min="15880" max="15880" width="10.77734375" customWidth="1"/>
    <col min="16129" max="16129" width="32.21875" customWidth="1"/>
    <col min="16130" max="16130" width="9.5546875" customWidth="1"/>
    <col min="16131" max="16131" width="12.77734375" customWidth="1"/>
    <col min="16132" max="16132" width="10.5546875" customWidth="1"/>
    <col min="16133" max="16133" width="13" customWidth="1"/>
    <col min="16134" max="16134" width="12.5546875" customWidth="1"/>
    <col min="16135" max="16135" width="6.21875" customWidth="1"/>
    <col min="16136" max="16136" width="10.77734375" customWidth="1"/>
  </cols>
  <sheetData>
    <row r="1" spans="1:9" ht="15.6" x14ac:dyDescent="0.3">
      <c r="A1" s="1275" t="s">
        <v>618</v>
      </c>
      <c r="B1" s="1275"/>
      <c r="C1" s="1275"/>
      <c r="D1" s="1275"/>
      <c r="E1" s="1275"/>
      <c r="F1" s="1275"/>
      <c r="G1" s="298">
        <v>2022</v>
      </c>
      <c r="I1" s="376" t="s">
        <v>651</v>
      </c>
    </row>
    <row r="2" spans="1:9" s="317" customFormat="1" ht="15.6" x14ac:dyDescent="0.3">
      <c r="A2" s="1276" t="s">
        <v>619</v>
      </c>
      <c r="B2" s="1276"/>
      <c r="C2" s="1276"/>
      <c r="D2" s="1276"/>
      <c r="E2" s="1276"/>
      <c r="F2" s="1276"/>
    </row>
    <row r="3" spans="1:9" ht="14.4" customHeight="1" x14ac:dyDescent="0.3">
      <c r="A3" s="1248" t="s">
        <v>17</v>
      </c>
      <c r="B3" s="1278" t="s">
        <v>236</v>
      </c>
      <c r="C3" s="1278" t="s">
        <v>159</v>
      </c>
      <c r="D3" s="1278"/>
      <c r="E3" s="1278"/>
      <c r="F3" s="1252"/>
    </row>
    <row r="4" spans="1:9" x14ac:dyDescent="0.3">
      <c r="A4" s="1277"/>
      <c r="B4" s="1278"/>
      <c r="C4" s="1278" t="s">
        <v>620</v>
      </c>
      <c r="D4" s="1278"/>
      <c r="E4" s="1278"/>
      <c r="F4" s="1252"/>
    </row>
    <row r="5" spans="1:9" ht="41.4" x14ac:dyDescent="0.3">
      <c r="A5" s="1277"/>
      <c r="B5" s="1278"/>
      <c r="C5" s="285" t="s">
        <v>621</v>
      </c>
      <c r="D5" s="285" t="s">
        <v>622</v>
      </c>
      <c r="E5" s="285" t="s">
        <v>623</v>
      </c>
      <c r="F5" s="307" t="s">
        <v>624</v>
      </c>
    </row>
    <row r="6" spans="1:9" x14ac:dyDescent="0.3">
      <c r="A6" s="1249"/>
      <c r="B6" s="1278" t="s">
        <v>182</v>
      </c>
      <c r="C6" s="1278"/>
      <c r="D6" s="1278"/>
      <c r="E6" s="1278"/>
      <c r="F6" s="1252"/>
    </row>
    <row r="7" spans="1:9" x14ac:dyDescent="0.3">
      <c r="A7" s="333" t="s">
        <v>625</v>
      </c>
      <c r="B7" s="827">
        <v>1475.22</v>
      </c>
      <c r="C7" s="827">
        <v>1443.08</v>
      </c>
      <c r="D7" s="827">
        <v>1151.22</v>
      </c>
      <c r="E7" s="827">
        <v>1640.71</v>
      </c>
      <c r="F7" s="828">
        <v>1626.74</v>
      </c>
      <c r="G7" s="336"/>
    </row>
    <row r="8" spans="1:9" x14ac:dyDescent="0.3">
      <c r="A8" s="829" t="s">
        <v>907</v>
      </c>
      <c r="B8" s="830">
        <v>1237.28</v>
      </c>
      <c r="C8" s="830">
        <v>1203.99</v>
      </c>
      <c r="D8" s="830">
        <v>1002.92</v>
      </c>
      <c r="E8" s="830">
        <v>1325.62</v>
      </c>
      <c r="F8" s="831">
        <v>1448</v>
      </c>
      <c r="G8" s="337"/>
    </row>
    <row r="9" spans="1:9" ht="28.2" x14ac:dyDescent="0.3">
      <c r="A9" s="333" t="s">
        <v>908</v>
      </c>
      <c r="B9" s="827">
        <v>280.62</v>
      </c>
      <c r="C9" s="827">
        <v>260.48</v>
      </c>
      <c r="D9" s="827">
        <v>192.38</v>
      </c>
      <c r="E9" s="827">
        <v>265.91000000000003</v>
      </c>
      <c r="F9" s="828">
        <v>380.41</v>
      </c>
      <c r="G9" s="338"/>
    </row>
    <row r="10" spans="1:9" x14ac:dyDescent="0.3">
      <c r="A10" s="339" t="s">
        <v>626</v>
      </c>
      <c r="B10" s="334"/>
      <c r="C10" s="334" t="s">
        <v>604</v>
      </c>
      <c r="D10" s="334" t="s">
        <v>604</v>
      </c>
      <c r="E10" s="334" t="s">
        <v>604</v>
      </c>
      <c r="F10" s="335" t="s">
        <v>604</v>
      </c>
      <c r="G10" s="338"/>
    </row>
    <row r="11" spans="1:9" ht="28.2" x14ac:dyDescent="0.3">
      <c r="A11" s="339" t="s">
        <v>627</v>
      </c>
      <c r="B11" s="334">
        <v>63.2</v>
      </c>
      <c r="C11" s="334">
        <v>63.75</v>
      </c>
      <c r="D11" s="334" t="s">
        <v>449</v>
      </c>
      <c r="E11" s="334">
        <v>56.95</v>
      </c>
      <c r="F11" s="335">
        <v>73.3</v>
      </c>
      <c r="G11" s="338"/>
    </row>
    <row r="12" spans="1:9" ht="28.2" x14ac:dyDescent="0.3">
      <c r="A12" s="340" t="s">
        <v>628</v>
      </c>
      <c r="B12" s="334">
        <v>38.33</v>
      </c>
      <c r="C12" s="334">
        <v>35.729999999999997</v>
      </c>
      <c r="D12" s="334">
        <v>27</v>
      </c>
      <c r="E12" s="334">
        <v>39.57</v>
      </c>
      <c r="F12" s="335">
        <v>49.64</v>
      </c>
      <c r="G12" s="338"/>
    </row>
    <row r="13" spans="1:9" x14ac:dyDescent="0.3">
      <c r="A13" s="339" t="s">
        <v>629</v>
      </c>
      <c r="B13" s="827">
        <v>167.63</v>
      </c>
      <c r="C13" s="341">
        <v>149.28</v>
      </c>
      <c r="D13" s="341">
        <v>137.13</v>
      </c>
      <c r="E13" s="341">
        <v>157.97999999999999</v>
      </c>
      <c r="F13" s="342">
        <v>243.88</v>
      </c>
      <c r="G13" s="338"/>
    </row>
    <row r="14" spans="1:9" x14ac:dyDescent="0.3">
      <c r="A14" s="343"/>
      <c r="B14" s="832">
        <f>B13/B7</f>
        <v>0.1136305093477583</v>
      </c>
      <c r="C14" s="832">
        <f>C13/C7</f>
        <v>0.10344540843196497</v>
      </c>
      <c r="D14" s="832">
        <f t="shared" ref="D14:F14" si="0">D13/D7</f>
        <v>0.11911711054359722</v>
      </c>
      <c r="E14" s="832">
        <f t="shared" si="0"/>
        <v>9.6287582814757022E-2</v>
      </c>
      <c r="F14" s="833">
        <f t="shared" si="0"/>
        <v>0.14991947084352755</v>
      </c>
      <c r="G14" s="834"/>
    </row>
    <row r="15" spans="1:9" x14ac:dyDescent="0.3">
      <c r="A15" s="344" t="s">
        <v>630</v>
      </c>
      <c r="B15" s="827">
        <v>100.1</v>
      </c>
      <c r="C15" s="827">
        <v>89.11</v>
      </c>
      <c r="D15" s="827">
        <v>74.61</v>
      </c>
      <c r="E15" s="827">
        <v>108.32</v>
      </c>
      <c r="F15" s="828">
        <v>139.74</v>
      </c>
      <c r="G15" s="280"/>
    </row>
    <row r="16" spans="1:9" x14ac:dyDescent="0.3">
      <c r="A16" s="344" t="s">
        <v>631</v>
      </c>
      <c r="B16" s="827">
        <v>31.67</v>
      </c>
      <c r="C16" s="827">
        <v>28.82</v>
      </c>
      <c r="D16" s="827" t="s">
        <v>449</v>
      </c>
      <c r="E16" s="827">
        <v>24.67</v>
      </c>
      <c r="F16" s="828">
        <v>52.87</v>
      </c>
      <c r="G16" s="280"/>
    </row>
    <row r="17" spans="1:7" x14ac:dyDescent="0.3">
      <c r="A17" s="344" t="s">
        <v>632</v>
      </c>
      <c r="B17" s="334">
        <v>35.85</v>
      </c>
      <c r="C17" s="334">
        <v>31.35</v>
      </c>
      <c r="D17" s="334">
        <v>61.92</v>
      </c>
      <c r="E17" s="334">
        <v>25</v>
      </c>
      <c r="F17" s="335">
        <v>51.27</v>
      </c>
      <c r="G17" s="313"/>
    </row>
    <row r="18" spans="1:7" ht="15.6" x14ac:dyDescent="0.3">
      <c r="A18" s="308"/>
    </row>
    <row r="19" spans="1:7" x14ac:dyDescent="0.3">
      <c r="A19" s="345" t="s">
        <v>909</v>
      </c>
    </row>
  </sheetData>
  <mergeCells count="7">
    <mergeCell ref="A1:F1"/>
    <mergeCell ref="A2:F2"/>
    <mergeCell ref="A3:A6"/>
    <mergeCell ref="B3:B5"/>
    <mergeCell ref="C3:F3"/>
    <mergeCell ref="C4:F4"/>
    <mergeCell ref="B6:F6"/>
  </mergeCells>
  <hyperlinks>
    <hyperlink ref="I1" location="INFO!A1" display="POWRÓT" xr:uid="{00000000-0004-0000-2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C84C-4DD6-4AEE-9789-760ABAB9245B}">
  <dimension ref="A1:J19"/>
  <sheetViews>
    <sheetView zoomScale="85" zoomScaleNormal="85" workbookViewId="0">
      <selection activeCell="H2" sqref="H2"/>
    </sheetView>
  </sheetViews>
  <sheetFormatPr defaultRowHeight="14.4" x14ac:dyDescent="0.3"/>
  <cols>
    <col min="1" max="1" width="24.88671875" customWidth="1"/>
    <col min="2" max="2" width="8.44140625" customWidth="1"/>
    <col min="3" max="3" width="16.5546875" customWidth="1"/>
    <col min="4" max="4" width="11.88671875" customWidth="1"/>
    <col min="5" max="5" width="10.5546875" customWidth="1"/>
    <col min="6" max="6" width="15.88671875" customWidth="1"/>
    <col min="7" max="8" width="8.88671875" customWidth="1"/>
    <col min="9" max="9" width="16.6640625" customWidth="1"/>
    <col min="10" max="10" width="8.88671875" customWidth="1"/>
    <col min="257" max="257" width="24.88671875" customWidth="1"/>
    <col min="258" max="258" width="8.33203125" customWidth="1"/>
    <col min="259" max="259" width="12.88671875" customWidth="1"/>
    <col min="261" max="261" width="8.5546875" customWidth="1"/>
    <col min="262" max="262" width="15.88671875" customWidth="1"/>
    <col min="263" max="263" width="2.6640625" customWidth="1"/>
    <col min="264" max="266" width="0" hidden="1" customWidth="1"/>
    <col min="513" max="513" width="24.88671875" customWidth="1"/>
    <col min="514" max="514" width="8.33203125" customWidth="1"/>
    <col min="515" max="515" width="12.88671875" customWidth="1"/>
    <col min="517" max="517" width="8.5546875" customWidth="1"/>
    <col min="518" max="518" width="15.88671875" customWidth="1"/>
    <col min="519" max="519" width="2.6640625" customWidth="1"/>
    <col min="520" max="522" width="0" hidden="1" customWidth="1"/>
    <col min="769" max="769" width="24.88671875" customWidth="1"/>
    <col min="770" max="770" width="8.33203125" customWidth="1"/>
    <col min="771" max="771" width="12.88671875" customWidth="1"/>
    <col min="773" max="773" width="8.5546875" customWidth="1"/>
    <col min="774" max="774" width="15.88671875" customWidth="1"/>
    <col min="775" max="775" width="2.6640625" customWidth="1"/>
    <col min="776" max="778" width="0" hidden="1" customWidth="1"/>
    <col min="1025" max="1025" width="24.88671875" customWidth="1"/>
    <col min="1026" max="1026" width="8.33203125" customWidth="1"/>
    <col min="1027" max="1027" width="12.88671875" customWidth="1"/>
    <col min="1029" max="1029" width="8.5546875" customWidth="1"/>
    <col min="1030" max="1030" width="15.88671875" customWidth="1"/>
    <col min="1031" max="1031" width="2.6640625" customWidth="1"/>
    <col min="1032" max="1034" width="0" hidden="1" customWidth="1"/>
    <col min="1281" max="1281" width="24.88671875" customWidth="1"/>
    <col min="1282" max="1282" width="8.33203125" customWidth="1"/>
    <col min="1283" max="1283" width="12.88671875" customWidth="1"/>
    <col min="1285" max="1285" width="8.5546875" customWidth="1"/>
    <col min="1286" max="1286" width="15.88671875" customWidth="1"/>
    <col min="1287" max="1287" width="2.6640625" customWidth="1"/>
    <col min="1288" max="1290" width="0" hidden="1" customWidth="1"/>
    <col min="1537" max="1537" width="24.88671875" customWidth="1"/>
    <col min="1538" max="1538" width="8.33203125" customWidth="1"/>
    <col min="1539" max="1539" width="12.88671875" customWidth="1"/>
    <col min="1541" max="1541" width="8.5546875" customWidth="1"/>
    <col min="1542" max="1542" width="15.88671875" customWidth="1"/>
    <col min="1543" max="1543" width="2.6640625" customWidth="1"/>
    <col min="1544" max="1546" width="0" hidden="1" customWidth="1"/>
    <col min="1793" max="1793" width="24.88671875" customWidth="1"/>
    <col min="1794" max="1794" width="8.33203125" customWidth="1"/>
    <col min="1795" max="1795" width="12.88671875" customWidth="1"/>
    <col min="1797" max="1797" width="8.5546875" customWidth="1"/>
    <col min="1798" max="1798" width="15.88671875" customWidth="1"/>
    <col min="1799" max="1799" width="2.6640625" customWidth="1"/>
    <col min="1800" max="1802" width="0" hidden="1" customWidth="1"/>
    <col min="2049" max="2049" width="24.88671875" customWidth="1"/>
    <col min="2050" max="2050" width="8.33203125" customWidth="1"/>
    <col min="2051" max="2051" width="12.88671875" customWidth="1"/>
    <col min="2053" max="2053" width="8.5546875" customWidth="1"/>
    <col min="2054" max="2054" width="15.88671875" customWidth="1"/>
    <col min="2055" max="2055" width="2.6640625" customWidth="1"/>
    <col min="2056" max="2058" width="0" hidden="1" customWidth="1"/>
    <col min="2305" max="2305" width="24.88671875" customWidth="1"/>
    <col min="2306" max="2306" width="8.33203125" customWidth="1"/>
    <col min="2307" max="2307" width="12.88671875" customWidth="1"/>
    <col min="2309" max="2309" width="8.5546875" customWidth="1"/>
    <col min="2310" max="2310" width="15.88671875" customWidth="1"/>
    <col min="2311" max="2311" width="2.6640625" customWidth="1"/>
    <col min="2312" max="2314" width="0" hidden="1" customWidth="1"/>
    <col min="2561" max="2561" width="24.88671875" customWidth="1"/>
    <col min="2562" max="2562" width="8.33203125" customWidth="1"/>
    <col min="2563" max="2563" width="12.88671875" customWidth="1"/>
    <col min="2565" max="2565" width="8.5546875" customWidth="1"/>
    <col min="2566" max="2566" width="15.88671875" customWidth="1"/>
    <col min="2567" max="2567" width="2.6640625" customWidth="1"/>
    <col min="2568" max="2570" width="0" hidden="1" customWidth="1"/>
    <col min="2817" max="2817" width="24.88671875" customWidth="1"/>
    <col min="2818" max="2818" width="8.33203125" customWidth="1"/>
    <col min="2819" max="2819" width="12.88671875" customWidth="1"/>
    <col min="2821" max="2821" width="8.5546875" customWidth="1"/>
    <col min="2822" max="2822" width="15.88671875" customWidth="1"/>
    <col min="2823" max="2823" width="2.6640625" customWidth="1"/>
    <col min="2824" max="2826" width="0" hidden="1" customWidth="1"/>
    <col min="3073" max="3073" width="24.88671875" customWidth="1"/>
    <col min="3074" max="3074" width="8.33203125" customWidth="1"/>
    <col min="3075" max="3075" width="12.88671875" customWidth="1"/>
    <col min="3077" max="3077" width="8.5546875" customWidth="1"/>
    <col min="3078" max="3078" width="15.88671875" customWidth="1"/>
    <col min="3079" max="3079" width="2.6640625" customWidth="1"/>
    <col min="3080" max="3082" width="0" hidden="1" customWidth="1"/>
    <col min="3329" max="3329" width="24.88671875" customWidth="1"/>
    <col min="3330" max="3330" width="8.33203125" customWidth="1"/>
    <col min="3331" max="3331" width="12.88671875" customWidth="1"/>
    <col min="3333" max="3333" width="8.5546875" customWidth="1"/>
    <col min="3334" max="3334" width="15.88671875" customWidth="1"/>
    <col min="3335" max="3335" width="2.6640625" customWidth="1"/>
    <col min="3336" max="3338" width="0" hidden="1" customWidth="1"/>
    <col min="3585" max="3585" width="24.88671875" customWidth="1"/>
    <col min="3586" max="3586" width="8.33203125" customWidth="1"/>
    <col min="3587" max="3587" width="12.88671875" customWidth="1"/>
    <col min="3589" max="3589" width="8.5546875" customWidth="1"/>
    <col min="3590" max="3590" width="15.88671875" customWidth="1"/>
    <col min="3591" max="3591" width="2.6640625" customWidth="1"/>
    <col min="3592" max="3594" width="0" hidden="1" customWidth="1"/>
    <col min="3841" max="3841" width="24.88671875" customWidth="1"/>
    <col min="3842" max="3842" width="8.33203125" customWidth="1"/>
    <col min="3843" max="3843" width="12.88671875" customWidth="1"/>
    <col min="3845" max="3845" width="8.5546875" customWidth="1"/>
    <col min="3846" max="3846" width="15.88671875" customWidth="1"/>
    <col min="3847" max="3847" width="2.6640625" customWidth="1"/>
    <col min="3848" max="3850" width="0" hidden="1" customWidth="1"/>
    <col min="4097" max="4097" width="24.88671875" customWidth="1"/>
    <col min="4098" max="4098" width="8.33203125" customWidth="1"/>
    <col min="4099" max="4099" width="12.88671875" customWidth="1"/>
    <col min="4101" max="4101" width="8.5546875" customWidth="1"/>
    <col min="4102" max="4102" width="15.88671875" customWidth="1"/>
    <col min="4103" max="4103" width="2.6640625" customWidth="1"/>
    <col min="4104" max="4106" width="0" hidden="1" customWidth="1"/>
    <col min="4353" max="4353" width="24.88671875" customWidth="1"/>
    <col min="4354" max="4354" width="8.33203125" customWidth="1"/>
    <col min="4355" max="4355" width="12.88671875" customWidth="1"/>
    <col min="4357" max="4357" width="8.5546875" customWidth="1"/>
    <col min="4358" max="4358" width="15.88671875" customWidth="1"/>
    <col min="4359" max="4359" width="2.6640625" customWidth="1"/>
    <col min="4360" max="4362" width="0" hidden="1" customWidth="1"/>
    <col min="4609" max="4609" width="24.88671875" customWidth="1"/>
    <col min="4610" max="4610" width="8.33203125" customWidth="1"/>
    <col min="4611" max="4611" width="12.88671875" customWidth="1"/>
    <col min="4613" max="4613" width="8.5546875" customWidth="1"/>
    <col min="4614" max="4614" width="15.88671875" customWidth="1"/>
    <col min="4615" max="4615" width="2.6640625" customWidth="1"/>
    <col min="4616" max="4618" width="0" hidden="1" customWidth="1"/>
    <col min="4865" max="4865" width="24.88671875" customWidth="1"/>
    <col min="4866" max="4866" width="8.33203125" customWidth="1"/>
    <col min="4867" max="4867" width="12.88671875" customWidth="1"/>
    <col min="4869" max="4869" width="8.5546875" customWidth="1"/>
    <col min="4870" max="4870" width="15.88671875" customWidth="1"/>
    <col min="4871" max="4871" width="2.6640625" customWidth="1"/>
    <col min="4872" max="4874" width="0" hidden="1" customWidth="1"/>
    <col min="5121" max="5121" width="24.88671875" customWidth="1"/>
    <col min="5122" max="5122" width="8.33203125" customWidth="1"/>
    <col min="5123" max="5123" width="12.88671875" customWidth="1"/>
    <col min="5125" max="5125" width="8.5546875" customWidth="1"/>
    <col min="5126" max="5126" width="15.88671875" customWidth="1"/>
    <col min="5127" max="5127" width="2.6640625" customWidth="1"/>
    <col min="5128" max="5130" width="0" hidden="1" customWidth="1"/>
    <col min="5377" max="5377" width="24.88671875" customWidth="1"/>
    <col min="5378" max="5378" width="8.33203125" customWidth="1"/>
    <col min="5379" max="5379" width="12.88671875" customWidth="1"/>
    <col min="5381" max="5381" width="8.5546875" customWidth="1"/>
    <col min="5382" max="5382" width="15.88671875" customWidth="1"/>
    <col min="5383" max="5383" width="2.6640625" customWidth="1"/>
    <col min="5384" max="5386" width="0" hidden="1" customWidth="1"/>
    <col min="5633" max="5633" width="24.88671875" customWidth="1"/>
    <col min="5634" max="5634" width="8.33203125" customWidth="1"/>
    <col min="5635" max="5635" width="12.88671875" customWidth="1"/>
    <col min="5637" max="5637" width="8.5546875" customWidth="1"/>
    <col min="5638" max="5638" width="15.88671875" customWidth="1"/>
    <col min="5639" max="5639" width="2.6640625" customWidth="1"/>
    <col min="5640" max="5642" width="0" hidden="1" customWidth="1"/>
    <col min="5889" max="5889" width="24.88671875" customWidth="1"/>
    <col min="5890" max="5890" width="8.33203125" customWidth="1"/>
    <col min="5891" max="5891" width="12.88671875" customWidth="1"/>
    <col min="5893" max="5893" width="8.5546875" customWidth="1"/>
    <col min="5894" max="5894" width="15.88671875" customWidth="1"/>
    <col min="5895" max="5895" width="2.6640625" customWidth="1"/>
    <col min="5896" max="5898" width="0" hidden="1" customWidth="1"/>
    <col min="6145" max="6145" width="24.88671875" customWidth="1"/>
    <col min="6146" max="6146" width="8.33203125" customWidth="1"/>
    <col min="6147" max="6147" width="12.88671875" customWidth="1"/>
    <col min="6149" max="6149" width="8.5546875" customWidth="1"/>
    <col min="6150" max="6150" width="15.88671875" customWidth="1"/>
    <col min="6151" max="6151" width="2.6640625" customWidth="1"/>
    <col min="6152" max="6154" width="0" hidden="1" customWidth="1"/>
    <col min="6401" max="6401" width="24.88671875" customWidth="1"/>
    <col min="6402" max="6402" width="8.33203125" customWidth="1"/>
    <col min="6403" max="6403" width="12.88671875" customWidth="1"/>
    <col min="6405" max="6405" width="8.5546875" customWidth="1"/>
    <col min="6406" max="6406" width="15.88671875" customWidth="1"/>
    <col min="6407" max="6407" width="2.6640625" customWidth="1"/>
    <col min="6408" max="6410" width="0" hidden="1" customWidth="1"/>
    <col min="6657" max="6657" width="24.88671875" customWidth="1"/>
    <col min="6658" max="6658" width="8.33203125" customWidth="1"/>
    <col min="6659" max="6659" width="12.88671875" customWidth="1"/>
    <col min="6661" max="6661" width="8.5546875" customWidth="1"/>
    <col min="6662" max="6662" width="15.88671875" customWidth="1"/>
    <col min="6663" max="6663" width="2.6640625" customWidth="1"/>
    <col min="6664" max="6666" width="0" hidden="1" customWidth="1"/>
    <col min="6913" max="6913" width="24.88671875" customWidth="1"/>
    <col min="6914" max="6914" width="8.33203125" customWidth="1"/>
    <col min="6915" max="6915" width="12.88671875" customWidth="1"/>
    <col min="6917" max="6917" width="8.5546875" customWidth="1"/>
    <col min="6918" max="6918" width="15.88671875" customWidth="1"/>
    <col min="6919" max="6919" width="2.6640625" customWidth="1"/>
    <col min="6920" max="6922" width="0" hidden="1" customWidth="1"/>
    <col min="7169" max="7169" width="24.88671875" customWidth="1"/>
    <col min="7170" max="7170" width="8.33203125" customWidth="1"/>
    <col min="7171" max="7171" width="12.88671875" customWidth="1"/>
    <col min="7173" max="7173" width="8.5546875" customWidth="1"/>
    <col min="7174" max="7174" width="15.88671875" customWidth="1"/>
    <col min="7175" max="7175" width="2.6640625" customWidth="1"/>
    <col min="7176" max="7178" width="0" hidden="1" customWidth="1"/>
    <col min="7425" max="7425" width="24.88671875" customWidth="1"/>
    <col min="7426" max="7426" width="8.33203125" customWidth="1"/>
    <col min="7427" max="7427" width="12.88671875" customWidth="1"/>
    <col min="7429" max="7429" width="8.5546875" customWidth="1"/>
    <col min="7430" max="7430" width="15.88671875" customWidth="1"/>
    <col min="7431" max="7431" width="2.6640625" customWidth="1"/>
    <col min="7432" max="7434" width="0" hidden="1" customWidth="1"/>
    <col min="7681" max="7681" width="24.88671875" customWidth="1"/>
    <col min="7682" max="7682" width="8.33203125" customWidth="1"/>
    <col min="7683" max="7683" width="12.88671875" customWidth="1"/>
    <col min="7685" max="7685" width="8.5546875" customWidth="1"/>
    <col min="7686" max="7686" width="15.88671875" customWidth="1"/>
    <col min="7687" max="7687" width="2.6640625" customWidth="1"/>
    <col min="7688" max="7690" width="0" hidden="1" customWidth="1"/>
    <col min="7937" max="7937" width="24.88671875" customWidth="1"/>
    <col min="7938" max="7938" width="8.33203125" customWidth="1"/>
    <col min="7939" max="7939" width="12.88671875" customWidth="1"/>
    <col min="7941" max="7941" width="8.5546875" customWidth="1"/>
    <col min="7942" max="7942" width="15.88671875" customWidth="1"/>
    <col min="7943" max="7943" width="2.6640625" customWidth="1"/>
    <col min="7944" max="7946" width="0" hidden="1" customWidth="1"/>
    <col min="8193" max="8193" width="24.88671875" customWidth="1"/>
    <col min="8194" max="8194" width="8.33203125" customWidth="1"/>
    <col min="8195" max="8195" width="12.88671875" customWidth="1"/>
    <col min="8197" max="8197" width="8.5546875" customWidth="1"/>
    <col min="8198" max="8198" width="15.88671875" customWidth="1"/>
    <col min="8199" max="8199" width="2.6640625" customWidth="1"/>
    <col min="8200" max="8202" width="0" hidden="1" customWidth="1"/>
    <col min="8449" max="8449" width="24.88671875" customWidth="1"/>
    <col min="8450" max="8450" width="8.33203125" customWidth="1"/>
    <col min="8451" max="8451" width="12.88671875" customWidth="1"/>
    <col min="8453" max="8453" width="8.5546875" customWidth="1"/>
    <col min="8454" max="8454" width="15.88671875" customWidth="1"/>
    <col min="8455" max="8455" width="2.6640625" customWidth="1"/>
    <col min="8456" max="8458" width="0" hidden="1" customWidth="1"/>
    <col min="8705" max="8705" width="24.88671875" customWidth="1"/>
    <col min="8706" max="8706" width="8.33203125" customWidth="1"/>
    <col min="8707" max="8707" width="12.88671875" customWidth="1"/>
    <col min="8709" max="8709" width="8.5546875" customWidth="1"/>
    <col min="8710" max="8710" width="15.88671875" customWidth="1"/>
    <col min="8711" max="8711" width="2.6640625" customWidth="1"/>
    <col min="8712" max="8714" width="0" hidden="1" customWidth="1"/>
    <col min="8961" max="8961" width="24.88671875" customWidth="1"/>
    <col min="8962" max="8962" width="8.33203125" customWidth="1"/>
    <col min="8963" max="8963" width="12.88671875" customWidth="1"/>
    <col min="8965" max="8965" width="8.5546875" customWidth="1"/>
    <col min="8966" max="8966" width="15.88671875" customWidth="1"/>
    <col min="8967" max="8967" width="2.6640625" customWidth="1"/>
    <col min="8968" max="8970" width="0" hidden="1" customWidth="1"/>
    <col min="9217" max="9217" width="24.88671875" customWidth="1"/>
    <col min="9218" max="9218" width="8.33203125" customWidth="1"/>
    <col min="9219" max="9219" width="12.88671875" customWidth="1"/>
    <col min="9221" max="9221" width="8.5546875" customWidth="1"/>
    <col min="9222" max="9222" width="15.88671875" customWidth="1"/>
    <col min="9223" max="9223" width="2.6640625" customWidth="1"/>
    <col min="9224" max="9226" width="0" hidden="1" customWidth="1"/>
    <col min="9473" max="9473" width="24.88671875" customWidth="1"/>
    <col min="9474" max="9474" width="8.33203125" customWidth="1"/>
    <col min="9475" max="9475" width="12.88671875" customWidth="1"/>
    <col min="9477" max="9477" width="8.5546875" customWidth="1"/>
    <col min="9478" max="9478" width="15.88671875" customWidth="1"/>
    <col min="9479" max="9479" width="2.6640625" customWidth="1"/>
    <col min="9480" max="9482" width="0" hidden="1" customWidth="1"/>
    <col min="9729" max="9729" width="24.88671875" customWidth="1"/>
    <col min="9730" max="9730" width="8.33203125" customWidth="1"/>
    <col min="9731" max="9731" width="12.88671875" customWidth="1"/>
    <col min="9733" max="9733" width="8.5546875" customWidth="1"/>
    <col min="9734" max="9734" width="15.88671875" customWidth="1"/>
    <col min="9735" max="9735" width="2.6640625" customWidth="1"/>
    <col min="9736" max="9738" width="0" hidden="1" customWidth="1"/>
    <col min="9985" max="9985" width="24.88671875" customWidth="1"/>
    <col min="9986" max="9986" width="8.33203125" customWidth="1"/>
    <col min="9987" max="9987" width="12.88671875" customWidth="1"/>
    <col min="9989" max="9989" width="8.5546875" customWidth="1"/>
    <col min="9990" max="9990" width="15.88671875" customWidth="1"/>
    <col min="9991" max="9991" width="2.6640625" customWidth="1"/>
    <col min="9992" max="9994" width="0" hidden="1" customWidth="1"/>
    <col min="10241" max="10241" width="24.88671875" customWidth="1"/>
    <col min="10242" max="10242" width="8.33203125" customWidth="1"/>
    <col min="10243" max="10243" width="12.88671875" customWidth="1"/>
    <col min="10245" max="10245" width="8.5546875" customWidth="1"/>
    <col min="10246" max="10246" width="15.88671875" customWidth="1"/>
    <col min="10247" max="10247" width="2.6640625" customWidth="1"/>
    <col min="10248" max="10250" width="0" hidden="1" customWidth="1"/>
    <col min="10497" max="10497" width="24.88671875" customWidth="1"/>
    <col min="10498" max="10498" width="8.33203125" customWidth="1"/>
    <col min="10499" max="10499" width="12.88671875" customWidth="1"/>
    <col min="10501" max="10501" width="8.5546875" customWidth="1"/>
    <col min="10502" max="10502" width="15.88671875" customWidth="1"/>
    <col min="10503" max="10503" width="2.6640625" customWidth="1"/>
    <col min="10504" max="10506" width="0" hidden="1" customWidth="1"/>
    <col min="10753" max="10753" width="24.88671875" customWidth="1"/>
    <col min="10754" max="10754" width="8.33203125" customWidth="1"/>
    <col min="10755" max="10755" width="12.88671875" customWidth="1"/>
    <col min="10757" max="10757" width="8.5546875" customWidth="1"/>
    <col min="10758" max="10758" width="15.88671875" customWidth="1"/>
    <col min="10759" max="10759" width="2.6640625" customWidth="1"/>
    <col min="10760" max="10762" width="0" hidden="1" customWidth="1"/>
    <col min="11009" max="11009" width="24.88671875" customWidth="1"/>
    <col min="11010" max="11010" width="8.33203125" customWidth="1"/>
    <col min="11011" max="11011" width="12.88671875" customWidth="1"/>
    <col min="11013" max="11013" width="8.5546875" customWidth="1"/>
    <col min="11014" max="11014" width="15.88671875" customWidth="1"/>
    <col min="11015" max="11015" width="2.6640625" customWidth="1"/>
    <col min="11016" max="11018" width="0" hidden="1" customWidth="1"/>
    <col min="11265" max="11265" width="24.88671875" customWidth="1"/>
    <col min="11266" max="11266" width="8.33203125" customWidth="1"/>
    <col min="11267" max="11267" width="12.88671875" customWidth="1"/>
    <col min="11269" max="11269" width="8.5546875" customWidth="1"/>
    <col min="11270" max="11270" width="15.88671875" customWidth="1"/>
    <col min="11271" max="11271" width="2.6640625" customWidth="1"/>
    <col min="11272" max="11274" width="0" hidden="1" customWidth="1"/>
    <col min="11521" max="11521" width="24.88671875" customWidth="1"/>
    <col min="11522" max="11522" width="8.33203125" customWidth="1"/>
    <col min="11523" max="11523" width="12.88671875" customWidth="1"/>
    <col min="11525" max="11525" width="8.5546875" customWidth="1"/>
    <col min="11526" max="11526" width="15.88671875" customWidth="1"/>
    <col min="11527" max="11527" width="2.6640625" customWidth="1"/>
    <col min="11528" max="11530" width="0" hidden="1" customWidth="1"/>
    <col min="11777" max="11777" width="24.88671875" customWidth="1"/>
    <col min="11778" max="11778" width="8.33203125" customWidth="1"/>
    <col min="11779" max="11779" width="12.88671875" customWidth="1"/>
    <col min="11781" max="11781" width="8.5546875" customWidth="1"/>
    <col min="11782" max="11782" width="15.88671875" customWidth="1"/>
    <col min="11783" max="11783" width="2.6640625" customWidth="1"/>
    <col min="11784" max="11786" width="0" hidden="1" customWidth="1"/>
    <col min="12033" max="12033" width="24.88671875" customWidth="1"/>
    <col min="12034" max="12034" width="8.33203125" customWidth="1"/>
    <col min="12035" max="12035" width="12.88671875" customWidth="1"/>
    <col min="12037" max="12037" width="8.5546875" customWidth="1"/>
    <col min="12038" max="12038" width="15.88671875" customWidth="1"/>
    <col min="12039" max="12039" width="2.6640625" customWidth="1"/>
    <col min="12040" max="12042" width="0" hidden="1" customWidth="1"/>
    <col min="12289" max="12289" width="24.88671875" customWidth="1"/>
    <col min="12290" max="12290" width="8.33203125" customWidth="1"/>
    <col min="12291" max="12291" width="12.88671875" customWidth="1"/>
    <col min="12293" max="12293" width="8.5546875" customWidth="1"/>
    <col min="12294" max="12294" width="15.88671875" customWidth="1"/>
    <col min="12295" max="12295" width="2.6640625" customWidth="1"/>
    <col min="12296" max="12298" width="0" hidden="1" customWidth="1"/>
    <col min="12545" max="12545" width="24.88671875" customWidth="1"/>
    <col min="12546" max="12546" width="8.33203125" customWidth="1"/>
    <col min="12547" max="12547" width="12.88671875" customWidth="1"/>
    <col min="12549" max="12549" width="8.5546875" customWidth="1"/>
    <col min="12550" max="12550" width="15.88671875" customWidth="1"/>
    <col min="12551" max="12551" width="2.6640625" customWidth="1"/>
    <col min="12552" max="12554" width="0" hidden="1" customWidth="1"/>
    <col min="12801" max="12801" width="24.88671875" customWidth="1"/>
    <col min="12802" max="12802" width="8.33203125" customWidth="1"/>
    <col min="12803" max="12803" width="12.88671875" customWidth="1"/>
    <col min="12805" max="12805" width="8.5546875" customWidth="1"/>
    <col min="12806" max="12806" width="15.88671875" customWidth="1"/>
    <col min="12807" max="12807" width="2.6640625" customWidth="1"/>
    <col min="12808" max="12810" width="0" hidden="1" customWidth="1"/>
    <col min="13057" max="13057" width="24.88671875" customWidth="1"/>
    <col min="13058" max="13058" width="8.33203125" customWidth="1"/>
    <col min="13059" max="13059" width="12.88671875" customWidth="1"/>
    <col min="13061" max="13061" width="8.5546875" customWidth="1"/>
    <col min="13062" max="13062" width="15.88671875" customWidth="1"/>
    <col min="13063" max="13063" width="2.6640625" customWidth="1"/>
    <col min="13064" max="13066" width="0" hidden="1" customWidth="1"/>
    <col min="13313" max="13313" width="24.88671875" customWidth="1"/>
    <col min="13314" max="13314" width="8.33203125" customWidth="1"/>
    <col min="13315" max="13315" width="12.88671875" customWidth="1"/>
    <col min="13317" max="13317" width="8.5546875" customWidth="1"/>
    <col min="13318" max="13318" width="15.88671875" customWidth="1"/>
    <col min="13319" max="13319" width="2.6640625" customWidth="1"/>
    <col min="13320" max="13322" width="0" hidden="1" customWidth="1"/>
    <col min="13569" max="13569" width="24.88671875" customWidth="1"/>
    <col min="13570" max="13570" width="8.33203125" customWidth="1"/>
    <col min="13571" max="13571" width="12.88671875" customWidth="1"/>
    <col min="13573" max="13573" width="8.5546875" customWidth="1"/>
    <col min="13574" max="13574" width="15.88671875" customWidth="1"/>
    <col min="13575" max="13575" width="2.6640625" customWidth="1"/>
    <col min="13576" max="13578" width="0" hidden="1" customWidth="1"/>
    <col min="13825" max="13825" width="24.88671875" customWidth="1"/>
    <col min="13826" max="13826" width="8.33203125" customWidth="1"/>
    <col min="13827" max="13827" width="12.88671875" customWidth="1"/>
    <col min="13829" max="13829" width="8.5546875" customWidth="1"/>
    <col min="13830" max="13830" width="15.88671875" customWidth="1"/>
    <col min="13831" max="13831" width="2.6640625" customWidth="1"/>
    <col min="13832" max="13834" width="0" hidden="1" customWidth="1"/>
    <col min="14081" max="14081" width="24.88671875" customWidth="1"/>
    <col min="14082" max="14082" width="8.33203125" customWidth="1"/>
    <col min="14083" max="14083" width="12.88671875" customWidth="1"/>
    <col min="14085" max="14085" width="8.5546875" customWidth="1"/>
    <col min="14086" max="14086" width="15.88671875" customWidth="1"/>
    <col min="14087" max="14087" width="2.6640625" customWidth="1"/>
    <col min="14088" max="14090" width="0" hidden="1" customWidth="1"/>
    <col min="14337" max="14337" width="24.88671875" customWidth="1"/>
    <col min="14338" max="14338" width="8.33203125" customWidth="1"/>
    <col min="14339" max="14339" width="12.88671875" customWidth="1"/>
    <col min="14341" max="14341" width="8.5546875" customWidth="1"/>
    <col min="14342" max="14342" width="15.88671875" customWidth="1"/>
    <col min="14343" max="14343" width="2.6640625" customWidth="1"/>
    <col min="14344" max="14346" width="0" hidden="1" customWidth="1"/>
    <col min="14593" max="14593" width="24.88671875" customWidth="1"/>
    <col min="14594" max="14594" width="8.33203125" customWidth="1"/>
    <col min="14595" max="14595" width="12.88671875" customWidth="1"/>
    <col min="14597" max="14597" width="8.5546875" customWidth="1"/>
    <col min="14598" max="14598" width="15.88671875" customWidth="1"/>
    <col min="14599" max="14599" width="2.6640625" customWidth="1"/>
    <col min="14600" max="14602" width="0" hidden="1" customWidth="1"/>
    <col min="14849" max="14849" width="24.88671875" customWidth="1"/>
    <col min="14850" max="14850" width="8.33203125" customWidth="1"/>
    <col min="14851" max="14851" width="12.88671875" customWidth="1"/>
    <col min="14853" max="14853" width="8.5546875" customWidth="1"/>
    <col min="14854" max="14854" width="15.88671875" customWidth="1"/>
    <col min="14855" max="14855" width="2.6640625" customWidth="1"/>
    <col min="14856" max="14858" width="0" hidden="1" customWidth="1"/>
    <col min="15105" max="15105" width="24.88671875" customWidth="1"/>
    <col min="15106" max="15106" width="8.33203125" customWidth="1"/>
    <col min="15107" max="15107" width="12.88671875" customWidth="1"/>
    <col min="15109" max="15109" width="8.5546875" customWidth="1"/>
    <col min="15110" max="15110" width="15.88671875" customWidth="1"/>
    <col min="15111" max="15111" width="2.6640625" customWidth="1"/>
    <col min="15112" max="15114" width="0" hidden="1" customWidth="1"/>
    <col min="15361" max="15361" width="24.88671875" customWidth="1"/>
    <col min="15362" max="15362" width="8.33203125" customWidth="1"/>
    <col min="15363" max="15363" width="12.88671875" customWidth="1"/>
    <col min="15365" max="15365" width="8.5546875" customWidth="1"/>
    <col min="15366" max="15366" width="15.88671875" customWidth="1"/>
    <col min="15367" max="15367" width="2.6640625" customWidth="1"/>
    <col min="15368" max="15370" width="0" hidden="1" customWidth="1"/>
    <col min="15617" max="15617" width="24.88671875" customWidth="1"/>
    <col min="15618" max="15618" width="8.33203125" customWidth="1"/>
    <col min="15619" max="15619" width="12.88671875" customWidth="1"/>
    <col min="15621" max="15621" width="8.5546875" customWidth="1"/>
    <col min="15622" max="15622" width="15.88671875" customWidth="1"/>
    <col min="15623" max="15623" width="2.6640625" customWidth="1"/>
    <col min="15624" max="15626" width="0" hidden="1" customWidth="1"/>
    <col min="15873" max="15873" width="24.88671875" customWidth="1"/>
    <col min="15874" max="15874" width="8.33203125" customWidth="1"/>
    <col min="15875" max="15875" width="12.88671875" customWidth="1"/>
    <col min="15877" max="15877" width="8.5546875" customWidth="1"/>
    <col min="15878" max="15878" width="15.88671875" customWidth="1"/>
    <col min="15879" max="15879" width="2.6640625" customWidth="1"/>
    <col min="15880" max="15882" width="0" hidden="1" customWidth="1"/>
    <col min="16129" max="16129" width="24.88671875" customWidth="1"/>
    <col min="16130" max="16130" width="8.33203125" customWidth="1"/>
    <col min="16131" max="16131" width="12.88671875" customWidth="1"/>
    <col min="16133" max="16133" width="8.5546875" customWidth="1"/>
    <col min="16134" max="16134" width="15.88671875" customWidth="1"/>
    <col min="16135" max="16135" width="2.6640625" customWidth="1"/>
    <col min="16136" max="16138" width="0" hidden="1" customWidth="1"/>
  </cols>
  <sheetData>
    <row r="1" spans="1:10" ht="15.6" x14ac:dyDescent="0.3">
      <c r="A1" s="297" t="s">
        <v>910</v>
      </c>
      <c r="F1" s="835">
        <v>2022</v>
      </c>
      <c r="H1" s="376" t="s">
        <v>651</v>
      </c>
    </row>
    <row r="2" spans="1:10" ht="63" customHeight="1" x14ac:dyDescent="0.45">
      <c r="A2" s="1279" t="s">
        <v>71</v>
      </c>
      <c r="B2" s="1278" t="s">
        <v>877</v>
      </c>
      <c r="C2" s="1278" t="s">
        <v>633</v>
      </c>
      <c r="D2" s="1278"/>
      <c r="E2" s="1278"/>
      <c r="F2" s="299" t="s">
        <v>634</v>
      </c>
      <c r="H2" s="1100" t="s">
        <v>1115</v>
      </c>
      <c r="I2" s="837"/>
    </row>
    <row r="3" spans="1:10" ht="30" customHeight="1" x14ac:dyDescent="0.5">
      <c r="A3" s="1279"/>
      <c r="B3" s="1278"/>
      <c r="C3" s="299" t="s">
        <v>911</v>
      </c>
      <c r="D3" s="299" t="s">
        <v>609</v>
      </c>
      <c r="E3" s="1280" t="s">
        <v>31</v>
      </c>
      <c r="F3" s="1281"/>
      <c r="H3" s="838"/>
    </row>
    <row r="4" spans="1:10" ht="21.9" customHeight="1" x14ac:dyDescent="0.4">
      <c r="A4" s="350" t="s">
        <v>912</v>
      </c>
      <c r="B4" s="839"/>
      <c r="C4" s="840" t="s">
        <v>14</v>
      </c>
      <c r="D4" s="841">
        <v>873.15753959999995</v>
      </c>
      <c r="E4" s="842">
        <v>100</v>
      </c>
      <c r="F4" s="840" t="s">
        <v>14</v>
      </c>
      <c r="H4" s="843"/>
      <c r="I4" s="844"/>
      <c r="J4" s="303"/>
    </row>
    <row r="5" spans="1:10" ht="21.9" customHeight="1" x14ac:dyDescent="0.3">
      <c r="A5" s="845" t="s">
        <v>73</v>
      </c>
      <c r="B5" s="846" t="s">
        <v>913</v>
      </c>
      <c r="C5" s="847">
        <v>28.86</v>
      </c>
      <c r="D5" s="847">
        <v>103.896</v>
      </c>
      <c r="E5" s="848">
        <v>11.9</v>
      </c>
      <c r="F5" s="847">
        <v>17.05</v>
      </c>
      <c r="I5" s="849"/>
    </row>
    <row r="6" spans="1:10" ht="21.9" customHeight="1" x14ac:dyDescent="0.4">
      <c r="A6" s="845" t="s">
        <v>914</v>
      </c>
      <c r="B6" s="846" t="s">
        <v>915</v>
      </c>
      <c r="C6" s="847">
        <v>157</v>
      </c>
      <c r="D6" s="847">
        <v>157</v>
      </c>
      <c r="E6" s="848">
        <v>17.98</v>
      </c>
      <c r="F6" s="847">
        <v>54.71</v>
      </c>
      <c r="I6" s="836"/>
    </row>
    <row r="7" spans="1:10" ht="21.9" customHeight="1" x14ac:dyDescent="0.3">
      <c r="A7" s="845" t="s">
        <v>109</v>
      </c>
      <c r="B7" s="846" t="s">
        <v>915</v>
      </c>
      <c r="C7" s="847">
        <v>181.65527460000001</v>
      </c>
      <c r="D7" s="847">
        <v>181.65527460000001</v>
      </c>
      <c r="E7" s="848">
        <v>20.8</v>
      </c>
      <c r="F7" s="847">
        <v>26.98</v>
      </c>
    </row>
    <row r="8" spans="1:10" ht="21.9" customHeight="1" x14ac:dyDescent="0.3">
      <c r="A8" s="845" t="s">
        <v>916</v>
      </c>
      <c r="B8" s="846" t="s">
        <v>749</v>
      </c>
      <c r="C8" s="847">
        <v>463</v>
      </c>
      <c r="D8" s="847">
        <v>21.297999999999998</v>
      </c>
      <c r="E8" s="848">
        <v>2.44</v>
      </c>
      <c r="F8" s="847">
        <v>18</v>
      </c>
    </row>
    <row r="9" spans="1:10" ht="21.9" customHeight="1" x14ac:dyDescent="0.3">
      <c r="A9" s="845" t="s">
        <v>917</v>
      </c>
      <c r="B9" s="846" t="s">
        <v>749</v>
      </c>
      <c r="C9" s="847">
        <v>42</v>
      </c>
      <c r="D9" s="847">
        <v>1.806</v>
      </c>
      <c r="E9" s="848">
        <v>0.21</v>
      </c>
      <c r="F9" s="847">
        <v>7.2</v>
      </c>
    </row>
    <row r="10" spans="1:10" ht="21.9" customHeight="1" x14ac:dyDescent="0.3">
      <c r="A10" s="845" t="s">
        <v>78</v>
      </c>
      <c r="B10" s="846" t="s">
        <v>749</v>
      </c>
      <c r="C10" s="847">
        <v>6700</v>
      </c>
      <c r="D10" s="847">
        <v>174.2</v>
      </c>
      <c r="E10" s="848">
        <v>19.95</v>
      </c>
      <c r="F10" s="847">
        <v>10.33</v>
      </c>
    </row>
    <row r="11" spans="1:10" ht="21.9" customHeight="1" x14ac:dyDescent="0.3">
      <c r="A11" s="845" t="s">
        <v>79</v>
      </c>
      <c r="B11" s="846" t="s">
        <v>749</v>
      </c>
      <c r="C11" s="847">
        <v>160</v>
      </c>
      <c r="D11" s="847">
        <v>1.28</v>
      </c>
      <c r="E11" s="848">
        <v>0.15</v>
      </c>
      <c r="F11" s="847">
        <v>0.28999999999999998</v>
      </c>
    </row>
    <row r="12" spans="1:10" ht="21.9" customHeight="1" x14ac:dyDescent="0.3">
      <c r="A12" s="845" t="s">
        <v>80</v>
      </c>
      <c r="B12" s="846" t="s">
        <v>749</v>
      </c>
      <c r="C12" s="847">
        <v>59</v>
      </c>
      <c r="D12" s="847">
        <v>1.6519999999999999</v>
      </c>
      <c r="E12" s="848">
        <v>0.19</v>
      </c>
      <c r="F12" s="847">
        <v>2.5499999999999998</v>
      </c>
    </row>
    <row r="13" spans="1:10" ht="21.9" customHeight="1" x14ac:dyDescent="0.3">
      <c r="A13" s="845" t="s">
        <v>81</v>
      </c>
      <c r="B13" s="846" t="s">
        <v>915</v>
      </c>
      <c r="C13" s="847">
        <v>205.16499999999999</v>
      </c>
      <c r="D13" s="847">
        <v>205.16499999999999</v>
      </c>
      <c r="E13" s="848">
        <v>23.49</v>
      </c>
      <c r="F13" s="847">
        <v>66.06</v>
      </c>
    </row>
    <row r="14" spans="1:10" ht="21.9" customHeight="1" x14ac:dyDescent="0.3">
      <c r="A14" s="845" t="s">
        <v>83</v>
      </c>
      <c r="B14" s="846" t="s">
        <v>915</v>
      </c>
      <c r="C14" s="847">
        <v>3.5699510000000001</v>
      </c>
      <c r="D14" s="847">
        <v>3.5699510000000001</v>
      </c>
      <c r="E14" s="848">
        <v>0.41</v>
      </c>
      <c r="F14" s="847">
        <v>10.59</v>
      </c>
      <c r="G14" s="257"/>
    </row>
    <row r="15" spans="1:10" ht="21.9" customHeight="1" x14ac:dyDescent="0.3">
      <c r="A15" s="845" t="s">
        <v>918</v>
      </c>
      <c r="B15" s="846" t="s">
        <v>915</v>
      </c>
      <c r="C15" s="847">
        <v>21.635313999999997</v>
      </c>
      <c r="D15" s="847">
        <v>21.635313999999997</v>
      </c>
      <c r="E15" s="848">
        <v>2.48</v>
      </c>
      <c r="F15" s="847">
        <v>93.76</v>
      </c>
    </row>
    <row r="16" spans="1:10" ht="15.6" x14ac:dyDescent="0.3">
      <c r="A16" s="305"/>
      <c r="D16" s="354"/>
      <c r="E16" s="354"/>
    </row>
    <row r="17" spans="1:1" x14ac:dyDescent="0.3">
      <c r="A17" s="345" t="s">
        <v>919</v>
      </c>
    </row>
    <row r="18" spans="1:1" x14ac:dyDescent="0.3">
      <c r="A18" s="850" t="s">
        <v>920</v>
      </c>
    </row>
    <row r="19" spans="1:1" x14ac:dyDescent="0.3">
      <c r="A19" s="851" t="s">
        <v>921</v>
      </c>
    </row>
  </sheetData>
  <mergeCells count="4">
    <mergeCell ref="A2:A3"/>
    <mergeCell ref="B2:B3"/>
    <mergeCell ref="C2:E2"/>
    <mergeCell ref="E3:F3"/>
  </mergeCells>
  <hyperlinks>
    <hyperlink ref="H1" location="INFO!A1" display="POWRÓT" xr:uid="{6033AA3A-296A-4A6F-8191-7C1420FDD9F1}"/>
    <hyperlink ref="H2" location="dashboardy!A165" display="POWRÓT DO WYKRESU" xr:uid="{70025B1F-562E-4B64-AC99-EBDD104D582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0E71-A527-4B04-B349-DC6365F87869}">
  <sheetPr>
    <tabColor theme="2" tint="-0.499984740745262"/>
  </sheetPr>
  <dimension ref="A1:I35"/>
  <sheetViews>
    <sheetView zoomScale="85" zoomScaleNormal="85" workbookViewId="0">
      <selection activeCell="N27" sqref="N27"/>
    </sheetView>
  </sheetViews>
  <sheetFormatPr defaultColWidth="12.44140625" defaultRowHeight="14.4" x14ac:dyDescent="0.3"/>
  <cols>
    <col min="1" max="1" width="26.88671875" customWidth="1"/>
    <col min="3" max="6" width="17" customWidth="1"/>
  </cols>
  <sheetData>
    <row r="1" spans="1:9" ht="15.6" x14ac:dyDescent="0.3">
      <c r="A1" s="297" t="s">
        <v>910</v>
      </c>
      <c r="F1" s="835">
        <v>2022</v>
      </c>
      <c r="H1" s="376" t="s">
        <v>651</v>
      </c>
    </row>
    <row r="2" spans="1:9" ht="63" customHeight="1" x14ac:dyDescent="0.45">
      <c r="A2" s="1279" t="s">
        <v>71</v>
      </c>
      <c r="B2" s="1278" t="s">
        <v>877</v>
      </c>
      <c r="C2" s="1278" t="s">
        <v>633</v>
      </c>
      <c r="D2" s="1278"/>
      <c r="E2" s="1278"/>
      <c r="F2" s="299" t="s">
        <v>634</v>
      </c>
      <c r="H2" s="837"/>
      <c r="I2" s="837"/>
    </row>
    <row r="3" spans="1:9" ht="30" customHeight="1" x14ac:dyDescent="0.5">
      <c r="A3" s="1279"/>
      <c r="B3" s="1278"/>
      <c r="C3" s="299" t="s">
        <v>911</v>
      </c>
      <c r="D3" s="299" t="s">
        <v>609</v>
      </c>
      <c r="E3" s="1280" t="s">
        <v>31</v>
      </c>
      <c r="F3" s="1281"/>
      <c r="H3" s="838"/>
    </row>
    <row r="4" spans="1:9" ht="21.9" customHeight="1" x14ac:dyDescent="0.4">
      <c r="A4" s="350" t="s">
        <v>912</v>
      </c>
      <c r="B4" s="839"/>
      <c r="C4" s="840" t="s">
        <v>14</v>
      </c>
      <c r="D4" s="841">
        <v>873.15753959999995</v>
      </c>
      <c r="E4" s="842">
        <v>100</v>
      </c>
      <c r="F4" s="840" t="s">
        <v>14</v>
      </c>
      <c r="H4" s="843"/>
      <c r="I4" s="844"/>
    </row>
    <row r="5" spans="1:9" ht="21.9" customHeight="1" x14ac:dyDescent="0.3">
      <c r="A5" s="845" t="s">
        <v>73</v>
      </c>
      <c r="B5" s="846" t="s">
        <v>913</v>
      </c>
      <c r="C5" s="847">
        <v>28.86</v>
      </c>
      <c r="D5" s="847">
        <v>103.896</v>
      </c>
      <c r="E5" s="848">
        <v>11.9</v>
      </c>
      <c r="F5" s="847">
        <v>17.05</v>
      </c>
      <c r="I5" s="849"/>
    </row>
    <row r="6" spans="1:9" ht="21.9" customHeight="1" x14ac:dyDescent="0.4">
      <c r="A6" s="845" t="s">
        <v>914</v>
      </c>
      <c r="B6" s="846" t="s">
        <v>915</v>
      </c>
      <c r="C6" s="847">
        <v>157</v>
      </c>
      <c r="D6" s="847">
        <v>157</v>
      </c>
      <c r="E6" s="848">
        <v>17.98</v>
      </c>
      <c r="F6" s="847">
        <v>54.71</v>
      </c>
      <c r="I6" s="836"/>
    </row>
    <row r="7" spans="1:9" ht="21.9" customHeight="1" x14ac:dyDescent="0.3">
      <c r="A7" s="845" t="s">
        <v>109</v>
      </c>
      <c r="B7" s="846" t="s">
        <v>915</v>
      </c>
      <c r="C7" s="847">
        <v>181.65527460000001</v>
      </c>
      <c r="D7" s="847">
        <v>181.65527460000001</v>
      </c>
      <c r="E7" s="848">
        <v>20.8</v>
      </c>
      <c r="F7" s="847">
        <v>26.98</v>
      </c>
    </row>
    <row r="8" spans="1:9" ht="21.9" customHeight="1" x14ac:dyDescent="0.3">
      <c r="A8" s="845" t="s">
        <v>916</v>
      </c>
      <c r="B8" s="846" t="s">
        <v>749</v>
      </c>
      <c r="C8" s="847">
        <v>463</v>
      </c>
      <c r="D8" s="847">
        <v>21.297999999999998</v>
      </c>
      <c r="E8" s="848">
        <v>2.44</v>
      </c>
      <c r="F8" s="847">
        <v>18</v>
      </c>
    </row>
    <row r="9" spans="1:9" ht="21.9" customHeight="1" x14ac:dyDescent="0.3">
      <c r="A9" s="845" t="s">
        <v>917</v>
      </c>
      <c r="B9" s="846" t="s">
        <v>749</v>
      </c>
      <c r="C9" s="847">
        <v>42</v>
      </c>
      <c r="D9" s="847">
        <v>1.806</v>
      </c>
      <c r="E9" s="848">
        <v>0.21</v>
      </c>
      <c r="F9" s="847">
        <v>7.2</v>
      </c>
    </row>
    <row r="10" spans="1:9" ht="21.9" customHeight="1" x14ac:dyDescent="0.3">
      <c r="A10" s="845" t="s">
        <v>78</v>
      </c>
      <c r="B10" s="846" t="s">
        <v>749</v>
      </c>
      <c r="C10" s="847">
        <v>6700</v>
      </c>
      <c r="D10" s="847">
        <v>174.2</v>
      </c>
      <c r="E10" s="848">
        <v>19.95</v>
      </c>
      <c r="F10" s="847">
        <v>10.33</v>
      </c>
    </row>
    <row r="11" spans="1:9" ht="21.9" customHeight="1" x14ac:dyDescent="0.3">
      <c r="A11" s="845" t="s">
        <v>79</v>
      </c>
      <c r="B11" s="846" t="s">
        <v>749</v>
      </c>
      <c r="C11" s="847">
        <v>160</v>
      </c>
      <c r="D11" s="847">
        <v>1.28</v>
      </c>
      <c r="E11" s="848">
        <v>0.15</v>
      </c>
      <c r="F11" s="847">
        <v>0.28999999999999998</v>
      </c>
    </row>
    <row r="12" spans="1:9" ht="21.9" customHeight="1" x14ac:dyDescent="0.3">
      <c r="A12" s="845" t="s">
        <v>80</v>
      </c>
      <c r="B12" s="846" t="s">
        <v>749</v>
      </c>
      <c r="C12" s="847">
        <v>59</v>
      </c>
      <c r="D12" s="847">
        <v>1.6519999999999999</v>
      </c>
      <c r="E12" s="848">
        <v>0.19</v>
      </c>
      <c r="F12" s="847">
        <v>2.5499999999999998</v>
      </c>
    </row>
    <row r="13" spans="1:9" ht="21.9" customHeight="1" x14ac:dyDescent="0.3">
      <c r="A13" s="845" t="s">
        <v>81</v>
      </c>
      <c r="B13" s="846" t="s">
        <v>915</v>
      </c>
      <c r="C13" s="847">
        <v>205.16499999999999</v>
      </c>
      <c r="D13" s="847">
        <v>205.16499999999999</v>
      </c>
      <c r="E13" s="848">
        <v>23.49</v>
      </c>
      <c r="F13" s="847">
        <v>66.06</v>
      </c>
    </row>
    <row r="14" spans="1:9" ht="21.9" customHeight="1" x14ac:dyDescent="0.3">
      <c r="A14" s="845" t="s">
        <v>83</v>
      </c>
      <c r="B14" s="846" t="s">
        <v>915</v>
      </c>
      <c r="C14" s="847">
        <v>3.5699510000000001</v>
      </c>
      <c r="D14" s="847">
        <v>3.5699510000000001</v>
      </c>
      <c r="E14" s="848">
        <v>0.41</v>
      </c>
      <c r="F14" s="847">
        <v>10.59</v>
      </c>
      <c r="G14" s="257"/>
    </row>
    <row r="15" spans="1:9" ht="21.9" customHeight="1" x14ac:dyDescent="0.3">
      <c r="A15" s="845" t="s">
        <v>918</v>
      </c>
      <c r="B15" s="846" t="s">
        <v>915</v>
      </c>
      <c r="C15" s="847">
        <v>21.635313999999997</v>
      </c>
      <c r="D15" s="847">
        <v>21.635313999999997</v>
      </c>
      <c r="E15" s="848">
        <v>2.48</v>
      </c>
      <c r="F15" s="847">
        <v>93.76</v>
      </c>
    </row>
    <row r="16" spans="1:9" ht="15.6" x14ac:dyDescent="0.3">
      <c r="A16" s="305"/>
      <c r="D16" s="354"/>
      <c r="E16" s="354"/>
    </row>
    <row r="17" spans="1:6" x14ac:dyDescent="0.3">
      <c r="A17" s="345" t="s">
        <v>919</v>
      </c>
    </row>
    <row r="18" spans="1:6" x14ac:dyDescent="0.3">
      <c r="A18" s="850" t="s">
        <v>920</v>
      </c>
    </row>
    <row r="19" spans="1:6" x14ac:dyDescent="0.3">
      <c r="A19" s="851" t="s">
        <v>921</v>
      </c>
    </row>
    <row r="24" spans="1:6" ht="66" x14ac:dyDescent="0.3">
      <c r="A24" s="983" t="s">
        <v>71</v>
      </c>
      <c r="B24" s="984" t="s">
        <v>877</v>
      </c>
      <c r="C24" s="984" t="s">
        <v>633</v>
      </c>
      <c r="D24" s="984" t="s">
        <v>1056</v>
      </c>
      <c r="E24" s="984" t="s">
        <v>1057</v>
      </c>
      <c r="F24" s="982" t="s">
        <v>1058</v>
      </c>
    </row>
    <row r="25" spans="1:6" ht="15.6" x14ac:dyDescent="0.3">
      <c r="A25" s="845" t="s">
        <v>73</v>
      </c>
      <c r="B25" s="846" t="s">
        <v>913</v>
      </c>
      <c r="C25" s="847">
        <v>28.86</v>
      </c>
      <c r="D25" s="847">
        <v>103.896</v>
      </c>
      <c r="E25" s="848">
        <v>11.9</v>
      </c>
      <c r="F25" s="847">
        <v>17.05</v>
      </c>
    </row>
    <row r="26" spans="1:6" ht="15.6" x14ac:dyDescent="0.3">
      <c r="A26" s="845" t="s">
        <v>914</v>
      </c>
      <c r="B26" s="846" t="s">
        <v>915</v>
      </c>
      <c r="C26" s="847">
        <v>157</v>
      </c>
      <c r="D26" s="847">
        <v>157</v>
      </c>
      <c r="E26" s="848">
        <v>17.98</v>
      </c>
      <c r="F26" s="847">
        <v>54.71</v>
      </c>
    </row>
    <row r="27" spans="1:6" ht="15.6" x14ac:dyDescent="0.3">
      <c r="A27" s="845" t="s">
        <v>109</v>
      </c>
      <c r="B27" s="846" t="s">
        <v>915</v>
      </c>
      <c r="C27" s="847">
        <v>181.65527460000001</v>
      </c>
      <c r="D27" s="847">
        <v>181.65527460000001</v>
      </c>
      <c r="E27" s="848">
        <v>20.8</v>
      </c>
      <c r="F27" s="847">
        <v>26.98</v>
      </c>
    </row>
    <row r="28" spans="1:6" ht="15.6" x14ac:dyDescent="0.3">
      <c r="A28" s="845" t="s">
        <v>1025</v>
      </c>
      <c r="B28" s="846" t="s">
        <v>749</v>
      </c>
      <c r="C28" s="847">
        <v>463</v>
      </c>
      <c r="D28" s="847">
        <v>21.297999999999998</v>
      </c>
      <c r="E28" s="848">
        <v>2.44</v>
      </c>
      <c r="F28" s="847">
        <v>18</v>
      </c>
    </row>
    <row r="29" spans="1:6" ht="15.6" x14ac:dyDescent="0.3">
      <c r="A29" s="845" t="s">
        <v>917</v>
      </c>
      <c r="B29" s="846" t="s">
        <v>749</v>
      </c>
      <c r="C29" s="847">
        <v>42</v>
      </c>
      <c r="D29" s="847">
        <v>1.806</v>
      </c>
      <c r="E29" s="848">
        <v>0.21</v>
      </c>
      <c r="F29" s="847">
        <v>7.2</v>
      </c>
    </row>
    <row r="30" spans="1:6" ht="15.6" x14ac:dyDescent="0.3">
      <c r="A30" s="845" t="s">
        <v>78</v>
      </c>
      <c r="B30" s="846" t="s">
        <v>749</v>
      </c>
      <c r="C30" s="847">
        <v>6700</v>
      </c>
      <c r="D30" s="847">
        <v>174.2</v>
      </c>
      <c r="E30" s="848">
        <v>19.95</v>
      </c>
      <c r="F30" s="847">
        <v>10.33</v>
      </c>
    </row>
    <row r="31" spans="1:6" ht="15.6" x14ac:dyDescent="0.3">
      <c r="A31" s="845" t="s">
        <v>79</v>
      </c>
      <c r="B31" s="846" t="s">
        <v>749</v>
      </c>
      <c r="C31" s="847">
        <v>160</v>
      </c>
      <c r="D31" s="847">
        <v>1.28</v>
      </c>
      <c r="E31" s="848">
        <v>0.15</v>
      </c>
      <c r="F31" s="847">
        <v>0.28999999999999998</v>
      </c>
    </row>
    <row r="32" spans="1:6" ht="15.6" x14ac:dyDescent="0.3">
      <c r="A32" s="845" t="s">
        <v>80</v>
      </c>
      <c r="B32" s="846" t="s">
        <v>749</v>
      </c>
      <c r="C32" s="847">
        <v>59</v>
      </c>
      <c r="D32" s="847">
        <v>1.6519999999999999</v>
      </c>
      <c r="E32" s="848">
        <v>0.19</v>
      </c>
      <c r="F32" s="847">
        <v>2.5499999999999998</v>
      </c>
    </row>
    <row r="33" spans="1:6" ht="15.6" x14ac:dyDescent="0.3">
      <c r="A33" s="845" t="s">
        <v>81</v>
      </c>
      <c r="B33" s="846" t="s">
        <v>915</v>
      </c>
      <c r="C33" s="847">
        <v>205.16499999999999</v>
      </c>
      <c r="D33" s="847">
        <v>205.16499999999999</v>
      </c>
      <c r="E33" s="848">
        <v>23.49</v>
      </c>
      <c r="F33" s="847">
        <v>66.06</v>
      </c>
    </row>
    <row r="34" spans="1:6" ht="15.6" x14ac:dyDescent="0.3">
      <c r="A34" s="845" t="s">
        <v>83</v>
      </c>
      <c r="B34" s="846" t="s">
        <v>915</v>
      </c>
      <c r="C34" s="847">
        <v>3.5699510000000001</v>
      </c>
      <c r="D34" s="847">
        <v>3.5699510000000001</v>
      </c>
      <c r="E34" s="848">
        <v>0.41</v>
      </c>
      <c r="F34" s="847">
        <v>10.59</v>
      </c>
    </row>
    <row r="35" spans="1:6" ht="15.6" x14ac:dyDescent="0.3">
      <c r="A35" s="845" t="s">
        <v>989</v>
      </c>
      <c r="B35" s="846" t="s">
        <v>915</v>
      </c>
      <c r="C35" s="847">
        <v>21.635313999999997</v>
      </c>
      <c r="D35" s="847">
        <v>21.635313999999997</v>
      </c>
      <c r="E35" s="848">
        <v>2.48</v>
      </c>
      <c r="F35" s="847">
        <v>93.76</v>
      </c>
    </row>
  </sheetData>
  <mergeCells count="4">
    <mergeCell ref="A2:A3"/>
    <mergeCell ref="B2:B3"/>
    <mergeCell ref="C2:E2"/>
    <mergeCell ref="E3:F3"/>
  </mergeCells>
  <hyperlinks>
    <hyperlink ref="H1" location="INFO!A1" display="POWRÓT" xr:uid="{6CE9EFBA-637B-4EC4-9A1E-E1C29372DCAC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13"/>
  <sheetViews>
    <sheetView zoomScale="85" zoomScaleNormal="85" workbookViewId="0">
      <selection activeCell="H1" sqref="H1"/>
    </sheetView>
  </sheetViews>
  <sheetFormatPr defaultRowHeight="14.4" x14ac:dyDescent="0.3"/>
  <cols>
    <col min="1" max="1" width="19.44140625" customWidth="1"/>
    <col min="2" max="4" width="12.77734375" customWidth="1"/>
    <col min="5" max="5" width="15.44140625" customWidth="1"/>
    <col min="6" max="6" width="7.5546875" customWidth="1"/>
    <col min="7" max="7" width="10.77734375" customWidth="1"/>
    <col min="8" max="10" width="9.44140625" customWidth="1"/>
    <col min="257" max="257" width="19.21875" customWidth="1"/>
    <col min="258" max="260" width="12.77734375" customWidth="1"/>
    <col min="261" max="261" width="15.21875" customWidth="1"/>
    <col min="262" max="262" width="7.44140625" customWidth="1"/>
    <col min="263" max="263" width="10.77734375" customWidth="1"/>
    <col min="264" max="266" width="9.21875" customWidth="1"/>
    <col min="513" max="513" width="19.21875" customWidth="1"/>
    <col min="514" max="516" width="12.77734375" customWidth="1"/>
    <col min="517" max="517" width="15.21875" customWidth="1"/>
    <col min="518" max="518" width="7.44140625" customWidth="1"/>
    <col min="519" max="519" width="10.77734375" customWidth="1"/>
    <col min="520" max="522" width="9.21875" customWidth="1"/>
    <col min="769" max="769" width="19.21875" customWidth="1"/>
    <col min="770" max="772" width="12.77734375" customWidth="1"/>
    <col min="773" max="773" width="15.21875" customWidth="1"/>
    <col min="774" max="774" width="7.44140625" customWidth="1"/>
    <col min="775" max="775" width="10.77734375" customWidth="1"/>
    <col min="776" max="778" width="9.21875" customWidth="1"/>
    <col min="1025" max="1025" width="19.21875" customWidth="1"/>
    <col min="1026" max="1028" width="12.77734375" customWidth="1"/>
    <col min="1029" max="1029" width="15.21875" customWidth="1"/>
    <col min="1030" max="1030" width="7.44140625" customWidth="1"/>
    <col min="1031" max="1031" width="10.77734375" customWidth="1"/>
    <col min="1032" max="1034" width="9.21875" customWidth="1"/>
    <col min="1281" max="1281" width="19.21875" customWidth="1"/>
    <col min="1282" max="1284" width="12.77734375" customWidth="1"/>
    <col min="1285" max="1285" width="15.21875" customWidth="1"/>
    <col min="1286" max="1286" width="7.44140625" customWidth="1"/>
    <col min="1287" max="1287" width="10.77734375" customWidth="1"/>
    <col min="1288" max="1290" width="9.21875" customWidth="1"/>
    <col min="1537" max="1537" width="19.21875" customWidth="1"/>
    <col min="1538" max="1540" width="12.77734375" customWidth="1"/>
    <col min="1541" max="1541" width="15.21875" customWidth="1"/>
    <col min="1542" max="1542" width="7.44140625" customWidth="1"/>
    <col min="1543" max="1543" width="10.77734375" customWidth="1"/>
    <col min="1544" max="1546" width="9.21875" customWidth="1"/>
    <col min="1793" max="1793" width="19.21875" customWidth="1"/>
    <col min="1794" max="1796" width="12.77734375" customWidth="1"/>
    <col min="1797" max="1797" width="15.21875" customWidth="1"/>
    <col min="1798" max="1798" width="7.44140625" customWidth="1"/>
    <col min="1799" max="1799" width="10.77734375" customWidth="1"/>
    <col min="1800" max="1802" width="9.21875" customWidth="1"/>
    <col min="2049" max="2049" width="19.21875" customWidth="1"/>
    <col min="2050" max="2052" width="12.77734375" customWidth="1"/>
    <col min="2053" max="2053" width="15.21875" customWidth="1"/>
    <col min="2054" max="2054" width="7.44140625" customWidth="1"/>
    <col min="2055" max="2055" width="10.77734375" customWidth="1"/>
    <col min="2056" max="2058" width="9.21875" customWidth="1"/>
    <col min="2305" max="2305" width="19.21875" customWidth="1"/>
    <col min="2306" max="2308" width="12.77734375" customWidth="1"/>
    <col min="2309" max="2309" width="15.21875" customWidth="1"/>
    <col min="2310" max="2310" width="7.44140625" customWidth="1"/>
    <col min="2311" max="2311" width="10.77734375" customWidth="1"/>
    <col min="2312" max="2314" width="9.21875" customWidth="1"/>
    <col min="2561" max="2561" width="19.21875" customWidth="1"/>
    <col min="2562" max="2564" width="12.77734375" customWidth="1"/>
    <col min="2565" max="2565" width="15.21875" customWidth="1"/>
    <col min="2566" max="2566" width="7.44140625" customWidth="1"/>
    <col min="2567" max="2567" width="10.77734375" customWidth="1"/>
    <col min="2568" max="2570" width="9.21875" customWidth="1"/>
    <col min="2817" max="2817" width="19.21875" customWidth="1"/>
    <col min="2818" max="2820" width="12.77734375" customWidth="1"/>
    <col min="2821" max="2821" width="15.21875" customWidth="1"/>
    <col min="2822" max="2822" width="7.44140625" customWidth="1"/>
    <col min="2823" max="2823" width="10.77734375" customWidth="1"/>
    <col min="2824" max="2826" width="9.21875" customWidth="1"/>
    <col min="3073" max="3073" width="19.21875" customWidth="1"/>
    <col min="3074" max="3076" width="12.77734375" customWidth="1"/>
    <col min="3077" max="3077" width="15.21875" customWidth="1"/>
    <col min="3078" max="3078" width="7.44140625" customWidth="1"/>
    <col min="3079" max="3079" width="10.77734375" customWidth="1"/>
    <col min="3080" max="3082" width="9.21875" customWidth="1"/>
    <col min="3329" max="3329" width="19.21875" customWidth="1"/>
    <col min="3330" max="3332" width="12.77734375" customWidth="1"/>
    <col min="3333" max="3333" width="15.21875" customWidth="1"/>
    <col min="3334" max="3334" width="7.44140625" customWidth="1"/>
    <col min="3335" max="3335" width="10.77734375" customWidth="1"/>
    <col min="3336" max="3338" width="9.21875" customWidth="1"/>
    <col min="3585" max="3585" width="19.21875" customWidth="1"/>
    <col min="3586" max="3588" width="12.77734375" customWidth="1"/>
    <col min="3589" max="3589" width="15.21875" customWidth="1"/>
    <col min="3590" max="3590" width="7.44140625" customWidth="1"/>
    <col min="3591" max="3591" width="10.77734375" customWidth="1"/>
    <col min="3592" max="3594" width="9.21875" customWidth="1"/>
    <col min="3841" max="3841" width="19.21875" customWidth="1"/>
    <col min="3842" max="3844" width="12.77734375" customWidth="1"/>
    <col min="3845" max="3845" width="15.21875" customWidth="1"/>
    <col min="3846" max="3846" width="7.44140625" customWidth="1"/>
    <col min="3847" max="3847" width="10.77734375" customWidth="1"/>
    <col min="3848" max="3850" width="9.21875" customWidth="1"/>
    <col min="4097" max="4097" width="19.21875" customWidth="1"/>
    <col min="4098" max="4100" width="12.77734375" customWidth="1"/>
    <col min="4101" max="4101" width="15.21875" customWidth="1"/>
    <col min="4102" max="4102" width="7.44140625" customWidth="1"/>
    <col min="4103" max="4103" width="10.77734375" customWidth="1"/>
    <col min="4104" max="4106" width="9.21875" customWidth="1"/>
    <col min="4353" max="4353" width="19.21875" customWidth="1"/>
    <col min="4354" max="4356" width="12.77734375" customWidth="1"/>
    <col min="4357" max="4357" width="15.21875" customWidth="1"/>
    <col min="4358" max="4358" width="7.44140625" customWidth="1"/>
    <col min="4359" max="4359" width="10.77734375" customWidth="1"/>
    <col min="4360" max="4362" width="9.21875" customWidth="1"/>
    <col min="4609" max="4609" width="19.21875" customWidth="1"/>
    <col min="4610" max="4612" width="12.77734375" customWidth="1"/>
    <col min="4613" max="4613" width="15.21875" customWidth="1"/>
    <col min="4614" max="4614" width="7.44140625" customWidth="1"/>
    <col min="4615" max="4615" width="10.77734375" customWidth="1"/>
    <col min="4616" max="4618" width="9.21875" customWidth="1"/>
    <col min="4865" max="4865" width="19.21875" customWidth="1"/>
    <col min="4866" max="4868" width="12.77734375" customWidth="1"/>
    <col min="4869" max="4869" width="15.21875" customWidth="1"/>
    <col min="4870" max="4870" width="7.44140625" customWidth="1"/>
    <col min="4871" max="4871" width="10.77734375" customWidth="1"/>
    <col min="4872" max="4874" width="9.21875" customWidth="1"/>
    <col min="5121" max="5121" width="19.21875" customWidth="1"/>
    <col min="5122" max="5124" width="12.77734375" customWidth="1"/>
    <col min="5125" max="5125" width="15.21875" customWidth="1"/>
    <col min="5126" max="5126" width="7.44140625" customWidth="1"/>
    <col min="5127" max="5127" width="10.77734375" customWidth="1"/>
    <col min="5128" max="5130" width="9.21875" customWidth="1"/>
    <col min="5377" max="5377" width="19.21875" customWidth="1"/>
    <col min="5378" max="5380" width="12.77734375" customWidth="1"/>
    <col min="5381" max="5381" width="15.21875" customWidth="1"/>
    <col min="5382" max="5382" width="7.44140625" customWidth="1"/>
    <col min="5383" max="5383" width="10.77734375" customWidth="1"/>
    <col min="5384" max="5386" width="9.21875" customWidth="1"/>
    <col min="5633" max="5633" width="19.21875" customWidth="1"/>
    <col min="5634" max="5636" width="12.77734375" customWidth="1"/>
    <col min="5637" max="5637" width="15.21875" customWidth="1"/>
    <col min="5638" max="5638" width="7.44140625" customWidth="1"/>
    <col min="5639" max="5639" width="10.77734375" customWidth="1"/>
    <col min="5640" max="5642" width="9.21875" customWidth="1"/>
    <col min="5889" max="5889" width="19.21875" customWidth="1"/>
    <col min="5890" max="5892" width="12.77734375" customWidth="1"/>
    <col min="5893" max="5893" width="15.21875" customWidth="1"/>
    <col min="5894" max="5894" width="7.44140625" customWidth="1"/>
    <col min="5895" max="5895" width="10.77734375" customWidth="1"/>
    <col min="5896" max="5898" width="9.21875" customWidth="1"/>
    <col min="6145" max="6145" width="19.21875" customWidth="1"/>
    <col min="6146" max="6148" width="12.77734375" customWidth="1"/>
    <col min="6149" max="6149" width="15.21875" customWidth="1"/>
    <col min="6150" max="6150" width="7.44140625" customWidth="1"/>
    <col min="6151" max="6151" width="10.77734375" customWidth="1"/>
    <col min="6152" max="6154" width="9.21875" customWidth="1"/>
    <col min="6401" max="6401" width="19.21875" customWidth="1"/>
    <col min="6402" max="6404" width="12.77734375" customWidth="1"/>
    <col min="6405" max="6405" width="15.21875" customWidth="1"/>
    <col min="6406" max="6406" width="7.44140625" customWidth="1"/>
    <col min="6407" max="6407" width="10.77734375" customWidth="1"/>
    <col min="6408" max="6410" width="9.21875" customWidth="1"/>
    <col min="6657" max="6657" width="19.21875" customWidth="1"/>
    <col min="6658" max="6660" width="12.77734375" customWidth="1"/>
    <col min="6661" max="6661" width="15.21875" customWidth="1"/>
    <col min="6662" max="6662" width="7.44140625" customWidth="1"/>
    <col min="6663" max="6663" width="10.77734375" customWidth="1"/>
    <col min="6664" max="6666" width="9.21875" customWidth="1"/>
    <col min="6913" max="6913" width="19.21875" customWidth="1"/>
    <col min="6914" max="6916" width="12.77734375" customWidth="1"/>
    <col min="6917" max="6917" width="15.21875" customWidth="1"/>
    <col min="6918" max="6918" width="7.44140625" customWidth="1"/>
    <col min="6919" max="6919" width="10.77734375" customWidth="1"/>
    <col min="6920" max="6922" width="9.21875" customWidth="1"/>
    <col min="7169" max="7169" width="19.21875" customWidth="1"/>
    <col min="7170" max="7172" width="12.77734375" customWidth="1"/>
    <col min="7173" max="7173" width="15.21875" customWidth="1"/>
    <col min="7174" max="7174" width="7.44140625" customWidth="1"/>
    <col min="7175" max="7175" width="10.77734375" customWidth="1"/>
    <col min="7176" max="7178" width="9.21875" customWidth="1"/>
    <col min="7425" max="7425" width="19.21875" customWidth="1"/>
    <col min="7426" max="7428" width="12.77734375" customWidth="1"/>
    <col min="7429" max="7429" width="15.21875" customWidth="1"/>
    <col min="7430" max="7430" width="7.44140625" customWidth="1"/>
    <col min="7431" max="7431" width="10.77734375" customWidth="1"/>
    <col min="7432" max="7434" width="9.21875" customWidth="1"/>
    <col min="7681" max="7681" width="19.21875" customWidth="1"/>
    <col min="7682" max="7684" width="12.77734375" customWidth="1"/>
    <col min="7685" max="7685" width="15.21875" customWidth="1"/>
    <col min="7686" max="7686" width="7.44140625" customWidth="1"/>
    <col min="7687" max="7687" width="10.77734375" customWidth="1"/>
    <col min="7688" max="7690" width="9.21875" customWidth="1"/>
    <col min="7937" max="7937" width="19.21875" customWidth="1"/>
    <col min="7938" max="7940" width="12.77734375" customWidth="1"/>
    <col min="7941" max="7941" width="15.21875" customWidth="1"/>
    <col min="7942" max="7942" width="7.44140625" customWidth="1"/>
    <col min="7943" max="7943" width="10.77734375" customWidth="1"/>
    <col min="7944" max="7946" width="9.21875" customWidth="1"/>
    <col min="8193" max="8193" width="19.21875" customWidth="1"/>
    <col min="8194" max="8196" width="12.77734375" customWidth="1"/>
    <col min="8197" max="8197" width="15.21875" customWidth="1"/>
    <col min="8198" max="8198" width="7.44140625" customWidth="1"/>
    <col min="8199" max="8199" width="10.77734375" customWidth="1"/>
    <col min="8200" max="8202" width="9.21875" customWidth="1"/>
    <col min="8449" max="8449" width="19.21875" customWidth="1"/>
    <col min="8450" max="8452" width="12.77734375" customWidth="1"/>
    <col min="8453" max="8453" width="15.21875" customWidth="1"/>
    <col min="8454" max="8454" width="7.44140625" customWidth="1"/>
    <col min="8455" max="8455" width="10.77734375" customWidth="1"/>
    <col min="8456" max="8458" width="9.21875" customWidth="1"/>
    <col min="8705" max="8705" width="19.21875" customWidth="1"/>
    <col min="8706" max="8708" width="12.77734375" customWidth="1"/>
    <col min="8709" max="8709" width="15.21875" customWidth="1"/>
    <col min="8710" max="8710" width="7.44140625" customWidth="1"/>
    <col min="8711" max="8711" width="10.77734375" customWidth="1"/>
    <col min="8712" max="8714" width="9.21875" customWidth="1"/>
    <col min="8961" max="8961" width="19.21875" customWidth="1"/>
    <col min="8962" max="8964" width="12.77734375" customWidth="1"/>
    <col min="8965" max="8965" width="15.21875" customWidth="1"/>
    <col min="8966" max="8966" width="7.44140625" customWidth="1"/>
    <col min="8967" max="8967" width="10.77734375" customWidth="1"/>
    <col min="8968" max="8970" width="9.21875" customWidth="1"/>
    <col min="9217" max="9217" width="19.21875" customWidth="1"/>
    <col min="9218" max="9220" width="12.77734375" customWidth="1"/>
    <col min="9221" max="9221" width="15.21875" customWidth="1"/>
    <col min="9222" max="9222" width="7.44140625" customWidth="1"/>
    <col min="9223" max="9223" width="10.77734375" customWidth="1"/>
    <col min="9224" max="9226" width="9.21875" customWidth="1"/>
    <col min="9473" max="9473" width="19.21875" customWidth="1"/>
    <col min="9474" max="9476" width="12.77734375" customWidth="1"/>
    <col min="9477" max="9477" width="15.21875" customWidth="1"/>
    <col min="9478" max="9478" width="7.44140625" customWidth="1"/>
    <col min="9479" max="9479" width="10.77734375" customWidth="1"/>
    <col min="9480" max="9482" width="9.21875" customWidth="1"/>
    <col min="9729" max="9729" width="19.21875" customWidth="1"/>
    <col min="9730" max="9732" width="12.77734375" customWidth="1"/>
    <col min="9733" max="9733" width="15.21875" customWidth="1"/>
    <col min="9734" max="9734" width="7.44140625" customWidth="1"/>
    <col min="9735" max="9735" width="10.77734375" customWidth="1"/>
    <col min="9736" max="9738" width="9.21875" customWidth="1"/>
    <col min="9985" max="9985" width="19.21875" customWidth="1"/>
    <col min="9986" max="9988" width="12.77734375" customWidth="1"/>
    <col min="9989" max="9989" width="15.21875" customWidth="1"/>
    <col min="9990" max="9990" width="7.44140625" customWidth="1"/>
    <col min="9991" max="9991" width="10.77734375" customWidth="1"/>
    <col min="9992" max="9994" width="9.21875" customWidth="1"/>
    <col min="10241" max="10241" width="19.21875" customWidth="1"/>
    <col min="10242" max="10244" width="12.77734375" customWidth="1"/>
    <col min="10245" max="10245" width="15.21875" customWidth="1"/>
    <col min="10246" max="10246" width="7.44140625" customWidth="1"/>
    <col min="10247" max="10247" width="10.77734375" customWidth="1"/>
    <col min="10248" max="10250" width="9.21875" customWidth="1"/>
    <col min="10497" max="10497" width="19.21875" customWidth="1"/>
    <col min="10498" max="10500" width="12.77734375" customWidth="1"/>
    <col min="10501" max="10501" width="15.21875" customWidth="1"/>
    <col min="10502" max="10502" width="7.44140625" customWidth="1"/>
    <col min="10503" max="10503" width="10.77734375" customWidth="1"/>
    <col min="10504" max="10506" width="9.21875" customWidth="1"/>
    <col min="10753" max="10753" width="19.21875" customWidth="1"/>
    <col min="10754" max="10756" width="12.77734375" customWidth="1"/>
    <col min="10757" max="10757" width="15.21875" customWidth="1"/>
    <col min="10758" max="10758" width="7.44140625" customWidth="1"/>
    <col min="10759" max="10759" width="10.77734375" customWidth="1"/>
    <col min="10760" max="10762" width="9.21875" customWidth="1"/>
    <col min="11009" max="11009" width="19.21875" customWidth="1"/>
    <col min="11010" max="11012" width="12.77734375" customWidth="1"/>
    <col min="11013" max="11013" width="15.21875" customWidth="1"/>
    <col min="11014" max="11014" width="7.44140625" customWidth="1"/>
    <col min="11015" max="11015" width="10.77734375" customWidth="1"/>
    <col min="11016" max="11018" width="9.21875" customWidth="1"/>
    <col min="11265" max="11265" width="19.21875" customWidth="1"/>
    <col min="11266" max="11268" width="12.77734375" customWidth="1"/>
    <col min="11269" max="11269" width="15.21875" customWidth="1"/>
    <col min="11270" max="11270" width="7.44140625" customWidth="1"/>
    <col min="11271" max="11271" width="10.77734375" customWidth="1"/>
    <col min="11272" max="11274" width="9.21875" customWidth="1"/>
    <col min="11521" max="11521" width="19.21875" customWidth="1"/>
    <col min="11522" max="11524" width="12.77734375" customWidth="1"/>
    <col min="11525" max="11525" width="15.21875" customWidth="1"/>
    <col min="11526" max="11526" width="7.44140625" customWidth="1"/>
    <col min="11527" max="11527" width="10.77734375" customWidth="1"/>
    <col min="11528" max="11530" width="9.21875" customWidth="1"/>
    <col min="11777" max="11777" width="19.21875" customWidth="1"/>
    <col min="11778" max="11780" width="12.77734375" customWidth="1"/>
    <col min="11781" max="11781" width="15.21875" customWidth="1"/>
    <col min="11782" max="11782" width="7.44140625" customWidth="1"/>
    <col min="11783" max="11783" width="10.77734375" customWidth="1"/>
    <col min="11784" max="11786" width="9.21875" customWidth="1"/>
    <col min="12033" max="12033" width="19.21875" customWidth="1"/>
    <col min="12034" max="12036" width="12.77734375" customWidth="1"/>
    <col min="12037" max="12037" width="15.21875" customWidth="1"/>
    <col min="12038" max="12038" width="7.44140625" customWidth="1"/>
    <col min="12039" max="12039" width="10.77734375" customWidth="1"/>
    <col min="12040" max="12042" width="9.21875" customWidth="1"/>
    <col min="12289" max="12289" width="19.21875" customWidth="1"/>
    <col min="12290" max="12292" width="12.77734375" customWidth="1"/>
    <col min="12293" max="12293" width="15.21875" customWidth="1"/>
    <col min="12294" max="12294" width="7.44140625" customWidth="1"/>
    <col min="12295" max="12295" width="10.77734375" customWidth="1"/>
    <col min="12296" max="12298" width="9.21875" customWidth="1"/>
    <col min="12545" max="12545" width="19.21875" customWidth="1"/>
    <col min="12546" max="12548" width="12.77734375" customWidth="1"/>
    <col min="12549" max="12549" width="15.21875" customWidth="1"/>
    <col min="12550" max="12550" width="7.44140625" customWidth="1"/>
    <col min="12551" max="12551" width="10.77734375" customWidth="1"/>
    <col min="12552" max="12554" width="9.21875" customWidth="1"/>
    <col min="12801" max="12801" width="19.21875" customWidth="1"/>
    <col min="12802" max="12804" width="12.77734375" customWidth="1"/>
    <col min="12805" max="12805" width="15.21875" customWidth="1"/>
    <col min="12806" max="12806" width="7.44140625" customWidth="1"/>
    <col min="12807" max="12807" width="10.77734375" customWidth="1"/>
    <col min="12808" max="12810" width="9.21875" customWidth="1"/>
    <col min="13057" max="13057" width="19.21875" customWidth="1"/>
    <col min="13058" max="13060" width="12.77734375" customWidth="1"/>
    <col min="13061" max="13061" width="15.21875" customWidth="1"/>
    <col min="13062" max="13062" width="7.44140625" customWidth="1"/>
    <col min="13063" max="13063" width="10.77734375" customWidth="1"/>
    <col min="13064" max="13066" width="9.21875" customWidth="1"/>
    <col min="13313" max="13313" width="19.21875" customWidth="1"/>
    <col min="13314" max="13316" width="12.77734375" customWidth="1"/>
    <col min="13317" max="13317" width="15.21875" customWidth="1"/>
    <col min="13318" max="13318" width="7.44140625" customWidth="1"/>
    <col min="13319" max="13319" width="10.77734375" customWidth="1"/>
    <col min="13320" max="13322" width="9.21875" customWidth="1"/>
    <col min="13569" max="13569" width="19.21875" customWidth="1"/>
    <col min="13570" max="13572" width="12.77734375" customWidth="1"/>
    <col min="13573" max="13573" width="15.21875" customWidth="1"/>
    <col min="13574" max="13574" width="7.44140625" customWidth="1"/>
    <col min="13575" max="13575" width="10.77734375" customWidth="1"/>
    <col min="13576" max="13578" width="9.21875" customWidth="1"/>
    <col min="13825" max="13825" width="19.21875" customWidth="1"/>
    <col min="13826" max="13828" width="12.77734375" customWidth="1"/>
    <col min="13829" max="13829" width="15.21875" customWidth="1"/>
    <col min="13830" max="13830" width="7.44140625" customWidth="1"/>
    <col min="13831" max="13831" width="10.77734375" customWidth="1"/>
    <col min="13832" max="13834" width="9.21875" customWidth="1"/>
    <col min="14081" max="14081" width="19.21875" customWidth="1"/>
    <col min="14082" max="14084" width="12.77734375" customWidth="1"/>
    <col min="14085" max="14085" width="15.21875" customWidth="1"/>
    <col min="14086" max="14086" width="7.44140625" customWidth="1"/>
    <col min="14087" max="14087" width="10.77734375" customWidth="1"/>
    <col min="14088" max="14090" width="9.21875" customWidth="1"/>
    <col min="14337" max="14337" width="19.21875" customWidth="1"/>
    <col min="14338" max="14340" width="12.77734375" customWidth="1"/>
    <col min="14341" max="14341" width="15.21875" customWidth="1"/>
    <col min="14342" max="14342" width="7.44140625" customWidth="1"/>
    <col min="14343" max="14343" width="10.77734375" customWidth="1"/>
    <col min="14344" max="14346" width="9.21875" customWidth="1"/>
    <col min="14593" max="14593" width="19.21875" customWidth="1"/>
    <col min="14594" max="14596" width="12.77734375" customWidth="1"/>
    <col min="14597" max="14597" width="15.21875" customWidth="1"/>
    <col min="14598" max="14598" width="7.44140625" customWidth="1"/>
    <col min="14599" max="14599" width="10.77734375" customWidth="1"/>
    <col min="14600" max="14602" width="9.21875" customWidth="1"/>
    <col min="14849" max="14849" width="19.21875" customWidth="1"/>
    <col min="14850" max="14852" width="12.77734375" customWidth="1"/>
    <col min="14853" max="14853" width="15.21875" customWidth="1"/>
    <col min="14854" max="14854" width="7.44140625" customWidth="1"/>
    <col min="14855" max="14855" width="10.77734375" customWidth="1"/>
    <col min="14856" max="14858" width="9.21875" customWidth="1"/>
    <col min="15105" max="15105" width="19.21875" customWidth="1"/>
    <col min="15106" max="15108" width="12.77734375" customWidth="1"/>
    <col min="15109" max="15109" width="15.21875" customWidth="1"/>
    <col min="15110" max="15110" width="7.44140625" customWidth="1"/>
    <col min="15111" max="15111" width="10.77734375" customWidth="1"/>
    <col min="15112" max="15114" width="9.21875" customWidth="1"/>
    <col min="15361" max="15361" width="19.21875" customWidth="1"/>
    <col min="15362" max="15364" width="12.77734375" customWidth="1"/>
    <col min="15365" max="15365" width="15.21875" customWidth="1"/>
    <col min="15366" max="15366" width="7.44140625" customWidth="1"/>
    <col min="15367" max="15367" width="10.77734375" customWidth="1"/>
    <col min="15368" max="15370" width="9.21875" customWidth="1"/>
    <col min="15617" max="15617" width="19.21875" customWidth="1"/>
    <col min="15618" max="15620" width="12.77734375" customWidth="1"/>
    <col min="15621" max="15621" width="15.21875" customWidth="1"/>
    <col min="15622" max="15622" width="7.44140625" customWidth="1"/>
    <col min="15623" max="15623" width="10.77734375" customWidth="1"/>
    <col min="15624" max="15626" width="9.21875" customWidth="1"/>
    <col min="15873" max="15873" width="19.21875" customWidth="1"/>
    <col min="15874" max="15876" width="12.77734375" customWidth="1"/>
    <col min="15877" max="15877" width="15.21875" customWidth="1"/>
    <col min="15878" max="15878" width="7.44140625" customWidth="1"/>
    <col min="15879" max="15879" width="10.77734375" customWidth="1"/>
    <col min="15880" max="15882" width="9.21875" customWidth="1"/>
    <col min="16129" max="16129" width="19.21875" customWidth="1"/>
    <col min="16130" max="16132" width="12.77734375" customWidth="1"/>
    <col min="16133" max="16133" width="15.21875" customWidth="1"/>
    <col min="16134" max="16134" width="7.44140625" customWidth="1"/>
    <col min="16135" max="16135" width="10.77734375" customWidth="1"/>
    <col min="16136" max="16138" width="9.21875" customWidth="1"/>
  </cols>
  <sheetData>
    <row r="1" spans="1:12" ht="23.4" x14ac:dyDescent="0.45">
      <c r="A1" s="297" t="s">
        <v>635</v>
      </c>
      <c r="G1" s="347"/>
      <c r="H1" s="376" t="s">
        <v>651</v>
      </c>
    </row>
    <row r="2" spans="1:12" ht="52.8" x14ac:dyDescent="0.3">
      <c r="A2" s="1282" t="s">
        <v>384</v>
      </c>
      <c r="B2" s="1261" t="s">
        <v>633</v>
      </c>
      <c r="C2" s="1261"/>
      <c r="D2" s="1261"/>
      <c r="E2" s="720" t="s">
        <v>634</v>
      </c>
      <c r="F2" s="751">
        <v>2022</v>
      </c>
      <c r="G2" s="348"/>
    </row>
    <row r="3" spans="1:12" ht="15.6" x14ac:dyDescent="0.3">
      <c r="A3" s="1283"/>
      <c r="B3" s="852" t="s">
        <v>636</v>
      </c>
      <c r="C3" s="719" t="s">
        <v>609</v>
      </c>
      <c r="D3" s="1255" t="s">
        <v>31</v>
      </c>
      <c r="E3" s="1256"/>
      <c r="F3" s="853"/>
      <c r="G3" s="349"/>
    </row>
    <row r="4" spans="1:12" ht="18" x14ac:dyDescent="0.35">
      <c r="A4" s="854" t="s">
        <v>637</v>
      </c>
      <c r="B4" s="855">
        <v>8892.5275415988854</v>
      </c>
      <c r="C4" s="856">
        <v>385.53412772986769</v>
      </c>
      <c r="D4" s="857">
        <v>100</v>
      </c>
      <c r="E4" s="346">
        <v>34.346435954084974</v>
      </c>
      <c r="F4" s="858"/>
      <c r="G4" s="351"/>
      <c r="H4" s="352"/>
    </row>
    <row r="5" spans="1:12" ht="15.6" x14ac:dyDescent="0.3">
      <c r="A5" s="328" t="s">
        <v>380</v>
      </c>
      <c r="B5" s="312">
        <v>4733.4070018866587</v>
      </c>
      <c r="C5" s="859">
        <v>203.53650108112635</v>
      </c>
      <c r="D5" s="331">
        <v>53.221862724436441</v>
      </c>
      <c r="E5" s="331">
        <v>91.344303521203628</v>
      </c>
      <c r="F5" s="858"/>
      <c r="G5" s="351"/>
    </row>
    <row r="6" spans="1:12" ht="15.6" x14ac:dyDescent="0.3">
      <c r="A6" s="328" t="s">
        <v>387</v>
      </c>
      <c r="B6" s="312">
        <v>1051.8144803718783</v>
      </c>
      <c r="C6" s="859">
        <v>48.3834660971064</v>
      </c>
      <c r="D6" s="331">
        <v>11.832918485644228</v>
      </c>
      <c r="E6" s="331">
        <v>41.510952630169982</v>
      </c>
      <c r="F6" s="858"/>
      <c r="G6" s="351"/>
      <c r="I6" s="353"/>
      <c r="J6" s="313"/>
      <c r="K6" s="290"/>
      <c r="L6" s="313"/>
    </row>
    <row r="7" spans="1:12" ht="15.6" x14ac:dyDescent="0.3">
      <c r="A7" s="328" t="s">
        <v>388</v>
      </c>
      <c r="B7" s="312">
        <v>3107.3060593403475</v>
      </c>
      <c r="C7" s="859">
        <v>133.61416055163494</v>
      </c>
      <c r="D7" s="331">
        <v>34.945218789919323</v>
      </c>
      <c r="E7" s="331">
        <v>17.096668862221449</v>
      </c>
      <c r="F7" s="858"/>
      <c r="G7" s="351"/>
    </row>
    <row r="8" spans="1:12" ht="15.6" x14ac:dyDescent="0.3">
      <c r="A8" s="860"/>
    </row>
    <row r="9" spans="1:12" x14ac:dyDescent="0.3">
      <c r="B9" s="290"/>
    </row>
    <row r="10" spans="1:12" x14ac:dyDescent="0.3">
      <c r="B10" s="354"/>
      <c r="C10" s="326"/>
    </row>
    <row r="11" spans="1:12" x14ac:dyDescent="0.3">
      <c r="B11" s="354"/>
      <c r="C11" s="326"/>
      <c r="D11" s="326"/>
      <c r="E11" s="326"/>
    </row>
    <row r="12" spans="1:12" x14ac:dyDescent="0.3">
      <c r="B12" s="354"/>
      <c r="C12" s="326"/>
      <c r="D12" s="326"/>
      <c r="E12" s="326"/>
    </row>
    <row r="13" spans="1:12" x14ac:dyDescent="0.3">
      <c r="B13" s="354"/>
      <c r="C13" s="326"/>
      <c r="D13" s="326"/>
      <c r="E13" s="326"/>
    </row>
  </sheetData>
  <mergeCells count="3">
    <mergeCell ref="A2:A3"/>
    <mergeCell ref="B2:D2"/>
    <mergeCell ref="D3:E3"/>
  </mergeCells>
  <hyperlinks>
    <hyperlink ref="H1" location="INFO!A1" display="POWRÓT" xr:uid="{00000000-0004-0000-2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U20"/>
  <sheetViews>
    <sheetView zoomScale="85" zoomScaleNormal="85" workbookViewId="0">
      <selection activeCell="B20" sqref="B20:C20"/>
    </sheetView>
  </sheetViews>
  <sheetFormatPr defaultRowHeight="13.2" x14ac:dyDescent="0.25"/>
  <cols>
    <col min="1" max="1" width="19.5546875" style="2" customWidth="1"/>
    <col min="2" max="3" width="11.77734375" style="2" customWidth="1"/>
    <col min="4" max="4" width="13.44140625" style="2" customWidth="1"/>
    <col min="5" max="22" width="9.44140625" style="2" customWidth="1"/>
    <col min="23" max="256" width="9.21875" style="2"/>
    <col min="257" max="257" width="19.5546875" style="2" customWidth="1"/>
    <col min="258" max="259" width="11.77734375" style="2" customWidth="1"/>
    <col min="260" max="260" width="13.21875" style="2" customWidth="1"/>
    <col min="261" max="512" width="9.21875" style="2"/>
    <col min="513" max="513" width="19.5546875" style="2" customWidth="1"/>
    <col min="514" max="515" width="11.77734375" style="2" customWidth="1"/>
    <col min="516" max="516" width="13.21875" style="2" customWidth="1"/>
    <col min="517" max="768" width="9.21875" style="2"/>
    <col min="769" max="769" width="19.5546875" style="2" customWidth="1"/>
    <col min="770" max="771" width="11.77734375" style="2" customWidth="1"/>
    <col min="772" max="772" width="13.21875" style="2" customWidth="1"/>
    <col min="773" max="1024" width="9.21875" style="2"/>
    <col min="1025" max="1025" width="19.5546875" style="2" customWidth="1"/>
    <col min="1026" max="1027" width="11.77734375" style="2" customWidth="1"/>
    <col min="1028" max="1028" width="13.21875" style="2" customWidth="1"/>
    <col min="1029" max="1280" width="9.21875" style="2"/>
    <col min="1281" max="1281" width="19.5546875" style="2" customWidth="1"/>
    <col min="1282" max="1283" width="11.77734375" style="2" customWidth="1"/>
    <col min="1284" max="1284" width="13.21875" style="2" customWidth="1"/>
    <col min="1285" max="1536" width="9.21875" style="2"/>
    <col min="1537" max="1537" width="19.5546875" style="2" customWidth="1"/>
    <col min="1538" max="1539" width="11.77734375" style="2" customWidth="1"/>
    <col min="1540" max="1540" width="13.21875" style="2" customWidth="1"/>
    <col min="1541" max="1792" width="9.21875" style="2"/>
    <col min="1793" max="1793" width="19.5546875" style="2" customWidth="1"/>
    <col min="1794" max="1795" width="11.77734375" style="2" customWidth="1"/>
    <col min="1796" max="1796" width="13.21875" style="2" customWidth="1"/>
    <col min="1797" max="2048" width="9.21875" style="2"/>
    <col min="2049" max="2049" width="19.5546875" style="2" customWidth="1"/>
    <col min="2050" max="2051" width="11.77734375" style="2" customWidth="1"/>
    <col min="2052" max="2052" width="13.21875" style="2" customWidth="1"/>
    <col min="2053" max="2304" width="9.21875" style="2"/>
    <col min="2305" max="2305" width="19.5546875" style="2" customWidth="1"/>
    <col min="2306" max="2307" width="11.77734375" style="2" customWidth="1"/>
    <col min="2308" max="2308" width="13.21875" style="2" customWidth="1"/>
    <col min="2309" max="2560" width="9.21875" style="2"/>
    <col min="2561" max="2561" width="19.5546875" style="2" customWidth="1"/>
    <col min="2562" max="2563" width="11.77734375" style="2" customWidth="1"/>
    <col min="2564" max="2564" width="13.21875" style="2" customWidth="1"/>
    <col min="2565" max="2816" width="9.21875" style="2"/>
    <col min="2817" max="2817" width="19.5546875" style="2" customWidth="1"/>
    <col min="2818" max="2819" width="11.77734375" style="2" customWidth="1"/>
    <col min="2820" max="2820" width="13.21875" style="2" customWidth="1"/>
    <col min="2821" max="3072" width="9.21875" style="2"/>
    <col min="3073" max="3073" width="19.5546875" style="2" customWidth="1"/>
    <col min="3074" max="3075" width="11.77734375" style="2" customWidth="1"/>
    <col min="3076" max="3076" width="13.21875" style="2" customWidth="1"/>
    <col min="3077" max="3328" width="9.21875" style="2"/>
    <col min="3329" max="3329" width="19.5546875" style="2" customWidth="1"/>
    <col min="3330" max="3331" width="11.77734375" style="2" customWidth="1"/>
    <col min="3332" max="3332" width="13.21875" style="2" customWidth="1"/>
    <col min="3333" max="3584" width="9.21875" style="2"/>
    <col min="3585" max="3585" width="19.5546875" style="2" customWidth="1"/>
    <col min="3586" max="3587" width="11.77734375" style="2" customWidth="1"/>
    <col min="3588" max="3588" width="13.21875" style="2" customWidth="1"/>
    <col min="3589" max="3840" width="9.21875" style="2"/>
    <col min="3841" max="3841" width="19.5546875" style="2" customWidth="1"/>
    <col min="3842" max="3843" width="11.77734375" style="2" customWidth="1"/>
    <col min="3844" max="3844" width="13.21875" style="2" customWidth="1"/>
    <col min="3845" max="4096" width="9.21875" style="2"/>
    <col min="4097" max="4097" width="19.5546875" style="2" customWidth="1"/>
    <col min="4098" max="4099" width="11.77734375" style="2" customWidth="1"/>
    <col min="4100" max="4100" width="13.21875" style="2" customWidth="1"/>
    <col min="4101" max="4352" width="9.21875" style="2"/>
    <col min="4353" max="4353" width="19.5546875" style="2" customWidth="1"/>
    <col min="4354" max="4355" width="11.77734375" style="2" customWidth="1"/>
    <col min="4356" max="4356" width="13.21875" style="2" customWidth="1"/>
    <col min="4357" max="4608" width="9.21875" style="2"/>
    <col min="4609" max="4609" width="19.5546875" style="2" customWidth="1"/>
    <col min="4610" max="4611" width="11.77734375" style="2" customWidth="1"/>
    <col min="4612" max="4612" width="13.21875" style="2" customWidth="1"/>
    <col min="4613" max="4864" width="9.21875" style="2"/>
    <col min="4865" max="4865" width="19.5546875" style="2" customWidth="1"/>
    <col min="4866" max="4867" width="11.77734375" style="2" customWidth="1"/>
    <col min="4868" max="4868" width="13.21875" style="2" customWidth="1"/>
    <col min="4869" max="5120" width="9.21875" style="2"/>
    <col min="5121" max="5121" width="19.5546875" style="2" customWidth="1"/>
    <col min="5122" max="5123" width="11.77734375" style="2" customWidth="1"/>
    <col min="5124" max="5124" width="13.21875" style="2" customWidth="1"/>
    <col min="5125" max="5376" width="9.21875" style="2"/>
    <col min="5377" max="5377" width="19.5546875" style="2" customWidth="1"/>
    <col min="5378" max="5379" width="11.77734375" style="2" customWidth="1"/>
    <col min="5380" max="5380" width="13.21875" style="2" customWidth="1"/>
    <col min="5381" max="5632" width="9.21875" style="2"/>
    <col min="5633" max="5633" width="19.5546875" style="2" customWidth="1"/>
    <col min="5634" max="5635" width="11.77734375" style="2" customWidth="1"/>
    <col min="5636" max="5636" width="13.21875" style="2" customWidth="1"/>
    <col min="5637" max="5888" width="9.21875" style="2"/>
    <col min="5889" max="5889" width="19.5546875" style="2" customWidth="1"/>
    <col min="5890" max="5891" width="11.77734375" style="2" customWidth="1"/>
    <col min="5892" max="5892" width="13.21875" style="2" customWidth="1"/>
    <col min="5893" max="6144" width="9.21875" style="2"/>
    <col min="6145" max="6145" width="19.5546875" style="2" customWidth="1"/>
    <col min="6146" max="6147" width="11.77734375" style="2" customWidth="1"/>
    <col min="6148" max="6148" width="13.21875" style="2" customWidth="1"/>
    <col min="6149" max="6400" width="9.21875" style="2"/>
    <col min="6401" max="6401" width="19.5546875" style="2" customWidth="1"/>
    <col min="6402" max="6403" width="11.77734375" style="2" customWidth="1"/>
    <col min="6404" max="6404" width="13.21875" style="2" customWidth="1"/>
    <col min="6405" max="6656" width="9.21875" style="2"/>
    <col min="6657" max="6657" width="19.5546875" style="2" customWidth="1"/>
    <col min="6658" max="6659" width="11.77734375" style="2" customWidth="1"/>
    <col min="6660" max="6660" width="13.21875" style="2" customWidth="1"/>
    <col min="6661" max="6912" width="9.21875" style="2"/>
    <col min="6913" max="6913" width="19.5546875" style="2" customWidth="1"/>
    <col min="6914" max="6915" width="11.77734375" style="2" customWidth="1"/>
    <col min="6916" max="6916" width="13.21875" style="2" customWidth="1"/>
    <col min="6917" max="7168" width="9.21875" style="2"/>
    <col min="7169" max="7169" width="19.5546875" style="2" customWidth="1"/>
    <col min="7170" max="7171" width="11.77734375" style="2" customWidth="1"/>
    <col min="7172" max="7172" width="13.21875" style="2" customWidth="1"/>
    <col min="7173" max="7424" width="9.21875" style="2"/>
    <col min="7425" max="7425" width="19.5546875" style="2" customWidth="1"/>
    <col min="7426" max="7427" width="11.77734375" style="2" customWidth="1"/>
    <col min="7428" max="7428" width="13.21875" style="2" customWidth="1"/>
    <col min="7429" max="7680" width="9.21875" style="2"/>
    <col min="7681" max="7681" width="19.5546875" style="2" customWidth="1"/>
    <col min="7682" max="7683" width="11.77734375" style="2" customWidth="1"/>
    <col min="7684" max="7684" width="13.21875" style="2" customWidth="1"/>
    <col min="7685" max="7936" width="9.21875" style="2"/>
    <col min="7937" max="7937" width="19.5546875" style="2" customWidth="1"/>
    <col min="7938" max="7939" width="11.77734375" style="2" customWidth="1"/>
    <col min="7940" max="7940" width="13.21875" style="2" customWidth="1"/>
    <col min="7941" max="8192" width="9.21875" style="2"/>
    <col min="8193" max="8193" width="19.5546875" style="2" customWidth="1"/>
    <col min="8194" max="8195" width="11.77734375" style="2" customWidth="1"/>
    <col min="8196" max="8196" width="13.21875" style="2" customWidth="1"/>
    <col min="8197" max="8448" width="9.21875" style="2"/>
    <col min="8449" max="8449" width="19.5546875" style="2" customWidth="1"/>
    <col min="8450" max="8451" width="11.77734375" style="2" customWidth="1"/>
    <col min="8452" max="8452" width="13.21875" style="2" customWidth="1"/>
    <col min="8453" max="8704" width="9.21875" style="2"/>
    <col min="8705" max="8705" width="19.5546875" style="2" customWidth="1"/>
    <col min="8706" max="8707" width="11.77734375" style="2" customWidth="1"/>
    <col min="8708" max="8708" width="13.21875" style="2" customWidth="1"/>
    <col min="8709" max="8960" width="9.21875" style="2"/>
    <col min="8961" max="8961" width="19.5546875" style="2" customWidth="1"/>
    <col min="8962" max="8963" width="11.77734375" style="2" customWidth="1"/>
    <col min="8964" max="8964" width="13.21875" style="2" customWidth="1"/>
    <col min="8965" max="9216" width="9.21875" style="2"/>
    <col min="9217" max="9217" width="19.5546875" style="2" customWidth="1"/>
    <col min="9218" max="9219" width="11.77734375" style="2" customWidth="1"/>
    <col min="9220" max="9220" width="13.21875" style="2" customWidth="1"/>
    <col min="9221" max="9472" width="9.21875" style="2"/>
    <col min="9473" max="9473" width="19.5546875" style="2" customWidth="1"/>
    <col min="9474" max="9475" width="11.77734375" style="2" customWidth="1"/>
    <col min="9476" max="9476" width="13.21875" style="2" customWidth="1"/>
    <col min="9477" max="9728" width="9.21875" style="2"/>
    <col min="9729" max="9729" width="19.5546875" style="2" customWidth="1"/>
    <col min="9730" max="9731" width="11.77734375" style="2" customWidth="1"/>
    <col min="9732" max="9732" width="13.21875" style="2" customWidth="1"/>
    <col min="9733" max="9984" width="9.21875" style="2"/>
    <col min="9985" max="9985" width="19.5546875" style="2" customWidth="1"/>
    <col min="9986" max="9987" width="11.77734375" style="2" customWidth="1"/>
    <col min="9988" max="9988" width="13.21875" style="2" customWidth="1"/>
    <col min="9989" max="10240" width="9.21875" style="2"/>
    <col min="10241" max="10241" width="19.5546875" style="2" customWidth="1"/>
    <col min="10242" max="10243" width="11.77734375" style="2" customWidth="1"/>
    <col min="10244" max="10244" width="13.21875" style="2" customWidth="1"/>
    <col min="10245" max="10496" width="9.21875" style="2"/>
    <col min="10497" max="10497" width="19.5546875" style="2" customWidth="1"/>
    <col min="10498" max="10499" width="11.77734375" style="2" customWidth="1"/>
    <col min="10500" max="10500" width="13.21875" style="2" customWidth="1"/>
    <col min="10501" max="10752" width="9.21875" style="2"/>
    <col min="10753" max="10753" width="19.5546875" style="2" customWidth="1"/>
    <col min="10754" max="10755" width="11.77734375" style="2" customWidth="1"/>
    <col min="10756" max="10756" width="13.21875" style="2" customWidth="1"/>
    <col min="10757" max="11008" width="9.21875" style="2"/>
    <col min="11009" max="11009" width="19.5546875" style="2" customWidth="1"/>
    <col min="11010" max="11011" width="11.77734375" style="2" customWidth="1"/>
    <col min="11012" max="11012" width="13.21875" style="2" customWidth="1"/>
    <col min="11013" max="11264" width="9.21875" style="2"/>
    <col min="11265" max="11265" width="19.5546875" style="2" customWidth="1"/>
    <col min="11266" max="11267" width="11.77734375" style="2" customWidth="1"/>
    <col min="11268" max="11268" width="13.21875" style="2" customWidth="1"/>
    <col min="11269" max="11520" width="9.21875" style="2"/>
    <col min="11521" max="11521" width="19.5546875" style="2" customWidth="1"/>
    <col min="11522" max="11523" width="11.77734375" style="2" customWidth="1"/>
    <col min="11524" max="11524" width="13.21875" style="2" customWidth="1"/>
    <col min="11525" max="11776" width="9.21875" style="2"/>
    <col min="11777" max="11777" width="19.5546875" style="2" customWidth="1"/>
    <col min="11778" max="11779" width="11.77734375" style="2" customWidth="1"/>
    <col min="11780" max="11780" width="13.21875" style="2" customWidth="1"/>
    <col min="11781" max="12032" width="9.21875" style="2"/>
    <col min="12033" max="12033" width="19.5546875" style="2" customWidth="1"/>
    <col min="12034" max="12035" width="11.77734375" style="2" customWidth="1"/>
    <col min="12036" max="12036" width="13.21875" style="2" customWidth="1"/>
    <col min="12037" max="12288" width="9.21875" style="2"/>
    <col min="12289" max="12289" width="19.5546875" style="2" customWidth="1"/>
    <col min="12290" max="12291" width="11.77734375" style="2" customWidth="1"/>
    <col min="12292" max="12292" width="13.21875" style="2" customWidth="1"/>
    <col min="12293" max="12544" width="9.21875" style="2"/>
    <col min="12545" max="12545" width="19.5546875" style="2" customWidth="1"/>
    <col min="12546" max="12547" width="11.77734375" style="2" customWidth="1"/>
    <col min="12548" max="12548" width="13.21875" style="2" customWidth="1"/>
    <col min="12549" max="12800" width="9.21875" style="2"/>
    <col min="12801" max="12801" width="19.5546875" style="2" customWidth="1"/>
    <col min="12802" max="12803" width="11.77734375" style="2" customWidth="1"/>
    <col min="12804" max="12804" width="13.21875" style="2" customWidth="1"/>
    <col min="12805" max="13056" width="9.21875" style="2"/>
    <col min="13057" max="13057" width="19.5546875" style="2" customWidth="1"/>
    <col min="13058" max="13059" width="11.77734375" style="2" customWidth="1"/>
    <col min="13060" max="13060" width="13.21875" style="2" customWidth="1"/>
    <col min="13061" max="13312" width="9.21875" style="2"/>
    <col min="13313" max="13313" width="19.5546875" style="2" customWidth="1"/>
    <col min="13314" max="13315" width="11.77734375" style="2" customWidth="1"/>
    <col min="13316" max="13316" width="13.21875" style="2" customWidth="1"/>
    <col min="13317" max="13568" width="9.21875" style="2"/>
    <col min="13569" max="13569" width="19.5546875" style="2" customWidth="1"/>
    <col min="13570" max="13571" width="11.77734375" style="2" customWidth="1"/>
    <col min="13572" max="13572" width="13.21875" style="2" customWidth="1"/>
    <col min="13573" max="13824" width="9.21875" style="2"/>
    <col min="13825" max="13825" width="19.5546875" style="2" customWidth="1"/>
    <col min="13826" max="13827" width="11.77734375" style="2" customWidth="1"/>
    <col min="13828" max="13828" width="13.21875" style="2" customWidth="1"/>
    <col min="13829" max="14080" width="9.21875" style="2"/>
    <col min="14081" max="14081" width="19.5546875" style="2" customWidth="1"/>
    <col min="14082" max="14083" width="11.77734375" style="2" customWidth="1"/>
    <col min="14084" max="14084" width="13.21875" style="2" customWidth="1"/>
    <col min="14085" max="14336" width="9.21875" style="2"/>
    <col min="14337" max="14337" width="19.5546875" style="2" customWidth="1"/>
    <col min="14338" max="14339" width="11.77734375" style="2" customWidth="1"/>
    <col min="14340" max="14340" width="13.21875" style="2" customWidth="1"/>
    <col min="14341" max="14592" width="9.21875" style="2"/>
    <col min="14593" max="14593" width="19.5546875" style="2" customWidth="1"/>
    <col min="14594" max="14595" width="11.77734375" style="2" customWidth="1"/>
    <col min="14596" max="14596" width="13.21875" style="2" customWidth="1"/>
    <col min="14597" max="14848" width="9.21875" style="2"/>
    <col min="14849" max="14849" width="19.5546875" style="2" customWidth="1"/>
    <col min="14850" max="14851" width="11.77734375" style="2" customWidth="1"/>
    <col min="14852" max="14852" width="13.21875" style="2" customWidth="1"/>
    <col min="14853" max="15104" width="9.21875" style="2"/>
    <col min="15105" max="15105" width="19.5546875" style="2" customWidth="1"/>
    <col min="15106" max="15107" width="11.77734375" style="2" customWidth="1"/>
    <col min="15108" max="15108" width="13.21875" style="2" customWidth="1"/>
    <col min="15109" max="15360" width="9.21875" style="2"/>
    <col min="15361" max="15361" width="19.5546875" style="2" customWidth="1"/>
    <col min="15362" max="15363" width="11.77734375" style="2" customWidth="1"/>
    <col min="15364" max="15364" width="13.21875" style="2" customWidth="1"/>
    <col min="15365" max="15616" width="9.21875" style="2"/>
    <col min="15617" max="15617" width="19.5546875" style="2" customWidth="1"/>
    <col min="15618" max="15619" width="11.77734375" style="2" customWidth="1"/>
    <col min="15620" max="15620" width="13.21875" style="2" customWidth="1"/>
    <col min="15621" max="15872" width="9.21875" style="2"/>
    <col min="15873" max="15873" width="19.5546875" style="2" customWidth="1"/>
    <col min="15874" max="15875" width="11.77734375" style="2" customWidth="1"/>
    <col min="15876" max="15876" width="13.21875" style="2" customWidth="1"/>
    <col min="15877" max="16128" width="9.21875" style="2"/>
    <col min="16129" max="16129" width="19.5546875" style="2" customWidth="1"/>
    <col min="16130" max="16131" width="11.77734375" style="2" customWidth="1"/>
    <col min="16132" max="16132" width="13.21875" style="2" customWidth="1"/>
    <col min="16133" max="16384" width="9.21875" style="2"/>
  </cols>
  <sheetData>
    <row r="1" spans="1:21" ht="15.6" x14ac:dyDescent="0.3">
      <c r="A1" s="27" t="s">
        <v>63</v>
      </c>
      <c r="H1" s="376" t="s">
        <v>651</v>
      </c>
    </row>
    <row r="2" spans="1:21" ht="14.4" x14ac:dyDescent="0.3">
      <c r="A2" s="28"/>
      <c r="F2" s="64">
        <v>2022</v>
      </c>
    </row>
    <row r="3" spans="1:21" ht="13.8" x14ac:dyDescent="0.25">
      <c r="A3" s="24" t="s">
        <v>669</v>
      </c>
    </row>
    <row r="4" spans="1:21" ht="66" x14ac:dyDescent="0.25">
      <c r="A4" s="1110" t="s">
        <v>17</v>
      </c>
      <c r="B4" s="16" t="s">
        <v>64</v>
      </c>
      <c r="C4" s="9" t="s">
        <v>65</v>
      </c>
      <c r="D4" s="26" t="s">
        <v>66</v>
      </c>
      <c r="E4" s="29"/>
    </row>
    <row r="5" spans="1:21" x14ac:dyDescent="0.25">
      <c r="A5" s="1112"/>
      <c r="B5" s="1113" t="s">
        <v>31</v>
      </c>
      <c r="C5" s="1109"/>
      <c r="D5" s="1109"/>
      <c r="E5" s="29"/>
    </row>
    <row r="6" spans="1:21" ht="27.6" x14ac:dyDescent="0.25">
      <c r="A6" s="421" t="s">
        <v>670</v>
      </c>
      <c r="B6" s="422">
        <v>6.6418414693208208</v>
      </c>
      <c r="C6" s="422">
        <v>39.623957729778631</v>
      </c>
      <c r="D6" s="423">
        <v>53.765667909419761</v>
      </c>
      <c r="E6" s="29"/>
      <c r="F6" s="134"/>
      <c r="K6" s="74"/>
    </row>
    <row r="7" spans="1:21" ht="16.8" x14ac:dyDescent="0.25">
      <c r="A7" s="424" t="s">
        <v>671</v>
      </c>
      <c r="B7" s="132"/>
      <c r="C7" s="132"/>
      <c r="D7" s="132"/>
    </row>
    <row r="8" spans="1:21" ht="14.4" x14ac:dyDescent="0.25">
      <c r="A8" s="133"/>
      <c r="B8" s="132"/>
      <c r="C8" s="132"/>
      <c r="D8" s="132"/>
      <c r="H8" s="24"/>
    </row>
    <row r="9" spans="1:21" ht="13.8" x14ac:dyDescent="0.25">
      <c r="A9" s="24" t="s">
        <v>67</v>
      </c>
      <c r="B9" s="24"/>
      <c r="C9" s="24"/>
      <c r="D9" s="24"/>
      <c r="E9" s="24"/>
      <c r="F9" s="24"/>
      <c r="G9" s="24"/>
      <c r="H9" s="24"/>
    </row>
    <row r="10" spans="1:21" ht="15.6" x14ac:dyDescent="0.25">
      <c r="A10" s="24" t="s">
        <v>68</v>
      </c>
      <c r="B10" s="24"/>
      <c r="C10" s="24"/>
      <c r="D10" s="24"/>
      <c r="E10" s="24"/>
      <c r="F10" s="24"/>
      <c r="G10" s="24"/>
      <c r="H10" s="10"/>
    </row>
    <row r="11" spans="1:21" ht="26.4" x14ac:dyDescent="0.25">
      <c r="A11" s="31" t="s">
        <v>17</v>
      </c>
      <c r="B11" s="9" t="s">
        <v>4</v>
      </c>
      <c r="C11" s="9" t="s">
        <v>5</v>
      </c>
      <c r="D11" s="9" t="s">
        <v>6</v>
      </c>
      <c r="E11" s="9" t="s">
        <v>7</v>
      </c>
      <c r="F11" s="9" t="s">
        <v>8</v>
      </c>
      <c r="G11" s="26" t="s">
        <v>9</v>
      </c>
      <c r="H11" s="21"/>
    </row>
    <row r="12" spans="1:21" ht="15.6" x14ac:dyDescent="0.3">
      <c r="A12" s="31"/>
      <c r="B12" s="1117" t="s">
        <v>69</v>
      </c>
      <c r="C12" s="1118"/>
      <c r="D12" s="1118"/>
      <c r="E12" s="1118"/>
      <c r="F12" s="1118"/>
      <c r="G12" s="1118"/>
      <c r="H12" s="32"/>
      <c r="I12" s="140"/>
      <c r="O12" s="138"/>
      <c r="P12" s="138"/>
      <c r="Q12" s="138"/>
      <c r="R12" s="138"/>
      <c r="S12" s="138"/>
      <c r="T12" s="138"/>
      <c r="U12" s="33"/>
    </row>
    <row r="13" spans="1:21" ht="27.6" x14ac:dyDescent="0.25">
      <c r="A13" s="421" t="s">
        <v>70</v>
      </c>
      <c r="B13" s="422">
        <v>15.164511028446453</v>
      </c>
      <c r="C13" s="422">
        <v>1.3683070096178633</v>
      </c>
      <c r="D13" s="422">
        <v>3.3988122378829</v>
      </c>
      <c r="E13" s="422">
        <v>8.6735170915743645</v>
      </c>
      <c r="F13" s="422">
        <v>17.827135250866277</v>
      </c>
      <c r="G13" s="423">
        <v>37.405864769193265</v>
      </c>
      <c r="I13" s="135"/>
      <c r="J13" s="135"/>
      <c r="K13" s="135"/>
    </row>
    <row r="14" spans="1:21" x14ac:dyDescent="0.25">
      <c r="B14" s="33"/>
      <c r="C14" s="33"/>
      <c r="D14" s="33"/>
      <c r="E14" s="33"/>
      <c r="F14" s="33"/>
      <c r="G14" s="33"/>
    </row>
    <row r="15" spans="1:21" ht="14.4" x14ac:dyDescent="0.25">
      <c r="A15" s="103" t="s">
        <v>341</v>
      </c>
      <c r="B15" s="104"/>
      <c r="C15" s="104"/>
    </row>
    <row r="16" spans="1:21" ht="14.4" x14ac:dyDescent="0.25">
      <c r="A16" s="103" t="s">
        <v>342</v>
      </c>
      <c r="B16" s="104"/>
      <c r="C16" s="104"/>
    </row>
    <row r="17" spans="1:13" ht="13.8" x14ac:dyDescent="0.25">
      <c r="A17" s="105" t="s">
        <v>343</v>
      </c>
      <c r="B17" s="105"/>
      <c r="C17" s="105"/>
    </row>
    <row r="18" spans="1:13" ht="52.8" x14ac:dyDescent="0.25">
      <c r="A18" s="1133" t="s">
        <v>17</v>
      </c>
      <c r="B18" s="106" t="s">
        <v>344</v>
      </c>
      <c r="C18" s="107" t="s">
        <v>345</v>
      </c>
    </row>
    <row r="19" spans="1:13" x14ac:dyDescent="0.25">
      <c r="A19" s="1133"/>
      <c r="B19" s="1134" t="s">
        <v>31</v>
      </c>
      <c r="C19" s="1135"/>
      <c r="L19" s="33"/>
      <c r="M19" s="33"/>
    </row>
    <row r="20" spans="1:13" ht="13.8" x14ac:dyDescent="0.25">
      <c r="A20" s="425" t="s">
        <v>672</v>
      </c>
      <c r="B20" s="426">
        <v>13.006515642070259</v>
      </c>
      <c r="C20" s="427">
        <v>86.993484357929745</v>
      </c>
    </row>
  </sheetData>
  <mergeCells count="5">
    <mergeCell ref="A4:A5"/>
    <mergeCell ref="B5:D5"/>
    <mergeCell ref="B12:G12"/>
    <mergeCell ref="A18:A19"/>
    <mergeCell ref="B19:C19"/>
  </mergeCells>
  <hyperlinks>
    <hyperlink ref="H1" location="INFO!A1" display="POWRÓT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V6"/>
  <sheetViews>
    <sheetView zoomScale="85" zoomScaleNormal="85" workbookViewId="0">
      <selection activeCell="AF37" sqref="AF37"/>
    </sheetView>
  </sheetViews>
  <sheetFormatPr defaultRowHeight="14.4" x14ac:dyDescent="0.3"/>
  <cols>
    <col min="1" max="1" width="10.77734375" customWidth="1"/>
    <col min="2" max="22" width="6" customWidth="1"/>
    <col min="257" max="257" width="10.77734375" customWidth="1"/>
    <col min="258" max="276" width="6.77734375" customWidth="1"/>
    <col min="513" max="513" width="10.77734375" customWidth="1"/>
    <col min="514" max="532" width="6.77734375" customWidth="1"/>
    <col min="769" max="769" width="10.77734375" customWidth="1"/>
    <col min="770" max="788" width="6.77734375" customWidth="1"/>
    <col min="1025" max="1025" width="10.77734375" customWidth="1"/>
    <col min="1026" max="1044" width="6.77734375" customWidth="1"/>
    <col min="1281" max="1281" width="10.77734375" customWidth="1"/>
    <col min="1282" max="1300" width="6.77734375" customWidth="1"/>
    <col min="1537" max="1537" width="10.77734375" customWidth="1"/>
    <col min="1538" max="1556" width="6.77734375" customWidth="1"/>
    <col min="1793" max="1793" width="10.77734375" customWidth="1"/>
    <col min="1794" max="1812" width="6.77734375" customWidth="1"/>
    <col min="2049" max="2049" width="10.77734375" customWidth="1"/>
    <col min="2050" max="2068" width="6.77734375" customWidth="1"/>
    <col min="2305" max="2305" width="10.77734375" customWidth="1"/>
    <col min="2306" max="2324" width="6.77734375" customWidth="1"/>
    <col min="2561" max="2561" width="10.77734375" customWidth="1"/>
    <col min="2562" max="2580" width="6.77734375" customWidth="1"/>
    <col min="2817" max="2817" width="10.77734375" customWidth="1"/>
    <col min="2818" max="2836" width="6.77734375" customWidth="1"/>
    <col min="3073" max="3073" width="10.77734375" customWidth="1"/>
    <col min="3074" max="3092" width="6.77734375" customWidth="1"/>
    <col min="3329" max="3329" width="10.77734375" customWidth="1"/>
    <col min="3330" max="3348" width="6.77734375" customWidth="1"/>
    <col min="3585" max="3585" width="10.77734375" customWidth="1"/>
    <col min="3586" max="3604" width="6.77734375" customWidth="1"/>
    <col min="3841" max="3841" width="10.77734375" customWidth="1"/>
    <col min="3842" max="3860" width="6.77734375" customWidth="1"/>
    <col min="4097" max="4097" width="10.77734375" customWidth="1"/>
    <col min="4098" max="4116" width="6.77734375" customWidth="1"/>
    <col min="4353" max="4353" width="10.77734375" customWidth="1"/>
    <col min="4354" max="4372" width="6.77734375" customWidth="1"/>
    <col min="4609" max="4609" width="10.77734375" customWidth="1"/>
    <col min="4610" max="4628" width="6.77734375" customWidth="1"/>
    <col min="4865" max="4865" width="10.77734375" customWidth="1"/>
    <col min="4866" max="4884" width="6.77734375" customWidth="1"/>
    <col min="5121" max="5121" width="10.77734375" customWidth="1"/>
    <col min="5122" max="5140" width="6.77734375" customWidth="1"/>
    <col min="5377" max="5377" width="10.77734375" customWidth="1"/>
    <col min="5378" max="5396" width="6.77734375" customWidth="1"/>
    <col min="5633" max="5633" width="10.77734375" customWidth="1"/>
    <col min="5634" max="5652" width="6.77734375" customWidth="1"/>
    <col min="5889" max="5889" width="10.77734375" customWidth="1"/>
    <col min="5890" max="5908" width="6.77734375" customWidth="1"/>
    <col min="6145" max="6145" width="10.77734375" customWidth="1"/>
    <col min="6146" max="6164" width="6.77734375" customWidth="1"/>
    <col min="6401" max="6401" width="10.77734375" customWidth="1"/>
    <col min="6402" max="6420" width="6.77734375" customWidth="1"/>
    <col min="6657" max="6657" width="10.77734375" customWidth="1"/>
    <col min="6658" max="6676" width="6.77734375" customWidth="1"/>
    <col min="6913" max="6913" width="10.77734375" customWidth="1"/>
    <col min="6914" max="6932" width="6.77734375" customWidth="1"/>
    <col min="7169" max="7169" width="10.77734375" customWidth="1"/>
    <col min="7170" max="7188" width="6.77734375" customWidth="1"/>
    <col min="7425" max="7425" width="10.77734375" customWidth="1"/>
    <col min="7426" max="7444" width="6.77734375" customWidth="1"/>
    <col min="7681" max="7681" width="10.77734375" customWidth="1"/>
    <col min="7682" max="7700" width="6.77734375" customWidth="1"/>
    <col min="7937" max="7937" width="10.77734375" customWidth="1"/>
    <col min="7938" max="7956" width="6.77734375" customWidth="1"/>
    <col min="8193" max="8193" width="10.77734375" customWidth="1"/>
    <col min="8194" max="8212" width="6.77734375" customWidth="1"/>
    <col min="8449" max="8449" width="10.77734375" customWidth="1"/>
    <col min="8450" max="8468" width="6.77734375" customWidth="1"/>
    <col min="8705" max="8705" width="10.77734375" customWidth="1"/>
    <col min="8706" max="8724" width="6.77734375" customWidth="1"/>
    <col min="8961" max="8961" width="10.77734375" customWidth="1"/>
    <col min="8962" max="8980" width="6.77734375" customWidth="1"/>
    <col min="9217" max="9217" width="10.77734375" customWidth="1"/>
    <col min="9218" max="9236" width="6.77734375" customWidth="1"/>
    <col min="9473" max="9473" width="10.77734375" customWidth="1"/>
    <col min="9474" max="9492" width="6.77734375" customWidth="1"/>
    <col min="9729" max="9729" width="10.77734375" customWidth="1"/>
    <col min="9730" max="9748" width="6.77734375" customWidth="1"/>
    <col min="9985" max="9985" width="10.77734375" customWidth="1"/>
    <col min="9986" max="10004" width="6.77734375" customWidth="1"/>
    <col min="10241" max="10241" width="10.77734375" customWidth="1"/>
    <col min="10242" max="10260" width="6.77734375" customWidth="1"/>
    <col min="10497" max="10497" width="10.77734375" customWidth="1"/>
    <col min="10498" max="10516" width="6.77734375" customWidth="1"/>
    <col min="10753" max="10753" width="10.77734375" customWidth="1"/>
    <col min="10754" max="10772" width="6.77734375" customWidth="1"/>
    <col min="11009" max="11009" width="10.77734375" customWidth="1"/>
    <col min="11010" max="11028" width="6.77734375" customWidth="1"/>
    <col min="11265" max="11265" width="10.77734375" customWidth="1"/>
    <col min="11266" max="11284" width="6.77734375" customWidth="1"/>
    <col min="11521" max="11521" width="10.77734375" customWidth="1"/>
    <col min="11522" max="11540" width="6.77734375" customWidth="1"/>
    <col min="11777" max="11777" width="10.77734375" customWidth="1"/>
    <col min="11778" max="11796" width="6.77734375" customWidth="1"/>
    <col min="12033" max="12033" width="10.77734375" customWidth="1"/>
    <col min="12034" max="12052" width="6.77734375" customWidth="1"/>
    <col min="12289" max="12289" width="10.77734375" customWidth="1"/>
    <col min="12290" max="12308" width="6.77734375" customWidth="1"/>
    <col min="12545" max="12545" width="10.77734375" customWidth="1"/>
    <col min="12546" max="12564" width="6.77734375" customWidth="1"/>
    <col min="12801" max="12801" width="10.77734375" customWidth="1"/>
    <col min="12802" max="12820" width="6.77734375" customWidth="1"/>
    <col min="13057" max="13057" width="10.77734375" customWidth="1"/>
    <col min="13058" max="13076" width="6.77734375" customWidth="1"/>
    <col min="13313" max="13313" width="10.77734375" customWidth="1"/>
    <col min="13314" max="13332" width="6.77734375" customWidth="1"/>
    <col min="13569" max="13569" width="10.77734375" customWidth="1"/>
    <col min="13570" max="13588" width="6.77734375" customWidth="1"/>
    <col min="13825" max="13825" width="10.77734375" customWidth="1"/>
    <col min="13826" max="13844" width="6.77734375" customWidth="1"/>
    <col min="14081" max="14081" width="10.77734375" customWidth="1"/>
    <col min="14082" max="14100" width="6.77734375" customWidth="1"/>
    <col min="14337" max="14337" width="10.77734375" customWidth="1"/>
    <col min="14338" max="14356" width="6.77734375" customWidth="1"/>
    <col min="14593" max="14593" width="10.77734375" customWidth="1"/>
    <col min="14594" max="14612" width="6.77734375" customWidth="1"/>
    <col min="14849" max="14849" width="10.77734375" customWidth="1"/>
    <col min="14850" max="14868" width="6.77734375" customWidth="1"/>
    <col min="15105" max="15105" width="10.77734375" customWidth="1"/>
    <col min="15106" max="15124" width="6.77734375" customWidth="1"/>
    <col min="15361" max="15361" width="10.77734375" customWidth="1"/>
    <col min="15362" max="15380" width="6.77734375" customWidth="1"/>
    <col min="15617" max="15617" width="10.77734375" customWidth="1"/>
    <col min="15618" max="15636" width="6.77734375" customWidth="1"/>
    <col min="15873" max="15873" width="10.77734375" customWidth="1"/>
    <col min="15874" max="15892" width="6.77734375" customWidth="1"/>
    <col min="16129" max="16129" width="10.77734375" customWidth="1"/>
    <col min="16130" max="16148" width="6.77734375" customWidth="1"/>
  </cols>
  <sheetData>
    <row r="1" spans="1:22" ht="15.6" x14ac:dyDescent="0.3">
      <c r="A1" s="819" t="s">
        <v>922</v>
      </c>
      <c r="S1" s="376" t="s">
        <v>651</v>
      </c>
    </row>
    <row r="2" spans="1:22" ht="19.5" customHeight="1" x14ac:dyDescent="0.3">
      <c r="A2" s="861"/>
      <c r="B2" s="726">
        <v>2002</v>
      </c>
      <c r="C2" s="726">
        <v>2003</v>
      </c>
      <c r="D2" s="726">
        <v>2004</v>
      </c>
      <c r="E2" s="726">
        <v>2005</v>
      </c>
      <c r="F2" s="726">
        <v>2006</v>
      </c>
      <c r="G2" s="726">
        <v>2007</v>
      </c>
      <c r="H2" s="726">
        <v>2008</v>
      </c>
      <c r="I2" s="727">
        <v>2009</v>
      </c>
      <c r="J2" s="726">
        <v>2010</v>
      </c>
      <c r="K2" s="727">
        <v>2011</v>
      </c>
      <c r="L2" s="394">
        <v>2012</v>
      </c>
      <c r="M2" s="394">
        <v>2013</v>
      </c>
      <c r="N2" s="394">
        <v>2014</v>
      </c>
      <c r="O2" s="394">
        <v>2015</v>
      </c>
      <c r="P2" s="394">
        <v>2016</v>
      </c>
      <c r="Q2" s="394">
        <v>2017</v>
      </c>
      <c r="R2" s="394">
        <v>2018</v>
      </c>
      <c r="S2" s="394">
        <v>2019</v>
      </c>
      <c r="T2" s="394">
        <v>2020</v>
      </c>
      <c r="U2" s="394">
        <v>2021</v>
      </c>
      <c r="V2" s="394">
        <v>2022</v>
      </c>
    </row>
    <row r="3" spans="1:22" ht="19.5" customHeight="1" x14ac:dyDescent="0.3">
      <c r="A3" s="862" t="s">
        <v>638</v>
      </c>
      <c r="B3" s="529">
        <v>3345</v>
      </c>
      <c r="C3" s="529">
        <v>3598</v>
      </c>
      <c r="D3" s="529">
        <v>3515</v>
      </c>
      <c r="E3" s="529">
        <v>3544</v>
      </c>
      <c r="F3" s="529">
        <v>3463</v>
      </c>
      <c r="G3" s="529">
        <v>3232</v>
      </c>
      <c r="H3" s="529">
        <v>3174</v>
      </c>
      <c r="I3" s="863">
        <v>3449</v>
      </c>
      <c r="J3" s="863">
        <v>3923</v>
      </c>
      <c r="K3" s="863">
        <v>3316</v>
      </c>
      <c r="L3" s="863">
        <v>3551</v>
      </c>
      <c r="M3" s="863">
        <v>3503</v>
      </c>
      <c r="N3" s="863">
        <v>3095</v>
      </c>
      <c r="O3" s="864">
        <v>3113</v>
      </c>
      <c r="P3" s="312">
        <v>3286</v>
      </c>
      <c r="Q3" s="312">
        <v>3288</v>
      </c>
      <c r="R3" s="312">
        <v>3123</v>
      </c>
      <c r="S3" s="865">
        <v>2952</v>
      </c>
      <c r="T3" s="866">
        <v>3006</v>
      </c>
      <c r="U3" s="754">
        <v>3491.49</v>
      </c>
      <c r="V3" s="754">
        <v>3200.38</v>
      </c>
    </row>
    <row r="4" spans="1:22" ht="20.25" customHeight="1" x14ac:dyDescent="0.3">
      <c r="A4" s="738" t="s">
        <v>639</v>
      </c>
      <c r="V4" s="326"/>
    </row>
    <row r="6" spans="1:22" ht="15.6" x14ac:dyDescent="0.3">
      <c r="A6" s="355" t="s">
        <v>640</v>
      </c>
    </row>
  </sheetData>
  <hyperlinks>
    <hyperlink ref="S1" location="INFO!A1" display="POWRÓT" xr:uid="{00AD7D0B-D3E1-499D-A7C3-30CD15F1969C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29"/>
  <sheetViews>
    <sheetView zoomScale="85" zoomScaleNormal="85" workbookViewId="0">
      <selection activeCell="I1" sqref="I1"/>
    </sheetView>
  </sheetViews>
  <sheetFormatPr defaultRowHeight="15.6" x14ac:dyDescent="0.3"/>
  <cols>
    <col min="1" max="1" width="18.44140625" style="360" customWidth="1"/>
    <col min="3" max="3" width="13.77734375" customWidth="1"/>
    <col min="4" max="4" width="15.5546875" customWidth="1"/>
    <col min="5" max="5" width="15.44140625" customWidth="1"/>
    <col min="6" max="6" width="4.44140625" customWidth="1"/>
    <col min="257" max="257" width="18.21875" customWidth="1"/>
    <col min="259" max="259" width="13.77734375" customWidth="1"/>
    <col min="260" max="260" width="15.5546875" customWidth="1"/>
    <col min="261" max="261" width="15.21875" customWidth="1"/>
    <col min="262" max="262" width="4.21875" customWidth="1"/>
    <col min="513" max="513" width="18.21875" customWidth="1"/>
    <col min="515" max="515" width="13.77734375" customWidth="1"/>
    <col min="516" max="516" width="15.5546875" customWidth="1"/>
    <col min="517" max="517" width="15.21875" customWidth="1"/>
    <col min="518" max="518" width="4.21875" customWidth="1"/>
    <col min="769" max="769" width="18.21875" customWidth="1"/>
    <col min="771" max="771" width="13.77734375" customWidth="1"/>
    <col min="772" max="772" width="15.5546875" customWidth="1"/>
    <col min="773" max="773" width="15.21875" customWidth="1"/>
    <col min="774" max="774" width="4.21875" customWidth="1"/>
    <col min="1025" max="1025" width="18.21875" customWidth="1"/>
    <col min="1027" max="1027" width="13.77734375" customWidth="1"/>
    <col min="1028" max="1028" width="15.5546875" customWidth="1"/>
    <col min="1029" max="1029" width="15.21875" customWidth="1"/>
    <col min="1030" max="1030" width="4.21875" customWidth="1"/>
    <col min="1281" max="1281" width="18.21875" customWidth="1"/>
    <col min="1283" max="1283" width="13.77734375" customWidth="1"/>
    <col min="1284" max="1284" width="15.5546875" customWidth="1"/>
    <col min="1285" max="1285" width="15.21875" customWidth="1"/>
    <col min="1286" max="1286" width="4.21875" customWidth="1"/>
    <col min="1537" max="1537" width="18.21875" customWidth="1"/>
    <col min="1539" max="1539" width="13.77734375" customWidth="1"/>
    <col min="1540" max="1540" width="15.5546875" customWidth="1"/>
    <col min="1541" max="1541" width="15.21875" customWidth="1"/>
    <col min="1542" max="1542" width="4.21875" customWidth="1"/>
    <col min="1793" max="1793" width="18.21875" customWidth="1"/>
    <col min="1795" max="1795" width="13.77734375" customWidth="1"/>
    <col min="1796" max="1796" width="15.5546875" customWidth="1"/>
    <col min="1797" max="1797" width="15.21875" customWidth="1"/>
    <col min="1798" max="1798" width="4.21875" customWidth="1"/>
    <col min="2049" max="2049" width="18.21875" customWidth="1"/>
    <col min="2051" max="2051" width="13.77734375" customWidth="1"/>
    <col min="2052" max="2052" width="15.5546875" customWidth="1"/>
    <col min="2053" max="2053" width="15.21875" customWidth="1"/>
    <col min="2054" max="2054" width="4.21875" customWidth="1"/>
    <col min="2305" max="2305" width="18.21875" customWidth="1"/>
    <col min="2307" max="2307" width="13.77734375" customWidth="1"/>
    <col min="2308" max="2308" width="15.5546875" customWidth="1"/>
    <col min="2309" max="2309" width="15.21875" customWidth="1"/>
    <col min="2310" max="2310" width="4.21875" customWidth="1"/>
    <col min="2561" max="2561" width="18.21875" customWidth="1"/>
    <col min="2563" max="2563" width="13.77734375" customWidth="1"/>
    <col min="2564" max="2564" width="15.5546875" customWidth="1"/>
    <col min="2565" max="2565" width="15.21875" customWidth="1"/>
    <col min="2566" max="2566" width="4.21875" customWidth="1"/>
    <col min="2817" max="2817" width="18.21875" customWidth="1"/>
    <col min="2819" max="2819" width="13.77734375" customWidth="1"/>
    <col min="2820" max="2820" width="15.5546875" customWidth="1"/>
    <col min="2821" max="2821" width="15.21875" customWidth="1"/>
    <col min="2822" max="2822" width="4.21875" customWidth="1"/>
    <col min="3073" max="3073" width="18.21875" customWidth="1"/>
    <col min="3075" max="3075" width="13.77734375" customWidth="1"/>
    <col min="3076" max="3076" width="15.5546875" customWidth="1"/>
    <col min="3077" max="3077" width="15.21875" customWidth="1"/>
    <col min="3078" max="3078" width="4.21875" customWidth="1"/>
    <col min="3329" max="3329" width="18.21875" customWidth="1"/>
    <col min="3331" max="3331" width="13.77734375" customWidth="1"/>
    <col min="3332" max="3332" width="15.5546875" customWidth="1"/>
    <col min="3333" max="3333" width="15.21875" customWidth="1"/>
    <col min="3334" max="3334" width="4.21875" customWidth="1"/>
    <col min="3585" max="3585" width="18.21875" customWidth="1"/>
    <col min="3587" max="3587" width="13.77734375" customWidth="1"/>
    <col min="3588" max="3588" width="15.5546875" customWidth="1"/>
    <col min="3589" max="3589" width="15.21875" customWidth="1"/>
    <col min="3590" max="3590" width="4.21875" customWidth="1"/>
    <col min="3841" max="3841" width="18.21875" customWidth="1"/>
    <col min="3843" max="3843" width="13.77734375" customWidth="1"/>
    <col min="3844" max="3844" width="15.5546875" customWidth="1"/>
    <col min="3845" max="3845" width="15.21875" customWidth="1"/>
    <col min="3846" max="3846" width="4.21875" customWidth="1"/>
    <col min="4097" max="4097" width="18.21875" customWidth="1"/>
    <col min="4099" max="4099" width="13.77734375" customWidth="1"/>
    <col min="4100" max="4100" width="15.5546875" customWidth="1"/>
    <col min="4101" max="4101" width="15.21875" customWidth="1"/>
    <col min="4102" max="4102" width="4.21875" customWidth="1"/>
    <col min="4353" max="4353" width="18.21875" customWidth="1"/>
    <col min="4355" max="4355" width="13.77734375" customWidth="1"/>
    <col min="4356" max="4356" width="15.5546875" customWidth="1"/>
    <col min="4357" max="4357" width="15.21875" customWidth="1"/>
    <col min="4358" max="4358" width="4.21875" customWidth="1"/>
    <col min="4609" max="4609" width="18.21875" customWidth="1"/>
    <col min="4611" max="4611" width="13.77734375" customWidth="1"/>
    <col min="4612" max="4612" width="15.5546875" customWidth="1"/>
    <col min="4613" max="4613" width="15.21875" customWidth="1"/>
    <col min="4614" max="4614" width="4.21875" customWidth="1"/>
    <col min="4865" max="4865" width="18.21875" customWidth="1"/>
    <col min="4867" max="4867" width="13.77734375" customWidth="1"/>
    <col min="4868" max="4868" width="15.5546875" customWidth="1"/>
    <col min="4869" max="4869" width="15.21875" customWidth="1"/>
    <col min="4870" max="4870" width="4.21875" customWidth="1"/>
    <col min="5121" max="5121" width="18.21875" customWidth="1"/>
    <col min="5123" max="5123" width="13.77734375" customWidth="1"/>
    <col min="5124" max="5124" width="15.5546875" customWidth="1"/>
    <col min="5125" max="5125" width="15.21875" customWidth="1"/>
    <col min="5126" max="5126" width="4.21875" customWidth="1"/>
    <col min="5377" max="5377" width="18.21875" customWidth="1"/>
    <col min="5379" max="5379" width="13.77734375" customWidth="1"/>
    <col min="5380" max="5380" width="15.5546875" customWidth="1"/>
    <col min="5381" max="5381" width="15.21875" customWidth="1"/>
    <col min="5382" max="5382" width="4.21875" customWidth="1"/>
    <col min="5633" max="5633" width="18.21875" customWidth="1"/>
    <col min="5635" max="5635" width="13.77734375" customWidth="1"/>
    <col min="5636" max="5636" width="15.5546875" customWidth="1"/>
    <col min="5637" max="5637" width="15.21875" customWidth="1"/>
    <col min="5638" max="5638" width="4.21875" customWidth="1"/>
    <col min="5889" max="5889" width="18.21875" customWidth="1"/>
    <col min="5891" max="5891" width="13.77734375" customWidth="1"/>
    <col min="5892" max="5892" width="15.5546875" customWidth="1"/>
    <col min="5893" max="5893" width="15.21875" customWidth="1"/>
    <col min="5894" max="5894" width="4.21875" customWidth="1"/>
    <col min="6145" max="6145" width="18.21875" customWidth="1"/>
    <col min="6147" max="6147" width="13.77734375" customWidth="1"/>
    <col min="6148" max="6148" width="15.5546875" customWidth="1"/>
    <col min="6149" max="6149" width="15.21875" customWidth="1"/>
    <col min="6150" max="6150" width="4.21875" customWidth="1"/>
    <col min="6401" max="6401" width="18.21875" customWidth="1"/>
    <col min="6403" max="6403" width="13.77734375" customWidth="1"/>
    <col min="6404" max="6404" width="15.5546875" customWidth="1"/>
    <col min="6405" max="6405" width="15.21875" customWidth="1"/>
    <col min="6406" max="6406" width="4.21875" customWidth="1"/>
    <col min="6657" max="6657" width="18.21875" customWidth="1"/>
    <col min="6659" max="6659" width="13.77734375" customWidth="1"/>
    <col min="6660" max="6660" width="15.5546875" customWidth="1"/>
    <col min="6661" max="6661" width="15.21875" customWidth="1"/>
    <col min="6662" max="6662" width="4.21875" customWidth="1"/>
    <col min="6913" max="6913" width="18.21875" customWidth="1"/>
    <col min="6915" max="6915" width="13.77734375" customWidth="1"/>
    <col min="6916" max="6916" width="15.5546875" customWidth="1"/>
    <col min="6917" max="6917" width="15.21875" customWidth="1"/>
    <col min="6918" max="6918" width="4.21875" customWidth="1"/>
    <col min="7169" max="7169" width="18.21875" customWidth="1"/>
    <col min="7171" max="7171" width="13.77734375" customWidth="1"/>
    <col min="7172" max="7172" width="15.5546875" customWidth="1"/>
    <col min="7173" max="7173" width="15.21875" customWidth="1"/>
    <col min="7174" max="7174" width="4.21875" customWidth="1"/>
    <col min="7425" max="7425" width="18.21875" customWidth="1"/>
    <col min="7427" max="7427" width="13.77734375" customWidth="1"/>
    <col min="7428" max="7428" width="15.5546875" customWidth="1"/>
    <col min="7429" max="7429" width="15.21875" customWidth="1"/>
    <col min="7430" max="7430" width="4.21875" customWidth="1"/>
    <col min="7681" max="7681" width="18.21875" customWidth="1"/>
    <col min="7683" max="7683" width="13.77734375" customWidth="1"/>
    <col min="7684" max="7684" width="15.5546875" customWidth="1"/>
    <col min="7685" max="7685" width="15.21875" customWidth="1"/>
    <col min="7686" max="7686" width="4.21875" customWidth="1"/>
    <col min="7937" max="7937" width="18.21875" customWidth="1"/>
    <col min="7939" max="7939" width="13.77734375" customWidth="1"/>
    <col min="7940" max="7940" width="15.5546875" customWidth="1"/>
    <col min="7941" max="7941" width="15.21875" customWidth="1"/>
    <col min="7942" max="7942" width="4.21875" customWidth="1"/>
    <col min="8193" max="8193" width="18.21875" customWidth="1"/>
    <col min="8195" max="8195" width="13.77734375" customWidth="1"/>
    <col min="8196" max="8196" width="15.5546875" customWidth="1"/>
    <col min="8197" max="8197" width="15.21875" customWidth="1"/>
    <col min="8198" max="8198" width="4.21875" customWidth="1"/>
    <col min="8449" max="8449" width="18.21875" customWidth="1"/>
    <col min="8451" max="8451" width="13.77734375" customWidth="1"/>
    <col min="8452" max="8452" width="15.5546875" customWidth="1"/>
    <col min="8453" max="8453" width="15.21875" customWidth="1"/>
    <col min="8454" max="8454" width="4.21875" customWidth="1"/>
    <col min="8705" max="8705" width="18.21875" customWidth="1"/>
    <col min="8707" max="8707" width="13.77734375" customWidth="1"/>
    <col min="8708" max="8708" width="15.5546875" customWidth="1"/>
    <col min="8709" max="8709" width="15.21875" customWidth="1"/>
    <col min="8710" max="8710" width="4.21875" customWidth="1"/>
    <col min="8961" max="8961" width="18.21875" customWidth="1"/>
    <col min="8963" max="8963" width="13.77734375" customWidth="1"/>
    <col min="8964" max="8964" width="15.5546875" customWidth="1"/>
    <col min="8965" max="8965" width="15.21875" customWidth="1"/>
    <col min="8966" max="8966" width="4.21875" customWidth="1"/>
    <col min="9217" max="9217" width="18.21875" customWidth="1"/>
    <col min="9219" max="9219" width="13.77734375" customWidth="1"/>
    <col min="9220" max="9220" width="15.5546875" customWidth="1"/>
    <col min="9221" max="9221" width="15.21875" customWidth="1"/>
    <col min="9222" max="9222" width="4.21875" customWidth="1"/>
    <col min="9473" max="9473" width="18.21875" customWidth="1"/>
    <col min="9475" max="9475" width="13.77734375" customWidth="1"/>
    <col min="9476" max="9476" width="15.5546875" customWidth="1"/>
    <col min="9477" max="9477" width="15.21875" customWidth="1"/>
    <col min="9478" max="9478" width="4.21875" customWidth="1"/>
    <col min="9729" max="9729" width="18.21875" customWidth="1"/>
    <col min="9731" max="9731" width="13.77734375" customWidth="1"/>
    <col min="9732" max="9732" width="15.5546875" customWidth="1"/>
    <col min="9733" max="9733" width="15.21875" customWidth="1"/>
    <col min="9734" max="9734" width="4.21875" customWidth="1"/>
    <col min="9985" max="9985" width="18.21875" customWidth="1"/>
    <col min="9987" max="9987" width="13.77734375" customWidth="1"/>
    <col min="9988" max="9988" width="15.5546875" customWidth="1"/>
    <col min="9989" max="9989" width="15.21875" customWidth="1"/>
    <col min="9990" max="9990" width="4.21875" customWidth="1"/>
    <col min="10241" max="10241" width="18.21875" customWidth="1"/>
    <col min="10243" max="10243" width="13.77734375" customWidth="1"/>
    <col min="10244" max="10244" width="15.5546875" customWidth="1"/>
    <col min="10245" max="10245" width="15.21875" customWidth="1"/>
    <col min="10246" max="10246" width="4.21875" customWidth="1"/>
    <col min="10497" max="10497" width="18.21875" customWidth="1"/>
    <col min="10499" max="10499" width="13.77734375" customWidth="1"/>
    <col min="10500" max="10500" width="15.5546875" customWidth="1"/>
    <col min="10501" max="10501" width="15.21875" customWidth="1"/>
    <col min="10502" max="10502" width="4.21875" customWidth="1"/>
    <col min="10753" max="10753" width="18.21875" customWidth="1"/>
    <col min="10755" max="10755" width="13.77734375" customWidth="1"/>
    <col min="10756" max="10756" width="15.5546875" customWidth="1"/>
    <col min="10757" max="10757" width="15.21875" customWidth="1"/>
    <col min="10758" max="10758" width="4.21875" customWidth="1"/>
    <col min="11009" max="11009" width="18.21875" customWidth="1"/>
    <col min="11011" max="11011" width="13.77734375" customWidth="1"/>
    <col min="11012" max="11012" width="15.5546875" customWidth="1"/>
    <col min="11013" max="11013" width="15.21875" customWidth="1"/>
    <col min="11014" max="11014" width="4.21875" customWidth="1"/>
    <col min="11265" max="11265" width="18.21875" customWidth="1"/>
    <col min="11267" max="11267" width="13.77734375" customWidth="1"/>
    <col min="11268" max="11268" width="15.5546875" customWidth="1"/>
    <col min="11269" max="11269" width="15.21875" customWidth="1"/>
    <col min="11270" max="11270" width="4.21875" customWidth="1"/>
    <col min="11521" max="11521" width="18.21875" customWidth="1"/>
    <col min="11523" max="11523" width="13.77734375" customWidth="1"/>
    <col min="11524" max="11524" width="15.5546875" customWidth="1"/>
    <col min="11525" max="11525" width="15.21875" customWidth="1"/>
    <col min="11526" max="11526" width="4.21875" customWidth="1"/>
    <col min="11777" max="11777" width="18.21875" customWidth="1"/>
    <col min="11779" max="11779" width="13.77734375" customWidth="1"/>
    <col min="11780" max="11780" width="15.5546875" customWidth="1"/>
    <col min="11781" max="11781" width="15.21875" customWidth="1"/>
    <col min="11782" max="11782" width="4.21875" customWidth="1"/>
    <col min="12033" max="12033" width="18.21875" customWidth="1"/>
    <col min="12035" max="12035" width="13.77734375" customWidth="1"/>
    <col min="12036" max="12036" width="15.5546875" customWidth="1"/>
    <col min="12037" max="12037" width="15.21875" customWidth="1"/>
    <col min="12038" max="12038" width="4.21875" customWidth="1"/>
    <col min="12289" max="12289" width="18.21875" customWidth="1"/>
    <col min="12291" max="12291" width="13.77734375" customWidth="1"/>
    <col min="12292" max="12292" width="15.5546875" customWidth="1"/>
    <col min="12293" max="12293" width="15.21875" customWidth="1"/>
    <col min="12294" max="12294" width="4.21875" customWidth="1"/>
    <col min="12545" max="12545" width="18.21875" customWidth="1"/>
    <col min="12547" max="12547" width="13.77734375" customWidth="1"/>
    <col min="12548" max="12548" width="15.5546875" customWidth="1"/>
    <col min="12549" max="12549" width="15.21875" customWidth="1"/>
    <col min="12550" max="12550" width="4.21875" customWidth="1"/>
    <col min="12801" max="12801" width="18.21875" customWidth="1"/>
    <col min="12803" max="12803" width="13.77734375" customWidth="1"/>
    <col min="12804" max="12804" width="15.5546875" customWidth="1"/>
    <col min="12805" max="12805" width="15.21875" customWidth="1"/>
    <col min="12806" max="12806" width="4.21875" customWidth="1"/>
    <col min="13057" max="13057" width="18.21875" customWidth="1"/>
    <col min="13059" max="13059" width="13.77734375" customWidth="1"/>
    <col min="13060" max="13060" width="15.5546875" customWidth="1"/>
    <col min="13061" max="13061" width="15.21875" customWidth="1"/>
    <col min="13062" max="13062" width="4.21875" customWidth="1"/>
    <col min="13313" max="13313" width="18.21875" customWidth="1"/>
    <col min="13315" max="13315" width="13.77734375" customWidth="1"/>
    <col min="13316" max="13316" width="15.5546875" customWidth="1"/>
    <col min="13317" max="13317" width="15.21875" customWidth="1"/>
    <col min="13318" max="13318" width="4.21875" customWidth="1"/>
    <col min="13569" max="13569" width="18.21875" customWidth="1"/>
    <col min="13571" max="13571" width="13.77734375" customWidth="1"/>
    <col min="13572" max="13572" width="15.5546875" customWidth="1"/>
    <col min="13573" max="13573" width="15.21875" customWidth="1"/>
    <col min="13574" max="13574" width="4.21875" customWidth="1"/>
    <col min="13825" max="13825" width="18.21875" customWidth="1"/>
    <col min="13827" max="13827" width="13.77734375" customWidth="1"/>
    <col min="13828" max="13828" width="15.5546875" customWidth="1"/>
    <col min="13829" max="13829" width="15.21875" customWidth="1"/>
    <col min="13830" max="13830" width="4.21875" customWidth="1"/>
    <col min="14081" max="14081" width="18.21875" customWidth="1"/>
    <col min="14083" max="14083" width="13.77734375" customWidth="1"/>
    <col min="14084" max="14084" width="15.5546875" customWidth="1"/>
    <col min="14085" max="14085" width="15.21875" customWidth="1"/>
    <col min="14086" max="14086" width="4.21875" customWidth="1"/>
    <col min="14337" max="14337" width="18.21875" customWidth="1"/>
    <col min="14339" max="14339" width="13.77734375" customWidth="1"/>
    <col min="14340" max="14340" width="15.5546875" customWidth="1"/>
    <col min="14341" max="14341" width="15.21875" customWidth="1"/>
    <col min="14342" max="14342" width="4.21875" customWidth="1"/>
    <col min="14593" max="14593" width="18.21875" customWidth="1"/>
    <col min="14595" max="14595" width="13.77734375" customWidth="1"/>
    <col min="14596" max="14596" width="15.5546875" customWidth="1"/>
    <col min="14597" max="14597" width="15.21875" customWidth="1"/>
    <col min="14598" max="14598" width="4.21875" customWidth="1"/>
    <col min="14849" max="14849" width="18.21875" customWidth="1"/>
    <col min="14851" max="14851" width="13.77734375" customWidth="1"/>
    <col min="14852" max="14852" width="15.5546875" customWidth="1"/>
    <col min="14853" max="14853" width="15.21875" customWidth="1"/>
    <col min="14854" max="14854" width="4.21875" customWidth="1"/>
    <col min="15105" max="15105" width="18.21875" customWidth="1"/>
    <col min="15107" max="15107" width="13.77734375" customWidth="1"/>
    <col min="15108" max="15108" width="15.5546875" customWidth="1"/>
    <col min="15109" max="15109" width="15.21875" customWidth="1"/>
    <col min="15110" max="15110" width="4.21875" customWidth="1"/>
    <col min="15361" max="15361" width="18.21875" customWidth="1"/>
    <col min="15363" max="15363" width="13.77734375" customWidth="1"/>
    <col min="15364" max="15364" width="15.5546875" customWidth="1"/>
    <col min="15365" max="15365" width="15.21875" customWidth="1"/>
    <col min="15366" max="15366" width="4.21875" customWidth="1"/>
    <col min="15617" max="15617" width="18.21875" customWidth="1"/>
    <col min="15619" max="15619" width="13.77734375" customWidth="1"/>
    <col min="15620" max="15620" width="15.5546875" customWidth="1"/>
    <col min="15621" max="15621" width="15.21875" customWidth="1"/>
    <col min="15622" max="15622" width="4.21875" customWidth="1"/>
    <col min="15873" max="15873" width="18.21875" customWidth="1"/>
    <col min="15875" max="15875" width="13.77734375" customWidth="1"/>
    <col min="15876" max="15876" width="15.5546875" customWidth="1"/>
    <col min="15877" max="15877" width="15.21875" customWidth="1"/>
    <col min="15878" max="15878" width="4.21875" customWidth="1"/>
    <col min="16129" max="16129" width="18.21875" customWidth="1"/>
    <col min="16131" max="16131" width="13.77734375" customWidth="1"/>
    <col min="16132" max="16132" width="15.5546875" customWidth="1"/>
    <col min="16133" max="16133" width="15.21875" customWidth="1"/>
    <col min="16134" max="16134" width="4.21875" customWidth="1"/>
  </cols>
  <sheetData>
    <row r="1" spans="1:9" ht="18" x14ac:dyDescent="0.3">
      <c r="A1" s="320" t="s">
        <v>641</v>
      </c>
      <c r="I1" s="376" t="s">
        <v>651</v>
      </c>
    </row>
    <row r="2" spans="1:9" x14ac:dyDescent="0.3">
      <c r="A2" s="356" t="s">
        <v>936</v>
      </c>
      <c r="G2" s="298">
        <v>2022</v>
      </c>
    </row>
    <row r="3" spans="1:9" ht="21.45" customHeight="1" x14ac:dyDescent="0.3">
      <c r="A3" s="1254" t="s">
        <v>71</v>
      </c>
      <c r="B3" s="1255" t="s">
        <v>3</v>
      </c>
      <c r="C3" s="1255" t="s">
        <v>642</v>
      </c>
      <c r="D3" s="1255"/>
      <c r="E3" s="1258" t="s">
        <v>643</v>
      </c>
      <c r="F3" s="1284"/>
    </row>
    <row r="4" spans="1:9" ht="21.45" customHeight="1" x14ac:dyDescent="0.3">
      <c r="A4" s="1254"/>
      <c r="B4" s="1255"/>
      <c r="C4" s="720" t="s">
        <v>644</v>
      </c>
      <c r="D4" s="719" t="s">
        <v>645</v>
      </c>
      <c r="E4" s="1285"/>
      <c r="F4" s="1286"/>
    </row>
    <row r="5" spans="1:9" s="104" customFormat="1" ht="17.399999999999999" x14ac:dyDescent="0.3">
      <c r="A5" s="867" t="s">
        <v>74</v>
      </c>
      <c r="B5" s="868" t="s">
        <v>646</v>
      </c>
      <c r="C5" s="869">
        <v>0.5508593106821924</v>
      </c>
      <c r="D5" s="122">
        <v>0.71386088038588602</v>
      </c>
      <c r="E5" s="357">
        <v>-29.590417101693845</v>
      </c>
      <c r="F5" s="870" t="s">
        <v>13</v>
      </c>
      <c r="G5" s="358"/>
    </row>
    <row r="6" spans="1:9" ht="17.399999999999999" x14ac:dyDescent="0.3">
      <c r="A6" s="867" t="s">
        <v>647</v>
      </c>
      <c r="B6" s="868" t="s">
        <v>648</v>
      </c>
      <c r="C6" s="859">
        <v>142.66468840412352</v>
      </c>
      <c r="D6" s="871">
        <v>181.25341475641056</v>
      </c>
      <c r="E6" s="325">
        <v>-26.959444345835664</v>
      </c>
      <c r="F6" s="870" t="s">
        <v>13</v>
      </c>
      <c r="G6" s="358"/>
    </row>
    <row r="7" spans="1:9" ht="16.8" x14ac:dyDescent="0.3">
      <c r="A7" s="872"/>
      <c r="B7" s="873" t="s">
        <v>646</v>
      </c>
      <c r="C7" s="874">
        <v>0.51359297596921583</v>
      </c>
      <c r="D7" s="875">
        <v>0.65251212753133592</v>
      </c>
      <c r="E7" s="325"/>
      <c r="F7" s="870"/>
    </row>
    <row r="8" spans="1:9" ht="17.399999999999999" x14ac:dyDescent="0.3">
      <c r="A8" s="867" t="s">
        <v>649</v>
      </c>
      <c r="B8" s="868" t="s">
        <v>650</v>
      </c>
      <c r="C8" s="859">
        <v>34.225954105029594</v>
      </c>
      <c r="D8" s="871">
        <v>37.223590915276475</v>
      </c>
      <c r="E8" s="325">
        <v>-8.7583732539580694</v>
      </c>
      <c r="F8" s="870" t="s">
        <v>13</v>
      </c>
      <c r="G8" s="358"/>
    </row>
    <row r="9" spans="1:9" ht="16.8" x14ac:dyDescent="0.3">
      <c r="A9" s="876"/>
      <c r="B9" s="873" t="s">
        <v>646</v>
      </c>
      <c r="C9" s="874">
        <v>0.88987480673077024</v>
      </c>
      <c r="D9" s="875">
        <v>0.96781336379718885</v>
      </c>
      <c r="E9" s="877"/>
      <c r="F9" s="878"/>
    </row>
    <row r="13" spans="1:9" ht="14.4" x14ac:dyDescent="0.3">
      <c r="A13"/>
    </row>
    <row r="14" spans="1:9" ht="14.4" x14ac:dyDescent="0.3">
      <c r="A14"/>
    </row>
    <row r="15" spans="1:9" ht="14.4" x14ac:dyDescent="0.3">
      <c r="A15"/>
    </row>
    <row r="16" spans="1:9" ht="14.4" x14ac:dyDescent="0.3">
      <c r="A16"/>
    </row>
    <row r="17" spans="1:1" ht="14.4" x14ac:dyDescent="0.3">
      <c r="A17"/>
    </row>
    <row r="18" spans="1:1" ht="14.4" x14ac:dyDescent="0.3">
      <c r="A18"/>
    </row>
    <row r="19" spans="1:1" ht="14.4" x14ac:dyDescent="0.3">
      <c r="A19"/>
    </row>
    <row r="20" spans="1:1" ht="14.4" x14ac:dyDescent="0.3">
      <c r="A20"/>
    </row>
    <row r="21" spans="1:1" ht="14.4" x14ac:dyDescent="0.3">
      <c r="A21"/>
    </row>
    <row r="22" spans="1:1" ht="14.4" x14ac:dyDescent="0.3">
      <c r="A22"/>
    </row>
    <row r="23" spans="1:1" ht="14.4" x14ac:dyDescent="0.3">
      <c r="A23"/>
    </row>
    <row r="24" spans="1:1" ht="14.4" x14ac:dyDescent="0.3">
      <c r="A24"/>
    </row>
    <row r="25" spans="1:1" ht="14.4" x14ac:dyDescent="0.3">
      <c r="A25"/>
    </row>
    <row r="26" spans="1:1" ht="14.4" x14ac:dyDescent="0.3">
      <c r="A26"/>
    </row>
    <row r="27" spans="1:1" ht="14.4" x14ac:dyDescent="0.3">
      <c r="A27"/>
    </row>
    <row r="28" spans="1:1" ht="14.4" x14ac:dyDescent="0.3">
      <c r="A28"/>
    </row>
    <row r="29" spans="1:1" ht="14.4" x14ac:dyDescent="0.3">
      <c r="A29"/>
    </row>
  </sheetData>
  <mergeCells count="4">
    <mergeCell ref="A3:A4"/>
    <mergeCell ref="B3:B4"/>
    <mergeCell ref="C3:D3"/>
    <mergeCell ref="E3:F4"/>
  </mergeCells>
  <hyperlinks>
    <hyperlink ref="I1" location="INFO!A1" display="POWRÓT" xr:uid="{00000000-0004-0000-3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2568-1F1A-4493-A8BD-C213FB90CE03}">
  <dimension ref="A1:X89"/>
  <sheetViews>
    <sheetView zoomScale="55" zoomScaleNormal="55" workbookViewId="0">
      <selection activeCell="J2" sqref="J2"/>
    </sheetView>
  </sheetViews>
  <sheetFormatPr defaultColWidth="20.5546875" defaultRowHeight="13.2" x14ac:dyDescent="0.25"/>
  <cols>
    <col min="1" max="16384" width="20.5546875" style="2"/>
  </cols>
  <sheetData>
    <row r="1" spans="1:24" ht="15.6" x14ac:dyDescent="0.3">
      <c r="A1" s="27" t="s">
        <v>303</v>
      </c>
      <c r="J1" s="376" t="s">
        <v>651</v>
      </c>
    </row>
    <row r="2" spans="1:24" ht="15.6" x14ac:dyDescent="0.3">
      <c r="A2" s="34" t="s">
        <v>1093</v>
      </c>
      <c r="J2" s="376" t="s">
        <v>1115</v>
      </c>
    </row>
    <row r="3" spans="1:24" ht="14.4" x14ac:dyDescent="0.3">
      <c r="A3" s="35"/>
      <c r="H3" s="64">
        <v>2022</v>
      </c>
    </row>
    <row r="4" spans="1:24" s="886" customFormat="1" ht="52.2" customHeight="1" x14ac:dyDescent="0.3">
      <c r="A4" s="885" t="s">
        <v>71</v>
      </c>
      <c r="B4" s="882" t="s">
        <v>346</v>
      </c>
      <c r="C4" s="882" t="s">
        <v>1016</v>
      </c>
      <c r="D4" s="882" t="s">
        <v>1017</v>
      </c>
      <c r="E4" s="882" t="s">
        <v>1018</v>
      </c>
      <c r="F4" s="882" t="s">
        <v>72</v>
      </c>
      <c r="G4" s="883" t="s">
        <v>1019</v>
      </c>
      <c r="H4" s="884" t="s">
        <v>347</v>
      </c>
    </row>
    <row r="5" spans="1:24" ht="13.8" hidden="1" x14ac:dyDescent="0.25">
      <c r="A5" s="108" t="s">
        <v>73</v>
      </c>
      <c r="B5" s="109">
        <v>87.365955688452374</v>
      </c>
      <c r="C5" s="109">
        <v>1.8275524684545599</v>
      </c>
      <c r="D5" s="109">
        <v>1.276214363524877</v>
      </c>
      <c r="E5" s="109">
        <v>2.6505331460136889</v>
      </c>
      <c r="F5" s="109">
        <v>18.44093265861471</v>
      </c>
      <c r="G5" s="110">
        <v>84.320344523231199</v>
      </c>
      <c r="H5" s="110">
        <v>5.6011658554163342</v>
      </c>
      <c r="I5" s="33"/>
    </row>
    <row r="6" spans="1:24" ht="13.8" hidden="1" x14ac:dyDescent="0.25">
      <c r="A6" s="108" t="s">
        <v>74</v>
      </c>
      <c r="B6" s="111">
        <v>56.899785328313094</v>
      </c>
      <c r="C6" s="111">
        <v>54.784099583311338</v>
      </c>
      <c r="D6" s="111">
        <v>2.9269205162013791E-2</v>
      </c>
      <c r="E6" s="111">
        <v>0</v>
      </c>
      <c r="F6" s="112" t="s">
        <v>281</v>
      </c>
      <c r="G6" s="113" t="s">
        <v>281</v>
      </c>
      <c r="H6" s="113" t="s">
        <v>281</v>
      </c>
      <c r="I6" s="135"/>
    </row>
    <row r="7" spans="1:24" ht="13.8" hidden="1" x14ac:dyDescent="0.25">
      <c r="A7" s="108" t="s">
        <v>75</v>
      </c>
      <c r="B7" s="111">
        <v>44.810121717687878</v>
      </c>
      <c r="C7" s="112" t="s">
        <v>281</v>
      </c>
      <c r="D7" s="112" t="s">
        <v>281</v>
      </c>
      <c r="E7" s="112" t="s">
        <v>281</v>
      </c>
      <c r="F7" s="111">
        <v>44.810121717687878</v>
      </c>
      <c r="G7" s="113" t="s">
        <v>281</v>
      </c>
      <c r="H7" s="113" t="s">
        <v>281</v>
      </c>
      <c r="I7" s="135"/>
    </row>
    <row r="8" spans="1:24" ht="13.8" x14ac:dyDescent="0.25">
      <c r="A8" s="108" t="s">
        <v>84</v>
      </c>
      <c r="B8" s="111">
        <v>56.818110946570648</v>
      </c>
      <c r="C8" s="111">
        <v>13.611819202256733</v>
      </c>
      <c r="D8" s="111">
        <v>0.45789118061321171</v>
      </c>
      <c r="E8" s="111">
        <v>0.20746600687910496</v>
      </c>
      <c r="F8" s="111">
        <v>24.241412893610981</v>
      </c>
      <c r="G8" s="114">
        <v>52.999077542849051</v>
      </c>
      <c r="H8" s="114">
        <v>2.3335478418161949E-2</v>
      </c>
    </row>
    <row r="9" spans="1:24" ht="13.8" hidden="1" x14ac:dyDescent="0.25">
      <c r="A9" s="108" t="s">
        <v>76</v>
      </c>
      <c r="B9" s="111">
        <v>29.496620155514535</v>
      </c>
      <c r="C9" s="111">
        <v>0.93508050829506695</v>
      </c>
      <c r="D9" s="111">
        <v>6.2728915914833684E-3</v>
      </c>
      <c r="E9" s="111">
        <v>9.823357925713376E-2</v>
      </c>
      <c r="F9" s="111">
        <v>1.0107154182111209</v>
      </c>
      <c r="G9" s="114">
        <v>29.41011982116942</v>
      </c>
      <c r="H9" s="114">
        <v>0.1477960521168506</v>
      </c>
    </row>
    <row r="10" spans="1:24" ht="13.8" hidden="1" x14ac:dyDescent="0.25">
      <c r="A10" s="108" t="s">
        <v>77</v>
      </c>
      <c r="B10" s="111">
        <v>0.26809582092062334</v>
      </c>
      <c r="C10" s="111">
        <v>0.23460315757815975</v>
      </c>
      <c r="D10" s="112" t="s">
        <v>281</v>
      </c>
      <c r="E10" s="111">
        <v>0</v>
      </c>
      <c r="F10" s="111">
        <v>0.13827534652783968</v>
      </c>
      <c r="G10" s="113" t="s">
        <v>281</v>
      </c>
      <c r="H10" s="113" t="s">
        <v>281</v>
      </c>
      <c r="I10" s="135"/>
      <c r="X10" s="74"/>
    </row>
    <row r="11" spans="1:24" ht="13.8" hidden="1" x14ac:dyDescent="0.25">
      <c r="A11" s="246" t="s">
        <v>78</v>
      </c>
      <c r="B11" s="111">
        <v>20.188330732046872</v>
      </c>
      <c r="C11" s="111">
        <v>16.139386323178343</v>
      </c>
      <c r="D11" s="111">
        <v>2.632253529204529</v>
      </c>
      <c r="E11" s="111">
        <v>1.2798606219778694</v>
      </c>
      <c r="F11" s="111">
        <v>12.499623969476529</v>
      </c>
      <c r="G11" s="114">
        <v>0.43347356400200848</v>
      </c>
      <c r="H11" s="114">
        <v>6.2571557932786778E-2</v>
      </c>
    </row>
    <row r="12" spans="1:24" ht="13.8" hidden="1" x14ac:dyDescent="0.25">
      <c r="A12" s="108" t="s">
        <v>79</v>
      </c>
      <c r="B12" s="162">
        <v>0.39830130268649411</v>
      </c>
      <c r="C12" s="162">
        <v>0.37340558386676315</v>
      </c>
      <c r="D12" s="162">
        <v>2.0667350183881683E-3</v>
      </c>
      <c r="E12" s="428" t="s">
        <v>281</v>
      </c>
      <c r="F12" s="162">
        <v>9.5564690980406042E-2</v>
      </c>
      <c r="G12" s="164" t="s">
        <v>281</v>
      </c>
      <c r="H12" s="164" t="s">
        <v>281</v>
      </c>
    </row>
    <row r="13" spans="1:24" ht="13.8" hidden="1" x14ac:dyDescent="0.25">
      <c r="A13" s="108" t="s">
        <v>80</v>
      </c>
      <c r="B13" s="162">
        <v>0.10883983916191439</v>
      </c>
      <c r="C13" s="162">
        <v>0.10338429804254136</v>
      </c>
      <c r="D13" s="162">
        <v>0</v>
      </c>
      <c r="E13" s="162">
        <v>0</v>
      </c>
      <c r="F13" s="162">
        <v>0.11219654041043368</v>
      </c>
      <c r="G13" s="164" t="s">
        <v>281</v>
      </c>
      <c r="H13" s="164" t="s">
        <v>281</v>
      </c>
      <c r="I13" s="135"/>
      <c r="Q13" s="74"/>
    </row>
    <row r="14" spans="1:24" ht="13.8" hidden="1" x14ac:dyDescent="0.25">
      <c r="A14" s="108" t="s">
        <v>81</v>
      </c>
      <c r="B14" s="162">
        <v>18.691249974676243</v>
      </c>
      <c r="C14" s="162">
        <v>10.708895240449973</v>
      </c>
      <c r="D14" s="162">
        <v>5.9088492602273162</v>
      </c>
      <c r="E14" s="162">
        <v>2.3007985932562574</v>
      </c>
      <c r="F14" s="162">
        <v>10.498102596401941</v>
      </c>
      <c r="G14" s="163">
        <v>1.1085224185962692</v>
      </c>
      <c r="H14" s="163">
        <v>0.38799879882880822</v>
      </c>
      <c r="I14" s="134"/>
      <c r="J14" s="33"/>
    </row>
    <row r="15" spans="1:24" ht="13.8" hidden="1" x14ac:dyDescent="0.25">
      <c r="A15" s="108" t="s">
        <v>82</v>
      </c>
      <c r="B15" s="162">
        <v>2.7158433513807823</v>
      </c>
      <c r="C15" s="162">
        <v>2.5865269185088584</v>
      </c>
      <c r="D15" s="162">
        <v>0.12040943878253088</v>
      </c>
      <c r="E15" s="162">
        <v>0.30862247148472899</v>
      </c>
      <c r="F15" s="162">
        <v>1.6374365669329738</v>
      </c>
      <c r="G15" s="163">
        <v>2.7676031632507696E-2</v>
      </c>
      <c r="H15" s="163" t="s">
        <v>281</v>
      </c>
    </row>
    <row r="16" spans="1:24" ht="13.8" hidden="1" x14ac:dyDescent="0.25">
      <c r="A16" s="108" t="s">
        <v>83</v>
      </c>
      <c r="B16" s="162">
        <v>2.9306161820085497</v>
      </c>
      <c r="C16" s="162">
        <v>0.1073345886257579</v>
      </c>
      <c r="D16" s="162">
        <v>0.50037355347574497</v>
      </c>
      <c r="E16" s="162">
        <v>8.7728243170425255E-2</v>
      </c>
      <c r="F16" s="162">
        <v>2.8009948816737791</v>
      </c>
      <c r="G16" s="164" t="s">
        <v>281</v>
      </c>
      <c r="H16" s="164">
        <v>0.13496015981493265</v>
      </c>
      <c r="I16" s="135"/>
    </row>
    <row r="17" spans="1:9" ht="13.8" hidden="1" x14ac:dyDescent="0.25">
      <c r="A17" s="108" t="s">
        <v>348</v>
      </c>
      <c r="B17" s="162">
        <v>1.519674187953902</v>
      </c>
      <c r="C17" s="162">
        <v>1.2689824970897801</v>
      </c>
      <c r="D17" s="162">
        <v>6.6576006970974599E-2</v>
      </c>
      <c r="E17" s="162">
        <v>5.2748298972314603E-2</v>
      </c>
      <c r="F17" s="162">
        <v>1.07461057858253</v>
      </c>
      <c r="G17" s="164" t="s">
        <v>281</v>
      </c>
      <c r="H17" s="164" t="s">
        <v>281</v>
      </c>
      <c r="I17" s="135"/>
    </row>
    <row r="18" spans="1:9" ht="14.4" x14ac:dyDescent="0.3">
      <c r="A18"/>
      <c r="B18"/>
      <c r="C18"/>
      <c r="D18"/>
      <c r="E18"/>
      <c r="F18" s="137"/>
      <c r="G18"/>
      <c r="H18"/>
    </row>
    <row r="20" spans="1:9" ht="14.4" x14ac:dyDescent="0.3">
      <c r="A20"/>
      <c r="B20"/>
      <c r="C20"/>
      <c r="D20"/>
      <c r="E20"/>
      <c r="F20"/>
      <c r="G20"/>
    </row>
    <row r="21" spans="1:9" ht="14.4" x14ac:dyDescent="0.3">
      <c r="A21"/>
      <c r="B21"/>
      <c r="C21"/>
      <c r="D21"/>
      <c r="E21"/>
      <c r="F21"/>
      <c r="G21"/>
    </row>
    <row r="22" spans="1:9" ht="14.4" x14ac:dyDescent="0.3">
      <c r="A22"/>
      <c r="B22"/>
      <c r="C22"/>
      <c r="D22"/>
      <c r="E22"/>
      <c r="F22"/>
      <c r="G22"/>
    </row>
    <row r="23" spans="1:9" ht="14.4" x14ac:dyDescent="0.3">
      <c r="A23"/>
      <c r="B23"/>
      <c r="C23"/>
      <c r="D23"/>
      <c r="E23"/>
      <c r="F23"/>
      <c r="G23"/>
    </row>
    <row r="24" spans="1:9" ht="14.4" x14ac:dyDescent="0.3">
      <c r="A24"/>
      <c r="B24"/>
      <c r="C24"/>
      <c r="D24"/>
      <c r="E24"/>
      <c r="F24"/>
      <c r="G24"/>
    </row>
    <row r="25" spans="1:9" ht="14.4" x14ac:dyDescent="0.3">
      <c r="A25"/>
      <c r="B25"/>
      <c r="C25"/>
      <c r="D25"/>
      <c r="E25"/>
      <c r="F25"/>
    </row>
    <row r="26" spans="1:9" ht="14.4" x14ac:dyDescent="0.3">
      <c r="A26"/>
      <c r="B26"/>
      <c r="C26"/>
      <c r="D26"/>
      <c r="E26"/>
      <c r="F26"/>
    </row>
    <row r="27" spans="1:9" ht="14.4" x14ac:dyDescent="0.3">
      <c r="A27"/>
      <c r="B27"/>
      <c r="C27"/>
      <c r="D27"/>
      <c r="E27"/>
      <c r="F27"/>
    </row>
    <row r="28" spans="1:9" ht="14.4" x14ac:dyDescent="0.3">
      <c r="A28"/>
      <c r="B28"/>
      <c r="C28"/>
      <c r="D28"/>
      <c r="E28"/>
      <c r="F28"/>
    </row>
    <row r="29" spans="1:9" ht="14.4" x14ac:dyDescent="0.3">
      <c r="A29"/>
      <c r="B29"/>
      <c r="C29"/>
      <c r="D29"/>
      <c r="E29"/>
      <c r="F29"/>
    </row>
    <row r="30" spans="1:9" ht="14.4" x14ac:dyDescent="0.3">
      <c r="A30"/>
      <c r="B30"/>
      <c r="C30"/>
      <c r="D30"/>
      <c r="E30"/>
      <c r="F30"/>
    </row>
    <row r="31" spans="1:9" ht="14.4" x14ac:dyDescent="0.3">
      <c r="A31"/>
      <c r="B31"/>
      <c r="C31"/>
      <c r="D31"/>
      <c r="E31"/>
      <c r="F31"/>
    </row>
    <row r="32" spans="1:9" ht="14.4" x14ac:dyDescent="0.3">
      <c r="A32"/>
      <c r="B32"/>
      <c r="C32"/>
      <c r="D32"/>
      <c r="E32"/>
      <c r="F32"/>
    </row>
    <row r="33" spans="1:6" ht="14.4" x14ac:dyDescent="0.3">
      <c r="A33"/>
      <c r="B33"/>
      <c r="C33"/>
      <c r="D33"/>
      <c r="E33"/>
      <c r="F33"/>
    </row>
    <row r="34" spans="1:6" ht="14.4" x14ac:dyDescent="0.3">
      <c r="A34"/>
      <c r="B34"/>
      <c r="C34"/>
      <c r="D34"/>
      <c r="E34"/>
      <c r="F34"/>
    </row>
    <row r="35" spans="1:6" ht="14.4" x14ac:dyDescent="0.3">
      <c r="A35"/>
      <c r="B35"/>
      <c r="C35"/>
      <c r="D35"/>
      <c r="E35"/>
      <c r="F35"/>
    </row>
    <row r="36" spans="1:6" ht="14.4" x14ac:dyDescent="0.3">
      <c r="A36"/>
      <c r="B36"/>
      <c r="C36"/>
      <c r="D36"/>
      <c r="E36"/>
      <c r="F36"/>
    </row>
    <row r="37" spans="1:6" ht="14.4" x14ac:dyDescent="0.3">
      <c r="A37"/>
      <c r="B37"/>
      <c r="C37"/>
      <c r="D37"/>
      <c r="E37"/>
      <c r="F37"/>
    </row>
    <row r="38" spans="1:6" ht="14.4" x14ac:dyDescent="0.3">
      <c r="A38"/>
      <c r="B38"/>
      <c r="C38"/>
      <c r="D38"/>
      <c r="E38"/>
    </row>
    <row r="39" spans="1:6" ht="14.4" x14ac:dyDescent="0.3">
      <c r="A39"/>
      <c r="B39"/>
      <c r="C39"/>
      <c r="D39"/>
      <c r="E39"/>
    </row>
    <row r="40" spans="1:6" ht="14.4" x14ac:dyDescent="0.3">
      <c r="A40"/>
      <c r="B40"/>
      <c r="C40"/>
      <c r="D40"/>
      <c r="E40"/>
    </row>
    <row r="41" spans="1:6" ht="14.4" x14ac:dyDescent="0.3">
      <c r="A41"/>
      <c r="B41"/>
      <c r="C41"/>
      <c r="D41"/>
      <c r="E41"/>
    </row>
    <row r="42" spans="1:6" ht="14.4" x14ac:dyDescent="0.3">
      <c r="A42"/>
      <c r="B42"/>
      <c r="C42"/>
      <c r="D42"/>
      <c r="E42"/>
    </row>
    <row r="43" spans="1:6" ht="14.4" x14ac:dyDescent="0.3">
      <c r="A43"/>
      <c r="B43"/>
      <c r="C43"/>
      <c r="D43"/>
      <c r="E43"/>
    </row>
    <row r="44" spans="1:6" ht="14.4" x14ac:dyDescent="0.3">
      <c r="A44"/>
      <c r="B44"/>
      <c r="C44"/>
      <c r="D44"/>
      <c r="E44"/>
    </row>
    <row r="45" spans="1:6" ht="14.4" x14ac:dyDescent="0.3">
      <c r="A45"/>
      <c r="B45"/>
      <c r="C45"/>
      <c r="D45"/>
      <c r="E45"/>
    </row>
    <row r="46" spans="1:6" ht="14.4" x14ac:dyDescent="0.3">
      <c r="A46"/>
      <c r="B46"/>
      <c r="C46"/>
      <c r="D46"/>
      <c r="E46"/>
    </row>
    <row r="47" spans="1:6" ht="14.4" x14ac:dyDescent="0.3">
      <c r="A47"/>
      <c r="B47"/>
      <c r="C47"/>
      <c r="D47"/>
      <c r="E47"/>
    </row>
    <row r="48" spans="1:6" ht="14.4" x14ac:dyDescent="0.3">
      <c r="A48"/>
      <c r="B48"/>
      <c r="C48"/>
      <c r="D48"/>
      <c r="E48"/>
    </row>
    <row r="49" spans="1:5" ht="14.4" x14ac:dyDescent="0.3">
      <c r="A49"/>
      <c r="B49"/>
      <c r="C49"/>
      <c r="D49"/>
      <c r="E49"/>
    </row>
    <row r="50" spans="1:5" ht="14.4" x14ac:dyDescent="0.3">
      <c r="A50"/>
      <c r="B50"/>
      <c r="C50"/>
      <c r="D50"/>
      <c r="E50"/>
    </row>
    <row r="51" spans="1:5" ht="14.4" x14ac:dyDescent="0.3">
      <c r="A51"/>
      <c r="B51"/>
      <c r="C51"/>
      <c r="D51"/>
    </row>
    <row r="52" spans="1:5" ht="14.4" x14ac:dyDescent="0.3">
      <c r="A52"/>
      <c r="B52"/>
      <c r="C52"/>
      <c r="D52"/>
    </row>
    <row r="53" spans="1:5" ht="14.4" x14ac:dyDescent="0.3">
      <c r="A53"/>
      <c r="B53"/>
      <c r="C53"/>
      <c r="D53"/>
    </row>
    <row r="54" spans="1:5" ht="14.4" x14ac:dyDescent="0.3">
      <c r="A54"/>
      <c r="B54"/>
      <c r="C54"/>
      <c r="D54"/>
    </row>
    <row r="55" spans="1:5" ht="14.4" x14ac:dyDescent="0.3">
      <c r="A55"/>
      <c r="B55"/>
      <c r="C55"/>
      <c r="D55"/>
    </row>
    <row r="56" spans="1:5" ht="14.4" x14ac:dyDescent="0.3">
      <c r="A56"/>
      <c r="B56"/>
      <c r="C56"/>
      <c r="D56"/>
    </row>
    <row r="57" spans="1:5" ht="14.4" x14ac:dyDescent="0.3">
      <c r="A57"/>
      <c r="B57"/>
      <c r="C57"/>
      <c r="D57"/>
    </row>
    <row r="58" spans="1:5" ht="14.4" x14ac:dyDescent="0.3">
      <c r="A58"/>
      <c r="B58"/>
      <c r="C58"/>
      <c r="D58"/>
    </row>
    <row r="59" spans="1:5" ht="14.4" x14ac:dyDescent="0.3">
      <c r="A59"/>
      <c r="B59"/>
      <c r="C59"/>
      <c r="D59"/>
    </row>
    <row r="60" spans="1:5" ht="14.4" x14ac:dyDescent="0.3">
      <c r="A60"/>
      <c r="B60"/>
      <c r="C60"/>
      <c r="D60"/>
    </row>
    <row r="61" spans="1:5" ht="14.4" x14ac:dyDescent="0.3">
      <c r="A61"/>
      <c r="B61"/>
      <c r="C61"/>
      <c r="D61"/>
    </row>
    <row r="62" spans="1:5" ht="14.4" x14ac:dyDescent="0.3">
      <c r="A62"/>
      <c r="B62"/>
      <c r="C62"/>
      <c r="D62"/>
    </row>
    <row r="63" spans="1:5" ht="14.4" x14ac:dyDescent="0.3">
      <c r="A63"/>
      <c r="B63"/>
      <c r="C63"/>
      <c r="D63"/>
    </row>
    <row r="64" spans="1:5" ht="14.4" x14ac:dyDescent="0.3">
      <c r="A64"/>
      <c r="B64"/>
      <c r="C64"/>
    </row>
    <row r="65" spans="1:3" ht="14.4" x14ac:dyDescent="0.3">
      <c r="A65"/>
      <c r="B65"/>
      <c r="C65"/>
    </row>
    <row r="66" spans="1:3" ht="14.4" x14ac:dyDescent="0.3">
      <c r="A66"/>
      <c r="B66"/>
      <c r="C66"/>
    </row>
    <row r="67" spans="1:3" ht="14.4" x14ac:dyDescent="0.3">
      <c r="A67"/>
      <c r="B67"/>
      <c r="C67"/>
    </row>
    <row r="68" spans="1:3" ht="14.4" x14ac:dyDescent="0.3">
      <c r="A68"/>
      <c r="B68"/>
      <c r="C68"/>
    </row>
    <row r="69" spans="1:3" ht="14.4" x14ac:dyDescent="0.3">
      <c r="A69"/>
      <c r="B69"/>
      <c r="C69"/>
    </row>
    <row r="70" spans="1:3" ht="14.4" x14ac:dyDescent="0.3">
      <c r="A70"/>
      <c r="B70"/>
      <c r="C70"/>
    </row>
    <row r="71" spans="1:3" ht="14.4" x14ac:dyDescent="0.3">
      <c r="A71"/>
      <c r="B71"/>
      <c r="C71"/>
    </row>
    <row r="72" spans="1:3" ht="14.4" x14ac:dyDescent="0.3">
      <c r="A72"/>
      <c r="B72"/>
      <c r="C72"/>
    </row>
    <row r="73" spans="1:3" ht="14.4" x14ac:dyDescent="0.3">
      <c r="A73"/>
      <c r="B73"/>
      <c r="C73"/>
    </row>
    <row r="74" spans="1:3" ht="14.4" x14ac:dyDescent="0.3">
      <c r="A74"/>
      <c r="B74"/>
      <c r="C74"/>
    </row>
    <row r="75" spans="1:3" ht="14.4" x14ac:dyDescent="0.3">
      <c r="A75"/>
      <c r="B75"/>
      <c r="C75"/>
    </row>
    <row r="76" spans="1:3" ht="14.4" x14ac:dyDescent="0.3">
      <c r="A76"/>
      <c r="B76"/>
      <c r="C76"/>
    </row>
    <row r="77" spans="1:3" ht="14.4" x14ac:dyDescent="0.3">
      <c r="A77"/>
      <c r="B77"/>
    </row>
    <row r="78" spans="1:3" ht="14.4" x14ac:dyDescent="0.3">
      <c r="A78"/>
      <c r="B78"/>
    </row>
    <row r="79" spans="1:3" ht="14.4" x14ac:dyDescent="0.3">
      <c r="A79"/>
      <c r="B79"/>
    </row>
    <row r="80" spans="1:3" ht="14.4" x14ac:dyDescent="0.3">
      <c r="A80"/>
      <c r="B80"/>
    </row>
    <row r="81" spans="1:2" ht="14.4" x14ac:dyDescent="0.3">
      <c r="A81"/>
      <c r="B81"/>
    </row>
    <row r="82" spans="1:2" ht="14.4" x14ac:dyDescent="0.3">
      <c r="A82"/>
      <c r="B82"/>
    </row>
    <row r="83" spans="1:2" ht="14.4" x14ac:dyDescent="0.3">
      <c r="A83"/>
      <c r="B83"/>
    </row>
    <row r="84" spans="1:2" ht="14.4" x14ac:dyDescent="0.3">
      <c r="A84"/>
      <c r="B84"/>
    </row>
    <row r="85" spans="1:2" ht="14.4" x14ac:dyDescent="0.3">
      <c r="A85"/>
      <c r="B85"/>
    </row>
    <row r="86" spans="1:2" ht="14.4" x14ac:dyDescent="0.3">
      <c r="A86"/>
      <c r="B86"/>
    </row>
    <row r="87" spans="1:2" ht="14.4" x14ac:dyDescent="0.3">
      <c r="A87"/>
      <c r="B87"/>
    </row>
    <row r="88" spans="1:2" ht="14.4" x14ac:dyDescent="0.3">
      <c r="A88"/>
      <c r="B88"/>
    </row>
    <row r="89" spans="1:2" ht="14.4" x14ac:dyDescent="0.3">
      <c r="A89"/>
      <c r="B89"/>
    </row>
  </sheetData>
  <hyperlinks>
    <hyperlink ref="J1" location="INFO!A1" display="POWRÓT" xr:uid="{6596DA25-B2DC-4131-99E9-F814A85BD259}"/>
    <hyperlink ref="J2" location="dashboardy!A185" display="POWRÓT DO WYKRESU" xr:uid="{C25D5314-E925-44A3-BC62-06A3A410EF8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P50"/>
  <sheetViews>
    <sheetView zoomScale="85" zoomScaleNormal="85" workbookViewId="0">
      <selection activeCell="B3" sqref="B3:G28"/>
    </sheetView>
  </sheetViews>
  <sheetFormatPr defaultRowHeight="13.2" x14ac:dyDescent="0.25"/>
  <cols>
    <col min="1" max="1" width="41.77734375" style="2" customWidth="1"/>
    <col min="2" max="2" width="12.44140625" style="2" customWidth="1"/>
    <col min="3" max="3" width="16.44140625" style="2" customWidth="1"/>
    <col min="4" max="4" width="10.44140625" style="2" customWidth="1"/>
    <col min="5" max="5" width="10.77734375" style="2" customWidth="1"/>
    <col min="6" max="6" width="11.44140625" style="2" customWidth="1"/>
    <col min="7" max="7" width="11.5546875" style="2" customWidth="1"/>
    <col min="8" max="8" width="9.44140625" style="2" customWidth="1"/>
    <col min="9" max="9" width="8" style="2" customWidth="1"/>
    <col min="10" max="17" width="9.44140625" style="2" customWidth="1"/>
    <col min="18" max="246" width="9.21875" style="2"/>
    <col min="247" max="247" width="53" style="2" customWidth="1"/>
    <col min="248" max="250" width="19.77734375" style="2" customWidth="1"/>
    <col min="251" max="502" width="9.21875" style="2"/>
    <col min="503" max="503" width="53" style="2" customWidth="1"/>
    <col min="504" max="506" width="19.77734375" style="2" customWidth="1"/>
    <col min="507" max="758" width="9.21875" style="2"/>
    <col min="759" max="759" width="53" style="2" customWidth="1"/>
    <col min="760" max="762" width="19.77734375" style="2" customWidth="1"/>
    <col min="763" max="1014" width="9.21875" style="2"/>
    <col min="1015" max="1015" width="53" style="2" customWidth="1"/>
    <col min="1016" max="1018" width="19.77734375" style="2" customWidth="1"/>
    <col min="1019" max="1270" width="9.21875" style="2"/>
    <col min="1271" max="1271" width="53" style="2" customWidth="1"/>
    <col min="1272" max="1274" width="19.77734375" style="2" customWidth="1"/>
    <col min="1275" max="1526" width="9.21875" style="2"/>
    <col min="1527" max="1527" width="53" style="2" customWidth="1"/>
    <col min="1528" max="1530" width="19.77734375" style="2" customWidth="1"/>
    <col min="1531" max="1782" width="9.21875" style="2"/>
    <col min="1783" max="1783" width="53" style="2" customWidth="1"/>
    <col min="1784" max="1786" width="19.77734375" style="2" customWidth="1"/>
    <col min="1787" max="2038" width="9.21875" style="2"/>
    <col min="2039" max="2039" width="53" style="2" customWidth="1"/>
    <col min="2040" max="2042" width="19.77734375" style="2" customWidth="1"/>
    <col min="2043" max="2294" width="9.21875" style="2"/>
    <col min="2295" max="2295" width="53" style="2" customWidth="1"/>
    <col min="2296" max="2298" width="19.77734375" style="2" customWidth="1"/>
    <col min="2299" max="2550" width="9.21875" style="2"/>
    <col min="2551" max="2551" width="53" style="2" customWidth="1"/>
    <col min="2552" max="2554" width="19.77734375" style="2" customWidth="1"/>
    <col min="2555" max="2806" width="9.21875" style="2"/>
    <col min="2807" max="2807" width="53" style="2" customWidth="1"/>
    <col min="2808" max="2810" width="19.77734375" style="2" customWidth="1"/>
    <col min="2811" max="3062" width="9.21875" style="2"/>
    <col min="3063" max="3063" width="53" style="2" customWidth="1"/>
    <col min="3064" max="3066" width="19.77734375" style="2" customWidth="1"/>
    <col min="3067" max="3318" width="9.21875" style="2"/>
    <col min="3319" max="3319" width="53" style="2" customWidth="1"/>
    <col min="3320" max="3322" width="19.77734375" style="2" customWidth="1"/>
    <col min="3323" max="3574" width="9.21875" style="2"/>
    <col min="3575" max="3575" width="53" style="2" customWidth="1"/>
    <col min="3576" max="3578" width="19.77734375" style="2" customWidth="1"/>
    <col min="3579" max="3830" width="9.21875" style="2"/>
    <col min="3831" max="3831" width="53" style="2" customWidth="1"/>
    <col min="3832" max="3834" width="19.77734375" style="2" customWidth="1"/>
    <col min="3835" max="4086" width="9.21875" style="2"/>
    <col min="4087" max="4087" width="53" style="2" customWidth="1"/>
    <col min="4088" max="4090" width="19.77734375" style="2" customWidth="1"/>
    <col min="4091" max="4342" width="9.21875" style="2"/>
    <col min="4343" max="4343" width="53" style="2" customWidth="1"/>
    <col min="4344" max="4346" width="19.77734375" style="2" customWidth="1"/>
    <col min="4347" max="4598" width="9.21875" style="2"/>
    <col min="4599" max="4599" width="53" style="2" customWidth="1"/>
    <col min="4600" max="4602" width="19.77734375" style="2" customWidth="1"/>
    <col min="4603" max="4854" width="9.21875" style="2"/>
    <col min="4855" max="4855" width="53" style="2" customWidth="1"/>
    <col min="4856" max="4858" width="19.77734375" style="2" customWidth="1"/>
    <col min="4859" max="5110" width="9.21875" style="2"/>
    <col min="5111" max="5111" width="53" style="2" customWidth="1"/>
    <col min="5112" max="5114" width="19.77734375" style="2" customWidth="1"/>
    <col min="5115" max="5366" width="9.21875" style="2"/>
    <col min="5367" max="5367" width="53" style="2" customWidth="1"/>
    <col min="5368" max="5370" width="19.77734375" style="2" customWidth="1"/>
    <col min="5371" max="5622" width="9.21875" style="2"/>
    <col min="5623" max="5623" width="53" style="2" customWidth="1"/>
    <col min="5624" max="5626" width="19.77734375" style="2" customWidth="1"/>
    <col min="5627" max="5878" width="9.21875" style="2"/>
    <col min="5879" max="5879" width="53" style="2" customWidth="1"/>
    <col min="5880" max="5882" width="19.77734375" style="2" customWidth="1"/>
    <col min="5883" max="6134" width="9.21875" style="2"/>
    <col min="6135" max="6135" width="53" style="2" customWidth="1"/>
    <col min="6136" max="6138" width="19.77734375" style="2" customWidth="1"/>
    <col min="6139" max="6390" width="9.21875" style="2"/>
    <col min="6391" max="6391" width="53" style="2" customWidth="1"/>
    <col min="6392" max="6394" width="19.77734375" style="2" customWidth="1"/>
    <col min="6395" max="6646" width="9.21875" style="2"/>
    <col min="6647" max="6647" width="53" style="2" customWidth="1"/>
    <col min="6648" max="6650" width="19.77734375" style="2" customWidth="1"/>
    <col min="6651" max="6902" width="9.21875" style="2"/>
    <col min="6903" max="6903" width="53" style="2" customWidth="1"/>
    <col min="6904" max="6906" width="19.77734375" style="2" customWidth="1"/>
    <col min="6907" max="7158" width="9.21875" style="2"/>
    <col min="7159" max="7159" width="53" style="2" customWidth="1"/>
    <col min="7160" max="7162" width="19.77734375" style="2" customWidth="1"/>
    <col min="7163" max="7414" width="9.21875" style="2"/>
    <col min="7415" max="7415" width="53" style="2" customWidth="1"/>
    <col min="7416" max="7418" width="19.77734375" style="2" customWidth="1"/>
    <col min="7419" max="7670" width="9.21875" style="2"/>
    <col min="7671" max="7671" width="53" style="2" customWidth="1"/>
    <col min="7672" max="7674" width="19.77734375" style="2" customWidth="1"/>
    <col min="7675" max="7926" width="9.21875" style="2"/>
    <col min="7927" max="7927" width="53" style="2" customWidth="1"/>
    <col min="7928" max="7930" width="19.77734375" style="2" customWidth="1"/>
    <col min="7931" max="8182" width="9.21875" style="2"/>
    <col min="8183" max="8183" width="53" style="2" customWidth="1"/>
    <col min="8184" max="8186" width="19.77734375" style="2" customWidth="1"/>
    <col min="8187" max="8438" width="9.21875" style="2"/>
    <col min="8439" max="8439" width="53" style="2" customWidth="1"/>
    <col min="8440" max="8442" width="19.77734375" style="2" customWidth="1"/>
    <col min="8443" max="8694" width="9.21875" style="2"/>
    <col min="8695" max="8695" width="53" style="2" customWidth="1"/>
    <col min="8696" max="8698" width="19.77734375" style="2" customWidth="1"/>
    <col min="8699" max="8950" width="9.21875" style="2"/>
    <col min="8951" max="8951" width="53" style="2" customWidth="1"/>
    <col min="8952" max="8954" width="19.77734375" style="2" customWidth="1"/>
    <col min="8955" max="9206" width="9.21875" style="2"/>
    <col min="9207" max="9207" width="53" style="2" customWidth="1"/>
    <col min="9208" max="9210" width="19.77734375" style="2" customWidth="1"/>
    <col min="9211" max="9462" width="9.21875" style="2"/>
    <col min="9463" max="9463" width="53" style="2" customWidth="1"/>
    <col min="9464" max="9466" width="19.77734375" style="2" customWidth="1"/>
    <col min="9467" max="9718" width="9.21875" style="2"/>
    <col min="9719" max="9719" width="53" style="2" customWidth="1"/>
    <col min="9720" max="9722" width="19.77734375" style="2" customWidth="1"/>
    <col min="9723" max="9974" width="9.21875" style="2"/>
    <col min="9975" max="9975" width="53" style="2" customWidth="1"/>
    <col min="9976" max="9978" width="19.77734375" style="2" customWidth="1"/>
    <col min="9979" max="10230" width="9.21875" style="2"/>
    <col min="10231" max="10231" width="53" style="2" customWidth="1"/>
    <col min="10232" max="10234" width="19.77734375" style="2" customWidth="1"/>
    <col min="10235" max="10486" width="9.21875" style="2"/>
    <col min="10487" max="10487" width="53" style="2" customWidth="1"/>
    <col min="10488" max="10490" width="19.77734375" style="2" customWidth="1"/>
    <col min="10491" max="10742" width="9.21875" style="2"/>
    <col min="10743" max="10743" width="53" style="2" customWidth="1"/>
    <col min="10744" max="10746" width="19.77734375" style="2" customWidth="1"/>
    <col min="10747" max="10998" width="9.21875" style="2"/>
    <col min="10999" max="10999" width="53" style="2" customWidth="1"/>
    <col min="11000" max="11002" width="19.77734375" style="2" customWidth="1"/>
    <col min="11003" max="11254" width="9.21875" style="2"/>
    <col min="11255" max="11255" width="53" style="2" customWidth="1"/>
    <col min="11256" max="11258" width="19.77734375" style="2" customWidth="1"/>
    <col min="11259" max="11510" width="9.21875" style="2"/>
    <col min="11511" max="11511" width="53" style="2" customWidth="1"/>
    <col min="11512" max="11514" width="19.77734375" style="2" customWidth="1"/>
    <col min="11515" max="11766" width="9.21875" style="2"/>
    <col min="11767" max="11767" width="53" style="2" customWidth="1"/>
    <col min="11768" max="11770" width="19.77734375" style="2" customWidth="1"/>
    <col min="11771" max="12022" width="9.21875" style="2"/>
    <col min="12023" max="12023" width="53" style="2" customWidth="1"/>
    <col min="12024" max="12026" width="19.77734375" style="2" customWidth="1"/>
    <col min="12027" max="12278" width="9.21875" style="2"/>
    <col min="12279" max="12279" width="53" style="2" customWidth="1"/>
    <col min="12280" max="12282" width="19.77734375" style="2" customWidth="1"/>
    <col min="12283" max="12534" width="9.21875" style="2"/>
    <col min="12535" max="12535" width="53" style="2" customWidth="1"/>
    <col min="12536" max="12538" width="19.77734375" style="2" customWidth="1"/>
    <col min="12539" max="12790" width="9.21875" style="2"/>
    <col min="12791" max="12791" width="53" style="2" customWidth="1"/>
    <col min="12792" max="12794" width="19.77734375" style="2" customWidth="1"/>
    <col min="12795" max="13046" width="9.21875" style="2"/>
    <col min="13047" max="13047" width="53" style="2" customWidth="1"/>
    <col min="13048" max="13050" width="19.77734375" style="2" customWidth="1"/>
    <col min="13051" max="13302" width="9.21875" style="2"/>
    <col min="13303" max="13303" width="53" style="2" customWidth="1"/>
    <col min="13304" max="13306" width="19.77734375" style="2" customWidth="1"/>
    <col min="13307" max="13558" width="9.21875" style="2"/>
    <col min="13559" max="13559" width="53" style="2" customWidth="1"/>
    <col min="13560" max="13562" width="19.77734375" style="2" customWidth="1"/>
    <col min="13563" max="13814" width="9.21875" style="2"/>
    <col min="13815" max="13815" width="53" style="2" customWidth="1"/>
    <col min="13816" max="13818" width="19.77734375" style="2" customWidth="1"/>
    <col min="13819" max="14070" width="9.21875" style="2"/>
    <col min="14071" max="14071" width="53" style="2" customWidth="1"/>
    <col min="14072" max="14074" width="19.77734375" style="2" customWidth="1"/>
    <col min="14075" max="14326" width="9.21875" style="2"/>
    <col min="14327" max="14327" width="53" style="2" customWidth="1"/>
    <col min="14328" max="14330" width="19.77734375" style="2" customWidth="1"/>
    <col min="14331" max="14582" width="9.21875" style="2"/>
    <col min="14583" max="14583" width="53" style="2" customWidth="1"/>
    <col min="14584" max="14586" width="19.77734375" style="2" customWidth="1"/>
    <col min="14587" max="14838" width="9.21875" style="2"/>
    <col min="14839" max="14839" width="53" style="2" customWidth="1"/>
    <col min="14840" max="14842" width="19.77734375" style="2" customWidth="1"/>
    <col min="14843" max="15094" width="9.21875" style="2"/>
    <col min="15095" max="15095" width="53" style="2" customWidth="1"/>
    <col min="15096" max="15098" width="19.77734375" style="2" customWidth="1"/>
    <col min="15099" max="15350" width="9.21875" style="2"/>
    <col min="15351" max="15351" width="53" style="2" customWidth="1"/>
    <col min="15352" max="15354" width="19.77734375" style="2" customWidth="1"/>
    <col min="15355" max="15606" width="9.21875" style="2"/>
    <col min="15607" max="15607" width="53" style="2" customWidth="1"/>
    <col min="15608" max="15610" width="19.77734375" style="2" customWidth="1"/>
    <col min="15611" max="15862" width="9.21875" style="2"/>
    <col min="15863" max="15863" width="53" style="2" customWidth="1"/>
    <col min="15864" max="15866" width="19.77734375" style="2" customWidth="1"/>
    <col min="15867" max="16118" width="9.21875" style="2"/>
    <col min="16119" max="16119" width="53" style="2" customWidth="1"/>
    <col min="16120" max="16122" width="19.77734375" style="2" customWidth="1"/>
    <col min="16123" max="16384" width="9.21875" style="2"/>
  </cols>
  <sheetData>
    <row r="1" spans="1:16" ht="15.6" x14ac:dyDescent="0.3">
      <c r="A1" s="27" t="s">
        <v>304</v>
      </c>
      <c r="I1" s="376" t="s">
        <v>651</v>
      </c>
    </row>
    <row r="2" spans="1:16" ht="14.4" x14ac:dyDescent="0.3">
      <c r="A2" s="69"/>
      <c r="B2" s="70"/>
      <c r="C2" s="70"/>
      <c r="D2" s="71"/>
      <c r="G2" s="64">
        <v>2022</v>
      </c>
    </row>
    <row r="3" spans="1:16" ht="72" x14ac:dyDescent="0.25">
      <c r="A3" s="1136" t="s">
        <v>85</v>
      </c>
      <c r="B3" s="429" t="s">
        <v>349</v>
      </c>
      <c r="C3" s="1138" t="s">
        <v>673</v>
      </c>
      <c r="D3" s="430" t="s">
        <v>87</v>
      </c>
      <c r="E3" s="429" t="s">
        <v>674</v>
      </c>
      <c r="F3" s="429" t="s">
        <v>675</v>
      </c>
      <c r="G3" s="431" t="s">
        <v>676</v>
      </c>
      <c r="I3" s="135"/>
    </row>
    <row r="4" spans="1:16" x14ac:dyDescent="0.25">
      <c r="A4" s="1137"/>
      <c r="B4" s="432" t="s">
        <v>31</v>
      </c>
      <c r="C4" s="1139"/>
      <c r="D4" s="433" t="s">
        <v>88</v>
      </c>
      <c r="E4" s="1140" t="s">
        <v>31</v>
      </c>
      <c r="F4" s="1141"/>
      <c r="G4" s="1141"/>
    </row>
    <row r="5" spans="1:16" ht="13.2" customHeight="1" x14ac:dyDescent="0.25">
      <c r="A5" s="115" t="s">
        <v>305</v>
      </c>
      <c r="B5" s="112">
        <v>2.4167316063484878</v>
      </c>
      <c r="C5" s="112">
        <v>3.0030946454770033</v>
      </c>
      <c r="D5" s="236">
        <v>12.998491345564988</v>
      </c>
      <c r="E5" s="237">
        <v>1.7292485659509513</v>
      </c>
      <c r="F5" s="238">
        <v>0.47191881726971213</v>
      </c>
      <c r="G5" s="239">
        <v>0.16589183800210935</v>
      </c>
    </row>
    <row r="6" spans="1:16" x14ac:dyDescent="0.25">
      <c r="A6" s="115" t="s">
        <v>306</v>
      </c>
      <c r="B6" s="112">
        <v>2.3848033728976548</v>
      </c>
      <c r="C6" s="112">
        <v>1.3749802548881447</v>
      </c>
      <c r="D6" s="240">
        <v>4.5475418941039027</v>
      </c>
      <c r="E6" s="241">
        <v>0.20421499814723618</v>
      </c>
      <c r="F6" s="242">
        <v>0.23229932022231337</v>
      </c>
      <c r="G6" s="243">
        <v>1.8974594153564817</v>
      </c>
      <c r="H6" s="33"/>
      <c r="I6" s="134"/>
      <c r="J6" s="81"/>
      <c r="P6" s="33"/>
    </row>
    <row r="7" spans="1:16" x14ac:dyDescent="0.25">
      <c r="A7" s="115" t="s">
        <v>89</v>
      </c>
      <c r="B7" s="112">
        <v>1.4170728285581791</v>
      </c>
      <c r="C7" s="112">
        <v>1</v>
      </c>
      <c r="D7" s="240">
        <v>5.4806169669699907</v>
      </c>
      <c r="E7" s="241">
        <v>0.92974535588827301</v>
      </c>
      <c r="F7" s="242">
        <v>0.16859126309535341</v>
      </c>
      <c r="G7" s="243">
        <v>0.31873620957455273</v>
      </c>
      <c r="H7" s="33"/>
      <c r="I7" s="134"/>
    </row>
    <row r="8" spans="1:16" x14ac:dyDescent="0.25">
      <c r="A8" s="115" t="s">
        <v>90</v>
      </c>
      <c r="B8" s="112">
        <v>18.176367446521517</v>
      </c>
      <c r="C8" s="112">
        <v>1.0131155012452004</v>
      </c>
      <c r="D8" s="240">
        <v>8.2673637735507892</v>
      </c>
      <c r="E8" s="241">
        <v>11.092721567670619</v>
      </c>
      <c r="F8" s="242">
        <v>5.0838127962715829</v>
      </c>
      <c r="G8" s="243">
        <v>1.8971745845162709</v>
      </c>
      <c r="H8" s="33"/>
      <c r="I8" s="134"/>
      <c r="J8" s="89"/>
      <c r="K8" s="74"/>
      <c r="L8" s="74"/>
      <c r="M8" s="74"/>
      <c r="N8" s="74"/>
      <c r="O8" s="74"/>
    </row>
    <row r="9" spans="1:16" x14ac:dyDescent="0.25">
      <c r="A9" s="115" t="s">
        <v>91</v>
      </c>
      <c r="B9" s="112">
        <v>3.147785355391306</v>
      </c>
      <c r="C9" s="112">
        <v>1.0105167700513666</v>
      </c>
      <c r="D9" s="240">
        <v>6.4108682364393967</v>
      </c>
      <c r="E9" s="241">
        <v>3.1659247673642441</v>
      </c>
      <c r="F9" s="242">
        <v>4.299259825740015E-2</v>
      </c>
      <c r="G9" s="243">
        <v>1.4675496361368629E-2</v>
      </c>
      <c r="H9" s="33"/>
      <c r="I9" s="134"/>
    </row>
    <row r="10" spans="1:16" x14ac:dyDescent="0.25">
      <c r="A10" s="115" t="s">
        <v>92</v>
      </c>
      <c r="B10" s="112">
        <v>12.620088832908122</v>
      </c>
      <c r="C10" s="112">
        <v>1.0082263698569096</v>
      </c>
      <c r="D10" s="240">
        <v>8.5326919164056338</v>
      </c>
      <c r="E10" s="241">
        <v>11.734287796163244</v>
      </c>
      <c r="F10" s="242">
        <v>0.74945434910788811</v>
      </c>
      <c r="G10" s="243">
        <v>9.7834662137875242E-2</v>
      </c>
      <c r="H10" s="33"/>
      <c r="I10" s="134"/>
    </row>
    <row r="11" spans="1:16" x14ac:dyDescent="0.25">
      <c r="A11" s="115" t="s">
        <v>93</v>
      </c>
      <c r="B11" s="112">
        <v>11.666525201220654</v>
      </c>
      <c r="C11" s="112">
        <v>1</v>
      </c>
      <c r="D11" s="240">
        <v>6.4550146678913949</v>
      </c>
      <c r="E11" s="241">
        <v>11.236834524203132</v>
      </c>
      <c r="F11" s="242">
        <v>0.26390529116526845</v>
      </c>
      <c r="G11" s="243">
        <v>0.16578538585225369</v>
      </c>
      <c r="H11" s="33"/>
      <c r="I11" s="134"/>
    </row>
    <row r="12" spans="1:16" x14ac:dyDescent="0.25">
      <c r="A12" s="115" t="s">
        <v>350</v>
      </c>
      <c r="B12" s="112">
        <v>6.518363514175804E-2</v>
      </c>
      <c r="C12" s="112">
        <v>1</v>
      </c>
      <c r="D12" s="240">
        <v>8.4097143689467391</v>
      </c>
      <c r="E12" s="241">
        <v>3.3742123979970715E-2</v>
      </c>
      <c r="F12" s="242">
        <v>5.1131226579914021E-3</v>
      </c>
      <c r="G12" s="243">
        <v>2.6328388503795923E-2</v>
      </c>
      <c r="H12" s="33"/>
      <c r="I12" s="134"/>
      <c r="J12" s="74"/>
    </row>
    <row r="13" spans="1:16" ht="26.4" x14ac:dyDescent="0.25">
      <c r="A13" s="116" t="s">
        <v>351</v>
      </c>
      <c r="B13" s="112">
        <v>0.54354251909558471</v>
      </c>
      <c r="C13" s="112">
        <v>1</v>
      </c>
      <c r="D13" s="240">
        <v>8.3952126009129202</v>
      </c>
      <c r="E13" s="241">
        <v>0.46886014707589269</v>
      </c>
      <c r="F13" s="242">
        <v>7.4682372019692037E-2</v>
      </c>
      <c r="G13" s="243">
        <v>0</v>
      </c>
      <c r="H13" s="33"/>
      <c r="I13" s="134"/>
      <c r="J13" s="74"/>
    </row>
    <row r="14" spans="1:16" x14ac:dyDescent="0.25">
      <c r="A14" s="115" t="s">
        <v>94</v>
      </c>
      <c r="B14" s="112">
        <v>0.96297525308229381</v>
      </c>
      <c r="C14" s="112">
        <v>1</v>
      </c>
      <c r="D14" s="240">
        <v>6.7316362726169574</v>
      </c>
      <c r="E14" s="241">
        <v>0.82532598884347841</v>
      </c>
      <c r="F14" s="242">
        <v>9.4017782097182548E-2</v>
      </c>
      <c r="G14" s="243">
        <v>4.3631482141632726E-2</v>
      </c>
      <c r="H14" s="33"/>
      <c r="I14" s="134"/>
      <c r="J14" s="135"/>
    </row>
    <row r="15" spans="1:16" ht="26.4" x14ac:dyDescent="0.25">
      <c r="A15" s="116" t="s">
        <v>95</v>
      </c>
      <c r="B15" s="112">
        <v>0.39341798313071491</v>
      </c>
      <c r="C15" s="112">
        <v>1</v>
      </c>
      <c r="D15" s="240">
        <v>1.4254461359219976</v>
      </c>
      <c r="E15" s="241">
        <v>0.39341798313071491</v>
      </c>
      <c r="F15" s="242">
        <v>0</v>
      </c>
      <c r="G15" s="243">
        <v>0</v>
      </c>
      <c r="H15" s="33"/>
      <c r="I15" s="134"/>
    </row>
    <row r="16" spans="1:16" x14ac:dyDescent="0.25">
      <c r="A16" s="116" t="s">
        <v>352</v>
      </c>
      <c r="B16" s="112">
        <v>6.6597331499827536E-2</v>
      </c>
      <c r="C16" s="112">
        <v>1</v>
      </c>
      <c r="D16" s="240">
        <v>3.5054227101849897</v>
      </c>
      <c r="E16" s="241">
        <v>4.8283474127676345E-3</v>
      </c>
      <c r="F16" s="242">
        <v>4.8538467018146968E-3</v>
      </c>
      <c r="G16" s="243">
        <v>5.6915137385245201E-2</v>
      </c>
      <c r="H16" s="33"/>
      <c r="I16" s="134"/>
      <c r="J16" s="135"/>
    </row>
    <row r="17" spans="1:15" x14ac:dyDescent="0.25">
      <c r="A17" s="115" t="s">
        <v>96</v>
      </c>
      <c r="B17" s="112">
        <v>0.1314138189841586</v>
      </c>
      <c r="C17" s="112">
        <v>1</v>
      </c>
      <c r="D17" s="240">
        <v>7.9085297499063669</v>
      </c>
      <c r="E17" s="241">
        <v>0.10921756238067859</v>
      </c>
      <c r="F17" s="242">
        <v>0</v>
      </c>
      <c r="G17" s="243">
        <v>2.2196256603480003E-2</v>
      </c>
      <c r="H17" s="33"/>
      <c r="I17" s="134"/>
      <c r="J17" s="135"/>
    </row>
    <row r="18" spans="1:15" x14ac:dyDescent="0.25">
      <c r="A18" s="115" t="s">
        <v>97</v>
      </c>
      <c r="B18" s="112">
        <v>0.13823243858486228</v>
      </c>
      <c r="C18" s="112">
        <v>1</v>
      </c>
      <c r="D18" s="240">
        <v>8.7413022668980744</v>
      </c>
      <c r="E18" s="241">
        <v>0.13823243858486228</v>
      </c>
      <c r="F18" s="242">
        <v>0</v>
      </c>
      <c r="G18" s="243">
        <v>0</v>
      </c>
      <c r="H18" s="33"/>
      <c r="I18" s="134"/>
      <c r="J18" s="89"/>
    </row>
    <row r="19" spans="1:15" x14ac:dyDescent="0.25">
      <c r="A19" s="115" t="s">
        <v>98</v>
      </c>
      <c r="B19" s="112">
        <v>10.489744249779237</v>
      </c>
      <c r="C19" s="112">
        <v>1.0076390873722183</v>
      </c>
      <c r="D19" s="240">
        <v>9.5384265861807496</v>
      </c>
      <c r="E19" s="241">
        <v>9.8359654494486648</v>
      </c>
      <c r="F19" s="242">
        <v>0.4005356995069318</v>
      </c>
      <c r="G19" s="243">
        <v>0.14443913816241569</v>
      </c>
      <c r="H19" s="33"/>
      <c r="I19" s="134"/>
    </row>
    <row r="20" spans="1:15" x14ac:dyDescent="0.25">
      <c r="A20" s="115" t="s">
        <v>99</v>
      </c>
      <c r="B20" s="112">
        <v>5.522645504753684</v>
      </c>
      <c r="C20" s="112">
        <v>1</v>
      </c>
      <c r="D20" s="240">
        <v>8.2903209672894658</v>
      </c>
      <c r="E20" s="241">
        <v>4.2773626677955914</v>
      </c>
      <c r="F20" s="242">
        <v>0.99910221086793372</v>
      </c>
      <c r="G20" s="243">
        <v>0.24618062609015917</v>
      </c>
      <c r="H20" s="33"/>
      <c r="I20" s="134"/>
    </row>
    <row r="21" spans="1:15" x14ac:dyDescent="0.25">
      <c r="A21" s="115" t="s">
        <v>100</v>
      </c>
      <c r="B21" s="112">
        <v>14.286836159129614</v>
      </c>
      <c r="C21" s="112">
        <v>1.0055195863644277</v>
      </c>
      <c r="D21" s="240">
        <v>9.7236596977289356</v>
      </c>
      <c r="E21" s="241">
        <v>13.807119957887418</v>
      </c>
      <c r="F21" s="242">
        <v>0.27580341490285765</v>
      </c>
      <c r="G21" s="243">
        <v>0.12612568310752686</v>
      </c>
      <c r="H21" s="33"/>
      <c r="I21" s="134"/>
    </row>
    <row r="22" spans="1:15" x14ac:dyDescent="0.25">
      <c r="A22" s="115" t="s">
        <v>101</v>
      </c>
      <c r="B22" s="112">
        <v>1.80897025283199</v>
      </c>
      <c r="C22" s="112">
        <v>1.5066793926355646</v>
      </c>
      <c r="D22" s="240">
        <v>26.315684304584504</v>
      </c>
      <c r="E22" s="241">
        <v>1.6741521802635353</v>
      </c>
      <c r="F22" s="242">
        <v>3.0314134504930652E-2</v>
      </c>
      <c r="G22" s="243">
        <v>9.7637179843162003E-2</v>
      </c>
      <c r="H22" s="33"/>
      <c r="I22" s="134"/>
    </row>
    <row r="23" spans="1:15" ht="26.4" x14ac:dyDescent="0.25">
      <c r="A23" s="116" t="s">
        <v>353</v>
      </c>
      <c r="B23" s="112">
        <v>1.0167289023092363</v>
      </c>
      <c r="C23" s="112">
        <v>1</v>
      </c>
      <c r="D23" s="240">
        <v>8.3940954308823876</v>
      </c>
      <c r="E23" s="241">
        <v>0.32524950322054313</v>
      </c>
      <c r="F23" s="242">
        <v>0.3856529913203916</v>
      </c>
      <c r="G23" s="243">
        <v>0.30582640776830167</v>
      </c>
      <c r="H23" s="33"/>
      <c r="I23" s="134"/>
    </row>
    <row r="24" spans="1:15" ht="26.4" x14ac:dyDescent="0.25">
      <c r="A24" s="116" t="s">
        <v>354</v>
      </c>
      <c r="B24" s="112">
        <v>1.0650640081343472</v>
      </c>
      <c r="C24" s="112">
        <v>1</v>
      </c>
      <c r="D24" s="240">
        <v>14.962984333509757</v>
      </c>
      <c r="E24" s="241">
        <v>0.19773322800516271</v>
      </c>
      <c r="F24" s="242">
        <v>8.5632524828212334E-2</v>
      </c>
      <c r="G24" s="243">
        <v>0.78169825530097214</v>
      </c>
      <c r="H24" s="33"/>
      <c r="I24" s="134"/>
    </row>
    <row r="25" spans="1:15" x14ac:dyDescent="0.25">
      <c r="A25" s="115" t="s">
        <v>102</v>
      </c>
      <c r="B25" s="112">
        <v>0.31926964836958371</v>
      </c>
      <c r="C25" s="112">
        <v>1</v>
      </c>
      <c r="D25" s="240">
        <v>14.445646439980836</v>
      </c>
      <c r="E25" s="241">
        <v>1.6553151423005039E-2</v>
      </c>
      <c r="F25" s="242">
        <v>4.4116911476297566E-2</v>
      </c>
      <c r="G25" s="243">
        <v>0.25859958547028111</v>
      </c>
      <c r="H25" s="33"/>
      <c r="I25" s="134"/>
    </row>
    <row r="26" spans="1:15" x14ac:dyDescent="0.25">
      <c r="A26" s="115" t="s">
        <v>103</v>
      </c>
      <c r="B26" s="112">
        <v>1.8449530779323109</v>
      </c>
      <c r="C26" s="112">
        <v>1</v>
      </c>
      <c r="D26" s="240">
        <v>24.9</v>
      </c>
      <c r="E26" s="241">
        <v>1.0203244942488792</v>
      </c>
      <c r="F26" s="242">
        <v>0.68515583907739974</v>
      </c>
      <c r="G26" s="243">
        <v>0.13947274460603185</v>
      </c>
      <c r="H26" s="33"/>
      <c r="I26" s="134"/>
    </row>
    <row r="27" spans="1:15" ht="15.6" x14ac:dyDescent="0.25">
      <c r="A27" s="115" t="s">
        <v>355</v>
      </c>
      <c r="B27" s="112">
        <f>'[3]Tabl. 5'!B18</f>
        <v>2.9306161820085497</v>
      </c>
      <c r="C27" s="112">
        <v>5.1635312188854217</v>
      </c>
      <c r="D27" s="240">
        <v>4.1637784340927988</v>
      </c>
      <c r="E27" s="241">
        <v>1.4610112075624804</v>
      </c>
      <c r="F27" s="242">
        <v>1.3662990250180262</v>
      </c>
      <c r="G27" s="243">
        <v>6.3484536269957537E-2</v>
      </c>
      <c r="H27" s="33"/>
      <c r="I27" s="134"/>
    </row>
    <row r="28" spans="1:15" ht="15.6" x14ac:dyDescent="0.25">
      <c r="A28" s="115" t="s">
        <v>356</v>
      </c>
      <c r="B28" s="244">
        <f>'[3]Tabl. 5'!B19</f>
        <v>1.519674187953902</v>
      </c>
      <c r="C28" s="112">
        <v>1</v>
      </c>
      <c r="D28" s="240">
        <v>3.6160611398271039</v>
      </c>
      <c r="E28" s="241">
        <v>1.3441542482912601</v>
      </c>
      <c r="F28" s="241">
        <v>0.17551993966264201</v>
      </c>
      <c r="G28" s="245">
        <v>0</v>
      </c>
      <c r="H28" s="33"/>
      <c r="I28" s="134"/>
    </row>
    <row r="29" spans="1:15" x14ac:dyDescent="0.25">
      <c r="J29" s="33"/>
      <c r="K29" s="33"/>
      <c r="L29" s="33"/>
      <c r="M29" s="33"/>
      <c r="N29" s="33"/>
      <c r="O29" s="33"/>
    </row>
    <row r="31" spans="1:15" x14ac:dyDescent="0.25">
      <c r="J31" s="33"/>
      <c r="K31" s="33"/>
      <c r="L31" s="33"/>
      <c r="M31" s="33"/>
      <c r="N31" s="33"/>
      <c r="O31" s="33"/>
    </row>
    <row r="32" spans="1:15" x14ac:dyDescent="0.25">
      <c r="J32" s="33"/>
      <c r="K32" s="33"/>
      <c r="L32" s="33"/>
      <c r="M32" s="33"/>
      <c r="N32" s="33"/>
      <c r="O32" s="33"/>
    </row>
    <row r="33" spans="10:15" x14ac:dyDescent="0.25">
      <c r="J33" s="33"/>
      <c r="K33" s="33"/>
      <c r="L33" s="33"/>
      <c r="M33" s="33"/>
      <c r="N33" s="33"/>
      <c r="O33" s="33"/>
    </row>
    <row r="34" spans="10:15" x14ac:dyDescent="0.25">
      <c r="J34" s="33"/>
      <c r="K34" s="33"/>
      <c r="L34" s="33"/>
      <c r="M34" s="33"/>
      <c r="N34" s="33"/>
      <c r="O34" s="33"/>
    </row>
    <row r="35" spans="10:15" x14ac:dyDescent="0.25">
      <c r="J35" s="33"/>
      <c r="K35" s="33"/>
      <c r="L35" s="33"/>
      <c r="M35" s="33"/>
      <c r="N35" s="33"/>
      <c r="O35" s="33"/>
    </row>
    <row r="36" spans="10:15" x14ac:dyDescent="0.25">
      <c r="J36" s="33"/>
      <c r="K36" s="33"/>
      <c r="L36" s="33"/>
      <c r="M36" s="33"/>
      <c r="N36" s="33"/>
      <c r="O36" s="33"/>
    </row>
    <row r="37" spans="10:15" x14ac:dyDescent="0.25">
      <c r="J37" s="33"/>
      <c r="K37" s="33"/>
      <c r="L37" s="33"/>
      <c r="M37" s="33"/>
      <c r="N37" s="33"/>
      <c r="O37" s="33"/>
    </row>
    <row r="38" spans="10:15" x14ac:dyDescent="0.25">
      <c r="J38" s="33"/>
      <c r="K38" s="33"/>
      <c r="L38" s="33"/>
      <c r="M38" s="33"/>
      <c r="N38" s="33"/>
      <c r="O38" s="33"/>
    </row>
    <row r="39" spans="10:15" x14ac:dyDescent="0.25">
      <c r="J39" s="33"/>
      <c r="K39" s="33"/>
      <c r="L39" s="33"/>
      <c r="M39" s="33"/>
      <c r="N39" s="33"/>
      <c r="O39" s="33"/>
    </row>
    <row r="40" spans="10:15" x14ac:dyDescent="0.25">
      <c r="J40" s="33"/>
      <c r="K40" s="33"/>
      <c r="L40" s="33"/>
      <c r="M40" s="33"/>
      <c r="N40" s="33"/>
      <c r="O40" s="33"/>
    </row>
    <row r="41" spans="10:15" x14ac:dyDescent="0.25">
      <c r="J41" s="33"/>
      <c r="K41" s="33"/>
      <c r="L41" s="33"/>
      <c r="M41" s="33"/>
      <c r="N41" s="33"/>
      <c r="O41" s="33"/>
    </row>
    <row r="42" spans="10:15" x14ac:dyDescent="0.25">
      <c r="J42" s="33"/>
      <c r="K42" s="33"/>
      <c r="L42" s="33"/>
      <c r="M42" s="33"/>
      <c r="N42" s="33"/>
      <c r="O42" s="33"/>
    </row>
    <row r="43" spans="10:15" x14ac:dyDescent="0.25">
      <c r="J43" s="33"/>
      <c r="K43" s="33"/>
      <c r="L43" s="33"/>
      <c r="M43" s="33"/>
      <c r="N43" s="33"/>
      <c r="O43" s="33"/>
    </row>
    <row r="44" spans="10:15" x14ac:dyDescent="0.25">
      <c r="J44" s="33"/>
      <c r="K44" s="33"/>
      <c r="L44" s="33"/>
      <c r="M44" s="33"/>
      <c r="N44" s="33"/>
      <c r="O44" s="33"/>
    </row>
    <row r="45" spans="10:15" x14ac:dyDescent="0.25">
      <c r="J45" s="33"/>
      <c r="K45" s="33"/>
      <c r="L45" s="33"/>
      <c r="M45" s="33"/>
      <c r="N45" s="33"/>
      <c r="O45" s="33"/>
    </row>
    <row r="46" spans="10:15" x14ac:dyDescent="0.25">
      <c r="J46" s="33"/>
      <c r="K46" s="33"/>
      <c r="L46" s="33"/>
      <c r="M46" s="33"/>
      <c r="N46" s="33"/>
      <c r="O46" s="33"/>
    </row>
    <row r="47" spans="10:15" x14ac:dyDescent="0.25">
      <c r="J47" s="33"/>
      <c r="K47" s="33"/>
      <c r="L47" s="33"/>
      <c r="M47" s="33"/>
      <c r="N47" s="33"/>
      <c r="O47" s="33"/>
    </row>
    <row r="48" spans="10:15" x14ac:dyDescent="0.25">
      <c r="J48" s="33"/>
      <c r="K48" s="33"/>
      <c r="L48" s="33"/>
      <c r="M48" s="33"/>
      <c r="N48" s="33"/>
      <c r="O48" s="33"/>
    </row>
    <row r="49" spans="10:15" x14ac:dyDescent="0.25">
      <c r="J49" s="33"/>
      <c r="K49" s="33"/>
      <c r="L49" s="33"/>
      <c r="M49" s="33"/>
      <c r="N49" s="33"/>
      <c r="O49" s="33"/>
    </row>
    <row r="50" spans="10:15" x14ac:dyDescent="0.25">
      <c r="J50" s="33"/>
      <c r="K50" s="33"/>
      <c r="L50" s="33"/>
      <c r="M50" s="33"/>
      <c r="N50" s="33"/>
      <c r="O50" s="33"/>
    </row>
  </sheetData>
  <mergeCells count="3">
    <mergeCell ref="A3:A4"/>
    <mergeCell ref="C3:C4"/>
    <mergeCell ref="E4:G4"/>
  </mergeCells>
  <hyperlinks>
    <hyperlink ref="I1" location="INFO!A1" display="POWRÓT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7 A B 8 2 3 2 6 - 1 3 8 5 - 4 E 0 6 - 9 3 0 9 - D F A D 4 8 4 A 0 D 4 E } "   T o u r I d = " d d 6 3 3 5 9 4 - d 9 6 2 - 4 f 7 3 - 9 5 6 c - c 8 1 d 6 b 9 9 0 0 d a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B o U A A A a F A Y W x t k k A A B M g S U R B V H h e 7 Z 0 L k J P X d c f P 9 0 l a r a R d W N 5 j b I O x M Y 4 h f m D z M D A Q H L A z w f g x s Z 2 X m 9 h t 7 U 6 b u j O t P Y k n 6 W T a e p I 2 Z F o n f S R u C z P N k E l K G s d J G 7 d m G g w 4 A b O l E A d s Y k w x G D D G g I F 9 6 b F 6 f F / P / 9 7 7 7 Y P V C q 2 i 7 1 u t d H 6 e K 9 1 7 J Q H e 3 f + e c 8 8 9 9 1 z r u f Y u l 4 o Q D b v U 2 u R S S 9 S h 1 i g / N z u U 4 H G 1 a T 9 m m Z 4 g j H 1 s 9 c A / 0 x H b p S Y W U V P I p Q i 3 M L 9 i 8 b z L G n K g o + p r S R D q D h u i g Y B i b H 1 g k W C F Y h E I y 2 F B u Z R 3 L S q w m F w S S y I I l w L G i c V D F G c R J Z o c i n N L R B y 2 V t p C F R x t o W C p B E E o j Q 1 r h P V S h E W F h n E L r 5 n i L K o w u 4 G e m K A n E Z U g l M Z O R B 0 W l E M h d u 9 s b s 0 I R p g A B A Q G P D G J q A S h N D Y s E S x U G I E I F h D 6 s F C w V A h U A I g I l s o R 9 0 8 Q S q K i f B F + h I C w h o p G i K 2 V X l y h w e 2 D f n r z R M m s R d m C C V K g 4 c O C I P S h g h K I 8 s H F i z e x h e I + J h G Q C L G Y Q i w 2 x 7 U o k 7 e U o C A s W C o l J l G U I A z C h l h s F g 3 W S 9 i D g o A g J s 9 C w V p Z R j l 4 V K 4 f f 0 b c P k E Y i p 1 n a 4 P Q + H D 6 g K j 6 w u r c 0 O c p v Z b S b x E E w a A E B Y t T D M 9 S Q U R Y Y 8 U H R v 6 q Y K V e P 1 X 8 7 x W E s Y o 9 n C j g 6 n l C a o Z l C m N N p d d V n t D w L A h C P y r 1 q J j z F k I 6 E g s J y b E Q F K J 9 3 r o K I X Y b w j L v F Q R B w z Z H r 4 k u F g e S Y y G k R F R n U l w c r B A L J d Q e 7 E l 1 X q C F j 9 5 L y + 5 f R p d t / j H Z 2 V 7 z W j B Y 2 1 + 7 4 E 5 K O D Q p r i 0 R N B K U U L C G 6 s m a g S D 8 B r Q e O k C L H 1 l D o X T K z P R z e v X d t G / d e n J t E w D w E R u b t I 5 j q c A E n i V y V x y r U C A 7 l z M j o Z Z I v H W Q b v u t O 4 u K C U z b 8 l O 6 + Y l H 2 I A 5 Z s Y / 7 K Y Q 9 q G 0 j P A o g h o K x L R q x T X 0 4 Z X X 0 o S 9 O 8 2 s U C s s / M x H + J d d a V d n 6 s u b 6 a a n H j M j / 7 A n x g s q d w + b u k i O V Y s q Y R D z n 3 y Y Q q m k a j d + + Y / M r F A L T N z 7 C k W H s U w X M 2 3 r f 5 m e f 9 h Y O + F g o Y r c S a C h K A e f + A v T I z r 8 2 y K o W u L U P / + N 6 V 0 a q 5 A f 1 i 2 s F j a O v W N v S c Q 0 P K k Z 1 9 D 2 / 9 x L P / + X F + j k g + y L C z V D s q f L 9 G o D t Q 8 l Q r o 0 v d N n U P r m x d y T L 1 Y t M X u A 9 1 A O T i R i e v 6 g l k w S j B D G K u d u X m R 6 l y Y 3 r o 3 c s M + C 6 k h Z 1 J W 2 q K f X o n T O I u T 2 D Y c S H j 8 g M R b h d r w 3 r 0 L u e l 4 Q g s Y K h e n F j / + O G Q 2 P E 2 m i X f / 6 k h n 5 h 3 0 + F a K O t E 3 d G Z s F p Q U y L B A T P 0 F M y F D H e / M F 9 G X / S h g 9 7 K f + i n b c / 7 A Z D c U T U 5 r d d r + x t u 6 / 4 O K A I R J h E T 5 v j e p 6 E h A I M s o 9 0 M M s 5 r V F 0 p b J 4 v 8 Q 1 M C f g c D G S J B M C a G a W N 0 d N O 3 x T 9 G N r 7 9 K l l O g Q i x O B + b f R m f X r a d 8 y z j z L n + x X v x l h + t l k a N C 7 D g U a I m 4 2 v q w F Y I r 5 + X u q U i g i Q i i q a P y / F n d 1 1 n o I 0 E E V Q H 8 D R n / + l 6 a + b 1 / o t j p U 2 o q P e 0 y O n n f Q 3 T h l i X k N E X V X E O D H 1 p s 9 I 7 C 1 8 L 6 8 e 5 O Z Y c g i t Z m / m a p i k c O 9 f J 6 K l P Q Z 5 4 g F o h O l x r T x V y w E Q y r h j E + X 0 m k U A Q 1 M k K Z N C 2 / e y F F 3 z 9 t Z g a T T 7 T S a 1 / 5 F p 1 Z + V E z I w S N r V w 3 l k S B n 3 M s o A w L q a f X p h Q E x S 2 b 1 3 l + E I y y U O b Z s 0 r e n O A v o U y K V q y 9 d V g x g X C y m + Y / 8 T B d 8 a O N Z k Y I G h v n n F A u D M 3 h R V G a B Y S I X y 8 / w z r h d W S h q w s D z P o K t f t g n e D u C Q H A 3 4 j l d y + i p n N n z U Q J + L 1 z / / I L S l x C 8 P Q L i l 0 3 1 o 9 y 9 Z K w T G y t A N w 7 H D R U g m I x o a / q + P F n Y J 0 E / 2 n b t 7 u k Z b o Y L M h n f H + 9 G Q l B Y q N O B N Z O E 2 K 6 t c U d a u P n 8 T G H x v E 8 I n 9 R H H 9 H F M 8 E I M T N C 5 a 2 / X t M r 3 w m 7 X 7 Z 9 I Q g s e H G T Y g X a E p L g a a 2 F m i a a V M S D k 1 k c S H q B 5 d P v L v R Y / o L / 2 Z 6 5 R N O J U 1 P C B I W F C J 7 b J 1 Y P B A Q s s / R M I a V w p o J E T 2 x S I J w a W z U 2 0 P 9 C K F 2 e e e B 4 b M A h q N 3 8 l T T E 4 J E X W f j X Q o Q N L 0 F 0 x F K c n b Z q h E v W k 9 / e K 3 p C U F i Y 7 P W C 3 8 j O w I J s q m s H U j L 1 Z C g E k f / j x b 8 / g M U 6 T h n Z m q H 9 O U z W S B 3 m d G l K T T H 6 M z t a 8 x I C B K r 4 / w Z Z Z 6 Q 8 N q T s a l b X Q g Q z I L p b E 9 t K K r l 8 E F a 9 u B y P e D f L l t 2 H F V 5 Y L U E 9 p V W r p 6 n s i V K g W / m j i 8 / Q 6 m P f U Z P C I H S J y h Y i z M 9 I d W w s R s E k V B t 5 B 1 d v + 6 L N G P T B j M i 2 v W 9 L d Q 1 9 y Y z q h 3 C P d 1 0 / X 2 3 0 f R z Z 8 z M Y J A A u u v x L 1 H q E 7 9 r Z o S g s d 4 / e 1 Y J K s u C O t 0 d o t M B C q o l G m w R w u G Y t G s 7 L f j c g 2 Z E 9 P K m r Z S 5 7 g Y z q i 1 Q g S n x w g 9 o 6 s 6 X a O q R Q 8 Q e O 7 1 / 9 R z q X L W W T q + + h 9 w Q Z o T R w j r 5 n h Z U j t 2 8 s 0 m b W 4 j X N 4 0 l K B A 7 e Y x i z 3 + X c r z 2 6 J 4 3 n 7 8 y w X w N f i N c h y z + 7 r m S A 1 Y z W E d P v K 8 t l E O E w 4 b n U r Z K i g 2 C W h K U I F Q D + 3 z a J r S O N F s m F h J O 3 w q C U B n 2 O W W V Q n S B R Q V X D 0 f b B U G o D L s r Y x G a d 2 Q D x 9 o F Q a g M W c 0 K V Q d X y O A 2 j P G / 3 k f h 7 k 4 z 2 x h Y z 7 V 3 j Z p N k q B E / T H l F / 9 N 8 5 9 8 h C z v p h L L p s N / 8 A V 6 6 7 E n 9 b j O q d h C I a q s z k b x n 4 D b O 6 S c s z C h / W W a / y e f 7 R c T c B 2 a / e 2 v 0 V U b v 2 U m 6 p u K B A X R o J 6 E K j / G Q s J x e B z x w C n e R t G T l Z e 7 o g b h u v S B b / 6 5 2 n g u x h U / + b 7 p 1 T e V C Y o b q i C p 4 / M Q F T c 8 q 1 O 9 2 G l s A O z d O 0 x P 8 I i 9 9 4 7 p D S V + 4 s g l 7 3 C q B y o W F B p c P N z e g b J j O K S o z l Y 1 S O Z L Y e n t p i d 4 v D 1 r j u k N p X v 2 9 a q C a 7 1 T k a C g J u 3 2 E U X Z K q G A C 0 7 7 o o j L a J 2 t E k Y Z / o F 4 + + H H z W A o v / 7 T v z a 9 + q Z C C 6 V d O z R U Q I K g c G Q e x + U b x U I J Q 3 F W f p S O X 5 z p z k L b 8 f x O 6 v z g L W a i v q k o b A 7 L h B s P s Y Z q i 6 E W B U T l U G f G p v M p m 1 A o s x x c k r K x 9 Y i d S V P 8 z d f I P f I m p d Z + k l y f 7 2 S q J S o S F O t J r Z 8 Q L s f a a V K 8 o E q O I R c w 1 a t L O J d D d 2 / e 9 A S h P q j I 5 Y M C k a L k X S j Q y w J C y W Y E + K I R t l a o 9 V d G E 4 R 6 o / I o H z / A 9 Y O w k A O Y z H G f 5 7 G m S q B k c x l N E O q N i q N 8 y u W D o N h K Q V D p r E 6 s R Z V Z V K I t p w l C v V G Z o A a g X T / t 9 q H v X b 6 m r 7 s p 3 Q S h 3 q h M U K w F i A d N 3 b V b 0 N e C e n N 4 H T d 3 C M J o E k q n y S o E G / g a I i j 2 4 l Q r h d I M P 3 h 3 7 e J u K f Q h J s y X I 6 b j H Z f 6 W w S h M p B P u G D t Q l q 9 d A b d s e h y i p 8 4 a l 7 x H 1 U 5 F k 3 X O H f U B i 3 2 l h A G 9 + 6 C w n 4 T G t w 0 j P F + X C A Q 4 3 4 z r 5 m Q L Y E M C Q g J 1 + B k e E 2 V Y 6 G V o S t B q D 6 / + h + a e P J t 1 b U c h 5 Y 8 t H r Y p N 1 q o 2 7 f Q B v f X K D J C X 3 z x i R + n h D D 3 p J D M R Y V 1 k R o i O D F m x y V u 9 e C x p / D W J V z D m k B o c A L 9 q N w G 6 I r g T x h F E h d 5 O b 1 X P 2 B w C p D 2 R A G B A L x T E w 4 N I X F N J m f J 7 C V Q k p R P O I o I e G I B o S D C 6 2 R s 6 d u j O d n W D H M 4 z 0 A e 7 U Z b k p Q a k Y Q g i W 2 a A V t / d L X V f X f d + 7 7 N P 3 q 6 x v Y V A W z x L D 2 H j r P P / d a M H D j d P R N i w H r I t x o q K 4 H 5 b G + 6 V D / 2 9 Q / D w / q 0 7 q p d / F c h H 8 Z w D V U 9 0 o N 8 / + B N d S 7 j X U 6 W m g A r F + y o C A G h L t 1 j p 5 e E y H j A W e e V N D B 0 Y L C 6 0 i I L a Y R L S i N x Z / T 6 y 4 z U Q Q R l F C P W P s P n 4 M W + o C r i W t C 4 c p 5 b p w f i K C E e k T d Y D i w e Z E 9 W C N B E E a G 3 d L M Q h r Y W F T q k m p 2 2 Q R B G B k 2 1 k h Y R F m 8 N l L r H l 4 / Q U w B B U U E o a 6 w O 9 I 4 E G i p / S O k E C G 6 U E 6 m g y A I Q 7 H P p y z q M o L K I Z p n x C S a E o q B 8 m l N H e c p 0 n l B f v M W w f r Z v g 4 3 F n F U x S J E 9 x D Z C + E F m x u e j e v X F x I f 4 A q i i 9 C 6 V + R y J E i U b + w x 6 z t / T 3 P + 7 i s s J J 0 C U 4 i 3 U P t 3 N 1 P P 1 d e p s c C a e G F v p 4 s N W w g J w Q h s 7 C J 0 7 u 0 5 e e e e o J e + D V 0 D 1 l 3 Y v E U r t e d U D B H U 2 C J + / A g t v 3 e x G f W T T 7 T Q 1 u 2 H y A 0 3 T t 2 I U t j I h E h m b X b 7 c E e U p Y q s X E D j f i e v r 9 T t H O w S d p u W z P Y 3 3 B i v c / Y G y k y o R / I b n j G 9 w Y S T P Z R 4 + y 0 z E l R w H K 4 w s i E g D m S L Z 5 G P x 2 J J 5 3 X m O O p F 4 G g G o o C e R U L S L H L 4 Y N H g H g r 1 z X t 7 d p r e U H Q e j Q C U F P p E 5 U J U + v Q t 8 v f 6 m 3 4 P M s 6 R X e 5 l q C e i L C j s W a E 6 i 1 D X X P k P m 0 x v M E h A T c 6 c b U a 1 A 4 5 r W H n 8 4 A Z 7 5 K H P t q j T t / x 3 o 5 J R n 6 U y D W O 8 j j U U L h m H i J S V 4 g a R y Z 5 V / Z O 8 + j o 6 + t k / N C O N G w 7 T 7 v X / T k 6 N 1 d 0 b v 3 8 P L V 8 9 l 1 Y v m U F L P 3 E 7 X b b 5 e f O K / 5 S s y 4 d g h B f B Q 0 q S t k y 6 h r n n 7 i F K U Y m e J C g x F u F f o K f f p a Z U i t x I E 2 X H j a f 8 u D b z W m 1 g 9 2 Z o 9 d K Z 6 m B h H / w b H 9 H I z n n + V 6 8 t u f r x 1 l a w W g h A d C N w k d I B C b i G S o n D y t F / 8 E U L 9 3 R R y 5 F D F H v 3 O F l y o t F n + P s + 7 X J K z r q W U l f M r D k x g f z n P j 5 Y T I B / k F v f P G A G / l J a U N z 6 X E E W U C Z H l M r a K m C B Q I U q z s K v B 7 2 / h 8 1 F 7 I k s + 9 h S W v W h a 2 n Z / c t o x V 2 3 0 q q l V 9 F V G 7 9 N o X T S v F N o O O b e Z D q D y b e 0 m p 6 / l B T U Q K A Z J T B u W X 5 A B L D v q D v e E B C o Y r P 4 k b t o z t 8 + T Y l j b / E / q P + 3 U S i T p u u + 8 W e 0 4 I 4 b K P + O r i k g N B b R T / + e 6 Q 2 A X b 6 g L i s o W 1 A A l g g W K 8 d i g p V S 6 U p s p T A X F E s e u o P G H 3 j V j I r T l u y m O 9 h 6 C Y 1 H 7 r I r a d t / 7 K b s h M l q 7 E S b 6 Z V N 2 y g 9 f Y Y a + 0 3 Z g n J c R P q 4 s U G A g C C u A H W k C K V 6 2 B d + 3 Y x K 0 5 T L U e a p x 8 x I a C S y V 8 6 i b V v f o C 2 7 j t P P 2 k 9 Q 9 5 x 5 5 h X / G Z H L p 9 Z T L C o V P u d P I t 3 I S 0 s K g k W P 3 m t 6 5 f G R 3 T / X y h c a k k J z z P S C o 3 x B Q U y O 3 o 8 C q g a F J 6 g K F D X i k D m b x t b D b 5 h B e Y T S K b K z v W Y k C P 5 T t q A 8 I C w E I n A 5 Q I q b l 5 q E 0 L q f a 6 l Q N q v D j S M A W f P B 2 U 9 B q E B Q W E c h F a m H x d S d 0 a J C N g V C 6 H j N L w r N z V S I J 8 y o P H J s O h 2 Y U E E I i M o s F F u k Z K + l R A V B Y d O 3 X 1 T 6 P X 4 s X T p u X G B 6 5 d G L W 8 k b 4 O Z x o X Y Y s a A A H C + d S K u z J n C M H k c / u j K 2 y q b A H h W u u F H C 0 h + p C v v W b T C 9 8 t i 9 / i e m J w j B M H I L h Y b w O T d Y p W Q O Z 6 f Q Q t T J L i D c w A y L D G s q J a Y q K g q 7 3 X u e f c 6 M S m F R + 8 b N V E i 0 m L H g N 0 g B G 7 d p g 8 p i a W Q q s l B K V N w g G m z u o s g L h A T r h D 4 y K H C m C l a q 2 q l J 5 2 7 7 E O 3 / 6 r M q 0 7 k Y u H H 8 1 W e + Q 5 0 3 3 G p m B L + x c 1 l a t f w a W r L u i 7 T s w R X V / Y a P M S o S V D F U H X R 2 9 V J s s e A G 9 m T t v o B F t a N / p 9 Y 8 Q F u 3 H q Q 3 n 3 y a U l f O o u y k K f T u 3 Z 9 U Q s P 8 m d v X m H c K g T B A Q O F k d 0 P H V U s e 3 x g J C K a h Y X 8 K t 3 O o i 6 n V z R 6 o R q s P J w 6 k / V i V v u z 8 z b S 4 B X V d i V C c y T u 2 0 A e f / m P 2 D j Y G l j d X i 1 R N U B 4 Q l b o / S p V 2 L l B r l F R f 3 + r R T 9 U E J Q g 1 h C + / 1 r V U + g U k 0 h E a h a o L a q h 4 W F i i K K F B q L 6 F Y v E g t 8 9 b U 1 W S 5 y c I Y x V / X D 4 j J l U s E 2 M 9 L Q h 1 j y 8 u H 9 p A C y V 1 2 4 R G w Q c L p a 8 M R Q P e s y A M w n V p / P Y X a f a z X 1 M 1 9 O q F q o f N U V 1 2 X D M 3 r x h m k 7 6 E A G e n B i J h 8 8 Z m x Z p b K H b q h O o j 6 2 X b S 2 9 Q r g a r K I 2 U 6 l s o o 5 O B V k o Q B j J x 7 y t 9 Y g K o 8 L r 8 n s V k O W P f U v m y h k I w A h V m 0 d Q 6 S r 8 k C I o L J 4 + Z X j 9 2 N s O u 3 8 g O k N Y i 1 R c U q 8 d m t w / 1 J t C U q y e K E g Y Q W n G n 6 f X T c e N C c i L F E 5 7 H E r 5 Y K F g l r K X k r l 6 h G P m 2 S b T n 2 R + q E l + g c 9 5 8 2 v O P O J Y z 9 n 9 Y q h 6 U w M V t U 1 o c m h w v q N s 5 t K U a K i w J S g g A h U v d 0 N i 3 T B 5 V t 1 B 6 / w m 3 y c P d g 5 A k 9 U g Y n n o S E / D N 5 f N u 7 Z C g h N B I V F 1 Q U I 8 n p O H E J H k T Q r 3 i i 4 X y c v l U 2 l E R R X V l T E c Q 6 o y q C U p Z J P 7 T x N U T G p m q C A r C g S U K W y 5 F W F A q G K F f E o S G o j o W i t W D i 6 t R N 0 J l S P C 4 m K s n C P V O V Q S F P w R h 8 m i Y K B b W e 0 8 i q N q k 6 f x Z G v + / v 6 D p P / 0 B R Q 6 8 W l e Z 3 r V A V T Z 2 I S B U O U K 1 I 2 S Y t 0 Z d 1 e D 6 F a M z Q / T G a V F c k O C a 1 J s + / y h N b t 8 2 S E S o F 3 / y n k / R w c 9 / V S p H V Y H q W C h 2 9 5 r 4 T 4 p F H G p W F s p s 6 A o 1 Q S i V p J V 3 3 k B T d m 4 Z Y p H w 2 o x N G 2 j l 6 r l U 6 O w w s 0 J l E P 0 / t g L m U G O l e z 8 A A A A A S U V O R K 5 C Y I I = < / I m a g e > < / T o u r > < T o u r   N a m e = " P r z e w o d n i k   2 "   I d = " { C A D F 5 C B 3 - E E 8 0 - 4 0 E D - B A 6 D - A C 2 1 A 2 8 5 7 A 0 6 } "   T o u r I d = " 4 c f 2 d c 6 6 - 6 0 c 9 - 4 0 f 7 - 8 8 a b - 3 4 e a 9 c 3 b 5 5 d 1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B o U A A A a F A Y W x t k k A A J m B S U R B V H h e 3 f 1 n s K V Z l h 2 G r e u 9 v / d 5 m 9 6 V 7 e q u a t 8 9 M w B n B h g I A A e Q E I I E Y D D i c E B I Q V A i n E J i I U R Q C I L B C E o I 8 Y c o / K C C l B C S Q q Q C A D E z 6 E F 3 d Z f 3 m V n p M 5 9 / 7 3 r v r d Y 6 3 7 v 5 X j 6 T + T K r Z y Z r d t a t e 9 + 1 3 3 e + v f Z e e 5 9 9 9 r H 9 v 9 + r j n B C c d p H 6 A 9 t i P s H K L c c e O S D / G P 8 t 9 s x w l y 0 j 1 O J A U a j E T L X C 0 j O T 6 G W r 6 I / A O 7 2 v G i 6 / b v v f j 4 k F R z i 0 m Q X L s f u E 5 T h Y I R a u o F y v o x e p 4 N 6 r s / X A w g m X Y j E Q r A 5 H L D x f d 6 g F 7 V y G X 1 P H X b P A N G J B J + 3 w Q E v e m j A D i f 6 D R u K m z X U s 3 0 4 R n 6 O y w C 1 S g G l 8 5 f 5 D T a O H f / Z 7 O Z 3 n y S t B r + n u I n S 9 n 0 4 e E 2 C 4 R j O J D 2 I R j y w N e 0 Y d u z w e d 1 w e m 0 I T g f h c D t g t 9 v R z L f h c f k w H P U Q n g r p Z 8 1 x 6 r + f t 5 R K J X S 7 X f z s Z + + i z L G 5 e P E 8 J i c n E I 1 G 4 H S 6 4 H S 5 4 O b N 6 X T C Z j v + A K Q / 1 b Y D B Z 6 X 3 h b h + L q c Q M A 9 g v 0 Z j 7 v T 6 a L d b q F a r e L t t 9 / l c f b w w g u X s b y 8 B I / H A 5 / P t / v O p x f H X / z N v / f m 7 u M n y n B E J e F J v D T T h 9 c 5 Q o / g C L q H c F I J P c 4 h f C 4 Y w P V 4 0 3 t 9 L i r k Z g 6 9 h h 3 d R h P + a S / u 9 I J o 2 9 0 Y / k F c x W c U n c v 5 V A 9 + 9 + 4 T l G 6 j j 9 p 2 k x f P j 0 6 z h 3 p m C L c 7 g G 6 / D C 8 V V 6 o / 6 H c x s H c M 2 P x z H J s 4 F Z b g c i N g w G S B y m U A 5 X S 7 E E o E E J 3 x o 4 8 6 q r k q B s M e p u b 8 C G x t I Y k W y m 4 p + e P H R Q A a D G W o a O B s Q w S c P I b a J n I 7 W 7 h 3 Y w 1 b m S 1 s Z j e x k 9 9 G t p F D u V p G P l 9 E r V Z F u 9 F G r 9 l F o 9 L i S Y + M w v d 7 f f R 6 P Q w G l v E b D o d 7 l n F X 9 P z 4 t d G Q j 3 d v A 1 p H f U 6 3 f r / / 8 L 7 D 8 c h m c 2 i 1 W t j i u V U q / O 1 2 2 y i w f t N u p y E y a N g 7 V w H + K B H Y v N S j H g 9 L 7 w 4 S S E H P 6 E n D d K T o + H W u v V 7 X H F s u l 8 f 9 + w 8 w O z v D 2 z S C w S C v s R s O G s p n l a f y U B K d h 4 s e S D I Z o r X g 4 3 z d g a X Y A A l a + e 2 q D X f v N + D Y X E G Y S H e P H A R e A 2 e / u Q h f 1 E + g 0 c L S g n 6 4 R V B x k P 6 o R e d z a a q H 6 T C t A 4 9 t Q C t R X u P x 2 1 2 I T s e p + G V 0 h 3 X 4 J 1 1 o 2 w p w E 2 A e V 4 A Q C f C z N g z Q J h Q K 5 r s E H P o J g s h j / j 5 O p J w P P t q A v R N D q 7 u D u d P n U a 9 X c M e d o p e i t + J x 7 F c Y + S 8 Z q J B n S G t N D z Q a o t 9 t 4 X S s i b i v h 2 I 6 j + z t M k K + S R Q b a 4 i k Q o g t R L C 5 s Y U 2 F b h Y K B p l 7 r S 7 8 N g I d H p C d 9 C B 2 b l Z h I I B J B N J e H y e h 4 r k o u e Q g o 8 9 h 4 7 3 4 b 3 5 T + D S c 7 s g 4 / N 6 S U B q N B o 8 l z q 2 t 9 P 8 P r t R 2 m K x Z L 4 r F K K 3 5 H M L C w u Y m Z l G P B 6 D 3 + 8 3 v z d W 5 O O A l a 3 T w 3 Y 1 B i M k A k + n O D q + A Y 9 z Q L A L 0 D r O A s f k i y 9 u G O C / 8 c Y 3 e D w z C A T 8 x j s d d w w n k a c C V I D e q N m 1 Y 4 p A m o v S M v G T E d 8 Q n Z 6 8 k Z S A H i l X w / 2 P M o i E p 9 F q F + i J O j j 1 j X l k u k H k 6 a n k D T Q g D X 7 P W u n Z L c H P S 2 Y I p A u T P e N x 6 p k m h l R Y b 8 i P R q m O b q + F Y M o H f 8 K P n q 3 C M 6 l Y H 6 I 4 Q W O B M B / R e q J p n h O 9 8 2 O S g N r n 6 o 6 R a r 6 G 3 A 1 + o l 7 C w o u z 2 L 6 Z g 3 f K j f i p C V Q 6 T s T 8 Q 1 5 Y 6 7 0 P c k 4 0 O M Y a M 3 l 9 v T Y Z H C D G s a 8 X q l j / r E h P G k C r t 4 M z 3 z x F O u U 0 i j 4 c 8 K Z 7 A l B K J e + R v p Y l N S U w c 3 X Y Y v T C d Q K g V u O 5 d o 3 1 d t i d R r H 9 A Z 9 R s A G / Q 5 + T J 9 N 7 9 J 0 C j 9 4 z p K e U c g 7 5 h L A n s A x I Z T v t D j 2 Y n e 8 b w u u l N + e J S F F P n z 6 F u 3 f v I 5 3 O G D C d P X s G S 0 u L p F m k p 6 R + e s 8 Y z B K D W Y p + r 9 A k 2 K h f y W c A k 4 6 / x W M y n r j f 4 z n X s f J g F Z 9 / / j n m 5 u b x 6 q s v I 5 G I G 7 r n 9 X r N u T 2 r n B h Q u n g C U I g u 9 3 y q D z s 9 U 7 1 j I 0 1 6 l M t + 8 d Y N R L x n s b 5 5 G w t f P 0 X k + 7 B V d u N 2 Y e 8 g J 6 g M + o x 4 c W + w 7 8 N / i C J g x 6 m Y Z x J 9 g q i F V q m N U c d F R S A t 6 L f h T 3 k R n i A F M 8 K L Q k 9 E 4 i e b z B v p E f / J I 0 m o Q u b e T n o n 7 + R F j O c 1 o G f Z O 2 e n u P I B W f 1 s H a 7 u N K 2 n F F b f Q Y V 0 l u G c i W E q Q Q U L + v g r w L s r F k A 7 f T v m C Y L T S d K 0 V h f Z l R w q O 2 0 4 h o z J v H V c + P a Z X S p 1 W M b U b N A e I H 2 j h F D K j 1 a z j v B 8 y C i d a K T A J y o k Q B R L Z Q M Y U T U p m h T d R S / i 9 9 K Q e H i e 5 P k + P n 5 E q P D 1 L o 1 o j w 8 H l p c e e z k p q d v t Q b v T x g Y 9 5 + r q K o 1 J A 7 F Y D O f P n 2 F 8 N W m U W T e 9 r 0 d A S j 8 E K s X d n b 6 N e j X C l J j E Y 8 T y l p b H t M D U M + c g M F W r N a y t r W F 9 Y 9 N 4 z V a z Z X 7 v 8 u W L O H P m t A H 5 l w X V i Q A l M L 0 w 3 e M J E k D 0 R P J K x 8 n O j T Q K G z 1 e A A 8 y y Q g u L v t x d Y e K u v u 6 x E k D J G s z I I 2 h w f t D E R d j j y H d v c / R x 4 S / x 4 t D y 9 3 s I P + g Y I A Q T s Z p J Q W U A V I X 4 g 8 V Q Q B q I 8 / / C y C W 5 X Q S M l 1 U + Z r O S s S P 9 M i 8 p s / w / V 3 g L / 3 n W 6 R z j L t 4 s h 6 X H f / 9 3 3 q F X m T X 5 e x K v V j H 6 g d 5 x m V V L L 4 y h 8 o 2 A d s J Y y Q N c h D Y g y o W X p q C i 1 S p z 5 / a K j t w i g a g R e + 5 8 v E W A v 5 p V M s 7 8 M b s O P P 1 Z c Z p F s A f K / y e 4 l q J x x Q y d H b y x b j 1 N J V v v 1 f r D / r m u b H Y S R P 3 K 5 m A u x 8 s + 8 d r y N F p V D k I l P H z + r 8 8 T 5 + g F m h L 5 Q o 2 N 7 e w z R h L P 7 O w M I 8 L F 8 4 h E o l Q q b 0 m a d G l s d U R 3 M m S E t K A i 5 Z H j 9 E 9 C z w W p d P x j 4 9 d j 5 W A k G d c X V t H k y D y + 3 3 0 x A 6 C m v Q 4 I p Z h w / L y g v G Y q V T K / L 4 8 6 / j Y n 0 a e m J T Q C V x g w O 6 j J x J / V Y D 4 O A k l g 6 i W C l T g M M I J G 6 m e n 8 f L k x 3 u H Z y s j s C 0 7 3 r 9 g Y i c w l S o j 8 g g D x c 5 f a o 7 Q L j D 4 L n I u C f d h 1 v U i G 7 X F m 3 B H e 8 h k P Q g O E c u b 7 O s q 5 S j h a z x Q H o s s E k G 9 F V W w s H D f z E S v B A h S X r E d x M G p F 5 D / F e / V y Y g R m j z s W 5 / 7 X t z h 7 y U i 5 Y + u 1 I 0 F 3 f + y j Q S 8 z F 0 7 F Q I Z w d t H m M k P I 9 K u o H 8 9 o Z R j O k J D z q 1 J u 6 / t 4 l Y 9 B Q K u Q e k e H O Y v T B D x v A o W I + T e q E B d F 2 w 8 V i a p Q a i 9 F B S H C m 7 g C H q J W 8 k S 7 3 / 5 i Y t M 1 5 q 9 6 b 3 O e m l b E 6 O C 4 9 Z M a e S D b o 5 7 G 7 z n Y q L H n 5 G j 5 3 y b N b 3 y 7 s F g n 7 z H i U t 5 D H k p a T s + l 4 X r 4 3 s D 2 0 R K m 0 b j Z O d l N d G D 2 i d p w C 2 3 x l b w L E 8 k S h d o 9 E 0 2 b w 6 v e C D B w 8 M o J w O J y n e L E 4 t L 5 l 4 L p d n T M x j E c B 1 t Q O B A K l f Y v f Y O U b P C i g d m M 8 1 N P R N l G 4 + 2 s c i q U X / i + u w 7 2 x h 5 k z 8 x B d M p q h R a W D U Z X i e 7 G F h 2 k 0 K Z e O g 0 A 9 w E J T u V K Z G W F K K e j / Q v q z 4 e Q 7 K A O n 4 F 0 I d T A 8 L 6 K 1 m 0 E 9 3 E f A G 0 B s V Y f M 0 O f A l X g E n u k 0 e T 4 o e 6 T K D 0 b A b P k / U e C s d n T x Q B 6 Q 9 B M i j I q p H p a G X k q e i a v C U n e Y z + i f w d e l O / t u 3 a r v v 1 y e A v / 6 D w 4 D S B V O m z 9 G L w e 7 t w E E l K 5 O + L c 4 H 4 S H b L B V o v f t U b k c C v b I d m b s F e p c 6 v P 4 I a p 1 1 n H 2 d i p E c 0 9 I n S 2 W r Q a 9 s g 4 e x S r N a w f T L E 7 u v P J u 0 U O T Z l k i H p Z C W 5 x 6 L B b i 9 m 8 C q m w G c u e d x E K g B v 9 + M Q y 6 X M y n 1 Q E C Z N g u E Y 4 U e D 1 u z Z 0 e N 4 F K I p Q T N W C W V I B l T O y V F 7 t 9 7 g O 2 d N D a 3 N s 3 3 r q 1 t 8 L e 8 O H f u L O O 4 Z S S T S R 6 T i 4 B r o 0 x P K Y l G o y a t H 4 t F e X w W 6 J 8 Z U G H S n 5 d m e 5 i N D o x b j f g s T 1 T L 1 q k w c Z R 4 U P H Z 6 K E f G P a H v D A t 9 D s 9 E 7 T 2 u + T 2 7 R 5 2 b t E j O H 2 I z J C P + m i / q e R u g m c 5 M c B C b M A Y a o g y B 0 Y B Z q l 1 Q q A e I x p s H f 9 Z x h W n k g P M R i x a U L y f R n 2 L F K P f Q Z j H k T o T w N S Z F M 8 j j t R i C l n y a C d B F l q k p 2 E o I O D 0 0 T R e R t 5 I w J D X E X 2 x k g y C B b 0 Z / 7 K A Z K X G J U q 8 i B a O F U s G 5 L 9 5 q 2 o e S w S k 3 / j + Y U B J X K R p u R U l b x j f h M K Y j A y N 5 d X c V m I + A X + C f j C i F D e t L u O a W G y K N C 8 H f 5 T n t J i E / Q C N P E o G 9 J C V 7 S p s 9 E w D X i s n M R i e C R 4 b b 5 1 U r J i y z 3 H w m D G y x u n x 3 y k d G n t D i a h Z r 9 v D x u a m 8 V a i Y M r 8 W a C z z k 2 6 G C C A b B y l P o 2 V l 3 T Y 7 y a g + F N K m s g r C V B W u j 6 L a 9 e + Q D 5 H K s 3 v b d J T C b S X L l 8 i r Z w z q X F l O e U g 9 D v y j u F w C K c I t N n Z W X M M X n p j O 3 / / W Q B l Y q i X Z 7 t H Z k / E p 6 / 9 6 A s q T x T L 3 0 z C 7 e W A 8 T d 6 b a p O v Y X 0 3 Q x s / Z B B t I e B n K T D Y N n l 8 p o 5 m u D C A J N L K f P 8 Q d m p O m j J G R d U n L Q 8 T 3 / g 8 n Y 6 5 k n e I o G B o Q Z j K a c r D L z r G N q b O P 3 1 B X g C h 9 P Y N z + 4 A V c / B d 9 i G d 4 o L Z K P X 8 D D s N s U h 1 h c V B k 7 Z f Y s k E n k n e j J a G R 4 a f k 8 6 R n v B c T 9 Y h / 5 8 N Y n D x g D D A 3 w f L T Q P 3 j l E i / Q 7 h v 2 S b f Z x d 2 3 t w k c L 8 J n Z 5 A I H R 9 U a h 6 p m m u i t F G H r e e D J 9 7 B 4 s t z u 6 8 e L 8 V 7 N b j 8 V J K R A y P S y e B k Y P e V L y d d j o 1 8 s h I 2 X o 6 J x s c y M i e 7 n l J 4 0 a 1 6 v Y Y f / 5 u 3 T K L j y p X L m J + f s 2 g m l V u D 1 u 2 N U O Q Q 1 1 u 8 z o R x n N f c R X r j p N I L T A K S 4 i f d y x t 9 / v k 1 L C 7 N 4 / S p U z w i G n O 3 h / Q 5 Z L 5 T C Q e F H H p v r 9 v h b z f p r R j n i t r y 9 9 y 6 5 + 1 Z w C S x v X O j N L o 4 y Z h g 3 + e 7 B E U t 1 0 B p r Y Y K O X c 0 P o V O v 2 x e a z c 6 R N q I z 6 X 4 4 x F k M 7 f h j 9 N F + 0 h 7 e K D 9 F i 0 J L Z + j H 0 W 3 3 U H q v J e W N G E + u 1 8 K D T v p 2 R B X t 8 m h S Q d P K r J W K Q J I l N T r 2 n 1 y n y i T d e e n a z w J D 6 Z f C i E 6 q a D z U Z E H 2 t n c Q P 2 e H + 1 m j X / L w / K 4 n Q P M f D 2 A 4 A R j A E L H h w S h J O / R p 1 f y 8 Z 7 W n f c u B M 3 3 i B J a X k m e S + d g 5 6 M + H + u f B U x 9 V k r m x 9 H 0 K r O S R T d H q j P H C x t P G G / 7 J B G w N j 4 u Y 0 S 6 v P D 1 K L x H G I y x N I t U t j r 9 L a + p 0 2 u 3 Y q Y v 6 Z k O i g y K D M 0 4 6 3 l S G Y O g V q v h 0 0 8 / N 5 P A L 7 7 4 g s m 4 y U O J K g 6 o a 9 t U P b d j Y I o I 5 J W k q / v 1 V X N s m u 9 S 3 K Q 5 s A c P V v D S S y / g 0 q W L 5 n U b P Z 3 i N 4 F J s Z m k R 0 Y l i i j P J t F v j U H 8 r G C S 2 A r 5 3 E i z 7 x L N f K 9 f 2 0 S n Q u f t D P I H y + Y 5 l y u A o a N G e k F F G R K 9 r i 4 t K 2 O P 5 Q R i M 2 F 6 r k c 1 W 2 6 8 k q 1 i 6 2 q B b t u N 0 9 + c g H t / G Q K l P 7 C Z 7 F + 1 o 8 w P k P Q P k K 2 R P H G A d U I e x h N y z R J x 5 a i X A 0 r q q F S 3 L N R x p 5 x f L 6 K 2 o Q x R A e e / t 2 S e k 1 r z V M 0 / i Y D R H p Q M H a h m + q h v U C E G Q Q Q D K V 6 U A l I v O h G e J O 2 g k t C G m s / p s c A h 4 A z 4 L E m D + V 4 r b m q b d + g m Q E n 0 W L 9 j f Z Y X C m G j d N Z r e w Z k + 0 4 a n b w f y f O M p / x h k x o + y f V c v 7 4 J R 4 u G z r G B U 6 8 u 7 z 5 7 W K o 7 d X j I 8 Q a 2 J v x J K 8 0 t C 7 0 / I 6 R 4 5 s u I R k D n O q b A J x U l E p S V E y B U s X D 1 6 n U k U 0 l c u n j B J A e k 5 L X 2 k I D i 9 W P c O 2 z l D f j 0 u e X l Z Q R D Q W Q y O a y s r K B M O q z v k u 5 p P u u V V 1 7 G q V N L J l b S P J f o o 2 5 j s O h 9 4 6 k E P T d + f U w z n 1 V s p X x m J I t V z 9 e R X a k Q T F Q U Z w t T 5 + I I p 0 K k T 2 X k b j Y R P + v F 5 P L R 9 O 0 4 q W Q r 2 P q 8 B m e 4 h X O v n 9 1 9 d k + K 9 F J f Z B i l E S R h D 9 W 0 X c P 7 t 8 s c B L p o l x t T p N l 2 0 o C Z c / Q 0 j I s + 2 3 L h / E T f J D a O k g 6 9 5 8 q H W V o 3 F 2 Z e C C O g y g w q u C y o S o A c 9 C 4 S 6 7 m G e S x Q K B H R b h B Y p Q o q D / g k A T 7 5 C i M l x i k C i 7 J 4 o j W K q y z Q K I W u f 0 6 j S H t i M 1 6 N / n 1 X y S x w j U W g V I W F v m 8 s W z f T a G T s m H s 1 C L u P V G x k g 5 e W + E n S r D a x + U k d n U E W L / z i l d 1 n D 0 s 1 r T j Y j 0 6 7 j u h S m G A a 4 X / x X 3 2 B Q q 2 H T L W D y b A H f + f X l v H N s 9 H d T / z h y h h Q 6 U w W 7 7 7 z n k l r J 5 M J R K I x e t 4 Q a r y m t Z b m C h k D D i w 2 o H j d H / C b G E h z S 0 r F B w M B g s F G 4 + 8 y 2 c L p 6 S k T j 4 1 T 4 M e J w C l A j Y H 2 Z c V + 8 8 e r 5 q J u f F 5 C j z o W X b D j 3 L c W E J + J w k m e G p 2 O w k 4 3 2 S w z j t h n 1 U 4 i S g t T x 0 z S 4 i h R d Y W f F G 4 h 2 s d M u G / K a I L 1 G 4 j k b + C 8 t 4 E X L 0 9 i i r R w R J 8 / 7 A 5 w i W B y 2 B 9 V 0 v 2 y c y f H 2 C q I 2 L w b / s h 4 0 l F q 3 S Q c y o T Q D s P o T T 7 O G 9 o m r + F h f K j H o U A U y b k E A n E b F i / P o 3 q / Z 8 A k E J B h 8 z S U 2 x M V H M / F W P R u v 1 i v k 6 Y Q e H q s + M k M w K 4 o 5 u o R b P p 9 y 2 t y b N o k n L 0 m x 8 o N D 7 8 6 1 z j Z h f X 4 P Q R J E 6 O u F 4 2 i Z R y O E s U l / D E a S u t Y 5 Z 2 y l S 7 W C y 1 0 S H N 1 r / k y I 3 y t V W 6 j n m l g w P E e S 4 8 K 3 c i 2 z K 1 D I D 5 J W j U r O X M S G X u H Y D B g U u u q r j C l S z s 7 u H t v F d n t D f S q a V N n O T G R N P N V i r F E 7 3 b 4 H n 1 + e W k R L 1 y 5 h B d e v I I r L 1 w 2 n k l g M u n 6 X Y p 3 n O z 3 W j 8 P c f w H v / E P 3 h y 0 P W j 1 c q R m s 4 h O R R 5 J k e s H q z l a X I 6 R L + E x W a m T i o O A r O 6 0 S R c Z S y 0 k d 5 / d E 5 U e n U m q g l s z 7 O L K p J z k v z H S S p 8 r g t p O k X E C S C 2 n s X l 9 H d t 3 1 + B m I O 7 2 S c k d V N C W 8 S 6 S 7 a s E S 4 4 s P t L A z I U p G n q 6 c 6 q u Y h x 5 F 2 m L D 0 k D C C m 2 r L Y F j r 3 B F A h 8 t H z t M r l 9 r Y 3 Q n O I l 1 e 2 p a l w Z Q M 1 H W Y q m 3 3 f y O w T Y M T i s 1 4 b 8 l p D x U o o p D n q p s U d U L G a j N y p t 0 8 u 0 2 p g 8 k z A W V i U 2 K i 0 6 T q w J Z X 2 H E 9 W t O h L J 0 2 h 3 y 6 b w d t + p P B S 3 3 4 X S F q n 7 s I f Q Z B C 3 3 7 6 F / + 5 2 n Z R 3 9 w 2 U u W I a w 8 0 M 8 q t l + E j 1 / c E w m c U 2 y p s V H r D D A C w 2 R d r u 8 Z n n P B G n 0 Y v 9 v 6 e q / D s f 3 M X q Z 2 s Y t M k 6 5 k 6 W z j d Z P n o c 6 f Q K r 7 2 8 j g A T j S V g c 3 g x M x H F 6 d O L u 2 V K S 6 Y G M E V a K K B o 3 k j l T H r e S r k H z O c t I F l z a e N s 4 h + W O P 4 n v / z r b / a 6 b c y / l C R F O j r 7 U y m U Y O / F 4 f B 3 4 A s d K D e h b D H m y t Y d p v p g P x 2 X O y 2 s 1 T E g G i e O y v b R I n 6 + 7 c b 9 g g s 7 V R f y V b r f 0 A y a o R h s c T / S / k k 0 e B H r h Q p C f g 5 M O 8 y L 2 4 U 9 T B r m c 5 g M n B W j u L B + Z 5 P x n R f z L 6 a M Z 5 R H G S u u X l e s 4 6 K i j + e O r A D 6 s A a K / n a q h G C 9 A f + c V L e 3 S + G s m X 9 9 R r G Q B T S f A Z q e M S d D s S i g H p u S V r 4 z b F 5 / l B o q W y h D Y E d p v U H K 0 s L k q Z S J K 7 d I u S e P y P T p 8 2 0 U + P 8 6 j Y w H w 7 4 P T g 9 p a r 6 P K u M H F w 3 N w M v r x K O y Y j W e M U G j q v B 2 U U m X A T I r O c a 7 E f z O S g M N L R X Y l a / R i J 6 J R x G O k S b z + i q N 7 Q 1 5 M X t x C d 1 G D + F k F J n V H V S z d U R S E X R r A / T r Q J n M Q R 6 r W W j D P n S b q v y Q f 5 6 n 1 U d s z k r c P E m s O S R V q v e x s 7 2 j o z a g O X X 2 A o 3 E H M 4 s T Z q 5 I Z / P a + K h c T p d t X d 7 t M 5 t J m i V U B C Q r P I l K 2 7 6 w x b H X / / z v / 2 m U q m y k C q q P E q 6 L W W K P L B 7 S M l i q n z Y f W F X l P q e o h K o m m K / 6 G J m 7 1 U Y E N M C L x / O c u n 9 4 4 l d U 2 Z i s 9 N a t b F + 7 S 2 M C C a X N 4 C R y 4 e W 2 4 t E n A F n r 2 Q m Q Q f 2 G v w J T a b K + t t R 2 W 6 j m d W 3 j O j N 6 G E P z M 1 I e a 0 J W O u 3 L A A c B p N E F 7 R O X u 5 2 e U B j z X i y b 3 5 n / B k p r L 5 L j 0 X f N H 8 k b 2 X F V A K J B c K x F 1 F C Q l 5 S n 9 R 3 S / S a 8 Z w 0 N N W N E S 1 x B 0 l 6 c F U C a D x i / k f H 0 R I b I U 0 t 5 q c 7 X T 8 2 S j 6 k y B g y a 2 v 0 K g m U C h k z v + T y O N G r j F D N V 9 D O j 5 B + k E W R n l 4 U 0 U k P 7 f b 3 M T f l x n f P h P H t B R / + 5 M u T + M H r M 1 g 8 x 5 h l t g N P j E c c d q L t z q J M z 9 Y l c t q t B j Z 7 U Z T c H j R J L 2 X b n D R a T v 6 W 0 8 6 4 k G M l y W 4 U e J h D x q / R Q 4 m q 4 0 Q e S j W D 8 l L 5 f I E x V N M k F V I T U x w j F 2 J B V V V Y 6 W 5 5 H H k m g U Z g 0 b 2 A M 8 7 O C W z 7 5 6 / + K M T u J L q 1 Y E 4 D f p w o j m r 3 y q h m a B 2 P i K P O p X p H 1 / d R Z 9 0 M l D R n c J y o N u 2 V u S 7 e W O z g 7 G Q X C z G q a K t E O s T f 2 f 0 p F 7 1 G I k Y i t U x S Z e u i 0 6 C / G D a M g r Y K t L w 3 C D B v C u F Z X u B j K e n R A D o o u h i i H 7 2 G D + l r N Q J C i Q S B U R S P H N + A o W t o o 1 X f p + + 1 0 e 8 l + b r H H J M l l u 9 U B b o A p v c + P C E j + i Z r H m u c x i 6 r m u Q Y X R A g P Y i Y T 8 F R Q 6 U D 5 J v A + T c W M P A U E L Q t Y / v d F r I 3 C Y A c E P Z P I R A J o l M f U e G S B F W d S k s P Q x r 7 p 7 4 1 h z / 7 n Q X 8 + i + e x q + + N k F r 3 4 K D l 1 8 l T 3 0 H x 9 X V h T t s R + B s H 8 G z Q / j P 8 C x I h U M x e s X 5 G E I L 9 A C x E b x x g i 9 p 4 4 3 H k k 0 j m T p l K j 5 8 9 G 4 n F c U v F g h s Z t K 1 R 2 / V 7 v D 3 n S M k a d A E J o F F G T 9 d G 7 1 3 n O I e A 0 l / 6 3 v G t z 9 K s d u 8 L S y 9 v L j 7 5 9 G i O i 6 b m x e / w 4 B 7 s I 9 8 7 8 p x V U m K E X o d L V 4 7 P i a Q S J 9 U 9 r Q Y G W I p 1 o f f 1 c G E f x M R D y 0 7 X 5 u J d H m h C 3 D 6 6 M U c L Q x b o j w j O E d B b L x X 4 a C G 0 b V n M H 1 2 k h Z + h H y t i w w 1 T v c l U p a n l c h k G L n c A 6 A Z Q H 2 7 b z y N l N l K T l j e y M r 0 6 b E 8 l q o m V C l g V Z p b 7 9 O 8 v g U 8 S w 4 b I m u u i t 6 Z i q z 6 P 2 F u j m N w n A j Y O g 6 X U w a s h V A o R 5 p X p c H z I b N z E x P x C 0 A 9 a r x 8 v r C K 2 m A D j q A m N r 0 Y 8 D d 8 p 6 u w h Y l C m 2 C v L K R 1 b H v H q f m 0 8 T 9 5 V 1 I p B M 3 5 v 7 L 8 A J P x b c z H 6 z R a H H s P F X v f r d N p o d t p I k p K W F r Z W + b y J N k D l N 1 Q O 2 X l G g 3 G l e 0 W j Q u 9 P 5 X j I E j G n / m j 9 k Z H i d 3 t 1 n L s w x f 7 o H i D c r d B l H Z K u 8 + c Q H i u H n o u t 4 O W 5 5 h M 3 3 4 x g 8 Q B m p q c J H i z O D 2 9 g R f n C p g K a 4 6 D b p 5 U r k N P O a o 7 U d l s Y P X z H D 1 r C J 5 E A 2 d e X z T J l E 9 W q v i T / + g j / M p / + r G 5 / 0 v / 5 H P G J o 8 7 P 0 u 5 9 o t D S 8 c n a f 3 8 v L j 5 t h k f J S C k X J q g V V y 0 l 8 n z 8 z W r O k D v U c Y w w P e o c u C w V 3 p U x g k L + 8 C B t a I b 0 Q A V e n d O 8 D j R 7 1 U b Y R o d B 4 L O A N y j C G x N H 8 6 8 8 A I V s Y R m u Y l 8 c R u e 2 Q F B 2 s S w 6 k H b n s b p X w o i R K r X t z V J N n O E j 8 q G d N S C i 9 / E Z x I B S 3 R U N F e P 5 W E N 5 e V x e T 1 t 2 J x 1 8 5 m D o g y p j G 2 / B X q y w x P 5 x 4 n A M a 7 v i 0 R p t P i 3 U u f l S t V 8 n + L w k + j n 8 y L 2 V l W L w Z 5 8 w P 4 o l Y Z v U w r 1 J K J B G H S G c A W d C P g n c P f d V Q a 1 N Q a u 1 u T b U a L B l f u e n p 5 G u V S z 5 h t 8 V a x X b K i o h w U 9 U 7 s 0 I E i D a K / H g K I f H n q v m f M z D 6 1 Y c 1 + 6 V 9 L o H P a o + 0 V w U q B v W W l r r k k V 5 p O X w o j P B E g 1 Z 1 D P W v V 9 l k e y l m o I V P J M 1 o T t Q Z q p d 1 o U W u 8 Z i w B o f c d u f M F h G L a p x A 1 l C h U / W U 8 / X u j 5 + k E k / P z V o Q / F + 3 X 4 Q y F + v o P o M s e P F M i P J V S v + d B b m z I U O H 6 G M H T E j X e z f l / g 9 z 4 8 b j 3 W c / p b / x 9 w R M a i 9 x u a + V C O p l S 1 Y h 1 e H z 1 6 u Y E e 6 f j T i L y Q A K W a O y 1 q V F K k V C w a M C l h 8 Z U C F B z t E 1 W S F z d K Z m A V T 4 1 F W a n j T l X Z o W 5 x h N T U N M L T p E P D K P J 3 h t j 6 p I a 7 7 6 9 i 5 b M V 5 B n E q l 5 w v y g x o g x O M V M z K X N l j 8 J u O + l E F P Z O E J H Q P C q l b Q R n g P n X o l h 6 d R 6 O f U k I v 6 p w 9 0 m A d O S g W C C S 5 b X W O M m r K J O n W E d g k u c Y O Q l 8 F w H W 5 b M Z Z Q n 3 j l O f 0 P z V G D T H K Z l k L 6 a y H q v f h H 5 X y t t v D c w 5 K i j v j + g R T q A 3 g s J 0 i L 9 M L D R y T Q R D M T O G T h + Q W k g g c Y 5 g n 2 i i U W 1 R Q S O o t z d N r a I m t a 2 J b W U Y R U m d P F e t 8 + J 5 8 v 8 a A y t 5 o + z c 3 r m O v e h Y L M / 1 K N u Q 4 R v Q 2 C l b P B i 1 E U g d z g Q / S U T d d F P W T v e F f M F M + q r e 7 y s F K H / k Z P M F m v u R t V L l h E T n m K 9 b Z U N H S b f Z J 0 3 0 k 4 I 0 0 K q U M X H R h a G 3 w B h o y M s 5 A V d n H t V V J z a u p l H J V Y 0 1 k m g w Z a l c a u T S t a G j f g 6 + C l Y K X g b O X g a s B b M Y c G I x i U D 4 c J p f W a E / / c o E L t C 7 6 P 7 7 F + O k k Y 8 q v J W C L h F S a a q T t V B Q A N P k r 4 B i L L W s Z p R x o y g H b 0 P F O E 8 l U t s o x 0 y q 6 6 P X S P H / S Q I q y r 9 V i h T B q M 8 Y g I 7 f H p B B s K N 9 w i J h + Y z W V h 3 N X J + U 1 4 t O t 4 7 I b M g Y x v h M H D P n k p h 5 J U A K W I Y / E o S H V L 3 J c 2 1 g 2 4 B H 2 c k G t v h N I q W q p v f y i G I 8 v h S P i x T a F L r K E 1 s e e b / o 0 w e l n m / A w X j W E a 7 i 4 v f P 7 T 7 7 d C I P J Z a h F b y q b G i Q 9 r V a V q 2 d Y v C v C q Y c v / l v / 4 0 3 Y 7 O B h 5 m m 4 8 T u s q G 0 0 Y D d 0 0 V 0 K o p a x 4 b 1 s i 6 t D W H v o 2 e r 5 e Q d U T N e 7 N 6 g i e Q Z X q w Q o 4 q Z G E I T j D v C f c Z C F T R r N V O t X t m p 8 n m v o S c a 1 G 6 n i 4 3 1 L c Q j C f i D A b 5 3 C u m a E y E 3 F b v U N I v a 4 n P h I 4 8 5 Q U D 9 8 F I c / / Y 3 p s z 9 d 8 / H + J 2 0 o o S L 5 S O 0 K t d K h e u x V V L U N K 9 I 8 S 1 L r b k c B 4 + j D R e P z x c M Y j g a m A L g k 4 t I W J H f Y i U y Z O m t b K F F t 3 r 1 E Q r r V X I l e s c a Y x O H D d N T P p x k 3 r x H Y 4 U e v Q 7 j q H q x g t A k 4 z j v 3 g c N e X O 4 k V v P 8 w r b E J j i 9 X E c t n w W x V P 2 c i 8 r p 8 9 a C R Y l W 4 L m p m P W e e j 4 R Y m t M b I 8 v 2 o 9 V z 7 a w Y h K P / 9 y 0 q r M e E q x 4 i g t t e E Y 8 f M q J 0 p n 0 q Z W L 0 6 A K Q w Y A + 5 5 F 7 v D F k B + 8 z D 1 O i g e e q i h j V a j Y E e D X m e 7 6 j B z J p q D U l 8 I d a T p 9 + l R a g x p C z 2 z M r O U y S I 8 9 e g E n y Z d Q / E g 5 i 5 N 4 u y 3 5 x C c o x e g F a p p J S l F A 6 v 3 C M D F c g W O f g D l p g 1 x e x M 7 X 6 z S R H r h j p C q O Z 9 u c G V Z m 6 R z o j m i d 0 o a S L W l + F b y Q K B r 0 X L v U G U q J o v Y W i O w H E 7 G B W W 4 A y e b V x m L j k 5 q q G + X g k o Z R a + k 5 K u f b W D r M x q T y h T H r k O L H I d X E 8 n u o 9 2 9 g C 9 F V o y 3 + w Q B K B r c Q P J C h H H k 4 S k P j e G Q Z + w c k G K 2 x S 4 s T 6 P j M F 9 A 0 X P 6 3 q N E i Q q B S D R Q 3 l S x o I B 0 s A A 2 t 5 p H 0 E 9 a P + u 0 l v c 8 o w g s A o 3 X 6 y P t 4 z m 5 3 M i k M 1 a i g 6 B 9 U q b 4 e R G 7 0 + l G 8 V 4 L 1 3 9 n B V v X c 6 j l j 5 5 r 0 p q i 2 R c T t H w e F N M l n I 4 P M R H i i f I 8 x f 3 b B J O a a p T W a / R g c X R b 9 E z n Y q R p x 1 s s e S S V J D n c H r N c R G K s l c 2 O i U g K 9 + 7 v 4 N r 1 E g p r G d g 3 N j D l n U e r V 4 Q 7 R Y q m T i B P I W P v I E 8 h J R L d k 4 J L Y X y k o A r Y p W I S K X B 3 o G U r S X q A K h J n G C 8 d i M 2 e L F r + I Y o X 3 F V O L z 1 3 H / m 7 9 E a N F P y 0 v r X q B p a + m c L A U S a l J J g O D 7 s R A V 3 G Q J R U 1 L T X H p h 1 O 0 p X P 0 6 m z 0 2 i 0 2 i b 4 u Z B 0 2 G A L b E S K S 6 e p b K n V h X 9 Q b E 8 u Z R Y P S K s e T T d 6 5 z G 3 y P v V M v 0 0 e s 3 T X X + 4 0 T t A F r d w c O b l m X s F 1 1 3 y x P Z z Y I / Z f y K h Z K h f V r z p D j z q x B L 2 V U H F l l Q f E K X W / M j 8 0 U b 9 9 5 d R + Z B 1 q y h 2 X 8 S m o X X i o p W R Q 0 g V S F O N x 8 l j 3 e M y C x G B B U V d y 5 G U N L 6 c m B O 5 K L 5 F q 1 X U a y i D G B h s 4 j V j z b h K P t R z + R h 3 6 5 g p k t m 7 4 w g n f s C E y 8 6 k E x O o 9 x 4 1 F I e J V K K 8 S P R G 3 k l K b d F Y N Q H g n E H / y / 6 o o B 9 b M W N O E d U + B K p q r V E + 1 l E v z N e s j G i Q l X W C d J k E o X s P c a A I U w t T G F Q 7 V l V 8 Y y f j r P C O l r L o 5 I h l s q k 0 z 1 U M x U E D 3 j / g 6 J 4 S v T a 0 Y + h c h v G c H i R M I D S 4 k k / p o w h 0 d g c F n m v t g G R v L q M k A W w v b F Q P w 6 t 0 G 6 2 M 8 e W r Y 3 l t / 5 v X + D b / + D 9 h 7 f / 4 l + t 7 b 6 y J w K U G I r 6 P W j 5 h m L C X D 7 P G J H e e T e F / r y L X Q H 3 x H I C F 3 + 4 i N B i B 5 5 E j y f l p i V t 4 s H b O W x e 3 z F Z H I m w J Y C 1 6 7 s 0 g W M 7 H V b 5 u z o h j R B i L F U m t z d Z o E d j 2 c e K P l / L N b H y X g G Z G w 0 T R M f m g / B F v C g N 0 6 j X y 2 h 0 t 3 D x l 6 c R m Q y a h h 0 n W e U r 6 i Z l a C J H 1 S g a S 6 / Y a c 8 6 i x Z 1 j b f S P I y H i v Y Q V L x 2 6 t z U a / N c n + J c j h K N 2 f q n W 4 h O J H m u D S y 9 c Q b l X A H h i S j 6 9 D Z e n 2 i Y E 5 3 x u B 6 Q Y c u G 2 g p V e o 1 G p B A m n X b B S f 3 V a o A n y f K r 8 z R 0 B W M c d W 7 7 b / q 3 H y D 7 R d 5 c 7 1 H S Q n R P o B O g 9 m c t Z a h U i 6 d 1 c k + S 4 o E J 9 r L i w A M i M J m k V M B v q s / l m b Y 2 t 9 B p M 8 4 l o H R 7 3 s U + 4 H m u f L K F X q t n L N r c 5 S k s f W 0 C U 1 d I C 3 y 0 T n k X V j 7 I o L j F A J s W Q 7 H W c P f E o g S Q k 9 5 p L F a P P v 6 t d P o J z 7 1 V V c W 4 D w F / i h r c w u S l A O a / l s L U u Z Q p x H U l o h g 6 m w i 4 Z r H 6 0 x y V X t 1 W G R M 8 + R o a 6 y v A 6 K a 5 J k 1 m S k F k b U V z L M t s K Y 7 i A 6 1 V s u g f K d 6 I c Y n 0 l Z 7 q S Q m b o 0 R r s 9 L 3 0 8 b T b 9 7 Y R K M 4 R L V Q w 8 D r Q H w 6 g M C k O r h a V t 6 f s J p B 6 j P 7 R Y W n u Z s l 1 H e 6 c L s 4 F g 6 i y M 4 x D 4 4 Y s / D x C Q 7 L 5 V a n o d 0 / n l o s W O n e o o B K 5 O w B o 1 X o m O r 8 4 2 p A 9 4 v 7 Q D 8 N 1 4 G / x 6 I 4 S i 0 V 1 D R F f f L U 2 b V N o y b v 9 J X w U M 6 o + L U P t 9 5 a N Z 7 H B I e 0 f I n Z O M 5 9 a x H h B V K x W h + V V T f W P 9 k 2 1 n Z M g Q 4 q t T x Y p W U V g X a b H d N 7 4 n G i p f b 3 3 9 8 k C B 2 w + S o 4 / + 1 l J O b i J m O U 3 t 5 G r d 7 C 2 Q s X s f T K F P q D p i n Q b e Z 7 p r G / d x + Q j x I B R h 5 J 9 x b F U 4 w 0 / o x s r Z q y a K X t 2 F p b E 5 6 K D 0 S J D D V y U 4 m d P k P X 9 o s x K n 0 Z F k Y W x 8 z G r n y 2 j n Y 2 g i 5 v 7 u 4 i D Y 8 X 2 X I J 0 4 z H N G x S n O J m n j T H T c 9 E L 8 A 4 s t O i 4 v D 7 M t f z y F 6 v o L x a x 8 y 5 R T T L d f S H L f h n H I g u h a x 5 n q P 1 8 Z A Y y 9 7 l 7 z 1 L 9 o 2 j o d h J W V C Z H P n y / m 4 S o 5 K p o r r d w M L l G U R T h 9 s M H J T g v i y k 5 K j 5 Q Y l o n 2 4 e r w e p i Z T J / J U r Z B r 0 U m Y K 4 / G X / Y 9 c b O V i d r R z N 4 N e I Q C H r 0 m q R X 4 d f z Q + q Z f q y N w p 0 W R S w V w B x i / 3 8 O I v v b D 7 6 q O i b r K d t S r 8 k Q A J 1 w C T E 2 r H t P v i A U n f z a F X j K A 9 2 s H p r 8 8 / n G C u c A A / + u g T V J p 2 / M J 3 X k I o G M K d 9 x 4 g 5 F n i e z f 4 3 m V e a F 7 u J 1 A x w c a i e l q x q 9 W 3 j 3 o A A c m K C x S o K 6 a y J j c l / Q 5 J Y d n O e L F O b e R 7 C G C 9 v 9 c Y o E L L L H r m j 9 F f T o S N F 1 D 6 O h C z u r B q p l 8 e q V m j 9 6 V 3 T c 5 O I p 3 O I X B h C T P x E X 7 z / 3 r d / E a p 1 E b A 5 8 Z / 8 q 0 E f z B A S 5 z D 4 o X T c P E 5 z d 8 N G f T 3 h 1 1 E Z o N w B 5 8 u y z i W W q G O 7 a t V e j S H S V I 8 r a i n h m P g Q T V f x a h h T f y q I 1 C j X k c w H O V x V h B Z 9 M E b 3 t O Z / U Z 3 L C r / U p 3 l W O S x V C F x U P R Z t U H Q I s O t 7 R 3 8 9 K 2 f 4 d z 5 s z h 3 9 o x p / 6 V K d B m j 5 1 W M S q a W E h g 4 S 4 h N x d E p q x X Y o 5 4 l G A t i + b V Z e C f U + 6 x K 1 u F F l 8 H o U a K + D + L 3 y g B 1 G R + U G l T a I 6 y K B i 6 3 U k a r W U F i 3 p q U H D + v m 7 p 9 B n c 7 E c l j T p 1 N o l o i 8 C s e r F 0 l r 6 4 / 2 m n o K L E A Y / 3 4 f j D J 8 o 4 z V W N R K l 0 Z N F F C U Z t O V c v d + Y 9 U T A v r t A u H x x 2 A x + e l 4 W n D H e + S E n f R 7 T f M 7 h u R V I w A q q P V q p m 2 a 3 U C s d N u E H A J A q y P x s J Z R A N 2 d H t D X N u o m d t m v Y f b u Q Y q V Y 2 l H Z P L c 2 a J e q 1 Y h D t K S n 3 K j + S 5 6 D O D S V L J 1 K m 4 T k S m n u x F j p J u x o H y n R 6 8 3 S Q C 3 g R j v p 4 p g m 1 U a i i s N 9 A Y F O E J 7 x 2 f 4 u 3 M / d z u X 3 u i F m p e l / 3 h 7 S g w S Q R E 0 V 9 5 K X U q 0 r y U e n + o a a X 0 4 n m n f X Y Z D X F g t Q J u 1 R u 0 j i 6 M 1 P f 3 g E j h Z 8 5 P I T R D 6 + K M m o 6 n u 7 p 6 S J Q J 9 A Z 9 c F d r J s Z K V w 9 b F L X P U t c e V 6 S N 2 H T M P G c B q W 0 m d o u 0 + M G A 1 w y u J D Y V g z t A z z C o o F 8 J Y P X T D f P 8 c S J Q W J S v 8 9 D r j M X K / l l E U P c S 5 Q B F b 9 R r g m S O c Y u 1 T U 1 v 0 I I n Q W V I 8 F t i j H e m X T Q u i z j 3 x l k s v b y A y f M p h O Z 9 c N L z T F y I I 3 E 6 x n P o I R R O I p 6 a h z c S Q r v Z x F Q 5 g + a D I i p 3 D l d i O 6 V A L l p / x g 5 9 A j S 2 H I Y v x h i L S v i s G c a x l N Z I l U e 1 x 3 Z G O k 6 6 p K L d g g 3 J u U l U c i U 4 Q n 0 D 8 v C C n 8 a S B L D J 5 8 K i z i 1 D L S u Z C u 6 8 v Y b m z r M b A I k J O + i F V D S r V b h G J 3 Y b s C i J 9 j y L f b X g R J G s p p 5 t m m U a v Q Z j j m M C R p 3 o 5 N k U E V V D b a u P 7 F p + 9 5 V H R d a l k i 4 x x r B h r e T E d O R w h k J x g y r d t V R C Q b 8 K d G W J t M D s g / c / N U u Z z 5 x e f K Q h / Z n v n M b l H 5 5 F u 1 t C / 0 A R 7 E H R p K 3 m n l R O o 0 S G q I o V Y O s 1 B d k i e 0 p M W G D X Y y U v r F d J W 0 n p P D Q K T s Y 2 i h V k J F Q p o d t B J d d 8 k E s x A t + z c z u L a P A 0 O j Z 6 U 0 c W D z 5 9 Y C Y m g 3 6 v a a D o 8 B w e 2 7 m L C 4 h O x F A r V T H o 8 c i O M G j P I h W 1 L q D + R S b 2 G M D T i C r 6 N a e Y 3 0 p j 8 k o S n h C P 3 + 3 A 5 r U M o p G z c M 8 0 E V / 2 I 7 2 Z x t V / f R 2 Z L 3 q w d T 3 w T R 7 N X k 4 q M q J W c k I p 9 L C p P h c N N C V g z z u g T i V J b w g i t y N A J e r B F a Y l f k y J j U 7 2 9 D c W Y H P 1 U L j f N l U T B 0 X L r T 3 0 L t 6 I G 8 m A V Q C 6 X w S e c r b C A W P w G b B + q 9 F s m D m H n / z 4 p 2 i R U n z r W 6 / T Q w V N f P K I G E p A p e x 6 U d q x 6 g o f J / J C 8 j 6 K k c b 0 T 9 G Q l b F S G l j v 0 d Y 0 I T 4 r i m g t G p x / f R L V Q t E A L s B Y I X O d H v k J o g R F r + 4 y 6 7 u S i 2 G c e m 0 O L / 7 q a Z x 6 f Q b h s w 5 4 z z b h P 9 v G b / 9 i B H / p h R R + j T H N r 5 + f w f p n 9 5 B f Z z z Z 6 y K c S H B c K 6 S c j 8 4 B P o t U s 2 V 4 / Q F T 5 / e 0 o s 3 m V M V e 3 i k g t h C m Y b E M j z x R t 2 5 H o X C L N D y G R m G A 8 n U H E u F z P H 5 + Z n L I W O 3 L t X i W j K l f K B T Y L Z I V F a f h + 5 J j 8 g c t x m x p Z e T I Q Y r E g 6 2 7 n r x V p 4 M U c e 4 F N V 0 Z Y u O z L D r N A / M n O m f n C I G k l 4 A a I V N / l P L V i g 1 r y b q b F y D s N 1 Z H 2 Z z r 1 2 9 C 3 X + + + 9 1 v I s y L 6 f M f r l p W d U V y i R b X a c f a Z x n T / v l x I j q i D q f j 9 T 6 S 8 f y L R f 1 E 8 K y + E S K B K r O R d 5 O X T p 6 J I j D p Q p X e N h g L o V X d L f 0 5 R m Q o R j y c W i N j K K 9 E 3 l d x m I C t F m N B O 0 H 0 e g h / 6 X w A v / V q B L + a Y i w 4 o u f z 2 B l r d V D e L t I r J B k r 2 l C 4 X T V p c 4 n A p a k N 1 f H p p v m r x 4 n e 3 y h 2 j U d 0 P W W V h 3 6 n X R a g e Y n C 9 L 7 + P Q O r L K Q 8 q M 3 D M W O c W 7 o + o t K n 0 O h t Y O F r M c x f e X I n 2 y f J G E z q y y i 2 I / 2 w C m Q 5 v j q o 5 1 g M o J w + B n 4 l K r d p 1 z v C d p W W e r f X w 3 G i R E V s y Q 3 b 0 I f S 9 o G 4 Q J R o 9 / M u A m t f P x C T a k 7 f L p h K i r k r U x b d 4 2 / K 8 u 3 s b C M c m y S Y w q b v 2 k F q J d F T E 6 e T V H Y / a V Q K q x 9 u m l 0 H j x I B R k C y 2 i m P V 8 5 S S Q g a L d R T P b h K g v R Y S 9 h F D Q W q h 8 L f c v n 5 a p J g I P C b u c c D S v N I t h F j U H f L L M g 8 L K S S Z Y J i L Y S J h T n Y B 3 a c + m G M 3 o v P d R k / O t x o B H x I b + R N j O k L K r t j R / 5 u i c A q o p X h + R Q H G N Q c y N + u I H e H R u I Y / e o S F I 5 R A C N b 2 x i h d q V j 3 p + / U + L 3 F d C u 7 R n B f l s l U f y N 3 d c r G w 1 M n J r m K x w 1 g l f P d 2 r W + B X X 6 f V 8 E Q L N j f z n 2 g Z 2 A k N v E e e + d d p s X P A s 1 P K g j K + 7 7 t R L w g L R 8 w 2 k s Z i z N 1 Z U 5 0 B D p G 0 9 p + h V H h T t q D 2 u k T / f P 3 l q E i N 7 E 7 n 7 t U c m J W l c z M R u e a d q s n z j L X A 0 M P c + f I B h m w R r l s / v K p 3 m e e R p R J k i 4 a D Z K W 9 c n X G c J O Z i a L b S v O Y B 1 A p 7 O 1 0 c F N X S y T s I K P I / W q I u S q e + E K J 9 4 x j K y u 6 p 0 + t h c Y d d 6 K l l 7 x O s Y 7 u l E h n G h u p i c o T I u m f v F R C f n U B h M 8 N Y w w 6 3 1 8 O g P 0 5 A N d D v D O G O e T F z J Y Y 4 P V i j U i e Q f Z h c n E M 4 m T D p 9 G q + h H K 6 i M R 8 C p F Y k l S 0 g n q m 9 U g f P W 0 O U M 1 U C S g v B m 1 N D p d R W W 8 h O T O L U C y G B O + r q y 0 0 8 r x 2 N y o o 3 K k h P j 2 F U C T B + 0 l M L M 2 i U S K L q D Y R j E Y Q T U 6 g t t k 2 c 2 O Z + w R X u w G G s S Q h c f S d e S y 9 P P d M 8 1 w n E c V S R x n W 5 1 U c f / f v / I d m f 6 h W U c u b G T 9 R G R w u G 7 p 9 2 m 8 C T M 0 y j h O d q C h F t + x E p V h E O E X l 5 c D a 3 X Z s 3 8 q Q w 7 f h C D g w l W I c x K / J r 9 M y Z j 3 o 2 2 q 8 C L N 7 q X K p M h W 2 X G v h z s 0 b a H d 6 i I a t Z I U 6 2 x w l + p 3 w R B D l z S b j u B a i 0 4 F D 1 l E x k T J 8 S k 7 I E + l e F F A 3 q j d / V Z O W V u W E e v x p o l f g s 0 C 2 d x G V l N D E q y i Z P 3 6 Y h o 5 F 1 S T t 8 h A z F x N m / d h B 0 Z x Q P W N D u Z D G 9 J U J e G J a I q E l G w G U s g U 4 2 v z t E M f H 7 k L A M z L 1 l c 1 i 0 x T o O m n k H G T j k R l S 4 Y Q X 7 T r P m 4 C I z S U w 0 n a h / G 6 H 1 2 E W R B b u l g k O G Q 4 / I v M + D O n 9 t F 1 r u 9 U 0 U x q V n R K 8 j E 2 0 M Y L 6 f g z I U 6 t Z A t D F z 9 P b l 9 N 5 H h v j F x W 8 O o c G Q O p Z r 5 3 r o 9 M p s / b J P v T S f V S x 9 M q s + d z P U 8 a M R X G T q i S 0 M d v E R I q 3 C Q M w N W Z 5 X u W h B v Z 5 I Y b 0 6 k q V S l Q 9 f p L V 7 t p g z R V r o 1 f z Y u 3 z H V 7 o t k l K C C B m q X f T 2 t Z F P S X y 9 5 r o D q p Y f H n q E Y u m Q V J W 7 z v f / B p + 4 R e + i 5 W 1 L b z 9 7 s d o V G k l m 8 1 d l 3 9 Y Z L 0 9 Y Y L e H k P m F m n S M X 0 r r B g q T 8 g w 8 N + d a 1 J W 7 6 A I Y F q x q 2 o A C 2 j W r d c g t a E C y i g 8 T v r t I Z w E Q U C t 1 o 4 Q Z V I d T l J N / 8 h k B e U x 5 T l l m F J L 6 t T r Q m l l E 2 l S b j o z K 6 l z M Y r U p R g C K T 8 8 Q V J y G j 1 l F U P T f i T O h 9 H p V M 1 c n t c f R K / M c 6 X n S C 1 M o 5 q r 0 M P l a N j y 8 K b s 5 j s S Z y L w x U l u L 8 T g C A 5 o 2 F q 8 h 6 m + s P N y K G 5 p t + p I n I v C F / W a j J 6 W r a h B Z n j B i 3 w 2 j 9 x K F f X G N r y T d V L 2 C U M n f 1 5 i A Y k R L d m J 6 v j 0 t / Z 7 E q N Q L P V V k I e A c t A d B W N h N A t 7 b X R P s v + t 5 r A W X p h D c J o q W n P h 5 r 9 Z w 5 2 f b h h a N 6 T l s 9 l o 9 f o W H X G 6 + J y j g W D 8 c J W 0 u H I 4 E s Z E a g L / 1 i 9 9 x z Q c e e s n 7 5 g B 1 Z Y n x 4 H K E 9 V u c z 5 U 0 g N 8 8 m / W 8 e m 9 H m q 9 D o F T I x T K v F X 4 m K A 0 H u l g y t V G 4 L v R 6 f L W s 2 7 N D m l V v 8 h P Z N A c Z V B I p 8 3 S l e J 6 l k p 2 v H c y y k A j Z H c p m D 4 8 b l o H V c / a 0 G 6 W z A L N g x J O q X a y g 5 g z h W G t Z L b 7 e Z K o K D V I L x J b j J q + 7 B p f 7 U p Y y u Q Q m v G i 7 y V g H B 7 j t Q 6 K P G 1 4 M o T g h A / t U h v T Z + d R r 1 c R P k 2 Q H 1 i M q C T F 9 p 0 s v e Y 0 A p N 9 0 2 F 4 5 t z M Y 1 v P P Y s o M d W i F 9 V N E 7 n N J i P g Q t E Y Z 3 m s r 4 I 8 B F R 0 z o 9 G s W Z i H 2 W r t E N c k v G U R K t z t y s O K s 3 R A J N l m 7 s 0 D W + y T 1 B M G u q l H t W J 1 C K a D H N u v f U A 2 T X T i d J 8 / 3 E i T 6 V V m o l Y H L / 0 i z / E 0 D b A v / w X / 8 r s M t e o N R 4 B l R 6 q x M 5 P L 1 U s r x I q X S w k l m B b W U e j n a d H K t H P V P m s 1 n f p / b J z O n 4 l Q U g / q x G U y g y 8 e 1 O I O C c Q d U w g 7 I i T f t F C d k L I l u M o 3 v L C 0 0 x R c X z w J p z w J 4 9 f M m L q + t q k Z a 4 9 5 V X h q + I Z x T f q n q R x m r h A A E w e B p T G L D L N 7 + e x B a t V e O 0 j M + 7 y V J p 8 f 5 w I W K n z 8 j p 9 x M + F T H V F I O F H g B 5 O u 6 i k 7 + f N 9 z 5 O V E d o j z E 2 s p X p l f c 8 / f q 1 D d x / n x e x G U F 7 m D H b l v 4 8 v Z J E 1 1 U V 5 T K c 8 k z l c h k 3 b t z E 2 + + 8 g / W N D U x O T S I e t / Y 9 H u / I 8 r z K w x i K R 2 o a x Y s 6 l D d r s N M a q 5 k / w x i 9 a J R X h v c 4 u q y T r T D W q B Y r O P v N G X 6 w h z q 9 X T G v 7 R h J R 2 p O f p c L r X b J t G U + L h u k 7 5 H X k / L N z E 6 j X K n h + h c 3 E U + m 6 I m c x g q r X r D W V Z d Z 3 p w e + B c C N A g D 5 D e 2 a Q i m k W Y s 0 3 P 5 M b R r 4 z c X y v U o K g 1 S t i F j q G 6 I 1 s + N s C u A y R C j K p 6 j g 7 + p 9 l U O e l O P 3 Q 8 / f y d B j z m o 9 M x c j O a j w n P a 8 W / 3 I A 0 w H x U l Z R r Z H t w h G 0 K M J Z s 5 B v 0 Z c W g n u r U + A / s E P 6 / N z o 6 v z p Z x y O 9 s w t 4 O w + 2 q 8 r s C y N U d y D f U b 8 J u 7 l X a d d T Q K d 6 U d 9 z f N V e r d v O r V V P x E a I n 0 t 9 H S b / b Q 7 9 B c l s b I p w M m 1 h T 5 6 h 9 q L J 3 N a l t Q 3 z Z h f n L M / t i Q 6 V 0 r K 1 + F K s + q w h M i p U 0 c a s G l + v r 6 7 h 9 + 6 7 Z L E A b q s 0 v L J j N A F R 5 r t W 8 a r s s w / u 8 y j 5 A U S n U j p S W X B u l V b z a Q s a 6 e L p G A p Y s + 3 G A 0 l z U 9 s 0 8 v U o X 8 1 d m C M A R g / Q a A e L A 4 t e S G A 5 V I 6 g e f R H U K x X G X o e T C G M R q J S M 0 M B p x 4 U q 3 3 / r X h q T 0 4 u 0 o A 5 a y D r p x w B e d w c j d 4 b v b Z C y 9 h l I A 4 W N C u L e B V T u Z x H n E 7 Y K Q / O 2 H e 4 a L X C V s U u L w K H y u B m k y 3 M 4 G c j v p 2 h S j r G C q J 6 P H B W V z h B e x h 4 9 R 8 a k 4 P V u J S / G I s V 7 8 N 4 G 3 + u h U n f R y n T g c t K 7 + b y o F U s E N s + 9 0 z Z J h m C K w H 6 M B O M B l L b p W W u M X z x t T K a 8 5 j p o a U y L o B L A N K W h k O K Y 4 X s o A q 6 W j 6 g z k j r x 9 q i 4 3 t B h m j b g d R G Y 5 A o V q y m u k + T X a J h 4 H M F z d Y R n 3 X D Z d O z K k G o F c c b E l w L f + P 1 P K w L T e A f C F n V O G 6 7 d v X v P b N M Z T 8 R x a n k Z Z 0 6 f M m B S U a y S E d K L / d f r e Z O H l 2 T t 0 w 2 U 8 z W 0 q y 1 a R r v Z A U K 7 Y o z l k 6 3 H Z 1 a K W 4 w N o o u k G V Z A 7 g g G S L j I 4 W 1 u h G I h L L w 0 j V P f T M E 3 3 U e / 6 s P d 9 x 4 8 j K 2 O E 8 V V S l a c X T q D V r 3 A Q L 6 E s L c J m 6 t E Y B V I 6 4 o c X C 1 w t I 7 T G 3 a Z F b 3 Z z F 3 M z F 3 E 1 p 1 1 d K t t D H n R n H Q v y T k C u 0 c g B m n p X C E z e b r 1 c e b Y Z S b 9 U R e l Y g G V v G K q g q F C 4 + q K s R R 2 C r j 9 4 w 2 e + z w W r 0 x h e n E B i y + c N g a m 0 2 1 g 4 l I C y d N W j V 9 s U U t I H i / y A B P n A y b u 2 V Z K v F Q 3 w J E h m 4 s O c D Z l N Z 3 8 a M O F l c I T F J l 6 d + H 7 i x y 3 L r / X i 5 W r h 8 d c t L S 8 T c B M R D i u 1 s p m S S l T R v 5 + G z 1 b y R T W 7 u 8 v u F d l c o K s 1 T E i M C l m M m B q t Z H J Z A z N 0 2 P t q P H a a 6 + a D a a 1 2 F B 6 I O 8 k Q D 3 P Y J I Y D 6 X q 4 E 7 R i 2 6 z x Q s f J n 0 K I 1 s n p 9 + 3 m 9 5 0 a G g o R 5 e B t 6 z l W P R I n q u u x X N N t / E S Y X q f N q 1 7 J 6 1 M n x 2 1 i u Z O K v D R O i Z m Y 6 g U c q Q Y H g a b D R O M P 0 4 0 H 1 W u V 7 B B K n D m / A w c D D N s B u j j m y V K j 6 t u T 7 3 o b M E m S q I 6 z g I W v q c M m c c U / X Y a T Y R m R Q P 5 n e k C t P I 1 u T C F d p F e p d R F j x 5 M W 7 d o E r R R r K O 0 T i p S p a e y 0 V O F Z x H w 1 Y 2 V t n b z A H Z u Z Z C / q z 2 F S Y 9 T X X 6 f s l Q 9 t B p 1 + J I 0 J J O B Z 1 I A j 9 9 t W o A N m k 5 U s v T G c V r m 3 e b 7 + j q N / z z B N a C n 2 q o 6 E P d Z q 6 a P E r E A V 8 C B t c + 3 4 X U l 4 f D 1 j E E Z v 9 + s 7 W q R O m s i O a F a Q w e 2 b u y g c I 8 e n f H g 9 K t B B H 2 M m 3 Z p o E Q e S V M d 4 + 2 B r N j 0 6 U R g U k p c c V O 5 X M I H H 3 x k i m C 1 j a e 2 r v E z b t X e u L q 3 2 I q S P b s f f o 7 F 3 m l 0 s f V F z l i M 1 P k Q u b Z l i X x U j u G + J I S q x l X k K k B J Z O h E P 9 a K D t z d o X L t t M i F m / C F n a i T V t 2 + l o f f w 1 j A Q 6 p U o R J X g 8 g w O D Y J j M v T h u t X t 3 q m I u A 4 0 c V u k y p t b G w i k Y i a 4 N t p o 7 U C A 3 C T c h a M r N 3 Y 9 b c A R p V G K B 7 i / 0 k B n X F T h G u 2 o w l S y a f 4 e c Z H g a S 1 n Y 2 b l q 9 R I r 3 q t h i U M y B v t 0 j T f G Z / p G 6 X 9 C c Y h T 8 + w s J k C u E c / e 0 t o r k W x K D n Z Z x J w G 3 w / e 4 g 6 u 0 t T J 7 R Z g U h s 7 u 6 b r 5 9 6 4 O e V h S z L F y Z R W j e T l q b w P b t n B m L g 6 K k k T a s U 0 Y w U 7 N S 7 U e J p h e i c z 5 0 B y 1 s X S 0 T M N Z C U V k F x c u 0 B G g 2 6 0 S q H b f f f Y A q r 2 e n Q + 9 6 P o h Y Z I p j + y h N 1 N i 5 O O a 6 f 5 b 4 S a V E V t z U N j t u f P z R p + b v K 1 c u m b 2 h 1 J d P G w F o C x v p y / P u l f a L 7 d 6 n N 0 b l F X q d 6 Z 5 Z n i H p k q s r f B h n + c Y i i 3 g 7 S 9 U l u B q N P u K k h t o u a u P z D Q S H M S p k A 5 F T d u w 4 J j G 8 c x + 2 V h M L L 0 + a r U 2 2 b m b R r z s x c c F n l m v c e 2 e H 4 V o H 5 7 6 1 / N D 6 H h R Z L K V N / 9 X v / D 6 + 9 f 0 r Z n I v H p o 2 o N G c k u a S t L p W c 0 t 6 T r Z T l l T r k n b e o + V 1 d j D 3 h t d U I 2 i O r Z N x w N 4 i w H t d x h R O s w i y X q 2 g b 1 P t W s v s l F 7 a q p o E h d Y w B c J x + A J a D + V G b C a B 9 9 M N / M N / c R O V l j Y 0 s D E O s + H / 8 i d T p L N z X 6 q F 1 n E i x b v / 4 S o G d R 8 S y 2 6 k T h 3 d M 1 z Y K N P L r B S d O B X v E 4 R 7 n l v x r 2 y W M o Y 7 t 7 c R 7 w Z 4 f Y u I L / g R m 4 + j k R n i 3 / v / 3 s R O p Y U a a a b P Y c N v X Q n g z / 1 J e g k C 8 T g R 5 X s W M E m 6 S k D w 2 m 7 t 7 O D 2 r T t I p z P 0 T B e w u L R o a j i 9 u z t r a C H j V 0 0 c / 8 v f / h t v j t p + u M J d U 5 / X 7 N i x X r Y h F R q Z i 7 F f Z C f s / S 6 y 1 1 f g L x F x d N X F r R 0 4 u 0 G + 0 E K d A O t F J u A r b c H V d F F x a z j 1 t S V S D H q C S p 2 f D S G f 3 q A X 8 K B b c t L V Z 6 g M A 5 T J 1 3 U r b D E u q r c Z L 7 W N 9 R y M h q b h 4 e b m G u K R M A Y l O 4 r 5 P D 1 d 1 j S J L G / U T a / 1 J u M k l f u Y T b V p T x U b l T b K 8 D i o E E P S 1 B z p y W A S Q T + 9 n M t L M M k L J b B z P 4 N h h 0 D o O H h 8 D L X 5 P X a 7 B 2 F a 5 X i C X p S P t Y l Y t z V E d i O P e / d X 8 a N 0 3 6 S x O 4 w 9 N L 3 z t / 7 S F Z N 9 / I M Q W e b I Z A j l b A 2 N X O 9 h M 9 C D I g P u o 6 f y u 4 f 0 l g 7 k m w 4 z O V z v N B l 8 k f r S / I Q D V S R S N n T a F d N k M z k z g f w 2 a T g 9 8 v / 9 k 2 0 U G p p I p b L z 5 H 7 5 9 R l c O a X u s c f L s 9 A 8 i T y j 4 i Y l I z b J P F Z X 1 8 2 O h B f O n z d t m B U v q U X a 8 5 z J e 5 z Y r r / z y W h Q j i G 0 y A E N x t G i F 5 o K D Q 6 B S b G M F p D t 3 C w j H l t G p b r J k 1 Y q 3 E 2 F C q J R L w M B g q H c Q c i b 4 v t b p B F V u A N W r 7 V B f 0 T L K S / G i 8 z v 9 v l D Z B p W e n w s Z r D p 1 c x q 3 0 6 L d K + G a r 2 K a 1 v X 8 M a F 7 5 m C 2 S g B 2 2 X g q v e K T m o d U Z d K X 2 w + I A 3 x o 8 7 Y Q / 3 Q I 8 E J x l o q I + o g m C R N G 3 Y Y j z R g c x J w p D 5 D 0 k C 1 R V M S w B f w w U P Q q w J B c 3 A 1 K v C 9 j 9 Y w O X 0 G 5 e o a m j 3 S 4 d A U 3 q G h + S e f 3 t 8 9 W i D m t u M f v 0 a L S m o y o D d R S j d 5 O s I Y M k T F / / k p h H b U 3 7 5 W h z v c x / L X 5 h 4 Z s y e J 1 Z D G q q Z X t b s M T r m Z R n e T 1 N c X R 5 O U / 8 / + P 6 6 h v Y 8 v / s O / e B a / 8 t L T b V B + U p H X 1 f J 2 Z f K u X b u O 7 e 0 d f O 1 r r 2 B 2 d s a s f d N Y H l d u 9 l U Q x 2 / 8 x b / 6 5 q D l R I E 0 i F h C 3 N a C m q Q 0 S q Q A x Y Y B U T l d Q + Z O E b 2 y z 1 y E e j O D 2 R c j S C 6 H 4 Y k q H a u W y g H Y B 9 p p z o 8 2 K c V g 1 D F B u v b k t S i w V i F Z w b b T 2 8 f 0 Z V q j q N L R j F U m + E p 4 A H / S h k D K i f A U g 9 E o F T 3 i w c D R Q 6 1 N h a p u I H G a 7 4 v S 2 s 7 y c 1 P K N B E g o y 7 e 3 s j i H 7 9 X w n / 9 R Q H v Z g b 4 t N D F t 2 j N R 3 Y e l 2 u A Y n G b 5 L C B 4 H I f z m S N s Q k w s z y P + H T C J E W 0 w b U 2 h p P 1 F 8 g K 2 w X T Z a l n K + L 8 d 0 5 h O D l H i l d B L t P C T 9 P a R d A S H z 3 i n 1 r i e f N e b s v l i J i 6 x s J G y b S Z d n m 1 S I 5 B u + Y c v o Q o S a H G o e 2 C w x i Z M A 3 E S e M K x T m q T R Q 9 G z 9 W + z F 1 T r r 3 8 Q P U 8 z 3 8 L N t G Y x + g f v l y A q e m S A 2 1 q p q G 6 7 j p j a c V f Z c 8 k x I S m U z W 1 O j p 7 1 O n l k 0 G z 9 S B m q 1 t v l p x 0 3 6 x v f 8 v 3 y Y B m i f N q m C k 7 B l P e j S Q S 6 Z 1 G 6 h 0 q G 8 m Z L X 5 s T f M C C X u g i 9 I W r Q v O 1 d M k 7 L d s 6 N B y 3 f q G w w q + b o G Z G x J V T a i O Z / 0 z Q r v P Y i f H i E y 8 e Q U s k S 1 f D U q 5 8 2 b t 3 H t i 6 v 4 E 3 / m G 0 i m E r R m 1 p J 1 y f / r 7 T r + y b / c W 2 z o Y R z w 3 / 6 p C y Z D 1 H V l M G n 6 m 9 v 4 b n V A V V W 5 l a F S S u M o 0 R 5 Y 5 X s D g n a I 6 b M T e E B F 1 v b T O x / f Q I 5 0 K X p m A T 5 6 U V u v g S s v T h j g q J J c u 5 9 X M g 2 U V l X q Z O c 4 + T i m H R o J h 1 n 5 2 n P 6 z f x c j 5 Y r 4 R 2 h z j F W F + U n 7 Q k l U T X + g 4 8 3 M W y 5 M X 0 p + M w 9 I s a y d X u L V J j G J O b G j W y O 3 t / H 4 3 F A b T z s h X X S Q x n I A I + 3 a z K D u p Y C h H o V + r S n m K Y r R g Q p l T + 6 F O b 9 k w G g z y t 2 E u V 7 8 G C F 1 / S W a c g z O z u L u b l Z T E 5 O P k y T a + O 1 4 / p O P M / i + J / / 6 m + / G Q j G k M 6 v w B P o I p B 0 I D T l R V K d T c 8 n M H t p k v d x e q M I o j M h x l k B U 9 s 2 l n q p g c 3 P 8 6 R Y U 3 A E W 6 Z p p s n M a D A 0 H r z p b 1 U k V 0 s l O A d x 0 + N A E 7 s n k f F E X r P a w M r 6 C l 7 6 2 g U T t N r 2 h R L 3 0 z 2 8 e 3 t v r d J s 2 I U 3 w l q + E I E n 1 T a 7 l l s e U u W 6 W s 7 h 4 s 3 a E + k o U Z J k / f o 6 + p 0 e x y E O J e w q j C 2 v X E l g O u F D q N F C 0 u + h E q S Q v Z U z X Y l M e t r r h i v K M V q I Y c Q P q c u r e 0 g a 2 Y p i + 9 Y O 2 q Q 5 p n U k g Z e r 8 n 5 g J 8 V m X M i Y R z 0 O j z k c I / p + M m w C t o k u 6 X R 8 5 n D 5 0 p N E a 6 Q q p L M b n 2 V Q p y d 3 e w g Y g j p k 7 y P Q c 2 K U 3 0 b M 5 c N E 4 h R G f Y 9 p f Y Y B z w k R O I b 0 i n 0 f X E S c 3 6 / z d S I Y 1 n 7 G D t S 2 W y i v M x 5 T f 8 E n e D O B S h 7 K 7 b b 2 x 5 W H 2 t l J m 5 s 8 k 9 8 f 4 D W 3 L u 7 4 / q s k j r / 5 V / 7 2 m 5 n C C s 6 8 s Y T F y 7 P G c y g 5 o U S C K N D j X K 8 2 2 d r 8 j P T I N 4 l 6 d 9 0 0 y X x s n R c H s 5 a p m b m a 2 O z J L a w G v V Q p k y J s 4 s K L i 4 Z W O u x W J 1 N p o Q D 1 9 s 2 9 o t 4 4 A f T L L x A w 7 S B c k S 5 8 U W v n C N E + 3 V v t m I 8 / L 3 m o b p U W 0 t 1 H g u C Q j m i r G Z X 9 K B P o V U w 2 o q 8 r t 0 0 5 T 5 e 8 v 9 K x c Q x s j B F s j C E Z X 0 U c S M 6 p p o 5 K M 1 T y Z A C P P W I W C I 4 a B E e N 3 r X c Q i 9 b Q j V T R C N L K u y y P 2 K s D o o 7 4 E b 6 V t 4 U r y Y X D 2 f 8 5 H n 3 n 1 e v 3 z Y V 8 O W t C t a v b q G 0 3 k G / q m R R i x T b Z j Z z c D h c C I T i j F 0 5 f j S C I 7 e W w 5 R R L e e Q P O O i M R o g O u c m H S f F T d j g C 7 v 5 v i E c 7 h E 9 1 4 g x c R e D l n Z D S a K 8 U U E j 3 z K x 6 F F 9 1 6 V L Y 3 3 S v R I i y W Q C K T I O e a p M J m e q y g N B g k r W g + f z V a k y H 4 v j r / 2 5 3 3 w z / u o 8 I l G e h J m Y 1 E n r h H f f c Y z U i j V 6 p r J x / 7 Z Q n c H y v E m P P 0 4 E 0 u 3 7 2 x h 0 H I j N H 1 9 6 d F A E K H V C e r C 6 D n 8 o h X D A Z W I d 7 T g u T + N z 2 3 F 5 w Y 3 v X v L i j f N e / O A F P 4 L t D p w 9 t f Y q I z m f R N t W o H f Q p t I D f k Y L D o 8 + Q S 0 z 2 b x a o A c c Y P H V a R M D S p R 2 b h A w 2 Z r V B l r b x / R L W r 5 O z 6 L i 1 L h V Z 2 d 1 z x X M 5 Z l p Z X m c 8 s Z x e n y 7 p 0 M F 5 T F 7 + v T Y f J 1 H 0 y W V s 5 M + e h w p G p u O W d 7 i j 3 B M j 6 E 7 K q 1 S 9 1 h 5 z o P G T p M J S u i o O U u J N D x z q 4 L 6 D g G 1 0 z b v l c M J T D P c s / U w a N L v K M H T J c g I P F e 0 g c h C C B 7 S r 2 G j B L c 9 i q G j i + k z k y Z x I 6 / 9 8 J 7 j 7 6 Z h 0 f I O N W 7 R 8 Z S 3 + B n S t N T C J L 0 b Y y H v o 1 M u Y 9 F x G M b C 2 F I e S p U w 6 m y k x y U y G C U r t F l E K G h 5 f b 3 X M J 4 n K e S u y A P q Z i 2 b 1 8 4 d f d 5 I 9 q l D 1 t 8 M P w Z a 2 7 V 3 f C f 9 7 p O I 4 9 / 5 H / / N N x v F K r K 0 3 O G A E 1 U q j p T i c b / R r L S w 9 h G t C a + Q b 2 K I 2 Y u k e y c E R 6 3 E Y B 1 R x h Z N o z g n k f G g a j e G 7 W y V 1 v U i f Z M T 6 W o c L S p G l L H S d C y M 6 W g U p 1 J x x E l l W k V S E E y g U a 1 i 6 v S E m R B W F l A e 6 r j 5 E 8 V B 6 1 c J + J Y L 8 V k v I t N 7 X j T A M d F N d X X q 4 6 4 x a h T U G 9 C N 7 T u r R s E f Z y B 0 / G o t r a b 6 W k M W S n G 8 p 3 2 0 7 E E z I V w o F T H q U B l a A R S 2 0 g j G e a w H M o W 6 8 O 0 6 v V q d C n c g h a 5 S p / T N I n a u V 1 D b Y a z Y t v q 3 2 3 w N 0 4 M j N q c + H F Q 0 r X u r E S x U q u 3 1 u 4 i l Z k y X o o U r 8 6 a / R 6 H h w v x i k P S 8 g F 7 J b d Z H B R N + c / z H i X p O m G 6 2 9 F z y 7 t J V i 2 Y f L f o u A U o 3 P d Z 5 C V g S z T v W q j U D M G 0 a o C S F v N R B p Z c d E y g E n D 3 w j A F k r a f q 7 9 6 0 s 7 w m k Z U T G L 9 X t / F j 6 z s s E I 4 B O Z a n B Z v j b / 7 2 X 3 t z U H X A 1 q z C M x E z S + A f F w s q r b z y 6 R a 8 z h h C 8 w r a J 5 / q R 7 2 M P a q 8 4 K 1 G B d F p c v D H / d i u 6 P s V y N 6 5 c w f T E w G c P s f B D g K J c J 1 0 s w + P a w A / r b / b r Y 0 G S G e 8 X T R p 7 e 2 9 I K l a B R O n U o Y i W k A 6 / v e 0 h K H 4 Y E C a 2 M H 8 C z O 7 z 1 q i U 9 T N e J / d m y f o x M 7 q h s l w i i b F Z k 8 e 1 + i c 5 I U E Q h s V K 5 A K I z 7 t Q m 5 1 C x 7 n J H b u b a K a r 9 C T 2 U m f e O x 8 r z 7 T Z V D f q 3 o w d L V N P K u L n 1 3 N Y e d m B a M 2 / y Z l S 5 3 1 I H r G R p D H E J 3 3 M e Y M Y O 1 z H m c j Q a B 5 0 e a 1 h o + G y c b j t f U x / y L H Z 3 f B p z x x g H F S i p S 8 U i i g X / b C T Z 0 Q u 3 i c 6 N j U L c v P G N M V s M 7 r c a L 3 j 4 E 1 B m s 4 E j X X O Z 3 J m G T U 3 J y W 1 j t N 5 6 v 9 g J b y C w i a o D f A I W C 0 d a h A o 8 / p p n V 0 t b p u d V R p V O X 9 r N d a U B N V l T 3 p t 1 S h Y U C 4 C z K V p V k A s z z Y f o C N 7 3 X s x 4 n j P / n P / g 9 v p u 9 n l Y r D 4 r n w Y z 2 N w L T + + Q 5 c w x T g r 2 C O n u l p R c m J c q 4 I 5 1 B V 5 A z o J 0 K P P U C J B q 3 R a O L W r T s 4 f W k a Y V p 5 D z m 6 P i U F H 5 H C q F B T R b K i C 3 Y G 0 o V b P f i 9 c b g m b e j 5 w j Q A s o z W 9 x 0 n W o J R 3 G j C H R o g t m 8 v 4 e N E 5 x K Z C G P Q G J l q j G 6 1 S 0 r k p D L t x Q o n E Z 2 D n J G q w + X p K k X S 0 y G 9 m X e G x q e F 0 k b d J H 8 0 R + e l V y / v l N E q a J + r N v K r F b R z V q 1 b d N m O B c b B g S i 9 k U u V / S r L 8 p m l 9 7 1 S C L V y B v Z g H f H l o L m W P s c k H M G u t R s k j 1 e H r C q R a t s G F U k E Y 3 5 T 9 N y s d v i e y I n O y X z H E 8 C 0 X / S d D 8 F C h d V j z V N J 8 e f m Z u C h p z J V E 7 v v k a I L B A K F 6 g C V N R Q 4 d C 8 Q F Y s l U 3 m h l P z a 2 h r u 3 3 u A 1 d U 1 c 9 N z q 2 v r y O U K y N N Y 1 A g 0 f c 4 A i B 5 b 2 4 9 a 4 L S A q j B j D F i L K g 7 M 8 Q p X + 0 E n G Y + N 6 W 1 + / 8 M 1 1 L N d n P / + / G M t U W G r i N J 9 K v i o g l N f n z X z I 8 8 i 2 l N o / f M c H M M Q 6 U Y b k / Q g x 4 m s g g Z Y g / T W T 3 6 G H / z K q 6 Q p V r 8 + K + 2 t 1 I S q n h W Q W / M t f V q u t d / v I h K e R c + R w 8 T l O X R G L r P J w O M k t 1 5 E / k 4 P v m Q b S y 8 v 7 j 7 7 Z M l 8 U a T y h e l J 3 K S B t P 4 c W 0 9 U X u f 4 0 p 3 H i S 6 u J q t V r j V q + d E f N e C 0 B + H x B l E p b x F Y b S S S 8 2 g 2 8 r T g v F 6 O v q n V m z y 9 l 6 j Q q M j I 9 F t a S b C D b h 2 Y u h Q y m 0 D o + N a u r Q H V J N y p J q b P 7 Y 1 / h W B q d + 2 Y D F t T E t t 3 M q h t q G M u P d m l L 9 8 i 7 D i R 4 s q D S O m v X f v C K P E v / d I P T Q o 9 y H h K t E + 6 I G U X k H S / v r 5 B c O T M F q I C o J 6 z l J 5 G l Q r u 8 3 v h Z 3 w W 5 E 3 1 g Q K P f q d e b 6 J O 8 G k 5 y x i o 8 p R K k o h m B g J B x p c h h M N h k 8 b X e w R q y + g I O L p Z 3 k q v K R M 9 B r 0 B 1 I N P V 9 D O u 5 A k V d D i v 6 N E W 7 K U 1 g e M m 1 x Y e k N 7 5 j 6 b s o y l 1 W j h w b t p u J 1 h + K c 6 m L 3 w K M U a i w Z B 7 v o n P / k p T z C I 1 7 7 1 I g P h g U W V T F h v 7 a i u E y S T Z 0 Q T t F b q 1 g f Y / r S K k H c B v V A R w 4 k Z n I p b S n K c b F z b w a A W Q n C u j e S C + g 6 e T H S h 1 S e v c K d s + l q c + f o F b D G u 0 i r a L y P m e 7 u k I I z t 7 r + / w d 9 w c D y K 9 I x e T E y e R b W 1 S i W f N j 0 s z H j s W s m x 6 P P 3 f 6 Z 1 W u o J M c D E 8 t 6 1 z Z E m V j f c H H s t f 9 / b R I A / h 4 2 y A 6 c S 1 r I Y V W l k r n f M M o 4 L 3 z v z W A b z r D I G i q 7 1 / f s P D B P R 7 / z w h 9 8 n E O i p j V I 7 C A Z r I a I A p U W I A p T + t u a t 3 O Z e C Q 7 t L S U F V 9 p d Q H R q P y 1 S W n m U c Z w l Y B k Q 8 7 s a p I b 6 7 b G n 0 + + I V u o 7 t H O i R 9 / L G C 8 U C m F 6 e o r h g x 0 d H q + A Z L Y v 3 V 3 0 q P F 3 / J 2 / / b 9 5 c + 3 j b d N 5 x 8 v r r 5 T 5 Q a k X 6 S F u l 8 3 W L u F Z G w P 2 L 6 c o E n m Y d q 1 N H h 9 D o 9 h G v V I 2 g f h B u i D v t H J v 1 f D q 7 / / S G w R I z O p 7 h z i 0 R Y 1 V G G t l + w S w 8 Q 6 F X n f Q K G K z 2 E d 1 1 M P k F L 2 h e y / Y P E q 2 b q V N t U O v 3 U R k 6 u T V C G Y g G e s E p / y k Z F 5 s f r a J 6 G Q C z U o d 3 v D x a f A n i f l e K o L u i 5 t V K t 4 A r / 7 p K / B H 3 G g X R 7 x e B I l W P 8 s y H j h W s Y C V 9 7 c 4 I l H Y G F t O n k s 8 j J M k e n 9 + J W d W F M R m 9 m i 3 h r / d t 6 O h W I o E x E V q b Z a S 1 L w o 5 4 u I k B 3 s X x X 8 8 5 I x t U q n 0 6 R t R Q O M h Y V 5 k 5 w Q M A Q E g U 7 U f 2 c n g 5 s 3 b x r Q q T p 9 e n o a M z P T m J q a M J 2 R l I b X / l J q 4 y y P I 4 A p 6 T G + y e O p C F c 9 T O S F o g S F d p + P x a L W L R p D k K 9 b y 0 Y c p q y s R Q + o y v g C q a L K p X Z 4 U 8 F B P s 8 x 5 O s 6 T n W 1 d f y 9 v / O 3 3 y x t E J U D B e L k 1 P s G f S z b d 9 I c Z V m 5 E e n B 1 K G L 9 0 x C 3 R a l 0 W p X e J o Y N Q M o 7 p Q Y R 4 z M 2 q W x K 9 b 7 V M l 9 9 9 4 d J K Y C p k p D b c 4 0 O a v t N n W v e j U t 3 x D I 5 I 4 F K z p n o + T F d c Y e D L y n G S f w u j x B h q g X y o z T w y h k N x G b o j I q w H k K U W Z O f S T c b i 8 6 v A g H t w Z 6 V i l s l I 2 1 n D y d R C V T R a d C G h I Z I p Q 4 b A A l m Q e 8 0 E 0 a h 2 E B y 6 / N m P m y / a L 0 d 5 3 0 d N A i 1 Y l r K c v e 6 y H P C N q j u 9 C y I e S z I T o V Q a t d x b A W M P d P U / p 0 U p G n U R Z u b W 3 D U D j N T w k c 4 w z f 2 J t I g V U 1 o 3 T / 2 b N n T d n S 9 P S k 8 R Q C i p Z 8 W C C U V 3 I a M O r x + G 8 B 5 O G N f y t G 0 2 c E O h X n q n e F t s 2 Z n J x A I h E 3 Q I t G I w S i G J l V O i V v q W 7 A O k 7 N n y n p 0 V Y y R Z P T f / f v / o d v m p 0 0 b A P E Z x Q H H N Y 6 r f 1 R 8 0 m 1 j T o K c M 8 k v B 4 j 0 g v 7 I A h 3 t A d X g D F Q N 4 g W P U p u L Y v 8 V g 5 5 x j S V d I 2 x W 4 n e r I t M M Y u J u R D c 2 u H c p j 1 f 1 a 6 y b t L h H l l i Q m m / 6 E L o u 7 x D L y o M 6 G s O c m J N m / C 3 j 9 I H k 9 J O M R B n v G b v R V H M Z q h M 4 T 1 w n 1 B W P l 0 z y u + P k o p o n u Z L i m i f k g / 6 z o l T C X 7 / J r y e G J z B n t l R / 6 B o L y d l K 1 v 0 L G e + N W v A c 5 S o f 2 I z R / 9 u b z 8 E p i a H J T r l a t t u w C X R 6 9 q m p 1 X Q P B p j q u O W d v D t t W w T n q f Y g k e U T 1 R L H u j u 3 f s E V 9 c U y 8 r L 6 B o q L l L C Q A k H U c J c N o c z Z 0 4 R T E u G h g l A u o m i a V G i H l t U z w L Q 2 I P r p s d 6 z g L b H t D 2 3 m v V E u q m 7 5 G n F F i 1 5 6 8 A r m O a 4 7 H p 9 6 e m p n j s Q 9 N E S D G + w G V W 7 G b X M y Z B o J 3 Y X U H b I + 2 h 1 E Q y f 7 8 F H z m 1 d h f 8 e Y q o W i 3 d o b n s Y u G F W T g D f d N j f d C 1 G a q m p I N p b c w g W c / d 2 7 g H 7 8 A H b d c Z i D E I t H E g C C V 5 K o G J w 7 D 7 z Z a I P j p 5 K q J H j q 4 X t U K G 1 j i M V p 9 W m Z 5 Q z V 6 a / G 4 t p h T A J f I w k e k g d l b W Y e 8 q M 5 a 3 P N V R C D x G N m 5 u o l 1 V 0 S + h H j 7 Z X N v j 5 M 5 m D f / 4 J x l 8 l O / g v / z p D h 6 U e 3 g x Z M f k 2 Y i Z b N 0 v Z i 7 t s z S c 9 g A m L / h M j 4 r j R F 6 p u F V G r 9 k j 7 Q t j Z F e r z w L N V N N k E E s N D 8 I e B f g c H v 5 P l L y 0 3 U C r x P f P a 4 7 o s K F p V l u o b L c R n j x Z j C 0 w C T D y U I q V t 7 f T 5 m / 1 k d B q B m X z 9 D t K O q y s r P C 2 x v h x A i + 8 c N l 4 F a t x i 8 c A Y g y c p 5 X 9 Q B t 7 t D F I x 4 D T e / T 6 m D 7 q N 3 U v T y b K K U + n Z S g G U B N L S d g 9 P d S z P V R 2 G q Z c Z k w B d r 5 I o 9 8 c Y u J M 3 B S 9 / j x F X X q y q / Q G I y e i V G J l G E O J A O L z Y f 5 e z N Q P 6 s I E U x 5 4 f H b c W b m P l H s Z 9 k q Q A T q B Z 2 v D 6 4 z C w / h P m T 5 B 6 i E y d k W l P P 1 h A 7 0 W 6 Z E z g T I D 2 W j S g 2 K f g S Z j K r U X W y 0 6 H l l M q Y F L L s S R W d t C v + F F b M 5 v U u Q n F b O B Q T d g 2 l R H J k 9 W B C z R 5 x q V h k m f j 5 V V B b c f v r + B f 3 a 3 j p 3 m g L H N A P W e D T + Y c m L x 8 u Q h S r p 5 c 4 s f i m H o L p s J 9 8 e J P q t d U M j i G B u 7 0 H V r 4 + 4 o z Z K T J L p G i t x D o U b W 0 K E i e e i Z O A Y O D 4 8 h 2 0 V u M w d / i P T q Q K Z X x 1 v f t C O 2 e D J d M Y m X 3 V S 1 V m Y r h t L k r o C 1 u r r K + 2 0 + l z X t x L L 0 k D F 6 i N d e + 9 p D M E n p d b 3 + I E Q g U s Z Q 3 m o P Z F p R Y X l C J T r 0 H i U 9 Y r G I o Y s P T Y z S q d N X Q u Z C a p P q e x 8 8 M G 1 5 t b W M T V k S W q q f t 4 g + q p m 9 1 l Q d b B 6 i 4 9 B N g F B r q 9 R y E q f O L G K z c Z c X u 4 x W x o H 2 n S m s f r a F c m 0 b r V H e 0 D + V 3 + w X e a m p M 1 O Y e z m C R n c T f u 8 U 0 l 8 U k X A 2 j Z c K + 4 a I 8 J a t a Z 3 U n n L q 2 D T H p I F r H 9 x d 5 A m i J e e i Z / v n K R 4 n K n f a u Z v G 3 X c 2 k f u i b z J 6 S g R l 7 h a w 9 j F p V u d R W l f t k k 5 6 I 2 h W V K m x J 5 q r a h c 4 l j Z 1 d T 3 Z H K H L a z U K z Z H / 2 0 e k S o S U g x R a b Q Y C j F V n I j R U z q H V z Z a X K D Q R g y 9 p h 9 c 2 i b V P 0 o e X 5 s u S 8 z u f R g Q q Z d X q J t v W N Q s 4 l c I + e / Y 0 q V a S V K + A b C Z r 6 N e F C x d M o s G i d + 6 H h u c P S n g 6 B j T 6 H X l M g U g A 1 k 2 / 7 / M p + x c 0 V F A x 3 N 7 R 8 I N R W t O p S w z e C Z 5 e 1 Y v s S s F M A G r 9 z N N Y 6 J O K 1 t u 4 H Q n Y 3 J 3 H F 9 V S d B x h B o d T p 8 K Y e Z 1 u f q G K W j W H I J a w 8 + E A K z 9 j 3 J X W T h u k M D i 8 Z 5 V o 7 O L L M x h 4 C n A x l t q 6 Q c + 7 u y H B V N h S i m 0 G + v s l P h u h l x l i + 2 Z 6 9 5 m T i Q C l C p C T J j R W P l l D Y 8 e J I S n o w F k 1 P Q z T 1 0 m B 1 h l b + u i 9 J 6 3 j H E t I R b S 0 m M X N v a 1 u c q s F G o o S R j Q K s W U n 3 A E b v b a 1 I c L j J E V 2 o m L b 9 m Y I l Q d q c G k 3 n 9 N N 7 c I G 9 h q 9 d 5 s 6 0 M E m x + d 2 z o X E 8 i R G f t V G e s 3 E 7 3 7 R a u z A E 6 Y n D o r l C R j D E j B G W a m 8 i U S M c c p p X L x 4 3 j R u u X T 5 I i 6 c P 2 c o l r y F A K X 3 6 r N / W D I G 1 / h 4 d S + A j b 2 X a N 9 e X 7 5 d 8 Z F 2 J R Y i 1 g x 5 f o h G t U Q U R h B k P H B c o 8 R n l c J m G Z 2 S A + E Z 5 2 O 5 v k T N W r R R 8 r V P 7 6 B a q f N 4 v L B 5 O s h u r C H o n U b Q P U O l Z H D b q c I e 7 n C w q W j 8 Z 0 3 + W q L j D 8 Z 8 p l L D P U o Q k F m z r k s D o + b 8 p a Y d f r 6 d Y 2 R E X q q 0 X W K E l s D I U z O L 8 r Q j u u I L x X / W / N f 4 g o 7 4 S p Z q y M C U c Z / H 7 c e g 0 z c b G h x g o Y + I v E o z 7 U O d x m H u 5 Z j p w O s M D F D K 7 y B 5 O o j 5 S w x 8 S T G 2 S x 0 0 y R h 0 r M o b / Y k p P w 1 R z 6 R q t 6 5 l 0 S l o Y p E X N t 4 i X Y 4 Q C g U e i 9 p R a 2 c S H S u V 7 0 C M K V H x b 4 V x Y j Q 0 z 7 M Z w h X l G N r V M k 3 N c 3 S + X f M 5 p 6 t q P H m K h q k 2 c G J 2 L k w d q a J Z 6 i I 6 s 1 f o r B i U h 3 F k c u t x I t o n 5 c z n 8 y a e m p q a x O L i g q F 2 o l I T q Z T x A m a J v E k 8 P D / 9 + S y A 7 X q x v / A L f + F N p W F l U V U y I + q l F 2 S 1 a v k W f J 6 E u W i e o C y u R a G e N p V 8 l J i d 5 W / W 6 O Y L W H h p 5 r H Z Q x 2 s u r o G Q g E s L y + R Z g D X C a y p 0 x H M X 0 n B P 9 X D w N V A t z y C u z + F w l r Z B N h a 4 O e w P 8 r x D Z W b D G D 7 / g Z G H T v C U 7 S K u 7 + t K v K Y 3 8 p q S X S u T Y K 4 W 6 F C h V v w R O 1 U L 2 0 2 o M 0 E 2 r T g 2 q 3 D K r b V Y 1 l 0 x X K 6 d b Y J z i B j L w + P n R 7 l O F F 6 2 2 N L m O 5 K E 6 f p r X m u m j S f W J o w W U e B M R F 0 4 V d f T u E v f 3 M G f + V b U / j T p w P o V g k E l X D 1 o m a P r s 6 g g L m X G H c y 9 h v Z B u Y Y 3 W Z n e 7 9 p f y 3 6 r r E 4 q I Q y O t r E o F X p M 4 4 N o V z I w B V y w G u P G G M k C i j R l I S S Q d 1 G G x u f b d J r b 6 J Z r c H n j a F e L p v e F 2 O 9 e B o w j R V R 6 W h 5 n V K p b B I Q 4 f D u J C o t 4 z g L J y / g c l n J g u d x 8 a H R 0 9 / 4 8 / / u m / a O t n 7 k o B Z G q K V 7 q J V L m D k 3 h f C 0 H z s P t m g d z p q t H 4 s b d b N I 0 O F + N B P 4 t J L f K G D n R s X 0 m I j M O 0 w W 7 U k i p d e A a 8 5 A E 2 9 K r d a b Z U x M x 6 l 4 P v h i d L 3 R H k o 5 e t T R F P p l N 6 r V A u J T h y e h B Z T 8 d o b B S w C h a V 4 k W j u J s n 4 h L f T b J 0 M a m O J 2 B Z 1 a H 6 l 5 0 g 2 7 x y i r N Z l M S 2 k a Q G o 1 s H o 3 q G q D 4 K E x 6 p M e J W a m k F / J I z B x d M Z L 7 Q V E 6 5 x 2 L / y T j I s i x 2 f G t K V O c a V i J u D 7 T X X 0 D S A Q D p o 5 o X a z g K W v z Z J q e s 1 x V b f r a J O l d o s 2 d I p D d H K k J v 0 g i u t F 9 J o D k 9 L W D o 3 q R V j e q P J + w D H 0 w s d 4 1 e e O o L r W I u 2 k b y r Q g 2 n 3 e 3 o F L S K s b F e R v l O D x x 4 1 c 0 Z a r m E X E + j 6 U M r m U c 2 T b j M G M o b g K W V c G 9 c l s K q 1 m v F S m q y 1 4 h T f Q 8 8 k L / Y 8 r + R 1 / K P / 4 s 0 3 l Q X T n r k 2 Z 4 e B Z w t 9 x k 9 g X K O 5 h 9 w 6 a U y r R 8 q j T a g H c I 2 S t I y a n 6 E F 2 3 X z T y v p + 5 p 0 9 J g 1 O L P n p 0 / 8 P b I A T g a G A 7 o o U Y S b V + 9 i Q e t 1 a L X 0 H S 4 f 6 S M B 0 h 9 V 0 S 5 T G X o + V O t Z e O O 0 c g T C f l F 3 J c U q + + d g V G l 9 E F C m t p H e r l t 2 o d d t I p K M w m l T q p 4 U m N b f o n 2 K P E S p l M A P E 1 Z d 2 D s e t M o k g M W y 6 Q N Y z 2 s D s 4 Y p u W q W m 6 h k K 8 j f 0 y p j + j N H 0 S R d l N 0 z c z K i d 2 Q H j X S H y t 6 B 9 o E S k P 3 h g F m m 0 a i R a l X o K 3 l u k 4 y B w s k Y G t k W 2 s U e j W I P f n 8 Y k Y m U A U 8 w G q Y x c p r q B q / f z / P x E R g 1 t P m + Q X u E Q C R M R L g Z S y V M 7 K d j c D i U O X O b v u 5 t g q 5 F Y + p 0 e A g s K r a f 3 x V o I H l x B s G 5 K C Y W / W b l g P p d O I Z h G u Y S g k k a m q d o q 6 b r q p u 8 l M k 8 a n M I M o N k K v k w R S 1 P Z Z g T 3 / c 8 i + P v / / 2 / 8 2 Y w E T A A 0 X K K Q J w x R r p h L I 3 N w Y t d J j / 2 d n H 2 j U V E S I 9 y G 2 n G L A v Y W V t H Q K X 6 v A C i J U 8 j j W K T H M R J i p J 6 Y j L i k P C 3 V F E u x b t + / R Y m p j j o Q Y J z 9 3 u 0 T E P 7 K p U L W d P y 2 e e Y w t b d N b P j 4 X 7 g 6 n f V S N 8 X I Q h T I a h f u F b c H g S U L q A v 4 k V m f Z u O J 0 R w a J 5 C m T C B a v f Y + Z H 8 a t E k B o q b F R T u V 1 H U L v h d A m 4 U x M q 1 e 3 B 2 + R u d G I Y N e p i 6 h 4 o K t O g C T r 0 x a 9 Z r a U I x f 6 e M 0 g o 9 g N d v l D k 8 G S V t V X W I H 2 X G c l 7 + t r r g V v J K d f c Q X 1 Y 7 A i d / k 1 6 Q w I j O k j p G A m Q S m h T P o K O 1 U 8 O e q Y R w + u i t t D 3 M S s F k 5 r R P r p k w 3 t o h / e 6 j k N 5 B I 2 d t J N 6 o V E 2 8 W G M o o J b Q e r + K f r X S O j I f 4 H h F k G u 7 M B G 2 c d x F o Q n g a a + h 7 + g F z T S F M q T 7 p d o k K e 7 R W / L W 5 c 1 z B A 3 W / J M S E l X + v t L n H n o k M 7 e z S / s E q O d d T H H s 7 u O H s v r 5 G l o 5 e Y I 2 1 D b c 7 u u b J v N S r l Z l A K 8 j S v e s N G o X n p C 1 c / z k U s p k A k 9 i Q R 5 8 v A b 1 A l x 4 L X r y R A e P Q 3 z f p F h 5 g V V H 9 Z O 3 f s r f H + H F r 5 0 1 w W u 3 O k R 9 m 0 a g 6 k a v o d i F F 5 y v d y v W B t V a x h 2 I B U 0 7 6 D s f 3 s O o 5 s P U l Z A x J s U m e T x j j Y n Q 0 P z W W P R Q D O P e h / f h H M b 5 f l r p A K n V 0 D q W X q e P z e s 7 / A 3 G G 1 7 F n t b n J G p M o 9 W r o j K B S e p a U 9 9 N G F I 5 A l R 8 c i X T / E b f Z R v S M 9 A 4 a b O 6 k T w w x 1 5 L 3 o 3 w I H w x W n 3 + X c 3 X s P V Z F Z 7 w C E u v z R g l 4 2 E Y r 9 Z t a D k 6 3 8 t Y s 0 L q m z g b M V n C o 0 T H v n 2 b I E r z e B x + N L u b u P S D i 6 i t a Y 1 Q G 6 k L R 9 P w 4 Y A e p G X 1 v j / Y X E Z l Z P f f 3 U E o E s f C 1 / f m 3 1 o c h 2 / / g / d 3 / 7 L k n T f f g H c f q H Q 8 o n m 6 q Y H L F 1 / c M O P 0 v e 9 9 m 9 c 2 Z G i f s m n P u x w J K C U m b v 5 o D d H Y P D p q E U a F k n X T m p 9 O p 4 7 I L A N D X t x a T v T Q Z d L P d h f p B a 1 n M K X J W W t r 0 O N E G w X Y y O k X X 4 s d K o t p V b V H k K o l + t Y E K X + 7 r 5 W s v J D 9 D s l U q 2 / a J 3 d o L W / n r i M W i m F x b g n 2 J i 0 Y Q 2 d t T g A 3 a d y 0 C 6 m 5 S U N 1 q j k 1 J t E 8 x q T p p 5 4 6 4 6 X X 2 o K j H 8 X M i 0 F E 6 Q k 0 C J s l h 6 m a G O 3 a B M 2 H V N p 2 T A e H 2 P j o B g P 1 S X j i L X o 3 N 4 + T V I i 0 i 4 y N d J J x W I w x 1 k L C G B V 5 P x 2 7 x u X + B x s I R 2 K k L i S D p E d a 3 d r I 8 B w b B H h I 6 5 J 4 i k R s q 0 q v 7 R w i P B s w S Q z F O A e N k 6 7 L v X c 2 C F I n F r 4 W P 3 L F 8 4 B j J C 8 X j P O c S N v V T + M o K T N + y 9 x g 3 K e q h G W n S W b o 9 0 r 3 G i K h B N T R B d B q A R D 3 j w j C Q 2 p j D N 2 1 f 3 3 H K P 6 l X z i 9 + + z J A C U R 5 V M J k l q M 3 b 5 9 x y z l + P 7 3 v 2 v q + j T H I + p 3 E o P 9 R y m H 0 u Y S W b 0 a O f m Q t C A w 3 U V o y o X k U h C R O Q 8 S W k 4 9 F T W 7 b C g r F J o k 3 y a Y T D a s 6 j B 9 6 b L r V F a 3 1 U b r K D q o c h c w k N 2 8 s 2 K W T B e 3 C m b / 3 c y D P J o Z N 2 k R a Q N p U S P X Z 5 z j o f X v o F Z o M / b Q I j v e t 2 p o k p L u 5 L K Y 9 k 7 B 1 l O P C A b b I Q c m z 0 c x f S 5 p l m 2 r A Y k u g O K g 2 G y I s V W d X o J U h z G i + l q o m a b x B P R a q p h w O g a I k B q p N 4 S q K H Q f p y W u V t r Y v r 6 B O A 3 M g L F f L d c m L a p T 8 T o c r D 4 N j B / z l 2 Z N G Z D A J G q p e / 0 d p n H p V X q k 0 i G a 4 S H p q M d U o H u i H D f S S 6 e f n p T D 5 I u 7 z f o p A y Y C 7 C j F S d / L k D p O m C o I 0 c S j R A Z E y 7 5 l F O R B j v N Q q v c b N n x w x x n H M h 7 S M Z f T Z d T L W r T X P H L 1 s T y 4 q L F / t 7 7 v o A h Q O V J f l T 9 N n t l b / t I f j P B P f 7 K 1 + 5 c l f / 0 H c x z v R 8 9 R 5 y z a J 5 e s 5 R E C l p J Q q g i 3 M n u a X D 3 e U D 8 P c q S H 0 r K K 1 Q 8 q c A b a O M P Y 6 S Q i l 6 3 Z / W q u S S B 0 G T 8 4 E e Q 1 n 7 l k 7 W g 4 F r 3 v x o / v 0 L O c J W 3 L 0 B L v 9 a / o t Q e m s 4 6 L h l d K p a 1 W l N U J R I P G k 0 k 5 R A N k x W 7 f v I O f / P h t / N q f + G U G x h M m p X 4 S U Z e e z N 2 i m b d x + 4 L 4 G 7 9 / D d t q / b w r / / F f O G t S 1 A + F o 3 P j r T u m r q + n z F a k h 5 m z K S u A 3 4 3 b n i S 5 2 2 U E I x G z f N 2 b Y v Q 1 p n J P I Y 1 y E + m r L R 6 O D b M v + / n 7 x 1 e x i 2 p W N 2 k Q G f 9 o D 9 3 w 1 O E l F x t f b M D V n Q d C a V N J I t m 5 S + p a D K H d z + D 8 t / c 8 z F j U + S l D o 7 m Q 6 B 9 l J 6 3 q j i + a G L m k N w u 7 z 1 o e 6 g f / 8 Q f G 4 + t z u t 5 v / e 9 e P z K O 0 r U V 7 V O 5 0 Y c f f m R K k r 7 9 7 W + a C V 1 l + n R 7 n u V I Q K 1 / v o F + L Y z E G T s i U 7 S s T y k q p V n / b I f W 3 A + b t 4 5 A Q q 7 a o i z 1 A i 1 g y W b o Y / R K H 6 F w C G 4 b b 7 t Z o T 6 V V m u g F H e M r Z E y e z 4 / r T f / F i C 1 I E x t f F U s + S u / + s t m h v 1 p g 9 Z b 7 9 z F q B n G X / v J A 9 P P e y z / / j c n 8 G u v J R F J q X m j 3 f R Z v / e z L R M z D i 8 s I E H P o n 2 a 9 v + U U t U S Z f m O F H 5 9 / q 4 F K n i 7 x k s 9 j S j G U j m S g z E c A j k s v k i K q 8 D u M V J e r 8 P l 8 B q r r y 6 2 i q d k p D R / p h K t 7 c 8 L G J U n S U N 7 Z k 2 V 4 t P c 7 Q L P 2 Y 2 u o 4 K p 5 S m e z a N 0 v N m 1 4 U H B i c t T v Y d G c L 9 k V r N o b f q M B z 3 1 D Y J 1 n y g Z s V + O A p N E 2 V u B S p X b i q W u X v 3 C V E u o a s L a x d B r r v X z K o f O S m B o V 3 g R 7 R 3 4 Y 8 9 o D a h A K m 5 t 9 z I Y t Y J o b L l Q X b e j s c 3 Y a z R F B R l i 4 C w i F A v A H w i b O S 1 D c 3 h r k 9 J p J e b v / u 6 / x p 3 b d / G T n 7 y F t f V 1 k 4 Q Y 1 8 Z p 0 L X Y S / 3 5 z F 5 P 5 b J 5 X U C z K M O T 5 f R r S 7 R + V D Q 1 m 9 g n z U o f h d t t 3 P r J K m 7 9 7 B 5 W P 0 z D 5 Q w g F p 1 G u L h F S j h A p u b g M e x p l F V P w O N D z 0 z u W s / p n 5 a h 6 x / / 5 v 9 0 f s 8 i S r k 7 B m F 0 h g L T 4 h P B J F E 2 T l U P d c a b y h j m b p b o e c p o I s d j b J q 2 2 w 5 S L l d U s 2 f W U h i V G w W 0 p i j J m A 5 Z P l s 2 z 4 3 F y / g y 7 N U 5 H R Y Z u n a J 1 L 9 d x M T p w / G X A L T / d p y Y j B 5 j M K / P Z 5 Z H q B B 1 a 2 v b V K L r u s t 7 j f X g e Z R D Z 5 a 7 X 4 T f S 5 r m 7 Z 2 Y 0 u w X e a E 7 b 6 9 j h / T E M Q q i 1 e J F c V c Q n h 8 i N M 9 L N 0 g b n + / u T + L e j 9 P Y u p r Z / S Q / S z B o 3 d U n n 3 x C r + T A 6 v 1 V U 2 7 y / r s f o k A A q e d A r 9 s z / Q D W 1 t d M E 4 7 / 4 X / 4 X V K / n + L T T z 8 z O 3 X U a 3 V j 0 Z 8 k 4 v k q + r X b H z 3 H h W U / 7 E H 1 o b a h 2 2 B s w 6 C + P 9 S O 5 G X Y e w F 4 h h 1 T + 6 d G J g w Z j F h z U j 7 C S c W 5 V l l S m 4 o r p d R u 9 A Z e f L M 8 X m W z Z p p e P o 2 k e U 1 0 R r M X r d W 5 J x F 5 J v X P C 0 x r o W M b 4 W Q c u S + q c P S 9 a J U I o r I P b f c m 7 O E 2 j z N H 8 F R g G 7 k V 5 q F 5 n w a D 9 F t A U w X I W P T T A t V R c F a v u 6 6 y m I 4 + 4 8 W n n 9 g d i 4 5 b 1 1 4 p c 2 V u T 5 1 e N k v e 1 9 c 3 T V n S O H F x U s P 5 h y 2 G 8 p k U M P + p f q / 0 Q M 3 / m 6 a C I Z Q I I U A v 8 r i M 3 X 5 R h m 7 t 2 i Z s 7 R B s g Z r p y 6 C C 2 / 0 x l K S 4 X S R w G 3 C N Q q h U s 7 j 0 C 4 v G S 8 n K y d W r 5 / X V q 9 f x z T d e N + U n v / c 7 P 8 K Z c 6 d x 5 q z F 6 + / d u 4 f 3 3 / / I e K f v f e + 7 q N E K b 2 V 3 T M n K r / 3 a n z L U Y J x i 1 X Y 3 y n x J b D y O Z r G F L r 1 Q v V L l e Z I + h N q Y e W n + I Y X x u B w m T S 7 R 8 b S K b R Q 3 K q Z X B L o R e t 0 0 z n 5 r G b W h h 5 R K u + U f B q 8 8 l l U 5 0 e N 9 D 1 p V 3 C u 4 0 E h 3 E U z E G B / c x 9 R L E f h s s e N p 4 q 6 k 7 2 a N Z x + 4 S j j 7 z S W j c E 8 r 3 U Y P z Z y V j m 9 3 6 8 i v 1 U m b v I x v g w h q 5 3 k j Z A g D F 4 r 3 K k j M T i K 7 k o G X M b C 1 / G T v N 7 W x 2 0 R Q / S a s v 3 t N a x s g L e c Y 1 A I I z Y 0 e 6 V H x L C I P J O C o i 1 G l W q W B / c z 0 6 t P K 3 D N n z j y k f q q c 0 N K K 5 0 k c v / 6 D X 3 8 z f S / L A c y b G X y X P U w L U I O d F K O 6 T a e f K Z m l G 1 q Z e N w 8 k 2 i i s n W Z W 0 0 4 E S G N 6 G D 5 1 Q W z u O 4 o m q O s m z / q M j 3 z H L u 9 8 3 x R W k x a H q X M N e e g F k 7 Z L C n O 0 o J p A b W y s m o A J b f / 3 r s f m M 2 M 1 W X 0 j W 9 9 A 7 P z s 6 b G T 5 x 7 c m I C f n 7 e S c / T 5 c U u r z C G C 0 Y I K q C W a Z J m W g o S T J J C 1 Q c I z 7 g Q T Q Q J D v o Z 3 v a f n g y N 9 q B K z E y a 3 d 3 z 6 T Q C 3 i l k 1 z I I x h h r 2 D x w 0 2 K P r 6 m M k r x U F 1 V D q 6 z a P o G q A 7 t / Q I 8 4 w u a t b Q y b A V Q L s r Z 9 x l V H L y f X b 6 v O r 7 y u K Q l g + l I U n g O L C U 8 q G k t t C e r z p u i d R m j W a 4 g v e h G d j v L Y 6 a V t m n L g t e W 1 0 j x a Z a e M 1 M I U G o W 6 6 b O n J f 3 d W g + V j Q Z 6 p S Y 6 p Z Y B U j 3 b Y p w M K r Y P / S Y 9 9 K h q l o 0 8 T S x 7 l G g 8 d N O S D h U O K E Y u F E u m l 4 T 0 U G l 0 X U M r b p Z O W p 9 7 H s T x P / 2 3 f v N N t a i y j 7 x U F i o O B 6 f d r s M X t 8 N N a q P d y O u 0 b p W d J g q b W V R 2 6 7 V U A i M i 3 m l 1 8 e D D D f T K H g 5 8 D + E 5 G 6 b O 7 j V O P E o 0 W M r a N S p t x g d d d J 0 E M H V F j S 8 + + v g a b t z 4 g u + x 4 x y 9 k p Y f T 0 y m c I t e S 4 / T m x n c u n U b Z b X s 5 a D O z c 6 Z a m Q p c 7 P R R C a d B e 2 u 6 b P t c n l N u U w 1 V 0 K r o p 7 b L l P Q 6 Q z Q Q D h 6 B L E a l E S P j W 2 U B l Y B r S x w I O k 1 y 8 9 r V Q b u / R h q O c Y K 0 2 5 + / x 5 l V B p d / d O t + j 5 L e N l 5 2 x 0 L X x f + G c V p 9 M 6 t F L p l K p 6 L s e q B 5 e Q C 0 9 Z t e t y 0 i l l 5 H W I d M 8 d 1 F P B O I l o 3 1 a 1 4 0 G i W o P 2 5 n P 4 I r 2 2 Q z z P m 4 7 n 5 o v R S u 1 + t T K r 2 2 e 3 W 6 M 3 q L U N 5 s 4 y / P C 4 f w h P 0 D O o u R I M 1 p M M O J 6 J m C U 6 9 X E G r r p Z c L g R T b s Z A J 2 M 0 T x I x B C 1 9 F 0 B F 9 7 U E X v f j X e H 3 d x t 6 X s T 2 0 e + 8 O 1 K l Q L 8 7 Q G G j g H 6 D 9 I L W 9 Z V f f c E c q G K i L V r V e r 4 N t 1 2 T f 9 Y c S 7 v R Q r v F + I D n 4 v e p 4 o H q 7 W 5 g / h V r T u M 4 0 S C N 7 + + 8 f 9 / M P X W T T W z t b J n B m 4 4 t 4 c y p R Z I k X t i R E 6 M 2 O X t 8 h H v 3 7 5 L q r R j g n J 4 9 C 0 f T q n u b W I 7 h 4 j c v m G D 1 5 t V b Z v P j C 6 c v Y m Z + C n 5 P h J / v I n U u Y c C h w f f 6 r c z X S U Q V 2 q V V x T x d T L 9 o z f v o N z M P M r T W j J S o V d O X I q b S w r x m Y q c C 7 x / l 9 3 p e k 6 V j c Q w D y N y o 0 h U k q C A F n P 7 G r C m X G k u D X m D z c w b h P H c l I O Z e j Z j 2 z c 8 q u b U c q b w N f V c e v / W j M j p 9 H i F B 6 + B 3 / 9 W X J / H r 5 2 I Y M v Y R N T U B P y 9 R Y j 5 l q k C q Z C j a C K B e q p k 9 q q p u t b M e w d d v m R K w 8 F w Q n q A H q 5 + t m r 2 U Z 1 8 O I x D 9 8 s v + F S O J w q u l 1 6 e f f o 4 7 d + 6 a s d c O 8 S + 8 c M U k K 1 R B I W r / H O E J j v / 0 / / R / f F M z 7 s F 4 0 H R L z a 9 b 1 e T j 5 p O y D t q R Q z P p p s 3 Y h A O B C T t 8 M b l l b c x W p 1 c j t X M O k Z p N G n p x V I O O z u 6 O 3 6 J 1 u q k t U 2 G n i I 9 u f o x K r o r z i + f w 6 s u v Y i I 6 i Y n U N M K h i K k k i E 0 m C G A X E o k J L M + f w u k z y 4 j 5 Y r T i T q R S i x h 1 b Y j O + E 0 J U z d n N X I p V + u 4 t 7 G K + y v 3 E E h p T 9 0 e 6 W P G p O o F K p 3 T Q V A d B T J N b G t J y J D A U o s w i d 6 n s a I j R z X b Q C M v z 1 g l B d S a I K l k g A r H 4 + G 9 b q o + V x y l u j + r m J Z W 1 e Z G L B l j H F c i w M k I C K D 9 O 8 Z r 9 e 6 Q F G r o q G P q N K / D Y P T U q f a x y D t t 3 y g Y j x K Z 8 + L / e b W C H r 9 P Q k z h Y t y D b 5 x O I p K k l + f z a v 7 I w T V z W W 6 f F 4 1 y g 5 6 q a e o B 4 8 t R 9 N x e O A i g 6 T m / m Y j W L h s 6 b L W D 9 t g T c I U H U G e q L y u i e 6 L 3 W v l 8 9 + 4 9 6 k 4 T 8 / P z J o W u L W 8 0 4 S s w f V l 6 + f O W R y o l m u T G z V z P p M t j + x r l S 3 S x 1 W d C 8 0 X j 7 J / 6 H 6 h T 0 c h d M 7 0 G Q t E o 3 K R T o g x j 0 c S c v I d c 9 T g W W m G s s 3 J / D Z v 5 L T j p z V 6 Y f 5 1 U w g s f q e f U 3 B S V g H R O L M S l C 9 w 2 F 9 j J g f P w 9 3 1 + j y n G T M 6 H k V l f I x U h y u 1 t D q 4 b / d Y I s 1 N z m I t N Y e m l C x j 6 Y y h m 0 1 h b X T G p V 7 f T b T Y W E 8 B k A Z U x F N B 1 j P r 7 I H 2 o b N Y R j E Z I + R o P A T U W W e X Q h M 8 k R N p 5 O 0 r p v C k W V s r 3 d 6 4 W c H O r g S 9 4 S 9 c q W O D z a h r Z J y V U P C X Y O W 1 + R L X p X N t B y h e k c v f N j h 4 S h 5 P f t 1 0 z n i 4 1 k 6 T n p 3 I / w 2 S w Z O d u B v Z O H M 5 w E 4 s v z O P / 8 0 H G 9 K U Y y 7 d f S O K V R T 8 N Y Y u / Q 8 9 0 O o I g w a 3 e E C 6 O l / a 8 8 q V o G p J W 1 U u D B k x A D H v l d / s 0 F Q 0 z Z e C i s W p k G R p k i o j P q 2 f 9 l 1 N 0 E R l d E y 0 T 0 b S I W n W p w 9 H c / B w N u L V i V z H U U Y b w j 1 I e A V S J w W i 3 7 s T M R V K 4 A z V 2 E t E B J T D W P 8 2 i t F 7 H s E U F c L d x 6 h s L V B J a Y K c 2 e W 4 b + i L 3 L E X V J K 3 m i L R z x v v v f 0 j r Y n X 3 j M c T m E 3 M 4 P T y M v p 1 O 5 K T a i 4 Y w I i K F 5 7 1 W 8 W g f g 5 c i H F K y A N P 2 C r Z U U J D x 6 a y H n / M j 8 p W j Z a + D l u b X n V 5 h k a h j b m X J h E N + z F 0 R X F p m Z 5 t e R H q r f b e e x + Y P a a 0 Q F F e s l g q 4 v 6 9 + 8 j l 8 g S k 1 U b K o h D W R d K y C Y / P b y x 0 c P I w j Z F h i U 6 F T P P 9 f t 1 t t k 7 t O Y b 4 6 / / 1 b f z 4 Z h E / v V X C 7 1 2 t 4 T e + c x o + J 8 E G 7 Q A i z y X 6 N k L b V k Q r 3 y N o Y 6 Z v u T t E Q M u n U R n r u T a P c w C X 3 Y n g t N + A 7 G n l H i n 1 o B p E f 9 T E 3 J W k 8 e L / 6 v M 8 c r W 9 u a V v n I 7 i 9 U s J a 5 z 3 M Q u N d S O r v Y y H j L c c Z u s a g W n A u F n Y V i N M h 5 O U z K a 5 q h 5 s 3 j 5 2 b u f h c Y Z h S x Y Y j x 9 d C 3 h y k R e l S e E Y 6 H p k s 3 k z 6 R 8 J W 8 0 r d Z 2 e t / h J 8 r B S Q j H G x q f b v L D k q W / M m I z e f l E V 9 N r V d Q x r I d S a O / C T g s y e n z W 9 5 5 S A K K 9 X E S E t 2 7 m 1 g e l X k w Z E K g 6 9 d f s 2 r n 5 + n V Z t S O 5 7 C Z c v X z Y K 0 9 h p I s z g c u X z N X i d S d h d T b M p N e w D T L 2 Q e m w c t l / W P q e X G 3 h J U S f N a l J b g J R j t y B U c 0 V + F + M X e q R a w 1 q 0 p k 4 6 H 3 / 4 m Z n v U o O N i V T C B N m a w / r T f / p X E Q 6 G z U p b S f 5 e k V w 9 h E 6 v h s T y 4 1 u o V Q t 1 r H y w D Z c 7 j L / 8 + w 9 2 n 7 X k 7 f / 9 6 / D t 8 9 o S 2 f c m 0 m h s 9 R H z L 5 v N z / z n W v T E A a D l x d a n F Z M c i q V C m H n h 6 d P Q 5 X Q F G 5 8 V a M A i i J / b W 8 T Z 7 l L 9 l W z h Y 6 m i j 0 A 5 W F M 3 l t I d F c o O k D g X J k m w Y b t q x 0 x E C q 6 K F n o / h t D x c B 5 D e x O F W / T 0 O x F 0 / B k s f Y M x n 2 2 v 9 O h Z R Q Z c B l k t k j / 8 8 G P T P f j U 8 h J e f v l F k z a X l 3 r e K N / D o x G g + h 1 a K G f 3 U N 1 X d j W P O z / O o F v S o s A W X v y l i 7 j w 7 X N m I 7 F x N i 8 0 F U R + c x v e i S A t l b U d y e / + 3 r / G r Z u 3 8 Y 3 X X z N N A p e W l k j R G E z 6 Q v A 5 w i i u l u F y q P G / F 8 0 6 a c 2 E D T M M k k 8 K J s U a 7 S K p I G O q 9 L 1 N 9 E b 0 j t p h b 1 f 8 p I y N r p 2 W 2 W 2 q l c O h M L 3 V M q Z n p v B n / 9 y f w a / 8 y p / A D 3 7 h + / j W t 9 9 A g h 7 z 1 v X b V D Y 1 K r F E q W R N A M f m n r y i 2 J 3 o Y v G 7 p H B + T e S e T B R r e R I O Z O 9 v 0 9 q 6 q L y y 9 T U 0 b T n 0 7 P I i N g J q w k w G P 4 3 I q u / c K M I T 8 P K 4 W m Y + c S x e t x 0 h n x N h 3 n R / H J g k J m 3 t d q O 0 U k G h b s N 0 2 J p / M h 7 J 0 T V L X e o N U t J a G J 0 0 D Y F j g P m L E 3 D Z n n 1 i 9 x E h y 9 H 6 K L E H N e / X h K + o n + R 5 r Z Z 4 q L k W R W u j 2 1 a d 1 t 4 g C 2 i l l R Z d f Q e R e V g N K f d V U I w n 4 Y a 2 A Y a + H g q F D D K 5 j G m p q z K i X / 1 T v 4 y l u U W 8 8 f I 3 4 W y 5 0 K R F z t 8 q m 4 u t P n / T V 4 J o k T L 1 B l 0 0 e h a t E H 9 + k s j 7 l b f U R s u G c m k T A a 1 M p b L s T 4 E L 6 + r d X W 7 a 4 a Y 1 0 1 a T o p s / + O H 3 z c K 1 R D J h L J z 2 F t I k Y n I q y c 9 Y 5 9 a q d j g o d v Q V X 5 E j P u k C q u d C K B h F 6 h U 3 L s y 6 M c V Y c o q U d Y k 0 S m N 7 U E g 4 R W j g 8 z I G p Y q K E b S z O h s q u c 2 B Q Y M x X r N j q K 0 m Z o / 6 j u O k n m u Y V c W x R R / m L 8 8 9 c x r b 5 h 6 Z 6 6 T N 6 v o b e Q w 6 6 q J k T V q 3 k C f o c / T 6 L d x 9 e 4 v x a Q i R W Q e p 9 g T H 4 v B 2 p U 8 j Y 5 1 S e + P x v k 3 q a a 7 n Z R g l z x v V G 8 s + V 6 B F e L s H u n v t l D b e u L G J 0 Y D M P w X M n L d S 4 r q 4 u u l E 5 Z K 1 Z F m W o 9 Z s 4 K 1 3 f o y 3 P 3 4 H n 3 3 6 O e n d J d j U 9 b X A W M N P Z R 1 6 S L + G S C 1 P M e 5 o 0 p u 4 E E n R q j s a V M Y E q q t F V C q M H f j 7 u h 0 r f O 3 B B + u M R a I I T o 2 w 8 O K 0 u d C 9 V s 9 k p z Q R O V Z A 1 Z 4 V W t Y i P J 2 b A l v N Y 2 j Z v N L C 2 e 0 8 f v 9 H v 2 9 m 3 V X R L F 5 e 2 2 7 w W B o I p 2 K o d 7 T 1 i X p Y V w 3 o H g c s l S D 5 v E 7 8 l / / u B P 7 p v 5 P E f / b 9 O P 7 R G 8 v Y + n w d G c a e 2 j B 6 v E 5 K G x 2 4 E D J L 5 p X J U q z m a X O Q O 2 4 4 e x E z 9 v K W x a 0 c X w t S m U 9 u k R t a W 2 V z k b o + W y J j L I N Y G P l i B T Y y l o n 5 S Z R W 6 6 j U 0 o R T R a / y G r X R X L m P W G g R p c I m w m a V 7 p d T d O m U q L l i 3 H G y S D 3 N 1 U d c K w + S S Y t 6 P 4 / x k + R h D K V q h 3 v v 7 H C Y m r j 8 / f O o F x v Y u J q j d Q r B 7 m / h 9 D e s v Y F 0 k j p Z p T Q l q m a 4 + v k 1 n h y x 2 Z B X c O D V r 7 0 C f 9 y H Z q 6 L U C C C y a U Z b F x f R e p i F L 1 2 H 7 0 G F Y r U b B w E q w v s 9 p 0 s G h n q 0 6 i D i V c X M X I S x L S Q U f 9 h R c r T W h b v q X d 3 D e d / O G d W 0 G q b 0 m 6 R x 9 f s m r + 1 P 2 x 0 3 q I 6 K p d x c u y 1 O 6 P A K L D t 3 E v j 3 v V 1 f P b g Y 7 x w 5 j I W F h d 4 7 N o W 1 d p 0 T i l w b Y v p i N v w 9 n v v I s F Y S 2 2 t 1 F D e 6 s H m M X T 3 4 E W V t 1 E + T x X d t q 4 X D 3 6 2 Q y p t J 2 g 0 6 y / 6 6 U e n W 8 f 8 y w l E k j Q m / P h g R A + Z o U f s O p X Q R N / e w v q 1 D O O f G H r d C p K z S b I D v 1 m K / y Q R o 1 j 5 a A f t R h c X v r t w K B Y + i c i Y a V X u R t m O M z G y j 2 o D 7 X I X S V L l n Y 0 H i F x 0 m n 1 6 1 S J 7 8 2 e a D q k i c G Y S s 7 z O R 5 V i n V T G Y N J N A B q 3 F K v W 6 l h f W z d h w 9 e o W 7 o G 4 x 5 + z 5 s 8 z P I p i O 0 U X Q R L 2 T T 7 K G 6 1 M O q 7 T W P I h S v W 7 g 2 i c L V 6 D T d u 3 s S 1 q 9 f N Z J s K V C 9 d u o R 6 u o F c v U i 6 c x 5 B P 2 O O p h e p q R S q u S K 6 n T a i i 4 y V y N m 1 w 5 8 y S v v 3 j 1 X M p j Z U 2 i 2 9 X x n S e 9 U Z b 4 X w o E j u 7 B s x U N 9 9 I 0 W W e / O L H f g 9 k 7 y Q J c x e s r Y k V e Z P X X k 0 e 6 8 9 g 7 2 + A O r 5 m s l O B f x 2 E G + o 3 C + h W + i h l e + i W a K C 0 0 N m i z t m G x Q F u J G o d m 8 I 0 p O U Y C e Y A / M + b G e 2 z X 5 F A u G N m 7 f M d i Y u p W t J L W V U R B H H M Z + 8 l x R a V N F t D / A 1 L c y M I X W K Q X r K o 6 4 x j P N q G B J g 1 W w H 5 Z 2 8 6 Q u o J i r a j v S L d + 7 i z Y 9 L + D / / b B u f F A f 4 8 U 4 D v 7 g 4 w / e P 4 I 4 8 e V t O 1 S x W d u q m e 5 X d 3 U N q 6 e l 7 0 X f 6 N l z d d m M i Q M 8 f Z 1 z r s t H w U Q 9 U E u Y P o V u l N 4 0 z u r R b h b T 1 P A 2 I t 4 O 5 F z 1 4 k I 0 h 5 q d R 3 X e 9 T i p a F G k Z 6 4 4 Z Y z O 9 s r K G k l Y S E F w y Y t r R c H Z 2 m o b J a v L / P H q o h 4 D S d p j 1 b B 9 2 c u 9 B T 6 s + O V D + C o K z S m U P j f U Q m N 5 5 5 z 3 U K n V T S 7 e 0 t G j a 5 U 5 O T C L i i m J + c h 4 e h x f R e I T u m b F J o 4 W J S w l T t i P F f p I o e N b u 8 q O G A w 4 f P S C 9 Q L X j M P 0 L x q L t M A f V A B q d N B Z e m T L e a C y + u I f H 2 o c / 5 U W b C P I F r a 4 9 2 n H d 1 q q h R x C p 4 b 1 2 O H R R U Z y 8 + I o T 7 q + v 4 f b d 2 5 i a m a T S u p B Y j J l J S 5 U A K T v 5 4 P 6 K 8 b o X L 5 x D l 4 p 1 9 e o 1 W s w N A 6 D x W i w 9 1 v I R U U O N l Z 4 b 0 x K B z 6 z e T Y Z N U / 6 u t 0 g D x O O z T / E z B c Y p H t L C G g N 9 N / 7 p T c Y q P N 0 K q W u J l P R P L v T h 6 n t N 7 z t t F / o 4 U Y m Q L x h G v d D F 1 E U t i z k 5 5 d P i w d W S 0 9 w v x g Y I H t j F v V N n b D 3 U 4 s 4 6 r x O v L + M q T Q P U M n X a i Y Q p 4 5 p O u F B v u 6 y K 9 J P q u k I H j p 1 Y j 7 y R + v L d u 3 f f 7 L K h Z M R 4 e x l r H 6 g p U 3 I k c D 2 P c 1 C S h 4 C S x y h u U B n I k B O n v K R V J W x l 1 v E z x k P l S t n Q n c 8 + + 9 w E 8 N / / z n c w O T 1 h T l Y x i U 5 S b Y F t 7 S i p + w C p 0 z G E Z / y m H 5 2 a Z z 6 N e E I u l N U H r 0 x P Z q t g S A W J q h M R v 0 Z e Y u t G F g 6 b D 7 M v R Q 9 t 5 a I E g 2 b u t Y z c H e T F r z O W G D p M W d X G z W 0 q h B + t b g 4 z l y f N R K 0 v 7 E H c t P x d J u 0 a Y n 1 9 H Q u n 5 4 0 3 N o C w O 0 j f 6 B 2 I y O t f X M e F i x d M R 1 M t d v N 4 3 f j 0 k 8 / N 3 6 J V Z u K a 3 v q n P 3 0 b s z O z J q 0 7 7 v e 3 J + o u y 5 g o Z E N w m s e X c z D u A 0 r p L D y u J M o o 4 l 8 8 e L Q 3 + / 9 o O Q C f i 7 S b X k C d m x 4 n 6 X t F e k g e s b 1 B r 5 g 4 t k Z R 0 u z Y U G r b z a J B 3 V o 0 o l E f g 3 5 S N u 1 w f 1 A 6 9 Y 4 B l D y J 9 r w S x Z f B q W y T a j P O n D 4 z B b e W w / C 9 v S E Z w w n Z m J I O Y z C p t 7 m a s 6 y R 3 m n j s 6 + / 9 j W z / 5 P G W M t 4 x m D S / f M I J s l D 5 6 x A 2 e n y w h 0 A p k 7 R U k f t V D K 6 V i q W a q q 2 N r d Q K p Z x 6 e J 5 4 x V k m c 0 8 A A f 2 x l u 3 M G x a + z a F k p q A p W V 8 x v N V h X p 4 R s 1 g q m i S 9 k z 5 B 8 g 1 1 J H I R g / a g K M f Y X z V N s s 9 d i t o j h Q p e X i G x 8 T z q B Q q i I Y X S b k a O P X a 8 s N p A V 0 c b a i l c 3 n x 5 R c I t j b u 3 b 1 v q K 3 A q 7 k q e Z 7 k Z J K 0 g z H l / Q 1 D 8 S L h i C m D C Z H L v / f B h 2 Y x 5 D / / 5 / / c x J I q i b l 7 7 5 7 5 7 D g x M h a l m 8 c 1 f e 4 A g e 7 b J p C i s P f i Z r 7 I U 6 M 3 M 6 / u i Z t g g o e M 4 O v L u 8 8 c L 4 1 6 G d n N H K Y v T j x 2 6 k F 7 6 L Z I 7 X h q Z t 9 h 3 a b C A 1 P 9 c B S Y J J r o 1 Q Z t P A H 0 d 9 d z C V C d Z o + g s H Y M k a j x p b z c S U S U W U C y C g C a N N i f m d 0 B 5 Y l e e e V l x E w R 7 N 6 u g 7 o 9 7 0 v g H 3 q o z J 0 c g + I g n I E e t M l Y u 9 N A n n F V m R c p n o r i 6 r U v j H K 9 + u r L C K p b D 7 V 5 5 0 4 W 6 1 e 3 4 H N O Y P r 0 L L + l j s i M t R z B X N B 9 4 6 r 3 q 8 f b o M 9 b e 2 C y X b K m R 3 X 3 C S d D p E 2 M c / K W t X W S u 9 + 5 S 6 + 1 V q e N 5 8 W d p A U M R t C m U u i j B 3 7 q E d G a q T y t / v T Z J E a y r q S f B y 2 3 + L h W E c f j U X z 8 y a e m u l 0 e S t X r s p i a V N Q P R a J h p C Z S Z j m + l G m S j 3 X R F S x r + Y j m 2 V Q m o 6 0 7 B T g B d v / E o 9 b 1 W r u D a J E e Y 7 t I E H Z P l z S W x q O u b F q P C g O c i 7 v w U s q N r 5 G e v j C 9 y G u x Q 0 M V M p 5 W C Z O j P E + 3 0 T e l P 0 q K T J 9 P H h r T s T A E N Q Z q M j Q 8 1 I P w c S L K X m N M l 1 y Y 5 H j m 0 a n 0 G K f Z U F i r o t f v P F w D p W u h W Z X H O E c j o s U C k g C l I g C x n 0 w m x z h p F u f O n S V z i M O n x p r 0 R u M q F o 3 l 8 z a R e 1 C s B Y a 0 p D d / c o + 8 O I i Z F 8 K m c b + s 9 K e / d w P p r W 3 k H V m z 3 6 k a t o v 6 + T 1 + b N 3 W R K + b l 0 + t q N q Y 0 a b T p B H + q J / x W J s 0 o o o O X b k u r J d W x j l S K R G V e W Q z M V m 3 y R g h W 6 U n p H r Z V A c Y N J l B 1 Q q a g J + A u / t W h g P I 3 3 A W C A Y q c d 9 B L 1 K G f X Y G n k i A K j k w 7 b A u X W D Q H / W Z K m 1 V w T c q T Z M c k N K j w 4 t h i 6 H e S G P x 8 g L a z b b p 3 H R Q K W U s t L j x 7 b f f N e f 3 8 q s v 4 v P P r m E 7 v W 1 Z y 2 j M 0 D x Z S F E O y T i t K 6 X I 7 G T w P r 2 V 5 r q + + 1 3 1 k t N u 4 o c n O D X / p D V T K p K V P 1 I Z 0 r V / f p 9 j F M K p 1 6 e N Z 1 W C q G Z 6 b 4 D e c M b E W a K y v W 4 H z m D b 0 C s 1 i Z E V G Q O n u l V H M J L A 9 t 1 1 z L 1 y f G V F V + 3 Y C K r j P J G x W P u G x o w h R c 1 t 6 p k m b A N S a n p p D 4 3 K n Y 9 v U d m j 8 C a 7 Z t d 8 J S 5 O s s p b Y 6 0 x 0 0 0 x k 1 q G a W 8 o J R x O n z 5 t 1 j t p J w u 1 g J a x + y q J A V S t U E P u Z h 3 O M D D / g r W H r i j g 9 R / d Q X Y n i z v V m z g b P o 8 A a Y n D a S O n D y A Q S s A e b m D + 8 j Q K 9 B 7 e k B / u M P k 4 F c F u c 6 F D Q D T p 9 B R D B W c H V L Q w r V q X Q O l K C 9 C g 4 r f o A Z x 2 g o 0 B r j K B n T a t N 8 E W m w 0 g S E 9 y 7 / 1 1 L J 5 6 B Y X c O p V T b a l k f 3 v 0 O h 0 q W Z 3 K 5 7 b q B 0 k P 9 X n t a + t y + Q k g g o g X V l X i d l o 3 U 5 j K x 6 N R H Z P L k 3 B H C P w j 9 r 5 t 1 p r Y 3 N k y o E o w P l T a 9 p f + x C + a O k C B 6 L h A W H N x + Z 0 C / t X v / Q 6 + / v X X z L J t A U q g 1 d y V K s 6 1 b E S W V n M 4 i l O l t d q x v t 3 s Y u W t v E m o n H 5 t j h 5 5 g J t v 3 0 b I c Y a U t k 7 6 V M J w 1 D P n 0 6 1 3 4 X E k C W Q C k t 5 B Y 5 t a C p N d F B E g V Z 4 5 M 2 8 y p Y H U 4 b r D s Z A g 8 E Y j 5 9 w D l B p U a p q k S Y N U y 3 U R T v H 6 J t x o M W 7 K 3 i 3 x d 6 T U D A H I G s Q 0 v J 4 g l l 9 a x q 3 3 v k A 0 S e O W a K B R p L d p a P s d F + L z I U w c U 6 o l M I 0 9 k 8 C k b J 7 W t y l O u n L l s p k j 9 D K U 0 E T 8 V w 1 M E t u 9 z 2 + M d m 5 U e X k d W H w 1 g V D K C v S 1 D u r + e x s o M 2 7 K d H d Q T z e R D K W Q T M z S y w z g I m V Y e m n e L J H P f F E w k 6 C 1 f I X K y t h l M m Q u k m i U F N A k C z Q 4 9 h E t 7 Z 4 F k 2 d U G l z e S P N T 1 T x p 5 l r J L H Q s F x h f e F X a x A u U m u P f O x h 5 q 0 j O x w g k l 2 n g r + J R d Y F N 3 y 1 T S + z 0 j g 5 T x O r y y / o b 3 J o 5 F S l G U e u 5 6 g S R q 4 p E K o n w Y o D H 8 i h 9 k F c T / V A 2 8 8 7 t e 2 a 1 c C q Z N B T 3 c V T D Z E D 5 u U w 6 g 3 f f f R / f / N Y b Z p J Y k s / l 0 a K n F p V R R b 3 b q 2 S H V h S J 9 t l N 9 9 Z u n t 5 5 p o 3 o M g 3 L s I a d T 1 r o l b y Y f d W H C I E 9 9 h g y c i W e d 2 6 l y D j Q R o D Z j K H p 9 5 o 4 9 c q 8 K Z N q t 6 u I z I + T N T J A f U M 1 H 2 k d z e c 7 g z q 0 8 V w 5 X Y f H S a P m U F c k B + O V M G M b K n y 7 w W P 1 o V p K m 4 J l X S v N z f G i 0 m B 5 q f g z a H X q h n 1 o H V t 8 j j F 1 U K / b j X e N H h H y 6 T t U A a F l P D I 0 y u T d 5 j g r e f P G N 1 4 z l S s y X O N K 8 q + i 2 N 7 5 Z 5 + M v O 4 Q A g s d W u + 9 5 o k 6 + f v v b 5 J m O N H o Z 3 B z 4 w a f A 6 Z i K Z w / f x 4 z p 6 3 5 A E m 3 3 k O 7 S u q n 0 n 5 e 1 P A c L 5 D 3 h G m e s f C 7 K 7 k K N j 8 v U v E 0 o d k x g A q G Y i j l t 2 j T s 7 j y C 5 e P 9 B A 9 x l K V F p + n z j t 4 8 c d s T m V H t b Y d 5 T b J F R V k d G u D 8 Q 8 p b V K 9 s h 0 I T X l J O R 9 d u 2 P o S L t j 9 q P S R f X 7 B O o n 8 3 a B S p 5 q Y 2 0 T b 7 / z r u k l p 0 D 9 w w 8 + g j Y 0 1 t 8 z p D Q W d b S s r 6 o 6 N j 4 t E h A 9 L L 8 + g a G 3 Y S p J e l k f S u U M J i 9 E 4 X a I 2 h 6 9 v k i r p u + + v w I v J l C t b B P 0 M J l V Z T j h o r F q 9 + j P W 2 Y + T N R S c a 2 G T z u o q z 2 A v R m n F + z y W n H c A n 0 C a m i U W w 1 X l H J X 4 k d r 0 b R s R + O u u T 7 t Z 7 X x S R H z 5 5 e Q b z V w u 9 D k 2 D M 2 H f T h d Q z w 0 k w Y P l L d 4 N y j 3 k W 6 o y S E s q F a N K g 1 T t a i Q R i v r l I w J X R E q Y 9 j A l 8 F s b 3 1 z / 7 N y O e a Q v K C H b F 9 W 7 8 I U J t X s 2 Y B n Z r a z 7 6 a w k 4 6 j c 8 / v 4 Y z p 0 7 h 0 p W L J m X + c L a a A 9 O u d W D r u R l / N U x L 4 Z M O i i Y 1 7 7 + 7 R k C 6 z S T n y E V K 0 4 u Y n S P a j Y 6 J L 6 q V D B a / E T c d a 4 8 S e S J d H P 3 k H q A s 4 6 4 Z F R t f L G + X U V h t m 8 z a 9 L k I K g y C 4 2 d C h 4 q B d S 7 y I J K n u b B S G I F q c 3 M b 7 7 / 3 g V H g i e Q E 6 a 7 P p I L l i d 9 4 / R u k u K S j T a B R I P 0 d u D B 7 m c d z W s 0 m S U 0 7 A 7 S L Q 7 P 4 M H k + b O i w d R Z H S 4 n n l L n V M D 3 / t O e W z k V x j P E G B J R O Q 3 R x R E O n x I J o q J 4 f 2 m m w 3 A F E F + 0 I T 4 Q e Z u m e J K L 0 m V s F L L 5 4 C j / 7 + A H + / d 9 b 3 3 0 F Z D B u / P P / 9 a s 0 A P z N A 6 3 C Z H B a j M s F 5 v S O p U c 9 j p c W D G o + U 6 V f y u Z Z Y N r 9 0 F d Q b O / + / 3 4 2 c g 6 S m L j g N A v 3 9 o u 8 z Y N P V 0 1 J z 9 S L c d O L Q f 3 w f v S v / w 2 + 8 9 1 v m k y W Y o W x 6 C K m r x Y Q i N L j T S u O e b K X q h d o 8 a 5 n G E / E 6 U 2 2 M X s h Z e h f O + c n w D 1 o 9 o u o 5 q g o 3 S h 1 r 8 I L O f N M + w + N R Z 2 Z 7 n + 8 C p f N j c W L p x k 3 V Q m q R 8 / 7 y 4 h A p b p G x Q i a U p C i C p R S K P X q f u e n 7 6 F e b i A a i i L l T a H v 6 e E X / 8 w P E I 1 F j X F S J r R w u 4 p A P A h P 0 m a S E U + S 7 G 1 S Q B X 1 e v o m x v 3 9 1 R b e + m S b h l A p e p J 5 H s M / + L U l u E h x A 2 F r 7 L R h u B J E p j T p K R Q 4 f 7 u E 1 O I s a f Y W P q U h / P v / / d 5 S F R d j u r f / o z f o E R / 9 Q p 2 7 4 i Z R v R o N j r x 2 r V Y 3 C a 4 L F 8 7 B T 4 / m J 3 V U j P l V 9 U x j s d u 6 P s B d Q 3 B 3 j 6 T 9 Y i w 3 L Z w 3 E D c t x u S O F a A n I l E U C 2 W T A R K I x q L B c P s 1 G c p Y Z F N 7 H G m 1 7 e 6 L B 0 T x i l a T b n x a 5 g U g b 5 5 o 4 s o P z 5 n v q G + p k W Q H j Q 4 9 4 4 U Z X P j O W f g n e 7 T 2 Z 0 1 F w d b N I z Z L P q E o O 3 b l h x d N 1 X y 9 U j H K 1 t j s I 3 9 X 3 T 1 3 3 / Q l R B Z W v b j V U E a T k Z r n 0 m O P 0 4 N h D j i d u o y X z r + A x Q v z q P u r q I 2 s m E 1 K J 1 F s N H B 0 U a 2 X O T 7 b 5 r k n i e h j I M T Y p z F A b D q G J r / q p 9 t d f J Q f 8 j b A J 7 k e Y 8 + 4 Y S D a t V 0 3 s w + U D N 5 T 6 q + G S L F y m 4 Y p o V W 8 + y T q P 5 x E k H 7 I y K g g Q B 5 K N E + 7 v E 9 M K G P M G J x g U h L i q 0 z z 9 g t N 6 B B L r 2 p L z s N x g v p p 9 x t e 1 G s 5 R E k L l K i o l C v I l 4 u Y n Z s x f P v g I M T P 8 K J F r I r 0 X m 1 E i q C M 1 q P S b X W x f n W b w C F v d 3 c w / 3 I c c 2 p Y z 2 P I P a i R s n i R O O v E 7 K U Z 8 3 6 l l 0 U v n c E W K s U M W l k X l S 1 r 4 p 1 n F V + C g f X p E L q M l 0 T N P A y G 1 S O i V d a y j d 0 3 P a O Y 2 E s b h T F W U j K j z 3 g l f T u D i H s B i U A U L 7 3 + I r 7 5 r d f x v e 9 / 1 7 y u m K 2 U L m H 7 9 j b u / O Q + c q s 1 t H I u V L Z 6 p i f E k 8 Q V t G O T n 8 1 v 5 3 e f + Y M T b X F q p h z 4 n 0 j i b M w L H 7 3 c V N S L 6 Z j P p O U 7 + y Z 2 1 S r N S k Q 0 s U O q t / L A a l 6 6 S J q n S h u N l T V f 9 9 U H k 8 S u M p j j 9 m g y W 9 i 4 Q r R o H o R J B 5 s c F N W x q a 4 q x k G R Z d T 6 K d 2 U r Z M I X 1 o x G 5 z 2 m K z U o G l D 5 n q R 8 U I T D Q a 0 2 X s 5 r H y Y Z Z z g g p f A O / u t R b M u S g B c v 7 Y B 5 y i E e n M L 4 U T o I V g F 5 G H f Z o L W + Y v T G N q 6 a G c 9 u P X 2 P d N E 5 F l F Q E q e j a I / a p M K U n G 7 d l J N e q s 7 Z a Q / z 2 P 7 s w L W P 9 7 B z b d u M 8 Z b 2 f 3 U 0 4 n G Q G 3 W z K 4 Z o w F O v T K D 6 a U p a 9 a f h m N U B 2 5 9 c B 8 7 1 x s o r f E D w w j 9 e x u 1 a p r n G z c 7 L T 5 J P G o 5 w H 9 a j i J j M L F v k a V k + h k b v B w l W n P W q j W w 8 O I y z o a d + O / + g 1 f w o / / t 6 / h v f v t r + M / / 8 g t o 9 g j u i k V T x 1 R P c 5 r q / H v n z h 1 o w e D Z c 2 d M 9 n Q P T I e N + V d V 7 N q M T A p 7 l G h L y X a z h t i c 1 T l I 8 w Y b 6 9 u 4 c u m K e X 3 z 5 j b u / y y L B 2 8 X c P f t b a x 8 u o b 1 6 + t Y / 2 L d 7 L 9 U L h d Q y l Q R n U 7 g 3 o d r 2 P i k h s J a n w B 2 M m b z Y O 7 l K X p G a / A 1 F 9 a v W I v t 1 C z x k Z 4 W V B I 1 N M w + y C C 5 n M D E O R / U / 8 7 Z j 2 G T M Z u W n j y r y N q G Z v x I X g i j U W z A E 6 b n m p n A 7 M U l U l 2 f O Q 5 t t F b N d R h 7 3 T e J h Z O K j m v r R p r x w T T q n U 3 T i j q 6 u x R d d L m 4 W S Q V D J D y t V G t 5 N E c 7 c A W L u P c d 5 Y R V 1 r f 6 c Y m P / 8 k 0 R i 6 f E P 4 3 E E 0 S c U i f i e u z D G O 9 T r w r b M x X J o 7 e Y L o S W J V v N s M 7 V P M p 1 Z k 8 i 7 t g R 3 x w B B J / x B T I c 3 5 0 S A z j l R K v U x q v b q 6 b n p 3 X L h w H l O 7 O 2 k I T F / F u a b H i e O 3 / s p v v q m i y 4 M D L o + R X S m j U + s h M q M a P 1 m 9 E X K Z n C n F 6 W 7 y A m I C H C 5 y D n X y 8 d K 7 h O E Y R G D r 8 w L 2 g h h 2 6 Y W 0 i z z v 1 T e 7 2 U k j M u f G 4 k v T p r n j + D e 1 3 + z q R 9 o Q L Q F X r I a p 0 4 / O 9 G u Z g D q V S g n D M + T c v K i J h R C a 9 R K 6 F Z U I V R C l B / 0 y S q P P N r I d d B g 4 N 6 s V H l P Z N I s J T f p I e Y u k N / z + n t d U W 6 t 5 z J M q A r Q + a + 2 T b d g 6 E X R t e c R n 1 a 8 u g P x m H v c + W E X 6 T h 6 e U R I B T x B 3 t r 9 A r r e D q a U J L J y b N 7 0 1 v A E P t l f W Y B / 4 z G Z 2 q k C R x R f N 1 b H u P 1 f t t 9 X M 2 6 n m v A b B H s 4 t x f H n v j 6 J 3 / j + n N m a 5 x c v q 0 n m 7 p u / h G j 8 S y t V J O Y m k b m 3 g + Q 5 K y u s v b V k 9 L w u / o 8 P N T Q m N U / v V G 8 0 z X y T l v l o L u 6 8 k h C k w 2 I b A t S X u W b P o z j + 4 T / + j 9 4 8 L m V a T h f h s k X N Z K O 2 d y l v 1 u F p R 1 B r k K e o S 2 j Y j o v f O Y u p M 5 M E n Q 9 k K P B P i I I M 4 I k x E O 0 z 6 M 4 3 U S 6 k a Z m 9 / I 4 g p s 9 Z 6 5 f 2 i 7 o t u R G l p d 7 A 6 a 8 v W x x 9 n 2 h u R r u w d 5 s 9 h P b 1 x 9 M k d C m d Y 6 z m R q f f Q J A K e / C z T y P 1 T M t M Q C d I A 8 M z Q T O X J l q o / u y d b p V U p 8 P f c p r J 5 x E 6 p j / f Q R H 1 b V b b S N 9 o o N P o o 9 X N W / N I b Q + q O w P 0 a 3 Z 6 L C r 4 0 I Z e v 2 V q + x Y S Z + l t n b j 5 4 C Y W l x d M r a C X C t c i T X Y 7 4 h g 6 G w S U z 0 w e K 4 M o Y y f L P h 7 H 9 P 0 M D V k U 5 d o D L L + 0 a I 7 5 5 y 2 a a y y t V e A P h R l r l s 3 2 O O M M p B i b 2 V K V 5 + Q T q C j j R a h a i r G y u m b O 5 8 U X X z B J L Q F K Y H o 4 5 f L H S O z H 7 d a t i 6 U 0 + o A u u 1 a s Y u W D H Y z K W u f k w L m z Z 1 D u p T F x M W E q H / R e x W F q m O k L + Y y i a e 2 P g K Z 9 e I f o M k B 3 w j 4 8 2 r 2 r c W E 4 5 U Z q c u p I Z V A B r b J f T v L 3 / S L u r R Z m L l K M + q Y N K 5 9 s m p q z Z x W n 3 0 7 v 5 z P z a f t F 5 z d z b o b x 3 j y C M 0 P 4 v X G s X t 3 A X c Y + K 5 + u I L e W N 0 p u J l r f o / e 5 1 j K L C L U s P x y Y J x V L Y u D o I D Q 3 Q H B + C O 9 E A 4 l z H s y / k s C l 7 5 2 B P 2 n D 3 M R p e n y / 2 b V P S Y q V T 1 b p x e n d R g W O q 8 9 U F t y + f R u / + 7 s / Q r V U M x O k W u l c v F + B v e e g N 2 g Y Y / I s K 3 R P I t o 5 P j k 7 j V q u y j H w m k W i Y 1 k t O q F W f / v L m Q S m T q e L C r 2 9 M r K L C w t I J O I E k j W p / c c p b t o v j / T l e 0 Q 4 N t W M E g k 9 0 0 A y G J z E y F v E 4 q t T C M S 8 u H P 3 L h Y W S U 9 M N f D R Q B G F C k a D B p Q e 0 S S X 2 + x G f n A i V R t i 1 3 N U E A b V o e n D E 7 f a C q Z G 7 6 G N w 6 K z V t v j s c j K B R M + 0 9 D S 3 m V M d W P D l B Q p 0 f G 0 F 0 2 r i d X 8 v s 5 4 L j h x + D h U O 5 d f K 9 I w B B G N z G L Q t p P m R t E q D b B z q 4 B q u k W l m U Y g H I O X V l i 9 L Z r d N B z a C f L 1 J b P 3 s B Z R y t g o f a / G N N 1 + l / E P Q a A K j W 4 T K 1 s r c N c 9 a B b t 9 M i k d 7 4 2 X H G X W d Z w 4 4 u b p M V + r G 2 s Y 2 5 2 F q X b N c y c Z 6 y n 3 x q 0 S M u d Z i f / L y O i l D I O k r E H l G h x Z i 1 X Q e x 0 6 J H O U h I d v g i n + n e I 8 k l k A N R k R Q s x J W f O n H q 4 d u 6 P S 4 r 8 K D k W U B r Y 0 k 7 F K I z T 6 Y I 7 3 s T 8 5 R k T O y h B o b m E J g d t c m r i W C 6 s N m F q U u m L q f M o L 3 q L I K W l g 0 M 9 u 6 X s V g p W F 7 B d 7 J r v C E w c L l q V h c v c L 5 u 9 n y a W D z f N l 1 d T i Z B 8 w s T C D I r r H Z S 2 S 3 z f 0 E x g a k r g J B d Q X r C R q 1 N B g 6 S t h y 1 9 c a u I 2 r Y N 9 U o e A y d j C S 3 E 3 N 4 y l E 5 t n k X f v A E b K a o q F n p I L t C j 2 x 1 I z M f M + V r L V X T e I 6 N w 6 m a r b X m 0 f c + D 1 R V k C q S v g x 4 2 + Z 1 B B u 1 T F y I c u w B + 5 3 d + F 6 V y C Z c v X s a V F y 4 x J l k x m b N I K I F W v g G 7 d 8 B Y z 2 / a Z Y 8 V W m K A w f + O m l 7 Y P x 5 6 X V 5 R H k V U r d l s G A + j z 6 u 7 r i Z k K 9 Q F V Z P H l h g j H x h L b W C t q Y 1 0 n d f B b Z V + 6 T P S E 0 1 m 6 / r N z s 6 Y S n w B 6 o + r d 5 I 4 f v u v / t a b Z g N j n r Q q I 3 Q B R F 0 y d w p o l 9 w E i 9 f s S r f 8 N W t p g Q Z T w b G T / x R s a j 5 K z x 0 F q l b e m u O J z o U 4 i D b U s g 2 T u V I 1 A E M e o 7 y q A e z V + 3 D w 8 0 p d h 6 c P V 0 E I d N V C h c T c D 7 9 2 B T m w r Y s S J 1 o 2 r z 4 x f d X 0 u D v 0 H j b + f h + V N O l R t c H T G p r P m W N 8 9 D A f i l 5 r F F q 8 p 4 e j E T g o 5 U z Z b E U z c F R w + Q f n 6 Q l d a J b 7 8 B J 8 y T N + p J b j 5 v h N l 1 n 7 C M U V G h S / N s g e Y N h y o F P u m v 2 p q q R N j X 4 d P / 3 Z O 6 b 5 / Y s v X I a 7 5 8 a U d x 5 n z y 2 j 0 q E n o C e e m J 1 A O p d m 7 N Q w V e + p i a T J j o k 6 f f z + J 4 g l k u h W m o i e C s P j o 0 f e R 5 c F E u M l B J B W 0 y Q I B A 7 1 n t e 9 A D O O Y V Q u p f g s l 8 u i V K z g 8 6 t X D b i k + K q M 0 U r m a r F O 4 0 D A J A k I j s 9 B a u 4 g q H o 9 x o W K o 0 j 9 V B A s Q C m 7 J 5 m Z m T a x k 4 7 / o J 7 8 c R L H r 3 / n f / Z m r + Z A I 9 N G Z q W I 9 N 0 c 8 l Q E l y 2 O V r 1 I J X X C E + 8 h P r t X 5 2 c s D B V G W 3 X e v X 2 P X m q S t E 9 7 9 f B 5 A n K c G G h X e m Z 5 h a y 9 4 i B f z G 0 U V Z S v U 2 8 z 3 g q S H o W x d m 0 D 3 Q Y v V s K O Q P w w 1 d I F q O T K G H X 8 j J f 6 Z l X v W E S r t m + m r V Z b w z Y S p 6 M I T w S p A A U M u z 7 C i J a 2 5 0 V 9 h x 7 h d s 6 0 8 o J t Y A o / j 4 r X 6 t k m F c Y J 7 c p + U K r 5 G q j r m L p E z x G 0 O u Z G p 4 O M N e n R C N b 9 k + N q S B O c 9 M E T l U e n 0 W g w l m S c 4 a R C N R t t f P D + B w h F g m b B p h b T t Y s d x G L T 9 D w 1 t O 2 k f i s r 2 N z a N J O h 5 8 + f N c s b Q u G Q o U s 8 K Z S 3 q v j i z n V T V R G K h 4 x B 0 0 2 i a R C l r A W o d 9 9 7 3 6 w 3 0 o p r G c C t 7 W 2 U S 2 W O w c g A S s C q V m r 4 3 d / 5 k U k g b G 5 t m R W z 2 p Z V b a p 1 r y 2 L 1 j f X U a i V C O I w f 1 7 g 6 Z q s 3 5 i + m S v O / 2 2 W n a Y o 2 U H D 1 i W g N t Y 3 z T E Z Q J G u e j x e Y 1 z / u I r j 7 / 6 9 v / V m 6 n S Y V 1 q L v p q w D T 3 0 R F r U V 0 N i K W j m Y E b u K q K T e 9 1 T B R y t O Z q b n y X v 7 5 n m / x 6 X t R L W D D S p g g Z a V R K i i 4 Y + c Q z 1 u m 7 K n m n 9 j x r k V 3 a q c P t 9 6 N a B n b U V k 7 m T s h 8 U e d B a t g 2 b a 4 j I R M g 8 p 9 9 R s x O 3 S x s H p B G b C + 6 m 9 + V N K i Z l 7 4 l 1 M H U + a h r h a 1 8 r N x K m D 3 l 6 Z Z N x F p X Q t 5 c t U 2 F q v 8 3 j 5 G 8 c 3 O 1 C y p O 9 S 3 p l 8 x A o J H m 7 x 2 j O 6 R i L q 9 c E W m 0 s 4 A z a q f w 9 d E Y N s z V P v l L E 5 d l L S C 2 q y t q H C B V V m b / B s I f w V A i n z 5 3 C 2 T N n c P b s G U x M T J o S H T O m u b Y x I N q o z k / l r P K f N k B Q i Z O W P S h Z I S B p T 9 r 0 6 g 7 u k 0 r O T E 9 z r E d m S U k s r C L a G q 5 + c Z 1 x c c B 4 D e 2 7 t L L 6 A N / 5 7 r d M L 8 W F + X m c Z s w z v z C H p b k l + B p e X L p 0 E Q 2 C X c v 7 v 7 h 5 k 9 9 f R D K V N K A c x 9 D K h 0 S 8 I + z U 7 A g 6 L K 9 4 E F B K S o g B / H F 1 U o 6 / + u f + 6 p v R u b B R 0 t R i A p N n Y r x F k V p K k G b V S F X U 4 6 7 2 c E J y L K 7 d e R g F y Z q w u / / g P h 7 Q A p b K p C t R Z Q N 5 8 e n 1 V C / m j X L A D w y g l F C 7 T d h I F V p U g G a t R U p z i l y + Y v Z C O q i k y h 6 m H 2 y R L t q Q Y G y i 1 w t 3 y i b e a d b 4 m w s M + O m Z x q K V p X 5 6 C B 8 9 h 5 q x B K I + f o 7 A 8 r T Q q J d I W C O o p X u o U b G V R R O d V a P M X n O I S q l w 6 H z z 6 3 m 0 C y 7 6 u w r H J 3 G k d z t O T A x S q e D O / T u m B d t m Z h M v n 3 u R y p 1 A m E B S 7 N Y q d I 1 y R n j u s Y m o 6 V s R j o R N R Y X Z k Z H j 2 W s M T K / D i f k Z Y z C i 0 1 7 0 7 D 1 a G 4 F l k j G k 3 d C 7 z z 6 / i k 8 + / g T 9 0 R A X z p / H p c s X T b O T V C p l v K F 2 O B E A t e + S V s r e v X M P F w m Y c d / B g D 9 g q J m A r v 2 5 B p U w u o M K L n 7 9 A u Y X 5 8 x 3 y H O p a l 5 N b v b T f Q 2 L W p G 5 R k c D S p u k y U M d Z 4 S + 6 u L 4 z T / / v 3 o z t 1 Z A M O F 5 p D p B 1 n / n Z g l e d 5 x W v m c W E h 4 U X W Q p w c z M D J a W F o z F E l X R X I m s 4 b D F 9 x B 4 Z j O x Y 8 Z P K z y D C T + / 3 4 V y O o s Y v 0 P b 2 O z v 2 y c R j c n d t 1 K w E 6 e 1 8 R t p 4 G a d n 5 d H p W W c t b z W W N R M 0 + 3 w k N J 0 6 L W s 8 9 J n f E G f 6 Z l h c 3 V N 2 d K o E 0 B x o 2 z e p 9 X C 2 f u M 6 8 p D e j S e c y R g y n n S 9 z K o b v I E b H 2 z N a c v f D h x c p x o H A W o m z d u G b p 1 / v w 5 0 j w 1 a 4 x S c a M o r p a w f j 2 N V k V E q o P k q b i p k Z S S y v J r j O U d 1 z 7 d R m m 9 B X / U g 0 6 j i Y l z E b N d p 5 a F u M g C t M l B u 0 t q 2 e n h f d L J H / 7 w B 6 Y 3 g 6 6 J m S g m Q N x U Z t 3 0 v f p 7 l t d N S z l e I e 0 U m O S x 9 L y u q V i I A T H P X 1 M A 2 j J o + t S 0 W S S p 7 w t H Q v S 0 9 0 0 Z m k R j a y g / Z b P i R M j R M I D S U g 1 d s z 1 A W d n X P 7 a A + v d + + 6 + / 2 W + 4 U K + U r U r k f R R I S Q T 7 k E G o t 3 X k J K b e p w u v 3 e R k z d R U Q 1 m / z z 6 + h g V a s k F 9 a P U w D x / 2 U P t F 1 E g J g 4 i 2 h i k P 0 C p b W 3 D u l + z 9 H J z 9 O L y J g Z l o l W g i V i t 6 g 1 O 8 S A d S 8 S 6 C K H u r w F C B 9 D L x a D y k 3 / O F v K S I a q 5 Z M 9 u S e j C F b d K e e r G M 6 b m L W L / J G O b W O v J U + I B z A b 1 R y W T d R E m f R h m U H B A N + / j j T 8 2 u E Y v z S w h H Q x g 0 B 6 i s c 3 z c p K C D L s 6 + f h o D e k i 4 B 2 Z O b / 9 v N L I t f i a B U q 4 I B 7 3 6 5 M W Y M U R S W H m K c r m K a 9 e v 4 Q 5 j p X K Z x x s I G u C q C F U T q g K I v m 9 8 k 0 K b z r d 2 B 5 I T C f M + Z e A E o I P n 1 t c 1 9 N l N y l / U d d w t V 9 9 x 7 d p 1 w 0 6 U J N F 5 y u i p S C A R H J l k i O K 4 r O b V O v S q B P Y 4 B h w f z x 8 / A f 7 / A Z r b P N z a U 7 o A A A A A S U V O R K 5 C Y I I = < / I m a g e > < / T o u r > < T o u r   N a m e = " P r z e w o d n i k   3 "   I d = " { 4 7 6 B C 1 8 A - 6 6 0 C - 4 8 1 C - B 1 4 2 - 9 8 4 0 2 A F 1 B C B 8 } "   T o u r I d = " 1 a 6 e d 4 3 3 - 1 7 4 5 - 4 2 c 9 - b 5 6 e - 2 b e f 0 a 5 8 2 2 f f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A x I A A A M S A e 8 h Y S M A A F s f S U R B V H h e 7 X 0 H g F z l d f W Z t r O 9 9 y 5 p 1 X t v q C A h E L J E x 4 B x N / b v O L H j O G 6 J 4 x Y n N s S 4 g Q E D N s a A M W A Q S A j U h X p Z 9 V 6 2 9 9 7 r 1 P 3 v + W b e 7 u z s z D a t D E 7 2 w G r a m z e v 3 P v d f q 9 u 0 / H m L p s D H 1 m E B + k x L q o N B / b t w b i J M 5 B 9 a A + M R g M W L l m O k 9 m H s O 6 O + 9 H e 0 Y n 4 S D O O H D q I 5 c s W u 7 / p Q n 2 7 H q d K A 9 y v A J 0 O 6 O p y v / g / A I M e C A 1 w o q l T D 5 O h C y v G W b A 3 1 4 z J C T Y k h D n V N p s 2 b c G d d 6 5 X 1 2 l O q l W 9 N 1 z s y z P D 5 p C L 7 I U g k x N T E + 2 I D H L 9 p j e u V J k w S Y 5 p I D Q 3 N y G n t B V z p 6 S 4 3 / E N H s P 5 c h N M x i 5 M T 3 L t t 7 a 2 B u H h E Q g I 6 K E H w i G H V N V i Q H L E 8 B j B K f R U 3 m R A a q Q D u j e P N v / d k F d E Y B f M A U Z U N z s Q 6 S x D s y F F n Y w n A k 1 d W J j u I o q K Z j 2 u 1 Z j U 8 / + L 4 O I x I c 6 G H L k G A Q Y n Z q f a c L T I r D 7 L i r U j I 8 o u i 0 s X d u z c g 9 t u X Y 1 2 q w 5 G Y c A A I c K h g o s y 9 2 2 x 9 2 U m Y t l Y C 8 z 9 7 J e L H I / X E 1 Y 7 j 8 X 1 / G S x C X P S b G q b x o Z G n L q Q g 1 X L 5 r s + d M M u j M H f v 1 Z t x C w 5 1 2 v V J j R 3 6 N B i 0 W H x G C u M X R a Y v J h J Q 6 t s E 2 q + P l Y 4 U x b w 9 8 V Q Q 4 V e L r 4 3 w / 1 f A q V T b L A D 0 5 N t i m B 5 K R p F Y k e H 9 E i J 2 t o 6 B A c H y V + w + x 0 X C u q N y I y 2 w z d 7 9 M Z p k W x 1 s l 9 v J I Q 6 U N 1 m U L 9 9 y 4 R O 9 7 u u e 8 J 7 Q 3 T Y d F j / 8 2 x s C f 8 U / v T O E 5 j 8 u / V Y k W V F f Z v r O J t F s o Y H O t V 3 9 l w z K 6 Z c N s 6 K z s 5 O H M s + j h X L l 7 l 2 5 I F d V 8 1 K K i W E O 1 H W a E B 8 m E N d i y 6 n P B o M 7 q 1 6 g 4 z Y H 8 M P F v + r G e r / M v R C Q E F G J 2 a l 2 E T d 8 n + L H Q 4 H j p 8 4 i U U L F 7 j f c a G 8 2 Y D a V j 2 m i J p m 1 P v / P q X a 4 U K X 1 P O F h e k W h I l m 4 Y n i B g P S o 1 z q V U O H H l G i B h 4 t D M C i T C s K 6 g w Y E + P 6 L E c k z b g 4 e z f z U T U 7 X W r C v H Q b G o S B 9 b Y G O X 4 n o q O j e j G p J 3 h 8 w Q H + j / 9 Y k Q k L M 1 w q I d V E q s X X g 7 7 L y i j + 7 r F 6 f C e W j e l E R F C X U s X 6 A x k q L D T M / a o H t H W S I 5 y 4 X O n W u X y A q / o p U X P 8 g S q U N z M R G j M R Z C Y i K d w h d o w e 7 S K x a P e S w Z o s v c m T d i C Z i R K v V R g l I i I C u 3 b t c X 0 m j O m N k y W i 6 n p J n b a 2 N v c z F z R m I r j f l s 7 B y G T / G J V Q / 8 u g q b k k 5 u g g Y R Z R l 5 J E 9 f G H z k 4 L 2 t r b E B M d 7 X 6 n B / k i L c a K t K B t Q t v K G 7 u u B b q f + Y a n m j c Q y E D j R R q R A R x d O k T K c V 8 R G y h K H n N q j f K Z T e z A L k Q G d 3 W r o a 3 t H b B b O x E Z G e V + p w d k v g j 5 7 v 6 8 A M w V 2 y v E L a W 6 u k R 9 d D p F g h v E H u v L P G 1 i S 4 U M 0 5 Y i Q 4 5 K q L 9 z e K t j N 2 d 1 Y r U Q M p 0 R E + L t / T I T Y T Q Z U V F e 7 n 7 V G 2 Q m w h c z k c k G Q t 9 t v A m Y r 1 3 v L c q 0 I T r Y i Q v l J s V M J M 1 w s 6 P b S 2 e x 6 5 E n j H W + o s f J d O H c O Z F S k e 5 X P S B h E + c r x A 4 U a X i q J A B n y l z f 0 + n 0 Y k s a f T I T Q Q n p D 2 0 i F f t j N X 4 2 y l A j C E M / t s a N g t 3 p I o C J w k A Z 0 X Y c L Q p Q J E r i H A y a L S Y U F p a 4 X w 0 e e 3 P 7 l 0 6 E 9 z Y / / P F P U F t X j 7 q G F k y d P h v / 8 Y M f 4 V v f + T f 1 2 f S Z c 2 C 1 W n F u 1 7 P q e D Z t 3 o y d 7 7 6 O N 1 5 5 H s 8 8 8 T j M Y g 8 2 0 t 5 S z A Z U V V V j 4 s S J P h m D b 1 G a T U u y K w Z a N s 6 i 7 E E N h w p 8 2 3 x U j + N C / V 8 3 S r n L l f 6 9 x t Q O R h l q B M A L m R 5 l R 2 i g b w / S j c S 0 R B s m x t t A M k i J c C A 2 x N m 9 Q g 8 G J Y 0 G G I 3 + 7 S R / 8 O U A G A j h 4 e G I i 4 2 R 4 + v C C y / 8 A U 3 N r S g u K Z X H N t y + b j 1 a W t t x 8 8 0 r 0 C m U b Z M / c 0 g 4 R A n E + Y s X 8 c 2 v P o J Y I f b C B i O a m 5 u V K z w q q q 9 0 0 k B H z N V q I 8 q b d T i U H 6 A 8 h R r m a 2 G V s l L 1 S F j F H m y z D s w O E + R a 9 4 d R G + o 6 Y B C q c n j 4 5 e d Z L u G E e Y r 7 1 d 8 G J J w Z S V Y V r w m U x Z P E q t f r l Z 2 g Q c f / 5 F j 5 H l d s r u C u 5 z q 0 C 2 3 t 2 7 0 d a 9 f e 6 t 5 6 c B j I f i L o q q Y K q o F X y p M P N c 8 c g 6 I 6 X R f i h W E Y O 2 r o 0 G H J G B f R c 5 s P c s y Y l W L H 6 V K j q H + d O H V w O 1 b d u h Y m W b 8 8 G Z v b H h C b i W 5 3 / l Z D G 4 P 6 J u V + p 9 P i 5 v E W 1 4 Z u 8 F p p E q 5 G J F h / 0 o m g h P Q X m N Z g + P g j / / Y j 9 / N R D B I k l P J T b 6 D i 2 m F M m 7 U Q w b p G U U U c a A 0 O g b M x D 9 G R Y Q g y O p R R H G L s R J v N v y f s e j E l s Q u v v / w c r D Y 7 n n 7 6 G W Q f P 4 H 3 3 t 8 G m 9 2 h 1 C s + z 8 q a g N d e / y t e f P E l W Q C c + N 2 z z + O 2 t W v x 8 5 / / E s t v W o j C o m K M G z v G v c e B U d 6 s F w I c W B p T U l I N 1 Y i + u k U v q h h w W u w Z Z m l 0 i l T g 6 2 O i p m Z G O 3 C p y q T s r l m p d n W N m b 1 A N 3 l X l w 7 V r T q M i 3 X i 8 P 5 9 2 H D 7 S p y r M M M s 3 / V 0 i Z M 3 u B / 1 X P 4 K 6 g 0 i y f Q q 1 s V j i Z P f N H s J Y 4 2 h N K d F f + A x 8 a 8 / D P D x K H y B 8 Z D k t C y E R 8 W i 8 u p + h O h a Y W 2 t Q v a + 9 5 C U E I e T e 9 + C t f Y K u l q L U X j p m P t b N w Z t l i 7 c c c d 6 u d F d c D o c y m u X m p K C x K R k f P O b 3 8 S W L V s Q E x 2 B 6 J g Y Y T o b 3 n r r b U V E 3 / j G v + L w k S N K m s 2 e N Q P Z 2 S f c e x w Y l y o H v 0 B Q l d J A J q I X r 0 O M e z J Z b 5 e + T j l B m A 1 B x q P L m 3 E o p 9 i I 4 U F d I m W E W N s K s H b l L L T b R I q 1 6 5 W j g R L W H 1 w x N P c L w W n Z p 6 W z E x Z L p z C Y E x U V Z e 5 P X P G w g e B 5 L v 4 w q v I N E + r S 8 h + 5 e q J F y Y 1 3 q R 9 U O 0 y y C o r A U O A C y N X x R o F 5 e l l x d m U 7 a T h W Z M b C j N 7 q z U C o q 6 t T a T n h Y X 1 j U t 4 4 W R I w K A I k V o r K 5 0 n U v B T N 8 l 3 a N G 7 h g L P C G D N T e t s m Z K p z 5 S 4 H A H P k E s 2 1 6 O j o R E B 4 s p J a G r g P q n K e q p 8 3 G C + j K q j r s m H p W A c C A 1 w b M w b H z A n e H 5 7 P Q I 4 c S t T A A b I p B n d V R t E H v K y 8 E X z U z B X N n N K Y i b i R z E R 9 3 i h q D / M V 9 + e Z V e 5 i d r E Z D v l R f z l 1 v k B 7 q k 7 U w 9 A Q E Q O D A G 2 J w Y L M p F 0 X g k d F K X W 4 s E f K M S m V U p 9 o a H c d d 7 x I M 9 q H V L G c t n Y U F B Q g K S k R V y u E E U W 6 a O D 1 Z U p S t q i N G p q a m t R j a 2 s r j h Q E w A A b Q p y V 6 N K Z Z P H r O X Y y k 9 1 u h 8 W h 6 w 4 w + 0 N p o 8 E v M z m d D r l + N e r 5 K E P 9 H Y O E z Z u 8 J N O C 5 e M s 8 h y Y H G / F o g x r v 3 l p n t n 3 x J Y t W 5 G Y m K D U P 0 / Q h v G F w d g b R I h I T 4 L M 3 e y R g U B G W T r G 2 s 2 Y d A Z o t k l U c M + + l 4 6 V c 0 l t R H X e U Y y b P E e 9 t y Q L C H e n H R q c H c J R r t / g / t U C J / 8 Y 3 f l 6 o a G h r q R Y o x F W f R R W Z P V N 0 K 0 X y c x r q E l L f y C D e z p 6 i J r q K r S 3 t 6 O l u R k x M X H o a G 8 b Z a i P A p h 2 M 3 h 5 0 h t U V Z g V Q E S J y u I r 1 c c T 1 a 1 6 V a K x 2 8 N L t 3 D h f C G 6 v v E V 5 r X 5 2 t t g 1 U n G y K y y + p O B w u W 4 6 G E 0 m 4 N g Y R q 5 k F 5 L X R n 0 B p N I M L G p 5 D G / s B i l Z T 1 B Z t o 6 5 y 9 c w O y F K 9 X 3 m Z L E 4 2 H m A + H Q B 7 n 0 b Y H J X o 9 r 1 c K 4 I p 1 C h J E 8 U V N T j R U T e T 7 u N z w Q n 5 C A x o Z 6 1 D Z Z Y L N Z 5 T d d 5 9 b R 0 a 6 Y s 6 m x Q b 1 u a a x V C 4 5 V P n c 4 X C p I X H y C S i q O c G d q B A W H j D L U h 4 1 E Y a a K Z t H j 3 a + H C q 6 s t E f o y S I 0 g 9 8 f 6 J o m m E 2 h q V l x c b E o L i 5 2 v f A A b Q p f u 1 J 2 i 9 h G A 2 V n U z I d F p W r t k 2 j Z B 2 q q m t k V e / A y V O n Y X d 0 Y e P b 7 + D c u Q v Y v n 0 n N r 7 1 N g o K i 5 R 3 j t L m L 3 / d g o 6 o p W o 7 Q j s e n p / 3 O d q M 0 f I 7 J i H u v r G p j r Z W 9 z P f i I y K R p M t G C Z T g D C 8 K + g b F B Q s 5 6 n r Z p a Y m B j 1 G C C f G w z + 4 3 a j T o k P G b E h D k V w p I / h 3 A g G c 1 k s S E l V L S p a V q x t Q N c u G c l z G 6 o y J O p Z s 2 a 4 3 x k 8 W A N U 2 + b a G R k t J t h 1 P h o M 8 h 7 5 g e c 5 P c k q v + v i B J 1 e m E Z + l 9 8 h 8 z A r n O 5 z f m o X o 6 u 1 u U E d V 3 h k j H J 3 z 0 z u 7 b T g t d p 9 t X f G w y 0 T f U v O s p J i p K S l u 1 / 1 g A s Z t Q O C z D 8 S 5 R u j E u p D h h a d H + 6 t p J 1 D r x 5 r k l I i X P G b / s A s b e 9 t O j o 6 M G 7 c 4 O N Q n g g z O 7 v z C f W 6 v m f h F i 5 K / S P z E V Q 7 W Z t U J 4 8 d W z Z j 1 9 U A k W Q m Y f Q u x U x E S F i k Y i a i p k W P v T l m H L j m R F u n Q 6 l i L r Z k H E q n v H x M m v W H m N g 4 9 7 M e s G b q Y o W x + 7 q P B D M R o w z 1 I S P M b b j 3 p 6 b 1 B 2 Y Y 0 N a Z m c J s i Y G J g j f c / s 5 f o a U d 0 m b Y 8 8 E + h A z S w + e N c b F 2 V Y h I O I R p P K W T J 1 w O C B 0 u V J h Q L C o d C f p 0 m R E H s + 5 z b e A F L e C q Y U q i D c F B Z h w p C l b S j K B z Z H q S R S 0 Q 8 9 L 8 B 6 Q c w r z e o D T j H w s Q R x K j D P U h g x W t x H A Z i t 9 j k J O l 3 s w 6 G A j k o 5 O z H 0 a X + w e z s 0 9 i 3 e 1 r e 3 n 4 K C l + 8 P N n 0 P 7 E a l h a + x J j Y y f d 8 w H d 7 n B f t U i + Q J d 4 Z b O + l 9 u d h x E T 6 j o W O g 0 i Q v Q w G X s u B v m K 3 j 5 6 2 e i M o O 2 n c 7 S p i l 1 6 8 A Z y w h A h I a H o F C n s C 4 x x H c w P U C o f C x + v F 6 M M 9 R H B Y M o h f I G p N y z Y S 5 M / z 9 I G X 3 j 9 r x u x 8 a + v I S 6 4 E 9 u 2 7 0 Z r W 6 d Q g E G M 7 N 5 k Q D v n + 1 / / A v T r v g d z q I v I a H c x F r M 7 J 1 C V U S S G O c T G 0 a G o w Y g a P 1 J p I C w J L R d V D T i 0 + S m k G 6 5 h W m w D C o + / j X E x N l S c 2 6 S 8 b i v H t S s v o Q Z K r u D g E A Q G D p x L q K G 9 r Q 2 B Q U H u V 3 3 B v E G q f D y n g Q o y B 8 I o Q / 2 d g 1 K i U m y M g / m B C B d 7 p j 8 w C 2 L M m A y U X D u l i g q p 7 u m D e u w L e g o L R R 2 j 9 K H H K z B r l d p / U b 1 R Z b M z v Y n e v V n J V h V M b v n 6 5 9 T 2 Q w V t r s w Y O y L S E p Q L f 9 z Y T B w + f B B V l W X I G p O C l M g u f P L + d Z g b X 4 2 i o i L 3 t 3 y j M D / P F Z w V i W W 3 2 d D c 1 I i K 8 p 6 U I k L v p 4 + E B k 0 7 Y I K x L 9 c 6 9 1 9 e V o q G + j p V Y u I d j 9 J Q X 1 s 7 6 u X 7 3 w A G J l k + k i b q C 2 + m R i D e K G 0 0 I l S Y 7 m q t W X U U W p z R g U 0 7 T + P e 2 2 a r z y k l t R q m F c I 4 J v d y S 3 W Q C a p d X Q 5 5 b h C C c q C i x Y T Q A D u u 1 A S i q d 1 F Q l T d 6 l r 7 I S e 6 8 w T + v H H e Y D e m W 9 e s c r / q C x I 6 Y 0 J m c 6 A w Y w X i E x J 7 2 V 7 8 z G q x I s i r A Y 0 G q p + J A x R g 0 g H C A C 7 3 7 Z m d T p Q W F 6 l 9 R 8 f E d r 8 / m m 3 + N 0 R c q E N l M 2 g x o 5 E C D f a C e p N S / T z u d y 8 c K z a r M g k 2 X y E z U Y X r r D q L m V O z E G Q 2 4 U h h g G o 3 p i E 6 y K n U S T Y u K a + o U G X m T z 7 1 N L b v 2 A 2 d X k 7 C a c O B w 9 l o K D k r E k W P s w f f x t S s F J w 9 s B G t l V c Q n j z N v S e g / M z b S I / o x N E d r 6 C 1 + h p C g s x 4 9 t n n s X z F S l y 9 l o O o q B i R l l Z 8 7 v O P 4 J 6 7 7 1 I O i y N n 8 7 F y / n g 4 7 R Y V d P Z 2 U l A d N J l M 3 b V c o a F h f b b h Q u D K 1 e t S e X u a n c i A M W N J T D k q l W s S E + J E a 0 s z 6 k U C h X r k M m o M p A W K v f c f H h G p 1 E / P 9 0 d V v r 8 h W s S Y p w N h p M F W W 0 v H + F / 1 7 U I 4 v p q P T J 4 8 F V H u P B 7 P 4 r o F G R Z F Z C d K R P U z M I v d i e z j x 5 G U n I o 5 s 2 f h S m 4 R O h A q h B a B W U s / h t C I W G R k T o D O H I n p C 1 Y h P s k r 5 q P T o 6 X d h o a G J i x f + x A m T Z y I t P Q 0 N 6 E 7 M f / 7 h x D + y k z M u P J F R Z x s E 9 Z Y V Q i 7 I V x + I 0 w x Q m t r i 3 t n r n Q h X 5 k d v s D v a o x F R w b R 4 Q j A u W v l 6 h x L 6 + x o 7 X C o 3 2 G G P h m v B 0 N X 3 k Z V v h E G e 9 F V u W u F G N l n o J U e J K 1 4 j S k / N + K C z 0 + z I s J P g q e / 3 5 y d Y l X F d 2 Q 1 l s 6 z Q a i 2 2 N J 2 2 p M T 2 K v R C o v w 2 E i U c a + h g M H T S f G u g D O l D 9 u F D d R U 8 j c v b s M t a 9 e r b r M a m A Z k D g z q d k j w G B n n 0 l T T / m A T 2 6 e u t h r R s f G q c y z 7 Q x w p I F O 6 T j g p w t H 9 W 2 R 0 o q q i H I n J / X e o 9 c a o h B p B L J K V 3 e 5 B J 2 P E 8 G Y O m s Z M u b U 9 g c S R x n G R J g z u e v Z O Y B 4 d K 2 v 9 / e b p s g C c K H Y F W 5 l Q 6 6 n R H C 4 w 9 5 F 6 z M g e K j M R z O Q o q D N 2 Z z a w w x F L M x j g 9 Y e Y y P B e z E Q E B J i 7 V T y C W e b 7 c / s / H j o R b D a b K k 1 J F A m r t W G u L c 8 T W 8 6 q p B Q x O a H n t y g l + R f s l R M 4 G I x K q G F C S 6 n R Q N e u U d Q j q n V E r E i q W R 7 p M h c r T S r V Z b D Q O U g E s o L K j b V 6 c u k g k B p p F 9 X S o F b h / k B v G + 2 u s c L 4 3 i A j U j q x L O S m s a 5 6 I 0 1 q D R X p c j z F j c I I 7 p V f w 6 L U e n y w Z 6 8 q s 7 j n n j u V c 0 F D U 1 M z 9 u c H Y f 0 s 2 k / u N w V 1 t T U + M x 8 8 0 d R Y j 4 j I a O W 0 8 N c v g z Y Y D 4 c M Z h U t L 1 8 W u 4 n C V N p P e T s g / I F S k / Z Y c E g I 2 k Q t H Z V Q w 4 Q n M x F M U G 1 1 M 1 O C S K R x Q q R a A L N M D N + h M B P R 0 N i J 4 6 d K o b N b Y Z U b d f x E M U q K a n H + X L k Y R f 0 3 C q E 3 b y B m I p g O 5 B n j 8 Q R 7 n x M s C + l v T 3 S 0 z E x 2 Z S n 4 6 z C r m M k L d A w w c 3 v 9 + n V 4 8 M H 7 U V V V g 7 r 6 e v e n Q F F h P m b F 9 7 z W Q G b q 7 P Q d p N X A P E G i v + Y z L L n Q p B U L H i c J M 5 H B t C 5 S V 0 u a 1 e N A I N P S k U E 7 L S w 8 Y l R C j Q Q Y r d e M f q p J L M 3 2 V K H O V Z j U C s 8 O R Z 7 w 1 e i E X 3 F 9 z 3 V b W N o w k q D a 5 l l t 6 6 p N G p w b m / A + 5 l X j O 1 V M i k F f X 6 B T Y 0 y 0 q 6 K Y m e e e 8 H a f M + N 8 X N Y 4 5 F z L U a 9 v v / 0 2 9 e g L L c 1 N i o C 9 w V i U 0 T Q 4 h 4 U m h X i l t a t c 3 6 4 T m 1 e P U D T A o o 8 U l Z A d m G y q x I M c R x d 5 X X 0 D E h L i 3 d / o j V E J N Q L Q c s u o O v G C M j j o 6 R 4 g Q X k z k z 8 E G 5 0 i j U p w / n w l W h p a k Z 9 X A 2 O X H W f P l C E v t x p d s r L n 5 1 X j 9 G m R X u 7 v D B Y 8 v r l e O W 9 0 4 X P y x H D B h S I i 0 H 9 6 A a d u U K 2 k C 3 6 a e 6 y M P 9 x 2 2 x q k p a Y o R p o 6 d T L K y n o H a D U w s O q L m S w M u l L M D B b C T I W 1 P c x E R A d 3 K S d K W H g 4 j P Z a t L W 3 o 9 4 S q O J Q I d H J O J P r Y q b 2 9 t 4 t n T W M M t Q I I l 8 M 7 4 N i z D O j g D a W h j A f H i 1 / H U q 7 R F 2 Z O z c N y + Y n I i 4 + D F M n x S I 0 x I R V i 5 M w e 1 o 8 Y q K D M X N q A m 5 Z k j x o B w d / i R M o 6 C T x B X + V u d 6 g D e U N S r u L / T R t 8 Q w y e w Z R z X 5 U T a 0 e K T 0 9 H d d y 8 t R z b 1 C 9 8 s x W o P p G a W M W F a 5 B i H + w 4 C 4 y Y n o f h + d + I 8 U O Y 1 u A x D D X e 0 z G N b h v L O N P v j D K U C M A B k k 1 8 P a w D 1 7 n A M H b c + 7 W w N 5 o t 7 p u c H 2 H q 2 c e J U h j e x f q h H C b O + X 9 N q e o l 6 7 X g w E H r J G j p n C Y m e y a D f m 9 w d E 1 n v A X e G a Q N 9 i L E d i w x R 9 m u G 0 r T 1 D N u 2 m s V S S X F b 9 4 v x D G L Z 9 G 9 s t l S r V 1 i G F q s T p g M J r F N n E i M y P N / a 2 + o G p H V c w l r c K 7 H Q j a E L m B Q F u p v a 2 l F w N 1 i D Q i s / a H r J T + m 9 i M M t Q I g 7 E W 1 g W x Q w 4 T R 3 2 B K m L r I L q U j g T o n p 4 c L 8 Q n z E C a q 3 M X A 3 r j A 4 + 2 y Z q j 4 q L X 5 A 3 u K y V y 8 N m j W n W w N x j L I g O t S L X g a x 8 k 4 Y m d 3 8 e f / v S S v O f E f / 7 k J 3 j h h T 9 i w 5 1 3 q 4 6 y n g T v i f a O N p U p M R A D e I N l 9 A 3 t 8 s R p Q 1 h Y m N h G D U q 6 E Q z q 1 t Z U q + e + w M + d h i C 5 r 7 4 l O l O d R p 0 S I w w S 7 f w 0 i 5 o c w S b 3 v r x o z N g e i q o / X D A D n Q 0 4 W f r A m B T 7 f b O 6 l o / s j u Q J e u g o z d w L v Q L V U k + J 5 D 1 Y j Y u H p 3 T 2 B t 3 u 9 I L V 1 N T K + T q V 1 4 0 9 G C h N W H 9 F K c R 0 n 8 R E V w 4 e C Z K 5 g t x W p z O I t L I o A k 9 K S n L v s T e 0 N m C D A b M k G B B m z h 9 7 F D L 5 V 4 N V f o f Z I M x I p + S j B 5 L P m x u b o J d j b m 9 r R V J y S n f l L 6 W 8 t y S k 5 9 F k F A Z 3 v x 7 F C I G T I 0 i s L L x j 7 p x 3 W Q Z f e 9 p X N w L h X T W q a 6 3 e 6 a o j s l h t M O m d Q o B C q J a G b i e K J 8 h I n s x E k J l o N / G P v c R t H u f C c o f + m I m 4 c P E S z p w 5 p w a i s S c D 7 S M u J O w p s W n z e z h x P B s n T 5 5 C p R A 5 i Z h g 4 i 0 l h t N p h 1 E 4 t q K y S r 3 2 B T I T u w 4 N B E o 5 L b s i I T G p F z M R l H R a e Q c 9 h E x D Y m w p S o 6 Z M 6 j I T E R c Q q J 6 J D P x i C j 1 N R h M w c i v 7 B y V U D c C 7 J d H N z H 7 K N A o p 4 e r X m y e t k 4 d r t b I D Z P X g 4 k T D R e / + 8 E D s u o n o a G + F o X j H s G v I x / F v n f + F b c / n a A 6 x 6 7 8 x I 9 6 B Y t Z t H c w 3 6 w 8 c h o o 0 X J r D b I o + I / l 9 A d L Z 7 t I v I 5 B 9 f p j k H X H j l 1 Y u / a 2 X h K H w 7 T T 0 1 N x 6 d I V R A l T L r t p i V L T y F 8 a 8 2 u S x x u l p c W I j o p R D M p e f C w y 9 A c y p f d I V F 9 g W Y j G X B q Y b M x 0 M y W t R R q P M t Q I g z N t a 9 s N y l X O g C b r h x i j i g x x E Y p L n d E p G + J i O W u Z j A g x M 4 G z S 5 V B a B k J 1 4 P M W A O q m p 2 I C t b B 2 F W P i c 5 z 8 n o a j G m h O F 9 h F v X O 1 S W J Q 6 t L h W F u z r L A s n 8 v T M t W d H v l + l N L B 3 u M W h 7 g E 0 8 + g 8 9 / 7 t M o K 6 / A Y / / z O D Z s W I + E + H g s X D A P f / j j n / C l R z 6 n p M j b b 2 / C i h X L s H X r D r k e O t x 5 1 1 3 C k C 7 J Q a Y 7 f / 4 i 8 n L z E C 5 S Y 9 m y p Y o J + D 1 + 5 p l l 4 a 0 K M v 3 I e / K 7 M + e a X I 9 M O A N 7 3 m f S r V P U z t j 4 B P c 7 P R j M M A E e y y h D 3 Q B w 9 a R a x w v L 1 Y v l F U 8 8 + b Q a s k y 1 h y 7 h 2 t p a P P a L 3 + J q Q Q X 2 7 n h H 6 f C z 5 8 x D d U U B 4 m Z 9 w r W j 6 w Q D z p x x S 7 D f A 5 v 0 x 4 R 0 q b S k e t G U S P B t n V 2 o a j P K e 0 b M T r E I I a v N 1 Q y l 6 y 0 z 0 R j q W 9 / 5 H r 7 1 r X 9 F c m I C j p 8 4 j a e e e k o t K o 8 9 9 j P 8 4 I c / w m + f + J X a j t i 6 b T t u F 0 n l C y o n z x 2 0 P X T w M O b O m z O o y l 1 v B q M K S d u O 7 n b a U 9 7 g 5 z w + T / h 6 z x v 8 n V E b a g Q Q J i q c 9 7 W m r U Q b g 8 x E / N M / f Q W / / v U v 8 e A D D y I 2 N k a t r p U l O X j u i Z 8 h M i o W h w 8 f w F N P / A K v v v b X X o H G 6 w E l o 5 Z 7 x 9 g Y G 0 1 G G x s w L 8 O O o A C d s h N C A n U Y I z T F t T f 7 f C E O F Q b i R I n Y O k I a w b J 4 R w 2 s C f l E c 0 M t D p 0 p V K v 2 z x / 7 b 8 T H M r f O h j + e M + C 7 s / I x 9 e J 9 C A 8 J 6 8 V M V N 8 a G 5 r U o y 9 o z E S o w G s / q U W e e O W V 1 5 S z 4 + v f + L b b 1 c 4 c v k D k 5 B f J P g L U d e E f t 1 E N N 3 O v K f V N Q 7 v F p V U M B D L t q I S 6 D s S J n c T Z r 8 d z r W i 1 2 L F u d p B i B i 0 9 h 5 W 0 G e Y C n D 9 3 Q R W p R U V F o 6 y 0 R N 3 U S 5 e v 4 t + + + 0 3 8 7 P G n c P P 9 3 4 C j u Q w t D Z W I S U h D / r V z S J q 0 E h b H 9 a 9 3 l D i r R O 2 k T V T e b M T u d 1 5 E B 1 3 O 5 i C s W b s B Z 0 8 e h U W O f f b c O a r Z Z X l 5 u Y r H R E a E w W Q U 1 b G q C l P W / C P s w + i 1 M C G m A x e O 7 0 R c f C p i o 0 M R F p e J C J G a v i a t k / G 2 i X R a t G g h o n 3 M + / V G S 0 u L E L / Y R n 4 C r J 7 4 5 a + e F F V y B U 6 f P o 1 O i 0 U t a A 0 N j Z g 9 e x a m T Z 2 K o 0 e P o q 2 t X U 3 C f + 7 3 v 8 f 3 v / d d 9 z d d k q m s t A y p a a n u d 3 y D 1 b v x Y r e O M t R 1 Y G 6 q F Z F B D m X o 3 3 f f P e 5 3 O d v V p L I P 4 k X d a y s 9 g f / 8 8 Q + x a t V q h M q q G h s d g X v v v h O P f P H L + O M L z + F P r 7 y B m z 7 2 W W x 8 4 V G k Z o 7 H p C k z 8 P h P v 4 + P f / r L C E 5 f 5 t 7 j 8 N H e V A N L 0 S 4 h W A d i Z 3 1 S D R c Y H 9 e F R o s e M b p q 2 A O i 0 W o 1 o b K p C + F i r g Q Y 2 S / d h v q K Q j T W V 2 H s l A U o q O t R l w b C w g y r 6 t V H D 5 j G O M U l Z U r V t d k s q K y s w Y I F C 9 F g M S A m 0 C Z q k m t s 5 2 u v v Y 6 7 7 r p T J M f g 8 v C O H T u B + f P n y I L R / 6 L D 8 n V j Q J C S x l T C e R w s i 9 + 7 b y 9 W r l y J j k 6 L k i z c D 8 v 8 O 2 1 O J M e 5 g r f H i 0 0 q X a t V j p V z r o i W l m Y E m M y i 1 / d k d X i q l K M M N U w w u 9 x s c M J S n o 1 J E 7 P U u E s a 8 W f L X e U G 9 W K n U O V j 0 V + 4 o R 1 d h k B k R n Y g 0 O w i G I 6 8 N J k 4 P F l U r W K z 3 E i X d 7 B D 1 I s A k w F m f S f K W v x 3 6 h k K O A K T b n T C s 9 i Q R j Y z O u g S J 2 j 3 c U g 0 3 + N x 8 X x 8 g Y 4 W e r W I x g 6 d U h E 1 0 G G x c l y H E K h r n 4 T B a F K l 8 1 V V l e q 3 P / m J T 2 D n 7 g 8 w f + 5 s Z c e M S U n C o e P H s V A k x G B B G + g 1 U Y 8 / + c m H 3 O / 0 B R u r J K f 0 l S z e T g q O G G U v 8 4 S E x O 7 J 9 0 R J o x F p k T 2 q H 2 N i s X E 9 S b G a X T X K U M M A 4 y 6 s v P X E / O Q m V J W X Y M K E L G x 5 b y t W 3 b y i 2 / 2 q q X 0 a 4 Y V a i z A l K 6 l 7 I g X B V Z P t + D k o j a 2 5 v F O A R g L s 5 M M Z v H S O E L T t D u S b l R R p 7 O i R P H S Z 1 7 S J T W V y 4 K T X d A 4 N r P D V C v I 8 U d J I i a y H t a M Z t o r j a t Z U a G i I C t 5 S J e v o 7 F D d a e m J m z t v L o I C A 9 B p 1 8 u C R N J z q g H U X O 0 j I / s m v P a H M 6 f P Y N r 0 a X 1 s q V Z R B z 1 7 Q 3 i D x x L k 0 V a M 6 i a h S T s y E l e T 5 A h O B e l h D 1 c f C 9 / X R s M o Q w 0 B L G l n 2 y t P F 2 p 1 T Q 2 O H z + J B f P n 4 u D h o 0 h K G 4 e u 6 N n d c a Y V R Z t g W X g r 2 n Q m X D l 3 T G U G r F i 2 G A c P H p C V 0 o Z x Y 8 e i p r Y O t 6 1 Z j c P 5 R r R d p 2 f N F 6 Y m 2 Z A U 1 t s I I l N x g W D C b H q k S E u 3 e s a q 4 k 6 b X r U m I 2 g H s l a I M b W h w q l 8 6 6 5 V X D P q O S l x v l y r y 1 V G Z I a 3 q J I N D q q m S 3 3 q l M l q m 8 G C j L B z 5 2 7 M m T M T c R 6 S g 9 L L l 8 O i q r I c C Y n J 7 l d D A 1 U 9 L n z a 8 A B f o K Q a Z a g h g M P D u L J 7 l 0 B o o C p x v C z M p 7 t 5 X G y X E K k B E + J s C D O J N B B G r B V G m j F 9 q h r V G W h m O b q x V 6 3 S S C E j y q G c J 0 P B Y O I u w 0 F 9 X T 3 e 3 b 4 f Y 1 J j R E 2 O w J Q p k / r E i A Y G r 5 H r 2 C h t m N r E + V b c j 6 Z + 1 Y h 6 G e f O b N D Q n + S i V 8 / Q j 9 e Q 2 R x U C d k d i a U j t M 0 4 z q a 4 q B A x b C M m K i 5 L 9 E f + 7 v 0 v h k n E P 1 O K / I E 3 d L q f u q e 8 W h 3 a x D 5 i 5 n i A S Y + U 5 A T M n D F F V m 6 W H R i F E F x D n E c C E + I d o s J 1 q D j U n F T b k J m J O L J n i / v Z y I J B 2 d t v W Y L l y 5 e p a R + b t 2 z F v f c 9 g O 9 9 / 0 e U Z X j 6 m e f x 1 s b N a t t P f f p z 2 L p t J + 6 4 6 z 5 k H z + F A w e P 4 o 0 3 3 8 a d d 9 8 j 6 p l L X a X q x v q k / f s O u C S E W x K S m e h N 9 Q R z A / 2 h n g W E P q C p g 2 Q m 7 l u r w 6 I t x d L 9 e G E q e n B Z z k G p O M p Q Q 0 B U s K u j E d t r + U O Y 2 / j 3 h M F j K o V 3 6 b w G q u + s n H X T w 6 A R G + r a Y V p U l / J I h e k b E K m v F 5 t P h 0 l x V l F T + 1 f V 9 h 0 4 h O b W n m I 5 E m p Z h R j f s d F + n R L X A 6 P R g B 2 i p m m g Z G D u X H N z C x 5 9 9 O d 4 + Z W X s X 3 H D r l O e j z 8 8 C e x e 8 8 e 5 f B J T k 5 C b l 6 u I u p v f O M b 8 s 2 e C 0 X 7 6 6 Z l S 5 X 6 5 + n 1 Y 9 y K 6 h / / 6 E C g J K F k 8 Q Y / i 4 2 N Q 6 3 7 M z I i R + 3 w e 9 r + G E r w B I + D E x K 9 W z y P q n w D I M R S g K a m R q X u 0 S s X G D c J e m s 9 q g v P I c S s w 5 W r V / H Q g w / i y p U r Y G v j 5 c u W 9 C k T n y g S g q l G d L 1 S H f T X x 4 G o b d X h T H n v T H B / 0 B w l W k Y C Q e I 4 e + Y 8 Z s 0 e 3 K y n n z 3 2 C 8 y a O U O O 3 Y q V K 5 a L H X g Y 4 8 e P F 2 J y 4 O z Z M 3 j 4 o Q d k n y O r + h U X F y E 1 N a 0 X 8 Q 8 F J G a e J 9 U 9 J t c G B g a L S l a J d e t u 8 7 l P T y + c L z B T P D C w h z G 8 v X k a 6 u t q V Q l 8 f x j t H D s A S i / t R U V p A Y L N B u z a u g k N l X n Y v e U 1 V F e V 4 + W C F D w b 9 X 3 8 + p 8 X o m N M L t 5 8 a y P W r F n T y 9 3 N x F i O 6 m Q p B e G r d 7 Y n D h c G q n l H d A Z w N A w Z O d x Z h t j A D u i E k d / 6 w 3 + h q 6 0 C s R m z 8 M e f f h 5 L F y + E k x n k 7 R 3 4 0 Y / / C 6 1 t 7 c j K G q f 6 H k R F 9 Z 3 m 5 4 1 L l 1 0 L A V W e F c J Q U 6 Z M R q 0 Q j k 3 U o 2 U 3 L R P 1 1 K i I d y R B L Y o D C g a b 6 e A P z K i g J z E r a y w m T Z q g G M 0 b F e X l S i X z x W j a e Z H Z P L 9 r F w b U Y k y e Y N t l f s X H z 3 R j V E I N A N f E P S a t u k Z t J r i 9 Z W z j O y P J q q 6 u a x K f a 9 V s s e j V J D 5 P c A / M 6 B 4 q S H h 7 c g M R Z i t A Y 1 W + q E E m H D 2 0 B 7 H x S b h t w w P Y u e k l 3 L R 6 A w 5 9 8 B 7 u v m M D n n / h j 8 h M S 1 M S 9 f L V a 3 j m q d + 4 9 z R 4 6 E U y O U U t y 8 / L V 6 U L M b F 9 c 9 1 8 g e 2 d 6 a I f C L R J 3 t r 4 D u 6 8 c 7 0 w 6 1 C d E X 3 x 6 q u v 4 R O f e N D 9 q i 9 4 T 3 w x G t H Y K O p x P 1 4 7 X 2 g T u 8 l 7 h q 8 n R h l q i G C X H 4 + Y Z R 9 8 k B P Y x 0 7 i / V w t 3 x s O f H V G I r R 9 X q r U Y 0 p M i 4 i + E O X Y 2 L h R j P Y 7 N w z D c + a C y W a H T a Q S 7 Q h 6 5 B I S + 2 Z e + w P H 2 9 C T y W y M q C C b S O O + F + q d d z a r 4 / N H 5 E P F x o 2 b V E + / R l l E g k R t 4 2 j T l J R k l V 7 E a 0 D J G x h g V t K F z E x J N d B v + 8 p O 1 0 C p y O / z c 2 5 H d 3 q g O V B J t K b m p l G n x G D B c g y W O / g r W 2 g W y c Q y c u / P q b I x s 2 C o o G r R X y + / x Z k u j 9 X P N 5 + D 6 c / L 8 P o / X l R M x u C p Z x L p U E F m I r i P 7 B M n 1 X N f Y I 2 R e p Q f L a z t x P z v H 4 H h + e l I D L U h P t T u Y i Z d b / K i L a M 5 C q 4 X J O b 6 + n p V J V t R U Y E z p 8 6 i o a E B c + b M U g W N r K U i y E x s Q s n j p G r H W V F s y 0 z Q b v Q F M g u l l z e a h W G Y 3 U 7 m 4 f 7 4 S G c G X f H s T M v n o x J q k G D n o o U Z F u X a p n 1 D n C s P Q H K E v X t 2 r D e 4 f a i P T P S B 0 G n r g s 3 J 2 b m + 9 + t Z l q G B K 7 N V p E t y U o L y i I 0 E 3 h Z p c v d d d 7 h f 9 U B n M O L H / / l f S I x P Q H t H O 9 b e d p t K v / r i / / s n / O 6 Z 3 + I X v / g l v v P t b 2 L 5 y t X Y 9 8 F O 9 7 d c o A q W k 5 O r p M i B A 4 e U x G D r L 1 4 i x p K S k 5 J U M e F A 9 t X 7 7 2 / D y p X L l d u c x x D s n t q u o V 5 s y K a m J o w Z k + l + p z d q a m s Q J e p e u 9 i c Y e F h i s k 4 4 b 1 O 7 E c m M V N t 5 q M n 2 H 8 i M q p / F X H U K T E I s A e D F q y t a z M o J w O n a O T V G Z W K 4 w 9 M 7 d n x 7 m t o C Z 2 L E I M V Y c F G t H W I K i S r 6 s F D R 5 E q 9 g 6 z C V i i z h Z Y + o 5 O O I V Y c + v M K p P A F 8 K D e p i J n j j N 2 C Z x r l i 5 D J F i 9 4 w U r o o d N m n S R P e r H l A 6 L Z o / H 0 e P H V M 2 x b R p 0 3 D + 4 m W k p 6 V g 4 q R J O H / u n B B 6 i H J 2 L F 6 6 r D v 9 i u B 7 e / b s E 8 K t V 3 3 4 x o 0 b q 5 w o / I u P j 1 N S J E / s t 7 y 8 A p X C d P j I U a W + F R c V y 2 O s U t v a W t u Q m p q i q n f J R L T F P J m J O H r s O E J C g l X p v S 8 w J Y r X j r E p S h 0 t q K v 1 v C C j 8 r f 4 n I 8 c H B A b 7 7 u 5 p Q Z q J 6 M S 6 g Y j 7 + A f s f T m d Q i P T k a Y r g 4 W p x H b N r 2 h j H 2 q E L E x s a q 9 c H B w E K a 2 N 6 B r z n y c K A k E p 6 F 7 N 6 C 0 d L Q i S M 8 E W z M q z m 9 V C Z 0 L F s x D Z m Y G C g q K M F a I k y U X n m A m t x a y 6 V J 3 n O + 5 H S l k R u q W / M z 9 6 I k 2 U Y / a h c n j B u m Y 8 A c m C W t M x d / J z h 5 c I i x V O h L 2 i R O n k D F m D M r K y q H r Y o 8 M q 3 K Y z J o 5 3 b 1 l X z D h l Y F X N o D x 5 e F j o 0 q W v v O z 6 O j B n R / T x v r b l t n p o w x 1 g z E z x Y l O h w m 1 h S c x f 8 4 M p s I K Q R v E W G 4 Q q S T 6 f X C g 0 L g r u 5 v J l x r Y E G W f u 7 W X 1 d K p e t m F h 4 h u L 2 q M T X T / O F n N i S Y h n L N n z 8 P S a c E a j 2 l / Z K T V a 2 7 D o k W L 1 Q p 7 + c o V z N / w C N 6 8 F o x z m Y / g S c u 3 s W D J L D z 5 5 G + x 4 Y 4 7 c O / d v V U 7 O i Q i I i N Q J J J h 7 N g x 7 n e H j s o W E x L D e m c s b N r 0 r n J M D A W / + s 1 v 8 e / f / S 4 2 v v 2 O k u z Z I h 3 Z g + L 4 8 e P K g X L / f X e 7 t 3 S B 5 8 z 0 L h 5 / l K h p 4 8 d n d X v 1 W O r u W a n L b X 0 x n Y a C / B y x l 4 I R H h G u t I L I y E h 1 r 5 g o 2 9 B Q r / b J R a q p U z + q 8 t 1 o 1 L X p M C 2 h A 8 m J V F c c S j L w 0 R x g U m p e b S v L Q O y u z 2 R 7 C p O z Z S Z c q n L Z T / T k j Y t 1 o r S o E E Z R h 5 i R z d i L B k q r X F G R G N i c M a N n x e Y N n j p 1 G k p K S t U q T / X p B / / y C N K t l 1 G d + T C q a i p E + n T g k 5 9 8 G M s W L 5 b f 7 l l X G x s a s X X b D p w + c 1 b 9 H u u H Q k J D R M r 4 J z p / 4 A h S b 2 R k p G P v v g M Y N w R G v X L l K g 4 e O Y y K 8 g r F H O P H j x X 7 a K y S 8 i T y 8 a I y e o L n z 0 y G l J Q U J a m o / m n X z X t E K L e l 9 8 6 X 3 U Z H C o O 5 r B B m r p 5 W c q 8 F i n l t N d f 8 l U r j q I S 6 k a C H b 7 6 y d 3 S q b O N S p U l 1 y W H d E z P X C 8 Q G S 4 u y o 9 h P Q 0 z P R v 6 0 O R 5 4 6 F N 4 / 7 3 N + O F P H s N F / V R s T v g h f n j u E e i S W z B N m G f 8 + H G Y O X 2 K 2 n 6 o o M b H 9 J p d u / Z g 1 e q b V f m F B n r U d u 3 6 Q K l a d 9 8 1 N M n S 0 K 4 T m 7 M 3 i Z E A L 1 6 8 J L b X V P c 7 g w c b t c y Y O U t 2 w n Z j f Z n V F 8 h Q l E C e n Y 0 0 J t D Q K a p t Y F D f E I W / m i p P U M L V t d g R q B 9 t I 3 Z D w R q j i x U m W O z A 4 j F C l H 5 i S v 7 A 4 k R O J t S Q k 5 u v 0 m Q 4 + o V 2 0 8 Q J E 3 D t W g 7 C w 8 P Q I k R T U 1 0 t t s l 8 9 9 a D A 4 m B t s n F i 5 c V Q 9 J J 4 A s k w M 3 v v o d 5 c + Y o Z 8 T s W T O R O S b T r 6 r U Y W P / 8 S 6 E e P V 1 5 4 q / f f s O L F t + E 8 J C / d c s 9 Q e 9 q L k Q N Y t S f T C g m / 7 d d 9 9 X z g 0 6 P r g w V J R X i v 0 5 V 6 m D h L / 0 p K b G R l F 9 B 8 4 4 4 Y L E s a q j D H U D w H W P z E D P o H d R 4 l C w O F N U L Y + C R A 0 V F Z U I D Q v F Z r F F H n 7 4 I W E y C 9 7 f u h 1 3 3 b m + X 1 v A H 9 g T j z V J A 8 W v S I i 7 d 3 + A 1 a t W 4 u j R b K V m x c X H y / d 6 S 1 g y k m f F r g a N m W 6 / f W 0 v 6 T A c t F l 0 C B Z m H e p e N N W O f 3 / + 8 2 t I S 0 s V S T l F u c i 9 D 4 m L S H l p i e o W O x A 4 O T I 2 V O z j U Y b 6 6 I E j N F M i / K + + v N H N T c 3 Y t X s v b l 2 z C i s e O 4 / z Y 7 6 A / 3 7 u D / h 2 9 h J F r E U l Z c h I S 3 H b Z U y L c u L C x S u Y P m 2 y + r 7 y / q l 9 O R V D 0 q P G + B X f / / I / / J O s 3 g t w t a Q O Y a Y O / C j u Z b z Q 8 D j i Z 5 p F M m a q 4 O j s 2 T N E T e p A Y S E T X V N 7 q Y j + s H P X b m H G m 4 f F 9 J 7 g M b r 6 G + p R 2 q h D a q T T f U 7 k C N e 5 D g Z k c A 5 5 o y 3 7 / t Y d m D 9 / t j o / o + o / A d Q 0 t C E u i i 2 j / U 9 C 9 M a o U + J D B N O Y I o N c h Y c a m D n O u b z 9 g Y R D 4 5 j F e d X V N V i W 3 I m Q X Y W I / P Y t y B i b g R 1 C u O + + + 6 6 o c h U 4 d O Q o r o p a e E m Y q b W 1 D c e y T y A 9 P Q M v v P i S C l L G x 9 F b 6 M T B Q 0 c w Q Y x 9 u t I L i 4 q F U Q q x Y d 0 a b D t 4 D t G T b 0 F A c g p O n z 2 J q V O m 4 H f P P o d 1 a 2 9 V R M a s A g a A 6 f 6 v q a l W H Y v o d S P T N L e 0 K E c K n z M z P C k p s d u o H y x 0 e p E m B h M 6 L T b 8 8 j d P i s o 5 F 8 8 8 8 z v l v f z s 5 7 + A + T M n o 6 L B g d w r 5 x E Q H I k 7 7 7 g D n / n M p 9 z f 7 h 8 8 L j o q e E z T x Z 5 j X O v d z e 8 p J 0 9 q S j I i w 0 N U t o r N 4 Z o I W d d u U L 0 5 r K J 1 e M b W P s g x Y 4 y 7 D 8 W o h P o b g 4 4 K 9 n V Y m v 0 0 s h f / g 2 r Q z / A Q A 8 X N o s a M i R 6 c X e A J r s 6 U M u z d w L J 6 1 v 1 w 1 V U r K / P y 2 N u c g W N Z w L m t / I 8 u W d 0 P 7 N + P F W L L s P N Q Q 3 2 D M F K R a q 0 1 W H S I I X / q 1 G n M E n u K j o u a 2 l r F Q A S d B y t F j a y q r J R X O l U E S B t l M J L M E 5 R C j / / y N / j q P 3 0 F H 3 y w F 8 u X L 8 f T w l A x M d H K 9 r v 3 3 n s Q E R 6 O c 5 c L M C Z r E l 5 6 7 l f 4 7 n e + J b 8 z z I a C g j f f f A f 3 3 X e X + 1 V v l D U Z E W h 0 q o V Q 6 z f B i S Z a r 4 1 R h v o b g q a G z Z 3 G N i m 8 H V e a g 3 v V M v k D 7 5 t 7 9 O u A a B V 1 r L O 9 A w c O H l b u a T L I Y M 0 V l o B c v X Z N O R w I M t + R I 8 c w f b p r 9 d Z w 6 P B R J e X y 8 v J w 6 d I l 5 d h g G f o t a 1 Z j 6 Z L F + J d v f B O f + + x n c V E + a x S j / t Y 1 t 6 C o q A S R E a G Y N 2 + u e y 8 j j 1 a L S E K x W 1 l U 6 S l B B g u e x 8 a N m 8 X G W 9 M r N E F 4 Z 5 l T c n H S o c t T 6 5 C F 0 s V G 1 6 f M j q I b 4 2 M d i D P W Y E x k G 6 Y k O p E W X A d d 7 U k E N F 9 E t P U y U k O a c G r L L z A 2 1 o n M K B s a 3 Z M b K J 0 G g i P 7 k P v Z w G B z / t i 4 W K x b t 1 b l o w 2 W m Q h m a 0 y a O B F v v P G m s i + U a 3 v q F M V Y 7 7 2 3 V d 5 / C 6 + / s V G k z y V U 1 9 a j r L w c J a W l 2 H 7 g B A 4 7 5 2 L J 2 X / E W 0 / s E 2 m U g H P n z y N R p F J + f j 6 e E 9 v u n U 3 v 3 F B m I h j z 4 h B t M t P J k q E n C F O V 5 m g b X 7 V Q Z C a 7 S H K C P R f J T H Q 4 8 T c 1 Z q J G M C q h R g g h a M S F g 2 8 i K N C M C V O m y Y p c i r T M L J j 1 D r S 1 i H E f F o q 9 H + x T R J W S m o 6 s c Z m w 2 3 o n u G q g H c O b y y 4 7 3 t A M 8 o F w 4 O A R 3 L R 0 k d p P f 9 C L G q b 9 D h l n j x z j j O n T V L 5 c h N h Y U Z H h 6 j M N z K l j p o I v L 5 6 G V 1 9 7 A x P H j 1 f d X R k Y 5 k i a t b e t G f B Y C C a 0 M m v 8 8 u W r m D 1 n l j D l 4 M t H v M F + 7 p 5 t w A Y C z 3 / v 3 v 0 q 6 d b 7 W J m G x T g W Z 2 R l i L 0 U E + y 6 B 4 X 1 J l j b a u Q 8 o 9 X o o F G G G k G o W y D / 0 E b h c 6 F 9 e e E q g U + J 5 A 0 Y 3 K U u L i 0 X G y B M V j w b Q u Q m s l V Z U m K i a r X F 1 s h L l y x U G R f 9 Y d + + A 2 q S R X 8 g 0 e z d d 0 g 1 3 S 8 t K V F 2 0 I U L F 3 H f v f c i + 3 g 2 L B Y b A s w m M d B T V G L q 8 e M n s G L Z U j j f e x u m O + 9 z 7 8 U F 2 n C 7 d + 9 R D E 8 X f J A 7 S M o W x 8 S W L e / j Y x 9 b q + w o Z h f 4 A t O x 9 u z e i / k L 5 i E t N V V l Q W z e / J 4 q y Z g q k n I w D H m 9 K B I 7 k h L W 2 3 m i p S d d r D B i a p J L U p H x G c c q K y l C S l q G c p 2 P e v l u I M h Y x D h R B w P c J R + D Q V N z C 7 o c X c I U + 7 F t + w 6 x P S K F I N / D 7 a L G 0 V Z J 8 j P S X w N v v k 2 M N R r u d B x 4 x 4 k 0 k E C P n z y l 2 n k x 0 Z Z D o h n Y 3 X / w o E q k p d 1 E B u b x n D 5 9 R g W P J 4 p K e L y p T S 0 Y d D B Q z W G R H w O m M 2 b M U M F h z 3 b K f M 6 / 1 L Q U U f u 2 I F g Y j Q 4 L p h J d u n R Z l V f s 2 b N X q Z e U l m T G y o p K x I n a S q I m I 9 G e O X T o i I o Z X a / L 3 R / 4 + 0 y o 5 Y C 4 6 S K h v c F u u q 0 d n D V l Q E Q Q H T t d q s E M S z 7 C 5 f 4 w t y 8 0 c D S w + z f H p H i b m o a u 6 d 2 + w M 5 D z A L Q 6 4 2 q 9 L 5 L 1 y U M t Q 0 f W 3 e b k g A O h / + 2 Y G Q m e v p y c 3 K V z n / q 9 F n l r o 6 L S 0 B c T B T S M 9 J U 8 3 s G Z L k t V + S T p 0 4 j P C x c q T X 3 P f B x f O y / 9 m B 3 8 j 9 j c / l G r P t + l n v P w K W L l 3 F V 9 s u 5 T l R h y 8 s r V Z Z G u D A e c / 3 8 o a C g U E k s r v y e U o a / z 1 K N r K w s 9 T 4 / Y l C Y x M m 6 p K S k F P U e 5 X 1 h Y Y E w V J o 7 m 4 F v u o h 6 I H A L e l C Z 6 u U L L C c 5 c j Q b 8 + b O 7 r a d t A A 3 a 9 / o R K J N l l 0 U g F l J r Q g N D v B 7 7 6 q r K k c Z 6 s O A Z 4 7 e Y E G 7 a i A 1 j 9 i 2 b a c i d n r q m J v m I l S d I p z i 4 h K c O n U G q 1 a t F C I 6 h k k T J 6 h E 0 0 e + 9 B X 8 4 1 f + A e 9 v 3 Y Y w M b 4 3 P P Q I n v j u J 1 H U p M N / / P u / w y Q S 5 q c / f R Q / + s F / q P Q d / n l D 2 X V C 4 F z B P U E J x l V / n q i V / n A 0 + 6 T y G C 5 Z v A R s M x Y n 6 u X + A w f w 6 1 / / B k t v W q o y x h / 7 2 X / j m W e f V 1 K E F b q z Z 8 3 A 5 z / / B W F m 3 + 7 x / D q j a q v G T r i 0 d 1 j D 5 g u c 0 0 W 1 j c e t m Y V K Z e / h + 1 4 g E 3 O 4 d o t I b b s w v n d 3 p F G G + p B A 1 y 6 b U I 4 k q N 7 R j T 1 3 b l / i r a u t U 4 H d e F E X u Q K z 6 x B L P + r r G 1 V f 9 g 3 r 1 + G 3 T z 0 j a t s 0 r F t 7 u 6 i C J 3 H u 3 D k s X r x Y F e n R t p o y e a I K g J L Y P v n p z + M m I f a H H n g A z 7 y y C T d X / A S F F 7 6 N 3 B g D P v P j N c I M T + D x x x / F r p 1 M t l 3 Z r 6 r G c h Y O F H D Y r U o q U w I z o F t a U q i y M P i c h F w k U i o z c 6 y S U m q B k f d s 1 g 7 3 X n r A + i v + n B + e 6 A Z t n q 3 7 z y F x 7 B y 1 6 D A 4 q z U y Z Q f f I F H T O b H e H 9 h D I s L d + F L D K E O N I E h o X N 0 G A 3 Z P 4 p R 4 b 2 y 4 8 1 5 s 3 v Q O H n z o I b z x + q v 4 y X 8 9 i v v v u 1 f 0 + u k q A P t x I e A 3 X n 9 N 1 U D 9 5 s k n 8 f t n n 3 a t m i K 9 6 N a + + 9 6 P w + y H C N h D g V 4 s r v B s H n n L L a u U g 4 A N I m + 9 9 R b F Z J 4 q G c F 9 8 5 y y j x 9 H R 3 u n 2 D j L 1 f u b d x x F Z 0 s l 7 t q w H r 9 + 4 r d K T X 3 4 E w + q + V L s X U 4 n B V u R 1 d X X I V 1 U t e G A 2 R V N T c 2 q N J 5 g C c q B A 4 d x 1 w A Z 7 7 m 1 A c i K 9 d 0 v g p 6 / I 4 U m Z R M R / H d u u h V B e g 5 7 q 1 f t l T 2 Z n x I u y 0 e 3 Y H / p S D f G w v s / C p b K D x a M Z f i a x p 6 e n q a I m L b S 9 u 2 7 s b H t J k z b v x 4 / n b N T b r 4 B j z 3 6 G D g + l H G i m u o a 5 B c U q + + d F l V u z d p 1 8 l n P i s 3 9 0 A 1 N M K O B k q n T 0 o k 1 w k j s F E T 7 h w 6 L 2 2 + / V e X y n T x 5 W i W M M l m 2 u L h U O Q v Y N L O w o E B l t p e U l i g C J + 6 4 d R E + f u 9 d C A g w 4 j v f + h d 8 8 x t f R V J i H O b O m S n H I M a 6 y Y B N m 7 c M m 5 k I M v u 5 c + c V Q + / f f 1 C p r V T 5 u H h c r T b i Q F 4 A d l 0 1 q z / P f v L e z M T J J u f K T d i X G 4 A P c g J 6 M d P q i R Z X 1 o P B q C b E k 5 l 4 b T W Q m Y o b D D h X Z F H H o c H f l M V R C X U D E C g L F 0 s 2 P C 8 s G 1 z a f G Q V U W 9 n T t / 1 g D e a / e l u v / 0 2 F W i d 6 S 4 0 f G f T u 8 r u Y p C 3 s K A Q j U K M r P t h r t 7 n P / d Z J V F P n j 6 L y Z M n w S S r L Y / l s N h W i x c t x A f n y r G 8 7 i l c s / 4 z Y m f r c P X q V Z V 1 U d / Q q I o j 6 d X z B r P g y Q Q k N m Z Y 0 G 3 P D k T D B Q k 7 N z d P V Q x f u 3 Z N Z X 6 w V V p x W 4 x a k D R M T 7 b 3 9 E u 0 6 1 D b J k w h k o j v U f 0 7 W h j g N 4 D O a 7 B 6 Q m 9 7 l r m I r p E 8 o e q v r b U F w S G h q l i 0 v d M 1 G o g l 9 F E + y u F H 3 e Y 3 A C d P l y I u y i y r f p v o / Q 2 w d l i Q n h C I 4 2 c q 0 N r U j p j Y 0 G 5 m C w p w I j 6 U X j / 3 G 8 M A i W L C h P H K G V G Q V 6 j i V p z w N 1 P s I a p f j A E t X b p E x X Z Y R 5 W d f V J l U 7 z 2 2 h t I S 0 t X J e E H D x 1 C 5 p i x i I q M x L t b t m J L f h D u 0 f 0 V Z 3 N W I m a q A V N j o m E P D M F 7 W 7 c p t d A u l M q J f 6 z 6 Z R L u 5 S v X x M C v E a k X q e w 4 l q c z 8 8 J 1 f E y U b V O J t A w I U z 3 k I n C 1 2 o H k 1 h O o K I 2 F K d z V 5 k u M I / l G F x q b W u V B r o v R I E y V q / I T G Q u j K 5 2 F m p 7 S o r p F r 5 w Q / K M 0 4 W x h M l Z J o w F F 9 c Z + s 1 E 4 W I H d f T 1 T l V w 5 h 6 7 M i P K y E g S Y g 9 D c 2 I C 4 6 D C E B x l Q V l 2 v A t 6 + V L 5 R C T X C o P r d U N 0 k K 3 O w r H R O N L f Z 0 G W z I z 0 j E i X l r b B 2 W p G Y G i 1 q i 2 t 7 3 k h 6 / I a i L v a H N / 6 6 U V X V e t Y 2 M b j K E n A N V G u o N m k T L O i i J 9 F 3 2 L p w q s C G o L Z L m C J S i 4 m t 7 D l H t T E r K B B n a h s w e c p k f L D n A + T l F 6 g 4 F 6 V Z d U 2 t Y m q W i T D B d q 3 Y Y + w 5 v n T p Y r V / v a h T 3 / u P H + J L X 3 x E l b 1 b 7 Q 5 8 8 5 v f w l 7 j b T i a 8 U / 4 c d n 9 y k b k Q v D F R z 6 v g t l / + O N L + M S D 9 6 K 0 t E y p e u y + R F X t i E g b S h 1 f k E P A K l H h + E g 0 d + p x T V R D T l n 0 h b G x D u U J 9 I e i g j x k j O l d W j 8 Q R h l q B G E V w m 3 v t C M s 1 I y Q 0 E B U V z U j J i 5 M S a N A o 0 4 1 X j H q n L D J y s 7 4 h r b K T k t k b M q H P j g M 0 N P H / h L + + t H 5 w u U q E 8 q a X M z V 3 t K A V P 0 1 p Q I y u M q K Y L r g 2 S y S T g v 2 b + A K z l b P E 8 a P h 9 G g Q 2 O j 2 G l y M p E e v d T p O V x 2 0 1 J E R I Q r Z m W v 9 e i o K P z q V 7 / G 1 7 / + N e w / c E g d 5 5 L F C 9 V z H m 9 a a g o S x Y 5 p E R W L j V C Y E v W X v 7 y O W 2 9 d r V z v 7 S L p Q y f f o x j X G x w Y N z / d p q S N J 1 h q w Y m M 7 P 2 X F u l U 0 o x D F j h x 8 R Z h v v 5 g E d X V P E C 5 C X v 1 8 d p o n W Z H G W o E 0 V j b h L L K d m S k h s p j K 4 r K 2 7 B w Z j y a W 6 2 Y N y 0 W + a W t O H W h G o l x w R g n E k t v d t 2 s w W S c D w Y N j Y 2 4 d j U H c + b M V s 6 G g f D Y / / w S 9 9 1 / H z r E L u g 0 J W H T q 7 9 F Z H Q 8 F s + b h h a L A S l J c Z g x O R M 7 d + 7 C d / e Y c D L j E T z 6 / B 9 w 5 y s J y o l R W V G h 2 n l N n j x R J c H O n D N f f j d A E S x R U l y C x K T E X t J y O K A 9 w 8 5 C F k s n D h Z H i K 3 X v 3 7 M Y Q u e K h z R J F J K 1 j n s z Q m Q x y 4 s z O z r B S y s t i I p Q l Y 9 O X w y E p 0 6 z C D h 7 K e B w J b M Y W H h o z b U S C I w O F C M 9 T A E B J p l d Q / D u D H R C A o 2 I z z M B G u X E Q Z Z x T L S o x A n N h T c V a E E 1 Q 5 K K 6 p N 1 w N 2 Q D p 9 + q w K 1 g 4 m R e f S p S u q U 2 t + f p 7 K T m i u r x D 7 L g G l x Y X Y v O l t v P v O W y o 7 4 T l h o p W p F q T d / T / Y l P M 0 X n v 9 N Y z L y s J 9 9 9 6 l b D K 6 8 F n o O G P 6 Z J F Y r h m 1 n P S Y f b E K Q Q a L c t F z / l O g X J f + o Y N V x D g l I c G Y F K m b j o 4 r 1 Q G o b Q 9 E u 6 3 3 e X G Y g y b p N Y y N Y T W v S w N g w 1 B 2 k S o X C V x Y 7 5 L C V o f 8 j v y x Z F 0 D 8 x j Z b o D Z E k Z Z A O i y 5 0 J A 6 T q Y a 8 l t V H x s V E J 9 + B i O h C K x 8 c Y x u 2 H t 2 l t V 7 p 1 B 1 C 9 2 J 2 I m B I m T 0 x G P H j 2 u K m c 5 b f 3 B B x + A w 2 5 T N p M n a M B z 5 q 4 v s E s t W z 8 X F h Q h O S W p W 7 X x h r + 2 z b T f / v L a W 5 g 0 c R x m z p y u 8 g N 9 Q S 8 M Z x B i z q + p V + o f n R d U L 4 9 l Z 6 t a p K i E T J w 7 e 0 p V 7 y 6 / e T U O 7 N + L j r Z m G I R z J s 5 d i R Z d z + z c p W O t K i C 7 + + p A D A z M E z W R X a g 0 t L W x 5 V h o d 9 t l S i l t D K g / 8 N q y z R g x M O u N 4 o Z i 2 E J J C O m N N z c q 9 a S t t R 2 v v / E G C g q K V R 2 S R V Z 5 B n F 3 7 t y D u m Y L p s 2 c h 8 b m V r z 8 8 p + R f b z v A A B N R d N A F 3 + g W 0 s 7 X m x G m 5 g a G U L k T F 3 y h x S R d E z I 5 X H 1 B I d 1 y h n y y B c + J R I 7 T j k X / M E Z L o w W G q p c 5 Z c v X 1 K S w e W t P I a C w m L s 2 7 U F C x a v Q E J 8 N A K C I n D 5 / C m 0 t z Z h + t w l C I 7 s H e s 6 l B 8 w K G Y i T h S b V B x L k 3 K a e q f 1 M O e 5 k J k 8 + x Z 6 g y 5 0 M h 4 x K q E + Z L A Z C 5 u y D B c 0 0 F 1 p O D 2 N S p i 7 e e r s O T S E z H e N 1 p E / q m L 0 j i W G 2 T E l s b d n q 6 G h U e l H p + q S F G F V n X s H y 2 6 7 D / t 3 b E R b S x O i x P i Y M H 6 s y r e L j I r G i u X L l J e P k i 7 x V z 9 E 1 O 9 c j J o Q H 4 / v / N v 3 l N 3 x x G 9 + g 4 8 / 8 C C 2 b N 6 k O j T 9 9 0 9 / p o o V P 7 Z u r f p N S i o y j 3 K V C 1 p F M u z Z e x Q 3 L 1 + o V D x 2 y D 0 j 6 i s 9 h T m N k W h o 0 8 E m J x N s 1 q P T 6 l T O E P K t x d a l Q g 5 s K 3 C 9 W J Q p 1 8 X W p F z m G q g K U i o z N k V o 2 R R N j Q 2 o q 6 3 G 2 K y J o u 5 W i e p p U G r z K E N d B 3 h D O a q m p V O P 4 x 5 z d + N C H K h p c x H K Q F g x r l N J h J G E o 7 A E + 2 3 j 1 J x a X / B U M Z / / o B R 3 1 P 0 3 K v Q / w q x 7 E l S q T c 6 V i w h w N O H q l c u Y N X 8 p L p 0 7 j s T 4 W O X N W 3 3 L a r z 0 p z + q M a I c o 7 l y x U 3 o a O 9 A X k G h K q 8 I N A c p d Y 1 T 0 R 1 C 5 W a z S Q V j j x 4 9 h n n z Z i v C 5 N + V q 7 l I S U 5 E v q i S l d V 1 W L F s M R I T + g a L W X N 0 o C A Y w S G 9 C x 1 v F J b L / T h 7 + q S o t 8 m q B s 3 T f m L B p K f K W l 1 d r W J R b E y j Y Z S h h o n w Q C e m J t r E k P V / + S g R G j v 0 s p r K y i o q l F 5 s G v a / Z r b 5 2 X I x s i + + h + U 3 L V B G + 2 B x p F B U M H f K k k l E U Y h o N v P S X K o U f 4 8 z q g a C J 0 O 9 l V 2 F B y + s Q e e n z s J g c u 1 3 d w 4 9 X O q p g v A G 4 o I 6 U N U e J M c O R L S f w f i s s c I s A U o q v v / + V s y Z P V u 5 p j m m h t C k p Q b W c X E o 2 v i s n n K Q g c B D 8 K W 6 8 X j g t K O 0 v A l j M m P k v F 1 d i F Q / Q P m M W S r 5 + T W Y N C F e 5 D e V N c p x 1 w l p w / D E P P M J i 6 U D 8 9 M 6 l U e Q N V K s e R o z d o y c a 6 B I K p O S n j w v x v G Y z 0 c w Z 5 G D t 4 l R L 9 8 w s C D d q j x z A Q N I F t 5 c x k W Y i s Q b z t d k J k q k 1 E i H U q P 2 f L A f t b V 1 K p V H 6 x j k T Y w a 2 H n W 5 u 5 F Q X A Q N m t 2 m C H A z O m r N f 7 d 0 / z 9 Y P n t h K B 2 5 W R g p g O 9 a c m i 3 V w J u x X x C b F 4 7 / 0 d K C w q g b 6 9 F I 0 V V 2 F v y E V A d J Y i x T a b a 9 9 U r U x h C T i 4 4 y 2 V f c 5 0 I x Y l 0 k Y i g b F S m K s 4 P W S e m Q T 8 r T N n z i M 2 N h 4 d n Z 2 K x N k 4 k 6 p S b V 2 9 S D S D I t i 8 / C J E R U a o 8 7 9 S Z k W L t S 9 D 8 d L U V D W h p d U G k x y d H u w X D 4 Q E 6 l F c 1 I D g s C A Y 4 B B p a R D 7 E N h 3 t F Q t B F 1 y z s 1 N b e o 9 K A 9 i X x i N J l S 1 B a F a F o 8 F U x J l g X A 7 Y m Q x p I R i S h W T d e k N p L r K v y a R 3 F p T l 1 E J N Q x k R t t 9 Z i A P F 2 S g v f v 2 q / I K 9 r c r K C h Q T U H W r V m t P F 9 a / 4 a h t n L 2 B K u G C + o M 2 P P y 9 3 D h w g U 8 + e S T Y g / U 4 u e P / w K 3 3 X Y b / v L q X / D e l k 1 q Y g c L D X / 1 / N u w W 9 v Q G T z B v Y f e s H R 2 o O b y N i R H B 2 C N q I E k 8 p a W V t X y m P N z 6 Y z o t F i Q k 5 O H 6 d O m 4 P X X 3 1 Q T L 1 5 8 8 U + Y N H m S K g v Z v m M X y o x j 8 O e U J / H A p g V 4 9 J l / x + c + / w j e 3 f y O i m / d f c / H 8 Z X / f s v 9 i x 8 O F m T Y l D a i g f e K 2 f p U B S 9 f v q I k l r y J + Q v m K 6 k 1 y l D D h O Z O H m l 4 S i f 7 t n f x W m 0 r w t U Q N V k h u 2 K R M G m F + s w T 5 D f v f D X u g n u h N F w 2 1 q X i k S H 1 H e V K G j j N c Z g T X 6 P S f J j M S k O c g W F O 2 C C x N D i i k F t j U O q S J 8 Q k Q n y 4 Q Z W D N 7 Q D 9 U W n s G 7 Z J J h 0 N j U k j a s 4 2 4 6 x o Y m c i g o A s 9 P s 2 f M X c M e G j 8 l x 0 S Y R + 8 p h k 9 W d O X l M e 2 J u n 3 Y C L E V x o L D B h M p m + Z 3 O D 5 c 8 6 X 7 n K C F P 8 F g Z p y I z 0 R 7 k a x Z B s l J g V O U b J u L M L f h g z x 7 V v p g q A e M t b K p y v V k B n q q e P m s i I q N j s W T J Y j W W J T Y 5 E 8 m R e i F e B y I D L I g I 1 s s N F z X n z B a M y 0 h C V F g A M u L M i D J 3 o q X 8 P D r r c p C Z l o R o 9 / Q L q o Z d p j B 0 G e n F 0 q G i L R S p U V B l 3 f z d Y C E Q J p 9 S n W F s p r z Z K C q e F 0 M Z u x B j q I W j s w m 1 R a d h a 6 / D 1 a s 5 o j I m y o p 9 E T e v X I 7 s 7 B M o K C x C 8 p W z w N g s l U b E P h H M P K d a p 3 V t 0 j y T r k f X X 1 t 7 G 8 r K y t T E j p I a K 5 x 6 V 9 X x h w W e P 1 u / v f j S q 5 g z Z w 7 + + V / + F d d y c t W U E q r N T J V 6 / Y 0 3 8 a e X X s G i R Q t G G W o 4 U F K k O V c F K 7 d t 2 6 F a H V O v 5 g r P l Z k Z 0 i M F 9 s g j c b L n d n V 5 M c 6 f O o q 8 y 6 c w c V w q i v I u I + / i M Z E q O t R X F s A Y M w n v v / o r F O Z d Q U x 0 O C q F M L M P 7 s I S u d F l w h w s a / A G s x p o z E e H 9 J U E 6 V G u 5 F H t j w x J u 4 1 Z E M 2 N d c i a O B 3 5 V 8 8 i P m W s S E I 9 i g r y l X r H e B N L L a J m z 3 X b U i a V U f H e + 9 t U q Q j h y j j v + U 2 q S 3 n 5 + S q A z M x 5 Z r F z 8 a h o G z j t h y C j M 5 d v U o I c K 5 N e P f 4 K 6 1 1 B 8 O G C 9 u 5 b b 7 2 J u X P n q o W B C b 6 0 / 5 5 9 9 j l s 2 L B e J R A n J S W p x W h U 5 R s m p i b Y k O T V 0 J 9 G + Z t v v Y 0 H H 7 j f / c 7 I Q E t e p W O B n j x f 8 F d v R U y M t 6 O s U Y 9 W a 1 + G 0 r A k 0 9 I n s d Q T J 0 o C l M e y P 9 w + V q S 0 L C Z v / P U t 3 H / / P e q 9 k 6 f O q s E D b L q Z k 5 O D q V O n 4 v i J U 6 J q B q k s 9 g U L 5 i A o M E j F e 4 4 c O a o K G O + 4 Y 7 3 6 L r E / z w z r A O b q 9 B Q H E k I H t m l p Q 7 L Y c C h o r C l D a O s p N b 2 w s q I K q 2 9 Z 2 a f s n T Y V n R N s F T D K U M M E P W Z L v B q t v P X W O 1 i / / n a l M o 0 E a B e d K h N C b u + f k A c D e h c 9 q 1 p 9 Q b U 6 k / 9 Z m u + r q Q k 9 a X v z A v v Y a x r W T b R B L A q c O n k K s 2 b P V K p a Z W U 1 d u z c I x I r D a U l p W p + l V k Y y N V Z N g 4 T R R q x c Q w H H 7 B t M 1 d 6 7 z b I B N O j S h t d k r + k w d A d y B 0 o Y 9 w b P H Q K x j 3 X B r 5 H 4 + O 7 k B H l s p + U V i L n Q y 8 f O z j V 1 t U p a S W y V u z P I K x a d b M a K T T K U M M E V Y x l H g x F F Y W j + j M G M U u o X w j N 9 5 d b N x S w p I F u d q 3 D 0 q G C w e + z v / x C x s E Y D / O G 9 h 2 m I P 3 l t T d E 7 Y w U 2 7 I D 9 9 5 7 l y J G 7 y T T f F H F a l o M C A t 0 Y E K s H d u 3 b 1 P V x W T 7 f c K 4 n h K X X l V 6 V 0 c K Z C r y J O u l K J k T Q p 3 K A U F H C B e e M a L i + s O 5 c x e U p z L A n d H P r I 5 z Z 8 9 h + f J l o w w 1 X K Q z j h T X k z L E F a y g s B B j x / S d G 8 u b Z 2 e a j V M I W x 8 E v b E f S S E f k Z n I V N c L F i 0 u H 9 f D 9 J 7 7 N X T Z U V 7 Z i o Q k 3 9 P 5 q F 4 y E M 3 p I N 6 g 2 s n P K 0 Q N v S j q q A Z P J q R 6 R 7 v P l 5 O m x a L D s S I z E s M c 3 a N 8 6 N k z 6 R 1 C p C Z V u k 6 7 R w N / i 1 I z M o h N + d 1 v f o h g L 0 F W O r O f B q u W y x u d 0 F u q l I P i I 3 B 4 f 5 8 Y F 9 M 7 / 6 6 6 p l q 5 n g 3 s z S D 6 N P P r 9 E I J e n l 9 r r Q V x h d n 4 e L P Z u L l R 8 7 2 8 l r x O b + j 4 b S o e C P B T A R L F J i Z o Y E Z B R q K i h t R X d u O k s J a B A i j B w f o E G Y S Q s 6 r V p + T a S j d u B h 4 4 k q 1 S W V j U N r F C + F r M R o y r 7 Y p X c r M 2 P Z k J j a k o d u e 7 b n O y D l y z p L n X C x 6 K 1 O j 9 B g v i x S l 0 Z x U K x Z l W H C T S N d F G V b l 9 d O Y i V L v w w T v 6 x f / 3 z + g r r 4 Z X / 3 a P 6 O h I h d H T 1 z E g w 8 9 P O r l G y 6 8 A 7 t 0 S H z 3 3 3 + A Z 5 / 7 v a g A z X j 5 l V e x d M k S p V f P n 5 a F / W 0 z s f S R 3 + C x N 7 + N e f P m 4 8 2 N 7 2 D e / P l C f J 1 4 + F O f E S P + X i H i L l z y W P G 9 o b E D V T h 6 5 w a D c a K 6 a I R Y W K t T S a U O W V X D I 4 O R k B C G C H n s 0 h t V S k 6 n Q 4 / Y 2 C B 0 t F v U X C m i Q C Q F v X v 0 8 h F k B o L u 5 C Z h j v Q o O 6 p b D W q f H L 6 d F m F T B Y l z 5 8 5 W 2 2 l g P K t I P m d z F X 5 X W z S o l k Y E d q n 5 t H T V 0 7 N I 0 O Y T A a C S e v / y 6 q u q 1 u v P r 7 6 u 8 g K L S k p U w S F f M 7 / Q Y r V h 3 / 4 D S H v t D z D f f K v 6 / o 0 E w w t L l i 5 V i b I P P P A A E u J j R D I 5 8 M D 9 9 4 8 y 1 H D A V r y Z 0 Q 4 s + P 4 B f K V g L f 7 n q 3 N Q n 3 B e 2 V E s C 0 9 N T V H J o T W 1 d X h F G G v t b b e q W q C 3 3 9 m k J u w R 1 M H Z E I W G O F 3 M D Q 1 N u N T i 2 / 5 i A H n 5 W E u 3 6 5 p D v w a r p 2 u 2 A U H X O V W U a 9 e q E R E k q l d T J 4 o K 6 9 D e 3 o m m x g 5 E h e q w Y 1 8 J m l s s q r F M T E x I t 4 R K D h d 1 S 4 i b D K G l P z H t i c y k w S A q 4 v 4 9 W 7 F 2 9 Z I + j h m q b Z y l 5 H 3 c W v o U M U 3 U O u F 3 k d r q p Q L d 6 6 X l 5 T h + / L j K 5 i 4 p L V M e N W a S m O S x p K x M l e m z n H 7 V 9 3 7 o / t a N B V O q w t h 6 u s u p v L r X r l x V r v T S 0 t J R G 2 o 4 W D 2 e u W g 9 Y K 8 7 j u 5 n 2 t D 1 Y F e O / 9 Q i Z k N E i Q 3 B s Z R D g a d d s 1 t U L h I 2 X e y d b g H L 8 9 A I Q D s n v u Z z T 2 8 e X 6 9 2 7 2 t / f q B f V z Y l C 1 3 w n k y h o b p V j 3 P l v g s U u T 3 7 v t c I g 8 5 K 8 d 2 k 0 g X u 2 N 8 R 9 x y w y W h S 8 T W 2 T V Z q t a j g N j u z M 9 i Z 1 q 4 e a b d 5 x s K G A j b 0 Z E s 1 t r P e t / 8 g F i 2 c j / 3 7 D 0 H 3 w c W 2 r u j Q o d 2 k D x O x 5 n a 1 O l h t N h z K p R d r e B f k e n C L j z 5 6 d A N P m T y 5 V 0 L o U H F Y D H X P 5 p e 0 T 9 i 5 5 3 o Q a O z C p A R b t 6 p 2 P d C Y 0 9 s D 5 4 3 A l o t I j g v D n 1 / + o 0 r H Y S Y F q 3 m T M 8 b j d 0 / / F r e v v w d 6 c y h a A 8 a 6 v + G C 5 t o n 4 / Z c h a H B K s f F p O W D h 1 y T F w 8 c O I T i 4 m I h / n r c v H K l a g D D r k x f / s r X F F O 8 8 v J L a I d I O 7 n M 2 u T + M L N / m u I i U 9 5 s Q E J w p y o t i Y + P V 6 l b 7 M i r h n 6 f L e r s m p B 0 / R f 7 e k B V g T r 4 Y K D r s q s m 7 a z F 2 X 6 u H R 3 W v z 1 D s Q a K q o k G r n I H D h 3 C 8 p t u c r 8 z P P B M 2 C a L U o T q F W + u 1 u X 0 w w a b O 0 5 P t i n H w k C I D b H j 0 P s v Y u 6 M S c o 5 c + b M G X z q 4 U 9 g 9 9 5 D c O j M s L b V o r G 9 C 2 M X P e T + h g u 8 p n R x U A M Y L g 7 m m 5 V d N j u p Q 3 n h P v 3 Z L + A 7 3 / 5 X N U i O J S a / f e p p P P / c s 6 p v + 5 m z 8 n f 6 N J 5 7 9 i m l 2 v L 6 u / O Q f W K P a B B 0 p s x N c 0 n Q N / + 6 E f e 5 A 9 i k A W a I f C Q Y a i h w 2 F y r F / X o 3 Z e s N 4 S h I g K s M N o b 0 S E X y B g Y g a a q H M S k T k d T 5 R U Y A k J g D g x F Q p g V 8 V F h q r B u 2 p S J K K + o Q F B g i N h R 7 U i V l W q o Y K C S Q d O P K u g I I Y O z j o v E F 6 B 3 K i e G L 2 R E 2 1 W D S U 6 z 5 7 A 5 e v b o C q c E I k 6 V 6 B G o t 6 O 8 N b h b a 9 M I m b E m q r b 0 6 g 0 X Z Y 0 G p E T 2 I 0 K v A 8 w Y m e d m K H b m Z Q W y p z e z + 4 r k 5 u S g T I w q u 1 0 k g L t w i u B z T r f 7 q I C r A N 3 M N o 9 j H G m Y H P X I P r g N L z 3 9 M z z / + H f w 1 O P / i S 5 D I M K C z f j T M 4 9 i 6 8 Y X 8 O r L f 8 L O X b v x 8 5 8 / L i t h o M p B e + b Z 5 / D 9 H / x Q j m 3 o N / N G M h P t E 1 8 2 j S f I M I v E 9 p m b a l X E T Q a Y n W J T 0 o J z Z K k 6 n i p 1 T Z I v K 6 5 F e 5 s F Y U Y 7 8 n O r h Q G 6 o L N 2 4 u o V Z g 4 A p W 4 P J A s g q U a R S e j V O 1 9 u Q m 2 r H Y 0 v L E f D 7 3 + H 9 j M u F z 1 B V Y p / d L o 0 D M J O z J P t / G G o z N R q 0 S m H y W C g M R O h d U b a l 2 v u L l z s l l B / f O H 3 O J 5 9 T G 0 Q G + s q F q P X 4 q F P P K z i K 4 s W L 3 F 9 4 2 8 A B h T p / f E F q n z s r U 2 D c 9 v Z t h s i o a h y M Q 7 D a l y r r M K B J h 3 a L O y 0 6 j L o H Q 4 d F m R a 1 b g T 9 g 7 P L 8 j H m M w x L k O X R r D s Y 6 j G b n 8 O i e u F q f G 0 S H Y r w j I W I 1 z s A 7 O c h F 7 n k J U c c l 6 u 4 1 S O F h + X v E M Y 4 Z B H 1 k Y A G 3 a S e u R / z q + l q q 4 T I 5 / 3 Q y e 0 o 5 0 2 H Q t k I v b M c E F d F a U y 0 o 2 v M R A 9 p p 4 Z 7 W S + k g Y j b h 6 k 2 k c 1 7 H p 6 w + f X G t E k D N U q t u o y H 0 H s / s A R r f T 0 s R I g r 9 a g a s 7 + 7 l S + v w V D D Q Y q m d S t w m Q f P 4 E F 8 + e p 5 0 M B A 6 / 7 R y D F a C B k x B o R G a y D p b E Y p 8 6 c R 0 N 9 P T 6 2 f j 0 K K 5 r R 6 N F + i 2 T N n g p c N D R k F w f 0 c o x c v F C O 8 Z k R q K o T G 0 U s e W a 6 X 8 w R 4 z y W d V V 2 L J y X q h w D G m a L x O P A s + 0 7 d m P i 3 D U I 0 T X h Y l 6 1 G u 6 t C w g T j a M T l s A M 9 9 Y 9 m B h v Q 9 o N U t u 8 k V 9 n U B n l / i q w 2 U y G C b C s r G a 1 M U M j n Z 0 d S v A c O 5 a N 5 c t v U g s F n T a j D D V M 8 G a z d 8 G 4 G A e O 5 r a j y x S J 9 E g 7 J s Q N X h U d i l R S q 7 o 8 M k H V G + y E S r W F 8 S Y 6 M Z h n y K w I 2 m W W 9 l b E R w d j f j q H m R m Q X W R S c R 9 K B 7 t I G j 5 q o D p H K U U N Y U G 6 T W w e p z r H A / k 9 x 2 l W a V O u r A h K I 9 d 3 d C o o T Q l u 8 W r g R E k V E W z A g X 1 7 E B E V j / j 4 B B S W l C E q J l 4 I M k Y l z 8 Y k J O N q d W 8 a 5 L n M T L a p / X k 2 p L x e a B J U k 8 a s T m a X W M / 2 A y y K P H T 4 i G h p D o S G h C A 5 W Y 7 v 2 j U 1 B o j l / a x E t l m t e H f L + 0 h M T F Q 1 Y G B D T F 6 L U Y Y a W T B V h v a G B t 5 A z 6 w G q k F l z B Y Y w u L L m 7 8 g p h E x B g u q A 6 J 6 N W b c m x u I j C i 7 z 2 R O V p N y R O i G D e v c 7 w g B / f p n a P 3 C f + B a j V E d i w Y + O 7 / z a S x Y t A S x C W k o u n Y a 4 2 U l 3 v z e d r W f p S v X o t U 8 t M b 5 n m A q E V V o 5 h P y f H h d U k 0 l q H a m i 0 T r f Q 9 5 / W h 7 M Y h M l Z B t 1 h h C Y F 8 I D Z q 3 k Q w b G + K b 4 a r l + + X N e t n G p n I D K 1 v 0 i O g 4 L 7 b e V V X 0 S I l D 6 c J K Y 7 Y Z s I p a z I r j 5 c t u U m Y O w X O / f P m q G q l T 0 R G B 8 V 4 L J o s h a S b R f U 5 0 M 9 T 2 P f v Q 1 t 6 B + b N m I C 2 1 R w 3 4 q O G j z l D s c L R y L C d A 6 L A z Z / j q H E t D q F J S q j D d h l 1 g 2 S 3 W 6 R y 8 B G R Z N s u 0 v W c 5 + U u + n R D Z i M C g Y P z 1 l e c w f c Z s u d h O k S Z V s H S 0 I T U p D l G T P 3 Z d J e n J 4 X Z V B T w U U D J T 0 r K c h A 4 T w i K q 8 o E 8 1 7 U N M e s U D a y a w C w L S k r X 9 T l c Y E Z Y k A F V z T 3 M R j v x z N k z m D l j p m I g g u l T Z F 5 f o I Q q L C x E S m q K q K j + t Q m m m X F 6 I 7 P p u x l q 3 d d / i 8 K u N D x 6 T x r u W D E H t T U 1 M A U E q A k I 7 K L p m d D p C W 4 X G x e n O F l z H 1 J H 9 / c d b k + X d 1 B w s K p w 5 L b U U S 9 e v I A V K 2 9 2 b 9 W z X 2 9 8 1 B l K w 8 3 5 f 0 X 2 x H v R 5 t W L e y A w I Z Q q n I a 3 N m 7 G l C m T F X N w / h O H L N N F / 5 U v f 1 G p J / 2 B B X y 8 J 6 w i 9 s R A s S T u N t 5 Y D Z h i U X O d g e X r w a q s D u z J d c 2 Y 8 o d I y 2 U 1 u J o D G e o q 8 z F x y m y 8 v / V 9 W D r b M H H y D B T n X 8 W 0 1 V 8 U V b g L 8 x N r R Q I 1 I T U l x f 1 t 4 E q V U V X 5 + g I D t m w C y i n 6 / Y F T F R s b m 5 G e n t r D U H d / 7 X 9 Q a 0 j G t z a M x x 2 r F m L r + + / h 2 N E j s F g t q q K S H W v q 5 G a S + C k a X a k d T s U U l Z U V i k G S E p N U j h X n C n E 7 V 6 O O L v V 5 g N m M 6 K h o Z I k a w R v N f b F K c 8 7 c e a o v X V 5 e L o 4 c P o T V t 6 z B O 2 + / j S / 9 v y 9 j 5 c 2 r 3 I f c g 4 8 q Q 8 U H t a M 0 / 4 I a a p a e m o g I s x 3 Z J Y F w N O S i M 3 i s H K / Y G 0 K b 9 B 7 6 A n v 8 U b 2 J 8 7 A X X J P J O V y 6 R Q U h 2 f O b o Q 1 K n M y M g U d t M p L P A D g L 4 n r A 5 F i 9 C i D T Y 9 f a 6 V R 2 V F i g D i 1 u 6 d P c b s G 6 y 3 d h q + k V h E 6 L V n m J H 1 U E N F 9 E f G w U W l r b U V 1 e h H S 5 L q x X q q 4 s Q 2 p a K u p r q z F / 3 V f Q 0 O p A k v 2 0 K s H n Q s / r a h X R Z x I R y H W f t E x Q y m j P i R M n T 2 L e 3 L n u V / 5 B m t 6 6 b c f Q b K h D B w 9 g y d K b u h u p + 5 N a v l B c V C S i M 1 V J J 0 q z c t E 9 U 9 P S 1 L 7 Y a N 2 7 C f 3 f m 4 T K P f A C U t L S E R E S C K u l T e n g Z 4 U J p k y b i c T k d L Q 0 1 U I f O 0 t 1 C v J k K m Y H 0 A 6 I 0 t Q O P 5 e U / e s c T o c i f t I 3 p Q h L M z z t K U / w 3 q y 6 Z S 1 + 8 + t f Y t a s W S q r / a m n f 6 f K y w + L w b 1 i 9 V p 8 7 l M P 4 d E n / w x z e A J + / M / 3 4 c v / 9 b d p 2 U V v G F V O d q m l S t d q 1 a n y e k 3 g 8 v x 4 n k M F M y Q W B p S i P i J R L W D 0 T l Y 0 s 3 O T C 1 r q 1 I m T Z 1 R V 8 F e / 9 j X 8 6 c U X 8 e p f / o K H H n x I m T q 3 f 2 w D t r 6 3 S Q k C x p n o g G A S 8 2 B w 8 O A h G P 7 h X / 7 j R z F h B u R l v 4 / m k r N y V K E I D I 1 Q B M 1 B U t o j 0 d r S q i Y N U F p R l a C 6 x s k I J 0 4 c R 0 Z m z 4 A v z + 9 o i J C D 0 i o 2 y V Q 0 C v m a U o y v v e H 9 f Q 0 6 s K + 1 a 6 R k b p V t S M b 9 j U T K + D m i G q Q i I G Y c l s 7 M E C m V g n n z 5 i I j P Q W x 0 e F I S Y 5 H Q r A V Y 6 L t y s C + e H I v b p 2 X h P G x P R k E C n 4 Y y l O 9 4 z r G P y 2 L 3 B / O y k r N C Y N / e O F F L F y 4 A F O n T F G M d f T Y M T Q 1 1 G P 8 x K n I u X Q S a c m J a k G b M 3 u W m q N 0 o 8 H g L U s 9 G K N i B n 1 c i F M 5 F s h k z M b o / 6 x 8 g 9 f 1 2 3 / c g y 9 V 3 o f n / m 0 O u p Y l o s 3 e 2 4 b l N r x u T U L D X / 3 a 1 7 F x 4 0 b E x U S q Z p 0 T J k w Q m g 5 Q F Q P s X R 4 R H o a 2 9 n Z l O w 0 m P 5 N S 7 c S J 0 z 0 S a u 9 / 3 o R l Y V d R s v g Z Z C 6 6 T 6 l 8 n B F E 6 Z G Y I D q k H A k Z i C r Z W T H s r M K 5 M b G x o t 9 P V f Y P V T j e 9 O z s b F V 0 5 U t d G w l 8 1 G 2 o F W M t a q U c C A y c v 7 v l P d x 9 1 5 3 u d 9 w Y Q X q m 3 a V 1 O f U E e Z P t l g l m Q b R a B m 8 n c Q I j D 9 H m p 2 + 6 0 W m B X e / 6 P X Z 0 Z S 4 f w d 9 U f + r V y I N p T i m m M u h C E t Q M X l + I 6 z y B 9 L Q U R L k n a w y E n J x c V V r j r T 3 5 A t s 2 s 1 t T N 0 M 9 9 7 V l m B B c j a g 1 P 8 T M 1 Z 9 w b 9 Y X V N c o C j k u k R J m K O r a S O D D Z C j G Y K L 1 V a i w x i M 6 2 I 4 W i 0 l l D Q S I 3 k b X L 1 W V V V m D j 9 p v f n c L 7 t j Q 0 + F H Y Y Q Y i r N p 2 Q N P c + d q y K k x q k K / 4 S I v p w o d F q a n d W H S 2 E h R h w J x 7 k q d H H Y X J k x M R E l x H d K S Q p V 9 d v h U J W Z O i k F i f K i o T n a U V 7 e L b d 2 F x J g A H D t f h 4 k Z 4 a h r t q o A c V z i 8 K f F + 8 N f f v F l f P x T X 8 L e X V s w e 8 5 8 v P f 2 n / H Z z 3 x a C Y H E h N h e U r 8 H O j z z u + e x f v 3 H 0 N r a o t p N G w x y v I X y U X U 2 J k x f i M h A k X R 6 I 4 4 c O Y L 5 8 1 y F l C d P n l Z F l d 3 L z J e e O I C V j 1 7 t l 5 k I q n p 0 I s T J j a K E 8 s W 9 N 4 q Z P m z E h R u w f / t b i L J e h r E 1 F 8 2 5 2 2 G s O Y r Q t r O Y G d O K l a X v u r c c H D i 1 w f d N H T o 8 9 0 L p V 1 T d I f e h N z M R 1 8 N M x I S J C Z g 1 M x X z 5 q Q i O E I Y p c s o h n 6 C / I n d I g e R k R E D X Y A Z V l 2 A E F s 6 A s N C 0 N A h 9 o j D g I j o M M T E h 8 N m C M L c W S k I i Q p H u m y f m D z y z E T U V J f L x W i H 3 d K O l r o S z J s 7 T 9 l D W 7 Z s c W / R F x x o w O n 1 L O 2 g c 2 P f g a P I L y z C m R 3 P g T O 3 i g t y 8 L N H H 1 e T N z Q 7 j + p e t 1 N D / S s o L 6 p A w d V i t H K c v Y D e J A 1 0 H 9 I j R 9 B F S P A 9 T 1 B y a Z / 5 g + f A L e 0 A t P 1 6 7 8 8 b A 3 3 + t 0 B j u x M r 1 n 8 K D c 0 d Y m o m I j g 8 T o 3 6 T M q c j D C x A f Q r 1 7 i 3 H B z Y S X W k 4 C n Y e G 0 T I 1 2 l 5 t 7 G P f P e m I M 3 G L X U F + h Q Y Y Y F Y 0 P c N 9 c D 2 r F a f R T f 5 z b 8 j I 9 8 n 5 9 r 2 / M 9 Z l W 4 t m N G h + u 9 G 4 G v P b Y Z h u S b c N v n H s U X P v d p T B I 7 a c q E L H z h 8 5 / p s 5 C R f r d t 3 y n X R o + x 4 7 I w Y 8 Y M x M R E Y c W y p c r b / d n P f k Z s r y b o n J 1 4 4 K G H l G k z J t N V Y U 1 N j b k j 9 K p 2 q 3 y / + M x L a M u O w O r H 0 r D 0 j j l 4 + a U X 1 S Q 5 e u G S k p L V z j J V A q g B 9 X V 1 y k 1 e U l y E M W P H o b m p S X X P L C o s w I y Z s 9 T 3 F i 9 e i t O n T i r 3 O S e 8 c a C v 3 e H K Z O c B 0 O 1 O l z w H G 6 / f s A F X r 1 x R B 0 d n B R m T n 5 G J 0 l L T M H P W b D E c y / H J T 3 0 G d m u H q u n n f n Z d t H x o N h T r Y m x C s E v H u K p A W a P F 8 1 I 2 g 9 w s d V T y j 8 v l z P E n 7 O E t j 3 I 9 N O T k 5 m L c 2 L H q e 9 0 Y I Z W P p Q V 3 3 r F e / a Y / 7 L g S 0 P u 3 / 5 c i I 8 q G 0 o t 7 s G T x I h X m 8 W Q m P s 2 V + 8 D F f t q 0 q e 5 3 e 8 D A O v u x s x e 7 B v Y H Z O 5 f 4 z 9 + B p F P / U m 9 x 3 1 u 3 b o N / x 9 V q h e 6 x V J P E Q A A A A B J R U 5 E r k J g g g = = < / I m a g e > < / T o u r > < / T o u r s > < C o l o r s / > < / V i s u a l i z a t i o n > 
</file>

<file path=customXml/item2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W c y 2 7 b V h r H X 0 U Q 4 K W P z v 0 S 2 A x 8 a d o g c m P E 6 K j o j p U Y m b E k G r x U i X c t 2 o d o 5 z F m O Y t Z T P w 8 8 w r z H d 4 s O h Z C U V J p b m I 4 l H 3 + 4 Q / f / T v 5 3 7 / / c / T y 4 3 z W + 8 U L I z 9 Y H P c J w v 2 e t x g H E 3 8 x P e 4 n 8 f t D 3 X / p H J 3 C t 0 M 3 H g a L M 3 d 8 7 f X g h x b R i 4 / R 5 L h / H c e 3 L w a D 5 X K J l g w F 4 X R A M S a D H y + G V / D J u d s v P + x / / c O H / i K K 3 c X Y 6 z t H r 6 P s J 8 u f m v v j M I i C 9 z G a u L G L f v G j x J 3 5 d 2 4 M 0 t H U C 9 h k Y P X D T / Z u j v s v x 0 G y i M N P 7 7 y p / a e d 3 X n j 6 0 / w 8 B / u L P F 6 1 + P j f h w m 9 p x v v e C d F w W z x P 6 e 6 N H 3 v V l 8 3 O c G K W Y o 0 4 r 3 e z P 7 m g R i j C i j J L w t + M D Z 6 l H w K 1 8 F 4 d y N Y 2 9 y M p m E X h Q 5 2 e l H g y 8 e H O W f e O V 7 s w k c H s U h v O r e x 8 h / s f B n u c b e 4 O 9 8 U I r N t D h H g 0 c a B 5 U 3 B s 8 r 3 8 M / Y p C + Y / j 6 + m k W 5 + 7 C d 5 u h E A I Z R o l h 9 t V b F B o Z z Q 1 m D N D U Q p E e 3 h E S u d a 9 g f j O j + 5 u m 8 P g G D G D C Z Y 0 Y 3 H I k B C c S U l I T R i l g I 4 A W d G 7 Q y j u Z O 4 v z n 3 7 G 8 f x 8 Y V 7 c C Y O N A 1 u g 1 l 0 4 1 s X 1 c x n a W E o V k R k c C h G V G E M v D I 2 J 9 m h 4 E X B 7 Z G n n N Y o + I B 6 F + 7 9 b 4 W S N i A 5 F 5 d H g + J d Z 1 / X e k f n 0 r 4 x 9 + H z O / B c j 9 n c B U v f G z f G I i h i X G i Z + i v r v y i E L C M p l l J t y K V U 0 g 6 W k 4 f X 3 A K W R 8 H 9 O g i X 7 v h D w 6 D C B S I c U 8 p 5 H l S I R J x q Q g 0 4 t l p B 5 a w Q 0 A a L t f a w 9 o G z o r e w r R 3 Y S h X K D 9 8 c U l V x X u / d W f R l x m W z m y 8 z h q r d W Y 9 o T p b + w R k / M C Y O b s K 7 T 8 1 9 o 8 B I S Y a p I q b 0 j U o a y C o k O E s L v K Z z v P 9 r 6 X / + 8 0 F O G / S d q 1 G r l l g F N U x + 9 r a I W o I g S r E m S o A 3 T N 0 j R c Y G L S V y U 6 x J p t T R C p L h D 6 0 i q d r h a Z L l E 1 M 3 b J p 1 c 4 q U 0 E Q Y m R d A V C D K B C Q X R N f 0 k K f J / W + p g j a A r H W E a x 8 4 K 3 r 3 5 i G H y U 3 k z X 9 O w m n F T W 5 U l y q p K T d 5 j i c h l 6 D M k C L H + 2 p d + q C g I 1 h W B e + N y y g L M 9 O w a b 9 A I S I F 1 S y v i 4 h B n F C i D a 9 r L a P P f 8 L p H W F S i N 0 b j 5 P E / u q m y Z 1 C Q i u s M M 9 D C u E 2 2 z N a s z z Y f 9 V K 8 v M 7 g q N U u z c e 7 5 J 5 0 r i D A 8 m 2 Z t A 5 U 0 W y T b l t 4 Q g p F K s Z S / L z O 8 K j V L t D H t W k 6 + 1 W n Q L I h i V X F B N R d D c V 0 g b s A / 7 Y K B s u Z L T B x X n 7 n N o E b 6 c H Z + z g l G W J l z c / o D h r T V T i / C b l U D W l u 8 o 7 R N v U v B q B U + S q z L R t k N J c Y 4 n r N r W v o D O U K m g D + N r M b e 0 D Z 0 X v D k 2 x S u a V v 5 i 5 i 0 n T Y C U Z o l w q J Q V k C m n 9 A / 1 u i g 0 R d a G U A j o C Z U X v D q F U / e N l M A / C L d o F k D A I a B d Q V W Q Q C k E A o z L N u z d o F 5 Q 6 2 m D j X F 4 8 o 6 L 0 w p 3 F D R M 6 B g m E 1 l B 5 l t M 4 j j i 0 7 y C / r p t A p K e 3 A W G t c 1 r 7 w M m 1 7 t A 4 q h 7 r e 3 / i h d Z n V Y u d p 4 P T U 9 N R a G l T S N 9 g K p e b h 0 B g G 4 Y o X X c k 9 1 2 Q + c y O E H m Q u 0 M o V Y 8 1 c s M 5 N D t h D M S j m + B w 7 t 4 l 2 z g w h r R g S k E N W v Y 7 N W O Q d b O 8 I K 3 Z V U t l 3 f 9 u J V 0 U k t q A 5 o y e k y 9 7 n Z p P 0 5 A P 5 q O l I D A D A u 9 l Q / 6 h j S 6 G i / r b B Y W A N l C s d V x r H z g P c n d o P 1 W n 9 m 3 o N Z 4 G M Q 3 9 A Q 0 b B a R o d j J k o J s D 0 6 G 6 4 6 D s + I 7 g K M T u E E b V m V 0 G k 5 m 7 R f o F O b G E A M 9 z + 6 A w E q C G Q / N 5 s 5 F A K a M N L s 7 l e a v Z V 5 X I e T B b B D a 8 m N O Z 7 X V q s Q U e G G B r I z j 0 n T P / Z Y e n h B C h 5 G a b B q m o + 3 / O P v 9 h x b Q C 6 f z q G U F K + Z x s z w e W d G B X j X C Z 2 w + B l S k D u K A H u l F 7 5 / 6 v N t F c D V t F U w 0 v 3 / v e f F z N l 2 s P b W D E C f W 8 0 a l 5 2 H h P A J D G G i t d d z q Q H d + G h a w N 6 m s f O I X Y H Y a X K o x X I S y M N l 7 9 k F C s Q L Q 3 s K q Q N V w Q r O c w x U 1 d G P n x H a F R q t 0 b j r R q I U G 8 b F j e C w n F C s c Q Q I r 0 C + Y D s L k m Z V 0 i 9 7 / a 0 z s C p B C 7 N x 5 D v z k K u + Y s o R l J i z 0 Z y I Q x h + V b 2 3 q p t R i V n t 4 R F L n W v Z E 4 9 W b T x l W i H d J g I 6 Q N E j Z q c A R r t l S L 2 k E j O 7 0 j K A q x e 2 N R T l C 8 5 o N M i Q g x H D b J i j E / R x q 2 l 7 C w s a S W d a Q T C a u g I 1 h W 9 O 6 Q T L U 2 g T L t x g 1 v 3 e Y 7 t n B d w w g m N S n W Y q B i J M r u q e v N M t 5 V K W 0 Q c i 7 f t J r 0 V s H 8 B D d / g s n C h 2 3 w 7 c Y p c E t A U y L B m + U F o 0 D C d o x x s Q B w U m 8 1 / U t B r U D 6 q d 3 J c z U Z v r p b N u 9 8 C Y N g L c M o K o p S k S M B 6 5 i w P 1 N 3 / J i f 3 w a I t S X I 2 g d O q X a H 3 q z K A 1 b J 0 r s c z e + e g b V Q I Q S 2 0 5 S 0 X A R n J j F c s V N 1 1 5 d G M K e H 8 z v C p F S 7 N y b f R H H Q O O o L j a S G K 0 6 U F 7 M U u 8 + k 4 C 4 g q W s j + f k d 4 V G q 3 R u P s 0 + 3 Y W U x p n Y v h d n V M c o w K 2 6 g M Q a 9 e 0 E Y r g 3 D H t 4 R E p n U v W F 4 Y k O p N g g Y Y h G 7 u A L 5 c O 6 l Y J s I Y 0 6 l r m s V x d 2 t T l y R L c T u E E Y 1 2 Y L 7 C 8 k W P X n A Y S R m q i j c 7 Y V l g E E Y 3 W x m U s h o w 0 K c 4 W m r 2 W 8 1 k F 8 G Y Z x M 4 b 5 5 w 7 Y W g 9 w K s l 5 T 7 t v Z M S / 8 j Y Z R b 8 1 q 8 U F C G z j W Z l F r H 8 B 1 z O K d P Y D c w T W z q q W M 4 O b 8 T X F D t V k Y s Z c y G T Y K O r + 5 9 1 K w 0 g L 7 X g b n O V b N i q S i p Q 1 I z q j d Y q S K J m s F Z 6 u w k 7 v m d 2 Y J k p h r S Y v 1 l f Q + h Y I b s 3 b k u M H + 3 f 2 v / / 1 X q q M V N M P n N A F + k 3 x w l 3 a P Z / t i H s p 2 6 8 U g z q f l i Y Y 1 Y g X X K + R m b E p B 7 S 5 J v m n L f g a v 7 X + c 8 e j / W X H + D y u q m o 2 i R Q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3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6 3 . 2 4 6 7 7 6 5 8 & l t ; / l a t & g t ; & l t ; l o n & g t ; 2 5 . 9 2 0 9 1 5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0 2 8 5 4 5 6 5 9 3 0 3 3 6 2 5 7 & l t ; / i d & g t ; & l t ; r i n g & g t ; q h g 2 g 8 2 2 - D t r q K 3 9 4 L 0 G 6 M 6 _ 4 Q u n 4 S s 9 x U l x W l 1 3 O p i B l I 3 g h H - r m H 8 t q H 9 w u H x D s x m B t n n D 6 l z F 0 n H 4 y q R u t g B z 6 2 I 3 8 9 N v j k M i 0 o N 0 5 s P M y Q r x r B s i W 6 u o E v F 6 M - p j N w u m O _ M p D l h 0 E k r 7 B 0 1 k Q 4 Q 3 _ o H w _ g C 8 x y T t r 9 U l I X t x r L 7 O X p t x F y 4 5 F q 0 _ F z 5 k G 2 J 1 y n C o 9 s C z r u J 9 u x J w k 2 J m l 2 J 8 l 2 J y 7 X m r g F 0 _ s J k 8 m J 0 7 9 I 3 w z I 7 9 n I r 5 5 H 8 s t H 0 q f v 7 t C v I 2 r r G i H 3 q 7 F 9 5 q F p 2 8 E m h w F _ 5 g G s 5 v G u u Z l 3 y B p p I m u v H r 2 _ H 8 w r I h 3 1 I t z _ I 8 k p J m o v J o q y J x 7 w G l 7 J g J 6 x 1 U q u s U z 4 2 O z l M k r k T k M k M 4 r k M 0 j z L 5 o 9 K - v m K h 8 F 4 8 8 H y z s D 4 x X 2 t 0 G 6 6 9 F p s P w q 2 G m X n 0 r C 7 h T o 7 V w u H B B 4 n 0 F p z g F r y H _ o q D y o 9 F p E l B 8 p j M p i w N l B t B 4 x r E l k 1 E 2 g - E i m s D y t G x J 2 O - 7 x R - q l T 5 _ x U g k 5 V z C s l 3 Q 8 B B u x S n B 1 J m 2 B B _ r 4 B _ - q F i - H v j k G h 9 3 F m o t F w 5 h F q 3 2 E 8 _ p E w 4 9 D s m 8 C z v D g - F p r 6 D t s m E y 1 t E l q 3 E s D G p 8 0 Q w c t B 5 0 T u i L 6 s 2 G 5 8 k H L _ 7 z H 6 3 k I z 2 0 I 6 j - I 2 c 6 x q I r i 2 J y F - z m O p n u O l i r B y j h H o m w O 2 t s O 8 k h O t l 0 N g 2 n C 8 h w E a v a i t s D _ B l i p M 8 0 y L h i z K q 8 0 J h K l H u 9 0 J h v c l 4 8 D J 0 T 2 p l D 8 n q D w 0 x D j n 8 D q m j E t u s E y 7 z E 7 u 7 E 9 h H 4 - u B g u z D 2 H 2 H 6 5 1 F 8 y 6 F l 1 g G 1 y l G - h o G i r u G y q u G 0 7 w G n M k 6 q L s l Q g u g H w H g F w K 9 P 5 1 2 W 3 - k X k p h W 1 q 1 U _ C v g _ N 1 h c 3 9 _ G 0 o x L p - n K 0 N 8 C m 8 6 D u B d 6 g 6 E z l u E w 6 k E o 4 2 C j 5 C & l t ; / r i n g & g t ; & l t ; / r p o l y g o n s & g t ; & l t ; r p o l y g o n s & g t ; & l t ; i d & g t ; 7 0 2 6 1 4 5 8 6 4 3 3 8 8 9 8 9 4 6 & l t ; / i d & g t ; & l t ; r i n g & g t ; 1 k x q j y z 7 z E h 1 m D y 8 u D q t 4 D p q h E l w p E n w K 5 z t C 5 t 4 E 1 p h F 4 G h w n E h q Q l _ h I y j p I 1 p z I 7 B p L w o 1 G q v 6 G r L D m 3 6 I - O 6 g z J _ k 2 J 7 z 0 J p I M q y j Y m N z X r 2 4 M 0 q l N w E i N j j v P n j v Q m 8 0 I n n o B 9 i n Q g k 5 P 2 s p P j r w O g 0 i E y 0 7 C z D o o 3 M 1 j 2 L 4 j z K l 2 r J 0 3 r I j u 1 D o i s B l m 3 K 0 s 6 L k E p t u P m t 0 Q 0 4 B l D 2 9 u K m l 6 I h - D 7 p u L - v 4 L j D _ 1 7 J t j y C v l 5 W 7 j 5 W 1 x v W - R h F r p 0 M 0 t r M _ D w l z L l u x L z x L n 4 t H 9 l w K j 3 2 J p o h J l W 0 P i G 9 E y n q S 0 Y i G 4 4 - I v 6 g E y t Y o 3 x H 6 y 5 G x R h 6 9 E x j w F l _ g G t x y G - k B 9 w 9 I k o B 4 s h L L P z v 3 I 3 7 1 J B 2 O s 8 6 F i m n G l B 3 M r _ y E l B 7 j 1 E 2 2 d 4 6 y B j n p F j y y F h l 8 F q 4 k G 3 g r G k h D s z j F y X 1 J j r 7 N 1 s q O l s l C 5 q w F t 8 1 O w D s L _ p _ K 0 F E 2 q _ K n t 5 K 9 0 v K k 0 n K 3 C x V z E 1 l 9 P v s t P 6 6 o O n 2 l N j B o o l L 7 V r R w y o J 7 4 Q 0 w u M 2 B y I z s B t C m 1 o J 6 8 n J p q y K p t 6 L 1 s x C 0 k h E m r g O i 4 _ O 7 l 4 P 0 K 0 K u w 8 N s w r O 6 i z O o v 2 B g q u G - P p U _ 6 q L h w s L n C g S _ 0 k B i D w b n G 3 x v G i 6 w G k 3 r G k m p G q t B 9 P 4 4 2 O 0 w n O 9 D w B 6 w 4 N p q k N m 8 _ D 0 l q C r w 0 G m 1 U l C 5 D p n k H 1 u 0 G j q g G x l t F 6 U s J y G - L w m B 7 D h G x 9 8 H 6 o m D 7 j b v 0 5 G 9 n l G 9 H 7 L p - 2 G & l t ; / r i n g & g t ; & l t ; / r p o l y g o n s & g t ; & l t ; r p o l y g o n s & g t ; & l t ; i d & g t ; 7 0 2 6 1 5 2 1 8 6 5 3 0 7 5 8 6 5 8 & l t ; / i d & g t ; & l t ; r i n g & g t ; n - h 7 - z 5 x 0 E 3 q 3 K y Q t F l s h D u x O p l s G k _ 8 G - 0 r H g 7 6 H s _ r I m 3 0 I q 0 g J 8 Q i a t s X 7 l C x 1 1 C y 9 l D u r _ L v i n M s 7 o M o B w E 3 6 6 J _ 1 x C h m s C i q 5 J l 1 0 J 3 y x J s 8 m J g 8 9 I k i y I r T z D x L y t 8 F s n 1 F o 0 _ D - 2 D r 7 j F y h 8 E k n x E - 5 n E 0 3 8 D 4 E g z 8 F l x p G x u 7 G g z Q i o m E s 7 l I - 2 7 I 2 p s J v q 6 E 4 j d i E y M h k u H r y h I 8 u 7 E h _ Q - 1 k J n 8 w J _ 8 _ J k 0 r K s i y K i E v 3 s S y k z S 0 v k M k _ V 8 u q S 0 v _ C h m p G 5 x m R x 7 p Q p g q P 8 D q 0 p H 4 1 5 G k p q G _ _ i B 2 r 8 B G 2 P 7 r z K - s B k s 2 L 9 C 7 C - 5 i E n K 7 R 4 v Q 6 P 0 8 2 I 2 p o I g q 3 H _ u Q x 9 4 D _ 3 D 9 n 4 I j 6 1 H 9 8 3 H p w 3 I v C _ u 4 F i 2 k G v _ E g o 2 E _ p _ G 6 B l B q 0 2 H o z n I 5 0 3 I - z j J n 7 v J i 0 3 J y q 3 C i j p C h 8 l K z C 0 z j M 4 t u J r - E 5 9 h M r h 7 L 0 9 1 L _ s o L j 5 8 K w 8 q K _ B 1 l q L 7 p m G 7 v R t t 2 J - i 4 I U h H z 7 m L p 1 H g m r N 2 D 7 2 i E r 6 4 D j 1 i C w 0 F k 1 x D 3 n 8 D z o m E g 0 v E n 2 s C 0 7 M v M J 3 _ v F p C i y 1 S 5 p p L 8 j p B q h B 2 H 5 p s Q o t z R h - u S w 5 m T i F g s i T 7 8 o T u 5 G q k u P j u k N 7 n R 1 2 u S h s 5 R 4 n _ Q g 6 1 P 8 E 2 g B o 3 g F h l 7 E t q w E 2 0 C 7 r l D p D o K - 4 2 I w 6 1 H i v n H u h m I - H 1 P s g m P 8 C K 4 t v D r 7 - D j C 5 5 y N 9 L Q j u y E w _ o E k 5 _ D 3 h 0 D & l t ; / r i n g & g t ; & l t ; / r p o l y g o n s & g t ; & l t ; r p o l y g o n s & g t ; & l t ; i d & g t ; 7 0 2 6 7 9 7 3 2 4 9 7 8 3 5 6 2 2 5 & l t ; / i d & g t ; & l t ; r i n g & g t ; h x 5 o m 7 7 k s E 4 3 z L v w q N 3 q D z y r E _ k 1 E t 6 8 E p 6 l F _ Z 1 r 5 B p h n B _ - l G l 6 u G - S 6 i h G r 4 7 G i s i H n 3 j H s 4 n H o v q H 6 v q H q w q H x 8 m D j i a h w m H o w i H y n 9 G 6 g 4 G _ G F k u u O j t y N l v 1 M _ s 0 L 4 7 v K m l q J 0 5 Q _ t z E z 9 q J m E 0 o y H - l q I n 3 h J 0 y 1 J 6 v o K 2 6 C t 0 _ I k o p L i s z L i J q 7 r N j D i Q y 0 X n 4 m K p l y Q g E 7 t h W 5 r z V _ t D h 4 - R i 7 _ T _ D _ p B j t 4 I r i O z w _ E t 4 m B y j o K u h y J _ 5 2 I - n _ H G 7 E 8 4 i G c 8 L v r v D r m B n y D i - w H m _ 9 K l i s M m q 5 N x J j h 5 J 9 y y K _ 1 B p j 5 J g g g M 5 Q 6 B y 6 i Q i 9 2 P n V z 8 t R w t 4 R x h j S _ c q k v Q s x 4 R 3 9 p R k P 1 h w S r g v E 1 3 o E - o p Q g 6 - O k 7 u N p 5 _ L r w p K w t C s i x J r C 4 t r H y 4 _ H 6 7 y I 0 3 n J p 1 4 J y 7 m K u _ T s r k G 9 m - K p C 6 1 t N q g 1 N j w w E 2 v w C q _ 0 N p i z N 8 7 p N p l 9 M _ j t M h U o b 4 r 6 F _ z r G w 0 h G h G 2 j s F r 9 k C 1 s 5 M 9 L 9 L p 4 l J x m o I V D i t p M n w p H _ q K r F 9 H t q _ C & l t ; / r i n g & g t ; & l t ; / r p o l y g o n s & g t ; & l t ; r p o l y g o n s & g t ; & l t ; i d & g t ; 7 0 3 0 4 8 0 4 8 2 7 7 2 9 7 5 6 1 7 & l t ; / i d & g t ; & l t ; r i n g & g t ; m i z x r u 4 o 8 D 8 q m E t g 0 E t F i q o G z v j H p r 5 H 1 k z I h j j C h n Y 3 m 0 K 3 j 2 S s _ - T w q c 9 3 q N o V y C 7 z q K v r 0 K z q n G t j U u 9 - K o _ - K g - - K 7 q _ K 7 4 3 K n T n T q r 5 J 0 0 m E 0 r j B 1 t o J 5 s 8 I 0 E h x 9 N w t _ M q o 7 L m s 2 K m s _ B x y 8 C h m t I _ y Y 0 h T o y H t j j D 2 x E g f j 9 B j _ 9 K _ y v M 7 h U y - X 5 w p B g o D 6 8 _ D z 8 o J 2 u y I Q 8 C h l r I r w 0 H 3 7 _ G 8 _ o G l 1 - F i i 1 G y _ s H 8 j J t r q F 3 g n B x 8 f w n z K 5 h y L h 1 - C u J m 4 y J y p v K V 4 p C m s l B q j t L t t q M s y B w m E w h C 9 1 B 5 t C 6 g 4 C w x O p 3 y P x 4 v R t y N u m I w s N 8 4 2 C l 9 h B - 6 E j C q m x L z l Y x 9 h B t - 6 B p n C r F 8 C k y w G z u E k g 1 D n t 3 D - 6 I 9 u n C 9 0 t E 3 1 B u n r B p 3 h F h 9 B s J 5 2 C n q I 3 B 6 k B n q I l p - D l v p E 1 h 0 E k 9 9 E 1 r y C s p C 8 o E v 3 B x v g N 6 _ k M l u k O q 1 g Q 9 q I m x r F x w W k q r C p o g C - L i x w M y w q L 5 T z 4 5 L 4 s B u 4 M x 7 j E 1 p B 1 8 k C p 5 C 3 u T g w y B o - 4 B y w h G k 3 Z 4 g _ L g j g F g n 2 Q u n z U z s j U w B 9 z 7 S 3 w B q y m K 3 m 1 J s 8 i E _ t g B n - w I - L i 1 t H u q 4 G n _ H p 5 9 D - 6 x F 5 B 9 L l 7 l E 5 6 5 D 6 s g J y 5 o K 0 Q n g 9 N X y 6 w P x 9 B g s 9 O 4 7 i S x F p 7 - M w o w N M x F i p u W x k Z k - 0 P x j 8 X s w j Y 8 G p i 0 H 2 2 y H h 7 s B n 4 t C w o t H - m p H k x i H 1 v 2 E i n k G r r Z 6 3 2 O Q f l y 5 M 7 5 C 9 y 7 F o y 1 F - p t F r s m F t t o B 3 p n B i 2 1 E j j s E r 5 C 7 i g D u B K l 6 s G z 8 9 F k h s F k s _ E K g W m x k B - K o 4 2 C w g 8 F o E 6 4 w D 3 - m B s k 8 J 2 G D 8 9 g G i x y G 0 G 6 - y E 4 2 7 E i V 2 4 u E m y r F p o B D i x t G 7 B 0 x t G 7 3 7 G 0 r i H 6 G u _ 6 H h m - H n h i I p i R 1 r O z S 1 I o 0 a i h F q 9 g D - 3 z G y Q j 1 D k B p D 8 4 K 2 6 - B i 6 6 D 8 m N z S u C n 0 6 B l X i t o E o j 1 E y j g F v 1 s F 4 p 3 F l 5 x D 2 5 K j o s G 4 m 1 G j I y C 0 z _ F - 4 k G x t q D s j g K o z p N m K 2 n x B C s J m q 2 B m 3 u C k r 7 C 2 g l E r u 8 G j 6 5 G Q g D x - H _ E H 8 k t M _ C s n g K 0 1 z J s H s K j 8 5 I s g Y j 9 j E 6 w 7 H 2 _ q H 3 I k W y 0 l C 9 L p x g N u C 9 L _ i z H 4 o 4 G i q i C 8 m P 5 _ _ E l - u F t s J j 5 s G 1 I o E w 6 k E 0 7 4 D u v n H w C 5 D y u p J 0 Z 8 z 6 L h o B h 8 g H h 7 z H - 2 k I k 0 3 I z c 3 q - O j u G 2 y _ I 7 i d u z x E x t 1 J h g C u o p G n g i D r - h S y y 7 R - 6 s R l G Q u 9 p Q 9 8 z P n 7 L i - s K 8 t 4 N 6 N k 2 9 P - s l O i 8 s M m t 5 E k 2 v B 0 G h G 7 n 9 L K y m B v z 0 E j j s E o 6 i E x 7 5 D p D 0 N u g 4 L l 3 v E j 1 L g 6 r I p h o J 8 v i K - 8 O i o 4 S 7 k r U q s j I t t q D l u 1 W v D 0 J 9 8 G y y B D 0 j w G 3 x 2 G k v 6 G w j 9 G 3 i h H 4 t i H 4 y B w 3 _ F p k h H 1 F 7 h w D h s 2 I _ p z W g v y V m r p U s - 3 N o 2 M n 5 - Q 2 6 h P 0 u h G r u 1 B 2 J D w 6 i O m m u O w 7 1 O q 0 o E k - l D 5 6 c r y t I m 1 o G 5 2 s B l 7 I g 5 y J g 5 X o j k I u H - d o g n E 1 j B u K y 2 9 G w 7 1 G j j N q i w B h t O w j k G t - B u h - L j x 7 K 9 l 4 J k q y I u o 8 K z g D 7 7 w K k 0 i O 8 6 w P X h i B - r q M _ 6 D y C h I 8 i w N 5 n s G 8 r 3 B m B 4 G t t x F 6 r 3 F t t 9 F z q i G w h w C z u 7 J j C z 5 g M 0 w g L 2 _ o B y 7 k E 5 1 - I y G D n 6 r B - K 5 D 8 k _ I m 2 6 H D 5 B j _ _ I 0 u i K D _ U u J p o 5 N 9 3 q Q 2 G 1 u x M 5 B j I 9 q w T n r 9 U 7 5 k G w g _ E k 0 8 W i N 1 v u N 7 B q V q t b M w E i 9 x I x s z I _ r B s n t H w h v I p I n g g G 0 r 8 F 6 x 3 F 7 - z F x p v F 8 0 H u 1 p D j y h F 8 x 7 B m 8 F - 6 h F h v I 9 7 k K k q q J 1 d t 8 w I 3 B 7 D 2 1 h Q w 7 6 D h p 5 C h v 8 B s b 5 0 7 S 1 y 9 R s K _ N u 3 l C 7 P g D p - j E _ N n 0 7 S u K D _ n w K h 2 p H 6 4 G 8 x w J 0 p _ I 7 D r 8 r J 0 q 1 I 0 8 i F v w J r 6 _ G y z 7 E 9 n B s J 3 B 2 l i B 7 _ o C r F s 2 o N g u 5 O t 5 q Q 4 k 2 R l k i J 9 h 4 B o j 3 T o h p U q 1 2 U 8 G w g l Q u t r D t 5 C j C q 3 _ M q s _ E 7 r o B v o h E 9 H o E x - Q 3 B n 4 z H u 0 G i v 9 C o E 5 D g 3 Z y r p D 4 0 y D h r 7 D - r l E 0 G w J r X 5 1 B 0 x y K 3 O - g v F y q 3 F o j 4 C s i 1 B s y s I w g B 2 0 1 E 9 _ p E j u T n 1 1 B o y D t w 2 H y 7 C i k w F u u o E 6 l q B x i s P t v 8 O _ C u g 2 H 8 g r H 6 k M w 8 i E o n z G h G Q 0 r 1 I D j C j q w E 6 8 m E v Y h x v F y z g F y p k E l l C h m Y 9 u n C o t j G q E h 8 l B - F 3 _ 7 M 5 k - O n k - Q 9 _ o H 2 i 4 C t D 1 3 p G 9 5 u G 9 j 5 G u 2 - G z X M z h z Q g - z N y 1 G z F 3 r y X l 2 j F h 7 7 G y h w X 3 4 f h z r B j x 6 S 4 j 3 T 8 x k U q V 3 x u H g _ v H z k m C r _ y B 0 n G 3 o o F 3 8 r H y 7 n H 6 w i H n y _ G 2 C t p h K o N q B z g o T z L _ J 6 k 2 O g K s p 3 M g n i M t 5 0 K F u - n D t 0 m D 6 6 u D 0 o i C i h 6 B j t 5 N 6 y C w z H g w p D 6 E Q o 2 8 F 9 - h C o K 6 E 7 D 2 6 5 J 7 T - L h k 1 J w o 4 I K - F 8 2 1 G 6 h - F h k i G 9 o Q k 1 y D K y G 7 6 I D 5 D v w J 5 D u B t j B v 8 j E g 4 t Q D 4 N 8 E 7 u j C 8 E D 9 T h G 1 P _ p n J 1 g u I r x p H p D v y 5 G g u m J h 0 t K u 5 B s - L t F u J 6 _ y E k B 6 M t 6 z G 9 n m H - s 7 D 8 u U s q j I M s E 1 n z I k v 2 C v 3 6 B r y 3 D q 9 n B x i 7 C 8 j T w o - F 6 m B 7 u k R 6 R 6 g B y t x L l C y o n L j g H 8 n l F 9 r 9 E 1 P j y 7 K 9 v _ J 2 N 5 D 3 r 8 B 8 2 O y 2 w F i q 2 B w x b _ 4 w E p D K p t 4 F n 9 B 9 1 u G 8 m i H 0 n 1 H p 3 k I k V o l 5 K s w D g 2 p J o l B M 7 O K y J 6 9 W j I v F 1 2 p G w h C 0 z y G 5 q _ G 6 - k H x r I z 8 8 E 8 Q 9 p T M l I z y x M _ 3 3 I z q M 4 3 h N x y j N 8 G 8 m w G g 2 t G u 2 t G 5 9 p G j u n G 7 v i G p s j D 3 p O n 5 4 F m m v D m B 1 _ u P t q i G 2 u u C - n 7 Q h T l - 2 P i 4 6 I 3 3 h I 6 m 3 L j L q 0 k F q - C u 4 H n w E m h B t 6 C - m l B 3 k 3 B k n X v k P w j y C i F 5 r 1 R p x 5 R n p 1 R 9 0 7 F i 7 i D w q _ Q 4 8 p Q i q 7 M w p E 6 4 M 3 4 j D p y J g 3 m K 2 l 9 B l w 1 H q I r a z o g B s v B x 8 9 H 9 p 4 H l 8 D l y 3 F q 7 2 B r p _ B i o h H k 5 2 G k y s G y k g G r B 1 E 0 7 q I _ h 3 H 2 g k H - 7 g D p z U _ r 7 F 0 r 4 F 3 6 v G 7 g i H l E m w u G k s 7 G 3 - p H h 7 q B 8 4 z C 6 v h I m _ s I - m 0 I m h B 4 - 4 H y B y B 1 l 0 I 0 y 4 I y H n M 3 0 8 O _ 1 6 O - D 5 i n H _ _ - B 9 g w Q 6 7 9 P _ 3 2 K m 5 M _ C j G k m q C s H _ C 5 j u I l C 5 I u i w B o W d u m - F 9 q 0 F v _ q F i 2 g F i b s 7 u O w y o C k 5 i E 0 h g F 6 j w F u _ g G 0 x y G 5 B 7 q I X r D y 3 3 G 7 o m H 1 - o H t D n j - H n 1 n I u 6 x I 3 m 5 I o 2 9 I n I 6 p 1 G 4 w D - O v D 2 8 u E v D x w n K o 4 i K Z 4 J 8 o - C v u M 2 8 p D 7 9 x F 2 l l F 1 I 5 D 1 4 o L 8 C 6 i Q K o E _ u n H D 3 B n _ o C 9 H 5 T i 8 l M 1 d D 9 H z o 9 E 7 4 b o E p D k z x I y G h v p E x h 0 E _ 8 9 E o n p F 6 m w F u n w F s E 8 h h G z 4 p G D - S i _ x O i o l P p i v P 2 - 4 P v g 7 P x r 9 N m 6 B p l m C s n h G z w j P p T l r s T o x n S 3 0 w I 8 1 s I 1 z i I s H g x 7 H x z p H o r 4 G u 9 D 4 v z E 6 E 3 t u D 2 m m D v o Q p D 3 B 8 4 9 M 6 v D p X K k B g t g J z m n K m 5 K g p c j n w I 2 5 s Q v F y C k n h P 4 5 k Q t y n R r y 8 R k a i 0 I _ 5 B 2 6 5 F z F u E o q l M g 7 o M o s s M 9 0 q M 1 F y 6 - G 3 8 7 G _ - 3 G y t 1 G l P v L y h m K 1 l 4 B p 4 o D 3 F j s 5 G 5 0 x G j i l G F 0 1 3 F q 9 r F z t - E 2 o x E s z r C k u b k 3 Q 8 l m G k 0 p D - n B w J D z r l E m 3 u E h t 4 E 9 o h F _ n p F l t x F n 5 z F 7 - z C 7 p Q n 9 z G 0 J _ z h N m V X 0 2 p J t D u E h 3 m U q q k V i N z F m - W r L 1 X 2 j 9 G X g t 1 H v v 1 B 8 y E 2 4 o B y f 0 0 j G 0 0 C j l r K p _ Z 4 k B k l e D D 8 u _ F u w y G j n m H u g 4 H t X t w K x - 9 C 5 h v F y J v F 0 4 i S 2 - 2 T w n k V k y p W 2 J 7 6 k G z w l E r w 9 U i 7 - U u o t D p 8 r H o n p U n l 1 T p T r 9 - M _ k z W x m v F l j 7 F z k s W y E 9 _ _ B m r B 4 u 9 I h u C n x n I 0 j 5 K w 9 z L y J x F r 3 s F H 1 k 4 D 4 u N - I x k y F m w f z 4 l L n U l M w 3 i M k 5 7 L j e _ h t K 0 t j K _ 5 2 J j - r J 3 t _ C 1 9 x B o 0 s I h q 3 H r 8 m H 5 T z P _ 6 3 F d 5 D u u w M 6 i 9 K 9 7 O q m o C 8 k p F v u 4 F n l n G 3 O l 4 6 K h 0 1 L n L K u y y F 5 O 5 O z s t I y h C z 5 t K 2 w 8 K 0 w m L X X s o s K 2 J k s _ L q r l M l w h E 4 s l C p 1 j M s 2 8 K q a x 9 1 L w u t L 8 i g L q N v m C 2 C t I _ y l N q _ j J v 4 l F 5 v 4 F v 9 B r 7 k B 3 p x J 5 B 7 B y _ 0 F w y 2 D 8 M s 4 v B h 2 7 G y 6 4 P y C 8 6 0 C 0 J - S z k i J 6 3 p J l u x J - x 0 J t 6 6 J g p 5 J q 7 8 B t y h D t 4 3 J _ G 4 8 5 C p 2 k C g o 2 J m _ p J p s - I v x z I s 1 j I 4 7 r F u w 6 D p 5 2 H 2 - 6 H 8 p g F u o K 3 t 8 H l T 5 5 j H l q v C 9 B 8 G 5 5 j H 2 v i H q 7 - G h j R k s C Q 8 N r j 2 D v x o B o n B m 5 v W _ u s X y K y B p h J H i D _ h 4 E 1 g h B 5 q o K h q o K 0 8 p K - v H 0 t o H k k 9 J _ 6 2 J m v q J 7 I - h m S s m _ Q 7 D y 7 - N v 9 g B t r v G x 5 o L 8 6 8 J v k m H w m j I v - _ I 1 z t C 5 l v C r D o n y B t D p D n l w I w C v q 0 J - 9 w K h 6 u L 7 9 m M j I s - 0 F 1 h n B k 8 2 M 5 2 L 4 n 3 F K 5 B p u 3 J w C 3 j 8 M z 6 g O 2 o h P u 9 N o 6 - K 0 g x Q q x p D i 1 r F v 7 r R m j n F m x d u W H j v l G t - i G - h _ F 9 i k B 0 4 7 B H u H l k E q 2 t D t v q G 4 H 5 r o Q _ b 6 t 1 C n J t G w q k L i h 8 L 0 _ w M v n s J 2 7 J j n z N j z 6 N k 9 j O p 4 l O - D 7 m t W z o L r m 4 Q 1 3 n V 8 x l U 7 3 B 5 - _ G 3 2 q B 6 8 - B v 6 n G n w 7 F x 8 x B u 3 m B i 9 i F 5 2 2 E m 9 o E x o x F w s j G - H u J 0 p _ D i w - B 6 o l F q p r B 0 l q C s g 7 G q o D x _ u J i p 4 I 6 t 7 H p 6 _ G 8 l r D l z z D q E - H w q 8 D - r l E 0 3 u E k l 1 E t D K 8 u 4 D 5 u B 4 p C w C 7 S r i 2 S h 1 v U x X k 9 N 0 Q p - Z p l v C - 7 G n k r J 4 r - J 2 8 1 K 9 u B 8 4 l K m 2 y K 8 Q y C l 5 R x F 1 w q M 8 Q i a _ s 3 B j 8 I 3 c s f y t i C p L 1 c _ h 9 G X 7 O u y Z o V m B 1 6 z F s 8 C w u _ D o V q 3 n D 4 r B - r y L x n 5 L w x 3 L p 2 x B g 2 5 E 9 c y n t P h 4 C 4 4 l R h d 9 B 5 0 t I 6 u m I 0 E w v m I 9 4 5 H s s t H h h - B i l x B p 2 x G - l g G n g V m n i D 7 l x J v 1 L m r k E 5 B 3 B 8 1 v J l 7 U h l - Q 7 S v F r n s G n L h I v r H p g R j L X u 9 t O s 3 o Q r D 3 O z 1 s F z 4 w C 0 o V n o i G n o s G 5 O y C s 4 5 F x v h D 9 g m L u p q Q y t z R l p z S n n x O v p L y H p g 1 O - 5 4 O - - B _ 1 i N s 1 6 O w B g D o 0 4 N 3 h z N u H 5 j t W _ - p V 1 4 h S z w B 6 _ u O w n H u B 4 N r p r K 6 E 5 I 1 p q G l v 7 F u h s F 7 o 9 E t 8 e w h T j l C h 6 H 2 q F g v y G _ 9 s H 3 3 c w v g J t z 6 J t m j D 7 w n C h v r L g m D v p p B r 3 r H m h t P u E z X r w h D 2 J 2 i t P g - 4 P w - 8 P x g - P u i 5 P y 6 j J x - a 2 l W 4 9 p J q 0 q O F h 8 c q k M 2 m j K u C - F y 8 q H r 6 x G v p 5 H g 6 r I t F n q 5 B s 2 3 G v 0 r H u 6 6 H 1 v q I i 1 3 I k 1 m J n q u J s 9 w D 9 0 x B o B u f l o O t t x J 9 0 3 J r _ 9 J y x - J 0 f h o - I 1 _ O _ p x D z Y k o 8 E l z 0 E p j 0 D 3 d r 5 - D Q k B k h 9 B d 3 u h H h g x H - H 5 D i - 4 B j C p D 5 3 P q 5 u B w v t D s o g E x 8 l B 6 y M 7 3 E 3 r 4 E g 0 k F 3 O 6 i s K v F w J 5 w j F y x r F k V 1 u 5 H 9 7 I h y 8 O 6 t 7 I _ v s B k 5 G t q s U z - B _ u F _ C w B q r S l C H _ s 6 F - s 0 F Q 8 N 6 l u G 6 z m G 8 E d i v u F 0 w n F v t D y 7 i E 2 2 7 B 1 n r K 8 0 E y 8 q H s x w G y v D i r B k 5 w E q 7 9 E 2 7 C 2 7 C D - H 4 M - K w q 7 B u J w C x - 3 B 7 x r E 4 v h N z m n G o w j B u B K 9 1 - H - 6 m H p - G v 3 h F x o h E r g D q v _ F k B 5 B 1 3 v E g 1 7 E 6 8 m F i 9 0 F r D w J 3 j r J j u C w m w F u 3 5 F q y E o z q E p 4 p G y C K t 9 u P 4 8 s Q 7 B y o 9 Q w v 6 R 6 G y k 0 S u k 2 B 6 p g F m y n B j o w I m z m J 3 x 3 J 4 G 5 B s w D j I 3 S i 5 6 H i y E x l - Q x i 5 G 2 k 9 C o _ - T h g G g s R r D r D 3 m Y m B K n n i G 5 B h - w K p j o L 2 o _ L w y B k 9 l D _ w L p j E m w z E 5 o n B - r O x 5 h E 1 o v G - l x G _ x 0 D p h U s n j B w J 3 B u 8 u D q 3 m C s 0 G l q h E h w p E 9 9 x E 1 t 4 E z p h F 7 j o F 1 i v F 7 5 z F w 5 5 F m 1 _ F h s H 7 u 9 D - 6 k G m j m G v r n G 4 J p m l S 0 C k N u n 4 H g o 4 H z 2 p E m g Q t k _ C v x s C k z k D h n 5 F p h - G 8 n k C - d l G o y k D l C x z u S l s k R k 4 1 P q 5 - N 8 s B h q g G s 9 D u k g H V z d m j X 7 l j N w - k P 1 k F i 2 8 P j i B 8 M 4 q t B X q h C s 3 5 C j L h I w C j _ m N h k s O 6 8 w P m 9 s Q y C X u w p D g N M 1 n Y h q 8 C y l k C 6 j q C s t h B v 3 B m K 1 w p H q u y G 9 H K l u 2 L g r z K p 8 u J r - 2 G 5 i D r 0 u G z l m H v - _ H i 0 0 I 8 M D 6 2 5 F l u C p 1 2 H 5 B 2 h h G p n v C k q c n L x X - l 2 F l g 7 F i a y C r r m H g N 7 B _ 9 o N u 1 3 N q t 7 N z h h O z F - r r J 1 h I o 0 z H v 3 o I 4 H q 7 z E v 1 j C 9 m i O g 0 9 K 7 k K k m 2 P p x C 7 z 4 K k 7 g L t u D - h j G k p k G r w l G 9 v l G 4 n k G 5 - i G s p - F p m k F s b g F 2 g y C 0 s _ I 4 y 8 T 9 x u S v i 8 Q 8 C 0 i s F 0 t _ E w w L o 0 r C 6 5 k E g i I r F r F v l h F 3 B o E 5 l h F i k w F 4 _ g G n 3 u G v F 6 M y y - G l 4 E s m 8 J 6 z y K u u m L g N D w h C 8 p C v 9 z H 6 5 p C t D m B r l v B g s n J 3 n C o j 0 M 2 R 5 - 0 K m p W q w c h G 2 2 8 F 2 3 w F 1 4 h F 4 z 1 E 9 v C n 8 g B 5 p 7 D 3 w 6 C 2 x E 5 B D z p h E 4 w q E w k 1 E u 9 9 E D X - r u H 4 0 9 H h l F 4 - l G u 1 3 I x g l D v 0 x B u 5 s J 6 9 S 9 0 e 9 l u N r X 6 M r 2 z F 2 - g G w J i n q O 8 6 o N 4 y C 9 u B 1 S s h m I w i I j g d y h F z h u I 9 o 3 H 4 l g H 7 m q G 3 _ n J z q H 0 j q O _ U r D D m o n O i p S v v Q _ t y I o p _ H v _ H 8 s m K u 7 F v 6 x G h j 8 H u u 9 I g n d r q q M w J V i n j I 6 w 6 I 8 i I r h 5 G y 9 o K v F 6 x 3 N 0 j u O w n l P 4 g x P v D k a t - g O 9 j L 9 9 B w l 4 C j i B h _ 6 F z w K 5 5 x D n L 9 v r L 9 3 2 B o 0 b n m 3 G s v x E 1 1 F x s q G q 1 h G 8 q 6 F h G h G 6 h m N 3 o y M _ j n L u 2 5 J 6 q m E 8 i 1 E 2 3 p C w 0 Q u 6 t F o 2 5 F 2 _ l G 0 h w G - i 5 G 4 G 1 p i G u w D y n 1 E j q s G p t x G v D M p z N n 0 p E h x u H v D n I p o 5 I h o 8 I i 5 6 I l q 5 I n s 2 I 6 - x I - 3 q I y u l C 0 8 8 B 3 F 6 - 0 I o o G 2 w i E k N 9 B - g _ J 8 _ S 7 y x F x D i - o M z 6 8 L 7 5 r L z l 7 K v 4 C 3 3 t I - 0 u J 5 y 2 I t 2 8 H 1 D s 3 3 E v r o B v z S o _ 9 I y n v D _ l B w j 6 C w g w B m l 7 I o E u K p 2 i I 0 j T 7 9 h E j 8 x H x - m H v w C m x n F v z - E _ 7 3 E t q w E k 9 m E o 6 8 D g q w C j t D n 3 q D 6 8 3 H o w 3 I n u 3 J w 6 1 K w C o 9 o K 7 S p o B 9 h v F x t 1 B D y C m i p I X i V u k 2 R g a k B x y k G - l _ G 8 l 1 H - p t I 7 9 t B i V y t 7 C 8 _ 1 J 3 k o J w 0 R i 0 1 I y 4 o C 0 5 8 T 9 w 6 T 4 s v T l h 0 I z n - B u 2 - R H Q n z l O l C H n h m S k - 1 Q C l 4 x K q r 4 G 0 m I 6 E i 9 w N u C 6 E s 0 4 H u B K 7 5 j E y 7 4 D k B k B w s s B x 6 o H h 0 k I u J _ x E 6 v j J j x 4 M z 7 I 0 i 5 J 5 4 t K 5 k _ K k n t L g N t 8 - M z - t B 5 m 3 X l 2 D j q 2 I 3 q 2 I 0 6 3 I o r 1 E j r T - c M 9 o s T u 1 4 S 6 x 2 R x v 3 Q m u t P t 2 7 D z 9 R 3 h P w r v D 2 m m D 3 y p G - 6 g H _ 0 J r 1 6 B K - H m 7 1 J g _ u D 4 9 g C 5 g n B u 7 t F w 5 2 M w 7 z N 7 t o O q v 9 O _ i t P z F r i B n q 8 M j n Y n z j H v F p 2 7 G w - k H k j t H 3 3 2 H M X 0 z 2 D 2 J y C k 1 g J g 3 m J 3 u q D w h x B 3 w 7 D 6 0 n B z o B r L w q 5 K t s H i m z C 6 p i H v 2 L 9 4 v V p L 0 J 6 j t H 0 z y H - 4 2 H s - 6 H n I 8 k z E z q T 5 u w I 0 f k N 8 j m G n s n G w E y 0 I _ m y R 9 2 0 V F v L y p - N r 1 u N 3 x 8 M m j i M o R o g F 5 3 8 E 9 - t D 5 5 b 1 O j L m g 6 B 6 g B o v 4 G m 3 w G 4 j p G t t g G 8 E i 0 B - y i I x x 0 H m n g H y 6 n B 5 x g C K d 3 u E 9 n u I o 4 9 G n g x D z p 4 H 9 4 y H 4 _ r H p y i H 6 5 E a s 2 4 E z E m j l I y o 0 H p 1 i H m 3 x G 5 - _ F p - r F i 1 l F n E t 6 g G l E l g 3 L u r - M C H n y t O z s s E 2 _ r D x p w Q h 5 S 1 - v L - z 5 R m u o S x 6 u S - v q S 9 I z o o K 9 P Q g m z U j 3 3 C h n 6 H f d 7 7 - I 0 j C 0 q o H s H 6 N - p t F 8 n l F u o 8 E v z 0 E j j s E 4 5 g E q s N 0 q 2 B n t u D V 1 I 8 z U h 1 L 9 H o E v t j F 7 0 z F w C 3 B i 2 5 C D 1 S g f z O o E o j J 3 B z O v 0 z F 4 Z V - r 3 J n l C 5 r E s s o G p g 5 G w C X 8 2 p L 4 0 o M j I v 7 8 E n i u D 9 8 v R 0 J - S k i 6 B o 0 y F r v o O j v B 8 Q q r _ L q 6 o M n I _ Q 9 z 3 D w E 4 5 _ R p 3 8 R 7 q 0 R s g w H u 1 - B 8 l W 8 1 v K n n 3 P t h 4 O 8 p 0 N z D 5 v w O 7 F s R 0 j v E i m B s j 8 E h C g q m K s 2 t F j C - _ c z - 2 G n i n G X 8 C 3 8 w I 1 1 x H 9 g U p 2 w C 5 z p G n z 7 G g 3 v H i w D v j s O o 8 w P i 8 0 P 7 O _ 6 t R w 2 T v D 3 1 I n y 1 G m 1 i G 8 5 x F 5 C v u n H - 9 l I 5 2 X _ 8 z E 0 z g K v h 8 K 8 4 x L u 9 p M _ z 7 M i D n v 1 J j l u C j q x C x l l K 6 3 m K - D p U l x j U 0 m v O 9 j P g D l z l I _ R 9 P 7 u 8 G z 6 5 G u 9 1 G u 4 w G 7 9 s G 1 s l G g 5 8 F 7 D 7 p t F 8 C 6 N 5 _ _ G q H o o g H 7 D 4 3 t Q q H j C 3 9 x F n h k F 0 5 3 E r _ p E x y z D w j z C 3 r E g u o E o - y E X q E s p 6 M 1 5 g O i h p P u z H 1 w x M 8 Q 9 4 s F 7 2 f k 8 p L 3 4 1 L l n 5 L z o B M r g v L o i r B h w q C 7 1 - M _ 7 C 9 w j F k 8 t F X j t x F 4 l 8 F 6 Q h I 2 2 7 E y 1 k F k l B s 8 w P 0 _ w Q p i B r 7 z O 9 l C y k t H w v a 8 9 S r m - I s 3 j J z o B s 2 2 U - 9 v U i R 4 J h p 5 I m 5 6 I 3 r 2 I r s 2 I h m F l h 9 E t z x F t q 0 E r 0 q F Z _ G 3 i B l 7 q K g y 8 J h z u J x u 8 I o q s I 5 5 3 D x 0 W u 2 i H m t r G h C o s n F y 4 0 F j g n G 2 j 6 G r s r H 2 l N 4 9 0 E j g t I 6 l 6 I q C 0 t z L _ z k M y 8 E x k 6 J k 4 5 M _ p 9 M x - - B z x d p h a v g k B 7 7 4 E 5 h K i 0 G 6 0 o B 9 r 9 B k 4 F u J 1 l t B o - u C j p x V l 0 o W k m 5 W y K w 4 u U w m q U y 2 8 T n g 6 D 2 m s F j M u H 0 i 7 G j g y G Q u H - j q E 7 P j U 0 w i B q 0 B 3 1 _ J n o 1 J 6 s n J k s 4 I j C g F s r 8 E 6 q - C 5 j B 4 2 l C j M _ E g 6 4 H _ v w H s H 7 P n 8 7 P q 2 a r o 4 P 5 r 0 D x s 5 F H 0 B u 3 q J 2 h 3 J j Q m S 7 4 0 G 0 0 4 G 7 l - G 2 5 G 9 k 5 E i O k g 2 G 0 - 1 G z o 3 G 2 9 w F l 4 B 2 r z G r w v G 1 _ s G o 1 m G l C 9 I _ _ x P i h 6 K v 1 K z 5 h O x o k N 5 p B g n 9 K y i g K i W 3 v i I y 5 i H 9 H u 5 J 6 2 i C 8 _ 2 D v p w D l q l D r 0 u G z l m H j L o r k E k 0 s E g l 1 E o n K l o 3 C _ 1 k F w y r F t 5 z F z y 4 F 0 J 6 0 _ F 0 j h G q i m G 0 y o G n 7 p G r s s G g i C j 4 g B u y z B n t s G 9 B w E 6 5 m J h q l J _ 5 g J 7 r 5 I 3 v z I h 5 q I j s - H k 7 y H z D q B 7 6 h L _ y s K 1 2 u J 5 4 w I k H O p g r I 5 6 _ I x 0 d 8 3 9 E t 3 n L 1 B O t 7 1 I p F z g q M h 7 t N s 3 p O q r k F n s 1 C s G u o 2 T h r q U 2 z 1 U h _ 2 J x p k C x 0 B j 4 g L 5 j 6 K v x z K 0 t r K k U t l X 9 n H u k 3 F m v w P n D y v s P o 0 8 Q y m i S 1 8 i M i q a 4 h t R m b u w n L k 8 1 E v k 7 C n 0 8 O n G 1 v q G g n p G v _ n G h - i G 0 o - F m 6 8 F 4 y 1 F _ 2 3 B _ u h B s H p k 3 G q z r G 0 g B s H 8 y D j G j G 5 m v N 3 n r M 2 m I _ z w G s j - F r j B z 2 y C g _ C w 0 r D u 4 l D K x O _ 2 y J r D V z j o B 2 6 m B 8 h 6 J w g q D 2 4 3 B _ 4 z J o 1 w J y t k J Q p 8 - I l C _ C u y y B l C u K y g p B 8 N x s 0 F 2 v u F o x n F x z - E u B u B 5 h 2 D 4 6 r C 4 y j K n r o K o 3 m K n q B n C 3 r 1 J 9 - B u l k I w H l M h j p D _ R n u p O 4 o 8 N d w 2 U 7 P s h Y w B g F 4 m p G x u l G 5 _ i G r h _ F k m n C 7 n a w m z F k l s F 1 s m F j C 4 g 5 B _ C K 5 1 o F m 3 g F 4 7 3 E p q w E H s k - F 8 5 7 C w h O s 8 i F s u z E 5 5 g H p k 8 H u x 3 I m 3 v J t D q 9 r I g r t B - _ k S s f y C _ 5 - K o n t L 4 u 3 L p j g M q V 3 _ 9 J i t 8 J r 7 7 G 9 t J j n v F h j 7 C i 9 l Q p - v P l z 4 O j G d l m z B d h M 7 I u B s q o H 3 q 8 G t s v G g t B o _ i F 4 N h r 7 J w n 4 I n w B 9 i E K 3 I o p x B q H Q s h - L h G - L K 5 - I u B r 8 r J x h 3 G y y D s 0 4 H r 6 _ G v y z D o p _ D j v p E 1 h 0 E 6 7 C l v q K l s 9 D i 4 8 B m B q E - q q M y j w N l L 1 o i G 4 Q k l B - t 0 J _ y i K m V 6 m l P 7 y 3 D 8 w m E k _ k Q p p x H l 5 2 B g R 2 i _ E s V w E r p o L j q o L n 1 h L 7 r _ K z D 4 5 t V j j w U g 6 g I g 1 H s m W j 5 _ B D q E 9 x r E 9 m 2 E 7 g - E y n p F i V X u 6 u I q f 5 B 1 j 2 F p o i G 8 - q G s z H 0 z q E n L y C j 9 v R q m n S x z 6 S 2 x l T z o B 9 q 6 W m q 5 J g y 2 C _ G 7 B q _ j C 2 m 4 C 5 x x J 7 v u J m 8 m J 4 7 9 I 8 h y I 3 5 f 7 l x C u B Q 5 s O s H 8 5 p F s 2 g F g 7 3 E x i s E v 3 B k 6 n B 9 5 j E y 0 E o s f V 3 B q y t H 2 g t D y Q u C x 2 v E k i g F 1 O 2 h l N q t m E 5 w o D _ 5 s Q 9 n 4 R t D 1 s w B z m r I k g k I j C 4 p _ H 1 x - E k n H _ 2 1 G - o g G 8 3 w D v q 7 D 6 q k E - 4 v E D w J j g v F y 2 5 F s E 6 m e 2 k 5 K v 5 0 T 5 w 7 O p u 9 L z i c l w E - D y B q z x L g 9 R x - s L W 4 D i x x B 9 a l 4 w D 4 q 7 D 0 q j E w y r E u l C i 1 z D q 6 8 E m 6 l F w 3 s F w X - g 9 G s 1 j H 9 s q H z z y H x s 1 H 0 y 5 H x 5 F t i 1 F s t 8 H 0 F 2 7 t E n 0 H 5 r 1 G 7 5 y G v o w G z 3 t G 6 u n G l p h G r t 8 F 3 C q n i I h H g C l m v I 1 _ s E x h Q 6 y q B 9 p 3 F 7 1 0 I 8 g D 1 5 p L - 6 6 L t E n B h g g U 0 q 0 U 8 B 6 B 6 z x M w 4 4 M 1 y 6 M 8 1 o D t 8 m C m g 4 B g I n f u k o B 1 u g B j 0 q R n 3 h Q 8 d y q w E n - o E 6 5 - D 2 - 1 D 9 C t B t m B y 9 3 D w 5 j E o u I y 5 g H l 3 6 H P P 5 n - J P W - i 1 G g 0 r H 5 M 6 S 0 l - Q x C l B y p M 5 p C 1 r 6 G y p m H j g M p t - J 6 B L k r D 0 s 9 F j x g I k 8 I z 2 3 I g T k I 0 8 G l 9 s Q 0 6 v V z C 1 r B g n o J w r u J q L i 4 w W 6 x 1 W r n z W t p e g o v B 4 9 p G x E N o 0 u N 2 j g N 3 x s M 9 3 3 L 6 F v 0 3 F C u I n - g J y 3 l E y 0 W 3 _ y H x 6 6 G 8 x p G l i i H w - 7 H 6 8 y I 4 H y k h E y g v C y 8 4 N j k 1 O 3 o w P y j i Q w 0 x L _ j O j q 4 Q w n r E w g j E g F - P r w q G 2 n p G l - n G 6 2 m G 5 - B _ t h J 2 t 7 I x g 0 I h 8 x H 8 R _ C 5 _ r J k q _ I z l r I 1 p 3 H j C - L 9 1 2 F h i - G w o w K z - k K Q l C h U k 1 t B 7 t m C 9 6 x H s z l H 3 i 3 G j C s k - F h 9 x F s 8 i F 7 w 0 E v 0 V 6 3 X 4 M o H j l C w r C x j i G 2 0 3 G _ U 5 g o F k u 4 D i q w C u 4 g E - x k L g m E 8 5 o K g V 7 x 6 C 2 G w J k 1 J l v 3 J t D w C l r t I 2 v 4 D 7 3 i B i j I 5 0 m U j 6 z F 0 3 k F 7 B 4 G z m 7 Q g i y R 5 7 g S 0 t L 3 9 g H - v t S k V 5 w x M l 7 b r - h V n 7 9 V k h y O q t b v D r o 5 L - t h D 8 Z D o u j G 9 3 u G l k 0 B x 2 6 B 5 - o H v s w B z j j G h - g N f h E 5 i j G q q E v x o I 7 w o I x s r I w K 1 g 6 I y w 4 I r i 0 I q u w C w i 5 B u W u H y 7 0 N 9 D h n 8 Q 0 5 9 P d h e 8 2 z J l C m 0 3 U k u f 8 w m K 7 p B p 0 s R 7 2 z P 5 D 5 n q G - m 0 F 5 - w H z O r F 3 p w B o 5 B n w k C y g 4 C 5 - 9 K s j l M v - m N v X 3 4 R w x w L 0 k n S p v 7 D v g 7 F 3 r 5 T q V z X 4 0 i K 0 o s K 1 k x K x t 0 K 8 G _ 8 h M r m g M 2 C z F 4 4 w L h 0 N v - a t y x J v o v P v 6 7 O m k j O q 0 l N 3 8 j M 0 g q C z 6 o D 1 D - o u K _ j k J O O v 2 z H 4 U 5 5 9 K 3 x m M 3 k p B _ m t G 2 l 1 O s G j j 3 J o o l K x 3 z K n o 6 K w w Y 0 z g G q l p L o 8 E 5 w 7 I - t n L h S r w n J l u h J m C h F o t 7 W 1 z 8 V 8 I v H 7 5 8 F m 9 V - x m K 3 0 z J t p h J G F 2 p k H 8 q 8 G 9 t v D 5 t o F 8 6 F s z p F h w 5 G 3 D 0 p u F 4 s r F o s _ F 8 5 v G i g i H 6 m 6 D 9 4 U 6 _ i I s r x I l F - v z U h l 4 F t m j F y h _ D x q p C 7 n B i 6 0 F k 1 v H m h C h o x G u n i H 4 v y H 1 8 h I K j I i z y F j y 4 F 4 G 1 c w n 1 G m l S _ 8 w D _ r i H m u 7 B u u h C 2 r z F 7 x v B x x k N k - p N - P j y v G z x v G u o u G g 3 r G 5 w B 4 _ C o g k S 1 s 6 T l C 8 N 8 4 g F D j v v B 3 Y 9 D u 6 J z _ 0 B _ s - E y v C l k 6 F 3 r n F 9 g g F t s y F r C t Q o n k O m D 9 3 4 J _ 0 o H t z J z q B l J t o r F S 4 K k 6 y I u 0 h J 4 2 q J n v 1 J q k 6 J y y j K 0 s C o 4 v I 0 y 4 G - o L - P i - 9 P 7 _ 3 P - i s P z 0 4 O s W - 7 8 I 0 y v I n _ g B u 9 p D 6 l z H y h F o k h I - o s H z t 0 G - o g G x y z D x p 9 D 1 1 B k n r D _ 6 w E m B D u J 9 H y z Y y G m 7 q G j 7 6 F g 2 2 O s H h g 6 L t - o L 6 N H _ v i B - o u E u t q J 1 6 5 I g 7 m I _ z B 6 w 9 C s u F 4 _ o E 7 L j C i u g L k j C v q _ C 2 j M 6 3 w D v q 7 D v r l E - 4 v E K V j L s - 4 Q y 9 z S g t 6 M 4 u a m v t V F m V 5 m o J w 8 v J u j 2 J g o 5 J _ h C 6 y l T n u j T t 6 t S 9 B z 2 B z l r Q M F u q 4 H 5 t x H 7 y m H 8 p 9 G i H r 2 q F 0 a z L s - - G h 2 x G s 3 u B 5 h z B 4 _ y F l 2 h F j k 2 E 1 0 l F z 9 1 F n D q x 0 Q 4 3 g G 1 6 t D p O 5 H t 7 n O _ x k P 4 k 8 P r m u Q F z H T x v z G j D _ i i S 2 k p D m x l G g Q I g 9 5 G i k D 3 1 4 N 0 s l C l _ u G 1 _ u G g k v D l 6 C g F n U 0 7 t H k k r H u W 9 Y _ w i B r 0 2 L l G H y u l V w y l U o h q P v x G y _ y R 7 D 0 y l H 1 t v B x g 7 B u w m G 7 n 0 F D D w x R z P v y h K 9 1 x D x p 9 D - H z 3 l F m B 1 O h s l E j L 6 q g E h I 5 q 9 F X r D k 4 F n l C v 9 4 L o r B v 6 z H i i k D i v m B s E i V h _ g H 0 h t H s m g B - 4 m D 6 r j I v u t I 7 p z I 4 2 6 I z m - I w E u n p P n n r P l r n P x 8 2 H w y m B s w 7 B 8 k _ E k t g H x j K o p h I g r n L q W 0 i 7 G p y 0 G s H j M 0 0 l H k 1 9 G 3 P l j 3 G t l x C 6 0 C 5 1 h K o n k J V 5 D r p Z 7 L g 3 p F D 3 B 6 m x D 3 - w H t l w I r D 8 v j J t v q K w C g _ 0 F K t D 3 4 _ P g r h R u E 6 Q j o 8 M 2 6 l K 7 8 G q s r C z r 2 E l p 9 N n I 5 j n M 1 k n M 9 1 j M h 0 4 E 3 m y J 1 1 l L s h 6 K s z k B 9 w y E v u 7 J g r n J - L - L 7 D 9 T r 7 s G t - B w _ 8 J l 3 - I z p B 9 n l G u v c 1 j - B n i u J h L p D o 4 F w q 8 l D j - 3 5 M o s q u F t u r w C x z 6 k F q n o d 4 q j k I m - w B - g z 8 I 4 m p j G v u E q k 5 K 9 k x a n 1 k h Q w j 8 D p x 3 f 0 x r 1 C j w 8 R z g 0 C 3 h n N t y k S n x 3 5 J 4 m 8 F q 5 s 6 P 1 4 E m q o C w t 6 G k h h Z _ 5 - K 0 r r 8 B 7 0 1 C 8 y C 5 B u l g B n 3 m D y t o G 4 r p a s z M u x m J 5 8 4 V p 3 m D h z 6 J n r 7 1 B q 7 D 3 v V j h 5 B 2 g 6 D 8 w o B q q B 0 j d p r G - t K n r G j u G 0 t L 1 4 C z u - C 2 x T h x K z o j C q 9 p C 0 s c 0 r d - t p B 9 _ B j k T h 4 I 7 1 t B m v 8 B k - g B q i V h 3 I 3 R v p W l q H t g R w C y J k y O h i D q k B _ y C y g B 1 i B m G t q M t g D h X 7 q D j 6 L 0 K r g k B p t J u x D p s H q 6 p B p h D i _ P z l F j h R 2 5 F 9 - C 4 3 z 9 L 9 m v B 6 v r g D s s r s B g N 0 g y R 1 r _ 3 B 1 c 4 y O l 7 j u S - y q C s 6 m C 6 o 4 c 9 3 2 B u l _ 7 E 6 u j j B 3 u o - Q o 7 p L x v l E _ g r B x k r d u g q h K 4 z I l s 1 4 F p u 0 V y l p e v z j F w g l H h 6 x H l j i m C - n y 1 E m 2 y K 0 - r J 4 y O h 9 o 6 D 0 p p F h 2 t r E q w m B 6 w p W l o j P z w i l B j m 7 v B 3 w r L 2 t i C 0 z i K 9 y l c v _ z G t 3 u y D m 0 g J 1 j i w B g h m G 1 m k k B u l 4 0 C h t J n r r w C p j 5 G v u 0 J r 8 _ W v 4 g b 5 2 4 p C q t - J 4 7 7 E 9 t k y D 9 4 n T k 0 H s r w N 3 4 h B 6 7 j e j r 6 x B m i 6 g C s 6 0 p C y 3 5 O y w U t 5 4 M l 6 v 3 C x n o X 1 m O w m j k C n i 1 W u x v M j - o C 5 m - p B 8 5 y h D 8 k 5 a g o m X r 5 i B 5 n 6 x B 2 0 o x B k z 9 g B z o r V w q s M s 5 v B h z 4 F k g s I p j t u C v 6 j g B i h w C 4 0 _ F q 6 x I z X 8 8 w D h 7 r 8 H 6 1 o u C s 4 5 e q 3 p g C - x 9 B w - w m B _ w 7 N r k y E p 6 2 B 7 - 9 T l 0 N n _ x D j z F 9 s H - 2 W 1 6 y C 5 9 V q l X 9 u W t 1 f 3 1 S 9 r 5 C h l - B 8 3 m B i v 2 B x h R 6 l 9 C - S o 0 3 i B 1 7 - F v k 2 q E 6 m l 0 G 6 r l 2 V u t _ X r n a t v r N n g h O 2 g e y z y E 8 6 q l H r x j 0 V x u 2 a m - s _ N 4 r 4 5 D t 3 z D 6 7 _ 1 B k w y F m 6 5 t B m q z B m j 7 C 0 t i D r u E 5 o j D q u j 8 C 8 g v E g r 6 D z 0 n R m 0 m 2 C 8 s v 5 B x u t X 6 1 g J _ t h R t 3 g B v o B v l 0 R _ g y P 4 9 o E o 3 5 y B l 5 r P 3 0 F D v 9 8 H 7 u 4 h B 7 2 g M g q _ 2 B v x - Y r o 8 G 8 r m E j 3 l F h - g 0 B h l 7 7 K 7 t C k 8 9 a l h 7 q B w 9 7 9 B v 5 C p h 0 f h k w 0 E y w g J p 7 z G m 5 h M y 8 p C z y n r D 4 0 j b v 0 k u B p 0 5 H s z 6 R s g 9 P m r t L l h n Q t - k G 8 7 2 U 4 7 p q B i n f 1 t K 3 s 5 I p x u J 5 1 n C 3 k m Y q i C v w r V v m h O q q t P u l 5 P 5 r 1 M n w 7 Q n 2 1 s B u n 2 O p _ j B 2 8 8 K r z r J h u p B o s 9 C n 3 9 F 6 0 9 c 9 v - n W v 7 l p B k z 6 6 M h 4 h q K 7 _ t h C p l F 4 5 0 B x k m q B 2 k n 5 E 0 i t L 4 i l H 4 i l H y l w C t 5 t X 5 r w O 9 h E - u k K g w 2 p B t 5 1 W q w 5 K q v t G v i s o B z t x M v c x x m U v 9 B t X 4 Z t 4 q Q y x y F 6 4 o h B 1 g R l i t f 2 7 i h I z p Q v q n 7 F h q 8 0 C u 8 _ 1 B s 5 g z D x 1 g B 6 l w _ C q 6 t q C 1 s h D u s 3 N y o i D 7 m j T _ j 4 C 5 j 5 G i 3 y R 3 n _ K s p d u h z y B o n q _ B _ s k m E x z 7 O w l k D 6 9 6 L 2 q r C 9 p u i C 3 0 8 q D l 0 n I u z r F q s L 0 u 6 D 2 7 D 8 j H - 5 b 5 z 3 O g 6 4 P 7 s j M - 1 1 C 6 7 _ C l 7 H 8 3 k W x h v g B x t 5 5 E z g s 0 Q p n h m H h y F v 2 2 3 B v y p t C y z 9 o G 5 7 q v Q o 9 x R x 1 x g L 4 q r S 9 7 l F n l F 8 j w 7 C p _ M w o 1 C s u h B t 3 R 3 g R g r c 1 r T v 8 J j _ G - 8 H 7 9 T l h p H o t 3 L 9 o g c o h q _ B x z w W w 0 y H t k v C l r 4 E 5 l z I o 9 w B t 6 k B 1 h R u - l D n y S x _ O 9 h v F i 4 6 H o u k B x q 9 F - z 3 D 5 0 h C 0 x g D 1 o h F 4 t z t B u 3 p U 7 k g r B m 6 o G g u o I - 1 m G g o _ d r g p i B i _ r i B l 9 j h D i 4 9 H 9 l v B v - 9 J h t i G q z t U g m 4 C q 3 3 N x u w I t g u B w 8 w r B - y 1 i D 4 q 5 K t 9 7 - H 3 8 j X 1 8 b q 3 0 h B o v 3 E t x t X 3 x n g E 4 k i B v g v C o w 2 C h 3 V t i m C - 7 - C 9 n o L n s q F n r j E x v 1 B h y W m 4 Y z 7 6 t W v 2 j H _ h 2 h U n 6 m r L u j _ v C n _ p 7 K 0 m 1 3 C v _ 2 3 B l q r l N v 8 _ B n 4 u 7 P y 9 o Q s o y t Y z w k 8 E m y _ 5 B 3 r p v J l w 7 s E 1 t o p D 3 r - q J i 3 2 q J v 2 v O 4 p m 1 H s i s M k 6 y n D s n d _ o o C t r M 4 u R - w q C q o P M m t a m k 4 C n p Y 8 3 Y 0 w D g 6 z L t x N p j g D 8 _ r B 3 o B r s I 8 m 8 F k o K l r D 6 3 p 0 D w g j g U m - y W l c 8 7 2 L w g 6 G 5 u G 2 k i z S r 6 u - G o t 3 E t 2 u 9 C 0 r B h 3 m U p x w W 0 5 m C n s 4 y F x u 8 R 6 4 z j I n p g c w t l B v y h i F t 8 7 o E z _ s X _ 7 X 2 x i E 4 _ h N 5 - j 4 C - 9 l z C v - g e p v q F 0 k 4 C y g 1 F _ t i E 4 z I k z s N 1 9 t j E g 1 l l B 6 w y T 9 0 o D 8 r v y C 5 g 0 G s m D t 7 G v x S m y Z x q D l - B y y E - n B 3 n F g 8 C l 4 D _ 6 D q 9 D l i B r n C 4 b v 7 G n - B w 7 B y R t X o R 8 o K g K g 8 D z I q e 0 e 2 r B k 7 D g q C 2 U 4 2 F h P n S j Y z 4 C n 4 C - 2 B p 4 d 3 v C l s G 2 z T p l s C 5 k n B j w B p l T v p I 4 n S 8 h S 1 0 n C i q P j k l D l 5 6 B w 7 0 B w m D 8 8 C q g B g x w F 0 1 p D 3 F p y P q u L r 7 H - - F r 3 e y 9 6 H z m 1 s B - z 0 w E y C n 0 2 i C u w t w E 9 h L r y m a 6 u - B p 6 L r _ B 2 q i B i v t B 3 w q B r r X w l B 2 k m G z k j C 4 9 6 H o h r B 1 s - D h p u J q g v D g k m X n 5 8 4 D 5 1 q 2 E 6 g m G 2 r n 3 U i - 0 m F t 6 7 3 D i m D 3 3 R t 9 B 5 y P n 5 c 5 3 L x z F p 3 z m B z g q g J y 5 s 9 J o n h k B s 8 s C y r B w - s i S i y Z h 2 u l B x r k u B 6 l G s u U l _ M 0 0 H h 1 B y k 0 w D x 0 x B 1 2 L q q q x F 2 5 t x I 2 4 1 v C g 6 q r J i - g l D q 3 J 5 t H r 2 f 1 6 U z 9 x B x 2 e - i m q B y n k n Q 9 g p H - g n p U j w 7 8 P s l t D x l o B - 4 s B 7 m l 6 C 7 5 q 2 E z m 9 N m y n 9 D x k i m C v t 2 9 B - v h 0 B z m g S m r o U j h 8 k B y w 8 p C n t w B 4 1 6 3 B m o 5 K t - 7 r D l o 1 s B n s m g D 1 X l w w 8 F 9 u 9 D _ o m I j u y 5 C 9 l u j G _ 3 z L z 4 r a 2 k n m F 1 r E s q p _ D p x 5 D n m v Q w 3 2 l E w 5 i e 9 0 B q k G l 3 B w s B z _ D n 2 o C _ x G u Q 8 J m R r g m B z v B 9 - t B 8 p C h i B t g D v 9 B s l B 6 k D 2 z I 1 u C 6 h C x 8 G k 1 G _ m G m l J t r D s w D X i w D K 3 k F v q D p n C q j C j j D m h C v r H j 4 E y i I p 2 B y 6 B 0 1 G 0 1 Q 4 v m B s 5 K 5 s J 4 7 D j h D n 8 G p g D z u E z s J m 7 D - t C w 7 C _ 0 Y - x N t D 9 7 U w s L s m G g 8 C v v B x _ B 8 n E r x K 1 y N 8 j J y m E p v B l q M s 5 F v h E 7 2 C 6 - 3 4 B 7 x o 7 B l 4 4 p C 3 m _ r C 7 n g i E 7 i v - G 3 0 4 y F 5 n r J 9 z 9 y N z y j F k m 4 _ G m p x i E _ Q 7 m t u C y r l U z i l S _ l 1 R 9 7 1 g C 3 8 j g B p s u v F x u t 4 H x 6 1 - B z r y r J j w 9 B m 4 s E j l h m a _ p x 8 D - - n k C k v p 1 B 3 w 4 E n y 4 7 T - t n K 1 w 4 E 4 1 o j U g 8 g Q k 8 _ y D 7 m 5 p B p y v 8 B v r t r P 8 _ u m C 5 l x K q p N j 9 k I 7 3 C 1 0 P n j v Q s o K g o C k 2 K n w g B 2 2 K w 5 D m l D 3 t I 8 5 Y w 3 K i q L 9 0 b i - x B o x 0 B q m l B v x s B j w F w w E _ x Q v g L q z G s j i B 0 z G w 9 L p 7 J 4 q K g m W l _ U 0 p d 1 X y j 2 B - i U w 4 0 B y u m B 5 g m C s t l B u o v 0 O t i B r m j 2 B 8 g 7 _ F g q m w C x 9 n K - 7 s h B 4 _ m k K 1 _ p E y 5 t w V y m g W g i v D 0 y B g 2 8 B 6 g 4 q J j r - O 4 9 q 2 D t l - o D p l - H 6 i 9 G z o i U 0 g 1 g M v u j N n j 0 z B p i _ C u 8 C q l j 8 H k t r l B s 2 x g C h t _ 0 B k x g I 9 7 3 7 E n u q 0 C 0 n 9 Q t r v 2 J n k _ h C y j _ 7 E h u w 9 C 3 y - P 1 2 z 8 C 6 r i k B 1 o u X 3 5 _ u G 7 v 2 E 4 2 3 t C y 5 t k B l z D 0 a w y E 0 U g o L 1 1 a 1 v c k - B h h w B l t B u j N 5 m I 6 3 E m w B u j G k n D v _ D q 2 1 B 4 e q 3 q B x 7 Y j 0 a j _ D 4 a t 7 H r - J m 4 P k _ R j h B 5 4 Z h j H r 8 F n O o j D g h D 6 _ B m T 0 k F 2 u Q 8 v M y p B 7 l D q P 2 7 G r 5 M 6 n L 5 4 I 7 1 D 4 m r s B o 4 s z F p z 5 0 O l h n a q 9 7 7 B w i x o L q o i q W g q p F 6 9 y 0 S g 4 i s R 2 u - J g 7 v H 1 l k k B _ q 3 w J _ s q H 9 7 0 x I y 1 j 8 B 2 6 l 5 W 4 q z M 0 k l o D - u n 3 B x k i W x d 6 7 y w B l 3 2 _ B x i u m B 3 2 - n H 8 m 3 r B 9 g m _ B z u p G 2 h m L z - 3 u E t 7 g H _ i l g K r p 2 F x y p u J 7 9 k B 6 w u C z p 6 h H 9 3 C 6 0 m B _ o L _ g l C 6 t 3 B o _ x 7 E 9 6 s B 9 l y 1 N 0 5 0 z D M k 7 0 i L j i n 9 B q z - Z 3 p 5 0 f j t E 3 u h F 4 t p e 4 v v 2 R 6 q w f 2 u - m N j t E 1 7 x B x 0 K 1 s Y _ - L 8 k J p 9 F t 4 I y o L 1 8 T i _ x B u t 4 B 2 l H w y O v y P k j J 7 l a o o x B z l m B - l R 5 t M o 4 8 B v s E 2 r F _ _ P x p g C 7 m O s s N - 3 2 E 5 o M q - w B j p p B 3 4 r H 8 1 _ F g 2 y D 8 z U i j 2 B 4 x z B - 1 r B w 9 9 I p 5 q K 0 x l C v q J m l r B r r M p 8 H 1 w P m M 6 g H z k 4 E 2 g X 3 q Q y 1 I z p H y y T 1 n B z - D o j M 2 i J n 9 Q 0 3 K 3 7 w C y k H x u q B l 4 M v _ K v B u j N 5 s E 0 m E u y B l 1 2 B w n N - v s O 9 p w D w 5 _ C w m x i B v o 8 y B u y l G j 5 w 1 T 0 u 0 s C s 1 h X 9 s o J z _ 1 c w 7 5 O k o k D h q 6 - I u 7 0 w D i p f w _ 0 I 2 C _ o s y B k 8 v B 3 3 n k D w j y i B 9 6 j H m p 9 z C l 3 2 I j 0 o f n 4 l S 3 _ c h q j w B w i n C t 4 w J t _ n B _ 1 k 7 C 6 p i Y x p s D g n r - D o v 9 l W z g s W l i s z B y q q y S g v i C 6 - z t c 9 l o 3 B 7 0 g j B 6 v _ D 4 s o 6 I r q p t E p h 3 1 F 7 r h y B t x z 9 G 3 m o B 8 l 4 C l h q b 2 - B h 0 D 5 _ C v 7 u C - 8 F u 5 D t d k 6 B u - P 5 o B 4 E p 7 r f u - H i U y 5 C _ p B o J t S y 0 F 7 z B 1 0 C o c y X 7 M p 5 B s j B i Z v X l X 6 Q g H t W u 5 C 7 C m 1 F q 1 L g U 3 L w R x j C h F i z B 5 v B _ z H m 8 C x T i u o s F 7 o m M q j y 5 G j o 5 6 J q u D q _ 4 u K 1 t l h G 5 i 6 J y y y 1 L o m o l D u i d _ x r o G m 2 l 9 M g n n 9 G u q 0 h I t 0 r 2 C x 9 w r R h i q U p j 1 8 B 6 i m r C r w o M l 6 i p C 5 j x 5 B 1 h v b j b - i t i B _ 7 m H 9 6 1 G o k x D m 7 7 D t t C o 5 N g x y E j 9 7 C i k j B o u t B 5 7 c x t K 1 5 J 8 5 S 7 7 H 9 j l E v 6 i C 7 9 - B j D 9 t h C _ _ e 6 j E 5 h 5 B r 6 g E l t w C i x _ C q s 5 C l _ - B t 1 l B _ n a k 0 k R 3 m 0 M j _ m l B l u u k Q 4 9 w y B l 2 7 z H x 6 t 3 J 7 2 w J 7 0 d 0 - k K 0 w C w 0 0 G i 6 v Q _ p 8 b - p 6 E v 3 3 B 3 l s X k w r l C 3 _ p I _ n p s F x h 4 6 B 9 i u 8 B x v 6 C t 0 m D 9 k x G 6 1 1 w J y u o h B 8 l u I i k 7 E y 4 2 E o g _ F j 8 m B 1 k h f _ y G m k J u g F h k Z q 6 P 2 6 P 1 3 I 1 2 a 9 x t D w 6 0 G 5 j 9 D v u m x I k o u C _ 8 j D r v N 9 u 4 I l r 2 B u p 5 B 0 - G 3 r h J n y c w i P 0 - 1 C q m m B 5 y L 3 o H 6 w J y t 8 B x g 5 B g M 4 i l B 9 1 t B r v s B s j k B j u x E 5 v w H 5 w i B v l O 7 s N l 4 H s h H t - 4 B 0 p 5 C 3 j 1 C g w Q l q G t j O i i c 3 p r B 6 3 P r 2 O u v Q B y x p B - u _ B w 7 a y 2 S p k X s u O t r W 1 k X l - 4 B u u T 6 8 f 3 t s B 3 t h B l v V 1 0 o C 6 h t B g 2 F r 2 E p w N x 9 F 3 W q o U u 2 W 4 8 M 2 n L t - C l u J r w d m v M 8 n C p i F s q C m k D 7 k M 0 3 P 2 m a h - K 7 x z C 3 x z C v m n C 7 p t C 5 i 9 B 6 n R 0 v Q l 7 T r w j B l o z F 8 s y D p l T s p L p q G 6 z X 1 p D - j F i m H v l 9 B _ u l D n v F 7 o E n t B 8 3 B 5 5 I g h H q o F s m z B - 2 t B w 2 M h h a l h G 2 9 C j _ n B 5 2 t B t z n F 7 8 7 C v s C p 3 l B m p a g 5 S 6 v M 8 2 S n i T p y H _ h Z g 0 X x 4 O o i N g 4 W y t m C y t O v k Q z 2 U z t N o x G 0 u I 0 q H 1 z M 7 y E r 2 G j x M v l E j l J h o N t B 6 l g C l u F 2 _ H p n 1 C y _ R w g e 2 j K x W 2 j V i z G l g G v u H _ u i B h 9 f h j B h r - C 2 o a n - Y - t w C _ s m C r s R k y t C x 3 O t p H g 0 X j 7 2 C 4 5 h E - - 4 B p t s B g 3 q D o 1 5 s C u q u B 6 x B 0 v I 2 r O _ - I v 5 z B - k Q i l P 5 g y C - n k C j p W 2 m R u _ V 4 _ g B 4 i K x 4 G n q H 0 w M g g 3 B - z c z _ - B 1 k 2 H z K l z r j J v 4 1 6 F 6 n t 2 C 4 0 5 u Q y i 9 X m C q t 6 k G 1 t q L z - j G o j u J p x t 3 B h W 0 r D 1 Y w 3 E 2 h N - 2 U v t h B s 8 E 6 g k B u i N 1 y D 2 w v C 5 m B l 2 _ l Y 5 p t E _ 9 x b o _ h 0 G z p p 7 E 2 x k H 3 j u y B 7 7 x Q q t 0 B o 0 f g s _ C _ 5 y C i p 7 J v o 8 E s 7 V 6 q p C y P _ o o I w p q D r t 4 C 9 t h B 6 p U o 5 9 D _ _ h B u q p C _ 2 9 B v i r E 1 z b u - 1 D 9 5 - B l m o C 0 i v H h 2 r D s h 7 B s 3 d g m M u o q G v 2 I 8 v q C - _ o B _ u D g 2 F 7 i o D 0 u Q 0 y X l g L 2 5 9 B t y D o w B p j s B r m f 8 9 t B h u V 7 z b h 3 B 7 j T r y b v 5 J o 2 W u y X i y J u u j C - v i B 0 i L 0 7 H o 0 w B 3 z l H w w G w k z B o y J i t Y n 4 M x 6 M - C q w C 3 r K 9 6 M _ z C p - K 5 j S h 8 N 6 x G _ u D 8 6 X h 3 e 2 9 L 4 z X i q n B m u T q z B s m K _ y I o m B z x L j 0 Q _ i b g k G r t E 2 p F k w Q - o D 8 z C 1 T l 3 B 6 8 D 0 x C g 8 7 z J o t w g H _ 6 h 7 D h 0 7 l O g w 2 N - m n 8 M o j l B n 1 l w G g 9 - W g s g x z B - m n 8 M 9 h 3 R o n 1 u I 5 4 t 4 M w i K g i l v N g i l v N p u v v N g i l v N _ w s r H 9 _ u d v s z 2 E m j 6 s C g w l 8 F u j V _ i k i D _ 4 z v E r v u s E p z x n B y 8 1 h N g 9 1 5 D m 7 - _ H i h 3 6 D l h u Q 6 5 y w d 1 o 6 Q z v g B x s n - K u j 2 k - B l k 4 x B x s h u H l 5 k 5 P t 8 8 D j w D q O g o B o q B p j C 1 K 4 E h W 5 p C x R 7 l D y r E 0 - F - V o s B v b 2 1 B - s B _ j B k 0 C 4 J k U s k F 9 x B w Y p 3 8 F z p E - i H x p W z _ C 0 4 D 9 5 J 7 x 1 F 4 - I - 3 I x 8 Q r l X k u M k g H y u I w _ e 8 n L k 5 C 4 p B _ P w Z 8 j B i 4 v F o o 0 D s 1 v G r 2 m r H t u 5 r B _ z 4 i C n l - L x m u o V 7 u 5 v B j - 2 n G 8 x 2 W t i 3 u B 3 o _ j L j h 8 h O _ 5 n U x 8 m 0 U n 5 M x v F t 7 R j z L 4 r s L j - w S t i 5 B 8 v l I v p J i y T p t K v 1 2 O 1 j O _ x Y p x d p 3 1 E - s 6 O g M 7 p m D 7 z R _ w 8 B _ _ f r y k B n t f u u v B t s K 0 5 W u s 5 C 1 p v E r y b i t g G - m 6 C - m X v 8 T k 7 l J 1 1 U 7 u f r 4 7 B l o h I 3 1 U 3 7 - B 9 t d 0 y X - 2 E 5 t 5 B 0 u L s l E l m M 2 5 - H - q r B w - f m i o C x 3 a q g i B l 0 z J m i u I q m R k h I o 5 F 9 3 i B h 5 R j 3 R 3 v C g p L 1 p D 0 v l B x k Z 8 n e t n B x 8 Y p k 6 E r 0 u U _ D j h 2 p N 3 s i g B 1 2 0 4 N q 9 m c 3 o j 5 J - 3 w m C 7 r 3 - H j k z r C h q 2 8 D r t 8 y C y z z 1 C z x 8 y E m n g p O m n g p O p 9 q p O r 3 6 2 D v s 7 1 B r 9 g K k p h v O l r n p C 9 o w s D i 7 t F q 4 z N n 3 j 9 I y p j w M r - F 9 o v h N h 3 j i N 9 o v h N _ k q O 6 m i g E z - n t Q v j v l B - t z q a h _ m v B h 9 t r P 2 i u R p 9 p h E 1 4 t C 7 X q 3 n D o 3 k p H h g s 9 F w 9 1 3 E q - x y F k 5 y D 7 y 3 K j 1 l 6 Q 1 4 m x U 4 _ W q 1 4 8 V 9 7 2 i K n w t I m x 1 u B k 1 g 0 J 5 t o h F z 5 7 G t 1 5 u L z q p B u p q _ B 7 u p j D v 9 x 2 P v p 9 N x h _ g C t 5 1 C y - 1 p U n 6 s o B y j _ t L g h v q C m 2 k i E t x u _ E - y s 3 E o g m E - v n 3 X - r 6 a o s 4 h C o 4 1 m M o _ o 9 B h 0 u t B h 8 r m M x - 3 0 G o w I 4 4 _ v D g 4 0 h S q - u - E j 6 z g B v _ 9 6 I v q 3 r E 6 _ 8 6 K 4 7 r c w 8 k y K w 8 k y K w 8 k y K w k p v K i M x l s F w 9 m 6 P 1 o z l B m - 7 7 D t n y h B y u g F 2 m R 5 4 x 6 P g h 9 6 P 0 1 w B q n r 3 L 3 m s F x l _ 1 K 5 x 7 y B r v k i H 2 i K p _ q n B s i 5 9 O k _ u _ O - 2 g F _ o t g J v 3 o m L t 3 o m L m 3 j 6 B n u F 7 t 7 6 E 4 4 r Q p 7 5 q D q 2 o x C g p 6 u Q n 8 5 P t 3 l 1 W y 7 i 7 B 0 u 6 s C l z D 3 j 5 r R k u 1 _ D 0 w s h E 7 z n m B g u x 4 B u k m E i o 2 j L 3 r - c 1 k 5 3 D j j 7 u G 5 n n v B r l 1 6 D j r x 2 G k C 1 j _ 7 D 7 o 5 j Q u u 5 C v n r u C j p D 9 z 6 8 N n 1 9 D - j a y x o p K 5 5 G x k s g C 4 u j a v 0 R s w s N q 9 7 2 S 5 g x K _ - g j O q m y l M 9 l - O 0 m j w M 4 4 s 5 D g v v w C g v 1 - G x 2 n 8 B i 0 y 9 B p 8 l 9 C _ 6 1 j B t v j K 6 y i 3 B 4 o o K g - - D 5 k r q B v _ 7 y B i j 3 p G _ i - G _ k 0 0 P h 9 8 i C 8 0 h m d i 2 F 9 y 3 o B s 5 2 q N k 1 0 3 D 1 j 5 i N l g j 2 B - 1 3 h L 0 o 7 j B h j 1 W j 0 3 w D o q k N 5 r k J k p r _ S 3 p r B n w 7 r I g 0 m a 9 q 9 9 J n 8 y k B 0 n w j E p 8 g G - p 7 _ 0 C n 3 _ t J v l m g B g i g 5 E o - n J z 3 3 j D g n h n B 9 w v q z E y 1 2 E j 0 2 g H z _ y u C m 6 x m F 7 6 0 N 5 p 7 p D m j 8 j E 1 q x B _ g n H w 5 6 v N 3 o D i q P n x 1 7 Q s l 4 h C h z x q B 5 2 l H 2 i u C q 4 n V _ y m i O r k j u F g 1 h 8 B 6 0 4 h C p u _ w E p 2 q J 3 t 4 i X l j _ S p 1 u k C 7 h m 5 D k 9 n D x m u Z 7 7 p 5 C l 6 s x B 6 - m C _ 9 r s B 9 i B 1 K n m 3 j B t z _ n D w q B p t 1 o W p I z j 6 l C n t r o J 9 n h S q w 5 J q u z i C 4 6 t G l - s o B r t v C n 1 6 l C 3 1 v k F q - v C _ 3 2 8 E 4 w x y F 6 m z C 7 q 9 y B l o n 5 M q 5 0 C z 9 n 8 O g 1 Y 1 m 0 K s r 9 9 K u n h P m q 2 u G i 3 2 q J x i u q J x i u q J 7 - n 6 D k v x - B r y - p P o p k 7 D _ o z x C p m 8 0 C z g 2 F g r m v I 1 0 y m J _ w j q C - x n t C u j N 7 4 6 P 5 4 8 E 6 r b w p N 2 s L 4 y C w 5 X 8 r b s s 6 D o z G y j P q 0 6 B 4 r 9 B 4 D 4 s 1 B m k v F 9 8 g C l s 6 D _ t 5 D 7 o N r s l B 5 n t x F i j t y Q 8 1 z z C w u _ D u _ v o G z g 0 k X 8 y u B n 7 x n Z x m _ 8 F v o B v j 0 z I q 6 8 I j k l v Q g - H s g d y r r o L _ v 0 6 M u w B 9 4 o m L m z 2 t L 4 h q 7 B n 6 _ r E 4 1 6 l B v h o t F p - X w 0 7 v K u y 9 e t j k 4 E l _ 0 6 F s Y 3 r w M x - u s J i 4 k g B _ u g s C m - 2 4 B j 1 m T 2 j t B t z i q R w o 0 D z g s s K t o v u D o p h R g u i y L w o 4 b y x k 5 N k h y h C 7 z t p L o o j - W k - P h h s T 5 w 7 _ H n h 7 l B 2 3 w 0 M m h w C 4 m p 9 B 7 0 x l J 3 7 m B j h g s B o 2 t W n g 6 k D 5 H 8 m i F l t - q B w g h i B z z i V 9 g k R j v v C _ 3 9 q E 4 r h B r v 9 3 D q n n 6 B 0 _ t 4 D x l 0 F 7 _ 9 p D l h l D u 6 j k C t v 3 e h i E 5 q k g B v 0 i U l _ 0 l B g z C k o _ d t i i r E 8 h v h E 2 v s 4 D m l 4 H i - E r n o J t g i V 6 g r G k s u j H t p p S 5 s 7 6 L o 7 x s B r i j r V l 3 q N w 3 g N 6 6 r p D p 6 2 l D - q k d k r o 1 C 8 v x 3 H 4 5 y C 2 u k k F l m h h D 3 3 n q C 6 _ w 4 H m q y 9 N 4 t 5 C 5 k r H 6 2 - _ f y j y F 0 _ v g C s k z t B 3 3 9 _ M 3 k F 6 2 m o N j r _ 4 G r x u i B _ 6 s 5 D _ 2 v 7 C n t 8 n N t 1 v k E 0 2 u y C 8 j y n N u 7 g g J s v h N 9 - q U y n p 4 B 9 7 6 m C v 8 x N o z 2 5 C 3 - z 1 B 9 o v h N o 0 z a j r 8 4 H 5 2 o l C s h j n B h 2 l o B x g n B 9 j v B _ 2 7 r O q g u L 0 p y z J y 6 Q o z n j M u 8 p q I j 7 z Q 6 q h g N 5 _ 3 n F 9 4 8 t B _ j - - L h 9 3 B s 5 6 N _ 2 s H 9 w P u 5 q y B 6 0 j C h i j X g y Y k 7 y k F k z 8 B w k h N u z p C g 1 l D o m 8 m B h 9 n O 5 9 h 2 B s q l Z i o g Q 7 q r T 5 y z G m z o 1 D v z s B 7 u z F u 3 8 c g t z S w q 0 P 4 p - G 8 7 1 U n p z v B l l u 8 B 3 4 h W 4 y 1 J h 8 h _ D 3 i 2 h D l 8 r C 5 l _ S v 7 7 H 9 t l 9 B 7 _ T h o x q C 2 n - h B x _ 4 x B o t - r D y p z B n r 7 k B q 0 2 p E m z j C v x 2 7 B p n q B - v r O - h q 5 B 4 - _ _ J o 5 D 0 i j G u 8 7 K u j h l I m 7 l L - q 4 F g 7 B n v p B u 7 s H 4 t n 1 D o o 4 9 B n z q p B l x 1 e 3 - l V O w 3 y s C 2 h 5 h C z j F _ s - K 8 h 9 r B j 8 x p B 9 l y L j z 5 B _ s n o C s k 4 P s 9 2 N y 9 7 m B 4 9 j W r 4 z E h w n R q 8 i S v i w q C r v h B 4 p L 8 y v N 3 r 0 g C l j 3 o L n i p k I s v - - D z 2 o x X l 8 - x B w x 8 z B i 6 i m B z - 6 m G B x n 6 Q _ g p k H k 6 n i G 5 - p D j 1 t y B _ 8 z r M 8 x G 8 v j u Q u m u I v w v D 7 r y z E q w 5 j C y 5 i m B l h y C _ k 8 x D _ j E 4 4 o x C p s z l B w _ 9 D q j 8 g B _ v h t K 8 7 - H 6 u 8 B m s 2 g B l m x N s 5 x s L _ z s b 0 6 v g C r w x E o u i t F _ s 4 5 S o - R o 6 b y r 5 B 5 5 B r j I g z x B 9 l y B 8 _ 2 B g 3 y C - k 6 C 7 p r B v 4 O 2 j K w g o C 1 1 C m g r C m p C y m D o l S m v U g p c 9 r y E p _ h C j q w B _ r l B 9 g n B 9 t q B t x W 4 x D p _ F v m M r 8 n B u _ g B 1 x z C 1 6 M k e r y D h 1 C n 8 B 7 7 B x 9 D i g C s x G p u F p y H p y C r p C j t B n y D 3 y C n h C z h F g w C p v B _ f n - C t 3 C x X h k u P l q h U 8 2 q l E m p F 0 2 u 0 d m n l 2 B 0 p x C 4 q i j D t x w q D i q k F n q 3 r E 7 4 n w B 7 z D 9 x u 0 B _ u q k C 1 u w K y 6 m 5 L u q U 1 z y u f j 7 u V x j r T 0 p 7 u Q u 3 m h D 1 x 9 Y i k m 7 I x p 6 3 H 4 5 w 7 H j 0 h 4 O t s 2 9 C i k B 2 v m m D 1 n 4 i I j s u 0 B 3 m h h X j i 8 y B q 0 t a g k 2 l E 3 u 3 v C n v h 8 E 3 3 1 1 I o y j 0 T p 2 m G t h y C 9 2 a p v s I o w 7 F - 9 H w p g D - u _ B j _ - B k t c w y l B o j 7 U p o - I 4 4 s H w 9 k D s 3 w C 9 w k B 0 j l B 9 v B x p H n p J 5 q K 5 n c _ 9 2 N n u 8 T x r 7 C v 7 q G x h q r E 6 z p B j 2 x q B 2 v m C 1 1 g B u j v j B l 0 x M v i q n E j 7 6 8 F k 4 5 B i y z 6 B g o m K p t n p D 9 1 b r - F i g 6 B 9 8 w C n 9 3 B z q v E s 3 C 8 y r B q t s L _ i 2 C p 1 z s P w r k 0 F h v i g B 9 g 2 6 C o m 7 7 E w k h n I z k q U 6 r q m J 0 z m z B 6 8 y e 7 o 5 _ E i m 8 x D u - j E i j o m U t _ - B 2 m u I l o 9 v O 7 p o S 2 l g k I j z t J y s 6 m D q _ 6 g a 9 m B s 0 _ r D i - l e p 8 D 5 h W m 8 a 6 j b u r Z 7 v c 7 7 J 7 2 a 4 9 R l z D 3 7 Q i 7 B h 2 L o k S z 5 E p 1 B 2 v E 8 6 L k 3 W x m M y 3 N z 1 J n 0 G x _ D m z G 7 8 Q 5 l C 1 v s B u U w m G 5 q Y 3 o 4 d l g 4 s D 7 6 q 1 B 0 v i j B l g x K 2 g 0 7 B x r H 8 7 q X y 5 P 6 1 S 5 _ C j - D 4 t O 5 7 Y u x B h k v B 7 1 D 4 w B 7 w L r _ p N v v w C 4 g C 1 8 Y - j 1 B r n O 5 H u 6 L 3 p E h 9 G n 6 m B w i G q w H l o D j q D s h C 6 z u D p 7 5 b 3 k _ u B t 8 o i E q 2 8 g D g 9 m x H 5 k _ u B w 1 v 6 F u t s P 8 7 u q B v u 3 z R x 2 4 C 6 3 k T - m q _ C z w 1 S 9 8 i N 6 4 s U l s G 9 s - 2 B q 9 k t B g i f 9 w 5 G q k t C 0 2 l f u 6 q H j r s C 1 u p B n v C g H 4 z C 7 q v Q k _ n H o i 4 G v 7 v z C k i 1 0 D i z E - 3 4 f o u _ a 6 5 l 0 G 6 9 x I 9 4 h 0 B u p j L l - l F 4 o s v C 7 n z 9 G u 0 r F t x w b i 0 g 6 C 0 o p _ D z z n i Z 3 8 i Q s x h w K v x g j B 6 8 k r M n _ l h C j p k t Y n 0 l o C 3 1 7 v G n z _ Y r t t s U m o 1 E 4 o 4 0 Q 1 k 5 V 0 5 r 9 G 9 j - s F 3 8 r l O i 4 s t B 9 8 9 J y g _ q T z z 6 1 D m 0 1 l C 9 l C 7 v h q C h - w 4 Y 0 _ v q B k 2 Q 8 9 m 1 N 4 r 1 _ O 4 5 v B 3 i n a h u 1 m Z 5 4 t h D 8 x 4 D 4 4 1 4 I 9 6 g l C q i k 8 H h z x M g t b 9 i 7 n a x z v s C 1 7 H 3 8 k E o 9 d 2 o n B 9 0 k B 5 _ 2 C n h Y j y c 0 - G w j G y s F p 8 B z 5 J _ p 4 B h k M 0 v E 9 1 C w n G _ n K 2 6 B 9 4 U z 4 V o t b m p V 1 t 5 D i j I g 9 N 4 2 J l - U k 8 s C w 0 E w z G u m D x _ l B h 1 6 C i g T j y L 5 1 C 3 g G g q c v g G 8 w E 1 y d 1 l U g v b y 0 n B m r f 0 6 v B 1 n M w n f 4 J i w u C w g X 0 q y B 2 t l B - 0 f - 1 P l i E 1 5 M g 0 u B 1 4 g B n m F 8 g I 5 l Q 9 t E 9 1 e n x X w 8 N m t O 1 _ K 7 y N r _ Z 8 u m B s t g B i y R _ v Z 9 l a K 0 v c o w j B 1 - c 0 n V s 1 U h i L 7 s J 2 0 G z u I 0 1 C v r F 3 i I 5 h T x l D 2 0 D g x K p _ V 7 2 W 2 w c w k f h 4 R l i 4 B j j j C - q X 6 2 p C 2 z M o k G w 6 B k l H i n E g o o C z 6 k B y 1 J t h V q 7 S n s E l - H s 9 D o 7 B j 6 b w 8 E - 1 D s r F 3 w G 8 s e _ y b w 0 o B t u C 2 6 D 0 h W v g k B n v M p j K 8 1 C - - B 2 r C z u B - 1 f 9 3 R 5 t p E t i G j - H k p J m i O v i K 4 x E 3 c 3 0 B l 2 U - 4 M 0 4 B h l F m i I w m K x g E q j I k 0 H y j I - m Y l g n B u C 2 m K n 8 U h n v B h k L q j W 7 3 s B y 8 C r Y g 6 C 2 n L g w p B 9 0 U g 6 L j n H x 1 E u M q C o B - c k M 7 m B l p E 2 - I h h F s s J x 9 D 3 4 G 7 z D 6 j G v o I 3 j C t r K q 2 2 E i k l B i u j C 8 u E w 5 C 6 n C t 2 B 3 t C 0 3 M 9 6 I 9 g E y 7 K p n F o x B 8 s O n 1 B _ 1 J x v C h t K h t C 4 9 P - _ I t h H k 3 H i 0 Y 1 8 U _ x O 3 8 M g k H z 3 e 4 o d l 9 R 4 7 T 4 l G 3 2 h B 5 o Q v 0 V 3 4 C M l i D 0 9 N 6 k H - u J o 0 O 0 - E 8 1 F l y L g x D 4 m K n z S 3 7 H y 1 J 1 6 b j 3 L g n D m y D q m D v n O 5 9 O 8 w D 5 r E t w J i 2 E 1 y G - m m B v _ e 4 h F g _ K w 1 C 9 v T k 0 Q 5 r E 4 n G s n E o z H 3 v K 9 0 F w 1 E 5 x G v 2 w B 2 p x B t 4 P 7 i D 7 h N 7 2 N q 3 I z 6 H 9 u C m j H h - I v g I k - C y 3 M 7 v p B y x O h u G t i D w y I q j Q h h H 9 o F 3 i V - n L l v Q 0 j q C j w J n r I l j Z y x E w 1 T 1 r D 3 h N s 5 K 7 r D i j K 5 4 G u z C t p Q r s E h _ G 6 6 C h t E u z H 5 0 f r 3 c 4 M y u U h s H m 1 G 2 x E 0 9 K 7 6 I _ n P z u I - 5 L m w D u k H o z I p 9 J 0 0 Q 7 2 h C k y E w 0 M g z H 1 s Y v v K q z M w m f h p M t i N t u H h 1 D 7 3 E 6 5 B _ t b n _ U w n K l - F 2 3 M 9 9 J u k J 8 8 C 7 r S 0 a j 4 R s 0 G m h C j 2 S g r K q j J l 6 b 0 6 K h s D 8 w G 3 z I 7 8 N n y H n 1 E q z B w z M x r X m - E w m D r 3 D - 7 J g o a 5 v B 6 g I u p F 2 l B i o N 7 7 I q n N i l B y g C 5 m I 9 3 M _ 3 S x 4 O r k M m 2 q B 4 I o o U 0 3 R 0 3 R y 8 g B 9 q G y x C p p J p 4 M 8 3 j B o i Z z r b y n F 1 _ C 4 j E j y B z m D h 5 J 6 8 x B v m 1 C v 7 n B q y J y u H 0 - i B n j q C p w u B 6 7 E h p E s s J r 7 B - t B h t B 5 E w 7 G u z B w w H 1 r C s 6 U z z D 2 s B k x Z 7 n I e y v H 9 6 y B 8 w H v n B 6 7 D 8 k B l - F t 3 B l - B r r I k 5 F m j I l 2 C 5 v D n 0 G r 7 B m 6 K 7 h U t 7 k B 6 o j B i 7 B h x L 7 n I 7 j O _ p N h i E - 9 l B 8 s b - 9 J 4 s o E 0 8 N 8 _ E u y C t v Q p 1 V 7 q X m t a z t J 2 j W t 8 l B - l R h 7 E q j H z n F 5 i N l 6 r B 0 m K p l F - 7 G g q c 1 - F n L t x X y n H 7 h N t - F j 8 B 4 i D u 8 E _ r B _ z M i 0 G w p G u x L z n F m h C 6 f w e t o D 1 2 H 3 o D p h B 5 _ B o z I 5 3 C 3 u C i z I s i C 2 7 C x 1 D t t H 1 t H l p I z m C i 7 D t x N t g E 3 9 B i h I l j F 4 m D 8 u U 1 0 h C m x M r 0 N 2 k I y y Q z 1 a 2 l I v z e w 3 J 8 s l B j u q B g 3 G 5 3 d i l H u m D t g E s l e v q M n q T 6 C 1 i E 0 6 B - g D l i L u 7 D 1 u C w p R x n H q l H x g D - 2 C y o W l w E 5 5 C s i I x 7 I w y M 6 s N 4 0 G 4 r B n I 4 2 T x 4 E 7 n B n v I l j E w y M - 7 H j t J n m O 1 v W 0 5 X 6 y I u p S 2 4 K i o K s s F z 1 L - z 5 B 5 t M v x N 5 x S 5 o H - w S q z H 2 7 K 8 2 o B r j Z 6 t L 9 8 I p s W p x K q r b p 5 I z y W w w U 6 7 S p y K h z N z 5 s B 5 3 L 4 G 5 _ l B w s u C 3 s q B - h R 3 l Z j 5 d w m K k 4 Z 8 v F r r H 2 k I 2 n d 5 x F 8 z M 2 x - B x x 3 D i 5 p C 2 z y G 3 o 3 C k 2 x I r 0 P 4 0 M u 9 w D 0 6 _ C r l L 4 Q u o j B v 9 y B k 8 j C z x q C m m 2 B 9 4 s B 0 r z B 8 v M 5 t Q n n M p 3 l B k w T _ w B 9 g E 0 6 u _ I 0 6 8 p F 4 v g _ F p g 8 j G m 8 i 9 B n s 4 j B p u - O u 9 o j U 4 u 1 n I i - 1 o F g h z z Z 2 g M 4 h w C _ 8 v n B v q k 3 G t w m V 9 v 0 x P l r _ G h 1 t u T _ l h u T 1 r x G h v 9 B l q 5 s V g 8 p W n x i 2 C r y 1 j F m l 2 l C p l 6 z K 0 8 0 k C 4 v w N w 4 8 k H _ 3 4 r I z z y 4 D h d 2 l t 9 M - 7 t v B s n 0 a x 3 - o C _ h k e z w s a o 0 0 H z 4 t H t v z s B 0 g t 1 G - s 5 - Q 8 1 v L 9 y m q H p u i X r 9 p p R n k k g E 0 q - 4 D n u f z t x h F _ 7 7 w D 8 s 7 6 K 3 8 l W m k r i R o k x 3 B s o v 9 H k i 1 K o j 3 z M s 4 z h R n - m E 5 x 8 _ C p 1 v l E z i o h R v r 3 7 K t - x C 1 r n J _ 2 6 z Q _ 2 6 z Q 6 i t O x u k i C r 8 4 6 J x 7 w v N 4 z p B 2 w x z C k m 5 j Y 8 u k M q t o v B i g 5 j T 3 3 r G 6 r t 6 L m l h 8 C 1 r z r C l y 2 8 P x 6 q p B - 2 6 y C 6 q i 3 H k n 0 0 P 5 u P 8 w o i C j p u 0 B 9 z 5 8 O n 1 1 F 1 2 z 9 E v m 4 7 K o 0 _ U 6 w u 4 V 5 o 6 y E i s 1 j L y g g - B o r k n E y t q l E s k 7 v S h p z F z t v T q 7 l 7 d j k 6 K u u 2 g B y 8 k o F y q 4 B 5 r q 6 M n 6 - v C g l g h E k 9 4 p F g 0 4 0 B s 5 w O p v 8 t I z 9 D 1 2 o r M 3 j i 9 C 6 _ w w D 5 n q 0 F x 4 2 u B s v k o z B 3 s _ q E 4 6 t n C 8 r w - K 7 z o C 2 n g 6 M 0 7 u u C x k 5 v B 3 w z T i G 0 n 3 t E k j 6 k C - y u 8 I 8 6 o L m - 0 K l r w m C l 1 t p C y 4 3 4 M s 3 s q E t l h n C 6 5 m d _ 8 5 D o w q l F 5 _ s 8 B w z o 6 E t p 3 k I 3 3 t Q u k g R 1 9 m j I 2 w n e y x G w n U 0 2 3 P i u g 8 C v o l 3 M - 1 w 6 D y 2 n z C 6 - r 5 M 1 2 s j C 4 _ q w E 7 5 _ x C r s z 8 D y 4 3 4 M w 4 3 4 M z l z g B t 1 u p C w 5 4 9 R y n z N r s y 7 F 1 u j l G 8 _ w 3 F 7 m 3 D n 9 3 o B _ 6 P p 1 n Z h r p p H t 2 _ 4 E m q s P 6 i 9 g D n u 9 i G u i 5 z L - w w C - s j z B s 7 0 y Y s q 7 x C u x v 4 C 0 x h 8 C i x _ - T u z s H s 6 _ U l t h 6 Q 7 4 1 w G m v i b _ t o h C - 3 y 2 C w y l D _ n r 8 G o w M i x o B x x h B 0 r 1 K w 0 k T m y q G x w F 9 6 x f y 0 v G l S 3 W y p x V q y 8 G r k C t k g 0 B 6 4 8 3 C p - 5 c g r U 6 l 2 Y 6 9 n h B u 8 v u C 4 g 2 s F 9 l o t C 0 9 v 7 D s r - s B q 6 4 d 3 k v F k z o E 2 j I - y r o K t g l 1 D q 0 q k E z x S n w m e y 5 y n E 7 9 B 7 3 5 6 F k j 6 o D u m z b n 5 7 G 2 t v 5 B u p 7 k J g v i E i r 8 u B k m 1 g D r 5 y q C u w 6 M y 1 G v l 3 Q q n p o B k _ p o C o v 3 L 9 l p w B s 7 p C t m o n P w t s g B 0 r r D s h u n M h 6 6 5 B m o i 4 E k y 4 D h _ O y m 9 6 C u z p W 4 q o c g - k f z r o h F i w - J z x S t r 8 C w r s p G w t 0 g H 4 v 0 l D 4 8 p L t m p n F n 1 q k B q u l P t - 1 N x p _ g C k m 0 a o l 5 z H 0 1 6 M 9 u 2 S w x g E z q 5 p C 0 q s 3 C 7 n o B 4 0 u B l x r _ O n x 0 U 1 _ _ B z g 1 k H j _ y i G y 3 g D - q m b j y p s G j l v i B 4 x i E 9 - 0 2 C n i z 4 C k u 3 a i q i l C _ - 9 3 D m h k F 6 n 8 G 7 u z _ B v w q j B q - I y i 1 J j t p M h q 0 d k v _ J t 2 t Q 9 n J m 9 s 2 C w m h 5 C _ - t I r 9 o x E 4 n F r _ l P o g 5 i E y z z F 4 s v V l p k E s 0 _ m H x u y c p 8 t t E y i - n B 0 j l 3 D 8 _ I 8 l h o F l v i O g 8 f 7 q - k D - 8 p m B 2 x r p J 3 0 u I w t y t G - y o N h k 3 i B n w z 7 B k 9 d v - 8 g B n j q U z w p n D o y u D k n - n C 3 t x y C j 5 G r m k x C n z R r 0 B v 1 g L 5 w 8 s I k y - G 2 7 5 t B o 5 9 l B k k i p F q q w 1 B i n k a 8 5 m n H i p 6 i C q m G x q o l B g 0 s J - 7 z H 8 h k m B 2 v z 7 H - r 9 D 3 2 p y M m y x C r r r 9 F - p u s B r 6 8 E 7 - u g B t 4 9 w B g 5 5 y B r l s j B s x w r H k 1 Q q m n j J w j u W 5 u B 8 v 9 o G 9 7 z H p y 3 Z p s u H k _ 7 t L 8 Z u v r l B x 6 n h G 2 r _ D 1 7 r n C o g z 3 F q 9 g T x 7 l b s w - 5 E s t 2 z B q - g 7 G 4 y y G 9 p 5 5 E y o o x B r 7 y B u 9 o y H o _ 6 U u s L s _ 2 7 J l - z R 4 h z 9 H 8 3 3 G k m _ L z 3 p q C u 8 p 1 D v 2 p G s x Z u q 4 s B y i 3 u G l o B p k h 9 K 3 m u J m t p q F 5 u B r r x _ F 9 8 y q E p h 8 6 D 8 p 2 k J 2 8 7 g B v 8 u q K t 9 w j B j 5 - R 7 j 1 r H w 9 9 8 C t 6 j 0 I m g z _ E 9 w d 4 2 4 D 7 _ x 3 D t 8 8 L l x 0 p S t 7 5 y F 3 r l z B 0 n 0 N l 2 4 E 6 w 1 r G q l - C j 1 z y H 0 3 g E s - v m C n 8 l 2 N - h w k C y q r w I 3 8 g q O 5 v r L 8 s r 3 G 1 o 5 l D g m j 3 I - 7 t h C 9 9 _ w N t - y Q r - p r T k h _ 7 E w s z 5 E l 1 t C - l o - Q o 1 k q T 5 0 l 1 B i 6 8 P i h 8 4 F p - p r T 9 m 1 n F g q - Z w q 1 u B l j x q T 5 y p 7 K 0 g 9 m B o j I y r g w S 8 i v 7 S 3 l C 5 h m v M 3 8 j g B 5 w 4 8 N 2 9 h - B p g l z X 3 k s C v 8 8 Z z 2 8 l I i p 0 7 B 1 g w 0 B n g y 4 D h i v z D 3 j _ m a 7 8 - F - i p C 7 5 u V n k 2 o X v i y C p w n Z w _ h 1 b 6 4 o R o 4 B g 0 8 O o i g j S 6 v 8 G 7 y 1 I h x p 4 L m v s - E - _ 7 C r v 8 p L q 9 6 o G x y L 3 o o g B u _ n q U 6 v 8 G x o H 3 1 u s E x 5 v m N m _ V 9 j h D o n u 2 E 0 4 5 y K m u k l B 7 z c z 3 n l O o l i C z o 7 w N i z k N k i g 6 D 1 2 p z B k j s U v 5 y s H 7 t w s M q v m s M p - h z F q 9 t q B w y y r M w - 3 - E r r k h B 3 j n C m 2 _ q M m 2 _ q M 7 4 0 o L w m a 3 t k t M z y D 3 j 2 5 M n _ g t J h 2 p I 1 j 2 5 M 3 j 2 5 M 5 o 7 R v z m g I h 8 n p J 3 n _ I 6 - r 5 M n _ w y C m 1 i 8 D l 8 h 5 M o 1 p y B x s - p F m t i z M j p - z B 2 v q l F o t i z M z p m T p 4 M p o z i H 8 l k q x D w w p X 6 _ i n H g l 9 t C h 3 p 9 D g u 4 O g w v l I s s 3 _ C l v w p D _ m y w M q o k i B l h m o J y n o a 1 2 o k B t 7 1 t F o m 6 v S i 3 g 5 H s t 1 E - o i r J 4 z y _ B 4 w 3 5 B 6 6 4 B _ u I y w 1 1 N 9 h r 1 N z 6 x Q 7 h g v H x 2 7 B q z g 1 N s 8 j 6 B t 6 k w F w l y x 2 B u t v 9 D l m - 9 C i q o 9 B 2 5 y q I v k p g T m i i C m 2 7 k O - q n X u z 7 - P l 0 i M m 8 y w J l v w q C _ 1 r p N 1 i 6 d q p t e v m r q J o 1 l L z x t J t 1 0 1 G 5 o - x C p x s 0 D x 1 _ h E 3 6 t B z 8 4 6 L v r m a 1 9 4 m B n s s g C t s m W 4 _ q g E 7 9 t x C i r - B 9 p 7 G 9 p t J n h _ L n s p D - z Y l x 3 I q 1 z O r r 6 D z z z N n x 0 I 2 y r H 3 M z z v M v t m g B 1 t i K 0 s q K t h _ L o x F q p 5 H 6 2 g s B s k n K 4 8 w a 3 _ 5 B i u j F k z r H 1 _ 8 Q 1 l 1 E 3 x y K t 1 p L g 3 C 8 p h E 7 4 o K i k i G k g o F 0 h 8 M n k s B _ z 6 J j 9 g C t _ 3 H 2 o 2 L k 3 n N 2 - q J n z x I 4 m h F z v y K w g s r C 7 t h N v 3 m C v n r D u x r B r 2 i c 2 9 g K o 2 6 E u s t I _ l u J l 5 y J m p T 7 m e v x u B v 7 o Q 9 y n H j i l N q q 9 F y q - D - o v K t v z B 9 z 0 D g p o X 8 6 o H 8 v 7 K 1 - z W m 6 n G w 3 N t t 4 G 4 9 - D j _ 6 D 7 p _ H l v 1 F 7 - n D - p x D 2 v I 6 6 h K 1 h k I - 1 a x w p M 3 p 7 R v y w S u l k R 3 s 7 H l o 1 I z q w j B l n g f q 7 w K k 1 e 5 r s N r - v N 2 8 6 Q _ 0 1 i B _ r 0 B 7 4 r I t l 6 R _ t p E o z n M k z g M - 4 K j 6 x V k 2 2 e v w 5 e s 3 - M o 7 k B 4 u B 0 3 6 P 6 - 9 K g v 1 N h 1 2 M y 2 2 P 4 s q B n m e 9 p y B 3 l 2 B - g u F 0 q h F 4 y q N v t 9 b u m 9 U k l o F 8 1 D 3 y 3 L 1 1 l T 9 2 9 b g i l D t 3 y G v 6 y G w 1 9 B _ l j F 4 9 g F i g g D 3 h m K y p 5 G 5 n 8 F 6 j 5 G m x h D 8 t 3 C u z x F 7 h C o 3 V k g w D y 1 6 E s q _ G - n i H o u 4 F j 1 - T g r 4 O n w L _ x s D 0 k w I v y t R 8 x r H h 6 9 E g 0 y S t p G o 1 o f n m _ H i g r J o 7 g K 1 1 6 L y t n E w z z D m u n C 0 _ 1 l B l j - l B 2 t C 4 0 h f 8 _ s f w n 9 y B 4 4 j B j r 5 - B n i 1 Z z 0 8 S v s v j B 9 r F 5 u u q C u r I 4 o m g D - q j r B m o 9 U w p m v B o y 6 g B p j - e 0 3 m D m j g c z 1 p L l q 4 d 6 m j M q 3 B k x 7 G 8 q 2 G m z s D v _ 1 H i o s L g p 9 E 7 - j D v g k D z Q r k 1 G o z j X w v 9 5 D v _ z L 2 o 8 H o v r L 8 t 9 y B l 4 - G j 3 _ C y r t C 0 t 2 B 7 i 3 G 9 j k T i 9 y R u l M p h d s s r B 0 h g C n r u B 0 4 r G s m n C t i 3 S w l n C 9 p 7 E 1 5 s D o n B x 7 v F j i h B k 3 r B 9 8 p B j 1 y G u w l 1 B 5 v i K q g 8 B 0 6 m N y y _ _ C s r 1 b m 7 g y C 0 8 1 o C z 6 D _ y y z B v k l w B 7 z t R 4 4 c 7 q r S _ 9 t M v x 3 I w o _ Y r _ t O 1 - v C m _ t B t 2 p L s g 0 U r s 3 N t n q H m s n T 0 u B o z l Y m 4 5 x B 3 z q j C q s s n B y 2 2 X 4 0 g s B 3 l E 5 x k F r g l P 3 5 l K 8 4 7 G o 9 _ W g 1 n T o h h K s z l c - s k s B m n u J m p t I r p t B 5 1 5 C v p 6 B 8 v - E t B 1 6 3 x B i 7 r c j 8 8 Y l g s M w t 5 D 6 g R 2 r q D r - i d s u q M 3 2 l K y l C m n Y 1 v x s B m z z D p m o C r n r B - i q B t 3 m B y 2 5 B i s 4 B r u x L l _ D 9 s 2 B y k 6 H 4 7 n C s h t B p 5 g F 4 t p C 7 N 0 7 5 U l n 6 C z - y O 7 s 6 B m j k B i g h B 1 j p B 7 i F 7 z D v 3 a i p t e _ o u B 4 8 x W j 2 o C 4 h t B 3 y 7 H w v v B r g 7 D o o u B 8 t 2 L i 3 1 B 0 l n D k h 6 V y _ u J m j l B 6 0 5 B - h h I 8 3 D y 4 2 I 4 u H z 9 x C 4 7 q F 6 t 0 g B l h 8 J 5 u p T 2 h N 7 t V o - 2 G 2 q 3 J 6 r q B n l g B 2 s J 0 p Q 9 8 t F x - 0 F - l z C q u 2 G w l v C l f _ 4 m a o z t C 4 - v k B 4 z 6 P - k f z 4 _ C q x F 9 7 o I 8 3 r P 6 v 7 K l j w K - 5 4 W m n m B o i 4 Q g 1 h n B v 1 9 G x r h C x 2 9 C v z z K y 0 v G 5 _ b 9 6 6 J 1 s 3 C 6 x I 1 0 P j s M i p G 6 - h D 8 w M _ v L u v r D s p e m 4 J - v P h x d 5 z k B q t p C r l t E - g o D 8 h K 5 o 8 8 B j z z N _ 0 u G x 5 _ N 4 B - z - K 6 j 4 f u h s 0 C m s 0 B u 3 4 V v p 3 N 6 - - Q l m r D r p g E s F k y 6 E w 4 l F u t y p B 9 x k W w 3 u G o 4 z F k o _ 0 B 9 8 - 4 B j 0 k F - g 4 C 8 m m H _ 7 G j 3 y D 7 y m J _ x n I 0 r 0 i B l l t U i 0 6 B 8 _ I 4 4 h F 0 z x W q 4 n Q v t i N r x L l z b m n - B n s g H 9 q r B - 5 M i - n e i 7 h h B z 1 g L y u 4 B 7 v F 5 y _ H y v l D w t p C - 2 i D i g 0 E t 4 0 B 2 t 5 H g g - I - z 7 E 1 k j K 5 6 0 F _ k 8 H q _ 9 C 2 r q B l 2 8 B m 9 1 k B 3 y n D j z M z u z B 1 7 l G o u j F h 4 w D r j J 1 8 o I s - j K m o q M i 1 2 P n 9 m F 8 9 l B 6 z P - _ w B s q I y h 8 k B j x - G 0 z w k D 7 9 P k x p 6 B z _ 5 Z 5 j 1 E o v q Y p _ E i 6 o h E 2 h s C s m g C s - l C 5 x k Q t m K i 9 h U 1 1 v f 1 m - J r 0 z N p s P u 5 0 R q g h k C r y 0 P q 0 f z z v J o - 3 B _ _ _ H p y o M r _ g C u 1 n I h w z B 4 j 0 B j j 9 C j _ w B 5 _ y k B 8 p h E u 1 g B z 4 0 B i l o B 5 2 T u D m 4 6 C r n f _ _ l B _ 8 k B o n x K k - _ B r q f 1 l 3 E l h 1 C h q 4 D p k j B k u q C u l m C _ u y C v u t B 9 k W E i o Y _ 6 9 J 9 M g l v B 4 g p C 1 - w B 6 z x B h 2 - G p n 1 G 3 k 4 C w o j D h m s B 2 o s G t p i H 0 t G j - x Y q 2 1 N s 1 1 N - j _ B t - i L g w 3 O z n d t i 4 C _ k v B z s b 9 2 G w g o B z 2 Z 2 x - C t v 4 B 2 o 1 C 3 - q C 7 I n 5 x b z 3 p H l 5 N 2 g L y _ G p o _ B x p 5 J t 5 W 2 j 8 B j r g B q 5 j R 0 5 z D y 3 g B n l w G 1 2 v S s r w I 7 n h B _ O 2 y W p s c 7 i M i v t E z p k D h 2 n B h z u B 4 o g C y 6 _ B h t 7 B 3 3 n H p 9 4 P w n 0 E m m F 2 k 0 C 9 1 j G - 5 8 B w _ z H t 3 v M t t u C g z l Y m 6 b 4 s 7 D m y k C x 6 X x o _ B 8 v q B _ u B - s g E h t b q 6 8 E 1 g x B j 1 T 1 p 3 B w r o B s l m B t r 6 B o i k B 3 _ o B q j o B r r i C 4 y v U x J j x y H n h _ E i s 5 B 4 z 1 C w l v B 7 p j B r 8 8 B g s 2 E 4 o z I t l z C 5 r 8 D 4 0 s F _ u 3 D _ u 3 D 1 j m I i i 8 I 1 s t U 8 u n E 2 1 t E 6 1 p G u k o B 5 3 5 C p 4 i S 2 q 7 O s p - D m u p E u u o D p o c r l f x t 2 C l 2 3 I i u G l v m E 7 7 x U 7 - u D w h 5 G g q 5 N _ x r E y - o C i q u H y g D o u 4 M q 1 u L 7 7 k H i j o F t 3 o B - m h G l r d k q 0 B 4 m 4 E z t d s - Y 6 o 1 C 9 - k C _ q 4 L 2 5 h G 1 n 2 D w 8 J p p g B s i y D v p k D 5 k w C t h r B 3 s l B i t 5 D j 4 w D 2 w - P o 5 j E 9 p 3 B 6 x r B l r t B 3 r k B _ 8 s B j z i H 6 1 n E 3 4 o B 3 v U x 5 m C w z t C z 2 y D _ 5 c 1 y 6 D y q W o 5 6 C q r w I o - o C - r 7 C j q 0 X 9 2 q Z v z h M j h 5 J j x z B k y q I g w - D h r 1 H l 7 K l q L 3 p d y i 8 B l 3 3 I 7 - E x w H t 4 1 B n y - E x 8 V j w O _ i - B 2 q 0 B i 7 f l - s C - z m J z 5 9 l B g v 9 V s 1 h B 1 x g Q r p y T z h s K 2 3 k G o l v F s x h E 3 w o C 0 u q C w l w D h 3 5 E 2 k L 6 r 2 E 6 z 3 K z 6 p L 8 x 3 D 3 q _ L p s j r B 5 h n S t r F i h y N 3 u p - B _ r x F x 0 0 D u g o L 7 r m E 1 n l R n y h M i m o O g 3 q D v 6 k E s j s G 9 0 T m y 1 C o 2 - C h o f n 7 _ C x 8 6 H r h 6 B i - o C h 0 3 B r m t C i y s D y h r J t 3 v B g w W t r i D o m j C v u 8 D n 1 k F x w p J o 2 n G i 7 5 D h j z C i 1 q B k l z B - x R x w y B o 7 _ G l q g I m z 2 F 0 k n D 5 h 3 R 2 0 5 B k s 8 B 9 v d t 9 D g 8 x B 9 t z B k 7 v D 5 p i C q i 0 B m _ t B t 3 g D 0 3 6 B 7 v o E 5 - g G i l F 0 k 0 B o w 3 D x g x B t v R 9 w a 7 4 F u k i U r - w Q u 9 _ W 7 s v K u 3 i Q 0 8 m M 2 t G l k 9 m B 4 z x e 3 4 0 I u 5 l F o q q D w 3 k L w p h F r n g B 7 j d h v 3 H 1 _ m C u 1 6 C w 4 R 9 6 x O g 1 k C 1 n 5 P g 5 6 B l 6 0 C x 9 t 2 B g j o L q o _ G i s J w 3 c u q _ C i p x M p 4 p C t 5 0 C o r j P 8 4 t E j 7 D 0 6 z r B 7 p C 7 z 9 H 8 p w k B o 8 u G 6 6 p G 9 h x E h o k B o x 6 B h l o E u n 1 D h j 2 C p - x G n q s H 2 k z G o p S s w 9 G s 6 h T m y p N 2 4 l s B s o x B s v k D 1 h k t B u j C 3 r s b n 1 6 Y w r 7 I x g o E - u m F 7 _ h D y 6 r C 7 y Q u - Q 0 t T o g L w 3 U o p t E x r j a n t y D x r x C s p 1 B v t j B o u X 3 z z B n 7 o B 2 - T r 0 p B 8 z _ B y v x B p x l B k j _ C h 7 m C r v 3 B v 0 E i y d n _ l J p 7 2 E 1 7 - D 1 i q E r 1 4 O h y x T y 2 t B 7 z J j 3 M q r p B p V g 7 p G w 5 n I 1 C - i z J 2 9 0 Y h x u C 5 5 8 B y r 5 B v p r C _ l 8 H 9 2 v J i t q B g p T i 6 z F n _ p B 8 9 i C v p _ B q r k K h R n t 3 B - i 4 C 7 h C r z - B u l L - u O 9 o F 7 - R 9 j K t w s C o 4 U - 1 y H x y i C n - _ C s 5 c 2 n s G w 0 N g 7 G y v x F g 8 I 0 3 8 L x 4 8 B u u w W h 3 v J l _ E 3 x 9 H 0 o - Q 8 7 y Q 5 s 9 O 0 s E 9 g n F h i z b n y O 0 w l 1 B 9 6 p C m m s D w 7 x B _ p q D 9 j 8 F 7 2 k F i 0 k G k w S 6 i Z p 7 s Q 7 y 3 W y p 7 a i m y a u 8 n E i o m F 6 v 1 D l 1 v H g p r L x w _ F _ u h D o 4 2 B i 2 P m x V q h s G t 3 j J - g M 7 s V s i F s v F m - _ D 9 w l L h p w i C k _ w z B - i 2 D w g m 3 B x 9 8 a t w 9 E k - k E 8 9 F i 3 V l 7 S - u u E u _ I x r i B k w x D y 2 D h g x B _ p M l t 1 H r 2 0 D 7 x w L h s s 7 B 2 u l E w 8 2 B j s u B w t n G _ _ z H q x 6 B 1 x l I k 6 7 B 4 m C 4 - x E p z O y y j E 3 2 h N l z O t n s K n r w F _ h m Y p 4 q B j h h B 8 8 j B p n h B 2 3 l B m w u F l 6 q D _ _ o E v k 6 H - 7 h D m r 2 B g l u G - n C t y y E y r r B 6 x q B r - V 9 0 6 D y l p C k k O i y s B v x j C o 0 n C 9 j 9 C h V 3 g 6 B j q i - K 7 l D h - q G j 3 k F w h y E i 1 n C p s m B x u s K g w 3 Q t h 6 F i - O 0 t 9 N z 3 5 E q m n B i w X y n j C m 0 o D 2 y 3 K 6 u h E v i w C 6 h u B w 8 H 1 k u F x 4 4 B w l j C 9 j k D 5 _ 0 F r 3 x I r 9 s C 4 y S 3 1 I v x C y - C 1 5 1 B n z X h - g B s 5 7 B 2 _ n B 7 9 L t v k B u m Z 3 u R 6 9 U 0 4 i B 6 2 6 B 3 u z B 5 9 w B 7 s h B y j v C r g 2 B m o 2 E y n j D k u q B - i r B v 6 8 B u - O 2 7 z B y w _ B u y R m t N - o n B - 7 x E n z k G r o q F u l 8 E 8 k n X 2 7 i H 6 - X j C x r 5 C y v i B y 0 U z i V g m M w 0 x E p - f q v C y p p B g 5 j B 6 n p B 0 g 2 F j 7 m F t r 6 D q D j 1 4 B 8 k v B 4 - F 4 r p B s - Q 7 g J i w y B h n R 3 m i C 7 o K o k p B m q S 6 m N 1 6 I h 4 j B w 4 X x n p B p D r x k C t v 3 J g y n H w 3 p C u 0 8 F y w k D 8 3 3 B y u N y 5 G t w Q r 9 V m 1 B 4 u q B 3 g i B q 4 1 E 8 z 9 C _ s w C 4 p E i y w H 0 v v D n p a i 3 k D 2 1 b y r W o 8 Q s 4 H i h P z h M 9 p C 2 y N o 6 L 5 t U j 0 l B j u 5 E l n P v - L w _ M 7 p c s n Y 9 u z B _ z N p h M l 0 n B w u C h j I 3 2 o B 3 o V s 7 e o 7 7 B z 3 x C w 8 m B 2 8 H i s D 2 2 B g 7 c 1 w i F h 8 C 8 k v B x y n B g p x G p 4 w D t l f i i R 6 s Q 9 2 T 0 1 D u z P 6 p x G 8 k 0 B v y u B n 0 Z r 4 J v w H k 8 B 2 x L o h w B m - 4 B - 2 c 0 k X p j D m j O v o E h 2 J k 9 G v l B o n F m h - B v n S i r T o z W i s D n m x B s - D m g 3 C 7 - n C g D l g g B 7 v O u h K m u H z q c m u G 5 q k B j n i B - i 8 F 1 u r F r q 8 D - p 6 G 3 o o C 6 4 z H j 1 o B m z h C o n U l j C t 0 3 B 6 l Y 9 u m B 8 p 5 B s p 9 D - j _ B o y t C l 3 4 B q m j C r 9 v B 2 _ 4 C l 5 s E u g b n 7 F h h I 4 8 j B 4 8 J l x I 7 m l B t x I v l H - - E j u t B 8 u 9 B n 6 j C 4 - t D o 4 j B p q _ D h 3 p L 9 s 2 C 6 u n C 6 2 i B s 2 6 B y m v C 6 i R 6 x g B l j g E j k 3 B v v m C 6 1 z C t z G t z C l 9 S h l g B 7 i I n k H 0 z F y g u B l - l D 7 i 3 E p x b p u u C q 2 V o 6 d 2 h G u y K s t J 9 p k B u 2 2 B 1 j H q 7 b n 2 T k j 5 L v o q O 5 l m I 3 m _ B 8 2 n C r m S 4 6 f q m h S i h E x 3 T 1 m - G v v l D j k N l w Q 8 4 Z o 6 2 C 2 0 U - g t B 2 u h B v - R v 5 N 3 l P v i X i 6 h B v q C o r g C 0 q Q t y 9 I u p Q 7 h t D m m g C 8 y P p o d 8 _ a y y S 3 u R g C p v L 2 o I u 1 l C v 2 5 B n 2 - P r 6 q D 4 l X _ - C _ _ G 9 v O w h g C 6 9 Y o s r B x t Z 9 _ V - h H i w G 4 3 L - k S 7 1 4 B q q 9 F x _ v C 0 7 y B 7 m f 2 l Z u t Q k 7 M v 4 w B 9 p U 0 h p B 2 6 i C k x h B w h L - u R s g u B m - l B w q 5 B p k f 3 u - B l s g B u n p B n y n B t r t B k j 8 B o I y 9 U 7 2 n B p w R 0 l O h y v B m 6 M 4 k T k _ n B w r t C 6 5 I 5 z G i h u B 1 t i D u - J v n G i m F h 8 D j o C 2 4 O Q q 6 Z t 0 O 3 1 G l z C v g w C 8 t 7 D o o 8 H i 7 H g 8 z H q - 3 B _ s u D l 9 o E r j X s j s D i 0 h C 8 n p B i 3 C t z 0 D k n Y u 8 U m 3 V z z O r 1 M _ 0 N 8 l O r 4 K m 5 V n - W k u E o t C y y L u 7 u C i y u F - - R 9 - 9 D l o x C 9 Y i r G h r C 3 1 G k 2 D y s H 7 r h B g k F _ 3 H w v F n e 0 0 L 7 n E 6 B r k J i - l B s 9 b 4 n B i m C - k H p v l B x q V n l I 4 m F 8 3 q C n 5 o B 1 j 2 B 9 _ P 6 2 L q z F 9 k D o q E 3 h d - m x C - 8 h D z 8 o J m 1 E r r 4 B 3 9 q F r t o B i y L o r G g 3 E 3 o G h q d k 5 6 B u i p C 7 s l B y o 3 C 2 1 D 0 3 d h 8 p C x 3 T 5 p K w v P 1 w 0 B k n X 9 s U x q L 5 k t B t o C o 1 z C 1 v I s q r B s - 3 F 9 x G l v O o i E 0 9 G v _ W 4 q y C s m v C - q k B p p V 5 s i D t 5 k F r w u C 3 q i D v 1 4 B r n N g h c u 0 w B 7 z U 5 0 Q r t l B r q V 4 u J u 2 U s w d p n R _ 9 Q 1 8 o B 2 l Z 1 y E v q 1 E s 1 N l 2 I w n q B 0 0 i X u m u G s m u G g - t Q z s 5 C 4 0 b _ 7 M l 4 K h l E u h B 8 0 U 8 C h n a 9 n a y 3 a p v 4 B q q E g 5 t B s 0 y B u k C i j Y - _ x B 8 5 Z 1 4 D 9 2 K g r J t m J n h e o t i P q v 6 B 6 7 i C h t x C j l E 7 o C r l S 0 8 b 3 8 P z g O w n v B k y W z h X i 6 Z p j k B - s n B 1 n z B 9 - 2 B 7 2 9 B i j T q 2 U - t p C z n m B g r x B o r m D k q E k 7 J x 6 W 9 z J _ n Q 7 y o B 9 7 W r 0 E z p K o l Z p i C 7 - E _ v P r 5 P y u g B j s 0 C r v T h i c h o F n j D x g 7 C o r x B y B 1 8 E t q B i w F z u D p n x C s r h C 0 l M 3 v E o 9 F o 9 F 0 9 Q k u H r 0 I r k W z 7 X 4 p H _ v g B u 5 r C 8 t K v 5 D m x F r k w C z E y r p B 3 f 6 X 9 Q g v q B 0 8 k B 4 p M 1 5 n B 2 m Y n 9 N s s j E 6 o T w 2 B y y S r r i B o t S k F k j Y 0 _ B - p K z p z C x 3 Y o _ c z x B y n B g 6 I k 0 s B 1 w l B r - s C m l Z 3 o e w - J 5 3 0 D _ r _ G h 9 w D l p j B 4 4 d m l R 0 i a 8 4 e y 1 P 5 8 D 0 s D u h b u w q B v 1 M w g N s 9 F v v I 1 n L j t v B - 7 r B y n I h p F i p D 3 w B z w H 6 6 n B - _ t C w r w C r - B 8 1 U 6 w V r J g x K s m T g Y j 2 M s g N 8 z c 5 l H w - l B o u C 7 z M n 2 Q n p N u _ G 3 m J n p g B - p P g - O 5 6 v B u 7 c y y q B v i Q 2 t S 0 4 U z 9 C o s D t 8 E x i P m 9 Y x k E n l D 6 4 H w 3 a r 8 L 6 9 Q g n X 1 3 F 2 l L y 3 E 5 8 L z g J u K y q E r y J 2 y c r k K 6 - C k t E 3 1 J G x u U 8 1 t K 0 9 t B j _ P 4 l F o u E 8 o I i 1 b h w p C n k z N j k 7 B v w Y - t D r r n B s 3 3 B g 9 T s _ T y b r q U 8 z k D p 1 g C m - K k y _ B 5 v m C 3 w Q _ 7 i k B m 9 h Q m w x E x p U g F u s 2 B n 2 q B j w Q g t K 9 v E 9 i j B q r E 8 q O m 8 H x m G m s E i w S 0 w S k 3 D y 4 I r 9 V w l M z - G s 5 J m u e h 2 K u 2 C 7 t R 1 j W x 5 X - Z o k 0 B - 5 X 3 p P p 4 K j r U l l V t q u B s u K 1 3 F s y S t g x B k h 4 B k 7 y B k 3 d 1 z I z q N 5 j h B w 8 R 0 w X 6 k O l g y B 4 9 2 C - 1 K 7 4 0 E 2 8 9 G n x 0 F D y _ - B k p t C 1 q t F u 0 t B 0 s g B g - L p 9 M p 1 f o j X 6 j z D 0 v z E z - h C v r 4 B z 4 N u 1 B j 3 K o 0 R s t K s h p B k z i B g 3 t B g 5 O w B _ t 2 B x j V 0 1 k B g q H u _ G n l E l w I m r W r x Q p m V p 4 Q z 7 K 5 z O 0 j U i p O h R 9 n S n q f j t k B _ g a g h E w o o J o y q M 4 2 1 C i h K i p O s k j C s o s D 2 m - H - s R m 7 I 3 _ L k h k B - j X 9 g O h o V h 4 v H 8 i - E 0 n Y w t 7 O w - 9 C w g 0 C 5 p j B - 1 Q _ j j C v s L t q C 5 J m c q - K l y G _ t B 7 l B x _ P j s 7 B k 8 q d z r 7 B z x Z v h C 9 l s B B 8 y n C s 3 2 H 5 - 9 E 1 w p D x 2 J 2 m F 6 k R 0 m Z 8 _ l B n n f m g K z p K 6 X 1 z O n s l C 7 4 y D g 7 w C i v 1 B y l 0 E j q c - p i B h 4 T t o R x _ f v 6 W g 7 h B j 1 I 0 q q B 6 5 H o 5 I 0 k X 7 x J j v D p R p m J t 9 p C s 6 2 B v 8 D x h J - j N 8 v f 3 h J m 3 D y 5 E n p i B 3 m g B v g r B k j U v m J k 3 x B 4 j a 7 0 I 2 q Q p k J l _ W l j 2 B p o e n r c 9 y z B 6 o 2 S 7 1 Q p q C 1 p N o o M 5 z C u o O w z P w y P v p w C _ 5 L - _ P x 6 s J 1 0 Z s g K 2 1 P 0 x K - q d 5 4 P q l 6 C g p H l R y k U n t w F l 9 v H p 8 - K h n g B m l 5 L n 9 j C 4 - x 2 B 2 0 7 8 C _ - l B o n 6 x B q 3 f j z C - 7 D j y u B 5 4 F g - Q 0 - O _ 5 h B p t k B q 4 2 B p q k B v 9 N z z O 5 g 1 C 5 q N w 6 e j s d 5 o g B v u k B 6 - U 5 2 - B 9 h w C 2 7 I - v R n n b 3 g J j 4 B _ 2 B w r I 5 j J 1 - v B 5 t U 7 o r C w 9 a m z N v r u C 7 p 3 B 4 1 - C h w D i 5 l F u 1 z F p m i B u D 4 n O w - J m _ Q 0 1 1 C 6 2 h C 6 p 3 C h w 7 C k 3 h B t n y B v p j B s t E x p L _ w w C u y d 2 b o w F _ s H s j L h t R i 2 h B t o i D q - O j q c 3 4 p C i 1 g B s c j m 3 F r j z C g r w B h 0 9 H x 4 x I w 2 p G j u i E r 9 p B r r c q m s D j j 8 F p l g B u c 7 - y E 2 v W t r 2 C s - l C 7 z Y 4 3 E s o - D q m u B _ 2 W j m 1 C 0 8 x B 4 2 1 B j q 4 G i o q G 7 i s F 4 r p C k i 6 N 7 h T z u e s o U g 8 n E 7 6 u B s 7 r B i 5 9 D i t D v h t D u t 5 D - x 9 H p 6 8 J p _ o B 0 6 h E t w j O n k t E y Y 4 p 5 C s 9 9 D i 3 s D j 9 T _ t Y o i 7 E o 6 r B 2 1 j D g 7 h D m j 3 G v 3 l C t q r B l h 5 D t 5 3 B r 9 u B h - C t i w B w 2 i J s u _ J k j 8 b 1 m z D i l b r n F r 6 6 E h z e q i 7 C n m z D 0 7 l E x x E 4 m p B q u 7 F 6 w - E 7 k 6 R 4 m g C o q m H 7 q i E w v p E 4 o 8 C r k s M w h 2 I r v t G 5 9 j C u v 5 D q p x h B - 2 3 G w g E 2 t h D 9 1 k F 9 _ 8 G 1 6 s C w k v B 6 t J p 4 X y 0 V r w 9 G 0 m 0 F 8 j 2 F 2 2 e 5 o P E l 4 Y 3 t u C y 0 V i n t F 0 q 4 B r q S 3 q S r i O j 3 O 4 v - E _ s 3 J h s 8 D m i 8 B 6 9 9 C n 4 F 5 n V g g 4 B n l W s 7 M 6 3 H t h H 7 h C 7 j E p k E 8 i B 6 n H p v E 1 - G 6 7 F j M q t B v 4 D m _ K p k D j _ S s n O _ g n B h 5 m C x m g B 2 s 1 B p t p D u 9 t B l - q B w l j D 7 o i D 5 w q E o n g C 9 1 4 B y m 3 C n p c j 1 Y 5 n d u m Y n u U 9 6 D p 3 K 2 p M p l g B q t J 6 2 E h 7 K x 7 X - o N t m E 3 y H o w B q l C o 4 E - k g B _ q H z j 9 C 5 w r F 0 i s C 0 p M p z M o j o B i j L v - E n t L m 1 D 3 r B _ 4 R g 7 H y 3 P 0 3 P 5 o k B j 2 J o r M 8 t q B g 1 z D w _ z C h x u B 9 i I t o V 4 y P u y N u 7 I n z H p m D w h E m j Z q - Z u o Q g v M v t U g 6 b 5 r i E p _ g C j y E r w z B l _ W t y O u n O y p M _ 3 E 5 l G l 4 F h _ P 9 j H 1 k H n s F g u G 8 s J n - L _ x F m 9 M j 8 C z j H _ 3 E 6 3 E p 0 G u - F _ q I t s L p _ P x r b h l g B 5 l e 4 o p B r - q B 7 l f 3 s F u _ J 6 B u u C g 1 D _ - I r m B 8 9 J y k F 2 v K y t D q y X v y D w v W k y x B 0 6 k B y 8 a 2 i L 2 1 6 B m v 4 F j m p F 1 h 6 B u 7 k B 3 l f y g 4 B 7 r b m u C n r l C u r 5 B l l E j - R 1 o C t 4 B 3 1 F q t N 1 - B 3 y C o s E s l F _ 9 M 2 w K 9 p c z t a 6 8 O 9 q c 7 g 6 B 9 0 T 6 l a j p S l o V 6 g u D 7 h 4 C j - q B p m i B 3 4 m C 3 w 2 D k y r B p 5 X w k L r p V n l S q g a h l S 9 5 K 2 9 M t m E p n K t s R g 9 G z k H s 2 e 0 r X 1 m h B q 8 _ B y 2 g B l w m B 5 x u B h r b 2 - F 3 7 C x m K h _ E w 9 M n s L 7 y H l y E v r B 7 5 B 3 l B v 6 B 7 x B s 2 B q O _ _ F j 0 G x j J 4 S o 9 B 2 - F 9 1 Q t 1 T r i 2 B v v U 9 k J t k I - Q j 6 B n j I l m B 7 z I 0 g E l j H x 7 F 6 r E x y E 8 m C q 1 C z 3 W v x C h t F z k I 3 2 G g 2 E 2 n B h - E p n K v 8 S w 4 E 2 _ M p h M 9 0 I w _ B 3 n G q s D l 3 J 3 k B j 6 D p i C r x C q 1 C p q B 9 J o 3 C s u H p y H j i C - x D y q M 1 1 J h n G h u D 7 2 C y m B n m D o j L 2 - F 2 1 D n z C j r C u t C i 0 D y t C 3 i C x Z m h B 7 8 C h m B s p B r 6 B r 2 J 8 s E o l F 9 _ E p s L q g R h k H u _ J x z H - m E y T 0 o D _ b w 2 B 8 - F v w D 7 v D t p G z p G 4 0 F k j D 7 E 9 m H p y H j 8 C - 0 G o y F 3 8 C 1 w D 8 o B t z C m y F h 1 M j t L s 8 U z j S m 1 D _ 3 E 8 y P 7 9 P w 4 E y t G w v W j n y B g 8 U j s l B - l e n o N z m E 6 9 J h n N 5 j H 4 8 G i m C k 9 G y T 8 m B m p E t Q k c g 4 C z a x x B _ 2 E 4 5 R 2 t J z 6 K 9 j W j t L p 2 J u 2 L i y F o h R x C y 7 I s l F i 3 V 8 _ J p k J s 4 E - 7 D p j I 1 z I q 2 B w 2 B m c l i C v y B o 4 E j 7 D s 2 B h r B u 4 C 6 l C y v K m q I 5 6 D p y C q j E y 1 B 6 x F k s E 7 l D y 3 R 7 x O t 9 P l _ P p s P t r L j h 2 B v j S m h U p _ u D h y n B r y n B g I h v m B 5 t a 1 l h B z 4 X t 1 Q g 8 U m 2 D 2 h E v p N 6 _ J u r M h - g C g 3 L u r H h m E o 4 E 7 0 G z m G n s L o 8 G 7 4 F o q G q l F s z P 8 g R 1 s L - 7 C h 7 D w u C l R x w D 3 Z w 3 B i v E _ i G l o J r t a _ s q B g r I w n B q k F u p M y t G W 9 4 F 1 7 C u q D _ x F p s F 6 v B _ _ B z 5 D r z C l z C k _ B - m G _ g D 2 3 C _ 1 D w - F 6 l C s k C j 8 C _ 3 E r w D g m C x 8 C 4 c t l B n 5 F s l F r z C t z C 6 2 B - f _ K t h C y s J k 4 E v j H m u G 6 y F p z B 8 p D 2 t E s u G 8 7 B o j C r w C u o D y T o Y m _ B _ u C 9 y E s v C g 9 I 3 z E _ 8 I w i B 4 h D n N 3 r B m I z G g U s - B h m E 0 6 H z 7 C 4 q D l q C u v B l n D k d o h D 6 w S k 2 V n p V n 1 G l z H m v B t U l i C 6 _ B 4 r D m 3 B 0 m C 7 - E o i D s P i u B t R z m D 2 s E 2 s E j m D t m E - l D 6 c l q B j q B n v E 6 9 K 3 - G n g H 1 w C 9 V u 3 E k 3 B x z C t n D m _ G t 9 C g s I z m D - 8 C z k B m u B g S 4 W g 0 B w L m y N h 1 J r 8 N _ w K l z E z k G 7 h H s p I o q G v i G 1 - B 7 6 B k g K r w U 8 s D j z C i s H i Y 2 F p z C j z I i 5 E 1 z C 0 m F u 1 D k l F w X u j L 0 8 G y r D o l F s h E g w B m 5 E k 3 B _ 9 B _ 0 B q 8 B 8 4 C s 4 C v k I r l H 8 s C q 8 G w 7 H _ s E x m E u P j k B j - H 4 h O q 4 M m y R o 5 H u _ G g h N z m H l i J 0 x K x 0 H i w B i t H x v D y u C y 9 B q h D i h D l q C u r I 4 g R z q c r k I _ u G 8 _ J k z P w n O t q C - v D 2 4 E t z C 1 m D k h D 3 m E h p E 8 j D m 1 D n - E i _ B 1 a z x B 1 w D t a h x I 8 m F _ q E w 2 C n 8 D s p B p z E m r D h 5 F s v C - 6 C 0 u G l n E 1 y H 7 x E 7 y B s P _ K j B 6 K w i B o P u 8 B g q E i i F 5 4 B x x D n 2 G - k E 0 L 4 z F v g J 1 6 C C l x B k X j x D p m D o p H u 3 C 7 n N w 5 E 8 - D w 8 I i i R v 1 G h f g o B - q C q 6 G 2 6 m B i 8 Q o l M 5 i P 2 7 T 1 u Y 1 5 P 1 6 C v s B 8 g L 5 u L k p H w 4 C q P 6 9 F - 8 E 5 k E k 1 B v a 0 7 H i s D 5 5 D i h B t e 8 g B l k B m j B w _ D m 2 E q 0 D 8 _ B q r I r y O 1 k J 7 0 G z 5 B j 1 G r 6 N 4 9 I r x U r _ N i m F - i C s y L p i C x n E 9 q C 3 U x G x Z C 5 w C w 1 C m p B i Y g h B E u T i h E 4 _ B 6 1 C u 4 C 8 j C i p B 8 F q Y z k I r _ S 9 8 D _ 5 I 3 x I n 2 G h p P h t F 5 o R u 6 M w s S 0 u N j 5 D 5 6 F t 8 D n z J y i F t j G 8 b q 2 B i h B 7 3 B w m B t F r k F 5 m L - l R i k M u r K m 3 I - d n J - d m h C 1 c h - B 8 4 G 4 8 F _ _ B 6 o H _ z R i _ F - 8 E p g F g s I 2 _ J q 4 H j 6 C u s C t n D n o G - 1 Q v n j B 0 0 2 B y 7 a _ t T p y n B u 4 c z u a l 7 X p s c r l J r z E n 0 E n p C 0 t J 4 p Y 6 5 h B B g 9 U v m E 3 i I w q H _ r J 8 q H w w K g u G l i C 3 6 B g u B p s B 3 4 N w K j v E x l H r z E u t G v 5 B p _ E t 0 I j p K w s D x l J l o K g 9 O h 2 J h m D x V S q S s W 7 w B l q F u 2 E y - C r l B t 7 D 8 t J h u L r B 5 z C m s D h g I p j G w r L k 1 J 1 n F p k B x 8 C x Z k 2 N g h L p 2 X 5 j j B w 1 R g g U j y M 5 l J i u E m l L v u L g d m T n r C h 6 F - y E _ y K 7 z C Y 2 x K 2 9 I m 5 f 2 4 f u L t o G 7 u R 0 - M - 7 K m _ G 3 V q p B x x D k i E q d k s H v k H 2 2 L v w D l z E n s B 6 l F t 2 G 4 _ B m u B j m B l z B 9 j D 7 t D j o C 5 4 B 2 z D - v E g 2 C v g C 9 f E p a v G p g H h j K v j E 5 p B q j C 8 0 E 2 p G 5 I 7 I w H l k B r G w S y D 4 l F E i c p k D 0 v C r z B o - C _ u C m 4 C s h B j Q p N E 5 Z 6 d h f 2 o B 8 i B l g B s h B _ j C t q B _ j C j o C p k B o Y s d s P s O w T 7 l B y S 1 4 B 2 0 B g n B 7 n C l w C o b n e y t B p k B g c u 8 B o S 0 b g c y L n E g h B k O 0 w F l J n G 3 j B w u F q K p e t U 8 H 8 l F 2 1 D 0 3 C n J w b 9 w B s O w b m 0 B 4 k M z t D 9 Y p M 2 K z M w D u o B l g B i P _ S s L i Y k t C g 6 E p B - 8 C j s F 0 F w O S n C l e - w B 8 0 B 1 4 B v v D v e h x B v R o h D 2 1 D 7 6 K m j B 0 z D 5 o F 3 j E y _ D r y J s b r h d 4 j C 3 l B t m E 9 l E 1 G 4 S - y B i X 3 r B r a j Q i q G w 7 B 0 W _ 0 W r s B i v C y T 3 E 2 m C h _ S x x D y 6 E 5 1 H n 0 J h g F j p C 5 u D 3 g J y h F 4 m I 7 9 f h g J m p D 5 4 B u n I h k N v v D 0 n B w p D 6 _ B s 1 B y k C m - C t w E 1 x C m c v s B - m D s y W 6 m C 7 e 4 v B 1 8 C h z C p q C m y F _ i L u o B _ X 5 x B 5 q B j 4 B 2 7 B r x G 7 x G g 2 E 2 q G u p E g i O r t D 7 3 B 6 K p a g h E m I x 1 G u _ B _ r D u _ B u s E o r H 5 q F 0 3 D p 5 B j y B w 9 B 2 F 5 C q 8 B g - C l x B 2 9 F l x B p e i 1 B n 8 C 1 p C g o B _ S m v B 3 z B 5 Z j a y K 8 n D u m B j J 5 5 B y D r B t h C 2 S c 4 D 8 T z N 5 M k i B j H 2 c v r B 9 Q y K g b 1 7 G 7 L t G w X v h C p r B r n N j a x G - P v r B o g 8 B p l D s g D 9 v Z 7 q F y g D 7 9 C q 5 C w w B 5 z B y w J s t D 4 3 B k 6 C w w C o - B h i T k w B 4 k F _ g D 6 l C 9 l D 6 1 B v h C r z H i 3 C s x F g 3 C x - L p m E j g M j y O 1 p C 7 z M 2 r X 7 p C r r B u 3 B w j B i 3 R l h C r p C n y D j 7 B r 5 B u w G n K i g E 9 _ L h y B 5 y C p l S 6 o B m h B k d s i B 4 K x f s 9 O s s E 6 l C 8 8 B p R v l B k i D j 8 E 2 K 8 H y W q t C 7 y B k v B t r B s o B 6 u B - V p 5 B z r B p a 3 h C x f m T 7 a 4 K r J _ O z 5 B t E r B h E n G - d y 7 B i D t f q s E 8 S i v B 3 J 8 F n C 9 T 1 d g 0 B 8 m B n N i v B m 3 C s 0 B x - B 3 u E k t B o _ B 1 Q q 7 H n 2 Q z n K 7 p C v f m o B 6 2 C 7 p C y o B k v C t N 4 X n y B z m G k 3 C n u U j 7 B 9 s B 8 p B 6 j B z m B 1 7 B x I 7 3 C 4 n F z r C g - B j r B r 0 G m o B h m D 8 O y o B 6 O _ u B p J 9 j B m o D z j B x j B j G y B 1 U p C 3 t D 7 - B 2 t N m 8 B q i B x V 2 L 7 Q _ n B k T q v B - 6 B 2 g B n w B i 0 B 2 m B u W g 0 B 5 h B p M r Q y i B s W j H m u C x y C 9 l E i u C _ 1 B m 8 G z y B r U 2 L j y B h 2 E v 5 B p a y T v r B 1 x E q l C l V n y B m n C k e s - B - 4 J z 0 C h j C 3 g B o e 2 3 B 3 q F 7 i I s Y p r B j j C g q B _ d k 9 B z r B 1 w D 7 Z z G 5 E 6 D 7 C - 7 F x R z G v C k I _ B h E _ N s H 8 E l 9 B y G _ C f z E 5 G q D n B p f s D u c 9 C 5 g B l b w P v C 3 G r V j B n C q b u B - H k f u C 8 C g D j B 8 B l l B 5 7 C k L q c j 7 B 5 M w F 9 G j B f g D 3 I v Y p g D 2 z B r w B h G 6 F 0 X s D g t E 3 E t R t a s h B 5 - B w I v y C - 9 E o n C t t s B - e - 9 C y - B j n B 8 6 C r I 1 F 8 j B l 1 C u w C s j G g 1 D h W p 7 B n j C n 2 H 4 2 C 4 r E q X 0 O l W - j C 5 m B 0 P x R h m E 8 p B 7 K i N m E m - B v p C 4 i D 3 r C g e z b 7 m B j 0 B n 7 B 4 P o w C i M o C h X g B 8 D l K 7 M g 2 B 7 C 4 I 8 Y o J z W 3 1 E y j D 8 T 9 s B 4 I t H z H t L 6 C g x C 8 7 E k G 1 N 8 I l D 2 C n L 7 S r c - F k b 5 P h G o E j I 7 X n D g B g G t m B i G T O 6 Q p I z B 7 N v m B r x R j 4 G s - I l p E - 4 M - h w B 8 _ H g E O u l B 3 F 9 F 5 p D i Z 4 Y w w B t W r k C 0 w B h t N 7 N p t B 0 j B k G 6 D 3 R p 7 B r w L 5 l E 7 v D 6 g D g h E 6 s E o O v Z n 8 C w g E z R 1 R s w B u X k P u P _ g D 4 q D 0 q D s g E 3 7 C 7 9 C h 0 B z 0 E k o B 2 9 B p V p r B k - B l _ C k w C 7 C 8 v C p 5 B i w C 9 E q j B 7 k B h N r N l N h V g o B k w B x m B n j C - e i o B i I 9 M x f s i B v h C 4 S s d 6 9 B r y B _ h B 6 1 B r f q 9 B w l C 1 5 B j y B z y C 4 W t U 9 w D v r B z 7 C x p C g o B q T q i B h y B o w C j t B 4 p B n P q y B r i B m 4 B 8 M i N o J - R 2 Y w u B k - B q w B q j B r - C 5 m B x g B 1 l D s g E h 7 D g j L v y C - k B 9 J p Q t - B w b o W p l B 3 s B 0 j B h o D B g j D u n C o c 1 r C 1 7 B p n I v W m N x 9 B 8 6 D n o B q f 6 J v K h p E 2 d u q D q k F r h C - e u X q l C y O 6 1 B j V p h C 3 6 D - v D 3 s B m X 2 u B v r B l V l V 5 Q m X 9 G i S m K h G j C l J n B 1 G 6 S y x F 3 7 C 0 q D h l B 0 1 B x y C _ t C n l B 4 c r h C n r B p y E 8 r E l f y u B 2 1 B j l B w o B 9 J g P 5 V j Z u I o F 8 c w I h Z 2 - C u b D - I 4 L 0 j C 7 p B x p B x E z E l N 7 U q X l o D t E k o B o c 8 S l E 2 D 5 j B q L 3 M n W r g B z Q r V g P 9 I 7 L 8 U 6 U _ R h H _ 1 B 8 u B l J 5 J x r B u c x E y K j o C i O 7 G 3 Z 3 G m D j N t C 9 L r c 4 p C z Y j e p G 1 C v J w F 3 C 9 Q 1 Q 1 Z v W 7 N 8 O l N q L 8 R o I 9 I - d - T w m B l I j L 5 D 3 E 1 Y l M o i B 8 1 B 4 P 5 s B u c j N 9 T 8 z B 6 U k F 3 C i b k h C o r B m K 7 I 1 C 3 J 6 F 9 D z S 4 Z 0 Z h L 0 C o C 3 N q C 7 X v L 4 G y G 4 R f 4 F p C u g B 8 R u I p J t r B x 5 B 7 G 9 D 3 p B y B N x C o X G r V r f J n G u W 1 Y z Y 5 I y H h B w D g I 7 C s w B 6 h B z Q P i C - r C 3 M r E p C 4 N s b n C 2 B p B l B s F 2 3 E 0 c 9 Q w F 2 O 0 S 3 N 4 3 D 2 d k - B x R 9 U k L k I y D h B 4 R w K 1 C 7 Q 0 F 3 Q 1 z B 6 S 0 P k C h D 4 C - C s C 2 J T - C 9 C 7 E v C N 5 G h V 7 y C v J p B u F j W R 9 B z c 0 J i B 6 D 9 C - V v C x J 0 u B x J i I g T s D E w B 5 T a 3 f j B w D 2 B p B k I i C s j B - V g G n W q B x F x K r H g G t B m r I i C n K 9 E o C x H x j C g j D - V 4 B o I S 9 L a g P U _ N 0 B m D o 2 B q D s Y m G 8 D _ D 2 Q 9 B 0 j B - E i G 0 I t B E h J N 4 O w p B 3 M n B y B 6 R 2 B g D 2 M Q _ B s u C 5 J m L 7 C h b z Q 9 C i C 8 D s B 4 Q t D I m C e l W o c 3 N x C 3 C o I x C t B p H R h F n D k G G m L 7 C 6 D p O e s Y 4 P 4 D r E j N P G h F m C q X 8 O j B 4 N f 1 C 5 Q o I 6 B y O 7 R n K 3 3 G m 6 H 4 B o L s o B h V i h D i C l K q D v E 0 B j C k B t F _ C w B _ B 9 D w D H _ C x P q K H p B L z v D w Y t K k E p P v B 6 D u F o i B t J 6 B w B 8 C 8 C 5 p B J 1 J t E t B 2 Y g E 7 E W a y H 7 Q j y B 4 B 1 C i D k I 8 o Q g G h F w Y - E n F o G u f T 7 E m n C z G t - L l l B 2 B u B 1 d u J r X u C d h B z E v 8 C 3 f w X 0 O w u B w 3 B q j D 2 P 5 E _ L r K u 5 C w 5 C 1 N g L x Q n _ E x Q 4 D e z 0 B - R O x F n I 8 J n F x I o C 9 E 8 L o c 3 Z p y C 8 h B 7 v D 3 M 8 S o d k I 6 Y _ F i L i G 1 7 B x H 9 E h _ C 8 h B p E z m B g G 1 N 6 L t E 6 B N h e p Z Y 3 G 9 G k I j l B z G s F 3 N 9 E _ 3 B 9 E g G k 5 C p 7 B 9 M 4 B k C 2 n C i E i R _ _ H 8 P 2 5 C 6 G q M 5 K t X k B Q f 2 K _ C o _ E 7 B 4 C 1 B 8 D 7 E r g B 6 d 7 C 0 I 6 D h S O o B r D x O 9 L q E q B R z 7 B m 4 B 7 R 3 g B z I q V p o B m N u U 3 M v 5 B g P 7 Z 8 T m M g H - E 1 N 5 Z - G h m E i i B 3 Z 9 M 0 X 5 Z t H - N 1 b m U l I 0 N k V q a w f 7 X s N w M t _ D n 4 I - g B 7 N _ F z G 9 s B o C p O 0 Y v K 8 G - h B i l B i N 8 P h h C u j B 1 b _ P z p E s M m C - x B s D z V 4 B i C 9 E m G v 0 B y C 6 M w C l I 1 B - R - C 9 C W 8 B 5 G p E _ F 3 g B t b 1 R 6 I h F o B 8 M 1 S h o B z d X 7 B g J _ D 2 n C 1 N t l D 9 C 6 I v H x B b t o B 8 r B - B - E 3 o E 5 N h D 6 D y d - 9 C 0 P - 9 C y O h f 2 t C y O 6 S 2 1 B - M N u 1 C _ N 6 B 2 O j V x J _ H 4 D s D 9 J o D i h B q K g D 4 F x y B z E 0 B 6 B 4 T y c r E s c 1 N 0 I u D p B S 9 D C j N q D z N k C x 7 B t j C z B u E v X 8 G 8 P b z B y E m C 9 E i C u D 3 C y F W z N m j D 4 j B 2 d l B m L 0 O 5 Q g G r K _ F v C 6 O 1 G m 9 B k i B 1 J o o B P n b - V _ H 4 B 9 Q u F 8 h B x r C v J i C 7 E l t B 4 D s D _ B - P Y u X g L 0 I l B w B 2 R 7 D h H 0 F 4 B k C r p E o e i U g Z i H o Q o V - B 8 P 6 p B x H 2 I q c 0 l C 7 C 4 I 4 B _ B g D 0 R w B N 5 Q p B q W 4 H t E w l C i C y Y c c l V W 8 D o q B k C o c t y B 1 J m L i C i U R z D v H h W m - B 4 B 3 f l B s F 9 a v C g h D 0 B l M 0 B 8 B s D u F z N 6 D 5 N _ D 9 7 B j n B b X - H w Q t D t D j D k G o v E 0 w C 9 C x R 4 I _ d g 4 B x b t s C 0 E 8 Q u G _ D g o F 2 Y _ I i G 6 D z Q l B 8 u B r 1 G W g P 2 B y B q H x p B s E o N m B q E o H 6 N h B y L t E s D z Q n 5 B 8 D 4 P r 9 D 1 R 7 N o C i H m G h 0 B o t D 6 I - R p F 0 - B 7 C p f h H j l B S 7 I S p l B 7 M 6 D 6 d m X z R 8 L _ H l B w L v f j q B u B j C s E j I t L v F j L u C 7 D - D 1 E o 2 B z l B p V E 9 I j B m I m L - D x j B y B r B l l B n y B y x F 5 Q 0 F - D k b 1 Y w B S n B m X 4 B x C H 9 d 9 I 8 B 6 d 6 L 4 I 0 I q D p B J l M z j B y B v C u Y 5 R u p B p C l G 8 E 2 N s H l C r B 5 G s F P 1 p G p K 7 C m L j E l G 8 E g f 5 I N k L r E y m O k s J i 1 D o j B r g B 6 I g B q y B M m C 3 N p m B 9 k B 4 1 B s F 3 N v 7 B p W g J 6 I h b w P w g D - 6 D 2 O q 1 L s 3 B 6 T g M 7 R r 1 C 8 I 9 E 1 N 1 m H 8 L i 4 D g G 4 D q D l z H z p C p y B k I q T j J g 1 C 5 n F 3 P 7 h B j 3 C i y B x O s m B k W y j C o 0 B y H 4 H j e U o I w B v w C p C r E P 6 3 D s F 4 B p B n g B p C 7 w B o D 6 B i C 4 P I s B - C 0 d 7 U 8 L 9 C 7 m B t B 4 D o o B J i F 7 G n V m F j R p E k D 5 j B 3 C i F 6 O j E t Y v j B g C z Q u c 9 Q r G _ z B _ R - G l z C 2 g E q c z R v E - U g G 8 P 6 h B y P 2 P 0 P h V k I y D 5 Q _ H i o B w c 4 S 1 C _ H y d n r B x r B p G 3 d z S - L 3 C y k F x Q x m B j 1 C v W 2 p B 5 z B s Y 6 T j b 6 Y h O o w B q g E i G 7 R x D 4 I 1 R o 7 E k t D y j B 0 P 6 L p W y P 9 a 0 O g I h B 3 C u D k F - G t J 0 S p m B 0 O x 7 F x R 4 B p G 1 Q n l B i L s c n H 6 B J h M v j B U W v C n K 4 D t J x J t B P 8 D j F e 9 C s D 4 O x y B v E v M o D 7 M s 5 C l 7 B a u F n 5 B 2 S - I j E j N n M u D k F 8 X 7 Q u c j b 3 M 0 D o 8 G 4 c s v B 6 H j H j a x r B t h C 6 S 2 O r E n V 0 O _ F j b 2 T m C z D v D 4 Q u E T i G 1 N u F 9 Z - p C 3 J m D w K w X 2 F k D t J z E r w D 0 3 C u L 9 M 7 G 3 M t r B - M 5 J 9 P k c i F 6 O 7 Z 2 D 9 Y y K w O y F p s L 4 O 5 M z J i 3 C 0 D k I 7 G s c j _ E x R y w B s 4 9 B k i K y d r E y B w H w F r B x C v C x B u G R t B y O l r F 4 2 C 4 B u D N j Q r B 6 B P h b m o B m I u P - D 5 P 7 6 L w H N t E 7 U 5 Q o j E - e 3 G h B l C o K o H 8 9 C n - B l C 3 C 4 S p l D y 1 B x 7 B _ 2 C 8 L 4 P g I _ S 3 N _ H - V 6 1 B l G k D 0 X l K 4 I o o B 9 J o 0 B k D m K h U 5 p B 9 G 6 L s c i w K i L o L r h C o X l b x R z J 1 C 1 J y D g L 9 E z R 1 N 0 S j 8 C 5 E 4 I r m B s F y d i C p o 7 3 B u 6 x j L w j 9 R q 6 E 3 k 7 h B m - q 1 F l H k C 8 u H w 4 u v B 4 g y 3 E h p m 7 B l w i x G o p h 8 C v x r k F 8 4 3 5 O j i Y y y l j E r r j t D 1 w 7 I t 8 k s C i 6 t 2 C x 6 s I _ o m B 7 8 h n C 8 7 w 5 E 8 j n H y z i u M 7 5 x P j s 0 5 J q m _ 0 O h _ 1 H g o 0 j L 5 r z 0 O 0 n C z q x L 8 j 4 n F u 0 k Z p 3 9 z O p 3 9 z O p u e 2 n h 1 K z h w j D l 1 y O t 3 v e h 9 m 1 L - 8 m 1 L 9 p s 1 D 8 1 _ n C o 5 p l B m h p u F v q 7 r C 7 t t s D 6 i r o L 8 _ i B 3 m j j K l p 1 z C m w v h D n 3 p V l 0 o v G 4 j k q L l 4 4 o I n r w H s 6 i 5 K 4 - G x z _ h N - s v D x 6 5 4 K 3 4 w o B i q 6 s C h 2 7 g C q 4 y n H 1 u 6 0 C j _ 9 p B 1 t 8 y G l 8 5 x F x m p Y 8 r m C 7 l 3 l C 3 p r v B o _ 9 g L 9 9 2 _ F 5 s z 1 C h 7 0 v L 8 t _ v L h 7 0 v L r 3 v f 7 7 l w K 4 q 1 _ L i r Z _ 4 n e v h k h V - n 1 C 7 u q 5 I o 3 2 4 B x 7 3 i F q y q 5 C s 9 n 6 K 8 3 P u s y g K u s _ n r B 7 h 3 1 D 8 l 0 n C 8 6 _ x z B s x r R o r 7 k I g z z 5 L x 1 M 3 l 2 B j w 9 6 W v z 8 7 F u k 0 H i 7 9 s E 3 3 z k B p t _ v P v x 3 E o 3 V i 1 x r d _ p r U 7 4 w r V m n o l F o k 7 b q z 4 2 B r n - x 8 C v x w 4 B p r z w D 1 k l p K s v s 1 B 0 7 u 1 D z m v K w i 0 K h r o G y q u z C p E s s 8 j D h q p h C y v K g r 5 0 J x p 3 p K z h _ L o v n - I 6 w l 4 B k 2 t 0 F - 1 z w D o h y q D - g - w G x t w r B 6 j y v I 1 y 3 W 8 g 5 9 F q y 6 C _ 6 k B w 7 U k _ J v p 3 F r r b 6 1 B 1 0 4 5 N j _ q k O 3 1 1 j O r o j r B 7 7 7 Y _ s t g C 2 n 3 C w t n R 3 k 4 j J 5 t g j O 5 0 9 r F t u 3 g D o - 8 4 Q 1 3 w G 5 3 6 5 F 6 4 n y E k 0 k z H 7 0 m 7 B g v g G 6 u 0 4 U 7 y 8 V x j y j H z 1 q L 4 g - G g 9 z P n r _ 1 G v p 3 s F 3 g h R y i u q J y i u q J q k _ Y s n i 3 E 4 r - q J j 3 2 q J p 7 l r I 6 4 b v g o r J x g o r J 4 r - q J 1 u y c g r k q G h 8 h l G w v 0 q B x v l o J j x q L _ s 4 m N x z w S 6 9 k u G 8 j 0 D _ 9 x F g 3 l r C o _ w 3 B u _ n E n q h _ I p g m N 8 q p m J 2 p B 4 1 h K 8 s 4 m N g 0 0 O p i s 3 E - 9 1 Q s 1 w B 7 r z 0 O 7 r z 0 O p p h n C m 1 i 3 E s 3 v k C 6 4 k s E 5 4 w 1 y B h p i D _ v 8 o K 4 1 B s 6 t 1 M - i z t B p 1 _ y F l u 9 s G s - k j G v _ 1 8 B l g h 5 F t o X t s 4 u P i 0 - i F 4 3 7 9 C i r n u C - k 2 e s r 7 k C t 5 2 z C k 1 h 1 N t 9 q j B y 1 i 7 O 3 7 l v Q g o C _ r s U g t 4 B m x p i K 2 o k 6 B p w V _ n r l F r 9 i 8 G x k g - X x j 7 G x - o 1 T 0 j N v 6 i v D t o q B 0 k 3 h N r h B h p 2 H 8 j 7 u B 6 9 s u B 5 y h z D 5 o t _ G o g m E p t w 1 X s y v h I n t 2 j E v 0 8 q J h 6 m p D 8 p u q B h j z 8 N 4 6 h 5 C - o t _ G r h t K 4 3 w 1 J m 3 r j D n u k l E q x 7 J 6 0 5 p F 9 7 7 2 F h q o m C g 6 x W s 0 o 9 B x _ u u K z _ k i H j l m 6 D _ w n h B q q y 8 M 6 8 q g B k 2 j - M l p i P 6 n o s P q r 5 5 L 6 s h v B l 7 z B i 1 t 1 U 6 6 2 p G 3 1 - z B m w j f m 2 - w C 0 s t j K 4 k v v B x z l 8 B y 2 y 3 E 4 k u 2 W p 3 j g C j i 5 B 1 p 5 0 K 3 i 9 m L y r o a - 3 q R m r k t B r m 1 5 J 2 g x O h p x 5 B g 1 l O v v g 9 I 7 3 6 l N q j t a z t 3 i L 3 - 2 R _ o - w B _ 2 j 6 B r 2 m - K p H g 7 g j L o g u i L z 9 K v g B z n 9 l K h z k i L m g u i L 3 3 5 J 9 t n 6 H 8 i r o L 0 i _ o L x n i X n _ _ x B o 1 w y B 2 i _ o L r l p j t B l u j 4 D 6 x h 2 C _ h r U m x 8 v J 3 8 g Z u 0 n - I h 3 - z J r i u T - h s h P v w 6 8 J h s l R k h 3 h P r g i i P n x y 9 L u 0 j H 1 5 k f 2 l 0 9 K h r 3 t S m 8 x x H 8 _ y Q x 2 2 V 4 z 6 C 3 - g g Q 7 1 9 H r h y I l u z y B p m 7 3 B q k p 3 K - D u 7 6 x W q w z Y 8 y v W i _ 0 h Q k 1 n i B p _ n g C 1 8 - j G 4 j u y B v 7 4 u C w l h V 6 x j - I s k 4 y Q 6 u h u H x w B 0 3 v 6 W y r o J y m 7 r G 6 6 _ 0 B i p 5 p C h y r s B i o t k R 0 u i G 2 4 7 z B p _ C h l w m O h l w m O z 7 p 5 I v _ y U 8 v l m O 8 1 5 G r h v 9 K r q 5 2 4 B k y u 1 B 4 v t x B u v m x B m s x c s p - j I z u 8 j J w l k T _ h 7 w 5 B 3 2 u c y l v j I t 2 1 E 1 k 2 r E - z B i 5 i J 8 g z L o 8 V t 5 l r O p q _ H z m - r E p x m 2 B v q k B 7 n i h R l 4 x I 2 p - o B u 2 3 k G 5 1 T 4 y n j F k j m g D k y F _ o 5 9 F q 1 m r B w i 5 G 8 o u 7 J w 4 y f 1 r o j R j 8 z g H t y I p u _ F v p R x 2 5 B k x z C i u V l 8 V h 3 R x 8 E m v s B w o h C q m X p n a p - t C w p 8 D 0 j J i r F 6 t m E 8 M 4 o W l o U k n I 3 i i C l 2 g C k i s X t t 0 C 7 p B k t P - 7 G v w W h r H 8 r F - 9 B p t J y s R 1 x N o h F j v M y p S 2 4 K k 1 C - j B n e t U k k M y n N p 2 L h 7 H 3 m L 9 _ I o y H v 3 P j 5 C 2 p h C x 2 q B - 1 F x k H h i C s b w 3 H j l b u H 8 s B - p B 4 k B 7 d u 7 C 9 w G k t B 4 3 G x 8 g B 8 m j B 6 t V i 4 G t x B S 9 6 D r M 8 1 C x - B 6 u F 6 w L z n O q - L _ s h B m y b u 7 F h G 3 - c i - g D 3 I w y R n v H m W 7 g t B o K 1 8 j E 0 j r E _ j u Y r 9 o D 1 t s C 1 0 s D o r y I w s f h 6 7 D 2 _ _ L i 5 g E 0 z l C x h g D x 9 s O s l t C z n q G q 8 q H 2 j 6 C 0 m 6 F 8 8 k P 3 l _ G 5 l t F 1 t 0 G 1 d k l _ I t o r L t 2 m M 9 5 m M 2 0 q X x g 0 E l x 1 C q o 8 E _ 0 s I 7 p 4 t B - j 3 S r t 0 B t o k R 0 5 t P p _ v l B n k s d q t 9 o B k w 5 8 E t - G _ u 9 o B - w i I 8 8 _ D 6 l m M q i 1 S 2 r n J s y z E w 5 l z E 2 9 j _ B j j N x 0 7 K p y 7 J t v 4 B 0 5 q h B p w q y B u u p u B v v 4 e - v I t n t O l m q E - o U s y R 0 v _ E y u g B 5 z X w B u y y B 6 y b v u Y t 3 W n l x C - g 7 C s i T r o F 3 9 e 6 7 N t 7 U 8 h W 7 w G _ o E 4 n H k - q H 2 1 h Q y _ 1 H t p q S j 2 S 1 7 x B - m j M t 8 9 C y u z E u 5 u B l 8 r B g l Q s h h E 6 p 1 C z p U 0 w u U q n w K j s t F 7 - m H z _ g B k 9 n o D l n 5 F 5 j D q 3 w M s o u G n w 7 E 9 o p J i r 6 C j 2 0 B n 4 2 D 7 _ u E s v h E 0 m r d j w v o B 4 9 B 0 8 _ W v 9 S l n h B m l 8 B 8 k _ C r 3 z B 9 2 n B 1 9 p B s z P h 5 p B - - 3 Y _ 2 1 1 B 2 o 5 C m x v F p 6 5 K o u Q g _ J q q p B 8 2 L 4 x F p g h G n 1 0 I 3 8 S n n o C 3 q g E y p p B j m S 0 8 I 6 1 B t h C i w p E 9 p r D j r 7 B - s a r s R y i U j z E i t C 6 t P o _ K _ p E v h M 6 g Y o w F 2 y F s 6 E 0 z D 7 x G q u B k _ D q h N n Z l k P j x Q 5 y l D 6 u x D f r 3 - E 0 9 u C n g s B l 7 S 7 Y 2 2 a m o q J 3 5 g K 8 q v D - x p B r 9 8 H w u - X m i 6 E u m B 5 u 7 F 0 7 p F 0 i 9 B 7 w s C i l w B 9 t Z r 8 y C i i p B 5 v o B 6 1 b k m 1 D k 0 b 4 v s B 4 1 U 8 w i B 8 1 D q s D s - C 9 1 F m - C t 9 E k 3 a g x i B z 5 2 F 8 N z y 0 G 4 j 1 B q 8 g V 5 v v G w h p B 2 0 D r 1 y G v p k B n 0 4 B v 0 s E k 3 C s F v t i C h 2 2 M 6 g 2 F o u Q v l z D t p G 5 l i B 6 3 c 3 w u B n 6 j C w 7 y B 5 2 Y t 3 J 4 2 E 0 3 l B 6 y t D _ i w K 4 o m T h k k i B i m I m u q a 9 1 q Q - 6 6 B 0 y z B u 9 w E 3 g v F z m v B j n v B k p P r 7 U o 4 w D 7 0 e 6 3 s P m r o G 6 9 4 Q 9 w r B t g c _ g w B o m 1 C n y 0 H _ s B y u _ E o u n F s o _ D q n 3 F m n 3 L 8 1 v B l j l B w v d g l Q 8 5 H j 1 Z 8 k 5 C p h h B - y X - 8 f o h O - 8 f 6 E 1 p 5 C z s v B u o V u 2 n D - j Z w r b u t z B n m j N 8 m P 4 j Q 2 k m P k h F n l 8 H 1 x F _ 4 w D i _ W g _ l D 9 z k C 9 4 h C z z s B 3 8 s B 9 9 B y 7 S 1 2 y C 8 q 1 I j r w E - m n D q u 2 Z k q S i j s F n y v C m x c _ n t E i x 4 C m 3 i D o o h C n h k B 1 _ e 6 2 a u k q B w i 1 B w 9 6 D w u N 7 i V 4 7 T p t Y r j D l _ e 3 - h B j w E _ _ B 4 _ a x E u 5 s B 1 z I 4 i u D g s D 8 _ D l m R g n N D v g E 3 g D w y C 3 y 1 C t 8 t B 9 k m B 7 z 3 C _ s g B y v y B 6 v z C 3 j k H o 0 3 B 1 n F z x X 1 2 W 3 g 3 B q z b z 4 D x 4 D s l 1 B u g L 6 p E 9 4 9 B x u Y - 9 e _ 2 H - h V 6 t g B 0 r 2 B 8 2 i C 4 w c 5 s O 9 8 V y l X _ p E n 4 N - 3 1 B y r W u 3 I h s 8 B 4 - o E z g t B v 2 S 7 _ H h 1 K j _ g B l u o B o x L 5 t v B t g J t o G 1 r B 2 7 I l t L r V n Q u _ C u 7 J v y v B p u 5 C h z G 9 t b m 3 f - q B 8 n k C w n t C k q S k 6 j S o p h J 2 R _ p S w l k C _ 5 J t x F t x X y k M - j K h v H w 4 M x y s D 9 u H v v S 6 i q B q k X 7 - d h 8 r B j v T q 2 m B n 8 a w 1 G p p M m p W o u e g k q B o 5 J s 7 g E t 0 v F - w G y _ K p j E r p n B h v o B i 5 m B h k b j 3 W 0 p _ H 5 t s C 1 2 W o y R x u M o j 1 B g y j B g j 5 B u t C h z m F 1 1 O r o R 9 u Y n o z X h 3 1 B y k h I m 8 T z 9 V 6 h Y u 8 B u i D n 2 J y 1 g B v 1 G - u D n 4 p H i h u B o q J _ 7 Q i p J v j l B 3 _ i B p r q B 4 v j B 5 t Y k q W p q Z q 7 2 C g 2 r C y 7 g E _ - X 0 t h B i 0 B x - n E 2 w _ E s v e t x p B z j b u 7 B h u Y n 3 y C 7 n U 8 x R 0 o t C 2 p E x n z B 3 3 q B 2 - x C 9 1 S 0 k M k 5 G i r G w 9 - B q k M k p S 1 1 B 8 7 S - r O 0 6 J n v D o t K r - H k 0 D x h X j 7 K o m o B k q D 1 v v B y s N 3 o M n 9 g B r - d m w e o v d v 9 d u 6 Q 0 6 T t h j C j m u B _ 0 C i - C 0 h B 4 i O 5 j l B w z R q 1 U 0 l l F z t l D 6 n I 9 5 P t x T m j T 4 0 r C 5 8 j E 9 i G z _ d j k l B o 3 i D l 7 z I 4 6 T 4 7 N _ o c 9 t T x n u B s 6 n B v 9 f 1 7 n C m _ C t q B 3 k J q i B y p D d h j N j 0 K t u M s r L t 1 L 5 t M m 4 G 2 s 6 B 7 2 W 4 v c i v d n n a r 3 N 8 y R x 4 N 7 5 q B h 8 1 B n o x C 6 o H n - R o g Y - u m C q u s B 1 h P m 4 M 8 7 Q o 9 T _ 1 k B 5 4 B 5 1 K 2 4 G z t D w u i B p v H 0 y y B 7 0 4 O n u D t 6 B v 6 K 7 q 5 J 1 k K 2 y v D j m k F s b k p r B 2 3 a j u 8 B g p 1 C s _ 3 F o 4 O l o R 0 r G x n G 9 y H 2 3 P g - F 4 w K q p B m n q B 9 g 3 E n o l B 2 4 I 4 j q B 7 i p L l 8 p H w k 9 B 7 w Y 2 1 z C 3 g i B y y k B 3 g t B n g H - 8 h E o h h D h h 5 E 5 0 0 H 6 5 8 F v u o B 4 p E 7 5 5 B l 5 N 3 j K 8 - t P 7 h j B - g _ F q r m D 9 w Q k 5 O v x M o w g B 5 i 3 B 0 s S z Z n 8 K m v F m v 4 C r n - B - h u I 1 m t a r m a 4 h T r 9 h B x 8 5 D v - G 5 9 y L z q m C j - m B p j r M w 0 J l g E l x q C n p h E i q t B n w S 4 7 j C q s 3 F 2 h C n 0 1 D y v m B 9 9 J - 0 L h h V h - I t 9 R g l e r 1 g B 4 l g B 9 2 h B x q M m n e u 0 Y 8 g s M r 1 f 0 4 8 B 1 i L r x x B p c v y P 0 5 K 4 3 o B 1 p Q g n d 2 s e 9 z 5 B r q X p 0 f 4 x R o k q C 1 - G 9 - h C w 5 g E o t e 3 l R 6 9 g D t - G y - X r g 7 B w y l H q j C v 7 G 3 8 k D j r 1 B s j X h - i B i 8 T 3 4 S y m F 9 - E - y O v u a x 8 C z a m h B 9 v E 0 p E 2 _ K q r h C v - 5 D 7 v s C 4 2 r C y t y I j j l B z v Q m k Q - g i E n o m B 0 w V p x H 8 n w B t p a w 1 C s y 4 G i y j B m r S u q G w t N 8 y D 2 p x B p g j B u i F 8 h E q k L s i R _ 6 s B k p v C r l z E w v 9 B l g Q o 8 d 4 n l E n 6 F 8 o O u m U y j R - g M r t F o h L x w H x o a s 7 z B h l s E y 2 a 1 p k N 4 5 Z - v M 9 w H o h B v 3 K k _ I 9 o K p g x E - - q G _ g a z l J 3 o G - o R - k l B t v T 8 i O t 4 q B 8 j u P 3 i 4 D h 4 3 C q 8 p I 6 2 t B t h e 5 x I v 9 C h u L h 2 Q i _ J - _ L k s J q 9 l B i _ g H j g r B 5 z n B o 9 U q 6 E w x h B - g i B z j 3 B 5 j D k 6 i C m j T z o t F x i V 5 - e _ l Q q g 3 C y u - F 1 o G - 0 H - z n B _ 9 l B q z r B z _ s C s 6 R _ 5 I z 8 L m 9 T i m r E n _ f h 2 8 C q 4 Z 7 5 l J u q S - v E 1 l t B _ - K s j T x 9 e 9 r 4 B v 9 g B 9 z p H 7 l u E k 4 z B y 2 m B o t r F r i L k 4 G n t D z _ e 2 5 Z 9 v j C 8 7 Y 6 u V - 6 n C j i g D w 0 a - - 6 C w l M o 9 Y 5 p u B g 0 b n - m H w 2 o C u v f 9 4 N 7 i c 8 u d v h P - F 1 - l C 7 v q C o x n B - 7 t B 1 1 S l _ h B s 5 z B 5 x X 8 z U j n U y h o D o 9 p D 9 q 9 E h 8 x B - k m B 2 0 C n 6 - D - y g C _ - 4 B z 7 - D 4 v h B 5 - d x m R 3 9 q F g 4 G n - I q m - C 0 1 u E z 3 P u 7 T z z g C w s N 9 _ F j 6 H h g s O i g 6 B z r 9 D y - 5 B - 0 2 B g h O 3 w p B k y c r w M 7 q Z w k M w x z C 9 - s B 3 _ _ E 1 v K x _ c n - 2 B 3 - Q 5 m O - j v B z i L g i 9 C - _ n F 2 n J 4 _ C - 4 D 4 h O 8 t U 5 y r B l 2 d 6 0 M y y O g r _ D g r C 3 p M p u I 9 0 F q W 8 4 G 5 x D i 1 B y t e 3 i k B o _ K h n u B t i g D _ l i B h j b 1 s 8 B _ 3 7 B x - h B 7 6 P 7 r d _ v J w W r o g R l y y e r u j C j 3 2 c v i 5 R - 4 y h B x 8 f p n U 2 l i B 2 4 0 Q h 9 R 0 x k B q q 7 - B s 8 6 D q p W q v s B y 7 p F 8 0 C p 1 F l n u B y 0 U 4 n H o _ F j 3 Q g z P h 2 J z 1 I 2 - u B u - 7 C j x 9 E 8 3 r G 4 3 r C q 1 a j o T 7 g D n m O i _ o B r 6 r B 0 y k B t m - B h h i C p i 2 C y 5 r D v m m B 8 s P 6 9 E - 0 L s 5 h T 9 6 q C q w L 8 h O 3 w Y 9 j E 2 i F w h E 3 g M 3 m S s 2 C j h H u 5 Z m s 6 B h g 9 H 7 s 9 E 8 g r H 6 7 Q j x Y 3 8 E 3 z G q y h B t v H _ j q B m p E h j K u i T r 2 W p l g R 2 1 t H 9 w l L 0 0 t B t 1 3 C - g o E 0 r x D 2 l t E j t D w x k B w g Y o q x D m x z E _ o W v v W v 2 N w s N t 3 N 0 i O h j k B z 6 2 E 5 t 0 C o q t C j g y H r 9 h D h 8 - D 5 v Q - n L u - K i k O w v G q 8 H j 9 E 0 x j B v 0 u B 6 y g B 1 n D o w G j p F 0 6 J x 6 L 0 3 M u j C 8 K u 2 D j _ P w r I j z B q h B k 2 a y b 1 6 B 5 h C 9 j J o _ k D 8 q H r _ w B p q _ D - - y E s r 5 B j u 2 C 0 y r B m y W w g N 9 n u C t m H t 7 D 2 i L - h T 0 3 R _ 9 B w h B 7 x G 8 4 M 7 - c y 8 Y _ k Q w r G 6 n X 0 k O 3 9 E r m J h z E x 9 C n p F t 6 C - t O p 9 L u 5 H m w F 3 q C i l F h z B 5 h S h l i B y i D 3 z i C 8 v X k 3 E x o z B q j O 8 u g B y 9 6 D s 6 i E 4 x b 1 j z B _ a u 0 U k m z D o i 1 B m i O s l M h 1 X h v D l m B s m C q p D g 4 I j 3 5 B j i V h 7 I 9 3 c r i Z 6 o k B - h N 0 n v E 1 8 M 9 1 S 4 9 D i z D i x L 2 u V g t P _ s g B 7 m L 7 m L z w r B 8 z 3 B t i l B v i l B u g 6 E 8 _ o B 4 v c 8 _ L r 9 R 2 w L 2 r w C w 6 i E v n l G k h 1 B i t h B m n 6 F 4 u - B l 2 i B g 5 j C x 1 S g y R t s 0 C 8 v g L 8 _ g D h y j D r 7 k C h 9 B z 8 z C j j v B 0 i q C l 0 9 J 7 v S l _ J g i 2 B 5 y P n 8 O h u T h g t B n 8 q C - z 5 B p 1 e 6 - 1 B 0 p 3 B _ 0 Q _ 1 T 1 h _ C w v a o m h B l 4 j B v 5 y B t w 1 D m n j B y 2 5 C x k s G v 9 9 C 8 s a h g k B 2 y D h l z B 9 2 W o t f r 0 V 9 w q C k q k B 9 _ 9 C 7 n 8 C r 0 p G w h m I y p 8 D o i _ B s n V 2 M 2 _ X 3 - 2 B h k b y u h B 8 l 1 C h 7 h D w 5 2 C v m u B l 2 1 B _ i q C r o v G 8 5 8 D w 2 7 B 1 P w h F i z R x k G y s D 5 s b i 8 I y 8 y B z l J y 2 C n k N - i t B 1 j D 1 q Z h 3 N 5 h Z s l f o 4 8 B 1 x k C v j v B - j n G k w Z y s s B g h w B 7 n U j 2 W 5 g V v 0 V 1 2 w C m n N 5 i D z r O 8 s h B _ u d - k g D q v i N v s w E y r S 6 s K 1 q Z 9 _ h B 2 u g B 3 7 L v 5 9 B 3 _ q F 0 w k D m _ K k 5 M w r G q s Q z x D z 6 B r l V q x d m 4 O g v F 1 s w D x h 3 B w 1 l B r _ e 3 l z B k m 6 C v 2 0 E v 7 g M 5 y v C 6 7 6 D 0 y l H i 4 i C o z k B z w C 6 u g B k v g B 3 j 7 B k 1 z C 3 k 0 I 6 - _ D s 0 z E y h p E 6 _ i F r _ q C h l l B t 2 j D _ p 8 E s h w B g 3 i D i _ C 5 z 3 C w 7 - B r m R q K q k n C 7 p o I k m z D q v 4 C 7 9 q F y w n F y u f n r n B _ 1 z C t y J 6 q E 7 n g B t r c x l H 0 7 J i x d 0 n 1 C 8 x c h y 2 L 2 l n C l p r K _ 5 J y o H 8 n M t 2 K y 9 n B 4 w e y n X l 5 W k y j B 0 7 1 G g g y C 5 h x I x 4 1 B v j D v 9 f p i G r m O X v 8 a s - 5 B 3 q X _ m G v 7 H o s L v n F 8 3 u C 0 x k B q m - F 7 m z B p x C x q - B 7 o L 5 o C 5 y E - m j Y 1 8 C 1 y 5 C 4 2 D 7 s l C m o s D o z o D v x m L r x U r x _ C v p g s C 4 1 n F r p z B 9 7 7 K y x d n s Z - i r C 5 9 - J 7 k 7 C i 7 o C 3 o m E _ 9 5 J r z p B 8 3 H 2 9 r D 1 i k B m v h B p 5 y C h j V g p J 3 t O i 3 l C 3 w Y u s m D j - R g s w C t q Z k 9 Y p w E q 2 E l 9 r B 8 7 Q 6 i O x o L z j j B z x M y w h B 8 i w B v i c r o U g v d _ 7 Y h o L p 7 L z g H 1 w Q 9 j c w 0 B 5 m l B i 6 G l v M l m a j _ x B s l M w r 6 B 9 9 e y t e 7 7 O v h s C j - Z 2 0 J w 4 2 C - 0 r Q v 7 G j s E 0 z M 3 7 4 C p r v Y _ l p F l l j D z 8 l B s 2 o B i h x B t j Z 4 q b q o W n 9 e l r g G h _ H 1 x N t g E 7 x r B h p 5 B 2 v 9 C z 8 e x 0 V m v j B u 4 t P p 9 R t 9 e g k Q w p J i 5 U q 5 O u 2 U - o U i r K 1 o Q 8 n r D 5 6 H t p Q i 1 s E m 9 S 2 o e i k H y 8 S 4 v 2 D o 3 8 B v g 4 B 3 9 J - 3 P y j q B 5 g 3 B - w G 2 o x B 9 9 e w 6 z B j k E 6 5 I v 4 Q z v Z r v O i 7 Z u _ n B q 0 R 9 9 V s s 1 C g 0 L t p F w B 2 8 F 1 _ R 3 m R m v V m k X k w c s u d x 0 q B 4 4 3 E 3 5 h D t s v B w s h B o 5 p B q q i C m l e x l a g 7 Y v s O 7 j b 9 g k B p p Z t 2 N l p M 0 l g B h k 0 B g z - G - g p C 3 7 y B u j W l 8 G 6 v j J i 6 j C r o 2 E x z P 8 t R q 5 F r i B t o 3 C w 3 8 B z g m C x m s D _ 5 K p h R 5 x r B h j 0 B g m y B y - 5 B 3 l j D i 6 p B 9 - n L j i s C _ v D h 4 E o n V 9 1 S m u h B 3 g k B l l 3 C 7 z h C _ r u C k x O 6 3 M p 1 K g j O 0 9 Y z v Y p 3 w B n v v B q 4 i D q 8 3 F p _ R n v v B j v M 9 t o B 9 g 2 C h 4 N _ 1 o C l g d w q 6 B l _ H 8 h W 1 p M r 4 k G _ y _ F 6 i 5 J 2 t i F l t u H m B v 1 h C p s l E 6 - o I r h 4 B 0 v k E 7 8 y B 0 o j B n g 4 B g q t B i w u B l s v B 4 n m D r p o I 7 u j C 2 y 9 G s 5 t P p 2 v Q 4 _ 7 N g u r F 3 5 b w n o C k r g E h j 0 U q 8 2 M 3 h 8 I i r 7 B p 9 o D v _ n K r _ i B t l k M 9 q x t B x 5 9 Z n 4 5 I r 5 C s 7 6 D - w 0 E q o g E i i 7 N s v j J u z x I m s 4 D r i G t 6 n C l 7 h D o v w C 8 0 1 D 7 l k D _ 1 k C i h K k h N z g I 4 x w C 4 j m C n a 4 7 b 3 m s B 9 3 y G 7 0 u B 3 6 w B 0 9 z B 4 5 i C m v g B y 1 E 4 v v D l w w D l u Z w g P i 8 m D l j m G 1 y B t h u F l q z C w 9 2 B 2 8 i C k y s B 0 u t C q p _ C 7 i M 8 q Q 2 h m C q 2 g B r z O y t H 6 w F g 5 i C t z g C v 6 h D 6 z B y h z H - l 8 C 4 i 9 C 2 x g J - g k w D 3 5 w C l w 2 G 0 9 z y D _ r j b g k p o B o l p e z l o J p 3 s F y 5 u I - p t I x _ n L y n i D v n F m 7 B - o Z i q G n v H g 2 U w 9 Y s l X j 4 N 9 4 P o i w B 7 n F v - 6 C - _ h C t i v B 2 y 0 D j w p E n q q D x z h C s _ 4 B 2 M g l k C p g i C k w V j 6 N u _ I - l 2 B 1 3 F t p R 1 _ V n j 7 C p m u I 7 x G h g 6 L z 6 y e z u 0 C u z z s B _ 0 w J 8 6 z T g F n j l K 1 _ - D j h j B m 1 a 0 z l B p 9 z C 3 m 3 C z t 0 J i o r D k h C - 6 I h - F k g u G 4 8 4 J k y t H j v i I y h 4 L u 0 2 J - 2 N h 5 y N t 1 2 c i w 2 j B 7 3 5 U g x 9 C 1 y h h B u 6 _ M o v 1 F 5 y s D w 3 z B i i _ B h g 0 E t 8 l B z t 4 U p p w D o 7 - B l h 7 B v z g C n v _ C p h 0 Z w q s X 0 n h U 5 4 N r l b u l X q 6 J l v s C 6 5 i E 6 u q E r 0 t E y - s H t 3 C z o s G - m j D w 5 K s s L _ 0 T l k j D k j 7 V z z 9 J s r o G 4 j q O y 2 8 B k 9 u D 0 x p J 3 w o D j 7 _ B 2 q c q o g B 8 g F o 0 w D q 1 I w h M _ n h B x 7 b u 3 o B v n 3 C n q 5 B i 0 3 G j o x F h _ t D 6 4 7 C 8 l l F m y t D 0 g h D 0 3 3 B v 0 X i v S k 2 8 H 0 z j E 6 p r P u d j 5 Q _ - Y _ x s B p k o E 1 w g G n 9 9 D i q v E t h k B 8 - g D y x r G y w y B x i r I x g 2 D o p 7 I l j o K n h c _ s s B 1 r 3 O t j z B 6 n D z 7 n C u j 9 B s g 2 H 3 t _ U w 1 6 X - u p C q _ T 5 3 K z 1 H 1 p P v u 8 D v 7 _ C l 3 o B 9 n f v o E i F v 5 W o h Y k 0 t B 2 6 s K 0 u z T 5 T 2 o z K 7 y n Q 7 q 9 R 7 i s E 1 x 7 K j 0 s D w n H 6 5 z B 3 s m F p _ 5 I j o q v C m m q B 9 1 v F r 5 2 E h u u D 2 5 i H 6 6 Y o o 5 b n j w d m w i O n _ u F 4 v D i p - J v s 5 H 9 i l J w 2 3 I 0 0 - G h w 3 J 5 l y L 9 3 R k 9 o P 2 k j b y 4 o K l w p H 4 h w B m 4 7 B s _ i E 6 2 a s 2 U o g 5 D j v s C w l z D t s l O 7 s h h B q w w S o 0 U w 4 1 G 0 x v I x i 8 r B i l z F 5 o u B m _ n B 2 _ I 6 j m C u o s D _ p T o k s C 7 i 6 B - 9 i O x z j G w s X 0 y S y 4 r B 9 w r D i 5 r B n o l B 4 l w B l w _ C 9 j 1 K t 1 p H h s 3 H x g u C v x v C 8 7 1 H 7 L u 0 4 H m x t D 7 l x C z 1 n q B 1 w B 7 n r I 2 - 1 H u 8 j S 7 I _ m h I 7 _ n E h t x w B 2 r 6 O j l x C o j o D m 3 h G p g m E w x s S g 6 u C 8 h p G j 5 y C o j p E p - q D 6 3 t D 7 h j G m p q C 8 k 9 B 0 g p B j l b 7 - q F 9 u H 8 w L u p u V z y w V u r w M l z g O k 2 H 6 - 3 L 2 k p c h n x t B s 3 9 M 6 1 - N y l 8 E m u 4 C 9 9 h B - q Z r g r C z m 0 I j p R 7 l N y i m B p r P i q H 9 w Q t 5 y C p q w E 1 r w E H q 2 l B 5 h d n j P 1 q n B v 1 3 C 3 u 7 S w u z g C j _ s W 5 i K 2 l 6 a q s q J i s w C 8 r 2 p C 9 4 - I r q 0 F u 0 r f _ h o D 8 1 i C t y 5 U t l x G s n V z m q M z j n D 1 3 9 B q k n C 6 7 7 C v i i C v o x C _ 4 l H k r x B m n 1 C - u s C p v v B r s Z 3 s d 5 - S 3 y U - i g B q g v B r 1 v B 1 x U j q j B 3 5 y D q 8 I 8 g u B g s T - 0 Z t y r D r 9 t G h 8 j G j 2 X k t m D j 7 y C r p u B s _ 3 E r o u B n g H u 4 7 B 6 7 i C j i _ D 7 o q E 0 x e 2 6 G 0 2 E n v O r u 4 B 7 - q C q r v E y 3 2 j B t g j V - o r M 3 7 s G m g k I 3 8 i G 1 1 i I 3 g r F q 9 7 C _ _ - B l y s C 5 u 8 B m h h D j s w D 5 u y E V u x j O 1 g t 5 B v k 7 E h n L g q 8 K n r 5 D l - B q u d - t s C 3 - i B y p W p 9 r B s v F 8 p E m r W j 5 w B 7 j 4 a q n 6 J - n k F 2 _ w F x h i E y s S _ 8 Z 2 - j B s 6 h C 2 - l F j g 4 G t j w C n 1 o E t u 6 y B - 6 o B m n Q 0 - 3 M 4 - u C m 8 M 6 m u D 9 w _ D t 2 g D k o 0 E y z g B 3 m l B _ v x E j G g k p G t n u E 5 w 3 a 8 y j O q n 1 C _ 9 D 3 2 j D 0 s x B _ 2 b g 8 s B 3 u 7 B k 3 2 B 4 - o H 0 t _ Y h t g E k 9 k B n j h C j h 7 H v y s K 3 m p I j x U j k _ E o 3 j B r k e o 2 y B - g g E i q 1 C z u 0 C 1 l 3 B r 7 n D 8 9 p G 9 x _ D j x u C y x 7 Q 5 1 3 E 6 H 6 u v R 9 q i j B 2 g 4 n B 0 u _ n B j 6 7 F y - i E k 6 Z y y m K _ j r E v w C x y 7 K k r 4 G j 9 u F r x 6 E r o x G k j s 0 B k l B m w t G j z P 8 1 4 B 2 s p D 3 l _ G 0 0 6 L 9 q 9 D 7 r 6 S r u 7 D v s h 0 B 7 _ u Q 7 t 4 E u 2 v H s h q m B 9 t C q r o _ D j 7 s O q 8 s H j 8 l B h 4 w C h z 1 D t x o X p 5 2 B 7 6 f o o b 2 9 C 6 j x B 6 w m B g 6 X _ q 3 B q k f h y P z o n B o 3 u C t _ p E 3 8 M - h L i h s M 9 - l C - y h C - l a n 7 h E r 4 - H u 4 p K g x d 8 _ 2 J 4 n p G 8 9 n B n C 0 y k B 6 v c 6 n 8 V 8 o 4 G u 8 4 D 4 5 i E 0 4 Z u 8 T m 6 G h p G p g X q m s C 7 s U v w T o 1 l B h s _ C 8 j 1 D 7 x G 9 _ x B 7 v g 4 B n m b 0 8 p K 8 x s B 5 u n B y n Z o _ 2 B 9 y o B o 2 t D 8 3 w G 4 q z H s u z G j v 7 E i l u D 1 6 p C 3 r r D i x N _ j 5 B h j 2 C 5 j P 0 r x B h 4 _ J _ w i R i x e t 5 - E g i 9 F u 7 _ E y v s F v h i D w u w C o g 6 K 2 6 0 L 0 1 w M m i 5 B 8 t w C 5 m 9 M k h n I j s u E 9 w 0 B u x 8 E m 6 z E 7 3 u D - y s C p h o Q g o x N o - l m B n M w 5 h G t k i D p k x D o y 8 C o u z D 9 i m E j v 0 C - 1 v F 5 _ q F 0 u F 5 8 g B 3 _ h C - y s D i w i B k 8 Q h 5 N j x Y 1 5 o E - 6 4 B q _ c g w v E 0 H u q r O 0 q n X q 4 2 J 4 m z G g 0 o C 0 8 g U 9 w v h C 5 r 4 3 B w j Q p 3 8 a s i i P z o 7 J y o _ D q p 4 G w _ g D u h O n _ 8 H 8 s k Y x 9 2 b u 6 9 n B 8 3 l C 6 s W i l R k - b m 3 D h g O l p l B 1 z w E 8 o H 1 2 7 J 6 x _ B q n t E 0 k h I u 7 v a 2 x l a 0 i 8 N p - B p 1 h O o 6 t L 5 t y E 2 w 7 H 3 m 7 W 0 k w K 1 6 L p u o R m r _ m B h 7 z I z h 5 F s o _ H y 6 2 C 9 8 x B _ w 4 C m 0 B s _ 7 C h r u B s 7 t B l x r D v z Y 5 r g B j 0 m C 7 m 4 D 7 i t G z k v J _ z i N 0 2 w M _ j 9 J 9 2 0 H i m X 4 x _ B u o z D s 5 m B - u 4 K 3 z l O 3 3 p X 2 m _ Q 4 q y v B t u M g p m D j z - H 4 3 s P z 5 8 h B h 7 8 M n c l X u 4 7 C 4 u k b o 8 o w C j l 5 R 3 i G r j 0 5 C u q q p B 0 2 p N h x J y w n F n 1 j D 3 l 0 D _ 1 t B y 3 H 9 w j C v z g G k g j C t 1 z B z g x D 9 s 1 E g 4 z C 5 - l J 9 5 4 3 B v s i L 9 6 p H s w 6 B 0 2 P 6 v q B w X y j Z t t 6 D h z y G m x 3 D w t s G o 0 n m B p o 3 Y 0 6 m D p 5 4 B j m j B m x g B o 0 v D 7 y Y q 1 l E r 6 m J 2 - J k j m C _ l o F q 6 u G 9 2 l K u g v F y 2 k L 9 i 9 C j k 9 C k s w B k 7 j B 5 8 w D 1 5 X q 7 y B w c i s 8 L z z k Q g 6 y B t l g B j _ y J q _ h 6 B 2 6 H 4 n 5 T g r h s B 7 1 3 L m v G w m n m B o 7 z G r r p D o j B l 5 i E g q w E w 6 h F j n 7 M v t q J n 6 z B s 5 u Z 0 _ t D 4 0 e q m s G g 3 6 C o m F i s 2 F t 1 5 E z h r G q w w W 6 q 7 1 B h 7 2 4 D 4 k j P k 1 n I r 0 5 O 4 l 0 B p h r B p - l D 9 y 6 D 2 4 4 F 0 7 g B 9 z J y w N o 7 h C h u r C j 3 0 X m 3 y o B h w g E 4 p - H l l 1 F 7 y s K - n p M 0 v C n - 0 B i 9 i B t 2 u B y 1 r B p o h B t 2 T j - P i 8 y B y 2 - C i q h E y 1 - C o x n C s 4 h B k j a - 1 O x - V 3 h _ D 6 4 l B o 6 z C g 8 o C q x 2 B 1 0 l G u x h C 4 8 J 3 i s B 2 j 5 C 4 t r J 0 q n G o u 9 F g o 2 F 4 s 3 C m z 1 B k o X n n 2 C 6 v g H p i o C s v g K 2 - z B h 2 s C j 1 m F i k 9 D j n l K v y J r p u B 4 w 4 N j p r I w o 8 N 6 1 v I 6 x s B - y Y l 9 g I g m 0 C y g K i k w D q k _ C v 5 1 O x z 5 E r 4 m J 8 - a y o Z 1 m m E 6 4 y I j j 0 P j w M y i 5 D h i k E _ 3 k B 7 0 H 3 q i B m 8 s B i v S l j g E g o 5 B x 7 3 C m 3 j B x t y B 6 g w E x h v I 0 3 V q o 8 I 5 8 i O 5 h z W i j p C h z u B r 2 q E q s Q x 1 O 9 3 K 4 r r B q y k D z v H x n n D 8 9 p F 8 5 1 E g 6 i C u p n C 4 q 1 D z l G h q P 8 v l E 1 o 8 J g i p C q 5 2 B q 2 r B 7 v t B 6 8 2 B 7 k e m m O g u v C x q l B t s y D k r - C 4 h j H q g q K 1 y 8 B o 6 6 C l z p D 8 p u J t k 2 B o h b 3 l c r q a j 4 3 C - 9 j E - q 0 F g - x C 0 k M j y X 1 - i B h g p L 9 w o B y y q B j g - C t z p D 3 z z B 8 0 L i w P x _ 2 E 7 h r F 7 m 9 M 1 _ i J 0 1 k B t q a 8 5 g B o t 3 C _ 5 j H w - U h 4 J _ n 0 C 3 l n F 2 z 5 H z z i F j 5 x C x w 4 B s 5 l C n s u E v w 4 K y s 9 Y r m v v B y 9 2 C v 5 1 B i u v E 8 m r H f 5 q u B 8 4 3 B 7 t w D p i 7 C 4 9 p D 8 h p E i m q B v z u D l k 2 D - p k H h t m C y w 4 N k - x P h q B n 2 u S y 4 j O 0 4 3 B s w g B y H y _ T n r P m 5 1 C 3 7 g C w 6 z C 2 o n C p t 8 G o s 2 B 6 s g B 9 - j B n q w B z 4 j B r 2 s B w 6 - B y x z C h G 8 2 7 B z r 5 C 6 m n C 2 3 U h i J 4 X s s H 0 k 0 B - 0 m J w 7 H 0 o r J k n 9 N h 9 r I w 4 x M g k U z 7 y D 5 r t D x r 5 K 4 1 q C t l d 5 j l C 3 s 6 H 2 s k I - j t G x 0 w D o p w B j r L g _ h C o D - g W 4 m w B q 4 t B 2 - T u n Z g r 5 I 4 k g M 6 8 y B k 0 t C 2 1 - C 7 o 3 E o 1 2 B m t G 5 s 6 D 3 n y B m t X n t y B q h u B s z j F 8 u 4 E s 6 z F w r t f s 4 7 G u p g C t i z E g s y C s y N j n r D x 1 u E q 7 4 E o z 3 C q g 3 B 2 6 q D q g m E 1 w 4 C w w B n p m D z 5 2 C 9 p 2 B 2 1 W u 4 h I l z 4 P i j v B s _ k J 6 6 w K o z 7 G y m Y 7 u z B 0 r 5 N k n v C _ l o B 2 i a y m Z y 8 R 8 8 h G 3 8 p H r q o P 6 6 w M 5 n 0 D 7 Y u _ 3 F j 8 k K 8 3 i D p i q E l t w E p j y G _ s 8 E w j n E n 9 9 B w g Z 8 - k B p j v D l s i H m t h F r _ 9 H 7 j 0 L o 6 m D 0 r y C q h s C p w 6 I 0 k F j x m J u 8 m M s 6 6 K 6 g y N 3 5 v H m y F t 9 w E o 5 g O o r H w i o L 4 h x K 7 8 s C p p g B r u c o 6 h C h s e 6 - z B i h l B 5 x 7 C 8 s w B _ 5 2 B 9 9 s C n s 3 E w 4 u L o p u N l j W z 0 0 D z z p L l l 3 L g i 8 M x n w F q g b 2 K w 4 U 1 j i E _ 7 g B 4 u 1 B 0 z n T i t w B 4 j v F y 3 3 J 8 y v g B 4 7 O u i y C o 8 0 N q s k J 0 5 8 F s m o D h y J 1 l 7 B m x m N 0 5 5 S m l 9 J h 1 - Y 4 h 3 R s n 6 F r z 3 C 1 m 4 K m y r r B 5 z u X k 1 h Q o 1 r C _ 7 k E j t 4 t B 1 t D t 2 i s B y x k j B q 0 t 0 B r i z 6 B s x m K x u o I w 9 n B m 5 q T q s u k B m k _ O j 9 6 Q 0 7 C o v 5 O v w u H z n 1 l B 2 z s N j 2 r H k 9 8 6 B n 6 q Q w 2 p L q 3 s P h 7 i a t 9 0 K j o 0 F t p x x C 7 m 2 l B i r 4 I r n L p 8 r 2 B j 8 u x E p u 4 w F i m p c 3 7 k C 5 z z Z p z w 9 C v _ y L k 7 3 F 4 m 0 d q - m Z t 6 u r B 2 o g H 1 0 8 a q q 8 j B q v p J 1 - _ E 4 9 P g k 1 G o h 5 Q s 8 r I - k 8 H m 4 r I q u o M 6 z B 3 0 5 B 8 0 g V y l 5 l B t 6 - 2 C x 8 n N q i u v C 5 w n h C 3 m R s l w K n - q F o h s m B q 0 _ I n 0 7 C q s g 8 D 4 i U t 2 Y 3 J 1 j I 3 5 F j 6 F 5 7 K 6 4 L 0 t I 4 3 4 C 8 7 l C p 5 Q j 9 5 B 8 1 C h 7 P m O m - z B i n F 1 9 C 6 v G _ y F _ 4 h B g v 9 D x 3 k F t 4 5 F v q l C 7 m g B 9 w 2 C 4 g a - u 6 G y j 5 V 2 1 6 C 3 n t H 7 l 5 J t s L j _ 1 J z u u a - n N 1 t 3 F t n E y t Q 5 5 T w 4 L m 2 r B 5 5 F y r p B y m F _ _ B 8 g L r h d 1 l - B 7 v 0 G 6 z i k B _ y v I h o L s 7 2 C 8 _ 4 D t z X t k K - 5 D r s j B 0 9 v E 2 3 h B p t t B s r v P 7 q 9 C q - b g u K 4 r G - x J i 0 m T i p 9 B 1 z o B 3 h e h g i B r 9 9 D l - k C g p z D 8 u m D 8 n X 9 p s B u k U 1 u a g h 4 B v y m B z q K q j Y p j r C y - i E g k 1 D p 5 q D z 7 x B 6 4 j C q r k E - x r H 8 U v u k O s 0 T n 6 L o r v E s 9 2 C o i g C S m s - C 4 u g B 1 3 8 C w r 2 B r h t B r z X r i d l p z B 8 k o D 0 m z D r g j B o 7 Q v g I g h b l u t B 2 h D s 4 f h 9 p B 2 4 e q 3 6 B g _ v O - y _ F v i 7 U 1 l s K 9 r 7 B 5 m e n 0 M 7 1 G u u E p i J g 7 M r p L 8 i Y i p I j 6 D l 6 D z 6 B w 2 D g _ B z y B 0 8 G y 1 D o 1 D 3 0 J 6 7 O u 3 P 2 I m 6 H 8 r E 4 q w B 0 7 I i u G o 2 D n o E h 7 C 9 h y B 5 y T u i E y v G l m J v 9 C w d 5 o C h l E n g B z a 7 7 D 6 0 P 1 l B 8 j n B q q g C p i w C u i R z k I 8 v B - o C 3 g s B - 5 N 8 4 C t s F w 9 x D x y B 1 5 B 7 l D 3 l D 1 q t B j 7 D _ g E m t E h m H 5 t c i 1 P n 0 H j g Q 4 9 G v 6 F 9 q L - 4 B 3 t F w t E z h r B - t 7 B o o O w 9 G p o G v o k E n u o C 3 3 T t 2 q E 9 o u O 7 2 2 D h R g - a k 0 q C p q o C 6 p M g r 5 B 4 9 M m g a - 5 K i z F z m J 8 6 O 1 1 X 6 8 I v 7 D l y O 0 0 e v j 1 E j 2 o B v l D y 0 V y g 7 B w o U _ 1 W s k i G 9 9 o B r y D j o m D j 6 n B 4 8 3 D 2 w p H t 6 u B 7 _ 4 D y r p C q x x B 8 n x G _ g 4 B 7 m y B l i I l 3 0 C 3 g 1 B 2 3 z H g y 6 J 1 k 2 R 1 n o C p r i C g s l E x i 6 C q 8 g B _ 0 k I 0 8 t B i 2 x D 1 7 m F i w 3 O 5 5 w E - 9 8 G 6 - z C 6 O q u h L j x y T k 2 p G h - q B 0 y t C 2 6 t M 8 _ z U v p C r r R 4 9 R x 2 H p p x B y h 7 B j r _ I o u v B 8 r O k 1 m D o x 1 C i 4 w C k i 8 B 1 i w G w 1 D z t a p m d 6 p w B _ 7 4 C 3 g 6 B 8 6 y B m q y C l 5 u B v - 5 E 5 z 4 B _ 5 5 x B 5 n d 7 g 6 B l l _ B x 3 0 D 8 k i U q y K t l t D u o w I p l t D i s 8 C 2 r M r s U t q U 0 k Q u 9 n B 4 6 2 K _ 8 z B n w m F g m o D v g S 3 u D q i D 8 k Z o z 6 C 6 p 3 C j 1 Y h k S l _ E 8 g 2 F i t m U r i W i _ z C x 8 S s 8 G 7 w D q v C y 2 E 2 8 Q o n u G k k T p 9 L S 9 x H g l y C 7 g J 0 p 8 N n q U 9 x u D y u f y l M i r G w 6 G g _ I 1 p h B 9 h M w 4 h C q 6 j B - u 2 C 7 h w C w w j E 1 t 7 B z 2 n H 7 w s N 5 6 m C v l 4 C 4 w 1 B l 6 D 3 j P k w d o y t D 9 3 9 B j 7 4 C - 4 _ B - H 0 h W j _ i B n 8 x F _ q m R u m k C j 7 q D 8 4 Z 2 s _ H g 8 w F - 4 g N l v 8 B v v Y 2 w 7 I p w I z - g B l - d t t m C v 5 w V 6 u g a t g 4 D l i 3 B z x T n x I g 9 H 7 q 1 E _ 6 q Q h u _ a 8 n 8 I 2 9 U y t I t 2 X y j 4 F j o 1 K p 4 K 3 V u 7 d w u J n _ S y 8 U v p i H p 7 x U p x 3 I 2 g 0 U k i o F n z g D x t _ D n k W 2 u u H x 0 8 S q l j C 7 g M o _ _ B k 1 9 B x 3 _ C 7 l J 4 t J z s 3 B y k o F 1 4 o B o n F s 5 9 C h B i r m N u t B m u 9 K m x m R g 4 8 i C 8 y 1 e y y t N - i y G s z j B n k V z h n H p 7 - D m v w H q k k I 9 t 8 G o h v R r s k P 1 g n c l _ 9 D z 7 7 l C 4 q q x B 8 n k _ B v u w D - h l K p u q S 5 x t h B 9 - n Q 6 2 3 U - 9 4 0 B j 0 i I h 9 1 v B w 2 9 W k 5 M n v r K s 5 9 G l 0 v v B 5 2 s 2 B n 6 5 B y 3 w H i t 6 E 0 x 1 B w s j D k j s H p l y H l s m S - i 6 j B x k w Q 9 u 8 b y y y I 5 2 j D m 5 l m B 2 x _ E 0 4 1 X 6 2 2 K - r t F 6 q 5 i B 8 s n L p - _ V w v g B t u r M 5 x 6 T 0 _ D k o v O 2 k v b m h v O 7 u q S k l r T k z j B o 6 9 G y q 8 N u y z l B 9 t y M t v 0 B 6 _ m l B - - w O 3 3 w B 0 q w K x 6 h H p h 2 T j k _ Z 6 6 u R u g x x B t s 6 9 C s 3 i C 2 3 9 S p q Z 9 q 3 H u 6 p N 5 i v J 3 k 6 L k i v B 5 p 1 E g 9 o C i _ - N l y u K _ y 9 S k n 7 M 4 4 1 E u h j E 2 5 t D 1 w M l g r D _ 8 u B i - g E 5 h s P u 0 v I 2 k j F r 1 _ C o h w E 0 v x B l g m E s i p G z - s O 8 h 4 L z n x c 7 m j f p 8 w R 7 i - G - k r F q i x F S x v 1 E 8 s 8 I k 6 k C _ s z D s o 0 M g F 3 h p L j y 8 G j 2 w E g 9 t f o j l O s u - E s 0 _ O 0 x x f g - p U p 8 7 P - n u I x u q G 2 0 l H d l 5 _ V _ x c m l q B t z x z D l i 7 p C w 4 2 O 3 t j a j 2 8 l B u m 3 R 1 m 6 u B h 1 F 1 y v L p - i B 0 s k J 9 i y G j n v J j 8 9 R g 2 4 I 5 j p L u 7 k v B u K - t i L r 1 r K i n X 7 x q G o 5 p c s _ k n B l 1 p 8 B h 9 p H 4 y q b m s S 4 m q B 4 k w B 0 2 h i B p 1 9 R s 7 h i B h r m r C 6 v i R 4 n I u h j E 9 j m D w v X j 1 M 9 - W x o h B 5 k _ E 5 m _ B h 3 m J p u 3 B p t c 9 x Y o 3 n F x s V j 3 4 D p n g L 4 _ k B 4 8 U 7 o j B o 4 v 0 B x i 9 G 6 n M l j h B - q p f - x k N 4 q 3 D o r s D u h r P 8 x r R 7 v - B 0 _ 6 Q o u u Z 2 z p Z m 7 t o B y 8 r B x j k c 5 9 9 n B 6 p t h B k 4 u Z y Y s 4 7 g B z 3 x Y m q 0 J 3 l m I 1 3 0 D w l n B u x g H n h j J 0 x _ H _ 5 z E u v q U z s x U _ W 3 6 x C u r 3 C 0 9 v D s o j M r 6 m F 8 1 s B s l 8 O 1 k i H s - 4 G - w 2 D z w 7 C z p _ B 6 4 6 J 8 o x G 8 i L 4 o 8 C 6 q 8 H 0 l 0 C h 1 0 C k r s C 4 9 m D m y j E w 4 t B 8 u _ H 7 v I j r o I r r Z - h y F 8 s m P m p 9 B 8 n h E g 3 7 D j t 7 E z u 9 X s h q Q j i x O x o a 0 5 - r B 2 6 l a 9 P m _ 2 C h s u B p u k B 6 9 _ B 4 1 D p 8 z N w r 8 C w i g N g 2 4 F h x w L v p h B 3 k r C 6 1 R - - k C u y k B h x T n l I z 2 m J 6 4 e 4 z K q 7 7 O 1 n 8 F 6 _ O 3 4 Y 8 h a q z P l o z C 6 1 N p i 4 G 6 1 _ I x p _ E 4 o p C 7 8 n o B u s _ V m u g C p 8 5 C q 1 4 M h j t D w 9 l B 5 9 8 m B j o 5 Q t o _ B n i C x y u C s s g C 9 v 3 E g - z D 2 o - I k j n R u q i Q g y n L o t s F - k K 8 n l E 9 g _ H o 8 2 H m z - D h w s E q 4 s S 1 i r g B l g z e l w H 6 9 9 G 8 l q V y K 3 j 3 F 6 _ O 4 s j i B w l v Q p p 4 H 8 h l G h 6 g C x 2 X o 6 1 F r 4 j c i i 8 C 2 1 n F t z l G 3 s k D w - k G k m 5 I 2 4 _ P w o B l 2 p n B k 0 _ Y l 9 h M q v X 2 v 1 M i y p G 1 z 8 D 2 p z I 6 t 0 J m n w T y 2 l b - 4 X p j 5 K 3 l f n x w v B g i 4 B j s l C z h w C 4 z o D v t R o 4 i B k 2 g B _ h 8 B y u q I u r 9 D 0 s 1 B 2 k v B 2 u 9 B w 9 a 2 5 c u i m C s y q C 0 0 t C 9 - q B z 4 m C 8 o _ G 5 u g I 5 s 7 B 8 h 4 B s 8 _ B - m h B 5 m f 3 o j B w h U z n V 5 5 n B u 7 a 0 9 9 C s s y C r o i B v _ N - 0 i F w i E 6 t B m O x h H h k K 6 _ K o q G p w 9 E x r n B y u P 4 0 t D l w E j 9 D 8 k O p p R v k G u y c k 0 b 1 1 F 8 4 m B q 1 o C p 9 V 9 j E r h j B 7 k P q 3 n C x 4 o E 0 m C z q i B r l W s x W m 8 k B v 1 J 8 _ z C 7 0 J g 0 _ W r v 3 I 8 5 k B o 8 O 0 9 k D g j j C p 5 X w 3 d _ x p E 6 2 g B j n e k 2 V 4 i Z i q 0 J z x O z n o C 6 y P o j L 9 1 J r h 1 F r _ w D j x m B 1 l _ B 9 u 7 C u 7 _ B v v m B 1 5 B s 8 a r u U n p k B 7 8 W v o c g h 8 B - g 2 B x i I n 0 Q z j M 6 g c 1 9 K 8 j b k z X x 5 M j 1 b 3 - K s 3 g C p 7 Z v p J z j T 0 n a m i V k 9 e x 8 W 1 j H n f p t R 7 k J k 5 E q 9 k B h o s B k 2 r B 9 m W 3 4 Q z k I 4 g G 5 j I x n G k z F u i D n h I n v O g q H 6 g L u k O h q F h g F 8 o O x l S 7 2 0 I 9 4 k Q o l 5 I w 6 m D 9 v r C 1 2 _ C w _ F n 8 0 G 7 h _ D p i o G q l n I 5 y u E x y u C 9 z x C z z 0 I y j 0 K 6 _ 3 B 1 4 j C 8 0 - H u 8 x G x z 8 F - 8 6 U 0 p m j B t 2 Y o 3 n I z 7 o M x r l C o l 5 G r k 5 k B 6 2 _ S 3 g j L n y B 8 h 9 N p x u B j 9 w E z g w C z v U o q T 5 p P z m S s - O 3 1 G - 4 F 6 n O q q Q _ 9 O 6 t J l l W 1 0 H 7 l H q 3 D v _ L r l E v k v E 6 h G _ z F g 6 h B k 3 D g o Z u 7 l B 4 - D 2 0 L m k u B p h k C l w r C 2 y K o y K m x K k 5 c t _ W g q T n p P 9 q V q 1 P z 4 Q h k t C o t T y 9 H 5 _ 8 B 9 v L 7 6 N q n T m 3 P p 0 5 C 0 2 b o w f 0 _ D 2 q W 1 4 D x u p C l t k N 4 - 3 E y - 8 D 7 n v H s g h E o l p E 1 o v H 7 5 5 B 5 q x C 9 2 p B m _ z B - h r C 7 5 s D x k 3 B k 9 z B 9 5 5 B 2 0 B u n X 0 t K - k 3 B 5 k r F 0 v g B r 6 y C u q m D q k 8 N h 9 q C 1 t 0 B 4 l z G z 2 W 9 s 8 B 8 4 M 0 t N 5 3 0 E t o - B w W n 0 p B _ l 1 B 1 5 q B 0 n 1 B 5 u c 6 i m B 9 p f _ 5 e h r d n 6 o B g g P m z W u L 0 6 i B t 1 M 4 - u B t q N 8 8 v E 1 z y H 9 l k D u q n G 4 j v P l z 2 C j 5 h N w h u B q m u M h w i C 3 _ w D k 6 m D z u 3 E 5 6 0 B 1 y B 1 0 M 6 4 2 B u 7 v V j 0 5 E k q s D o w w B 1 g s B 8 s t C k 7 o C 9 g F r r N 4 z f u 2 j B v s z B m 1 d x q L o t S l 5 q B v p a 0 2 b z 1 0 B J r 1 2 C r s t D 8 w x B r k i B j y l B - 0 O _ s g C o 3 r B o 7 f l l j B p x b v 4 - B l 7 5 E j q f y o s C x 0 m E x u b o u 8 H 5 g 7 H 4 w h D q z n C p w a o r p B p z i F 1 v w F 0 0 L k 7 M x 5 N w 2 z C i x i B x g m E h _ i G v u p C n h m E 4 y u F l h y B 1 g g B y 5 v I x 9 5 I o l 6 E v 3 - E 9 g S - k V w 2 4 C u w 6 B 4 o q B v v O g w 6 B x 6 8 C 4 i j F r g r C 4 6 i C m 9 i D 9 h J q 2 C 5 x D t 3 n B z u r C 0 h E k 1 P 6 0 N 0 v J v 9 X l q _ B h r e 2 u J h o s B v h h C j n f g y S v k I 6 h G g p H l k P 1 j P t v T r j K - 0 K _ u h B 9 7 E y p E u 9 T _ w d 3 x j C k v g B j 2 F 5 i c h v Y 0 v d i 1 l C 0 w 9 C 0 q 6 B 0 7 p D w 1 r C 8 y k B 9 _ H y p r B 8 i w B w n 1 C 5 i i C l v p C p 9 q D x o L 3 5 P q q l F p u r K z x v G 0 4 U - 8 v B p t t B 6 t X 8 6 s B z o t D 7 3 9 I l 8 p C m y 9 B 6 6 h C 0 4 k C m h L 0 t S o 4 t B 2 k 3 D l v q G w p J j 4 w B 8 q z D 2 6 7 B r h r C 3 1 g C _ q l F 6 5 p K r i 2 D o t N g 8 8 D x 0 w B 5 h 1 J x - h C z s o B 2 - 2 D g x 7 H 2 u f n 4 W w 6 i C g 2 z C z r y D y 0 n F h Z 1 0 u D y y _ B x p - B v h h B 7 y Q x 1 I 6 z N E s u q B 6 - x E r 1 0 D h 9 s C l t t B 3 z O q z F 7 x D 4 t H t l E i z h B l v O g z c 9 8 r B j o u E m 1 E 9 m a l r w D g 8 i H q o x B k 7 T 4 k l F y 6 T 9 5 v D 7 x s D p 7 V 0 8 i F 0 j 6 C 0 3 Z _ g 3 R - k s m C 8 p 7 Z 7 t s C m - o E 3 8 - W 8 u d 4 s 4 G y z r G i t 1 I n k 5 F w z r G 6 v d 7 3 1 B 3 8 V k 3 g V o g Y v r 4 B 3 q 3 H g w w J k v 7 H w x 9 C k g Y z y X 0 3 3 B u K 1 n o K 4 v f r w Q _ 3 O 6 k M o - j I 3 9 e q 4 i D _ p W o j 1 B l i P 2 j X q x R s o k B y 8 u D 6 j s B l y 6 C t X 2 t a s j S 7 q 8 B j n t I x n U q z o C p 2 W h t D s 9 K 9 r J 1 u B p g D 7 6 U q j H k 8 C g z C _ i I 2 i I o 4 F v x F x u H i 1 C r o F 9 n C u z D w o H 6 v F s 5 G q 3 a 3 j E r x J x j D _ n H g S l q B - 4 D z 6 C 4 s C t u D 7 - B w 6 J l o C 2 j C k - C j k D k - C 4 6 J 1 o F 7 t D x x G 4 p G u u V k i I r x N _ 0 J h 8 G 5 o M g j H i 5 J y j X v v K z x N v i L 0 i I 8 9 E 3 6 E y h T x 9 J w j J w p C 2 9 P s 1 T p g R - i j C 6 n j B t 9 t B g - w B m p c 7 x N 8 z Y v 0 e r _ H 9 n F k v d 5 u M p m - B x 5 8 C 8 _ K u 2 3 B v - c q 6 u B - r m C 5 7 - D - 2 W i w c m j J y G x l R l s o B 5 o 1 r B s 7 n B j 8 r B 4 h 5 B 4 h n E g h B g z c - k 8 x B g 0 _ O - - B 0 w h B h o a l g I g 0 D 4 o B 6 8 G l 5 0 B r f k 7 H g 4 C h m P v 5 N i r O - s c 8 0 P z p d y 4 i B z 2 k F n w m E 5 q k B 3 6 j C r y g D l j k D p 9 N v v a i 6 R 2 t E x y U r J 6 6 V v i H 9 8 L 7 1 K x 0 g C g p l F 8 1 a r 0 n V h - 5 D m l k G r 3 3 C q q w u B s q 8 N 0 - 8 D o s 7 M s 6 Z z 5 N 5 q P g l L - 4 0 D v t t B x w 2 C 6 s E 4 k u D 9 8 0 B i 9 H r 9 E o v N s j O m u P 4 y k B z 7 h D 6 i T u p r B 5 2 3 C l r n B 5 g e 3 x T i z V q k 3 C 7 x 3 B 5 v l B t 0 M s 8 g O _ p j D x u b s y 1 B 7 1 v B k m U i i m B 4 h D 0 _ x D g 3 r B 6 j u B s p 3 D g p X 3 5 v C q i x C l x p F 7 y a y m T l q a u q p G 3 j 7 C 8 r m D 5 5 y C 4 4 4 H _ - m E n 8 j E 1 9 f q u F o h k G 7 - n E l v _ C 2 2 t B u i p B 8 6 i C g s x z B 0 r h C _ q 8 E 7 o 4 e _ C l 4 8 C u 9 1 G o t x D q 2 p M t j o N _ 5 m B _ 4 O h u 4 B 5 _ V h J 1 r q E 9 l c m 2 z C v p x C k x _ H s q - L 8 s h C j x m F r g h B r g f t v l G y 8 g V v 3 n V k _ q a h - 5 I 7 _ n M 3 u w D h 1 u K u 2 l B t h y F i n w h B t 6 l n C _ 6 2 j B 4 p h I h g f 4 o 6 C 9 - n C 4 v g B n u w l B y - - B m z _ H o q k I - r g D 3 0 _ N n 4 3 c j K h p w J _ 8 Z 8 w 2 B z 9 2 F n k o E m 0 D 3 g C s 7 s B j 2 Y _ g R i 9 O 5 j g F k n 2 E 2 - z R j n h B 4 5 R v z E o u E 1 h H m 0 k B o 0 z E 9 r Z p o E g x y C 8 z S 8 q J w 5 O 0 j 5 B _ g B t i n H p t q S y t v E w h 3 C v t Z r w 9 E 0 t t C v k N 7 y X g g Y 1 3 y S H n k l B r j P 7 v p C o o n C j k N 0 q W j m m B q h O k u _ B q y b q 5 z B o j 1 D 4 4 m B 3 _ f - v m C 4 l g O q _ u B o 7 g L o i Y 7 4 W 4 n q C 8 0 7 Z u k 9 B t h 4 D - m a _ s t J s n k J i 6 i E 2 h T q 9 P r g R - j o B k z H o q l C g a s p o C 5 7 U 1 8 O q x O i r K o 0 o C 5 t o B h - g B 5 w T v j k B l p u B h u o B v - 5 D v t 4 B t w H j 9 E 8 5 E 7 t t B 9 p g B 8 1 9 D 1 z a z q f 1 l J n y U x h M q m C g q g C m j v F r m _ B z 6 v B 1 8 8 B i - r C s x x D 2 o H 4 m M t i 6 D w y L h 3 v C i p n C r 5 S r l V j 8 q B u 0 F p 1 Z 8 6 V g r E 6 y d 0 r u G n 1 X s m Q 6 k T w - K u _ k E n o i L l u 0 B y 1 l C t t g G h i 3 B w 3 3 B u _ - B 5 5 8 C 1 i d 6 n 9 B t x M 8 o X 8 o o D v p x C k 0 j B j m u C 2 u x B 8 q J j 6 W m s W 2 _ 3 M m n B 7 q U j _ r B y k h U 7 j N i 6 z J y W g v 6 B o - 7 C 6 n 9 J i o q C y 4 I m 5 2 Q 7 8 g G i y P w l k M v g g K l 6 n B 7 v y B 0 _ l C o q M j 2 M q z n E 8 1 1 C 7 1 0 D 5 l B - G 9 J 0 5 E s k L 4 0 P 7 x C 4 r n U t m H 4 6 J o p J 0 t o H j 3 3 _ B - z 7 K 8 s v E 8 _ C 8 j w B j 4 B r 7 y C z z p B g D 1 h j B s s C h k E l Z j q a 3 p L o h B w q E 5 l i C j l g Q j n _ F 4 x z G y x 8 E s h B 6 b g t 7 q F r - w D h n 3 5 B l j w C h q d 9 1 p 1 B w 6 8 y C s w 0 J v m t 7 B 3 w 1 H 6 n j C 8 y 7 D s g s b j k k q C w 9 4 2 D r u o _ B 6 3 2 k C 3 j 0 k D m p - i B 6 6 h 2 N h y p O z 5 o Y g q 7 P w h 3 H q p n 3 D 4 v G m m n B i _ I - v R 7 m W j q l H v 7 y 5 G 9 y 8 g B k x 2 - I t 2 q r B u j - - G w u x v C 2 l 4 o G n 5 q r B q o 7 F 5 i 2 g D n 1 5 1 E 8 8 r E 2 j w E 2 k p 8 C 9 7 u S v k x V 9 i z N 4 y c j m j V 7 r s U h j t T z 9 7 D n 2 o F n g 4 Q 8 C y 8 3 F v 9 q F - F l C 8 h p G 8 o 6 F h n t F z w - E V k B 6 E y y w G m - j G k 9 P _ i H _ s o E k j 1 E u j g F h g v F w C K l - 7 I 0 0 Y j w j F n v 3 K 4 w w L t D 3 h 3 Q t j 0 R h 0 t S 8 x m L x 3 g B p 2 B 7 B i z Z 8 l p I r y o O 8 v q O 5 7 k O 1 F p 3 0 V z k 5 U k u 3 T w 0 2 C 4 4 T v x 1 B _ l J 5 4 5 N 4 - h N 6 1 q H i g T 7 m l L m h j K 6 s z E r w X m v 9 H t 6 h J i 7 N p 9 1 F 6 1 l D g n 1 G 2 q q O 9 x 7 O _ l p P _ Q o 9 v H q q j B o j s I 9 0 K 4 y D s _ i F p 7 j E x Y 8 E m - o E h 6 9 D 1 - 1 D 0 v t D _ 3 F l X j C s g k G h w C 4 o 4 G g q i C g o c v x N 9 4 _ B _ l G z n x G 9 g 2 C x t D z 5 x H - x h H z q v G t j B - p g G t l t F v j j D t q D m o 3 E s z k F 0 w y F w x _ F x x o D s _ P 8 l 1 G g 1 - G z 9 B k z r F M X y 6 u E g y o E p 6 g S o B X i h x P u - 4 P 3 X p 3 m V 3 l i V M x k z P 8 z p D s 7 s E m 8 - G m 1 u B o j j O w 8 s N j s u M 2 - w L 1 n u K 2 E u N x 1 q D q u t D k m m D 7 t o D u 2 w D n p 5 D g m i E v q p E 9 W u G r k Y k E r g _ G 6 p F 9 j q F q v 6 H - q k I y 0 s H p n B 3 0 4 I x y h J i l 7 B 2 _ E 7 v E n m _ N 5 x J 1 x 7 J g m m N - _ 1 M s K 7 p B h 6 9 R y t B w s 0 W 2 t n L 7 7 9 B t 3 j W q 7 z B 5 1 l L j G g F p 2 2 N k x i N 4 g Y 5 1 p H n - _ G w n z G 9 5 n G r u y E v n C u t h B 2 y s B p C n Q 7 x t F 6 b h E 3 s 1 K q z _ I _ _ D h - v L w h 1 L 0 W h y r K x 4 u K i k t K 5 v r K w H f 2 w x L 4 j 3 D _ R u x z K g 3 l C y B r 5 5 M 8 z c y H j J 0 5 m K j 6 u K n C 4 t 8 N t o _ N t n _ N 2 z 4 N 4 - _ M g F m y i N 4 0 w M v s 9 L _ C i 1 o C _ p m D 7 D d 3 8 _ K h 9 q C l g C i - 3 M 0 j - M y j O j k 0 I 4 h - M n C i j u P l p k P 8 8 y O - i _ N 9 9 n N 8 o 8 E x 3 1 B 6 r 2 B _ 9 m E 3 n r K 8 s B 5 g k F j x 0 E h w r E 4 t 5 E 6 M w B s r 7 I 5 8 V q h x N 7 D g i O 8 C - L w z 9 G 7 5 s G x u 7 F 5 7 q F o E H 9 - 1 D z t u D o E 0 N z 3 P 8 x B t 8 p H - 6 4 O l 1 8 O 8 t i P - y 8 O m 5 2 O l G _ m B v m v H - _ 9 D u z R u 0 7 H 0 8 2 C 4 8 n B 4 4 t H 9 p k H 0 7 B 2 6 1 G m z r G r s g G 2 j z F 2 N K u n l F 1 k 7 E s r 2 B 9 7 V 2 _ o E - i D x 9 h B K i g 8 N 8 C p i K q r x E j 7 l E r 3 B v x j D n _ 4 I 7 - Q 1 S x p h E t n h F q w r F 2 p 3 F 2 g h G h o s G 2 m 1 G s h 9 G r 7 H 2 0 9 I _ y C y 7 - K g 9 p L z v 9 F w p d _ 2 w L 1 3 t C i v t J r w r N 0 7 - B h Z 3 m 2 D x q u B h g o C k q 1 C D y B 2 8 8 F 7 v M v x g G q 4 h G r i _ F l 0 7 F z t O 0 u 5 S 3 q 5 R 8 - 1 Q 5 I q 4 y O g x L 0 r 4 G w w m G g u 1 F _ j l F g i I r 9 7 I 7 0 - C 8 q i C w J o H j _ p E n 7 x E x - m B h 0 k I v - _ I o h 5 J k z y K 0 1 J w 1 9 H x x 8 L z g u M h p 8 M u E 6 _ o Q 0 l 1 Q n o 3 Q o w 3 E 5 k m C 4 5 F - 0 o O g k 4 H v D _ 2 - G q s i H r L 1 z r B q 3 y K q p 5 K v D 6 8 3 G 9 m 5 G k 7 X 7 8 M u q k E x g D o w _ F t t G 3 - B r v 8 O i 2 j O k t B o h m M x 8 o L 7 p Z 5 2 p J w 2 k O - - x O q L w n l J q p o J _ p o J 2 o B z 1 g I m q l J j R l t m I g s 5 I h h y I z E v i 2 O m P s 6 j M q w o L u v X 5 o 1 F v q z J i 2 z I 3 4 1 H s 2 z H 0 8 1 I v G m D p y u E s z V 0 6 q J h l i K w r 6 K k - q L t 2 9 L p j o M j m l K o q E h E p U i D t k E u - p I s 9 2 K 0 8 2 K v n 1 K y y z K 3 u r K - g l K o _ 5 J H s K 8 u 4 G y l n C q x j B q z m G 8 3 8 F s k z F s v n F t q 9 E - o w E k B V 6 4 z B 6 E q H p _ n P 6 2 I 9 p 7 J K K n z 2 F p 9 7 I u t i K q E h L x q D h L u C 6 s i K 9 t 3 J o h C h i B w 1 l K x s h L u r 3 L x - t M 8 0 h N s o w N - w 5 N 8 G s q w N g R p j v Q 0 j t Q 0 l x P p I k k 5 P p u n P o u u O r j 2 N r v 1 M 5 F g 7 5 E _ m x E 0 8 K q x l C 6 2 _ D u i z D o g t D 8 q 4 D z m h E k v s E p 8 z E q 2 9 E i 8 j D s x I h 4 u F j 6 1 F x l 5 B o g 3 D x n C y - _ L 8 C q H z 8 x B k 7 8 D q H D t 1 2 F o u n F x P i _ z M g v q E m o 3 E 0 G y Q g n 3 L r X D h r H s 1 5 F 1 g i J z - F w _ D u y q J 3 - l J n _ i J w B w w 1 I 4 v 1 I k 6 p I 5 P f - w s C u K _ R i p J v q u E q j 7 G q 8 1 G 6 l u G 8 E g D 8 i 7 G n o L m - t P - 8 w O 3 P l C 1 Y j G z - q F h t p C 1 m R h l 7 E u s x E i - o E 2 5 _ D q _ 2 D w 0 r D g 5 w E j j - O m r B p x r E m z D l _ v Q 7 8 v P o l r O j C q H q v f g D 7 Y 9 I - 4 o F o g - M r l _ N H k l x N p 3 g N r q r M 1 0 v F K q 6 0 L 7 9 _ K 4 7 5 J n h 7 B t 6 n G q - w N j 2 g M p s u K p j s G u l i H x q w B x q I 2 r m O 9 2 6 P m y p R - k 2 S 8 1 J 3 6 u G s x o G - Y u 3 l B h m 2 D k v h J u u _ I 3 _ 5 I m y y I s w d l 9 _ T 4 w m T o 6 J i w i B i z v I r o F w p r B u _ Y 9 h m J 4 x n J x g m J u v k J g D y v l V g 0 u U w p v T t _ k C p l 6 H g j T v _ g B w r n J o s 1 I 3 p B 6 y b q 1 t H n m a _ 5 7 C t j B y w s I v w G w p G 1 I t 9 d 9 h K 6 u - G k 4 F k B 7 t j F p 1 z F 4 7 C s m y B 1 v n C 5 x n I y 6 j C o m E i - q G 8 g 6 B y u a h r D 6 h p P m 7 k Q t n 7 Q _ 8 t R x o B x i _ C o 1 Q t i 8 B n j L 2 0 C z i g D x g k B o w 9 G v 9 4 G m l 1 H i y B t k E h j s Q 7 h s Q - 3 7 S g v _ I 9 1 K m h 4 F o u w C l j 7 B y 0 v I r s o I 5 - 8 H m n z H 0 p o H n u 0 B _ 7 i E u 3 i C _ h F 2 3 I h u v G o q _ I i 0 s I h j 6 H l 7 E m 2 l C 2 u h B - I 3 t s V 6 _ C 1 w I j l u C l h i D i w i P l w Y m 5 O 5 k y F h m s P o p m P p w 0 B 2 2 k B 7 9 4 O q r q P z j 4 P 1 h k Q t s n B h s b y v 5 D 0 _ J i s x G 5 y O p h m G h i r G g 8 u G j 3 y G - p 1 G r 0 j G 3 J q 0 2 G t r 1 G 9 G 5 9 8 S o 7 t S o l 0 H o o j C n z 9 Q j o 5 P j r y O 5 2 l N t q 7 L 2 B i w g C 4 r v B u 8 4 G 7 e v t F _ 0 h F m v 0 E v 6 m E h u q E p x E C v i j K x v z C 8 o 5 B 9 j - J l u p L j v D g 8 d _ q v B 0 5 h C y D 2 i a p y - B u D x h t P z v a p 6 s J g - m Q g x 7 D z 2 q E p j t Q n i l Q s j 7 P i r r P 3 C 1 4 6 R y v 3 Q 3 k h C w x n G 6 r h O _ x 8 C s 1 q D x N x k 1 F w y 9 F 1 C r a 7 y B 5 J 3 f 7 5 y G v o w G z 3 t G w u 8 C x x U _ B i l L 0 9 l F q 0 q I h g v I 5 j s I k 2 q I 0 6 n I u k i I y D l 8 - G u - y B j i 2 O 2 7 6 B l 7 y F 0 z 8 M i - 8 L 3 0 5 K v v 2 J y j u E g w 5 B 3 C x 1 p D 2 l 0 C 8 k l L 4 _ q K g 2 u J 1 k 1 I i s 0 H 1 4 k H s r J h i p F v G 7 x 1 K 7 _ 2 L 7 9 5 M i 8 4 N x q B g q 4 V k F w y d y r m M p G r M 9 y l G l i o G k _ u C m y d q 8 w G 3 k y G p k y G 8 s z G r j y G w K 2 x 1 I y 1 v I t t o I Q 5 1 i I m z 7 H l l 5 F t 4 D - _ m H w g 7 G 3 I 7 D 2 5 p F v y - E h 4 2 E l - B y m o B g p o L 1 8 C 5 5 n H t k l H x l J w _ c 6 l h F _ H _ 8 k D 1 m K k m i G h g w G k p _ G 6 1 r H i v 5 H x r j I m u t I g T L 5 m 8 F z C i _ a n m D i i h K _ p i U n a 6 8 h D u 7 h F n b - 2 g F w _ 4 E G 6 I z v _ B 5 i T 6 r 9 E 0 u y E 1 2 H m w C p r 2 B 8 5 h E o 9 3 D 8 x s D 1 g t D 5 s 4 D z Q z 0 x I i 4 E q n m H 4 i 0 E n o j B - 3 - K 6 B l B w 3 p G u r x G 3 G s y 3 K i w h L p o t L g 5 1 L i T l B k z r E s D s D 7 9 m F 7 m w F 5 3 5 F o p i G v w o G 8 6 u G r o 1 G q l 5 G v E h N 5 p l M _ O Y y o O l i w C 5 o i B 6 o _ K n a z w U E v E 4 - 6 K y g 7 K m 4 3 K n 8 y K 1 h M _ g s R _ q z Q 7 r z C k q v F p q y O r B 1 0 l M g z _ K 5 C l g B o 7 u H t 0 1 G 2 B q 0 m D 2 _ m B 0 h x J l p y K 4 n 1 L o y 0 M t 0 v N y x 8 N p C t u u E n l 6 C q r 9 E v w z E z _ o E n K p H h t B e s w C q 4 z P 4 l 6 N 9 C w n C 0 P - s B e 2 p B j 4 Z c 9 E t m _ O 2 d 0 P o m o I s 3 B h b n 7 Y 8 L o g k B q p w D 1 1 6 H 0 S 5 E h o c i C 7 U - v p J 0 O 7 U g q w B 3 M i 9 B 8 o x F l r B v C z m 6 M i C u u B w m O _ h Z 8 h B 3 s B 1 u y G z 9 s H i L B z x E n H 7 9 C x 3 M r p C v 0 C y 2 8 E s F o w B i 0 K - a G s 3 5 I y 5 8 H B 0 p B p K 9 0 r C w Y R 2 s 2 L 2 t u K P y w B r 4 m B v B 1 m B h m t E m 4 D 0 p n B 5 R r 3 1 P t u 7 H l y b j W _ 3 D t 7 6 D x n x D m 9 o D r 4 l D l K j w x C m l C B u p B z h g F t J m X s 8 l B _ n B z r C 4 4 h E - k e k 0 f o s n E x _ y E n h C o M k 8 E g E r t n L h 3 g L t 0 B _ 4 D 8 _ 7 P 4 - z P 7 _ C k 4 B n _ 5 P g v o B z 0 7 H e i 6 C 7 w 7 R 9 N n 7 h Q z o D h v F 0 x G 1 _ C 5 o D u h _ F z s 6 F y s 0 F n l s F p x n F x u e t x y B - 7 3 E 4 m u E o w C r o D t 3 0 L t j C g U 0 _ m H i j 3 G 2 P w j E m 2 5 G - x r G g G j 0 B i v H h g x N t 5 t P q w B h t B s h k P j W n W r o 7 I g w i I B 6 I k s 9 E j 9 p D 6 u 4 O e 2 P s _ x F n m l F u j 7 E i l u E y 4 h E r o g E 2 6 U 5 2 0 B 2 r 4 E - U j r B 3 3 1 K n k _ L k o B B l 5 6 H 3 l D x p C i o x G 5 8 k H m 8 G 4 i o F 2 8 h I o u C r E 2 i 5 I 3 2 s J o u C _ H g _ h J p 0 l K g _ w K v J i t j M r y B G _ u n E w 9 B y d v j 1 H 7 v 3 I v l D _ w j H - - 3 H 7 M 7 C r m r D 8 0 e k - 7 I h r 8 D l 7 B r v c 6 i E o _ 4 I v C l W - x h G k 8 x F n H 1 0 C u 6 8 H n 7 B r 7 j I u u B G n s 4 D g r l E x j J v w q E v C 9 U n y C 9 E 8 i k F 5 n 8 E 7 r x E 1 5 g E 9 C u Y 6 D y p w E 1 6 k E r 6 6 D q y z D h p _ D _ u p E u h 0 E 9 8 9 E P L x 8 9 E v 5 B m p x G z q 3 E j m l l B j r i F r E q 5 C g o l G m w v F 3 h W q u n C _ k i G n o - J 1 l - C R 2 - G l W 6 x - E 1 v z E 2 8 n E q 5 7 D z 4 K m v S 0 - 4 F r 5 1 J j _ i L q h 5 T 4 3 - F x u j G v C r r 6 G p 0 n H _ 1 B 8 g D g 8 u Q 6 B W s v 5 D 0 j Z z h C 5 G q i 1 M n 9 o N 3 0 3 N w o O 8 r u J n B 1 s R v J u o x G 5 n i H p 4 v H 1 v g I s D q 9 B q l u J m p n K v x u B m 3 t E 6 i 5 L 0 q h F 9 u a v y B h w D y 2 t E l B y 6 g O 2 q - O 1 7 4 P l h r B 1 z H y g 7 F s s - Q 7 4 p R s i w R i _ r R 0 3 L h x D w 2 B L n g w J p 6 B h l B z Q k 9 l B q 9 B B 8 i z I q 9 M x w _ F u 2 t K l 4 p L 3 Q k t x F z r 3 F l 0 _ F w 5 k G t t R u o j D 6 q s G k v B _ k v F w u x G w D - 3 y G v 4 y G - 4 y G u w x G 1 2 t G 0 u s G s u n G i w i G u 6 d k y q D 7 j r B 0 z w I l 1 j I m o 0 H m 1 m H 8 o 0 G k 1 i G 6 5 x F o D i s v B n m K s 9 t D g u 1 D j m g E 3 p o E s z v E g s 6 E 5 8 - E 2 5 n F - x t F 6 g 3 C y 9 Q 7 r 5 F t m _ F w 7 h G 5 x l G h h o G i F q 1 n O o 0 n O 4 6 j O n 3 i I 1 r Z w B h E o - 3 M 9 m l B x 7 j W - D S o t p G j E p 9 v F 8 5 1 F r n _ F w 8 h G i 5 I 5 2 F h z 8 G y 7 l H i D - 9 2 F 5 q U x y r K h 5 u K i s w K o 9 u B x g k E v v r K 3 h l K h 2 _ J 0 p E j 4 B t q r I k k k I g D s 0 B u w x L u 2 U m 9 u R - n C 8 k r E r l k F - p 5 R 1 7 v Q 9 T f _ m 6 K 0 v 9 K h 6 7 K i u 9 K - D 2 5 w G 4 n u G g D q 3 h G q 1 m G _ E w B 6 _ C q t B 8 1 E j i - K 0 i h D 3 - q C 3 0 u K q n g K y o D _ C 2 j 1 B l C 3 - B n r g R q 4 1 E t x u D 3 h o P 5 - 9 N p w C y j C v g d k t B 3 P i k 1 D 6 N o t B s i k I n s 3 H z r s H 2 k n C _ j q B 7 D 1 j B h 4 1 B _ C 3 o q S 6 9 1 Q _ m _ O 7 v g N h x X 7 7 t B 5 _ 2 B t 6 g H g l h B v x 6 J m B z u B l - F 9 h B 0 1 w F o H h 5 k K o E g b 2 q x E 7 w g C z t M _ - 7 F 4 z Y o - 6 F B 3 G h 9 y J z j W _ t G _ S r 0 g J 1 3 p J _ t x J z j 2 J Y 3 r B k n l J _ i U i - z G h v 6 G v j 9 G r 4 - G l s F 1 p g F n u i H o k h H 2 - J 7 m H r - q E 2 T w _ t D j v 2 D _ _ Z n 5 B r p C _ 4 b m 9 9 C w u B 9 5 o K m 9 M n - 4 Q s n O c _ v K l B t 5 B r k s B 1 0 Y 4 2 C o 6 v D 7 4 K o s h D o t G 0 7 G - r 2 C 1 p g E w - o C 0 1 L n z M q D o X 8 _ 4 L 3 n P h m G w - 9 K j r F l 0 s E x 4 F w 7 z G u 9 B 3 l f 8 1 B q j o J z 5 B i 7 _ B _ 6 H 6 g D p 7 _ C m u C i g r P 6 O z x u B j V 7 4 F x j J n h w N l y B _ n m H 6 0 2 H o p T 5 t 7 C - l z C _ q D 1 k S y 9 M u 1 D n z M i k o B i 4 R w 4 x D t h C i z P 3 - 5 B y 2 d 3 - 5 B j i s K t 3 p L l B 9 v D x 6 D 7 C o j b 0 s v B r q x E s q 3 K - x v M _ 3 g O 4 B 2 2 k L 0 _ - L 5 s L 2 j 8 I 3 z I h l 5 J 4 m 9 N q p s O k _ z O 6 5 3 O w D q q o J 6 p l J 4 j 0 H p 6 B x 6 9 I y v z I q l 4 B x y u C j 0 j I r z 1 H 7 4 T s I 7 5 m L 3 x s K h H u p 0 O g _ j N m j B j j j K w 7 9 K s 2 0 M 2 _ n O s q 2 P 3 n o E 6 o p E q n B h p 6 L 2 s t M t 5 5 M - y r K n p F m 2 E u s r B 4 _ n B 4 y d 7 _ 2 F t 4 7 F h l i C - 6 B y 3 D v j g H 2 B 7 1 0 B v m N i q I k x 6 K 5 2 j C u F 0 y 1 L 8 1 f y i Z o 7 I 3 h l P n 8 w Q 5 x - B k u C l _ E 1 n j B z i I j 3 o Q r x _ R x p o C v 7 u I 1 z i K p 5 8 B j a y u q B r 6 X r j s B y m _ G m s 1 B u 1 o F i z - E 0 4 2 E o _ d g x p B k m a u s o B 5 6 6 D 9 q v D p 7 4 D t 9 4 J j s 7 C l s 2 C _ j z I p h C 9 z s E v x _ F 7 _ q G 9 l 1 G m i B G 1 r 3 N 7 1 4 P 3 v w L i i U h r l T i 6 x D h k j L n g 0 L k i g M 8 x q M z C z _ g Q j j n F o 6 - C y 8 q N w h E l i 9 P y 2 B r 4 v B W k L n q 3 F l h h G _ 3 p G 6 r x G i x 2 G 3 2 - G u q 3 C l n g B 9 3 n H q L L u 1 3 K 3 q 5 K v r 5 K p s 5 K i 2 k C n g m D r t s K 6 t k K k 7 3 J z E 8 s i J _ B a i g q G i j g G p 0 3 F r j m D k v J 3 1 Z w o 8 B 4 4 4 E 2 l w E 6 3 j E t C k X l n S l g q J j g 4 I q k l I 0 x x H q 5 L 3 2 i E 2 B 8 k a 4 9 H y k U s t 3 C _ B 6 - M 3 l B s t o J y s 8 I 4 z w I p 1 j I 3 - N t v a 8 q s G u 8 u G 0 i _ C t - W h 4 y G x 4 y G i 8 H 9 0 o E u w x G j o w G 1 C 7 z p D t k I u 6 R w 0 u H l 8 n H i 8 j H 7 0 6 G 0 D s g y D 3 0 k E n 3 q O k 8 j N 2 y 5 L y p u K i - q J y 9 Z - 3 0 F w i j M m D m o n E 6 t S 0 2 D v h y I z v m I 3 l 7 H _ g s H 9 z C t B 3 n V o r n B _ t s H k u 0 C 3 1 - R k G o j v H v z l H p 8 - B 6 2 q B s - 4 E o v y E 8 g q E 7 6 i E 7 0 E 3 w L e P u n C n u F w u T l o h C t g B j w 9 G g 1 L 6 2 N 0 2 1 M m X _ z K s 0 z F _ j n G s w q C y 6 k B h p q H 4 O 1 Q 9 z 0 D m 5 x D 9 q l B w P q - l C r i I t y H l 0 - K 2 6 m M y t G m r H 9 m i B o 7 y B 0 s x F 9 3 5 F h i h G 1 w o G r y t G r 0 r F 5 h C 7 7 3 G y F u 5 c n 2 - U 2 q 3 C k m i J 6 p n W y i s W 9 G g m i V k x 0 U y _ 1 L 6 5 h B w 8 6 S l t y R m p j Q 7 s y O v _ 6 M l 7 F _ H - y I o 1 s F 3 p C n 9 k H m l r J 7 n 8 J x C - - s P _ g E 4 O 5 4 g Q 8 o y L _ 4 R u 5 g S 1 t 4 S m r j T q l s T k 6 n T 6 x 9 F 1 2 2 D n N t E 6 7 m Q z C w q Q n 0 Q i w n I 7 v g J 6 z 6 J v z y K j 7 D 8 h K 1 p x E 1 6 9 E k 6 k B h _ w B 6 7 6 F j y n B - v h N 4 q o O i g r P q 8 q Q 7 5 B p 4 X 9 0 T i 9 t B j t m E - 3 u E i o 2 E 8 6 8 E k y j F _ t q F z o w F 9 _ E s 1 1 B o r 3 J l y C - - v N x n N 4 B y 6 v D y s 5 D 1 q i E o w p E t g z E 9 w 5 E m u C g v 5 D 0 h p C j 9 S o 4 s F u u x F 7 s 3 F l 6 5 F 7 1 _ F s 9 - F w s i G t 0 j G 0 F 4 h 0 G v r 1 G 1 C 9 G o r M q s I l N 9 z O 4 8 3 O r p e j s 8 F m q o F h 0 z B n K y w 0 E k 3 8 E 3 0 J n 1 v H h y B s h U - l p F 2 y P j u 5 O w w S s n 0 K v _ x R 9 g 0 S 2 u w T q 5 m U h k y U l y i F 8 _ l F 1 C 7 w U j 1 M 0 - 4 C 7 G y F n V 4 x 2 G 0 4 2 H s y 5 H z 5 9 H z C 1 z u B g 2 B o 1 t C y k j C l 5 5 F 6 t 9 F i r i G y y F m 0 p E 1 y o G _ r s G - j r G r 1 t G 8 B o v 0 U j i C k 9 w W - i 3 V o 0 0 U j t c i y W s o Y - y 8 K z C Y g s s G o v x G 3 4 y G m w x G 6 u G 3 6 s E 9 2 t G o _ p G _ _ k G 5 g X 4 5 j B o 5 k I q 0 1 D y l o B 6 l C s 3 B - z 3 G 2 o M 7 i _ L r s s N 2 s 7 O 2 4 i Q p v l R r h m G t k k D 8 y 6 S u D n p 1 E u w 9 B 3 - 2 M 0 x K _ 8 U _ S 6 l r V n z p W r 1 8 W 4 8 I y u p S 0 F 3 4 8 W g 1 P 0 l u D 8 q x H j t k B j n 4 C 0 m p H g x m H t 8 - G r h 4 G y z x G z 4 o G 3 C q p h H h x 1 G _ _ b n 8 F 8 _ q F u t D w h 2 D i _ 4 E 6 l u E 9 C y 9 3 D n r v D 8 p l D r 8 u D h t 4 D i q h E r w - B i n O 6 9 x E 2 z 6 E v t i F i y j F n B h o w F 8 l 2 F 7 m 8 F o 8 - F 7 y j G m I 5 0 x C z C y 7 H x h r B y x h L y F - j y U v q V 5 Z l z 1 O 9 3 k Q x 4 t R 6 7 x S 5 G v f u 4 v U 9 - y J w 1 6 C w 2 o X t l r X 9 y h X h y u W z 6 t V 4 4 j N 0 z W N 3 C p 5 h R q s z P v l r B t h C o 8 h I l 2 0 I y 9 B t 5 - K l z w L x q _ L x 5 o M 6 c l o j B 2 p Q l B y 7 I i r I t r B 9 M l B 0 u B y 2 2 P h l B n 9 D n y D m 3 1 B _ i 6 H z 7 i H v y w G r m 6 F s q D i n u B I t w c 9 5 z B g 9 r J n r 1 I u 7 8 H r 6 i H z s s B h u _ B 9 x w G w - Q w 8 9 C 0 4 z G t _ s H 5 j J s c x s m O n y B w 7 U r r B 6 i L q h u D 5 1 q L h p z G - u h B 0 w B 4 3 h S t 5 t Q s i K s 9 - I z 3 j O 0 w C _ s y M 7 0 7 L v B x j C v 8 t P n 6 - N x u w M k u 7 K n H v p i F - 6 0 F 4 B k p 9 F - j 1 G 7 M - 4 X l B m l s D 4 S 3 o 6 R _ 3 0 T w w m V u s X 6 o j P u D 4 5 r R s t 4 R z 5 _ R k 3 8 R l z E w h 0 O z 9 p R v r 1 Q _ y - D 1 z 8 D 4 F 3 C - 5 y H i z m H l q 9 G i n _ C k 0 W _ o 7 F 9 l E n 8 N u t n E - k B 7 w y F v s k E g i 2 D i G n W w 7 2 I h k h I y Y y 3 B r 3 m B v B v B k l v N 4 1 n M g G t B B 6 9 u J _ 8 w I 5 u z E 5 j M 4 r 9 B s 6 U p y H B 7 C z v q E g m 2 E y n h F 9 6 t F 4 B y i 5 I y l r J y 6 9 J 0 k l J n l B 1 n 5 K 8 w h L i z r L 0 s y L 8 B o m y N n i 0 N - 3 s N 3 _ u E o l p C l k 3 M 6 0 n K h 9 C l 3 3 L - k g L 3 C v - 6 I 8 k l I w I r B g C h n u F 2 9 s B p z j L s i 4 J 0 g u J k w 6 K 7 5 k M j y 5 C k l 9 D s o z O j E u 0 _ Q n - V h t z L 4 s 1 S p y k T S - D s n 9 J n 2 K j k y G _ l 9 J 1 u 4 J H 5 n t O y g g O s _ 3 E j _ n C v j 9 M 6 R 5 - q F 5 n u B Y k 3 j M 7 n 9 G 7 n x B z v 9 G q u H n 5 B 7 7 8 G 2 5 z H i 3 C u p j N p g u O o 3 C 1 y 9 I 0 l C z J w 7 4 C p r 7 B k h 8 B 3 o j I G B 2 5 m M 7 7 C 3 l z M - m 7 N l x 5 O 4 j - H y p p B k h D s q p S s _ _ S - 5 B u v u N l r w N i n y N E v o 6 C 3 4 O h O k q B 8 j B 7 1 E m g l C 8 o 8 Q 5 o D w t O x s K i - v Q r 7 1 P w 1 F 7 R - C n 8 5 J s 6 l J 8 _ w I - u 7 H p h F 1 R 0 _ H G z 7 6 D n k z D x s P y - R k U p i j F B I x q z G g _ s G y 8 n G 2 9 j E 9 u F w j D 2 z i I q y 0 H e v B e s 7 2 I j 1 E t t u F v 1 g F q w B 3 t 7 H 2 2 N x 7 F 7 C k C B 9 s B r K u g 7 B 1 h O m 5 s G q - I s 9 3 D l 7 B h w z C 1 z B 7 _ 4 K i t G 1 9 o I o g l J l m E 3 l h P y 4 c z l 1 G 5 4 F 8 u B p 2 k F _ 5 u G p 7 D s j - E i 4 7 G u 2 j H 0 s m H x u q H u 6 r H _ 9 B 8 5 k O _ 6 k O y r Q 7 5 j J r k 0 N 1 C 3 y 7 N w t E m 7 3 K 6 7 x M v m 7 L s x _ K h 7 - J 1 h h J j s P - 2 Y j k 6 B s 2 4 F m 1 5 N w p y N 1 l B 6 6 2 B 9 y B n _ 0 I i 1 t I r 4 T v 1 m E u 4 5 H y 3 u H i 9 s B h h k C 7 _ y G 1 7 j G g C o 9 4 F _ r Y y z 1 B q 0 y C u i - B 6 v B 7 7 v K k 6 4 E g s Y y 1 W q 3 P t - 3 C k c t _ L p 7 S _ w k I r C 7 n k B w v r B 0 5 H j 6 D g 2 w K t 3 F 4 p I q x z F w 0 D 2 w F o 3 E 6 h D q y _ G z u 1 G z E 0 u x H 2 z m H k t 5 G i z s G r _ _ F 0 t v F - 8 K l 3 2 C r p x E l m j B u - M 6 r o J 1 6 g J k P - 3 Y j 3 H - k i P m l n D 5 o x D h _ _ L y p B k 7 q F l 4 t F x Q i C 7 s m K z R 6 D 1 q x E 7 C 6 D 1 N k C n j - F t h O 1 r C 0 g 1 J G 7 C s o h E q D t B 6 q 3 K q p q M n u 3 N 0 9 6 F x p l C W y c 3 - v C s D u l 2 I 0 j i J j 7 v J _ z 3 J y i h K 9 7 l K 5 2 Y n r v E 9 2 3 B 2 6 2 E 9 E 1 7 B i M p W m _ q C n b k v 2 L k C x B o r 1 J x H o M m w H g E u n 1 K x q w K 9 m B h D k 2 u K n 0 m K m r k H - n H n z w J 4 Y x B s 6 h O 7 3 p N 1 m B - C t o D t H 6 I 0 _ x G s q l G x h F 3 6 g E k 9 q F 7 E B z 3 Z g _ o D y P 3 u z J i 4 h I l w 2 B 3 n 7 G s l - G z H 8 8 5 G k w 8 G 3 l 7 G s 7 5 G n x 4 G - N w w g G 2 h y G 3 1 r G R x B 0 4 D I k M 6 p v N 6 w 5 M n h 7 G - k X 8 8 o L 5 N R z t g B I r H v k n C t 3 O y m u E m 8 l E 0 6 7 D P u 9 n E g G 0 8 y L u o r L 8 6 g K k - F k w 3 O 1 Q w t r L h x w L m L n g _ M - 8 z N L 6 B - g y U n B y F s j U h i x Q 2 9 l Y 4 X 3 J 9 w 6 G 0 n 5 G 9 x 6 G w 1 2 G s j 0 G m r 2 F t a u v s G r n m G o i g G 8 5 4 F r w w F 8 s o F 6 r - E m o p C h g O w _ r E s 6 V m t 9 D 1 6 w G m e x B r 5 z J i i s J 0 - o J 2 8 - I 8 I B 2 2 p H 8 0 h H q k 3 G n j 9 B n k q B g M B r x i M 8 D n W h u u F e 9 C 7 p 6 F 7 i s F 8 T z u 7 H t 6 i H u m q G 5 E 0 j s G 3 x E g n o O 6 1 i Q w l C l l g F q j o F o t x F u l 2 F h a o 7 b w j - E 5 u v K m 0 3 K 4 n _ K q 9 k L 3 o j L m 5 E o r 2 I - - - K C E 6 o 5 G 1 - 3 G _ x x G i v C z 0 i F x n m G w i g G i 6 4 F x w w F 9 l B p 8 K 4 4 u H r g j K l i 7 I - 1 n F 3 5 - X - j x X p 5 9 W e 8 7 n Q 5 x L k G 8 k 3 G 9 k u G t j k G 9 p 6 F P r K - h 6 E 4 u y E k _ n E 5 5 g E 9 s B r 5 i E q - 2 B l 7 B 2 T t 4 3 E y 2 l F 1 n 3 F - 8 l G l s R 1 v i K r E v C 1 - o P u i U r l 5 K B x C y w q I z 3 0 I n s t B _ 5 m D m m l J t 8 C 8 l - H m 8 k I u 4 n I s j n B - p v E 3 v d B 6 I n z l H y i 3 G 2 P y 9 q F 9 C P u 9 n P v B G n 7 6 D 4 0 F h 6 I n D i B 8 s 6 L 9 W l k k O v x m P _ l k Q - m 1 B z u h I k n x R 9 9 - R q x m F 5 g 9 D o G o C 9 r w K l r w K 9 7 p K 1 0 m K t j 9 J v g n E n w i B - s n J n s 4 I 9 E p b 5 p o H n g 7 G l j u G i 9 9 F R y Y m r g G o r l D n r K e 1 N 2 1 S 7 E p H i 7 _ G m 2 n G 3 l E w 1 B B x R 9 s o E 0 g 0 E s F 4 B p t j G 0 o x G i t l E w p M v 4 v H k L x C z 0 - G w F 3 G 9 0 - G 4 g p H 1 y y H x k 4 H r w 6 D h u V s 3 B q k m H o c h y B - 0 y D 8 x 6 E 0 h o F y r x F L B 3 9 9 M l - _ N m r - O q q 2 E 2 g l D u D x s i D u s w I 9 r u W h u 1 H o v Q k C i G n j w K 5 t w J 8 L 1 N z q x E y 3 P r _ 4 B B B 9 6 q G v l i H 4 r 5 H w n w I B p E 2 v p E 7 - y E 3 2 7 E j n i B l 4 v B m 6 y P - l 9 Q r 0 _ R r 3 8 S E 2 O 3 3 k Q j v m E s - x E x C h m l P 6 7 _ P 6 v 7 D r 1 q E - n 5 Q w u - Q 2 v - Q t q u O t z C 5 l t Q 2 F i 7 6 S 5 v 5 Q m P r x 5 Q 4 v r P 6 F w I 3 3 6 G s j q G - j 6 F k w o F 4 v 6 E 0 B j 5 m F 9 9 7 F j o t G n J z u n D w 3 u H r B i v z Q x i 6 O 5 r P 4 _ q I m v q C z p t B v h O 2 8 n E 9 5 6 D i 3 c y 3 j B m l C 3 g 4 C 6 v 7 J t K 5 g B 0 _ k K t 0 z J y j B z q _ H t 2 p I q s O 2 h 5 F r r K n t 7 H v B y - t I m 5 C 6 x o F t h g F - u y F 0 l i G 5 M s F h 1 5 F o 9 B h n 1 H s y n I r 1 Q w p h F r E z J w 9 v D E 4 O i k 9 N i 1 3 O 6 i r P y l j C _ q s G v E 9 Q r p 1 G 7 p 1 G 6 m 5 G 3 9 3 G k T 9 G v 4 g J p 5 9 I g r 5 I h 2 n B t u r D 6 0 t I i h l I r p K 4 x r B 1 Q 6 n 3 C m 2 6 B 1 - q B 4 s u H C w c 0 i - I W s F n - o I _ g - I 8 1 B 0 4 u G B k L m j _ K 3 1 n D 6 s y C u - m M _ j 1 M 0 X x p l M z 7 v M 7 G n B 8 B v q 5 K w p _ K N s L o w - D y i B 9 v u W - _ j C j t s K 5 y k V 8 j _ T 3 C _ 0 N u x 4 F x r F z h C 0 i v F 0 r _ G 1 g l H v t q H k o x H 6 g 0 H x - W 3 3 0 D y 6 2 H o I r V p q s K 2 _ t K E s L 9 6 p R p 3 l R - 1 n B h 7 6 I k l n Q n r t P n p y O 4 4 u N r 1 s M j 0 E z n w C v w o C 8 g P t q _ E m 9 u H t 2 r I J U i c J 0 D q 1 7 Q g C - x r D U - J 2 1 x G 2 t H x 1 _ D o k 0 F l i l F 7 a l H 6 _ G 0 m U l 6 i F x h 1 E 0 0 l F y 9 1 F p l r C 4 1 c 1 8 0 G u p j H 6 h u H m F s 5 I s q 7 G _ h q K m O S u 6 7 H q p k I t u r I s t K 6 0 u F l n x I p k 0 I 3 j 0 I p l x I z o a s w s B 2 r u J 9 w v K u h D 6 3 C 7 o z C l p N l 2 r F g 8 H 6 n 3 C 8 3 - M _ j 9 N h a x m w N 1 J m 2 3 O h - E 7 r F k _ _ S x 9 p T o s H v t L - u 3 E q 3 L v j 6 B - q t L 7 r t L 6 x 9 B 7 y 6 D i 2 h L i d 1 5 4 B x 3 g D k 1 n E w u 9 N t 7 s N 0 t 1 M 5 2 G r B 3 C g _ M u t 5 N 9 j u O w p j P 8 u h E 2 1 1 D - m E 2 - i B g 7 o L i 0 h K 7 C l v l H 3 _ L i _ H n h 1 G s p u H 8 m O 9 v D B z G x l D W - 0 J o j r J u 9 B 2 n R 8 I x W 4 - g M 9 4 7 L v K _ P n 8 0 N 8 Y h v x L i U k U 0 l u I g 1 i I x B 8 P 6 w B 9 m B - R t t B g 2 u S 0 k 1 R j _ x Q r - p P 4 P 4 I _ 1 5 G B I s u M p _ C t 4 1 G 5 r C e r r w H 8 y 5 G m i n G v C _ T i _ q F 8 x - E 5 v z E 7 9 o E w 8 3 D k C w o - D m x r E 9 o 3 E v C 0 1 t K 4 7 z H y p M q t q M l n l N y l o B x n 1 G 9 k u O j 1 5 O 0 r j P n B w D 9 2 9 I z 3 9 I o I q i h Y 0 v y X - t l C _ B r 5 F 5 2 T s s u J v E o 6 2 H 6 6 2 H s 7 2 H q j 0 H q I l N h n h G m g g G 1 r 8 F 7 x 3 F y D v h m D 1 8 N y 4 6 P 8 s - D n x o E x C _ S 4 v q M m 2 4 M w w j N 5 0 s N 7 G w D 5 - k Q h R o I y p 5 I v 8 0 I j 9 0 I z w i C s 2 k C 7 J N j 3 6 R t a p N 8 y x G n o r G n q h G y 6 4 F h x w F w k m F h i 8 E 0 l w E 8 4 l E q t M q z 5 B w q 5 D h o k E 4 0 v E k s o D k _ _ B 0 h D l n E n k s I v o p I l t m I q q - H - q d w u G h R v 4 n D n v 7 B u q 3 C w D 5 4 p J k v B v z 8 K l _ - K _ p _ K 7 1 8 K t k 2 K 6 o x K i u k K 9 f 2 - y B E 7 z j I 0 4 5 H j s t H 2 p h H x q f j o D 8 9 3 D 6 8 e - 6 Y q n C t 6 T h u n J 6 n 1 J 6 P t n 1 C e v B 6 6 8 I _ 9 l E 5 0 v D y x k H x - 8 F q x C p u z H 8 5 0 H 1 _ 4 H l - C u g o G m q 6 H 8 j t B 7 2 w J 0 i s J _ _ l J p t h J h D t 6 j O y l _ N s z X p 0 7 H 5 _ K q 8 i J 6 q Z 6 i 2 C v h 2 H t w w H 7 q o H m r 8 G 8 D y 5 r Q z s i N - z B 5 _ l N y j s L l j X m 3 m M t y i O 2 p j N i s E 1 8 x R L 3 Q m p h F k t q F 3 G w F 3 n 8 J p t v K v 6 - K m m o L x - w E i T q q p B g n 5 L p t _ L 8 2 8 L 9 G 4 v w I s w w I 1 C l i C 6 t 7 Q y l r Q 5 m 1 P j k x B n 1 6 G r t - N n 7 6 M - 6 3 L x u c o v o F k j B - 3 8 D w 5 v D j B 4 n 9 D 6 r p E s s G p - 8 C w 6 _ E _ b n x m B - i m G y o B 3 J x t i D Y o L s v t I 9 7 x I L m I k r z I 4 r z I w q 2 I - 6 K l s w F w D j 3 y H 8 B _ c - 5 j J p 6 g J t 6 n D i i B 4 g D z q 3 E q q x G q 2 7 G s q m H w X W i 4 u G k i 5 G s D w x 4 F j i h G 5 g m G 0 8 U q h _ C l 2 y G s y 2 G h r c r l 4 C p w 6 G v E w D 3 k _ M m s 8 M g P 0 o B 4 q k K z 4 i K - z - J u 5 3 J 3 u t B i - x D l 9 m J r 4 Y u 7 r E g 3 t I r B 0 D o g N r N z E p - h N g C 8 h l O r h 8 E t h C m 3 C 4 Y 0 0 o T m h 1 R x 1 9 P q j b q 1 - H w Y 4 6 u J _ F r g B 0 o r L 9 t h N 9 y 1 O w _ x E i 5 x D W x J u F 2 O 2 u 2 G 4 _ g H j V j - 0 F l m 8 F m q i G z h m G q i B z C n m j L l 1 g D j 8 0 C Y W z q k B q 3 - C 5 m m I m r w I 3 1 6 I 1 J k I _ - h I 7 G w u C - i 9 G 3 s i H v E 5 r B z 9 v J j N 6 h s W t v 7 B 9 - p L 2 o B 2 9 q N n s c t w i H - G n B 4 g h H k s m H s 5 r H 5 8 v H v E q 2 B 3 J 4 c p 8 x I _ p 2 I y r D 3 J r q C z C 2 u C v v j I z q V v x k E h i C 8 B j r l N x f - Q l k 2 B C 1 y B 9 h C s L W 0 1 3 K 9 p y B w w j E q g 7 K z j 2 K p B 2 o B 6 u G Y u L g 8 j B j a r v v K 8 9 6 K r 0 t G 6 x S o z h L 9 _ - K 2 q _ K n t 5 K _ 3 L s x _ G s m C u v B 1 p _ M j i w M p l 7 L q 6 h L u T 2 u s D o 8 g B l y C 2 i 0 K w q D i q 7 O i L r u 5 O 0 4 m Q L v C 5 M s l C 6 g _ K w 9 - L p y B z _ E n h 6 B m x n C _ 4 k L w F 2 O y _ w K 6 i o L w 8 G q h S y n r F g l m E v - C 5 s z F 7 x 6 F 8 l _ F q G z H n 6 r G s e j F 8 l w P r 2 z C h - w F l g 6 P 4 o L v 2 e s 5 3 G j I m o y B 4 7 j C 0 y y H 6 9 6 H 1 6 j B g l k D 3 7 k I - 3 n I y m p I m n p I 4 n p I w s m I n k i I w 4 y H x D s q 4 H j 2 u H m 9 8 B 2 m 2 B _ 1 6 G t I 5 5 5 H l r p H o 4 6 G y g F r m C r m h H 6 f 9 B 8 w q H l m p H 4 l l H 1 2 k C 1 7 s B o 0 6 G k 8 y G 9 w s G 7 x i G 5 F v 0 7 Q 6 1 l P t w x K 7 h G q k x L x k q M u j m O m q 8 P x p v R k E i x M w n o E g k y H - g 5 H r u h I i B I 2 z j U v r z U v 7 3 U _ i 6 U h F 6 j G h D j F i g I u u 4 B t 4 m G o C p 1 m T 6 2 7 S h D 0 h 3 I g l x I g B I 3 5 z J h 2 w J 7 w q J 1 t k J 9 w _ B 1 t w C g i x I 1 h k I y 8 h D _ _ h B - C 0 - B p n I _ D _ _ r J p q _ I k C t H w q r K _ k 1 J 8 D 4 I 4 I 2 - 8 M l o x L 8 L 8 I w - B n q r B _ 8 5 U 0 z o T i 0 s R I 6 D p K n r 4 G 4 g 3 G 5 E 4 I 5 4 j L p y 2 J w q H h q i C - m P t 7 m F o q 9 D w k F _ h B G i 1 h B P n H x 4 t F g v p E 1 8 Y y j u I - q _ H 9 E i G 5 R B - C 9 i T 6 I 8 D q r s H g _ _ G 7 0 C r i 9 B k o U 7 n v E - 6 k E o 7 5 D _ F G _ n 3 H o m 8 G p n 6 G 7 s y H 6 m O _ h B n - L q D 0 m n K 9 h t L m w K 9 2 - K 9 4 6 L B x J 3 h p I g m 2 I q 7 H y 4 i B p u - J 3 8 k Q q 7 U i s E u m 0 K g n y L l 2 o M u n 8 M x C v x o G 6 4 i B s 3 e j _ o V 5 8 2 V 5 z 7 V u 1 0 V 0 6 m V n 5 t U t 5 8 K n 6 F r h M i P h R 2 9 z F 0 n v B w p 1 M 8 B 2 9 6 J - 4 r F - k B 1 8 o K o t h L s 1 1 L v 3 o M p v 6 M v u i C h u 3 E y F 6 x 0 V 3 t L q l z Q k q 5 V 6 t r V p B Y s u 8 M s k 0 C v 4 5 F 1 9 s Q _ 1 D n l u O u D 7 x t U 8 u x G 1 v _ D - o 7 U r q 5 J h z Z l 6 p J 7 6 p J 9 G y x n K 2 9 k G 7 p P 7 v 8 J w 2 0 J 9 y i E z q i B 1 8 9 I 9 i y I m o i I 3 C m y k K n j q J i 7 t I 2 _ 4 F 6 s D v k q H v 5 o I 7 r z B P B 7 C p 1 u E v 0 7 E y q q F - o 3 F 2 O p E 1 s 6 D j m E v 2 5 F p y B z u m O k j n P s 7 m Q 8 q - Q z C o L 8 t x J 2 x 0 J - h C g y 5 D r t b 8 6 6 J 8 B l m y U t m p U s k 1 T y 7 6 S _ 1 4 R x l u F 6 9 - C t 4 h P k x y N 3 E p u 0 N 2 l q M r 5 o I w 6 a 1 i g B o w n C 0 7 I s r X i o g C g t u H r y B z l 8 F 6 4 k G 9 w o G q 7 u G n V x k t H v 8 v H 9 0 y H 5 t 1 H s 3 L p l B x h l H 8 8 U k v B z 1 w L 3 w 3 L 7 4 4 B m 4 r E t y 3 L 9 l 0 L u 3 r L _ 2 h L x m 2 K - G l s y R v g z K q w E z l k L - r r B 7 n 6 E s w s L i 2 g C - 2 b 7 b y N 7 _ 1 F m o o G 1 h _ G x j u H i B F 7 g x G u p - G 3 z o H i k y H x 6 7 H 8 7 i I p g q I n 8 s I l h B z H - 4 v I r z c h d s g x D o s j L r y 0 K 8 o p K _ q 2 J 8 _ j J y n v I 4 C 6 g _ I n 3 D 3 l 7 J g n 1 I 6 z y J j g D _ 8 l I _ n g J s Z h k 5 H w h S r 2 x E 1 2 4 I - 1 n J 2 s y J h l 6 J p z j K _ k o E w 6 W 4 k j J - v P 0 k 6 D z 9 F l l 6 J k Q n 4 4 N 3 l g O n 1 n O 1 7 j O 1 6 j O y u 6 N j w t N 7 i 7 G 7 u f - E s g _ F 0 j E j 9 i E u 0 v F i s m F 0 r 9 E m z 0 E i g q E 2 5 h E r 2 H 8 q _ C v 0 C t g B w j - B n H I t p S 0 I 0 P e y j B m l v N 9 C 6 D 8 h V - 9 K 6 9 4 E 3 r C 2 i 3 G l h p G l 7 3 F w p w D 6 0 F 4 T B k 7 m H x x w G x R g - 7 M i l - O - U 5 Z z s s N 6 S _ L _ r 8 B 8 g k B q x v F q j B u - G j 7 Y t m B 7 E p o h C 0 d 7 k _ I y d n m v K P n H y d 5 E 0 r O j 7 B u y t K h f I o j D t u s B k C o p y M B z g B y p s H m 0 5 G 7 - j G 4 v v F P 9 C - i z H _ z 5 B q 7 x B y d - 3 o K 2 9 4 L i L P - 6 m F s h 2 F g o B g o B _ h B t B o 1 9 J p E y O v 5 _ C x t 4 D x 8 _ N 9 q k C 3 - p K v t w K 3 0 z K g B g E v 7 2 O 6 i x O r r r O 9 m B y k 2 D 1 o 1 C k M k U w g l K p i 9 J j w t J r q _ I _ T 8 I - n r O r i x N 3 9 i H l 8 Y 5 p x L _ u E n q 4 N - 8 _ L _ F 4 I 0 q g G v 2 w F 9 r _ E 5 E 3 z 7 E y 9 J l 5 t F v J 6 D 6 g s E t 9 y E x r R 7 x v M j y B 1 j 1 G v s i F t m G 4 0 2 H 5 l m I 9 M L o t 1 B w F 3 M n w q E w h 0 E - v D 1 9 l G - k 1 G h 0 - G 7 k 9 C s 2 g B 9 4 F 5 l s B w F G k 4 z G - 9 s H y 6 H 5 s u G 1 K k J 3 z h W o 7 2 W j D - t z G h g 2 G m 2 0 G h - 1 G m U j 8 8 F q j t B p 5 7 B z n u G 6 t q G i e 7 m B 9 z 7 H w 0 0 H n h r H i 0 h H 3 u F r j 0 M u u M 6 p 3 H o m R 6 6 r J z w s I 5 x t H 8 u n I P - r x E q _ o D m - B i j E w n l G n 1 w F 2 t C y r 5 D v 0 4 B 6 9 v L n 2 s S h D _ h 3 I g j 0 I g J - m B u i s J h D - N 6 _ 5 I F _ D 4 7 L m C g B _ y 2 L m G u 0 r N x 3 3 M j j - L j 8 j L 5 N e q j u I I G g g H 8 r w D s r m F x n 8 E j w z E 0 P j W i j D G e v u w J 7 z B q p m F - 4 3 E 3 s B h 0 y D 3 q F B s u p E g m 2 E P W 9 v 2 D l B P k x r E x j 1 E _ v K 9 s m E t 0 s E p l 1 E n _ 9 E z _ E 3 - u D 5 y r F t o w F o m 2 F u q Q s 3 s B s p n K 9 M w 3 k G 9 w t G s w 2 G 5 o w F p l B k I i 2 j H g 5 r H h l t H 7 0 y H 1 y B n o j L 9 z m L m - k L p g g L q 5 3 K v 1 v K j p h G 1 3 Q z p _ B _ l _ C 0 D w 0 j P r 3 7 N 0 L a t 6 _ F 1 - 5 F 6 g 0 F 5 6 r F h - k F s s D r j x D o t 0 E 5 8 q E 2 D t x _ M x g n L v 8 k M q 6 4 G v v n B 5 t w P u 6 i R - 3 q S 5 7 x T p G 4 m u Q l 9 y C 5 s Z 9 w 0 C n 6 o R l _ s R u z D 4 u 3 D p q 6 G 7 M B t i 4 C 5 3 3 G s m 5 T w 4 v V h h z W u D k I 5 n m I z g s I s q z I y l F r l w G 7 G 2 3 r E _ m v B s p _ K m q _ K s h 7 K u w 0 K 5 t s K 2 o h K g 4 0 J N E q v G z E 9 q w G s p j C 8 7 i B 9 u 8 F 4 i 0 F v p n F x i 8 E i m w E 9 3 i E q o 9 D s s p E x l j B 0 h o B w i h F n 0 t F 5 h 3 F h m j G 5 0 q G 2 H x p z N 5 8 l O w 2 w H w 7 m B 8 s m P o m u P j k w P - i w P q z t J 5 9 V g D q l 1 S l z 9 R x p g R p 5 3 P q H 7 D 9 l 1 J j C h 1 3 C g l 6 C - u E j 8 8 H 6 m k J _ 7 j I i 9 v G p D w C t 7 x E _ i g F 4 v r F j w W x l v C l s E j j Z r z B 3 s V i 8 2 G 6 k l G 5 0 w F 8 _ 1 F v 4 q G r C 1 3 8 G i 7 w H 6 g L h l i F 4 6 y I g 1 h J q 5 t J x z 4 J 6 z j K i D 2 p p G 4 5 r G 3 h t G t 8 y C h k c S i S 4 _ p I p s r I 5 j - G l 4 B 7 u o I w H m x q J t _ l J h 9 8 I r _ 2 I 5 P 5 l o P f 9 D - 8 i J w g 5 D p 6 C 4 p m N 5 g J g _ 2 C 3 x j C 9 8 2 E s _ T p G k F q i 1 N p i i O l 5 D r - h K H - D h 5 9 R w 7 - R f - D w K n G r j s J _ 7 B i 3 h D 6 k u B 9 o u F 0 7 n L _ h j N n J o F s 4 9 K 8 x - L r 3 r M 2 H v u _ N p C s k C k 0 _ I 0 8 g L - m p L w 0 x L i O r q B n l 0 I 0 z 1 I w x 4 I r 4 i I w K g D - I 0 - _ D l o C r n o P o v _ O h j c j t o I p j _ N j G H s v s S h M Q y 5 h Q x s 8 O 0 s 4 N 2 - 4 B h 4 2 E n - B p x p H r 6 x G z h z I _ _ 4 J 5 2 6 K u r 3 B 4 p S 2 7 F 0 2 1 G r F 7 D k k u G j 7 i G 5 1 2 F 0 u n F j C q t w M h _ n J o l D o t h N 5 q 7 O 3 u B w g B 2 0 E g 8 z B t - s G 3 q y D p i 6 B y 8 - M h N E 9 m E 4 9 v E - y o G y 7 p G n k r G x E w s 2 S x l J - - i O y h h S p 6 l R n u p P q T 3 v p P 1 m j O 1 8 6 M t C m m 9 E y q y E n 4 i E 3 r o E 9 q B k o 7 D 8 i h F r - v F l 9 E p y E 0 x 4 F n i h G 9 g m G _ p T r q r B x z w J h w d 4 g o E y _ z I 6 3 B p 8 j L t 1 p K u 5 C - l l F g 9 4 E B v B u n o I y j x C n _ o B z 1 1 G 5 v - G y 1 B z 7 9 E 5 v r F l p 3 F l g h G i I 1 Q 5 z p J q 8 G v _ k H 7 s v K m v h L - M r E 2 8 z G - 0 - G z 1 n H 7 6 v H 7 Q z J p q 4 S n B - u k U 5 G s r p S q w 7 D h 2 y F 2 g - S 7 n h T - y 4 S m y p S i d n m z C s z P x C o w 2 G 9 1 - G 1 g l H 8 4 r H p 8 v H j 0 t G 1 y B g 6 2 H n u 1 H 0 F g l p H y l p H B 9 G 7 h u F - s k B q 3 r L - r j L p m 2 K z o p K z _ 5 C m p j C x - m J x i 1 I g C o l l I _ 6 u H - m 4 G q y k G t _ j D w p X w 0 z H - z r I i 3 _ I k D 5 u 7 E j k i F 4 i q F p 8 v F _ s z F 9 v 5 C - o R i - 8 F 0 s - F h Z H x h i B n h i E 7 k s J h p m B y u M g M _ y p H 4 - G 8 2 i J r 8 j I v z v H m X k k s G r x - G h n 1 H l s 8 D p x Z q j 5 I o m r J w y 3 J 4 m k K m I _ i m C s B i r p D 2 2 w D 0 o 6 D g n k E y u s E o _ 0 E n F m l 8 D r 3 k B g 6 7 J _ 1 r K s _ 7 K 7 x n L g x 8 B h i j E 1 u 4 L 5 7 7 L o G I p 4 m K z K u p y J g q o K o p o K t z D p q w K 2 n o K n o g K s v 0 B 1 _ p D m C t W u 6 j Q m l k P t H G 7 n 7 M k C r H 4 P j z z C I 2 Y r z m G 5 3 8 F r k z F _ u E 8 j 0 D i 2 S 0 - G 7 E R h o J 5 r C p 3 _ M 6 3 o L p E 7 E q q _ C u u B l 9 v G _ H B 1 v n H 2 S y y r H 5 v 9 I v h 5 J 6 S 9 m 8 J 7 1 T t z y C v 3 9 F 9 m C 6 g z G u g - F m 5 0 F 4 E z n 3 K o 6 k M 8 h s N w i y B u 7 0 G 1 B l D 5 0 9 K l D T t m n I 3 4 y I i k 6 I r 3 y I q G _ j p J j 0 q J q k s J _ j G 5 5 9 G h O 3 t g H m M o M j j 4 V k u g R 4 - V u 3 y M g s 3 G 4 s r F n n 3 K 0 q L h m q I 4 s o N v u v O p 6 G u m h M x m q Q s G 0 k o Q l O 3 W 2 z s C m h y B z t h I - n k I 6 w o I o w o I 0 v o I - s m D 3 K m s t W q G I l i _ P t t h C 1 t z G _ o m B i m x I 0 _ - P m U w k x I l 4 s I t b x B q h 9 H h i h D - k 4 E T k E y v m S l D 1 r k C l D q C - 1 C h 0 D l 7 v I z 6 m G h 6 G 1 g g C p _ u C n y k J g i m J y i p J n x n J x w n J x K r 6 z T 9 l i T R 8 P o k 1 K j w u F 2 u Y v 4 2 J u k 6 H 4 3 B i G v v p M - 5 j L 2 p 7 J z n 1 I 4 B h W m n C h 5 1 J t 1 o N u i j P _ q 9 F g o 3 C k i B 3 Q _ h - I 2 n n G 7 5 K l V l B - t o G 4 u 2 G x C 5 h u O - - s P l B 5 G n v t U u n r V 5 G n u 3 F g 9 G q 0 q I l j s I 5 j s I g 6 n I s 7 - C z 5 o B - x j I t j 7 H 3 C 9 m 1 P - 9 5 O p B q I j 3 8 K 3 C x E 7 _ N N u j k F 1 g B m 7 9 D k 9 q C z 5 j L z 7 8 J l u 3 I 3 M 3 4 z L s F l B _ p - D 8 t n E 6 q D u 3 m D 3 q 3 E i I 1 G 6 q D l B 2 j 2 I 2 j o J z j 5 J 0 y q K _ y 3 K 8 z o D h 7 p C v 6 K v l 4 H h 2 w L z C y s j T _ t j T 2 o B 8 c q u y L t s t L 0 r o L z h g L 1 C r 0 6 D - g 4 G k 6 w T 9 i m D q y i G i s r Q l 0 u O x 6 6 G h x b h t o M 6 n k O 4 H p 5 u D r C t C h m g E 1 p o E s 3 x E 6 4 U r - 9 B z g s B m 3 k B 0 5 n F 9 x t F q 5 1 F 5 r 5 F r m _ F w 7 h G 3 x l G i 5 m G 5 w q G m o p G 2 n p G n G - 7 L k r 8 N - t q S - - d 2 o w K s o _ Q _ C D 5 k v H n q k H 7 I x y r N v 5 u M i q x L 4 w L s _ 6 G 5 D o K 4 q 6 O 9 2 1 M m z 5 F 4 s t G 1 O - x r E 0 4 0 C k 1 J 2 k g F 7 i o F j I i V k n 8 J - 4 t K X 5 B g n 9 Q _ l 9 C 0 9 1 E 0 n r H v y s H - g y H n C 1 6 p H 7 - x H 9 g J g _ 0 N j q B g 8 B j m b k 5 e 2 w u J z E 2 4 4 F s g 0 F u - s F g j m F 4 F h H 5 u g F _ x 2 E N C 4 4 L 1 2 p D z w l B J C m 2 5 D x i m D j h i N g C 8 r h O r o w M i s 7 K t m 8 K t i H 0 _ t J 7 p i O z s w P 6 x 6 Q q h B r 0 j C r y 0 C h E k w g K z x 8 B l 7 s D y o 6 K o 7 g L r 6 l L 0 6 q L - j p L w t n L g F 0 5 q W _ N 2 v x L t - H s o h I C 7 P x u m C v t l G j 2 K w k r H r i n H l U _ N 3 m g X 8 p h W 3 j B H w u n J g D s i p E z - l E v 5 - P D _ C y 1 j O 1 0 g N D m W 7 n k H o K l C 0 h 6 Q 2 R 0 m B s x z E 0 h w B - n r K j 6 r J q 3 m I x q 2 G g t y H 2 _ o I _ j J l 2 k G 2 G k q 3 F 4 Q r X w 6 p B g V x n i G g w t G i 5 3 G i q i H 1 c 2 q 1 H x k - H w n h B k m t D n z q I h T 9 v 9 U h k i V q _ j C h - - L g p 8 J u l _ B h v 0 V X g N v l F - m o L p h D w u 7 B 3 k k B 8 g 2 G 7 p 3 G v i 6 D 0 u N n G h s r I o 9 p I 0 g n I y k k I _ N 9 I v l t T n o n D j _ s G 9 j 1 R z _ z Q V Q 7 p B K 7 P t i m S j t k R 4 R _ C n n a j C _ C k 6 1 G 9 t Y k m 1 C d 1 Y x j B 2 k X H q K 8 t v D d 8 E p g 1 K n l n D v q 4 B r 3 5 I 5 - 5 H i 9 v G i f i 8 q G 8 1 y D 6 o c l j 2 I D m B x 6 z G t y j H k w y H - 8 h I p o B 6 u 6 D 6 5 m C M 9 S i w 7 T n u G p h T t C u h n G h t - G n J t C l E z m w L _ n q N m F z U h 5 g R l J l _ u K h p - K t U C 5 r v H y 9 r D - k c C 0 H 6 u z H 2 - 4 H 7 - - H y s h I t 5 i I l m l B u 0 k D 6 q h I 9 8 - H 9 D s s C l M q t n X l G h m t O h _ 2 I 9 _ R o 8 _ M m t z K i 0 B u B D 9 5 l J k b 0 4 1 G i h k G - n 0 F 2 z r C 8 y _ B 0 7 r D p 0 k E t 7 l T x p u R _ t z P h p G p 9 v K k m j M v k m O o F 5 t 2 M z o i O 8 b t G 7 j l C 9 m 7 B 7 t u I m F x m p J 7 v 1 J 7 7 _ J j m l K x k N k u z G 7 4 u K j 4 u K z t t F 3 o a 5 g H 2 3 l H n 3 Z r w v M h - L 0 i 0 B _ H 4 D 0 8 9 C y i v B 2 w 6 J k q h L 1 j l M x C 5 x g J t 5 v J x t - J i i n B t _ w E 0 z 3 K z m j L 8 n o L v _ p L 8 B 6 6 2 H 4 i 0 H 3 j _ E z 0 I 7 - v H 7 J z l B o _ k G l o h G t a o 3 2 G h - N i v k K m P 2 i B v n r G r 4 j G w 0 9 F x n 1 F 3 C n y a t 0 _ D z n 7 H j h o H 3 g z G u n g G 6 n x F 9 4 l G m m - D _ n M m D C m 2 h F 5 m 3 E h 5 m F 3 j 3 F v G 5 e p q 6 I y m 3 J t G h B l 6 v G _ W j 3 q G J 4 H 9 n y K i t u L h B r k B g o z O 5 p w P 6 0 B 5 y G o v l F 2 u z H p 5 D s 4 H r z 4 K 2 i z O y H i S - 5 4 O i S H 4 n 6 E j 1 g E m Y q d 1 s h G t _ y F g C m i k H 2 - j B s s j C _ 3 g H - y 6 H g 9 y I r i g B _ 8 4 M s 4 q M 3 C 0 s 2 F 7 q t D - 0 H 8 1 q F 9 u g F 2 3 4 E z m x E w 5 n E v 2 _ D v R 5 C 8 _ q I 4 l s H y p X 0 o 7 D 8 5 7 I r C 5 q y F i x - F 3 1 q G - t 3 G p C n J p h 8 K 6 8 v I 7 g I J x z 2 C w j u K p z 8 J y w o J q P _ X 3 t p P k s w O w 4 C k 8 r L - l H w x o J 2 D l m y I 1 3 1 H l 7 6 G q t j H q F t R - i _ H u 9 1 D z o S n u r G w v 7 G j B l H h k i N j 5 Q 8 g k M 7 1 z L 6 z h B _ 2 g H r z o P m D n 1 8 Q n w 4 Q s n B r 8 x T k z 7 M w y d h z s V x m l B o z 6 F r M t M 2 7 6 O n q s P 8 i _ P 1 i o Q i S y B i g 1 L 0 r W s j k S l 4 B 9 P z v r K 4 2 g L l l 1 K 2 g t K l C z 7 - I _ v y I v u l I 7 x 0 H D l C l g j B 9 g u C x s v G g t N 5 _ w I j i 6 H 2 6 i H n w J m F n j g I g 3 u F 8 7 J 1 n 0 I - i g J 6 h h E s g x F s 2 o O B o T x 3 l T r w n S - y 8 J k 6 e t p 5 P 2 8 o O 0 y 1 M l 1 j L v 6 i L z k B 5 l K y 7 _ E r u x I x p p J x - _ J s h B t G i 9 4 N j E 1 5 D 1 4 B 5 p - K x m 3 I z k G h l h M _ x 9 K 4 0 B m - 3 M 6 j - M x 8 g N z 7 g N g F 9 i n H r i n H s s g H r t 8 G 8 h 5 B w y y B x u v G o j T j u _ C s m - F 2 g B w 4 y O x 6 n N 1 r 8 B r 6 g C 9 8 0 G 0 p j H w 5 w H _ 1 _ H j J 2 K v s v H m j j E n 5 S h E k F t h f y B 0 H 9 k h M 4 g g C 5 x w E H h B u w 3 R y H p C r o C _ s C y v 0 M 0 t m N 5 w v N u t w K l h H k t 8 N 5 n _ N f p v o I - v 9 E 2 9 n F r z z L 6 H S 5 t x O 3 - _ J 0 5 I 1 k D 4 i r R q 7 s S h E m 9 w M 9 _ g N - l o N q - p N q z t N m 3 l B m s z G 7 t k N l z 5 M 9 D 5 j E o _ t Q x z u S K s K z r 0 F o 6 p F 6 _ i F s h 6 E 9 p w E 5 7 l E o 0 U w n r B 6 m x D m h 1 G r p u H 3 w n I v g - I t D 0 8 x R p j s C i w g I n L D p n O r t 5 F r C j s s P o l m Q v s 4 Q r q 3 G 8 9 u C u z j B 7 k - K k 5 g L n j - K 3 4 7 K x h d r i r F u h t K m t j K z n 1 J 7 D q W - - _ G t x 0 G 9 q q G m l - F r k 7 E i b l q m F 3 8 4 E 6 i t E k 2 H 6 m N i 9 v C k h v B t q R g i h F y u s F h 1 0 F z o _ F r 0 l G m t u G r 5 0 G 7 _ 5 G r m - G s g g C 3 g y B 1 m l B 7 8 y C x k n H i v o H q 4 r G 4 _ 7 C h 7 D 4 s 5 N k g w O E 0 i r P q 9 6 P r - o Q 9 h t Q 0 w 9 D 8 1 p E x E 2 2 i W 1 4 t V k z 0 U i l n B 3 5 8 K n q j S 7 8 0 D o o y E o l 4 O w q 0 G y 6 d 8 i 2 N _ g 5 M 6 w 5 L 9 w t B w 7 p E - r z J j B 2 L w g 8 O 7 6 x C 1 2 g E p - 0 D r g t D - q 4 D 2 - D v _ 3 C 4 t r E s h 2 E _ 5 _ E r C 0 B r m V h 5 g G g j g C 9 l B n l I _ 4 k C 1 E 6 F y j 7 J r B 3 a - 9 n D 4 0 W m 1 s G t 4 3 F y r 4 F _ g s G s 2 g H 5 5 y E m d m 2 q F 3 w r C 8 s Q g 4 4 E 9 m x E 2 B s u 0 E z 5 m E 5 v 2 C 3 y g I 6 7 k I 3 w D q 6 r H 8 6 r H - 4 4 B t n _ B v n t H 8 B 9 G w 4 f 3 g q L - p 0 S o 7 8 R l 3 h R r B 3 C r x 7 B r B 4 F i 7 r L k 1 0 K 0 D 6 F v q s B n 9 X r B h k x D h K u I t 6 - J i x i J 9 0 m I g 5 m H C h z r C o D - n _ D 1 8 P 8 _ 7 B u i 2 E t m i F - p r F i o 4 F y _ h G i 9 r G n 6 0 G y p 7 G 1 i r C q j p B 1 8 p H 7 y s H s 1 w H h 5 0 H o s z H y H o 2 z E j i j B 8 1 m K t j c j B 7 6 g G p _ 0 G n m V l 1 w D h x 6 H k D v v y J 4 2 j K j t 1 K h 9 l L 4 1 x L p m 6 L p e u w 9 K 5 w k M i D u 2 z E u o H - 4 D u m X s w 6 B t 7 0 E y 4 a o 9 z J w 5 O s 0 _ B o 2 1 I 0 y _ I u y k J y W t t r I x k s J n G 7 g m J n g m J y u h J l _ 8 I v - 2 I h U q h 2 H l w l I z l 6 H j C g D j 7 x H 5 o k H v l z B t l z B 1 P H o 8 F g i p B t p o K m l Q h v l G s h y C 8 p t C - s 4 J v i v J p g - G _ h 3 C x l t G y j 2 G 4 W t M 3 9 l L j 6 2 L 4 0 B p j t G 0 x V t p g D k v v E u n v C p n l P x g x P m I s i B z C 7 1 3 N 5 t 7 N g i h O 5 v 7 N o 8 H 1 l p K x m p K 9 n G 3 p _ M 4 p u M 3 C z - y K q r h K 7 h q J 1 l y I r p 7 H o D - m 4 G - q t G p t n H r C 0 5 _ H j q 3 I 0 _ w J i 5 q J o S j E J _ h 9 F 3 0 l G 9 k t G 1 5 0 G k F y w 8 N w w r O v w H m w n L 8 y _ O s n r E 7 w l D m 1 6 O 0 _ y O y 4 j O j _ 9 D h u 9 L 0 7 1 G h p U g n - F 5 r 0 F r - q F l j k F y h 6 E 2 m I 0 i s F 2 t _ E 7 s y E w 8 x C p i G 6 _ r K g j _ L w s s N q 0 1 O v F _ 9 o K j l o J 3 l C 3 w r L i 8 6 L 2 8 p L s z n E u 8 p G 4 s n G r l m G t 2 j G 2 F _ k 7 F a l s 8 F k s 2 F x w i D o 4 L r 6 r F 1 _ k F _ j 9 E 6 s 0 E z i v E j 3 k E u 3 7 D q g 0 D t 5 p D 7 k y B r 0 J 7 y y D x o 6 D l E u m j E x u s E 2 7 z E h v 7 E z s k F 9 n r F i 3 u F 8 v m D - 8 L m y 6 F 5 8 L 1 6 s D 3 i j G 0 i p B v r 7 C r n P k 3 x D r o q H 1 z 9 H h 6 u I x y g J 8 o u J w F 5 q 1 H x 3 9 H i m o B p 9 _ C n l p I n i s I m x t I l p z C 8 v 1 B 9 g v I i 4 t C - t s M _ 2 j M 9 i 7 L q 5 r L 5 5 8 K 9 p p K k 0 9 B k 0 W 9 4 Y 3 - 9 I 2 D k 4 q F - i 8 E w m w E i 4 h E 1 M 1 M 2 o q I 1 k 6 G r l G l E g r j H j - 0 H w 6 G 4 0 6 F w 4 1 I 5 l m J h t y J 8 p 9 J q 5 7 H q 2 E m x e y 1 t N i g 1 N n s Z z s - B v w r D m z z I 2 p i I s j s H r B n u h G t R 9 g - F v 5 l G x 4 8 G _ z z H o p n I i 3 7 I 6 6 t J p C p l V o 3 u F v 8 u K _ o 6 K 7 w i L 5 _ V 9 r o K r k E 8 i n I o s w K g k t K 1 v r K n x s C 9 3 3 C 4 o g K 1 o 1 J u H 4 w t J n 7 i J i u f n g 4 D k l h I g t w H p o 8 G o w r G r z 2 F o E V - h 0 D K j G q z m G 1 m R r g 7 C q v d 9 q w E v _ n E l 6 - D 5 9 3 D 6 E h e z n 8 Q d f 1 _ f 8 N 7 Y w B i k y E 7 g g L o _ B B 8 o - H y D 9 - v H 4 h D 4 y 5 T 8 7 6 S 9 y 2 R 8 r v Q 4 v B 5 0 l M 8 - U r 7 o G 1 z 5 J u 6 w I l l D v w s E h r 5 E 9 k D 2 6 l B k u m C 4 Y _ D x o D n 7 p Q _ h 1 R r 2 h Q g m p O _ s 0 B 0 4 i G x _ 4 B s 8 g B i C 4 d i g q E x 5 g E q - 1 D 4 x s D u 0 V 5 v - G 8 x 2 H s k z I w t G g u 2 G q _ g K p 0 y K w k o L 8 2 1 L 9 n K n g h C n B w X m m 2 I s k i J y q Q y u q B q 5 s B t - y J v E 6 m 8 I i n - I 3 3 g J w o i J 5 J 3 y B z o j L h - - K 7 - - K g i 7 K - 7 m J j s B - u R 3 o h G 0 - 6 J 2 w r J j n D 5 o p N v k p M r y j L 8 m l I 6 4 C 7 m 1 I l t p J g 2 w K y o 1 L t G 0 y 8 E 1 1 m F q t s F _ s C _ t t E _ y 6 F _ t - F p y 0 B t r u B - h o G S p M q r u G q 8 w G 6 t z G z 2 0 G 8 s z G s s z G n - h D k _ I s p 0 H 5 u 0 L m 8 n K 2 B u 0 - F q o 2 G r o m E 4 q o B r 4 u B 6 m U 2 B o - 1 F 2 w p G y 2 g H r n y H 4 o n I n o 3 I 6 2 n J h z J 4 w z G k D 6 o r H 4 u z H 2 - 4 H n l 5 E r w M n - - H _ r h I s r h I n 4 i I w B n e - g s Q 9 D h l q E p w v B p 9 x K i 6 p K q i 9 J h M 9 D t m z B z x u D 5 _ r J 0 q 7 I r p o I 3 I 0 1 r C d q H _ u V w j o D k 0 9 G 7 D K t - q F Q q W i l u G 9 8 h D y 3 r D s 0 d 8 s 6 E u p j F z m m E z x C y 6 1 F m F 8 2 4 G 5 8 h H v 9 p H 4 2 w H r 6 0 H 5 r 6 H - k 9 H u x _ H j _ - H q r W g g 9 D 6 h y C 1 p u B j v 3 H x 9 x H n l v H 1 q k H _ 1 9 G m 8 7 C 4 s t N r q y M q K _ C p 9 n C n r 5 C 5 - u J q q 4 I p s l I - x v F 1 l k H 5 - j J h z i D s y _ J k 0 0 E n q _ H G I x 5 p Q 7 1 p K s 3 N h p t N 5 v y B v h j F - E g t 3 H h 4 t H t H t K 8 p k N k p r M w t o B n v d r l z H t _ s M 7 t g L p r w J i C 5 N 5 m t C m j l B o n o I g j b r n m D 6 5 x G i 7 o H g q j E p 6 w E v 8 9 E g i o F g s x F p n y B W t t i F g i v F n - 0 F p m 8 F m i p C 0 n s O o y 7 O 2 n n P 0 j v P z C 9 w D 0 u G 0 s z I 6 9 1 N 5 t w N o q n N 0 r 1 M i p n M 4 z y L w g 8 G 1 - N 4 g K r z t L 2 n u K 7 k q J u o l I 2 B t z u I n _ 0 G x h I 2 0 w K 6 t u L - 2 r M 3 1 k N o 6 4 N 9 t t O i D 0 3 1 F j v 4 B m 5 R 7 u 6 G z 3 - G y 3 j H k 4 j H o u m H 6 u m H y h D z n t H n x q H t 7 n H w v w B m s g C i y _ G t 8 v B m 7 6 B 8 h v G z o m G 3 C w r h K 9 j t J 7 l y I x p 7 H h j g H j 5 B h i w F v x v H v 4 o I m D t p o E h 1 w E 4 l 4 E 6 4 _ E 7 0 m F r p q E s 8 B 0 h x F 0 4 1 F n g C g 2 k B _ i 4 E h z 4 K h Z x U _ j 3 J j p l K q 4 z K 3 x i L 0 H 0 g g C i x o H 7 6 o R z k x R 8 g q Q 6 n p B l B B 4 8 g K h k J 7 t d 1 - 1 B 7 C x 8 u D s s 5 D i 1 g B w 1 L n 8 9 E 6 6 k B x 3 v B t 9 0 F u r 9 F p j W 7 0 G 9 M l n _ L 8 z 4 M 1 h C 4 y N g q 4 R r v r S 0 y F 8 9 B w 6 1 N n _ p T i m s T j h q T q 5 6 S 0 q l S 8 h D 7 u r C p v 5 K p 6 F i 4 5 H 1 u 5 J 1 - m J r B 6 n 0 G i m U j 2 7 C u w 2 F y m m F 5 t F a 2 g 0 D k z 5 B q 7 G j K s 8 9 C 2 B n m 3 E g 9 n F - 2 0 F q u 1 C 4 t W v x B q l O 5 _ v F p u 5 F 2 8 m B 4 8 7 B p l t G 8 w z G p z 8 G q m j H 1 5 W v p k B r k g F y i o F 1 _ g C 3 r b L k L n 6 s Q o o 4 R 1 m f o y F _ S 6 2 6 J - 5 l K 3 o N k 5 v U l a z 2 g J - z B z g - L k C u 9 w I v i z H p o 4 G 5 k h B j 1 C R 7 m B x B 8 j E - C 5 v n O 9 z w M i U l k 0 M k 8 5 L h 0 t B i z v L t z p K m 1 i J z z 7 E v 7 S m g k K 7 1 p L u 8 t M 2 p u N W c l s s N 8 m s G u 2 2 B 3 4 k Q 6 k 0 B 0 0 n I t E s z q K l o 5 K m n _ K p y m L v _ p L u j n B j y i F s q o L i g l L 6 y W s p 5 G 4 2 2 G s 9 I w y h E 7 n r G 7 p h G q n 7 F h 8 y F - x p F 5 C z t t Q o 4 s O 4 L J 2 D g 6 x B 3 k 1 G n q q H n j 4 C j z n B 6 9 h I w F v n 1 G n u 6 G h 3 - G g 3 j H i T 5 G 7 k w G z p 1 G 6 g 0 G _ z 2 G 9 9 3 G r 7 8 B n 0 u B 4 i 0 G 2 r Q u r s D u k U 8 m p H 2 7 j H q _ 7 G 3 u 1 G z 5 t G z 5 j G z h 6 F i s v F j g B j B p z i C _ p s C 8 q i I g u p H 8 n v G i t j H 5 s 9 H p q 3 I t j i B j n m E l u n D 0 _ h G k 9 r G p 6 0 G 0 9 9 G y m j H g o r H 9 y s H u t z H y W C 6 5 G t h i E o q E r 1 l I t g o G g n 3 H 1 2 I 9 j l F m 2 l F 2 t 4 F x s o G n q 6 G z p q H m u 5 H 6 t 7 D 5 x Z t E - t t U x k y V m - r W 7 8 3 W 8 o O r s K t 2 9 G 7 o z G t k q B x 3 7 B r 0 h G r w 1 F 9 i s F 6 T v H x t x L i _ _ K p w m K - v w J 4 I 9 C u i K u 8 m H _ 5 r J e 4 D 5 z B 9 C 1 N o - 1 D 2 x s D 8 v 1 D s p - D c 7 E g j D R n K v j n C 2 I G z 5 _ D 7 j M y 1 1 B 4 x s D k 2 x D 0 q 7 D - q k E p 3 u E g t 4 E u F 7 m z M u 1 6 J z 1 J 8 - v O 9 m l P i 9 6 P n _ k Q 6 - m Q E 7 i t Q 0 F - p j L 9 h v I s 5 E 6 w 0 K n u s K k p h K o 1 x J 8 t i J g g l B q u s D r R h H n _ s N h l p M g C z y 1 G y 1 i G z 0 w F 5 h w F m g U z p 7 C 1 w 3 G k 2 o H 1 w 6 H p C 7 0 i L 2 y 4 L o t t M - 4 0 G i x g B h n o N 6 9 u C i v v E s 2 4 N 5 w 6 N w W x i z S t l m S j m 1 R 5 m 8 Q 8 R t j N 0 o D 3 2 3 C _ E s K m l M s t w C z x G s u 4 G p 8 s G h r l G - L s W 6 u n O n y r N t o r M i i k G m 4 Z K Q u j u G h G 9 T k 8 F 5 D o W 5 k 1 J 1 P d 3 n g R r 6 v P 9 L y m B 3 p l G y g B 2 R v 5 n G 7 T 5 D d n 4 P 5 _ L 8 0 h B i C q - r O q 4 u Q - y v S 8 z m U z J l B 8 i o L o p T m o p S r f z J s 3 C W x J 3 y _ R n l B 5 - x R _ S t - w Q o L i I o v 5 D x C l B w w q I 6 _ l B z g v D 2 k - I h 4 p J 6 B y F k m 5 L n 7 h M n a j N l _ v J 9 _ v J q u u J g v u J k P n i v I 6 _ x D l 2 n B 2 s 5 I p k v I m P _ y m H k 0 _ G i 1 x G u i l G z 1 3 E r z B 0 4 q F 6 m 9 E l l v E J 3 E j g z F n E o p l E 6 9 z E u 7 _ E H n z 7 g B 9 r h r B m i k S z 1 7 s H k _ r - B x i 6 j H z 9 v - B 7 5 w g H _ x w v H 3 j K j 6 C i v z B 4 u U 3 8 v D 5 B 2 G t g 1 M t D 2 G u 5 m C m B y C h 3 2 B - z n I j o z I r k - I 7 m o J v o B t D p l F n k Z j 8 - F t y r L w i 0 L z n 5 L w l B o u u W h P 4 J v 3 o X q 0 H 8 n 0 S r 1 1 W 1 0 5 D j _ r H p T - 4 j R k n h Q _ J y E y 4 g I _ 0 6 D k m W 2 r t H 8 _ - G y a - B x g 3 H _ - n H t u 5 G z z n G k H p 4 x G 2 5 - B h 8 g B q 5 l G v u 7 G 7 7 w H 1 t k I - 3 4 I n 3 n J k E 4 l k B q k B q C t q 1 D p o q B 6 z 4 J 1 u g K 7 - p K p p D m 6 v F k x C t v g H q 5 h H r j j H o C g J s t v N k 3 r N m M o C i v s H _ j E k s t F g 2 h H x i 7 G 7 R 9 N 5 y w J 8 3 B _ d x z m G o x 7 F G 7 N m s 9 E t 2 1 E u y g C v 0 V 3 B 3 B n 6 g H h r 5 H t k z I l s E h o m H 5 B y J o q 3 F 0 5 B 3 4 - M 1 t 5 N 1 c D p h p H _ j t H 0 C 5 7 u G h g 0 G g x 6 D 4 0 M k 9 3 G v i B r i R 9 2 F j J 1 - 2 F h k t G 0 9 w G 0 h 2 G 7 9 5 G k 7 9 G k - C o k k O o q u Q 1 z 8 G l m u C i 6 s S r M r M r n - G 7 w k H y n r H n p g D y w f - g y H t g y H 7 - x H s r z H l U h Q o 8 r D 6 l Q 3 y v G i D H k v P i D 0 j j H 5 t k H h 4 h H 5 i - G h u 8 G j - 7 D t v M - g y G k 1 r G z - B u 5 9 P l x 4 O u n H u k z F l 0 o F t q 9 E 6 w z C 6 2 I g W 3 I - h P V 7 x X - F Q u n 9 K o 7 n B 5 r 7 J H u B r v 2 L 0 3 O t - n P h 8 V 6 g 6 E - F m 6 i E - 5 j E t g c 9 3 1 B 7 _ x G s y m G h G 8 E n _ m H m 5 1 G m 3 I _ q z K g _ C v w J m 5 d 5 q t L 8 B g P l k l H 8 5 j H q l h H m x _ G y D 8 q n N k 5 j F r m 2 B m P z V y l 0 O 2 j 2 N 1 o 3 M _ 2 y L u h r K 3 i l F 4 8 R q 7 _ I x 0 o K o F x q r F 0 o 4 F k u k G p 3 v G u 8 m B 0 r D v l 0 L t 7 X 8 X w 6 H v C _ H 0 t 3 D 7 p i E t 4 F 8 m 3 C x k 1 E r E B o p M 4 S l B y j o B n _ E 4 n _ G o j x H 5 u g I w p w I o j - I n 6 m C t u u C 7 h 2 J m 9 9 J y F i j h K x 2 i K n 9 l K 8 q k K 0 r k K h 8 0 B k i w D y 5 3 J n i w J 4 s I i h G k _ t E 6 v n G _ i g G 8 t 2 F t h Q i s n M 8 3 5 D _ 0 9 B h K h K 8 j 5 M x q q L h 9 D v 5 6 D 3 n _ D p t q E m i 2 E 6 v z D 9 5 D 3 p r F x h 3 F 8 v - F 6 6 h B w o 0 H 8 - j H l r s B t h o e 8 5 g L o 3 U - r 2 5 c 1 m 2 D - y y M n y w m D i l l x C m u t K 1 n _ 6 K t j f v z 1 y E z 3 z k B w k - P x t l p L 4 q g 8 B _ t x v E n s u l E 7 r u k H u k 4 h B 9 l p 1 N l 8 g I p 5 T 4 j 6 w G 4 9 w J w 3 0 _ B y v - g B 1 l n 6 B 9 5 7 0 B 5 9 i p E 3 p 9 p B 2 h x p C h j 0 t B q - _ g E h m 9 q E t y n 3 N 7 z 3 E m n p l B 2 x k - B q n h f g C 0 i 2 Q j 9 y S 1 j B q g 1 S 1 P _ C 3 5 i J q H w B h 2 o F u - i F - t Y - g 3 B 7 u y E 8 C p r g G 7 T 5 D r u l L u 2 5 J i r 7 C p D y G p 0 z F 8 q F 0 s p D x 2 i B u C 0 G s 9 8 G 8 Z 1 E w 8 j N j q 7 L x v p K u y 9 J 3 p l B u m q F o F n 3 l G t v 3 G s p j H n l y H z o 9 H h 0 o I s 4 y I 8 q k C r h o C p C 0 K w u w K o n 6 K u 4 o C u 5 e m 1 5 T _ - t S 8 0 7 Q 8 2 h D k p y E l 5 l N t C r 2 m I x q g J 4 6 j K p r 9 H o z 4 E u 2 x B x E 3 - v H 9 o t H n 8 n H v x i H 9 J N 5 u R x V 8 s x H 3 s c g k 3 F I s B o t l K p _ m G s 2 X y 3 k M F 9 o - M y q B 5 W i B m Q z s q V k t t W s h q X x - 6 X j S p 8 q W 4 4 N - - p Q - q _ Q 0 g J m t 1 U h D j t 5 S m 8 w R 6 I - C 8 p 5 R w 7 v Q t 8 k E 9 2 r D _ t r N o 5 C 3 u 7 L 0 I G q 1 - I 5 3 X e w 6 5 I 6 o o I x g B s g E j w _ k L 4 m _ V m n 8 t C _ 8 i W k y u s L z g h 1 R q - w b q y k _ D 7 q o W 7 h o 2 D g _ k i H - h 1 y H k x k r D o l r h D m u 3 h I g p i P g u m E l p m H p l x H x F k V t x 3 D x F X 6 _ w Q 6 n K _ 8 o Q m h s I q V 2 r k B p x j R i - t R w p P _ 3 5 X w n r X v 2 1 W s v y V 1 1 P t 6 h B t 6 h B j B x s U m 0 w C g v k G 9 p y G m F l w 9 M w 2 n J r v O - o x O u u m P z x 0 F 0 w w C 0 h _ P 1 g k Q o - h Q w H - t g R h j 0 Q z 9 l J u v e r j o P z w B 5 1 g N y g m M j v H 7 6 i G z 1 2 F q 7 B m 0 2 J p i l B t t u D 9 v C o l D o 9 y E 5 0 6 B k g V u d x N x k n J 4 8 n J x i v K s 2 4 L 0 B v 3 3 H 8 n n I k 5 t B k n h D g 1 k J 6 4 t J h z 4 J 6 t g K 0 4 m K n C s p t M t 6 K 3 s 1 H x - 6 H s z 5 H g r M y y 4 E p h 7 H i 1 5 H l w 1 H v g w H k _ r H q 8 j H g - 7 G k m 0 G h 5 o G 0 _ b t v o C m _ 6 E q d 2 D 1 - s E 1 2 i E l 6 4 D g o w D j g t D q u 1 D w m - D 7 6 v C u 5 H 3 j i B l v n B q s 6 E 8 o j F t o r F n o y F v s 5 F j n _ F m r k G h J h n p L 4 i l E q v 6 B j q z L q t 4 L g 9 F l w I 7 i f t G 6 k q I 0 2 7 I S 0 B 6 1 7 I x l m J p - V n 9 x G i 6 r 9 C l l g 6 D o 3 3 V w m 7 1 L o q r 6 R 8 1 l B w _ k E 9 m 7 E i 0 q E - u B 7 z P q w V u 7 z B t _ i G g 6 8 F y y 1 F 0 6 w F o b s _ s K H 9 T w i p G 3 _ h B l n s L q H 5 D m p x D h 4 D u - _ L 7 0 x K p D o E _ p x E h 1 m D 1 1 m D - H q t 4 D y q i E 3 1 B 5 s 4 E 5 n 2 E o o x B 8 6 6 D 3 T 1 p B r r l I o H 8 C 8 2 O o H k B z P o H D s 0 4 H h 0 K x 6 l E _ r h N p h j P K D 5 l w I 3 1 B 9 n x J 5 v q K s E r D t 1 D w _ u D _ 6 D q r - J q 8 1 K l k o L m 7 6 L y q c g 2 y G k s z M l q r J k 0 I k l _ M 4 y B i k p K z x n K q 5 i K 6 v 8 J x 2 0 J w _ p J x 9 I l g l G 8 i y I m z B l 7 q I x 6 5 H _ q l H 6 y 1 G l n g G w 5 6 D v u E p r 4 F k p t G b s C y k 3 E - h h F x u s F h 7 1 F w o _ F j 8 m G l _ r D h w P q 5 0 G i E 6 h 1 O u y g P 9 o q P p l u P 8 1 v C z _ 6 F k w o G o j w G g o 1 G 8 5 B 9 x 2 G o v 6 G y 7 D 3 m o F 9 i h H t j h H 9 j h H p - M p x j E p w _ G 3 8 7 G _ - 3 G y t 1 G g H g m 9 F 7 r h M q 9 t N 5 8 8 O y o 9 B 3 0 8 G n 6 k R 1 k i S v x 3 S h E 6 h _ P z g g Q 8 h p B z v o I 2 - 8 D r - h E g i j H 6 p w K g 0 m K 4 i 9 J g z w J 6 q h J 6 u u F 3 n L s 5 u C y _ w C h 7 l T r B t 8 6 R k q o B r 4 m E w g E 7 0 G y 7 I s D P z m 8 J h 0 y K k 5 k L w p y L k u G g 5 r R p p 2 R E g 7 j B h 1 y H z 1 y H j 2 y H 3 2 y H r - v H z l J _ z 4 E _ m p H j x i H z E g g 0 F 4 p v F 4 r o F p 2 i F z g 8 E v q z E r 8 q E z v k B s 9 c z 9 C o z 1 M U 3 E t m q J 6 x 9 J m D s g s G n 3 8 G 7 u v H j E 8 x z H 8 - s I z l 6 I w 1 n J l r s E n n y B s t 0 J p 4 l K 7 1 - G k q M E L q q i G 3 h m G t i r G s 8 u G u D E 5 o i B j n 9 C p 1 y H g i 0 H w i 0 H - 2 y H 8 z u H 5 o t H k x m H 0 2 B y 8 H 1 z k E z n m G y i g G 7 w l B 9 w 3 B z a 5 6 g I 3 k w H 2 D q P x 7 j G m 7 V u o q D 8 y z D p q 8 D s t n E t 3 u E m t 4 E 5 h 2 B t p c x C 3 Q u F 5 8 0 F _ 4 - F j w t G n m 1 G r f _ n z I m k - I j 2 m J t 8 v J l x m B 1 x z B _ h R - n 5 J 6 6 6 J 5 t 8 J 0 F k k z P y p r P n r y B z s l C 6 p o L h 1 m L z g g L j r y B w y j E q - x D 4 v 5 B s p h K - m z J _ B g j l I i h 3 H 6 - j H k p 0 G w m U 5 r 4 C x p u F j j p F x _ 7 F 0 B k v 1 C r C 5 o 9 I 4 l 3 J 8 2 7 I y k C y 0 n L j p 6 L q l 5 D 7 l u C v 5 5 M p y k N y K _ h 4 E y W p U - o t W r v k N h s n B 3 3 j W 9 r s V u K 7 t w D _ C 9 D j _ n C 7 k l B 5 Y l G 6 9 0 L w 3 q L 7 Y 6 z m K n w 7 J q w t J y q h J 7 i u I 7 j s E n v Q i _ q H 7 g 3 G 9 H H h 5 - D 1 h 0 D s m 3 F 0 G r F w u r F k i 8 F D t F 9 t C s m y B z n _ G q j 9 Q l L 3 S s o 9 O y y C 6 u j G 9 g n B v 8 u P y J j I h v 5 H 2 5 B 7 u 0 J 6 m f z g u M w i _ M k - o N z v u N 1 l F p 9 j X t 9 G z 3 6 S 5 X 1 t 8 C g _ 0 C i u 5 K - h u K g 8 i K 2 C j t i J 0 E n P 3 t z Q q 1 2 C z 7 j F l x y N 2 5 _ L h C w r _ E s s r F 3 D F u u x C 1 r n E s J u h m I w v j J 8 j m I 8 7 C i k 5 K _ M m B s 5 o N z w K _ k s K t D q g m G _ x t G 2 1 y G j l 5 G l 5 7 G h 8 b _ 9 _ C u t i H z 4 j H j T l T x h v L z q o L r g l L r s _ K 5 9 G s q 4 H _ h m K s q 2 J m - m J 5 F w w 1 Q i _ 9 O r 5 x F t i z B 9 7 n L k 8 k N 8 6 g P w y 4 Q m r x O 8 h H l D m m 8 P q g C r g 0 C w 4 v M y C l I 6 j W M 2 G i g m G s f h u x F x _ z G 5 k 5 G x F w h x Q n t - Q 6 0 l R i 2 l R _ 0 - B k x q H v j 7 P _ G s k h Q p v n P z D 7 g 2 L t w _ K o l m K j h K k 2 3 F X x F h u 9 F n r i G y i m G 7 q n G n 7 j B m r F 5 3 6 P v F 2 G 5 2 t E s r F 1 8 z G y g 9 G 1 q m H 6 6 v H 0 r 1 H u _ 6 H q z g I y C l 6 7 G x k t B 2 u _ Q h g C s 9 T r - - P v - f - 9 0 C k 9 7 G 5 x 3 F j s B y D r w l P 3 u u O 6 w w B o 1 9 F i t u M q _ r L 4 0 k K r j _ I n 6 D 4 0 1 C 6 y 4 F z J n B r t l T l r r D 9 2 - G 6 B m I y j l S h 1 2 D q 8 z F - h C 9 h 1 P h j 1 P x q p P u 0 - O s w s O 5 j h C m i m F t s _ M x 1 _ L q P 4 4 n E o n s C z E 3 o h G m m 7 F 5 m 1 F j l u F 8 w w B - 0 O 4 t E 5 n _ E 3 v 1 E z - s E g 3 j E v 4 6 D - l x D t l r D s x z D w m - D s 2 C v 9 j D 3 1 w E m F 5 u 5 F r n u C 9 q a h 3 v G p t 3 G o y g H o y o H m - t H 6 2 9 C h j j B v y 3 H g 4 7 H u 3 7 H 8 2 7 H o 2 7 H o 8 4 H 0 i 2 H 7 r k H 9 D u H r t r K k n g K s y w J h 6 - I _ w v I 9 i 6 H - 7 m H g 5 2 C w 0 a 3 B - F z w p B o H d r _ R 4 y D 3 3 B 1 4 - I _ 1 p I l 3 x H i p 4 G q p C o 9 K 0 h z M 6 2 x O 8 w Z n g - H D m B i 5 0 C s 1 T v F 8 k B t 5 h I 6 x 3 I u n d 8 l _ L t 9 B 2 r 9 O q o P 3 6 9 J w m s K 4 _ W t 6 z F o B K i x Z X r D 5 1 e m y B h j j C 2 G o K _ 4 j L 5 r o B x 4 - D 3 B - 1 x D v q 7 D m s m E - 4 v E 9 s 4 E 9 w j F 3 s q F 6 y y F 5 O w J _ 0 Y n 2 6 B u _ m F s n w F l l 2 F 7 4 R 8 v 7 T h 7 4 U 7 w 0 V 6 w D q q 5 K r 9 k B 7 B x X 2 1 n H 5 m x H y k 4 H t r 8 H s z g I v 8 k I h 9 k I s r m I 1 F z j h Y r q i J z r s D k R l w r V 2 0 k V i w 3 T 6 8 6 R 2 r 9 P _ r h B 8 i o H 3 D 6 w - K _ h 6 M v x v O r 3 4 C h h y E o 6 s J m g z J h 5 E q V 5 1 z F u j H r 5 8 E p 5 l F D i V z 7 I x x o D v k 2 F k p V 7 n u B z 6 0 H i D 1 k k B 9 h l C 2 q u G 9 y v G l k y G 3 j y G v x v G q o u G p - s G u W _ N i r - C 6 r h C s W g D x 3 o T 7 q q S h U 3 s k R j 4 3 P _ C _ C _ u w H 8 o - C - h c 3 p B v 2 2 F l 5 n G i W 9 3 w O 1 z u M k B r F K - F s m 6 F x 4 - L p g E 1 q r L 5 B 1 O 1 y P _ x E - k y L v - z C u x 2 D 6 6 z N p m s O o l B g x o G 1 5 c q h w C y k w G q p 1 G z F l I v u w T h 5 m U 6 j y U x - 4 U 5 X p I m j g F 3 S r D l 1 V i 2 v H 1 i L 8 v 5 E 5 o h F 3 s q F 1 n O - 2 C x m x J y s s N l 0 6 J q _ P 6 j H 7 k x H _ 1 9 H 2 1 Q q 9 S _ v V 5 _ k K y 0 z J u B q _ K u B D _ p j K 0 l h D j j d t q B i D q x h B h Q 9 6 l L r u D w y n J p w s L t v s L 2 4 q L h s i L n 3 7 K o o w K d 8 R 9 g 5 E 7 I s K w 4 t H 7 u v B w 4 i C w B 7 D l l s E j G d r _ g B o 8 g E 7 - w I l 3 - H n p s H u B K o K 1 I u B - 1 h O x Y y _ o E h 4 P m K 5 D m 7 - B K 9 L h 1 n M w w 2 K y 8 s H y 9 o I n s 1 B z v k T 7 4 D - _ w U z _ h E 6 9 T 1 s r I 8 9 p I q 9 p I 9 D 5 u 8 G v 6 5 G h 0 0 G q l r E v g H w B _ E t - n N q s K 0 g 2 Q D 1 q r K s H k k s F 1 6 h F q H 8 E 2 y l H h i 3 G - F 9 6 j E 9 L m K u 0 r C j g t B x s 0 G 5 - w H 4 2 u I y G u y - K o y v M z 1 s F 4 r i C _ 6 w P q f 4 y y F q 4 5 F p z r B g 8 p I q t B m u _ O n l t O 9 3 5 G v k l B 7 8 1 M y 4 Z g 9 3 F m W 3 P o 1 l C 1 P K 2 g B 7 - i B j v E q j u G o k - F d 5 D 1 7 m H 8 C V 8 y o C 3 T 5 D q m B 1 q p C v p B k s f 8 q m E t g 0 E o j g F i w r F s r B 4 w r F 4 9 0 F 2 y _ F i 5 0 B l l v B z c 0 g r G s j w G v x 2 G 8 u 6 G 3 c 6 G k s z M l 6 c p 5 y B k 4 F i n 6 M w C k B 0 Z g 1 j B 2 p t K 5 r u B 3 r s E 1 n p L z r z L 6 8 7 L 0 z D q m r H v o v H 4 j j F w 5 G l w s H k k r H k 3 l H x 2 h H h t 8 G 5 Y 7 D 3 - B 5 o u B Q u H 8 u q J m r _ I g y v I - 3 - H 7 D - x 7 K j r 7 J 1 I 8 C v _ n E K u B r i K y 4 u C v 9 n E 0 5 8 D q j z D 8 q m E 2 Z l 7 m N p m - O 7 r 9 D g j W k t B _ C D 3 h t O s s i N 4 0 0 L m r m K j q l E i _ y E r l C p q 9 D i w r F s E K k s R t F X i z h M p o u N 8 M s E - u 2 G 0 0 - G y i t H g 8 j C 5 3 2 B v q 8 H 7 - h I l 3 n I m i s I 2 J 0 C q _ p L h 4 f h 9 z F _ - p L 9 - k L - r _ K 0 l 2 K - 7 s B r z j E - X 9 s 9 F r _ M 1 m 8 H t X n 4 6 P m q h R 0 J D 4 5 B X y C 5 7 v E 7 O 4 G 6 1 y K - p p B n 5 t E 6 G 7 m o L h s y L o B 9 O 8 l t H 6 9 v H q _ v H w n t H g o t H v m p H n 7 j H o 8 - G v L 7 _ s F m 2 4 D m 4 h R i 5 - J o s V x 8 o O j 9 j F 5 - a n _ v F h u 3 G x 9 h H w p r H u v z H s g 5 H 5 h _ D x l W l x D z E g _ k O m - k O n s B m g q G h 8 _ F t 0 3 F k h t F 9 3 i F 8 4 4 E m i z B z n W z 3 i E C 3 E 3 o m K u 9 n J l z 1 K j 8 9 L r r s J _ g L 7 x t O v q w P t n s Q r M 3 4 7 F i D p C 4 s C j J z u r I o 5 v I h l 0 I v w o I i F 8 y 1 I o y 1 I 0 z y I - 2 j D o h p B _ N 9 I x w 8 O 4 v n O h U 8 8 _ M q h m M l C q K x 3 h O u z 3 M w y D _ n n J p t _ J p w 6 E 2 u r F 4 M 5 l i G 5 B k B 8 1 p L n m n G r 2 h B j i B 6 M p q 5 B x k m E x n 6 U p G j 3 v C k n B H x h 9 I r w I i p k G i w _ I r - - I 9 _ 8 I p g 3 I 1 j x I l h d 8 g 5 D x 1 K z 9 w V - n j U 2 r s S 9 2 r Q 3 B 9 8 4 E V n 5 C i - X v Y o E t j k M 8 y 6 L i 2 z N 1 O 1 O q 3 u E j t 4 E 8 Z 0 Q 1 6 z G 5 S m v t G o w y H 4 v g I 4 Q q f 6 Q v F y - l G 5 5 u G h _ z G _ h 9 G 4 r i H v s m H 8 9 N t y n E 6 l t H v D r t y L s i r B p u h F r i v L o h q L x 2 h L i m 2 K 5 7 q K t g 7 J - B o 2 6 G 2 n _ E m n D k 8 q E h q j D u w a n q g C g s l C 0 C w j 0 L - 6 1 L 1 u y L t g 9 E k 9 W t y 6 E 6 M w C v x q N 5 B t y j H l k x H m l B w 0 - G l t t I 3 m 2 I k 1 j J 1 s X 2 z 5 E g 9 v J 2 J o B i t z M o y 6 M 6 g 3 M x i B 7 u C l l r J l i B w 5 B m h 5 J g z y K g 5 p L 2 o _ L i a x F 8 s 3 B w Q y G 3 B _ s g J n t G q t y H 6 h t L 8 M j 3 n G - K 2 s e 2 x l K j w 1 L m B u C l 3 - F 4 x n B v w k O l 6 y P p k 7 Q j r D 6 1 Y 7 q w I g v 9 O 9 7 t K 3 q Q _ _ 4 P p - _ P z g j Q 4 h 9 P o m x P 2 C 0 7 5 O x _ U y V p 3 u G 3 O 2 G l 2 k L X K p 8 G y x r F w q j I 5 B n 3 h B z u E u x n D n c j z k G u o 6 G 6 M k w Z - z k G 7 n x G 3 B 2 o q H - m 8 H 6 n d l - x N q 8 x O m B X v l 2 F p t 9 F x q i G 6 h m G h T 0 t 3 F 8 z t G - 8 u G 2 v g E 5 k s D 0 G w J 4 x n B 0 Q 0 G 4 6 9 E s 5 t F 9 7 6 F 1 1 p G 5 1 V m 7 l D k 7 p B m q r C s 5 v H r p 8 H y C u 6 - K _ 7 p L 7 B u q l N 0 0 s N 2 9 v H v 6 c g s w N w E s t l M 8 _ h M n h u K 2 l B 7 4 r L i z B r 3 h B M X p 3 6 J x t n K 9 O v l 3 Q g g p N 6 j I z F M 9 l y N 9 m y N o B g R n 5 E 3 v l I g x m K l i y J _ o 7 I q H D y 5 J w h F x 6 _ K o K 6 y p K r 3 B 6 5 k E y r p D x 2 x D k p k B v w B v 7 5 L 0 6 Q 6 t m K j 0 w B w n m D - i E 0 - q E 1 v k C l 8 x H 3 Y u H j w s C - i P 2 0 q L u B h M 2 m - F v 3 2 F 4 j s F _ p G t - o D 7 9 4 E w n v E h 6 j E 2 7 4 D V K k 4 l D q 8 u D z O m B - l h F D D j C p 9 n E 3 0 F 1 s s C k B z 8 3 D 6 x s E j x 6 E 7 g o F z i 2 F n n i G r 4 u G u 8 t F n u C v 0 j H 0 J o h 9 G t D v D m 0 y F 4 5 5 F 7 g 7 F w 6 5 C h 7 5 C k 1 7 O E 8 B m 3 8 L i 4 8 L x m 0 L v 8 0 B y 3 p E j s B 0 u 8 C w 3 x B _ 1 t I i n i I 5 z 1 H y 0 m H g u 5 G n 7 o G 2 5 q C m w X 3 E h 6 m E 1 5 6 D 9 _ 1 B r z C 1 k 1 P n s p P 2 k 0 O u 5 5 N v k h C o x 2 E l 2 _ L 3 E 0 2 s O 8 h y M r n 8 K 7 _ 7 J r q F - 0 t O t p g Q i v z R z - 7 S 2 K h E 4 n r T j J l m 4 D 9 8 L s v z G u 0 4 G r x 8 G 8 6 9 G z k - G w - K _ i n E x j - G 9 w C 3 v 3 H t 2 0 H 9 l v H p 3 p H x 1 h H i i 7 G i 9 8 D w _ K g z m G 7 D 7 m a l 2 5 G h 7 o L 6 m j K l 1 8 I 5 h B l _ Z 5 y p G y l i H - H D 7 _ F r F j C u C 4 4 i E y p k E 7 7 x E x - _ E l r q F w p 3 F u g h G r i 8 B x t q B X v F - x p E o 9 w E g m D r m 2 I 4 0 j J 1 u 1 B j 3 0 H v 8 - H 9 n 6 H x n - B 5 i 7 B l C - l 5 F y m z F - h t B j u o B o o l F 6 v _ E u 2 1 E j y v C 7 5 D o o n I x m 6 I s 2 n J 0 _ z J _ u g K q 5 7 H 8 i F n C 9 1 l I k j n I w _ p I g - C j 2 0 G q 9 p I 9 y l I h 3 i I v h 9 H q t B n q B k - h Q w _ 5 P 5 g w P _ w _ B z r t F j U l C g s i R 2 4 h Q _ y 2 O 4 p t N s r K t r 2 L g u k D 4 n h C & l t ; / r i n g & g t ; & l t ; / r p o l y g o n s & g t ; & l t ; r p o l y g o n s & g t ; & l t ; i d & g t ; 7 0 3 0 4 8 0 4 8 2 7 7 2 9 7 5 6 1 7 & l t ; / i d & g t ; & l t ; r i n g & g t ; x u v 8 w z i s 8 D 6 z - B j 8 k G 8 0 j G w E m n - N 3 3 L j 8 j B 1 0 n E q 5 s N m 9 h N q p s B 2 j 6 C k 0 g F x O 0 o E q 9 p I g 3 8 T u i h D g s Y 2 B n 1 J j w D v C B h 2 v J s 2 t K h o N w 1 r H o u j M x C w k o L 9 y C i 8 9 J h p l M l 6 y D & l t ; / r i n g & g t ; & l t ; / r p o l y g o n s & g t ; & l t ; r p o l y g o n s & g t ; & l t ; i d & g t ; 7 0 3 0 4 8 0 4 8 2 7 7 2 9 7 5 6 1 7 & l t ; / i d & g t ; & l t ; r i n g & g t ; z 9 h 0 v 2 n h 6 D y 7 5 G k - g M h F k x 8 O o j P j 3 z J p w 4 N n 8 _ M - y q L o i X _ o G w 3 3 F y 4 i H - 9 w H 3 j t I 0 q p J s C m t x I x 9 v I w M 2 x 1 J 2 o l K 8 w H m n y F w r 5 F z x 6 F 4 r 7 E n 8 B 3 6 h G l r z D 6 7 F g o x D j j E y 0 C z 7 x B k B - F l z n M - 5 w K v p j M - h B 6 o 3 F i _ l G t s j E 3 s J g g 9 G 9 S s - s P o z 2 D r 8 v E s p 9 Q g j y R 0 C 4 x l T z v x G t l w C w i v G 9 5 j G w o 7 F r R q g P u 1 h E 1 y 1 G 3 E a g u v F r y g F w p 4 E y 9 n F g q 4 F 9 m o G 9 w E t 2 9 E h 0 k H j E w u m M 3 7 5 M 0 4 H 7 n l K 1 r _ N p x w E p g n F 0 r m H 5 m E z r k B 0 l 0 B r 8 v H 5 0 y H 1 t 1 H 0 6 2 H y i 0 H r v 1 H 1 7 k F & l t ; / r i n g & g t ; & l t ; / r p o l y g o n s & g t ; & l t ; r p o l y g o n s & g t ; & l t ; i d & g t ; 7 0 3 0 4 8 0 4 8 2 7 7 2 9 7 5 6 1 7 & l t ; / i d & g t ; & l t ; r i n g & g t ; _ 7 8 y s - q s 6 D 8 r l D 2 I 4 I w _ H 9 z B s 5 _ K t m B - t V 6 r B v D 2 J o q V v i B y C k s F 1 v u N t 5 2 B 1 6 2 H 1 r D 6 l 2 J _ k H g _ W z v 2 G _ z M 2 _ I 8 0 m M t C t 8 P o m 5 H l 7 W z 4 y J 1 G 4 B v J s F q X l h 2 B & l t ; / r i n g & g t ; & l t ; / r p o l y g o n s & g t ; & l t ; r p o l y g o n s & g t ; & l t ; i d & g t ; 7 0 3 0 4 8 0 4 8 2 7 7 2 9 7 5 6 1 7 & l t ; / i d & g t ; & l t ; r i n g & g t ; 9 g 0 1 _ g i 2 6 D s 7 y E z i h L j v x B O 2 9 - E x x m N 0 _ l O o 1 g P 1 l 2 P 8 j o Q s 4 B w z v G u k 7 C r i Y g E j D 1 8 Q i J n t z G 3 s z G h F g Q q t v N h D 9 g y P m g e 1 y y I 1 8 y O k i 3 B o 8 3 G 8 G 7 B y j r G t s s G r q s D w p P r t s G k o s B 5 u 5 B w 1 o G 2 2 j G 1 v i G Z k j q L _ - E t s v B 3 B D 6 t d 8 u y G 1 S o 2 x O 6 M t F 5 m 2 E o h C t D 0 G 4 v p R 7 S s E 0 v t G g s 6 G r 0 j H t u u H 8 j 4 H 2 3 9 H 6 y j G 3 x N l x r B s 1 g Q l t 8 R 2 k S 8 v s N X 2 G 9 0 2 H w q j I r q w I 0 J r x q I v u C 4 8 2 M p w j N j v u N 6 q w N 2 h 0 N 6 s w N w j p N 5 6 i B 2 6 y G y E l g K v 3 h L _ 2 v K g k 3 D n _ g M r l z L i q n L m 3 2 K r j u I g s C i u t J u B i p E h 2 2 F 8 h 1 D 7 s i H q L E v z 8 K 6 c v m D h j s I j r s K - k p K s s k K 7 0 - J 2 2 0 J y v r J y m C j r t H 3 C r x t L p h z K k - 3 J j h _ I n k _ H y y 2 F p p C j 0 6 H r r 3 I r C t n y H 0 g 2 E x t r C Y 5 J t m 2 J o y x J n - s J _ 3 p E 3 s F 7 l J q t 5 I w 2 t I p 6 g I p R 4 r p C 4 5 9 D 5 o E j v z J G n H x _ 4 K o q x M B t B i g 8 B 6 6 I 8 p 9 D s t n E o 5 v E u c _ g - E 8 i o F 2 h v F 0 x 4 F 7 z _ F m 5 k G i t w B 7 5 0 B t k w G p 5 F 8 9 6 P s q T - 9 N y F w o B v v 6 G j N p j r G i 5 6 B x m l P m _ q Q g T C k 5 7 G & l t ; / r i n g & g t ; & l t ; / r p o l y g o n s & g t ; & l t ; r p o l y g o n s & g t ; & l t ; i d & g t ; 7 0 3 0 4 8 0 4 8 2 7 7 2 9 7 5 6 1 7 & l t ; / i d & g t ; & l t ; r i n g & g t ; 8 6 y k 7 y q o 4 D 4 v Y _ - B r _ D x 7 l F j g n M w s t B l v o B 2 j 7 G 2 v 4 G j G 9 I Q 1 w C 8 n B 4 r q B 4 B B 2 7 G - 4 K W i C 1 u y G m p u H o t G 9 U & l t ; / r i n g & g t ; & l t ; / r p o l y g o n s & g t ; & l t ; r p o l y g o n s & g t ; & l t ; i d & g t ; 7 0 3 0 4 8 0 4 8 2 7 7 2 9 7 5 6 1 7 & l t ; / i d & g t ; & l t ; r i n g & g t ; 6 r s s r q h 7 9 D j r Q 4 y B r J r k W & l t ; / r i n g & g t ; & l t ; / r p o l y g o n s & g t ; & l t ; r p o l y g o n s & g t ; & l t ; i d & g t ; 7 0 3 0 4 8 0 4 8 2 7 7 2 9 7 5 6 1 7 & l t ; / i d & g t ; & l t ; r i n g & g t ; o g u s y m m _ y E z D n v 8 I 3 8 q I - B 0 6 o E v 2 - D w 8 2 D i 0 r D o z y D g 3 l D 1 h B 7 n l E k y u E F 0 U i i S _ 5 D m R i x 5 Q o s B t k F 6 q F q y C 4 M r F h 9 B 7 5 m N y 6 D 5 r E t g D g 8 N k B _ x B r p 5 B 4 M D z 1 B g f y G 3 3 E K 7 n B m l e g f 3 B o w 9 H n l C k B k g 5 K u C 4 Z - 2 w C D q 5 B v q D u J Q k o D z 3 B h l - B l w C 8 C x p s H m K _ p G v 1 2 F 7 l m B x 3 B v j B t g v H y 9 6 G 6 s B z P g 0 2 J j 5 z I 7 n B - K n j n D t j s D 2 M q E 2 M k _ q B m x n B v 1 z F 8 x E l t D h p w E k B r j B 8 g 1 D w 0 r D z S 2 M 8 j l F 2 M 1 P - 9 n P 6 E t j B _ 3 u C 3 h P 4 z 1 E 7 L D - o g G w r j G r F n X o 5 B 9 w r E 4 o 3 E 1 v j F 8 6 t F 7 q D s y C 9 0 g B g m E r D x n n K g l B - h B 4 8 9 E i n p F h I 3 u B 3 g m C D w C t z t C y y C g l B q _ q G 7 h 5 G s E w C k y 3 I z t G l p _ G n o B u y C 7 x j H k B 3 I - l k M 7 L u n 4 I y 5 1 H 3 B 9 H u j p F y 8 g C u k g B 7 1 u G v x j H w J q 0 0 I 6 y m J v 1 6 J 8 l s K m n 5 K u 1 G _ _ w E t x S 3 _ u L p 5 1 L k N r n - I - n - I o B h P 5 7 6 J w m 2 J u V 4 l m G 6 2 j G l h g G 3 4 4 F h i w E 4 q C 2 k u F x g K z 9 - C 1 y h F 5 F z r - E v y 2 E k j v E l 3 j E 0 4 6 D j o w D t m p B i r R g p 6 D h C s s n H 5 _ 7 H h 8 y I 7 2 k J l z s B 8 k E 5 Y 3 y p B r 7 g M v p s L D _ C 0 j k G z j 5 F 9 T g 0 B s j 3 R p 1 3 P 6 E 3 d z n F t 8 q F u j z G u C y G u 0 C K 3 B p 8 g B u g m I h g o J _ 6 o K r h o L i V 5 B 2 G h i o J 6 y y K M 0 G h _ k D z q y D p y o E _ 5 p G x z t G 0 8 u G 7 l w G 0 v q B j 0 - B 2 v x G l 5 y G y 2 p E - k H s u s G m _ p G 1 m m G 7 f l z z M n i i M s 7 r L q t x K z h 4 I q d 3 h 7 I s x - H 9 j g H 2 B 9 v p L 5 g 6 M _ q J 2 9 I l x p F g 6 E u p u D 8 3 4 E 4 k w E 2 B q w 2 F - q n F 7 3 3 E 6 j 2 E 5 4 m F y s o D - 3 K 3 n j G l q y G l u Z 2 l 7 W h u h B i h t B l s x E 5 _ o E t 5 _ D _ h 0 D _ i s D y t 3 D t p g E r j H u g d v s 1 I u l z B n 1 h Q 9 C u 3 2 E i - p E h v j B 7 o W 6 4 r J 0 8 _ I 7 t U m u I 6 h K 5 h g F 9 j w F q 3 - F k 3 u G n z - G 2 1 r H 8 u 5 H t 1 n H h a r 8 0 P x 0 j J t 5 s J y 7 x D g h o J 6 x g Y y p B l 6 k E z N n 0 r D 7 p k E h 6 w E p 8 N 8 i G g 1 5 G y y 0 5 B i 0 0 E q h - q D m 4 u M 5 k n L m u _ J 0 3 D n o 4 G o w 6 J s 0 k L o r q M v u s N 9 M 3 g t L 0 v W 0 v k O g 4 2 P x t l R s x t S i r h F n g 2 B 5 0 r C _ 9 8 M - o 4 N 5 x 6 L y 1 g O _ 0 _ P h y E 0 w 4 M _ y 1 L 3 n z M x i w G & l t ; / r i n g & g t ; & l t ; / r p o l y g o n s & g t ; & l t ; / r l i s t & g t ; & l t ; b b o x & g t ; M U L T I P O I N T   ( ( 2 0 . 5 4 8 6 2 6 5   5 9 . 7 1 4 8 6 4 2 7 2 9 7 0 2 ) ,   ( 3 1 . 5 8 6 7 1 7 1   7 0 . 0 9 2 3 0 3 9 ) ) & l t ; / b b o x & g t ; & l t ; / r e n t r y v a l u e & g t ; & l t ; / r e n t r y & g t ; & l t ; r e n t r y & g t ; & l t ; r e n t r y k e y & g t ; & l t ; l a t & g t ; 4 2 . 7 5 8 1 5 9 6 4 & l t ; / l a t & g t ; & l t ; l o n & g t ; 2 5 . 2 3 5 0 7 1 1 8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2 4 2 9 0 0 3 7 4 5 9 0 3 2 4 7 4 1 & l t ; / i d & g t ; & l t ; r i n g & g t ; m w p u n 2 v u 5 C n 6 3 Z 8 0 9 R k i 3 t B 8 7 t L & l t ; / r i n g & g t ; & l t ; / r p o l y g o n s & g t ; & l t ; r p o l y g o n s & g t ; & l t ; i d & g t ; 7 2 4 3 1 7 6 8 3 3 0 4 5 2 3 3 6 6 9 & l t ; / i d & g t ; & l t ; r i n g & g t ; q y 5 y p u w w w C y s 7 B 3 - F n u w d g i - u D 1 9 4 p B o p c i m x f u y _ s C l 0 n e w n i B m k j v C j j 5 l D t 9 q P - r j M h i 6 x B j h 1 7 C 1 m 1 W g z - G h x r m I q i I t 9 t B y r x g C - p _ p E 1 O y 6 z z D o j _ l C y 0 t l C r 6 R 6 s q 9 B 6 m 9 O w g z t B 5 7 k C 0 w 1 X s i k m B n 6 i t B j _ n J _ j q C q v r h C k 7 x m B _ r 3 W x o Q z _ 0 m B r o 8 c z i q E z x t z B m 0 T k 3 0 Q y t 5 K p - 1 N l s y t I 6 3 8 p B m k u d i u t B q v 8 4 F p l n m B j 8 i T s 6 3 c 3 v x 1 C 9 3 l 4 C n o x C 5 p - 6 H g 1 4 H s 2 l 3 B m p g 6 C 2 _ 6 U l 7 2 8 B n u 8 0 C l 6 1 T w 2 g y I q 3 w X n q v G i 8 1 7 B w _ 5 K k q 5 m C t l x I t p 6 H o u k Y p 0 5 f k _ 5 O s 9 _ r B j k t F q 5 _ X n 8 l p B 5 o w p C 6 x g z C x 1 - I n j 4 o C 6 o 0 L u j y R o s p a 3 g m J w - K s 8 m l B _ m 9 g B k 6 i O 0 1 k U i 7 K p 2 7 d w p N v z w b 2 9 9 3 C 3 0 l o B 9 1 D q 4 o h D y l m t B _ m 9 g B x r y M l w 1 V m q 5 m C r 3 4 n D i 1 i Z h o F o z 5 1 B m i 4 m B h r m B 2 0 r O z y r I 6 g 3 a w 7 z 4 C 6 n I m - j 4 B 0 3 l Z p l 9 - B 6 M k 5 2 u G i l j n B 1 o m e 9 4 s q B _ - 0 P t v m 9 B x i v B v 6 x X w m o g G g i z Y r h 6 1 D o l o c r v m V s 8 y D 9 3 2 n D v r i 7 C 5 6 q 0 C 6 9 3 G M 6 m h k B 7 k 4 x E q w g D - w k - D - k 6 k C s h w B q j 8 s C x p 1 j D p 1 L 9 6 u y B h 9 o - C t - _ W r j v B 3 m 5 3 C o u t t C m m o C r v m 9 B n 5 k w D y y U - 9 t X r m z x B l v i 6 B m m 9 w F 2 C 4 i p j J p r y n B q _ z h B 4 z w f 1 t - I z s m 6 E k 6 v B u j p z D r _ k D 3 i g h B u - t b r r 9 B o m o q B 3 o 3 w D 7 r r B 3 m r E 2 1 w 9 B o 3 n 4 B l y y - E n l 1 B o w _ 4 B r l 7 G 9 s z U q j j p B t - p t C t z N 6 i 6 h C q _ g J 0 h q q B i u 7 i C i s 3 r D q 9 p J j 1 z v B _ 1 9 g D y i J 2 6 k 7 C j r k d s 0 0 s B P 4 m n g C h r k d 2 s w o B 5 5 U p p q i D 9 1 t i C t 7 n L 3 4 n x C k l 7 u B p 5 O y y s q C u n n x D y - x 0 B g x i I 7 l s w B h l B k s 6 S - r n X v 9 g U s 6 x X 2 t l I - 0 2 K l j y C m x l G 5 h 1 y B s k t o D 8 u 0 f 7 r 8 N 1 q s f 5 7 s S x i q 5 B z y l n B j p g q B 1 v B 4 q p r B 9 h x p E g h h J 4 g q B 2 4 8 u B p 4 o S 4 6 t d o x x g C k n 8 J 0 s x g C 2 m 5 _ B x i G p 2 w j C _ n t k B o - p B v w 5 V t q s 5 B s - k Q q u q O s y 0 p C _ 0 t d 2 t s N n v q K x q l i M m v u B v j o l B j 5 3 - B z 1 i m B x - 5 D s g p B 9 t p l G - g s m C r n C q h 8 8 D j 8 n J w w R 5 t v F 3 w 8 C n 9 7 5 C v v v r B y r w a r y s p D t r p y I - y 5 i E w 7 p U 3 j 0 f 1 8 n C l 9 k m H 0 o - l B k j h n C 6 _ _ e 2 k x 4 B 3 w p g B g - E 0 y i S u t i M g 4 u C w x 6 4 B - x q 7 B _ _ n C 9 m 1 D w 1 s b 8 v 1 U o j i C y j w r G u 7 n Q h 1 7 Q o v p I 3 4 0 K 3 9 c m 2 j o B z k v i B o h _ H p 6 3 O w 5 6 G 1 z S _ 0 w Z 9 u j i B 3 s z Q w w l P v u G u r 9 Q 3 9 4 M y p w G q p 9 q B g - x i B y i _ x B 2 6 s 0 B r o j C z p 5 G g g 4 G s x i E _ m q m B s 6 - h B w n 9 c 6 h r 3 C u o 6 n C 5 g q S 1 w 7 t F 2 j l F 6 q y 4 B l j u s B 6 i n C p m w g B l 1 r x E n - t s B u n u 4 D w x p K t - 9 v G 7 9 u H _ n w 8 D 6 u h 3 D y q _ M 0 1 M m o 6 - B q x r s B 2 9 2 n H z _ M u _ l E 8 g 9 C j _ Z 5 3 u J i l 5 P j v G 6 h x Q u x q W 4 u 3 L p 4 v U n h y D 2 p t G w 1 y E p 9 g E 0 v u K _ 0 v F t 1 E s 7 8 I r z x E 6 t g D w 3 6 D 5 _ u P k o _ a i 7 p J l 9 4 F y 2 4 D p 0 _ Y 5 q 0 E x 5 g B n 0 6 F 0 0 x b q t n v D j m 5 H 1 x j K 0 j 9 H 9 8 9 W q h i D t 4 H 8 w l B j 8 - n B 3 g u B 2 m 8 - E t 5 0 i B 5 g 9 0 C 7 7 x D 1 z q C 6 9 6 t G 9 7 9 g E 4 q q O n v 8 4 B 5 o h K u h m K w 8 w w C j v 7 F 3 6 r k B h z p B h 7 l J - j 3 b n - w 0 D h y G h 9 - H 3 u n h B h j 9 M y r n O s o 1 2 B t _ J s m E t g 3 G v 1 g M 5 l i G 6 _ i L _ 7 u B k 3 z T o r t G o o _ D 2 0 o p B o t x l B q l 0 c x 8 - D t k 1 - C h s q 2 C 3 d s - y l B w q - d 8 z h k B y m 6 O t p B v q j N - 0 j H y w z B 0 s 3 5 C z 5 1 N o 0 i q B - p r d 2 v 8 J h k 9 Z m t a 0 y l K h p C 2 8 w H 3 k x O u n m s B 2 n z l B 5 n a t t s H 3 - g v C y x p N 6 _ n d u w h B 0 - 9 P s o p Y 6 r 2 V q - x R q w r X 2 v z W g p p I w p C 4 3 7 Y v t 9 3 H l o B 9 1 p G s h C r p 2 W 2 N _ t 8 u C p 7 n y B u i W 2 i x q B 5 s w d w z 2 D v z o D 6 7 2 U r 3 8 E 1 p B v 7 z I t w j M i k - R z t o O n p 1 b 1 1 u Q l h U x r 3 J i 9 u O r 9 5 L n o 8 Q h 9 r J t h r J t 2 i B 0 m l P h 4 q M s 2 n B _ l h g B j 2 0 J n 4 l d h 6 m D z q n M k 6 _ R r z N 2 q l N s 4 9 R l n 6 E 7 y 5 V h r z P q u D o p x C s p 5 F i 7 i K 6 f i w p J 5 6 j t B w i 9 Y 1 u t S v 2 N j 7 q F k o 4 v B 7 o t X 2 z 5 K v x r 2 C n 5 E n 6 g K h i s G z 0 x B r 5 p G 4 u i L p 7 g a q 7 5 a 2 5 0 H 3 u 0 E 7 3 x G s t q H y h j F s 6 8 F r s 9 T n 2 q M z k g r B 5 4 w V u 8 v G - z 2 a s u g L j 8 t Z 8 h x 4 B x z 1 V n z X o n 2 Z - x n e 3 x 1 L 0 m x n B q _ C l t r R 5 r 0 n B j i y X m r 4 q B j p k F 8 h 4 E 4 j k U h s 6 T t w H 9 r 1 R 3 u s P - h - T w 4 p Q 8 7 N o 3 g T g w 9 b 8 j u t C 1 k s k B k l Q 7 n 0 D m q 4 I _ n z K 4 - 5 h B 0 n 1 Q 9 6 u G l s 4 F g 4 7 L 2 _ p c 5 n g 4 B 6 o 9 b 1 q 9 L d 9 4 m Q h 3 - 6 B 4 0 3 H j j F i - z Z t 2 0 M 6 2 w E z 5 y p B l v j E 5 r y Z _ 8 y d h _ h L 0 5 - e 6 k 3 m B z k j D _ 8 4 Q 2 2 8 B v y g 8 D g k y m B m y 4 G o h l E y 8 7 U i n 6 0 B i s o z B g j I h p m H l n v H g l h F o s T o p 0 B 5 k 0 4 D 0 x 2 m B g p 6 M n 1 g X 9 g 4 a 4 - p Q z r v G y w v n B z - - D l - n U g m g Y _ 0 x i B x 9 n K l 1 p F x k n J q q 6 K i g s M 7 8 h O s h 5 D u 0 6 W r h Q m g Z v n 7 B r u i L v y _ S 9 7 g K i s 8 p C j 6 H 5 0 p X p y 7 G h g x Y w k u L i r _ n D s 6 3 X 4 t u G 7 i 7 C 5 3 2 N o i 8 H 6 x l j B g z s G 6 x j K k 9 l 3 B m r u K r k k Q 8 3 U g q w U s w 8 E 6 1 3 l B 3 t 5 D k q i Z i k - g B 2 n 0 W 1 m o h B 7 m 2 g B 1 s w D 1 t D m v u C l p 8 M 4 2 7 Y 1 z 3 H 2 2 w H j 1 1 K 4 0 v I w 4 z V o r o g B 2 r 3 E g w 4 D o 7 8 D n u u R x u y M o 5 1 E v i i J 5 9 4 C 0 v g J 4 y 8 D m 3 w G j p i L 9 p B n k G t j - T g 2 8 M g _ r D j z g O w 5 8 i D 7 r 8 R 2 7 g E - m a 4 u _ I 2 4 x O 5 3 s F w 8 3 F z g s J r 3 8 E n 6 t C n m 2 G h x y C p - v O 7 2 w B l 1 0 H 9 q o E r l 6 U m p n C r g _ N v n x Y 7 0 g G w p - c _ h 1 k B r o 4 P 4 w p G u 5 l B u 5 l B k r n X 8 9 i D 9 1 y M y q o D 1 6 5 G 0 g j D s - 5 Q h s y M p z k M q 9 g E r x X y p G 2 x j K 2 5 z J n k 9 X 1 x n C v 2 3 P w 3 p F 0 g 1 F x i w D k y k P u 4 w E 4 x v C 7 9 2 T 1 7 - B 3 - u C 6 8 j D j s o L n j - I g 0 7 E o 1 w Q - K z 2 z D z 1 c z y u F 9 1 E x 7 2 C i 2 y N o g o E _ G q l 2 B _ l 3 Y l m u H _ 7 o Q 8 v t B 4 h i F 9 z 3 D 8 Z 4 0 s E l 9 y N r 3 2 E o z o V u p w B l _ v J w 3 3 D l k s E i s 6 G 0 3 5 O r x u H _ l j L l 2 t C 7 g r N 2 w m I i 2 m E p 2 L 5 t 0 J o 6 i E z p m B r 5 N z w 7 E 3 0 k E j g q C m o k C 9 5 h E u 9 y J r w j M _ 2 9 I u 0 M s k w G i 0 5 E 0 r _ L 4 7 8 B 3 x t J 4 7 8 B 2 6 y O w x n D p z w B 6 5 2 F k u m F i 9 r J v o 0 M m z u C y y 3 I j 8 o L 8 r 7 M l k s E r y 7 G u 5 t G n 1 n C u m j B - s m J l k s E y p C y o i D x m l J m i 1 P 8 o 5 K r 3 v V h s y M 8 o j C - k h G 9 m 4 D p q w D l 0 s F q 5 9 H 7 4 d 2 m h T s p 3 F 8 v v D _ o _ C o 2 x G r j 4 D h l o F w 3 y H _ 4 7 N _ h 6 B h x i Q x - l F 0 2 _ C 2 g s B 6 p R r g w E - 6 k G q V i s g J v 4 t M 6 q 7 V l - - P g 2 8 F q x i E g 6 - E 1 p p G w 5 r J 9 2 r D 8 5 o B q v 4 D 8 x i d - 5 h H 9 D l u 9 E 1 l s D 6 h j L i s g J s l s Z y w g f 9 i D 2 p 4 G l q u H s v r D v 3 7 H h i z B 6 8 m F l _ o C l g q 3 B 8 9 p b 7 9 y C q 4 l F 3 r 6 M l 7 5 C r q a k F g 2 w F y z I 0 z _ R 8 o k B p p h E 1 8 n E 2 g v O w h w K w 0 r C - 6 9 D r x n D 2 - u C s n z D s 4 q F 4 t i N 2 k J 1 t y C i 2 m E 3 v 6 C n i m B 6 8 m F z 7 n v B z w 7 E 9 w g E v s 6 Z t 2 9 g B s g 0 B s x s E i i 9 Q s l z G h 3 r E n 2 2 F k w z G s p 8 B y 2 t C 3 x m F n v 3 D q r B y 4 s E o 4 o Q q p t H - z 6 B x t 9 C l n i L r r 1 F k o _ I t _ d 7 x o I 5 3 h K n q w B z 1 B o x i E 3 i 3 C 8 P t q r B _ 3 o F k y u D h q n E y x w F u t 7 C _ z l B u j q C q o 8 N _ y l V h 7 x K 9 u 0 H h h y L v u 5 D o i l F w s p I u h z C l 0 x L t z x E 0 l o M 7 g 1 D k h i V 0 g s E - - p I 0 x 4 O u 2 6 M 2 9 y D 1 4 4 F n l i I 1 6 r E 4 w 8 B u 3 x K - 3 2 C x z v D l 8 g B h t 5 G r 0 2 E 5 - h G 5 r y L 0 _ 3 C s q F p q 2 F h t 9 F 2 j s M o 9 _ C l - 2 C l y q D - y p G h i m E 1 2 _ C m - - B z 3 - I 5 i V 4 z z C 1 x X t 9 2 F 1 t Y n 7 E 0 r B i w p D 2 _ 7 E m x i K u 5 n H 4 k o C 0 7 - P 5 4 n C 9 1 7 G u l 9 K t h w L 8 o j C 7 u m E 0 6 r E 9 u s E s o g H 3 o i G j i 9 E z r 5 D n l C 8 r g F y g _ B 3 j 9 B 2 2 5 B 2 v y M 9 x 8 I m 2 r F v s h D l - F g v o H k _ w M k g 4 F 8 p 7 R 8 y 6 M 6 u _ I t 0 j C 2 r 7 G 0 5 w F h u 7 O u g B 9 5 9 D q i k I s - 9 Q n n n p B l i _ D 7 p i B u 5 r E q i m Q 8 i l I v 1 o I n o y J y l k G n s 5 C 1 l 3 I 5 5 2 F _ g 7 G _ u 3 I 6 r r D 0 y i D s u 2 C 9 p 6 E v s 5 B 4 v x E z 0 h E 2 w 7 E z 2 z D 1 1 j D w i o B s _ 1 F 1 j r F _ r b j p p B y 1 s J k 7 7 E 5 4 n C 2 3 3 F 2 l t H 2 0 m D m 9 8 F n 9 n q B w 0 l W p o 1 M y z Z 6 v m J n h h H h 8 k C w i o B h 7 y H x o z B y h s F 9 1 7 G 3 k 0 G p w k C h 6 g H 6 3 p R l 3 V l h 0 G r 3 2 E q 4 i K r 1 t J y t j B 2 5 _ C i 4 i M r o 8 Q 3 p z X 8 6 7 h B u s K _ k t U _ t 9 n D w m 7 U x 7 l E s g 8 N 2 s - R t - 2 G 4 3 G 3 o l 8 E o s j L t 8 8 u C 2 4 3 v I h l 9 D w x i 8 B y y p H 6 n r K l r 4 Z p n 9 R _ p 6 V n j _ n B 0 y o e r 9 y _ C 5 i 1 L 5 u 6 d 4 w r C u p q T o 4 4 t B l m 2 v D z y m s B 2 _ n 1 B s j 9 I y n v Z o 4 4 t B 7 1 y 2 C y - 4 i C o w 0 C k x T q p t 2 C o z 3 u C v 7 2 C q w k i F 6 m - s D _ g 8 W 5 1 o o B 8 w 3 V g - f p 2 k h B l 8 4 z B m 1 0 q B 2 3 n h C x m n w B i r - R n w z V l 0 k j B 2 x 4 u C s 9 R n 8 l f z 6 G - 1 n L i o j j B o 8 8 5 B 1 z 7 t B i m w g C y i 1 q B z t B l r G 5 9 z V n o z g C o 1 t G 1 q i s E 7 8 9 W j 5 - r B g h - K 3 k 6 - C m 9 3 t B q t u 2 E k y 8 5 B x v v O r - 8 E w 4 9 i B 7 0 r n H 6 w v G 0 9 3 Z z k 0 r F u s 1 z B r 0 S 1 s o f 4 - j j B o z _ i B o y u n C 3 l 2 e 1 t q 5 B y i 3 z B u 4 2 z B - r 0 2 C q s n D 2 0 g R g h 9 Q s s 1 f p y m e z l 0 n C p 9 - m D x o x u C y 7 3 I q - t a r - D y w 1 V i 1 2 z B i n l 2 E x 7 _ m D 8 g v g C r w v 2 C 4 n h j B 6 v 1 N 7 7 8 G o 6 2 v I u h p z C 3 z L m l q E g 1 z 6 B _ o y l O 5 m t K p n 9 R 7 2 h n D p 3 l e h 2 8 u C 5 w 7 R 1 6 l e o j - 5 B 2 z 2 u G l 6 m f 3 v - F r h j j B z r z g C l o h I r v x f q q u O v k 4 z B o - 6 t B p h 8 u C m - - i B 6 v 9 U u v - O g m g j B 4 9 z V g g g 9 E t q i X 7 q z _ C q - v g C w t 3 V 4 h _ E x 7 w C j w 3 Z 9 y v O 0 7 9 R 7 4 k e u 9 x O q 3 9 5 B u u n s B 7 y n D g h j G o 0 t a t 9 _ i B - m n g B m m _ T g 4 2 t B o 7 E 9 g u v C 0 3 t _ C 5 1 i N m k N 0 3 0 p K x k 2 g F - o a n _ s R p 5 t 2 B k j g c t 6 z r F r 0 m R n j O 6 r g _ B g u 0 z B q y m e s - t H 0 0 k c 9 9 2 t C 6 j i J 9 0 3 n H x 6 7 u C y w 9 5 B r y 8 i G x u t G 6 7 k _ C j - C i 2 j 8 D x n 2 Z p x w z B 7 i X 7 k _ 5 B w v 0 B z 0 u V i 3 2 n C l o 4 g F 1 z l o B 5 u p i E - w h F 6 y y _ B 5 w X r v 0 2 C 1 6 n o B 2 p y g C Q _ y h n C r p l s E q j g f w g 4 3 D 0 1 6 r C 7 q n Q v - U y k - 9 I s t k V r - 5 n J - q M o - 4 i G o 3 y j C z v n 3 B k _ x 2 C g 1 6 X - g q l B o m 9 q K z u - D j h a y 3 i p B i _ 9 5 B p m 5 8 B _ 7 p K - u q G x t r b 8 i z c 3 s h n D 9 r q G w g g 3 E j G 1 r h y F w k m M t 6 l o B g g y 1 C o 2 x T o 6 P 4 g 6 q K 0 _ - E i l 3 1 K r 6 6 C j k t n D y _ 9 p F 3 y i f y z p D 3 t 7 Q - m m j B s 9 4 I 4 7 9 r F u 5 z B _ g u i G 0 8 w n C w o j d q i y l B v g 5 U m _ v n C r x _ 4 B q g j E _ j q b y 5 - Z 8 s F 8 1 w n C z h _ u C 8 k _ 5 B 0 n - R i h z 2 B r l j K k t n o B t r 3 v D i 7 F h i t i E 7 t r y C 5 g 7 0 D _ _ i q D v l o B 9 r 1 g C 6 0 h u D - F s q 7 R t 5 1 g C l 0 t 2 E z u n o B w g n 2 E g w y H n h g r B z 6 1 y C 3 m 2 9 B 8 7 q X 6 2 p 7 J 1 O n x 1 _ B h x w y D z l n - D y p - z B p 3 j 2 C x 8 5 v D v n w E - q 1 v B m - g I 5 u p i E s _ w m D 5 0 7 I 6 h h 5 D q q p e - p n e p 2 v O p o _ t B 1 p 5 z B t j g Y i 3 u 1 I 3 r - m B v 0 k _ K s q r F 6 z y 0 B 6 x o q B g j w J 2 r j c 0 k I 7 m - u C x g 4 t B o 1 t G m 2 p s F m g j e 3 4 r 2 E q 8 4 X k 5 1 7 N m 2 s C l r 4 Z x 2 v E - r h t C 0 s l M l t s v B p 8 J v l r z O _ m j 7 J 2 u x R o 5 j a m n 1 q G z y s h D g 8 t m C x v 2 0 B x 0 1 2 C - 2 z m B 6 Q h h 4 Z 5 5 i 6 B r 8 k K 3 - i B g 4 i 5 D k l q o B l r 4 Z u t - 5 B o y 6 Z j r p H k q p N - w - u C 4 9 w g C 3 u y C z i n M 6 9 p L p h 3 _ C m q r s E _ f _ j p x B 0 4 1 v D s o j S 5 9 r 2 C p t 9 u C i 9 v O l m 6 n H q c t 1 z k C u q 1 K m l p D 2 i w g C j 5 m e z w 9 t B n 4 4 t B 9 r 7 v D y 4 u u B 6 n r Z p w l o B 0 1 j j B 2 g 9 r F 4 1 _ 5 B 0 o h x B - t o l B z n v g C t 7 l u B v 6 n G m 8 x g C l t u H v v l c g r 6 t B 1 k v G v v x K v 8 0 J - z p l C 2 u r D t h m e u 0 p e _ 4 w 2 C - u u o C k z E l n 0 B z y 4 r F 2 h 8 o C t o 0 C u i 4 n H o t r x C l k v i B 6 _ S j 2 0 2 C y t x n C x u k G w 9 8 O 0 k m 5 N 7 s l 3 G 5 t 3 Q o z j 6 D 8 8 t R o r x g C y h C r w y q C z k 9 4 D 7 o i 6 B 7 9 l o B 9 s o J j u 9 N _ v j r F 3 n x e h 8 7 4 D - 0 0 H u 9 v 2 B k 3 g s F y l i B 5 t j v H 6 3 6 H v 9 3 x C r v 0 2 C 6 8 i L y q 5 e 1 q 4 t B q 1 6 u C q t j G 4 v v S v l 8 R p 5 _ u C 4 z 0 N x l k M t g w O 7 o 8 R 5 k 6 z B i 0 v n C 6 6 v n C m 3 x Q p t 9 k F z i 7 6 B y 4 g V 0 x 2 z B y n - i B _ y j 1 B y x g p N 2 n I y 9 y h G u t 2 1 C _ q v W i j 8 s I r s 0 i B w C 5 7 h 3 F 0 m 5 t C w k 7 e 9 _ 2 F v s y k F 6 r x 7 C - k x b n 6 3 Z z p j i B 6 j 0 9 H r 5 u 9 B 9 x i n D n 4 6 E _ 7 4 4 B - 3 h 6 B g 5 1 o B 8 y r F 0 n i B s i j 4 Y 9 v w T s y h X w 3 8 _ F s g y 2 E 5 4 h C i o h T 9 g 0 p D v h v i J m 7 0 h B u 5 - s B v y s a k _ p x D j r T 1 4 i n D 7 w 6 v D z 6 x M 8 q z c t 2 3 t B _ 6 n e s p r i B q y 3 G y 4 v g C 6 o t n J q y 7 W z m q v G x v - j F p 7 m s B o k - R 7 4 m o B k - 8 W o g 6 F j 1 5 I u w y g C u 0 p e 4 x y O 5 2 6 4 D x m 9 u C 2 3 x n C t t 0 g C g p h N u - k T 6 y 7 o B 6 0 - B u 9 2 x B t y r i E v x s G g k 2 O x 0 8 0 H m j m R z - b 5 o k 3 E 1 4 x 9 D 5 4 4 x J 5 5 0 j B w i m o E l u 4 q C 0 w v g D t 1 y D 4 z l j H w u T - 1 g r L 8 h o W 4 t k 4 G r z 1 X - 3 l s B h _ 6 w C 0 z g j C q v u X l 8 _ x C 6 r o 6 N g r s b _ 2 x - G 1 7 5 1 H u - 7 Q t p g 0 L k _ p 0 L i i 7 W 4 g 3 S w w 7 x D k 9 m i G z m - x B 9 3 m m E i y h 7 D i g 2 i B j h s 8 F k v I y 1 m o E 5 m s 0 D h w y i D p y 3 k F 5 i q x Q 9 w m 9 E s s y t D i 8 - D t p 1 2 N u 2 i u Q 1 v m p D - 8 - B 3 n 7 l E 2 h 1 1 E v 9 l 6 D - g 5 B q r m u C g z k 7 C - y k d l h u 1 D m 3 k M o u l X 0 z v 3 P n m T 7 z x k H g l - r D n i 9 D n 3 z l B o 6 7 4 J r 0 c 5 7 i u L 3 9 t i B w 4 y E q i h s C q g h k D x 8 t D g z - m F q w _ i F g v u D l 8 s t D 2 v u w D x r 3 B m t n j Q 4 i h K t x s 4 D g 7 k z B 2 5 u x D 4 u w T 9 - 6 w H 1 t q a m k y M 4 i q 7 B 5 2 5 h C q q m s C h 7 x V x o i p B h t r v H 1 0 t R h y 2 8 F - v 1 h B h x n y C q i y p C o _ h F x v - x B 6 g w Q j n o q C h z 8 9 B t 7 5 c 8 3 n p B z z i B 4 v 6 H r v - g B _ o 7 1 F s q x C o x v 4 C k m g h C q 5 q B k - x v F z 6 4 6 H 0 w g P 2 5 4 O 6 q 4 X x k - 1 B j 9 h h C 1 r 3 T w n o p C w 7 w C r z 0 v D k q _ 7 C i 7 H p y _ i K v 4 w D y 6 t o J t B q s j z L p l 2 Z g 2 3 _ F l u 1 F w z p z I v k z D t p 9 K t w l U t v l 3 B y p t I m l 3 h B 8 9 y t G 3 t a j z 1 1 L 3 u m B 2 4 - z F _ i v N z x j p E g _ 9 8 C 0 n s E - l x o B z r n 3 V r 9 F h m Q h 7 l i H v k p 4 H x s 6 B r 2 5 - K - V h n j - C g U o x 3 i D R g z n 1 D u p m 5 B x l n - C 2 y _ C o _ y k C v g o O x 0 8 E g 2 x Y 5 w X y w q Z - l i P y p v 7 E 9 p h g E 1 x - B v o t U 5 9 w 1 I h v U 8 o x 1 E k - 0 W 3 s r v C 9 u s 1 C _ k z X 9 x 1 6 F 3 u 4 G _ s w i C l - x t E w n 0 D - 5 l a 1 2 - l B h _ 5 m G 4 7 a _ 5 z 2 C u 9 p y C i h t X 3 r w 2 E h v g J v _ m k B z y 8 q B 6 l q i B r q x D 4 s _ m F 0 q u r C v 9 i F 9 k r _ D 7 w u h B w r j n C 2 g k o E m 4 z G r 9 y t B j _ y n D z 2 8 B w r z m B i - k J 5 t 2 q C y 2 s B v l h g C t s 0 1 D 8 6 v D v 0 7 y B h x 2 u D i t D p _ v _ C 7 n 2 3 D r n s g B _ 2 0 h F 0 - x X _ z p 7 D w - t _ B 4 u j M - r 6 R o o 3 s H g 1 q Y 0 h 6 3 K m _ y n B 5 n s 4 D - p g _ F 8 i 8 B z k r 9 M j s L v t o z L r u i B k 4 t n C 3 u k 5 D 1 u d k 6 3 k C m p j h D 8 n p B 6 q 4 r H s 6 h a 5 x - B 6 4 k k H o 9 4 6 B 8 5 m a v j t 8 G q r x M 3 n x h H p m I u 3 9 g F 1 6 v h B 2 x - 3 I 3 m v E x 0 g h D w j s 4 C s i 2 I p 0 z o K - 8 3 s F 7 o 0 p C y 2 h B y 6 1 t H 6 7 x X p 5 j m B g g m s C z j t L n o g 3 D y p 3 _ C p 7 Y 1 0 j q E l r 3 o B _ 9 e z 1 l z E l k p g C t q b g v l z F 8 o u s B 6 g - I 3 2 w 4 C u 6 5 z B 6 v K 2 p w y H s 0 t K l 2 s Q t k 1 o I x m f 1 j t Y h 6 1 k E m 4 z 0 C 2 n 2 S p u 1 g F 5 t v 2 C 9 t o b y 9 M r w x l B x 9 1 3 E q q j P 1 j v u L g I k s 8 h J i _ y L s i 6 6 C x g i 9 C n 6 i E t p 0 g F _ - 5 W t 8 p 1 D j 2 J w r u 0 F 3 4 l q C g u j k L 6 r 8 C v E m p k n M r k 0 r E 7 j x B 1 y 3 E o 9 w g D h k k z E 2 n i I 9 4 h R r q 4 j D l 0 n H o h m t Q x p j b n z k y B - y q 1 C j 6 3 G o g k x D 7 z 3 w J _ 8 _ B g x 6 r B r 3 6 0 B 7 w q 1 C g o 2 9 E 2 1 n 8 B p 9 _ v B 5 l z W i y S _ p - 6 D q o m z C n q 7 4 C w v i G r p y R - q n x E 9 2 l 6 F - k H 2 i p i B 4 7 0 4 E y y x 3 D j q 0 S _ 0 _ j B n 4 g J 7 5 k s B 3 4 l t F i _ y m C i 2 t C 2 h _ C 6 l p 7 K u 6 v E 7 m q v E j h s r D t s i C - p q 0 D j 5 n D _ 3 g 4 M _ z j R g 7 3 O 9 7 y i C u s t r E 3 w 9 I 5 q 7 T h h q o E w k x l C _ 9 - L i p o 7 B i 4 2 8 B 8 x r E - j 4 p D _ l 0 q C s 2 l J 0 x l r C z 2 5 s B 0 g c j k z 0 E j 6 x h C 9 o V 4 x y 6 E 2 8 G x 0 q 8 E s g q q C 7 j W y t 1 9 I i - w 7 V q 0 w W 2 g m 1 E 3 j 1 6 B q n k s F g w v w B m t y z F 6 2 m Y v u m - H y z h K t 8 k q D 9 z 0 v C k s 1 B j v o q G _ u g l C 0 x 4 M 9 q v K u g j i B x 8 r k C 2 h 0 E 6 0 k L 7 n 2 5 I x 7 _ N 8 8 0 j H s - v s D p l r - B 7 0 n g B l 2 7 z H g i z L _ 6 x w B m 8 7 v C m 8 g q D t 6 8 T q n 6 h D 5 v 7 g C k h t O _ 6 m w H q g o h C m - i G 7 i r x K s j u C 1 1 q r C r 7 z T o m 2 g L 1 h F j 9 m s L 4 x s o D 1 p 8 i D r p i l D s j E g 3 m 0 D w 7 n N 9 x m n E n v 4 D 4 j 0 U 2 s 6 i B i t 5 v D 0 r 6 i B q h r U - 3 k g G 7 3 z B q x w x D w v n h C 9 8 h - D p u 8 i D k q q 7 B 4 r k M h x - 4 F 9 _ k E r 8 m 6 J x z s 9 B k r 2 g B w i o s F l j x z B l 5 m m E t 0 5 t B 8 g 0 E r - r g B 5 x 2 m G 2 1 _ o C y s 5 z D p 9 9 E s x 8 y E 8 r q F i - 4 2 B z o j h E r 6 g 1 C t t g J 6 _ y t G 6 7 x F 1 j r _ D h 7 2 u B g u 0 B p v n 4 K q r 2 G v m n 5 B h k _ w D _ x P u 8 v y E g 7 w I n 7 i H _ - t I j x q g D _ v m r B 8 t 9 g C r t 1 o B x k p Y 5 1 x P l 5 g T p q 2 z D o s l 5 B m _ 2 h E 7 6 n B h w r h C r z 3 n B t 2 3 M w 5 n Q 9 g r n B k 7 0 j L 2 2 p H _ s q z J i 9 3 k B x j C t 6 3 6 H o j 0 p B _ t h 8 B l h 9 u F w o 8 l B 5 t 6 - F k y p Z k - _ y B r h j b _ 6 9 D n n z s B 8 - 2 d o w B n y C n 9 o q B o z j u C x 9 s 5 D k x o D k 2 o 5 C w t y 5 D x 4 F n i 4 w M 5 9 o U 9 s 3 L w 1 g v N 5 q o C w 4 o 3 S 5 p j B 1 k g F g m m j B o _ v t B 0 z 0 7 C y p M i 2 z x R v 9 - T 2 6 7 _ E k y 1 b 1 4 F x 5 u B 9 g o 8 D 0 l k H 5 j n L 6 6 s T v s y 3 F 5 Z 7 r 6 D j 2 z N 8 h z y C n 0 k W l l z C x l 2 p L 4 1 o i B z 6 t F q n z 6 D p p u e i g - j C m j x a v s p a v 4 1 q F g 5 h D g m - 7 B 9 k z 4 C 3 1 g F 9 r k k D 0 9 i i E n y R r v v p E 3 s 5 c h 3 1 P j z 9 G 3 Z z 5 l X 7 7 s x F 5 u 2 w D 7 1 n t C x u k Y x q p u B 7 p r v B 7 7 t k C r - x C 0 n g R 3 2 _ 6 B m 4 q t B 6 6 q D 9 _ 0 m D q x h 4 H 8 v v B x s y h G l x 8 i C 0 7 y S 2 9 - g B 1 v _ s C v 4 s C _ 1 m n J l i p - B 5 w 0 m D n o n O p g - 9 C 9 g k p B 5 p x D m o 7 l C s z l n C y z - E i 4 w g P 7 r K k g x I m 0 5 9 O g u p C o k v 9 F s v 4 0 B 9 8 j c 4 u s 7 D 9 y 2 O i m k T u z r - E y - 0 x B 4 l 7 p C 6 y i 3 B i 8 v _ B 3 8 5 K n 4 p z B v 9 K 0 n 3 7 D 3 - k 8 C u u h m C 4 8 8 N x j q O v j - q C 0 g 5 I q l 7 d o j q q H r n z w B h v k r G z 3 i c q 2 w C v p j - C 7 1 g F i 2 t _ C 5 o 2 r E 2 3 i y B m 4 9 r G p 9 3 E j - p z B h 7 h _ I 4 t 7 m B h s r j L l _ _ b s l 9 X g z 4 n D 2 7 v Q j i 8 q J 0 l t e g 8 p l E 9 h 4 s D t t y I y _ 9 N u z s R g 8 6 9 D q v I s 7 u n E z 1 y W 0 u l E r 1 3 v B q s 5 u D 6 6 w K 6 5 y B 3 0 m v F z 8 l P 4 - 7 _ D 3 o h C q w t j B m 6 h E 8 t p 7 F 1 0 y D 9 i l 5 I 6 l g C r m r D o 2 4 r E 2 h 1 U z w h G 3 r - _ D - l 9 x B v 6 o e s 9 h v I t 8 h 6 J 1 y y O u g E 9 3 v q E v r - k B y g 3 Q l m g B 7 5 i o B _ 9 8 3 H _ o 4 1 C t s w 2 E z z 9 H 6 i t j E 6 r n f w 2 9 J o 8 q c s x j X v t m E 1 m q m B 5 v D n _ 0 o F 8 l 6 g B j y g r H i k m H h - g w F r n V p i r O 7 2 u w I p n 4 I z 9 y 7 G w o y M - 0 E 8 5 t q H 4 p q i B z z w m C 8 r l _ G v q - 1 C 6 - m 8 E y 4 8 I y z 0 q D - 9 7 w B r x L w 6 y q G _ h t 5 B - t l k C 3 m 8 7 C 3 y - R p q t E k o k l B 3 8 8 F l x y n F 0 y l 2 B i r _ s B 7 h 3 Z x m j v D 4 p g V l v h K l t 2 5 L w m k e 7 i n g D l y _ 5 D i o g U 3 t i 2 C k 8 j p F 9 8 6 S 2 q e 1 7 6 n J t 0 5 H s w q H p j w R s p h o C y h _ n E h j j C h 4 4 j E m 7 j o B m 9 u D l 9 8 h B 1 3 n 4 E l 4 l F p k g u E r k 9 U 5 4 6 P 3 1 l 4 B 0 r l t F k 9 r I n m t v B y g m v G r t 0 U t 8 b x n 7 0 J g 1 0 0 E 5 2 B _ 6 7 f u j h i B 6 n 5 u C l z h I 0 t 5 i C j l u y H 3 1 z K 5 g v O 3 6 w F u r 6 p C _ 8 3 k C 7 o n 4 C m q g 8 C l z h Q h l 6 w B 1 r l 8 C w q h j D g h 7 B x 5 z o C p 9 D 4 8 s o D 8 o k v F r g Y m - h Y 0 t 8 G l h p 4 L 6 4 1 6 E y 4 8 6 F y q t F j 2 a 3 s h y E r 7 0 3 B t l r 1 K y j 9 X p w 2 p C 9 8 y r C _ 8 r Y v n k C 3 _ q q B 2 6 w r E 6 5 0 t C h 9 Y k - 3 l G 6 i u i D _ 9 x k B 8 i u C n 3 m 0 B 1 _ j i C i 3 5 f i 9 r P 6 5 w 8 B r m z - B k C x j 3 k I v j r E q t p C 5 x i M - k 1 t B n 1 2 p C z i i 1 B 7 s h 4 D t t l B z 6 v n B i 0 v x C 2 n 5 I x i 8 k H z o h g B 5 7 0 B i p 9 - C k 0 l E 0 u 8 5 C 4 u n P 3 _ 7 E q 6 2 d 9 g w m C s u 5 I n o p Q r 0 m i B 1 2 0 3 F 3 q P y p - Y _ l l s C 4 i j k B n 9 x T 6 j p B - g 5 O 1 r j c 3 g 8 V j g i O 5 s _ e 6 2 B z 2 o Y x - o _ D 0 g p S - 6 i h B q z l s D 1 u 8 K o 3 - C 9 r v 2 C 0 x 4 o B 6 g o F 0 7 z R l 7 p v I l 2 o G 5 i v I 3 s _ e _ l w B g 5 z E r 0 y b 1 4 t G 3 z 7 N 7 9 5 C j 6 l q C 3 0 h k D 0 u o D _ u s 3 H v q k E 5 - h - K 2 1 1 9 E n 4 5 y B - y 9 z B 4 l u i F 1 v - G w 5 y B t y j J y 0 q N 0 9 _ x F 2 m 8 v B w 8 1 E x h 9 I 3 s _ e y v 7 c m r 6 x D l z B r u i z C n g t c 5 8 j r B 3 t 3 B z x z B t _ 2 M 4 t g n B 0 9 m _ B - 1 o q B 2 o w B 3 9 p u C 9 u v u B g q n E m 5 4 C h 6 n 7 C h 7 q 9 C 7 _ j J y n 7 0 E 0 - q k B j n 1 X n 6 y F - q y R v n i h C r - p o C 3 z z B j s h g B i s x 3 C _ 0 n 7 B p 3 l G n j x 9 B x o i - C _ x l r B 3 r t W _ v _ p B u _ T g j m m B s g k 1 B g p z l B p g y H n x 9 E g 9 1 a 8 3 5 x C l j v K y y u y B r g q s C 2 k r R l t 0 D 7 r q 1 E x k j 3 B w _ u B 2 i _ j C 6 n o 8 H 4 - i E 4 x 1 9 D z - p v C 8 - _ b - s m 3 E w j z 1 F p s 0 F k 8 r h C 1 i c m - 5 4 D _ 2 7 R 9 l 6 L u 6 5 o B l 1 u B k w n W - g w H k 3 z f u m - q B l 2 6 N s h 8 C o w t E x v i h B 0 h r 1 F n E q s - n D 8 _ 3 3 B 8 z L 3 g 1 p B 9 w 4 _ C 7 p _ 1 B t l G x x x h D u 8 1 0 B 5 i g k B _ g i n C w 3 z E z 1 w r G 3 g 8 K t q j m B 3 i q 6 E l _ t 5 B 7 y l G v l i C z 3 w o C t j g s C w n l p C 0 0 J g s 6 8 B y 9 x n C w _ i H 0 v l U 1 1 q S k 9 7 Z h s p x C 7 j q X t 6 j y C 6 v q J q w k D z t h 5 C i n r v B _ 1 x P v q y z F 3 u I k 8 w z B l v o 1 C u 4 - 6 B g s v k B 1 j _ D 6 z _ I 1 m x U 0 t - c j u u n B k 5 s s C 2 u l H g k _ m B n 5 - n D q m v E t y n Q g 2 i t D 0 p z g B 7 - I n g d r 6 8 t D p t 4 - E h g i Y s 5 7 l E y z 1 t B s i 2 G x p w h C v g 8 P s l 1 7 E 7 o q y B 9 j - V 5 7 n Q m 5 k v B s _ s 5 F u 5 y O o 6 3 V p u y w B n Q y m l o B m _ 0 y B r w o 6 C l h g E u t 3 f t z 9 X u j 9 D y 0 w 2 B _ 8 n i B t n l B 9 3 1 r B - w n h B 0 z 3 2 B y 6 7 H v w 8 i B 6 p u L 2 p r j B m _ k 9 B n j n d 4 y 5 g B o 7 8 T 4 s g K 2 _ D w s 3 l D g k m p F w 3 9 W x o k t B q 6 8 o C 1 x - - B h n m B 3 h 4 Q v 4 y 1 D 7 k y a 6 v k U x l j C 2 v k E p r q M n 8 7 u D 5 t z X 2 k p G s x g t B 5 6 8 a h - q t B _ z 1 I _ u 6 B 3 k 3 E m 6 7 M k l x d 5 1 M - l W 6 m 9 Z - h 2 U r 4 u B 1 1 u d y l 3 u C 8 3 n W 7 i 7 h C l 6 2 n B j g 1 p C t m W 7 v y g C 2 5 s x B i t z m C q 9 b w z q F y m 3 8 D 9 v 9 6 B n t w _ C j f p i _ x E 0 p _ Y y w 5 D q h 0 C 6 u j R 2 r o 3 B k 1 1 4 E w 8 q K q s z Q g z l 9 C 3 k 0 N 8 g w E m 1 s j B 3 3 o G _ - 1 L 2 0 9 h B m 6 8 L 6 l p t B 2 q 1 W k w o X p v 0 X w 0 8 q D 1 t b 5 p 5 Q 8 5 i B p 6 6 h E y 0 8 q D p p j b z r t V g 5 9 1 E s - 9 K _ q y p B 2 p 8 C o 8 p q C 8 z 0 i B g k 1 s B 7 0 k 3 B 0 3 r d 8 6 1 I 9 q k Q _ 0 1 M h p i x B o 1 s j B 0 j h K y n l J v x _ L i r j s F 4 i 0 G r 0 H v v g i B z 8 r 3 B t q 6 Z t r 1 v C x u p p B x n D g C 1 0 u O 3 6 1 6 B m o n W 3 t 7 T h 0 y K 5 j 5 k B x - 3 H u s t p B 5 h h R 0 - v t B 6 s q D 8 5 6 P 8 v z j B _ m k N 7 - 2 M u 4 n I _ 4 g c 3 8 C y y g d 6 u i t B u h k T m s j 0 B y h y F m i 3 b 7 y q p B v 0 g V w 0 n n B s 4 y N i x x W n g l j C s 5 2 s B y 9 2 I 4 2 v h D s 1 3 y B w P 6 2 g s B k v s j B q m 2 _ B g q 2 S 6 0 o D s v 1 B h 6 6 i C 6 3 i W r - q X 7 z n 6 B I 9 x k b m 2 u 4 C y g z h B _ q 5 D g n v Y 2 w h y C 9 3 u u B - z 8 o B n 9 m C m r i V n w 5 K q w v z C u i 7 Q z _ s L y y t v B h l J 1 n 9 2 B 5 z y H l 5 0 I _ 5 6 P h i 7 j C m 3 C w 4 s 1 B 1 p t Y r 6 y c p o p a 8 1 B 7 9 i v B i 0 z I s y u P n s 3 I 2 q w a n u o h C s s z D _ n i v D 0 K _ t s h C 7 4 k w B z v _ Z t g 5 8 B q s K o 0 B - r n p B 2 8 i X 2 t - c k 8 i g B 1 j p m B 6 6 p b 1 Y 5 t _ C p r g R o l 2 X g g 6 g B k 0 q q C w q 5 I v 7 y T t 0 6 M 8 5 l 2 D r t k m B 2 l 1 4 B _ l L h 9 g I i l o R m z k K w v p E 9 0 T 4 l h F 2 r j M w 7 r H q g _ G 6 1 p c - 4 s R 4 u g B x x J 5 h w Q 2 5 h W o v r y C 6 x x G j x a 1 y q O 4 5 8 L r 8 2 U 6 n w O h t j b x m f q 1 7 I 5 3 7 S q 1 t N n 1 v G q 0 j B g k s R z j j s C s s v 9 B w u k C m 1 h I p n v f 6 _ v I g 7 x h B l _ n u B k r 2 S y r 3 C - 1 m O 2 r 7 l B 3 n 6 X m 5 8 N 5 n g Q 7 i w L s 9 - N i w _ B w s 8 j B 8 g 5 5 C r z 1 V 6 q 6 a v u u q B 5 g 9 5 B 9 D 7 r 1 m B u 5 _ M 2 5 M y 0 8 3 B v u u q B j i g h C j 5 i y B H k - 3 V x r 2 g B - n w o C j w s q C s g l E i t g H z l i e z - 4 Z r i 6 L v i f u n 1 N v 1 3 s B i j v t B y 5 z Y - k j G u 4 l B o m m m B 6 7 u N q 5 t S 1 w j I i r 5 2 B s w 9 B 8 s x a p 3 k m E z j j s C w w j D z r g B u s i I m t 1 l B 7 l - U m i 2 H o v f - 4 y M 0 g t F m n 0 G t 0 M y _ n k C z u i _ B x o w o B i p l S m z F 2 z 7 a i u n E 5 t _ g D 4 u i 4 C g 2 i B l o p 1 B w 8 t v B 1 8 r j C 3 J q x 2 k B 2 j m b h r p F 2 q h m B 7 p 9 p B x t 9 H 3 p h 4 B 2 6 p i B g s 5 u B j n S m z 3 Z m x n p C 4 p 8 C 8 2 s 1 B 4 8 8 N y t t 5 B 5 m t E n v _ q B j 4 2 f v l 8 n B h 0 j J o 2 u l B p n k m B o z 3 Z _ k p g B y z h a 8 5 g y B h 8 t d 0 t h K _ i 1 N 8 x V 7 l 0 o B _ p h n C y v 4 I n u 5 R 9 7 n h B o m r q B _ r 3 o B 9 x o R v l G 1 3 F m h 8 Z 5 j g E 7 r u j B n h z e 3 t 4 y B u 4 z J s i m W y h 6 d s 4 1 E q i z 4 B q 7 - l B z h g g B x l x U 0 p r E j m y 0 B 8 3 7 B i o y r B p - x b 5 i q 8 B s q o D w 5 9 o C 3 y l 2 B 4 g 9 T l i 6 I w x s B v y p O 9 9 1 T y 2 p b i r k j C m 6 n B 0 t g f _ 4 j O m 8 4 Y t 5 5 0 B - u D s n u x C k p l 9 B v 0 5 M h u g P 3 g S s u h C _ r i r C t n r w B n u - _ E q w n O 3 _ k X y j q p I k s v E l 1 - v E p u k 2 C 6 2 q R m 2 q L t g 1 5 B 9 _ v _ B w q j 3 D l 4 8 C - 7 6 p C i j k p B 8 6 l f _ 5 n B 2 m s 9 B q 5 M 2 i i 5 B s z y v B 0 p r O u x h x D s s 5 q C l u j f 4 i w B 7 i V w q k d p 0 p X m 4 j S u 9 z c 5 4 h F w 0 p 5 B m 6 x R g 8 t d p 6 8 L n p m F 9 n 0 F i 2 z u C p v s h E o 3 5 m C 2 H - 1 X 7 1 o I 8 1 z G p m r I 8 t 6 I 4 9 v J 1 z h L l 2 0 m C 6 k n C 3 k q 2 G - r o W 9 m r M g x 9 C 6 l 6 t B 3 o i m C 8 7 q s B 2 2 3 B z j t O j 8 u n D s 8 0 9 B 7 x 2 g B 3 0 7 J s l k G v 6 r 6 B o p - z B n 8 _ t B i W _ h 7 U 5 g v Q 3 q 2 G l 4 7 i B o 7 h T n 5 C z _ t D v u w D 5 6 4 J 7 h z T v h 3 V t g z H 1 z U w y 4 G - g v M 8 8 m R m r _ j C 8 m 2 e t v x V z 1 i n B 1 - j n B o x 7 Q w - O h 8 z M 5 q g L m 2 j 6 C 7 h z T g 5 C p m z K 8 5 x Z u 7 0 o C 6 s j x B 6 5 2 O 0 r t E q o 7 k B 4 0 h t B z l u y C 7 9 o n B p s 3 2 C l 5 2 w C 4 o 1 C n i l K 7 - B 1 - g B - 9 8 d 9 5 k 6 I x 9 p s B v q 1 K i s t C p 6 w h D t y m k B u l 4 M 7 3 8 l C o g s k F w 4 4 N 9 1 1 m B 5 4 v F 1 o t T i 4 3 p B g s z U 9 2 5 a h 8 5 E 6 9 k p B y 1 m y B u 6 w p B 7 6 n N 4 v 7 7 B 1 o _ 8 B y 7 C u z o 2 C 4 3 0 o C 5 o 0 D 5 x q p C n 7 s d u s k h C i h u H h s x V 8 r m m B 6 g 2 w B t h l U w h o I 4 k t q B j 4 s 0 B 6 - k L - h x E 3 g q L m t h F 3 9 n 5 B 1 r p h B _ j 7 5 B 9 n j d 8 4 n T i q j D t x 7 C r q 9 9 C 0 9 m n B o s h Y s 5 z V s s Y 9 j j K n o u T x u k W p 3 p i C o o o Z 4 m j 2 B _ y j E - k 5 P x p 1 X n g O 3 0 i e g 5 I j 2 s c s 7 x a n n 7 L i 7 h L s 3 4 E 2 8 o g B m q k L 3 v _ N k q k - B r 6 _ U 5 x 4 7 D r u l n D 8 3 b 7 9 7 6 C _ p u y B k 8 z O j k z J 7 4 p q B o v l S 1 j _ s B p _ g 4 B n m t B v n z _ B 0 t X l u _ v C s 5 l g C p - P w o h Y 7 5 _ 1 D 3 q - T u u m m B x _ m r C x 5 _ o E u 9 F 3 6 h v B m 9 w J m 9 r G t r w G x 6 n w C - 2 Q q g r y C t x y o C 5 z o x B j s x U 4 t 4 L l z 6 1 F 7 2 s V h 6 y h C 5 z m B 8 r m o C q w j k B 1 y s 2 B x 8 i I 6 z v d o v l S x p g U y u x e 1 p 3 g B y p u N i l p t B u u s j B y _ B r 3 h u B x k s p F r q Z z 0 u o K 4 2 _ M 2 r t i G 6 0 0 w B 7 l 0 q D m v z - I 8 m I o 7 6 w C 1 q 4 _ F 6 1 l C g q x n B g z p 5 G - l v N m 0 7 8 G 4 l v _ J 0 m o 7 I j 1 h B v 6 3 n K g l 7 q E _ x 8 2 B i 6 x U g 8 7 8 D 8 3 2 m B m _ 2 8 F 0 u j 1 G 5 k U n x u 4 B x u m k C u 6 l P h h k N v 3 4 6 C - 3 C h 0 8 n C 3 r u v D s x O 2 - x 4 C o i C 7 6 8 R g 4 z w D g o h R s v o b v 7 0 7 C 6 s m 0 B v 3 B 8 w n o D q - 5 4 D 9 4 5 B i 5 6 4 B - Y k i t y D 1 g v _ C 4 h r a - r k P r x 4 M j 6 u Q 7 x K 5 _ j x F v 0 2 9 E 0 J w o j h I x s v s C 4 h w 7 C 0 k y h C 3 q z u B y 9 w y C 1 - s 5 E g 4 8 x C h 1 6 n E t j b q 4 x m E w w _ b x v g p B l x y - D h 2 p l B 1 t 0 z E 7 p y C 8 q r - B k 7 0 9 B 1 o o i C p i t B 0 p w K j 0 w B 9 v 8 1 D g h _ L 9 k 8 0 C z k 6 o B o 8 0 L p _ 4 h B _ n - n F o u t g B j y r B p p j R r 3 v O k 2 _ i B s q h i B u 0 w 6 D z w 5 v C 1 4 7 Q 3 j _ p B 3 6 x L 2 9 L z l 0 0 C 1 n _ K v 2 h y C 0 y x y F s r v D 0 u t p C w 5 8 j B 2 7 l f 5 n u X 7 7 3 6 C 4 k 5 X 6 o 8 x C r - p 8 C q 7 3 F h 1 4 2 G m n m L 6 k 5 X x 4 9 w B l _ t f h 3 7 O h 3 7 O z 1 5 n B z 9 6 i B g o 0 n G 8 y B l v h 0 C n l k M t r 2 L l 7 9 k E t q 8 R l 1 - M 7 v y 5 B 7 8 5 z B s x u C 2 x 6 Z l 1 o 0 B 4 8 p u D v m h F 1 t 4 F 6 t w 1 B n g 2 g B - 2 8 E 6 3 s J 3 9 z G j 2 1 D m 2 y F i t i - B z 2 k n C q p 6 I r j y N 0 q 8 J w s 0 X 4 k 9 B h 5 v L 7 7 E 0 u k d y p x o B u p h m D t m g x B 0 h 8 C l 3 u D k z i B x m 1 x B w 2 r - B 5 x 3 h E 6 2 3 B k w p c m _ j I h 2 g b 8 _ 4 d g m 2 J 7 i 7 c 6 o i B l p j T m v j 8 B i h 6 u C g 5 X p x K o - h h C o 1 z L u k 7 L j h v F 2 _ l Q 0 u k d h q n b o t 6 B 3 m t O v 8 4 0 B x s w E w m h i B w y t G 5 q 8 C s 1 G w z u m C z j n k D o y 4 c g n i M - p l b o i J z v n l C 4 r 3 s B 2 l 0 X t g 4 K n p B 2 r 2 f - z h U 7 i q c 9 g j R g j g B _ r n H g m 2 J r - 2 e i p k - C s 2 Q p y - 0 H t j U 7 4 s 4 C x - o H i 5 v J 7 5 v l B 2 0 q o B 2 3 k n B 3 i t O - 7 y S s k w u B 4 _ _ z C 4 g B r g 0 U j 8 q c g p y T h j s c 2 q u G j n 2 D l o 8 z B j 1 w g B q h t i C q t t E 9 2 2 L z x 3 P q _ 4 B s 1 o b i 6 x C h l l I 9 w 0 M 5 t v O g 7 g J - s p S 2 m k m B o r 9 g B u x z M x v B w o 4 C j p v Q _ m p p B h q 8 R w n k 9 B n 8 v D 3 2 r x B r 8 q N p g o f w o w L u 1 n B w w g E n 9 i i B 1 7 l F z 1 n v C t o y Z 9 5 h b 4 l t E t u 1 V 5 9 o F - z 4 S 9 q y B r t t D p p x V z m 1 U h s u X z m 1 U r 2 r N g v _ H s o i u C z _ l I v u g D o _ z 5 B 7 z y i B y 3 s X w p 9 B 0 l 8 _ B z 1 - S g x p j B 9 5 7 G o s 4 s B g 6 r k C 0 4 i d y p 8 m D 6 _ y R n 7 m x B _ 3 r D m 8 F l 1 g N h q 8 R r r M 5 0 1 W k o r X s 7 r i B y l u O t 7 v V 4 8 z w D 5 i 8 l B p i c h 0 j y C m l 4 2 D v r l I 4 9 m w B j 8 u u C j l 5 R 6 1 p b q m 6 R 2 o s 0 B v y p 0 C o 8 g D g - v B t g h O 0 m 8 J j _ t B o 4 0 h B 7 1 5 H 7 8 j 5 B o 0 1 h B r 9 3 D o z t H 0 m k m B 9 u x 6 B l u s q B w s m L _ h 2 R 3 y 1 L i 8 2 T p g 0 U 3 _ n C - 1 r N u q r O l x x 3 B v _ j Q 6 _ y R v 6 v F m w h K v h z c u 2 z G _ 5 U j n p L g m - b s j 6 S l 8 g I o m - M v v Q 4 u y I v 8 - Y s y c q 0 r O t - 4 X s 8 u s B 5 q 4 P o h 8 H 8 2 j B s 7 5 i B s y 8 g C g 9 7 2 C u _ Y 4 9 l m B 5 4 1 B m _ 6 k B l u k R 6 y 9 w E p r v Z j s 9 G y u g M l 6 r Z p m 2 r B y 0 y B y 1 8 9 B s 3 t D q 6 5 5 C g u x n B 8 o 6 M i 0 p F u 3 6 G 3 _ a 7 7 p G h o y L 5 7 w I 8 0 q o B h - n W x r m H 9 t h E z 7 6 P 1 1 t C m j s I 5 z 9 J v 9 u M w 2 k B _ 5 x Z 6 0 s O 3 i y I p t l K v 8 7 D 9 7 x N k y B 1 4 m Q k s j r B h 1 r T w o n O t _ 5 D t h o P g 6 i o C q i o x B 5 2 s B i 3 h s E 4 6 k j C z n a t h m k B m q - L 1 x m 5 B o v 3 k C o g 3 O m g 3 O s q 2 7 B q 7 0 L n 8 n h C k o v r D _ i 2 P p t 1 J l z j W v s q G 6 - 5 8 E 1 i 0 P i w t i B v 4 s D g n m M 5 8 m m B 9 0 y o B 8 r j q B v n p X w s 0 I x k R z s w V 4 x j Y w 3 T w 4 k m B v q 4 n B j 5 t D m Q 8 r s E j n o T 2 _ E o x 5 O p v h j B 7 8 x q C j - w H s 0 x w C 7 n 6 V j q o a p 4 8 C l i x 6 B w 2 l y C 0 3 9 H 2 j 9 m B p t 6 3 F 8 8 x g B s k f 1 7 - b 0 n q r C q r r m D y b i 0 - x C g i v c 0 v 4 C l 5 5 U 9 l y a 6 _ o G 2 _ t 0 B o 9 h 0 D i 2 q W m 3 3 B u 5 3 q B l 7 - 8 E j p 3 l F - u n 4 B v w B 6 v k 5 D 0 u V x 1 1 1 B _ g o D _ 1 s x C 7 3 - w C x k 2 T n m 5 q K p y J 4 n n m E p 8 k C n 2 7 i B i l h - B 8 0 s w B 3 3 e j j x a _ w 2 r E l 2 o z C 9 k 7 C u k g _ C l k D 4 - 4 5 C u x 8 0 B w p s 6 C - i l B h 3 4 Z p w n q B n 3 n Q z v k N p g o p B k 4 z C y g 1 9 B h o r - C j g J m 3 j p E 3 u l j E 6 6 r G k O 8 - m g J i o i i B i 3 t N x l 7 B 9 7 3 b _ k h 2 B z 3 - H 0 t k 3 C j 8 _ t B h 3 p Z k i k 4 F r k j U o 9 1 H & l t ; / r i n g & g t ; & l t ; / r p o l y g o n s & g t ; & l t ; / r l i s t & g t ; & l t ; b b o x & g t ; M U L T I P O I N T   ( ( 2 2 . 3 7 1 1 4 9 0 0 0 3 8 7 6   4 1 . 2 4 2 0 6 2 9 9 9 9 6 9 ) ,   ( 2 8 . 6 0 8 0 3 1 8 9 5 5 9 4   4 4 . 2 1 7 6 5 7 9 9 9 8 5 5 4 ) ) & l t ; / b b o x & g t ; & l t ; / r e n t r y v a l u e & g t ; & l t ; / r e n t r y & g t ; & l t ; r e n t r y & g t ; & l t ; r e n t r y k e y & g t ; & l t ; l a t & g t ; 3 9 . 6 8 2 1 9 7 5 7 & l t ; / l a t & g t ; & l t ; l o n & g t ; - 7 . 9 6 8 2 8 7 9 4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5 6 3 1 1 8 2 0 8 2 2 9 9 3 9 6 1 0 0 & l t ; / i d & g t ; & l t ; r i n g & g t ; w o n l z 4 0 j 7 C g 9 j i I u p d x 3 r B w o z 4 O s 2 t 6 E l 4 9 T 8 h s - E 7 u s N 9 m o p Q _ o u 5 I u m k G v s p T n g 9 9 J 1 6 o I 6 8 s x F p 6 7 y D & l t ; / r i n g & g t ; & l t ; / r p o l y g o n s & g t ; & l t ; r p o l y g o n s & g t ; & l t ; i d & g t ; 5 6 3 4 1 8 8 0 0 9 6 5 0 7 8 2 2 1 3 & l t ; / i d & g t ; & l t ; r i n g & g t ; w p g i n h 3 1 6 C - x 6 k F g u j r F s 0 x _ B q K t u 2 4 B n v l 8 F h 9 8 H v r m q B 5 i o j Q r g 1 4 E 5 - i Q p p t 2 J 7 z h I 6 m i o U q 2 x C r 1 k u C 6 q u 6 E 2 9 u T k 8 2 n C 0 8 m q O 5 n I z g x h K z s m O q 8 n y N 6 9 r a q o 3 6 D _ j g h I m r 4 t E v g y t F 0 o m 4 D 0 n q u J g q i a 0 y 1 x N n 3 l g V q l j Q g 3 6 g D r h k o D o 3 1 a g 6 q 4 I 9 3 z g P v w 3 3 N r n 7 E v _ w R 3 i w m D & l t ; / r i n g & g t ; & l t ; / r p o l y g o n s & g t ; & l t ; r p o l y g o n s & g t ; & l t ; i d & g t ; 5 6 3 4 8 1 4 3 1 8 9 6 1 7 5 4 1 1 6 & l t ; / i d & g t ; & l t ; r i n g & g t ; q 6 y o 7 5 2 o y C j 3 1 1 F y v k 8 K y v k 8 K l 6 t 8 K q w o u I 5 w m h B 6 s r 1 C k 4 _ l W 0 6 g 6 E 5 2 w q G 6 y r x C o p i 8 K k j j G g g 1 x K h y 1 - D 1 k l g K x u v D 9 i i - Q p x - X s 5 l y K k u 2 _ Q 7 - u O z u w l T o 6 1 N g p - 4 G s x g 7 B w p p _ M h n n 6 z B 8 j o B r 9 h y L 1 i t D 8 2 h G 7 m r 8 W w 5 w m C u 6 3 7 K j l w 7 W z v 0 B z u h i J y 3 8 6 D g 3 3 0 D - g 3 p R y 5 - 6 C & l t ; / r i n g & g t ; & l t ; / r p o l y g o n s & g t ; & l t ; r p o l y g o n s & g t ; & l t ; i d & g t ; 5 6 3 4 8 2 9 0 9 3 6 4 9 2 5 2 3 5 7 & l t ; / i d & g t ; & l t ; r i n g & g t ; q y y s m g h 3 w C s y B h x x u I k l s 0 B g h w w R j l 3 _ N v t 3 D z u 5 j K v _ q t o B p z h w B q 0 t 6 D - u n j K 4 u w j K 9 3 t M t v 5 N p x 4 k F 1 u r j E _ k x g M l r 6 O y 2 4 k M 6 t s l M h m 2 Z l j x 2 G y 2 4 k M t i k k D 9 v x h E o 5 x 0 Q 2 u 9 k D l 4 - p F z q 9 0 Q x q 9 0 Q m 5 5 7 B 1 w 0 r H z 9 p z B 5 4 v k Q 9 y j B 2 j g 6 f y l s P 5 n v p Q r z 0 L w z g p K p x 3 o K p x 3 o K 5 1 p p K p x 3 o K 6 _ p E n p 1 4 K _ i k 4 N r z 5 3 N 0 j o i H w t r H k h p o M k 7 8 o M - _ t 0 C k g 3 9 F t 3 g C j 8 o k Z 5 l 5 7 F 4 m k g C 2 3 5 1 H x 0 p x L y i h I v 8 i s I v 0 p x L x 0 p x L i h g x L p u i j J h 7 l E 3 w k u K - n y t K t p q n K 8 _ C 5 _ j y C y k g 4 N p 7 _ r L _ o s y D & l t ; / r i n g & g t ; & l t ; / r p o l y g o n s & g t ; & l t ; r p o l y g o n s & g t ; & l t ; i d & g t ; 5 6 3 6 2 7 3 2 6 7 8 1 2 5 9 7 7 6 6 & l t ; / i d & g t ; & l t ; r i n g & g t ; - k 9 s l q 2 x x C q 8 - 0 D 2 o 2 l N h h 7 P r z 0 y B 9 u 3 r G g 0 o t D o 0 8 j U w 3 t 5 B s 8 q l T m s 0 F q h 0 s E _ 5 x g F r x r 5 S l w t J n t t 8 R q z l o C 4 i y N l n 3 j L p 3 p k N s k y z B 8 N l v v q V p y 0 n B k o 6 o M n 2 h 8 B 3 g z m G q n 8 w M p 4 w j G & l t ; / r i n g & g t ; & l t ; / r p o l y g o n s & g t ; & l t ; r p o l y g o n s & g t ; & l t ; i d & g t ; 5 6 3 6 3 2 9 4 8 0 3 4 4 5 6 7 8 1 3 & l t ; / i d & g t ; & l t ; r i n g & g t ; v z j k 6 1 t j w C x w w b 4 9 h w E x n h x M _ 4 y i I g g _ M h 0 x B v 1 x 5 S h w _ Y 4 y n V s 1 1 i Q - 6 _ c h i 8 q J 0 - _ h Q s 1 1 i Q z v 7 - B 9 6 u 3 G 0 - _ h Q 0 - _ h Q m 6 7 w D 6 v o g D _ y 0 G l - 3 i V _ s u h H v j k 4 D 8 _ k j V - s o 6 F - 9 i E k 4 u 4 C 4 v 5 x R 4 v 5 x R 7 v y I p - v v N w m x y R u o v 6 J q 2 z j B 4 v 5 x R h r l y R 3 7 h u C t n g 9 G 3 g B 6 6 9 s P m g z 0 P 6 r _ - D t 9 w 6 D m g z 0 P m g z 0 P 7 r j 7 F o 7 8 g K v q y - N _ w s i C _ 6 3 6 a 6 9 5 P k y 8 h U 2 4 p v G n 3 s D r l 6 2 E - 9 8 i Y 8 y k Y 1 _ w q Q 0 1 u o P 1 3 p H x _ q F g 4 6 - j E x r 9 s D 3 2 6 9 D m g p E m z n o U l o l j E s g 3 2 I n 1 0 6 I 1 l l 1 B z 0 z m K z 3 8 w C r v s p F 0 7 u R 6 n 2 4 O r i 3 g V g 6 2 J u 5 g o Q u j q g V p h o E p 1 n 5 R w 4 p d & l t ; / r i n g & g t ; & l t ; / r p o l y g o n s & g t ; & l t ; r p o l y g o n s & g t ; & l t ; i d & g t ; 5 6 3 6 3 6 3 4 6 2 1 2 5 8 1 3 7 6 4 & l t ; / i d & g t ; & l t ; r i n g & g t ; 8 9 i 6 i 0 _ z u C v 8 5 v C t r 7 Q g m 4 k T o y o x B z s X g n 7 5 Y g z C - s h j B q w o 7 J q w o 7 J q 3 t t B 0 8 g N k 2 5 l J x 4 r p K v n j z F - x z h C 7 z h Q 5 8 v 8 L 5 8 v 8 L 2 k m 8 L 3 l 4 o H m r 9 R i t 8 g q D v l 2 Z v y 9 t G 9 j 7 4 L m v r n J y 7 t K i r x s E 1 i 3 q I 6 s 3 1 X h z O p u 9 2 L u 6 6 l D 3 8 9 5 K 0 4 t _ H g 7 u V g l x v X h y 8 b m o 5 4 d k o I t r 3 H t p o n M g 5 j v h C q p E h j s 0 J h - I - j 1 r J k l 9 4 n B y 0 z _ J h 3 q _ J h 3 q _ J h 7 q 6 D & l t ; / r i n g & g t ; & l t ; / r p o l y g o n s & g t ; & l t ; r p o l y g o n s & g t ; & l t ; i d & g t ; 5 6 3 6 7 2 6 5 7 5 8 4 0 8 8 6 7 8 8 & l t ; / i d & g t ; & l t ; r i n g & g t ; x - 1 2 y r o 2 o C w x E h 6 4 u J j m w 7 l B w w h v J m 5 _ 6 l B - y v t I h 3 6 B j n 5 5 R l n 5 5 R 8 1 T s 2 3 0 Q j v 7 g N u 8 q H u 6 7 8 K u 6 7 8 K u 6 7 8 K q w t D p x _ v F q t 6 _ C 6 1 6 o U q k w G o j 6 1 W 5 q n j B 8 m w y I n r o B i 0 h 5 J y l o v G m k g J v m h D o 3 y E g 5 o j P 8 9 o z R m 1 h 7 D - 3 _ - E r x z 7 M 1 4 p L o 4 2 4 Q r k u q C n 5 8 x C l 3 4 W 9 1 w 6 D - 9 w y C _ j q 0 L q 3 d y 6 7 6 H 6 7 y x B q n 4 r Q s n 4 r Q 5 2 v w C u s 9 p D q 5 8 E q t 8 n N 1 1 y g I 8 z r Q 0 9 k q K u u 4 0 B 0 1 _ 0 F 8 6 7 z B p - p 9 D o x m V 2 h x K - 1 s 6 P j w h t O 6 7 u J i q 1 5 K i q 1 5 K z z _ 5 K l - h Z 5 x 9 9 G p _ s - M u k 3 - M s z 3 k B 3 2 H - t l _ P y y 4 i Q r y z G y 1 t 0 M 5 5 l B 8 s y 1 H 9 - q 2 P 7 - q 2 P q s x 1 C y t 3 k N x o z t F x v n 5 O m h x v E j 9 p u Q 0 0 v 0 D 9 p - m N 4 r - v I _ g j 6 C t u r l a t 1 l O 5 h i j B p 5 t l L o v 4 w K z 7 n l D s l n o Z w i x X u p x r R x g p n M h 9 0 q C z _ 4 n Z p l t T m 2 o w L s h y j Q s h y j Q o z y G 0 i q 2 J m r z n x B _ 7 5 K w y 3 5 M w j - c 8 0 o n c & l t ; / r i n g & g t ; & l t ; / r p o l y g o n s & g t ; & l t ; r p o l y g o n s & g t ; & l t ; i d & g t ; 5 6 3 7 1 7 7 9 5 9 7 2 3 8 2 7 2 0 4 & l t ; / i d & g t ; & l t ; r i n g & g t ; 7 z l 2 n y u 7 l C h r D x 5 v p R m v z p H r p _ 0 B j 1 h 7 M 5 u 2 n K l 9 j x C t 2 0 k B h m u v I z g k I v y s p K 3 x l s H m t n f r 5 m x 0 B h o 9 t H k i 7 W _ n 9 0 L w r h d k i 9 - G h - 4 Q n y Q o k g 9 D k n s k F s p 1 - R 4 y w w H t s 2 G i i y 9 L i i y 9 L m q h w F _ i 2 s C 1 h 6 v U p 3 3 C r w i z W & l t ; / r i n g & g t ; & l t ; / r p o l y g o n s & g t ; & l t ; r p o l y g o n s & g t ; & l t ; i d & g t ; 5 6 7 0 9 6 3 3 0 6 3 4 5 5 2 9 3 4 8 & l t ; / i d & g t ; & l t ; r i n g & g t ; q 9 t w u 8 4 y k B 0 n K 8 _ y o T 8 _ y o T l 3 h B j h 6 2 R w 2 4 1 M g x 8 Y s l 5 s B g t h 6 C r 6 8 m I 1 i m h B 5 v k i V 5 w 0 n L - _ 9 w B o v x i V 8 n i 6 J w v 7 j C 5 v k i V 6 _ 6 v I l 4 7 5 C s w 3 h V x _ h _ G 1 u C 5 z i o F y p 1 l U 8 j h g B 7 s E u _ q g R v 0 l t R - 3 0 l B g t o x J v 0 l t R s q m 2 C t h h 9 x B v 0 5 f x 4 3 4 M x o o g D y t 8 P r p 8 - B s n s 4 E 8 n y G n _ t x C n s q C 1 v x w I p z q V j v r T q j g g B 1 i q d j _ q p B g h q Z o k N I s h i d 8 k w p B - k y E z k 9 Z _ 5 k m B q z B s 5 t Y y 3 9 X s m r 8 C u e t - 8 f n v 2 B z p k o C x - 6 s B h k y Z x 3 h U 2 3 o o C l o z j B m z w z B n g y a q w i h C 0 3 o G 7 6 g k C x 3 l s C z 6 4 G 9 o g 2 C i l u p B q l r w B q w 8 O 8 I 6 _ z Z 9 t n w B y n i N 1 q - E t m n P j r v Y j r 5 H k 7 k a 8 q 3 G 9 q 8 _ B 1 5 v l C o q k t C o j z l D 3 3 m 1 F v w 8 N r 8 m t G 5 _ - a z n q Q i w z 6 B x n h i M - m 9 j B j 7 g B h - t 1 B p o k S 1 5 p F u v 9 r G g 5 _ V j i j X r - T 6 6 q S v y 7 4 I j 4 5 i B r n t Z t r m k D v 6 w W - n 6 E 5 - u l C j q t n B 1 x - O j 8 1 _ C u 0 r l B 4 m x U j 4 - u C w 6 F i s w G 2 v z S 6 9 1 B j - U h 9 g h B h n 9 M _ y p Q k 7 t p E x g v G 0 1 p 4 B w s i D g 6 2 o E o i w n B q x o m F m r q - B r 1 _ G r 2 n W q 3 s 3 D 2 0 i z C 3 l 2 s B 0 5 q y H l 4 z l H 0 9 s k C u z 3 8 C 3 v B q 3 r i G q 1 3 F 1 k - 9 B z h u j E - q 5 H 9 j g j B v u 9 q F 3 p g c 0 r B - - 7 8 d q 6 0 I i y u j F 2 i h 4 F 1 t m _ I g R _ 9 4 s F 4 l - x N 5 v g r B l 5 u 0 E 1 o O u 2 _ l D s m D 8 7 j 8 U n 2 x E m 9 0 E u 4 5 j C 8 u n 5 I l r v C x - i u G 1 r l w D r 5 8 5 C 2 u 0 - H 2 v 3 B v v i G 5 v - L 4 _ g h J n 5 t B 2 u o p B w h 0 j E 7 u C 1 l 7 v G u x u B 2 _ 7 o B 5 p x g L - p k K 4 z l 7 E t 4 l o B _ 2 _ i B q u 2 B 4 q r - G l y 0 O 0 p 1 f h - p 0 K v 2 g i F h h k r C - z n R r u 0 T j - G u v v r B 8 8 p H 6 2 p D 2 n _ B q x v z I 2 p 5 J h 9 l p B j x 6 P 8 p y y B 3 s 3 - B p q w l B j 9 r B 5 y 2 1 N 2 k z V z r v n E s 4 5 u C k u 9 r B q w t 7 F 6 l 2 n H 5 2 s o B x j l E 4 n 3 l H v x 5 x E v v C - i n V 9 t 8 a m o 9 w D i H _ o 3 M 6 3 x 8 D t t 0 t G x x r r T m 0 7 f l r _ K w 5 4 h O x u 5 I y r 9 5 K w 4 s 3 D q 6 6 M g h l 3 B p 2 h - P 1 z S q 5 n b s g 6 G j h t i B z m I 1 s i p B _ g 9 4 H y z j F u u q B 4 2 1 M p x 9 P u 2 j o E s u 2 G t h 1 B u z q l C x j k V - 0 0 a - 4 w N x o g W l o h B y h 0 H v 6 v B k T i h 1 s B l t q 9 B u o 7 O t x i O x 1 8 y J t W u 9 p k C x p 9 Y z r 6 G 9 m y - B z k v D p j 6 C t 3 Z j x u c h 7 Y 1 - s u D i w y p C g q 1 J v x e k u l o Y m l 3 B w x g _ B - o v 7 Q m J g 3 r 0 O m y i 8 B w 0 _ k B 2 q u p B y 5 o R 2 k 9 a 6 k z 1 H r w q 9 D n h 3 j B 6 g o 4 B g - 8 g D l 8 4 v F 7 i - 1 M v 0 x f n o x o B 0 x n y U 5 i j H s g o g C r 9 x r R 3 u s x D o w 0 2 J 0 r g h C 1 3 k d p k h 4 J w n r 4 E z m q x B w _ 6 7 E w y q Q 9 o w n D 6 s v H i 4 j b s w l n G j j x K 3 y h F 8 _ n u E z y v 1 H x g l z B l 9 n Z 3 i y q H j p l V z p 6 P m J _ J w 8 2 o E r w x H m q i z C n 8 3 2 E 1 v _ w B v q 9 9 H q g F 6 i k e 8 - E w l 3 q F v z t n E _ n m 0 G 5 6 R y 8 _ r F t 5 l 6 C y y 6 y H z D o v i 4 B r q w 2 J p n _ S o Q m k z l C g 4 z 8 C s m _ Z u 4 o I u l _ z C o w 6 2 F 1 1 5 V k 3 - - M 9 w 1 - M x 7 5 H 6 v 7 8 B 0 q C i 9 i 9 B s 0 _ 4 J _ 8 q X _ 7 r 8 L v g y N u z q f j l _ w B s p i - B q 2 - z D y q C o t - u Q w x - B t 6 5 q B 0 m r G p y n v M 7 6 y p B g 2 p a 6 k 9 u H 5 u i t B v 7 G u q 5 r J 6 l G v 7 y q B u k i - B m 7 _ X g 0 6 t I j y q F m p _ l C p h 0 p D n 0 o 0 B i q t U s _ j 6 H k 2 p q B g 2 6 D 0 3 p e u i M 9 1 R i y 6 f j h 5 g F i i n 3 E g r u z B 1 q 1 g B 1 _ m M r p z z F 4 _ y W t p s x B z 2 w 1 D p _ w k C s 6 w q E 7 r k r C 1 - 2 i C v i t 3 F s w _ d 1 3 m e 8 8 i l X m k _ E l y g n B l i z m P n 3 P 5 s n U - - q R r 2 6 q G g k N r s u Q i t F q w 3 T n o 2 i D _ p i S 7 t 4 L w 5 v F p j j z I v 2 z s G 5 k l e t s r i F m x x w D - 6 x g O _ 7 x k B u s 4 e _ l 6 u B 8 s n k C 9 8 S u 8 w y H 8 2 _ 8 B m p l i R n 7 p B l 5 5 t G u 2 x K q t i 7 B 9 j k _ B l y t s C n 3 z C r 9 F 2 l 1 q B u 3 1 R - 8 x v E o x r D x x y C 0 q 1 8 O q 4 T 1 4 q n D j v - m D z 9 l Q j y 0 1 I i j D 4 - k k M p s q u C l k 1 n E 7 n H n m o 7 E u h i 0 G 2 - h D i i d 2 8 z q I h l x u B w z i m I 4 q q L o u _ 6 C m x o 0 E 9 r j o F s x D p q v c 9 o s x D l v l 7 G p x 0 b h p 8 r O t _ g E j _ n u T z w z V q v x y B 9 v 7 3 M r i - M 5 w h l B p 0 _ Q v 2 7 w N 4 n i m E u j k e p h h v F 9 i m C w l r s C 7 4 5 y D j i h j B 0 y x U 8 k 2 5 F m 3 o c 3 u g 8 B t j n U 3 w 2 Q _ 3 S j _ z g C 6 o s V 5 3 q j E w 8 7 D p 5 s z M u 2 - E 4 _ y _ E h - n u C u 9 n C w q _ r D q l g D 3 5 n t C 5 4 u 3 C h 9 m B j 7 o 6 B - 9 p - K s - p X w w x 9 C n s 9 b 0 q u H r j m y B _ k n p B w o s c v i u L v 2 o 2 B r r 8 y B m x v 7 E g i 3 w C p i m m B 8 h _ F p n k _ B z j j 3 D w v k 9 D w h x 5 H o C 0 - 2 E z v m y M u 8 y k C 2 l 4 w H 6 t g k D u 4 w h I 5 x 1 M 0 5 _ R z x n T k 0 y G 1 g n B _ 6 r 6 E q w h 5 B k g r O o x - 8 C y i j b j z 6 P r j - 7 H 9 y l _ E m 6 w 5 B 5 n 4 K 9 s q z K 9 m a l m 2 2 C g j p j B o x 2 K t k 8 z K t k 8 z K 1 y u 0 K v 0 - H p m 7 l L 6 7 r z P h 3 k G 9 j u m L q p S w m h n K g k v m K n l 4 m K 1 t 0 5 B 6 x 8 f 7 0 2 s B 9 3 D 6 4 5 8 F 7 r x h B t h 7 0 F 6 8 7 u B n - 6 t C p y y s D p D y n r 4 B u 2 6 u G _ a 2 v _ g B 5 v y z B n v 9 t B u 3 v X j l y X 7 l 3 r F 8 m 7 k H i _ x U u t w Z _ 4 j j B 4 v m I v o 6 l D 3 s - g E i - 5 n C r j k q F i l r B i t y B l h - B s 9 1 t C r x 8 X s p s y B m 3 J r 7 l 6 K g h w j B v d i _ w q B 3 5 t z H v n u g B 9 4 j 2 B v u p 0 J r o z 5 B 9 q Q 6 o n j E v 9 8 n C t r T m 0 6 t B 2 7 i t E r t - E m u 2 6 B v p w 7 B s j z b 1 w 0 6 D 4 4 _ r F r y 7 _ D q k _ i E m n v n C k k _ _ D s 8 i 1 B 2 _ k W 3 X 4 z k 7 H 4 s 1 l D 2 7 0 G q 6 4 w E 6 - 2 s D 6 - p B 9 _ p w P p j 5 C 9 v r J p s u m B u 5 0 k C 5 o h Y g y s N q k k D r h z w F v p m M 0 l i D y r g Z h 6 m B j w _ O j 7 h B 7 2 q F 3 w z w F y w 5 j C y 5 7 K 9 0 h I h 7 t B k s u d i g 6 H - s 4 G 6 y o T w z k T k t x x D 7 9 3 U 9 y w C _ x w g C l u 8 E w 6 - f 2 t z g D h 4 _ E 7 2 2 l D w 1 7 2 B 7 p v E k i q E 5 - i L n z t p C k t n 1 B i g J 2 9 j z H 1 x t c _ x 8 L h i h 4 C _ 2 u X x 0 8 r I y z J t u 4 n B g 2 s C l s v i B h y z I 5 l v U z z D p 9 l 8 B j t q C p 4 3 t F l q u y B 5 v B 5 8 v x D 7 5 6 5 E z z 9 D 1 p - E - _ j 4 C 4 r j w G 1 _ t B j 4 l z C q i 2 n B s z t 4 F k p 8 K u 7 2 r D q t z n E 6 f 8 m m I v - m B 4 4 K j x j i K h x j i K g m q H w u 5 7 I y s 2 C m w o o F q 0 u h B _ p 1 k C l p B p j 3 u E k u 2 l C 0 8 p B h T 2 x r w H k n v - E z x u 9 B r 3 - j C n n 2 F 9 1 9 _ B v z _ i C 0 o 6 i C 9 l z q B i r g B q 1 2 l C s _ v j F y 8 5 O o z y 9 B z n _ K w y t P z x t y B v g 4 x B 8 v 7 F - k j 1 E j z q W i _ v L w l 9 H j i _ P m m i 2 E j u 3 y D 5 s 9 i G - 9 3 w B z m z O k - 2 W z q E o s u r H 5 v h O o n 4 G 6 8 w s G 8 - j r B g 0 g I 8 u j v J 6 h 5 g E s 0 6 G m 7 k 5 C q m 1 u D 4 - q Z w 8 6 h B x p t n B 3 5 m g C q 4 4 u C x o I j - 4 m B 1 k t z H - _ 4 r B y 0 h c h p 3 R l o p n B w t 6 s C 4 p o a p 1 - o C 0 i q x D 2 m 0 j E 2 g 1 6 J 0 k n F z 3 - s F z j n 6 E l y r d 3 h o k D 1 s u r B k K t 6 v w L _ j 3 N z 1 7 0 C j k i _ D 2 x q 2 M z 6 z C o n r 7 B 6 k 1 n B q l 2 i B v 0 q P r p D n 4 - q E - q o t B 3 _ 4 j B 4 1 m q C w h h 1 D k z x Q j 5 n z J 3 z s O x 8 g w I o 0 i E _ j h 9 C r y 6 1 B u 5 i K q y z a m 1 w 4 B 1 g u M q 5 7 E s 9 s 6 B 8 r h t E 6 s 7 s C 7 q 5 i B h z z J 6 0 p 8 G 1 0 4 Y y y u D m v 9 L 9 m 6 Q v u z _ C _ j 8 6 C o p r 4 D m u i - C 9 5 v t L u 4 l I y v s U p h l E - y i z F k g q 3 C p r 1 C 7 4 i u D s k 0 Z 1 - w l J - r m 3 B 8 i q Z s n 2 i G g 0 w i C m 2 9 s B m 9 4 O _ y Y 7 o k O j q - q B - z h 7 C - o p B 6 1 z a l 0 0 g E r 2 2 F z g z L i 2 x i K l j 5 F m 2 p 8 E w t h N r g q y C 6 z z w D x 8 6 8 C g m 7 z E m g M 3 i r d i y m B x m 6 9 F 0 3 h g E p x 7 8 C q j h C 5 w m i V m 0 H s 4 5 O k 5 3 g P g t x U 4 1 l D p x n m E r n y m B 8 7 E h 6 _ Q x x - D k 0 h R m i C 5 j y 3 R v i p w B - 6 h 4 G m 6 k y B y r k m B 7 k 9 w R 5 n - I v 9 U w 3 k s L 1 1 2 a 2 g v I 1 5 m 6 E h - v E 1 t n j H 0 4 n D 7 3 w z H r 1 i v I 6 _ t t C u q i D 1 x q C v _ 7 - C 0 8 5 Q r - h Y u 9 p D p 8 4 Z _ y 5 - C 5 3 5 U k 2 4 H k v s 5 D - q 4 O v x W 8 y m 2 C z X _ u 7 j B - k j - F p 6 u l B z 4 9 w B o y 9 v C h 2 L k k - 1 G o _ 6 U u m p P g 5 2 z d l g w D n 6 - u B t - 2 P h t w z H n h g M p p r v J y _ 6 H y 0 M 0 2 u h F m 2 - y I 7 B 8 5 k y B x l m C 2 z i r D s n 6 7 I v t _ G 6 m 9 C - i z p E g j p V s p 4 a o s u i D u 9 9 1 B l 0 r y C 5 0 m s D h z h a l g o J 0 r w C z 3 B _ i z l B s p k 7 F l u _ J 5 l _ G u q 9 z B n 1 1 - B h g t r C u h X k p l H p w r y C - u t 1 B t - t h C o w _ D 2 3 l t C g 5 z d j g p X g 3 o j B 7 w u L u j j p B 0 _ p B _ 6 1 1 D s z 4 S m u t B r - 0 w I 8 _ l T k 3 0 D h j h K 4 k 6 y B 8 2 s k D h 5 2 8 D _ g z W y o 3 T x T z l 2 o D 2 v 0 - J - 6 k I i h w w C z - w q F - z i n D 7 v w B n - 0 Y 1 q 5 N 7 u s _ C 8 _ 6 i C z u m e g t 3 F r l F 5 g _ m G t w v c o 4 x n I o s r I g w 0 F i k n t N 2 P 8 u 0 p B s 3 1 s F 3 4 4 z B 9 u u k C l q o 3 I - - - B 9 t v 3 G - o h 2 B u j o h C 0 v v n E g 5 P q z 0 E 8 8 g g K 4 k x C 9 o t y B r j 6 8 E u i 4 D q v y p C o g 8 r B k 3 n n B 2 m 3 C i v r 6 H t v 7 L 0 - 2 S _ o z m G y 2 v E s w 7 v E u 0 5 f 1 2 H j i 8 N l 5 q k F w w _ S _ z N h y - s B 0 y i q K p w l l B k r q D 3 1 1 j O k r w d v w z s C - x k J 9 x 8 h C k v 8 B j 9 r 1 K 5 s n t C l u f s 8 w U q x q v K r 8 i F t v r f h n x m G n - _ B v _ 0 Y s o i K - m t i C j q o t B g t 0 j B r 1 8 3 B g 9 0 o B p 5 9 t E x 6 E v w h K 8 y m 5 I l - l - D 2 i M j _ w 1 D l i 3 a 3 y n a - p n Q u j v m C 9 7 x - D 9 3 C v z k u C l 6 2 _ F 8 x 4 B 8 r 4 P 6 x 4 - C 4 5 w w C 6 u o C p w l F t o 6 z D m 8 z 2 B 2 o g R 0 u 1 j D v r l U 7 3 t 0 B r h p x E k q _ s B l h v 6 C k k m w B i k 7 H y p i z B i z z 3 B - 0 s p B p P v 7 3 8 B 3 4 7 5 D q _ 0 n B t 2 n F 4 2 h 5 H y p i - C 4 v k R r - k E t u 1 F w 2 m Y r 4 J 7 7 m 7 E y _ 5 z D _ - _ E i 8 g s B 9 g x 7 E 6 6 U 5 - h - K u y y x B 0 o 3 7 E i 8 4 C 6 u u o F p 9 n S m _ r m C 6 u v m D i 2 m Y z o _ - E 6 w 1 C 0 - 8 y B r w 3 v C 5 i j z B 9 u - L i _ 1 6 I 0 r y k B q l z 4 L - q G 9 - p 4 C g q k 2 B l g s K p 3 g z C q v z x B n l s v E w 1 N g 7 - 5 F h i x P g n i J 4 u u x D v 0 0 D 5 k i p B p r l y C r i m f x x 9 C v 6 X - 6 l K k 3 C j _ k i J t k q O 3 8 l X w k n k E 5 - g P t _ 5 j F 5 r 1 e l 2 9 P j z r r B k y u S 0 s h q B 8 h q s B _ m l Z s - x F 9 m w q D 3 0 3 o B g t k Z h h O t w p v D 0 k 8 B u s q w G 9 y 4 D g w 0 V k 4 g x E z g v p B v l 3 L x t 4 k D 0 i 9 t B 1 z i v C k 1 9 r C 1 u k D 5 z _ b x 4 r r B 1 n h h L q h _ D 9 1 5 S u l z i P R p v 0 n J p u p R p i s M - 2 n k K x g t M l b n h C l _ x 9 F i k 5 I v l y o C h 6 s t B 6 r j 8 F 6 m 0 C n g T o r 1 T - l B i u 2 F m z _ B m x 1 8 B i u n a i 9 q I n u t H p 4 2 j D i w k 4 B 1 o s J p q s k B v m m O z k 4 x F n 1 4 D 3 5 p q B z k 4 x F k x _ p E s 7 - M n u 6 G 2 3 s g H s v h 7 C w 1 9 p J n 1 2 V n r g 3 D y 7 t K 2 m k o E o g i V p r 3 g E u h j T g 7 3 s C p 1 8 2 E g i v y B 0 h r t E h t B 3 o q p K 3 t y F 6 v 2 e x t i - J w _ z G w k _ C y 4 _ q G - 5 3 r B v 8 p 0 D t B 2 3 x D n 5 r k H o 8 y E l k l 4 B h 2 j 2 B 6 t x 3 B x r z G w o a i w g 6 G 2 3 s q C l x 1 w B l m 9 B 9 j q D j 5 6 a 3 h 0 y B p 3 u 5 B 2 l g C m q g 2 Q g w s C t r y q H 2 k m v C s n p E m j m g C x w 2 U 4 6 r W o x y q C 1 9 y g G m p j R g m 5 p B h n 0 e s m 9 y B x 4 g z B 2 z 2 7 C 1 v n F w z 0 q D t w u U n y _ 2 B z v 6 O k 3 5 G 9 v o F 5 l i z H g g F t s Q r 0 0 y K r k q 9 E t h m o B - j 8 B 0 v 6 Y G i s o X k 0 g b 6 8 n v B 3 - l P u 7 x 7 B q l h y C m _ 2 Q 0 h t f l 2 0 j C y j g X _ t 9 E j l m P 1 t q w J 9 w k q B 2 w v _ H m g 6 L u s s d k 1 f q 7 g m B i g n a - 3 2 V 8 7 1 _ B 8 l h s B - v w l F j 7 B w k n y E 4 0 y z B p q i E r u t m Q t i h G x 9 i _ H 4 B j u g J 0 x y 8 I 5 s 4 D 0 v 3 7 B k x 2 _ C v z r Z l x y h D L 0 0 4 M g x 4 o B w 2 m r D m 1 n 3 B x s s 9 C h 4 U n m q 5 B x u 7 h H p 1 6 8 N 4 x o u B 9 1 6 q B 3 y 0 _ B k J q t G 9 8 o P 4 z p H 3 - 6 G 2 5 - S 1 i x u C x i l M p w w Z _ r j v E o u - E y 9 z q C i 8 6 S _ t o L m 5 l o C _ 8 9 V l 0 r 3 B - h k V 7 w j l I - 3 p P 1 z 0 u E k _ 0 l B 7 x q O - y z 3 B n x i 4 B - k k 5 C 3 l v 4 E 0 o x K m 1 4 j B 0 k 4 s C j q j h C 1 w z C 6 p s a j w 0 0 K w 9 t B u j t 5 G 6 x 1 D g p _ w B 7 7 5 C 7 u h M x z t l F z 4 8 4 E r _ s 5 F n r p u B x w 3 0 F q j D 4 3 3 7 D p w w m C w 1 k N - j _ o C k r l i B 9 _ q g H 7 i q c o l s _ I g s q v C z H - g 1 S 3 z r C i 6 r 1 I r l j F s q l 9 D t l l r D 2 x k H 1 2 m 3 B o 2 v y C g q z e 0 8 n u B 6 4 9 H 3 5 n p E k w 4 r I j 1 5 6 B m - p v B n x x a i h v I j 2 v z C z o B 5 6 3 g O l 2 2 H u y t - L i 4 k W l 2 h C u v l g S 0 4 x I w x z j I i 4 5 _ B h 0 q Y w - _ x I t S 3 r 4 q M h D x i 9 i C 6 4 - v G 8 w 2 p G u 9 y N h 1 1 P 9 1 2 u B k 0 g e q D 6 9 j v E k 0 u 6 C r j 6 7 I 6 8 s e m r 8 B 2 k m L u 2 3 s B - 0 l v B 2 l 8 s G 9 9 m G t m i 4 J 0 r a 1 z i x I w 3 s D z 7 2 J y m 8 O y 1 i J j _ i S i 1 1 D x 8 y h D 5 _ q s B w t l g C l r 1 - D r 1 u E 8 n 9 o H z n v x B m k v B 1 v i K 2 r 8 3 I q x 5 Y - 0 r 3 B z x z 7 H 5 z - G 8 s r b i _ 1 - B 6 p - 4 C o 1 - C s s 8 L r o u 9 G t u r f t - z e p s 0 _ D j 3 u a 1 1 o p B m i j 0 C - s P y z 9 p J s k m H l 9 o j B n 5 g t B h 7 t t B x 4 8 3 G 0 i 8 M l w 5 z F l t v X 7 t z B g o j M z 9 w 2 G h z I z j y 9 B j g M 6 2 9 V m o 9 7 H 9 o 5 K 2 j s x B w r 7 a x 7 l i D i 9 g i D 1 l o 2 C x 4 5 i J 9 z l C t y k j B v 9 g s G g 2 2 B 2 8 h o F g j u j E q h 1 j F k _ - F o _ 0 7 O 2 t s D 2 1 5 n B l - E p 0 i z S _ 9 u P p z n B q _ x m R l 1 Q j g w l P 7 i I r 7 z 0 E 7 i m i B 7 r g n N g p B y t s e k s 5 u E 8 l _ g E r 1 - G v 8 s Q t j z 8 B k 9 t 2 H 1 x - U m - i 2 B s _ 4 p B 3 u q f 4 5 j g B _ h l D g 5 x 2 P w 8 z m B v 4 7 f m k m C r 8 1 O 5 k 8 u B u r p g B s 6 9 w B 7 9 5 g C j q h h C w g 8 B g x r p B u s _ W k 0 h _ E _ l - D u _ 5 l M 7 p i c 8 k y 4 G u k _ l L 6 9 s B m - s y F _ 9 u t B w r 6 C - t 3 1 T w 8 q 1 T 1 j o G 2 2 z i B n 0 x q Q i 8 l 8 B g - 4 o E x n 0 y P 7 u y J n 6 n g R n 1 2 t I - 1 2 v B 1 4 h 9 E _ s x - C 8 2 0 _ N 5 k q _ N 8 0 z z E g n z w C j p o E m g y 9 K g z 0 t N 3 _ 8 C 7 q g o L i 1 7 r N - 8 w h G k w 3 C p - V n w p f g j g i V 1 o 5 t L h n 0 u B o r _ y G y x q v F 7 4 9 e 5 h j K 2 q 8 r L j m x B r u p k N x 1 p h P p q l n E o x p y C 5 r 9 x E g 3 v b - w o K n 6 y n I 2 h i n C w k 1 r N n m 1 5 C 1 p t t c j x B j o q 3 B 0 3 n 0 G g 4 5 5 F t 9 4 1 M r 5 o o F i l n r D r 8 0 w M w q u m R 9 7 n D q q o t R p o G m t q s R 5 k m E v z o w H p m n 6 B _ 7 j o j D 2 q s R n 1 O 6 r t i I t g 6 v O i 5 k w O 8 t 6 r H t 8 - s B u j a u m t 5 P j j r j R i 3 z 5 K z 5 h X 8 s - i R 8 s - i R j v 8 l F h 4 1 u D 3 9 9 I h 6 i l N _ v y p R u j j l B w 4 _ v J v o _ p R m i 5 s C 5 o n n F n i h x G _ 1 p y Q w 8 p 3 P u l L u j 1 Y v 6 1 6 J h o _ i Q k z p j Q - g t 0 B x t _ u H u j 1 Y w l m 4 J - - s - P 1 v v p D v q j 4 E 8 p 4 - P 9 4 j w E 5 u k 6 D x q h t D - w s s F 7 9 k s R 9 9 k s R r s 4 H l 9 h w N 0 k 5 r R 9 o y _ K z o w X m t m 1 B g k 0 3 J i m 2 8 S _ 7 c g p v s U 5 u 2 p B t 7 g m L 1 5 - 4 D r 3 4 q L 6 1 E - 6 w u E r w _ n M 2 7 x M 0 z 2 v S m l U y 8 p q R 7 4 i w S h 0 3 r D y p z i G 7 4 i w S 0 z 5 o B 2 4 i m F y 9 7 d o u 7 t t C 0 D l w 8 n T l 5 4 r T 4 k o f k 9 n 0 L 8 q s r T 8 n 2 7 D 9 i m 9 F l 5 4 r T g t q 1 I r g z T y 3 j R 0 q h 9 W w 2 1 t E 7 n q m H 9 z v 3 T 5 w l C o v i 0 F _ 8 z x B 0 j 3 x G s 3 6 x B - i 4 n S 2 g t i I o z m h C u g s n S 7 2 u - C 3 y - 4 N m 4 3 B 0 k p C 6 X o x 8 o f 2 i k g B 3 8 6 m M h 5 v o B 0 z - 6 D 6 j g x N 9 h i g E h s h P z g j s R w 2 7 a 3 v 4 6 Z r u u q C q r 8 H r k 4 8 Q n 4 q f j x v 6 d _ - v E s q v C 4 2 0 _ a x l h Z g j 0 v U r 3 i 1 F s p 7 Q j 8 - 1 D 1 o t q U 2 4 u w D u r s n G 7 r x h L h 5 q j J 4 w k u K m q 2 L p j m p H v r 2 u f r r 2 T 7 - 6 0 R 8 - K 2 i l E - v g w Y p y m F 3 z n q L 4 3 h l B 4 - w J z j 8 T h g 3 n B - - 5 4 L m u E x n x r N 7 j w 8 N t 0 9 s C v 4 6 y G w t E 1 - o r U r t g q S k - _ B 1 1 M u i y v W o 1 _ o K v _ N 0 7 5 l D r 1 m w J y g 9 g C 1 q 2 g K t g g F 6 n 0 g L i t n g D l 5 T 8 j 3 C - 7 o - B h 3 s j H 6 - 7 R 9 - k o N 5 - _ s D n h w h E k - k 2 M - l v I g l t i I x v 6 _ B n w m t V m 5 1 C q 7 z 5 S _ 7 g i E v 6 3 q F 4 o - E 1 _ p _ W 5 u 7 x J 0 5 o 8 C i 5 f p j 4 g C p j o - R k j r T y w - 2 J 3 r 8 k P z x n x E t 3 p h L m 2 p Q w j i 2 D _ 0 x 2 C 8 i x 2 M 3 1 8 1 D r j u 4 C - t 1 y C u q l o J x 4 n G r 5 j 6 B o 5 r q G w q - 5 Q y 6 l n O n v 9 F x q t 9 S n u n R n k p 7 K v 4 9 J 5 v n l F 8 u z _ B 9 n 9 0 L 2 u g L u 3 m q E m y t R r y 3 z C r 9 2 h D i 8 o q L 3 z m 5 J q u g E r h 5 l Z l j m C g 0 4 8 K m 9 o 0 E n 2 v v F 3 i - h C 2 3 4 n O 5 n z Z 8 q 1 _ H 7 k 7 - I u i j v B 6 t 6 G g - 9 m R 1 y t o H r z k v D o 6 X 3 s w 6 I 5 p 2 4 B p t x 4 L 8 q i N p 1 4 X j 3 r 4 N o r 8 n B 9 n m 8 G z 8 _ 6 G s s q P k t l s H g r h f w s 1 8 N w s 1 8 N n x 6 H 7 q m - H y s o 6 E _ 8 e s i B 7 t z j C u z q 7 b k w q F 5 l p p B 5 n 8 2 G t x 2 4 L i h l D 9 - u r N k 9 8 E y 2 9 g J y 6 i 5 E r 9 6 H 9 r 7 z E k s w u G 8 6 u w D p - 7 7 D 1 _ 6 I 3 g g w C 0 j B k i 9 6 P k - n x I 9 t 2 9 D z u - L p h g 9 D y g - m H _ t _ v L z x j p D - 4 i p C z v p y K 7 - 7 k C 1 6 i 9 B 9 q s 0 B g _ x s F n 2 1 t I i m 7 G g p q 3 c m n 3 D p y v B m 1 s 0 W l 1 y y L w x - 6 B x j x k S 5 o 6 D 1 3 j 8 K 1 3 j 8 K o i t 8 K - g W r v m n Q 7 m g 4 R n 2 g - D 8 u X g 1 i m F 0 2 l 4 J i 2 1 h H 2 o s Z 0 o 7 2 C 2 m j d 4 2 y 9 B 8 g y 6 Q 8 s u h B o 9 p l H p z _ P m s 7 t L n 2 m D x z s - N _ v k D 6 k 2 0 N 9 9 2 o D q p - _ D z k n n P 6 0 v w C 7 5 t h D 0 l u 2 B w 1 9 r a 2 9 t d 9 O 1 z w p R k h _ E 4 w l 2 J y o 3 i B 4 1 6 u C y y 7 l G n _ r 8 D h y m 7 F j g u q I 6 n r S m m e n g n H y k z y O 2 k 6 p U _ w - d - q t F 0 - j y N i x q w J 8 k k I p i 2 h L l 5 k C g 2 5 j M 0 - r B p v 3 5 V y t n 5 L q 8 s 8 N j - z C 1 q y p M z h i U 3 t 1 q B w k g 1 Q k t 6 m I 4 z 1 k B - 3 8 g B n x g 1 G n m p 9 M n v j m B 0 k u i G - u 3 t E x 2 5 9 E m 9 p Q z p k z Q g i k 4 R v 8 x K r o - 2 I 2 k n y E k 1 i h M n 7 4 g M 7 l 2 Z 8 l u E 6 2 v 5 E k 3 g _ L p n 2 n G o _ 2 w B 5 h 0 w D k - 6 0 G 9 3 y y Q z x 4 I h z p 7 N g x s w F o s l t L j j 5 D x 8 l w F j z p 7 N x 3 n r F h h B 4 s k 4 P l o - h D 9 s 3 z T 2 x t v B p i 7 t E 1 j u 2 E s y q h B 1 6 t x U g p j 1 E j j 4 w L y n 4 7 K x r 2 1 B v p v 1 B i s 4 - H 8 y _ z V l 4 0 G - h 2 i a C t 5 1 w M 1 _ y z D i g q 2 C 1 0 7 j y B l - 0 E n u y k I w o l n K w o l n K l _ j i J t n 2 B 8 s w 0 P 6 9 u 4 I 9 8 j b 8 _ U u 1 m 7 n C m 7 t n E j x v 4 E l q 3 _ R n i _ 9 C w k 8 i F 1 9 k F v m g 9 T s 6 s 9 T o q Y 2 5 n 4 O 4 z 8 R z 1 i 1 F n z u l F v x p 4 D 2 o 3 6 B y 8 0 5 J j 3 g N p q s 6 L u q q i Q s H z l z B g l 3 1 Q w 7 v - M 1 0 w F u u 1 3 J - o _ 3 J w 8 r V z v 7 y G h 8 5 j M 3 7 8 m E m i u u C l q n m L 8 0 m H h j 4 5 C y z m T m g 1 n K n w z s D _ l u 6 H 6 4 4 o O _ k u p O 5 u j p O g 1 m H 2 s T h m x r K s k _ 4 O r 0 g W w t 5 y N p h g Q v u m k f 8 F j 7 q s g D n n s x C v z 5 5 D t g 6 v O i 5 k w O o w 5 I i q t o K v _ N 9 8 p 2 Z 0 u u J n _ j 6 D 6 _ m 5 D 6 g 4 5 J p 8 g 6 J q 0 u G v u m 5 B r 6 - t B u r 8 p U 7 w 0 v E z - 9 u D x 3 m 4 C q 2 l j B z j n x B 4 0 p 0 P v 4 6 t B p t n x T 9 x j w E r 7 j p F 6 - 6 J 7 t g 5 P l u 2 k D t q q x F i 0 u _ G m l 7 y E o 4 y s F p t n g K i h s 7 C j t t 7 T 6 v _ G l 3 q m B _ 2 5 j V g z F 0 6 s 6 J 3 o 6 e l 9 y G m x h o R 1 h t 2 B 0 8 n p D w x 7 m C s s - o D l u 0 y D r 7 6 m F v p l v M _ x E 6 v 8 S 9 j j B n o 6 5 S 3 9 x 9 C r g i a l h l 1 D l g n r L q _ 6 6 M u 0 O 4 p 1 g H y r 0 S m 1 6 g L w i m 2 C r X r 7 i 5 F p 7 u 1 T _ n 1 j B k _ - 3 F r z i 9 J y n r C t 6 3 7 B i v 7 n F 4 0 n h g C k _ 9 E g g 0 n J g 4 z r L 7 l m z D _ _ j j C z h k o F h 6 _ i C m 1 9 x B 9 q j w I o 8 _ q 7 C l z p 2 O 9 x h n B z t h 3 H 4 m g v H _ p x q B q v - k P g h q x K q r t N q v - k P 2 _ q 1 B h 9 0 8 G s n n j J o i _ a 4 5 v u P j r x 6 B 2 w h u H w h z o G q 9 t 3 C 3 1 1 p R q 9 p p R 4 v d 9 - q n O 9 g 3 n M l h 0 E 7 s z 5 L g 2 p 5 L g w 8 6 C z 1 p g E 1 v g v P 2 z r v P 8 k 8 t K 8 3 5 P g 4 u R 0 7 r 1 N 9 _ l w T w j T 2 h 0 2 U 9 _ l w T n 3 S p 9 - 2 O l g 2 T 5 m t 5 M p 5 n g C 2 j z 9 Y y 7 p I g x r v B _ m i l G s 5 q _ Q s 5 y m Q & l t ; / r i n g & g t ; & l t ; / r p o l y g o n s & g t ; & l t ; r p o l y g o n s & g t ; & l t ; i d & g t ; 5 6 7 5 3 7 4 2 3 7 7 5 8 5 2 1 3 4 9 & l t ; / i d & g t ; & l t ; r i n g & g t ; q k h v s v _ 1 s B i w l 3 H x g s 0 Q 6 j 6 9 B 7 3 i x E 4 j p t K 9 n y t K i 1 n g B 0 u g m D n y x s D _ h y I 6 9 m 8 D 3 _ 0 u F 7 m g o B k q n 5 E y _ z w K 2 m - z D h 3 V m j g l M x z 1 7 C y r 2 z B s o p 5 3 B x o _ G 9 y r 3 K s 8 w g O _ 7 F v 6 J 7 8 l y R 7 k t M m 1 5 o P p x j O 8 m q v M 8 m q v M - x h 1 D n x _ z C 8 m q v M 0 j b p i n 4 K m 2 7 v K _ g 8 D s v s s H o v 8 6 K v i 4 h I r i h i K 9 7 4 3 I y n j q J m s Z 5 v 7 t L u q 6 n w B 0 u n h F 4 j t X m s x F t j 8 m P v j 8 m P h s _ x E z 3 1 x C i x 8 6 x B z h k l F 3 3 u k D 3 2 l H 6 7 6 n U l v t 5 K 8 h 5 0 B i o v H k i _ 6 V x u r 1 B m o z B m 8 z k H z o r 8 B z 6 y 9 L j u j v B x n 3 r D z h k 4 Y 3 7 9 H - 7 p J 6 0 p 0 K q 3 r 1 B o 8 j 8 G l v o t W n x v m B o k l n N p w z v C 1 v o x C - k _ o R u p 3 g D 8 l x 7 F q 9 p p R 3 i P 8 7 t - M q g x X 2 _ x j V l g o n B k x l g J t 3 W x 1 3 m R x 1 3 m R 8 4 z _ B 2 j g 2 F o K o h l l N o _ t q L k h h D t 7 - o S p t q 7 B & l t ; / r i n g & g t ; & l t ; / r p o l y g o n s & g t ; & l t ; r p o l y g o n s & g t ; & l t ; i d & g t ; 5 6 7 6 8 6 7 4 7 7 6 2 8 2 5 6 2 6 1 & l t ; / i d & g t ; & l t ; r i n g & g t ; q n i 7 o 0 v q s B w x 7 _ C _ r i o C q i 3 o E b v k z - Y u 6 t 5 C v s n k D u 0 q s B j j t w J m 9 n x B 2 2 8 4 E p - n y I r i j F 7 k x p D r l j 5 M h 8 p r B r g i i P y 7 r n C 3 h v u B k 4 r _ O - 3 4 b o u l x I o z 7 0 F h _ o h B p 1 X 9 s o u D n t y z D s m s R v l k p F _ 1 o v C k q _ t B 1 1 3 P h k m 8 I & l t ; / r i n g & g t ; & l t ; / r p o l y g o n s & g t ; & l t ; r p o l y g o n s & g t ; & l t ; i d & g t ; 5 6 7 6 8 8 9 8 1 1 4 5 8 1 9 5 4 6 1 & l t ; / i d & g t ; & l t ; r i n g & g t ; 0 q 8 w t p q t r B o u o v F w z 6 o D k 9 y D 3 v o 2 E _ 1 5 4 F n x p k K s 2 q 3 B 1 _ 2 0 L 7 n 5 D 0 s _ i O t g p j O i 0 o g C o 0 r t J i x o B p 9 6 s W x i o - J o q 0 k D g m 9 p Y u g _ s B l v N m u k 8 E q y n C i 8 o j O i g h 6 N h r a v 0 _ Z z n p t N 1 2 r j H 0 q s - B r o x O 3 4 i p W h 4 u 0 J _ q m W 8 k 0 J 1 m h - K _ 6 3 _ K 1 m r v C - - - j K - w o W - v g m S & l t ; / r i n g & g t ; & l t ; / r p o l y g o n s & g t ; & l t ; r p o l y g o n s & g t ; & l t ; i d & g t ; 5 6 7 8 0 2 2 7 8 9 4 7 1 1 4 1 8 9 3 & l t ; / i d & g t ; & l t ; r i n g & g t ; g p 2 2 h j v v m B - 3 v k B y k j e 6 m - f i 1 j m C q - k 4 B 1 1 r g B v 5 g q B z 3 1 i B & l t ; / r i n g & g t ; & l t ; / r p o l y g o n s & g t ; & l t ; r p o l y g o n s & g t ; & l t ; i d & g t ; 5 6 7 8 0 2 3 8 5 4 6 2 3 0 3 1 3 0 1 & l t ; / i d & g t ; & l t ; r i n g & g t ; 4 n 9 s w i i 0 m B _ y 4 a l - i Z x 6 4 I v m j 9 D q z j h B k 1 - J 2 l B z l r E y 5 - w B g 4 x a 4 l 8 t C v t u s H & l t ; / r i n g & g t ; & l t ; / r p o l y g o n s & g t ; & l t ; r p o l y g o n s & g t ; & l t ; i d & g t ; 5 6 7 8 0 2 3 9 9 2 0 6 1 9 8 4 7 7 2 & l t ; / i d & g t ; & l t ; r i n g & g t ; m g o - j o g y m B _ 2 n d x s r H _ t i I k v h 5 G n - u K 6 h 0 g B 7 4 z u H o q 2 B & l t ; / r i n g & g t ; & l t ; / r p o l y g o n s & g t ; & l t ; / r l i s t & g t ; & l t ; b b o x & g t ; M U L T I P O I N T   ( ( - 3 1 . 6 8 4 5 7 0 3   2 9 . 8 0 2 5 1 7 9 ) ,   ( - 6 . 1 1 9 3 8 4 8   4 2 . 1 8 7 8 2 9 ) ) & l t ; / b b o x & g t ; & l t ; / r e n t r y v a l u e & g t ; & l t ; / r e n t r y & g t ; & l t ; r e n t r y & g t ; & l t ; r e n t r y k e y & g t ; & l t ; l a t & g t ; 4 6 . 1 1 9 4 7 6 3 2 & l t ; / l a t & g t ; & l t ; l o n & g t ; 1 4 . 8 2 2 0 0 5 2 7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2 3 2 0 2 1 4 8 8 5 0 5 9 7 8 9 3 & l t ; / i d & g t ; & l t ; r i n g & g t ; 9 x 5 1 j s n 5 i C k 7 1 k D _ 1 4 B j 0 1 _ F j y g r F 4 l n C h l y v C y v l w B - j v i B y s 4 1 B r j t r O r - k x B _ t y 9 B m 5 v B i k i 3 C i n s S j r _ _ H l 9 k K k t N 7 w h j L 4 t 1 F 8 r s 1 C i 2 5 h C r 7 u G 7 h n a r 2 p E i l 1 l I 9 g h t C n - 9 z G x i - o D u v u E i u - - H l r h i B l m x q B s n o - D 4 j D n g x p B s - v h D u h 5 y K n i k L 6 t o P m _ n p B 7 u 1 j C v 3 u w B n h x h B i j 0 4 K w z i h B j _ u w B 6 m u C 4 s p s D x 5 7 q I n n h H k n 8 u B 8 n 8 s C u n 9 g B 0 - x O 6 7 0 C y i 3 5 D i 1 v p B o y k 7 B 1 _ 3 B n _ i 4 J 7 5 3 j B j u 2 E _ q 8 F 7 p k p E 4 7 l l B v v n z C 6 l 3 2 B t n a 9 5 3 1 C 7 0 1 W h s x s D j 4 l E g v t H i h 5 e w p s m E x 5 6 j B s 9 u F y 0 4 h C - v m j D 3 l 9 B s w x 3 B q w 3 H m i 2 i E q z o m B 2 3 q 4 E 3 6 _ x B r k 5 q F n h 6 y B t j I h 2 s 8 E w g o n B 1 p E h k 2 7 B 8 g 7 1 C u n q X s v _ N z p u - B t 0 x l C u s _ 5 B p u q M 9 9 r R - o p 5 C x n y m C 2 z O r p o 3 B m 3 t 6 B 6 3 5 h C z 1 j H 9 7 _ 8 B _ g w C t t 1 _ C w k r s B l h z 5 B k - z v F 2 p 6 o C o 6 u z E t h v 8 B x w h 2 C 0 4 o B z 4 6 g B 6 5 m g B m n 8 i E o g j n B w 6 5 _ C w 3 6 n D 0 z s E 3 l o 6 E 6 x 5 X q j h G 9 1 i l B q x m B 1 v r Y t 0 i z D y p q T x 8 i w B u k 8 o B w w - e 2 - g W - t n e n w h q B n _ t 8 D 5 5 q D 2 n n u B w o 6 h C 5 k s T r o 9 F w j 8 z C 7 7 x l C 1 t s n B 1 q h E 8 s p 1 D 8 x - z B p o v N v s 5 n G 3 i k B s - 2 z D 7 o l 3 D g g _ w D l n - 7 B n l m H k r s l D k q r 3 B t t u l B p t v o F p 3 V 1 5 - p B v j p C 0 y g h G 9 y r W 6 x E p v 7 l B 0 6 3 q C i 8 y C w 1 i 3 B o 3 j r I h r t n B 8 4 n D 4 u 9 p C q n o G 4 l 5 - E 6 w s Y 9 p D 9 1 5 2 B o x 6 h E j i 6 0 E 1 t 8 M 7 1 v 8 B y t s i B _ u 2 3 C i _ X t p w 8 J g j x 7 K z l 7 s B r j r k B q 4 0 z D i l W n m s C x i q D 8 9 8 l B u 5 - U 0 k _ M l 1 v 9 C k 2 z M l t s 9 F n h x t C 9 p 8 N _ 2 z 2 B v h 7 G n o z 5 R n u y w F m u o j C o 6 7 D j s y v B z 6 p F - C w 3 o y G x j 6 R m 2 g i D x 5 4 k E v 0 B i p 4 h C l D t 1 z 7 D q 3 9 k D l n y Z u 1 x o J h y p G 1 _ 3 V - m k O u 0 w m B 6 m 4 g B z x 6 s B v 1 k B u z k r F y x 2 V t g t 1 B x n n l E g - m J _ 3 g i B j x m j C i - E 1 5 3 Z x n q w C t 8 m U i q y B 8 z h q B t o 5 u B v 6 z D p g t o H 2 1 x h C t j s 0 C x q l G 2 n 5 v B 1 t n 9 G s 5 u C q - s 8 E 2 8 n Y 8 v g u B p z x 0 F h s v G v 4 3 h C z p m 3 C _ w x C i t 4 w C j m z 5 D - 2 x 2 D j 6 o p C y r p F 7 2 1 c r y 1 h C 2 9 0 p C s 0 x C 3 z 8 L l l 5 G 0 8 3 s D 1 7 y t C 4 v 2 D w g 9 Q 8 h s v C k 1 v 5 C x m k T k 2 2 q J x k u y D v j z x B s v - J i i z r E q i u 6 B 1 9 1 2 E x o 2 E g 5 1 p B _ 8 N g v i _ B s q 1 2 D x 2 s n B 4 r p j B p 7 j v H g h C y _ k p F 5 q o y B l g G n 1 1 c w s o u G t 6 r H l m 2 u C 2 5 5 h C u y u t C 2 q i E y j _ 5 B 5 v n C q - r 3 D t y 4 7 B 8 w 7 u B y 6 8 Q p - k r D 1 l h w B n 1 0 K 0 h 6 X 4 h k n B y n v y C s 8 C i w w k G u _ o q B k 9 y 0 E u l D k s p 4 B o z I g s 8 7 B l h x 2 D k 7 m n E v y l I h _ 6 9 C p r z 2 D 0 t m 7 B x 7 2 I 2 4 6 j D n j 7 B 5 l m k B p j x j C 7 y 2 n C k 4 _ 2 B 5 o l 1 B 8 m d x 0 m s D 4 7 y r G q n y B 8 m p 6 C l r p 3 B 3 8 z p B g 3 w t C y s y 7 C j 2 3 C s 7 8 6 B s o t 6 B r _ - Q 7 g i W t o M 5 8 2 n G k 8 s c t z - X o i j V v 7 t 8 B _ m - K l 5 2 0 R g n 1 8 C - n z H z m 0 c j 9 z T o g 9 I y 0 4 h C p i j 5 B n 1 B k 9 4 s L v i E 3 w 5 n B k 8 v S z m _ g E i 1 h _ B p 9 t K j k 9 0 C n 8 b u v 6 l G 4 6 t F w 6 y i H g _ W 6 r y t F l h h H p h v r E _ m g F t 3 6 B s 5 Z 5 j E 7 j 0 8 C _ 9 5 4 B - j i b 3 v s d g 8 3 x B 3 _ 0 s B t - 9 n C r v C _ J q - g D 2 1 l Q u z 3 u B u 7 3 l C g 7 y i B _ 0 l 3 B 4 x h 0 D i z i P r 1 0 G 8 s K k 0 w t C 1 v 9 T 7 8 w 3 D 5 l C q 9 K _ k s S t _ h C p 4 5 w F g j k d 9 t 0 x B t z o g D r r 5 t B i v g B 0 4 w G 6 n c n z i i B 5 2 v L - - _ G 3 i 9 k G l - s W m o y B r o s o B k 2 4 n I w p p Y u l g v H x 6 y C 7 k v v B t l x h B w u 6 4 C i h g i B r 0 _ p H p t G 4 3 w 4 C _ p 0 d l - s W 2 y R g s 4 I 9 1 o 3 C p 0 t 2 F w t - p N m - j t B h i k G q 3 n _ B h 6 p Q 5 m u j R h g y i K 5 u x n B p 9 1 P 7 1 r G 7 3 u k B z 1 g 4 C 2 r k m E u y g T m u 0 o B j x 4 x B t 1 s 8 D s _ 9 k B y 2 o T k m 3 E t n q 2 C z z l B - p n k G k m - G q g m n B 6 _ x t C q 2 5 8 D k 0 1 5 C p k 4 M q t 8 b 0 i k 4 P h D j 1 u k J l u o 0 C 4 v l O 8 i 8 g D o h m q L q _ V g h t G t 7 9 j F o w 0 g B j 0 j B m w 2 i G z i t q B j z - Q s v - v B g r N u 1 s Q z r w i C - w 1 h C _ t L p 1 m i C t v z Z 6 i w p D q x j Y - p 6 K o m 2 i B 2 h r F g n o K q k v 6 H 5 x 1 h B l z v 5 D 8 5 3 S 4 k 1 v D x 6 - R 8 9 h h B n r 8 N m 6 v o E u D k G o - _ y C 2 4 o a l j x 5 D q _ 5 j B z 6 6 0 C _ m p x C n i g O g h j s B n p g N y l w H 6 1 3 r B x k y S h l j X m t 0 B 4 h h p D 9 x m N 1 3 l 3 C 7 6 3 j C u 8 z l D g l 7 N 7 0 8 k B p u h s B 5 o 6 v B o k o 5 E t r y 2 B 3 _ n l B 1 k u t D 0 k K t y 0 m D y w 9 E s 1 g 6 G i l m B 6 y _ 0 C _ 8 g B u 4 k v F q y y M n p l q D t _ C 6 l p v K _ w v C n v 2 u D j 2 g t B 0 y 7 K s z u t K u j v B 8 x _ y L u m g C l 7 u E 4 j 4 k G j l w m B q 8 p y C 7 3 z w D 6 s o l B i l 0 5 C l r q h B m 6 w Y t 3 h x D 0 6 6 o B w l 7 v B m g y E 4 6 n s B x _ w x B w p 7 m C j 6 m m P i 7 5 6 B - t o C n o z E j p 8 j H 6 u u H 2 9 j 5 B s i 3 c h v g s D x o i D 2 g 1 8 G v 2 t Q z 6 n B o 7 s T 1 m p h B 5 7 4 1 B p x B p 5 w l B - t 8 w D r 5 s 1 E w z g B l 0 x 9 B 9 x p g F p j r C u 3 p 8 D 7 p l j D 2 6 q C t 8 9 n F x 6 z l C 8 4 m y B 3 k o - R t j 4 D g i - s C j w l 9 Y _ o D 1 2 z g D 3 q B _ i B k l q 6 D y z x v C v 9 t 3 J y 7 g v C z s w C - 1 4 l I y x r h F - x s q D x z p r B 5 z n 7 E _ L v _ i 1 E i 7 s y C _ z j W w u t 1 U n l 5 t C y 8 9 Z 5 k l v C x 2 k j B 1 3 x w F 4 4 r P v z o 5 F z v o h B p r g 4 F x s 5 g C j q o C r x h s G k 8 7 3 E x k k q E 2 t 1 y I 9 6 k e p 3 8 h E k m n h C _ 2 q D k 6 3 9 D 8 - n r B t i t y B p 3 3 g H 4 z _ J 9 2 n 9 F 7 _ 4 Q 3 n 4 s B 9 2 1 u D p 4 2 5 C 4 g 4 B 2 r H t 4 8 u H 0 w 4 p C h l B 8 h t 7 C n t 7 R y _ 9 R 5 7 g T y h z x N r 5 i v B - u 2 - D k k p t B 4 0 0 4 B 1 h I 3 y j m B 1 z - v F q 5 o C - _ j C 0 v 8 H 7 s k - H j y 5 y G s w u 9 B 5 i 5 2 C 5 p k m B 2 8 z H 0 0 4 u B 4 m n u D p 6 x U 7 l u z I r j _ n B 4 x J m - s z E s r h j C v i p k C t t q x C - h 1 D z k m j D j i j 6 C 0 g n c o t j 8 D v h _ x E q i - 1 L v i 6 w B t k k 5 D 2 x u m B z i 9 x B 6 t - f o l y p C _ 9 c q z 5 1 D y g y L w 0 m 1 D r 7 w Q - r l l B 0 z - j C 4 j i w B p 8 8 G j w n g L u 2 g 0 C k 9 7 z D j w k D 2 u i n H m l l B 3 t i g B q v h o I o g y L r g 1 s D 7 w z _ B 6 w 6 9 D h 8 8 9 C x u n r E p g o o D z t z B p s p u D z y 3 q D 1 v 2 8 C 0 1 u L 2 6 v 9 D n _ _ b l g q D - w k n G t 0 z z D 1 o S i 9 1 u C h 5 5 F p u - m C 0 7 i i B l n _ 9 D r 2 x C w _ q q E j g X 5 j s i B 5 z h X 2 4 i _ G 9 v k V i h g N m 0 y M t p z R i 7 t q M 5 q E _ h h q B q 9 6 6 B 1 0 j r F r y O g l v B l - w i R s D q g U g 1 u 3 B h 1 J 9 2 l i B o 7 t h H z 4 9 p B _ p j w B p l o z B 9 k 6 9 B o u 8 I 8 g 4 h B 2 r 9 0 N r - s C 5 9 N 3 z 4 s I s v w t D q v 9 f k m z r B _ 8 r W q 6 z F j 0 p r C 9 3 T s - - 4 G t i l k C u r o B 3 j o 5 B 2 r x 6 B k t q 5 P G k t m j C 9 - p z B y v k Z 3 w n 6 B m w p t C z g w a l i u L g 8 x 8 C y z y g D j 4 k Q 5 3 g Q u u _ h C - - j B o i t F o q u m B 9 9 z 0 E p 2 x r C 0 o o B u z j T 4 u 0 V u u i 8 D w w 4 R g j 8 O r k 4 I h l m i B 1 5 x h C n u o u C 9 u j B 4 l 8 n J o _ h C z 7 5 3 G z g s Z u 9 3 D n w 1 6 B 4 h h q G i u 5 H m h x v C 1 o K - x - h B s _ y y I 1 x 0 C 7 5 W l x i E w 4 9 w K y - m s B o v x B s m h m F m _ g m B q k s q C v 0 o H u p 4 7 C j g q 5 B o o y v D y r 9 h L 3 x - x B x _ w m C 7 4 9 G y l _ K _ 3 u y D 2 8 R z s 6 G _ i i j E o 3 4 2 B r i m M l m u o P 6 7 h E u q 7 m B 1 3 s 1 C q p s q C h r i P r x 9 U u u z M 9 q 0 M 2 v w l B m l n o B v 8 g g D g n l v M w _ r 5 H 0 t q N 8 s 6 m F o q 8 k B y n 1 - E x 3 1 k C o z w j C h q 3 6 B o 3 x d _ h j h M h j 6 C 3 y _ c h u j 8 H 2 r - s L l 5 k H p 6 m F v m n h H k s t o B s 5 g 2 J 2 - j F 6 9 g q K q q o - E - r u y E s v 0 C o 9 x 0 B h v 8 9 B - x o y L t j v k B u j w - B w x j n H r h z q E j x p 4 C 3 9 o E k _ 5 k L k - w I - k 6 C n 3 h - D 3 j 5 Q s r I u _ n 2 T 3 1 Y r q i q B v 3 9 l H u 9 v P v k 5 i B 9 u q 2 H x 1 l B 8 k v n R h v n 1 J 1 - 4 i B o - d y n n 9 J m 5 - D u y x 1 H i o x u D h z h 4 B r x 8 9 K i q v Y _ q t m B t 8 - k D 9 z 8 2 B 8 0 n w E l t g J s 6 k r J i 2 o F l q w q C _ q o 1 E - 0 0 L j l 9 9 G m l y q G t i i H 1 q r g B o 0 w h B x p h o C o x j R 9 i 2 p B r g y 8 B h q s J v 9 i I x p p L h l 9 S 7 j g l B y 0 2 a h w k k I x t n m D j 2 w D 6 s n M 1 0 1 l C x 7 C h h _ y D j 9 n 0 C v z o k B 3 2 t i G 0 1 x K 5 7 n q G h 8 l G x i x l L 3 i 4 S g j _ 8 F 8 m y h B 3 s 9 8 D v 7 8 o B 2 9 z y C o - 0 T k t l 1 B u r t I g 2 k u P k v y o B 5 0 h h F g 9 u l B 7 G y 5 u w M 5 y 7 7 B l q 1 4 K p 9 y E o u x v I y s y C 6 x o 0 B 2 u 9 B 5 s v e _ z 1 1 G - l w L y g i G r 4 6 9 B l 2 h 0 K 7 k _ B 1 8 j p C 1 u R 5 u - s H w y v U - w z k I n w 6 h B y 5 9 K 5 x H g y 8 7 J - h 0 2 D 9 7 g k G i 4 k D g s j t D w v o 8 H - y o j B 8 3 0 1 B x m 0 5 E v s y d z u p r D k r i E z 3 q 2 C 4 p s 4 D m x _ a _ m y g C - 0 n E _ r - a q s j s D 7 w R x 2 s B r w o 7 K 7 3 E 9 7 q _ I 6 0 r m B 6 l 8 F v l 1 7 D k r o B u h o i E l 3 w 6 C m - r y D n 4 8 c w 0 c u i 4 r G 2 3 h Q 1 v s 9 D 5 3 R 0 3 k 2 I i r B z w 2 9 G 5 p x 6 B q 3 g u B _ u o _ E 2 x E t w z m G y i r j B u 9 0 y B 1 p 7 u F z g k h B r k _ 6 B r y u 6 K 1 _ w E m k Z 6 i - o D j s u - L n j g U j t 6 w B 0 2 2 o G x y 9 9 K t w i i C 1 j j q B k 8 2 o C - 5 9 7 E s 3 x u M g _ r R 5 n h g B s u i w B n 8 i j C 4 n 5 q B j m j k C r r u q C y j 7 s B 5 - R t r 0 x K 2 g g j C 9 r j B x w 2 2 D 0 8 v p K 3 l w f x n t l E r x k 5 K - h j 7 B s i l n B s w x _ F k l X m 4 8 B q o k n N q r q J p y h H 5 z j D l h y E p y 8 e l 7 m _ F h j 0 w C _ y l o I 2 u j p C 5 0 _ o F - r O 8 n _ m J 1 j j D q y s q D - 2 w m D 2 t r c m 9 x Q r _ e _ t v c 8 m 0 C x r j s C u 1 9 _ E h x C q x n Z 3 w 4 X u r r U w r 3 C y v _ w P _ w 7 D i 7 t E 8 k o k C o m k _ E 1 o 0 v D n q 1 H 9 _ l y C g 1 c k u z x B j t - n E 3 g - 9 D 4 r i U 5 9 v H w n l d r l r p C v i j J 9 2 n o E q 3 t J w w v s E y 0 u N 2 - - z B z k 4 g C 5 9 - D z 5 2 F 1 k 9 t D _ m u i G - 9 k C i 3 u 0 I o 0 k 3 H 7 1 2 F s t - X s m t k E 7 I 7 w R 9 v y p C w 5 h r K u v j z C i 2 a n h 2 Y 1 0 m h D x v 7 k G 1 k 7 6 B q 6 r z D y _ 5 Q g p p 5 G p 9 i a m - l P x 0 2 z F 3 h l w C l g i g H w 5 k l L 8 3 m G h _ t C y m p i E 4 2 p n G o - x y C u y w h B 9 w 9 y S h 4 x t B 8 9 - B y - z i E u 5 p 5 E l r - w C 1 o w 7 H o s r E 5 u n B 4 6 t D x g k C v y l P g 6 9 q F - q u j F x 5 y D k 1 0 n C 9 o y 4 O W k 8 _ W z g u j D u _ v q F z 0 t x G o n y o B 5 t g J - y _ v H m p m F 9 p y h L r t 6 O k o h i J 5 w i N k k 1 R w 6 y 5 F - q b 2 8 u 8 B m - _ I j x g I x 2 p J k 1 x W r o D 5 p h C w l o B v 2 u a t q x 9 C m g 4 E u l 4 o K i 9 w M j w k P 4 x q q B _ u s D u 2 0 K - i 0 V p 6 3 H u n 4 p C 6 o t 4 C t 6 _ F t 9 g B 0 i n Z 7 1 0 h B 3 t i B k n i m B h 8 X p q q - B q 4 y 2 D 9 r _ H x g h y E h v v o B u w 7 O h - 0 6 B 5 n 4 j D 5 h 7 G z p g 6 B 9 x j J n x x V 0 x j M 7 o 8 N w r h 0 C 1 p V 4 7 z P q - v k B _ j t 2 C - s x D l s 2 x C 0 v m n B i q x k B m 7 w k B 0 2 x R z h u z B 8 8 Q g 4 w O y 7 m H y 8 U h 2 0 D 5 z I z n q w I w 6 y C z i r H s 1 l L m j - j D - r g X k p D 0 8 k J 7 u o q B 1 8 x k B m r z k B 4 o t C o j l r B r u 2 w B i h 0 K - w 3 H n 1 g E x 4 4 D g 3 w R 6 r 3 X 8 y j N 2 m 3 f 8 2 5 D 5 3 - E n 3 g B s 5 i N 4 q g S 2 8 j B x k h Q r l g 1 B z 8 k X 7 i - 0 C g v m p D o l i P 0 v i 8 O q K z 9 l E u 7 x z P 6 u k s C 5 _ n 1 C x y o Z n 2 3 h L 5 m 4 f 1 v 9 5 F l t w B 9 9 2 3 B w 9 6 r J q p u a 0 4 i D 7 k t k G 1 y v _ B m l j s D q 4 y b 1 7 6 K 6 6 2 C k 9 5 d u 7 g a h x z 1 H i 6 u R 9 w w v G h g v u C 8 0 j 1 B 1 3 s G 1 5 k 4 C 4 2 x _ I 7 1 w B 0 g 6 q G _ l y i C - 7 t M 0 4 m 2 B 5 n 7 Q u 3 z u E p h _ - B m o 3 T w n t U h p u w D h k u E 8 x p 0 E m y 2 m B v r t g C o o u 2 B p w o f r x 7 X 8 - p O v z u p M 9 g n I r y i T o k i c w i 3 8 C k v p e z 2 s r C m g y - H k v q m D k 0 m G 1 z m i T l - 5 D r 7 5 p F v q 8 Q 5 k p 8 B k x 2 z D n 1 3 t E n 9 p y B 4 t p 5 G h 2 2 F p h i n B r t j a 6 6 l j D _ z U y - u 0 C y 7 i S v q s 4 C y J h 9 3 n D _ v r - B 3 s q B t 4 l _ B _ 7 g u J x q 0 7 D 4 8 z r E z 3 j H j 9 U 9 1 5 g D 7 n 5 l C l _ q F h x r 6 B - 5 p p C - g y G _ - p Y y u m K l _ q - C t _ w w D j 7 u 4 B o i x h F k 9 0 w B m o g o E k y t y G p q j R p - j u C w z z 2 E 3 m p B h w j u C t _ 5 g D x 3 8 E p x r n C q 1 - 1 G p o j T 1 v t g C 4 u L - q 3 o C z l l 9 C j _ O 3 5 3 9 D p n y t C 8 p P n 8 0 Y o l u b u t p 6 C 3 p 2 h C s n s B x 0 1 z E v t s T - s z t C m x 4 0 C l 5 2 0 R 9 i h H v z 4 9 C g 5 0 x C 9 9 p q E o g z E i o 1 Q v s r d l l p j D 9 l n n B 9 6 s q B x 3 w d k l J 7 h j m C l z p h G k l u F g 7 j z E r - m P 6 2 m o N 8 9 g C k 9 2 0 D s i 6 t C j s k W p 1 6 U s 8 - p B 5 _ l g B w k w 6 B 2 3 U 9 y 0 l C z 9 6 o B 7 o v H j j i C 5 s n 3 G 4 u w C y 1 t D 1 u - T k h l E v x 9 L 3 u 7 t T 9 j E x - H - w v - B q t 7 8 D k i _ B m n u t B _ - 9 v Q p o v J g n r j B 8 m 7 g B j 6 k F - 4 u p D 7 q 4 C 9 - w w F z w 7 o B t k E m 1 u Y h g g c 5 s h D q 6 v S _ 7 5 - B l o 1 W m x u k B 7 z n j B m x p u B 5 s k v F h 6 l m G 1 2 x k B h - 3 R l p 5 H p l 5 t B w 8 r C 3 v x u D i 7 x P 6 2 j 1 B i 0 y y B 5 p x T _ 0 n l B - 6 t k B p o 5 Z y z 4 G 0 8 s s I n 8 l r E 1 q m B u p 0 X 4 2 l x E g g j j B o u m J v q u r M l h 3 Q 8 h 6 r J r m 5 v D r 7 r 5 B k x t B m 2 k z E u 1 2 r B y 4 9 w D w h j p B h o s D - 5 u i B m 8 3 5 G k 6 8 D k n h x D 1 3 y 3 E j r 4 X 0 u 4 v F l - 3 4 E k w h B m x g a n 5 v s D j o s H 6 y y r C 1 i r h F q 0 j - B q 4 y 3 B 4 - p h C 6 o N 0 u 2 O w 0 2 j E s 2 s j C l q w g B g x j 1 B 5 g o M x 4 z i C 5 i t 0 C w B m u y v B g 5 r 6 I - i K l j y 0 D 9 8 m v D g 1 2 Z n 2 s d 9 v o k L _ 6 9 7 B g 3 q W 8 8 2 o B & l t ; / r i n g & g t ; & l t ; / r p o l y g o n s & g t ; & l t ; / r l i s t & g t ; & l t ; b b o x & g t ; M U L T I P O I N T   ( ( 1 3 . 3 0 0 6 0 6   4 5 . 3 0 5 8 0 3 ) ,   ( 1 6 . 7 8 7 7 3 8   4 7 . 0 1 8 8 9 7 ) ) & l t ; / b b o x & g t ; & l t ; / r e n t r y v a l u e & g t ; & l t ; / r e n t r y & g t ; & l t ; r e n t r y & g t ; & l t ; r e n t r y k e y & g t ; & l t ; l a t & g t ; 4 7 . 1 6 5 2 8 3 2 & l t ; / l a t & g t ; & l t ; l o n & g t ; 1 9 . 4 1 2 1 8 9 4 8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2 4 9 3 5 6 9 9 0 0 2 4 2 5 3 4 8 & l t ; / i d & g t ; & l t ; r i n g & g t ; g j s j j 4 n 7 q C l v k x B y p 3 p K 0 l 5 X 4 6 2 M m p q O n w 4 _ I l h j C u 8 y t B 2 t m x E x q o F l i u K - o k x F i p - g D j _ k J 4 m k _ B 0 6 m p D v u 5 g D q 8 8 P 0 o _ r F k 0 u 8 C 0 N q n 1 G j x g x E n 7 g B y 5 u 0 C l q p g B z 6 j 2 B 4 g _ v C s 0 q E 8 o v j B 4 y 5 r C 0 6 t l E o t t 5 D q j 2 B 1 - h V 1 4 k m D s 7 7 n D 2 t j B w v p j E 5 t n s B 9 l o t E j l 7 j D q v q l B t m y h B 8 z 2 q I g z x g C o 5 1 H x o h h B r y 4 j B 3 y v t D 5 1 B 1 8 k _ I x v E q 5 u - V p s 4 J n w 7 F - i h q E h 9 4 Z i s - v H _ 3 k r B v w i 8 D m 1 2 x D 9 _ 5 h D n k y v C i - v S i x U _ 4 u D 0 g g g E v 3 9 U 0 g t C j 2 n E 1 k _ 5 D z q p B x x q 2 B h 7 h n B 7 9 i J 4 l n l B y p 1 - G k k q t D 0 n y g C i g i Z i w 7 L k n h w K 3 g 0 C y s b 9 6 9 1 J 6 _ i j B t - w H x r y 7 J o q m h H x u w Y 8 z Q r - v _ L w 8 3 E o 4 9 u B 3 2 0 h E _ 7 m 5 B y k n Y l z w H 8 h k e l t w T 3 w y p B o y u a 7 l m 1 C h 6 y 5 D 3 u B - m x e 8 7 o o B y o h h C k t a m _ p - D 9 5 9 f _ 1 o N 7 0 9 t B g o y I 9 4 9 i D k 2 0 G 0 j h 9 B 7 g g 5 C s x u j D p 5 0 Y z 6 c l 3 j _ E _ m h G 3 _ 5 n J o 9 p B z - 5 g D y n K 0 _ 8 6 B r 1 i l C m x 9 j C l h J 1 p s E p q o n B 9 y 7 n B k 6 p i B 0 s u Q p l i F 3 9 6 x C 1 5 h 5 C o q r B o j t 7 I x 8 7 I i w i v C q o r p C k 8 u D 1 u n m B z m h 0 C g 3 g u B x h 7 Q 3 u l k B w y v W 3 6 n _ B z q 9 L g 6 5 0 C z 8 s h B g g 8 i D 2 o z _ B 9 8 o D p k 5 l C t y w b n r 3 f 4 5 9 8 C 1 r h U t l 2 X 1 _ Y u q i B 1 - l c j 3 t - B 9 0 0 t E p 8 8 E y _ 2 t C 5 B 8 0 - m J 9 t G 2 5 p x F 6 u - t D v 9 4 C q 1 m l B j t 0 q B v w 6 V 9 - w U i - 9 P t p k T j q l o C y x q m B m u o G 7 x 3 Z l - u x C h w 7 1 B n 0 r E 2 6 k 7 B k 2 3 i B r t r 2 E u l j L 9 u v 3 B m h h u B 4 2 y K x r v l D t x W i n 8 v I n v 9 N x r h e 8 8 1 k D z O v o 6 i F _ v m 2 B _ 3 8 x C 2 1 i 3 C h 6 3 D x s 5 U p 4 k l L r v q z B j F s k P 2 u b j x r d h s q 0 C 6 i y m D 4 g 2 B m 7 q 8 B 0 7 3 4 G y 6 v M k 4 Y 2 0 r 2 D 1 m r J p 0 o 5 C - x - E 3 l n 1 B g 5 w w E k t s B x k 6 r F z g 1 W l o g n E n x s r C y 8 t 7 F 1 r 7 m C y t q H i v u C p x w b 8 8 l P 2 8 w 6 D 1 j n D v t 9 5 C m 2 n g B h q g G 5 - d 9 _ q z K j s o z C z r 0 r D u g q V n 5 x m F m 1 v 6 B x 7 z - F 2 h o D r q x 0 D o v i 2 D i x - z B 1 2 y n H 7 h 7 C 1 m v 4 B s t p h C z m i m C p z 8 e l k - H q t _ l D y 9 q s B 3 9 k 2 D g 5 z w D l 7 1 p F y g 9 9 C z 9 6 b 5 9 k S _ j p 8 F 6 0 0 j G l q 5 v C 8 y n B w s 8 p C v w 9 h C 6 y h v J 0 9 D 2 3 3 V 4 n n k I t s 8 B 5 6 5 2 E w s r n B n m 0 Q t x n Y 0 h j E n z w i B 9 8 7 3 C l k y t C 5 s 8 0 C 9 8 h V 4 6 4 1 E p n n a l - l Y w g 8 j C h 7 u i B h x 7 a k p m D u j h W p y n o E o u 5 i B r 7 4 O _ 5 w j B h u m F 9 k - q D h n u n D 5 i 1 m B p h 1 W l m h 0 C x z 1 D 2 z p q F s l l q C 1 x N 7 s - g C 3 y - - H 3 j D z 5 r h F 1 j G 7 h 8 l D v v n o B n w k i B n q n o C u v 5 1 B 1 p B 1 q 1 0 C n z n 9 B v w q 6 B v y w I 4 i r Z 3 _ 1 4 C 3 p y p E 1 8 l B r 2 - 7 D y u 4 n C r w l 4 B k k s r D w - 6 U - 3 t K k u 2 C x v - j C i _ 1 q B 8 8 p D w o g H 8 0 i X y n i 5 B z i o r B 5 m 8 G _ 2 g z D u g o y C _ 2 7 B 6 7 8 p K t x v L x 0 l u B o v k 7 E v y P t 7 _ y L k v U k i 6 u F q - t 5 C 1 8 b z k 5 j B i s 9 5 B x o q d i u 1 E r n 7 P 5 0 l Y 7 h - I 9 1 k q L 8 q 4 I h v y 3 C i s l q D h v 9 6 G 5 3 9 8 C 4 8 3 g H 4 i h U u 4 q j B m 9 _ 7 F y t k l E Q u 2 j z C 5 x 9 s B 3 k 1 - C o v s B v v x T g u z _ B u w j n B p 3 t m B y 2 Q q l - N x j 9 y C p i 2 9 B r - i U 3 m q G g n p n B 8 i r x C z n - W 1 l n G n 3 i B g w D z 8 2 X v 2 L 3 1 u 6 C l 7 - 7 B x 7 c _ 8 7 j F t t I w n 7 H - t 6 q B t 5 0 r B 7 m w 0 B j o 8 e 9 z w B w 2 5 d u - s M i t v q B s 7 s N z u J - 2 5 r B 3 5 5 q C k 0 l 2 B - v N p t u 4 B m _ o r C - 2 t 4 B y i x B 8 1 8 K 9 7 1 2 G r 5 x 4 D z 6 i Q k 3 q i G i 8 C m 1 v X 8 6 u z E - g q 0 C y g l P o 2 1 k D 3 5 g m B 9 5 2 X k l v 5 D 8 v z E n 8 z o B - w 7 k G 1 o 8 Q x t o I q y v 6 E u 3 n o D m 0 h G l x 6 S y p 4 g B q 8 g J 1 q x K t m y X 4 n _ m B s u d x _ m 0 D w 8 Y l - z v E 8 1 9 G p 2 p p C h j u r C t _ h J r 3 - 7 D k _ x 9 B 1 x h m C n 7 i 0 C k l X _ h 1 S 8 j u g D v w - t B s n s o C u 6 i E 3 l n l D q r p R 2 y w m B x u C 3 m i m C l 0 k C z k 0 r B z r 0 1 B 1 x m V 8 6 t d g 5 8 s C 9 7 m v B h 7 c y 1 r j C _ _ z k B u y 2 C g _ _ 5 B u s g F - w q B h 8 j 5 B w u x - B 9 x g C l x g v C s s 4 5 B p - 5 H q p w H 0 4 t q C 4 x y i C 6 u s M 1 9 m v B y t i d 1 0 8 E t p 6 r E t w 0 v B z i o k C j l 0 C 6 5 _ X g z i E y m g J i p k Q 2 t 5 0 B p q v L n o n U v i j 9 D 6 n q n B h y r J r t _ 3 H - l 7 5 B - l o F 2 1 l w B q 8 v J k 8 u h E g o 6 _ C 6 g 2 B u m i H n m y 5 D 5 6 u m B 2 1 _ g B o 9 w m C g n z s B 8 w _ F 8 h t L 8 3 i S - z 3 e 9 7 j P p _ 3 B o _ r M g r r X 4 8 p - B 0 2 p n B k 9 t R q - p R 2 0 p D 5 5 r O w 0 n y D h v l F 9 h i i B t - C 3 8 9 n D w z t _ C l 4 M 6 5 4 q E y 0 n q B k s p 1 C x 8 Z r 6 l z B g l v q C 9 l h b i 3 9 O 7 g k m D z x x 3 D i i v I v k y E i _ p B h j m _ B r 4 l t D w p j q B x n r Y w l 4 C w v i E m 6 0 I s u q 6 C x _ t r B 2 r t R s g q y B 4 - h B 2 g p m B _ v I _ s i n B 8 3 7 V 7 q m 4 B o 0 6 G o h 2 t D 3 y z 5 D h r i w B 6 p r C u s R v w g v F h w 1 _ B m 1 x I o 2 l y C k u q q B p o u B t 5 - P - t t o D r r 1 J j u n p B 2 9 4 J 0 i _ j E y 6 w m B n i R m y 9 z C j s M q n 9 p B 9 3 _ 7 C n h E l _ x q D 7 5 v E n o y t C 7 6 k z B t l _ S q z u q B p 3 4 r B _ u 4 K 3 w x E k _ - I n 8 o 2 B 5 5 r O 5 w s W 9 - m j C z r 5 B s 8 w Q y o j B p z j D 2 4 2 0 D p t r L - _ z R y 7 t F h t h 2 C i u 5 c o x y B q 8 u B k _ j 1 B 9 _ 8 M q 8 i o B 9 m Z 2 l j O 1 s l x B 3 q 5 L - g o v C t n 9 j D r v x F o 5 s 7 B 6 5 - G n l m h C t 6 k J 8 4 n h B _ k o K 4 _ R 4 h s q C 7 z v p G - o t C v g 2 s C - o i g B - m - M 9 z 2 I 7 _ r E t z y X n 0 p t B 0 y 2 - D 4 6 w m B w z C x 4 x _ L 7 6 i w B m g s s C j y l w D 8 2 7 C w j o k B r I o 0 9 6 C k 8 r 3 C 6 3 z 1 C s m h B 4 1 T q 6 i 8 M n _ o H 3 y h w O z - Z 4 7 m w C 8 g g V 8 u m I p q 6 z D t x u m D 9 x 8 C 9 z o L x v C h 3 u - B 2 v y d 6 g s B o 9 s R 9 1 C n 2 h m D 4 5 _ e k 3 s g B 5 x 6 S 9 q 8 C 5 - F x v _ Y y 0 _ r E y p - J o - i p C 4 v 6 h B x x 7 2 D 9 1 p S _ w i D p j a n m o y B s 3 z v D n v 9 N j 6 j N n h l G r k 7 D j p 3 j B y n l B z 1 t l B g 5 h g B h w t f 9 2 r E 6 g 3 5 B - k 0 C - p x K 5 t 6 b u - t o B y h s J g w 1 g E 2 o 1 R 4 h 8 x E w 2 9 L x _ T 6 l j m B u 4 k a z 3 j F x 0 2 H s 7 y W 0 0 5 o D h 3 1 N 9 5 2 3 B i r r s B q l 7 7 D l 5 n T o a 9 l 3 e y h p z H 9 i 7 t D h t 3 C i m m G k _ 5 F j _ 6 S 7 p u i C _ t 0 _ D n o 8 H i k h z C 8 m z t B 7 y j H j 6 - L t s r 6 H h 0 o X 3 k s C s 3 n k B v p u m B g o j c 9 2 p E y l h Z k p s 3 C k 6 r 9 B 7 l n B 3 x y 2 B x u s T 3 o m Y l p i _ C - 9 l F s 0 q 2 D u 3 7 E 5 z p k G z 3 w s D m 6 X 0 v u 2 B v _ k B 0 p v w E n 2 7 c k n 9 5 B x p D o w g s C v s 1 a 4 k z S h t o g B _ 8 z d j Y 0 l 7 i C h x _ G 0 7 x g C q p j o B t 5 i t B h m u h C y 0 s M 3 x _ K s s s l B 4 s m J v _ g 7 C q 2 k 8 B _ t i D s _ 5 e x m m x L 3 8 r 3 I s w U 3 m s x B 6 6 5 C s l 5 s B p l r Y w - o c 8 g 0 d 5 o l y E h j p w F m _ s C y g x B 6 y _ u E 1 i 5 z D s i l N 8 k n i F o w n H o 0 3 0 C w m h l E 1 6 b 6 8 p 0 D n o o B 7 4 - u G k 4 u 5 C p m q g B q o k w E v i 3 C 2 y h q D t z l l F o l u C k 0 2 1 B y g s j D 9 l t h C 3 D y 1 i 1 C 6 - m i E 1 7 h L o 9 7 w H u z x 4 B 8 x u 2 B u 4 - G i u s m K h x K _ 7 v 3 G 2 s w K g 5 y 9 D u 3 5 x G 4 j p J w 2 T j o 5 5 E j 1 _ 8 B u s v o G l n 7 k D 4 8 z a 5 y o O v o q k S _ p n w C j 0 1 D q w 8 W 3 g 1 W 5 i g P w - 5 E m p y v B 2 6 Q 1 x 5 f m m r S - - m B l 2 9 J y 6 2 m C q 1 2 - D 5 m - 3 B r j l O s 0 l 7 B 2 0 l 7 B w l m w B k v w F p 8 w d _ - 4 p E 6 m _ M _ 0 k j D w s w F m u q 7 I _ j - l D o r y B 4 q z C _ 6 i 4 E m n k 5 C q x _ 3 C k t L y 8 _ C w i 5 2 C v 8 9 y E k 2 i x C 3 2 n E h i j Q j o l S v l i w B 3 o j m D 7 t 7 S 8 4 x P h q m U k w 9 1 F 1 z w I 8 6 o B 8 p 0 L x z 9 4 B x g t x B v k s H l m v L i 9 p L 2 m g K j 4 5 M j p - T s 7 n O o z i Z 2 v 8 9 B _ C p _ 7 i B 1 h m - F m p _ H m k 6 j D s u t 3 C 5 i i L 5 v 6 6 B 5 d m i g 6 B 7 6 m d s y p 4 C 8 7 z S 8 3 3 E j s 7 F j u j D r 6 w c x x q h E l k o T z 8 3 1 F 6 k _ b r w 7 b x 8 x 6 B 2 k 7 U w n h B k t o t L g 6 l D w 6 w 7 F x 9 7 g B u _ g k H l 2 h - C t j K 5 q s L w 5 1 h H 9 8 t o B i 4 n j I 7 k 6 s C - 0 o s C h z u u D y g t D j h 9 2 H z 5 _ B n z i q F 9 l m v B p 5 6 v F j 2 g m B r 2 l F 3 r v 3 E 2 y 2 8 C r m 5 p B h 3 L 8 p u 7 F 4 s o 0 E s x i C x p v P t g r N r r p 5 C j i 6 5 E w q 8 o B y m 9 C w 7 j C _ - 8 m B i 5 0 2 D 8 5 4 Q 1 k 9 1 B 9 s r z B w m G n v k z B - h p l C y n z 8 B u n 1 O 4 2 j t C o j g Z u 2 q g E n w w 8 B 5 w j D h s u h D 7 y v Y 2 n 9 b g W 3 3 w 3 B n q h i D o _ q X 4 u _ 5 B s 6 w Q 1 r n v C 7 r 9 D 9 m y v I x 2 u i B n w z 0 C 4 0 3 m C z x 0 K g 1 _ v C v z 5 n B t k 5 u B u n i x C n j v Q 2 z 4 l E z h R i l t B 0 3 v C i q y B z 2 6 C r j X j 1 _ M 0 i g V 4 3 x H 8 i u O s y v H l v K 3 3 3 G h k l M r o q C v p J w h R 2 _ l o B o l i F n m j D s t D x r 4 G 8 t o C t 0 _ R 3 y O 9 8 B q 3 l D 4 p B 1 s x E 0 u 3 E 6 l 9 H r x 5 H M I 4 k 8 g B n 6 0 F y z _ I s 1 - P q - v E z u v Q w 1 D _ s 6 S 2 x z M q h 8 M g 5 u f 6 u E 8 i g R l k j j B 9 4 6 g B 6 1 i I z w h F r o J 8 0 t j B 6 o p I p 8 k v D 6 6 s M r g 9 T m j w F 9 x h D s 3 s 7 B m o h X 0 x o b _ 2 j C o o k 0 B i 3 r p C - n o B k j 2 l C 8 - 9 b q u 8 3 G 1 _ I j 2 x O w n k P 2 2 B s 0 l E 0 2 q C 0 g l E q z t K 9 x 2 Z t q m s B j 9 y Q u 3 x K l g 7 K o j 6 f 9 x 9 B 4 z m E q x u K x 8 m Q n u k J - p l J v w v I k g s B 3 j 9 D z 9 t P r y 9 C y _ R p 7 - X q u 3 O u l s e g o 6 N 5 7 n K g 7 8 P 6 _ y h B r k m V 6 z g M i w M 9 3 v I 2 3 _ D o v h G - 0 - Q q p K 3 v 9 N 7 9 7 L g s j y B p p 5 l B g 0 z O 5 7 w r B t q _ c 4 9 z H x z q E y p r K k j g I q 7 6 i D l x s F g 4 B 4 0 u K v m m R q 0 q K 5 g q v B l x g a m o 7 W 1 4 h Q o y 1 T r y i C z j w H p 4 u n D 4 o v y B y 8 - 0 B 6 D l 7 m y B h z w K p n g K l 1 C s k r K h 1 G 7 2 9 z B _ o 8 G m 3 u r B w 4 r 5 B 2 - 8 1 B p u i C r 2 6 3 B h - 0 6 B m g m - B r 0 _ F o 4 n 4 F _ i m 6 E 5 1 0 D n s k n B u 5 1 0 C j l j K 1 _ w j H o x k R m M 6 8 p r D y 7 y L 4 w R 3 z q B m 7 y n B 7 o t J 9 6 7 U j g 1 3 B _ t o m B x l 7 i B o i i _ B k p 8 g B r m - b 0 i - d w 2 n k B 6 p o z C t 2 n E z 6 d u s 3 L g o x L h w 9 F - v 3 v D r u m L w n 2 D q 0 g 3 C 8 2 g Y p 4 2 J 5 _ 2 Z x y h B o n 7 C 3 p 2 u E y l y F h l 7 F 2 q t e 7 v 8 I z l n K v t 4 F j 7 i B q h _ b v 9 m f z 0 9 P t 7 2 v C 0 - p r D 5 q y m B 4 3 B 5 R n 1 k j C 8 2 _ S - o t K p t t 8 B 2 - 1 V 6 k K 0 y 3 h E x 1 8 M 6 s - 5 B 2 t x u D _ 6 _ G m p 9 E v - i Q l k 7 c m y r N 1 n - I m 1 v F _ 6 8 v B v o 4 Y 0 1 n I 5 u 9 I l z C m 6 m U x 4 u E m l k u B 7 - 3 E 3 n t G y h z P 1 8 1 H w 4 i 2 B p h - D j s W g 5 g v B h 0 w H - 8 p 5 B w v j H - 4 3 M k - e z l X 8 h R k 3 6 E v 2 7 W 7 9 8 w E i n v D - z o p B 0 2 6 8 C v i i g E n 0 8 S 2 p 9 U 0 v 3 Q h 9 5 _ M q 2 q E j 8 u V x 6 g L y 6 P m v p L g h v i E i 6 l k J l 5 G x z m - C t 8 m V z _ - p C 3 o n r B r 0 D w j n m D m _ 8 C h 1 r o C 3 t q C 0 y p G 8 3 q B g 9 n Q 2 k - V v s D 5 v G q y p P 8 m g _ B s o 3 2 H t n 1 B i 4 0 f 9 u 6 m B r q 5 W r l 9 7 E m q l E o o u n B g l x m F r _ 0 9 D 8 x X u u 4 B 1 8 s 9 B r l x j B 0 r w n E g y s m C h 9 _ g B 5 n p H u 1 9 r F g z s g B 7 m v F k j y 4 C k i g V s 1 9 k B 8 h B _ o q 6 G s 4 w R 6 8 5 D v q u v C 6 o z 5 I z x 1 I 2 i u s B 9 r 7 C 8 z v 3 E 2 3 q N - p 1 2 B p - l 7 C l i W 6 q 5 H x s v o D o s w R p m u F o 1 5 v C s o y v Z k _ a o 6 t g C 2 9 7 Q s 3 i 0 B 8 q 5 B n v _ j E s l 9 5 B i B r l t j C 7 7 Q 3 9 3 o E 2 l 2 n D j v a k x 5 x B _ 9 k q G 8 t C i 3 l u F i 4 v 0 B j r 9 g B y g s m C 3 x 2 U s m 9 N n u i E y _ 5 f _ 2 7 K 0 m m j B t s t c r 6 - B r g z g B g 4 u m B p o 6 u C 9 x m u E 3 r v 7 D u r u x D _ - 5 t D o y n h F _ x y x B _ u g b 6 z s 1 G j i o D z 5 o p B 2 9 0 i B r o o n C n n p d 1 k r Z j x u j H v z 5 E u r y D z 9 m j D P l - s g D i n j a j 3 s P 6 6 m D 9 k 3 T p q 5 - B 0 0 5 h D m 9 y r I q j 7 W g n y w M 0 k z B q 5 x y B i g 5 O s o r n K 2 t D 4 p 2 C z k 5 C k h i N 6 i 3 B k t o i C v u p w M 5 8 o 8 D 0 k o p B g m 2 m H h r s g C 6 o z N m x k N 5 l m 8 C - l p 0 G 0 h _ D 5 g 7 y C w t v r B n 5 5 k D v 1 1 y O 1 q 5 9 H s 0 x d i s 8 B g z q j F r s 7 j C r 5 t b 3 w k 7 B v i 5 5 C 1 s p c l s u 3 G i _ 3 D j z q J s k p s P p v y m B u l 0 Z 2 r i b o m v _ C v x 8 o D 2 j 9 d m q 5 F q 1 D w 0 8 n C 6 r g 3 C - 6 j 1 B 8 v x T w l _ r N - 4 i C h m u w B j 2 _ s C s j s d y 0 1 T s s z q B _ 6 6 J o n 8 k D 0 6 v g B l k t k B 1 i 4 C t i - p C z m 5 o D l j 3 x K 5 s x _ B l 6 s g D 5 r u 6 E l i n k B n _ g C t o 3 q D k n 3 9 B q _ _ 1 E j n E _ 6 j M 1 z w f j v i n B 8 k z 6 D g n k i B _ _ w z D j m y 7 C i p r j D 3 l _ m E 5 9 8 D i n u q B k i p k G q m 6 i B p k w C - 0 i r D p o 8 s C w k 0 h E x 0 y j C h 2 3 l E 9 x z 6 C _ 8 _ 8 B 3 v U o k h 4 Q - i W 6 p z q K 4 y g N - 7 _ p C 6 r g x B 7 k 0 - C s t p C n 6 n o D - l 0 k G w 3 - 0 B q p v G - t - l C q t n 6 C 8 m m B h t 1 6 F l g 6 a g 5 i G v 9 _ y F l p p a 2 7 4 C 3 0 z 6 C z y 3 v B i i 4 e u 6 p l B p z g z B o i h p B x o 2 s B t 2 z E 5 p i T o z n l H o u p y B t v v l B 2 2 0 E o y l 4 C s 6 h D 3 s r y D u l u E 4 k g c q j h 0 E 3 6 t F 9 q r 3 C s _ 7 z D i j 3 B s 8 x b 6 k k l B 2 g k u E n u 0 u C i 4 3 C 9 v k o B q 8 n q B 6 j 4 u E q 4 g O 8 m i G 0 p j 2 F s m 9 2 C z y 1 k D 5 r s 8 C k - y y C g s s 5 E 1 6 y d 9 n g 7 G n v 6 I l 2 _ 1 G - o r s B k 7 k I l k - N h p 8 8 B 2 r r k B - k h r C n j i l D g j D n h u d 1 6 6 M k q h O w q i q F w u n I 6 5 g q L z u p J s p w k D - l t q D l 3 o B 7 o z r N s 4 v m D 9 t u 4 E u 6 8 L q 3 h L 8 j 0 O k _ w 3 B s r k N m 5 0 q C j 7 B 4 8 1 w C w s u x D 0 2 p G p y B 2 1 z 4 B 2 H m o k _ F 6 z p k B - t j 3 B x - g _ F t q l P 3 q w N o p v C g r k 5 B 8 v i i D l 5 - _ D v h 0 L k u q D r x p W i q u J 2 h j D y 0 g 0 B 2 k 7 9 H p 1 Q _ O 0 i 8 u P 7 7 n u B l l p p B 7 9 p T 6 m 8 3 D l p 5 i D 2 z 4 L o 5 k c g u 8 8 H w 9 G n i l y B 6 9 Q i q s v B 3 0 i Y - k _ D o i u B i _ m i C 7 q r C w z 7 o J 5 i z J _ t q q C i v 6 u D t l 1 v J q 6 0 k H k - 3 g O 1 z 6 R 2 j 1 i B u 4 s o B u q 6 1 I s 7 i Q t 9 4 w C i i 4 B s g n 5 D 8 h Z i _ n N o - w y L o 1 K k 8 n 8 N g j l B r 9 s 8 B t y q m B y p - r C 1 y 8 D 5 9 v p B 9 2 o N - 6 5 t B 9 o v l E 2 m j D s 8 8 j D i _ i 6 B w 2 5 3 C 7 t g B r 1 r q G u u n 9 C 7 i o g B r g 2 1 C 5 u g u B v 6 D _ t l S 1 i h 5 D 3 y y J x z o B p 6 u z B h i M 1 t m q C 3 4 5 E o i 1 k M 8 3 2 H k 0 k 6 K y u q B q w i t B i q m 8 G 7 5 s 8 C z i u O 5 - r 0 B r 4 l P s h k L s 4 l w E o i F 8 g D z 1 _ k G 0 n r w C x r y h D w s q x G j - z h C q v 0 h E u h - Q 5 3 y j C v n 2 3 D 6 6 - F v 9 r k C 5 v m x E h k 5 a u s 9 v J m z v u D i _ a g 3 - j C h s q x H m 0 r H v 2 0 v C _ 0 y 5 B y x u q B 3 m X 9 - y B - 3 y 4 D v z W 0 9 8 k C m g r 2 G p 2 7 H 4 - 3 h F 1 2 r r B q x l O m p t 2 C 7 7 2 q D x 2 a z s u t B z 2 6 e k t 6 x B 0 - l h B i x 7 a 0 6 r o B y 9 u P l 4 v n B l w o u C z q l 0 C x z k d 8 h x U p i p B g m 0 6 B k 7 z 9 C j m v F x r 5 p C x 9 r H r j 2 j C 5 t p Y k 0 - - B 6 6 g 9 E 6 i 9 v B 1 u h B 7 s p x E n k q 1 C j k w F t 4 7 u M v u m E 1 5 B h x l i D g x J t p x q B 4 k 4 X k r 3 p G z z 1 9 B z 7 l B o m y 0 B x j r O 9 o o g H i s h d k 3 i - G t 5 4 Q r m j e q 2 n _ J _ r I 1 q k - C z y 7 l F 3 4 1 p B z y p 9 C 1 g - N j m r g C n y g p G w 8 h U g 7 p 2 B 5 v 3 8 F u p 0 E y y 4 R y 6 t v B j r m 9 F m u 2 F _ h u h D 7 j 7 8 D 2 o 8 Z k 1 s z B w _ 5 3 C o y h 0 B _ 7 k L h 0 _ p F i w i w B q r M u - q t C 4 4 m o B i _ 6 i B m n h K i z q C p 4 8 z C 5 n t B j g _ l B h 1 m p D g v 4 i B 2 1 u C z w 8 E p k 7 D g v p X 1 6 3 q D h s 3 B o 3 r z B u t 0 s J j r t c n t n i F m q n 9 C q p s U i _ 0 i D s 1 g o B z 4 x r B u v x 1 D h g 9 n D 0 n t - B v 6 q m K g 3 i B m s l E y n t 1 B 5 8 u 5 B 3 h q v B k 0 k C - k 4 C m g p s B j g 1 S 8 5 r Q 3 1 2 D 4 8 q Y 9 w l t V r - u T 8 h g D s u _ m F i u 9 k B h i 4 - D 3 n q p B x q 6 0 H _ u _ J s q x t B - m n 6 G i _ k C n _ l y B u p x 4 D 0 l s G v 6 y 4 C 9 m - l B 9 6 - 1 F x u w m B s 0 u i B k l _ 8 F 2 v h S r - - J 6 o 1 6 M 0 p 4 e p i h n C q 7 3 7 B l y g J j i n S 8 g s 6 H q 2 8 Z v l o 2 B 8 5 v n E p _ g E 6 q r t C k y 6 k C y g 7 Y s 6 8 C w 8 o T v l _ O 5 1 w r B w 8 U 2 j - E 3 4 y U 9 4 u O y n k R 7 h 9 B 9 r F m 2 w v E 5 8 u E 0 v _ 9 B 6 7 9 2 C - o - k B l 9 z N _ q D 9 p 6 R g 7 b y 8 5 m B 3 5 l t B - i i R k x X u m q w B 3 y g l B r 1 w P 9 9 E i r t g C h - m 5 E y 7 z F 7 o 2 n B 8 7 u c o s 7 I - i o U k 8 8 V - n j q B q 1 m U p t v K u z k K 1 l t R v m o M m o j F 9 9 h H q s n M 2 2 l E g i m c p 6 v f o s r d y 1 q Y t l _ B t 6 z S 2 z t _ B g - t h C 4 6 z q D q z o L v g 1 l M g 3 y 2 B p 5 4 D t p o _ C j w u g E q 2 1 y B y x 1 8 D j m t B q q g 0 B 1 t 5 C h l 4 _ C - r i 0 G 3 l j V j _ n Q k 0 g V x z p H h 8 k K w r y r B k s w 6 B s 1 R j q q k C s m x 5 B l y 9 e 7 u _ J 2 y D o v 3 n B h 4 _ r D y m q 0 G v q N u - t S u 2 y 0 H m 6 u 4 B x x - 2 E o y 3 k B o q 3 z E v t 6 w C l x r v C q m p w K p 6 k H i 7 u L - 8 q 8 I C 9 k n o I 7 k w o B 1 j 6 7 I h 3 h h C 2 l 3 2 E h 0 v x B s i h i T s q 2 G v t w 0 J 3 m v 9 E 3 7 m l B m 8 6 o O 1 n i 2 D o - p 8 C i x y t K s h 8 B 6 0 h t N _ s k z B 6 y r 8 H 4 p v x C 3 7 k i E g h t X j k j 6 L 7 l 4 T 0 o k m H m 8 v i C r 4 p - F t y i 9 N g 0 6 C m 8 v D - 3 6 1 N 6 w q C m t t w J n 6 7 8 G t u y T l z 4 5 N 4 1 p G 3 6 j n I u g m n B 5 9 _ _ F i 9 u 4 B m 8 u x E m m z s I j k p F 3 n 0 4 n B 3 m j B 7 3 m y L j i r z G 5 h t i B g w 0 6 M 7 0 U v B 8 m 1 y G 6 y x W 7 y - l C s 7 _ 4 D 3 o m R h y r z F 0 z 5 B 5 _ z 4 H 6 n p B j z q s F 9 m r s B z h r G x u v K l i p q B o 7 0 R k h g 4 B w 7 w R 7 i i u D n 5 r _ B - i r E z j 6 0 C t s l 6 F u u G s _ 1 2 G 6 i 8 0 C 6 w u 3 E y 9 v t B r y B p u 2 U s x l _ B i u 3 - B p r - a j 7 6 p D w 3 h Y 2 k u E 7 u 9 r B s 3 6 8 C t 0 C y h z 6 D 8 p 6 p B - r 4 3 D v x x _ B 3 m n r E 2 0 p 4 D l 6 j 1 C x h 9 4 E 2 4 s W r _ - v B w 4 6 6 B i k g h E _ r l k F g 8 u X 9 k m m B 8 p - B 1 t i n P y o F s y v n S u 0 i I q s 3 r C 1 0 _ l G x 1 0 n K 9 h x z B m x i m B 1 l t i B h 4 v n C 7 u 5 9 G 6 _ t D - 7 B v r l F 6 i 2 g T g g t W 9 1 2 g G j w 4 k D _ 8 v Q o i z g Q w 1 x T 8 w Q o j 6 6 h B 8 n k F m h u j B 3 l o 5 H 6 l i L w q 0 n H 8 n 6 y K 2 q x 8 B h m p G v s g m V o g e - 6 x z J u i l B u q z q G 1 w n q E j w 4 z B 1 p w v D j s z F p 8 9 h E v p 4 2 C q w 4 2 B r 0 l z E 6 q 0 n B 0 8 u q H 8 y l I x r m E r r y h I 8 g 2 F 7 _ u 7 D 5 - 7 C h 8 t 5 F r - p I g x _ q H _ 9 l 4 C r u 3 R p l p F l s 7 t L w 4 4 6 B p 7 h 2 D i 0 2 7 C q 2 v t D 6 7 7 _ E g k _ 3 B r x q O _ j m 1 B q s y z N 3 u o x B 9 q _ 2 K t z i p B j u 1 m I g 6 1 G 3 j x v F _ x g L 8 g w d j w 7 V 7 - z 0 G h o G u k 2 7 D 0 n y 2 B k 1 - _ F o r 8 9 B o m w x K x o p T 0 s g s B 5 r x 5 J l _ j C 9 6 g g B z y l p I p l s B - w h - B x h h j F l z I k 3 3 - I p n V 5 _ x U w _ 9 U 3 u 4 t B 9 _ k C 1 g 3 9 R g p 1 j C 5 2 _ 5 C w 6 t C y _ t u C 5 6 4 - M u r r B l j s 6 D g 7 j h D g 2 _ 1 H k 6 i N _ - 4 v G x h n n C 1 z l 7 C j g m w C p r h p F 5 z _ C q l l h B m 2 j K 2 1 m g M m 0 7 5 H 4 j l 0 L j v 7 z L g v n s B 4 3 0 - E i _ k z J v o i D g i 4 x L p g 6 4 E 6 _ u y B h s - s M 7 n 0 h B 0 w m 8 E l 0 w X m u t o C j j t z C l v P x 0 g 0 B 1 s s r E 3 3 y U w r p w F _ q t S 2 3 e 6 r k k B j u h o C 9 s g j H s _ u l B n 7 y D l 4 - V k - 7 k B u r t j B x _ y Y k m l _ E s _ 1 u F j w g V 6 g h j D - z i 0 L l q E _ 6 m z B w w w 8 H 9 6 l i H 1 W - 7 8 V s g 6 j H 9 s r - B g w 7 F x u 2 i I v g l 8 C s x 1 l E o x u D y 4 5 B - j 8 2 F r h y r B 7 o 6 G p h 5 k B l q v 8 C 1 w 5 P 5 g n F i 5 9 - G l g k 4 D w j D _ _ v 2 D y 2 u u C 6 m O j z q j C 1 w h o C - _ 5 7 C 0 q 5 p B q 5 t g B v _ n C m i t w D h t 1 K 7 q n u E z u l N 0 6 _ B q v t 7 E z 0 6 I t u - k B i j 9 8 E p 8 y W 3 3 - K 0 l 0 o P 7 q 0 L _ w n a x 1 s E 3 y 6 I x q 7 I y 4 - H y 8 7 s H o 8 L 3 q x l B 0 s s a z p i x B 8 h 3 a g 1 7 B l q v - E 1 q 8 J x 2 m B y t 6 x B j - j W 7 5 W 6 9 7 U x 4 5 L x g k x J 3 p 4 B g v q m F j g u q B 9 q n o C 2 5 s 0 D 5 7 h b 2 h k G w n l g G 0 m u U 4 o D - p j t C 3 o g P 8 - x z E 1 w B h m 1 s Q 0 r 8 E 6 7 B y i p w C 5 s l s D 9 i G 4 1 h u C y w 2 q F l 5 v j J g i i R h n p 3 B z 1 r n F v l o U s j p B t z 2 i B 6 u 3 u D r u 8 9 D l 0 v B 0 o - 9 G s l 5 H v u x I l 7 X j 6 y K q i g 8 B 6 q 5 t C j j D o z 0 h D h j h m I 9 j 3 B z - h h B 2 i 5 m C j v r w B 6 8 y q D 7 h X 9 m w o B 2 4 x 6 B 5 t x 8 D k j 7 s D 5 t 6 G h y w G _ 3 j _ C h i - u D 6 o y E w r n Q 2 4 o C g k i w D t - 1 Y s 4 l p C w _ 3 f 0 l n 8 G g 7 k O h x 9 g B n y z g I j - q y E 5 k r Z p B 0 n 1 j F _ 4 6 k D 6 t 2 G n w k y F _ n u l B 0 i v B h z p 1 B n v g 9 C x 0 - 4 B 1 5 w E i z z m B u j y 2 D 9 k j u J g k L w y y 5 S _ k y N r y w H 7 q r B 3 5 j O g o y g D r o 0 O 3 0 o y C 1 3 5 J k 3 m l J v t k E r _ s P 3 2 n n D 0 p 5 5 B r j t G - k m B n 5 9 y D y x - b l 9 1 B u 4 n l B 0 u y L y 4 _ 0 B k l 8 q D 4 1 n f t 3 5 R v n g D 1 j 4 t E p y t i D s y g L h l 9 t F u t k G 2 0 q n I 3 l l 2 B 4 r r B h 6 W 1 5 l s V h 0 j C 8 k o 8 C s 0 x 4 G v q 2 J 6 r 5 G 7 4 j k C - n l 8 D h 8 N s r l i M l j p 3 D v 0 z M x v h g B m s t _ H q i E - 9 _ C i 8 k I 3 4 l 2 C h u 9 6 B 0 o 7 - G r 4 7 W 9 7 p 3 B 5 3 1 M 6 n j - B 5 h h 5 H k t h J k i 3 j B 6 n 8 r C t p p m G p r h P 0 g o 8 B z _ 9 B z 8 - t B l y t K m 6 2 2 J 9 r 1 n D o p h - B s 0 s q D y u r i F u i - D m 0 2 6 C 8 v n K m p o J _ 9 B k o 3 h L 1 3 k 3 B s y - Q h t y i C 6 v x J 8 9 9 V m 7 3 7 B u j 4 9 C 7 k v a 9 9 _ r D u k 3 C k k 2 3 B 2 m h W 8 t v p G 0 r 9 7 B w - s i B 8 3 v q D i x F 1 s 1 O - h 7 v I w p x F 3 3 0 - K q 7 4 C u g m p N u x j F m u C _ x k l J x k j a 8 l j r B _ j q m B 3 o 3 _ C 5 i j V m 9 k i H 7 t x w D t t w D 0 m 4 0 F h 8 6 N _ 9 y t C 1 m 3 v B 2 4 r p B - 6 g T 1 w r p C m 3 s B 0 p t 7 C w q t z B 4 6 h K q 2 h d 0 p 7 i I n v o G i 2 V l 7 _ M 1 h w h B w q 8 3 C z r q R y v 0 O l x 0 g F k 6 r J 3 _ _ 1 C k 9 - s E 7 0 J _ u 6 2 D t 0 9 v C z 0 8 6 C m i 4 n D k 3 m d t k h l E t l 1 a o _ k X r i 3 5 E 6 u 4 u B y 8 m j B i s 7 1 D 4 3 2 G v - 9 2 E j z u 2 C 9 v 3 G 9 r 2 o E z 9 u j B 9 p y r G l _ 3 l B w 3 2 H 7 6 k N p o i C x 4 x g B 7 p 9 m B i m s o B n 0 g Q 6 m 7 j G n r 2 s D i t i U 1 q _ g W i 8 n R 0 2 g B q 2 h C u v w x F 0 t 3 o G 9 6 u p D 0 k 8 B z 5 - r E 5 x p 4 B 8 h n _ K z 6 6 o B s 3 h x D l 6 w Y k r q h B h l 0 5 C y u r l B 3 h 5 w D y t u y C v o z m B o k - k G h 9 v E m 9 g C k m o z L _ 2 v B 0 3 3 t K z y 7 K i 2 g t B m v 2 u D 9 w v C 5 l p v K s _ C m p l q D p y y M t 4 k v F 9 8 g B 5 y _ 0 C h l m B r 1 g 6 G x w 9 E s y 0 m D z k K 0 k u t D 2 _ n l B p 1 u 2 B o _ h 5 E 4 o 6 v B l k _ r B 3 z 5 k B w p 5 N m 7 u l D n 3 z j C 0 3 l 3 C 8 x m N 3 h h p D l t 0 B g l j X 1 - v S i s 0 r B 6 5 u H z v _ M - g j s B m i g O 9 m p x C y 6 6 0 C p _ 5 j B k j x 5 D 1 4 o a n - _ y C j G u E m 1 1 o E m r 8 N 7 9 h h B w 6 - R 4 7 v v D 7 5 3 S k z v 5 D 4 x 1 h B p k v 6 H - m o K 1 h r F n m 2 i B _ p 6 K 6 i h Y y _ q p D x _ w Z l z i i C u k L r v x h C 0 r w i C 2 0 q Q 4 g N 0 g 8 v B n x 9 Q v 6 p q B l w 2 i G i 0 j B 4 r 3 g B s 7 9 j F - g t G p _ V n h m q L 7 i 8 g D 3 v l O k u o 0 C i 1 u k J g D z i k 4 P p t 8 b o k 4 M j 0 1 5 C p 2 5 8 D 6 r 2 t C y k p n B j m - G _ p n k G y z l B s n q 2 C j m 3 E x 2 o T r _ 9 k B h j n 8 D i x 4 x B l u 0 o B t y g T u y _ l E y 1 g 4 C 6 3 u k B 6 1 r G o 9 1 P 4 u x n B g g y i K 4 m u j R g 6 p Q p 3 n _ B g i k G l - j t B v t - p N o 0 t 2 F k j x q B i g n Z 5 7 7 y D i 9 9 o B 9 7 0 E y - n B 1 g M v t j I y p y X 5 1 u a s k x 5 B x 8 h J 2 z 4 a s q y 4 J o r i T q y 4 I m o q x Y n h f 9 q s j D l l 7 Y 3 o 8 z B 3 s 8 4 B 8 9 s w B 8 n u T z l Y 7 1 l F o 4 k 2 G t 0 x p C y h 2 G z n 6 U t l p D x r w l B 7 t p - C g q _ m E k 3 0 D 2 m j q D p 2 i B v 8 j u B x 1 5 G n 6 h F 8 x z C h h n H r z o j B p r - f 2 3 k q B m _ y Y 2 l M 9 q l g B 5 z r h B 2 8 Z y 5 0 i C _ o D 7 1 x d t 6 s G x w w h C 4 3 8 f 0 2 7 Y _ 8 l H 0 4 z q B 5 3 3 k B h z v C 0 8 J h s 9 H y 3 - R l x y 2 D k 3 _ o C q j w D n v w 5 B w r q C h 9 l g L y m _ S n n 2 C h j - 2 D 7 v 3 d - v m F 4 g 3 D 6 0 j g C k r t C k 1 p 4 I r m q E 3 x 9 m C y v _ q B 0 _ p m B v r 9 H o 2 _ B 0 o u x C o 4 3 - J y i n X h 4 h v B - 1 g E 5 h u U - l z y E i 1 j l E m n h h D l m r 6 Q l m - B - x p B 2 9 7 t O z 7 E 7 h 4 j T y n z 9 E u l g H h 8 z p B v k n h B 6 1 t t D m y i z B s y h u C m t u 0 B g h k q B s 8 2 v G w 2 6 s B x n l K _ k 6 P i u 2 0 E g g m l F _ u m M 4 n t 9 F 1 j - U 6 l q F u 6 - 6 C m y v D z w u 6 C 6 y 4 2 C w m n C o 9 2 l D 6 x 3 5 E s 9 H 1 r 5 s B 3 2 p s C u 8 q n B 8 q k i H g 5 q L o 7 g f 8 0 p u B 5 9 0 X - - 0 F 8 4 j h D x o s d - m t F k 7 w y C s 1 7 Z z o a - p 5 d 7 0 v - E m n y x B w 0 z H 3 w g 3 B x h r P m 6 v Z o r 5 O t 7 7 3 C 7 v o R s 4 k q B m 9 8 F j 8 _ C w y z 0 C r l n j E v 6 D t o l 4 H u m U t v 0 D 1 j h B 9 t g 1 B 9 o 4 3 B 5 j k q L s y u c g r 5 g B k 9 v z G q 4 e l x k E 5 h 6 D 1 k 9 v B h k y t C 4 z o u C 9 q w I t u 5 h B m m - 7 C k o j C 3 z j C 5 u p f i 6 _ N _ 6 p y H 2 z x i D s k u P 4 i o 3 I 8 u 7 t B 0 g p V p 4 e p s w l D m h k C k q z H w h 5 r B _ v k S s z - p E 2 3 3 Z _ - 7 C w 9 3 U w 8 2 k F x j k i B 9 n s y B n 1 - K q k n 8 B q 9 4 i E 4 7 x B 5 9 6 5 I k 0 7 5 B m 9 o y C 8 x 8 T _ j r E 0 z h M g u y T w o - t D 1 p i 7 B y 3 7 H l g g B 0 4 I 3 3 k p C j y z l C p 6 r a y o q 5 F z x t I 3 1 0 q B g l x v H m 1 g Z - w 1 C h 9 x 2 B 0 0 3 b _ k x Z v 2 2 B j o p 0 C 5 k 3 K j q r d _ o s s B u g 1 B s z q 1 K j l 1 U o o k 7 G 8 p l U h - x o E 5 - x J r y 9 i F s 3 k n B - _ 6 B 1 8 l y J 4 5 z W t 1 k g F v 1 0 H r r 0 5 N 8 x y I 6 l - L 8 g g i R 8 5 u V 9 p j o D k - 9 z F 0 v i p G k s u G r w w x E r y - k F k k v s D k - i 6 C u 9 y O t n j a 3 - 6 3 E k _ u z B k x - w F 9 6 h F q h 6 Q 2 l o 0 G 7 k 9 q H r 2 q 7 B _ h 2 z C z 4 7 t F p h m x D o 3 8 f o s i g B 9 7 j 0 H g y 5 - B 9 o s D 0 s j Y 7 2 1 N p j 6 7 B 4 m 6 b 4 t 1 o C - p i e 4 8 n B v 3 i 5 G s m 7 - G 8 w q L _ w z T i 1 8 h M j m _ K g 3 p 4 M v 7 H w 1 - T m o 3 E 3 _ 0 R - w r h E 3 u j F g j j r B p g 4 j B s 0 G h x 5 m B i g 5 K r s p q E o o 7 I h v 0 G g 2 p I t g v F y v 4 n C y p j B m t y H _ m N x o n T x t 8 c p 2 6 9 J 6 q z H o t y H 5 m g 5 H 0 k z H _ 9 l 0 K t s - - B 2 3 Z w 0 7 6 D u u 9 W - 0 z j F o t t B w 6 v B i 5 i - N 3 k n r B 5 3 z G 2 4 o q F t q y a 7 4 v P m x x Z 9 o k m C w 7 4 r B 5 5 x D s 5 6 L g - q i G h m 7 a 2 y v J 4 - 7 2 J 0 x 8 j B q - 9 x H i w 0 b p 4 o 9 B z y 9 g F h y 5 G 4 - 9 j L t _ Z 2 h 5 z F _ 9 z W i y i l M g k q C o 1 g y I i g h D z - M z q 8 I w _ v - E 8 3 h n F i w z J h p j 0 F n - 7 l C k s 4 v F _ r q P o 5 7 R & l t ; / r i n g & g t ; & l t ; / r p o l y g o n s & g t ; & l t ; / r l i s t & g t ; & l t ; b b o x & g t ; M U L T I P O I N T   ( ( 1 6 . 1 1 1 8 7 9 0 0 0 0 0 0 1   4 5 . 7 4 3 5 9 7 ) ,   ( 2 2 . 8 9 6 5 8 0 0 0 0 0 0 0 1   4 8 . 5 8 5 6 6 5 ) ) & l t ; / b b o x & g t ; & l t ; / r e n t r y v a l u e & g t ; & l t ; / r e n t r y & g t ; & l t ; r e n t r y & g t ; & l t ; r e n t r y k e y & g t ; & l t ; l a t & g t ; 3 8 . 1 4 8 0 3 3 1 4 & l t ; / l a t & g t ; & l t ; l o n & g t ; 2 3 . 9 5 2 8 4 4 6 2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2 1 8 6 8 5 7 6 2 3 4 9 3 0 1 7 6 5 & l t ; / i d & g t ; & l t ; r i n g & g t ; 4 3 v 1 m 4 g 6 - B g q y B l i 6 z D z 5 3 r R 4 w 8 D _ 9 s g B n t x k E h _ o o B 1 y m j G 8 v 4 1 C s y n T r 5 x s B 9 _ n 9 B x x l t E g 3 h O q 1 6 x D r - y h C l n x p H h p 2 D 0 p W 7 z y 7 N & l t ; / r i n g & g t ; & l t ; / r p o l y g o n s & g t ; & l t ; r p o l y g o n s & g t ; & l t ; i d & g t ; 7 2 1 8 6 8 7 6 8 6 4 9 4 6 5 0 3 7 3 & l t ; / i d & g t ; & l t ; r i n g & g t ; n l 0 s r 1 y p g C m 3 3 p E t m w O 3 n z m C g y m B 4 g e s r - 3 E p g 5 3 D 3 8 w P g 8 9 w B o x 6 o H 4 h u H & l t ; / r i n g & g t ; & l t ; / r p o l y g o n s & g t ; & l t ; r p o l y g o n s & g t ; & l t ; i d & g t ; 7 2 1 8 6 8 8 8 8 9 0 8 5 4 9 3 2 5 2 & l t ; / i d & g t ; & l t ; r i n g & g t ; 3 0 q g 9 n 5 _ - B j k z i D k g y x C p 5 0 r F z t 0 i C 5 4 4 H 7 q 6 f 9 w t y C - 9 g t E n n x 0 D 5 9 z f & l t ; / r i n g & g t ; & l t ; / r p o l y g o n s & g t ; & l t ; r p o l y g o n s & g t ; & l t ; i d & g t ; 7 2 1 8 6 8 9 0 2 6 5 2 4 4 4 6 7 2 5 & l t ; / i d & g t ; & l t ; r i n g & g t ; _ h _ w s g _ i g C l p y q B r q p E w _ - M r 5 z 9 C 4 m g 4 C & l t ; / r i n g & g t ; & l t ; / r p o l y g o n s & g t ; & l t ; r p o l y g o n s & g t ; & l t ; i d & g t ; 7 2 2 2 0 9 3 9 3 9 1 5 7 7 6 2 0 5 3 & l t ; / i d & g t ; & l t ; r i n g & g t ; v _ 3 g _ k 2 q g C s 1 3 u N p t E h v _ 4 a - v r O r - t k E 1 2 k 4 C n z g 6 T j 0 k o B u g y b 2 0 j _ L z s t m K y 1 P o l 6 0 J m w w W h 7 D u h o j K _ h 2 M w 4 1 r B 7 l w p E 6 1 1 8 E 2 l y 0 H k w p y B q j s d o _ x B p s 1 1 I 1 - 5 2 H 6 m z _ E 7 z y B r x i R v 0 q l I r k t t K x p 9 V 0 u x - J n q q g H k j k 8 C t j j i S 0 q s B 3 2 m 6 K i p 1 F y - s N g l _ F w v q u F u h k i F 1 s 8 7 L n k M r o v m K o r m C p S m m z y T w t 7 E 8 n 3 8 E s 8 h _ L 5 l 9 V t u w 4 D l 1 m P 5 i n B 3 m l 9 C n i w 0 B _ i m i D h 6 6 s D r 1 g 5 E s _ v f u q o x J 2 s R j 8 9 w P q w t G w h 2 g M _ j j 1 G 2 n w G y x x n C 0 i 1 s C s 7 h S t j - n F y - z 5 C 1 h _ k J - m k C p z w M j 4 2 5 M r y v I _ l 2 t I w 5 x H - - u l C w 7 m w H l l 3 q C w r s G 6 _ y z N m 4 y p B k q k 9 G l 0 3 N t w x w F 5 1 i M w 0 k 0 E 4 B u - x h K s r _ C x n r v B 1 5 n g F 8 2 0 7 D x 6 g T k v o T l 4 G w 8 4 h G 5 4 q Z z r 2 m G k 7 5 W _ 2 x D 9 l s l Z p v x r C 6 w 6 g D 9 g n n D y g - g B 9 g u 2 E n g - v F z q 8 q B k u q k I 0 2 q 4 M 4 7 y K t 3 9 n J 7 g g z D 7 s j n O 5 x p P - 8 m i G t o 4 s J 9 p u H x 8 y y K q - n z I 3 7 t U x 6 - _ K 9 r _ N _ o - h F 1 y t 0 J r 5 4 w B 3 v 5 m N 6 9 q u C k 0 8 2 J s W 1 p y u V p u 8 B u h 2 y F 3 p 9 y S t 7 n h B h o v 1 B h 9 r 8 E 8 t r T o w 5 0 N x v p 2 K o - 2 K 7 r y j G g 3 1 w G k s 9 _ C 1 u _ i F 3 0 - g H 5 7 5 h G 4 j g m C 2 i - w F v n p 8 G - g g X m 2 v y J r 5 5 f _ 9 m v J 8 9 7 - B 7 8 o v H w u h B v _ 8 1 D v _ 9 r Q t _ 9 r Q 4 w - X 4 1 u V y 1 8 q J 0 3 2 p C 1 - m 9 B 0 7 v p E - y o 9 B & l t ; / r i n g & g t ; & l t ; / r p o l y g o n s & g t ; & l t ; r p o l y g o n s & g t ; & l t ; i d & g t ; 7 2 2 2 0 9 8 9 2 1 3 1 9 8 2 5 4 1 2 & l t ; / i d & g t ; & l t ; r i n g & g t ; o n 7 2 m i p j g C 4 i 1 E 4 l j I u 2 t v K 4 4 _ C y v v G 7 5 6 4 K 3 8 g q F r 7 Z i p o - B 0 m o _ N v l 2 Q w 1 g C u z m w T w i u I j v 9 i P _ T p i 2 8 E y 0 B 7 g y 0 B o r 0 v K r i l m E q T 0 s s u D 3 8 - 3 B - 9 z 0 H g z p M 8 n y i K u 8 F & l t ; / r i n g & g t ; & l t ; / r p o l y g o n s & g t ; & l t ; r p o l y g o n s & g t ; & l t ; i d & g t ; 7 2 2 2 1 0 0 6 7 3 6 6 6 4 8 2 1 8 0 & l t ; / i d & g t ; & l t ; r i n g & g t ; 0 0 y 4 h w s k g C v q r n D 4 h n 9 M - R 7 y n i B u q 4 u C t s v 7 D 2 i 5 I - w v B n 8 v L w 7 z o G - 9 _ _ E o p k J & l t ; / r i n g & g t ; & l t ; / r p o l y g o n s & g t ; & l t ; r p o l y g o n s & g t ; & l t ; i d & g t ; 7 2 2 2 2 1 1 0 7 1 5 0 5 8 5 8 5 6 4 & l t ; / i d & g t ; & l t ; r i n g & g t ; l s o l i 1 x q - B 0 5 l y C 7 7 4 o B x t 8 m I y u g p O y m 3 0 C 4 k 1 4 L 2 k 1 4 L h 4 8 y B k 6 0 1 E t - 5 u 4 B g o F k 0 C p w 2 F 6 1 m p J 8 n r h M p j 2 h E r 3 - n F w 8 L h j u 1 c p 3 v l C g u i 9 P g 9 y C - x 2 C _ w 4 7 E o v o o L z j 0 3 F i r 4 K w - u y M v q 6 p S r w q - L t m j m B r i j 3 U s k x z F - 1 0 f 7 3 s 2 B u 3 w _ W 2 g m 4 E - n h 6 G l p _ _ W n p s Y m z o r P 4 8 n i B & l t ; / r i n g & g t ; & l t ; / r p o l y g o n s & g t ; & l t ; r p o l y g o n s & g t ; & l t ; i d & g t ; 7 2 2 2 2 2 1 7 9 1 7 4 4 2 2 9 3 8 0 & l t ; / i d & g t ; & l t ; r i n g & g t ; - y o x 8 z h h - B j 1 z s F j 0 2 I _ 7 l s L - t - 0 B g 1 7 q B t _ 4 g F 7 p o 0 U r 8 5 c i x 8 k e 9 j 5 D o 8 o w a - v t 1 C m t 5 7 O _ q q y I z x s B l m v i G p q n l O 4 6 m _ D 1 j 8 2 T i y 7 W - 1 y n N r t - x R p 8 n m F 3 _ z S g z 0 C n k 6 5 H p t n 7 B 0 7 x n R q _ 7 q B 8 5 t 8 G l 1 1 y S 8 _ P u y E t y e p 3 5 6 O - w w 7 Q r l n w N 3 h 9 F - w w 7 Q k _ t a 5 9 m y M r t 6 1 B y h 6 y K q i j 3 U 6 i _ 1 B 1 g 3 O n h j v L 5 u 1 u B 2 3 t 0 E 0 g v 2 D w 8 _ 8 m D q h 6 S l w x m D s j y E 2 w _ j B n 8 r 8 a 3 h p Q n 4 3 z e g r g C j w m B z 2 7 i Q x w m O r 9 4 6 H 0 x w n G p 2 7 y L i o w i I j 0 g w C q r 8 4 H q 6 u p K r i y 4 B z 0 u q D 0 w 5 6 C 1 x - p M m 0 1 p M m 8 s i E 2 0 7 0 F 0 v 4 f o j u B 0 8 - 7 9 B 4 2 2 n F i k s 2 C 9 w w n B i u z l B i 9 l 8 Q _ k _ n B 9 w 9 p b 1 - H h x u t P p l o _ P g p 7 j C z 9 y I 9 n s r M 6 p i r M - t t K - _ m 1 I 9 r 4 q M 2 o - 2 D s 1 r 3 C 4 6 z 7 H q - 0 F t q m B o p 7 8 E m 2 _ u F p i j 3 U 1 x h 9 E z i 4 u F s m 2 2 U t u 4 Q - n 4 6 S 9 z j q D 3 0 u B q - u C k q u 5 F w 8 q 1 T S - j o v B l m - 5 R o k r 6 R 7 t n o B 9 8 1 v B 5 t u s B n s j R - t i r S _ w z 8 H v 8 n _ B o w y r Q 6 8 3 y N l _ l E i h 5 g B 0 2 p r M 2 4 8 8 Q 2 4 2 K o 3 g 1 U h i K 0 7 2 s K 7 3 t s K 2 7 2 s K i w s 7 I & l t ; / r i n g & g t ; & l t ; / r p o l y g o n s & g t ; & l t ; r p o l y g o n s & g t ; & l t ; i d & g t ; 7 2 2 2 4 1 6 8 1 7 6 1 9 2 0 6 1 4 8 & l t ; / i d & g t ; & l t ; r i n g & g t ; l 6 w s y q - m _ B j 5 5 T h q h H s q n m L h k 9 p H o g q k D g h 4 P x k n 0 B 1 p 5 p C - 0 g i E 2 9 s 9 M z 9 2 e w 0 4 p E o u n v F t j 5 L j r z p K 6 h p n D y m i 2 D 0 6 5 p 3 B v u k r J r 4 g S z _ v z W 3 8 u R o u y 0 Q 5 g 6 - Q m i s P 2 j x m X 3 0 6 n H 0 w s C 6 w _ z J i i t l F 7 k w u B 4 v _ - D r 5 i 6 E y m x y R y m x y R m k k F 8 r m s O 7 l q C x s p t K 5 8 v 8 L l u n p H v m 8 g C 1 s C x q - z d 3 y x 5 B v i l n R v h 5 s D n m t g F s y Y s u 2 r B l t v h G x s 7 h F w g o y Z s o v C 7 k i p V y j 0 z B w p m C 4 j 2 8 I q x - w K 1 r 2 w K 9 j 8 V 7 j o - B 6 l 9 s I n 8 1 m M k 6 4 m F 4 w m 8 Q _ 8 m 5 C o y l 5 D l y w 5 E j x w l I g g _ 4 E q y u u Z v 8 2 E 0 0 m 3 V _ 3 n 3 I 1 0 8 r E q y u u Z 5 u s H i s 1 6 U g m 6 p J h t v u C & l t ; / r i n g & g t ; & l t ; / r p o l y g o n s & g t ; & l t ; r p o l y g o n s & g t ; & l t ; i d & g t ; 7 2 2 2 4 8 3 2 3 4 9 9 3 4 7 1 4 9 2 & l t ; / i d & g t ; & l t ; r i n g & g t ; k v u m 7 2 6 1 9 B 2 s 3 F w i o u W 6 u 6 M _ x k s B l z m h E _ h w n R m g 7 n B s 7 g 2 P r y 0 k C o w _ 4 I 7 r B 4 r r 5 G 4 n n l C 2 y i g B p 9 2 2 S & l t ; / r i n g & g t ; & l t ; / r p o l y g o n s & g t ; & l t ; r p o l y g o n s & g t ; & l t ; i d & g t ; 7 2 2 3 4 0 2 9 0 7 7 5 0 6 2 9 3 8 0 & l t ; / i d & g t ; & l t ; r i n g & g t ; 3 x r 9 h _ 7 h - B w 2 i E t v 4 8 L n - 2 l J n k 0 F r - n z v B 1 z 1 w C w 3 m _ G j 2 k B i s 4 g W t j n i L - t z U q 7 s H g n o 3 J g n o 3 J r h x 3 J n 7 z o D q 0 y O k _ z _ K x y q _ K j 8 k C 8 _ o R 5 s o q E x n _ h U 7 2 v i G i 9 o m L z l g m M 6 l l F 8 0 q l B 8 8 q u F 9 p q k U 2 k 6 x G m m 7 B h o O y u m p K i 2 5 - B m g 2 q V y 7 n 4 C g o o G j y 3 r L _ t 9 k G p 9 i 5 F 4 n z j C 2 r n 3 U q j I g _ t r K _ 2 o h r B t w r 4 K 2 m r D j h s 4 I t w r 4 K t w r 4 K r 5 g m F 5 u v 1 B _ n 4 3 C o g 8 1 H j p l 0 T _ h l _ F 4 k 4 _ D o 9 k 7 F q z i q C i q x m L j 5 6 m L u _ 7 t D u 2 m m R n 7 x D g 2 x u J 1 4 o 2 D 5 n 2 D s u 6 n W - k q Z t y x 6 C g w p p J u 1 7 v L h 0 s w F x 5 v 3 Q 2 l l 3 C 4 9 0 9 W n x 8 c i 7 i x d i 6 h C 6 l - 3 W h 3 5 x K p k 1 p C l 2 x 3 W 6 z t n E 8 t s _ C y 2 s Q r 5 0 - E 9 w q y C w w 0 l U n 7 b - v 5 H 7 n s E t 7 p z R q j _ 4 E k 9 9 _ I 6 u _ 6 K 6 - 2 j J i q o d 5 1 p k G - o _ 1 H 4 i _ n D l h l 2 B p _ p z R u s m 1 G 1 i - v F 6 m p q E h q g 4 D 0 q 1 C j y 8 x D _ j t 5 O y p 4 G i 6 3 0 K v h h 1 K i 6 3 0 K 0 o W 0 h u r K p p 6 i F o 8 q 4 G 4 2 3 - D u 2 u 8 H o u t p B n 3 s _ B t r g 2 C v 5 r o C 6 3 u h S _ 6 u M o 1 I 1 g n i C n m t j I m g s v I 9 8 s v D 0 l 3 2 C - h i i M q w h m C k 7 t 1 H h x m f v o n C 1 p x r g B 9 _ 2 J - o 2 z C x t 7 k K 0 y 3 z F w l z 2 H 7 k j q M s p w p B h w 7 7 M l m 1 h K 1 n t K 4 q 0 x O 8 _ 8 l B k x j a s o - s B 6 2 9 v W k p 4 c - _ u Q o - p V h 9 m o E u m r r I _ t _ 6 C w j 8 1 K t r l 2 K w j 8 1 K p 4 l z B z m 0 t W - N 9 _ x g O 8 t s w E - g 8 C y 2 t s W h j x 5 L y 2 2 1 B m l q 2 R 4 7 7 F x o x 9 O y o i O s y t n K j l 9 D y o k p K s - r 3 x B y 9 x t M 3 m o w G - n r e z 8 7 t M w s u _ J s n p l E g 4 8 z n B w g c h n B k z q 3 d i g q Z g K 3 t g v G y u x r B w 9 x 4 N o q h 2 G i - m v D 6 p z l C n F i 0 8 x P x 8 k w P q C 4 g 3 E g 9 5 5 S - m 9 n O u 1 u D 3 n y Q 3 s y o b 7 _ o 2 B 0 s z r P p j 0 h L h 7 s z D 3 s y o b 2 6 P 4 7 o F x h 6 3 Q 1 r 1 9 D - t o k C h i p 4 E g m g t H r I 8 n w 9 D x o n r O - o g 9 F l _ t 8 B 9 v k 1 C _ 1 i i J l n i x D s r z y F q 5 l 7 H g r z v C q - _ 1 S 1 _ h i B y q z 3 E 1 3 v _ E q 8 z 0 G w m o m F - - w _ G - n l 8 k B y r n 1 G l g 5 j F v r n _ D 4 5 w 5 C 4 r y g O - - g B t y v z e z g l C q 0 w _ T _ v 0 0 K z 2 l g C 6 u - r E 6 o p u E 9 w 8 w O t 3 N 3 0 1 1 N 9 w 8 w O l v 2 4 B 3 n i p C h 5 1 7 N v i k 5 I w h j L z k n n P w 5 u 4 N k x r o B 2 r 9 7 C s 4 4 g D 8 2 m 0 H 0 v p y K 0 - 7 y J u t 6 B s 0 o 6 H m p g s B h _ x v J v r h g B z t y 1 I - 2 6 o C w 0 8 o H p h s v C - x g l N x 2 9 g D _ _ _ 2 J 4 j 7 6 E m 2 t Q n g 3 k H h 9 g B r r 5 u H 0 p q 7 C r o l 6 B 3 m n q F p o i j B w 6 1 l f y H s s u 8 E x 5 9 4 I p m y X h x k 7 M j v 9 B w 0 g G 5 i m s G p k r q Y F 6 u - k L k n 2 U v t m 3 K x t m 3 K x t m 3 K l w 9 w B t l u s D 0 0 l O i 9 n 5 R 3 j n t O 4 3 n V g 8 v m a 6 2 l l B - l u _ B 7 s v h D r j 3 q K s 8 j I m 9 8 - M 9 5 5 o S 4 1 p o C n i B q u F q p 5 y E q _ 2 9 L 5 l t 9 L k o 7 Z 0 i 5 2 5 D o y y F t k t o I i 7 5 O z k 1 n C q g v n M l 6 m i C 2 3 k z M 6 2 g _ B 7 6 g w C z 8 s 5 K p h x 5 B 2 5 C - 0 7 u J x 7 q K h q 3 i H 8 k 7 f z k n n P p 5 6 s D 9 4 r y D p r m g Q u _ m H k o F k x 7 8 X 0 p - y C g r q g E x w 2 f 8 o k y K s g g D - s 2 V v 2 5 8 J x 2 5 8 J t l i 9 B k l u j B 0 w g 9 H i n y 5 G q x h o B - w 7 4 N l k m d y l 6 7 N 8 8 k j I - g 8 1 E p r r 5 I 4 p u w G 4 j 7 x R 8 y s C n 3 n x V w 9 y 5 D 7 1 m q I w t p s X 9 s 3 F i y 8 R j r 7 q B x j p 3 W 8 n o S l s u I _ t 4 3 W 3 j 9 g D 3 0 t - I k h D g g v z C v 2 w 0 V n q 7 N 6 8 9 y O s 5 7 i O r 9 x P t s - 5 T g 3 g N g p y _ D v s 1 q U h 9 z J 9 8 h o E o s 0 2 F z 7 r o N 1 7 r o N 5 k x n B r p W 0 _ v 2 W _ z r M 7 9 1 E - - 1 z K m l 4 p G o 0 6 z F k v 4 c 4 o t n a 0 o u O 7 v 4 8 O w _ 9 r Q 4 j 3 o D - 6 9 C 1 t 9 v L i l j q E - u o 6 E t n j w L 3 9 h B 2 8 p k Q 7 p z q B 3 1 6 C s 2 _ x G 7 9 m - D h s v T o 6 w 0 E k p 1 t I 7 i 6 9 V t s v E 1 o 1 r S 4 g 1 M j - k _ Q 6 3 r h B y z g 6 F 7 1 p p K 5 1 p p K x l s 5 F z 9 t m G h w h I y 5 5 9 P y 6 h M k 1 8 h D z q z z L m z - 0 C v 7 g y G r p l e n s h L l 4 o z E g h 5 3 D _ l q t K u w k W 2 - q r s B 6 x l j L g y y i I t x t X 6 i z c 3 i v 3 X i m k D 1 9 u o F 5 r 0 n C n q 5 h Q _ g p _ E _ h p _ D j s 0 2 C y s j _ H u r 8 p B 3 2 g g H m 5 o 1 M t y u 6 F 3 u 6 p B i o j K 8 m q 2 D g 9 i h B 1 n 7 l M i k 8 J v u m w I 7 n 7 y F q p _ m B 9 8 i a _ 5 y t J 2 8 6 n R n j t O 0 r j 7 N 2 0 v m E v x y _ E 1 l v t F t 5 q v I 9 p V p i 5 p Z i - q Q x r t t H n 9 y - J 7 t - 8 C v o x E 3 s - u K 9 x w x B z t 9 6 G o 1 i 3 Q l 6 - I l s y 3 E p r h q C - _ t B n t q q S y w 0 l U 6 5 - K j x W h g 7 8 a k 3 t U 2 i q p Q r l s r C 6 2 5 C l 5 7 s K y u r s M 3 1 2 B 0 k o y F s i t 8 F 9 r r 0 L 6 m z w B h s 7 0 N 4 _ 8 4 M 4 r r B v y x y P z 4 m _ E 5 q g D n l n 8 F q q l n J t m 1 5 C t o h 9 B o h h u P t o 7 9 J - 3 p 1 E g h 2 G u r 4 r V 3 p a i 8 j 3 S s v u j F - o 9 6 Q 0 i 9 q B 6 7 u E u t - p C 1 4 k w L i r z 8 N h 5 9 t C x 0 p - b r v p C 6 g s 0 H 0 w z w E r 3 n 8 E y n j h U 6 _ 1 P t 7 v g C 3 l w j F l y i j K 9 x p x B l 6 z - G y x q 4 L 8 _ t T i i y 9 L k m i 2 v B k 5 o y D 1 s k z D x m i J 3 3 0 1 c p 4 - n B 7 5 s B x 6 s w J 0 h w j K 6 s y F u k s q L g q j g P v r 4 - O s 4 Q x l s 2 X y 4 h p D l 7 o C 6 _ 9 - P 9 3 y - O 4 p R 7 3 n J p n 9 0 G 6 2 z B 7 v u n E p u m D 2 z 0 8 C o n h m Z k q u I 1 t i v D 2 y _ 6 F g u z p J 9 x g d l 3 z h K 3 s x m H r u m _ B 0 z y j O o j 9 5 B 4 j r 7 M h 1 g x S 7 8 w M q 8 6 2 E 0 o p l D v h 5 j K 0 r 5 _ C r i o l F v q 6 z B 6 8 t 8 N 4 y z w B 0 2 8 j H x n h x M m n d w y l B o t m - q B 4 u 0 j C 0 1 z 6 B t 1 t - F v r 7 i J v z o x O t - k 3 C j 4 s 9 B 5 s l y M _ x n o B 5 h m l N n k 6 x W 6 Y q z 7 p W 8 s k x N z k 6 E 8 _ u J w 1 - v h E - s 3 v G s x 0 x B 3 9 6 e 6 p 1 o N l o 9 y P z r R g 9 u 1 K g 9 u 1 K g 9 u 1 K 7 s i _ H t 9 y O j 8 h y E q 1 z 0 H p 0 u U g h 6 n L o 4 r - C o m w 9 H _ 1 n d k 1 x _ M l m n l L k 8 q Z m v z s C i h - v N 3 t v Y 6 5 _ k J q 4 - l C t o l m G w 7 3 3 P w 7 3 3 P 8 - 8 J 4 i l 8 K 9 j k 2 O q x Z r y - 2 N h n j 9 O j u h c x 2 1 z F 7 w k _ G i 6 1 H t h 5 4 J 3 r z 8 C p p u N - 1 n s B m 2 g g Q k 0 7 8 I i _ u b - m r s H 5 s - f _ 4 k y P _ m k d 1 4 n - D m - i r J o o r r H u n 2 u C 9 r g i B 9 y p m T 0 r r q _ B 9 0 v L q p 6 4 B l x u 6 G m q 8 m L 8 i g 4 M - 1 h x B h x 9 z N t 5 - y B o 8 v 4 M t - m u C 2 j y C 9 5 s F n o o 6 L 7 z n j Q m 0 2 D j r e 8 1 h y 5 B m 2 _ m I i 7 g g P - 5 2 o G 0 v 6 - G k n 2 3 K j v 0 4 G 8 v n Z h 1 q k D - 3 w _ P g p 7 q D 8 r 8 _ H g y 8 g H 7 4 k p D j w k P y - r 4 B l 2 k u M 7 z t t R v 1 g B i h - v N w w h 6 J 5 7 - P 1 t 8 g O 2 5 8 j B 3 w j C t 9 5 m c h q u B j i z o E x m y 9 B o 8 r r P u r x 5 K h r 6 M y 3 i B y 3 4 1 X 8 x 1 t E x t 1 v J k v t 3 F j 2 g 5 w B - 3 u m F 7 z u s B i r k t P x o j 2 M 4 7 0 C 1 j d z z y i F n 9 s q C 0 u 4 m B k t m o J 0 p z h Y u K r g j z N h q _ n C z x o v K q i Q m 0 7 f 2 y q 9 O 4 9 z o C k o z x L 5 7 8 x L 3 o n B 1 6 y o H 6 3 t 6 R o 3 5 6 H 2 v d t 4 z 5 N 1 s m F j g k m C j 2 9 t B 8 3 2 v E 1 7 h 6 a j v B y 9 s C _ 4 4 6 Y i o 1 0 D 3 p w 1 D s l 1 h B o g 6 r P o g 6 r P l 6 0 J _ 1 m t L 4 s o 9 K 6 5 3 L s x u s O p 4 4 o O v I - 8 o _ F h s 4 S u q p z V 5 z I y l 2 q E w q v h D q 5 g 2 J 1 - 3 1 J s 5 g 2 J s p l k B 0 r 7 x E z y m G u j l q P p h 6 p P p h 6 p P h q j K j t h t O q v r 8 D 0 p j u E r 1 6 - F z v m t E l v P p x 6 k h B s p u I 3 x 6 a i s 7 k X 9 w V z g n 3 h B 6 5 o F g 6 w 5 E u l g p E x 4 3 _ J g k r k H q 9 l k B u 6 o 9 B i 6 _ n d 3 4 O 3 i q g U r q v y D 2 n q u Q i j n 2 B o s q v D n v z 9 E 7 1 n 3 I j t 8 6 D q x 1 l K 1 n n l F s q 0 m F x s 1 S k 3 8 u R z 0 4 Y h o l k D t 4 8 i F 7 t h h M 9 n u u C 2 s r C q j x 3 L q q j t E u 4 z v V o n r Z - 4 E 8 t D r z n 6 W m y s p F t x 0 k G r z n 6 W w 5 - j B 7 5 _ 5 N t v q 8 K o o g T g 7 r 5 C t g 1 o C u q 2 u B i 6 r w L o l l a 9 o p C s 6 m r U p k v j C g y p 4 B y p t r F o - l y 5 B 2 k n s J i m g R j 2 w s O 9 7 6 l O y O x v k 8 K i l 7 7 K y h m e 7 j u 8 G s - q c m l i f s h _ v G y k k h K v 9 7 u C y q z 3 D q 2 8 C x x o w M o x r 9 6 B r 0 s 5 K 4 o 4 J 4 n - 2 O w _ 0 3 O 9 4 q q B j p _ 4 E s p w 9 D k i h 3 R w z m h D z p n 5 T 1 2 - a 0 6 8 E y 6 8 n C u 0 l l G _ 7 m g E 2 k h p D 1 7 r o N 8 t h d 2 h j n H 7 m j s D g y 4 n F 5 z m 9 S q w s C w z p r V q _ j x P 3 x 6 O 7 1 2 r V m n r v M q x 8 l B w z p r V 4 w B 9 7 j 3 D g x 5 0 W 4 y q S l q 6 i W m j g H - k j 8 J j _ 0 8 J s k 9 m E w y x k B 6 6 5 v N 5 y v 2 B u s h c v s k 0 N w l g 1 C j j m l F 8 9 2 L r z - 1 O j - n h J j v t t D j u i y X 3 1 h i B z i w 5 J t p 7 n - B j z y G m k l J g x 5 r L p j z v T r n 6 9 B 5 r 9 3 G 4 _ l s O l h z s H j 6 u m C _ l m v K i 3 y g E i m 0 k X t s y B 9 4 h R t j l s L j 1 z h H 9 7 x 7 d q 5 i j E k o 5 y F i u j T 4 w y p M v z n i F s n 8 - C j m 5 7 P v 3 v 8 P 5 o n j J 6 p 7 d q - y v - B v n r q O 4 o p B v 8 v 7 C v h g _ I 7 o n r M - q f j j _ K h 6 j 2 F 7 9 t 5 Q _ v i p B o 0 j j F v h k 3 J v h k 3 J s t _ v H 7 8 h I w o 8 _ Q z q n K n j _ K h 9 3 0 J r 0 s X h i 1 s H z x t p B 5 v 0 j y B u x z C w 2 j x B j y v q H h p q 8 C v 5 l o O w l q C v _ 9 r Q p l 0 p B p r j k L 2 u _ D m - - _ I 6 l - m D z j w l I k p s i C 9 7 h v S g h u v S r m x C l k u I n 4 l j V 2 r u 3 C r r g 3 C 1 5 2 6 D l u 7 m T q - 6 D 9 5 r s W p j _ u L q 0 8 0 B 8 1 E v w r 5 e j k E 8 k u i e 1 x h v B q g l 6 S - z h y F n g k E - g t v B 9 0 t K q o m 1 H y k m Q x p _ e 7 _ 8 - O v 4 5 m R y g B v i m x F 1 k p 8 B 9 u y 7 N 6 4 t Q y 8 g p h B 4 w z m Q t n w h D n u h v B y v 0 3 B y _ 2 w K 0 _ 2 w K 8 3 w y C g v 9 6 I 6 g x j B 2 2 _ s X n g 1 q B 4 8 Z 3 _ z h O x j l j G s q z p E s i n s C v u 7 r J w - z x F 8 q 2 i Q 0 l 1 R w u i z W m t m 5 F z r q z L g 0 o 8 C o 6 0 l G r 5 t p C 6 _ r 6 O s h - t B x t m h H j - y U 1 z r 4 G v 4 w - g D m 3 i 5 K h u 5 4 K 9 5 v h B j - g y B 0 z 9 9 D _ n 8 i E l q 5 h Q h v t S - 2 _ M 3 y n p L 5 y n p L x k p n E u t l 4 U 1 q 7 y X 8 0 l l B m l z n P x n z q B o q 2 y Z i j j d 5 p n C 3 l q 5 B 9 3 i u L r h - r M l i n L 1 0 z _ J q y 8 _ J q 0 o f 0 1 r o G 3 9 D j w r o F 4 u t q M t 5 z E 8 0 q v C p s h 1 G 7 _ 5 5 K 6 v h j E p i y d m p _ p G _ o 0 w Q _ - i E 1 o l p I 2 j r u N 3 v 1 u N 6 7 - u N h i p z D 5 w 4 l M x 9 j o C n g t x T y 9 o R - v 4 T r y w 4 P 6 9 1 u T s k 6 D 2 m - z W q w y 5 G o r p C z t 3 i L i 7 g j L j t 0 r s B n u F v h x N i s v 0 K m h 7 - P z o x Z w - v 7 L 5 - 7 m E i 8 0 Y u t l 1 S 9 m B h u 9 w M l t h i B 4 1 w h O h p 7 h O u g i C q n 0 m M q 9 m H u 2 n w V 4 w r K r q y u f k g i E 2 h 8 8 h B - 2 U x x d 5 s o b 7 - x 6 G 1 - z g 1 B 5 2 m o N 7 2 m o N s 9 M 1 0 z 9 Q 6 3 u h S w n r - C j 0 2 r G j 7 q k F j 1 1 2 G 0 5 - t D k 3 y g J q h 3 y X p i 4 B v t 9 _ T h y N v g x o N j r l v M g 3 a s w q m c _ y 4 z B t 0 z i P 0 1 Q k t l 5 S 9 9 6 l B g 0 6 I q 8 1 G 3 _ v g G 3 p y u V r r - y B 2 u z 7 H w m n 7 O s g 9 7 O t 2 v j J 8 7 x R g p h B r h 6 j X t 5 m z F s _ s J 2 8 5 l N r 6 w p J 8 q k a 0 1 j s Q q g 6 u F m _ 0 k F 1 k Z t u o 5 U x g k F h q 1 5 K - 7 k C h v h x E 5 l - 3 W 4 6 7 T p l w 7 P j 0 1 7 C - 6 8 h B 7 x y q K g l _ v B w j 8 t E k x w z E i n l 6 E l j l 5 I p y 2 D o 9 g 8 R u s q D r z o o P o 9 g 8 R o w l c s n s s D 5 5 4 7 E y 5 z 8 W h p y 2 B 6 - x r F 7 w 4 q B h k o t B - s - 1 M 9 - 7 x W l 5 I k i i B 8 0 z r B _ q _ s F h i z 0 G 4 r u j B k 2 u i D s g g 1 G 5 - t 5 S x n 2 n K r n r p B u u u o B 1 y 4 0 C h - - z I _ 6 w j L s _ n p C z 1 x x B 1 t B 5 y r m c 6 v - - C 1 n 4 5 M 4 m l X h 2 9 p H 9 z s u p B i q 4 m C y r p o C q n 7 u M 2 m v v M o p y o J i u y H i v u 8 x B h z t C o s y r E w t 8 m B m k o 3 E l 3 5 g I x g k F p 9 n 6 K h q 1 5 K t y 8 a - - x k T - w n t W _ 7 4 Q t o j 6 K 6 _ 5 5 K 6 _ 5 5 K i t y y B 9 g w 6 J z v m C k x o o e 2 8 t g B 3 r o m U 2 8 x l F h 4 h c 9 l 1 1 H n 2 z o H x w 8 c m 1 q h B w h u 8 X 8 q o 6 B 8 - - k J 7 s 3 s B 8 6 i N 5 l n 1 N n 1 j r B j 4 n 5 B _ k k 2 F 7 x 4 w W h q s 0 B 9 v h g M u - l x W 3 3 o B 8 t h E r g Z _ u w y N s 0 5 3 B o _ x 4 K 0 4 h c 8 j w w N 5 u m 7 E _ 2 D 9 h _ u h C g 6 8 g J m 9 i l M 8 4 w F l 7 y N 1 s i 3 E p v W 7 1 t t K v _ - t K 7 1 t t K j x n j K u m E 1 r r g k C h 3 2 B x m v k P z n - - Q w p _ k M q y h N - 3 7 s B i x r - O p 4 6 1 D 1 n 7 q M x i n r L s 2 _ F m n 1 3 V t m r T 8 0 i 0 R 6 x i 6 M m z o _ B u g i m E 6 z 8 7 G m 2 y o H 2 0 u i D 1 1 h 6 T 3 x k s D w 8 z P 0 5 y 5 T 7 l u G k n w l B o m 4 g S n 7 u V 1 v 4 0 V v _ k h B i k B g 9 o 5 d n r k 4 B i r h 3 N z l 9 J y k 9 _ D y g 8 o V 3 x i g B t g l u J 6 p 7 s C - q k _ K o v 0 C u _ 8 d o l k - T 5 2 k 4 F g 8 s n J o j n z D 5 7 n 6 F 3 2 3 m F 2 x n h C o s 7 J r 5 x u O k 2 8 - T 1 j C y - h B r 0 w 1 X 8 m m 8 F r 6 3 p H 9 w 5 s W 0 z X t 9 w J 0 t v l M 3 x t _ Q q 0 g t P i r m B n 7 k - Q 9 g g b 2 m h h J 6 h y _ O n u 4 V m 4 w o J 0 j l 6 7 B p y 8 y B s j 9 M 0 n 1 g T 4 w h - C 3 9 7 _ G t y h h T 9 j 9 B 4 g 9 _ D h 9 v w I y z u h T 9 w v W - 2 u V v i j 0 L h 3 i v T i k k E g x v r C p i p z X r 7 n 9 N _ _ i 0 T l l 6 s B 9 u q x K _ _ i 0 T 1 i m 6 D r r m k G i 7 n Q h 2 i 0 M 5 - u 2 F r g h y G 1 w h C i 5 1 7 N i 5 1 7 N l 4 _ H 6 i 3 6 E 2 y o j B g y s m 4 B s g i h E l x n j H 8 z 4 y C u q r Z l z 7 r G 4 o l g U g _ 8 p B u 3 o E 8 k q q G 5 o 5 s O 4 9 l 7 H g 9 s 7 B u 8 v z B 6 g o v P w m s n L 4 7 1 t D r 0 8 8 H 1 j w o F _ 8 9 H s j 5 y R w 2 h H t _ 9 4 E t z m k Y z v v W 6 u y 1 D _ v 4 k J k i v w G h j l i C l q 4 8 P g 0 0 5 I v x u o F j 4 9 g M l z 7 G s _ m k B s z o m R w 7 9 p C k - 0 9 H l t 1 M t 1 7 v E g v p q K t v S r _ o g D 2 l j o L s 4 8 0 B w k h 2 G y m i y P s - 0 7 B 2 1 y T k g k 2 S j w l E 5 8 l B z w 4 r L l r y p G 7 k _ j B y 4 - j R q l 8 t L s y g J 3 w z I 6 7 j - N m i u k L x 5 2 X m s 7 t L k w y s K y w Z m s 7 t L 9 q w W z x v H z v 3 1 K z v 3 1 K - 4 t m C p q 0 q J 2 m m M o 8 i l Y 4 h 4 V _ k n P u l _ K p - o u Q 1 x n x V x y E p j 8 8 U _ m h s B y w h 3 F r 6 r h p B 6 4 2 v H j 9 z t B 3 p y g C 1 - - 9 J l y s i H _ x j B o n 6 m V g w 3 3 C 2 p u g B w q 7 y M w 6 - X n _ 0 O i o 3 i d g h z O y x s Z 5 3 h 3 D o j 5 f o 9 u 1 L 6 _ n 4 C 9 z g _ V 3 8 f 8 y - 6 s B - x u i I x 6 n h B 1 l i r G 5 1 4 6 R 9 m v 1 B n 3 2 x J 6 x 2 p C t u q z I q 4 7 _ B q x r 5 S q j x 6 D s v y w F 9 o U 9 8 o l R 0 z 0 r S z r 5 8 D n u z q F k s 8 q S 0 k 4 0 F k 0 o 7 C g w n F n w w v L 3 _ l s O i 2 w s O g 2 w s O i w n F g g 8 i G _ _ m 1 I s 6 q g G w x j k B 5 p i r M 8 o 9 v L 6 7 R k 6 j s O y g v o C x q w n F o o 3 9 B u j 8 _ B y t p g H t t _ 5 J x y r z K h 3 n 9 C o m 9 0 B t 4 t m E p i j 3 U 7 r t o G j o s J h z j I - 2 7 j B k j 8 o W z z k 9 E i 3 p q K u i i 1 L t t 4 0 L r 0 7 5 H n p q M 6 p t B t 9 m H 2 u _ r J _ 6 6 l O s m l l N 3 q Z v j z m L 6 u 7 Z q 4 6 h S 5 3 u h S r 6 8 v B 9 u 2 k J 5 w k 9 D m p 2 5 C q 8 g 6 J q 8 g 6 J 5 t k l D t q _ r D q 4 6 h S v _ o L s o t C w x 2 D k x z 7 H k m o g L s g m 9 D p 9 n X q 1 y q G t x l l O y l 9 5 J u g v S g h k W l n 8 l N 7 l x z F 9 o p 5 B i y h o N u o 7 2 M - 7 F z 7 r o N l 9 1 H - 6 l 3 M _ 3 t - Q 2 0 0 q B w q j 6 I m s o - j C m 5 y C 4 4 6 p C m n 7 p Q i k 3 I - _ 1 z b - n k - B j 7 4 6 O n 3 5 i L g z z 2 D q l y w B t h t x F g u 4 0 R t 7 n o D 8 r 9 3 F 7 u e j 7 x y J j w p v h C k p y G 5 n n I u u r D 0 y 4 j M 1 - 7 j K h - y P 3 s 1 z E u u 0 6 H - m 8 u Y u 0 M _ s w i H w m 3 g D i r 9 l H 0 n 4 z B j g z 0 P 3 n 3 z L q m 0 M 3 h i g G m _ l t E s _ 1 u P h 8 m H z l g m M v x i j J 1 7 x G 7 q 7 S 3 m v 0 G r m y m L z o - l L - g 1 y G 1 2 1 r B 4 o o 9 N _ t 1 0 B k y 1 k Z r i 4 D 9 k 2 T m - 1 7 a 9 6 7 K _ s 8 n h B p u D s w q q Y m u - L t n t m C r 7 r t J t 2 t m l H 3 v 1 t C z m 7 z J 6 7 y 9 E 0 w n q C s 8 w g O 7 v r N h i - x L 6 1 g x F o v i m J p v p s P t s q k C x 1 p t G u n z z C s q r s O t k 8 - C - k r 8 D s u 1 P n i w i F - 0 t _ H v k 5 U 7 l - 3 W h 9 q 2 B 0 y q 8 J 3 s 1 e t o g H 3 x 1 4 O g 0 p H u 5 5 X 4 j s w H 2 o z y B _ _ m n L 4 0 y p C _ _ n v E _ 2 o o N 6 _ v M 0 j o u B m y 7 S 0 n 1 g T 8 k h p C h g 5 D 1 8 k u J 3 n 2 2 N h q y 2 C - _ n 9 H j x _ h D m 6 2 z N y 4 1 T 1 g t u I m 6 2 z N _ r 2 W j 6 i 3 L g w 4 y B o q g k X g w 4 y B o y 6 T 1 x r 2 P 9 8 v p E y t t k G z g 7 _ R 8 w q G v h 9 j B u 3 p h d u k 4 D 1 8 t x J j p 3 n D 1 m q n P 6 u y u C v y 7 b - 3 s n G u o y y F h n L w 1 7 m L t m y m L u i _ v I 7 8 u L u z t n V 1 1 3 h L 9 k 3 0 B - 7 w _ G q m 3 _ D o 7 s u D 4 t o 6 H 9 j 2 D k k k s E s 3 k 1 E w l 6 - K 6 5 p b r u y w J 5 _ 4 o P q 1 J 9 j k 2 O 3 7 5 o L h t 4 K p p o 5 V _ 9 3 V k 1 3 5 H s 2 s 7 I q o g H z n L 7 w 9 6 N v x o 0 O n m _ 0 O p k 7 6 K l 5 i J 7 j _ r D u t n 0 K l l i 5 C r k 0 l V l 5 q 0 B z j i _ Y 2 w i Z i p i y E k x z s G 8 _ o 0 G x 1 m q F 9 6 z z O n 4 u n B j v 1 R n w 4 2 P l q r _ U j p R p _ k 5 E p p h _ G j 3 j i N r - y t G s w x l B j 3 j i N o g z 8 H t 0 8 4 G 1 y z 1 S 3 n 9 f x n m 4 E 9 1 h z D u 8 4 - E 8 u j v Y _ _ h D y _ l z b q z 6 z C r g k n N 3 s q 4 C 4 _ s m C z 2 1 - I u k g h H j u 5 n P _ y w h D i q 2 h N s g t O r u v v N w j q 5 D 7 6 t P 7 7 y x G 2 t i p D k o 2 g E r x 2 _ D w g _ 3 L w g _ 3 L 5 2 n 4 L i 0 g r G n y q a k x u _ H x p 3 p C 6 4 w r G v x 1 j W 5 g s 4 B u i m t L v x 1 j W q x k H 9 n q B j - v S t i k m c 8 0 1 W w 9 0 w C k g 7 y C 8 1 x x B i q z t Z w p n K o v r k I v j 8 m P 7 _ x Y o x 9 _ J m q o n M 8 h 1 K 6 z s y Q t k 4 y Q 4 u M 7 p 6 - C 1 9 9 s N x l p p J l l 7 m G l 7 l q D q _ r t B 7 7 z k L 9 7 z k L i m m 0 E _ r - t F q z z _ M t p M 6 j l N x w g u I 6 9 7 p M 6 9 7 p M 6 p r 3 B o r j q C s t 7 q P 9 k X t l 0 k i C o h v w N _ l 7 E 4 1 7 w G 8 y 3 u F 2 y 5 q E t q 1 2 R y l z 3 C _ 7 n w V o n 9 v B z n 0 1 Z 0 g o U q z 9 u O 1 2 _ c 6 n m x M j l 2 x D 1 o 0 B 2 l u p T 4 k 7 L _ 0 t q O 2 l u p T u p n 2 C v - j 4 C w 4 8 y J z 2 6 B 7 t 2 u g C 6 4 3 l B i 7 t n F 4 z y 6 J 4 z y 6 J l g t X r g w h J v w i j R - 2 y z G g 7 h u C t 5 s s k C 8 m u v C u t x x G o 6 2 i R 4 m u j R _ t z K w 3 p K 7 w m U t n v 1 D s - 1 h O v i 0 2 C - l n _ F 3 9 8 h J w 0 n 5 B o 0 0 w r C y r B q s p y S n 9 z 8 S z 0 t - B 4 m - z I 8 z n 8 S t x t 3 H i t x u C r g p H j h 8 3 L 1 z 2 v S 3 z o k C 4 n 6 e z t v 1 H v i - - F t k l 1 P n k 1 o D p r t l V - l 0 r B 9 w q u b 3 n 8 I o t t B y n x l L l 4 9 g M k y n h M l 4 9 g M l 4 9 g M o _ z g M 7 x 4 U v 5 4 9 F n 5 v F 0 w h B t k l g j B k 0 R 8 - g v h B n g o G t j h g e u k k S 3 u 4 6 R 8 1 4 i B _ _ - u K 9 j p v K n w p B j i 6 m J 9 j p v K _ _ - u K l _ 7 0 D o k v 8 C i t j n R h 7 w 4 H - r q 7 B v 5 n M g 2 j j B w - n 0 R x y 7 k D - u 5 p T l 7 i w C _ j 4 u G n n 2 9 B 9 7 7 w R _ z 8 S i m 2 1 L g h w w R v 4 E 9 6 z k M n q n - I i 2 v J 1 7 v D l 7 v p e 7 7 m D 0 j - x D w y s 8 L - y v 3 B v 0 g 4 Q k 6 z _ H z 8 1 2 G z t J x 2 u w N h g t w G v 3 q t B z p m g O o i p n D s s z v I 0 2 8 L w m u j M 2 6 6 i J s t z g B y z y - L n 9 n s F p 6 l u C g _ p p q B m 3 w _ F z 0 8 d _ q y v B - _ 8 h H l 1 l q K 3 5 6 i B 9 t - o C v 5 j x F u 7 t w B 6 p z u L 4 p z u L s g 2 0 E 3 x v B 5 _ r 4 F m v o i I 6 o 8 t B w - w y C 1 r m t 1 B z 3 o r N s g 4 x B n 4 l 5 F 8 s _ q N l 1 _ T 8 v m p O 3 w q 0 B 4 r 9 w M w h x X r t 8 v J s - 1 h O - g 8 I m h 6 i J y h t p M n 6 3 l x B y h t p M z 8 7 r B p 0 7 9 n F j s 3 g C 6 p i X 6 u t x H y m k _ M m 7 - 2 G n o g j B s - 1 h O 7 t h u G 5 S q K o 4 i z B t 1 6 v h C 3 o x 3 H o 4 i z B z 9 j w L w 4 x n B w 0 - - E 8 4 p y V k t 4 T 8 9 1 5 J g v y l C t y t k M 5 2 s y B s v x 2 C q 3 z L m n 6 G h p 8 5 B 1 s v B 0 2 l y C 7 1 B 6 n 8 J w 5 9 H q v z C k u g E v 3 n y B p 5 v R 9 h p C 7 x n C - t G 0 r 7 B 1 y k I k n h R k x m O g w t G 8 g 8 F q t 2 C v 9 _ B m o o G q y 1 G 0 z k E k z 7 N k 6 g D o y 7 E v r W s x H 9 z L k p 1 P x 0 - b m m i C j m 0 m B n v 5 L 1 s X k z o C y y n B h x t I 8 j I v 9 3 J 6 v 8 u B s 0 o B i i o C p o y E m 7 v X _ t 8 J r t E v l h O 1 v - D u y Z 4 v 7 C n p 5 I l 4 - C 8 v K 8 8 E w 6 X i s j r B 1 0 f 8 1 1 E k k J p u 9 N t z u H w 1 l w B 6 t e q v z D i 4 4 N 8 _ K g z I h t X o 1 Z 3 t 2 P q 4 - B 7 t h E 1 1 q B y n g K 9 o Y 4 n k E p g 0 C h 9 r B _ h q D 7 w J m i w J u j k C k x b _ M z r H k p z F 1 1 v C u l s F m n 7 M l j y B r _ V 5 i K 0 u U g y k E k h 1 E q g S o G 7 4 z B z h p B q y o B j x 5 B i k w C v 6 8 E v z 7 S s q b s 3 n B 9 r _ P z n 8 B n 9 u G s v c 5 r y J 7 I i 1 m G 8 1 i C o m g F j z 1 B _ x 0 B 0 9 h D - 2 9 P 8 d w 5 8 C k z a s w U z i U 0 1 Y 2 m i H s l J 1 9 I _ 0 _ C 0 m - G 6 u _ C i w Q v 0 C 7 u z J 8 4 c n a m y 4 E o p M u m n D k w m C m y J 8 t Z k 3 t L 9 6 t C s u g E 8 _ o E r j s c 0 r L 0 x E 3 6 R y 2 u D 7 4 t D i u t D 9 p S z 2 y D h - o E 8 o - B 3 7 o C t 5 p M g - m C n - z G t w - P 3 s m C q o g H x 6 u J 7 1 6 B 9 k j C x 3 x B z 0 y C h t - P 9 l x F 8 u r g B 0 p o E y q 7 H z 1 q F o n 9 C i j 4 C t k k K 5 i 2 C k 1 B 7 p r F l h n C t _ W _ 1 2 F t x - B w s I y z K h j o G t 5 8 C 3 o g C z h i I l 9 z G j h s C r m m B 8 3 m B h _ k j E j 5 9 D j p T i 1 n B o m n g B k j _ I k 2 O 8 1 s M z 0 o 8 B z 6 m j B j o j C j h h O h 6 2 H 7 x l I i j B - 9 6 Z 5 h m L 3 r n D 3 v 2 g B 6 v - a 0 v 8 E q z 4 C q 8 _ D 9 - 2 B 6 j 6 C 6 r 6 8 B - i 5 L n i 3 e g _ m g B x D r 1 x F n v h C - 3 H 6 u 4 y B 5 v 8 U 2 x o I y p k P m - 2 E 8 j i E h _ g E v w w C k k e k z k E p k r N v - - F 2 i 2 R k 6 - B r 5 2 w C 3 I u y b y i 1 G 1 9 g O z n g M 1 q s a w 0 j G k i g U y 0 y G m g M g z t G l I u 2 r i B _ 5 k H m l j 1 C q 2 p C g v s I k u 7 H q i g F g j 4 C o y j Y 6 w r C x z e 5 u 4 T 0 8 h K l u 3 R r u x D 8 9 y a n v w h B o x T l 9 g 2 N y q 7 E z 2 b h w B n r q g B x 7 2 B v w u N k v 4 D i x 4 P 8 t l m B i s k E 5 x F 6 y n B u k - N l 7 i o F s x D 1 n - o I p r - E o y 5 F 4 0 j C w 3 j D q n k F 5 o 1 w B 1 5 l Q 8 v _ J h 7 1 G 2 _ r B j 9 z B t 0 g H 5 y h J p o 1 D 9 _ i E j 8 5 J u t s C y _ o S x 6 p I i w o B m r h B j _ k B k 3 o B k g M q h h C q 4 g D 6 h k C 6 l j J s x j C v v y m B 9 o 9 J h n B m x h p C u n v J i x 8 G 0 x j l C h - z V g q _ B r m x K m n h z B 8 w q f i o g 5 B j 9 3 Z n p - E h _ x M i i g L j - z J s h 9 H 7 0 t D k 5 z Q 4 k r J 7 6 w D i u 7 1 B n 9 g G z 0 4 H p m h I o y v B 4 w H p w 9 J g 9 y F 1 r n G 4 j y V 4 z 5 g C l t 5 H 6 p 8 D j - J j - J - 6 a p l T v 9 w G n q 2 P 1 D 4 n 6 B i _ m C x g _ C s g r B - 5 h f o s _ D g g 5 P x m 7 F p o l D q n u C q 3 5 M _ h i r B u 1 u S 2 v H g - l E r i 3 _ D 1 x 2 F r t s F g 5 7 J l 3 m T p z 6 F g h z C x 0 y C 7 n 4 B l - t E g q j h B g s _ D 7 n w W i g 6 B u z - B 6 s t B y 2 - B z z w C 3 l 4 F 8 q 5 3 B s 0 i C z 0 l S _ l 1 X v g g G i j x B 0 - p B 0 z v K 3 y 7 d l 0 - D 8 x Y x 5 a o r n b w z l I 9 m 1 B 7 2 z _ C 0 v 6 f g _ y F v m w D u - - K l 9 z O k i h C i p e g v p I 4 p 1 G 9 q p B _ i W y z - 4 B 9 h v F u r o c k 3 Z k v i B 2 v 4 C v u p O i i 8 - B q s 9 K 9 _ x F 4 2 g Z k 4 0 C g 3 6 n D k 5 t v C k h s F v j q o D t u _ 0 B 8 j 0 L q B _ h x D 8 i n F 1 9 s F h v 9 D 7 2 r E p n r b 9 8 j w H v z r L w u 6 G 7 u n C l o 2 W h q j E p s - n B q y - B 8 2 s E h h n M 3 o i J 3 - 8 E 7 _ r H n 5 n E w s 2 D 3 2 m b w n 9 C j 2 k G s g h C v 3 h C l 4 - F h u i I s v c k 1 q X y _ q G v w h D 4 p j L - 7 r H 9 8 t D - p z P g o q L 1 j n U r n v P m s 3 F n v h L i 1 5 P 3 h 0 D r 2 o F - x 1 D z n x K y w 7 N m 7 0 e l 4 7 G k j S g v q E t _ h O i w 2 B z _ k C 5 _ 9 K k v y H u 3 2 V k k r G 6 7 _ C y x O k z M 8 q 8 f w 0 9 G 7 x s H j s 8 G x 6 5 G 1 v m r C n x 0 B u o p G _ k x p B 2 5 1 P 4 _ i E q 1 p I z o n f r q X y g m 6 B n 5 g S g m w f p x 4 E y p k m B 4 u j b 6 8 5 o D r t 6 z B 6 n 2 J 3 g 9 R z 1 _ G - h i m B 5 r D _ 3 q E o y 7 B z 4 _ I r t 1 M 2 4 6 D o 3 3 E o s t H 7 m - Y u 7 l g B 6 9 p H u 5 3 H i j g B 8 r v J y e g m m D k x b q Q j _ l V 6 i i F m v 1 G 1 1 i G 1 3 t J _ p m B j i g O 7 m k 9 B m h i C n 6 m B h - 1 E g 7 o I q p i c 4 h 3 L z q s C h h N m g 6 C 8 h w F o 8 l T 9 3 7 D 5 u k I n k q G j 0 - L o 2 _ C j j r j B g k _ F o r 7 2 B 3 k 6 J _ m g Q 7 9 l C k q 4 C g 2 k E y g v e 8 4 - J y 1 0 F p - 8 V v 0 r a 6 C s k o M o p _ F 0 _ - f k 1 s L p p r E 5 7 g F 5 y 6 Q t w j D 5 z x H l 3 x F 0 4 5 E y h p N s 8 - t C z 8 0 J 9 t q C n y d 5 2 t D 4 _ f y 3 q B 8 v l G i m 9 M k i t G i t 5 F w 7 q O 6 h 9 S p j o F o 7 i O t 5 2 B x _ m D - 8 R 1 p 2 H _ z 2 l B l v m N t v r B 0 m 2 B q q 7 U 0 y y h C o N m 6 t G u m r B 7 z j B l - j L 2 5 s D w _ g B z y 7 R x - g F q p x E u 9 v i B 9 u m v L s 2 y S w z 1 Y w 4 4 8 B o w 4 O q i 3 h E u 9 h E v z _ E j m n I l o u k C 8 p 2 x H 2 s _ n G 1 s K g u p 6 E v i y C 1 m X p i D 1 g N h 6 s B s - z S p j m C 6 9 y D _ p w G o k 7 E _ j 7 B 4 k i E x t s D 0 p b t w h I s g m E 5 3 U q w i I 2 5 z F p 5 t 2 B _ r q F 5 w 0 I 5 5 _ M j l 2 k C 1 y p M g j 7 C 2 l b 6 k 5 E u k _ D p p 9 J p 2 U i 3 w B _ - h F r g n E q m 7 W h n 6 G n p j L r v 4 D p u V n 2 i C o g 0 I r - i F g q h F 9 5 0 F s s r K 2 m l B v i v O 6 n g R x o 9 K u 7 o H k - 7 Q u - k C 6 u i L 5 l s F 5 q w C r 3 1 K 2 0 g B - k n Z t 5 9 o B 2 - j f r 4 _ E 8 j 9 H w p o v B k M 0 5 r B o k 9 N _ h o J t v R l 8 i R s 7 u K g k o n B g y q 7 B x x 6 4 B h 4 u C v t i M 0 u g S 4 4 E 7 1 m g B u s t 4 B 6 l 8 e l j h n C 1 o - l B m 9 k m H 2 8 n C 4 j 0 f x 7 p U g z 5 i E u r p y I s y s p D z r w a w v v r B z l 3 5 C z 1 7 C t o u F 4 k R i 8 n J y u 2 8 D s n C g h s m C _ t p l G t g p B y - 5 D 0 1 i m B k 5 3 - B 7 h l l B _ 7 t B l w 7 h M 7 7 o K m z q N m _ q d k p w p C 6 x o O k - i Q p x o 5 B 7 l 3 V g t p B u n q k B q 2 w j C y i G _ n 1 _ B k s t g C 8 0 6 J 4 w t g C g k r d o 4 o S m r 5 u B w u p B g x - I 8 h x p E 3 q p r B p s B v h 9 p B y y l n B w i q 5 B 4 7 s S 0 q s f 6 r 8 N 7 u 0 f r k t o D 4 h 1 y B l x l G k j y C _ 0 2 K 1 t l I k o 0 X u 9 g U _ r n X 0 x 8 S l o B n 1 v w B - w i I x - x 0 B t n n x D x y s q C o 5 O j l 7 u B z o j x C s 7 n L 8 1 t i C o p q i D 4 5 U _ m t o B g r k d 3 m n g C V s - 3 s B i r k d 1 6 k 7 C x i J 9 1 9 g D i 1 z v B y s o J i m y r D q r 3 i C 0 5 m q B q u - I i h 2 h C h p N 5 y l t C 6 8 - o B 8 s z U q l 7 G n w _ 4 B m l 1 B k y y - E n 3 n 4 B 1 1 w 9 B 2 m r E 6 r r B 2 o 3 w D n m o q B q r 9 B 2 r r b 7 m 9 g B - h k D 2 3 j z D 0 m v B - l g 6 E 5 9 9 I g 6 t f p _ z h B o r y n B 4 x g j J _ B u x 2 w F p 1 _ 5 B 3 1 v x B z w r X 6 l U 7 v - v D n y i 9 B m u n C w h p t C 7 w 0 3 C - v u B 5 y 8 W 9 g k - C p p r y B 1 r L y p 1 j D i 3 3 s C t h w B g l 6 k C z 8 _ _ D y 0 - C 3 j y x E 6 m _ j B E q 0 2 G 9 n m 0 C 7 y 9 6 C h 1 x n D k _ x D 3 l k V o w l c 3 z 0 1 D h i z Y x m o g G 7 s v X l v u B p y i 9 B 2 g z P 5 w p q B 5 w j e i h g n B k z v u G i L t l 5 - B s n j Z n - j 4 B 7 n I x 7 z 4 C y z 5 a 0 y r I 3 0 r O i r m B n i 4 m B p z 5 1 B i o F j 1 i Z s 3 4 n D n q 5 m C m w 1 V y r y M m r 6 g B i 6 i t B y 6 j h D x w D r v i o B 2 n 5 3 C z - t b o - M 9 _ 4 d 6 x K 8 t i U k _ g O m r 6 g B t 8 m l B x - K 4 g m J o 6 m a u g w R q y y L o j 4 o C y 1 - I i g 8 y C 1 - r p C z 1 i p B i r 8 X - _ r F s z 7 r B 0 g 4 O q 0 5 f p u k Y u p 6 H u l x I l q 5 m C x _ 5 K j 8 1 7 B o q v G r 3 w X x 2 g y I m 6 1 T 7 6 3 0 C x _ y 8 B 2 1 4 U u x 7 5 C t 2 l 3 B h 1 4 H 6 p - 6 H o o x C _ 3 l 4 C 4 v x 1 C 0 k 1 c n 2 g T t i k m B 6 1 1 4 F i 7 s B u t r d q w 5 p B x l q t I l k 0 N i 5 3 K 8 1 y Q 2 n T 0 x t z B 0 i q E s o 8 c 0 _ 0 m B l 9 P 2 - 0 W l 7 x m B r v r h C - j q C v t m J 7 u - s B 0 - g m B 1 w 1 X 6 7 k C w 0 v t B i p 7 O y v m 9 B v u R q v p l C w 9 5 l C y u u z D 5 M j u 4 p E i r t g C p q t B q 6 H 9 t j m I 4 o _ G x 6 y W - n w 7 C l x 2 x B r 0 h M 5 _ o P 3 h 0 l D _ 1 _ u C g 3 h B m 0 n e v y _ s C j m x f o 6 b p 2 1 p B w 5 5 u D r 3 t d 7 4 F 6 2 6 B p 9 1 H s k j U l i k 4 F i 3 p Z k 8 _ t B 1 t k 3 C 0 3 - H - k h 2 B _ 7 3 b y l 7 B j 3 t N j o i i B 9 - m g J l O 7 6 r G 4 u l j E n 3 j p E k g J i o r - C z g 1 9 B l 4 z C q g o p B 0 v k N o 3 n Q q w n q B i 3 4 Z g j l B x p s 6 C v x 8 0 B 5 - 4 5 C m k D v k g _ C _ k 7 C m 2 o z C - w 2 r E 3 w u a j o e 0 l p w B i m 9 _ B o 2 7 i B q 8 k C 5 n n m E q y J o m 5 q K y k 2 T 8 3 - w C - 1 s x C - g o D y 1 1 1 B 1 u V 7 v k 5 D w w B g v n 4 B k p 3 l F m 7 - 8 E v 5 3 q B n 3 3 B j 2 q W p 9 h 0 D 3 _ t 0 B 7 _ o G _ l y a m 5 5 U 1 v 4 C h i v c j 0 - x C z b r r r m D 1 n q r C h n 9 b 0 0 e 0 h v g B t 0 z 3 F _ - 5 m B 0 q 8 H w l h y C 5 n t 6 B q 4 8 C k q o a 8 n 6 V t 0 x w C n z v H 3 y t q C q v h j B 4 z 3 O u 4 E - g m T 7 r s E l Q i 5 t D u q 4 n B 4 1 h m B g r T o j h Y v i u V 9 4 Q v s 0 I r 6 m X k k g q B h v v o B 9 5 j m B h n m M w 4 s D j w t i B 2 i 0 P 7 - 5 8 E w s q G m z j W q t 1 J - i 2 P l o v r D o 8 n h C r 7 0 L t q 2 7 B n g 3 O p g 3 O p v 3 k C 2 x m 5 B n q - L u h m k B 0 n a 5 6 k j C j 3 h s E 9 j s B i y k x B h 6 i o C u h o P u _ 5 D x o n O 1 u p T k j g r B p 4 k Q 0 u B h h w N w 8 7 D q t l K z x z I y x u O - 5 x Z x 2 k B w 9 u M t h 8 J _ 0 q I 5 8 s C - 7 4 P 5 t g E 1 g l H i - n W 9 0 q o B 6 7 w I 1 x w L 3 z o G j w a 2 t 5 G q v o F 0 v 4 M h u x n B r 6 5 5 C t 3 t D z 1 8 9 B z 0 y B q m 2 r B 5 q u Z i m i M n 2 _ G q r v Z 7 y 9 w E m u k R n _ 6 k B 6 4 1 B 5 9 l m B v _ Y h 9 7 2 C t y 8 g C t 7 5 i B 9 2 j B p h 8 H 6 q 4 P k n y s B u - 4 X r 0 r O t y c w 8 - Y 5 u y I w v Q p m - M x p i I t j 6 S h m - b k n p L - 5 U v 2 z G j 3 1 c _ i j K w 6 v F 7 _ y R w _ j Q m x x 3 B v q r O g 2 r N 4 _ n C 1 3 x U i 1 0 T j 8 z L 2 _ z R g 3 k L h m p q B x 0 t 6 B 8 j h m B p z t H s 9 3 D p 0 1 h B - j g 5 B n p 4 H w 7 x h B - q t B s 0 6 J x k - N w r v B w g g D u y p 0 C _ 0 o 0 B 6 i 4 R 7 1 p b k l 5 R k 8 u u C 5 9 m w B w r l I n l 4 2 D i 0 j y C q i c 6 i 8 l B g z u w D p x t V 6 o s O 0 9 o i B 8 6 o X 1 o z W v h M t m 6 R m 1 g N n 8 F - 3 r D o 7 m x B 7 _ y R q n 3 m D s i g d 4 1 n k C o h 1 s B h w 6 G g y m j B 0 1 - S 1 l 8 _ B x p 9 B z 3 s X - x 1 i B 4 3 3 5 B w u g D 0 _ l I t o i u C h v _ H s 2 r N 0 m 1 U i s u X 0 m 1 U q p x V - q u D h - y B r 5 6 S 6 9 o F u u 1 V 5 l t E _ 5 h b x 3 v Z n n j v C p 3 k F 7 - - h B w w - D 2 j n B v o w L 9 m l f - h p N r m o x B r _ u D x n k 9 B t m 6 R m g m p B n o t Q g u 3 C l s B 2 4 x M w v 6 g B _ j h m B z o n S g r - I 4 t v O 8 w 0 M t 3 j I y g x C 8 h m b r _ 4 B 0 x 3 P _ 2 2 L r t t E r h t i C k 1 w g B m o 8 z B k n 2 D 3 q u G i j s c o i w T - m o c 3 3 x U 5 g B 5 _ _ z C t k w u B g 8 y S 4 i t O 3 3 k n B 3 0 q o B 8 5 v l B 6 n u J t 0 n H v i o 4 C 5 2 T 9 3 3 0 H 8 q Q i t - _ C 3 m 0 e o 0 0 J 9 r n H - i g B 8 g j R 6 i q c _ z h U 2 x z f j m B h s 2 K 1 l 0 X 3 r 3 s B y v n l C n i J _ p l b w v g M w 8 1 c v j i k D o t q m C k u G 1 v 7 C g q s G x m h i B y s w E w 8 4 0 B 4 m t O p t 6 B i q n b 1 u k d 3 _ l Q 3 7 t F u t 5 L n 1 z L o _ 9 g C l o K o r X i z 1 u C m z - 7 B p j h T q 4 h B - s 4 c o 0 0 J 0 n 2 d 9 i _ a n _ j I l w p c 7 2 3 B 6 x 3 h E x 2 r - B y m 1 x B l z i B m 3 u D 1 h 8 C u m g x B v p h m D z p x o B 1 u k d 8 7 E i 5 v L 5 k 9 B 4 _ x X s 4 6 J v o w N p p 6 I 3 v g n C i u _ _ B u w x F v 3 0 D z 0 y G 6 m r J z z 7 E o g 2 g B 6 4 s 1 B p n 3 F z i g F 4 0 k u D x h l 0 B u g 4 Z s 4 t C 3 p 2 z B v 2 u 5 B x 7 9 M 5 m 6 R m 7 9 k E u r 2 L o l k M x 8 8 z C s v B g m t n G n - 3 i B 3 w 2 n B t 5 5 O t 5 5 O x k r f 1 o 6 w B 6 2 2 X 2 x k L i 1 4 2 G r 7 3 F s - p 8 C i 4 3 x C 4 2 2 X v j z 6 C 6 n u X 3 7 l f x 5 8 j B 1 u t p C t r v D 8 8 q y F z l 9 x C 5 y 8 K v y v 0 C 1 9 L 2 6 x L 2 j _ p B h 3 5 Q 3 h 1 v C v 0 w 6 D t q h i B l 2 _ i B v 6 t O l n h R v - q B p u t g B - n - n F q _ 4 h B p 8 0 L 0 k 6 o B x x 3 0 C 4 p 8 L _ v 8 1 D k 0 w B 1 p w K q i t B 2 o o i C l 7 0 9 B 9 q r - B n w x C p r u z E i 2 p l B m x y - D y v g p B x w _ b r 4 x m E u j b i 1 6 n E o n 4 x C x 5 m 5 E z 9 w y C 4 q z u B k j u h C 4 o r 7 C 1 g r s C g o 7 g I k I z r w 9 E 9 p 9 w F 3 o K n 5 s Q n 4 2 M g s k P 5 h r a 2 g v _ C l i t y D g Z j 5 6 4 B _ 4 5 B r - 5 4 D 9 w n o D w 3 B 7 s m 0 B r i w 7 C 8 7 l b g m - Q o u u w D n 3 6 R o _ B m p t 4 C 0 m O 7 i p v D t s 4 n C r z C j - z 6 C l n i N m 8 j P w u m k C j 5 q 4 B l 4 T k l 8 0 G u i w 8 F s 0 z m B o p 2 8 D y x v U u 7 4 2 B w o 1 q E 7 4 u n K 3 k h B s 5 - 6 I o o m _ J u m 0 8 G g m v N h z p 5 G h q x n B 7 1 l C 2 q 4 _ F p 7 6 w C 9 m I n v z - I 8 l 0 q D 7 0 0 w B 3 r t i G 5 2 _ M 0 0 u o K s q Z y k s p F t v t 0 B 9 p 2 B w - m - I x s i K g x u j C - j g w B z 4 Z z o 0 b v 9 4 v B u - p 2 B 1 y H l n w 2 E q t m 9 B 4 h 7 Q 8 1 _ 0 C 0 z 2 n C k j 1 K p 4 x V _ 3 y x B 3 x v p B 5 3 o B x 2 6 i C m 6 g e j q 1 2 B 8 o n K j g j h B 0 9 x N 5 9 N 3 s 3 r B 1 9 v p B k 6 s a _ x l n B q S w n 1 9 B m _ 7 e 1 8 X u y w 0 B 9 V 9 j 5 - C 0 0 v i C - m 4 G m 3 n s D - 6 m i B 7 4 m Z 6 s _ V 0 5 - 7 C r g z G i r g n G y l w E u 9 h 8 D r r p r C o s h O 3 9 y y F u t 2 h C p 8 o N 6 B v 0 p R g v q 2 E u s y e t n x B p h 6 - C 0 0 j C u m 0 l C v p 8 w B l 1 q L 5 q - x B k 6 j f 8 z 4 J q n n H i k q 3 B l o o g B n 6 2 C t s x E y x w y B u 9 2 0 B 2 p i f 0 m j C g q n U 3 y 5 J n 2 g u C v 4 q o E _ z N j _ 2 - G t - y J s o 0 v H j k y V g z 9 y B x k J v u v o B n h _ 5 B - s p R - - x P g 0 n o B q 5 h r B 0 5 w U r 9 5 s B v o v E 9 j m 7 B h w 0 v C v o 6 G k 2 k I g 2 - C p - 5 9 B 3 x x C s n o O v h 7 j C h j h g E u t q B h n n 0 E u o u s B v n _ H 9 4 2 C 1 5 l W w k p s B 2 k 1 W 6 v 1 D 4 l 3 C 9 g i - D 3 y y 4 B o v h h B n 4 n q C 4 x p C z 4 u w B 2 _ 1 V y s w D 5 l q C 7 x 6 I n p _ L t 5 2 M 1 g j L p z 7 g C P 6 v i s B t m k a t _ y J 2 0 h K 6 3 h F m 0 u M 7 3 s Q o h y E _ 3 8 L q 7 x E z 5 l W 1 v u F 4 k l g B 5 u q h B w 6 t h B 8 5 2 l B 0 r t F 6 - h B 3 k _ B u q x J l B y - v O h v s s B 5 k m P o 6 n h C 3 o J x w 7 r I s 6 o 9 B h k 1 D j 1 6 X 8 k w b 8 i t f w s q Y 9 i j b q 0 8 C 5 s w J i i 4 y B i 8 _ K v y k B v n 0 d 7 v h h C _ g l J u u 2 G y n z p D 3 s 9 l C 0 2 t E l m 8 p B 7 u q m B 5 3 t U w i 5 C y t n P q 5 y 5 C t z C 5 p i r D 7 u q m B i 1 1 c 0 4 5 q B z 8 N g t y o B r g y r B m r t h B s g 6 D 6 v v G z 0 w J 6 g i n B 1 i v T z p t 6 B n 7 g E o n 1 U k 2 8 b 0 o 2 j D g i 3 I 6 r j a 8 g 0 j B 8 v Y l l r H 1 q n L _ - z E 0 - r T m l l G 4 t 5 G v x s M q 3 3 D z k z W j k u W 4 r q D i - r p B z t v x B p r y o C q x S r l 8 h D n x j 5 C 1 j J m 3 k 6 C r g w Z 7 g h G _ v t S 2 4 0 g B u w o j K o h 4 B 8 n x l C v m h u B i u q 2 B 4 B k 9 g H u r 6 S m n i 6 B 5 7 D l 6 z 0 B s q 9 h B o 2 h C 1 s r S 2 z w k B u z y L i 8 5 n B l x w P s s G 3 5 1 z B 5 7 l I o v k S k n m U 4 2 h s B - u q m B w 3 6 l B u t 5 D - t n u B k i a l z 1 j B s w 2 h B o t j Q z n l Q t t 2 V _ 4 z H 8 5 q P z 1 p - B u 2 L p k 0 x C s 2 s j B 7 o K 9 5 j j B 6 w h s B 1 0 t V y 6 c 2 v u 9 B r t 7 T s p h 0 B z l 0 g H 4 9 - M o 1 3 K _ p i f _ q g C _ 0 - L u s u L v n i O p o x g B 6 g y M t x D 0 s l S u h k h D l 6 l R s w u J q t _ K q p r b 3 n V 9 k h g C l v - B 5 i 7 V 5 w Z p z i O 3 6 o K - 4 q T p n n L 2 g 3 o D p u F - w z h C 1 w r g C 7 7 v a 4 3 u Z k n 0 p B 0 j l 1 B r - 9 E y 8 l o B - 8 i z E r j t P s 0 x M n 6 v B w _ 6 K 7 _ m g B - q 8 P m 1 x o B n t h Q 0 i l D h v q O z 4 2 t C g j 0 V r j H 8 9 5 1 D 6 k h t C 4 9 x h B i _ B 8 6 x M z k 8 u B - Z 4 l 6 g B o m t m B u o B l h x Q q g t q B 6 p 5 o B 8 x _ Y j 8 q s B 1 Q 3 w l i B v z 9 n B x p m y B 8 Y n 4 _ k C j i n 7 B g v l g B i y y 7 B 5 3 t i B _ 5 q i B 5 z o m C - 3 7 t B s _ R j o 3 o B n x L q h j x J q 9 7 Q 1 5 2 f 1 q p M t 8 y c 3 4 0 C n q 7 T j s r i B q 3 5 7 B 2 u 3 H 7 h k 4 B 4 y j i D _ n 7 a _ 7 q U j v v 2 C t 1 p - B 5 1 3 g B r q k V w s k w D u o h y B 8 u v o F o r w k E - 7 p T 7 t - Z u u g t I p i w N _ _ u 8 B g y 0 z E j _ E 4 7 8 8 E h y 5 _ B w m 8 H s p j M 5 z 3 s F 1 8 8 G o y h K 2 3 h w B z t 0 y B m C 9 z q L l 1 6 X j r 4 q B 9 8 2 x D - g B u x 7 F 8 g _ N x - - J w 7 k g B z 7 1 X r o h U 6 2 N v - h Z k s s O r t t k B 9 j 2 n B l i 8 J 2 w r B j o u u B 3 r 6 G 2 5 m U 6 j 7 K _ w j P _ h l D v m p P W n n - 1 B 4 1 p 6 B r p 9 x B n 7 w E m g j u E 9 t v X k 0 4 r E 2 t 3 k B j r q m F g y z Z o 5 s T m n m s C 8 v 2 c m 8 y 5 F t x k Q 0 i 1 - B 5 w o _ C l 8 6 G v p t l F w 4 h E o _ r V j _ 4 s E s x v k K n k t l H _ x - I 1 s r G z n q j B 6 g j t B v 9 y y B v 8 1 K 2 z x B 6 3 6 c i h - E 4 g n B 1 9 n H 9 m 5 F o 3 0 N t z y a q 8 7 C t 6 n j B v - m u C t 3 p P 3 i z D q k 6 n B h h 2 U j 4 i 3 B 7 k g X m r 6 a 4 2 h G - x 4 q E r z 8 v B x - I o 3 7 q I 4 1 v W u 6 j j H x h r C g 6 6 q D l _ 7 K g w 8 r C l t i m E t v 2 J 3 1 j o B w k j z D - 3 p B y k 3 n E p n 2 Y z _ 8 W q 4 L 6 h o 8 B 1 u l 5 C m q - S 8 u l J j v j b v 9 p J s y y P 8 p l h B 9 9 o G - v h Q y x k n C g h _ T z r F 9 z 1 f 5 p w m B m 5 k g B m z p G r - r K 7 u 8 W 2 n O g s h y B w o 0 m B r 0 i _ B g 2 0 J o v 8 M l 7 8 B m v n 3 C y v g j B m q u 9 B - 5 v B 8 n i w B n 3 l M - l i F y o n E z w 2 i B v q s Q 7 y 1 K g 5 x E z 7 D y 5 - u B 0 3 7 G w 8 U l g k k C p 8 l w B t p 0 a 2 n 8 I i k p i B 7 g w f q u 7 D 8 j 2 k B g 0 w U 8 2 u M w w s C 7 v 5 v B 5 9 g l B 1 7 0 k B 2 6 L n x l m B 1 r 3 v B 6 8 o t B r 1 q X 4 m l n C i 2 v Q v m 6 C m o _ o E p _ g W x u l R 9 2 i K 9 z 8 K z j t 0 B h u k B 1 2 n u E r x s p C 7 8 v 2 C s q 3 C z g M y p 2 y B r j r s E m 2 l c v v 3 L 7 z j 9 B g 2 N 6 g P 9 8 9 q B 2 t y S 7 z 6 7 C 9 q N r p h Q w 8 m K h 6 s V q 9 3 i C i s v B j o o k B z 9 6 t B y 9 t Z g 4 8 Z - y E q 4 t m B 7 - P 6 w r u B 0 r k h D t 7 0 B j y 7 f 8 y V j 1 l D 9 6 9 L 1 p w L g j k H z t h o C r l 5 K i l v B 1 2 - K 1 t k a 0 _ J r - 3 l B 0 _ u s B 6 w r u B 1 l W y k 1 T y z u i C l 6 o M z g 2 f u p o v C h y m Z t 3 t L j 5 w N y r 3 u B 1 p 8 x B i w q V _ 8 3 K 7 q P 6 n l k B 2 x 1 k B 1 m 1 R 7 g 1 O g 0 _ G q w k K - j o u B q n m o B 1 y t L h x 6 y B i 4 g B g o i J 7 5 y K x u 6 i C v k s 7 B l 1 - U q z j F x o g W h o s 8 B v m J w l w U x g q W 3 g 9 O y r - b 4 m - i B l M m 7 9 W v g i B h 9 9 R m 3 w a w s 7 c p x 2 C z 9 4 d g Y i 2 h m B - y y J o q 0 l B w 3 2 Q _ k x G 6 v k X 1 k k k C g u 2 k B 7 2 p g C x s b i i n B 2 7 j i K 6 l w 8 E u i i _ C 4 i _ 2 H m - o j D 3 y 9 I _ g D j j W k q g j B i 2 9 T g 6 p q C 4 t G 5 s z 0 B p 2 t 2 B 1 4 u d v n 8 V q 6 3 _ B u i 2 0 C t s 6 F l v 4 G 1 k m 6 D u s s b 9 0 4 H - u 4 D s 4 q Q u v x e _ n 1 M 0 3 q K r z y H - 1 p n B w 3 p G 9 q q H 5 2 x R j k r n B - q x n B 4 y 7 K 0 q n o B u q g 9 B 5 2 x R z _ E - - q B 8 5 l o B j q - m C l 5 k l C 6 o Y n s p F x 9 q 9 B r y j v B - G n h r m B 8 6 s m B - j q q B 6 - p G l x 7 B p h y s B 4 t 8 M s l 0 G k 9 m j B r 9 4 l E o 1 u i J r j 0 L w o 7 g H 0 g p S 6 q l 3 D - 6 l m C v 6 g 4 D w i h 0 B 8 y j D 2 v 2 s B q 0 h j B 1 z 2 D - 1 p R n n o M k y r p R 3 l o N _ g _ S g v u 8 E j v 7 o B _ l - D j o i s D 1 k n r C _ b 9 7 t 2 C j p g t E u z m h E 9 j o M p k 9 z D x g 5 n D 3 v 6 N o k l h B t 7 0 p B s g n 6 D l y r h F z o L 5 9 p Z x p w i L i 0 o g B z 1 o I m 7 - i C n 8 3 q C 9 3 q E m s r 2 E y k z x B k t g d 6 u r 8 D _ 0 4 p B 9 m P u q 6 x C p g v 8 C q _ n G _ k 5 8 B 7 x s o E _ l k R 0 - 8 t C x q 3 1 D s l - B x R 3 g 9 i B 7 2 v p B 9 3 i i C s l t Z v v q i B o k 4 q B 2 4 k _ B o t 3 o C o p 7 b q 7 4 M i 6 5 N r q 7 o B g - 6 q G 2 v 0 c 6 8 n 7 D 8 j v k B r g l U 6 0 7 D n x i D t v 8 s C h l _ B 8 v 1 4 J 0 i i V 5 m 0 1 C h h 2 p B s l i _ C - 8 v p B _ 3 6 C 9 p 9 H m 0 w e 6 n j E p u g Q 1 1 9 O i 9 m D r v k h B g z l k J g - e g m g D s i y 1 D j z j h B w z r u B g 8 v _ D w u 1 M 3 j y H 6 t B o 9 z g B 3 g 3 L z y j Y p m B 5 _ q O x n s - F 6 g 7 m B 2 j x m F 0 s 6 s M t q k 9 B u y 2 u F 1 j u G o i 8 g D x t u k D m x J i q g q N w m 9 X t i 1 h D k 4 D s i 5 9 E 1 5 o t F w g 8 z D r g m M l z o o I s 3 C m r j _ D 1 1 h T i 9 4 k E j n 0 D n 5 6 x C _ - 0 o F s k q y E k 8 1 9 C - w x _ D r 2 z s E o l t E 9 n z o E 8 l o - H x n 7 5 B n r - I n v w r T l x 5 m K 8 p l F h 5 l S - l 2 t G 1 0 8 l B z z u - Q s 5 _ i G i 1 i 2 K 1 m 8 F 4 p T 3 g 8 y K i q 0 i B z n 2 l E k q s h C g j 6 w H u 7 z x B i 7 o r L 5 q 4 b k v w v E 8 3 4 p C v p k h E 4 h 9 h E 0 _ j L 7 u B o 8 w Q 6 r j 9 E 3 g 5 d r n z n E n v g 5 H n h 1 R 2 h 4 y H t s l 3 D 6 j s z D 7 u u n D 1 4 p r H k l z F 6 - 8 g Q 2 l r O n 1 p F s s w y D g _ 6 g B 3 j z J p 8 m - N 6 3 6 p C y 9 y z F w 2 k I g _ y O 4 n v 4 D j 2 l 3 J z n q p E 5 t o v H 2 j C x 7 m i T v 4 w 9 E 6 5 p 5 D p r h 1 D g t g 7 B m 1 v p C 6 1 p l E 2 - I _ _ u B x 3 2 g B 7 s t n W j m 0 u B 6 i t o I v h 4 C k x t h C 0 v y z E w h Y x 8 u j J k 1 u I j 1 0 t C j 7 p g E _ 9 z z K l 7 m 4 C 0 k l p B z 9 3 a h 3 o 1 C 5 4 y Y i l o m B x 8 8 x E h 0 y J 5 w y o K 6 - D t 1 r h G n l u l U 6 g 5 _ E n 4 3 j F 6 u h l U m m 8 w B i 3 k g G p _ k u L x 8 6 3 t B y n _ j E t p 4 p G 1 h y l I o t j k B 7 u 0 r P 6 m 5 z B p 1 2 3 G q k p n I - s m _ D q q 0 2 U 8 q z F v 7 2 N - z l m f 6 - p F 4 m _ 4 a j x r l C g n q w M _ n k c i r u t B 2 h 0 2 U 2 2 o p L - 2 x t B 1 9 g 3 U 2 2 o p L 2 z _ m B y t r B t k l u M m 1 - k R l q P 4 g r y X g q 8 X 9 3 Y s x f q 9 8 1 L p i j 3 U 1 k q X u j T - j 1 1 T 4 1 0 w G 8 j r s L v q h m I 3 t 0 8 F - k o 8 E p 7 t i K 4 y g x E _ j i m G k _ o q V 2 7 m Q g h v 1 C r 9 8 1 C 1 p q - O 1 p q - O x 1 j l I h k t Q n h v h B w 4 8 6 U o 3 n p E n y 5 r M g t p w B 6 q 5 z J p o z J n g m 4 L v z 4 5 P 2 7 2 m K m l k X 0 j z Z - s z 6 L 7 j l r F l l 1 x C 6 w p 3 L 6 w p 3 L z j 7 j J g v o F n _ 4 S y s l C 7 9 y p B k g q z W s z y o C w n 7 n T - 9 y B 6 q 8 u a 9 P 4 9 g r c s q 8 7 C 5 _ t 7 C - 8 z y C v 7 k G q x w _ e w 7 1 O _ k 1 3 Q u w 9 I p 8 n y N r _ 9 1 E n s X 7 u 8 - C 1 v 6 2 U - r 7 _ H 7 u 8 - C k 3 2 q G o 8 o 1 D s u z 4 I 0 1 l o B 2 3 w 4 1 B z t t 7 F j 5 s q H y 6 l 1 L 5 k 5 M 0 y k q I o 6 p x M v _ l j C n t u p L n y w g D _ 4 9 I k v y h E 1 4 0 y Y t k K 9 l _ F 7 y 0 z E 5 9 9 j B 5 4 0 8 L o 8 u s H 7 9 7 t C 4 p 7 w E w 1 3 n H j o 9 y B 5 q 3 v K u t x 5 D j z n Y s q p u N u q p u N 1 z 4 Q 9 4 5 - M g n u g B o x x k M 1 s w l U n 7 g 1 B w g 8 0 M 9 o _ _ Q z 3 _ X h _ 4 6 Y k k l 0 D p j v p D m i h u B s h 8 g T p _ x S q z s n a y 0 x u C v 8 m 0 M 2 r o z N 0 s k g J v j z v C n z h 8 K p 3 p 8 B n j 4 k B g g z 8 a 3 - 7 P 4 j m q Q l p z T 1 6 6 t K q u w 3 p B 7 7 1 z D x r x j E 5 i s 4 F o 2 i t G x - h 5 H 6 x j t E o 2 8 p B u 3 l l c v j 7 F t _ h o O j 9 j v G 9 - j 3 F i 8 n l C 9 q m 9 O u o x 9 O w g g 0 C u o 4 _ I 9 t 7 9 G 3 1 6 R o 4 t s B g s 8 w C k p x q D k r 3 0 L q l 7 v E 4 m u o 4 B 7 x k 9 C 4 g 4 c u - o m N 3 2 _ l N w - o m N 3 2 _ l N g m s 9 I u s s N 3 2 _ l N 3 3 l z I n 6 0 i B 7 o x l K l m 4 7 E 3 0 l s W w 0 m O k 1 t j d 9 2 n T v t C 2 3 j 8 K k s x u E l z o t B 8 3 r u H z 6 - l B o g q l R o s - 3 E w q t 7 D 2 _ z i L r z h 4 G 9 6 u G y 6 r C k j s m F y j h x I x v k u M m z n l B _ l n E w n _ h U w y 3 i U 1 h H m 0 x p B i m h 2 W 8 _ - B r i 2 g T 2 u 3 i C r s m t P 5 2 n p I _ n k 0 J t v T q _ t o P 4 s p s Q o w y r Q g j T x g 7 7 G y 6 i j C z o z I n p 9 o Q 0 r n 3 U 4 5 x I u 2 o p Q g j s k D 2 k 6 4 E - 9 m 5 M m t 4 n C 9 x 1 q E 4 3 _ m J 7 w _ J l 6 2 z N x i N j k s 5 M m o h 0 N x u i l C _ x x y F 7 s 6 2 N w n 2 B g - j J j z u - K 5 9 a q h x o L z t 5 i T _ q 3 B 4 w i q D i 0 w n D _ u z B 3 7 x W 5 1 o y O 4 6 x _ F 9 i 6 1 D 6 v 1 n O n r h E h r 0 u F x 0 l 7 M y 8 y i C 3 1 z m H z k m 8 L n _ n 8 q D z k m 8 L k 6 6 e h g l K 6 p t y H 7 3 m w V 8 x s 9 B p y 4 y K 0 7 z w V 5 5 - Y h _ 7 i O r y v i I u r s r D 8 h 6 s U y o y B 3 1 6 t W 9 w 1 - E q 3 s m G 8 k _ m W z w C 6 k 4 v F u 0 x 4 C 3 5 r 5 B q j n F 5 k 4 9 K w 3 2 9 H p 9 3 Q 5 n m x M 2 l o n G g v j 9 B s 9 v y C r v 2 u H l 1 y X n g w g E j 9 v y K v s u s D j y n n P j v - y L 7 _ l b w 1 _ y D 9 3 3 g J 2 q 3 b y w l t I t 3 q j F o w y r Q k x c m 3 x h P 2 i m P s o _ s N 2 l - s C s g 6 0 S 3 t t 7 D - r k o P h w M g 7 t 5 F v u j q J 9 j q k D y j q q H k 3 C g z L y 4 p n G w - 2 1 Y 2 x V 9 y w h S n u s 1 B g g i h H x 4 h t C 7 - k x D i t y u P h w _ O s x k v F _ n - 9 I n k 8 k F j w l s E u g 5 w C r u - m Q 2 r w K x r 1 x P 6 n n d 4 1 _ 7 M 4 j k B x i U g 3 s - R y C 6 x u B 4 2 a z y j - U 1 i t 7 D 7 1 r I j 0 0 - G x 4 l 8 D z k V _ 8 _ y Z q p D g 5 j 1 B q 4 6 h S 5 3 u h S 0 6 p Q g 5 8 8 K s h 5 B i y p 2 S 0 7 o g G z s s H p z h l O s u 6 6 G x n v z I 3 9 v J y - i F 1 y _ w Q 1 x x 0 B 9 g h 4 H y g z U 9 2 8 - G 0 6 x 7 K v p t v F r k m j B p g 8 I l 8 3 9 C 5 t 7 E z 4 s i M 6 4 n X _ v k 3 S 5 y k l B j - 9 0 B _ 9 2 m L q 8 p n L x x F z p h E 5 v 3 r L t O 2 U k B z s l L z 6 3 x G g - v 9 J n 8 4 9 J 0 j n t B _ q w x P 5 _ p v B 0 6 6 j K 8 3 7 G 8 r v D r _ s t s B o _ o E r s t g Q w 3 o x B r v y n Z s 4 n D 2 g q D - p u B 5 h x v h B 5 9 2 E 5 0 i 3 B _ 6 4 1 C m w y o N k q 2 S 3 7 o k G 4 z y 6 J p n v u G 4 9 1 Q 3 _ l s O v t 7 s O h r 4 B o 2 2 B r - 1 h O h 3 y r G v s _ v B t 9 1 J j w p x C 8 t z 7 C q o 4 k D y o l 8 B u 9 g p G 5 w 6 - E _ 5 6 P _ _ _ 2 F 6 1 v 2 S 0 t u 9 B 9 9 p - B - 3 h j F j 5 p J 2 6 z 5 L 9 5 v 7 C 7 8 q 3 D p _ z g M 6 u k O n o j 7 H x y 4 2 C z u 4 k E 4 l r I o 7 9 r L z k r o 8 B g h z 0 H 7 6 9 n B x m 4 m B v q v 5 B 8 j k o E w - l x W 2 u v x C 6 7 1 9 J w - l x W 9 n m I r g g v Q 5 5 p x L 7 m q v M n 0 o h L 6 g y C 2 _ C _ g 0 t W y v 5 y M g p q x B r v _ 0 L v o i l F q 2 o 0 I r 8 w i D 2 t t g C - n 1 l C 4 y h w O s m m j B x l l v G l h u v K 0 9 h E v h k h V o o - t B m g _ u L u i 3 g V 2 x - f 7 1 r 0 H 7 w t i B g g l w L p 4 4 0 F y z o m Q _ t w h D j u y 1 V s o u I q y 0 G _ x p l T r l 7 k S x i O w 0 o 1 s C l 7 _ g B 0 j l q L m 6 v n G x 7 q m D r s 6 1 H 1 j 8 9 B k n t q R 1 _ l g M _ 5 h S s g k l B 2 k x y L y o n w I l _ o q B - k 3 8 K z v k 8 K v q i F 8 5 3 y K 0 w 1 1 N z 4 3 g F 9 u l k C t 4 _ i B _ n u m V 0 u 5 C k h w t F 3 r 5 q D l 1 r x J 8 o l - F 8 w 0 O _ j p v K z 7 1 3 F 3 v g f 4 _ l s O u q s H r j j H 0 5 h k W 8 w v B - x z y M 7 o D u 1 - g J 1 9 x h F 8 h 6 L i p 6 x G m q x h S s 1 4 J o u _ U q - u 7 R s v I 5 p g 9 S w 0 0 i B m 2 p 2 R v 6 y O p 0 r r B 8 3 B u z u o J s 5 8 9 F 0 7 s j D v 0 m 4 E q s k O n j o m G w r t a 2 r 7 o O - 3 t H z h 7 k S v z b g 0 5 j K 6 8 l _ K v y 3 6 I i u g G r 4 6 h S h y 8 i D q k s 7 H 4 m o w P m 8 I w 9 w K y 0 0 v N q y r n D l y - 4 J x 1 l R l p 4 1 B - w 9 m P 5 v 1 j B l k t w T n 9 3 I k p i a z s 0 s W u 2 8 9 H w u w 1 D m 7 u 9 N o 6 8 y C i x K o 6 7 y W q t l t G v t _ g D 4 x F 5 p g 3 M 7 2 m o N i w i _ E l z n 6 B n 7 4 g M k 1 i h M n 7 4 g M i 4 9 B k g i B 6 j p i U t 4 i n K 0 x g q D 5 q u m Z i t o W m 2 l L y m - I t y 4 m L 8 5 q y M m v k w D t 5 F g k 4 - j B 8 - z k J x i x r S u n s 7 C 6 7 l 8 E h m B 4 t n 4 N l _ 8 3 N q l r r H p 9 y 9 B v t o n C g x 4 t N u p 8 2 N x 4 z j C _ 9 6 i B 9 x - p S h - s C z u r 0 g B 5 _ v H t 8 2 x B 6 v 9 i R 6 s y j B j n u w Q _ s m u L z l 1 g D 6 j _ m a t m j L m _ a w u o B o 9 t y N s 7 g n I 1 - 3 t D z i h D p p w K j - 5 C _ 9 u g Q 8 9 u g Q s - z l E t z v 6 D 8 9 u g Q 0 i 0 p E - z z 4 G 6 q 4 - J 7 l o a 1 y _ w Q 1 y _ w Q t g o x I n 0 6 p B q i z 9 E 5 0 w r E u 7 8 6 S t 0 g C k - 3 i V m 5 - 5 Q t t 3 H 4 0 m j D 6 y 4 g J y 9 j j Q k 0 8 N u 3 k o L o o t w D p w r l H _ x q F 1 k 7 x h B 9 o e _ k 9 5 G 3 z v 8 D 8 v s t K u 1 j G g i m q T n l h x E o u 3 1 L 5 i 2 w C o g w k L o g w k L 1 4 _ v E _ y 8 o D w 6 n v L p _ y v C h w n 1 Y z p 4 y B r u 1 3 N 1 p 9 4 Q k z k Y y u 5 0 Y y i p 7 C 7 t 4 B l r p n M l j j q J 9 j j 5 G w 4 v x P l h 7 9 C n 8 w s X z u s V i y j j a 4 8 h G 6 r k G 5 6 k j R 8 z k 9 U x 6 j D 5 r p l S 8 z k 9 U z j j B w x i o T 8 z k 9 U 1 u D 1 z 1 s U p r r w B r r s q K 8 p n m J s o p 7 B h h n q T u j n v B t 7 j k C h 1 k n Q 7 t 6 h B n q 2 y Z - 9 4 n C 9 g l 1 M m 4 h i F t 4 n k B _ 7 m 8 P l o p K v 4 v 2 U r 8 v B 4 8 2 u L 9 h 6 z M w j k 0 M q l 6 8 C m 3 u t D h y s k B m x l k T 5 h 0 P u i 8 4 e 6 - _ D t g 7 4 i B Q 9 6 - y a j u 6 L n s g n F t o i v B z q x _ w B l r r n M l r r n M n x 7 9 K x j g B t x - r K g u 2 r K t x - r K i l 8 C g z i x I t x - r K 6 5 H o 3 Y 6 4 o 4 f 9 B l - 4 2 f h 7 1 c 2 k 1 _ P - p u _ J _ h 8 _ M n 1 t W 7 6 l 0 H u 2 n _ M x w h t E y x o 5 E w 2 j j O u u r 7 I z w s T y 2 j j O 8 r - 5 B 9 4 s v G 0 1 j s Q 0 k z d 6 l w o V 5 2 y 0 D r 2 h 6 H j 7 i k W l p u j B w m s q N 4 t h U x 9 z m B y - q 1 C x - 4 7 X 8 y k U l m 4 n g B 1 u C i 4 0 - Q y 1 0 s C 8 j 2 6 B m 9 4 0 H u k K n _ - m D m - s _ K 8 h l u R h w v b 5 i q 5 B i 4 r 5 F i 3 k 0 K i 3 k 0 K k 3 k 0 K - 4 m p B n q 2 w E 3 9 t 9 H i z 9 x B 7 2 s 5 H 5 n 0 3 U r l - i D y z 0 5 H 2 r n 3 U - j p j D m 6 k 5 H l j v F z y x q I _ 2 j y 6 C r 9 0 p E m m 5 H k 1 q 1 L k r 3 0 L 1 t q s B k p q o G i 9 z r 6 B o 2 7 l B t y 0 j L 3 v 5 x R y h 3 D 0 t t 8 J s m p h B 0 i t Q k l t k H j 8 j j G 0 _ 1 G _ l x o a n 5 j q C y o 9 v Q 8 i 5 W w s w 2 B 1 x 5 4 Y x y l D k t i 4 V _ _ o 1 J q 2 3 v D 9 2 1 5 Y x 1 n b k n w u Q 1 y 1 5 N v 6 - y B v - 8 v D s l - u F z 4 _ g O 9 s y g M j 6 v C 0 l 0 g O 0 l 0 g O m 8 k c i 6 j 9 9 B 5 v - e k 7 9 8 E 2 n 1 u Q p r j q D t 8 1 O 9 h 6 L v s u y N 0 q k x C p i y 7 b 0 n q C 0 l 4 q B k k n 3 I o w y r Q n t 7 t J t 4 B z - z s D 5 - 0 2 J 9 w y m W n x 8 B 2 6 m y Y 7 u r I & l t ; / r i n g & g t ; & l t ; / r p o l y g o n s & g t ; & l t ; r p o l y g o n s & g t ; & l t ; i d & g t ; 7 2 4 3 3 7 6 0 1 7 5 0 5 5 1 7 5 7 3 & l t ; / i d & g t ; & l t ; r i n g & g t ; 6 w n v l u k r t C 7 _ 1 t H y p m v P 9 2 6 B m u x t R v 0 l t R - u _ u G - i 8 I g l 2 Z w m o H 7 s l v I i n n k K 1 v u Q l r 3 0 L i g h 1 L l 1 q 1 L l r 3 0 L i g h 1 L o 0 o v I p 8 p d n p J 7 q 9 4 a p w q 9 D 5 6 y 6 K 4 r k 9 O m 8 v - B 6 m z 5 I x n l q C t 9 p k M k i g k M t 9 p k M 0 u 9 5 F v i 5 k B m 3 q v J - z j Y h _ n j L 9 9 2 n R j - 9 c r v 6 y G i o u 9 D t k 8 7 P v 1 u T _ k t o K i t n 8 P _ 7 w 7 P h j v t C m - U k r B p m p w K - n s w _ C 8 4 K t t i 3 U v m o 8 E 2 0 y B 1 4 8 2 M n j p 3 D l x j 8 D & l t ; / r i n g & g t ; & l t ; / r p o l y g o n s & g t ; & l t ; r p o l y g o n s & g t ; & l t ; i d & g t ; 7 2 4 3 4 3 1 7 1 4 6 4 1 4 1 2 1 0 1 & l t ; / i d & g t ; & l t ; r i n g & g t ; w r z _ h j 5 3 p C p j _ 8 H 5 4 u J 9 9 1 f n u g - I 5 5 x o I & l t ; / r i n g & g t ; & l t ; / r p o l y g o n s & g t ; & l t ; r p o l y g o n s & g t ; & l t ; i d & g t ; 7 2 4 3 4 7 3 0 4 9 4 0 6 6 6 8 8 0 4 & l t ; / i d & g t ; & l t ; r i n g & g t ; u q y 1 1 _ 7 x r C n l 2 k c s 4 4 B 5 8 k t c o q m 6 B i v 2 4 R y w 9 h G h 4 t Z p t 3 - H 5 3 2 r V y v E r q p g W 9 R m g 8 P z 8 x _ J p q 1 3 I i 4 l c p k l l C 0 g l 9 I j 5 h 9 E 2 9 q 5 Q p z x k I w 9 w J & l t ; / r i n g & g t ; & l t ; / r p o l y g o n s & g t ; & l t ; r p o l y g o n s & g t ; & l t ; i d & g t ; 7 2 4 3 7 7 8 5 7 6 2 0 0 2 3 7 0 6 0 & l t ; / i d & g t ; & l t ; r i n g & g t ; w j m w 7 l 5 k v C 9 t 1 L w 5 x o J o z I h o 4 s P r o 8 k B 5 l 9 3 H z 6 y B 1 3 - F 5 5 x 3 J s p p W y o o u M y z r F z j 2 w C m x 4 r C m 8 m u B 4 x r - F 4 6 5 1 E s p s _ J v u P y l 0 5 Y _ 6 q q D p z 0 u E q l h q B _ 4 v k I 4 y u f g h x i G 7 h q f 0 s 2 0 C 5 o j h C w t - 2 C m _ - n D 1 s j k C o 6 4 z D 2 _ i P _ j q s K - z p 9 C w 7 s 9 D 9 w 3 L 4 2 7 _ V 6 3 r E l o 6 F i m 8 l B 3 0 s k E u q s F 9 w _ w O n 1 h k C u q t i B g p l y M p 6 r 6 B - 3 0 5 F m s 0 _ B - q j M 4 1 5 F 2 h h 0 M i 2 y p F w j l k D r o _ k B 0 9 l v C q q v q B m 1 4 x B & l t ; / r i n g & g t ; & l t ; / r p o l y g o n s & g t ; & l t ; r p o l y g o n s & g t ; & l t ; i d & g t ; 7 2 4 3 8 3 4 5 1 3 8 5 4 3 0 0 1 6 5 & l t ; / i d & g t ; & l t ; r i n g & g t ; k 1 g 2 w 1 3 l t C 3 6 1 N 3 3 6 1 D m i g 9 L r z u i F x v w h B u k s j D u g g 1 O 2 x w 8 H 0 t y 3 H 4 k 5 E m n 8 s R m 7 n D p 3 p q R 7 7 p o G _ p q 6 C m l 9 q B v q z k V s q j q D p x y v P t w 0 l G _ v s 2 K g l z W r 7 j z B n _ 2 9 D u n n r C l g p 6 J 8 l _ t M 5 9 9 8 T g 1 j H 2 j - I 4 6 o v K r j s o O u t t n I 5 r r i G 3 w 2 9 U s s p S o 8 i u c l s 4 c 2 x S q k N s z j 1 X _ 0 q i B 0 z q l b 2 s k P 2 _ 0 O v 5 2 9 H p _ s - M y y v F u 8 h 2 K s v m 0 N t w u h B 9 w 7 q E 1 i o 1 P 1 v m O 2 t g 3 B 3 _ m r I j s _ 0 R j 1 5 1 O x h C 1 p r D h 8 s 8 R u o 0 K j i z 1 C j 2 g - J 8 z p - J v 3 y g H 2 o q I o w w 8 n B - - 8 9 J 6 - u 0 I m w i w t B q m p n B w 1 g 3 E i s 3 z D n 2 9 r R n k q r D z 3 B h 3 _ 0 1 B x 6 m t N l t 2 4 B k i 1 B 2 u D 4 n l o P 2 0 s L h 8 i p U 1 u _ 1 R t r 6 C 2 r o 8 I v 3 z p D m 6 1 O v n 8 i U 3 q - q I 2 2 h l F o 2 J 4 6 x x G j 8 k i F t h 3 w H z 9 u 4 E w g 7 5 B 9 - 0 p U x 9 g 6 C g 4 7 3 S i 3 x 0 C n 0 h 4 T g 3 x 0 C i 4 y u O - j p 8 B y 8 i H - 8 8 n K z 4 y t K & l t ; / r i n g & g t ; & l t ; / r p o l y g o n s & g t ; & l t ; r p o l y g o n s & g t ; & l t ; i d & g t ; 7 2 4 6 3 3 4 1 1 6 1 0 1 0 9 5 4 2 9 & l t ; / i d & g t ; & l t ; r i n g & g t ; p 3 3 1 u q v o n C z m 0 T 4 z v 1 B 0 j l q E s - x u C i x _ D g u w r H 3 j u i C n y _ i F k _ l m B t r 5 q E j u q _ C u 3 g 7 N o - 5 M i h J 6 i y m X g z x 3 B 8 z a i w C y y q _ K i 7 m H x 3 o g L y t - D r k 0 1 D g h m C n t 0 _ O x g t H m 0 4 u L - i W 3 1 _ 9 P 7 o C 3 u q 9 J 4 6 0 7 H z 1 p t B h 4 i 2 Z s j 4 F m 7 J j 3 j X - 5 2 o G v 8 9 k B x p n 9 C h y g h E & l t ; / r i n g & g t ; & l t ; / r p o l y g o n s & g t ; & l t ; r p o l y g o n s & g t ; & l t ; i d & g t ; 7 2 4 6 3 4 2 0 8 7 5 6 0 3 9 6 8 0 5 & l t ; / i d & g t ; & l t ; r i n g & g t ; 0 p k 1 z m 9 2 n C 9 q g i E g 4 9 y J - w v k C z 4 7 - C w g w X 9 1 w k E _ h u w O k z 4 y C 3 y l w N - p 8 K 6 r z n L 7 4 1 1 H q 1 u w C 5 _ v W h l g y B h n 0 4 N 4 s 1 j D 0 g g _ B g 9 2 e t g r B 5 y r F j s x D 5 h y u O 5 s y p T v 6 J 0 3 6 V y k 2 - C k k x o I i 0 1 U j D s m t 1 F t q _ - E l q P _ z w q G j l p Q j 0 w 8 H - 1 t o D q h 7 l a 5 w 0 C x 1 k 2 C y q k 7 R g i Y n q k 6 I _ 9 9 i D z n 1 j N k 4 h J x 0 4 n f j 1 u 8 D - 5 _ i N & l t ; / r i n g & g t ; & l t ; / r p o l y g o n s & g t ; & l t ; r p o l y g o n s & g t ; & l t ; i d & g t ; 7 2 4 6 3 4 3 3 2 4 5 1 0 9 7 8 0 5 3 & l t ; / i d & g t ; & l t ; r i n g & g t ; k p i j 1 _ _ k o C - g m o B r z u s B _ h g o Z q s 0 k C o g l 1 M 5 w m _ I l 1 0 K 2 l 0 5 M 0 6 p J o a w 1 h x k B 4 1 j 8 C 6 5 j x B 3 1 8 n U o w w e o j Y j 5 F i 2 h 5 V v 5 v 2 C w v F n u n o E y t 1 8 B i 0 w _ F o 7 _ 9 C p 7 8 2 D 8 l m 1 J 6 w 4 5 C s 0 y z D s m 5 _ Q y x C l 4 9 u Y 5 r s D z p o p J u y v p H v 1 k o C y 1 0 Z i 6 0 2 C y g G 7 l i 4 i B r t r C l r x 2 E y 1 v k F 5 v y u C _ i p 6 D 7 u 3 m G 9 i 9 2 G _ 1 8 l I o t 6 b o j 3 u L 1 2 l D 3 4 6 w H 0 0 6 n V x _ w P - k 1 p P _ 3 1 N u o n L 0 3 - s R u v i N p z s 0 C & l t ; / r i n g & g t ; & l t ; / r p o l y g o n s & g t ; & l t ; r p o l y g o n s & g t ; & l t ; i d & g t ; 7 2 4 6 4 3 3 6 2 1 9 0 3 4 0 9 1 5 7 & l t ; / i d & g t ; & l t ; r i n g & g t ; k o 6 n 0 4 w g p C 4 0 i v L x v 7 i I r k s H j t k 9 K n q i x E 6 4 h m E m s w 6 J p _ p K o g y w L u t 7 a l o j s C _ i 7 r Q 1 l r i C _ o k z F 6 l 4 2 B j p w 6 H 4 u n i B & l t ; / r i n g & g t ; & l t ; / r p o l y g o n s & g t ; & l t ; r p o l y g o n s & g t ; & l t ; i d & g t ; 7 2 4 6 4 3 4 9 2 7 5 7 3 4 6 7 1 4 1 & l t ; / i d & g t ; & l t ; r i n g & g t ; 3 3 l j 4 k y s p C t k h x J x 2 h L u i h C m 9 j 1 T _ 7 p a w j z v L u q j 7 E u 2 8 3 E 4 k i I r 2 g _ O 9 z 0 S 6 n 6 u E o w v l D u 1 j Z z 5 i w E w u m 9 E 1 q _ 3 D & l t ; / r i n g & g t ; & l t ; / r p o l y g o n s & g t ; & l t ; r p o l y g o n s & g t ; & l t ; i d & g t ; 7 2 4 6 4 3 8 2 2 6 1 0 8 3 5 0 4 6 9 & l t ; / i d & g t ; & l t ; r i n g & g t ; _ m l 7 x _ t s o C i z s k C 0 5 s v C k 7 2 1 D g s o o L h 1 w g C p m o p B & l t ; / r i n g & g t ; & l t ; / r p o l y g o n s & g t ; & l t ; r p o l y g o n s & g t ; & l t ; i d & g t ; 7 2 4 6 4 4 0 5 2 8 2 1 0 8 2 1 1 2 5 & l t ; / i d & g t ; & l t ; r i n g & g t ; p n t 4 r y 2 x o C k 7 q G _ z o h K t x x B 6 r y J u 4 q g E q 1 5 4 F 2 v l p D 7 w t _ H n z y 2 I 4 x 5 Y z z _ s B 8 s - 2 J 7 l h k D & l t ; / r i n g & g t ; & l t ; / r p o l y g o n s & g t ; & l t ; r p o l y g o n s & g t ; & l t ; i d & g t ; 7 2 4 6 4 4 1 7 9 9 5 2 1 1 4 0 7 4 0 & l t ; / i d & g t ; & l t ; r i n g & g t ; v j o r r 2 y 2 p C j 6 t I u 7 q u M k u l g I g x g q E y u t - H h 1 u x I p l j t C y t 4 I w y u U & l t ; / r i n g & g t ; & l t ; / r p o l y g o n s & g t ; & l t ; r p o l y g o n s & g t ; & l t ; i d & g t ; 7 2 4 6 4 6 3 9 6 1 5 5 2 3 8 8 1 0 0 & l t ; / i d & g t ; & l t ; r i n g & g t ; t t 0 m i u y z o C l j 7 r B 9 m 3 i C - 1 _ r C x y u U 4 5 9 g G o 4 5 j B x k v I g i m 6 C g h x W o 2 7 H v 6 v t F x r g 3 C & l t ; / r i n g & g t ; & l t ; / r p o l y g o n s & g t ; & l t ; r p o l y g o n s & g t ; & l t ; i d & g t ; 7 2 4 6 4 9 0 8 3 0 8 6 7 7 9 1 8 7 7 & l t ; / i d & g t ; & l t ; r i n g & g t ; 8 u 5 l o 2 l i p C 1 h u M h 6 v q G n k u j G j w l 7 Y l r 8 C x 6 s m I 0 n i m M _ l g T u u 0 1 W r 5 x 6 D 9 j 4 5 M k - z 7 J 6 h y W 6 m v l I 1 4 8 1 K x j k h F 6 h q C 6 h 3 o K 3 - 8 h p B u 9 v m C 5 s 1 u E t 1 i _ P x v V 1 5 h w k C r 9 3 3 I 3 6 1 G q m j C n 5 _ R t 5 n - f 8 q M t s 4 h V i 6 3 X z 2 x v K 3 s - u K m 3 q - E y 5 j l L x w u X p - u 7 R p - u 7 R 9 7 o j C m 6 5 2 H 6 9 6 7 R r 8 s 9 E j z h P l _ - m N 3 k x r B n 0 x i X z 3 t k B - s u w K 3 _ l s O 3 _ l s O - i t e 4 8 m _ H w 3 s g L & l t ; / r i n g & g t ; & l t ; / r p o l y g o n s & g t ; & l t ; r p o l y g o n s & g t ; & l t ; i d & g t ; 7 2 4 6 6 1 4 7 3 2 0 8 4 3 4 6 8 8 5 & l t ; / i d & g t ; & l t ; r i n g & g t ; 5 k 3 i w w - 2 j C g n w n K 5 8 v E 3 x 3 s V 8 6 g 4 I - z h z D h 1 y v B 2 q p 9 L o t y C _ y x m S 2 v 6 2 U 8 h n B y - X 4 r C h 4 _ q M 6 9 8 1 M 8 u k b & l t ; / r i n g & g t ; & l t ; / r p o l y g o n s & g t ; & l t ; r p o l y g o n s & g t ; & l t ; i d & g t ; 7 2 4 6 6 1 6 8 2 8 0 2 8 3 8 7 3 3 2 & l t ; / i d & g t ; & l t ; r i n g & g t ; - n p n 6 3 z h k C q y w 0 M 8 7 o Q z 0 s u E h x q 7 G s x u s O h t n g D r i 8 d h 6 z u F 8 n 3 8 E w s r w H u l v t F x p 5 v E 6 u g h E 8 m v _ O o g 4 B h 4 6 1 N h 4 6 1 N _ n p g B - y 0 o H h 4 6 1 N t o V i t k G 3 2 o v E t j - g R g 8 Y r m 3 r C l x 7 w G t x u 9 I i p r k G m 4 z i N 7 0 7 K z m 9 8 N i m q C & l t ; / r i n g & g t ; & l t ; / r p o l y g o n s & g t ; & l t ; r p o l y g o n s & g t ; & l t ; i d & g t ; 7 2 4 6 6 3 2 1 8 6 8 3 1 4 3 7 8 2 9 & l t ; / i d & g t ; & l t ; r i n g & g t ; 6 z p 9 0 3 3 7 i C 6 x m J 2 1 1 j O 6 _ q 9 M w C h 3 j P y _ z h H _ g o L n k s _ N 8 g 8 I n 9 y s K 3 1 1 j O x 1 z a v m 9 X m p t C n l x l Q & l t ; / r i n g & g t ; & l t ; / r p o l y g o n s & g t ; & l t ; r p o l y g o n s & g t ; & l t ; i d & g t ; 7 2 4 6 6 3 4 0 7 6 6 1 7 0 4 8 0 6 8 & l t ; / i d & g t ; & l t ; r i n g & g t ; _ r q x 6 4 x g j C u k 3 8 M - - s 9 N j r x J q 3 z s C l o 2 2 E - h 4 x L j w l z I 9 y n g D q v x P t n Y 0 m _ 5 k C _ 4 p L h z y z L u w 0 3 N g _ 6 n E _ 2 i 4 C r 6 8 4 M g _ m 5 M y 0 x u B 7 2 7 _ F n 2 4 B m n v v h C z x Z j u v z E 6 y k x I i n i 5 R x s 7 j B 4 m s n D 6 9 p x B 0 7 r o N t x 7 K & l t ; / r i n g & g t ; & l t ; / r p o l y g o n s & g t ; & l t ; r p o l y g o n s & g t ; & l t ; i d & g t ; 7 2 4 6 6 5 5 3 1 0 9 3 5 3 5 9 4 9 2 & l t ; / i d & g t ; & l t ; r i n g & g t ; q r 4 4 s x 7 q i C 7 2 6 C 3 n i 4 G 6 t 2 o I m 2 7 - O l 6 g F x u r 9 R h q w H 2 g o i K x h - h K 9 _ X k m 3 D u i p s L - s 2 3 N w x t l B y m u t B 1 - k g F s 1 i 8 O & l t ; / r i n g & g t ; & l t ; / r p o l y g o n s & g t ; & l t ; r p o l y g o n s & g t ; & l t ; i d & g t ; 7 2 4 6 7 2 2 0 0 3 1 8 7 5 3 1 7 8 0 & l t ; / i d & g t ; & l t ; r i n g & g t ; m h 4 p r i p r l C w 7 h g E 4 u n k B x r y t V z _ t g C m g 1 C g y o 2 Q p g 9 1 Q l j m F z j o k D 7 - u 7 B r k _ S 3 - s j L 9 o o j L j 8 k 5 C 7 _ i n F 4 y z I u l 9 1 P u l 9 1 P 5 s 3 z B l r 4 n H j 9 q v D & l t ; / r i n g & g t ; & l t ; / r p o l y g o n s & g t ; & l t ; r p o l y g o n s & g t ; & l t ; i d & g t ; 7 2 4 6 7 3 3 1 0 1 3 8 3 0 2 4 6 4 5 & l t ; / i d & g t ; & l t ; r i n g & g t ; - i - 2 i 5 s y k C j j n v H - m x 7 F u u x T t 9 7 4 L w - m d s 3 r m D k y s B l r 2 5 D h h 0 1 M n i q y B k j i u C & l t ; / r i n g & g t ; & l t ; / r p o l y g o n s & g t ; & l t ; r p o l y g o n s & g t ; & l t ; i d & g t ; 7 2 4 6 7 4 1 5 8 8 2 3 8 4 0 1 5 4 0 & l t ; / i d & g t ; & l t ; r i n g & g t ; m k 4 k 9 1 4 t l C h r M m y k 3 B o l 9 y V w g 6 r C 9 5 5 w T 4 w i k D - o l J s 8 1 l O v g 8 7 K h g 5 V 0 _ 9 l B t j i 2 L k q 8 5 Q 9 u 1 l B v 7 g d x 6 5 - I 6 n r 2 D w 8 h z E 2 1 l X _ t q u L w _ 9 r Q 0 z g j C o 2 6 Y t n t L m v u i C h 7 v i X l u 0 _ D v 3 j 9 H k q 5 x L m m 6 Y _ m n 7 M u p r 2 B 0 i 9 m F 0 h 9 g F g l s g q D & l t ; / r i n g & g t ; & l t ; / r p o l y g o n s & g t ; & l t ; r p o l y g o n s & g t ; & l t ; i d & g t ; 7 2 4 6 7 4 6 7 7 6 5 5 8 8 9 5 1 0 9 & l t ; / i d & g t ; & l t ; r i n g & g t ; 8 l 0 k l q r m l C r 2 8 e z z 5 7 M w _ z _ H 4 6 x 1 I l o 4 - L w m 9 p F r y 9 6 Q 9 o 2 4 C - h x v W 1 6 x h B _ u 5 i G o p h 1 B g r p O _ q q i B o v h 8 S - 5 y - R y 5 Y r 8 _ l M k k s j C s - i l E r 8 _ l M w i o 7 J i k 3 u R 6 1 r u B z 0 m 7 L m 8 5 r H r l 9 m D g s 2 p 7 E m h h E p U 1 h 4 1 a 7 o G 3 w y 0 L 4 o v 8 o D j j 4 I & l t ; / r i n g & g t ; & l t ; / r p o l y g o n s & g t ; & l t ; r p o l y g o n s & g t ; & l t ; i d & g t ; 7 2 4 6 7 5 7 6 3 4 2 3 6 2 1 9 3 9 6 & l t ; / i d & g t ; & l t ; r i n g & g t ; y i o 7 h w 5 s n C _ u - x D z p O k q 7 g X 5 l q l L 3 m g k C 8 6 9 8 G _ 5 o l D 0 z g x C 2 p o X - p z t M 0 z o l C _ s l m I i h s s D t x j i X 9 v s F t _ 5 l M h v k I 4 l y 9 G v p n 4 C 5 - v _ C k k o 7 B 8 x i H m 8 5 x K 4 t _ z B 1 s i u U w o z 6 L s p y l B 2 C r q x E 6 _ r j K u _ 3 2 h F z g s F n m 1 9 Q n p t l D 5 7 p 7 N s - g p J 4 1 w g G s g u 0 S 4 m 3 s B w p n x F g w 5 g D q t 8 n N g 4 t i F t m D 1 0 7 m E - s g 3 V z p t Y i k s T v 3 _ 8 C v r 9 5 B q o s s Q 6 r 1 r Q i 7 p p H 8 t r B w u s z N j _ s T 3 0 k 7 I k m x h F 2 u k 5 J y n q B 7 o h 3 Y p 3 _ 6 G 6 k u x F 1 y m m G _ 1 h w D t _ s m E j h k s I 5 m j v Y _ E n p s z E q 7 g h L t l 9 v B _ 5 w 6 V 9 i 8 v C j m 1 z S 1 - p 4 D 6 i o 6 G & l t ; / r i n g & g t ; & l t ; / r p o l y g o n s & g t ; & l t ; r p o l y g o n s & g t ; & l t ; i d & g t ; 7 2 4 6 7 6 7 4 6 1 1 2 1 3 9 2 6 4 4 & l t ; / i d & g t ; & l t ; r i n g & g t ; u y k 7 i 6 2 0 m C z r 5 I 5 p _ 6 Q n v r d 0 n _ z N n 5 5 - G k 5 P m z 2 p G s j x k D w 3 7 G m 4 x 2 Q 1 r n 3 U 8 j 5 G u n r J i 2 p _ R x g y s B m y 9 P l w y x K o 8 7 j J w q 2 B l w y x K 2 y p z B & l t ; / r i n g & g t ; & l t ; / r p o l y g o n s & g t ; & l t ; r p o l y g o n s & g t ; & l t ; i d & g t ; 7 2 4 6 7 7 4 2 9 8 7 0 9 3 2 7 8 7 7 & l t ; / i d & g t ; & l t ; r i n g & g t ; 4 i z m p q u w m C 3 7 I q r 2 v Q 3 x q C u y s g E k 0 p u G s 0 k 7 H n n v 5 I 1 o 5 I h h 5 m B s s x R y s g w h C 0 - 6 9 K s s x R 7 r 1 r Q k v _ e _ 8 w 1 C m t y 2 J 1 r 2 p H o t m k C j y u x W 5 2 w l B v 0 t 7 G _ 3 w k B 6 w n j C g - x D t u i w K 1 g 8 k P h - s w B y q z x T y z 2 Z 3 i l z L l 1 s 5 J r 4 m 5 F & l t ; / r i n g & g t ; & l t ; / r p o l y g o n s & g t ; & l t ; r p o l y g o n s & g t ; & l t ; i d & g t ; 7 2 4 6 7 7 9 0 4 0 3 5 3 2 2 2 6 6 1 & l t ; / i d & g t ; & l t ; r i n g & g t ; 2 1 5 y m 4 i x n C 9 0 2 i E w h h w K i _ x g B v y g u E s h 1 g I i q 5 j M 8 _ 6 I _ 8 w h Q x v 4 m O 7 r 7 R 2 6 m 0 D m h 7 - P p r m g Q 6 k 7 i H t t p 5 B z 8 s j C 8 w n s E i q 1 5 K n 9 1 3 F o t l n h C j v 1 i E 6 0 o k M z 5 k J v t s s B 7 E 2 k r j I w x 1 b 4 h 2 s O k z g s O w l C 9 o F o u n h H s x m w K - _ h i J p s z q I q v v q L p i 7 s G y y _ 7 N i r 0 2 E 6 y 1 r L 9 h g 4 B 6 0 h G y k 8 v Q 9 5 C p t i v X 3 v H h r 4 0 W - s y p L y t o m C w n 7 u G & l t ; / r i n g & g t ; & l t ; / r p o l y g o n s & g t ; & l t ; r p o l y g o n s & g t ; & l t ; i d & g t ; 7 2 4 6 7 8 2 7 1 6 8 4 5 2 2 8 0 3 7 & l t ; / i d & g t ; & l t ; r i n g & g t ; 5 v s q y y 8 n n C 6 j i 3 C h 7 u o F 0 1 m w C _ h s h P i n x u C w 7 1 4 H w m w q B 5 - k u S 5 h x j C 7 k v n R z u z 2 B y g p y H 9 - v i Q w 2 y y B 1 5 w y H 6 9 k r g C r j 7 8 C 6 v p q F y s y t F 4 o w o K 2 2 k i B 9 v v j U 8 r r j F 0 8 9 z K v v - x C 9 q 1 o 1 F 0 4 1 h F o g n v B n 0 x i X v y k 9 E w _ n 2 G t j 9 8 D 1 _ w y C p _ s - M r q 4 o H _ h o a p _ s - M w j 2 9 G r p _ q C m 7 k - Q 9 r 0 1 H w k h 6 B r m 5 _ Q g s s r B & l t ; / r i n g & g t ; & l t ; / r p o l y g o n s & g t ; & l t ; r p o l y g o n s & g t ; & l t ; i d & g t ; 7 2 4 6 7 9 7 0 1 0 4 9 6 3 8 9 1 2 4 & l t ; / i d & g t ; & l t ; r i n g & g t ; j 9 s - 3 t 6 h l C n s Q q w p 3 U u o t p G 9 2 z l E q w p 3 U n o p H 5 i g u P q 9 w m I i - 8 5 E - 8 7 r I 6 p m 6 E 6 n _ 2 H n v 3 x F l g z z Z y y F 4 r 0 K s q o i M n l I l 7 w 6 N g 5 k w O g z K 4 y u B 6 x k n Q z m 0 o P w i y g B p 2 r E o j u k C g m g x I g z p v W j 0 7 S x i 3 B & l t ; / r i n g & g t ; & l t ; / r p o l y g o n s & g t ; & l t ; r p o l y g o n s & g t ; & l t ; i d & g t ; 7 2 4 6 8 0 6 2 8 7 6 2 5 7 4 8 4 8 5 & l t ; / i d & g t ; & l t ; r i n g & g t ; v _ 6 6 n p k 3 j C _ p 4 z G h k l w I 6 i 6 X y 5 o Y _ h s E i q 1 5 K 7 4 y R i o v x D 4 0 _ 0 K g 6 _ x J _ 7 h 0 D n 1 9 z K & l t ; / r i n g & g t ; & l t ; / r p o l y g o n s & g t ; & l t ; r p o l y g o n s & g t ; & l t ; i d & g t ; 7 2 4 6 8 1 4 9 1 1 9 2 0 0 7 8 8 5 3 & l t ; / i d & g t ; & l t ; r i n g & g t ; x - o q i r 1 r k C _ - l G 9 5 5 o S 1 j h i O 4 z 6 I o s h x B r j 3 r H 4 x y 0 K h m q Y p 5 3 M v 0 2 i X - u x L _ z u X u u y L r 6 x 4 O k q 9 4 D 5 v q 4 M 4 2 4 7 B h 0 2 C h j v y I y 5 s v D s w e w 5 5 8 Z & l t ; / r i n g & g t ; & l t ; / r p o l y g o n s & g t ; & l t ; r p o l y g o n s & g t ; & l t ; i d & g t ; 7 2 4 6 8 1 6 4 2 3 7 4 8 5 6 7 0 4 5 & l t ; / i d & g t ; & l t ; r i n g & g t ; 6 4 y q _ 7 q y j C - u n _ F _ x p 8 F w x l R y q w 1 B _ h l h N y 0 w g N n 7 6 g N n 7 6 g N 5 g r w C x z p q C x l x I k v w C r i h t g B 7 O 2 3 3 r W j 3 r v J q u i 3 C 0 3 3 r W i 3 5 - B 5 z 9 B 8 2 K t g 4 n G u t y v F 6 j n 7 T z 6 2 H p _ j 7 S 0 l n z D x _ - q N 6 - 1 Y r _ t 5 R t 9 w v B q 9 r l O 9 Q 5 o 2 8 W 3 - s o F 6 2 2 1 B o t z t D s t k u S 4 j m C o n g m b q 7 9 T _ n v w N i o n y G l - W q l v o I g j 8 m C k 3 s 6 G 3 w p u C p n 8 t G 4 j - 6 Q k j x W g i t 0 K v l 4 q G & l t ; / r i n g & g t ; & l t ; / r p o l y g o n s & g t ; & l t ; r p o l y g o n s & g t ; & l t ; i d & g t ; 7 2 4 6 8 3 4 7 3 7 4 8 9 1 1 7 1 8 8 & l t ; / i d & g t ; & l t ; r i n g & g t ; x 5 6 r p x 4 _ l C r s 9 u G 4 _ x h I o y - J k x r - P 4 u t p E 0 h 7 4 C j n 4 4 C w r x n B h 7 u s K q x r 5 S s i j x G _ y i l D u 7 4 r B j 0 q h H y j u O 1 v 6 2 U - z t i P 3 z P l - v z C - 1 v i F o g 6 r P o g 6 r P i l 6 m L m 5 v K l j l s P o g 6 r P 4 3 _ l B 2 - m l F o s g q K o s g q K o s g q K y 3 n w F j 2 Q u h y u B 3 m m w Y t j q 6 C q 7 i 2 K t w i 8 U t j z E 6 m 0 w Y 7 i _ o G s i n a i y m g D r 3 v l R q w m i C z z 2 j b q _ v E j w v v K o i p q C l w r l G - 3 9 l D _ v g 9 K o g 8 M x 7 1 O j k 7 t E 0 r u 3 E k 2 8 h B o p h n F h - h 2 M l 1 _ S x i t m D s i w h B y q S z q 4 g j C 0 l n w B & l t ; / r i n g & g t ; & l t ; / r p o l y g o n s & g t ; & l t ; r p o l y g o n s & g t ; & l t ; i d & g t ; 7 2 4 6 8 3 7 7 2 6 7 8 6 3 5 5 2 0 5 & l t ; / i d & g t ; & l t ; r i n g & g t ; 8 - n _ q 2 3 h l C 8 8 l w B y 3 j q H 5 u 2 v N 3 i x v E v 7 y 2 Q w x i C 1 5 E u 6 C 4 i j m B p u w q K - p j 2 D - 4 u t B 0 n 1 z H _ y o 1 C z k 5 8 C t w q m c 7 1 E 2 4 x i F m u n 2 D _ n 9 0 L 2 0 5 m D h r p s F o y 2 h Q 7 r - B 5 r z j O s 2 g m g C 6 k g S w 9 6 n I l 5 - Y s o 7 4 G m z 9 C j n 5 n L & l t ; / r i n g & g t ; & l t ; / r p o l y g o n s & g t ; & l t ; r p o l y g o n s & g t ; & l t ; i d & g t ; 7 2 4 6 8 3 8 7 5 7 5 7 8 5 0 6 2 4 4 & l t ; / i d & g t ; & l t ; r i n g & g t ; k t - - _ m 0 y k C 7 - 9 l Q 6 8 s b j m 8 7 Y q - z s D h k 9 7 J m p i 8 K z j k I y i l _ E j r 0 u J r 8 u s J 7 3 B x s u 3 Q 5 3 u h S z r u 7 E & l t ; / r i n g & g t ; & l t ; / r p o l y g o n s & g t ; & l t ; r p o l y g o n s & g t ; & l t ; i d & g t ; 7 2 4 6 8 4 5 9 3 8 7 6 3 8 2 5 1 5 6 & l t ; / i d & g t ; & l t ; r i n g & g t ; 5 7 3 l 8 _ n 7 k C q w j G h v u 1 M s t - x R 5 0 z y K - v l c 3 o r y R s t - x R g 7 p 6 C s i 6 p G 7 l s o m C i g M - p 6 1 Q _ g l 3 O 0 g 2 O x t n P 3 m v i P 1 8 4 f p g z i G 2 _ l 6 F k h 4 i B 1 8 5 4 B r l g z J q p 7 r H n j _ M q k t 1 B 3 z - 9 O v 0 1 o M x o 1 3 C h z m z a l r 8 J s _ s l V 2 w - 0 H t z o x B _ 8 m a 1 q k x Q 3 q k x Q 7 k 6 Z s _ n h G 8 _ w V k 0 h c 7 q m n O 5 1 4 i L x k 1 8 B l _ D 6 p 7 x V x p s m P 5 n 8 U r 1 7 w J v i 0 r E h 6 1 o H n w v r F 8 w 8 g M o i t _ B l s 0 G l p o 1 l B v u u Z 1 u q i N v v o I p j 6 6 h B g O - 1 g C & l t ; / r i n g & g t ; & l t ; / r p o l y g o n s & g t ; & l t ; r p o l y g o n s & g t ; & l t ; i d & g t ; 7 2 4 6 9 1 6 7 5 4 1 8 4 6 0 1 6 0 5 & l t ; / i d & g t ; & l t ; r i n g & g t ; x 7 1 w 6 x k 4 t C s y r v H 6 u h _ z B r h y - M r 9 B z g i 2 M 8 k 9 n L m o y O 8 x o 0 E 4 z - y I 7 x o 4 z B 4 i w 5 B 0 E r 8 2 4 P u v w - E h q q 3 H x z D _ 6 g i i B n v 6 F 1 t u o d 3 q 1 a _ t 5 x G s 0 j v G z p g 7 C 6 8 r 2 G 1 v u p S w k D 9 z 3 0 D x 0 u 3 U n 6 _ m B h u 9 0 d 3 w s B x 3 w q C 9 u 0 u L w 6 7 t J 1 7 q u C 6 3 m w V m q t 1 G 8 t 4 m E l 2 s m G p v q 1 G s q m t B v x x p R s o 1 l I n 9 i m G g s B v 7 z k H 1 z _ i C n k z s B n n 4 w u B t p g 0 L m w i y B o q w Q s w 9 m T _ q 7 p B i 0 _ s D 3 u 9 c q 9 o 1 F j p r 4 Q w _ H m 0 q 3 L 0 g 1 _ u B u v l _ E j i v 0 C k h 0 v H z i 0 y D 5 7 x t R _ v o _ M o t x F l p 4 b 6 m k 6 K m n 5 5 R 9 9 z g H z 1 z a n v y H o 5 u 0 4 B h 8 o _ E g 4 u j C u y l 0 M l k 6 4 E n w 7 7 B w y l 0 M 8 u j 9 G o h l g B q i 5 9 O w g 2 C i 8 j 4 M 0 3 0 5 B w t q m E k 8 r i E s y 6 j P m o p w F m 6 q g J k w j D m z 0 5 K m z 0 5 K 6 h 0 i G 1 0 n 9 C 1 s t 9 E 1 6 h o V 8 u n X y t _ 1 M l v 4 i C w v s u G m t j z C 6 s 7 j O q 5 i M l j o 2 F m 6 r 2 J 5 l j y 1 E 2 t j K l u j l K u t x 0 C 5 7 1 l X x 2 z k D i l 1 n J u z k s C t s 0 q F v p y 5 G x t t 7 G 4 m 1 i N 2 n q H 1 6 7 9 L 3 6 7 9 L i i y 9 L x 4 i i B 3 l n y J i r 5 v T n - H 6 0 p 2 S x 7 s v T r g 3 b 7 u H - m 4 u H u u 5 3 M w u 5 3 M w u 5 3 M s 0 1 X & l t ; / r i n g & g t ; & l t ; / r p o l y g o n s & g t ; & l t ; r p o l y g o n s & g t ; & l t ; i d & g t ; 7 2 4 6 9 2 9 2 9 5 4 8 9 1 0 5 9 2 4 & l t ; / i d & g t ; & l t ; r i n g & g t ; 0 k r 2 j s v 6 q C u m 3 M 5 _ k r S 2 t l 7 N x w x q B 4 s z m L 5 j u x V 0 q k T v 5 l m B j y j k C - q q f o 4 2 4 Q 4 n y q D z s 3 h E 5 5 n U i g 3 J h 3 _ p b 9 i j B z i l t Z 5 _ V t 2 2 b h q 1 5 K 4 p 4 G & l t ; / r i n g & g t ; & l t ; / r p o l y g o n s & g t ; & l t ; r p o l y g o n s & g t ; & l t ; i d & g t ; 7 2 4 6 9 6 7 4 6 9 1 5 8 4 3 2 7 7 4 & l t ; / i d & g t ; & l t ; r i n g & g t ; j _ x 9 9 p - p s C m 0 9 1 F 8 - 6 4 E p r 0 l G _ 0 h 7 D u j z s D 1 s 9 u F 5 z m v R j v x y I i - s h B 2 3 n 9 I h o 6 F _ n 9 0 L u x m v D n _ t z B g 9 7 l E n 4 o m Q i 9 7 l E - g w - B l s 1 l H 2 p 2 l M q n x t E g v 7 I 4 y x y C s 0 m R & l t ; / r i n g & g t ; & l t ; / r p o l y g o n s & g t ; & l t ; r p o l y g o n s & g t ; & l t ; i d & g t ; 7 2 4 6 9 7 9 3 5 7 6 2 7 9 0 8 1 0 0 & l t ; / i d & g t ; & l t ; r i n g & g t ; 4 n k 5 1 p g 9 q C u h i y M 8 3 y 1 I _ h r i C 8 w i h C x 9 8 n I r n 4 r Q 7 o h 0 B g v o G j 0 8 l I v 8 k i N m y 1 J u 9 k 7 Q 3 v q j N x 1 1 4 C z 3 o z E y 5 k h 8 B 3 m 0 K m p s B 2 r 9 a u k t R h h v z N u n s z T 6 l _ q C 8 6 w 9 D r n 4 O 0 j h 3 K - r q 3 K k k j 1 B t s w _ D - r q 3 K 6 _ p e k h t n K 6 m q 6 E h - i u G z h o f 7 8 3 q P r 0 N r 0 o n O q p n z B 3 x g L _ y 2 m P j z r _ D 6 g 2 w C 8 j p v K 8 1 2 b _ h i F z - - 6 Y 5 x V w u n x H 5 q s 8 F 3 - 6 j O g s v G n 0 j s H i 2 k L s 4 w s E t 4 j 5 C u l g m O 9 o 5 3 4 B 7 7 o _ G 3 - 7 o B x w 1 l O i k q q H l 6 z u E 2 8 s p B q t k 8 I s h 2 L n y n o E o 0 n q H z n i v P n z 8 3 C x g g - E 0 h 1 m D 3 q 9 1 S 7 D 0 u v y S 1 q 9 1 S q v n t C 5 _ o L p m z l Q _ g g y B 5 l n k J m k _ n S x q i n B o y y 5 F 2 - m 9 I _ 0 4 E 2 l y v W n h w M g m n v K k o o t E 9 r i 3 I o - 4 G t j o d h h 1 w N x r 2 y L l q g 9 C m i n t H 7 m 9 r E z o 9 u D 3 9 6 2 K h v k P z x s o G i 3 x x M 7 o 1 q D q 3 z x a 8 j w B v w 5 9 K n y h - C m y w x I i - h u C l s 7 j U 4 s q r C & l t ; / r i n g & g t ; & l t ; / r p o l y g o n s & g t ; & l t ; r p o l y g o n s & g t ; & l t ; i d & g t ; 7 2 4 7 1 9 0 2 5 7 7 0 2 0 1 0 8 8 4 & l t ; / i d & g t ; & l t ; r i n g & g t ; j i q o l q 2 x p C 4 2 r v I w n E m 2 x 3 W q j i g D l k n g q G u o x w G y 9 q l H 1 7 k y E - h v l X 1 z 9 y B t 2 m 0 M o x z _ H k 3 y 9 B o 5 l l B w n w m a k p g W 0 0 9 5 c g r 5 K l w 5 x f - 8 x D 0 j p U r 9 g G z v p y K s p g y K m h x 6 B m t j z D i h 0 u H s o i U 5 w u 1 Y n 2 9 x B u l v 5 N u i y 2 Q 5 k p P 7 m N y x k z J 0 6 v t 2 C y x k z J h q t z J 4 l _ 6 D v m 0 x D t 5 j z O n s k 3 B 9 0 z g G s 9 l p G n m 6 - B v 6 q x N 2 n l 0 O s q s z B y z _ 9 Z 3 5 8 p B u z 5 2 B z 6 u J z r n 4 J 8 w _ 3 J o p z h n B 0 s s k E & l t ; / r i n g & g t ; & l t ; / r p o l y g o n s & g t ; & l t ; r p o l y g o n s & g t ; & l t ; i d & g t ; 7 2 4 7 1 9 9 7 0 6 6 3 0 0 6 2 0 8 4 & l t ; / i d & g t ; & l t ; r i n g & g t ; h m _ 7 j u 7 w q C o u o U 3 m g m F - 7 v s E 5 6 6 1 B y g n w L 1 t 9 v L o o v X u 0 r v C x 6 x z L x 6 x z L h o h n D 2 h Q v 2 P x 2 P s r P x 2 P u r P v g P 0 1 O 0 1 O 9 q O 2 1 O w N q 4 J s g O 7 1 N 9 1 N g n _ h P s 6 n o B 4 o m h c 6 8 5 G i r q k h B g J 9 G 6 h a - h - 2 h B 4 1 p E 5 t r r f r y v K _ m 9 q D l h k 6 H r l - 4 P r q k a v q u t J t n p w D j q R h q R h q R 6 1 R 3 h S 4 t S 4 t S 2 t S 2 t S 7 5 S k m T k m T v y T i m T g - T g - T g - T z r U _ _ T s 4 U x r U q 4 U n l V n l V o 4 U m y V m y V j l V r - V i y V y s W n - V n - V g 6 p B - r m v w B - _ 3 x C 9 x p w Q 9 h o G r g p 9 Z m m 2 9 D - v 9 X 6 4 l h F m o w t T u s r B & l t ; / r i n g & g t ; & l t ; / r p o l y g o n s & g t ; & l t ; r p o l y g o n s & g t ; & l t ; i d & g t ; 7 2 4 7 2 0 5 8 5 7 0 2 3 2 2 9 9 5 7 & l t ; / i d & g t ; & l t ; r i n g & g t ; 1 5 2 - o q k j q C 1 6 I 5 r J 7 r J v 9 J 0 0 J w m K x 9 J 3 v K _ 4 K 3 v K t i L t i L _ r L z 1 L g s L s - L 5 B o 5 K u - L r p M s z M s z M x 9 M 6 n N 8 n N 8 n N 4 8 N _ n N v n O v n O 8 8 N q y O q y O z n O n 9 O p 9 O q o P r 9 O v z P x z P x z P z z P 8 _ P 8 _ P p q Q _ _ P r q Q 8 1 Q t q Q _ 1 Q g 3 6 2 E l 9 h o T 6 z t h B n 4 m T s t m 4 I 2 k g L - r j j E i r 6 q I g p 7 h O g o k q B k 5 1 G o 2 I - B 9 v J 0 4 J q n J - v J 7 _ I 7 _ I z r J z r J z r J h 9 J h 9 J _ l K _ l K 8 l K k 4 K t h L i 4 K 6 q L r h L g _ L p 0 L p 0 L 3 n M 3 n M 1 n M 0 x M y x M z 7 M 4 l N 4 l N h w N 2 l N u 6 N s G w 3 K 9 k O q 6 N y v O 7 k O p 6 O w v O n 6 O n 6 O k l P k l P i l P j w P o 7 P o 7 P h w P m 7 P k 7 P t m Q t m Q 6 x Q r m Q 4 x Q 4 x Q q 5 D t 2 E 2 x Q l 9 Q 0 x Q 6 o R j 9 Q t 1 v 2 K 9 - 4 B k u 3 q L p _ s - M o 5 l h D i 8 - k C k - j v K 9 o 5 y B t 7 0 g G 2 p g k Q 2 - w k C g u r w G 5 i q R 0 z R 5 n R 3 n R 3 n R 1 n R 1 n R _ 7 Q z n R 8 7 Q p w Q 1 j D k v F 4 7 Q 4 k Q l w Q l w Q 0 k Q 0 k Q 0 k Q n 5 P n 5 P n 5 P l 5 P 9 i P 8 t P 7 i P 8 t P h t O 3 i P - s O 4 3 O o i O 7 s O m i O k t N k i O i t N i t N g t N 3 i N u 4 M t u M u 4 M p u M s k M s k M r w B j 7 E 6 w L 4 w L 4 w L l n L 2 9 K r 0 K r 0 K k r K i r K h i K - h K n w J w n J l w J 9 _ I k j J & l t ; / r i n g & g t ; & l t ; / r p o l y g o n s & g t ; & l t ; r p o l y g o n s & g t ; & l t ; i d & g t ; 7 2 4 7 2 1 3 1 4 1 2 8 7 7 6 3 9 7 3 & l t ; / i d & g t ; & l t ; r i n g & g t ; m g y y 7 r h 4 m C n 2 h o S h o k 8 E v t 0 w E x 1 x 5 S y y u r N _ s 9 O k t l 5 S m s n 0 E 3 h x k B r w u u N s 8 4 u N 3 q h H 1 n p n K r w u u N r w u u N w 0 j 3 M 4 3 K i y 5 9 6 D 2 7 m u B 9 y z C - l v z Q h 9 8 s N - u u F q 1 r 6 B h y v o B l 0 h j F w g o y Z h s r C 6 1 k 8 W j r k 7 H 5 7 0 i F n q 2 y Z h s r C 7 m y 8 W y t 8 6 H _ n 7 i F w g o y Z 0 k s C h 6 s J g 0 3 6 F k 4 _ n B 4 7 p v O 4 7 p v O n 0 0 v O i v 4 g G t 2 s 6 B y o X z 4 p 4 N r 3 q l P 0 m j H k 1 k c 6 4 q l W u x s r I s m Q & l t ; / r i n g & g t ; & l t ; / r p o l y g o n s & g t ; & l t ; r p o l y g o n s & g t ; & l t ; i d & g t ; 7 2 4 7 2 2 0 5 2 8 6 3 1 5 1 3 0 9 3 & l t ; / i d & g t ; & l t ; r i n g & g t ; h s 8 i l m i g o C 5 z 5 T j k j 9 K 3 - z F 4 u 8 B g i w _ B l 0 y 7 D 8 z r q L n s n N h n v s G h v z B 6 y g S o x m x S 2 6 5 U 8 5 5 k Q z 4 G i 5 l B v 3 k u E 4 p u 5 F - 3 4 q E x h v _ O h x J l r y o E & l t ; / r i n g & g t ; & l t ; / r p o l y g o n s & g t ; & l t ; r p o l y g o n s & g t ; & l t ; i d & g t ; 7 2 4 7 2 2 5 9 9 1 8 2 9 9 1 3 6 0 5 & l t ; / i d & g t ; & l t ; r i n g & g t ; 8 6 6 n o u m x m C v u h u G t z r z B y r 2 U l _ 1 t E 4 4 p 3 D k m p 6 P p k m X - x 9 g V 5 q z k B 1 9 w 1 B 7 v m t K - p v n F n x n h C 7 2 n M l t k r J q - v u B & l t ; / r i n g & g t ; & l t ; / r p o l y g o n s & g t ; & l t ; r p o l y g o n s & g t ; & l t ; i d & g t ; 7 2 4 7 2 2 6 5 7 5 9 4 5 4 6 5 8 6 1 & l t ; / i d & g t ; & l t ; r i n g & g t ; j 7 z y 3 _ p - m C t y q m C o 6 l q C 5 g 8 g H u 0 v p B s i 5 7 N y u q 6 C 8 w i E w 0 n j G n l o y C k 0 j y C y n _ - F n 5 X 5 q m r G w 1 u 4 H x n v - E n w m L j 9 _ 0 R 2 y _ Y 1 1 h O t o z u G & l t ; / r i n g & g t ; & l t ; / r p o l y g o n s & g t ; & l t ; r p o l y g o n s & g t ; & l t ; i d & g t ; 7 2 4 7 2 2 6 7 8 2 1 0 3 8 9 6 0 7 0 & l t ; / i d & g t ; & l t ; r i n g & g t ; o t l g z s r 3 m C j 0 r _ H u 2 m g B 8 5 _ x D s 3 l p M n p z 7 C - s g w I 5 t K n s 3 B 7 6 q y G 5 q 4 p K o m 7 y L n 8 - H r 9 9 8 C m - u q F k w 3 x C & l t ; / r i n g & g t ; & l t ; / r p o l y g o n s & g t ; & l t ; r p o l y g o n s & g t ; & l t ; i d & g t ; 7 2 4 7 2 2 7 1 9 4 4 2 0 7 5 6 4 8 5 & l t ; / i d & g t ; & l t ; r i n g & g t ; z x m 4 9 8 h k n C h u _ p U j 8 z g B x w r j G p v _ w E 4 s 3 i D z 4 s z M _ 6 s F p t y 0 N 2 v 5 m B j s 2 m B s 8 y Z 0 i u - B u _ 5 8 C o 4 6 m E j g g z H 9 5 8 a i y x 2 G & l t ; / r i n g & g t ; & l t ; / r p o l y g o n s & g t ; & l t ; r p o l y g o n s & g t ; & l t ; i d & g t ; 7 2 4 7 2 2 9 8 4 0 1 2 0 6 1 0 8 2 1 & l t ; / i d & g t ; & l t ; r i n g & g t ; h m 4 k r x r 9 l C h y i t N i q j 8 C 9 s h q C 7 k 5 r G 0 _ 4 r l B 8 7 z m F r 1 t 2 D h 1 0 i C s l v y Z q v 2 l B z 2 l 5 P 9 4 6 x F o g n 1 D t p v 6 B o h 4 - E r 9 y 7 M 1 4 2 u B 6 x 8 1 B w u v h 1 B h m 1 0 E m w x t N g m 3 3 C k 0 5 y E 2 - - B 0 8 l 8 V h q q v C j 1 _ 1 S 6 4 j 3 D v y r j F 2 - i 9 C 3 j 5 n F 7 h 3 4 B & l t ; / r i n g & g t ; & l t ; / r p o l y g o n s & g t ; & l t ; r p o l y g o n s & g t ; & l t ; i d & g t ; 7 2 4 7 2 3 3 3 4 4 8 1 3 9 2 4 3 5 7 & l t ; / i d & g t ; & l t ; r i n g & g t ; 0 m p y o 1 8 h n C y j u v K u o j 8 B 9 7 t v E v 0 B m i 3 c j u t 7 F y - 4 L w 5 v E 5 _ 2 l B 8 l l h B & l t ; / r i n g & g t ; & l t ; / r p o l y g o n s & g t ; & l t ; r p o l y g o n s & g t ; & l t ; i d & g t ; 7 2 4 7 2 3 5 1 3 1 5 2 0 3 1 9 4 9 2 & l t ; / i d & g t ; & l t ; r i n g & g t ; l - - s 8 l 1 m n C 9 x h F 0 2 k 9 N t y 8 H t 5 r u B z o p g J w h s 2 M l h 8 B r l g - G 6 q l 6 F 7 4 1 j U r t g c h 1 x r d s 9 v J s z w r L s 0 r i B w n k 5 H _ y v x B 2 t 4 b o s 7 n Q 3 3 2 q O u z k s B 3 8 9 0 K x g r l C y r m w S z 7 E 5 v y t D l 0 y p E p 4 s B x h s y L i x r p N 9 g u k J p m 8 9 B y 7 s v T t p u o P 3 9 m I k l _ i F h q u 4 E 7 i p I 8 8 t 0 P 3 l 3 9 T - q p j B 3 i j 1 L 8 5 j _ T 7 7 v w C s 3 9 o I 3 l 3 9 T 4 0 t j E u _ B j t n 9 R h 7 _ v C u i u g H 6 n o j H g n q 5 D _ x 3 7 O z h - L g 0 p q V 7 s 4 c 1 m h 0 U _ r n k D 9 i 1 R l q r M w 0 h r C y 0 m q H 3 4 2 9 R 6 q 6 y C j 6 q g B & l t ; / r i n g & g t ; & l t ; / r p o l y g o n s & g t ; & l t ; r p o l y g o n s & g t ; & l t ; i d & g t ; 7 2 4 7 2 5 6 2 2 8 3 9 9 6 7 7 4 4 4 & l t ; / i d & g t ; & l t ; r i n g & g t ; 1 i v u u 2 z k p C 9 3 x D z z g 9 M 8 4 q 9 M z z g 9 M p 4 u Q 6 3 J w m J w m J l v J 2 1 I j _ I j _ I x t I x t I u l I z t I v 9 H x 9 H 7 F y t F 2 1 H - t H - t H w 3 G 9 _ G y 3 G y 3 G r w G p n n i B 2 j u 7 1 B 2 p w u N 1 t _ s C 7 8 1 Q y y K - s F g Y x p K x p K x p K 0 g K 3 3 J 5 3 J 5 3 J k v J i v J x m J x m J i _ I 3 1 I 3 1 I 5 1 I t l I y t I w 9 H v l I 1 1 H 1 1 H _ t H g u H 8 _ G 8 _ G _ _ G x 3 G z 3 G n p G 6 s G 4 s G - z G o 7 G 9 z G z i H m q H z i H 0 5 H 5 x H i c n v D y 5 H w p I w p I t h I _ 5 I z x I r i J 8 5 I p i J 6 q J 4 q J v z J t z J m 8 J m 8 J k 8 J k u K h l K i u K g u K w g L l 3 K l 3 K s g L s g L s g L q z L 3 p L 3 p L o z L m z L 7 8 L k z L k z L y m M y m M g z L j 0 g p B & l t ; / r i n g & g t ; & l t ; / r p o l y g o n s & g t ; & l t ; r p o l y g o n s & g t ; & l t ; i d & g t ; 7 2 4 7 2 8 3 3 7 2 5 9 2 9 8 8 1 6 4 & l t ; / i d & g t ; & l t ; r i n g & g t ; n s j p p y 1 w r C h 3 s x O 9 x s 9 N q 1 J h 5 4 0 O 2 x u h B j i j m Q 5 1 4 F w j o 8 f s v 3 F k u r s C h _ i k L 5 1 7 o J j 6 l h C o g t i S j _ d 4 h q m M 9 9 z m M 4 h q m M - l l y K g 2 7 B y r _ k J 6 o i Y - m 0 4 S 6 p j o D h 7 t 0 R z y 5 3 D q - n w H q r y o Q p L t 3 - n B 6 t 2 W w j l q P o o 7 q P y s 9 q H h i w u B 7 l w q P g g 4 Q 0 y 1 9 B 4 9 z h p B 8 u 6 E y p s c j j p z O t i - 0 P v v q h B 7 9 p 4 Y m 7 n l D p n l r B w m j q C z i z x 8 D o 9 u 4 B t 3 s x F - k B r y k 4 H 7 n t U 2 - 3 7 M y 2 j 7 M j 7 t 7 M g 7 4 6 F m r 9 j D v u 7 B 2 4 k 5 a j 6 w _ C 2 n 6 u D 3 p 3 n B i q 1 5 K 1 t 7 t B 8 w _ t Q v y 7 f _ l z 9 P j m r 7 B r w 9 m T o i g 9 D l x n 5 F x r y k B s v 2 n H 4 Q l 0 u i m C 0 g n - G s _ q s C 6 t k 7 D 1 k 9 s D m 7 4 g M s i 2 3 F 5 x 3 k B 7 v r t C k 3 v o P 1 m - V t z 6 m c i 8 p c j - g j T - 2 _ q H h Q & l t ; / r i n g & g t ; & l t ; / r p o l y g o n s & g t ; & l t ; r p o l y g o n s & g t ; & l t ; i d & g t ; 7 2 4 7 3 0 0 0 7 1 4 2 5 8 3 5 0 1 2 & l t ; / i d & g t ; & l t ; r i n g & g t ; 6 p x - 4 m m 1 q C v 7 G k 0 G g j H i j H 1 q H 3 q H w y H s i I t 6 H u i I u i I 8 y I 8 y I _ y I p 7 I r 7 I 8 j J o 1 J x s J z s J n _ J s 1 J o n K q n K v w K s n K x 9 B - q D l j L z w K n j L n j L p j L r j L v 2 L 8 s L 8 s L q g M z 2 L z 2 L p q M u g M u g M r q M t q M t q M v q M w 0 M w 0 M y 0 M y 0 M 3 _ M 0 0 M 7 _ M 2 0 M 7 _ M 9 _ M 9 _ M m p N 8 0 M - 9 B 1 l F q p N j - M j - M s p N i 1 M u p N w p N p - M p - M r - M r - M t - M t - M v - M o 6 B 0 - E s 1 M u 1 M u 1 M w 1 M w 1 M y 1 M 2 h M 0 1 M 4 h M 6 h M 3 r M 6 h M l 4 L _ h M l 4 L 0 u L 0 u L 9 1 r 4 B r p 6 Q 7 l u p Y y 7 j 0 C q 9 s o Q m k j y B k 0 y j S o y 5 2 B s w y 2 P z 5 p W p 3 K p 3 K n 3 K - p L u g L 9 p L 7 p L u z L 5 p L h 9 L q z L - 8 L 9 8 L 9 8 L 2 m M 0 m M 0 m M x w M y m M v w M v w M t w M r w M r w M s 6 M x k N q m M v k N o 6 M m 6 M t k N j w M p k N k 6 M n k N i 6 M g 6 M _ 5 M _ 5 M Q _ l M 8 5 M 6 5 M 6 5 M - j N s _ D 7 w C 1 v M 2 5 M z v M x v M x v M y 5 M 3 7 L w 5 M u l M u l M u l M x 7 L x 7 L q l M 6 x L t 7 L 4 x L 2 x L j o L j o L h o L y _ K y _ K w _ K l 1 K l 1 K _ r K 8 r K 7 i K 5 i K 6 5 J 3 i K - w J 9 w J 9 w J m o J z - I x - I k 3 I i 3 I 5 u I l j E i W w m I w m I r _ H u 2 H z u H 8 m H x u H p - G n - G 6 3 G 4 3 G 7 s G & l t ; / r i n g & g t ; & l t ; / r p o l y g o n s & g t ; & l t ; r p o l y g o n s & g t ; & l t ; i d & g t ; 7 2 4 7 3 0 1 3 4 2 7 3 6 1 5 4 6 2 9 & l t ; / i d & g t ; & l t ; r i n g & g t ; x 0 z v 5 j 2 u r C 7 6 7 - D z _ h I v w 5 0 L j t I l t I l t I h 9 H i l I k l I o 1 H q 1 H q 1 H z t H g m H g m H x _ G z _ G m 3 G o 3 G h w G h w G 9 h G - h G h i G k 7 F t 0 F t 0 F 6 t F r n F y q F 3 D 9 - D 6 3 F 4 3 F x _ F x _ F x _ F s l G v s G 0 z G 9 6 G y z G 7 6 G q i H 5 p H 5 p H m i H n 5 H n 5 H s x H i h I i h I i h I h p I h p I h p I v 5 I v 5 I k x I t 5 I 6 h J 4 h J n 4 j 9 F w z - 0 l B 2 q j g B n 1 I n 1 I p 1 I g t I k t I i t I g 9 H h l I i 9 H i 9 H k 9 H w t H p 1 H y t H - l H w _ G w _ G y _ G l 3 G n 3 G g w G 9 o G 9 o G _ h G j 7 F j 7 F s 0 F 5 t F 7 t F t C 4 i E k k F k k F 5 3 F x q F 3 3 F w _ F w _ F w _ F u s G u s G z z G z z G 9 z 1 l E - 8 w 9 T 1 - B h 8 z u G & l t ; / r i n g & g t ; & l t ; / r p o l y g o n s & g t ; & l t ; r p o l y g o n s & g t ; & l t ; i d & g t ; 7 2 4 7 3 0 9 2 4 5 4 7 5 9 7 9 2 6 8 & l t ; / i d & g t ; & l t ; r i n g & g t ; q 1 6 v 4 - 6 r r C 5 2 C m y C y 7 C 7 2 C v g D x g D y l D y l D 3 q D g w D t 1 D i w D _ 6 D v 1 D g 7 D 1 g E 3 g E u m E w m E t s E y m E v s E v s E 1 4 E x s E 3 4 E 3 4 E 5 4 E 5 4 E 7 4 E 7 4 E k - E m - E m - E o - E o - E q - E q - E 3 l F u - E s - E 7 l F w - E w - E y - E y - E r 5 E t 5 E 2 - E v 5 E v 5 E x 5 E t t E z 5 E v t E w z E y z E 2 n E z t E 4 n E h i E 6 n E w 8 D j i E h 3 D h 3 D j 3 D j 3 D x s D x s D x s D v i D v i D w n D 9 4 C 2 9 C q 0 C s 0 C 7 v C 1 2 C z 2 C z 2 C g l D h g D h g D m v D - p D 8 k D t 0 D t 0 D r 0 D r 0 D p - D 4 5 D _ k E n - D 8 k E 1 q E 1 q E z q E w w E x q E x 2 E u w E s w E t 2 E t 2 E y 8 E r 2 E p 2 E u 8 E u 8 E s 8 E s 8 E 1 i F z i F j 2 E x i F m 8 E m 8 E k 8 E k 8 E i 8 E i 8 E g 8 E 5 1 E 5 1 E 3 1 E 3 1 E 1 1 E g 4 B t W y v E w v E x p E x p E 2 j E v p E 0 j E y j E 9 9 D 7 9 D o 4 D 5 y D m 4 D u t D 3 y D s t D l o D i j D i j D j _ C h _ C x 0 C m 5 C _ v C v 0 C 2 t C l y C n y C 8 n B _ H 8 2 C 1 7 C x l D y g D z l D 4 q D 6 q D h w D j w D u 1 D w 1 D y 1 D 2 g E j 7 D 4 g E x m E x m E z m E z m E w s E y s E n V k 2 B 0 s E 4 4 E 2 s E 6 4 E 3 y E 5 y E l - E 7 y E n - E g 5 E i 5 E i 5 E k 5 E k 5 E m 5 E v - E o 5 E o 5 E q 5 E q 5 E n z E s 5 E r z E u 5 E s t E s t E t z E v z E z n E 1 n E 1 n E y t E g i E g i E t 8 D i i E v 8 D g 3 D g 3 D 1 x D 3 x D w s D r n D t n D v n D u i D z 9 C 1 9 C 8 4 C 6 v C r 0 C 6 v C 0 2 C h y C 0 2 C n 7 C i g D g g D 9 k D 9 k D _ p D j v D j v D s 0 D q 0 D 3 5 D 3 5 D o - D 9 k E m - D 7 k E 7 k E y q E x w E y q E w q E w 2 E r w E u 2 E r w E x 8 E s 2 E v 8 E o 2 E t 8 E t 8 E r 8 E r 8 E 0 i F i 2 E y i F n 8 E l 8 E l 8 E j 8 E s i F 8 1 E q i F 6 1 E 4 1 E 9 7 E 1 v E 7 7 E z v E 0 1 E y p E y 1 E w p E w p E u p E u p E z j E 8 9 D x j E p 4 D n 4 D l 4 D 4 y D 2 y D t t D r t D k o D h j D i o D i _ C n 5 C 1 I v p B w 0 C u 0 C 9 v C & l t ; / r i n g & g t ; & l t ; / r p o l y g o n s & g t ; & l t ; r p o l y g o n s & g t ; & l t ; i d & g t ; 7 2 4 7 3 4 9 3 7 7 6 5 0 3 9 3 0 9 2 & l t ; / i d & g t ; & l t ; r i n g & g t ; p y p l m 7 o r q C x _ 2 8 B i 4 0 h S x 3 o h S _ r 3 E v w w m H 6 k h h N 6 - 8 0 E 7 5 3 i I u s 1 3 X - 7 Q g 1 g C _ _ 5 F x l 3 z Q 7 8 3 o G 8 0 l I w 5 6 7 G k v g m M 9 l k C 4 1 w h O 4 1 w h O 4 1 w h O l v 7 g C 7 7 X 9 7 X k u X m u X - 7 X z g X q u X 1 g X 3 g X 3 g X o z W q z W q z W s z W - l W 6 4 V u z W 3 r V 8 4 V 8 4 V _ 4 V 7 r V 8 _ U 8 _ U h y U 9 J l h Q j y U s l U l y U u l U 7 4 T 7 4 T s s T u s T h g T j g T 8 z S l g T 5 n S 7 n S 7 n S 8 7 R h w R h w R j w R 3 4 Q s k R 5 4 Q o 3 H l n 8 z D p o m - F h i 6 8 S k y - z B 5 o _ e j 6 i n U u u z H r k v w P 8 w 8 w B y u t j C l l 4 9 R & l t ; / r i n g & g t ; & l t ; / r p o l y g o n s & g t ; & l t ; r p o l y g o n s & g t ; & l t ; i d & g t ; 7 2 4 7 3 5 5 4 2 4 9 6 4 3 4 5 8 6 0 & l t ; / i d & g t ; & l t ; r i n g & g t ; 0 v s j h x _ l q C 5 n 7 O 4 p y s K 4 p y s K y l y B x o l 6 C s o w i H t x y 2 V 0 p 6 9 B 2 t 5 1 K q q j Y r 9 i w D 7 x 6 3 D w j y B 0 1 4 y K s n - n C s n k j X y 9 9 2 D 8 - h p I l i 5 B 0 4 t G r 2 3 1 F 5 _ g j B j o q r C h o m 0 Q u l z r M 6 9 k K m 5 x 0 Q h o m 0 Q s 6 9 k B 7 8 k _ C y i h 9 I z r 8 s M q - 7 1 E 7 8 i 8 S y x x 5 B t h r C l _ j V o 1 w 5 K 9 r n 5 K 9 r n 5 K 9 r n 5 K i 1 D n 7 E z 2 z q 1 B v 2 w s L 8 4 u C p z t g J r t - 8 T 8 u m q B l v r y E l o 6 8 D _ l j H 5 s p m U r x v 4 C & l t ; / r i n g & g t ; & l t ; / r p o l y g o n s & g t ; & l t ; r p o l y g o n s & g t ; & l t ; i d & g t ; 7 2 4 7 3 6 2 1 2 5 1 1 3 3 2 7 6 2 0 & l t ; / i d & g t ; & l t ; r i n g & g t ; x 6 2 _ k 0 r z q C x q 8 y C y 0 w g N o 7 s y I g m J g m J x 9 I m 1 I z 9 I o 1 I o 1 I j t I j t I j t I g l I h 9 H j 9 H j 9 H o 1 H o 1 H z t H _ l H z t H x _ G x _ G 4 8 D u N m 3 G - v G h w G 9 h G _ o G i 7 F k 7 F k 7 F 4 t F 6 t F r n F r n F j k F y q F 4 3 F h x F x _ F x _ F v _ F v s G t s G t s G y z G 7 6 G 7 6 G o i H m i H u x H 3 p H s x H s x H l 5 H j 5 H j p I g h I h p I _ g I v 5 I k x I k x I i x I x i n y F l h u G _ l 7 h L _ l 7 h L o - I y 5 _ E q u s F o 8 y - O u h h n M & l t ; / r i n g & g t ; & l t ; / r p o l y g o n s & g t ; & l t ; r p o l y g o n s & g t ; & l t ; i d & g t ; 7 2 4 7 3 7 1 9 8 6 3 5 8 2 3 9 2 3 6 & l t ; / i d & g t ; & l t ; r i n g & g t ; k 6 i i t k q 2 p C l n p 6 J l 1 1 h L s o s h L y 8 P v u w q F 5 p p y X i r z M v 0 7 v G g g 3 o B t k 8 z K t k 8 z K u r l 0 K r j k w C q k 0 8 H r 8 i w O _ q 1 3 C s l 2 4 a t 2 1 C p s x k D 4 z o u G 7 p g k O 2 1 1 j O 5 n 7 d h l s 5 H 5 p g k O 2 1 1 j O 2 1 1 j O r r r _ C o y s l E 5 p g k O n p 4 f x 2 y 7 F 8 j i F s 9 n q K r u q m F 8 w z 1 K n z t H m 6 C y y 1 r X 9 - s z C m j x V 9 g j c o s 5 j E z j y _ S u w 2 H x h i z n B 4 5 w 8 J g k 1 g C y x 6 P v 2 j k C k j 0 n U 2 n - 4 K u v m v B - r n n U 0 7 i 2 M 8 c 6 s r u B o q 9 k Z 0 q s a _ u y m c x t _ L v 8 2 9 U r _ n S y y q _ K p n _ m B - 9 z 7 H 9 i 2 B 5 z t 2 U 1 s 2 q Q 9 s n r f 5 0 q 0 B k 4 x x M k 5 _ j L t z o s E p t m p T & l t ; / r i n g & g t ; & l t ; / r p o l y g o n s & g t ; & l t ; r p o l y g o n s & g t ; & l t ; i d & g t ; 7 2 4 7 3 7 9 3 7 3 7 0 1 9 8 8 3 5 6 & l t ; / i d & g t ; & l t ; r i n g & g t ; 0 p y o - t u _ p C w 1 2 p I 5 t 4 j B 3 7 2 o O 1 i E u o E z 3 D k 9 D q 6 D y l E 7 - D r r E p r E p r E m x E n 3 E s 9 E s 9 E r 2 C y M i q F z j F z w F x w F m 3 F m 3 F v w F 9 9 F 8 k G 6 k G 7 9 F g z G 4 k G _ y G 3 r G 8 y G 8 y G l 6 G j 6 G j 6 G w h H u h H u h H - 5 G 9 o H 9 o H q h H 7 o H w w H 5 o H 3 o H 3 o H s w H 1 o H q w H z o H o w H x o H v o H k w H v o H i w H t o H g w H 4 g H p o H n o H 2 g H l o H l 5 G y g H w g H w g H h 5 G 2 x G 1 p y B _ n 2 k c x 8 u E i q s l O 5 k G 6 r G 3 k G 4 r G 9 y G 2 r G m 6 G 5 y G k 6 G i 6 G i 6 G v h H t h H t h H r h H 8 o H 8 o H p h H v w H n h H t w H h Q 0 _ D 2 o H r w H p w H y o H y o H n w H l w H u o H u o H j w H h w H 5 g H - v H 3 g H 9 v H 1 g H m o H x g H z g H v g H x g H g 5 G g 5 G _ 4 G _ 4 G z x G s q G x x G 5 I g _ D o q G n j G l j G m 8 F m 8 F k 8 F p 1 F p 1 F y u F - n F w u F w h F u h F j 7 E & l t ; / r i n g & g t ; & l t ; / r p o l y g o n s & g t ; & l t ; r p o l y g o n s & g t ; & l t ; i d & g t ; 7 2 4 7 4 4 6 6 5 0 0 6 9 7 1 2 9 0 1 & l t ; / i d & g t ; & l t ; r i n g & g t ; l l 7 l n v q 2 - B r t 9 u G 0 m k p m B j m t S 1 s n N n y k l H q g q 8 S 6 7 j - B q t z i S 2 0 7 j B r w i m H 5 m v i J j q n q H k 2 m u C r v y t Z m 3 u K s 6 _ i N h t m 7 B y 7 z 1 O h g Y 9 s k w N s 7 y N p y v t L p 3 n g M h z i 5 B p o 9 h X 0 w w u E i h 0 n H q t 1 t C _ 1 p j D v 0 s v C i t o 6 O 8 3 m m J q s t 3 F k 9 v k U g 8 l c g 8 l c v 9 x s C 5 9 4 7 O k 5 8 o D p n 1 K l u 0 9 D p _ v 4 J 2 5 p 0 B 7 u 7 B p m 0 s K 0 6 a 1 3 j 8 K l t 8 m B 8 g z t H z h y w B t y g 3 Y g 5 - d x y 0 t b r h 4 P w m - c h j 5 z R o k u 7 B 4 u p k P l 7 k - O & l t ; / r i n g & g t ; & l t ; / r p o l y g o n s & g t ; & l t ; r p o l y g o n s & g t ; & l t ; i d & g t ; 7 2 4 7 5 2 3 9 2 5 1 2 1 3 0 2 5 3 3 & l t ; / i d & g t ; & l t ; r i n g & g t ; 7 q n m l 8 u 0 - B q k 6 v H u 5 y h J t q 6 E 4 m p i S 5 g y C 0 h y F q r 9 z W o g i p K q n j t C r 0 h v E k 2 i k E 9 t 9 u D q 3 6 3 H 4 s q y V o h s 4 B o 5 t i B v 5 _ D u 1 h v M 5 k - - C p t 3 _ Q & l t ; / r i n g & g t ; & l t ; / r p o l y g o n s & g t ; & l t ; r p o l y g o n s & g t ; & l t ; i d & g t ; 7 2 4 7 6 9 3 4 9 0 4 3 0 1 4 8 6 1 3 & l t ; / i d & g t ; & l t ; r i n g & g t ; h y 7 z p 4 0 _ i C 8 4 7 m W n y g 4 C x m y 7 D - 3 q q J o 9 v x C l x j I j i 6 v R u l g 9 G 1 o U z x 8 4 Q n w x - N & l t ; / r i n g & g t ; & l t ; / r p o l y g o n s & g t ; & l t ; r p o l y g o n s & g t ; & l t ; i d & g t ; 7 2 4 7 8 5 9 7 5 7 2 0 4 1 1 1 3 6 5 & l t ; / i d & g t ; & l t ; r i n g & g t ; 1 k x z 4 k w k - B k p y j C l h p o M 6 p i c - w k 8 F 5 l 3 n F i 7 l - F i 9 t q H j l i g B u i l m G i y r w C l n G w g o y Z j 3 i p B i u k o B u 7 z B o 6 7 2 W y o s 6 I j 6 5 i E 2 j z 9 Y t l 4 Q 8 r 9 p K & l t ; / r i n g & g t ; & l t ; / r p o l y g o n s & g t ; & l t ; r p o l y g o n s & g t ; & l t ; i d & g t ; 7 2 4 7 8 8 0 3 7 3 0 4 7 1 3 2 1 6 4 & l t ; / i d & g t ; & l t ; r i n g & g t ; t g n l s n x 3 g C w z _ 0 q C g w j k G 4 m - y D 8 0 q 1 D 1 0 u v B 4 o v 2 K 9 w 4 2 K - w 4 2 K u 3 w w E h 6 g q B 4 o v 2 K o 5 h 3 K i m 7 R p j m 7 F 1 v 7 6 J z v 3 q n B - o 9 D j n m n B 5 _ g k F 5 h 2 s O 3 h 2 s O s q r s O u i z d i 6 5 5 F q s 7 t K 3 w k u K q s 7 t K u 1 w X o w s t G 6 t j b v o 6 j W t _ 1 y I u o k m B p p u H - z 4 _ K q o v _ K t 4 v 7 r B _ j w F 6 n q r I t l l 9 K j - 9 1 r B t l l 9 K n 0 m s J 0 7 F r 9 B m 8 S o o 9 x o G g p - 0 E u u 2 5 B g 2 p 5 L k n p n B 8 5 k t F 7 s z 5 L g 2 p 5 L y y j p D 2 0 0 h D z w 1 1 N x o 6 6 C q 1 8 h E 8 h r 1 N j 8 _ j G g y 6 0 B j h 3 h P q 3 9 v C g r v p F s g i i P j h 3 h P u 2 o 9 O l L 3 - s i P j h 3 h P u j z 5 E y v o 7 E _ 9 8 t K o r 6 q D _ 8 x x G 1 o w s D u 3 3 7 N u 3 3 7 N 6 p k B q - 7 o B g z x E j j 7 p Q 0 m 8 g C 0 0 u w B j o s 3 F m u s N r j i 2 K h 3 1 q P - 2 1 q P z x _ u C l 9 - F t t 1 u H 4 _ o t T 1 3 v Y l v o 8 b q 7 5 e i n m y C l z g l K r i k x H w 9 0 7 B u y s 3 D n y v 3 D 9 5 1 v K i 3 m F y 3 3 n C g x t G g 3 t o S y s y i C 7 l 7 g I l u 0 J x h 9 J 5 g z 4 S m _ 3 7 D 4 j _ i F l 6 i P 1 k - 7 D l r 3 0 L 3 6 o g B 6 u 2 2 D s l 9 k C k 6 s j X 6 w w 7 D x 2 s i I u y r 2 D y z t o H k 7 0 T s 8 r g P n 3 - 2 V 4 9 a 4 5 6 m U m - t B g i _ 3 H k 4 s h J w 5 y r J k 4 s h J v u 7 r J k 4 s h J p m q 9 C i t v q F o s g q K 7 m z s C q t p 8 I p p z w E n s y y B t 2 t v K x s 7 u K u x k v K m 6 3 x C m r z 9 G l u l B s j k j Z l 3 h l F v 9 t y I z k y _ S 2 g - W t 6 h M m h j y s B _ v 3 2 M l s _ 7 E u 4 y k J 8 q z 0 R l p g i B q p x r b 0 9 v E v s y 8 N y i j k Q 0 m n t N 8 7 - D y i j k Q q y m z D 8 q 4 5 C 6 l - t L g 0 1 4 t B 0 5 t 1 E m 2 4 v B h r O q 5 - m S 2 t g y T 7 0 x J l 1 j h P t 9 z x T 6 6 z 8 B 7 6 s o B s 8 6 9 B o m u X v 3 o w J u g g w J x 3 o w J u g g w J 2 u x w J n 9 r 9 B 1 w h h F j s y y Q v t p z Q 8 u 1 c - 4 s 4 J 4 8 9 y Q j s y y Q v l s M w _ o 9 L j s y y Q 4 8 9 y Q y 9 4 C 8 i t p L - 4 z J 7 _ 7 g C t 9 l y P i w q m J 1 2 w u F y 6 7 x V t o 6 Q 9 7 7 - B - 1 6 s F g 3 q _ J k g v 5 n B z 0 z _ J l l 9 4 n B i 3 q _ J i g v 5 n B h u k D l 1 i 4 K q t 8 n N 7 p 9 o G y o 0 n B 7 9 8 1 M 7 9 8 1 M 7 s v z F n - g r B 5 o 5 s O p 6 y t I y q _ 5 C u 3 - _ H n z m o J 0 j 6 5 B 3 i x q o B p v 7 x G t r 6 O q v m s M 9 0 g m J o w 0 H 9 t w s M w 2 W z _ 4 x J l 6 2 t K z v k 7 J q q I l 6 2 t K u 0 f 1 - k 5 I 0 y u 4 1 H g 4 p 6 J l w 1 z G j l y Y q y h m U - n g F i h 0 8 X r x l R q p i w I m - - 4 L x 0 Q j g q 9 K q w m j v B m - - 4 L z o 2 4 L z o 2 4 L u i Z q w 8 t w D q 4 v h D 4 _ l s O w t 7 s O s 5 x H n k x G 6 w y o K 9 u p o K 9 u p o K 8 w y o K 8 9 m 4 C q k 4 w G u x z q K t q o d u 0 l t R n s y n E s p k 0 E 6 3 u h S w r 8 G q k m q O r 4 6 h S - g j 2 G v i q 4 C t y 3 j I g - m j L 6 g 9 q B t 6 p 1 G i 5 _ g B 8 h 3 g I t 8 7 z B 2 n 6 p P 0 g x B i l r v N 8 3 5 e 7 q - q R q 3 p 9 B o j h s L k 5 s z J _ q q S 7 l u s E m s 7 j U 8 n w 6 H j s - 6 C r 3 h r C m h 6 n G 9 v i q H z 2 3 l B 4 y 9 t M 9 n j i C 2 t 1 i B q p 0 3 y B n 2 h g B s v 1 n D 9 3 g 0 K h q u z K k p 2 t J z 6 n B 5 3 5 y L _ r j z L 5 3 5 y L 5 3 5 y L g 2 w y B _ y 3 z E g i 7 W 8 - i n H l 8 h 5 M 8 - r 5 M 4 n 2 3 J n o v U 8 1 t z K - 5 7 y C p 5 8 2 C 3 8 2 z K 7 q g t q B 8 z o B m o 6 2 V p m m W q 6 9 q C h t 2 k D h 3 _ 3 C s p 4 h P s x h K 3 o s r J 0 t v o C 4 m 4 z D p i j h 4 B t _ i 2 E t 8 z v C 3 3 g - B q o 0 r B 9 i 0 n G 8 t 3 q O 4 7 q q E u t l u D h u r - B p 5 g 0 M l u s B t x l l O g s u w K 2 t 5 7 D o x y J 3 m y y J _ - k o N v p v o N - 4 k g N 7 s C 7 1 C t i C u z - p E h v w w F _ 9 s y T i w v p I j 7 r s C 3 q 1 7 H h j i z B v 4 1 9 L _ - r 9 L _ - r 9 L u _ k 5 B q q v L y o 5 z C x 8 g r 0 B j h h t H o m m c 4 o 5 s O j 5 9 m B t o p n H k 6 j s O g 5 m h C 4 7 2 0 J z - h S 6 4 g j b 7 x 4 e s 0 q 4 Y v 4 6 u B p g y h V q i I _ p u z K y 8 7 y K n j l z K n j l z K - m _ r - C 5 m 8 C 7 u 4 1 I g g p j q B z p z m B o k v 2 C z o r K z 3 B _ z 5 l N r 2 y u 5 D 4 3 n 6 H j C 5 B j k x a 9 i h h P _ h s h P g u m E 9 i - 5 J p 5 w _ R 1 5 2 L 1 s o 8 E 1 - v 5 F z h z x N x y r n D y y z x D 8 u 9 x N 8 z 0 I _ 7 q j L m 8 x w C - k 4 n F 2 x v q D y 7 o y D j w _ 3 M k j m I 1 m u y D o - v e 9 - 9 F 8 4 p j p C p g r l C u t 7 R 1 3 g q C v j 4 _ J o g o d 3 g _ 6 E x j o 1 F k u 9 i B 1 4 g i S z u r 3 I i y x y C n h s _ S s h q b 0 k j 7 b 5 g n c r v g 6 G k v 9 o B 1 k m 8 L 4 8 v 8 L 2 3 _ m D q x v 8 C x h 0 Z p t 9 o d s r 4 L o _ 7 h X l _ v u E _ 6 2 K t l 5 3 C 2 r m w C 7 1 3 9 C m m - 6 K m m - 6 K m m - 6 K p w o 7 K j p 5 0 D w n j 6 E 5 g 3 c z 6 4 p S 4 x 4 3 I 1 3 u n D o - r k G - s o 8 K u i - 7 K - 5 2 R x 1 m 4 I o i 7 y O q s t 9 H i 6 v g B k s j y H & l t ; / r i n g & g t ; & l t ; / r p o l y g o n s & g t ; & l t ; r p o l y g o n s & g t ; & l t ; i d & g t ; 7 2 4 7 9 8 2 0 7 7 8 7 2 7 0 1 4 4 4 & l t ; / i d & g t ; & l t ; r i n g & g t ; 2 x t 6 8 t u s l C h q 4 p N h r 2 H 8 4 p 0 D 0 9 y J 8 i o w D t u K 3 i 7 r C 0 1 4 g B r 9 i n B 1 7 8 n B v z C 9 0 1 y M q j j Z h y 5 u C q v 9 S o s 2 Z 0 5 k w N & l t ; / r i n g & g t ; & l t ; / r p o l y g o n s & g t ; & l t ; r p o l y g o n s & g t ; & l t ; i d & g t ; 7 2 4 7 9 8 5 9 2 6 1 6 3 3 9 8 6 6 1 & l t ; / i d & g t ; & l t ; r i n g & g t ; z i k 3 _ 7 o t l C 1 1 1 C 1 7 - l N 6 5 n 5 B j _ z r U y k l U x 4 j h K w 8 u k H 6 m h C v K 2 2 _ J r s v T 9 5 x s O 0 8 2 E y 9 3 7 C 3 v z w F z _ x h E h l 3 z D k l 5 8 B i m 4 7 C p 7 h m D p 1 R g x G 4 l 8 0 D 5 r g 4 C m m o t G x i x 4 B p g j d n 5 _ F o t 3 w B g l 1 i E 0 t 4 d 8 9 _ 1 B x v t 8 D i q j p E 2 2 2 x C 9 w 6 V 9 l 6 L h k 1 h B 2 9 9 4 D q 7 h C i g p y C g p 9 z H z y w x E n 3 i o G 0 h 9 j G 8 6 q m E y s 2 G w n w y E 1 p G 2 i z u G 7 h n X h 9 l M 4 h 5 L 4 8 1 t H 8 6 8 E 6 s q U 1 _ x c l p y 0 H 8 w _ 3 J 4 _ p h B w y n 9 H p w j C 7 j i v S & l t ; / r i n g & g t ; & l t ; / r p o l y g o n s & g t ; & l t ; r p o l y g o n s & g t ; & l t ; i d & g t ; 7 2 4 7 9 9 4 6 5 3 5 3 6 9 4 4 1 3 2 & l t ; / i d & g t ; & l t ; r i n g & g t ; o 1 z t 8 t 6 p m C r 0 m j C _ 7 l Z 3 y g i O 8 x g D n r 8 E 5 3 r 2 P x 3 q W u v n p B o k z s N o g o 9 G h 3 n 2 E p l l g X m x 9 1 B F E r 6 j 7 P k h 8 i I h 6 h 7 G 0 o j s P m 9 y U 1 4 5 m D 5 g 1 m 0 B t s 0 h N u l q h N p l q 7 B & l t ; / r i n g & g t ; & l t ; / r p o l y g o n s & g t ; & l t ; r p o l y g o n s & g t ; & l t ; i d & g t ; 7 2 4 8 0 1 9 1 1 7 6 7 0 6 6 2 1 4 8 & l t ; / i d & g t ; & l t ; r i n g & g t ; 1 n l y o 9 k 7 n C p x 1 4 T w U x z 3 f i 9 5 m S j 3 n l C 7 n i k M p i - P u o c r 3 0 k L r 3 0 k L 2 1 8 m B n p _ 1 H 6 w 8 v P q t f k x n j N x s 5 M x x 1 3 B 4 x Q 3 _ 8 4 V r y 5 l I 9 w 2 D 7 v 1 n O w i o J i r _ h P 7 o i 0 D l 3 t m H z z y p F 2 n C _ y 2 m P g 2 1 Y q 5 z 0 T z r 8 r B t w x i b y u P h 8 v u E 1 l s r D z x 1 n S j m v 5 B 2 1 1 y I _ l t f 5 j z w F s v p 1 E p y h 2 N m s x 0 B 3 0 C p _ s - M 3 q 8 i C 7 w 9 q B m 7 i i T o g l G o o y S s m k L t - v o J h 2 i x V 6 v v E o x w 7 U m w k Y - 5 - P i s g v T x 7 s v T v _ f n n o s E & l t ; / r i n g & g t ; & l t ; / r p o l y g o n s & g t ; & l t ; r p o l y g o n s & g t ; & l t ; i d & g t ; 7 2 4 8 0 3 2 2 7 7 4 5 0 4 5 7 0 9 2 & l t ; / i d & g t ; & l t ; r i n g & g t ; p 8 g 4 g - 8 l o C 1 r E 3 r E 7 3 E 7 3 E 9 3 E 9 3 E i r F z k F k r F k r F m r F y 4 F v - F 0 4 F x - F y m G z - F 3 t G 5 t G i 1 G i 1 G 7 t G g k H m 1 G _ M 0 m E z 8 G k k H 5 r H m k H 7 r H 7 r H 2 z H 9 r H z 7 H 4 z H h s H 1 7 H 3 7 H 8 z H 5 7 H 6 j I 7 7 H g 0 H 9 7 H _ j I - 7 H - 7 H h 8 H i k I j 8 H 0 n G x D l 8 H l 8 H n 8 H p 8 H s 0 H r 8 H u 0 H w 0 H y 0 H y 0 H 7 s H 0 0 H 9 s H q l H - s H 7 9 G u l H 9 9 G - 9 G - 9 G 2 2 G h _ G v v G v v G s o G u o G u o G v h G v h G 9 z F 2 6 F - z F - z F s t F 9 m F y g F t i E 6 C r 6 E v q y 2 C j x 0 9 Q 1 l t U h g k m L z s p D o v G q v G q v G n o G n o G p o G q h G v 6 F s h G v 6 F 6 z F 6 z F p k u x B h i 5 i C v 8 4 s d y H 7 x k M & l t ; / r i n g & g t ; & l t ; / r p o l y g o n s & g t ; & l t ; r p o l y g o n s & g t ; & l t ; i d & g t ; 7 2 4 8 1 3 0 7 8 6 8 2 0 3 5 8 1 4 9 & l t ; / i d & g t ; & l t ; r i n g & g t ; o 3 g y - g y 9 p C 1 q M 4 0 M 3 q M 6 0 M 6 0 M 7 q M 8 0 M 9 q M _ 0 M j - M h r M g 1 M i 1 M k 1 M k 1 M p v B s s F m 1 M n r M o 1 M p r M q 1 M y l J p I w h M t r M v r M y h M 0 h M x r M 2 h M - 3 L 4 h M h 4 L u u L j 4 L w u L w u L y u L j l L j l L l l L x y K n l L z y K 8 7 K y p K y p K y p K 0 p K 1 g K 6 3 J 6 3 J j v J l v J l v J y m J j _ I j _ I 4 1 I 6 1 I z t I u l I w l I w l I 2 1 H 1 L 2 g F 2 1 H s m H s m H u m H 9 _ G - _ G r w G t w G o p G p 7 G 5 s G n 7 G 2 i H 0 i H l q H 8 x H 6 x H z 5 H z 5 H w h I x p I v p I 2 x I 0 x I 0 x I 9 q J 7 5 I 7 q J 7 q J 5 q J p 8 J u z J s z J k l K i l K i l K j u K j u K k x I l D x g L - t K v g L t g L 6 p L 6 p L r g L 4 p L p z L n z L n z L 8 8 L l z L 6 8 L 4 8 L 4 8 L x m M 2 8 L v m M v m M t m M r m M q w M p m M o w M n m M k w E i g C k w M i w M l m M j 6 M h m M g w M _ v M 8 v M - l M 9 5 M 8 i 9 2 H z 7 i 4 L s l 5 3 L o l w T 8 3 L 1 h M p u L r u L g 4 L r u L t u L v u L g l L g l L 1 7 K i l L 3 7 K w y K 5 7 K y y K h n D u _ B v p K x p K x p K 3 3 J 3 3 J 0 g K 5 3 J i v J v m J k v J g _ I i _ I i _ I 3 1 I w t I y t I t l I y t I w 9 H z 1 H 1 1 H _ t H _ t H g u H 8 _ G 8 _ G x 3 G z 3 G n p G s w G 3 l G 4 s G - z G 9 z G m 7 G m q H z i H k q H k q H i c n v D y 5 H y 5 H w p I t h I 1 x I u p I z x I r i J 6 5 I p i J 6 q J 4 q J v z J t z J m 8 J r z J j l K h l K h l K - k K n 3 K g u K l 3 K u g L j 3 K s g L 5 p L q g L 3 p L 3 p L o z L m z L z p L 7 8 L 5 8 L 5 8 L i z L w m M 1 8 L 1 8 L u m M v y G 0 b s m M q m M o 7 i H m n 4 w u B 2 h s 8 F & l t ; / r i n g & g t ; & l t ; / r p o l y g o n s & g t ; & l t ; r p o l y g o n s & g t ; & l t ; i d & g t ; 7 2 4 8 1 3 7 4 8 6 9 6 9 3 3 9 9 0 9 & l t ; / i d & g t ; & l t ; r i n g & g t ; 4 z v m t r 8 _ p C q m h k B o 9 7 2 S n m 9 h B h x p 7 K 2 j j j N j 5 n q E s k h p H q l x v G 9 2 x q B u 1 p 6 B 0 - 6 4 O s l v 3 B w g p 6 i B 3 y o s L x x x E 6 0 x l O n 9 g 3 D q l v g F u 1 h 5 L 6 p o l F s 5 6 9 O y h o q B t o g r N 3 q 1 r E g 9 8 3 K 5 l m 4 K 7 - x _ C h n y w M 9 j 7 E p k _ _ M 9 z g v F 0 - o p H 0 v o o D 6 m - h V z 7 9 s B l t j o N & l t ; / r i n g & g t ; & l t ; / r p o l y g o n s & g t ; & l t ; r p o l y g o n s & g t ; & l t ; i d & g t ; 7 2 4 8 1 6 5 1 1 2 1 9 8 9 8 7 7 8 1 & l t ; / i d & g t ; & l t ; r i n g & g t ; x 3 k r q j t s q C 0 v D 0 v D 0 v D y 6 D y 6 D n g E z u B p X g m E 9 r E _ x E - r E s _ E g y E u _ E u _ E 7 k F 9 k F 9 k F h y F w r F j y F 8 4 F _ 4 F n y F 7 - F 9 - F 9 - F _ m G g n G g n G l u G i n G n u G p u G p u G y 1 G r u G 0 1 G 2 1 G 2 1 G j 9 G x u G l 9 G 6 1 G n 9 G 8 1 G _ 1 G _ 1 G r 9 G 5 u G g 2 G v 9 G 7 u G k 2 G m 2 G 6 n G y E 2 - E 8 n G h v G j v G j v G g o G h h G i o G j h G o 6 F l h G q 6 F z z F s 6 F 1 z F i t F i t F z m F 1 m F 1 m F q g F j 6 E g 0 E l 6 E h u E i 0 E o o E o o E o o E _ 8 D _ 8 D v 3 D v 3 D m y D 9 s D 9 s D 5 0 D 5 0 D m 6 D 5 - D s l E 1 - D s l E i x E i x E g x E g x E o 9 E m 9 E k 9 E v j F t j F t w F 6 p F 4 p F p j F T p w F _ 2 F 3 9 F 8 2 F 1 9 F y k G y k G w k G u k G x r G v r G v r G t r G t r G r r G w y G w y G u y G s y G u y G q y G 1 5 G j r G z 5 G m y G x 5 G k y G m y G i y G i y G i y G g y G 5 q G _ x G 3 q G 3 q G 1 q G y j G z q G w j G w j G u j G v 8 F v 8 F t 8 F 9 u F y 1 F w 1 F 5 u F o o F 3 u F 3 h F 3 h F 1 h F q 7 E q 7 E j 1 E h 1 E h p E _ u E - o E - o E j W y p B t 9 D 6 3 D 6 3 D r y D g t D 5 n D _ s D s q D 1 v D i 1 D i 1 D z 6 D z 6 D h m E h m E _ r E j m E - x E h y E m 4 E m 4 E v _ E x _ E x _ E t r F g l F v r F x r F 9 4 F z r F - 4 F h 5 F h 5 F _ - F g g G g g G h n G i g G j n G l n G l n G q u G n n G s u G u u G u u G r n G 5 1 G w u G 7 1 G y u G 9 1 G x n G - 1 G z n G h 2 G 4 u G 6 u G 8 u G 8 u G y 2 B - r B 7 n G 7 n G 9 n G 9 n G - n G _ g G g h G i h G i h G n 6 F w z F p 6 F y z F - s F N j g F w m F y m F j t F n g F p g F g 6 E i 6 E k 6 E g u E g u E i u E i u E w i E 7 8 D w i E - 8 D u 3 D j y D j y D q q D q q D x v D 4 0 D 4 0 D l 6 D l 6 D r l E r l E r l E h x E i r E i 3 E - w E g 3 E l 9 E u j F u j F s j F 5 p F 5 p F q w F - 2 F o w F 9 2 F 2 9 F 7 2 F 0 9 F x k G y 9 F v k G w r G w r G u r G r k G x 8 E h E p k G j x B t 4 B v y G o r G 4 5 G r y G r y G r y G p y G p y G n y G w 5 G l y G u 5 G j y G j y G h y G h y G - x G 4 q G 9 x G 2 q G 2 q G 0 q G x j G y q G v j G v j G t j G u 8 F u 8 F s 8 F 8 u F q 8 F 6 u F 4 u F n o F 2 u F 2 h F 2 h F 0 h F p 7 E p 7 E - u E n 7 E g p E 9 u E _ o E j j E j j E s 9 D 5 3 D 5 3 D - s D - s D o y D & l t ; / r i n g & g t ; & l t ; / r p o l y g o n s & g t ; & l t ; r p o l y g o n s & g t ; & l t ; i d & g t ; 7 2 4 8 1 6 6 3 1 4 7 8 9 8 3 0 6 6 0 & l t ; / i d & g t ; & l t ; r i n g & g t ; j y m x - r y s r C j 9 q J 7 7 z k L p h g t C x 0 x - C k 6 D 6 t q k L 7 7 z k L i q 9 k L 7 7 z k L 1 3 4 x s B 0 m p R z 2 o u C 8 s 5 B 2 5 w g V q s q _ M v 2 _ v B l m z n X 4 7 k y E t 6 i 9 B m 5 - 4 C h - 7 5 K 9 8 n r I x w i E y 3 7 B g r l y R j r 4 K z x g h N 3 v 5 x R 5 h u g J o g D n s i n J s g h 7 E u s t 8 B 5 6 - Y 8 k 2 u P u 9 j n S 3 l y J u 4 z T & l t ; / r i n g & g t ; & l t ; / r p o l y g o n s & g t ; & l t ; r p o l y g o n s & g t ; & l t ; i d & g t ; 7 2 4 8 1 7 4 7 3 2 9 2 5 7 3 0 8 2 0 & l t ; / i d & g t ; & l t ; r i n g & g t ; 9 r _ g l j - 7 p C 6 2 h i C k 7 1 p L q 3 _ w G 6 5 6 U i 7 1 p L k 7 1 p L 2 o 6 G g q K g q K k 4 J h h K v v J o 4 J 8 m J 8 m J _ m J i 2 I v _ I 9 t I 7 t I 6 l I 6 l I 7 9 H n u H g 2 H p u H k y H 9 5 H 9 5 H 7 5 H 6 h I 7 p I 5 p I p 6 I F 3 p I 2 i J 0 i J 0 i J 8 z J 6 z J z 8 J 4 z J w l K w l K u l K v u K 0 3 K 0 3 K 9 g L q q L 7 g L o q L o q L u 9 L m q L s 9 L s 9 L l n M i x M j n M s x B 0 p F g x M _ w M - 6 M - 6 M k l N i l N i l N g l N r v N _ k N 8 k r h J z n 7 - v B q x 2 - L w 1 3 9 D g z K - p K _ g K g h K g h K l 4 J u v J w v J 7 m J 9 m J h 2 I u _ I z s B w i D 3 l I 8 t I 5 l I 6 9 H - 1 H - 1 H o u H u q H u q H j y H 8 5 H 8 5 H 6 p I 5 h I - x I - x I o 6 I 1 i J m 6 I m r J k r J k r J x l K 5 z J v l K w 8 J w u K 1 3 K u u K z 3 K z 3 K p q L p q L 6 g L 4 z L 0 q J j E 4 z L m n M r 9 L r 9 L h x M h x M i n M - w M g 7 M & l t ; / r i n g & g t ; & l t ; / r p o l y g o n s & g t ; & l t ; r p o l y g o n s & g t ; & l t ; i d & g t ; 7 2 4 8 1 8 8 8 5 4 7 7 8 2 0 0 0 6 8 & l t ; / i d & g t ; & l t ; r i n g & g t ; 1 y n w _ p l 4 p C m m - g D g v - k G 9 2 m 4 O h _ w - D v o p 3 S x s - o C h 6 v l X 3 9 9 V 6 u r C z 8 i z P _ 2 w l R o l p Q 3 g r y X l 2 p s G 3 n 6 t F o u - x D w x y u E x 0 y 7 O u g 2 J n 5 7 s T 7 2 0 t T s - 9 E u 3 s t N 6 z n F - 2 i 3 F x 4 p u H o 7 z o W 8 q l F j u 4 e t r i V o 6 9 g T q 1 o r I _ 9 t l C 1 _ t E 6 s i e o m v v b n 6 1 E y 6 2 w C x 3 9 o H s o i - B q g q 1 b k l s I 5 4 t 4 B t w 2 q P p 0 2 i C z v r - H 8 _ q m B i - x n D k 5 4 r T 7 k y 6 M l m w V o 7 t U _ 7 p s D u 2 z v C y u 5 3 B 7 h q 6 B j 0 3 t N z 5 n p C i n z 5 a 8 _ o N h 3 V h h 1 9 B u z u u J q l g Q 2 8 w 7 G 7 2 s t F u n 3 5 P y m - w D r 1 i W k n r 7 M s 3 l I g 9 r N r 3 p - H n w 7 o K y z h n L v 2 w 0 V r h 2 J 6 9 p 6 B l - m 0 E 4 y o h 1 B p h 6 Z 2 - _ 5 I g y 3 O y 0 v 1 K u h 0 x P u h 0 x P j q - _ D p z _ x E 8 4 _ 0 S 6 k h i O u r n K h y y 0 S s q 1 W _ 9 t w J y v m _ K q i 5 I w m s 1 L 4 4 6 S x 6 y 0 J o p s 5 P m 6 8 4 B 1 z 2 o I l i r g D z l u m J 3 w 9 x B g u i r S r f v y s s D 8 4 m 1 P 8 4 m 1 P - y g _ J 3 C j w q z C u _ 4 z K 0 t 4 4 W p 6 K 9 3 3 4 X o t _ p J y 5 x 8 C u 0 g i Z y o 0 W 0 p m l N t h x O y g p p J 7 7 w 0 E 2 z r 8 T - 9 s E 5 0 v r Q 8 i 7 r Q g _ 9 4 D _ k q t E 9 h _ u h C y m F 2 s o O 2 w o n N m _ 6 o M 7 _ - - B p 4 o 6 X 4 4 1 e 1 - 3 n c x o y J s j 4 g h B _ 5 M 9 8 j 0 C & l t ; / r i n g & g t ; & l t ; / r p o l y g o n s & g t ; & l t ; r p o l y g o n s & g t ; & l t ; i d & g t ; 7 2 4 8 2 1 1 5 3 2 2 0 5 5 2 2 9 4 9 & l t ; / i d & g t ; & l t ; r i n g & g t ; t 7 v - 6 m 5 s m C 5 g y 2 Q i t r w H _ z n 0 E 8 m 5 _ X n 0 1 c z z s 0 G p - j 5 B 7 l - 0 S j 7 u G l k k o E y 2 p - M u l 9 G i 8 h g P 3 m Q 3 m Q 1 m Q o 3 7 v E v 5 0 4 K v 5 0 4 K v 5 0 4 K t 5 0 4 K x h v o B u 4 1 2 G 3 _ i S l o 1 7 Z 1 k q 6 C o - - y L t w u 9 Q 8 - r e w p 8 M g 5 U 9 l V _ y V 7 l V j g W h g W h g W q t W 3 6 W 1 6 W 1 6 W s w F 5 k G m o X k o X 0 j Y y j Y 3 1 X v x Y t x Y t x Y r x Y g t C l 9 L m w s o N 7 v o r S s 5 9 P & l t ; / r i n g & g t ; & l t ; / r p o l y g o n s & g t ; & l t ; r p o l y g o n s & g t ; & l t ; i d & g t ; 7 2 4 8 2 1 9 4 3 4 9 4 5 3 4 7 5 8 8 & l t ; / i d & g t ; & l t ; r i n g & g t ; w q 0 5 h 5 y m n C v 0 - O r 6 h v F y 0 z 6 G v 5 1 w Y 8 x u C - k x m G _ k v 1 F 4 r x l M 1 n 7 l M 4 1 v J u j P r p 8 N r 0 r - Y h 1 4 o E i o 6 y I 7 t 1 0 B g y k 5 C h i h b 3 8 s g P p j g 2 C g 0 q 0 O s u 7 2 B 1 n p p H r 0 j x G 5 5 7 L 6 2 3 x Y 5 w 3 6 B 7 7 2 B p q 5 k G h 7 1 7 C p q o t R g 7 - Z 9 q o l F 2 u _ t H j 2 m t J y 9 5 e _ 0 8 l C z 6 z K 4 - g _ B k 1 s N 4 6 t u H g 3 p _ E x o r 3 H 5 _ m 1 R r m _ S z t j 3 W u 2 y H m - n 0 c 1 8 b 8 0 7 9 K s 8 z y L q 8 z y L t o q y L m l 6 7 F 9 i 2 m I j 1 p D m y k i U 7 8 3 h U 9 g Q t i m l B l t 4 2 a 2 k j C 6 x r n O 9 u v p B n u 5 0 C v 6 u x M z 5 6 w M 0 i x m L y s 3 C 4 2 m e 0 k z x T s m i q G 5 k 3 p I 4 1 9 o H 4 8 - g P 1 j w q B r u 3 B _ n 4 m g B w k h K 3 u p z c o 4 o Z v t t p E i o w t G y 9 h t G 5 u s s G r l v y Z D h v p C u - u m q C j l n F x v 3 B o u p y Z 6 i w o F w - g 0 H x E w p q r C 3 v 5 x R 3 v 5 x R 6 1 2 j B k w 2 p C & l t ; / r i n g & g t ; & l t ; / r p o l y g o n s & g t ; & l t ; r p o l y g o n s & g t ; & l t ; i d & g t ; 7 2 4 9 7 3 4 2 5 2 7 3 0 7 7 7 6 0 5 & l t ; / i d & g t ; & l t ; r i n g & g t ; 3 v 5 u p w 9 r u C 4 6 x q H y _ - V 4 v w f h z 4 r B w n 2 u M i i P o - z p G k 9 6 w C p u 1 r B & l t ; / r i n g & g t ; & l t ; / r p o l y g o n s & g t ; & l t ; r p o l y g o n s & g t ; & l t ; i d & g t ; 7 2 4 9 8 2 8 9 8 2 5 2 9 4 5 8 1 8 1 & l t ; / i d & g t ; & l t ; r i n g & g t ; g k i g s 1 - u u C 3 i _ p E 0 g 5 J t 7 q u B 7 t s _ C g u 2 t C n 5 z H z j p h F p q 0 E 2 8 7 w D i u 9 s B z o 9 q D w 2 g D v q x B v o 6 8 E 8 u Y m t s C h l W t _ 4 2 F 2 w g c - 3 9 m D _ v y p R u z m H & l t ; / r i n g & g t ; & l t ; / r p o l y g o n s & g t ; & l t ; r p o l y g o n s & g t ; & l t ; i d & g t ; 7 2 4 9 8 2 9 4 9 7 9 2 5 5 3 3 7 0 1 & l t ; / i d & g t ; & l t ; r i n g & g t ; h x t _ v 1 o z u C 7 z k u C r 6 z O n i m _ B u 8 0 5 C 0 v 3 d l 3 h y M - u 2 l B & l t ; / r i n g & g t ; & l t ; / r p o l y g o n s & g t ; & l t ; / r l i s t & g t ; & l t ; b b o x & g t ; M U L T I P O I N T   ( ( 1 7 . 1 3 8 4 0 2 3   3 4 . 8 8 5 9 2 8 2 ) ,   ( 3 1 . 4 2 3 5 9 7 9   4 1 . 8 1 0 0 7 0 9 ) ) & l t ; / b b o x & g t ; & l t ; / r e n t r y v a l u e & g t ; & l t ; / r e n t r y & g t ; & l t ; r e n t r y & g t ; & l t ; r e n t r y k e y & g t ; & l t ; l a t & g t ; 4 3 . 5 2 5 5 5 0 8 4 & l t ; / l a t & g t ; & l t ; l o n & g t ; 1 2 . 1 6 0 0 0 1 7 5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1 6 3 5 6 4 5 0 4 4 0 0 5 2 7 4 1 & l t ; / i d & g t ; & l t ; r i n g & g t ; o 5 m q z t 9 8 2 B z o 3 9 B k 5 Y y 2 o _ B k g w x B 0 g z 6 B v n m L r 7 3 T 4 0 F 7 n 7 o C p m s l B l 6 6 G 7 u 4 W 8 0 w C 2 u w S r 4 z G z w g e s q j h C & l t ; / r i n g & g t ; & l t ; / r p o l y g o n s & g t ; & l t ; r p o l y g o n s & g t ; & l t ; i d & g t ; 7 2 0 8 9 2 4 8 4 8 2 0 9 2 6 4 6 4 4 & l t ; / i d & g t ; & l t ; r i n g & g t ; j w g 2 9 0 i 3 y B 8 6 v p B j 4 2 j H 7 n 8 p H j 0 1 l J n 8 p 2 C o 2 - 8 4 B - y 8 E v _ s J h o j c s n l u S i q m y I o i k q F 7 _ h g D m _ y 4 J m 4 z _ C g j 4 2 I o p s f & l t ; / r i n g & g t ; & l t ; / r p o l y g o n s & g t ; & l t ; r p o l y g o n s & g t ; & l t ; i d & g t ; 7 2 0 9 0 7 9 2 2 6 5 1 3 7 5 2 0 6 8 & l t ; / i d & g t ; & l t ; r i n g & g t ; l 0 s o u t 5 q z B z 9 x p Y o g 7 Y z h y x M o 6 s s G h r u u I j g r Q y p - z D o t 8 6 W z _ 0 5 K s y m q C 4 w 8 l F 8 g o 2 H 1 h 0 i E z u 4 I 5 m q n Q 5 l l H 4 w z l E o u p y Z r g w H 2 p Y _ s x 2 Q 7 6 5 s R t 3 p T g p 3 5 K 1 u 8 v j C j m s i G t 9 y b q 3 i B h l u _ I s q h 2 6 G _ h i n D 3 - s u O 8 s X 0 4 6 6 T x q j t F 7 0 k M 7 4 y 8 K _ u 6 - F q 3 g m h D m r r C 2 7 - 5 E i n 2 x D 0 v l o J s x 7 f - t 8 u P 5 l v m r B n 8 6 o B - 4 z w S - j u p B q l z F t _ 9 r Q t u j u E & l t ; / r i n g & g t ; & l t ; / r p o l y g o n s & g t ; & l t ; r p o l y g o n s & g t ; & l t ; i d & g t ; 7 2 0 9 0 9 8 3 6 4 8 8 8 0 2 3 0 4 4 & l t ; / i d & g t ; & l t ; r i n g & g t ; z - 2 p 1 t w r y B p p - O w u j 8 B k k p y D 9 o - x F k 8 7 j B i _ 9 I j q _ I t y n 1 L i r 5 T y h n j H j 1 1 l C _ j 6 y Q 7 8 u X & l t ; / r i n g & g t ; & l t ; / r p o l y g o n s & g t ; & l t ; r p o l y g o n s & g t ; & l t ; i d & g t ; 7 2 0 9 1 3 3 0 3 3 8 6 4 0 3 6 3 5 6 & l t ; / i d & g t ; & l t ; r i n g & g t ; q k r 1 v i n y z B 3 q 4 x P w r - x L n z z V p x z t N w t 0 - M n x D g l z 6 R v k p f z q k 7 C r l v y Z m o 0 W o u 1 0 B & l t ; / r i n g & g t ; & l t ; / r p o l y g o n s & g t ; & l t ; r p o l y g o n s & g t ; & l t ; i d & g t ; 7 2 0 9 4 1 1 8 9 7 5 0 0 6 3 1 0 4 5 & l t ; / i d & g t ; & l t ; r i n g & g t ; r n i s u v m j s B x t 0 p E 7 t h h M m 6 j w F w 1 q m B 0 t o Y t x 4 z P 3 t m 0 v B i w 6 - B p 4 m t G i x n 4 I x _ q p Y 2 8 v 1 K 3 k j 1 J m k 5 I o 5 0 Y 8 w w 9 X 4 j o s B v u o c _ p 4 6 K t x 0 1 C 8 g m l D m z j 2 B 1 2 k h I u v 4 o E 1 m y 7 B w p s l K n 3 k i F & l t ; / r i n g & g t ; & l t ; / r p o l y g o n s & g t ; & l t ; r p o l y g o n s & g t ; & l t ; i d & g t ; 7 2 0 9 8 1 3 8 7 2 0 7 9 7 9 8 2 7 6 & l t ; / i d & g t ; & l t ; r i n g & g t ; n q r 2 k q x 0 u B s q p V 4 8 r 2 D p 1 y u B v h g b o z 0 C x 3 x v H n m u y U 8 _ a 4 w - k K w 2 7 2 F n 3 t 7 C m o 5 r D & l t ; / r i n g & g t ; & l t ; / r p o l y g o n s & g t ; & l t ; r p o l y g o n s & g t ; & l t ; i d & g t ; 7 2 0 9 8 1 4 0 7 8 2 3 8 2 2 8 4 8 4 & l t ; / i d & g t ; & l t ; r i n g & g t ; 9 y _ 6 o o s 1 u B v 9 m n _ B h v 1 E 2 m q n P y k 0 m P 4 1 j P 9 x g 4 I & l t ; / r i n g & g t ; & l t ; / r p o l y g o n s & g t ; & l t ; r p o l y g o n s & g t ; & l t ; i d & g t ; 7 2 1 2 7 0 7 2 7 1 2 8 8 0 2 9 1 8 9 & l t ; / i d & g t ; & l t ; r i n g & g t ; y v z j j 1 3 7 o B 7 o n U - 5 k x M o 3 q g C n v 4 m r B t y u z I x _ 4 t I h i i _ B v _ n v S u z r 9 F m 2 3 i F i l X 5 l g m L l 1 9 7 Q q 4 1 X 2 1 h _ I h 1 z j B m 6 8 4 C & l t ; / r i n g & g t ; & l t ; / r p o l y g o n s & g t ; & l t ; r p o l y g o n s & g t ; & l t ; i d & g t ; 7 2 1 2 7 2 0 3 6 2 3 4 8 3 4 7 3 9 7 & l t ; / i d & g t ; & l t ; r i n g & g t ; n y 1 i n 1 4 5 o B y 5 3 W g k i 1 B q x 1 3 M 1 1 v Y s n 1 i h B 0 p - s G q w p 3 U 4 o k D x g 9 _ R 6 w t _ J j u u Y - 0 j z C n s 4 w K u z 2 W 8 _ k i h B 5 l k z E k 8 0 - M s m 3 J u p v o N 0 m r R 8 v u x J h o s J r t 9 k O x p x V 9 x 0 s N 5 m g k B y t 1 o W y 4 q x B & l t ; / r i n g & g t ; & l t ; / r p o l y g o n s & g t ; & l t ; r p o l y g o n s & g t ; & l t ; i d & g t ; 7 2 1 3 1 0 5 6 7 2 4 5 4 4 0 6 1 4 8 & l t ; / i d & g t ; & l t ; r i n g & g t ; i w 2 i x k 3 t p B l r k 9 I - 2 7 G w t 3 r P l t s - K t i _ w B q y 7 T _ m 2 n S s - o g L 8 - _ g D 0 n p e 0 y m 2 Q q y 7 T x p i o S g n 2 - K o 7 o h D g 3 i - E w h p j E s r t q P 0 _ y D u q 3 h S k o 6 e u y 2 j L 7 v z 7 D h 1 _ z F m r v J - i v 8 Q u 5 r 8 E 9 - o X _ 9 o n H - 6 j Z w _ w s T v 8 7 G z k x K _ l 0 x U 9 0 1 n F j L r x 8 s E m 7 y 9 H 4 u n i B 6 2 z g C _ 9 0 5 J q 7 7 n S m _ 3 N _ y l 7 H s _ 2 o F 3 2 w 8 E v 5 k k H h 0 q Y z 9 x p Y k 6 g x D m k M - m _ o L o g g w B q 4 k 1 I v u n 3 T m 5 M 1 9 g 3 U l w s C v 0 3 h M o m u 0 B r l v y Z r _ 7 x B n z m z B s 1 w k H p s w v J 8 6 w v j C p o u B 9 2 h p I q x r 5 S s y 8 T 8 - n 9 F l 0 6 g B 9 q 9 3 W 0 0 q E v k 7 i B p q o t R q k 7 z O j _ p I x 1 6 2 H p o j 9 D 2 k q o N p u 0 o N 7 2 y L 4 k l s B x v v 0 F z y s 7 E g j x r H j 5 x 2 B s w h g M g n u t C y r w 9 B 0 w v j I 2 4 3 _ B t i O u 2 2 6 I - w 8 g M p 2 R 9 1 t 3 M u 0 6 - B i p k p F o r l j D p 3 _ 4 I 8 6 6 h E u 6 4 j N v v i r E 8 i 0 o F v p v o N x p v o N 5 z w C 9 8 k s T t 2 7 v B z _ 6 0 L y g m 6 s F 1 4 - p J t r - 2 H 4 - 4 y C z t _ w K p y 2 X - 6 3 _ K 2 m h - K 9 n 6 0 F q 4 _ l B 2 5 r 9 O 2 5 r 9 O q z x 9 E - _ j H 7 x q n h D j 9 x D x p n 0 e o 5 m J n 5 d g k g Z o 2 t o Q m 9 0 8 K m 6 _ r B q k q w t B _ 2 7 C v q 8 n V 2 r u O s u g 0 I 8 2 i _ B 2 5 2 3 M h _ _ 0 B 0 p t D k t 4 e o v 3 q Y u 8 g j C n z t g L o 0 p B j 0 o - K g p l z H h 0 o - K o y s C k n u o Q t j Y s w 9 m T s 2 w u E n v 4 m r B 5 1 m h C 9 i 7 r Q n y 7 q H 5 o s 5 B w 5 2 D i 8 q 1 X g 8 h x B 6 n r z Q t 4 t 4 B s 1 q i C k p n 2 J t i 9 3 I 7 v 2 w F 7 t y q C - y l d r n 4 r Q 8 p C 9 p n l G w q 3 h S l o 4 m O 9 - r H _ _ 3 I 2 z q v Y 4 4 3 i B 3 9 t - B g 0 s q K j u v p L q i y b p o 3 6 d m n q E l k - M - i v 8 Q 8 5 8 g R s g H h o o k K s 0 l z G x w 8 E t 1 p 8 D 0 u 8 v j C 4 7 i 7 O - g 7 5 F 2 - w 5 H o v 1 U j g 5 m D 2 x g n C o 6 8 m E 5 j 0 F h g _ P z z _ 6 k B g k i w J k o _ 5 K k w 7 j B 8 t o j E s 9 p B t q 0 i G 6 n 8 2 L 7 0 4 t F n 4 n k I 2 r 8 r H 9 8 _ z C 2 6 4 h B 0 _ 0 5 K k o _ 5 K q 7 3 7 Q - 8 _ 3 H 1 g h 6 I q j 7 6 K - 6 p V i 9 v j L u p 5 6 F o q _ 6 G o 0 z X g h r z J r - t v G x l s 7 E i 0 i g J z q 5 u E 3 9 g 5 F o q 7 Y p 0 y 5 K 6 2 I o g w k L m g w k L y h 3 k F x r j 6 L g _ n G s t 4 5 S 0 _ 0 5 K 0 t 6 6 L m 2 v q F o r t i G - l s w B i o 6 r B u 3 y z F _ k x e 1 8 4 p Y k 8 g 6 C z 3 7 t C s 8 n r U 1 3 7 t C 0 5 s 6 E o r t i G n 1 r 5 K j 3 o 6 J w 9 t e i 2 8 w D _ g - o E i w j o D o o - 0 B 8 o t _ H x _ q p Y 3 2 2 n B s z 7 4 S v z m B m 1 w z G 4 5 6 k M z 7 x y C r 2 z p F 4 6 o i C 1 m i k H h 1 s 2 C v r h J t 3 u m T k v 3 m S x i O g 4 g 9 B 3 k v 5 K 0 _ 0 5 K g u u S 9 s u F r n 8 w M m - v i B i 6 0 7 P u k i j B z 5 _ h V n _ i k B j o 1 x E 3 2 u c j z 7 h B s v r s G k 1 i h M p q z K u n 5 r L z 2 n n C u 4 k 9 C g g l 8 I _ 4 y s E p 1 k 8 B - h Q 3 7 p i G o n m b g o 5 4 W 9 p y Y q g i I 4 s r y P u s j k L z - p v D v h r B h s 9 h E q o z w J 8 h z N 9 _ 0 l N z o n 0 F j _ t j D i i 0 j R g t x F k u 9 o H s - w z H 3 m x _ K 9 t 9 u H _ c g l x 6 I p i p 7 O z 6 m J _ p q 0 K l j - Z j v v w C x 1 7 n D v w j x O k y 7 i F w 0 3 D _ x x 8 F 7 g w h L s 0 _ 3 B w x 5 n B k g 1 w Y w x 5 n B s m h w V 5 y v X 1 i I l 0 7 z M q t 8 n N 4 y h _ C 8 _ k i h B 8 n s 6 H t g s 1 E h 7 n i F 6 z m v T 7 g 9 p C 3 3 k U p 0 i v R 7 t y Y 7 5 y y F q 2 t 5 G 3 i 1 g F j 7 2 q F 4 5 8 o H 0 5 h 6 B p o v _ K r o v _ K 7 1 o y D r i 0 p C _ 5 6 m F v t r y B 2 7 q P 0 3 x b i 5 4 x G g p - 4 S h x _ E 4 v 4 9 I z z _ 5 K i q 1 5 K 3 p 3 n B t n 1 i h B k g J t z m - J 7 5 2 n G y n 5 q E - l u k C p j x 9 M 3 i h l B s x n i G 1 t p G 2 k p w I 0 i k f q m z p J g j y t B 1 i 1 i N 0 o _ s D k g t R k - v V 0 0 7 2 I g j w 2 J g k m 4 B s 8 x g R 4 q 5 g B w u 3 r V _ 7 k b _ s g M p t r z C o 5 p n F v 3 n p I h u w n B _ p r h S 1 - 7 E 0 x x J s k o v T 6 x s 6 F 5 J r z 5 5 K 9 m _ 1 F h 4 3 y Z i - O x u w N _ o u P r s m 2 L 7 2 s h G 7 4 0 x B v 3 z x K o 2 h G 4 l v m r B h - 1 s L 7 6 5 s R 9 6 g u B i g 0 C k i 7 w P s l 4 E 1 j 1 s N 2 0 i w D g v k 8 H v t 8 H 9 r u k Y k m - N w 6 9 H 4 j 3 n O 0 1 v i G p - 3 N 5 0 v r Q h g g w D 7 y 7 o F u l y 9 L 4 5 K y 0 1 _ E p z 9 p D 9 _ v 8 F 9 p w 5 K _ w x m C 6 1 3 x D 9 m 9 y F j J u k i u P i 5 n y P z 6 w t F 8 0 o H j 8 n 9 G 6 1 8 i D q 5 n h J p i s l F t 8 _ J g 7 t 3 R p 9 o - D l g 1 v E y j o w G u 8 l C u t p H h 7 x C 5 k v k L 5 k v k L w 3 5 x C n t _ 4 B o h l h G z 2 m x H 3 9 p h L 1 3 p k C 7 j o K z 8 x j M l 0 l k B 5 k i 9 E m 5 r w M J n j h s L p j h s L 5 0 7 k C 8 7 x x F 1 w 8 s R 5 g 9 7 F o t H i j F m - r h D s _ v 3 U m j p 8 H m 3 _ O j j t i h B 9 q 1 G k 4 m x C v u 9 g U k m C z 9 w g N j n y B 7 1 o 9 O w j s v O k v k 7 F s t p z S 1 h i O r - v H v o g B 1 o 2 9 b w g 3 i C 8 p w 5 K s x 6 3 E 6 7 z k L h q 9 k L r k i B g 3 h z K q g m k R 5 u 4 E i 4 0 h S 5 w - n B z q 9 o I o j 6 u C m w - t F p 8 m M w 5 p u B k 5 z w T 8 q _ p B m r l l F j 1 p - D i y 3 r L 0 h 6 j I k 0 2 I x 5 y r L 0 q 8 r L r g 5 c h n r m N t 1 - B z 3 u 4 S s w o g D p w y r Q z - g U q n 7 s C p 9 m 1 R p t 7 w E k m 1 k H m 6 n k D _ n u 4 s F y 7 r 1 B l q x h S k 5 t B j 3 k o K 2 q 8 r L 6 7 5 1 C j u t t G w x s - J s 5 n k D p m _ q K s x i 2 C s v z m C x h _ u K k j 8 o W 7 5 y F 6 o u m R _ i 0 T 9 q t m O r _ p 1 B o 3 s 0 K l j j g Q m i 3 J p i j 3 U 8 k w 1 E l p R x x 6 k Q z 0 7 S u g h m D l 1 9 7 Q v l u 5 C 2 g g o B y w p w P w s z m C g m 6 z D u p u j E u x q z V m 1 2 G j i t G i O 1 _ v z d v 8 w 9 B o 7 J - 4 y - K t g y z C m n p n D o w y r Q 3 n g R y 9 x p Y v 4 l k M z 8 _ y C z q 6 N 8 j 9 n O _ z v T 1 h v i E h j h g H 5 9 9 s P 2 3 O g o l F - y 2 o N 6 6 s 5 F o 5 y m E p _ t i D z v _ C 1 h y x L 1 q _ w F 1 0 4 _ B u t i t R z s _ - L 7 6 w i G j 4 z X 8 j q d 8 7 - n F 2 r 9 i h B v o t j G v 6 r 4 K n 3 z D v q l s E r k 2 h G 1 v 6 2 U z l x s E t m i U x x u X 3 x 9 R 8 w n n T s 3 u m T s h h D o t B 8 s 9 y R r 0 h g K i i 8 w B 2 0 l m B 5 4 _ 2 I u g r 1 B & l t ; / r i n g & g t ; & l t ; / r p o l y g o n s & g t ; & l t ; r p o l y g o n s & g t ; & l t ; i d & g t ; 7 2 1 6 3 6 2 0 4 7 9 3 8 7 5 6 6 1 2 & l t ; / i d & g t ; & l t ; r i n g & g t ; 9 6 k k p 3 1 n 2 B 1 i i J 0 z 8 2 G m u x t R v z j h D l - x Z 3 s x q K h - 8 J q q h j D v 8 s k E 4 _ l s O 4 _ l s O g l 7 E t 5 4 g Q s u r b y 9 x p Y h i 2 3 J q p 6 5 I 2 w r G j l z X & l t ; / r i n g & g t ; & l t ; / r p o l y g o n s & g t ; & l t ; r p o l y g o n s & g t ; & l t ; i d & g t ; 7 2 1 6 7 4 2 3 0 7 1 6 3 2 7 5 2 6 8 & l t ; / i d & g t ; & l t ; r i n g & g t ; 2 w q 0 l _ 8 w 2 B q x l y C l 4 9 g M 2 z i _ H s m 7 s M o i _ N 4 v 6 v N k 8 p g E o 4 y x P & l t ; / r i n g & g t ; & l t ; / r p o l y g o n s & g t ; & l t ; r p o l y g o n s & g t ; & l t ; i d & g t ; 7 2 1 9 5 9 6 0 8 9 5 9 3 1 6 7 8 7 7 & l t ; / i d & g t ; & l t ; r i n g & g t ; 8 p 7 h 9 2 7 _ t B k p t 8 C w p i h F i 9 g v C i 1 u r C p 0 0 r H 4 h q l B 7 o 8 g K j i 9 s N 7 u F q 8 G h o p F 2 9 o 9 L v 7 1 z H u 8 6 s B l v y 2 D h y h o N 0 7 r o N _ j i 8 G & l t ; / r i n g & g t ; & l t ; / r p o l y g o n s & g t ; & l t ; r p o l y g o n s & g t ; & l t ; i d & g t ; 7 2 1 9 6 7 9 4 1 1 9 5 8 7 1 0 2 7 7 & l t ; / i d & g t ; & l t ; r i n g & g t ; g _ m 4 v t j o r B i 1 m 7 C v k 6 x B j j B z x o v K 3 7 6 v K z h k R q 2 _ 3 D i t g v U x k 9 B l z 2 3 W u k i j L k n g i C 7 v m y B q 7 3 7 Q _ v 3 h D z w 4 s B 2 m k x I 9 t 4 9 G 8 - 5 8 C 4 s w y J w p v d w i s m S m s s 6 I - v _ i F h s 0 5 Y r 7 9 B s 8 r - B h s z - F 8 h 9 4 E & l t ; / r i n g & g t ; & l t ; / r p o l y g o n s & g t ; & l t ; r p o l y g o n s & g t ; & l t ; i d & g t ; 7 2 1 9 9 4 0 6 4 9 0 4 9 5 2 2 1 8 1 & l t ; / i d & g t ; & l t ; r i n g & g t ; w - x j x m k 8 z B 1 8 4 p Y z x 4 0 x C y - 0 v B 8 9 w o E u o n t C 3 _ l s O - 7 s q E 4 n - 9 C 5 0 _ j K & l t ; / r i n g & g t ; & l t ; / r p o l y g o n s & g t ; & l t ; r p o l y g o n s & g t ; & l t ; i d & g t ; 7 2 1 9 9 4 5 5 9 6 8 5 1 8 4 7 1 7 3 & l t ; / i d & g t ; & l t ; r i n g & g t ; h u g n 4 r 4 7 z B h r 1 1 B u - j v t B 0 r h B i v j 8 Q r 8 l m r B 8 p w 5 K j z 9 2 B - t 9 8 D _ 3 r q J 5 x s C h 8 6 q d z y 2 l B v o i n G & l t ; / r i n g & g t ; & l t ; / r p o l y g o n s & g t ; & l t ; r p o l y g o n s & g t ; & l t ; i d & g t ; 7 2 1 9 9 4 6 6 2 7 6 4 3 9 9 8 2 1 3 & l t ; / i d & g t ; & l t ; r i n g & g t ; z 9 y 2 - n m 6 z B r g m l L t m 1 L o 2 u n N g w s q C g g i S o 1 l c u 1 2 9 E - n i k D l r j 4 I u t k v B m 7 4 g M 0 7 3 o K & l t ; / r i n g & g t ; & l t ; / r p o l y g o n s & g t ; & l t ; r p o l y g o n s & g t ; & l t ; i d & g t ; 7 2 2 0 2 4 6 1 7 5 8 4 3 0 9 0 4 3 7 & l t ; / i d & g t ; & l t ; r i n g & g t ; g h o n 6 s _ 1 w B 2 j s 8 B o o G u q 3 h S k 9 C 2 y t p D 5 x _ w J q 1 u s G g 4 s 0 Y t 8 p c 0 9 7 v S s u m u I n 9 l n F y k B m o g 0 u B 0 p j J t 2 l l J - h s u z B 9 5 u H z x - D w 5 l n Q n j w 1 M 9 q v C l l 5 u r B s l 2 B o z 0 9 V h n l J k u o z B g - s z P 6 _ o e i s 6 k J q x 8 S s q r s O t m g m O z _ 0 5 K 6 Z v g x o N j o 9 y B k j t i h B 5 - 4 H q 8 t 5 B t i 1 6 N j h k j H q 7 3 7 Q k o _ 5 K 8 v - s B w 5 4 s B z g h b s n 1 i h B 8 _ k i h B i 8 1 i G i i - r Q 7 t 9 Y t k v R l t z t N o 1 _ w O 9 - K 8 n t u B 0 i i 4 T k 6 9 O p q o t R r z t l Q 2 8 X 0 E 5 l v m r B z n h t B p - p 1 T g w 0 y E l t w w I 0 _ 0 5 K x 1 5 b r x y v B 3 5 t 3 U i n k P o p z s I _ n 9 0 L _ 8 v l B i q F 0 1 s 4 N 2 1 s 4 N o 2 y s C 0 u 8 v j C 4 v h 3 I 5 n y 5 B 7 s j k E p x t y D 9 r x w j C r s 7 s D u i 6 _ B p 6 7 x c 4 n f s 3 7 t e w v v j B 0 n 9 m B 3 9 m i K o g k t O v 8 6 x B 6 9 0 I l z u o I y j 5 m W w 1 M 4 z m B i k 0 t R p q o t R 0 - 9 H v 8 _ 2 J 6 2 4 9 G 1 5 _ 3 B i h 5 5 D i 3 5 p K 8 t 9 p R 3 v _ f l _ s t F h 5 _ o I n - o l B w 9 0 q R 0 l 0 o J s v 5 6 E 4 _ 7 h F l 4 1 _ F m x j Y q z - p e t 3 1 C 0 k 7 x h B y m 4 C 4 j 2 o E x 8 w m M r 9 r R 6 l q y a 4 y j n B k i u 9 W _ x t l C g r m x T w 9 r s D 1 x n t Q y m D 3 x _ 3 H 3 w u j E 3 g r y X g y j v B 2 x 1 k F 0 z 6 h C u 5 l n Q y x g i B g 4 3 y Z 1 8 n T y m 5 d g 3 z q H h k 0 5 S s v t B 2 4 q 5 F - y u r E l j 8 o W u 7 w 7 C o 7 w L 3 y 9 t M 4 s 8 K 3 l h q K 7 g R u m - x P 7 t l x L 2 h 0 t I o p 9 r L t t u 4 D n i k x C 3 1 o C 9 w n n T k k 7 m T z _ C 8 _ k i h B 7 - 0 F 1 r n 3 U 3 k j 1 L q 6 l p B 0 6 x D 8 j h 9 Z k o i J s 5 1 c 9 p 1 p I u t 4 0 L x o w m B z m 3 w J r i x 4 B p p 6 7 I 4 2 i B n _ z g M 0 6 y w I 4 r j N n 5 s r Q i _ l B r 9 v 7 C 3 y 5 4 D q 7 o L _ 8 h 3 F 9 2 t 1 2 B o 8 r 2 C 4 q r c q 0 8 2 U v n z g N 4 q r c q 0 8 2 U t m 4 g B z j s p C - 9 9 9 P s y v 3 B w v x 7 V 8 s u H q 8 2 8 B i y 1 j H n 5 s r Q 0 - 2 0 B j w o t I 0 _ y Q k s 0 w E w l o e 6 - 3 7 C k _ i g K 5 x 3 R x _ q p Y w q g i J h 4 z r L 6 u z r D p z u - F r 0 l 4 F 4 4 o a 9 2 z n D i 1 j - G _ 3 v x E k h 0 w I h q z 8 B z u 5 z O r m 1 g D r 8 l m r B z o 8 i E 7 0 3 W k 3 4 n K y 8 h I v w - g L m 3 6 2 B r h w l G i i 1 m B w 5 4 1 C l 5 z 5 E v n _ v W 5 p w N x k 4 r P _ j n j C w j 2 d m 2 0 8 S h l 9 u H p t 4 g E 5 g 9 G l t l 5 S m v _ - F 8 9 1 d q j 5 T _ i k 4 N g j k 4 N 0 o i W 6 g 5 x L 5 m h B y 1 y 0 R _ - v s I v 1 u m h D 1 r g E i - p i L z k l M v m - x P r w k 9 F 7 9 r 1 z H 1 6 h T 8 3 t s K 7 n t y p B 1 7 2 s K i _ 6 C o _ k z J x 4 u 0 L z 4 7 Y 8 _ k i h B 7 q 7 u N z 5 1 9 C o h q 8 G i i t B n 2 k 8 K p _ z g M _ h B r 3 p 5 L o 9 w u I 0 - 0 M t j 8 m P v j 8 m P y k w 3 C 1 j u h F l g z g G j 2 z s C u 0 l t R h g s v C - 6 0 g D z 4 w Q x u g o M x u g o M s r q o M g t z m B z 9 l 2 I 0 6 m i S 6 n C m m 6 v S x y j 7 F h 4 j x C 1 7 r o N - m n i B 3 s p 5 G n u g f m u 7 x M y p - 2 I 1 8 F 5 1 j 1 C g p - 4 S 8 z k i F 1 8 4 p Y 6 t 9 0 I w x 8 G 6 v - v F 0 - j s F p _ z g M m z 0 T j q o m H p _ z g M n 8 N k _ 9 C j v j 8 Q _ v I j r 8 _ G 4 2 7 x V 8 2 _ J p z 4 2 D k o _ 5 K z w _ s E k r 1 g I z _ _ 3 J v 7 w l F z 6 l s B 8 6 N l 3 x y K h - 0 1 F r 5 r s J 7 6 5 s R m 7 _ B t u 8 s C q 7 3 7 Q k h y 2 B 4 n 3 q P h t m 6 B u s 2 G p _ z g M s 8 8 - G 9 l t l B q 3 3 z L 3 0 m G z o j K i y h o N q h 8 Q 0 5 j 4 J 6 4 2 w B r 9 t j H p y q E 6 - 8 u P 0 k 4 z I n - _ 5 B n 3 r M 8 0 i r C t t m q G x m o 0 D 9 y 6 y G o l y E 0 g 4 k N 4 s v x C 3 g 5 a 5 z t 2 U j t _ m N y z 7 a z 7 7 h K r 0 3 l B y 2 j 7 M 2 - 3 7 M 3 1 - 6 F 2 0 j l B y y q _ K l _ z _ K 5 r u 1 E j x u 3 D l _ p o I h 4 r n H t 5 k s C 3 r i 0 D 2 s g p L h k 5 s D t n u y H l l x 5 D r 0 - h F - s i y D 2 0 8 j R n o 7 s E r 8 l m r B y 9 x p Y m h w V i l 3 - P j t 3 z G 2 8 4 p Y p 7 q 5 F z r u 6 B 9 x x n K 8 h g G k 5 x g E 5 q t y s B t p g E w h p 3 S 0 1 3 J _ 4 h q G q 7 5 n J 4 1 3 K y u o y Z n 4 0 p C y x u H - j x 0 E - o h p B - v k a 0 - w 8 E x s n - G l p k V 5 w _ 2 E 8 k 9 3 D n 7 j k G q g 6 l D n z - 2 K q 9 3 O 8 p w 5 K h w j 1 H i 2 q 2 H s w s B 4 2 z z L 4 w 4 k G 4 v - s F g p p 8 Q 3 u p j B g q w c 3 v u 9 Q o g 1 t E r 6 k i B 4 l l 3 C _ 8 _ 0 Q 2 1 w z F v l m q L 9 l j l C l 1 9 7 Q 3 m 0 k D 9 k 7 C l y 8 l c - y r l C 5 o x g H 9 p w 5 K s 3 h u D 9 n 9 0 L 9 p u X 2 6 w z B 7 5 p r D t j 3 v W v 0 X g q x N x s h s g B v m b 8 k h y e l x T y v v T n m x t a - j z N u n d n p z 0 C 0 q n r E - i k 4 N g 3 q j C j 4 i n s Y t y y v C l 1 s n P r 7 s G 5 n 6 k C 5 p 0 m L l z x 6 C 3 2 3 9 X 6 u 3 R y H j q x _ R 2 p m p C p g i 2 z H y q 6 O 9 n 9 0 L u p p 8 K 1 j k B h g l k F r g - r L u o n o K j 2 p 3 C _ w 0 c 7 4 l 8 J s 3 w 9 K s j h D o s 2 t F 8 u v u K v i 0 g K 7 v p C h _ u 7 E s 6 r g S y t 5 m C r 9 v z Y n j g T g h B 1 q n m Q 4 y 3 v G o r l v C 8 9 _ 8 D 7 8 h 7 E 9 v H u 5 i i b m y w H 0 u s 2 Q y l 4 1 2 B o p s q F l p 9 r L 2 l v t G m q w u B j v Y _ k 5 i W 0 3 s I y 0 v 1 E n w 1 1 K - 4 g 7 H w 9 6 0 C k 5 1 h B m j 4 v J 1 o 4 g C 0 q w a z r 1 z i B i 1 h G 2 n 5 0 l C z v j C s y y B t q 1 s Q 1 9 g 3 U 4 n h I l 8 i J q s v v H 0 w o k y B 3 l 6 6 C t r o 9 G 1 9 q D m k w 4 f l v k M t 2 z l C g v _ n F m p _ g 1 B 2 x z C w l w o L 6 2 m o N s 6 j m I i 2 0 g u I s i y m J 3 _ l s O r h 4 9 B o w s q F v m r 6 D i g - 6 C 0 7 r o N g 0 o C y h u n U - h o n B h 1 x h O y l 8 r O n t 4 K p z 0 G w w z o W i o g h L w _ z _ B s g 2 h B 3 6 y k R u _ 9 W x l k v Y y m k h C 4 z 7 h T 2 7 w q C 3 o x U 5 0 w t F 4 q 9 h S o p _ q Q q 6 G - - f g 1 0 l i B n o z B i i _ 7 D 4 p 3 u J z 0 o w H 1 t i p D p i j 3 U j l V 7 6 n - B v y 7 p Y l p s 2 B m n 1 n J t s 8 7 3 E m m o D q 5 y h P n _ k w C 9 r o z C - m 7 _ I v m u h H n 1 K w l 2 x C z 9 g 3 U m o x x B 7 u l 5 F k _ z _ K u 7 h T 2 u 9 t G 6 1 l W - x 4 l J u 5 w x M h i g M r 7 - o T 2 5 s J - v w q Y m h r B z 9 x p Y 1 3 y g D 6 z 6 o M 7 1 q 8 C g 9 v w I n h j i y D k 7 g 3 G k q - n F 4 0 k Y z n z g F q z - i B t r 7 k G j k 7 m T p u v G o 0 u q L & l t ; / r i n g & g t ; & l t ; / r p o l y g o n s & g t ; & l t ; r p o l y g o n s & g t ; & l t ; i d & g t ; 7 2 2 0 2 5 8 4 4 2 2 6 9 6 8 7 8 1 2 & l t ; / i d & g t ; & l t ; r i n g & g t ; 2 4 m k r 4 1 t 0 B v i o w j C 5 2 4 x D z w 4 r L t k s 4 I - n u 4 s F v r u z G - 1 y y K 6 1 5 C 6 8 y 3 I t p g y K M s x 5 u b - _ p q V z u z x B w 7 w n C r m m 4 N w h x 0 L w 7 X 0 j 4 - C y s m g a t 0 n E h 4 C 1 x 1 z L x v r v q D n p 8 B 7 g 6 6 F g y m t K 8 m 0 i I 5 y v 8 B r 8 6 t D 8 m 0 i I l 2 v t K 8 m 0 i I 4 s w 1 F 0 1 t V u q z g J k u 1 m I 6 h _ 2 L 4 u q - F t 9 m 4 O 7 m u j E i t 2 k S 9 s m q B o s l T p x 7 8 H w q h n T w q 9 j H 0 h C - 0 3 7 B 3 - 3 7 M 1 - 3 7 M v t 8 y E x 7 7 k E 9 6 t - B n j w q N y o 9 v P 2 m p o B w 4 _ p S 6 m h Z i 7 u e _ 5 k 0 W o u w 7 C 4 l 3 q Q 3 y h 0 C 4 w 8 F z - t o M z - t o M z - t o M i m j _ B k y 0 q G v t i t R 3 9 z w F t u 9 - t I 9 p E 7 n I 4 u y 7 c 9 w 1 j C x y u F 3 k t k I _ 9 4 0 C s 7 8 4 U q u k B 7 k l y G g v n 7 C u q 3 h S 5 - 8 9 H 0 y z k B k z i 1 x B 1 x K 3 i r k I l 4 9 g M n 0 h C i g u 9 Q z 9 z v H _ 6 s 8 C p 7 u 1 T o 1 8 8 G - _ y P 1 h o 3 B - v w q Y 9 w 0 2 C r v l s E n 6 m a m k s _ N m k s _ N - 3 h s M i - w B w 0 r i B 0 l 8 2 G 3 - 3 7 M 1 - 3 7 M l s 7 a 8 q w r H 6 2 m o N 5 q h L q o 7 w I m y j B k v 9 y Z 5 8 j 6 I m 1 9 7 Q 6 g y C 3 h o E 5 t p s T 9 h k x P 4 j C - c 5 r 0 r B 7 2 _ o Q o v 5 x K 2 n j 9 B - u p g B o p 4 m H 1 v 6 2 U i 2 8 z C o x M m m r i K p t 3 e y p u z P y h j c k w p j B u 4 2 l O 7 9 x h G k 1 i h M q 5 n N o 6 8 C g g i x V o m o h C g 5 q B i v j 8 Q z x 0 6 N h j u Q o m 8 x E w 9 p m D 1 q 8 r L _ 7 r r J 7 r x H 5 3 L v l 4 - Z s v 7 4 E 7 l k _ D 4 y w l B _ q t T 7 j 7 9 V n 5 i X 5 x 8 p I 0 o 0 o F p n l o B y 9 v m B 2 j _ x C 6 j q W u r x 7 M h w 7 7 M v m 9 k B 0 8 7 7 I - m i z H j 9 s n C u q 3 h S l d g 9 6 n E 4 _ l s O m k u y F 0 h y 0 D s 1 j q C h w p w M s _ 7 x B o u y g F h o 0 4 S 9 j p 2 B 0 r 9 k N 8 u 0 G r n 8 w M 6 _ o D 6 4 - h C _ u y o F 3 h 0 2 U n 5 o 2 C z j _ u I z 9 p b x x t k J h 2 w s O z 0 z _ B 9 n z G o 4 - s E j v u k Q m x C z y i t G - v 2 y W p r u G 9 j o q E 1 q v x N j o q C n 1 m 5 c v p 3 u B 5 9 Y 8 _ k i h B y 9 0 u I o p 9 r L h w 4 3 D 5 5 4 0 2 B o l 7 i O j 2 w s O i l v - J - m 7 M 3 9 6 e 9 6 l w W 0 6 i I n o k I n v 4 m r B k w z w S p 8 6 X z i x - O w h 1 f l r 3 0 L 6 g r 9 I - 0 m H - 0 9 9 7 B n 0 7 0 G t x 9 w K k g 0 - H r x 9 w K t g s - H z s i _ C r k 2 g C g 0 m 8 K v y h v F p i j k N 9 r 8 H u 1 q k E 2 - z s K 0 5 v y F 5 - t 5 S 4 2 7 p C x k y i y D o r 5 Q y i x 3 W 5 t r U l t i y H 0 w 1 5 G 5 - _ S k - _ - W 0 x _ X 7 k - S 9 h m z Z r 5 3 K x i k i U _ w k 1 J i i 5 5 D r k 0 H q j 8 n T o 4 j n B z j 4 i O _ s 0 n P - y 5 D 9 s r U z m k 5 e 0 8 p C v n y 6 h B 1 k m C - t i 8 e 1 6 - C 2 p _ M 2 o 6 i P x x s 9 T - r D 9 7 m D 0 z r s z E w t g u F w - j h J p h s z B i o j h R u j 0 8 H 5 j n 4 D y z 9 I 3 9 0 m T s 0 4 6 E - 5 g 5 E 2 r y 9 B 9 3 9 1 J 6 9 l o H k 8 4 w C w 8 _ 1 x C 6 y t D 3 7 v m D 3 _ 9 i F k k v 6 E l p m 8 F s j q n E _ s x z B 1 l q 7 B l u v 3 M o 3 H q x r 5 S m v 3 p B - n - g H 4 4 s 6 J o t 7 6 G 5 4 i v B 7 2 m o N l r F l n b l m 5 E g 0 - y X k m s r B n 6 w V j k 2 o _ B r w x 0 B 7 j k P u 8 i 6 E s 3 u m T u 7 q 1 H z m _ 4 B _ p h C g 5 k y P 9 z 5 x P 0 - 9 t G 9 9 _ K - i j a p x r t R 6 0 n s L z n 5 R r k l u G s k u 7 B u 0 - 8 8 B z z 2 u F t s 8 7 3 E s q s t B t r q o M s o 0 o M t r q o M i 2 2 M q 4 4 1 J 3 _ l s O 3 x q 2 N o 3 I g h x 0 C z k g 9 E t y m h P u z 7 g P l x z 5 F o 2 m l C u z 7 g P i 3 4 r B p o n v I 1 k o u D k t y 8 G h w t T 4 - t 5 S 0 - x n B g m 4 _ D - y 8 v D r 8 9 h H l y 8 q P y p z _ C k 0 y I h r 7 t T o 3 5 b y q u w B 6 8 s _ Q 0 s t E q 5 - q E 0 t 3 n D t n p r I r n 6 B v o s 0 B 0 0 h q K _ p i G 5 9 x H 0 n 9 j N i u u p Y _ r k X o 6 t g M o g w i F o 5 u 3 C p s m 1 V t w E 3 4 i p W 2 h q F 2 k u 8 E r j _ 8 N h m i 7 D x 5 4 x T _ v i B p p j U j k 7 m T j k 7 m T 8 y 9 C g q 7 M 0 s t h M v 7 s v T h g m u B - i m q K s 2 9 W 3 1 - l I y w o k y B 6 3 4 t C _ r m D 2 4 g i G y u 5 0 Y k w x E u q _ h V x 1 h q E t 7 i _ D u i i 1 L 5 8 v - D 7 4 w 0 D l 3 1 3 q B _ - r r J 2 v l C r 9 9 n C i 5 1 v G x - x s Q u l z o C - _ p n F p u 0 o N g o S 2 s - p M 4 1 2 C w 3 h y R n y g j J h - k B t 9 x 8 J l o g h B y 4 h x C - 9 g g R 1 y W r _ 2 4 J r - w g D 2 8 t i O 6 j g L t i _ y E n 0 8 l E 8 x k w B k i x _ H 8 k z l O 1 h - D 1 s v 3 J r 6 k 4 D 5 6 o 8 H u 8 p s D 6 z 5 7 F s s l _ C p r o k R 7 - 1 7 E o g q k D o g m k B g 5 y - N v g l n B 7 4 j z C j p h 2 N l z u t L 4 _ 9 8 C k - x B v 8 t z a s 3 w B r v 9 s Y r 6 6 8 F z 6 8 f x o 5 k E g 5 0 p K j 5 o s _ B j o 6 d 1 2 3 5 M i - 7 u E 0 3 t o T 1 i n 0 B k M 0 h p i X q u k n D 1 _ 4 h J s n k j X 4 5 2 F 4 j m S m 0 r _ K k k 7 m T x g q z B z 9 y _ C 0 0 8 g D u 4 h m P q w v u C j 3 l B - x u 7 Q _ 6 m q Y 2 t l 5 E g q R q o x m D h 0 j 8 G s k t 5 J v k n C 4 _ l s O u m y 3 E i j 6 z C j _ m E y - 1 8 U k p l j E n k - z C 6 m s b s 1 z 6 r B 2 6 - q F 3 s y v B w _ 9 r Q 4 k 0 f 2 l i q J t x w J 9 5 k w N u r x t O 8 t v G q 9 g 6 M - 2 u V j n h 2 N t i s o C z w 1 2 O m 5 6 n B 0 x 9 l o C 0 x m y D w l 5 i E x 0 y 4 B s j g r F i y h o N q l 2 o N 5 z t s D 4 w 9 2 D v 5 w 9 J y 2 h S v 0 - 8 8 B w y 0 q B o m u i D g g i r G o m k z M g g i r G g k i r B p r t 5 K h h t K 6 i k 4 W x m s F q u h y F 7 s _ j F g _ m 9 M h z 6 _ t I t 5 5 q F x 7 3 3 P 4 7 i G p 2 g v M 2 1 9 6 N 9 z z C l 5 g 2 N y 9 k X 2 9 g 3 U t 8 y z I 7 n h W 3 n _ Q p j 2 6 s C r k r E 1 i 4 j Q i k 7 m T 7 - t k C g 9 5 U v w t - D q 9 5 j R q 9 5 j R s _ g B 3 4 0 1 P q 9 5 j R t q 6 4 K x i s X q 0 h 7 D o 1 r h E w y j t 6 B 9 _ j i C y w 5 1 F w y j t 6 B n j o z O s 2 u Z o w r t E w 9 s W z j 4 _ 7 B 2 0 t 9 L 0 q 0 F 7 4 v - O o 3 6 - O 7 4 v - O q q _ - D x n h w D u p r h G _ z k w C 4 5 3 5 S w 8 9 k B w m 9 z K r x r 5 S y l z s D n w - X o v n g C m t i - _ B z 4 k y M 6 x p B k i i C 0 9 g 3 U 2 g n o R g 9 h F 3 h 0 2 U r _ 2 l L t x t g B 7 8 6 D p p w 8 L 4 _ l s O 4 _ l s O j 2 w s O 6 y g C 1 o D 9 s 9 y R 3 h 0 2 U q _ j E s x x y R 1 l s m P 2 y l L y h o P w 3 _ 3 L k u 2 _ Q 7 _ _ 7 P 1 q S u n 7 i H g x 9 t C y 7 s v T r 1 k 9 B 7 s h m J l r s z H 0 g j t C t 9 l o J 2 _ u m B q 9 5 j R n w 6 m G 1 p 6 y E k 8 E y 1 o _ e t l - i B j k w B x y - y R 7 o z k N 1 - g F y g m 6 s F t 5 6 B z l y j S s 6 u p D 9 z v 0 D 4 s z 8 H 1 n 1 _ C 3 s 7 0 F g r i 5 Q 7 9 t 5 Q x 2 l p B 7 x 9 4 I n h 1 9 I k v p g F s m 2 B m o _ h G x i q q H z i 5 4 N 4 m p F s l j 9 E w 0 q l D 4 u - k M 3 t 5 2 B 9 z j X - j v s Q t x 7 5 C 5 6 y j B 0 7 n 5 S 3 u o J 0 _ 8 n F p z v p Y n j y Z j y 3 r L j y 3 r L h n 3 K j t u s E k z 3 h E 0 g g 6 G s 2 3 C v 9 7 q Q w 4 0 z B 6 g 5 4 M v W 1 1 o p V 1 8 _ D q t n w O g s l G 6 3 u h S w m u h H 5 y i j C u z z 9 O q 4 9 8 O q 9 - L r 7 8 9 C 2 s _ i C q t 8 n N 5 2 m o N k 4 4 o B o u t i F g 9 u 1 K g 9 u 1 K 2 p o r H 3 2 y J 6 l z y J u x N o s g q K k g z p p B q _ t 9 B r 8 l m r B u 2 p r D i U 6 4 7 t J 5 8 0 j B 6 p q 6 r B k t n 4 E r 2 p r B 2 n 5 N 4 7 - y H u t 4 0 L x 4 u 0 L v t 7 t L h f x s 7 u K u x k v K 6 q - 8 p B m 5 b u k o 6 K r 1 5 4 K m u 8 B p 2 m 0 Q v 1 l H g - R 2 i y 9 G i 1 9 J q 1 w 5 K q 1 w 5 K s j 2 a 5 w 8 p k E g 2 m y J o q l G j 2 w s O 4 _ l s O 3 m p u B 2 y - j I h 6 8 o C 0 o 7 i H 7 9 8 h E 1 s 5 4 H j u u w B p - 5 q R m 8 i 2 H 7 v q 5 E 3 k 6 C i j t y N z 1 i y N i j t y N 8 p 0 F i 2 o 6 E 5 q x q B x 7 3 3 P x 7 3 3 P 1 6 u 1 E s 7 s o D 1 7 v a j 8 h q M w u v w N v s u Y 9 t z l S q 9 n C q x r t R 7 k s F q q 7 k O l r 6 F 7 p k _ J y g i d 7 x q n h D k x n - B _ z 5 x P z 2 m m E k x m z D s t o 9 B s s 7 y F k 2 p g 1 B r 6 u B r n 2 j E x v 9 w E j s g v T k p 3 h K u 2 t x B 0 n a h n j 4 X _ s x z C u w r - C 3 t i 1 D w j 0 g K 2 8 j j G y r _ 5 J v n x X 3 t 0 8 D l 6 p z O 7 - m w G h 3 m w K s 0 _ 5 J i y _ 5 C v h 0 h C _ r 7 n E h z p v W _ - 1 0 C o 8 z 2 J h z p v W s 8 x K g s r h F l p u 3 D n l u x R u t 4 K j z 2 3 W z g k - I i 2 z k D 3 q 5 r D g v 4 u K q l t W n h l y T v h _ x H w h 3 p G 7 5 m 3 V - j u L t 0 l w F j l n g M o C q 1 v v i B r k j F g k g h e 6 w j U p o 9 7 Z 9 v 6 s B t i 3 j K 9 i g s B g 5 y - K t 5 j x B q i j 3 U g 5 y - K t 5 8 w B q i j 3 U k u h 7 H 3 q k G q 3 k m C 4 i u 7 Y 9 r k 1 B m 7 i 1 N x l n v Q z w v b _ t 6 i E m t p s F j 2 k n P p r m h F 9 u 4 3 C j 2 k n P 8 3 3 S i 4 5 p M q 0 _ s D y u 0 q G 1 - j h T v j g y J o v 1 z B t k n p F 4 3 h h E m q x h S 2 j i K g 4 k z N 5 q 9 h S p q 4 n G k o l B v j u s C _ i y 4 R x l m 4 R 1 m 7 X - y x n L _ i y 4 R s z g 5 D v n 4 n B i u m 5 B q i j 3 U r 5 w q K l n q 5 B q i j 3 U o 8 5 q K o 7 - E y 9 n h B 4 i 5 q Y 9 4 t x C v z - j L 7 z v 3 U h 0 x E g m 9 p Y p r m M s _ s h G o 2 5 8 B 3 j x m T _ t t 6 Q u r x C 3 j x m T i m z k T s C q 9 x y B u 7 4 t G h 9 z s O 4 l p s O g n i c 9 2 9 o B q x r t R s p _ u J w z 2 N z y z K 7 s 2 6 d j m 6 E 6 t i e - 1 n v R 6 8 x s C m q s _ K o m r J y 3 o h S q 0 j H s 9 z H m x y e y k r j D z w o k y B i 1 w 6 C 9 m 0 r F s m t 1 G 2 0 p r D y 7 s v T g z _ - D n q t 8 B y 7 6 n B 2 9 g 3 U i q 5 5 L 1 2 3 n B 3 5 t 3 U l z v 5 L x j T 1 h - i B j u i y X q l q p E o w h 4 H w l w y X x 4 w G y 5 p r N w g g T 5 x m g M 6 m m r C r 0 r - Y m 6 x t B y u y v O o r y r P 4 j k l B s j y g F o w - g H i q h m E l y s z H t 0 2 i X g g x O l y - k H 1 w w t C r 6 k 9 L 1 h 2 6 C 9 9 k s a 6 5 v L q m n y U u s u n B 5 h 8 s I v 2 r C w _ 9 r Q u _ 9 r Q q u w n O m v s C q s n o B p 8 y t J 6 3 u h S 6 8 4 q E 1 5 l t E u t D m 7 m _ N m 7 m _ N m 7 m _ N 3 r 8 _ C p 1 a 5 u t - F w y 7 p Y p 3 h G z 1 0 m U r l u w L x 9 7 r C x 5 i - Q 6 7 n o B 1 j 4 F p o 3 6 d g l 5 E _ u m F i w n 1 Y z w h x D h 6 7 w J 0 t s 6 T 4 w v B l 7 1 E r _ i y h B 7 9 n B x 4 z p f 3 h r T 0 j 6 s S 2 k s P 6 u h p C _ v p h Q i q 4 v H p m q 3 H j 0 i 3 P q i x R r z n h E s j z k C j 2 k n P l 2 k n P s g u q M 4 k i F u 3 g G t q 3 v M z 6 6 3 P 6 h m 4 P i 1 g h C k n 7 B _ y h m I 4 1 p 6 X o x C q 9 z q I y g m 6 s F i p 2 C k _ y o M u w g h x B s y _ q C 2 3 s c t x 8 g C j u h 0 m C o 1 v m B - 1 h x I _ g W i q 9 k L 6 t q k L x h 8 8 E o o q q B y 6 l 1 L m y 1 g I q 3 _ X x 5 t r B r i n l P 5 i w o F w _ t O t g x o N 6 i l M l t s o Q m p 6 q D w 8 l Q h m p t G 7 - q r K 5 q - 7 B l 4 9 g M l y v g D y w u v j C q h r B t j 6 _ K n 1 3 h D w y j 3 I l 1 9 7 Q 7 u - j D 3 2 z j B z n p y I 7 9 z F 6 4 8 n B q 5 x 9 e M t s y 4 D 8 v r q F 6 j 7 7 L 0 0 O 7 w 2 j R - r v C m u 1 v T 0 h p 0 R h r o H g g 8 2 M j s g v T y 7 _ - C w n l m H 3 6 u C w w 9 0 L i y h o N p s n 7 H _ w 8 Q x 5 u w B y 2 i m M 4 4 i p W k _ y C 4 q o j B p 1 t 9 P 6 k 9 u D 6 m y k K n v 4 m r B 0 s 8 k Q w v 1 z B x 1 i y I o y T 7 - t 5 S 6 8 9 r H r w 2 h B y j m K g m 7 L 4 4 y q M h s z _ Q 2 g 1 n P 3 w w B n 7 - n H r x - i C p q o t R 3 7 8 p H _ p t Q m o p h B 5 i w r a l j i I o u l n Q i u j p C n 4 v U y k p u Q 3 z r B u - u 2 C v 6 m 3 C 3 9 z 4 P l k x H m u q k M j v 9 3 P 3 2 s F 5 v z x N 2 t 5 X n u 8 w K - x z 7 Q q _ n 7 Q n 2 g B _ 5 _ s H 6 n 1 u B 9 x z 7 Q v 6 p _ M w h p I - x z 7 Q 9 x z 7 Q j y k z B k g 6 h C _ s x u C x 1 x 5 S 0 x 1 4 R t 9 O g _ 9 5 S s 4 5 F k g l q N r 3 y 9 G g w h g C r n 4 r Q - j v s Q i 6 o N p 1 j n C k p 6 u F 2 r n 3 U w 0 j 9 E o y 3 - C t s 8 7 3 E 7 w q C - i k 4 N 4 y u 4 N _ t t 6 B 9 s 9 j D z 7 z p D z m y 0 W 7 2 5 Y z j o k C 5 1 k r N 5 g u h C n z r o M m o 3 s E z w j o E 1 - 3 7 M u j H 5 o _ o M 7 r _ i C 1 9 u 6 F _ 1 3 M s y n 1 L x q q x L 5 n r K 5 v 0 j y B n 3 q 5 C - 3 7 v D w v k D m l l o J o g w k L h v t h H j w j Z _ s 3 r I y y 6 i C t h 3 _ I q - v 2 C _ l g u F 5 t l l D 4 6 i c y 4 - j R _ n - 8 L v i n P t 7 r 1 J x r q w M r w h m D 0 3 7 F _ 5 _ a n l 1 1 B j s l z D z 9 x p Y t p p O o w y r Q - 0 r 6 B w 1 4 o H 5 9 u m B 8 1 4 y N 0 n 5 q C _ i m g J 7 9 8 I 7 v 6 u Q v 0 - f h k o 9 G _ k j 8 G 2 2 p c z k 1 1 O g h l b r - q 7 B 7 p 1 h b 4 n y Q o g 4 3 C k h 0 V n k z 3 C n _ 7 m J n k n x D n l 8 n B 1 5 r t G h i z k B y i t 9 z B q h y - M q - F _ 6 H z m a o u v v N n 9 2 7 C m v g J m 5 y 8 B 7 5 b v 6 y 5 F j k 1 R 4 w i N j o h i J q t 6 O 8 p y h L l p m F _ y _ v H 9 9 h J o t 1 o B n 8 0 x G u v 2 q F n g z j D 8 o h X m B 5 k 9 4 O 0 8 4 n C 9 3 z D z 3 0 j F o r k r F 7 w n P 9 3 k C 5 6 t D 6 u n B p s r E 2 o w 7 H m r - w C v 5 p 5 E z - z i E 9 9 - B i 4 x t B _ w 9 y S v y w h B p - x y C 5 2 p n G z m p i E i _ t C 9 3 m G x 5 k l L m g i g H 4 h l w C y 0 2 z F n - l P q 9 i a h p p 5 G z _ 5 Q r 6 r z D 2 k 7 6 B y v 7 k G 2 0 m h D o h 2 Y j 2 a v v j z C x 5 h r K _ v y p C 3 8 R 8 I t m t k E t t - X 8 1 2 F 4 4 8 2 H i t m 0 I g _ k C - m u i G 2 k 9 t D 0 5 2 F 6 9 - D 0 k 4 g C 3 - - z B q v w N x w v s E r 3 t J _ 2 n o E w i j J s l r p C x n l d 1 p x H w z k U r 0 k _ D 3 n l o E 8 _ 2 x B h 1 c h w q y C z 2 2 H 5 x 5 v D w v q _ E k p s k C 6 8 u E u w 8 D q 0 p x P g m 4 C 2 z t U 4 w 4 X r x n Z i x C m - j - E l 3 n s C 8 g 1 C - t v c s _ e n 9 x Q _ i u c g 3 w m D q t n q D x n i D k 1 1 m J g s O 6 0 _ o F _ l - o C _ u 9 n I t z v w C x _ - 9 F t 5 5 e h - w E 6 z j D q y h H r r q J r o k n N m i 8 B l l X t w x _ F t i l n B g i j 7 B s x k 5 K t g z l E z - y f k - 4 p K 9 _ 7 2 D 5 8 j B 2 j k j C u r 0 x K 6 - R z j 7 s B v 1 y q C n q n k C w w 8 q B r - m j C s 9 l w B t i k g B 4 g u R 8 2 7 u M 7 h k 8 E 0 k 7 o C x r m q B x y m i C 9 9 m _ K s 5 9 o G - 8 9 w B 7 q i U v l 4 - L 6 m k p D u y Z 5 g y E n 8 3 6 K n - h 7 B 3 8 m h B p 9 h v F v 9 0 y B z i r j B u w z m G 2 r E 2 l i _ E 6 q 9 t B t v t 6 B 0 w 2 9 G u p B 1 3 k 2 I 9 r R x 8 m 9 D 3 3 h Q v i 4 r G x 0 c o 4 8 c n - r y D m 3 w 6 C v h o i E k 9 o B z z v 7 D i - 6 F 7 0 r m B _ 7 q _ I 3 x E n m - 6 K 1 j s B 3 8 R r s j s D - r - a j 0 m E u m u g C m _ 7 a o 6 m 4 D - i m 2 C 8 q h E 0 u p r D w s y d 9 s 6 5 E k t 4 1 B g z o j B x v o 8 H h s j t D j 4 k D _ 7 g k G g i 0 2 D h y 8 7 J 6 x H z 5 9 K r t 9 h B r z 7 k I g 7 x U l l n t H x 6 R x l o p C n 7 _ B p 9 q 0 K n 2 _ 9 B z g i G g m w L - z 1 1 G l l y e _ k _ B y l s 0 B q m z C g 2 5 v I 1 - z E p z _ 4 K 1 u - 7 B 6 5 4 w M n I g - x l B 9 - n h F k 1 1 o B 4 5 v u P _ 5 u I 8 h p 1 B o m 3 T m v 4 y C 7 h g p B z - i 9 D 0 j 1 h B g - k 9 F j o 6 S l x 6 l L 9 j n G t - u q G z 1 x K 2 2 t i G u z o k B i 9 n 0 C 1 s j z D t g D p 6 5 l C 6 k p M k 2 w D y t n m D l y s k I q n 5 a n l j l B 1 q - S y p p L w 9 i I i q s J s g y 8 B p q 5 p B w z l R t x l o C p 0 w h B 2 q r g B u i i H - 4 u O 0 o 9 u J 3 m I p z 4 _ M 2 j B m j s s G s t 6 x C 5 5 p F 8 d o 1 g m M i - x k C 5 0 m q E z q 7 _ B w 6 4 y F 1 9 2 D z 0 5 d 5 8 h s F m g w s B y _ - r C 5 6 3 l E 8 6 v 3 C 0 6 k j E - - q H k _ 7 S 5 i - q B h 0 p c o 6 6 k D l w r s J 2 6 r P 1 u V _ 0 1 h C h k _ 5 B t - l N k 6 9 Z 8 0 w 5 G 3 i i P u m 1 j D _ n _ 2 D h - C z y 1 l P z N o 1 9 4 B 9 7 g l D 1 q y B 6 z m d 9 q 8 z F 4 8 R n p h k B 4 z h m H u w 5 D x u h g C 7 M 3 s u q K u p 5 C l 6 7 C y n h q I m x 3 m E 5 m 8 p B v 4 0 B o 3 j 5 B 6 t g S - g _ n B k j j V y s t 5 B v g 4 l I r 6 q i F r 2 7 p E u r 7 W 6 w i 7 O 5 7 B 6 z q _ K w u 5 k L 9 - n n G 6 p j f p x v l E 7 6 i 8 C 4 q x F u v j 9 I 9 8 g k B j q v q E h q G w _ w j G 4 j 0 n B p x 3 o K 3 u 7 L 6 k 3 S h _ o w C 4 1 n N 5 p 0 m D 6 j m u C 9 5 s j C t u i 3 D 3 h u 3 G i x b w 6 m M z l o o F 7 h 6 w B 2 g u g K 0 k z B 7 w n p H - 8 r 1 B 5 _ 8 g C n h s G n y _ E 6 z 9 R h h y z I 0 w J y i 0 r M 5 l k q B 2 t l O _ - 9 0 G 4 - r C 2 2 z 1 B 0 z w d 2 x 5 y D v n s k D 4 x 2 e l 4 4 2 D j k h t B o - n M 2 5 0 t I r 9 9 p B x h 1 t F g o i m B 6 _ x 6 E t q b _ 7 p o D y 7 s 7 D o u m z B o 4 w 8 B 4 8 y q B 1 y 9 l C w h y 5 D x l n m F s j n m B r g w G 0 l 9 t C o w 1 5 D m 6 3 _ B p 7 - l B 2 v s 2 B _ g v v B 9 1 7 g C q 4 r u E _ _ w i G _ 8 q g B 2 0 y 3 E g n z 3 D 7 p t N l t n 0 C _ 4 n n B g o F 8 D u z 9 h H 6 - m v D 0 k 7 n E y w s 1 F l q r B p g j H r 8 n 7 D v _ 5 m I 6 k E y i o v D _ m m q G 8 _ 0 8 C m i i 6 M i k B q g f - s w x M _ y 0 m C g _ 7 q D q w 2 r F 3 p h 4 C h _ 8 F m l z E 4 q 9 6 B g j X 0 i z D z r 2 1 G 0 m h u B y n 2 k S i r t Y 3 2 2 O 7 3 6 X 5 5 g V 5 5 9 p O 9 8 m K s y t 5 B g g 8 D 1 h 4 2 I 6 x Q 0 - h Y 0 - _ y B v u k b 3 - 5 i C s g w w B 4 5 k I h g 6 5 Q j v a v g i 0 D r o r a m 1 l g B m h g B h z q 5 E p i v c n w 2 p C y 3 x p C 3 u n 6 B v 1 z T i g _ 5 C j 9 i E 5 8 n R m y u - C r 6 w v C j _ i B w s i B 4 _ 6 _ B x i r 2 H 6 r s V 7 7 B z 3 3 p H j x _ O z l 4 y D 6 l r i B 4 6 z 2 D 6 n u z B 5 0 p i D j t t n E j 4 d 3 v 6 t D y k p _ D h z t K 1 3 i m D 3 k q y C s 5 9 l B 3 u 1 h G u g - e 5 r 8 0 F h _ 1 N o 8 i n F g - N r 0 p r H m 5 r l B n g V 1 h 4 K 4 2 0 x F p j 6 q D z o D 9 8 _ D u z y h B w n r n F l q i 2 D w m u 9 C 1 1 Y 6 u w 5 F 2 0 1 C 2 z 3 7 B 2 q 0 Y k r 6 r B 0 _ x 5 C g j v u D 0 k 9 8 C p k p 5 B _ 3 h m C q q m q B y s q k G g x t I m q l z C t j j b - o h k E p - i L x _ 9 a u s 2 x M y 6 w C j 9 9 r J q k s L m v u q G s l g C 4 z a 5 i q - F 8 6 7 r D n q c 8 7 r W v n s S k l y l E 1 l 2 x B n _ h 2 I u w 0 4 P r l t D 2 i o B n m r y B h 4 j 6 G o y t Z w 9 9 - G 8 l 2 k B 6 g D u y z 0 C 3 v w _ C o _ i P 6 8 v v C _ p p q C t g m n E v 9 y 3 B n y 3 g B h _ m 1 N j z 9 i B i q T p z g o C q - n E x 3 5 P 1 k w K 3 y 2 l T n n s o F z k 1 C 2 y 8 a s 2 t E h s 8 D 3 0 t d h t h 1 F l i I o - r m C 5 5 9 S 4 n k 7 C t _ m - J x p 6 4 B k n i L 1 6 l 2 J o g k k B s k h y H 0 u u 6 C h s l t C 8 s m j B - j 3 s E 5 8 p z C l o z D j m x k L - n x z B t j 0 2 U r 7 B 1 l p p I 8 y 7 d v r o Y 0 w x v E _ p m H - r u w E 2 0 z m B w 8 u 2 H w 0 o 7 B t n t L v j I _ y r 6 F _ 9 6 W t u r m B 4 y m w D 8 9 u M v j w B 3 l q - W 5 v V 2 4 o s D 9 3 0 Q w 5 l 1 B 4 9 t C 8 6 x F p 7 r y D h o t 6 B 2 7 q V t y u 6 D r i p n B v q t j D 9 8 3 j D 3 h v w F x k h X 1 k _ B i j o J y y n I t 4 u E n g h l E 2 k j R p v l t B l 5 0 g F h 3 i C p _ - h G u - r p B m 0 l p N - y I i s 1 s B 4 o l I 8 6 _ H - 8 m 4 C h i q o E u 2 o l C 6 t 8 L z 4 y 8 H i C g 5 4 y D 6 4 m z C m i 4 m D 3 s 9 Q 4 g n G s t l 2 G w - j Z n v R 6 l _ w c p 7 8 B _ 0 3 D x v 2 g F g 9 z 4 B _ 5 j z B s w 3 k C 0 - - n B q _ k B v 8 w q M r m g 9 C _ l l k E x l j c l 0 m 6 B o 1 - 1 H 9 r 8 F w w 0 6 D o 5 k 2 B j 6 h Q 4 3 x g L u 2 N w m 9 i F z n j x B t _ 3 E y 1 m s J q - v 9 B u w v 2 D i p 7 a _ n s 5 H j 0 9 l C 5 y q s D - 0 C m i n r Q r 2 g V l n 6 q I 2 - c h p E - v D q v l 1 E 0 s n q B h x t D 7 6 4 H t v v W p q r j G 7 8 9 o B z l y B y s 4 t F 1 q v p B 3 q r S y 9 2 l F i g i C i r 9 2 D 4 9 h n B - 3 m j B - 8 6 J 6 w 2 2 H 5 l 9 s K n q D - 4 1 k B w n w s B j g u w B q t j y C m 0 q j H 7 _ p D 4 j t T y n v 0 G 1 7 1 H 4 3 0 - F l 9 u 7 B x 8 9 u B 9 n H r z x x G 5 5 4 g B h r 3 F h 0 j k I 6 t G 5 z i d t 5 y 7 H q 1 7 G 4 q v 1 D h 2 v p F 2 z z 0 C 1 k 0 6 H q t t I _ 7 k u D y j 6 r B o z 6 N w t 1 E o i 9 S l x j K v n J j _ 7 _ C t j h g D 6 z q N s x g i F 6 j 5 F 9 t 2 3 F x n y o D t 4 2 K 0 g g 3 C j k i D m 5 3 h G r 0 u C u n k l H x u r C z _ t d 0 h 9 R 0 o 6 y F l o 2 s D k r w I 3 _ q X t _ w r C w 3 7 s D 7 2 7 1 C 9 y G 3 z _ n G 7 j s J 8 - 7 5 D 1 9 8 B j m 7 L k t p g B y m r t S t 5 r i B 3 n 3 5 C m 3 t Z l 9 n - R x g v M i u x J 6 7 b n m s 9 Y 0 7 t - B t i m i B u 5 t E 8 _ t u C _ m r 5 G 4 l g 7 C 2 5 r r E 8 6 l C _ 7 t D m i l p B g _ _ 6 B m 5 _ r E w i 1 2 D _ l j - B x n x w B s n 0 k G k - K 6 t j _ J k 3 i 9 C n - q D n 5 x z C t t i B 6 6 z E 3 _ 6 t B i x 1 g B 8 0 _ h E l l i B 2 y n K 9 i x B 1 4 m v G w m j B 3 8 9 9 E n r 8 h F 6 u _ h C v 8 s J u o i l B 8 r o s C w 6 - P o 7 7 i O q w 6 J i 9 4 z D l w o m D o _ H s v x W g h 4 k B 9 m h v E m 9 r J h 1 1 v E m p x a 9 s 2 q B q j 9 r G i 9 e 3 s u h G m x 7 P _ z 5 B t l v r D i o y w B j i m n F j 8 1 P s 9 9 r G 8 v 7 s B q i - E p 5 v J 3 7 s M h k 7 w C 5 u _ Q 8 x o W i l r 0 D _ 4 t 5 D h t E z v y h B 8 _ w h J n 8 z E 7 l q D 8 1 i j B 8 u 3 d p 8 u j H y 8 4 1 C 7 o z C x - u p B y 6 j 5 E _ h 0 B q 1 u 8 B 5 g r s F v 2 1 _ E z r 5 6 D m 6 8 v J 6 7 I k k 0 V r l i H r i x n B j n k 3 C t 6 p B t v p R u _ B l s 5 5 D g 9 v k D i 1 k C i 4 w 3 C w 8 0 o D t k r Z 3 h 9 8 D y 9 k O 4 2 1 8 G 1 q n q J 4 1 N l r s B g 2 8 q I 2 v m b g q s W n y w p F 0 u p 7 B n j q q B v 3 m E s y s B - y t i H 4 _ u C v t q _ E u 8 m g C 1 q _ E w q 0 x a h 5 D t 1 6 B 9 r E s 6 l m C 3 t o I 4 _ j h C x w 1 N 2 y n z H v y q N h m 9 U 5 2 g u I r 3 m D w 7 _ b 7 s u I p w - k E j g r 5 C w 0 8 j B s g 2 w B p l o h B 3 l - 5 B 0 8 2 w B 8 8 4 n K t o z k B p o d v 3 3 4 D 7 s 2 g F 2 u G 2 w n 2 G r 6 2 D 2 1 2 g C o z x D 2 k y 5 B k 8 B y s n o M s s g K q m y t E 0 - 4 n P q y L q - - 9 C s 4 h 8 E 0 t k g D o 5 z p F g 0 n 3 L t s n n E 3 r p e o t n Q o t k v H 7 _ 4 K j 7 n Y - 0 3 j G p i z Y o - 8 6 G 1 q 6 B 6 j 6 3 C _ 8 4 1 C 2 s j w B g g t B i r R - 5 2 z D i 4 1 B n n s 9 B u 4 0 y Q m p h G 9 7 5 o E 8 7 3 4 E 2 m k F 3 7 4 H u u o n M t v x h F j m s i C i m 1 K y z w i C g K k u 1 8 H 6 u - y C o 7 8 z D r 1 h l C s x r s C q a k 2 1 p C 6 t v m B x n y t H m r 6 N i z t w C t p n w K g z v F j 0 w S _ 2 8 9 L h i y V 3 z 5 y E r - Q 1 - h Z y 7 3 Q 7 n v z K g m h k F _ s j r C 6 z y 5 B i 3 m 1 D z 4 2 C 5 o 6 t G 2 8 _ B 9 q 4 c k 2 5 w Q p - 6 U - v w 3 K - z v S 0 r X i 4 g N j 7 9 7 B j y 3 l C r r v W 3 n - _ F 8 l r i D q i h m B w u 9 B w h 1 v B 4 0 m o B 0 j 4 5 E 8 6 4 F q u y N x u - m N 5 n 0 S 6 8 y q J u 1 j 7 C s o 0 h E 9 4 3 1 B j j W r r h 4 E w s 1 h G l x 2 j B q w 3 h F r 4 _ i B 4 0 h H m _ y N l x h w E t m 9 K r 7 g 2 B w x 4 x G g p i 5 G 1 2 - 9 C u l 1 K g w o B - m 0 s P h y 0 g C g m o o B 5 2 k J _ h v 7 E 9 m s z D 9 s x Z r n o S 9 r r v B w i m 8 F v 3 s I r 5 5 5 B h X l i m y E g H o C s s i 2 E u t t T 0 1 i 1 N h y x H 2 m y i H 5 3 h U i p 3 l B 5 4 t 3 F n 1 0 h D j w 1 F q 4 3 E u p 3 F q 2 - K y p q x C 0 4 6 R o t s y E q w b z 9 6 8 E h m m y B m n n K s q u H w u u z O 2 j 8 B 5 9 5 C y 3 4 r R 3 j x B s l 8 s B 5 p _ q B v r 8 i C _ 8 w U i r p 6 E 7 - x t E x 1 l n F i p k D 0 1 m 0 C 1 7 3 t D y k 9 M h q 2 _ D y v g S y t m 3 K l t a j p k 7 L 1 r B 1 n _ r F z _ x I s x s n C 9 n 9 q E n 2 _ N z h 0 1 D p 5 g J 6 u 2 h C g n s D 0 6 p g J i 4 i B l u z y B w j q Y p u s V 4 r l F y l 2 9 C s m j u F 8 s r O 7 g o - B q _ y I w 6 - p G s i u X _ v h 1 H o - k b g 2 m g J 3 2 s 3 B 3 g z C o v w 4 D o r 2 - E z 5 u i S u 7 6 J 8 m 0 B x t 9 0 h B z 7 K i q Y u u n t J u 4 v c 5 l j e u l 3 t B i 9 u 0 D r x u B _ l i 2 C i s T 9 n o 5 E l x 4 l E 9 l 0 e l w 2 R o 3 s n D 4 4 2 x G _ 8 7 O n t j b 6 v m u F m q g t C G l 4 8 q B z g q x D t o s B r g h z C q w - 7 B z 4 j v J 5 u k U o j m h B o l o q D 1 k 6 u C j r - _ D i z u k F _ t g M 0 i l G p 6 i t K 7 q y H y 1 u g B t l 2 5 H t n 9 P j h w C u 1 y q C 6 7 v x F 2 g 5 5 E j x t 5 C 7 7 h x C 5 j m G 1 4 w 7 G h 5 3 k D 2 6 x F 4 4 u z M 0 m u H 3 8 5 3 B u 9 y 9 G _ v 9 t B k h t n B x 0 u j D r p 7 o G _ x y r B v j o j B q p u G r v z o I 2 t 2 X m v 3 u B g z q 0 E 1 3 c i v i - H 3 i S y 7 k h B 7 j x V j 0 8 d p 4 h j B q 5 1 7 E 4 n m D i t l m B 6 2 R 8 6 w M p 7 1 2 B q z m 1 C y t z x B o y 9 y N y r T j q N 3 s z y B u g 9 5 C h l s 3 B 5 i 2 1 J x 3 n 2 B 3 w b x z s N t y - k B k w j h D t - _ k B n 4 j C q 7 o s C v _ t i B 6 l y H t 9 v 6 B r 1 t Q _ q l D 8 u 2 8 D 5 j l p C w i N p n 5 0 K 0 7 n a 2 r l L 7 p l 4 H 6 2 1 M u v 5 f s h l k C v 9 k O 6 u q 9 C z 2 B n h h v F n _ l _ B 0 y 5 Z 5 g o B p 1 h i Z x m L q s 1 x C - h Y v r 5 m I h s o 8 H 7 p q C h k q n D y t _ F - r y t G g z x s C 5 i n L 5 7 l M w v T p n i - D w w - p H v _ 7 w J 5 m 5 i B t o z Y 6 r j h M 5 m 4 I n 1 u l C n - 0 h D 8 j 9 l B w E p 8 j 3 E t m 2 4 J u r - e y 3 2 V v h - 2 F _ 4 n H 1 6 x h B 8 p m 5 B 1 2 x z B 3 p q C m 9 z M t t n _ B - u u k F 3 g z Z h _ r H g l 3 l B m C y s o I j 2 j s D q q - u J j p D q 0 p B k _ y 3 C 0 8 t l L 0 1 y a u 0 p 0 J u 8 n a v 4 0 0 B l q u i G n 1 y r Q h n N _ r m U 5 9 0 3 H o r j Z 2 3 o j D i u x b v 5 n m C w q y 0 D r s u V u n - 6 L 8 j G 3 r l F j j _ t E n x u 8 C x n z K 9 s t 2 F p z h W n m - 2 B h l h l B _ i 4 _ B r o h i G q x 0 f h y q P z q p E q 1 x k K _ 0 g 1 B u k 7 p B 6 l - K 7 0 q v W - l r H 0 p 4 _ C w - v n E 6 4 i s B r m 3 6 B 5 2 R k i r - C - u g a w 0 w 4 H 2 n g 4 B p v 3 3 C n r - v I q 3 0 E r 3 n t B q l 0 Q k 5 v _ F s k 3 B 7 9 y l Z i h i O 2 u 5 C v y r p B v 3 j B g _ q m B j 7 m 1 C q n 1 P j u n l E s q n u E y 3 s M - t h O u - o c 4 7 g 6 E 5 8 i B u 8 5 n C i m y d w _ 0 r D p m w B g y Q 3 z W h 7 t j O q B n t h H g 2 r 2 G _ 5 9 m B p x j w C k 5 n y D u 5 v F r s x B 3 r v v I m 3 0 q B t 4 0 S l 7 m y F - w 3 W i k q y C u t w x F q u C u k 9 - G 5 j z k B q u w W r - s Y - l n k B 3 z 3 v B y y k C 5 w l m S g - t B k v 1 x M n 1 J p s i F w z 5 t F 4 v 2 _ B j 6 3 d s z z g C u 5 l Q 8 _ q H z r 3 i D x r 9 z D v 3 2 k D 5 z h k B v 9 l i B l p u 6 D 1 r m u E r n n j J u 0 i W v 3 i K y k l v H 5 2 i z E 7 j - 1 B _ l k g B 4 k v i P 8 i 4 B h 7 m 2 B t x m g K _ r 5 N t 7 u 0 C q n u v D n q r k D v _ q h D z w r g C 8 s 1 u C z o _ a h j _ v C x g n 2 B 4 _ - i J x z 6 R w o j - F m 4 7 m F v p o N s j 1 z R 2 o i P r m 0 D m 2 4 j Q k 8 w S t 7 m u C u y V y v u p S p 6 7 F o y u Y i t 2 o L g w i V 6 r D t x 1 _ M x n _ M m r x S g o 4 o B 6 q _ S 0 5 2 B o 1 2 a i x m _ K k 5 j B 3 v a q s h n E y _ 1 n L u X v 1 0 I o - 2 0 B l h i t E 8 t g 0 E s 8 y x B 7 i s k L o v q k B t v k j D 0 l k 5 B h p v l F m q y e q _ 1 D 0 2 j 3 L u s - H 5 x r Z 1 9 y x E n s k j D m j 7 i B v 1 _ d n r i s K w j k g B 9 z u 4 E k r n k C i 0 n l L 1 l _ k L 1 l _ k L n n j B t g i g E g y _ z G u m g c o 8 j x D 2 k h d 3 n 9 l G 4 i h s B u 2 9 F - 4 8 7 B i 1 l i H n q C k p r u B 9 n 6 h C w 5 r H z p s S g - k m G k 3 u M v n _ Q n 8 p b r 3 j i C r 5 B 5 4 1 n B 7 _ 0 P 6 2 0 n C n o 2 Z j u e x w 5 l B w g 0 1 M s u y 1 D p 7 h 5 B r q o b x 3 v f i m p B g 3 y 3 J r n d y g s o B 1 w s j C l 4 6 X j 9 g F g k 1 q B w 3 y w B v l 3 Z n h 3 8 H p o _ I 1 q t k E 5 n g m B r 5 7 B p y s i C k j G o - s 1 G 8 0 i 2 B g _ m 5 M k r j E i w 4 h H 2 - i B 4 z 7 j E 6 k 4 u C 8 z 6 T r v 2 7 B u 8 k 2 B g n 0 D v g 8 p B g v j F 3 u x s B o 3 w 0 H p l 2 j B z 1 g D 0 h m 4 B z w k E y 3 j B w 4 u g B 9 u 4 - D - s B 2 8 1 k B 7 j k 8 H k u 3 D p z t 4 E s r 3 e t 8 7 J 9 1 3 b x o 6 y B z 0 s E x w 1 l O u s 7 D s 6 5 v D t 1 z g I v p 0 7 B 2 k g h B 8 r 3 h C y 6 w I i q x 6 B r r 3 5 B 8 x 5 T s 0 n V 3 3 g V 4 - - 6 L j q W 4 j o z C - 2 v u B 0 v m U _ - z 2 C i - 3 z E 3 u 2 y D o 8 1 y B y p u J 7 0 j e t h _ l J m o n a u _ h V 8 z 7 i I 1 _ 4 v B m v s R s 9 8 q G r q i F i 0 1 4 C 3 x 8 8 D 1 4 s E 5 v a y 4 v k B 0 x h B 5 l x U w y h e 6 2 e h 5 t d v l 3 1 D 7 j _ n B j i g q Z p w x E 2 x _ _ C 7 o s r D o p s G 9 x j 5 Q l 4 n D - h z F i u g v C z p G 8 3 6 u B v s 8 g E _ - z Z 5 7 o k B 3 5 9 W 9 y d w r i y F l o 0 8 D 2 - f j x 2 6 d t p J w 7 C u l i B 0 m q E 6 s r I _ h 2 Y 8 p i m B 5 2 r r E u q y E v x 6 h C 0 3 C w 0 v u D h 5 u 4 F 7 6 S u 7 m 1 C l 7 n D k q 4 M 3 5 o j B 4 l 6 l D z v l t F w m j Z _ y t K k o t Z i n g x E 5 y i o B z 5 p v D _ x l p B x s n 5 B w g j 8 F o g 4 B l q - J s s w y E 3 x v o D s 5 o t E n v _ v D w - 4 L k j w y B y q 2 i D i s h D 4 8 h n B v y o h B 9 h 4 S z 9 v l J 8 1 x W u 8 h i E g k o J t j 0 l D q m w o F q v h t B 7 6 F s _ y 6 M r 1 j s K w m 9 D v m 7 i E 1 1 1 s F q s G 0 0 w p M y t B v h o u D z h q k D 7 l 3 p G q s z r C v 1 7 F o 5 h l U i v g B h 8 q _ J n l m B 6 0 l 6 B 0 x n O 1 _ 5 I 5 y _ h H z n r 8 C 0 p 6 E 2 x u k D i j 4 s B 9 v 8 n C k z n n C 5 - t I - r 7 j E s o 3 3 C - i x z C 9 3 6 o E u y v 7 C 7 w o N 1 3 6 t B 4 n m x C t 2 h M k m r i E 3 v b 2 3 9 4 D l 6 p m B 7 k 1 k D g o q g B 6 p y Q 1 - 1 h R q 6 2 G 8 1 2 _ F v q i v B t h z C i 0 m 1 F j 8 s G 4 o m 5 C k 2 k i C t 5 W p h w 2 I o 6 8 F 3 3 m y D 0 v 1 I _ w j x C 6 z h u D 9 6 S n r 4 o C 5 8 l I n j h B t q C 6 4 h q C j g 5 e u - D 7 9 w Y _ 3 s I 9 0 7 m I 1 m 6 S 2 h o 9 F 5 v 1 q C t - 2 F s _ n i B g v v p b q 0 B q y i X t 0 r w E q 8 y r C - t 4 n D g m p B 0 v i l G v 8 x H m - w y C k 7 i E m h 4 v C x 9 r s B _ 1 i B p _ 8 i E _ 5 g 8 D 7 8 t 5 C u o x p C w z 1 l B i w o y B 0 j 9 t B m 7 4 C t - x s B 1 q - v B k x 6 l C t m i 5 D g t h y C k 8 h m B s y 3 Q l w o s F j 6 g g C o u W m o 6 E o 5 _ k R r o l H w 5 t u E - r _ m C y p 8 I x v 3 m C x w 9 I h s - t F k 1 q k G u l Z p z i o B j _ 2 Y g 5 3 m J 9 k 2 B j s 2 q B 6 r y 1 H z w q o B s j 8 3 I 3 x i K p p 2 0 H t v o M 9 6 7 w B 6 4 7 3 D 8 7 k B u 1 8 q D 7 1 w 8 D k 2 k I 8 n - i D 4 p v i C h z m L v s 5 2 C p s k B u r w s C t m m y C o m v 1 D l y B h x k l C 8 u g n E y o 7 3 D 7 7 t 5 C g 5 k 5 B z 1 5 R - u n d 9 r i 4 B 8 x N n 6 g 4 D 8 0 7 r D t h p I i j z 6 D i t x c m _ l x H 9 m u p C 4 o 9 t D s 4 W 7 9 8 w E j 7 u k M 8 x o j C r 3 o p B x m q o C t q y B m t 6 g D w 6 r n D 9 5 n c j 3 z L 0 q 8 0 I v w y G j 4 p k E u i h q C 8 8 y q B - m u n M k 7 m D q 3 y q D 9 5 k n G r 0 0 g D v w 3 g B - m 5 Q u 9 i W w l p B 7 4 8 Q z 2 - o a 8 q G m p 6 Q 9 g 4 _ Q 6 l 3 K n - l z M 6 k 8 L s x - C o 0 5 o K 6 5 - k D _ n q f l 9 w z C 5 n 6 g B h 7 z m K m 7 z B m g n l C 6 9 - a g u 0 o G q v 6 v B 9 9 v H y s m _ B i v i z K 5 g _ R 0 2 y B 2 1 _ p B x y q - B 3 w 7 i C w 8 _ j B z 5 1 - F m p _ C y r 9 m F v 0 7 J i - q o B 9 g 3 B z 9 k u I w y k B 5 h w 6 J r g 8 3 C v z n 4 B 7 m b x 6 t 9 E _ k g w C 5 j 0 s R 8 v i B m - _ 9 S l p j U m s 2 u G y 0 J u 5 j s D y 1 j r D 8 m k v B t v 2 8 L u _ p g C 4 7 m C x 5 r T - 3 7 K 1 6 g 6 D z z w 9 B j v v 7 H o y z C r y 1 8 J y u s s B z g y B 9 j o Q p q h 6 D - n 0 p B g t 2 Z 6 2 l 3 C j R 8 u - - F 2 4 j 5 F v _ v B r v 6 e u u 3 0 D x x p z F h m 4 P 8 y 8 U 3 y 3 o I p h s B r 3 q 3 B p 7 9 r K z p m B 3 t 4 _ C 1 g 5 x I i i k G v y y e 1 4 w l B z 6 q B 6 g o B - - s x L 9 n y K m n 1 6 E q v y E 4 r x s C v v 5 s E m - i B t 1 l q J y v 1 N 9 s p q F k v n T 3 q 6 M 3 3 8 z N r w m 7 C g 9 w k C r o s I m j h 5 E i - y m C 2 k h t B 0 y q J g t 3 R u h q x E k p 5 k F m u g t C 5 7 K q 4 h y B 1 0 m E 6 n 3 4 J p 4 m 8 D k x k _ E 8 w x H 4 v w b 0 u m n B 2 p o o L 5 n 6 O v 7 s i B l s l 8 D m x 1 D E o 1 g z L z h g B z k m 3 F l 7 m C x r t l C t 6 j 3 H z U l n 0 Z w 5 4 x S _ 0 j 8 G x k b h 9 l m O v 6 r N r k c x l w P t s y v L p 6 t w C m 4 z J 3 _ x l D 2 8 - _ F i 4 x J o 1 y u F q 5 7 4 B j g h X j r z t B y n Y w o n m B t k s y B t n p 8 E h 2 6 f 3 u 1 5 E q w h O 4 5 x _ G 6 t 3 g D 9 r 1 U - j 9 M k j m M 1 3 _ p H 1 w 0 - D t 0 8 Q g - p M i j i r K 4 m 7 w C l 0 1 V v w 0 C 8 y k x C n t v e u i s m F 9 l w - B 0 x g B z s Y h 5 _ j D q 3 9 w E v r Z n k r 7 B s m 5 C z 6 7 i C i l h w C 9 1 o W g 7 4 8 H q i p 2 C 6 z 3 o B 4 9 Y 0 u s o E 2 q y T s 8 0 6 B n t x 6 B k n z k B _ p l C h y l L 2 m 5 x H w v s B p o 8 v D g g 5 o H m 3 z T _ g h 0 L y 9 p D y l d h t 0 z H h p r 5 C 8 n D 1 4 g q B v g 1 n F w 0 l C 3 6 o i N t y g N 4 m l e 4 n 9 7 C 5 9 u Z - o o t D _ z 1 F 5 n - 9 H 6 2 g T z 9 z n C q l l 4 D h 5 D p i 0 v E q K _ r 2 x D w 5 6 5 F g w n O 8 h u 7 B 1 7 s 0 G 5 i G s 2 _ 8 J p p q F l s g q K y 4 t F t h w Q 1 o - h B 1 0 3 2 C 8 g 9 7 J 3 o R r _ l B 7 t G k 7 - j R 0 j 1 Z 9 k v - B 8 z q 4 C x k 0 D n v m z D 0 3 1 s C m q j L j u J 7 8 6 3 F 3 x f l k 0 o D 2 u S 0 g r E 4 q 5 s E x q r w C k 0 3 g Q k 6 0 B g z O l - j y G r r h L 0 n - r B 1 9 - p D i r 8 _ F m s R p 8 n y N j 7 i i B 1 _ 6 J j w q _ F 0 q l B _ u 1 n H o 1 5 F r x r 6 H 4 z g E y s 4 4 D 3 m 0 O 6 u 3 y E 5 r 7 j E 6 u m v L 8 0 1 x C x 6 - E o j 0 - M 7 y B p x u C w u - F y m - m E 2 - 7 k D h x 7 B o _ t E x k h B w z v b 7 5 1 m B 2 j t o E 9 y y M 6 v p 0 G i F o w g B p 4 y i J i l t K 5 x _ 5 C 8 v z l F 7 J 7 - 0 s K q 5 0 V 1 n 0 S 5 n h g B 0 w x h B v _ 2 4 L 4 g i V 9 6 v o D g t 2 F 9 9 o z B r 1 - k E r v o Q x t v M w r 2 j U p h M k p i 2 C 3 r 8 h M m _ h 9 D g h n N j 2 p 9 C z x O t n n i F - s m 2 B 4 t 5 q B 4 x 7 - H - v 1 Z v z C 1 i S w k 3 C g p i 2 B 9 r j B 8 o m 1 B s v k L 1 s o h B l x - v N g r r v J x 0 p R 3 g m G v 0 w 1 B j v r 9 K x o t P 1 1 t k B q 3 p t B - v 7 Y k g h q F m g L q k t 9 B 6 l k o L 6 1 p 8 M q v r q B r y v N - p u 5 J g 4 4 C i g 6 t M p 8 x k F 7 j P 2 - P 1 5 h u K k 0 z 7 K 3 s 8 H 3 z n n B z p - g C x g 8 0 D o g w k L 5 x p y B r y 8 9 F l 1 s n P o 0 w j B 2 r h g P 9 n z 5 B l o o J q t 9 7 E s i i 1 L i y 1 k D h 5 h r E k t l 5 S x _ l B 3 x z y C r h 2 9 E o 5 g t O s q r s O n k v q G m l p n B x u B 9 q g y K t o j 6 K 7 - 3 - I n 1 - C l 4 9 g M 3 q 7 6 H 8 3 m g B n 5 7 v G s u y h H j 7 k r N m 6 w v B 3 p T 2 r n 3 U 1 n 7 m C 1 j - 4 G 0 y m O 5 7 h 9 K h z - j C g 4 j k K 1 3 - 7 B 2 r n 3 U j 4 s k K 2 z j 8 B 1 v 6 2 U j h D t q 0 i G t j w n H o z s j X 4 i h C k w x _ U 7 h g G g p n p I s 5 3 5 C q w p 3 U q v r D 7 9 i j E _ z k j I m j 9 g T o r 8 Y g 5 3 v b x n j C 4 - 8 G 0 1 j s Q y 1 j s Q p m q 2 B 6 2 h - B 3 m 1 r C k t l 5 S 3 5 w g S y z I g _ 9 5 S z l x H i q k q D w 6 u x M k i 8 E z h p 1 I r p 1 j U s n z C 6 z p 4 B x 5 - 6 C o _ m q K g h 1 5 C h l j i U h w j E v x z 0 R v v n R 9 u g m O 2 - v C 0 1 j s Q 1 5 o i B r r s v L _ o j 8 C 2 k k l I y v h n T v 9 a - r v u D 9 x o s G w q h n T z n r i D h s g 5 E h i B r 1 o r H v 8 n s B - q 9 3 W r o g r B y v 2 3 D 5 j 8 4 B o 5 g t O 6 i o x J 1 2 7 P 5 x w y L z 9 x p Y h g l 4 C m 7 4 g M w o 8 i C 2 7 3 g F k - x m B y 1 t x H 2 x 1 4 O 7 1 q 4 O l k _ r D _ y 8 l r B k y i z B q 1 r z D v 2 j 2 C 2 q 5 c k j t i h B m 4 t 4 T 6 h w 2 B _ l i g B - 2 x u D 3 _ l s O 5 j m u C l 1 9 7 Q 7 _ q h F k 8 F 9 z 5 x P 9 z 5 x P n z h H g h t 3 G 1 u r P z 8 4 1 S x 9 G s x m 6 B w j n - H 6 8 m I 0 3 - s R o p q r C 7 t h n G 7 - 9 _ K 6 n 7 M 9 z 5 x P u l 6 C h 9 3 7 V 5 x J t x g 7 L 6 3 - l G 7 q - B v 5 9 5 E 9 p w 5 K 7 y - v F w o x j D p 8 _ G m 7 4 g M v 5 z _ G 2 n o 6 B w 2 x q B o y v j U z 6 8 r E l h k y C 5 l v m r B 0 v q z B _ z _ x H 0 m u g D 4 p l 5 D j 5 v _ H 5 g _ e n o 4 _ C n _ k p M i o v y G g - 4 o E g 8 5 j L w v l T w s p w J l o 9 s D p p r h F k 7 q 0 F x z y 3 E v r s L k u r q T y s 4 Y 4 s 0 0 I 5 x 0 n B s q k 9 T s n I r x x y R u j o D t _ 9 r Q m 8 g o E k u g _ D z z g j C x 1 _ p B p m 7 y E o y k M 1 0 s x D 4 m n y K 4 o 7 u C m y x _ C i t p 0 G w w h B - v o 5 d x l 3 G x i k B k u 6 h T y m z 1 F l k u 8 D 1 1 n e z n z g K p 9 5 j R i u 7 p E 7 z y j D x n h x M x l s G h s p i N i m 2 k C 6 h w k H 6 z l k R w 4 8 F y j 1 _ K l z 7 S 1 9 g 3 U t s m q O n z 7 S s r x y C o _ n 0 Q 2 2 z C 7 0 5 r b u _ l p C h i q h Q n 1 x 3 B 6 _ q r C j 6 m 8 F x i t z X x j 6 D z m w P n h v p U y n u g D p p x g M k n X p 1 h w M w p v o N l 2 n _ D w v u P x w 7 Y 0 3 4 x s B u x p m C u i o w j C 5 s 1 m L p _ y y P j q 7 m D r z g x C v m y K - 5 g s Q r 4 h 6 D y 9 x p Y 1 h 6 u H k _ o y C z l m g F 4 n g o F u y h 6 K m z d - k _ o E y z 4 k E 0 3 - s R t y u S 7 - z s D h h 9 o V 2 o o D _ _ v o P 2 2 k o B g 0 m t E x t v 7 K p z j o N l r u i D 3 j 5 w B s 4 p 8 H - - g w E 6 _ _ 6 B 2 5 t 3 U v w w y P p n 0 u B _ v m D p i j 3 U i v 9 p O 6 h j M 1 l j v 1 C m h j i y D 4 q 5 i K x 5 y r L 2 2 g 5 C i v m - D r t 0 a 2 0 n m J y h 3 x P 3 t p U n 1 r 5 K 7 y i 4 I u l 3 4 N r _ q z F 9 9 7 P - 5 n u D 9 3 1 l K y s r C _ n k 8 H y y h i H - s j 4 C _ r w 1 G _ 5 v 0 M 5 m Y r u x x H m j u Y l p 9 r L w 0 1 h B i y k w F l l s L p 8 h q J k 7 _ 3 N o 9 9 l F 4 1 8 i D g 4 h r C 4 g 9 j J 5 n w l B t z - j P 3 r Z 3 _ 9 8 C y 9 x p Y t 2 3 E p p j z u B _ 7 h B g 2 h B q t 8 n N r h j n B 3 u k 7 C o 6 3 - H 8 y w v H 8 m h m D 9 6 w j G 4 4 m y L s 2 7 B h y h o N g _ K 5 1 3 7 O w 7 3 3 P y h _ h F _ 3 y _ C w 7 - 2 E 0 l h y D 0 3 - s R _ h s 9 C g k x z B w 7 3 g D y - 4 n N - - h 9 F n 2 u n N - j D 1 x 6 p M n o g h F u r _ I r 3 y w J o 4 5 1 B 8 w n n T w v s 9 B n w w n R - j r 7 F n s v v B - - h 9 F n 2 u n N g 0 0 b k k v 7 O r u _ k B 8 t 5 l H l 3 h a _ w 9 I k r m D i x o r G 4 r i s E x o 1 s E p s k o N r G 4 F k 9 q K 1 w 8 s R q q o t R n i M 3 5 m n I i 0 5 V o h t F 2 8 4 p Y r 4 9 z B l t l 5 S x m m 5 G 4 t z D 4 p l h S x n 2 r B 9 t 0 B 3 _ l s O v t 7 s O i n l F 6 s l - E p p w 9 B x v v 3 I 3 o 8 e 6 2 m o N w x g D k o _ 5 K o m E q m v 0 L s q r s O o i 4 c 5 u h v G r n j w L t n j w L u 0 5 v L w 3 5 1 H j s O p n i L 3 x z 7 P 5 x z 7 P 5 x z 7 P m 8 Y 7 2 o 0 O p w o R w v 8 x K 5 x z 7 P 4 6 _ c p w 4 l J 5 x z 7 P z 3 j n E q w w u F u H x l w y X 3 _ 8 r K 6 i t 1 C 7 p w l B 5 y 4 3 R - n s E q t r v Z n t o t D q 9 6 3 M g o m i L 8 1 i s E q v F s _ 5 i L x o m 1 V t 1 p B t 8 x y X 5 2 K 6 v h 9 I n 7 u _ C z g m j X l u 7 9 C u 6 - x J o r 6 1 B 1 q m 3 J u l v c v _ 8 3 Y i 7 q L v 0 X x q _ i e u 9 - l B 8 1 2 o L v i o w j C s o 5 o I h _ e g 0 h n P t 6 n G z 3 7 o V - - k C 8 u 5 t Y 8 7 B v 7 q q M h q x g F 1 k 2 D 2 4 2 p C k v 9 y Z t s 2 g B 1 u 0 C 3 6 q u L 2 h 0 2 U 5 y 1 V k m m 3 M r i V t _ 9 r Q _ _ 9 l K 8 h s X 7 r j 0 C j q 7 9 O x p _ e u 9 n g P j s p 5 R 2 s r B w k 4 E v 3 h 5 S z w q n M r u w Q 1 t p - D 4 3 g _ C z 1 s 4 N - 1 _ Z w r q w J 5 y - _ H n l g z E y u 5 0 Y v g w P x j k l B j j y p I y - 7 h U n y 9 R y 8 n 9 N y q 1 i U u i 1 t B 7 7 j 5 K y - 7 h U 3 k l B s 5 h i B t x q u S 0 z z 1 F t 5 - j K 8 0 r m M o x k p E 1 1 6 z C z s w r G - v 0 y E p _ 1 m M z 7 w v J t l r x G w j w k Q s p 2 z C s 4 u 3 D y 5 z _ I j y 5 R x s h s g B j w E n k g g I n v 4 l G l s 5 n D o _ i z K i q v O i r z z C - 1 z D r n 4 r Q z n 0 K _ y 8 l r B q 8 v 9 K 1 j D i u i y X - t - j K x 3 0 5 C 5 1 F v i o w j C p s n o B t 1 6 v h C k y 9 C l n 7 k N 1 o a 9 s n u U j q 2 i B l 5 x - K x h q 7 B w 6 m s L g 4 z r L i k M y 9 x p Y - g n x H - j 7 4 J n k 9 0 I - o 8 i B m 9 t 0 H 6 7 z k L z y 9 z I w 8 _ 1 x C u l 4 H 7 k q i b j _ m Q 7 o 9 9 L q j y g B 0 t r 8 I 0 0 k q E w w 7 z E w r 1 k E g o r x M q l f z 9 x p Y m n h x B j g v 8 B 2 w t 7 F k l 1 k K 5 l v m r B o k 7 y P o 8 p V v 4 5 9 J w 7 3 3 P h 4 4 q E 7 _ 4 q E 3 j 1 R p p i o N 8 2 j 4 R j h j B z 6 p p C 9 0 4 y K h z g 2 Q 9 g u I 6 9 r v D n t 3 _ C s 9 y 7 M k m y _ I - - k r C u 9 _ l C i o h 2 D 6 7 v J 0 m 3 t O t _ o - E z 9 x p Y u 5 l 8 Q 5 l v m r B 5 l 1 - C x - v p H 3 7 g p W y g h l B o 1 - z B i s p p J - j w u E n 6 l r J 6 h 4 V _ - _ l G 1 i - u J i r p g H 9 q t T p l x 6 H 9 s r j H _ q r q B - 4 2 l H - j w u E n 8 q 1 P n 6 0 n B t n o Q 6 - t 5 S m k _ g K k h B i s 0 _ B 2 y r m c 4 r t E t s u o T g r 0 M - - n 6 C y r 6 o T g o j 6 C - 4 m p T n w _ 5 C - j 4 D 6 m p s L j 6 n q O 6 k 9 j B 2 s r B v 8 x y X i y 9 o C y 9 x p Y 7 j y B u v - m B 2 9 7 q F j g h 1 L p o 6 D w 2 0 r L q x r 5 S u 5 p I n v 4 m r B n h j i y D 3 2 j 0 B 4 w g m C l w i 6 M 3 s n x D 2 5 q 1 D l p O s u h 4 c s 2 y D 1 s 4 E v g x o N k i s K 3 t 3 4 Q v g p 6 D p m 5 I 1 2 g N j l h p C s 3 u m T 1 v j 4 P g v h B n _ q D - v g 4 f n y g G - v g 4 f w 5 h G i y _ O m 5 r 5 O q x r 5 S 1 j B 4 p G v s 4 5 L s q _ - E h u s h G 8 u - z C t s 0 y Y u h n a v m s s O v q _ 5 S 9 w U 3 _ 3 G z l j h a g l o v C k 4 1 i D 4 i 6 9 F k 0 w k E 7 q 1 G x _ q p Y u v i m F u k 3 P o u p y Z 7 o g B 1 1 l 1 L q n l u B z u j p B m 5 8 B 1 v 6 2 U g i j v B x 4 o l L 7 7 x 7 I j o 9 y B 6 2 m o N 5 h s O 5 q g 7 I 1 0 n 3 B r i i 8 F s q r s O s j h g E 5 s 9 s D l 1 s n P p v 2 2 C l i 2 8 D u i i 1 L h m 9 g E s l i o G w 6 9 H o 9 u i f 0 g 7 H o - g _ F x m 8 r E k t p 3 H m 9 p z B o w y r Q v _ w 4 I j w v z D 2 7 6 _ C t q t x E v 6 o j D v z z 9 O q 1 j l I w k s g B 5 g r i E s 4 9 j C 0 1 x q B 6 s 2 6 d g 9 u B 5 2 q x b s 0 m y B n k 2 C n u t 6 k B n _ t o T n u t 6 k B - v 4 y B 4 9 r D 1 o q 5 V 3 8 8 w D 9 j i 5 H m v 3 5 V v 8 h v B y 2 n Z n s 7 k L n m k u E n k u o B u n 6 3 D 1 0 8 j R 5 q t n K _ i q c x 4 8 u E 8 p w 5 K y r s n C 0 y t v B 2 o 8 7 S y s t 9 D r r f _ y 4 k L 6 2 l k L 6 p 2 4 E k h 4 z C s 2 u w D - h v h G u v 0 j F 8 m 4 j I - _ _ T 5 u 8 i O r m s L q n 8 w M _ n s z C s v u 7 B o w 0 9 B r l v y Z m 9 p F x z l G p i j 3 U j 7 5 4 F y _ o E 7 3 4 z u B w _ o B 5 l v m r B p 8 7 0 I 1 i N - z t j B - w x 1 R n _ 4 i C w k q b p q y - G q x r 5 S 5 0 - w B r u 0 C - t - j K i u i y X 1 j D p n u 2 W v 3 K _ 6 s o C h 1 5 m P 4 w i y D 8 o k 3 C q n 8 w M l 1 h K z 4 y g D t p 5 u H 5 7 x 0 B w - 3 9 L 6 g 2 H 0 1 g f v u 9 i F l y m k L o g w k L y w L 7 h x m H 9 u 2 h G y 9 6 L i p t i T m t L u 7 p p X t 4 m 9 B n r 6 i T 4 k y 7 E z 9 x p Y 4 z B o g w k L t u 5 k L i z g s F 8 o 9 4 C u v - 7 F r 8 s n J p - n C s 3 6 3 S 4 k r E q t 2 B s 7 h r c y u 4 L 1 0 y k C i 5 x m O w _ 8 f - j - 2 Z n k 6 f n k _ z P s 6 v W z i 4 u F 1 x h 9 E o _ 4 _ T o 6 G 7 v h 6 G z v i - C r i p u O o t - H x 9 m 4 H z x 1 q B 1 1 s 4 N _ l i 4 N 2 g _ G m m h _ E _ p u 3 B - 5 g s Q - t s l F y 9 x p Y g 0 8 s L g 5 t D 5 r 5 z N g 2 z V 4 - t 5 S w 7 7 H o v h y G n q 2 r B y 6 6 3 P 5 h m 4 P n n 6 I v 5 1 7 L 4 9 x Z g 3 q g K 7 5 z 8 K l x 6 k C l 5 h n B l 7 g p S p j 4 D _ m z w T s 2 i g B 8 l 4 V v - m j d i l u Q 4 m m 8 V v h g J x s n y D p 4 p k H y p 1 r N 8 v 8 h B k r s h D x o u 7 D z 1 s 4 N i s k L v m z y L - 5 g s Q y t S n 8 x p P 1 r q 3 C j 1 p - D p j h s L 3 - x j I z t 0 I 6 7 z k L 5 t q k L r 4 0 s D l E v k 2 m C 6 7 z k L 5 t q k L y q g Y - 1 s v M h i 9 w G m m 7 8 E i g r R o 1 w 2 L 7 h 8 9 J 5 l w Q 4 l 2 H q o 3 6 d q p 2 Q s w - C 4 z 6 v J i 2 k n P 8 z L 9 z j u E h k 7 m T y _ y z J i y - l B l i k B 5 3 u h S o g m 3 B 4 l v m r B - n u R 1 u p j J k h 4 h B o z u m D 9 3 i j F 5 0 v r Q 1 u p j J k h 4 h B k l _ 5 H q k 7 0 G 5 q h P _ q 9 3 W y l _ f i 4 i 5 F 5 x 9 c 0 u s 3 F r w o 5 l N t 1 i g M 5 z m y C 7 m 8 8 J i u 7 a v t m 2 B r q r s O - 3 k 7 E i p _ 7 C s n 4 r Q h n 8 J 6 i s C _ w 1 7 Q 3 n j S - i m t C 1 o g 8 G t - u 2 C n s 6 h D n u m r C - 4 n y U - j v r C n 0 l I h x s o L o u l _ M u 9 l k C q 8 k p P t g o k B 2 2 5 q t C x p s 3 D h l w X 2 m k 3 W k 2 i m C 5 3 q f z v k j I l u l 1 O 6 k g 8 B g 0 h D k j 8 o W m 9 - _ C 7 _ g - I z j n i D 6 - t g G 5 4 r 4 M p n v D i u v i B x p 6 1 M 4 p _ h J 6 u x F 0 o x y H - q 6 h E v n y 6 O h r m O p _ z g M s 5 4 9 F u h k K m 6 z H y n h x M k r 5 q B o w r 8 H 7 6 5 s R _ 2 l h C l o z M x l 4 1 2 B 9 g j o H 0 q q U 6 k y j F l 1 9 7 Q - 1 j J n 4 r l B v u 3 m G l 1 9 7 Q y _ u U 5 i 5 4 C 5 m 1 q F o 7 u g D s 9 i Z q v n G l m l W u k m r N - s 5 Z k 6 p 8 M p j o G w n 1 S 1 m 0 w U 5 v s z E o u 2 x C z 4 y g D t 4 g q N m t q 4 C 0 o 5 6 T k j 0 M i h 1 w B t n 5 j H n m w m I & l t ; / r i n g & g t ; & l t ; / r p o l y g o n s & g t ; & l t ; r p o l y g o n s & g t ; & l t ; i d & g t ; 7 2 2 0 2 5 8 4 4 2 2 6 9 6 8 7 8 1 2 & l t ; / i d & g t ; & l t ; r i n g & g t ; t p - 2 g w x 3 1 B 6 1 S 8 _ R h x L s x N 6 5 b z 8 Q 7 _ C k x G _ q n B k G 2 q r D l 1 P k _ N 9 8 U 1 - U 7 2 V r 3 V s 4 T z w r B r 2 6 B 7 r q F 4 3 k B 9 h 2 D 2 3 - D 8 i O l p R C J n 1 H 8 2 B 3 l S q t G t n H 8 t D u s q B u - Z y s Q s u Q x k h B & l t ; / r i n g & g t ; & l t ; / r p o l y g o n s & g t ; & l t ; r p o l y g o n s & g t ; & l t ; i d & g t ; 7 2 2 0 2 5 8 4 4 2 2 6 9 6 8 7 8 1 2 & l t ; / i d & g t ; & l t ; r i n g & g t ; 0 2 h n 7 x 1 4 5 B 2 s 4 O o 5 n Q i - l J 1 0 6 4 B p 4 g V x g 5 B p m z D q g u I x 1 1 G i p o l B 9 m q f s v T i z i I j - 1 H 3 1 s Z 0 9 - y C o r 4 H q s y - B n q 8 B h 3 g K p w i w D q 3 s V n y 1 s B 1 h 5 p B i l p P s t 4 S u p 3 E _ 8 q 3 D 1 j 2 S w x 9 b p 2 6 E n o v 0 D z o p - C k g 5 P s p t L 2 3 h h C q l g 5 B 4 j H l k 2 I g o v z B 1 7 5 m B 1 8 q c 2 r 2 U s y 8 2 B 9 t _ 4 B 8 n 5 I 3 7 j r B u 2 4 s C q k w R h u t B 9 0 j v B j _ r S r i s B q 9 o C 5 9 4 O t 9 o T s 8 w q C p r k D r i t N i m y E - G h i - 5 B w _ k o E 1 h 3 E 6 4 r L 1 8 5 C g q 3 3 B p z z B g 4 m 1 E g 1 6 J i 4 i B - 3 0 0 F j 8 3 1 B x g 4 H n r F & l t ; / r i n g & g t ; & l t ; / r p o l y g o n s & g t ; & l t ; r p o l y g o n s & g t ; & l t ; i d & g t ; 7 2 2 0 5 3 1 0 1 8 0 7 4 1 6 1 1 5 6 & l t ; / i d & g t ; & l t ; r i n g & g t ; n r q p 9 t x j q B 9 r o D w n _ k N y n _ k N k 8 P k s v h C q 4 y p K q 4 y p K 7 1 p p K 7 6 7 p K q 4 y p K q 4 y p K g t t p B 0 9 s j C r l r 0 M 2 r n J 3 g q - i C - n l k J q 3 0 k B 6 5 5 3 Q 6 5 5 3 Q 6 p _ l G o w h i B & l t ; / r i n g & g t ; & l t ; / r p o l y g o n s & g t ; & l t ; / r l i s t & g t ; & l t ; b b o x & g t ; M U L T I P O I N T   ( ( 6 . 5 3 6 8 6 5 2   3 6 . 5 9 3 4 7 8 9 ) ,   ( 1 8 . 7 5 9 1 5 5 3   4 7 . 1 3 7 4 2 4 6 ) ) & l t ; / b b o x & g t ; & l t ; / r e n t r y v a l u e & g t ; & l t ; / r e n t r y & g t ; & l t ; r e n t r y & g t ; & l t ; r e n t r y k e y & g t ; & l t ; l a t & g t ; 4 8 . 7 0 7 4 7 7 5 7 & l t ; / l a t & g t ; & l t ; l o n & g t ; 1 9 . 4 8 4 8 0 6 0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2 4 6 3 0 6 1 9 4 5 5 8 8 1 2 2 2 & l t ; / i d & g t ; & l t ; r i n g & g t ; p z g 7 z v r p v C 2 k p n B r _ r n I g _ q G x j j 6 N p 1 0 T j o j 9 G u k 2 w J q p r C 7 m l 2 N m 6 w D g v 7 C h k t 9 N 3 1 w - F l 8 v i C z o k m H 6 l 4 T i k j 6 L w u v X r y q i E o 6 z x C i x z 8 H u - n z B q g s t N s 3 8 B h x y t K n - p 8 C 0 n i 2 D l 8 6 o O 2 7 m l B z v 1 9 E z m 5 0 J 8 z 3 G 0 t t i T 1 k z x B m q 9 2 E l 4 l h C p x i 8 I 3 q z o B h p v o I F 7 q z 8 I q x w L l l m H 6 r y w K 5 - v v C u t 6 w C n q 3 z E n y 3 k B w x - 2 E l 6 u 4 B t 2 y 0 H m k w S 7 0 N z m q 0 G i 4 _ r D p v 3 n B 3 y D 8 u _ J m y 9 e t m x 5 B k q q k C t 1 R l s w 6 B x r y r B i 8 k K y z p H l 0 g V k _ n Q 4 l j V g s i 0 G i l 4 _ C 2 t 5 C r q g 0 B k m t B z x 1 8 D r 2 1 y B v l 0 g E 5 k t _ C t 4 5 D o t 2 2 B r 8 _ l M i p q L g g 5 q D w g y h C m y x _ B x - 1 S 5 7 _ B y k t Y g j u d l 0 y f g 3 o c u 3 m E q k p M _ 9 h H n o j F w m o M 2 l t R u m m K l h x K q 9 o U 7 v m q B l 8 8 V g j o U p s 7 I 9 7 u c 3 t 5 n B y h 1 F l l t 5 E y r x g C p k F v 0 y P 2 y g l B i _ r w B j x X _ i i R r l p t B q g 9 m B g q c x t 8 R m w D p 4 1 N r q i l B i x i 3 C 0 t i _ B 1 _ v E _ 1 2 v E x y F 6 h 9 B x n k R 8 4 u O 2 4 y U u n g F w p V t - z r B u l _ O v 8 o T r 6 8 C x g 7 Y j y 6 k C 5 q r t C o _ g E 7 5 v n E u l o 2 B 6 n - Z k _ z 6 H v m p S p i i J i 3 7 7 B o i h n C z p 4 e 5 o 1 6 M q - - J 1 v h S k h l 9 F s y x i B 9 x z m B 8 6 - 1 F 8 m - l B u 6 y 4 C k u t G m 5 2 4 D m _ l y B h _ k C _ m n 6 G r q x t B 9 u _ J w q 6 0 H 2 n q p B g i 4 - D h u 9 k B r u _ m F 7 h g D q - u T 5 z y t V 4 r t Y z 0 3 D 7 5 r Q i g 1 S l g p s B z - 4 C 0 r l C 7 v t v B l 2 y 5 B y 8 w 1 B _ s m E 4 n j B z 7 z m K k n x - B g g 9 n D t v x 1 D y 4 x r B r 1 g o B i 9 5 i D p p s U l q n 9 C j 5 t i F v g w c _ i 9 s J g q v z B l h 4 B h g 9 q D - u p X o k 7 D y w 8 E 2 8 t C 4 w 1 i B g 1 m p D 3 i h m B 6 n t B 9 q h 0 C y r r C _ 5 i K y 8 9 i B o _ p o B m s v t C q 1 M i - l w B 1 k l q F u x m L 4 l l 0 B w 0 _ 3 C 8 n w z B 3 o 8 Z 8 j 7 8 D _ - y h D u 0 3 F n n t 9 F 6 o x v B i 2 6 R _ r 1 E 1 r _ 8 F g x t 2 B o k k U m y g p G i m r g C x 8 g O n t u 9 C j g 5 p B 3 g i m F 5 m p - C m 0 I 6 z w _ J n _ l e h 7 6 Q j 3 i - G h s h d 8 o o g H w j r O n m y 0 B y 7 l B y z 1 9 B j r 3 p G 3 k 4 X s p x q B - w J 1 v q i D x 9 B r v n E h 4 l v M 3 p x F j 4 u 1 C 6 s p x E 0 u h B 5 i 9 v B 5 6 g 9 E j 0 - - B 4 t p Y q j 2 j C l y q H l i 1 p C 3 g u F s g v 9 C - l 0 6 B o i p B 7 h x U w z k d v 9 p 0 C 5 9 s u C 5 8 y n B y 8 w P s g v o B i k _ a 8 7 o h B k _ 9 x B y 2 6 e y s u t B w 2 a n h 8 q D l p t 2 C p x l O 0 2 r r B 3 - 3 h F o 2 7 H l g r 2 G 8 4 4 k C j m W r o t 4 D 5 r y B 2 m X x x u q B u u 2 5 B r l 5 v C 2 - s H 1 k y x H g 7 j k C 6 s b u 7 0 u D u j m w J 9 2 7 a 1 w s x E 7 h w k C i i h G z 2 7 3 D t 7 2 j C u j h R y l 6 h E i - z h C v s q x G 1 p 3 h D k 3 v w C n 2 l l G 8 l D p i F t 4 l w E t h k L 3 2 n P 1 z v 0 B v - v O 3 z x 8 C y 3 t 8 G 6 7 l t B i h r B 8 9 t 6 K s k 4 H 4 9 _ k M 7 7 6 E x 3 q q C 9 r M q 6 u z B y z o B 4 y y J 2 i h 5 D m y n S j g E t 7 j u B q g 2 1 C 6 i o g B t u n 9 C q 1 r q G 6 t g B w s _ 3 C i 4 m 6 B s 8 h k D _ i k D 8 o v l E r n 9 t B p x q N 9 k z p B p y 9 D i 1 j s C x 1 t m B q 9 s 8 B - i l B j 8 n 8 N n 1 K n - w y L h _ n N k w Z 0 w s 5 D q 3 4 B p t 9 w C 0 7 k Q m 1 i 2 I m _ v o B _ h 4 i B p 3 8 R k y i h O q s 8 k H p 8 9 v J y 3 - u D _ 3 u q C t 0 0 J o n k p J v j s C q g r i C w 1 u B g l _ D 4 0 i Y j q s v B 7 9 Q z z o y B g l H w s k 9 H p 5 k c 3 z 4 L m p 5 i D i 2 h 4 D n k s T h s s p B 3 o r u B 0 m n v P _ Q 9 g R 2 j j _ H z 0 g 0 B 3 h j D q 7 v J - 8 r W s r r D j 4 1 L x t l - D s u n i D g k o 5 B w i w C z l y N 5 o n P l 8 n _ F g u j 3 B 7 z p k B n o k _ F 3 H 3 1 z 4 B 9 1 B 8 _ q G g 3 z x D 3 8 1 w C h 9 B l 5 0 q C r r k N j _ w 3 B k h 2 O y s j L 2 x _ L x z 0 4 E r 4 v m D 6 o z r N p p p B j r y q D 8 p 1 k D v - q J q q q q L w 8 o I o 7 o q F k m j O h 0 8 M j 4 w d - i D m j i l D _ k h r C 1 r r k B g p 8 8 B h g h O 8 o m I z z u s B p g m 2 G 7 _ 7 I 5 0 n 7 G 5 x 1 d o y y 5 E 0 w 3 y C 1 l x 8 C n z 6 k D 0 7 h 3 C 0 h q 2 F s u j G q 0 i O i j _ u E p 8 n q B 8 v k o B h 4 3 C m u 0 u C 1 g k u E 5 k k l B r 8 x b h j 3 B r _ 7 z D x g w 3 C j g v F i m n 0 E w 5 i c t l u E 2 s r y D r 6 h D n y l 4 C 1 2 0 E x t s l B n u p y B n z n l H 4 p i T s 2 z E 1 9 y s B n i h p B 1 l k z B t 6 p l B h i 4 e n h 7 v B j t 4 6 C u 2 5 C p 7 r a z z l z F - 4 i G k g 6 a g t 1 6 F 7 m m B p t n 6 C _ t - l C p p v G v 3 - 0 B _ l 0 k G m 6 n o D r t p C v o v - C 5 r g x B _ 7 _ p C 3 y g N 6 s 8 q K r w W 4 2 s 4 Q z 8 U _ 5 i 9 B p q 4 6 C l v 9 l E l 4 2 j C 4 6 5 h E 1 0 g t C z 6 n r D 1 9 w C 6 k 9 i B s i w k G h n u q B 4 9 8 D 2 l _ m E h p r j D i m y 7 C 9 _ w z D - m k i B k 2 4 6 D k v i n B x t z f 2 y l M - s E q i l 2 E 8 k 7 9 B 5 t 8 q D j 1 h C x i q k B 4 r u 6 E k 6 s g D t r 1 _ B p p g y K v q _ o D s i - p C p 9 4 C 5 k w k B 8 1 y g B g o h l D m t 8 J 8 0 2 q B x 0 1 T r j s d i 2 _ s C g m u w B _ 4 i C v l _ r N 7 v x T _ 6 j 1 B 5 r g 3 C o 8 g o C 6 6 D l q 5 F 1 j 9 d u x 8 o D n m v _ C 1 r i b t l 0 Z o v y m B r k p s P i z q J h _ 3 D k s u 3 G 0 s p c u i 5 5 C 7 r o 7 B n t w b n w - j C - y q j F h s 8 B r 0 x d 0 q 5 9 H u 1 1 y O m 5 5 k D v t v r B 4 g 7 y C z h _ D _ l p 0 G 4 l m 8 C l x k N 5 o z N g r s g C - l 2 m H z k o p B 4 8 o 8 D u u p w M j t o i C 5 i 3 B s n g N - p 4 C 3 p 2 C 1 t D r o r n K h g 5 O p 5 x y B z k z B - m y w M p j 7 W l 9 y r I z 0 5 h D l q 9 - B h s 5 T y 3 n D - 1 u P h n j a k - s g D V y 9 m j D t r y D z 2 6 E v i 2 j H p 1 t Z 7 9 r d v v s n C _ 7 3 i B v g s p B i i o D 5 z s 1 G m i j b 2 i 2 x B w 9 t h F 2 n - t D _ 1 z x D z 9 0 7 D 5 w s u E t 2 _ u C - 3 u m B q g z g B q 6 - B 5 h w c 0 l p j B 9 2 7 K x _ 5 f z u j E k i - N z 6 4 U x g s m C - m g h B i s z 0 B q q s u F s y C 9 9 k q G k i 9 x B 3 9 a 2 o 7 n D 2 9 3 o E 6 7 Q q l t j C h B r l 9 5 B j n k k E s g 6 B r 3 i 0 B 1 9 7 Q 4 6 x g C 8 s b s x g w Z o k _ v C 0 h V _ 9 R y - i B 1 3 Z x 8 W l 6 p B 4 8 O x 5 B j 0 4 B 2 h Z q u T t 4 M h y c p m M 5 5 O o l P b j 4 b j l a 8 h X w r P z m 0 C 3 u s B i j G t 1 C n v w C t p k C 5 j 5 B 4 q a v g o B o r z B j 2 c p g V p 7 h C 1 6 E w l d q 2 I w 1 O 0 8 D m 9 C 3 m F 1 2 k C v k 4 B g 8 D x 5 h B n z L x u w K 0 l 7 B n j m B o r i B 0 g 6 C x r 7 P z h 8 G - 3 q F o g q C 3 k R r _ j B t 0 z I o p 3 M l l r N s 8 y H 7 w 5 I h k v G w 9 X - p v B r 1 N j 6 E 0 r i B k w o C 0 h t C v o m C s q k D l q o B t u g C g K s n 2 B v y 2 E 0 v 8 F 5 2 q F t q u D 7 j a t y q B z 1 9 D v 2 j E i 6 x C 0 g q B 6 1 Z 3 v G x _ G 7 g b j u 0 E w 1 Z - 7 i B 9 s Q 9 5 l C 2 i i B o o b 8 0 M q 9 v H q 1 O q R w 3 p D o t x P u t j B v q O 0 y i C r 6 o D 4 _ y F t p w B 7 m U n v g C 4 m r B l v v C 9 m F z 0 W v 4 k B r m 5 C 6 - h R s x g F t w j D n g k M u l - C k k t C F z 9 H r 2 N w r s B j u I j k u B q 2 O y s i B x m U 7 u 8 C 1 1 4 E 8 7 X n w w B w h x D n m F q p f 0 z z B i x 2 R i 9 k F 3 6 r E 9 n h H 7 o B 4 u t B l n u D w r s K m - v H o 5 j J l s 2 I n t z I i z i F t r g C h 6 z D 8 t h B n 0 1 C j _ y B 6 - P i j r B 3 y S q R 2 z C t P 4 f o z B q v D _ u D j c p j p B 2 k E t w G i z B g u L v u C l h E _ l D z g D n n C 6 y D 2 7 F p 7 E t j l B 5 D z u I p _ h B v w J 8 0 U _ 9 E 1 q D x 9 B 3 1 L 0 6 D r 9 B 0 6 D 8 M j L 4 h C _ Z 6 k B i R l o B q q C l u G s k J i 6 B p s E x s E o p o C j L 8 Q n X 2 y E n v B w - E 9 _ O g 1 M 6 k H y i x B y n G o z E k 0 H v - a 1 r D h 0 N 0 8 C 8 2 J j 4 C q s F j I w 6 K k 5 v B o j I v r D 1 s E 8 m 8 F - 7 I v j 8 B o V v l F s g M v x F j i l B t - G z p 4 B _ j k C 0 x R o h O w y M 3 z w B i 7 T o j J m w L q t h B 4 n J v q D r 1 D g n D n m C 5 - M n i D s 6 B t x K i 6 K v x W m a 5 l C r F 8 v U 5 p T q 5 F r l F h l F _ m G q k H 3 r H p h D v D i m D 6 Q _ k J l h _ C 6 s b g t L l l F 3 3 C n k L u s F w m D n z F 8 z O 0 l J z g G j s D g 2 G r 5 E 0 s F q q d g i C 7 4 e j m C 3 2 B j t E _ y B p 2 D h - O _ 7 D - u C g k I i R 3 h D t m C m z C 2 q C g z E z h E r 6 R z 2 B p 5 E x 8 w C 5 k L r L q a 2 J 8 r B - S l P v O l u B r Y p 2 C i 5 B s z B t t C 6 z C x h B 0 4 B g y C _ 8 K 6 g C 5 5 H q r C g 7 F - t B 9 2 B q 0 C - o B k o E k z B 9 z F o 8 D h 6 E _ G j 2 B i 7 D 4 Q u p C w q t B u y C 4 x E x 9 M 7 q H s h C 7 7 G 6 j H 6 n K s z H n h D k 5 F y j I o y E y k J 5 _ J j v 9 B _ l D w 1 G _ 1 J 0 7 p B 4 w z B q z H m q c w o d j Y p O o i H n q D 0 q B v P y 4 B 4 U 5 2 C 3 n T j k u E - r H v s E 5 4 E n _ M l y F 1 2 L 7 w K m 9 S 0 l 9 C s z H g 0 g D k 2 J s k J q s b k 1 G w w D y o d p u q B r i B 8 Q i l S 3 _ t B k n f w 5 F r y F y j I z s X l 4 h B m 2 J 2 y E k t L 4 0 x C _ z H k l S 2 1 G l 2 B n v B t P 6 4 B l n B u Z s s B k q F 5 m F 1 r D u 8 C h t X 1 s E r v B m j I x F _ x B 5 g D 4 m K _ n P m n i B y 4 F - g D k n K w z I 7 8 G u m D i z C i q C j x S m N s r B o l B y k S z u B s _ P s w D 8 5 K u 5 B g 1 G k y E m y E m n G 3 r D 9 O 5 c i i C k 6 B 8 J g m B 5 0 B _ q B 5 F h g D t - D o g B n r E 7 1 D 6 v D r 3 R 8 v D r 3 c p m Y g _ E 0 5 B 8 5 B - 3 C o a _ g M 5 1 D 8 m E o 0 I 8 t R - c k m D 9 m Y k r B h 3 C t l C r q D 3 P l x N g V g h C r c 9 9 J q 8 C j u C g 7 D 7 h B q _ E o h C s _ E g n E o i C l 8 H x - J y 8 C 9 l C 6 u a 1 q D 3 t C 8 x E h s J 3 n O 1 g E z r H 7 u B y i I 6 p C 6 x E n 3 C k z M i y B 7 8 O v k F i r B 7 2 C n c t m R 8 5 J r j E 2 h O r 1 L y v D q n P r g D p 9 B y 5 B q p C p X 5 q D i f r 9 B o V m y B g r F 0 y C 1 1 D m y E g j I q w D j u C 3 2 C - s D - 3 D u 6 D 8 9 C s i I g s L 6 n N t i D y a y 2 G 2 l B l s D 9 8 j B 1 7 i B x s Q 5 9 G k t F k g F i 9 0 B z m F p 4 C 9 5 E u i C o N o i C s s B 6 s F - 5 E 1 2 D q 6 F w x D u u L 6 u L w o G o p K 6 x i C p _ G j - U 3 9 G p v C y s B v r J t i E 0 9 E y 5 Q i 7 F h k F q l G t 3 P m x E n g D m n J 9 8 B x 0 F m a g m B k p K p 2 B 7 F o B w E k R g x D o 8 D - y F n v G z s H _ 8 C l z F 6 - E g 2 G g - S p 8 j B y _ N y t k B v - M 7 h E 0 l B 2 m D 7 s H h z F 8 n G 6 2 J k 3 J z 9 G y r V 9 8 I z 2 B 6 t L 2 1 M 8 v H k G o k E 9 o D h h B 8 j K w - R 1 n n C h i R k 6 B q j 6 B u - P l j n B x x S 9 3 V 2 2 T 8 7 D x i y E h g 8 I s V t s D - 2 D 3 k L 4 2 G 0 z C t h G s n E l i D k m B _ u L 2 z C w z B v t C k 0 C r t C j 9 J 4 k D r Y 0 6 N k Z q 3 F l y V k l E o k D v k C w G 3 h B 0 s B 3 0 D - 0 S m q F _ o G u v D _ y E z 3 g B r 8 I q - E 7 i B 7 W o o C r z D s 6 C g k B w 4 D n _ D 5 H 3 s K g k B l S 7 h O v j C 6 n F t _ C s j l B i j D m 1 F m o C w - B _ w J k j E k 4 D h o D 0 n C n t B l 4 H 5 0 B y 2 K q 5 D v n B y 4 B u 6 C t k C 0 4 B w Z 2 f 6 6 B r n B 2 t D o v M m t O h O 9 1 C r O 2 4 B r k C 1 - C _ q B q k D p 0 D g x B 5 s C x 7 F m 9 d t y D l j S r j C 9 o E v r C 9 k B k - B 0 3 B t W k 7 r B 4 3 B 8 n C - 3 H 1 z D t 8 B y M v 2 D 7 k L 0 z E i m B 0 s B - - O x t E 3 m F s 1 I n m F y s F 1 6 d 5 5 E j v G s s F 0 z C m x D 1 8 B F t P 4 h Q j h P r 0 F 0 o G m 3 G w u j B 4 o G 9 2 B y l I t P k 2 I 8 x C 1 B 4 6 N y 5 D 9 k C 3 q E m E j n C n 9 G t i B o - W q z E p _ O 2 0 H 7 x K z - J h g K j 4 f v s I u 3 J m l H y 5 F 9 1 D s 1 Q n h E o 1 Q 5 5 k B v g D p g c i 4 G q p C - x k C - n O s n E _ m D s _ S r 5 E s q C l t E 6 w D u q C i D x h D 9 h D 7 t J 0 0 H 0 o K k 0 H - x K i 7 K 9 _ M w v a q s t B l I j h D - j L s W j k L o z H - x F v r I 9 8 O k W _ 0 Q D t u B l s E u z I n I 9 3 E o o N v k o B 6 z M 5 6 H 9 t G l o B v x K m 3 G - - M 0 1 I - u J r y K _ n G 3 j U y 1 G w y B k h C x c w x D p v w B o 9 C l m F 6 j N - h F 3 p E x W 6 8 K 4 q C 1 T n 9 G x r I s z C 7 j U 1 y F o s F 2 - E _ m D 1 t E g v b o m B 3 z F 6 6 B m s B u k H r v B 3 9 B g 3 T o k I _ 0 I 6 r F g 1 G 2 _ E 3 r H h l F w v U 1 - F i g M 4 m E 0 r F v - F o z H u r F x 8 G x 9 B o z C 7 r D r 4 C r t E h j F 5 _ D 9 m M o x C q G 6 p F 2 z G t 5 I 5 p D t 1 B x 7 M u k D s w E t 4 U 1 s C b w 8 E 3 z L 2 x C l c t t C 0 9 C t _ B j n C u i C l j B 1 v B 5 m C x L l T t g B k g F 3 0 D 9 z F 7 i B u s F 1 1 c 3 6 9 C n w N g y M p 2 R v 2 j B m 6 S - g L 5 2 j B n _ F u l G n 5 H 1 j F x u W 6 g I b r 8 M - s C v O h w x E q x v B t q k C h k O l o I v 5 O 6 8 L p 4 H q Z 0 g S s x B s j B 6 q U 4 p F 1 s S h l T t k O z 3 U 2 5 N g q F k n J 9 F 7 h E y 3 J 8 6 K 3 u q B q q c 1 q M x 7 H 6 9 N v r D g i C l p B 0 q B 6 w H p 0 D i v O p t C 8 e g 6 D 8 q e 2 i C o 1 I u M p F 4 Z t m C - k C 1 v C 4 u L - u J _ J r g K r 5 L j z K 3 t H g 3 M n 9 H u 2 I 4 - N m q K r m L 4 p K o 4 J h 4 4 E 5 9 H p 6 E x g L l 8 B 1 m M o l E j 1 S - p D 0 3 F q o E _ n G 5 y W v m C 3 t J y - E m 6 F x _ B u l B q g B w 9 C z 5 E 5 m C 7 9 H x 4 C 3 _ B z m C 3 2 B r y 9 B 8 7 D m p h B 1 D 4 C v s H m z E h m Z h t E n 4 C 3 u C 3 v B k x D 0 5 B i a j i B - n B - 1 B 1 1 V 5 9 M 3 q D v 3 C l s E v F w r B 9 t C h t J u n G m k H 4 y B i V 4 0 M 5 4 E i 6 B 2 m E 7 s X q q C w r B u l B m R o g B r v C 1 0 D l 3 B w k B h p B 9 - C q g B 5 m C p 1 B 2 6 B 2 q B w N 2 V 4 g C x L v D k w D o z H r c r 1 D x 1 y f q i u p D i m 4 b n k o B w 1 J l l F 9 4 i B l - l B z s 0 O 0 3 r u D m 2 F 1 4 O 0 4 D _ w C h w F 5 l T n s E r v B 8 s R i a y y C 3 t q B q R _ I u R 4 n D i n D w V h X o B w z C 5 t E x v B 6 a 7 p D s z B 0 k D m k B y U 0 V i K y J 8 o K v o B o i C j _ O q N 7 c z i B m R _ i C x v C 2 5 D y u D l D y U m 4 B t n B y N 6 g C z I i o G p p j D - 2 D x p H 6 o K - r 8 C x 7 x D x 5 R 1 x h D z 1 q C n k 9 F g v l I 7 v g B o u w D m o q E 8 4 o I k 6 p C _ i s I 3 B 5 7 t E u t i 4 B l r 2 I x - 8 E k B h h 5 C s u 9 Q 3 i l D n 1 t r B y s l M n l p H 5 0 P 2 j s I g m _ r B p v B u 9 i p B 7 s z I p 5 6 E - - 4 U n i B g z C 1 I s 5 B j 9 B 6 M 9 u B p X 3 w S _ z I k z C u n G 9 4 E R x x F 1 d l X n 9 B m m E 2 M 0 g B i V y 1 J z k F 8 5 B n 8 G 2 y C 4 p C 4 k B 3 9 B m - E r l F g 6 B 2 r B v X j i R j Y _ 8 D y i C 7 2 B i l D w n D 0 3 F - m C l u B 6 g C h D 5 6 4 F 5 h l I 3 u x B u x E q _ v B o 2 I 3 s D 8 k D 3 9 H h l C n 3 D s q F x r O v q M 9 S z 8 G 9 4 E 8 _ E l 2 D y p P w g 4 C j 2 s B 1 3 j B j v S 7 v W o p k B 5 z 2 H 7 2 f u k 9 G 2 4 i K x 5 x D q u U 1 v j F V 3 3 c 9 x t C 1 0 t E g N i n z H w - 1 H y r 6 B h 1 K y p E w 4 O 8 y R z i G h - _ Q z s Y r s J g 0 M j l F 9 h D x _ O - r I z v q B 8 h C 4 n f 8 m _ B p i n B q t - J o 8 _ C n 6 k B j 7 k B u 5 h 4 B g l m I D 0 x u B u r j B s - v L q 8 r N _ h J h 4 z l B g 7 g C 0 o C q 8 E u x Y j 0 D y 5 B o C 7 y 1 b u 9 N w w 7 T q z v K o u t B _ 0 H x - O r l L q z C t 6 E y - 3 C i 3 1 Q 0 v h Q 3 6 q C w 0 i D S i N _ p u C t 8 k J u q z T x _ 1 D 7 1 _ K 5 z K 9 i u E 8 o v I u y j L g q j O 1 r 8 B v 5 u L 5 x r R 3 l C q u j I 5 x 9 B x m p B v _ m B m 0 C m E 5 k C 0 g F o N g g B 1 B 6 g x R 0 t k 7 I x 9 D 9 7 7 t I t y I w s n 3 B x n z j E q - 3 D 5 n z g B r k k p E 3 x y 1 B 0 2 u f _ 1 s r F l x R t 9 0 t F l q _ R i m m V y 2 q j F 5 5 - X 9 h Y t l _ n D _ y 9 - L 0 g m E o _ g M r 6 r r B j 4 u t B j _ 0 i C j n n u B t l v 5 J x t 6 I 2 6 j 6 N g - m M p z w k L q 4 k j E w 2 0 - C 6 j 2 p G w i j f 2 p 3 7 F 9 p - a 6 d 9 l p B p j 2 t B s v i D w 1 1 j B 7 i x d p 8 m K v r u P o u s H - j h U t y 6 n C y 1 j r C n y Z g 4 s n E k n 0 K j 3 7 E z h p B o u g 1 B 2 q Z l t x q B r y 9 9 G p 2 p I q h p r D 8 o q k D p 6 m K o x B 1 - 3 U j i p 2 H z h z - B 3 9 v z F i - l E u 1 1 5 K z 6 u 6 E 3 y k j C o y p X s p i e v 5 k v B k 5 j U k 6 l 5 E 3 j h F 1 s 2 i D 4 2 m S 6 2 g P g - f r j q U 7 j C p h 3 K n p u M t u X 5 3 m P u u x C y o z 3 C 2 g o C 0 v q 2 G u 9 7 P 1 o s 1 N 4 2 0 G z 3 g 6 B g h n - F u k 7 s C 4 z j 3 F h g 1 y B t n 9 J p m 6 y C z _ 1 8 C 0 6 u g B 4 _ q t B i 7 3 _ B q o 0 F 0 k n o B 5 v 6 l E q h P _ v t 9 E 7 v i u C j _ s j C m 9 n C h 9 x C q 8 x n H 2 k c w m 6 8 D 6 y 9 9 F 6 o u f h o d h r i 5 Q s h 1 i D 3 n 6 _ C t 8 j r B s k U l 3 g D p t i o C t q w n B 1 5 k H z q 7 e k h p 3 C y y g C t u l g E x y w C l w q 5 B v 1 - 1 C k t z l C o l h o B z l 8 U j p 5 5 C q n 8 g B h j k L 4 7 w - B 1 9 r 4 G 0 5 i G g 4 D 0 r 9 R 7 w 9 I 3 1 z y D h 6 m I v 4 7 6 D 9 h h W 9 h s m B x 7 2 j B y k y y D 3 t r m D k m v J u 2 j W 1 7 o k B y - 0 m B j m p w D 9 6 1 k D 2 m 3 j C i 4 0 T 5 s 4 s B 3 u 5 4 D k 3 r N z 9 Y p 3 5 c m t 0 x B 4 l n 3 C E r k j L 9 3 i 9 B - r v n B 9 p 3 i B n j w C 4 _ 3 Z 1 k 5 e l n n k B r p 7 r C 0 7 p Z z i 4 q B q 9 g v C o _ o l C q 2 u H q p v Q 3 4 h h C u _ 4 C - l q p B - 5 3 E h w y B k 3 2 b 5 g t H m j 4 j B u y l o B k 1 6 B 6 6 5 7 B 1 j - p C n h j z B n u j _ J v 4 i C 8 s m F l h k V 1 3 o U i 6 8 E w 8 4 2 B m y 7 x B 8 x z j B g h u i D y _ g B q o 9 m C s o s V 8 k m r C o o 6 p C 7 n D p t m h J q 6 s h B 1 - 9 9 G w 8 V w 8 t _ C 9 r n u B q u 5 Y w 8 h I _ 3 0 b 0 i 4 E 5 y - B q p o - I k t w B u - 5 z B z s u n F n l - z D h 8 j 0 B 7 6 1 U g P 6 - l 1 B n x k E j 1 v x B _ 2 g h B h j 2 z B 0 j 0 K 8 5 - m B v i z p F _ t x T 5 k _ h F 2 m y d l r l j C 5 t k J j 8 7 2 F k 1 7 y D g 7 m d k l 1 n F 7 x q m B 2 s h F v v y p F r o l l B m u 5 g D n 8 - 5 C l l t U _ w r 8 D t 1 _ D h o 1 X 7 8 5 8 D 0 j _ u F 1 7 E y t x L m u t 2 D s t l n F w w x L 5 k m r C 7 x r Z z m _ E 7 r j v C 2 o s D t 8 g z C k v m V 7 u 5 S x m 3 F g 9 _ I u o 6 i B 2 w j i D u t q D 2 h 7 2 N _ 8 y f u q 8 H x 9 k l C x 7 p o B 6 w n 4 D 9 7 x g B g u 5 Y _ q D w - 1 _ B y r u P 6 h t h C 5 z m Z s - U 2 o k H 2 q j f 6 i r I 1 h q h B 0 o q m C q 9 y 5 B 1 v 4 D h g l 3 N 7 v j G s y g T x r x 8 G r j O 4 m 2 v B g g 6 I 1 7 z m E 4 s o n B 9 x s B 0 l 6 p F l w v P 8 l y O x v q r C k 7 H 7 w i p B i l 7 8 H 3 Q 1 i l V - n 6 O l l 9 h G _ y w 5 F _ y 1 _ B v r x E 3 9 j I 6 g o m K t 1 y b y j i G w 5 m h D 2 h 0 N 5 v g r B o y k N 7 s x f 4 7 0 i D t 4 g E s u s R 5 z j K r 7 7 s D y 1 i q F n - m X 6 i D 8 9 n j B _ y 6 V t 2 E 4 i g l B k x 4 m E p k u g B h r 1 g B k w 2 C 3 h 6 m B 6 v l m D h 2 g q B 7 7 8 F 3 u P _ l 4 q E h h l n B u 7 i K 4 _ v o B m y y W _ 4 - P - q m X _ j x s D r z h i C 0 o s j B 9 M o _ 0 _ F 5 l s r D v x 2 z B 6 r 2 i E w l i L n 8 k E m y 1 m B t k q u C v r s o C m p F g 6 h r B _ D q k F n k p F 6 n q k B h 5 h X 5 7 g 1 B 2 1 s q B 0 p r U z y o G t 0 8 B 0 x k S - 3 y o C h i r g C 3 u k s B 3 5 8 P u u l z C j q 3 l C 2 6 w O z _ 6 w J 8 w n V z t 5 p J g y n V s o o E x 8 n O 1 u 4 o F j h p E 3 4 6 g E w y 8 v D 7 1 0 N 8 6 u m B 3 1 i 3 D 4 o v G w 5 j E 0 q z n B 2 r y t D i h 2 S - 9 - Z t q g B 2 o D 0 _ 6 k B u i 3 J k q 8 s B 5 k 4 V o r t O w 3 1 Y h t u a 5 7 m J j 0 s H 5 x - m C m 4 E v 3 5 C 3 8 4 j L p 0 l H w 3 W r 5 i R l r h 3 E - q 5 l B 8 x 8 j G m n Y 3 7 r k D p x n Z u k 6 z C q - u J w j s P r n l C r k q t D j p p U h k 5 d a 8 0 n Z 1 r y J h _ 1 Y n h i g C 9 k 9 r B j p k W x k t k C n p k D n v 4 l B 4 2 r B l g 3 t C 0 k m x D 6 o q G 0 y v 5 H x Q _ y 3 9 D 1 q 9 j C 1 0 T i 0 n l L w i t X i 7 3 z E - 3 o b m v 9 U g 2 q - J u r M h t _ l C 0 o 2 h C _ m 5 o B 6 0 o y B 4 5 g 8 B 8 9 h I 1 8 6 8 B 9 m 7 j B 9 v n L o 3 i 7 E 9 y Z u 2 7 o E 5 3 5 E 0 5 5 r H u w m t D 5 8 m O u z - D 3 o 1 k I x 6 9 b n t l 5 H h r C o i x o E o w r c y _ w t C i 4 v W j k j S l v 9 Q w y g c 7 k g - D 0 l 7 1 D q 2 h E r w 4 g B z t 7 6 B n 3 z c m h v 8 B 3 o r D m h l u I 1 4 g V r 1 k 1 I 1 v _ 2 B 6 4 n - D j k x N p j z r C m v O k u 2 j D k h 7 s C g z 0 x B y 8 5 L 9 5 p c x w _ I r o y r B 2 q t i E m g v N 7 m s u G n 4 g E 4 4 h r I 7 4 8 B r i r q P 1 n t P z 2 2 D 2 2 v 8 B 5 3 2 - G g o i 6 B u u _ 7 C v r B g s y t C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s 6 o p F 3 x y F n w k 7 L g h m C - n k k P 4 u j n M w 4 u L 8 9 m N k i 0 s J 9 n i v J y 6 w I p 5 o 5 G t x w L - q h g J q u l 9 C 8 6 c n t i g J l w r w H j y 8 K 1 1 p w D h 5 9 j H 5 y _ s B 5 z z S 9 m w 9 F x g t w B h i z i C p 3 x C t m x s H v 3 q 9 C g x 4 t J o u j i B 2 4 k l R h 9 j r B j h i 0 J n 9 C u l U g p u D g 4 x j t B i 5 z l H 6 8 v E v o j h H g y p E o w p 4 R 6 4 y w H - n z k B m v 3 D n 7 n - M 3 g y 9 F 8 9 r j B l i 4 s B 5 s 8 w F 8 0 5 H 0 3 t v B o 2 - i D j z k l I q x 2 E o 9 7 O _ 3 8 0 M j _ y G 7 k w y O p 6 0 C v q 2 q B r o i s C i o 4 q E s v n j B 0 _ j j W 1 2 3 G n 7 n - M n x 9 r F 5 i 5 2 C w m 6 3 F m k L - 3 4 z H 1 j j q B j k 1 k F s s n x G l s 1 Z w p 2 k N p s q f t _ x R 8 n w 5 F g w o 0 B j 5 m v F 1 p k 7 B i l o 6 D y z j u C 1 q l i E s _ v p C 2 6 1 u C 4 p 2 k B 6 t 1 B 8 0 r E v 0 s y I y m x J k y 0 9 I n 7 r I k v z q K 6 u 9 D g u y 5 C n 8 0 u D p 7 p r B l l 7 k H 6 v 8 a q _ 5 u B v x j _ F i p r M q w g s C o j i 5 C z 1 7 t B 8 z w v L 7 2 v H g 6 n n F 7 - m n D w w q M z v 1 2 B _ 0 t o I 3 v k a 8 m o 1 I k 1 m g E 0 u B w 0 - h C - 0 w y I o o _ N g 5 z 6 B 8 k r j F 2 o j t C v l q B 4 h x s L 7 m h I w j w l I o 6 s h B v i 4 - D y t 3 r C _ q Z - x w j D y w j n E x 3 y r C m 2 _ 1 H m w h D o w h 0 E k s 0 o D i s 9 x F 5 p n n E - y 8 p B g l _ p D n x m x E 6 i 4 7 T 5 7 j C m 7 9 J 5 7 4 t a s u i G q w _ G 6 u - 6 a 6 3 6 E 3 n 2 4 a 3 6 y D m r 7 v B s 6 i w O 8 p j m K p g r t D g u n G v 1 k 4 K v l s 3 B r 3 u z F o 6 q C l m y r H v 9 5 C 3 7 - 1 B v n 2 4 H l s m o D w z 8 5 C 3 i 3 T y x 0 v S i n x H 9 2 5 j L p l 7 h C 3 w q f 7 y u B r s 7 f 2 q x w H 4 t H 0 m w j C 3 j t b 6 - 9 W 9 m 4 k B l 2 8 y D p 4 3 T v q 3 c w i m F k w n G p 4 0 7 K 5 x g J p 0 g 4 F 6 h i J 5 z 6 h B 4 q o 8 B q 8 w T r n 6 t G v y m O u h _ C 0 g j w B 7 t w X r q y n E 2 7 i t B m 4 7 t C _ u B 8 k w p C q 6 - o B s r k L v _ k y B 1 x j n B 4 3 z f 6 8 n 9 E h t x k I 3 u l s B o u o f h _ j v C y 3 1 n F g s I 4 i - W 4 s 4 j C r k m j E g x 8 E z t 4 k B q 7 4 m C _ 2 p r C v 9 u H t r w g I i p J 3 w 5 j C 3 6 o J 9 6 3 z E r k - 3 D i x 0 m B n 4 J p p _ o G l w g q H i 5 l B h 6 7 v C m j w B _ z z w O j 4 i 0 B 7 7 r c s h 5 l B v 9 3 - B 1 j x l B 8 h n h C k j u 1 B 2 1 0 n D s n 4 F 7 k i C k 0 4 G 0 g s 2 J 9 - o i C g w - 9 G - _ 7 K m u 5 r B z 3 K 7 4 i y F 9 m m x H t 9 1 v B j x 1 r B _ 1 h s F 2 s q 4 C 7 z t i D 2 i t l B y j C l t k M 3 z q 8 C 6 9 o v O 8 g x F 3 0 v G z r 4 o D i 9 _ i B n n _ - D y 5 l W s _ l H u n B j 0 u j D l m w o D l - x 4 C 9 v l P z - i 3 B i r 5 W 6 6 6 5 B n 0 6 H 8 y k D 1 h w _ B 6 s _ S _ t s _ H i 6 a 5 0 4 k B q o p u B o g _ L 0 m u e 6 i 0 l I s E w q m k G - _ y l C r _ s O 9 w _ y O l G m m s F _ 0 m G 4 7 h 4 B y l i - E 6 9 0 t D h 0 2 7 C o 7 h 2 D o z 8 6 B p _ k u L l q q F q u 3 R 9 9 l 4 C - w _ q H q - p I g 8 t 5 F 4 - 7 C 3 w 0 7 D k n 3 F n s 6 h I t s n E 7 y l I z 8 u q H 5 q 0 n B q 0 l z E 6 m 8 2 B z _ 8 2 C o 8 9 h E i s z F 5 g r v D i w 4 z B 0 w n q E t q z q G t i l B _ 6 x z J n g e u s g m V g m p G 1 q x 8 B 7 n 6 y K v q 0 n H 5 l i L 2 l o 5 H l h u j B 7 n k F n j 6 6 h B 7 w Q v 1 x T n i z g Q 9 8 v Q i w 4 k D 8 1 2 g G - - s W 5 i 2 g T u r l F _ 7 B y 8 u D n 9 g _ G t - z n C 0 l t i B l x i m B 8 h x z B w 1 0 n K 0 0 _ l G p s 3 r C t 0 i I r y v n S x o F 0 t i n P 7 p - B 8 k m m B - 7 u X 9 r l k F h k g h E v 4 6 6 B q _ - v B 1 4 s W w h 9 4 E k 6 j 1 C 1 0 p 4 D z j t r E j w 1 _ B _ r 4 3 D 7 p 6 p B 6 y 4 6 D 3 2 C 0 x - 8 C - 4 g s B 1 k u E v 3 h Y i 7 6 p D o r - a h u 3 - B 0 v p _ B l 3 4 U - 1 B y p z t B 6 1 0 3 E q 2 g 1 C 8 o 9 2 G 2 1 G 5 m s 6 F y j 6 0 C _ i r E m 5 r _ B 6 i i u D v 7 w R j h g 4 B n 7 0 R p q s q B t i x K - p s G x x u s B n l x s F i 6 p B l 7 7 4 H s _ 5 B t o y z F 2 o m R r 7 _ 4 D 6 y - l C 5 y x W 7 m 1 y G u B 6 0 U - v 0 6 M 4 h t i B i i r z G 6 3 m y L z 3 j B z i m 5 n B - o q F l m z s I l 8 u x E h 9 u 4 B 4 9 _ _ F & l t ; / r i n g & g t ; & l t ; / r p o l y g o n s & g t ; & l t ; / r l i s t & g t ; & l t ; b b o x & g t ; M U L T I P O I N T   ( ( 1 6 . 7 3 2 1 7 7 7   4 7 . 6 5 0 5 8 7 6 ) ,   ( 2 2 . 6 4 2 8 2 2 3   4 9 . 6 6 0 5 1 6 7 ) ) & l t ; / b b o x & g t ; & l t ; / r e n t r y v a l u e & g t ; & l t ; / r e n t r y & g t ; & l t ; r e n t r y & g t ; & l t ; r e n t r y k e y & g t ; & l t ; l a t & g t ; 5 2 . 2 4 5 6 3 2 1 7 & l t ; / l a t & g t ; & l t ; l o n & g t ; 5 . 6 2 6 9 1 7 8 4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0 9 4 4 6 8 7 9 8 2 6 0 1 8 3 0 9 & l t ; / i d & g t ; & l t ; r i n g & g t ; 1 8 z s x y k r 9 B u v 3 x F 1 0 n 8 B 1 l 0 R - u k j E q 9 l M n 1 u 9 H n y 4 8 B z k z n B 6 o j t E o 6 z h I w 0 j 5 C g m e v m u o C g v s 8 L s 8 k 7 B q i q 3 C 6 0 v G g n s 9 G g l u h F o g p _ E y 7 - 8 C q r F j k s v O l p _ G 1 j v r I w r q 9 G s 4 t 5 D s r l P 1 q 2 I 1 1 _ M k v u o K n h x q B u 5 v 8 F j o j B - 1 1 - G - j - e 6 - s i P 4 0 1 x M g l o F _ o 7 q C k _ i y J j x 8 t L r 3 q 9 B 6 r 0 K z l _ o G 7 g i k D z t 2 r T 6 5 w C - 6 9 r B j 5 l 7 J x j x 4 B w i 5 h H o g 4 B 9 p 0 v C j 5 9 B z l z v E & l t ; / r i n g & g t ; & l t ; / r p o l y g o n s & g t ; & l t ; r p o l y g o n s & g t ; & l t ; i d & g t ; 7 0 0 9 4 5 8 3 5 5 9 7 8 6 3 3 2 2 0 & l t ; / i d & g t ; & l t ; r i n g & g t ; 0 4 y 8 q 3 8 r 8 B y g p P l m 1 - E n o 5 y D x o q 1 R p u C x 4 9 3 B i q q E t 8 - z C 4 t j X 2 5 u u D y s t _ B 0 l o r H s j 3 a 9 1 l M 2 o w V x 7 n x E & l t ; / r i n g & g t ; & l t ; / r p o l y g o n s & g t ; & l t ; r p o l y g o n s & g t ; & l t ; i d & g t ; 7 0 0 9 4 5 8 8 0 2 6 5 5 2 3 2 0 0 4 & l t ; / i d & g t ; & l t ; r i n g & g t ; y 4 q o m r w y 8 B w 9 W 5 q r h J h 5 g O _ r 1 4 K u x g J t g g n B 8 9 i - H 5 j t 4 B t q t j B k k p 4 G z 6 g S u 8 p L 9 8 w s D s g v _ J 7 j s o K 5 X - i r Q p 4 g 2 L l 8 l x B g u 0 L k 9 q X y i g l D t 7 v r I w i u 9 G p p k Z 6 p s v E _ k 6 O w r q 9 G m v z L z q z n F u t x v G z 2 p Y 0 h 0 I x 7 p u E y t q m J z u P g g i F g p l z H x w h z F - 7 q y K v r 1 H t 3 k y B s m 2 v N 2 j 3 3 B o m v F g v 6 l S 5 6 h 1 C h p i B p 5 y t Q z 4 z 0 B 0 p i f 4 v t - N o 5 r w C h j 3 M _ 7 7 2 O m w 0 r B l s B 5 g 9 v H 1 _ 2 k D h z 7 8 B y 7 k z F 5 w t _ J 9 p 0 v C n m z v C & l t ; / r i n g & g t ; & l t ; / r p o l y g o n s & g t ; & l t ; r p o l y g o n s & g t ; & l t ; i d & g t ; 7 0 0 9 4 6 9 2 8 2 3 7 5 4 3 4 2 4 5 & l t ; / i d & g t ; & l t ; r i n g & g t ; n g 7 0 v 7 k q _ B i j k D p 5 _ S p k 8 l I 6 g 1 P o y m x K v 1 9 9 B 3 s 6 9 H 1 0 z F 7 _ h - F g q y T m j 7 V 3 5 m 4 F 9 p m p E s j m m C v 6 j i G 5 4 r n C 1 m x 7 I 3 j n W 9 7 z 6 D s o i 1 F y z I h o z x N w 8 9 j 6 B 3 8 g v F n 7 7 3 E 3 s w B k r - r E r v k v E 0 - 1 3 D 6 z t d g 7 1 z G o u z 1 C o 8 w 1 B - i i 7 C z 7 k G m t _ C h 0 h n P 0 5 8 I 6 i y r I 9 i n o N t 4 9 y I _ _ u g B y u k z B y l o s G i 4 m k D y w u v D s r q o M r g 2 q G 9 r u e h x i j M o 2 4 i M k z g Y 4 u q 6 G - o t c g 9 n s G p _ z g M n _ z g M 6 g s j B 4 q x i G l n 3 w M r g 1 6 B p z g I 9 u 2 2 H r s 1 g F s m m 1 E l l 7 U h 6 z 9 H 6 9 x 2 G _ 5 l m B u 1 g t B _ n 0 i C & l t ; / r i n g & g t ; & l t ; / r p o l y g o n s & g t ; & l t ; r p o l y g o n s & g t ; & l t ; i d & g t ; 7 0 0 9 6 8 6 9 1 6 9 5 8 2 5 7 1 5 6 & l t ; / i d & g t ; & l t ; r i n g & g t ; w 3 4 v l 1 t n 3 B s o h w F g h 4 C 7 s o j F 5 t j P u h 3 r B r 9 3 P 4 v v W 9 g o N 0 y 1 7 B 3 w z m B 7 j 8 M 8 2 9 7 E y m h z B u s r s F 0 w y y F 4 t b 2 9 q G p o 6 p N _ x x s B p 2 v r E o z r 6 C - j p h E g - 3 t K m j 7 j B y s l l B z l s m I p z l z C r 9 - r I v 3 2 1 F k 1 o q G s 9 0 - X l 0 q K w j x 3 K 9 3 6 r B 7 5 _ p I 8 i j w G i k 9 u K _ k - T 8 4 s n K _ k s J 6 w r l C q q r t B - 9 l r H i 1 t E j u z x C 3 z n k F x 0 w 2 E k k x r D 8 o T i 0 2 H 4 1 7 3 I h _ E s p g y K z 5 w E n m k r H 2 y u o K u j E 6 1 9 n G m o k N o 7 k X k 9 x u D 8 0 u r H z 5 t H t 4 8 f - p u w B p g 1 1 I 1 i x x B _ m 6 i F o n 1 c y 0 r 8 D 4 7 v b o 5 - i B r _ z w B 0 8 o 7 B n _ N s m p j D p p 4 c 3 5 u 0 C 0 r w v C 5 j s g E 9 y g Q _ o 2 8 L j 0 y K m 7 _ B w l 5 x D u 9 8 s E k s 5 r E g o x l D 9 v u 1 E 1 5 t w B h w y 9 E i g - t B m 6 l x H s s t 8 D p - s - C s 2 s 9 E v u j m C 7 l t x P z k M o u z x F 5 r g H 8 - v 4 R z t 3 R o o 3 b g h - T k h z x F g 6 - W 7 4 6 7 F g o x h B y y m l H k s h j D 4 0 4 q E 9 j n j I v 0 q p B h x k Y i s 3 h K 5 p 6 F 9 s 4 k E k - i q C r o 1 6 C i g s 9 E n 2 r s J 5 _ 2 Y k 2 _ _ C q i x e q r s 9 D 7 - l m C v _ E 6 5 j z D s s t 8 D 9 q - 8 L k m Y z 2 _ w G y t 8 e 0 p k v H u r 7 G u p _ q J 2 q z 4 B 7 v l g B v 1 X 1 7 g 1 B r 2 q h C m h D w 3 5 q B t 5 w 0 M y h r 7 J 3 u 5 C z - u E l x w S 6 s - O h 3 i H u v 8 n S g 6 g F l G 9 n n u Y r i i p I 3 n - B l l j 0 B 3 m l K w p u g D s o 9 p G m j 6 C 0 t p n C t 9 t 9 C h 4 t g K q 0 - T o t 5 3 G o w 6 l F l v 6 3 D g i v 0 N y v 7 k C g _ 0 I w 7 1 J q 1 5 y E 4 q k q B j l h i D 7 8 4 o B o i _ d l u l L v t h 0 G 8 q o H k t 3 L 6 t t q C p h k X 9 0 1 N 4 v z B _ i 9 B v 0 o s C j v I 3 8 1 2 S u 5 q u C s 9 7 h C 5 8 n a j y 3 P 8 l l r B s 2 o C t y - r C h 6 2 u K n _ H 2 4 s 7 O p v T 1 u h t F s h _ X z 6 v c 4 _ 2 i F t 3 B x n v 6 G x x 5 g D p v I l t 1 6 E t q B v q 7 n B p 3 8 u B u w 3 n D 8 z k K _ 9 o h H y _ t P u 9 n 6 B g 4 1 E u - y 0 I p p q n K i f m o 1 p I v 9 9 V 4 7 5 F 4 l 8 k H x n l c u 4 9 W k y _ E g 9 4 j B 5 3 J n y a j i 7 o C _ 9 8 T - s r N l 3 y h B & l t ; / r i n g & g t ; & l t ; / r p o l y g o n s & g t ; & l t ; r p o l y g o n s & g t ; & l t ; i d & g t ; 7 0 1 0 2 3 7 6 3 4 8 4 4 8 1 9 4 6 0 & l t ; / i d & g t ; & l t ; r i n g & g t ; p 6 g i x o 5 y g C h q l i K 5 r 8 C v 9 3 z J p 7 h m C u s 9 9 I n t 9 T u z q m K t k o 0 B r y w s E k 7 9 M - n 7 k I u p 6 G z 2 q g M q _ i 1 J 4 4 0 Q l n p s K h i B m 9 h v L y t i C n _ z G j 5 l v K k u u j B 1 _ p 2 F x v k 8 K l 3 g Z 5 9 s x N j 6 - s D 1 8 3 1 M 3 j m 7 C 2 g 9 2 C 6 g 4 5 J t l v 5 J p q g I i r m 2 R 7 m E 9 t 7 l F o 4 0 w E z z u t E v r q 9 G t x q H 9 l l 7 B h 8 L x u t e u 5 w u F & l t ; / r i n g & g t ; & l t ; / r p o l y g o n s & g t ; & l t ; r p o l y g o n s & g t ; & l t ; i d & g t ; 7 0 1 0 2 6 3 6 4 5 1 6 6 7 6 4 0 3 7 & l t ; / i d & g t ; & l t ; r i n g & g t ; n 8 v 3 7 7 o v h C _ h h z B 9 t q B 3 p t r B 1 1 1 t E h t g t C 5 r u v D u j 2 x H 9 m B w h 4 v H 2 m o z F g j n j F s i L j x u b t 2 5 a z i o N 2 - 8 _ C i 4 5 - D 7 m 2 M & l t ; / r i n g & g t ; & l t ; / r p o l y g o n s & g t ; & l t ; r p o l y g o n s & g t ; & l t ; i d & g t ; 7 0 1 0 2 6 4 5 3 8 5 1 9 9 6 1 6 0 4 & l t ; / i d & g t ; & l t ; r i n g & g t ; x 3 - o h z 7 2 h C 0 Q _ r 7 q E k 2 n - T 1 2 n 3 B l o z g C u n j w L 4 9 h B s - n s D w m w o E o v B & l t ; / r i n g & g t ; & l t ; / r p o l y g o n s & g t ; & l t ; r p o l y g o n s & g t ; & l t ; i d & g t ; 7 0 1 0 9 7 8 7 7 4 4 0 1 4 1 7 2 2 1 & l t ; / i d & g t ; & l t ; r i n g & g t ; 0 1 6 g 2 - u w - B h r q I t x k v K p _ 4 G o 9 y s K m 1 5 h N 7 o Q _ k k U n v r n G K w 8 9 j 6 B q y h r D 5 p g k O n 8 g y B o i - 5 E 6 _ 5 5 K - 2 4 6 B t j n 5 D v r 4 u B w r q 9 G y 6 n z H 1 3 g O n _ g s B g m w _ C k k o 9 G o n 9 _ B p h h - J n h h - J p h h - J 4 8 1 s G 5 _ k M 0 m 5 0 J y m 5 0 J v t w 0 J p x z 7 B q v 0 i D 0 v 3 q n B j x O v i z - J 2 h j C q 4 7 s O 3 w i u B 2 8 q t E y g D k 4 9 g M 6 p 7 O l u n j J 5 s i E - 9 8 6 B 0 x i 9 G w g v O 6 q x D 5 3 u h S z t p C u y - 8 G & l t ; / r i n g & g t ; & l t ; / r p o l y g o n s & g t ; & l t ; r p o l y g o n s & g t ; & l t ; i d & g t ; 7 0 1 1 3 5 5 5 9 7 6 5 2 0 9 9 0 7 6 & l t ; / i d & g t ; & l t ; r i n g & g t ; r w 7 8 n i - r 6 B t z 6 b m t v x B z r m F z w x w B 7 o n R 3 n n m B v 5 w C t 3 - F t u v t D l 6 m r D q 1 k W q u j x C _ h 7 0 C q m M 7 w J z z 6 n B q m 9 7 E - x k L 1 k p 8 G 8 x h Q x _ l H x j v V 7 4 9 0 C 7 p h a q x n h B z 8 T _ 5 C 7 1 i 9 U 4 h 5 8 B 7 m y 1 B x l 8 h C t 7 R z 8 9 n C k y w v B s w l w E 5 D h l k w C 8 - p 7 I r k w O k z 4 1 B 6 u 5 a 6 r 2 i G l v g 8 B t i 2 c p 7 1 u C q 7 5 9 B o v j J y w 9 i B 3 l g r F 0 r w C _ s 5 1 B t 6 9 J o - i l E 6 G j x v 3 B g k k D 6 s q z C 9 w 6 - C i s k H t 0 4 s D 6 m g D s u v j F - j h V 4 g 6 O x m i J v m 3 X 3 p j C p 2 l E 2 - o F q 4 j a p k n 4 K 7 u n F 8 _ i s B _ 6 x 7 B g - r c h v u 3 G 4 k q l B - r 1 C 4 3 8 r B 6 2 x r B j 9 n B z 9 0 7 E 6 7 i 9 B o 9 4 1 E 3 s 2 S 4 2 3 G y g 5 J g k w n B o w g 1 B 8 4 0 m B v p 3 v J m - G r 7 0 - K 8 9 s f s 6 u v B j u i u D 6 s s L m 9 q 5 B s 5 h 9 D r 1 j k C _ l w - F t 5 5 i D s 4 s y C 2 q v h G u 0 h X x w 9 f 4 v n B n p x 5 B 5 8 u 0 B 2 0 - j D 0 9 7 l D 6 k E n o r o B s 2 3 v E z 9 s z C k _ v u E r n n C h 5 j B m m p m N o m _ B h 6 _ 1 H k 5 z r E u k X t z 8 d l 1 s c 4 5 5 q C x q 7 4 J o t w K x _ V 6 j - x B p 4 v 2 D g _ P 2 4 0 C m 2 y 6 G r l 9 v G u 1 z B m o o Y _ l w 7 C 5 4 2 - O 9 c s 5 n H 6 n 5 0 P 7 x x B h k g 5 E z 9 1 u C _ i x i E 6 q i H u 7 7 k J 6 M m s i j C 9 s 5 5 E 7 5 2 B v s 7 Q - 6 5 l D h i 3 Q l 9 u 1 C 1 l j 9 J 3 h - I 2 k s 6 P i V - y 3 Z u g l 4 H - 4 x M h 3 x Z w 5 s 1 I l t t N _ i 1 R 6 2 x b p 6 g l C 4 9 9 E z _ 4 j P 7 r z y C l l n m E x n 6 C _ g i j B x v q 1 C 6 _ 4 2 B 9 m o p Q 4 8 l b o 0 n _ F p x v n B z m _ w D 1 _ 9 a _ 7 n G g 4 5 G g 6 9 B r s 9 s I n z q 5 B o 4 m p M 9 y t M l - 0 g B 2 m p - B r y 0 K i m 1 z H v m g O z u 5 I 7 s l s E t 8 o l L x z 6 S 0 8 p T o l 4 r W u r z W k _ p C z 5 5 6 B 8 y 8 g T q j s I o l n u E i m v q C 0 - r l B k 2 z j C l m 8 M - u 9 y B h r s 5 E l m C 8 9 z o J o u R m j l 6 F k u l t C 9 x m 6 C 3 L q h x _ M m l N q - E w 9 5 e v 9 7 g I 3 8 i 9 E 4 v 8 Z t x 8 t B z p q t B j j B z 3 m y I l x 7 g B y l t s D g p V 5 9 2 8 B t l j W t t x 3 E 5 5 8 h C n t 0 4 C z r - 7 D o 9 4 K 3 9 z B z 5 y s M g - h F h q l r B _ u 4 t B j w 1 3 K n w v r D 2 6 P p z 0 8 R 4 _ 6 p C 2 7 2 E w n - 8 R g 8 2 N z 3 s w D 2 i d 3 q _ l K n s n q E g 2 g g C 1 B r r j t B 2 y z 0 B h y 6 v D n g l G 3 g 8 s D 8 v q x F 0 i w L 5 n z D 6 1 - w B 3 1 1 P 2 j 6 r w B 9 k l 8 B 1 v q 0 F u w 7 v C p i 7 O w w o 1 B l 4 j T n p 3 w B n n h t B 0 5 h H k 2 x r C 6 4 2 5 B p 1 D s j 1 2 D k j - _ E m _ l E w m p f 0 - t j B 9 z z 2 E z 9 t p Q 6 l 7 E l k 5 p I q s q h F 9 2 v T p y h B l m 7 X x y w T x o 0 9 K s 8 2 q C m 2 s w B q 2 J z q - q F 5 - g m D 4 8 i J z w s S h j 7 G u l p K - w z p F 3 9 w b n p 8 o D u 4 6 n B r z b v z 8 - B 0 o 9 p B u k l Q h m Z h y x G u r r g C r z m 3 C j g 7 B 2 x l 6 D p n 4 o C 7 o n B j g s a q l l g G p m x K m g w X 1 - y q L 8 r p k J h u o D x q 1 B 0 k 3 5 B k w 3 r B 4 v 0 i C 5 l t q E r w 0 n B k s 3 g D u o q o B m q p x K 2 m i t D 1 n 2 n C 0 7 5 x F - k w 4 D g r o N y 2 s i B l x - 6 C w 9 3 P h 2 u V 3 0 2 E m 0 w F z y l _ M u t 5 M _ y g t K w p 1 j B 3 5 9 g C k m k h B _ 6 i s D n 4 3 7 B 7 7 r B l r j n H 4 N x F 3 u h q C 4 j C k 2 3 l C - 2 q j H y r z o B 6 u x x B s v F k m s 9 C k r - i E 9 t 8 O - 7 v _ B t h 0 h F 9 8 y p D - v g 9 B 1 v q C 3 9 6 Q r n n k D s x z a 4 9 5 K m y 1 9 C k o h h D w r n 0 B w 7 v l C 0 1 k _ B 5 m r i E 0 g h I o l g z J v 9 6 C x i - t B n - 9 s D 0 o k z C - r 0 B 3 6 4 t H k s 9 K 8 0 p M 5 9 u Z x 8 w 6 C w s 9 S 6 z x m B h g 9 V 1 y h t C v g r L T g - t y N z 8 T 7 s h O v h l k B 2 u 2 5 E i o 5 _ B i x g Q z t w i C 5 x m h D 7 5 g H 9 x - M 6 z p 5 F k 2 0 L 5 x v G g h 2 u E 1 o r 6 D s j 8 F l v 8 - J x s 5 T m i j c g l x 1 B 8 5 y 3 F r g - E 8 7 i q B j t 8 3 I 8 x o E t s g 8 C 9 l g o D m p 0 h J i z k f 6 w 7 z M q - m k B g v o m G w J w 9 q g R 8 1 4 y H 3 q - u B u m i B w j x 2 G z m v r B m t m 1 G u s m y B v r o I 8 v m G 3 t u K g s 0 X r w 7 D 5 s j 4 C - 1 x S 1 q 6 S v 1 1 7 D 0 z p 6 C 0 - g G 5 5 u x D s r w q E _ 8 h N l 3 h t I p z p S k 2 v 4 E g 9 5 9 B j 6 g m H k 6 o V 0 q C v _ p G z 2 1 W 5 z _ n B l q r H 2 r v a t v J l h B 9 r - F g n h j C i q o 1 E v r 1 N 0 g k E _ j - m F 2 k v H i w l o F u - p g E _ t v - B 3 p 0 c - n 2 9 F m u 6 T 1 3 0 3 B o 2 8 8 N - u F 3 _ n o D o l 5 u D r k k y B w n y j C z i q Y 1 m 7 n G 9 w 2 Q 3 x 9 U w E 6 n j B m u 9 y I h h y L 7 p g 7 B o r l w B w g q v B w r o z B i x 2 j D s G 7 j 7 K _ n y i C r 4 z 7 I z v l J 7 h - O 6 - 7 s J p q z s J v r 6 8 H q 5 s C y 8 7 y K t 2 s B 6 7 - p Q 7 h x d 1 i w E 6 q w _ I h x v x C 9 n 4 z C j h y E u s h z C n h p Z m 0 6 4 C 6 3 s P w - l j G u 8 2 Y r j 8 M g k l N _ p 4 y C 6 y 7 8 B k g y l B h z 1 i D 3 r 8 M v 8 6 q H t o h 7 B y 0 _ X 9 c x v 8 e h y x u B 5 v y e 7 8 f 2 z 2 8 H u 9 v C j t 9 r C 2 8 k 9 F z i 6 x B 2 k n _ C h z 9 K 2 _ m c 7 l 5 q C l i F x h j 2 D w y w r G x v r r E l 3 m 1 C t r 6 b _ v x i C 8 v m 8 D t 6 8 4 B _ z 3 n H j r o k C g _ k a m i u c v _ q t M 8 6 0 B v z r P 9 6 o l E 0 q n x B p m n I y s t 3 L 7 5 8 u C r 5 G r o 1 e o _ v 0 E - 6 t m H - h t v D 9 5 3 B w j i g G z 2 y 4 E w w o K 9 m i i B p 1 8 w J v _ u k B 1 r r O h o 5 K 7 t l B y q 4 j B j l 1 - Q 8 r y L q x 4 E v - v 2 C 6 g 4 z C 3 _ j V 8 0 V x u l 3 M 0 r 4 o C 3 r l t E 6 - h C j z q 1 K o 4 y 8 K 6 j x l B h x L y i k F r n t t H 3 s x o l B o s 4 9 F z 0 w S x i y r B h y i z F p o i P 1 q y w T n t w C h 8 g s F o 7 0 z B n l 7 J 0 1 5 p L m 4 n i D 5 s n l C v 8 3 p B y 7 0 w U - s n v H q y y s H 6 v y _ B 7 y S q r _ r B 9 t q I z 6 p 7 F u 6 l s B 8 y v 7 C h 2 x M 1 s m M j 4 v z Q h 3 q W u - j 9 O n s C 8 u s P z z m b 1 h s H 2 z s s E i s - h B v 1 m K i n o P u 3 q 8 C x j p o G 3 t J 8 1 w 4 C 9 6 l o C r q 0 V h y F 5 1 B 9 g 0 2 C s q 7 7 C w n h C s m h 4 D h 2 1 9 B n 5 6 F i 1 r x D 2 g x q B 8 7 t k D 6 l z 6 C 8 2 y D o m l 1 F 4 t g V 3 l t x B 7 n 6 z B - y o f j 2 j r J 4 3 G 7 5 x 0 B 8 7 z W z o - B p 6 z 2 B 3 p 8 O q 7 h s E k o 8 2 B m x o p B h z 6 i F l 8 O 9 w 3 z K u q 7 B o 1 h - D o s s i C j r g P h w w p J v i 6 H j l y 5 D 2 q 1 v C - 8 9 V 5 r h H 1 i z _ L z m v k K x q s C z i z _ L 0 7 8 _ L x - h m B k x l 9 E z x o v K s 4 x i D n - p 2 C F 0 _ r 8 E o x m I z 6 y 5 C g 5 x w R y g t b 1 6 r 1 B o g z 9 D h l p i H o p 3 y E s p r Z x w 7 j K o u v z I w s s y J 3 g i k J o - p L j s s 6 F i - g 0 J 5 m 0 B y q 1 _ D 2 2 9 1 T 9 3 s - H u m r z C o 8 D k 0 g 9 C _ 6 j g G u p 7 4 M i x E p 7 7 - G 8 5 9 X h t l 5 M k q F x 5 m 9 I j y l F t - x Z v 2 h v T 6 g g Q k x Q g 7 3 S 1 s - I i i p i F j - 8 k B h q s 5 P 4 7 k F 3 r w B k u 5 7 C v - m x G 2 t 8 5 B 9 4 4 Y 6 k y I 7 4 3 p F i i s l C 1 1 4 T 0 k n d 0 z h z E v r l a 3 6 h t H g r 8 B y y g C i j t y N o g i C u 7 3 x R u n x i F v k o 5 Q n y 9 C 5 i 8 t B w w _ n G 6 p s i G l x q - C 0 5 5 t I w E g i C 2 S 1 m r D i h 7 k I x n N q p 8 y C 1 5 2 3 I 9 k p x E h 7 g E v n 9 j C u 5 4 q E i s v j I _ 0 t o B j 2 w s O o x 5 t H 3 9 6 e 4 j N r 8 - 6 M g 0 - w B t l x s M m g y F z t 5 W 0 9 j 2 J i 0 8 Q p g 6 n P 8 7 u _ C 2 l p J l x q - C 5 y 5 V t n h 6 I 4 2 i F 3 2 0 8 D l p E 4 1 w h O k n q 7 B x 3 i o K t y 4 H t 9 s j B u 4 o 4 C 1 u V g u y E y t o i K w y 4 F x 1 1 f - 9 o U 9 n 5 v B 1 n 3 o B 6 t j g L 5 k s k g B m 2 l b m 7 h k L k s m r B i _ 4 6 F 5 p k B x 1 r s M w s 9 g E j 5 3 j D j t x 6 O - h o q G y i t 4 B t s R 4 p 6 2 N n w _ R 6 4 v m H 2 h z v H 5 k s k g B 9 z x g B x s 7 u K u x k v K n 7 m F u u q 9 H 4 _ 2 r K 6 v 0 2 G q 3 q Q t 8 2 r I o 6 r T k z v 0 B m g q 7 K g n m 1 C 7 x q - G h 0 h n P y u M p l l l N j p m D s h h v I g l y p G q l - 3 I y j o W _ l 0 5 C p 0 u c i 0 h a 5 l e q s y Z n _ s u H 9 9 k H k r _ g J _ n 9 0 L t - 4 B _ g 8 3 I y 1 g O s v 2 h L y 0 k 6 C o o 8 0 C n m - 6 K n m - 6 K k 2 l q B y 0 i q F y n h x M 5 t - U l p 6 7 D h n l T q h y - M n 7 n - M m q m 9 B 1 j 0 k F q 8 n y N h l v z B _ s 5 q B x x p g C 5 g 1 n R h u p W _ y m n K 1 x k 7 B u q 9 - G l - y b 5 o w n J s 5 j 1 P 0 h - E 6 y 7 3 D _ p q y C 2 9 6 u P _ t s q B t _ _ 1 G _ n 4 r N u 0 v 4 G w h y j B n j z 6 C 7 o h h G 1 u h x B g 3 0 k H s l k h D 4 x t I 6 u x q T 2 t y C 3 1 1 O 4 9 v j J 0 l v B 1 r n 3 U x p p F o - y j D 4 4 o t E i h 5 2 B 1 - m 1 K h o i B l g - 5 B 8 m 2 p Y 2 6 R n k h T k 5 0 4 E n i m 8 D r 5 r l C y B p 5 u 9 E 3 w y - B l z - s G 6 l o f 0 z y L t 2 1 u D u 2 t x O w 7 t K w u C u s 2 w B w s 6 l C - z i w G s k o L t k 6 u T r g v D z 6 s i K - q p u K s 2 h C g o r i D 1 i h i H _ j 4 r K r g 6 y B 3 t p 3 E n g - k G q m 4 1 V o _ 1 u C z 3 o x J k j j i B k i s u N 2 l r V 9 3 w l P l s q s V x z H z v 3 m W h o i B n 2 - x P v 1 0 D t v r 7 T z v z i I y p x R q _ z w B l 5 p i C 3 5 z i F x 7 5 y B t 6 8 2 L r h t L q v v t D j 2 g g B z z q m B m j h u E s g s - H g 0 m e 0 3 V w h 7 x L g C _ n 4 y D u z q 9 E s s t 8 D 2 s t 9 E i o w 9 B 8 6 1 p D w h t 9 E z t m D x z t N j 4 j o C k i h 6 F 9 t h r C 3 - 7 _ G z y n 2 E z l u s E 8 m z B 3 1 _ l G 7 v z 7 D z 1 _ H p k 4 w B 8 4 5 p E u - 7 E 7 8 p 8 D i u 6 0 E s 2 D r w u R j 5 3 w B 6 o h - l B g y p 9 E k t m _ B w n 1 M s 9 6 1 D k z q 8 D l 3 M r 3 8 x J o z q B t p 0 6 L r o w J n w v n M o l L p i 4 q F x 9 2 k E p t n x T y s h e r 6 0 9 L 4 l s 7 C - m 8 v I g 3 k k B p n 9 w I u 7 q M 7 5 - 9 P n 4 0 s C 9 8 5 s F j 8 4 B t 9 y 0 M j 8 l 0 B 9 g 8 u F t 7 q u M h 9 2 t M l u v u B u t t 9 F m w - W q 4 9 j I j _ l j M o h z B y t j m O 3 4 4 l O _ g 6 n B v 5 _ F 0 k 3 4 J m o g 8 B v 4 v w F s o y s F z C m h 3 v C g u i N g j z f w h h l C 6 t u 8 D w _ h f h 2 h 6 H v _ 2 N 1 l 9 l C 1 g _ 1 C g 7 t u C 5 n q - B 0 r v x D v m 4 p L w 3 w g D h y j I z i p 3 U 3 t t L 3 y q q F q z y s F o l 9 0 X 9 2 5 E j 5 1 u B 4 v i o R 9 7 o x B 7 3 2 n R 3 2 1 m F - h 7 H 4 4 i _ G p r m g S y j k g B l 5 o B 0 4 4 y a t n 1 Q h m g u C u 6 0 m N 3 h w n B k t h n V t x q u D _ j 8 X r z 5 t I p h q u I 1 9 6 9 G l j q 0 D q 4 4 r H 0 z j F p t z x W l r s g B t w 6 i D - y p m H n p l k P 9 v s 0 B w v x F w g o y Z s p 8 M i k y x T 3 v - J x 5 u 4 E q q j 8 I p _ 2 s L s 2 2 p F v k J 4 r 2 - T 0 q 3 j C k y 0 Y 0 y 4 3 E i r k J 0 n l r H v p 0 w B 3 g w Q q i q V v u 1 1 E w 4 v w B 6 t 7 b - i w J q 6 o i G _ p _ 5 C m 7 x 0 B p r t i G 9 v t Y g g _ w C p 3 m 8 D p 0 m r H v 7 q 8 B y 9 w s F v x 1 r C r h o s B 5 y n U 7 4 j t I 0 0 0 w B 7 g u w B 0 2 r t E g s 9 L _ o v o K z 0 U p u i B g 5 w y D 0 o 1 W m g 0 R k u 4 E 9 h 1 3 I r k g u B i 5 7 I i j o - C x x 9 9 C 7 7 l o D 4 1 4 F - o n p I m x r V x 7 m o E z k k F x r h m C i x w 9 E o _ C h j t y N r 9 x G n x h 6 C t h q J 0 t u J s 9 6 1 D t 9 _ l C h 6 y p C n 2 5 q E k 2 v W 4 _ n v L k q m s B u 5 v 6 B t - 8 m B 1 7 h w F r m 7 j F r x z B m i y u B _ y n 1 B 8 v w 5 E t j 7 G t 5 v i G w - 1 1 F w 0 o p F t o p 4 B l o q v N t l q O w q 8 w K q 4 q c 8 1 B s h k 9 I 2 z m r B 0 7 r r H g y p 9 E x y 6 w B 4 r 2 h G - z J s 9 x z F 4 9 3 6 B y k 7 X w r h m C 6 0 n 0 I z J 0 z r R s 6 h m C g 6 y v P 1 7 o b u y 9 U g p 9 n G w h 2 l B 4 r 2 L h 1 l - C 7 p 6 G j x q w H 0 3 i B - n y 3 P v r B z 0 _ 8 L h w D 0 7 0 4 F k u 3 0 B x u o c v 7 l w B u n i h K 1 l B w k w i G o 3 s w D 8 j 5 D 4 m - L p k z w J v 5 1 0 C 8 m z l B 5 u t Q 2 o w y B p y _ l C - 5 n 8 D v m t g E o 3 L 6 6 v z G p _ 9 8 L 8 l k k E 5 3 g u N g t _ i C i g s 9 E x 8 k r H g r 2 G k _ p o K 3 x o h B h n x y F _ m x J n 2 l i B m p s p H 4 s m g D t z 6 l G m m 8 w K q _ w K 2 3 m p E _ v r y F _ _ 8 q D w o 1 4 F 8 - g H 1 0 i w G r l u t G y 6 f n o h 4 I 5 n 1 m B _ 2 h r L 4 7 u B _ p n X p u 0 1 O s 9 h Q v o 4 h F y 6 s I - o r z I g x - 8 D u u 3 g D q x y v B m 5 M - 1 p 7 M 1 3 1 Y o l n _ H 9 9 p l z C q p 0 k C o u h g M w w k s B w p u q C 6 q l C j j o - C z 7 X n 6 3 r O t 7 g q E 3 n U n 2 i 3 B n o _ N 6 y l r H t o s E n j - _ K w H 3 1 m y D w 5 u k B y 2 _ w G w w Z - o v o K r - n N i m n r F z 3 6 x C q 7 9 P g 3 2 x D x 3 t 8 D i 5 9 x R 0 k n k F n 1 _ y L m g M 3 0 k z B i z 2 r D 5 n 2 x I m 0 z M j z x v E j u l v H 0 q v 4 F o 6 B s m r 4 Q - 3 k L 9 g o r H 8 3 u i G u x 1 u E 5 8 y z G 4 0 7 h C u m B h r 9 R j 0 v o K i 3 z C 0 6 o 1 J k q k 1 B z r v g C v 2 i j J 8 u i M t w 4 2 G 7 h 3 d t m 1 7 I _ t t J y r h y E z i n 9 C k l 6 C p _ q 8 D n 4 x S 1 3 - M r w 0 o D 0 o 5 o D i h - Z q - s - C x 4 n V i h _ u B 1 q r 5 C p x _ k F u p l 5 D t k 5 _ D z s n n F o h _ X z t 0 9 J u w r 9 J v 5 h w C _ 9 5 1 B h m y d u o v O l m r g B k 4 2 z D z v l u B - _ o s B _ l t 8 B w p 9 c 4 t u z K 3 p M t 8 p 2 I p v - c t n 6 J 6 w t U y o g 6 R 6 0 _ U l o r q N 9 j 0 - B x 0 t i B y j 4 - B p r k z F 2 q 5 F h g x q C y l j h J i 5 j n Q t q n 8 B j 8 y B s r 6 9 G - _ 6 F v h x 2 F n 7 h U s i p n B s v y y F u y 1 X 4 k z G 9 8 q k I _ k 3 8 K p o x 2 B h 9 q U h i H 6 g y 5 B o s m y E 5 x Y 3 s y o M v q 5 F s k 5 B u k 0 o G o 0 8 P m p z 6 C w w r 3 B 5 y 4 w F 3 - k k M 3 - k k M g 0 0 m D 2 s w 1 B 7 v j H t o j 6 K m 6 l X s - o h M r I _ 6 i K j _ k O 1 9 z u F r 2 p i B w y _ X 1 w k u C 6 8 8 s C 4 j 5 c z 7 - p B o w m B t u 2 9 E i k 2 n B y w l 5 H 9 - - q B q v k 7 B i x x i B n 8 2 F i 1 2 Z 4 u w J y u s z M - h 3 S i _ 6 2 H y i u w B i n B s 7 w G n o C r z C 5 3 3 s E 9 - o 6 C z r 3 B w 7 3 z C o l n 1 C o 2 o y F 0 x 7 M w 3 w S k o 3 s C v 2 u 8 I 1 w 3 y N 5 0 q a 4 s j y D z u 1 8 F x h 1 K m _ x w C j o s H _ 0 h s E 5 p 2 t B t y h m K _ v 7 x G 5 t 2 N 7 g 6 6 C z z i 4 C l h t j E n z 0 m C p s p C 5 _ r z X _ k 2 Q r _ 7 M p n m r K 0 t 6 t P 7 _ r e 4 r s h Y r 0 5 r E 3 3 r 9 H 6 z t c 5 g 3 y B m x j b 2 0 o I j z t 3 E h z t 9 N k - W 7 l 3 8 B 9 r q Y k - l V o x m 8 B _ k 9 4 C u 7 C 9 1 m n J p 8 9 K i k 6 r D 9 w 4 _ B x 6 u r H q j 9 s F w m h 8 D q l r s X 3 3 5 E t 4 3 - W m 5 z T y l k 4 B 1 5 x y L 1 v i g G n 0 o I y 8 q 1 T S w p g p D _ x s I 3 r g j C j x - n D n z t E i h i v J r 5 9 g M m t B k u u l H m o v 8 C r v 6 s G x _ f _ r j m U z 2 z d l o i 4 D 6 1 3 p B 8 8 z g C g 8 F z s w g B 8 2 4 H 1 k v y B s E n t 6 r B 0 2 0 3 E y w h v J n n q v J v u y x B n 8 9 3 D 1 9 d y 9 8 h K 5 m o g D t p x j M g 4 2 p H w 1 q T q z t s E 8 4 6 u F r 5 w W 1 o m 7 F m 4 x I l z j h D v i m s D - - _ S y z t 2 M 3 1 7 v C o x r 5 S 4 5 - w F h - 6 9 D q q G w w k 6 S z h i X t g 3 g F g 8 n l B i 3 r 9 D K 9 w 4 n D x x p u F 2 g B z _ 8 I k y h k H 8 k v i G r x s H r 3 0 x J x h s U r n _ v G h o 8 z K z 3 S r 6 x 0 B 6 8 r u G q y p g K w o o C n 1 _ 2 F n 2 g y B 6 7 i 9 E q i 3 2 B p o 7 q P q t 8 y H t 9 x W u 5 2 O l v y V g s x E 1 8 _ G z h t V u 2 i N t z 5 n G 9 7 x E 7 w k R i i - z B r 4 l n C z g k l B 8 H j 7 4 k B 8 9 h y C v w a n p 9 9 C q 1 m p E 6 w q C k t n R p w w o D v w 9 l B t i 9 m C 4 x 9 7 B 2 k n Z t i 1 k C _ s 8 0 C 4 3 x D 2 7 x _ E o 8 q c m 0 6 C 1 n 5 O _ p s F v 7 7 K y _ 5 b n 3 3 5 C z h t V j 5 o B 9 l 4 l B 4 3 m V g s p 8 B 3 3 9 S m 3 _ S r t 6 D k y r B 3 x j o B 8 u 3 x M q u n W m l 7 O x z 4 x G 4 t 5 x C u h 9 p H 2 u z m C 2 i _ y B q o 0 U y 4 i r S 2 3 u N u v G z 5 F 0 k 3 s M u o u p C k 6 p r B w i 7 k H _ - k g E 4 z D z r B 7 r t B j u q f l q v l F m h x - F r _ u I u x h L s l k _ N g r t - B 1 9 g C w w g k J 1 t z c p m w x B n t n _ C s h g N v i 1 v C h 0 1 P r g s Z o w q t M p 6 K 0 k 7 a t i 5 X n h I q w k 8 G h x u j B t q v y M q 6 0 N k r u 3 C j 2 7 z I s y c g 6 q o B j m o U 4 v j i B q n v Q 9 w g g I l 8 v N n t r D 2 0 _ 8 F i n 3 8 D 9 h h C z p y D t 2 4 w B 8 v V r j o B u 5 o K z w h i D r x 7 S m r _ X 6 s 2 8 C s h 9 i D 0 w i c - t g S 7 o u v B q k 8 n F t i z x B 7 z P o 0 4 l E 2 u 3 l B 3 o 3 4 B l s y J x s j l C 5 0 o - C k k y h F s s o o D 5 u 4 8 B g w w m B o _ n 7 Q n h p C r 8 3 P - q 4 - B h 1 3 7 G m m y B s z 8 p C p g o 8 C 3 s 2 i B m k h D y 2 t I w u 3 C _ 8 i C u - 8 T s 8 B q 7 u C i o g K h l l B & l t ; / r i n g & g t ; & l t ; / r p o l y g o n s & g t ; & l t ; r p o l y g o n s & g t ; & l t ; i d & g t ; 7 0 1 1 3 5 5 5 9 7 6 5 2 0 9 9 0 7 6 & l t ; / i d & g t ; & l t ; r i n g & g t ; i o g o w j 8 4 5 B y m n Y g 9 n P 4 s h n B g 6 i j C o 1 G w 5 x I v 2 4 H 9 s N s m i M s R G 8 3 w O h 3 y P n n x J h g h _ B l J x L l - g j B 2 1 1 O z v y a 2 k 1 W i o 4 V 4 l h D p 8 u L t m 2 I 0 z f 4 h s G k - j T 3 z k T q g 0 w C & l t ; / r i n g & g t ; & l t ; / r p o l y g o n s & g t ; & l t ; r p o l y g o n s & g t ; & l t ; i d & g t ; 7 0 1 1 3 5 5 5 9 7 6 5 2 0 9 9 0 7 6 & l t ; / i d & g t ; & l t ; r i n g & g t ; 0 4 j x l q m 6 5 B 8 g 7 I l x 9 r C p p 6 S 9 3 o J w l j T j s 5 E 2 l 5 N u _ z n C & l t ; / r i n g & g t ; & l t ; / r p o l y g o n s & g t ; & l t ; / r l i s t & g t ; & l t ; b b o x & g t ; M U L T I P O I N T   ( ( 1 . 6 0 7 7 9 9 8 8   5 0 . 7 6 3 9 9 1 9 ) ,   ( 8 . 9 0 5 2 9 9 7 8   5 3 . 5 3 1 5 7 0 7 ) ) & l t ; / b b o x & g t ; & l t ; / r e n t r y v a l u e & g t ; & l t ; / r e n t r y & g t ; & l t ; r e n t r y & g t ; & l t ; r e n t r y k e y & g t ; & l t ; l a t & g t ; 5 2 . 8 6 5 1 9 6 2 3 & l t ; / l a t & g t ; & l t ; l o n & g t ; - 7 . 9 7 9 4 5 9 7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8 2 2 1 4 8 4 8 6 2 2 3 8 8 8 3 8 4 1 & l t ; / i d & g t ; & l t ; r i n g & g t ; o 6 6 7 x o - t g C l 9 B 8 0 G g N 6 f v F _ z B _ a w J y C y E u Q j F 8 D v C w D l y C 4 B v B h l e s D 8 B g C w h B p o C x j B & l t ; / r i n g & g t ; & l t ; / r p o l y g o n s & g t ; & l t ; r p o l y g o n s & g t ; & l t ; i d & g t ; 8 2 2 1 5 1 5 6 4 8 5 6 4 4 6 1 5 6 9 & l t ; / i d & g t ; & l t ; r i n g & g t ; 4 0 g j m 4 - l - B n X t D _ G m E o C m C w p B x C 2 F l E - D q K & l t ; / r i n g & g t ; & l t ; / r p o l y g o n s & g t ; & l t ; r p o l y g o n s & g t ; & l t ; i d & g t ; 8 2 2 1 5 1 5 6 4 8 5 6 4 4 6 1 5 7 0 & l t ; / i d & g t ; & l t ; r i n g & g t ; 1 r 2 0 t 6 7 l - B r D t D z D h C q C o C 8 L y F 3 E p G s H & l t ; / r i n g & g t ; & l t ; / r p o l y g o n s & g t ; & l t ; r p o l y g o n s & g t ; & l t ; i d & g t ; 8 2 2 1 5 1 5 6 4 8 5 6 4 4 6 1 5 7 1 & l t ; / i d & g t ; & l t ; r i n g & g t ; 4 v z g p 8 j m - B j I r I 3 H v H u F 9 J 2 H j G & l t ; / r i n g & g t ; & l t ; / r p o l y g o n s & g t ; & l t ; r p o l y g o n s & g t ; & l t ; i d & g t ; 8 2 2 1 5 1 7 2 9 7 8 3 1 9 0 3 2 3 3 & l t ; / i d & g t ; & l t ; r i n g & g t ; - m t l 1 0 s r - B x F r I s C 3 W 9 N h V - G m F g D 8 E 9 P _ C & l t ; / r i n g & g t ; & l t ; / r p o l y g o n s & g t ; & l t ; r p o l y g o n s & g t ; & l t ; i d & g t ; 8 2 2 1 5 1 7 2 9 7 8 3 1 9 0 3 2 3 4 & l t ; / i d & g t ; & l t ; r i n g & g t ; _ t 9 7 - 7 n r - B t D 0 C - B h C q C _ I 4 D 7 G o D i O j G & l t ; / r i n g & g t ; & l t ; / r p o l y g o n s & g t ; & l t ; r p o l y g o n s & g t ; & l t ; i d & g t ; 8 2 2 1 5 2 6 5 4 0 6 0 1 5 2 4 2 2 5 & l t ; / i d & g t ; & l t ; r i n g & g t ; l v q r 6 v - m g C w C w E h L t D r I n F 6 P 0 P x C 1 N 4 B 2 X 3 E y H n - B & l t ; / r i n g & g t ; & l t ; / r p o l y g o n s & g t ; & l t ; r p o l y g o n s & g t ; & l t ; i d & g t ; 8 2 2 1 5 2 6 5 4 0 6 0 1 5 2 4 2 2 6 & l t ; / i d & g t ; & l t ; r i n g & g t ; 0 4 7 j k 8 u n g C t D 0 C z D s C j D k M 4 D q I q F n G - L & l t ; / r i n g & g t ; & l t ; / r p o l y g o n s & g t ; & l t ; r p o l y g o n s & g t ; & l t ; i d & g t ; 8 2 2 1 5 2 6 5 7 4 9 6 1 2 6 2 6 0 1 & l t ; / i d & g t ; & l t ; r i n g & g t ; j 3 w g t t n n g C w C o V 1 F 4 C l D u N l D _ D p E k h E y D t C i D 5 Y 6 E & l t ; / r i n g & g t ; & l t ; / r p o l y g o n s & g t ; & l t ; r p o l y g o n s & g t ; & l t ; i d & g t ; 8 2 2 1 5 2 6 6 7 8 0 4 0 4 7 7 6 9 7 & l t ; / i d & g t ; & l t ; r i n g & g t ; 1 p g k 6 i s q g C w C 6 G 4 C n D x H _ L 4 B 9 G o F - I 3 I & l t ; / r i n g & g t ; & l t ; / r p o l y g o n s & g t ; & l t ; r p o l y g o n s & g t ; & l t ; i d & g t ; 8 2 2 1 5 2 6 6 7 8 0 4 0 4 7 7 6 9 8 & l t ; / i d & g t ; & l t ; r i n g & g t ; 4 r w 9 m r m q g C m u l B 6 i H h 5 8 B r 0 h D - l Q k n u B 2 q i C g h j B 3 _ H r u 9 B p z S v j X 7 r Q s t k O h 5 C k Q z o V k w V _ v y E 6 4 c 4 0 q B 7 w F g 8 a o s K l 5 Y 8 v w C 5 i x I 8 j m B 6 l - C 9 g i C 4 i 6 C & l t ; / r i n g & g t ; & l t ; / r p o l y g o n s & g t ; & l t ; r p o l y g o n s & g t ; & l t ; i d & g t ; 8 2 2 1 5 2 6 6 7 8 0 4 0 4 7 7 6 9 9 & l t ; / i d & g t ; & l t ; r i n g & g t ; m g 3 _ r 3 _ p g C 6 k B y _ E k r B 5 9 B n X 8 G v I p F 5 F n D o C - C - t F 4 S r l B 6 g D 8 B 3 C 2 B i D t l B z E t G n C j C & l t ; / r i n g & g t ; & l t ; / r p o l y g o n s & g t ; & l t ; r p o l y g o n s & g t ; & l t ; i d & g t ; 8 2 2 1 5 2 6 7 4 6 7 5 9 9 5 4 4 3 3 & l t ; / i d & g t ; & l t ; r i n g & g t ; h 7 4 m 2 5 w i g C h o o F n 6 a 6 n U 7 i n E p n E g - o C t z k B i 0 o H l x 2 L & l t ; / r i n g & g t ; & l t ; / r p o l y g o n s & g t ; & l t ; r p o l y g o n s & g t ; & l t ; i d & g t ; 8 2 2 1 5 2 6 7 4 6 7 5 9 9 5 4 4 3 4 & l t ; / i d & g t ; & l t ; r i n g & g t ; y v u - j 3 q i g C w C 0 C g H h C 1 H z W 4 Y 3 D y Z z W 2 E k J t W x R 2 P y 1 B t E l z B n E p G 8 R p 8 E 7 w B m t B i 0 B 3 T & l t ; / r i n g & g t ; & l t ; / r p o l y g o n s & g t ; & l t ; r p o l y g o n s & g t ; & l t ; i d & g t ; 8 2 2 1 5 2 6 8 1 5 4 7 9 4 3 1 1 8 2 & l t ; / i d & g t ; & l t ; r i n g & g t ; g 6 6 1 h r l j g C n L w E 3 _ B o m B 4 x B q U - E z Q x C 3 l B _ l C - G k D j Z h k K j G & l t ; / r i n g & g t ; & l t ; / r p o l y g o n s & g t ; & l t ; r p o l y g o n s & g t ; & l t ; i d & g t ; 8 2 2 1 5 2 7 2 6 2 1 5 6 0 2 9 9 5 3 & l t ; / i d & g t ; & l t ; r i n g & g t ; z z 2 6 h 6 r 1 g C p L 5 F k J g G 5 G 1 E p G 7 I & l t ; / r i n g & g t ; & l t ; / r p o l y g o n s & g t ; & l t ; r p o l y g o n s & g t ; & l t ; i d & g t ; 8 2 2 1 5 2 7 3 3 0 8 7 5 5 0 6 7 0 1 & l t ; / i d & g t ; & l t ; r i n g & g t ; s 6 l s 1 _ 8 p g C 2 G j - B 2 G r i B - O 2 C 6 C s o C t W 7 C n p N 3 C r C - D j C & l t ; / r i n g & g t ; & l t ; / r p o l y g o n s & g t ; & l t ; r p o l y g o n s & g t ; & l t ; i d & g t ; 8 2 2 1 5 2 7 3 3 0 8 7 5 5 0 6 7 0 2 & l t ; / i d & g t ; & l t ; r i n g & g t ; 1 k 6 5 s h _ p g C l I g H 3 H t H w F 4 F 2 H 7 I & l t ; / r i n g & g t ; & l t ; / r p o l y g o n s & g t ; & l t ; r p o l y g o n s & g t ; & l t ; i d & g t ; 8 2 2 1 5 2 7 4 3 3 9 5 4 7 2 1 7 9 3 & l t ; / i d & g t ; & l t ; r i n g & g t ; g v h h h y m r g C g w D u E z D p C g D - K n I 2 E k J k G 4 B m I z E q U - C t B z C _ F s D i C g E k C 7 Q 8 B g C o S l C x Y & l t ; / r i n g & g t ; & l t ; / r p o l y g o n s & g t ; & l t ; r p o l y g o n s & g t ; & l t ; i d & g t ; 8 2 2 1 5 3 0 2 8 5 8 1 3 0 0 6 3 3 7 & l t ; / i d & g t ; & l t ; r i n g & g t ; l u 2 1 v _ 0 9 h C 5 B v D u V 0 V h i B z F 0 E 3 H y - B k C u D y D s S w Y 7 M 6 B 4 F j E s b t M j G & l t ; / r i n g & g t ; & l t ; / r p o l y g o n s & g t ; & l t ; r p o l y g o n s & g t ; & l t ; i d & g t ; 8 2 2 1 5 3 2 9 6 5 8 7 2 5 9 9 0 4 1 & l t ; / i d & g t ; & l t ; r i n g & g t ; k q y g 2 n _ k i C s E - O - B 4 E l D g E 8 D _ F m I 2 D r M m F g D u B & l t ; / r i n g & g t ; & l t ; / r p o l y g o n s & g t ; & l t ; r p o l y g o n s & g t ; & l t ; i d & g t ; 8 2 2 1 5 3 6 1 9 5 6 8 8 0 0 5 6 4 8 & l t ; / i d & g t ; & l t ; r i n g & g t ; m g 8 g n 5 0 q _ B x F _ G 9 K z H v m B 0 u B o I o D n G v w B u g B & l t ; / r i n g & g t ; & l t ; / r p o l y g o n s & g t ; & l t ; r p o l y g o n s & g t ; & l t ; i d & g t ; 8 2 2 1 5 3 7 1 5 7 7 6 0 6 7 9 9 3 7 & l t ; / i d & g t ; & l t ; r i n g & g t ; 7 4 x j k y u 0 _ B r D p I 4 C p F - m B 5 E v C 2 F 6 F k D n U 2 N & l t ; / r i n g & g t ; & l t ; / r p o l y g o n s & g t ; & l t ; r p o l y g o n s & g t ; & l t ; i d & g t ; 8 2 2 1 5 3 7 1 5 7 7 6 0 6 7 9 9 3 8 & l t ; / i d & g t ; & l t ; r i n g & g t ; 5 j 5 h 6 2 h 0 _ B s E p I - B w G - g B g G r E 2 F 1 E j E g S 1 P & l t ; / r i n g & g t ; & l t ; / r p o l y g o n s & g t ; & l t ; r p o l y g o n s & g t ; & l t ; i d & g t ; 8 2 2 1 5 3 7 1 5 7 7 6 0 6 7 9 9 3 9 & l t ; / i d & g t ; & l t ; r i n g & g t ; 1 y y 8 2 z 2 p - B z - y Z _ i q H p 0 r F q i z P h o g T & l t ; / r i n g & g t ; & l t ; / r p o l y g o n s & g t ; & l t ; r p o l y g o n s & g t ; & l t ; i d & g t ; 8 2 2 1 5 3 7 5 3 5 7 1 7 8 0 1 9 8 5 & l t ; / i d & g t ; & l t ; r i n g & g t ; m h 1 1 h z 3 0 _ B s E p I - B w G 8 j B g G s D 9 G 2 D j E g S 1 P & l t ; / r i n g & g t ; & l t ; / r p o l y g o n s & g t ; & l t ; r p o l y g o n s & g t ; & l t ; i d & g t ; 8 2 2 1 5 3 7 9 1 3 6 7 4 9 2 4 0 3 3 & l t ; / i d & g t ; & l t ; r i n g & g t ; 4 t x 3 y l q 3 _ B j I g H u G 8 I w F 7 J 2 H s H & l t ; / r i n g & g t ; & l t ; / r p o l y g o n s & g t ; & l t ; r p o l y g o n s & g t ; & l t ; i d & g t ; 8 2 2 1 5 3 7 9 1 3 6 7 4 9 2 4 0 3 4 & l t ; / i d & g t ; & l t ; r i n g & g t ; _ q j y y q n 3 _ B 6 U t D x D - B s C o C 7 B v j B s E 1 F 6 C t L - B l D m G 6 3 B 8 L y _ J l R t G s H g V i D g C 0 B - D j C & l t ; / r i n g & g t ; & l t ; / r p o l y g o n s & g t ; & l t ; r p o l y g o n s & g t ; & l t ; i d & g t ; 8 2 2 1 5 3 7 9 4 8 0 3 4 6 6 2 4 0 1 & l t ; / i d & g t ; & l t ; r i n g & g t ; _ 1 2 4 t p s 2 _ B s E p I h C 5 K - m B g G s D q I s O w b 1 P & l t ; / r i n g & g t ; & l t ; / r p o l y g o n s & g t ; & l t ; r p o l y g o n s & g t ; & l t ; i d & g t ; 8 2 2 1 5 3 7 9 4 8 0 3 4 6 6 2 4 0 2 & l t ; / i d & g t ; & l t ; r i n g & g t ; o - m _ n u 5 3 _ B 9 9 g e 8 v 8 F u 7 m E 9 y w B 3 s 7 5 C k u 5 C 6 x m X i 9 2 - L u 3 m h B 9 l 5 Z & l t ; / r i n g & g t ; & l t ; / r p o l y g o n s & g t ; & l t ; r p o l y g o n s & g t ; & l t ; i d & g t ; 8 2 2 1 5 3 7 9 4 8 0 3 4 6 6 2 4 0 3 & l t ; / i d & g t ; & l t ; r i n g & g t ; 3 - n q q 2 0 3 _ B j I _ G 5 H m G p E n N t G 7 I & l t ; / r i n g & g t ; & l t ; / r p o l y g o n s & g t ; & l t ; r p o l y g o n s & g t ; & l t ; i d & g t ; 8 2 2 1 5 3 7 9 8 2 3 9 4 4 0 0 7 6 9 & l t ; / i d & g t ; & l t ; r i n g & g t ; w x o 8 z u 0 3 _ B 3 u B v o B g R 4 C l D _ D 9 C 9 M m r D y D o D h E 7 D & l t ; / r i n g & g t ; & l t ; / r p o l y g o n s & g t ; & l t ; r p o l y g o n s & g t ; & l t ; i d & g t ; 8 2 2 1 5 3 7 9 8 2 3 9 4 4 0 0 7 7 0 & l t ; / i d & g t ; & l t ; r i n g & g t ; s r p _ u l m 2 _ B w C 3 X 0 E m J o M t b n K s F 6 B s I 1 U p C h e i W & l t ; / r i n g & g t ; & l t ; / r p o l y g o n s & g t ; & l t ; r p o l y g o n s & g t ; & l t ; i d & g t ; 8 2 2 1 5 3 7 9 8 2 3 9 4 4 0 0 7 7 1 & l t ; / i d & g t ; & l t ; r i n g & g t ; o 3 s w m o w 3 _ B x F 1 F 7 H j F 9 E k I m C 7 C 5 G j H 0 H 5 D y J 9 D _ C & l t ; / r i n g & g t ; & l t ; / r p o l y g o n s & g t ; & l t ; r p o l y g o n s & g t ; & l t ; i d & g t ; 8 2 2 1 5 3 7 9 8 2 3 9 4 4 0 0 7 7 2 & l t ; / i d & g t ; & l t ; r i n g & g t ; q p j y y q n 3 _ B w C w E - B h C t I m E _ I 4 B g 2 B 8 B _ B m D i D j G m W & l t ; / r i n g & g t ; & l t ; / r p o l y g o n s & g t ; & l t ; r p o l y g o n s & g t ; & l t ; i d & g t ; 8 2 2 1 5 3 8 0 5 1 1 1 3 8 7 7 5 0 5 & l t ; / i d & g t ; & l t ; r i n g & g t ; x 7 0 3 n 5 z - _ B x F j P n D q U 1 r D 1 c y E h C l O h D n t N p F o G 9 9 D t p G j m G 5 l E p f w D 2 D z x C _ 8 F t v H x n L 3 3 D o 5 B r 4 D & l t ; / r i n g & g t ; & l t ; / r p o l y g o n s & g t ; & l t ; r p o l y g o n s & g t ; & l t ; i d & g t ; 8 2 2 1 5 3 8 2 9 1 6 3 2 0 4 6 0 8 1 & l t ; / i d & g t ; & l t ; r i n g & g t ; 5 s t h 8 - _ 2 _ B 5 4 6 B w i 1 B 7 p M 6 n k B h 6 s B 9 i O 7 6 g B g o 4 H q 0 8 B 1 w _ G 4 7 W u 2 x S u j n N l 8 9 I t _ _ C g 7 2 B 9 j i B q q G g 0 n B w 6 O u z n B o l 1 D y q M 5 m l B & l t ; / r i n g & g t ; & l t ; / r p o l y g o n s & g t ; & l t ; r p o l y g o n s & g t ; & l t ; i d & g t ; 8 2 2 1 5 3 8 7 3 8 3 0 8 6 4 4 8 6 5 & l t ; / i d & g t ; & l t ; r i n g & g t ; g 3 x 6 6 5 q 2 _ B 4 G r I 1 c r I k E - g B 1 N i q B 5 N s D q I t G 9 J l E l G v Y 0 b j G & l t ; / r i n g & g t ; & l t ; / r p o l y g o n s & g t ; & l t ; r p o l y g o n s & g t ; & l t ; i d & g t ; 8 2 2 1 5 3 9 5 2 8 5 8 2 6 2 7 3 3 3 & l t ; / i d & g t ; & l t ; r i n g & g t ; 9 6 6 g n n g 8 _ B 0 G x F g H k E i k K p K 6 O 1 C t C r k D z j D u B & l t ; / r i n g & g t ; & l t ; / r p o l y g o n s & g t ; & l t ; r p o l y g o n s & g t ; & l t ; i d & g t ; 8 2 2 1 5 4 5 7 4 7 6 9 5 2 7 1 9 3 7 & l t ; / i d & g t ; & l t ; r i n g & g t ; 5 5 v - q _ j o - B j I i H q i g B r T w N 1 B s U g g B i s B z D p u B y g C p r G n o I 5 _ K r 7 B k - B q c l f t E 8 B g C o O i 6 r C k 9 Q 7 h o C n 6 C 7 D & l t ; / r i n g & g t ; & l t ; / r p o l y g o n s & g t ; & l t ; r p o l y g o n s & g t ; & l t ; i d & g t ; 8 2 2 1 5 4 5 7 4 7 6 9 5 2 7 1 9 3 8 & l t ; / i d & g t ; & l t ; r i n g & g t ; 6 u - l h _ g o - B r D 1 F 7 S x D 1 D 6 k B z S m f p I o K 9 2 C h e s J v X x D h C q C l 8 B _ j D 5 j C v v F t b - 4 G 6 L 1 m E j l H k i D j K 3 y G j q B j C & l t ; / r i n g & g t ; & l t ; / r p o l y g o n s & g t ; & l t ; r p o l y g o n s & g t ; & l t ; i d & g t ; 8 2 2 1 5 4 5 7 4 7 6 9 5 2 7 1 9 3 9 & l t ; / i d & g t ; & l t ; r i n g & g t ; 0 4 u t l 8 y n - B w C v D 4 C h C g 5 D g u D v B j F 2 w C n W 5 G 0 D n E 0 H u H v Y 6 R u k C i D 8 N r w C & l t ; / r i n g & g t ; & l t ; / r p o l y g o n s & g t ; & l t ; r p o l y g o n s & g t ; & l t ; i d & g t ; 8 2 2 1 5 4 5 7 4 7 6 9 5 2 7 1 9 4 0 & l t ; / i d & g t ; & l t ; r i n g & g t ; 5 z p q y j n o - B 5 B 0 C i H q C o e r I o J w 5 D - N k C 1 G 5 Q 0 F y D v M i 7 J h k B h M & l t ; / r i n g & g t ; & l t ; / r p o l y g o n s & g t ; & l t ; r p o l y g o n s & g t ; & l t ; i d & g t ; 8 2 2 1 5 4 5 7 4 7 6 9 5 2 7 1 9 4 1 & l t ; / i d & g t ; & l t ; r i n g & g t ; k u k k i 1 2 n - B s E _ G j c n 8 B h D 4 B x C z E r Q z E 2 B n G 8 E n G 7 D & l t ; / r i n g & g t ; & l t ; / r p o l y g o n s & g t ; & l t ; r p o l y g o n s & g t ; & l t ; i d & g t ; 8 2 2 1 5 4 5 7 4 7 6 9 5 2 7 1 9 4 2 & l t ; / i d & g t ; & l t ; r i n g & g t ; 4 o 3 y t r - n - B 0 J i H 1 H r H 5 G 2 D k F 7 I & l t ; / r i n g & g t ; & l t ; / r p o l y g o n s & g t ; & l t ; r p o l y g o n s & g t ; & l t ; i d & g t ; 8 2 2 1 5 4 5 7 4 7 6 9 5 2 7 1 9 4 3 & l t ; / i d & g t ; & l t ; r i n g & g t ; 6 j i - - _ p h - B l 1 D m f x l C v D 2 C w G j D 8 D o G - C s D q I z G 5 N t E x E _ H x R o I x N k F 7 D & l t ; / r i n g & g t ; & l t ; / r p o l y g o n s & g t ; & l t ; r p o l y g o n s & g t ; & l t ; i d & g t ; 8 2 2 1 5 5 0 8 3 2 9 3 6 5 5 0 4 0 1 & l t ; / i d & g t ; & l t ; r i n g & g t ; r i j 3 j l v 2 _ B r D 3 X 1 D 5 H o M t b 8 L s F 6 B h H w S p C h e i W & l t ; / r i n g & g t ; & l t ; / r p o l y g o n s & g t ; & l t ; r p o l y g o n s & g t ; & l t ; i d & g t ; 8 2 2 1 5 5 0 8 3 2 9 3 6 5 5 0 4 0 2 & l t ; / i d & g t ; & l t ; r i n g & g t ; p 2 q 3 o _ x l - B m 7 p B 1 h K s v I g 5 o B 6 s k R q n b n 5 R 3 v s B x p N 8 9 T r r d v n e w q n C u 5 1 E k 7 i E & l t ; / r i n g & g t ; & l t ; / r p o l y g o n s & g t ; & l t ; r p o l y g o n s & g t ; & l t ; i d & g t ; 8 2 2 1 5 5 1 7 2 6 2 8 9 7 4 7 9 6 9 & l t ; / i d & g t ; & l t ; r i n g & g t ; p y m 8 z j 6 l - B q 2 q E 0 l h B _ v L u 7 i I u x u N 9 z m C 5 i c & l t ; / r i n g & g t ; & l t ; / r p o l y g o n s & g t ; & l t ; r p o l y g o n s & g t ; & l t ; i d & g t ; 8 2 2 1 5 5 1 8 9 8 0 8 8 4 3 9 8 0 9 & l t ; / i d & g t ; & l t ; r i n g & g t ; q w q p n g 2 s - B _ 6 D y r B p I p F o G 8 L z y C k 2 B x E o D n G 6 E & l t ; / r i n g & g t ; & l t ; / r p o l y g o n s & g t ; & l t ; r p o l y g o n s & g t ; & l t ; i d & g t ; 8 2 2 1 5 5 1 8 9 8 0 8 8 4 3 9 8 1 0 & l t ; / i d & g t ; & l t ; r i n g & g t ; q 8 7 8 0 y l q - B 9 h B 2 Q v D 0 E 4 E m G p H 2 u B t E w D 2 D i F _ E & l t ; / r i n g & g t ; & l t ; / r p o l y g o n s & g t ; & l t ; r p o l y g o n s & g t ; & l t ; i d & g t ; 8 2 2 1 5 5 3 4 0 9 9 1 6 9 2 8 0 0 1 & l t ; / i d & g t ; & l t ; r i n g & g t ; v i l h l v x p - B k f D x X p I u G g E t B r E t h C x E t C i F 7 D & l t ; / r i n g & g t ; & l t ; / r p o l y g o n s & g t ; & l t ; r p o l y g o n s & g t ; & l t ; i d & g t ; 8 2 2 1 5 5 4 9 2 1 7 4 5 4 1 6 1 9 4 & l t ; / i d & g t ; & l t ; r i n g & g t ; 2 w 2 w v o w q - B w J 8 G s R k J 9 C 5 Z 8 S w D 2 D 0 H 8 z B & l t ; / r i n g & g t ; & l t ; / r p o l y g o n s & g t ; & l t ; r p o l y g o n s & g t ; & l t ; i d & g t ; 8 2 2 1 5 5 5 1 2 7 9 0 3 8 4 6 4 0 1 & l t ; / i d & g t ; & l t ; r i n g & g t ; s 5 5 7 h 9 o u - B s E y f 7 F q G g G m L w D 6 F r C i D 7 D & l t ; / r i n g & g t ; & l t ; / r p o l y g o n s & g t ; & l t ; r p o l y g o n s & g t ; & l t ; i d & g t ; 8 2 2 1 5 5 5 1 2 7 9 0 3 8 4 6 4 0 2 & l t ; / i d & g t ; & l t ; r i n g & g t ; z 2 s 7 7 8 3 t - B t D w E z D s C _ I 3 M 9 G o F g F 3 I & l t ; / r i n g & g t ; & l t ; / r p o l y g o n s & g t ; & l t ; r p o l y g o n s & g t ; & l t ; i d & g t ; 8 2 2 1 7 2 0 3 6 3 8 8 5 6 5 8 1 1 3 & l t ; / i d & g t ; & l t ; r i n g & g t ; 0 o w 8 9 q 6 8 g C 4 G 2 f 5 D 6 G t I n F h D k C x C x E s j B z K m C u F 1 C r B k 1 B l G 4 M n C u B & l t ; / r i n g & g t ; & l t ; / r p o l y g o n s & g t ; & l t ; r p o l y g o n s & g t ; & l t ; i d & g t ; 8 2 2 1 7 2 0 3 6 3 8 8 5 6 5 8 1 1 4 & l t ; / i d & g t ; & l t ; r i n g & g t ; r 0 g 3 m 1 h 9 g C 2 9 r I 5 0 N 5 r 5 B - 5 l B 6 3 - F 8 2 5 B q x e g z x F 3 g e & l t ; / r i n g & g t ; & l t ; / r p o l y g o n s & g t ; & l t ; r p o l y g o n s & g t ; & l t ; i d & g t ; 8 2 2 1 7 2 2 3 9 1 1 1 0 2 2 1 8 2 5 & l t ; / i d & g t ; & l t ; r i n g & g t ; 3 1 6 6 3 g p j h C u J z F i H q G _ L 5 G n B g C r C i D D u B & l t ; / r i n g & g t ; & l t ; / r p o l y g o n s & g t ; & l t ; r p o l y g o n s & g t ; & l t ; i d & g t ; 8 2 2 1 7 2 2 3 9 1 1 1 0 2 2 1 8 2 6 & l t ; / i d & g t ; & l t ; r i n g & g t ; k y w 1 0 w j i h C h u w B k n W y m r I 4 i Z x t R k v N _ k - L & l t ; / r i n g & g t ; & l t ; / r p o l y g o n s & g t ; & l t ; r p o l y g o n s & g t ; & l t ; i d & g t ; 8 2 2 1 7 2 2 3 9 1 1 1 0 2 2 1 8 2 7 & l t ; / i d & g t ; & l t ; r i n g & g t ; y i o o u u 7 i h C r m j C 2 - i B v y q B 3 0 l C n 6 p B g 4 9 C y h W r - R m u J 2 5 J & l t ; / r i n g & g t ; & l t ; / r p o l y g o n s & g t ; & l t ; r p o l y g o n s & g t ; & l t ; i d & g t ; 8 2 2 1 7 2 3 6 9 6 7 8 0 2 7 9 8 0 9 & l t ; / i d & g t ; & l t ; r i n g & g t ; q y 4 v n i 6 i h C o E v D y E 6 C q U 8 - H v - D o 7 C i E g o C y 7 G g v E 8 q H 2 g D t E 2 i B i m C y D 2 B 4 W t y J r g H r n L l 2 L m 9 D - x G 8 C & l t ; / r i n g & g t ; & l t ; / r p o l y g o n s & g t ; & l t ; r p o l y g o n s & g t ; & l t ; i d & g t ; 8 2 2 1 7 3 8 1 6 2 2 3 0 1 3 2 7 3 8 & l t ; / i d & g t ; & l t ; r i n g & g t ; 7 o g n v h 7 2 h C r D _ G v v J v 0 D 1 k C j F m C t B z C o t E 9 y H p o J m I 3 z C x n P 3 r L u D y D 4 H l C u B m 0 G g s R n v I - 8 V 3 3 D & l t ; / r i n g & g t ; & l t ; / r p o l y g o n s & g t ; & l t ; r p o l y g o n s & g t ; & l t ; i d & g t ; 8 2 2 1 7 3 8 2 3 0 9 4 9 6 0 9 4 7 3 & l t ; / i d & g t ; & l t ; r i n g & g t ; i t u j o q n 4 h C t c 1 F 1 D i E h F 3 g B t B g T _ B 2 B i F j U j C & l t ; / r i n g & g t ; & l t ; / r p o l y g o n s & g t ; & l t ; r p o l y g o n s & g t ; & l t ; i d & g t ; 8 2 2 1 7 3 8 2 3 0 9 4 9 6 0 9 4 7 4 & l t ; / i d & g t ; & l t ; r i n g & g t ; z _ y r 0 0 u 4 h C h _ 9 C 7 y 4 E v z k W 4 q x D & l t ; / r i n g & g t ; & l t ; / r p o l y g o n s & g t ; & l t ; r p o l y g o n s & g t ; & l t ; i d & g t ; 8 2 2 1 7 3 8 2 3 0 9 4 9 6 0 9 4 7 5 & l t ; / i d & g t ; & l t ; r i n g & g t ; _ 6 8 8 l 2 m 4 h C w C i N t T 3 H o G m C 1 G q I 7 a i F 8 C & l t ; / r i n g & g t ; & l t ; / r p o l y g o n s & g t ; & l t ; r p o l y g o n s & g t ; & l t ; i d & g t ; 8 2 2 1 7 3 9 3 6 4 8 2 0 9 7 5 6 1 7 & l t ; / i d & g t ; & l t ; r i n g & g t ; 1 s 6 - - 7 w y h C o y B 7 O 6 J n F m G z g B 4 1 B x E o F - j B _ E & l t ; / r i n g & g t ; & l t ; / r p o l y g o n s & g t ; & l t ; r p o l y g o n s & g t ; & l t ; i d & g t ; 8 2 2 1 7 3 9 4 3 3 5 4 0 4 5 2 3 5 3 & l t ; / i d & g t ; & l t ; r i n g & g t ; z g 0 l s 6 q z h C t D 8 G - u B 5 F n F _ j D 2 d l F h D l y C 5 F s _ E t D 2 C 4 C l D h D 3 H m G 9 x B o C k C s D 1 C 5 Z z C y D t C 8 _ D 7 I 8 F 4 0 B z g H 3 d & l t ; / r i n g & g t ; & l t ; / r p o l y g o n s & g t ; & l t ; r p o l y g o n s & g t ; & l t ; i d & g t ; 8 2 2 1 7 3 9 7 0 8 4 1 8 3 5 9 2 9 7 & l t ; / i d & g t ; & l t ; r i n g & g t ; 1 y 5 3 3 g 4 3 h C i _ t O w 2 y K r n p H j 2 v I x w u B q t l D x g n S 1 r 2 B 6 t _ G - z l I o g m B 3 t n B q p _ H & l t ; / r i n g & g t ; & l t ; / r p o l y g o n s & g t ; & l t ; r p o l y g o n s & g t ; & l t ; i d & g t ; 8 2 2 1 7 3 9 7 4 2 7 7 8 0 9 7 6 7 8 & l t ; / i d & g t ; & l t ; r i n g & g t ; 1 n 2 z 8 j m 5 h C w C z u C _ l G 5 p M x u C w E s s B 0 e t s C z 9 D _ g R n - L u r I z C l s B m D i D _ x L q y D & l t ; / r i n g & g t ; & l t ; / r p o l y g o n s & g t ; & l t ; r p o l y g o n s & g t ; & l t ; i d & g t ; 8 2 2 1 7 3 9 7 4 2 7 7 8 0 9 7 6 7 9 & l t ; / i d & g t ; & l t ; r i n g & g t ; - w 8 m - r k 5 h C 4 6 X s _ w B 9 2 2 I q w 7 B s y w D v g 5 g B _ 7 j B k m t C s 5 9 C 9 2 T l m P 1 j p B q 9 J q 6 k C q 1 F q z 3 B v h F v 6 q C 8 h 4 D 7 k P t 2 J t o l C - 4 u C 9 l f x j 4 C 1 x i F 9 4 W j 7 H 8 j T v j v C 2 - E v s o B s 2 R g 6 p P & l t ; / r i n g & g t ; & l t ; / r p o l y g o n s & g t ; & l t ; r p o l y g o n s & g t ; & l t ; i d & g t ; 8 2 2 1 7 3 9 9 4 8 9 3 6 5 2 7 8 8 6 & l t ; / i d & g t ; & l t ; r i n g & g t ; l y r 6 g h 5 6 h C 9 r 3 Z i - 9 H 2 z 2 w J 8 _ k v G _ r u u B 3 3 h 0 B 6 r k E s j t 8 B r 6 0 o O h 1 j 2 C s - k P s 1 4 S n i j g B - 9 9 5 D w s w Z 6 r _ F j p l V o x u z G j - 1 k C r 4 8 9 C k v q w B 0 4 4 z D t 4 p I j 5 k d r k 5 l B 4 w 2 H s h v U 5 8 i L 6 g q 8 C i - g G _ m 4 a s 8 g H x p x h E x m k - C - 7 y F q 8 - Y q 3 p m B u i 9 5 C 6 o h n B - 7 3 W o 9 h G 5 1 - Y z 4 1 U j x 4 n H - q l X 2 4 n I q h s m B n u 9 D - y 6 V & l t ; / r i n g & g t ; & l t ; / r p o l y g o n s & g t ; & l t ; r p o l y g o n s & g t ; & l t ; i d & g t ; 8 2 2 1 7 4 0 0 8 6 3 7 5 4 8 1 3 4 5 & l t ; / i d & g t ; & l t ; r i n g & g t ; 1 0 n 2 t 4 l 0 h C p 3 C v L u G h F 4 D h V 9 Q y D t C i F 7 D & l t ; / r i n g & g t ; & l t ; / r p o l y g o n s & g t ; & l t ; r p o l y g o n s & g t ; & l t ; i d & g t ; 8 2 2 1 7 4 0 0 8 6 3 7 5 4 8 1 3 4 6 & l t ; / i d & g t ; & l t ; r i n g & g t ; i 3 q u j k n 0 h C h I 8 J v O j D - C s X 8 B 3 C 2 H - P 7 D & l t ; / r i n g & g t ; & l t ; / r p o l y g o n s & g t ; & l t ; r p o l y g o n s & g t ; & l t ; i d & g t ; 8 2 2 1 7 4 0 1 5 5 0 9 4 9 5 8 0 8 1 & l t ; / i d & g t ; & l t ; r i n g & g t ; 7 o 2 2 _ g q 2 h C 0 Q g 6 B g H n F r W 2 I 9 Z y D v N r M 7 I & l t ; / r i n g & g t ; & l t ; / r p o l y g o n s & g t ; & l t ; r p o l y g o n s & g t ; & l t ; i d & g t ; 8 2 2 1 7 4 0 1 5 5 0 9 4 9 5 8 0 8 2 & l t ; / i d & g t ; & l t ; r i n g & g t ; p 6 4 p n 7 p 2 h C - H z F k H i J v B g L l B 1 C 0 D h E g D h G & l t ; / r i n g & g t ; & l t ; / r p o l y g o n s & g t ; & l t ; r p o l y g o n s & g t ; & l t ; i d & g t ; 8 2 2 1 7 4 0 3 9 5 6 1 3 1 2 6 6 5 7 & l t ; / i d & g t ; & l t ; r i n g & g t ; 6 m z 9 w _ x 3 h C 4 Q i 2 J i R x X l T 2 E k E k G 2 6 E g v B m v B 3 w D 4 F o D k D g D m b m K & l t ; / r i n g & g t ; & l t ; / r p o l y g o n s & g t ; & l t ; r p o l y g o n s & g t ; & l t ; i d & g t ; 8 2 2 1 7 4 0 8 0 7 9 2 9 9 8 7 0 8 6 & l t ; / i d & g t ; & l t ; r i n g & g t ; x k s p t 5 v 9 h C 0 G 8 G 7 F g J p K - 9 D 9 a 6 B 1 C n E n M - d g p E & l t ; / r i n g & g t ; & l t ; / r p o l y g o n s & g t ; & l t ; r p o l y g o n s & g t ; & l t ; i d & g t ; 8 2 2 1 7 4 1 3 5 7 6 8 5 8 0 0 9 6 1 & l t ; / i d & g t ; & l t ; r i n g & g t ; s 1 y k 3 y k _ h C 4 M u E g H s G z 7 B i L z C 4 F r G _ C m b & l t ; / r i n g & g t ; & l t ; / r p o l y g o n s & g t ; & l t ; r p o l y g o n s & g t ; & l t ; i d & g t ; 8 2 2 1 7 4 1 4 2 6 4 0 5 2 7 7 7 0 4 & l t ; / i d & g t ; & l t ; r i n g & g t ; j 3 g 9 m q x 9 h C - t G r I n F h F i C 8 - F x E l E - D 8 E & l t ; / r i n g & g t ; & l t ; / r p o l y g o n s & g t ; & l t ; r p o l y g o n s & g t ; & l t ; i d & g t ; 8 2 2 1 7 4 1 4 6 0 7 6 5 0 1 6 0 6 5 & l t ; / i d & g t ; & l t ; r i n g & g t ; 4 y v 8 v 1 y _ h C z 1 4 E u 4 U 0 t a w v o C _ n - B 0 1 Z 9 _ i B 4 j O o _ O _ 6 T 7 2 - C 7 0 p E k 5 0 C w 6 P m - 3 B o i i B 5 y 2 E s 1 h H 2 2 s B v y g J r 8 o F w 2 6 C z g k B y p D 7 z C j y o C 0 5 O 5 l - B 2 2 i U & l t ; / r i n g & g t ; & l t ; / r p o l y g o n s & g t ; & l t ; r p o l y g o n s & g t ; & l t ; i d & g t ; 8 2 2 1 7 4 1 5 2 9 4 8 4 4 9 2 8 0 2 & l t ; / i d & g t ; & l t ; r i n g & g t ; 9 s _ 2 7 v h g i C x F t L z D 1 B g x C - C c z C j R n E i D 7 w B 7 D & l t ; / r i n g & g t ; & l t ; / r p o l y g o n s & g t ; & l t ; r p o l y g o n s & g t ; & l t ; i d & g t ; 8 2 2 1 7 4 1 5 6 3 8 4 4 2 3 1 1 6 9 & l t ; / i d & g t ; & l t ; r i n g & g t ; 3 2 o 5 q p r _ h C 6 M y C y E 5 O q f u C t D x D - B m Q h D l t B G i 5 C 0 p B 2 n C 9 a i 2 B x E n E w H m y C o _ C g h B t C i D 3 Y & l t ; / r i n g & g t ; & l t ; / r p o l y g o n s & g t ; & l t ; r p o l y g o n s & g t ; & l t ; i d & g t ; 8 2 2 1 7 4 1 5 6 3 8 4 4 2 3 1 1 7 0 & l t ; / i d & g t ; & l t ; r i n g & g t ; 0 0 j l l t n _ h C s E p I 1 D q C j F 6 j B 9 E s D 2 F l E w s C 8 E & l t ; / r i n g & g t ; & l t ; / r p o l y g o n s & g t ; & l t ; r p o l y g o n s & g t ; & l t ; i d & g t ; 8 2 2 1 7 4 1 5 6 3 8 4 4 2 3 1 1 7 1 & l t ; / i d & g t ; & l t ; r i n g & g t ; p 7 u 9 l t z _ h C r D q q C 5 F 1 H t K v C 9 r B 4 F 5 C i F 7 D & l t ; / r i n g & g t ; & l t ; / r p o l y g o n s & g t ; & l t ; r p o l y g o n s & g t ; & l t ; i d & g t ; 8 2 2 1 7 4 1 5 6 3 8 4 4 2 3 1 1 7 2 & l t ; / i d & g t ; & l t ; r i n g & g t ; z w m 9 y 3 n - h C v F w E 2 E i E t o H p _ D 6 D u D 4 F r G 2 2 U 7 D & l t ; / r i n g & g t ; & l t ; / r p o l y g o n s & g t ; & l t ; r p o l y g o n s & g t ; & l t ; i d & g t ; 8 2 2 1 7 4 1 5 6 3 8 4 4 2 3 1 1 7 3 & l t ; / i d & g t ; & l t ; r i n g & g t ; 2 g w 7 9 l u _ h C y Q v X y y B v L p F h D t K 0 d j y B n l B p B g C 4 W g D x j B & l t ; / r i n g & g t ; & l t ; / r p o l y g o n s & g t ; & l t ; r p o l y g o n s & g t ; & l t ; i d & g t ; 8 2 2 1 7 4 2 3 5 4 1 1 8 2 1 3 6 3 9 & l t ; / i d & g t ; & l t ; r i n g & g t ; _ p 9 u k o n j i C s E x D 4 C l D o C t H i C l B - G l E - D 4 N & l t ; / r i n g & g t ; & l t ; / r p o l y g o n s & g t ; & l t ; r p o l y g o n s & g t ; & l t ; i d & g t ; 8 2 2 1 7 4 2 6 2 8 9 9 6 1 2 0 6 0 1 & l t ; / i d & g t ; & l t ; r i n g & g t ; q 6 1 9 6 m w l i C w h C j T h v B 0 C 9 F x H 7 C l V i G s f 0 C i H q G t H _ H g M x C 8 B 9 M z J x H l D z B - C c 9 R l r B s G 9 E 9 M 9 G _ B r C h Z - T m K 8 B g C 0 B i D 6 E m l B w j C - J j E - I 4 g B & l t ; / r i n g & g t ; & l t ; / r p o l y g o n s & g t ; & l t ; r p o l y g o n s & g t ; & l t ; i d & g t ; 8 2 2 1 7 4 5 1 3 7 2 5 7 0 2 1 4 4 6 & l t ; / i d & g t ; & l t ; r i n g & g t ; g x 5 1 - g o _ - B 4 G 3 F v O z H m n C 9 M x E g C 0 B n U z O u m B & l t ; / r i n g & g t ; & l t ; / r p o l y g o n s & g t ; & l t ; r p o l y g o n s & g t ; & l t ; i d & g t ; 8 2 2 1 7 4 5 2 7 4 6 9 5 9 7 4 9 1 3 & l t ; / i d & g t ; & l t ; r i n g & g t ; 5 0 _ 5 s l 4 - - B t D - S h d p F i k B _ D x R 3 R v C 2 F v G l w E 6 R & l t ; / r i n g & g t ; & l t ; / r p o l y g o n s & g t ; & l t ; r p o l y g o n s & g t ; & l t ; i d & g t ; 8 2 2 1 7 4 5 3 0 9 0 5 5 7 1 3 2 8 7 & l t ; / i d & g t ; & l t ; r i n g & g t ; 6 o 1 q 1 0 u - - B 5 B n I 0 C h C 1 H - E i C 5 G 6 F 2 K s H & l t ; / r i n g & g t ; & l t ; / r p o l y g o n s & g t ; & l t ; r p o l y g o n s & g t ; & l t ; i d & g t ; 8 2 2 1 7 4 8 5 7 3 2 3 0 8 5 8 2 4 1 & l t ; / i d & g t ; & l t ; r i n g & g t ; n 2 x _ x 8 p m g C 2 0 G 0 r B 5 o B g R 4 C l D x K 8 D 3 7 C q u C 0 g D o o B v E 3 E y H j C 2 G w H 1 P h U & l t ; / r i n g & g t ; & l t ; / r p o l y g o n s & g t ; & l t ; r p o l y g o n s & g t ; & l t ; i d & g t ; 8 2 2 1 7 4 8 5 7 3 2 3 0 8 5 8 2 4 2 & l t ; / i d & g t ; & l t ; r i n g & g t ; r 6 8 3 x _ q m g C w p C 4 Q - H z F 4 C n D h D 8 D o x B m K u E z D 5 L i k B _ L m o B v E g C 8 K h J 6 c o L z E q F 3 C 2 B i D 5 I & l t ; / r i n g & g t ; & l t ; / r p o l y g o n s & g t ; & l t ; r p o l y g o n s & g t ; & l t ; i d & g t ; 8 2 2 1 7 4 8 5 7 3 2 3 0 8 5 8 2 4 3 & l t ; / i d & g t ; & l t ; r i n g & g t ; z 9 l 7 x t q m g C p - F y h C y E 3 D l S g E z y D 6 B y F _ B 2 B q c o w B B y F 1 E 7 J r C i D l C 3 B x O y g B & l t ; / r i n g & g t ; & l t ; / r p o l y g o n s & g t ; & l t ; r p o l y g o n s & g t ; & l t ; i d & g t ; 8 2 2 1 7 4 8 6 4 1 9 5 0 3 3 4 9 7 7 & l t ; / i d & g t ; & l t ; r i n g & g t ; y 0 g v r j o n g C w J r I 3 H k M u F 7 J t G s K & l t ; / r i n g & g t ; & l t ; / r p o l y g o n s & g t ; & l t ; r p o l y g o n s & g t ; & l t ; i d & g t ; 8 2 2 1 7 4 8 6 4 1 9 5 0 3 3 4 9 7 8 & l t ; / i d & g t ; & l t ; r i n g & g t ; p 7 6 r y y 6 m g C 0 J _ J m J v H 3 G 4 F 6 K i D j C & l t ; / r i n g & g t ; & l t ; / r p o l y g o n s & g t ; & l t ; r p o l y g o n s & g t ; & l t ; i d & g t ; 8 2 2 1 7 4 9 3 9 7 8 6 4 5 7 9 0 7 3 & l t ; / i d & g t ; & l t ; r i n g & g t ; h - 0 u 5 l v o g C v F m N 9 F _ I v J 9 G 2 B r G n C u B & l t ; / r i n g & g t ; & l t ; / r p o l y g o n s & g t ; & l t ; r p o l y g o n s & g t ; & l t ; i d & g t ; 8 2 2 1 7 4 9 6 7 2 7 4 2 4 8 6 0 1 7 & l t ; / i d & g t ; & l t ; r i n g & g t ; 6 w p 3 q v k s g C 3 u B g H u G h D 9 C 6 L x C y D 8 F p G 7 D & l t ; / r i n g & g t ; & l t ; / r p o l y g o n s & g t ; & l t ; r p o l y g o n s & g t ; & l t ; i d & g t ; 8 2 2 1 7 4 9 7 4 1 4 6 1 9 6 2 7 5 3 & l t ; / i d & g t ; & l t ; r i n g & g t ; 4 u 8 r t s x t g C w C 0 C s a 3 D g J n F q U 6 P 4 B t E 3 E o I 8 F j k B 8 R g D j C & l t ; / r i n g & g t ; & l t ; / r p o l y g o n s & g t ; & l t ; r p o l y g o n s & g t ; & l t ; i d & g t ; 8 2 2 1 7 4 9 7 4 1 4 6 1 9 6 2 7 5 4 & l t ; / i d & g t ; & l t ; r i n g & g t ; n z r 4 s l w t g C 6 M 6 G x D 1 D q G w N 2 V s R s C q M y Y v C 1 C 5 a 9 Q 4 L r C n G _ b y H 7 D & l t ; / r i n g & g t ; & l t ; / r p o l y g o n s & g t ; & l t ; r p o l y g o n s & g t ; & l t ; i d & g t ; 8 2 2 1 7 6 1 7 6 7 3 7 0 3 9 1 5 5 3 & l t ; / i d & g t ; & l t ; r i n g & g t ; 8 7 h 3 v y s x g C l L 8 k B o l B 8 E s E w K u B g V j T x X v D 5 F r O g E 2 w B z g B x Q 5 R v C t y E w D g C r C _ R k i B 9 G g C r C g D 4 N & l t ; / r i n g & g t ; & l t ; / r p o l y g o n s & g t ; & l t ; r p o l y g o n s & g t ; & l t ; i d & g t ; 8 2 2 1 7 6 1 7 6 7 3 7 0 3 9 1 5 5 4 & l t ; / i d & g t ; & l t ; r i n g & g t ; i q 5 l s k q x g C _ M _ G 3 D n Y j D _ D v J s o B q I r C h E l C i D 9 I 8 E & l t ; / r i n g & g t ; & l t ; / r p o l y g o n s & g t ; & l t ; r p o l y g o n s & g t ; & l t ; i d & g t ; 8 2 2 1 7 6 2 3 5 1 4 8 5 9 4 3 8 0 9 & l t ; / i d & g t ; & l t ; r i n g & g t ; v 2 w n j o 7 y g C 0 J 3 o B 1 D y k B 8 - B l _ K 5 r C n y C 0 w G n H r y C x C y D o D 4 0 B h q B y g B _ E t F p Q w H p D i m D 2 Z y 0 C 0 o D s E j T t o F & l t ; / r i n g & g t ; & l t ; / r p o l y g o n s & g t ; & l t ; r p o l y g o n s & g t ; & l t ; i d & g t ; 8 2 2 1 7 6 2 3 5 1 4 8 5 9 4 3 8 1 0 & l t ; / i d & g t ; & l t ; r i n g & g t ; 8 s m 7 p v 4 y g C 2 l D w E z D j X k E - m B h t B x C _ O 5 a w 8 B i D j C & l t ; / r i n g & g t ; & l t ; / r p o l y g o n s & g t ; & l t ; r p o l y g o n s & g t ; & l t ; i d & g t ; 8 2 2 1 7 6 2 3 8 5 8 4 5 6 8 2 1 7 7 & l t ; / i d & g t ; & l t ; r i n g & g t ; 3 g g o y 6 7 y g C 6 Z n T 4 C k E q o C v H s D x E u 1 B m F s H & l t ; / r i n g & g t ; & l t ; / r p o l y g o n s & g t ; & l t ; r p o l y g o n s & g t ; & l t ; i d & g t ; 8 2 2 1 7 6 5 6 5 0 0 2 0 8 2 7 1 3 7 & l t ; / i d & g t ; & l t ; r i n g & g t ; 2 j l x p s x 4 g C w C 1 F g N 2 C s B q z G u z G 2 h S g J n K 7 G 1 E i 0 i B - l N i F 7 D & l t ; / r i n g & g t ; & l t ; / r p o l y g o n s & g t ; & l t ; r p o l y g o n s & g t ; & l t ; i d & g t ; 8 2 2 1 7 6 5 6 5 0 0 2 0 8 2 7 1 3 8 & l t ; / i d & g t ; & l t ; r i n g & g t ; v 9 9 3 g 8 4 4 g C 0 5 - n G 0 8 2 F 4 3 4 G r n G w o L q q T j h q B 0 q p G 3 l r B 7 2 p O _ w 1 B v i z N 4 - 9 G & l t ; / r i n g & g t ; & l t ; / r p o l y g o n s & g t ; & l t ; r p o l y g o n s & g t ; & l t ; i d & g t ; 8 2 2 1 7 6 5 8 5 6 1 7 9 2 5 7 3 4 5 & l t ; / i d & g t ; & l t ; r i n g & g t ; k i v l p r i 9 g C t D s l B r X y C m R u G h D t _ C p y B 6 T r I h C 5 W _ D 8 i D 5 G 0 D o F y b - Q 1 C x G i F _ E t c p G 9 D _ a h U y R & l t ; / r i n g & g t ; & l t ; / r p o l y g o n s & g t ; & l t ; r p o l y g o n s & g t ; & l t ; i d & g t ; 8 2 2 1 7 6 5 8 5 6 1 7 9 2 5 7 3 4 6 & l t ; / i d & g t ; & l t ; r i n g & g t ; u y g j r k m 9 g C l I g H s G t H 5 G 1 E r G j G & l t ; / r i n g & g t ; & l t ; / r p o l y g o n s & g t ; & l t ; r p o l y g o n s & g t ; & l t ; i d & g t ; 8 2 2 1 9 0 1 8 1 7 6 6 3 9 7 9 5 2 1 & l t ; / i d & g t ; & l t ; r i n g & g t ; 7 s n 8 t 6 n s g C h L p I s E p D w g B 2 G w E - B y k B o C - C 4 O e l D h D 1 R 7 Z 8 B 1 E x E 8 i B 0 K 6 N & l t ; / r i n g & g t ; & l t ; / r p o l y g o n s & g t ; & l t ; r p o l y g o n s & g t ; & l t ; i d & g t ; 8 2 2 1 9 0 1 8 8 6 3 8 3 4 5 6 2 5 7 & l t ; / i d & g t ; & l t ; r i n g & g t ; q l v 3 l 6 q s g C 6 _ r k C i - 2 F h l z H 4 v o z B 2 x 8 x C _ s i i E g 1 l D g n t S _ 9 7 s B l k 7 N - k n I j - v N j r n G 4 _ n E 0 q z n B g 6 4 G j 0 9 b 3 w z O l 8 p X x 0 t E n l x U p r 8 R t g 2 i B & l t ; / r i n g & g t ; & l t ; / r p o l y g o n s & g t ; & l t ; r p o l y g o n s & g t ; & l t ; i d & g t ; 8 2 2 1 9 0 1 8 8 6 3 8 3 4 5 6 2 5 8 & l t ; / i d & g t ; & l t ; r i n g & g t ; g v y v 0 1 l s g C 4 Z q y E r I 0 M - N 1 N 2 P y r E 2 O 6 B u T 4 H n G m t B u m B & l t ; / r i n g & g t ; & l t ; / r p o l y g o n s & g t ; & l t ; r p o l y g o n s & g t ; & l t ; i d & g t ; 8 2 2 1 9 0 2 4 7 0 4 9 9 0 0 8 5 1 3 & l t ; / i d & g t ; & l t ; r i n g & g t ; v j 6 0 p u 5 z g C s 5 B m K n I _ Z x Y i f t D 7 T 8 M 0 J g D p D - D 7 D 0 R u 0 C y J o h C w E 0 E q C g E _ T 7 z B m U 0 I 4 I 6 I h b 9 R 2 d h 0 B 5 E z r C h l B 0 F y c 6 u C h H g X p G 7 D & l t ; / r i n g & g t ; & l t ; / r p o l y g o n s & g t ; & l t ; r p o l y g o n s & g t ; & l t ; i d & g t ; 8 2 2 1 9 0 2 4 7 0 4 9 9 0 0 8 5 1 4 & l t ; / i d & g t ; & l t ; r i n g & g t ; 6 4 z 2 0 3 1 z g C j I 0 R g l B o V m a n _ B x T p S 1 T t S z b 4 I q M g G 1 B y E 6 C i E - C y u B z C 5 C g P v C j t B l B z C i L 4 c y D 3 E y D v Q r G u O z w I 7 Y x t D & l t ; / r i n g & g t ; & l t ; / r p o l y g o n s & g t ; & l t ; r p o l y g o n s & g t ; & l t ; i d & g t ; 8 2 2 1 9 0 3 4 6 6 9 3 1 4 2 1 1 8 5 & l t ; / i d & g t ; & l t ; r i n g & g t ; t l - w 2 l p 3 g C j s h E y s Y z o o D 3 k t E v j 5 D s 6 L u 3 o D n k 5 F i 6 3 B q p v E & l t ; / r i n g & g t ; & l t ; / r p o l y g o n s & g t ; & l t ; r p o l y g o n s & g t ; & l t ; i d & g t ; 8 2 2 1 9 0 3 4 6 6 9 3 1 4 2 1 1 8 6 & l t ; / i d & g t ; & l t ; r i n g & g t ; 8 x 8 1 2 q 3 3 g C j y F n 6 M 0 j l P 8 v c s l c o v m B - 2 l B n v _ B i v p g B z 8 K n u l D & l t ; / r i n g & g t ; & l t ; / r p o l y g o n s & g t ; & l t ; r p o l y g o n s & g t ; & l t ; i d & g t ; 8 2 2 1 9 0 3 5 3 5 6 5 0 8 9 7 9 2 9 & l t ; / i d & g t ; & l t ; r i n g & g t ; x i 5 - 0 m h 6 g C j I g H n F v H 3 G - G 2 H j G & l t ; / r i n g & g t ; & l t ; / r p o l y g o n s & g t ; & l t ; r p o l y g o n s & g t ; & l t ; i d & g t ; 8 2 2 1 9 0 3 5 3 5 6 5 0 8 9 7 9 3 0 & l t ; / i d & g t ; & l t ; r i n g & g t ; t l g s 8 5 3 4 g C j g E l 2 L h h R l h a 3 F g r N 9 g G 1 D q C v W 4 D z h C p l S z - v C 3 k J z z C p n D 5 q B p C g D o p E & l t ; / r i n g & g t ; & l t ; / r p o l y g o n s & g t ; & l t ; r p o l y g o n s & g t ; & l t ; i d & g t ; 8 2 2 1 9 0 6 0 7 8 2 7 1 5 3 7 1 6 8 & l t ; / i d & g t ; & l t ; r i n g & g t ; 0 - z - u 1 n s g C h I 8 G 3 D z H 9 C v C o I r B r C g D _ C & l t ; / r i n g & g t ; & l t ; / r p o l y g o n s & g t ; & l t ; r p o l y g o n s & g t ; & l t ; i d & g t ; 8 2 2 1 9 1 7 2 4 5 1 8 6 5 0 6 7 5 3 & l t ; / i d & g t ; & l t ; r i n g & g t ; 4 o 9 - v 2 m 0 g C z O 4 J h C 5 K z H - V 6 B 1 C 2 D j Q i D 8 C & l t ; / r i n g & g t ; & l t ; / r p o l y g o n s & g t ; & l t ; r p o l y g o n s & g t ; & l t ; i d & g t ; 8 2 2 1 9 1 7 9 6 6 7 4 1 0 1 2 4 8 1 & l t ; / i d & g t ; & l t ; r i n g & g t ; 8 n z 6 p v 7 h _ B 8 M 8 C x F p D t D 8 G 3 D o B g f y C 0 C o r B x D 0 E u Z h O j s C h f 6 c k L 8 i D 6 S 9 G v G 7 G 0 D k D n C 9 L q I o F n C 7 D p X j G & l t ; / r i n g & g t ; & l t ; / r p o l y g o n s & g t ; & l t ; r p o l y g o n s & g t ; & l t ; i d & g t ; 8 2 2 2 1 2 6 3 5 8 5 5 4 2 1 4 4 0 1 & l t ; / i d & g t ; & l t ; r i n g & g t ; 9 - r q v 4 i s - B 4 G r I k J k G 3 G h H r G s H & l t ; / r i n g & g t ; & l t ; / r p o l y g o n s & g t ; & l t ; r p o l y g o n s & g t ; & l t ; i d & g t ; 8 2 2 2 1 2 6 3 5 8 5 5 4 2 1 4 4 0 2 & l t ; / i d & g t ; & l t ; r i n g & g t ; t i i 5 9 w 8 o m C 6 Q r I u G 8 P 1 Q 1 C _ B 0 B p C w H 8 E & l t ; / r i n g & g t ; & l t ; / r p o l y g o n s & g t ; & l t ; r p o l y g o n s & g t ; & l t ; i d & g t ; 8 2 2 2 1 2 6 3 5 8 5 5 4 2 1 4 4 0 3 & l t ; / i d & g t ; & l t ; r i n g & g t ; 5 v 7 8 2 s 1 o m C l i B z F g H 1 H _ D s F q i B 3 C t C - D 7 D & l t ; / r i n g & g t ; & l t ; / r p o l y g o n s & g t ; & l t ; r p o l y g o n s & g t ; & l t ; i d & g t ; 8 2 2 2 2 9 8 1 5 7 2 4 6 0 5 4 4 0 1 & l t ; / i d & g t ; & l t ; r i n g & g t ; _ 3 t 8 u n r z n C 8 v g D 0 p V j l L s x n B z - F z F z z F x 9 B u E 4 C k K j D - C m n C 6 B 9 r B 0 6 k B r x Z g r w B 1 t l B g y F z E 6 v C k F j G & l t ; / r i n g & g t ; & l t ; / r p o l y g o n s & g t ; & l t ; r p o l y g o n s & g t ; & l t ; i d & g t ; 8 2 2 2 2 9 8 2 6 0 3 2 5 2 6 9 5 0 7 & l t ; / i d & g t ; & l t ; r i n g & g t ; 5 6 n 5 1 w 1 0 n C w p C u j H n I 7 F j F _ 3 B v B y g R 8 B _ B v M g F m K & l t ; / r i n g & g t ; & l t ; / r p o l y g o n s & g t ; & l t ; r p o l y g o n s & g t ; & l t ; i d & g t ; 8 2 2 2 2 9 8 3 6 3 4 0 4 4 8 4 6 1 0 & l t ; / i d & g t ; & l t ; r i n g & g t ; - 5 - t h _ w 0 n C l 6 7 X 9 _ b y v j H 8 n R _ y 1 C z n f k - Q h v 8 B & l t ; / r i n g & g t ; & l t ; / r p o l y g o n s & g t ; & l t ; r p o l y g o n s & g t ; & l t ; i d & g t ; 8 2 2 2 2 9 8 3 6 3 4 0 4 4 8 4 6 1 1 & l t ; / i d & g t ; & l t ; r i n g & g t ; y 3 - - y n 1 z n C _ M w E 1 D 3 H 8 o F 9 m B m J l n B j k C k C c w o B _ o B 2 B p 5 D w t B 3 t D 6 y D & l t ; / r i n g & g t ; & l t ; / r p o l y g o n s & g t ; & l t ; r p o l y g o n s & g t ; & l t ; i d & g t ; 8 2 2 2 2 9 8 3 6 3 4 0 4 4 8 4 6 1 2 & l t ; / i d & g t ; & l t ; r i n g & g t ; i k 4 - l 0 l 1 n C _ 9 g C - s l Y z h _ C i h I n q t C _ 9 t C 1 t H 1 9 4 D n j _ E l 5 7 E q r y C s 0 c x 3 P & l t ; / r i n g & g t ; & l t ; / r p o l y g o n s & g t ; & l t ; r p o l y g o n s & g t ; & l t ; i d & g t ; 8 2 2 2 2 9 8 4 6 6 4 8 3 6 9 9 7 1 5 & l t ; / i d & g t ; & l t ; r i n g & g t ; 5 g u 4 o t 1 1 n C n t 5 H g w k E 2 2 2 P 2 3 g B 8 j T & l t ; / r i n g & g t ; & l t ; / r p o l y g o n s & g t ; & l t ; r p o l y g o n s & g t ; & l t ; i d & g t ; 8 2 2 2 2 9 8 4 6 6 4 8 3 6 9 9 7 1 6 & l t ; / i d & g t ; & l t ; r i n g & g t ; 7 y 3 k q 6 7 1 n C q - 0 F v r r B 6 q d w 4 u I q 6 u E n 5 e k t q K o 0 s n B h 8 K 7 w o B w p m D & l t ; / r i n g & g t ; & l t ; / r p o l y g o n s & g t ; & l t ; r p o l y g o n s & g t ; & l t ; i d & g t ; 8 2 2 2 2 9 8 6 7 2 6 4 2 1 2 9 9 2 4 & l t ; / i d & g t ; & l t ; r i n g & g t ; 7 t w p p 9 u w n C o y E l C q _ C h 7 I t D v i B 2 C h C 2 o C g E - C o n C o 3 C n n G h s C w 9 B x E n E j k B 8 E & l t ; / r i n g & g t ; & l t ; / r p o l y g o n s & g t ; & l t ; r p o l y g o n s & g t ; & l t ; i d & g t ; 8 2 2 2 3 0 3 9 2 9 6 8 2 1 0 0 2 2 5 & l t ; / i d & g t ; & l t ; r i n g & g t ; - p p n 3 1 q q o C w C 6 G j i B z F h I 1 I q f - O 7 D q E 6 y B 8 f t T r O v H u F k g G t 5 B i v B s F 8 O 0 i B 0 D r Z g D u B & l t ; / r i n g & g t ; & l t ; / r p o l y g o n s & g t ; & l t ; r p o l y g o n s & g t ; & l t ; i d & g t ; 8 2 2 2 3 0 3 9 2 9 6 8 2 1 0 0 2 2 6 & l t ; / i d & g t ; & l t ; r i n g & g t ; 7 q t 0 _ o p p o C 6 Q p I h C j D 9 N u a 3 D _ j K k e n K v C 2 r D t 8 C p B 3 E - I i o D w k Q & l t ; / r i n g & g t ; & l t ; / r p o l y g o n s & g t ; & l t ; r p o l y g o n s & g t ; & l t ; i d & g t ; 8 2 2 2 3 0 3 9 2 9 6 8 2 1 0 0 2 2 7 & l t ; / i d & g t ; & l t ; r i n g & g t ; o 6 h j m k h p o C 6 l D 1 i B 4 C i E m C 4 P 6 j B k C 6 B o v B 7 a 0 H q W & l t ; / r i n g & g t ; & l t ; / r p o l y g o n s & g t ; & l t ; r p o l y g o n s & g t ; & l t ; i d & g t ; 8 2 2 2 3 0 3 9 2 9 6 8 2 1 0 0 2 2 8 & l t ; / i d & g t ; & l t ; r i n g & g t ; z 3 7 s l 8 p q o C w C w E y E 6 C l I u r B 1 1 D r I o R p I 4 C i E h D t B x r B 2 X 1 k J h R 5 C p Q - D l C & l t ; / r i n g & g t ; & l t ; / r p o l y g o n s & g t ; & l t ; r p o l y g o n s & g t ; & l t ; i d & g t ; 8 2 2 2 3 0 3 9 6 4 0 4 1 8 3 8 5 9 4 & l t ; / i d & g t ; & l t ; r i n g & g t ; w i 8 j l x n o o C i n i B w m g B 3 F 2 q K k r B u E 3 F k E 3 o H - E _ s D _ 4 R 9 5 F o 4 E z C v p K v o G 1 4 B - D j C & l t ; / r i n g & g t ; & l t ; / r p o l y g o n s & g t ; & l t ; r p o l y g o n s & g t ; & l t ; i d & g t ; 8 2 2 2 3 0 4 0 3 2 7 6 1 3 1 5 3 3 1 & l t ; / i d & g t ; & l t ; r i n g & g t ; t i m o _ y 0 q o C 4 G t I 1 K i G y F 1 E r G s H & l t ; / r i n g & g t ; & l t ; / r p o l y g o n s & g t ; & l t ; r p o l y g o n s & g t ; & l t ; i d & g t ; 8 2 2 2 3 0 4 0 3 2 7 6 1 3 1 5 3 3 2 & l t ; / i d & g t ; & l t ; r i n g & g t ; g r h z v j s r o C 6 M 6 J u G - N p E i P 4 H u H & l t ; / r i n g & g t ; & l t ; / r p o l y g o n s & g t ; & l t ; r p o l y g o n s & g t ; & l t ; i d & g t ; 8 2 2 2 3 0 4 0 3 2 7 6 1 3 1 5 3 3 3 & l t ; / i d & g t ; & l t ; r i n g & g t ; 5 0 1 p x y 8 q o C v c z F y V s C j D m C i C u c 7 G - G n J g F 5 D & l t ; / r i n g & g t ; & l t ; / r p o l y g o n s & g t ; & l t ; r p o l y g o n s & g t ; & l t ; i d & g t ; 8 2 2 2 3 0 4 0 6 7 1 2 1 0 5 3 6 9 7 & l t ; / i d & g t ; & l t ; r i n g & g t ; l x p r 2 z r r o C _ M 1 F 3 D z H n K 6 B 1 C g C j E - D _ C & l t ; / r i n g & g t ; & l t ; / r p o l y g o n s & g t ; & l t ; r p o l y g o n s & g t ; & l t ; i d & g t ; 8 2 2 2 3 0 4 0 6 7 1 2 1 0 5 3 6 9 8 & l t ; / i d & g t ; & l t ; r i n g & g t ; z x m 4 z y q r o C w C w E 0 E k H i E x H 6 D 4 B j N j H p G 6 g B & l t ; / r i n g & g t ; & l t ; / r p o l y g o n s & g t ; & l t ; r p o l y g o n s & g t ; & l t ; i d & g t ; 8 2 2 2 3 0 4 0 6 7 1 2 1 0 5 3 6 9 9 & l t ; / i d & g t ; & l t ; r i n g & g t ; 2 u 9 _ x h t r o C w C r i B s 9 S t L p F h F m - H 5 R r E 4 X y I q D z C g C j B 5 J s T l N 3 C m D i F x j B & l t ; / r i n g & g t ; & l t ; / r p o l y g o n s & g t ; & l t ; r p o l y g o n s & g t ; & l t ; i d & g t ; 8 2 2 2 3 0 4 0 6 7 1 2 1 0 5 3 7 0 0 & l t ; / i d & g t ; & l t ; r i n g & g t ; 2 8 l r 9 m r r o C w C v D u N i J k G t B 7 G 2 D m S j G & l t ; / r i n g & g t ; & l t ; / r p o l y g o n s & g t ; & l t ; r p o l y g o n s & g t ; & l t ; i d & g t ; 8 2 2 2 3 0 4 0 6 7 1 2 1 0 5 3 7 0 1 & l t ; / i d & g t ; & l t ; r i n g & g t ; 3 t j - l - 3 r o C 0 J i H 1 H i G w F 6 F 0 H j G & l t ; / r i n g & g t ; & l t ; / r p o l y g o n s & g t ; & l t ; r p o l y g o n s & g t ; & l t ; i d & g t ; 8 2 2 2 3 0 4 0 6 7 1 2 1 0 5 3 7 0 2 & l t ; / i d & g t ; & l t ; r i n g & g t ; o x q g 2 0 u r o C w J q V v I 1 B o C - C q D k L w D 0 D t G - D _ C & l t ; / r i n g & g t ; & l t ; / r p o l y g o n s & g t ; & l t ; r p o l y g o n s & g t ; & l t ; i d & g t ; 8 2 2 2 3 0 4 0 6 7 1 2 1 0 5 3 7 0 3 & l t ; / i d & g t ; & l t ; r i n g & g t ; v 1 z 3 q r t r o C t D 3 X z D h C x K y Y t B s L n E i D _ C h J 7 D & l t ; / r i n g & g t ; & l t ; / r p o l y g o n s & g t ; & l t ; r p o l y g o n s & g t ; & l t ; i d & g t ; 8 2 2 2 3 0 5 9 2 2 5 4 6 9 2 5 5 6 9 & l t ; / i d & g t ; & l t ; r i n g & g t ; v _ i q 9 5 z 0 o C t D 1 F s 9 C m E o y G 2 4 N v B y P v y H 6 B g P 6 F 2 H - D _ r K 8 0 B i D 1 v I l v E & l t ; / r i n g & g t ; & l t ; / r p o l y g o n s & g t ; & l t ; r p o l y g o n s & g t ; & l t ; i d & g t ; 8 2 2 2 3 0 5 9 9 1 2 6 6 4 0 2 3 0 5 & l t ; / i d & g t ; & l t ; r i n g & g t ; 2 w r r k 8 1 1 o C q E 9 O v L m E g Q v K 4 d v C z C 3 C o D o O y K s H - F & l t ; / r i n g & g t ; & l t ; / r p o l y g o n s & g t ; & l t ; r p o l y g o n s & g t ; & l t ; i d & g t ; 8 2 2 2 3 0 6 0 9 4 3 4 5 6 1 7 4 0 9 & l t ; / i d & g t ; & l t ; r i n g & g t ; z r 7 8 x m q 0 o C t D z F z D s C g J 2 I c 9 G n E y H q K & l t ; / r i n g & g t ; & l t ; / r p o l y g o n s & g t ; & l t ; r p o l y g o n s & g t ; & l t ; i d & g t ; 8 2 2 2 3 0 9 2 2 1 0 8 1 8 0 8 9 0 5 & l t ; / i d & g t ; & l t ; r i n g & g t ; 1 t z 2 2 h g u m C 0 J g H s G t H 3 G 4 F 2 H s H & l t ; / r i n g & g t ; & l t ; / r p o l y g o n s & g t ; & l t ; r p o l y g o n s & g t ; & l t ; i d & g t ; 8 2 2 2 3 1 0 4 9 2 3 9 2 1 2 8 5 1 3 & l t ; / i d & g t ; & l t ; r i n g & g t ; 4 _ s x n 9 u 0 m C 7 S 4 J u G i J _ D q D j a y D 2 B h E 4 R & l t ; / r i n g & g t ; & l t ; / r p o l y g o n s & g t ; & l t ; r p o l y g o n s & g t ; & l t ; i d & g t ; 8 2 2 2 3 1 6 8 1 4 5 8 3 9 8 8 2 2 5 & l t ; / i d & g t ; & l t ; r i n g & g t ; l _ u 4 z h n _ m C 0 Q m r F - l C 0 E 6 C o G 6 D k 3 C m y F v E 1 E p G _ E & l t ; / r i n g & g t ; & l t ; / r p o l y g o n s & g t ; & l t ; r p o l y g o n s & g t ; & l t ; i d & g t ; 8 2 2 2 3 1 6 8 1 4 5 8 3 9 8 8 2 2 6 & l t ; / i d & g t ; & l t ; r i n g & g t ; 1 v 8 w v z n _ m C 2 G r I 5 O o H n L t I o Q - E _ F 7 M h m D 2 F m F u W 7 D & l t ; / r i n g & g t ; & l t ; / r p o l y g o n s & g t ; & l t ; r p o l y g o n s & g t ; & l t ; i d & g t ; 8 2 2 2 3 2 0 3 1 9 2 7 7 3 0 1 7 6 1 & l t ; / i d & g t ; & l t ; r i n g & g t ; q u u i - o 2 k n C t F v g E u y B 3 F n D x H p H t 1 J x E 5 C p G _ E & l t ; / r i n g & g t ; & l t ; / r p o l y g o n s & g t ; & l t ; r p o l y g o n s & g t ; & l t ; i d & g t ; 8 2 2 2 3 2 0 5 5 9 7 9 5 4 7 0 3 3 8 & l t ; / i d & g t ; & l t ; r i n g & g t ; 0 j s 9 z g 3 s n C w l D p 3 C l r D m o P z F 0 E 1 n B p h B 6 l D 1 F 4 C v r G 7 H i h H j p E 0 g D z C h x D 2 s E t q C o v C w i E i 2 C 7 x B i F 7 D & l t ; / r i n g & g t ; & l t ; / r p o l y g o n s & g t ; & l t ; r p o l y g o n s & g t ; & l t ; i d & g t ; 8 2 2 2 3 2 1 8 9 9 8 2 5 2 6 6 6 8 9 & l t ; / i d & g t ; & l t ; r i n g & g t ; u x p 9 3 x 0 u n C v F w E 1 D i E 1 o D i C z C s T 2 H 8 N 1 d & l t ; / r i n g & g t ; & l t ; / r p o l y g o n s & g t ; & l t ; r p o l y g o n s & g t ; & l t ; i d & g t ; 8 2 2 2 3 2 1 8 9 9 8 2 5 2 6 6 6 9 0 & l t ; / i d & g t ; & l t ; r i n g & g t ; h r u v _ 0 k u n C v q w v C p 0 Z 7 p 7 J k v o u C y h o W 5 t 4 n C h 3 8 R 7 g l V - 9 s P r y p G 0 6 i 2 B _ k 9 D h 2 l o B h _ p L & l t ; / r i n g & g t ; & l t ; / r p o l y g o n s & g t ; & l t ; r p o l y g o n s & g t ; & l t ; i d & g t ; 8 2 2 2 3 2 2 7 9 3 1 7 8 4 6 4 2 5 7 & l t ; / i d & g t ; & l t ; r i n g & g t ; v s t u 2 j i w n C 7 k F u E 0 E u o E m w L l I z D s B n w F 3 z D 7 E 6 j 0 B 9 1 J y g E 7 G n E - 2 F q s C v l R & l t ; / r i n g & g t ; & l t ; / r p o l y g o n s & g t ; & l t ; r p o l y g o n s & g t ; & l t ; i d & g t ; 8 2 2 2 3 2 2 7 9 3 1 7 8 4 6 4 2 5 8 & l t ; / i d & g t ; & l t ; r i n g & g t ; t h p y l 8 m w n C s E k 6 B 0 - q B 8 J u o E o B 7 D h 9 B v D 2 C 2 E l D h D k C m 9 B y F 9 E x l D 7 n K z 4 F w D - s F z 5 B z C 3 C 8 H y H n 5 C & l t ; / r i n g & g t ; & l t ; / r p o l y g o n s & g t ; & l t ; r p o l y g o n s & g t ; & l t ; i d & g t ; 8 2 2 2 3 2 2 7 9 3 1 7 8 4 6 4 2 5 9 & l t ; / i d & g t ; & l t ; r i n g & g t ; 4 m 2 t j n l w n C v y P 2 J k H 3 9 F m 5 D 6 D 5 r R l 9 D h p J n 9 D i g R u D 1 C 1 M i D l C g s N 2 i E h E g D _ x R 4 i Q & l t ; / r i n g & g t ; & l t ; / r p o l y g o n s & g t ; & l t ; r p o l y g o n s & g t ; & l t ; i d & g t ; 8 2 2 2 3 2 2 8 6 1 8 9 7 9 4 0 9 9 3 & l t ; / i d & g t ; & l t ; r i n g & g t ; w q 0 2 h 7 u w n C r k F 1 l F 2 E r O 8 - B o i C 6 C j F 8 D s X g g C - C u 1 S g _ J 4 O w D g C v G u W m Y k D n C 0 o D p v H 1 6 L & l t ; / r i n g & g t ; & l t ; / r p o l y g o n s & g t ; & l t ; r p o l y g o n s & g t ; & l t ; i d & g t ; 8 2 2 2 3 2 3 1 3 6 7 7 5 8 4 7 9 3 7 & l t ; / i d & g t ; & l t ; r i n g & g t ; y r 4 2 w _ h 0 n C t t X z z 9 C h t R j m k C 9 7 X 9 x y B p 3 G 5 n I u w n C n x 9 e & l t ; / r i n g & g t ; & l t ; / r p o l y g o n s & g t ; & l t ; r p o l y g o n s & g t ; & l t ; i d & g t ; 8 2 2 2 3 2 6 9 8 5 0 6 6 5 4 5 1 5 8 & l t ; / i d & g t ; & l t ; r i n g & g t ; i - 5 r x z r o n C 0 r F 2 k H 0 E s G m C i C r v U z E m D g O r G j G & l t ; / r i n g & g t ; & l t ; / r p o l y g o n s & g t ; & l t ; r p o l y g o n s & g t ; & l t ; i d & g t ; 8 2 2 2 3 2 7 3 6 3 0 2 3 6 6 7 2 0 1 & l t ; / i d & g t ; & l t ; r i n g & g t ; u s t l m s z m n C 8 M w E t I u G 3 n 6 C _ p U _ V l F - C t B u u C - J l J - 4 N x v M p j P 4 p E s 0 B 0 H 4 N & l t ; / r i n g & g t ; & l t ; / r p o l y g o n s & g t ; & l t ; r p o l y g o n s & g t ; & l t ; i d & g t ; 8 2 2 2 3 2 7 6 3 7 9 0 1 5 7 4 1 5 0 & l t ; / i d & g t ; & l t ; r i n g & g t ; 3 6 3 y v 3 2 q n C t D y f 2 E z H 1 N m I j H 2 B - D _ E & l t ; / r i n g & g t ; & l t ; / r p o l y g o n s & g t ; & l t ; r p o l y g o n s & g t ; & l t ; i d & g t ; 8 2 2 2 3 2 8 2 5 6 3 7 6 8 6 4 7 6 9 & l t ; / i d & g t ; & l t ; r i n g & g t ; j l _ 3 9 j 6 z n C 9 h B X z F 2 C h C 1 B q 4 B - C v B x C 7 r B y D m D 0 H g D f j C & l t ; / r i n g & g t ; & l t ; / r p o l y g o n s & g t ; & l t ; r p o l y g o n s & g t ; & l t ; i d & g t ; 8 2 2 2 3 3 0 5 9 2 8 3 9 0 7 3 7 9 3 & l t ; / i d & g t ; & l t ; r i n g & g t ; 6 i 6 k u _ w s n C l 7 6 K 5 7 1 N o x l N - - Y 1 2 l B u _ t C w o r d w 5 w T g 2 R i v _ B & l t ; / r i n g & g t ; & l t ; / r p o l y g o n s & g t ; & l t ; r p o l y g o n s & g t ; & l t ; i d & g t ; 8 2 2 2 3 3 0 7 9 8 9 9 7 5 0 4 0 0 1 & l t ; / i d & g t ; & l t ; r i n g & g t ; h m _ v 2 1 q u n C j I x D 4 C y u D m U 9 C l B 5 r B 6 F n J i D n v E & l t ; / r i n g & g t ; & l t ; / r p o l y g o n s & g t ; & l t ; r p o l y g o n s & g t ; & l t ; i d & g t ; 8 2 2 2 3 3 0 7 9 8 9 9 7 5 0 4 0 0 2 & l t ; / i d & g t ; & l t ; r i n g & g t ; p k j q 1 9 i u n C t D w E 4 E 7 z F l D l k C r K 4 B 1 C t 6 B 8 i B 6 n B r C 9 D r - B & l t ; / r i n g & g t ; & l t ; / r p o l y g o n s & g t ; & l t ; r p o l y g o n s & g t ; & l t ; i d & g t ; 8 2 2 2 3 3 0 7 9 8 9 9 7 5 0 4 0 0 3 & l t ; / i d & g t ; & l t ; r i n g & g t ; q 2 j 0 i 0 9 t n C x F n s H 1 D 0 g C x H u 5 C 9 7 C z C g C 5 9 C r C i D 6 g B u m B & l t ; / r i n g & g t ; & l t ; / r p o l y g o n s & g t ; & l t ; r p o l y g o n s & g t ; & l t ; i d & g t ; 8 2 2 2 3 3 1 1 7 6 9 5 4 6 2 6 0 4 9 & l t ; / i d & g t ; & l t ; r i n g & g t ; i 8 9 w 2 i o y n C t c n L _ G n F _ I x Q 7 Q x E t C h E 7 D & l t ; / r i n g & g t ; & l t ; / r p o l y g o n s & g t ; & l t ; r p o l y g o n s & g t ; & l t ; i d & g t ; 8 2 2 2 3 3 1 2 1 1 3 1 4 3 6 4 4 1 7 & l t ; / i d & g t ; & l t ; r i n g & g t ; _ m p y 8 v j 0 n C t c h T 3 F u G h F k C 6 u B 5 J 0 D r G 8 E & l t ; / r i n g & g t ; & l t ; / r p o l y g o n s & g t ; & l t ; r p o l y g o n s & g t ; & l t ; i d & g t ; 8 2 2 2 3 3 2 2 0 7 7 4 6 7 7 7 0 8 9 & l t ; / i d & g t ; & l t ; r i n g & g t ; n x x 2 6 w s 4 n C i V x i B v m C n D j D q w C 4 B w D 1 6 B q F o F h E s K & l t ; / r i n g & g t ; & l t ; / r p o l y g o n s & g t ; & l t ; r p o l y g o n s & g t ; & l t ; i d & g t ; 8 2 2 2 3 3 2 2 0 7 7 4 6 7 7 7 0 9 0 & l t ; / i d & g t ; & l t ; r i n g & g t ; w 1 3 u p y o 4 n C 9 t 9 F j r o B 3 u 6 M s - - B & l t ; / r i n g & g t ; & l t ; / r p o l y g o n s & g t ; & l t ; r p o l y g o n s & g t ; & l t ; i d & g t ; 8 2 2 2 3 3 2 2 0 7 7 4 6 7 7 7 0 9 1 & l t ; / i d & g t ; & l t ; r i n g & g t ; 9 z s u u q q 4 n C j I i H 5 K m U w G 2 y B r v B M k R 9 c z D h C q G h D s F 0 l F r 8 C W 5 j I - G o D n G q l D s b r C n C 5 I & l t ; / r i n g & g t ; & l t ; / r p o l y g o n s & g t ; & l t ; r p o l y g o n s & g t ; & l t ; i d & g t ; 8 2 2 2 3 3 2 2 0 7 7 4 6 7 7 7 0 9 2 & l t ; / i d & g t ; & l t ; r i n g & g t ; 0 r y g o 9 y 4 n C 5 B v D i H s G i G L s D 6 F 0 H l C d & l t ; / r i n g & g t ; & l t ; / r p o l y g o n s & g t ; & l t ; r p o l y g o n s & g t ; & l t ; i d & g t ; 8 2 2 2 3 3 2 2 0 7 7 4 6 7 7 7 0 9 3 & l t ; / i d & g t ; & l t ; r i n g & g t ; k k q 5 o u y 4 n C t c x X k q C j P k g B z D 4 G _ r B 1 D i E _ D _ F 1 Q l K y F 1 C 0 L 1 G 3 J 1 E l R 2 B p C E 5 G l R 2 B 0 B g D j C & l t ; / r i n g & g t ; & l t ; / r p o l y g o n s & g t ; & l t ; r p o l y g o n s & g t ; & l t ; i d & g t ; 8 2 2 2 3 3 2 4 1 3 9 0 5 2 0 7 3 0 2 & l t ; / i d & g t ; & l t ; r i n g & g t ; s 0 m _ r q v 5 n C s E 1 F x I j X q C o C 8 L 5 G 3 E p G i c - D 7 D & l t ; / r i n g & g t ; & l t ; / r p o l y g o n s & g t ; & l t ; r p o l y g o n s & g t ; & l t ; i d & g t ; 8 2 2 2 3 3 2 4 1 3 9 0 5 2 0 7 3 0 3 & l t ; / i d & g t ; & l t ; r i n g & g t ; 8 z v 9 9 _ t 5 n C u J 8 G 4 i C l D s e k G 3 G u L r B u 2 C i F _ C & l t ; / r i n g & g t ; & l t ; / r p o l y g o n s & g t ; & l t ; r p o l y g o n s & g t ; & l t ; i d & g t ; 8 2 2 2 3 3 2 4 1 3 9 0 5 2 0 7 3 0 4 & l t ; / i d & g t ; & l t ; r i n g & g t ; o 5 i _ k 5 0 4 n C 5 k F 4 r F q y B _ x B t n C i 0 B i W 5 O 5 B r G g F u B y J x D h C n S h D 7 C g E s C 2 C p I z D k E h F 4 D c 5 6 D 5 k B n b 4 T v j C 4 T g 2 B k o B n H y F 5 C 4 H 0 D m m C n N _ B r C g F x Y & l t ; / r i n g & g t ; & l t ; / r p o l y g o n s & g t ; & l t ; r p o l y g o n s & g t ; & l t ; i d & g t ; 8 2 2 2 3 3 2 4 1 3 9 0 5 2 0 7 3 0 5 & l t ; / i d & g t ; & l t ; r i n g & g t ; h k 7 h s q 1 4 n C t 6 H j n Y 8 v U 9 g G 2 g F k E m G - 0 E p p S s D y s H 2 B 7 6 C r m D p s B - j I 0 i B g C m F - D j C & l t ; / r i n g & g t ; & l t ; / r p o l y g o n s & g t ; & l t ; r p o l y g o n s & g t ; & l t ; i d & g t ; 8 2 2 2 3 3 2 4 1 3 9 0 5 2 0 7 3 0 6 & l t ; / i d & g t ; & l t ; r i n g & g t ; 8 w l 3 y k 2 4 n C w 5 B 6 G u z E m E j S - C x C k g G g 3 B p G _ E & l t ; / r i n g & g t ; & l t ; / r p o l y g o n s & g t ; & l t ; r p o l y g o n s & g t ; & l t ; i d & g t ; 8 2 2 2 3 3 2 4 1 3 9 0 5 2 0 7 3 0 7 & l t ; / i d & g t ; & l t ; r i n g & g t ; s 6 x q 1 _ o 5 n C 0 J t I r 2 C q x C _ I q w B s D 8 B r B i c w z D j k D s H & l t ; / r i n g & g t ; & l t ; / r p o l y g o n s & g t ; & l t ; r p o l y g o n s & g t ; & l t ; i d & g t ; 8 2 2 2 3 3 2 4 1 3 9 0 5 2 0 7 3 0 8 & l t ; / i d & g t ; & l t ; r i n g & g t ; j z m 7 s o r 4 n C s E r I 9 K 9 W x H 3 R v C w D 3 C w h B h Z 9 T & l t ; / r i n g & g t ; & l t ; / r p o l y g o n s & g t ; & l t ; r p o l y g o n s & g t ; & l t ; i d & g t ; 8 2 2 2 3 3 2 4 1 3 9 0 5 2 0 7 3 0 9 & l t ; / i d & g t ; & l t ; r i n g & g t ; v l g q m h j 5 n C 3 u B n I 5 F l D n 8 B o U 6 Y 8 J r c g 6 B 1 g D 9 2 C q y B v D q a 7 d 8 M m K j L v D x D n c 2 y E z D n D u E x D p F 9 m B 9 C i t J 2 F n E g U 0 u B u D q x F v J _ O w D 5 Q y w B 4 O k T r J v 7 D 2 O 6 B x k I m F - D z S 3 1 F j C & l t ; / r i n g & g t ; & l t ; / r p o l y g o n s & g t ; & l t ; r p o l y g o n s & g t ; & l t ; i d & g t ; 8 2 2 2 3 3 2 4 1 3 9 0 5 2 0 7 3 1 0 & l t ; / i d & g t ; & l t ; r i n g & g t ; t p 2 r r 8 i 4 n C 2 G w E 5 F l F 8 I z b u g H 1 H h O 6 D w F - G 2 B y H n E i F 0 H s b - H _ E r G l e g b & l t ; / r i n g & g t ; & l t ; / r p o l y g o n s & g t ; & l t ; r p o l y g o n s & g t ; & l t ; i d & g t ; 8 2 2 2 3 3 2 4 1 3 9 0 5 2 0 7 3 1 1 & l t ; / i d & g t ; & l t ; r i n g & g t ; r 2 6 3 m z 4 4 n C - r E h 8 I y _ N 6 C z k C 6 j D w 3 B 9 N o 6 C 7 C h N 5 f q L h K 5 G i C x C 1 C g C y i B 3 C n p C u I p Z 4 t B i 0 B & l t ; / r i n g & g t ; & l t ; / r p o l y g o n s & g t ; & l t ; r p o l y g o n s & g t ; & l t ; i d & g t ; 8 2 2 2 3 3 2 4 4 8 2 6 4 9 4 5 6 6 5 & l t ; / i d & g t ; & l t ; r i n g & g t ; 8 _ o 4 0 q 0 5 n C 2 Q p I p F j h B o R 8 Q _ p C g H 3 H x v B s q C 5 3 C - B m H l S 6 D r h C i 2 D 9 _ E s q D z J 1 C 3 C k D _ g B 6 b u r G 8 K g C k D l G m K & l t ; / r i n g & g t ; & l t ; / r p o l y g o n s & g t ; & l t ; r p o l y g o n s & g t ; & l t ; i d & g t ; 8 2 2 2 3 3 2 4 4 8 2 6 4 9 4 5 6 6 6 & l t ; / i d & g t ; & l t ; r i n g & g t ; 4 h i 8 r 2 6 5 n C 4 G t I 3 K h D v B _ S 6 F j J 9 L & l t ; / r i n g & g t ; & l t ; / r p o l y g o n s & g t ; & l t ; r p o l y g o n s & g t ; & l t ; i d & g t ; 8 2 2 2 3 3 2 4 4 8 2 6 4 9 4 5 6 6 7 & l t ; / i d & g t ; & l t ; r i n g & g t ; 2 7 h 8 9 n 5 5 n C n 9 B s l B 8 Z _ Q 4 C 1 B o G 6 D 8 6 C j F 5 E 2 X z J 3 l B 8 B 1 G i P k v B 3 E y H q 7 B & l t ; / r i n g & g t ; & l t ; / r p o l y g o n s & g t ; & l t ; r p o l y g o n s & g t ; & l t ; i d & g t ; 8 2 2 2 3 3 2 4 4 8 2 6 4 9 4 5 6 6 8 & l t ; / i d & g t ; & l t ; r i n g & g t ; l i w 9 t w z 5 n C v F 9 3 C 7 F z H 9 E 4 B 3 y B - J 2 B i F _ C & l t ; / r i n g & g t ; & l t ; / r p o l y g o n s & g t ; & l t ; r p o l y g o n s & g t ; & l t ; i d & g t ; 8 2 2 2 3 3 2 5 8 5 7 0 3 8 9 9 1 3 7 & l t ; / i d & g t ; & l t ; r i n g & g t ; 2 9 z 7 3 s 1 9 n C 5 B w E 2 C s C 1 W 9 E t B o I o D r U q K & l t ; / r i n g & g t ; & l t ; / r p o l y g o n s & g t ; & l t ; r p o l y g o n s & g t ; & l t ; i d & g t ; 8 2 2 2 3 3 2 5 8 5 7 0 3 8 9 9 1 3 8 & l t ; / i d & g t ; & l t ; r i n g & g t ; x o 3 y _ 8 3 9 n C o z H x D y a z s E 5 F n F _ D g x J w 3 B n m E 1 C g C 6 p H y K 1 t D & l t ; / r i n g & g t ; & l t ; / r p o l y g o n s & g t ; & l t ; r p o l y g o n s & g t ; & l t ; i d & g t ; 8 2 2 2 3 3 2 6 5 4 4 2 3 3 7 5 8 8 0 & l t ; / i d & g t ; & l t ; r i n g & g t ; 9 p n x 8 n _ - n C w C k m D h p B k H 1 D h C j D 8 5 C z j H h s B o T m D i F h j K & l t ; / r i n g & g t ; & l t ; / r p o l y g o n s & g t ; & l t ; r p o l y g o n s & g t ; & l t ; i d & g t ; 8 2 2 2 3 3 3 2 7 2 8 9 8 6 6 6 4 9 7 & l t ; / i d & g t ; & l t ; r i n g & g t ; z 2 o j i 1 t x n C v F y E q 0 C i E m C - 9 C 4 t F u 0 C t D 1 F i K l D h F 9 x R 5 i Q 7 o k B x C 1 C 1 n D m F g D q q G y 5 G j - I v q H 1 w C l 4 P & l t ; / r i n g & g t ; & l t ; / r p o l y g o n s & g t ; & l t ; r p o l y g o n s & g t ; & l t ; i d & g t ; 8 2 2 2 3 3 4 1 3 1 8 9 2 1 2 5 6 9 7 & l t ; / i d & g t ; & l t ; r i n g & g t ; w r 8 l 6 s _ z n C 5 S p y F _ G 6 C g g C t J 2 7 E 7 U v E g C 4 O w D 3 C 2 B k k C u b y 7 B & l t ; / r i n g & g t ; & l t ; / r p o l y g o n s & g t ; & l t ; r p o l y g o n s & g t ; & l t ; i d & g t ; 8 2 2 2 3 3 4 3 3 8 0 5 0 5 5 5 9 0 5 & l t ; / i d & g t ; & l t ; r i n g & g t ; x 4 v h r v 0 1 n C t D v D l v G v l F 3 2 D 4 E j j F 7 8 F q i d l 1 E k 7 E g k E r p J w w C j h C s D y D t C 4 0 B g D p w C r M g D o E 2 K - D h v H m q G 8 4 G r k G q h B - w B s t E x 0 I 6 F 2 b m z D w t B _ E & l t ; / r i n g & g t ; & l t ; / r p o l y g o n s & g t ; & l t ; r p o l y g o n s & g t ; & l t ; i d & g t ; 8 2 2 2 3 3 4 8 8 7 8 0 6 3 6 9 7 9 3 & l t ; / i d & g t ; & l t ; r i n g & g t ; y 0 n i 4 o 5 1 n C z 7 G o m E 1 1 B o l D l L 0 Z 2 J 5 F l F 8 w B g v E 6 3 B j r 7 B t E 3 C g C q I r C p C 4 g B 4 r C & l t ; / r i n g & g t ; & l t ; / r p o l y g o n s & g t ; & l t ; r p o l y g o n s & g t ; & l t ; i d & g t ; 8 2 2 2 3 3 4 8 8 7 8 0 6 3 6 9 7 9 4 & l t ; / i d & g t ; & l t ; r i n g & g t ; m - 1 i p 8 x 1 n C y l D 1 1 D - O k H g Z m j K - r C 7 q F z v D x H r g B k 2 B 1 C 3 E k D i D 6 R 9 - I l w B x w C t t D & l t ; / r i n g & g t ; & l t ; / r p o l y g o n s & g t ; & l t ; r p o l y g o n s & g t ; & l t ; i d & g t ; 8 2 2 2 3 3 7 3 6 1 7 0 7 5 3 2 2 8 9 & l t ; / i d & g t ; & l t ; r i n g & g t ; 6 s p i i l r 5 n C l r X h _ B 5 3 C k z C r 8 H z D l D _ I p m B 7 K h D - C y c r g B 4 k F _ L s D y u C 3 7 K J q F g p B 2 B m S 5 Y u B & l t ; / r i n g & g t ; & l t ; / r p o l y g o n s & g t ; & l t ; r p o l y g o n s & g t ; & l t ; i d & g t ; 8 2 2 2 3 3 7 4 9 9 1 4 6 4 8 5 7 6 1 & l t ; / i d & g t ; & l t ; r i n g & g t ; q 0 s j 1 2 3 7 n C 0 J i H s k B h F t B x C y D i X p G 5 I & l t ; / r i n g & g t ; & l t ; / r p o l y g o n s & g t ; & l t ; r p o l y g o n s & g t ; & l t ; i d & g t ; 8 2 2 2 3 3 7 4 9 9 1 4 6 4 8 5 7 6 2 & l t ; / i d & g t ; & l t ; r i n g & g t ; y j 6 7 z g 5 7 n C w C 0 C 6 l B q y E p g E u E 7 c x D y Z l D j 8 B 8 D 3 z B q p M 6 X 1 E s - D 1 x B h E 7 D & l t ; / r i n g & g t ; & l t ; / r p o l y g o n s & g t ; & l t ; r p o l y g o n s & g t ; & l t ; i d & g t ; 8 2 2 2 3 3 7 4 9 9 1 4 6 4 8 5 7 6 3 & l t ; / i d & g t ; & l t ; r i n g & g t ; n u - 0 w x l 8 n C s E w E w 9 C q C j D l W u D 8 B o D 7 z C k D g D 3 T & l t ; / r i n g & g t ; & l t ; / r p o l y g o n s & g t ; & l t ; r p o l y g o n s & g t ; & l t ; i d & g t ; 8 2 2 2 3 3 7 4 9 9 1 4 6 4 8 5 7 6 4 & l t ; / i d & g t ; & l t ; r i n g & g t ; l q 9 z q r 6 7 n C s E r v B 6 C n O _ D 2 p B y c h H m F 9 - B 9 T & l t ; / r i n g & g t ; & l t ; / r p o l y g o n s & g t ; & l t ; r p o l y g o n s & g t ; & l t ; i d & g t ; 8 2 2 2 3 3 7 4 9 9 1 4 6 4 8 5 7 6 5 & l t ; / i d & g t ; & l t ; r i n g & g t ; 0 _ z 7 s 2 g 8 n C z x F 0 5 B t i B z D s C q C - C x R g I 0 F j V g E t B p y B - Q 5 C 2 H 8 E & l t ; / r i n g & g t ; & l t ; / r p o l y g o n s & g t ; & l t ; r p o l y g o n s & g t ; & l t ; i d & g t ; 8 2 2 2 3 3 7 4 9 9 1 4 6 4 8 5 7 6 6 & l t ; / i d & g t ; & l t ; r i n g & g t ; z 8 j 9 2 y x 8 n C s E r h D 8 6 D m a x D 4 C t S q C m G s D w h D x 7 C x C 7 7 D 0 D r C - D v Y & l t ; / r i n g & g t ; & l t ; / r p o l y g o n s & g t ; & l t ; r p o l y g o n s & g t ; & l t ; i d & g t ; 8 2 2 2 3 3 8 4 6 1 2 1 9 1 6 0 0 6 6 & l t ; / i d & g t ; & l t ; r i n g & g t ; u i i 6 0 h p g o C t r 9 D 9 8 i B i 7 7 P 0 - m B 0 _ M t y Q _ 6 Q 7 3 g C u 9 7 C & l t ; / r i n g & g t ; & l t ; / r p o l y g o n s & g t ; & l t ; r p o l y g o n s & g t ; & l t ; i d & g t ; 8 2 2 2 3 3 8 4 6 1 2 1 9 1 6 0 0 6 7 & l t ; / i d & g t ; & l t ; r i n g & g t ; u - t 2 k h n g o C r D w E z D s C x D _ 5 B 5 O p T l I 4 C h C z b 9 C r E 5 E 3 J s F 7 G k L 7 G n 6 B z f 2 D y H q W 3 S i D j C & l t ; / r i n g & g t ; & l t ; / r p o l y g o n s & g t ; & l t ; r p o l y g o n s & g t ; & l t ; i d & g t ; 8 2 2 2 3 3 8 4 9 5 5 7 8 8 9 8 4 3 8 & l t ; / i d & g t ; & l t ; r i n g & g t ; m 6 g y m m 4 g o C w C x D r _ B s B - t B q C m C 5 z B z C r n E _ B r C g k C m j C & l t ; / r i n g & g t ; & l t ; / r p o l y g o n s & g t ; & l t ; r p o l y g o n s & g t ; & l t ; i d & g t ; 8 2 2 2 3 3 8 4 9 5 5 7 8 8 9 8 4 3 9 & l t ; / i d & g t ; & l t ; r i n g & g t ; h n m 7 v 9 _ g o C s E y E 2 E i E _ D t 7 B n 8 B k G h 1 J w j D 4 B s i B r o D m I 3 E y 3 C q I 2 H 5 I l 8 O q x k B & l t ; / r i n g & g t ; & l t ; / r p o l y g o n s & g t ; & l t ; r p o l y g o n s & g t ; & l t ; i d & g t ; 8 2 2 2 3 3 8 4 9 5 5 7 8 8 9 8 4 4 0 & l t ; / i d & g t ; & l t ; r i n g & g t ; 8 2 t j 3 n 7 g o C s E q q C 9 F q M 9 C y q D w j B x C z C j K r C n C j U 8 C r c m b & l t ; / r i n g & g t ; & l t ; / r p o l y g o n s & g t ; & l t ; r p o l y g o n s & g t ; & l t ; i d & g t ; 8 2 2 2 3 3 8 5 2 9 9 3 8 6 3 6 8 0 1 & l t ; / i d & g t ; & l t ; r i n g & g t ; 4 k h 4 0 - 3 - n C q E 0 C o R p F v H g I 7 G 3 C 2 B 0 K j G & l t ; / r i n g & g t ; & l t ; / r p o l y g o n s & g t ; & l t ; r p o l y g o n s & g t ; & l t ; i d & g t ; 8 2 2 2 3 3 8 5 2 9 9 3 8 6 3 6 8 0 2 & l t ; / i d & g t ; & l t ; r i n g & g t ; r - - x s l j g o C t D 1 F 3 L l F 3 m B o i B 1 E r G _ N k b & l t ; / r i n g & g t ; & l t ; / r p o l y g o n s & g t ; & l t ; r p o l y g o n s & g t ; & l t ; i d & g t ; 8 2 2 2 3 3 8 5 2 9 9 3 8 6 3 6 8 0 3 & l t ; / i d & g t ; & l t ; r i n g & g t ; - k l q - q 8 g o C - H t L p L 3 F n D g Q k J h F t B x J 8 L l B q I 6 H - D j C y B 3 E h E 9 T & l t ; / r i n g & g t ; & l t ; / r p o l y g o n s & g t ; & l t ; r p o l y g o n s & g t ; & l t ; i d & g t ; 8 2 2 2 3 3 8 5 6 4 2 9 8 3 7 5 1 6 9 & l t ; / i d & g t ; & l t ; r i n g & g t ; 4 8 x p w n 6 h o C r D w E u C g a 0 C z D 6 Q q N 4 E 3 F n D z B 6 I k i B 7 C u D 7 f 6 F 3 J u I 2 B p C u H & l t ; / r i n g & g t ; & l t ; / r p o l y g o n s & g t ; & l t ; r p o l y g o n s & g t ; & l t ; i d & g t ; 8 2 2 2 3 7 9 8 6 4 7 0 3 8 9 3 5 0 6 & l t ; / i d & g t ; & l t ; r i n g & g t ; h r r o 5 w j l o C t D o V z D n D h O h _ D o x C k 9 C n m C 5 9 B z D n D m o C 1 u F z l D w D p s B y w N o 2 E 5 v Q & l t ; / r i n g & g t ; & l t ; / r p o l y g o n s & g t ; & l t ; r p o l y g o n s & g t ; & l t ; i d & g t ; 8 2 2 2 3 7 9 8 6 4 7 0 3 8 9 3 5 0 7 & l t ; / i d & g t ; & l t ; r i n g & g t ; 5 x t p z l _ k o C _ g x B s h 9 B r z j H s j q C 5 n 8 C h 0 7 O p o _ C m r 0 C 4 h 2 C _ y v B x l o D u 3 P 6 8 H v h o C _ s 2 B j - w E z o S p 1 K t 5 - C 0 j s B r _ p B j i i C x g r B 7 t K 5 _ g G x u g B v s i E 6 i G t 6 a 7 t 6 B l 7 0 F p p l M 9 i s P w 0 c 3 3 P & l t ; / r i n g & g t ; & l t ; / r p o l y g o n s & g t ; & l t ; r p o l y g o n s & g t ; & l t ; i d & g t ; 8 2 2 2 3 7 9 8 6 4 7 0 3 8 9 3 5 0 8 & l t ; / i d & g t ; & l t ; r i n g & g t ; s l g 3 o - p l o C l 4 s B p I v T n D o C m C o X 0 w Q - C j s N r p G y t G 0 F 0 D 0 H r o F 0 w L t j B t z B t k B n G 9 d & l t ; / r i n g & g t ; & l t ; / r p o l y g o n s & g t ; & l t ; r p o l y g o n s & g t ; & l t ; i d & g t ; 8 2 2 2 3 8 0 6 2 0 6 1 8 1 3 7 6 0 1 & l t ; / i d & g t ; & l t ; r i n g & g t ; x 2 s j u 9 s m o C s h C y r F p I p F _ P 3 m B s j E q D i v B _ o B j E 9 D h H r G 9 D 3 T & l t ; / r i n g & g t ; & l t ; / r p o l y g o n s & g t ; & l t ; r p o l y g o n s & g t ; & l t ; i d & g t ; 8 2 2 2 3 8 0 8 2 6 7 7 6 5 6 7 8 0 9 & l t ; / i d & g t ; & l t ; r i n g & g t ; j i 5 9 p 3 l o o C j z n E 1 0 j B 0 r - D - g W h w v B & l t ; / r i n g & g t ; & l t ; / r p o l y g o n s & g t ; & l t ; r p o l y g o n s & g t ; & l t ; i d & g t ; 8 2 2 2 3 8 0 8 9 5 4 9 6 0 4 4 5 4 5 & l t ; / i d & g t ; & l t ; r i n g & g t ; j 2 1 j q w u o o C n o B o a 1 g E u E i H 8 q B i E k G t l D 5 0 C - k B z m G 2 n O 8 B y D m D i D 2 R r q D 0 9 D y 0 E & l t ; / r i n g & g t ; & l t ; / r p o l y g o n s & g t ; & l t ; r p o l y g o n s & g t ; & l t ; i d & g t ; 8 2 2 2 3 8 0 9 2 9 8 5 5 7 8 2 9 1 3 & l t ; / i d & g t ; & l t ; r i n g & g t ; j p u h z t 6 p o C 8 h l M m 7 h F u y x C 1 n 0 C 5 w u R t 7 W 7 2 m B 4 1 k B o w c s 1 t D 8 g P & l t ; / r i n g & g t ; & l t ; / r p o l y g o n s & g t ; & l t ; r p o l y g o n s & g t ; & l t ; i d & g t ; 8 2 2 2 3 8 0 9 6 4 2 1 5 5 2 1 2 8 1 & l t ; / i d & g t ; & l t ; r i n g & g t ; q w l r 3 n x p o C l 1 D z r E 2 r B j u C v D 0 C h C 0 e o G u j D m 7 E 1 8 S 0 o B r B 2 B 9 j G j G & l t ; / r i n g & g t ; & l t ; / r p o l y g o n s & g t ; & l t ; r p o l y g o n s & g t ; & l t ; i d & g t ; 8 2 2 2 3 8 1 0 3 2 9 3 4 9 9 8 0 1 7 & l t ; / i d & g t ; & l t ; r i n g & g t ; 6 6 4 j t g m t o C w J 1 F o g B 1 H g J - E i C x C x E 9 f j B t M n C _ C w C _ E & l t ; / r i n g & g t ; & l t ; / r p o l y g o n s & g t ; & l t ; r p o l y g o n s & g t ; & l t ; i d & g t ; 8 2 2 2 3 8 1 0 3 2 9 3 4 9 9 8 0 1 8 & l t ; / i d & g t ; & l t ; r i n g & g t ; x 9 z h i 6 v t o C o f z o B z D q V 1 D l D j d m E l _ B 6 C o G t m B 3 G 6 F x J z C l B j F 8 D 4 B z C 1 E 0 H 6 B _ B i j B k D 8 N k D 6 F o F i F j C & l t ; / r i n g & g t ; & l t ; / r p o l y g o n s & g t ; & l t ; r p o l y g o n s & g t ; & l t ; i d & g t ; 8 2 2 2 3 8 1 0 3 2 9 3 4 9 9 8 0 1 9 & l t ; / i d & g t ; & l t ; r i n g & g t ; k i 8 v 4 5 t s o C 6 l G 2 0 J 6 G i H k E g x B x q G k C k r D - G m F o I y g D x C y D t C i F _ C & l t ; / r i n g & g t ; & l t ; / r p o l y g o n s & g t ; & l t ; r p o l y g o n s & g t ; & l t ; i d & g t ; 8 2 2 2 3 8 3 9 8 7 8 7 2 4 9 7 6 6 6 & l t ; / i d & g t ; & l t ; r i n g & g t ; 4 l g w t 9 q u o C w C w E - t C 6 _ E v D 4 C n D o C m C m E k Z i Z - C i w C 7 Z l W x Q 3 N v J z C 3 C u F z C 6 F n Q g D j C k D g D y G s H 3 E r M 9 D - D 9 D 0 G m W & l t ; / r i n g & g t ; & l t ; / r p o l y g o n s & g t ; & l t ; r p o l y g o n s & g t ; & l t ; i d & g t ; 8 2 2 2 3 8 4 0 5 6 5 9 1 9 7 4 4 0 1 & l t ; / i d & g t ; & l t ; r i n g & g t ; 7 j p 0 p i 7 u o C 2 G p I p F g J 1 Q o I 2 B h E w B 6 E & l t ; / r i n g & g t ; & l t ; / r p o l y g o n s & g t ; & l t ; r p o l y g o n s & g t ; & l t ; i d & g t ; 8 2 2 2 3 8 4 0 5 6 5 9 1 9 7 4 4 0 2 & l t ; / i d & g t ; & l t ; r i n g & g t ; x 1 8 w - 8 v v o C 5 B v D 0 E 1 B j D m M 4 D 0 F n E k O q H & l t ; / r i n g & g t ; & l t ; / r p o l y g o n s & g t ; & l t ; r p o l y g o n s & g t ; & l t ; i d & g t ; 8 2 2 2 3 8 5 6 0 2 7 8 0 2 0 0 9 6 1 & l t ; / i d & g t ; & l t ; r i n g & g t ; 4 8 j n s l x m o C w C v D 4 C s C h n B k C 4 B 9 G 6 H u b 8 C & l t ; / r i n g & g t ; & l t ; / r p o l y g o n s & g t ; & l t ; r p o l y g o n s & g t ; & l t ; i d & g t ; 8 2 2 2 3 8 5 6 0 2 7 8 0 2 0 0 9 6 2 & l t ; / i d & g t ; & l t ; r i n g & g t ; 0 4 4 9 7 x 5 l o C 5 S y C r I s G _ Y 9 s B 3 G 7 J l J w B x - B & l t ; / r i n g & g t ; & l t ; / r p o l y g o n s & g t ; & l t ; r p o l y g o n s & g t ; & l t ; i d & g t ; 8 2 2 2 3 8 5 6 7 1 4 9 9 6 7 7 6 9 7 & l t ; / i d & g t ; & l t ; r i n g & g t ; g r 4 g - i z m o C m 1 Q 0 x u C 6 7 P 7 6 H j 1 9 C h 4 h B k q F _ h p C m 2 S 2 4 I w w S - o F o p s D q 2 h B 7 2 g C k s l B n v l D & l t ; / r i n g & g t ; & l t ; / r p o l y g o n s & g t ; & l t ; r p o l y g o n s & g t ; & l t ; i d & g t ; 8 2 2 2 3 8 5 7 4 0 2 1 9 1 5 4 4 3 3 & l t ; / i d & g t ; & l t ; r i n g & g t ; z - 8 o 1 5 t l o C 3 l C q q C z D v S 5 b j D 2 x J k v M h 1 J x o K 5 z I 8 B t N l E g F w y D g _ P - w G o n I & l t ; / r i n g & g t ; & l t ; / r p o l y g o n s & g t ; & l t ; r p o l y g o n s & g t ; & l t ; i d & g t ; 8 2 2 2 3 8 5 7 4 0 2 1 9 1 5 4 4 3 4 & l t ; / i d & g t ; & l t ; r i n g & g t ; g p s 0 5 4 3 l o C s x n B z m T h 9 a 7 6 8 F p 5 _ C q 9 i B 5 g r F & l t ; / r i n g & g t ; & l t ; / r p o l y g o n s & g t ; & l t ; r p o l y g o n s & g t ; & l t ; i d & g t ; 8 2 2 2 3 8 5 8 7 7 6 5 8 1 0 7 9 0 5 & l t ; / i d & g t ; & l t ; r i n g & g t ; 0 j z i 0 9 3 o o C h i B 7 - F 8 n K w E 4 E g V t D y n G s i C 6 C 6 o C z B v s C 6 Y i C 1 h C i k L z m E o 5 E r z E m T s D z E v Q 2 t B _ C u m B & l t ; / r i n g & g t ; & l t ; / r p o l y g o n s & g t ; & l t ; r p o l y g o n s & g t ; & l t ; i d & g t ; 8 2 2 2 3 8 9 9 3 2 1 0 7 2 3 5 3 2 9 & l t ; / i d & g t ; & l t ; r i n g & g t ; s g 9 m 8 x 5 w o C 4 M g a u V 4 C q C v H 5 E s u C 1 C o D h E 7 D & l t ; / r i n g & g t ; & l t ; / r p o l y g o n s & g t ; & l t ; r p o l y g o n s & g t ; & l t ; i d & g t ; 8 2 2 2 3 9 7 2 8 5 0 9 1 2 4 6 0 8 1 & l t ; / i d & g t ; & l t ; r i n g & g t ; n 3 v h 0 g 1 5 o C s E m n G m R m E j D r H n y B z C r N g d g C 2 H j G & l t ; / r i n g & g t ; & l t ; / r p o l y g o n s & g t ; & l t ; r p o l y g o n s & g t ; & l t ; i d & g t ; 8 2 2 2 3 9 7 4 9 1 2 4 9 6 7 6 2 8 9 & l t ; / i d & g t ; & l t ; r i n g & g t ; 7 w r v q i r - o C l _ h 6 B j z 0 r B 9 z h i B o r g B 5 g x P 1 n - d u 4 v F 6 7 9 H r o t K k 2 h Y j z m L i 1 2 J l 7 0 C 6 2 h G 0 3 v R z 8 p T o 7 2 Y _ _ t t B h u t t B y y t g B & l t ; / r i n g & g t ; & l t ; / r p o l y g o n s & g t ; & l t ; r p o l y g o n s & g t ; & l t ; i d & g t ; 8 2 2 2 3 9 7 5 2 5 6 0 9 4 1 4 6 5 7 & l t ; / i d & g t ; & l t ; r i n g & g t ; 6 2 0 g 5 s _ - o C 0 q b 2 i w C 6 4 W x _ w B 9 n 0 B t j Q x 3 R 3 y l E q 3 z B s p P s y v B k h n B n z k B - s H t 1 f 9 j Y 7 n B k H k x Y j x 2 D 4 u 2 C y 5 D 3 x R l p j I o o F 6 1 t C 1 i r B 0 q s C t i i F k x j B 0 9 o B i l q B o r 0 B y w _ B i g b p g j B & l t ; / r i n g & g t ; & l t ; / r p o l y g o n s & g t ; & l t ; r p o l y g o n s & g t ; & l t ; i d & g t ; 8 2 2 2 3 9 8 2 8 1 5 2 3 6 5 8 7 5 3 & l t ; / i d & g t ; & l t ; r i n g & g t ; 8 6 h h m m m h p C v 7 I j 2 D z D n D g E 9 C k w K z y B 2 F r C j J n C j C & l t ; / r i n g & g t ; & l t ; / r p o l y g o n s & g t ; & l t ; r p o l y g o n s & g t ; & l t ; i d & g t ; 8 2 2 2 3 9 9 0 3 7 4 3 7 9 0 2 8 4 9 & l t ; / i d & g t ; & l t ; r i n g & g t ; s y o 2 v x x 1 o C 9 3 E 1 F j i E v l C u E z D s B 1 p D j D k G z l D v E 1 V w 2 B m s E u D 0 D x N k D 6 o D _ C & l t ; / r i n g & g t ; & l t ; / r p o l y g o n s & g t ; & l t ; r p o l y g o n s & g t ; & l t ; i d & g t ; 8 2 2 2 4 0 0 5 8 3 6 2 6 1 2 9 4 0 9 & l t ; / i d & g t ; & l t ; r i n g & g t ; i s r v 9 g o - o C 7 1 L p 4 V 3 w h I 2 s v B 3 w 4 D j q H m _ f 3 4 _ C q u E n 7 2 F p h g X & l t ; / r i n g & g t ; & l t ; / r p o l y g o n s & g t ; & l t ; r p o l y g o n s & g t ; & l t ; i d & g t ; 8 2 2 2 4 0 0 6 1 7 9 8 5 8 6 7 7 7 9 & l t ; / i d & g t ; & l t ; r i n g & g t ; 8 _ 9 r v m w h p C o r B v D u a h C q C h D i C h m D y D t C h E 7 D & l t ; / r i n g & g t ; & l t ; / r p o l y g o n s & g t ; & l t ; r p o l y g o n s & g t ; & l t ; i d & g t ; 8 2 2 2 4 0 0 6 5 2 3 4 5 6 0 6 1 4 5 & l t ; / i d & g t ; & l t ; r i n g & g t ; - z x 5 r z 7 h p C 0 J k s B n F j h B 1 u F h l B u D g C o D 0 H m t B n 4 B 6 s B & l t ; / r i n g & g t ; & l t ; / r p o l y g o n s & g t ; & l t ; r p o l y g o n s & g t ; & l t ; i d & g t ; 8 2 2 2 4 0 0 6 5 2 3 4 5 6 0 6 1 4 6 & l t ; / i d & g t ; & l t ; r i n g & g t ; 3 o w h o w y i p C 7 g G r g C g 9 N 6 x D k o J h l L 2 h P 1 - u B 3 6 Q u 8 R 5 s l C p 0 g C & l t ; / r i n g & g t ; & l t ; / r p o l y g o n s & g t ; & l t ; r p o l y g o n s & g t ; & l t ; i d & g t ; 8 2 2 2 4 0 0 6 5 2 3 4 5 6 0 6 1 4 7 & l t ; / i d & g t ; & l t ; r i n g & g t ; 6 w 2 9 1 3 5 h p C w 9 P v D w z C l d m E i x B s - B s D 0 o B o 3 C 3 m B x g B t y C y F 4 F r G 7 7 E u 1 C 7 D & l t ; / r i n g & g t ; & l t ; / r p o l y g o n s & g t ; & l t ; r p o l y g o n s & g t ; & l t ; i d & g t ; 8 2 2 2 4 0 0 6 5 2 3 4 5 6 0 6 1 4 8 & l t ; / i d & g t ; & l t ; r i n g & g t ; k 6 6 r h k 5 h p C x 2 t D p x p B x 0 c p 8 a 8 8 w F h w 7 F j j 4 B q u U _ o 9 C i v V n 5 r B - 5 Q h w B u j S l 7 o C x s t g B t 7 w D m 6 d l l i B g _ t E 9 9 P _ 0 R p h P h 9 5 G o u h B & l t ; / r i n g & g t ; & l t ; / r p o l y g o n s & g t ; & l t ; r p o l y g o n s & g t ; & l t ; i d & g t ; 8 2 2 2 4 0 0 6 8 6 7 0 5 3 4 4 5 1 3 & l t ; / i d & g t ; & l t ; r i n g & g t ; 1 7 r t z o 7 j p C j q I s E y E 6 C _ 2 F 1 z D _ D l w L s D x E q F r C - D u B 1 t C 8 0 D p G 7 D & l t ; / r i n g & g t ; & l t ; / r p o l y g o n s & g t ; & l t ; r p o l y g o n s & g t ; & l t ; i d & g t ; 8 2 2 2 4 0 0 6 8 6 7 0 5 3 4 4 5 1 4 & l t ; / i d & g t ; & l t ; r i n g & g t ; 7 u 3 x y 5 g i p C r D p I q b v F y E 4 C r S 9 k C q C h D k C q 9 B l a 1 C o D y 2 E i D j C & l t ; / r i n g & g t ; & l t ; / r p o l y g o n s & g t ; & l t ; r p o l y g o n s & g t ; & l t ; i d & g t ; 8 2 2 2 4 0 0 6 8 6 7 0 5 3 4 4 5 1 5 & l t ; / i d & g t ; & l t ; r i n g & g t ; 6 8 o n s w v k p C 4 G t I 5 9 F w o R I i 5 D i C j y E 2 T 3 s B t j Q 4 B x E k X 9 V p G r 1 F 0 5 Z 5 j B m t h B & l t ; / r i n g & g t ; & l t ; / r p o l y g o n s & g t ; & l t ; r p o l y g o n s & g t ; & l t ; i d & g t ; 8 2 2 2 4 0 0 6 8 6 7 0 5 3 4 4 5 1 6 & l t ; / i d & g t ; & l t ; r i n g & g t ; 9 1 o p r k 3 i p C p 3 C 1 F p F o C 3 3 H 6 j G t o O x D h C 4 6 C g v D j r G x 2 E v s K t 5 Z v C w D 2 m C 2 B w k C 9 9 K 3 G h H 0 H s W _ z B i d n E m 4 H m 6 G 3 y G z o F k k C n y G j 6 C 7 D u E w E 3 D 1 v H j C & l t ; / r i n g & g t ; & l t ; / r p o l y g o n s & g t ; & l t ; r p o l y g o n s & g t ; & l t ; i d & g t ; 8 2 2 2 4 0 0 6 8 6 7 0 5 3 4 4 5 1 7 & l t ; / i d & g t ; & l t ; r i n g & g t ; l l 6 _ 0 s 3 j p C s v 7 E t 0 z C 2 x 9 E p 4 9 C 7 r b - l I 6 0 E 9 g 1 I w r E 3 g - E y 2 R 9 i N z h f 4 8 T l 9 h B & l t ; / r i n g & g t ; & l t ; / r p o l y g o n s & g t ; & l t ; r p o l y g o n s & g t ; & l t ; i d & g t ; 8 2 2 2 4 0 0 7 5 5 4 2 4 8 2 1 2 4 9 & l t ; / i d & g t ; & l t ; r i n g & g t ; 6 3 7 1 2 r u l p C s t u R 4 v p p B 0 0 5 h B g p x T p 8 0 L n _ - F x r x D 5 u i Q _ l 0 P g w 0 G w l l H g - o r B y 1 - H p t r O 5 0 4 P 5 7 i J m n h e 1 l o _ B 9 6 3 G t l u C l _ 2 D g p k Y x y g D o 0 4 C z s i 3 B z 3 q E o 7 7 D g 8 0 g B g v x H _ 2 s F l 5 n F 7 l h J u 2 8 L G 5 i s B p - - D _ s q R 1 3 9 9 B 1 2 i L h j 5 a g o p Y j r g F 4 6 3 U s l z C v j h o B & l t ; / r i n g & g t ; & l t ; / r p o l y g o n s & g t ; & l t ; r p o l y g o n s & g t ; & l t ; i d & g t ; 8 2 2 2 4 0 0 8 2 4 1 4 4 2 9 7 9 8 5 & l t ; / i d & g t ; & l t ; r i n g & g t ; n n x u r 3 s m p C g m h B 8 G 4 E 0 w H l p J - 2 I 4 7 a j h M 8 B t C o O i D 5 I u I m D n 4 B h _ H 5 2 N & l t ; / r i n g & g t ; & l t ; / r p o l y g o n s & g t ; & l t ; r p o l y g o n s & g t ; & l t ; i d & g t ; 8 2 2 2 4 0 1 2 3 6 4 6 1 1 5 8 4 0 1 & l t ; / i d & g t ; & l t ; r i n g & g t ; 5 w i 4 4 6 1 j p C g l B 8 s L s s F s 7 C n O o C i r Z 5 0 C l l B 4 o B 2 D p g C 8 4 G l 6 B 3 l D n V w D t C 0 B - Y p j K j C & l t ; / r i n g & g t ; & l t ; / r p o l y g o n s & g t ; & l t ; r p o l y g o n s & g t ; & l t ; i d & g t ; 8 2 2 2 4 0 1 3 3 9 5 4 0 3 7 3 5 0 5 & l t ; / i d & g t ; & l t ; r i n g & g t ; 5 y 2 4 t 1 2 k p C q 5 F x 7 i C u 1 M h l - F i 2 V 5 v 5 C - 9 _ G & l t ; / r i n g & g t ; & l t ; / r p o l y g o n s & g t ; & l t ; r p o l y g o n s & g t ; & l t ; i d & g t ; 8 2 2 2 4 0 1 3 3 9 5 4 0 3 7 3 5 0 6 & l t ; / i d & g t ; & l t ; r i n g & g t ; 5 w m q u 2 g k p C m m h B 6 6 1 B q m y D h 1 N n j n C _ p Y 1 4 W k u i B k 3 o C 5 7 V & l t ; / r i n g & g t ; & l t ; / r p o l y g o n s & g t ; & l t ; r p o l y g o n s & g t ; & l t ; i d & g t ; 8 2 2 2 4 0 1 3 3 9 5 4 0 3 7 3 5 0 7 & l t ; / i d & g t ; & l t ; r i n g & g t ; r _ z v r s 2 k p C l o B h P z D h C g E 2 - B 0 I 1 Q _ w G v g B - V j V x R 1 g B 0 w B t J z C _ B t C n G k n I r w B y v D g b 0 m B 6 o E & l t ; / r i n g & g t ; & l t ; / r p o l y g o n s & g t ; & l t ; r p o l y g o n s & g t ; & l t ; i d & g t ; 8 2 2 2 4 0 1 3 3 9 5 4 0 3 7 3 5 0 8 & l t ; / i d & g t ; & l t ; r i n g & g t ; 7 h 7 v g - 6 k p C m p r C s x D q 7 x K i g P u s J 9 p R j l x C & l t ; / r i n g & g t ; & l t ; / r p o l y g o n s & g t ; & l t ; r p o l y g o n s & g t ; & l t ; i d & g t ; 8 2 2 2 4 0 1 3 3 9 5 4 0 3 7 3 5 0 9 & l t ; / i d & g t ; & l t ; r i n g & g t ; 4 i 8 i 2 3 q k p C u l h R 2 8 X 3 i 5 B 9 8 t D g 9 g B o 0 t C u v 7 J - o 6 G o 4 U h 1 w B 9 i j B p y g C x m i B 2 w 5 B v m m B 6 i p B h - h B & l t ; / r i n g & g t ; & l t ; / r p o l y g o n s & g t ; & l t ; r p o l y g o n s & g t ; & l t ; i d & g t ; 8 2 2 2 4 0 1 3 7 3 9 0 0 1 1 1 8 7 3 & l t ; / i d & g t ; & l t ; r i n g & g t ; x o g m 6 r w m p C k u 2 D 2 9 y F o _ 4 a x m 4 M v v w J 2 6 x D 6 5 r Q 9 k y I 0 q 5 N i l y P 3 - g C s 3 r f & l t ; / r i n g & g t ; & l t ; / r p o l y g o n s & g t ; & l t ; r p o l y g o n s & g t ; & l t ; i d & g t ; 8 2 2 2 4 0 1 7 5 1 8 5 7 2 3 3 9 2 1 & l t ; / i d & g t ; & l t ; r i n g & g t ; 0 3 4 l r 3 8 m p C z y x J _ p _ U 5 7 h C m t h q B m s 8 O g n q w B w y 6 B w 7 k r B z j i E 2 n 4 C t i k F 4 y 3 f q 0 1 h B & l t ; / r i n g & g t ; & l t ; / r p o l y g o n s & g t ; & l t ; r p o l y g o n s & g t ; & l t ; i d & g t ; 8 2 2 2 4 0 1 7 5 1 8 5 7 2 3 3 9 2 2 & l t ; / i d & g t ; & l t ; r i n g & g t ; 7 4 p 2 8 t v o p C w x E 6 Z y C r v B 2 C l c 0 q B h D 5 N k w B 4 p B g 2 B p 6 F g C 4 H h E v - B & l t ; / r i n g & g t ; & l t ; / r p o l y g o n s & g t ; & l t ; r p o l y g o n s & g t ; & l t ; i d & g t ; 8 2 2 2 4 0 2 0 2 6 7 3 5 1 4 0 8 6 5 & l t ; / i d & g t ; & l t ; r i n g & g t ; 5 t l o 4 m 5 l p C j 3 C 3 l C 8 G 4 E 7 t B w q B j D m g H w 1 B z C _ B q p B j E v k B i D 8 p E 8 E & l t ; / r i n g & g t ; & l t ; / r p o l y g o n s & g t ; & l t ; r p o l y g o n s & g t ; & l t ; i d & g t ; 8 2 2 2 4 0 2 0 2 6 7 3 5 1 4 0 8 6 6 & l t ; / i d & g t ; & l t ; r i n g & g t ; v 7 7 y w k 8 l p C w C v D 3 2 B l c q C x B r t C 2 J 3 F 4 e 7 K g J s w B p b 2 E y f z D 6 C q G _ d 2 1 B t 7 D 9 G - q B i F - L - G n N r B 2 - C n g C j o C h 4 D t x B g D u B & l t ; / r i n g & g t ; & l t ; / r p o l y g o n s & g t ; & l t ; r p o l y g o n s & g t ; & l t ; i d & g t ; 8 2 2 2 4 0 2 0 6 1 0 9 4 8 7 9 2 3 3 & l t ; / i d & g t ; & l t ; r i n g & g t ; g h 8 4 0 1 w m p C 6 n N g m 6 B t r W o w u D o q b l 9 i B m h t B 0 k 2 C t n i B - l T r i h R y x 1 B 2 9 Q 3 h l C w r 2 B i _ 7 B p h P 8 t c 4 5 o C i 8 w N & l t ; / r i n g & g t ; & l t ; / r p o l y g o n s & g t ; & l t ; r p o l y g o n s & g t ; & l t ; i d & g t ; 8 2 2 2 4 0 2 0 9 5 4 5 4 6 1 7 6 0 1 & l t ; / i d & g t ; & l t ; r i n g & g t ; m - 1 - 9 7 v m p C 9 n 5 B v 0 o - C - s k G r 7 v M l 4 _ C h y 2 B g 8 i B 3 6 7 C t m 9 f u 5 x I j s i T o o i L 0 6 u G q 5 m d v 1 8 D m 5 l L 8 4 l F l h g E 5 o m D t r i B o j q E v k x D w x 7 F s 2 t N m g y 1 B 8 r p B 7 7 k E x p 7 B w v y e 8 7 8 E _ 2 i N 4 s 7 y B 5 0 3 O z m y F 2 u 1 F 8 t t B r w v N u u 7 C 9 o 7 E & l t ; / r i n g & g t ; & l t ; / r p o l y g o n s & g t ; & l t ; r p o l y g o n s & g t ; & l t ; i d & g t ; 8 2 2 2 4 0 2 0 9 5 4 5 4 6 1 7 6 0 2 & l t ; / i d & g t ; & l t ; r i n g & g t ; u 8 6 h m h t m p C l t G t D x D 4 C q C - - K _ D h W x C 1 C t C r k B k v C r B r G j G & l t ; / r i n g & g t ; & l t ; / r p o l y g o n s & g t ; & l t ; r p o l y g o n s & g t ; & l t ; i d & g t ; 8 2 2 2 4 0 2 0 9 5 4 5 4 6 1 7 6 0 3 & l t ; / i d & g t ; & l t ; r i n g & g t ; t v z 6 5 - 1 m p C p w n C m _ m C 4 k t B i p l G r 3 Y 2 q q B q _ i E & l t ; / r i n g & g t ; & l t ; / r p o l y g o n s & g t ; & l t ; r p o l y g o n s & g t ; & l t ; i d & g t ; 8 2 2 2 4 0 2 0 9 5 4 5 4 6 1 7 6 0 4 & l t ; / i d & g t ; & l t ; r i n g & g t ; h 5 r p r g n n p C 1 8 G o w H m m i B 6 1 O i l P 7 p x B 4 v 5 D 8 y b - t R _ z j B g v V & l t ; / r i n g & g t ; & l t ; / r p o l y g o n s & g t ; & l t ; r p o l y g o n s & g t ; & l t ; i d & g t ; 8 2 2 2 4 0 2 1 2 9 8 1 4 3 5 5 9 6 9 & l t ; / i d & g t ; & l t ; r i n g & g t ; g 6 x 4 9 0 u o p C s E 3 F _ q B - v B y V 4 C 5 - C q x I m C o y p B 7 5 J u F t k I 5 C 2 y d m l q B i o I _ 9 C & l t ; / r i n g & g t ; & l t ; / r p o l y g o n s & g t ; & l t ; r p o l y g o n s & g t ; & l t ; i d & g t ; 8 2 2 2 4 0 2 1 2 9 8 1 4 3 5 5 9 7 0 & l t ; / i d & g t ; & l t ; r i n g & g t ; 7 1 i t s 5 r o p C 1 t G i q C x D - 9 G h C j F z _ C r 4 H m h 3 B x C 7 n h B g C j E o x V v r 4 B & l t ; / r i n g & g t ; & l t ; / r p o l y g o n s & g t ; & l t ; r p o l y g o n s & g t ; & l t ; i d & g t ; 8 2 2 2 4 0 2 1 2 9 8 1 4 3 5 5 9 7 1 & l t ; / i d & g t ; & l t ; r i n g & g t ; i u v n i 1 g o p C s E _ G 6 6 F h C j D 6 l 0 D i C u D 0 D x v D p i C 5 C h E t 2 K 7 D j 6 r B & l t ; / r i n g & g t ; & l t ; / r p o l y g o n s & g t ; & l t ; r p o l y g o n s & g t ; & l t ; i d & g t ; 8 2 2 2 4 0 2 1 2 9 8 1 4 3 5 5 9 7 2 & l t ; / i d & g t ; & l t ; r i n g & g t ; _ 1 k k 2 s x o p C _ - v G 9 j 7 G 9 x v E j 5 M q s n E n m h B 6 q g C 4 6 1 E p n g B z 5 v Q & l t ; / r i n g & g t ; & l t ; / r p o l y g o n s & g t ; & l t ; r p o l y g o n s & g t ; & l t ; i d & g t ; 8 2 2 2 4 0 2 1 2 9 8 1 4 3 5 5 9 7 3 & l t ; / i d & g t ; & l t ; r i n g & g t ; 7 7 0 0 x 4 o o p C r D 0 y B x D h C t n B s y G 0 h d k C r _ E t E 6 F 4 j F i F 5 n m B l 5 C & l t ; / r i n g & g t ; & l t ; / r p o l y g o n s & g t ; & l t ; r p o l y g o n s & g t ; & l t ; i d & g t ; 8 2 2 2 4 0 2 1 6 4 1 7 4 0 9 4 3 3 7 & l t ; / i d & g t ; & l t ; r i n g & g t ; 5 - _ o h y p n p C w C x D z D l D 4 - H 6 - G 1 h T s D y D m r E p C 9 D o _ 4 B & l t ; / r i n g & g t ; & l t ; / r p o l y g o n s & g t ; & l t ; r p o l y g o n s & g t ; & l t ; i d & g t ; 8 2 2 2 4 0 2 1 9 8 5 3 3 8 3 2 7 0 5 & l t ; / i d & g t ; & l t ; r i n g & g t ; z 1 9 j q x 0 o p C r D y E 4 C k E v 5 3 B u j K s k E _ 9 g B t B u D 0 D z 3 G 8 9 Q - D 7 D u 9 P 6 o J t 6 C g D j C u h C o 1 E & l t ; / r i n g & g t ; & l t ; / r p o l y g o n s & g t ; & l t ; r p o l y g o n s & g t ; & l t ; i d & g t ; 8 2 2 2 4 0 2 2 3 2 8 9 3 5 7 1 0 7 3 & l t ; / i d & g t ; & l t ; r i n g & g t ; t n - r m 9 6 l p C 4 G _ J h I s J l I m R k H 5 H i E 8 D 7 M 4 D 9 N x R x C y D k I 5 V m F m O g D q K n G 5 D & l t ; / r i n g & g t ; & l t ; / r p o l y g o n s & g t ; & l t ; r p o l y g o n s & g t ; & l t ; i d & g t ; 8 2 2 2 4 0 2 2 3 2 8 9 3 5 7 1 0 7 4 & l t ; / i d & g t ; & l t ; r i n g & g t ; 0 l z z i r 9 l p C u J 8 G w N j S 5 c 2 C p F l D z s C - N p E x B g K s G r s C t J x I l D 4 j B t J k I - C 4 B y F s I t B t H k I - G g C k D g O p J u 0 B 7 D 6 K h E k 0 B p C 1 M h J 9 D r w C o E 2 Q 3 B p G _ C & l t ; / r i n g & g t ; & l t ; / r p o l y g o n s & g t ; & l t ; r p o l y g o n s & g t ; & l t ; i d & g t ; 8 2 2 2 4 0 2 2 3 2 8 9 3 5 7 1 0 7 5 & l t ; / i d & g t ; & l t ; r i n g & g t ; _ t g 0 m o p n p C g q C 2 m B o y D 6 x E 8 G 7 F j T o g B w p C 8 Z w E k H 0 C z D s C g E r O _ k B u E _ C v F 8 G 4 E x H 7 E v E 5 m B 9 a 4 Y g - F w X 8 B _ B y S 4 b 1 G 3 g B r y C h z C s 1 D k h D j i C n E 6 b g F z n F & l t ; / r i n g & g t ; & l t ; / r p o l y g o n s & g t ; & l t ; r p o l y g o n s & g t ; & l t ; i d & g t ; 8 2 2 2 4 0 2 2 3 2 8 9 3 5 7 1 0 7 6 & l t ; / i d & g t ; & l t ; r i n g & g t ; i 0 8 1 t h s m p C t D 1 F v T s G g e s j B w F 4 F r G 2 1 E j C & l t ; / r i n g & g t ; & l t ; / r p o l y g o n s & g t ; & l t ; r p o l y g o n s & g t ; & l t ; i d & g t ; 8 2 2 2 4 0 2 2 3 2 8 9 3 5 7 1 0 7 7 & l t ; / i d & g t ; & l t ; r i n g & g t ; t n 8 m 3 5 v n p C 3 1 B x F z D h C 1 W h v F r p E 8 n B m I x s B i D w b r u M & l t ; / r i n g & g t ; & l t ; / r p o l y g o n s & g t ; & l t ; r p o l y g o n s & g t ; & l t ; i d & g t ; 8 2 2 2 4 0 2 2 6 7 2 5 3 3 0 9 4 4 1 & l t ; / i d & g t ; & l t ; r i n g & g t ; h - - z n x z n p C h 8 G 1 4 a v k L o 4 X - - a l 1 _ E _ 0 D 1 p f o k 7 B _ - J 8 w w C _ t q G g u 1 B u u S 0 q _ I i l 1 B & l t ; / r i n g & g t ; & l t ; / r p o l y g o n s & g t ; & l t ; r p o l y g o n s & g t ; & l t ; i d & g t ; 8 2 2 2 4 0 2 3 0 1 6 1 3 0 4 7 8 0 9 & l t ; / i d & g t ; & l t ; r i n g & g t ; 5 5 _ n - 3 j n p C j m h H k u y B 4 5 6 P 5 _ q B 9 l l B 5 g V m l 5 B s 0 a & l t ; / r i n g & g t ; & l t ; / r p o l y g o n s & g t ; & l t ; r p o l y g o n s & g t ; & l t ; i d & g t ; 8 2 2 2 4 0 2 3 3 5 9 7 2 7 8 6 1 7 7 & l t ; / i d & g t ; & l t ; r i n g & g t ; y y 6 x y - _ p p C t c 2 y B 2 C z I 1 H 4 7 L w o F k t D z o D 8 L 4 B v E l B w D 3 E h E w k C i 2 E l o L m _ C v c 6 R & l t ; / r i n g & g t ; & l t ; / r p o l y g o n s & g t ; & l t ; r p o l y g o n s & g t ; & l t ; i d & g t ; 8 2 2 2 4 0 2 3 3 5 9 7 2 7 8 6 1 7 8 & l t ; / i d & g t ; & l t ; r i n g & g t ; k 5 3 m 6 q 8 p p C h i B m K - n B u E 0 E n D 2 2 F i M w u B 9 B z F 2 C n D j F z m B u 1 D l l B l K _ 3 S c n h C 7 G 2 D y w F 0 8 B i F _ C i u F 8 g B m j Q & l t ; / r i n g & g t ; & l t ; / r p o l y g o n s & g t ; & l t ; r p o l y g o n s & g t ; & l t ; i d & g t ; 8 2 2 2 4 0 3 4 0 1 1 2 4 6 7 5 5 8 5 & l t ; / i d & g t ; & l t ; r i n g & g t ; l 2 h 2 t _ j h p C z n Y 0 o B r B j B i D g D v Y p _ l B r g G 8 t l B z D 8 a 7 l F o m B g u L 7 j R n D g E t j C 8 k D q C m C 9 C x n N s 9 S 8 G z s M r q J j D k C t B 0 h 4 B 0 y n C s v E q D t 8 p B n o d 0 F 9 0 I i t I k F 9 D p X r n D r C 2 u N - o b - D j C 0 7 S t G n C j C & l t ; / r i n g & g t ; & l t ; / r p o l y g o n s & g t ; & l t ; r p o l y g o n s & g t ; & l t ; i d & g t ; 8 2 2 2 4 0 4 2 9 4 4 7 7 8 7 3 1 5 3 & l t ; / i d & g t ; & l t ; r i n g & g t ; 7 5 o u m u m n p C v F v L z I 3 t B g z B h C q C - E 7 s B u D y D i i B x C 6 F s S p C 1 - H 0 N & l t ; / r i n g & g t ; & l t ; / r p o l y g o n s & g t ; & l t ; r p o l y g o n s & g t ; & l t ; i d & g t ; 8 2 2 2 4 0 4 3 2 8 8 3 7 6 1 1 5 2 1 & l t ; / i d & g t ; & l t ; r i n g & g t ; m v 1 u 7 h _ n p C k B 2 h C p I 6 C k J t b i C h a 4 i B t C p C q W & l t ; / r i n g & g t ; & l t ; / r p o l y g o n s & g t ; & l t ; r p o l y g o n s & g t ; & l t ; i d & g t ; 8 2 2 2 4 0 4 3 6 3 1 9 7 3 4 9 8 8 9 & l t ; / i d & g t ; & l t ; r i n g & g t ; q g r z g v g o p C 5 B v D q B h C 3 p D k E _ D 9 C u D _ B a p g B 0 s C 8 E & l t ; / r i n g & g t ; & l t ; / r p o l y g o n s & g t ; & l t ; r p o l y g o n s & g t ; & l t ; i d & g t ; 8 2 2 2 4 0 4 3 6 3 1 9 7 3 4 9 8 9 0 & l t ; / i d & g t ; & l t ; r i n g & g t ; 0 0 u m j h o o p C 4 6 y J q 9 - B h t y E n 5 2 H - n a w n K 2 5 O t 3 i G p u q B m 1 n B t 1 z C 8 v K w h h C q y z C h 8 i B g q G x p O _ i g B t 1 T r 0 k B 3 3 2 B w i Q j t 0 B i 8 w B 7 g q G p v P l p d h m w H 0 l 2 C 0 n W x 2 t B j _ E 2 z h B 6 k - E 5 u 0 B l s _ D 3 7 J x q P w v N 5 8 G 1 j P z 8 M i 1 P o 5 G z q c k y i B 6 v K g 2 K q w W 1 n H x x K _ 7 8 C k 9 r Q m m Y h r P y 2 W 8 m M t 0 l C n 1 Z z 6 p D 9 3 e n k T 2 k w C x p t B g q a v 2 i C 4 o K q h m C p 9 k B m m R 8 m g B 2 k P w p Q 3 _ 8 D w y P v 3 M k w 9 B 7 - i E w r H 8 5 D z 2 O j q T l v V 2 k H o 4 S 7 w S h 3 k D w z - C n v a z 2 8 B v 6 1 N 9 _ K w 1 e g 5 t E 6 s p F 5 j X 7 4 l C 5 _ p B 6 x G k - r H x r 1 C y _ O 1 x n B v 5 T - y I n q J 6 z 4 D 5 p w C 5 q J k s m C m 1 M r z y K z - l B 0 g H 3 t o G v w z C 4 m 9 C z q J l x x F v 4 L h 8 N 1 6 j B g o L 0 m i G j 5 7 E 0 o F 5 o x H 0 x r B 1 o i B 2 j K y o T m y 7 B w 0 1 D p 5 O y w 7 D u 4 K 3 j 2 B 9 p H p 5 X n j O 9 x Z p 3 1 C 2 6 _ B y i K u v u C z 1 E m 7 u L n y I 7 - L s x B 1 0 x C t u 0 C 3 2 I m 9 H 7 g V n t L 5 w H 4 n P 7 q d 1 5 1 B q s O 0 o 8 B r 5 X x s c 4 y y v B 7 s p C - - 0 J 6 z h G 6 s R q k t E w u e i q 6 C 1 z s D w j s B j v 5 D 8 2 g I t i l B n g D h p 4 B - l 7 C g o x D j 2 I 2 0 G q l Q g j n I 3 0 e 7 v a t g c 9 3 F o - t B 3 j m E n m x C w 4 V 2 j m I 6 r 2 E 5 j z B - v m B u p D 9 z 7 K i g M p 9 5 D & l t ; / r i n g & g t ; & l t ; / r p o l y g o n s & g t ; & l t ; r p o l y g o n s & g t ; & l t ; i d & g t ; 8 2 2 2 4 0 4 3 6 3 1 9 7 3 4 9 8 9 1 & l t ; / i d & g t ; & l t ; r i n g & g t ; q q 0 t n k 1 o p C q r B w f y E y E s B i E m G _ H z 5 B 1 C 5 C j H k F _ E & l t ; / r i n g & g t ; & l t ; / r p o l y g o n s & g t ; & l t ; r p o l y g o n s & g t ; & l t ; i d & g t ; 8 2 2 2 4 0 4 3 9 7 5 5 7 0 8 8 2 5 7 & l t ; / i d & g t ; & l t ; r i n g & g t ; x i u y r i 6 o p C 5 O 8 G t P i E m C s F 3 r B y D t C i F l C y G & l t ; / r i n g & g t ; & l t ; / r p o l y g o n s & g t ; & l t ; r p o l y g o n s & g t ; & l t ; i d & g t ; 8 2 2 2 4 0 4 3 9 7 5 5 7 0 8 8 2 5 8 & l t ; / i d & g t ; & l t ; r i n g & g t ; 6 4 3 m r 7 - n p C x F j P w G _ I k L q I 2 B 0 H n C j C & l t ; / r i n g & g t ; & l t ; / r p o l y g o n s & g t ; & l t ; r p o l y g o n s & g t ; & l t ; i d & g t ; 8 2 2 2 4 0 4 6 0 3 7 1 5 5 1 8 4 6 5 & l t ; / i d & g t ; & l t ; r i n g & g t ; 4 y g 4 3 m o q p C 4 G r I s G k G r E s I r G j G & l t ; / r i n g & g t ; & l t ; / r p o l y g o n s & g t ; & l t ; r p o l y g o n s & g t ; & l t ; i d & g t ; 8 2 2 2 4 0 4 6 0 3 7 1 5 5 1 8 4 6 6 & l t ; / i d & g t ; & l t ; r i n g & g t ; 4 0 w 9 r s q q p C v u B 8 G 9 F x K - C r E 7 U 9 G 2 D i F h G & l t ; / r i n g & g t ; & l t ; / r p o l y g o n s & g t ; & l t ; r p o l y g o n s & g t ; & l t ; i d & g t ; 8 2 2 2 4 0 4 6 7 2 4 3 4 9 9 5 2 0 1 & l t ; / i d & g t ; & l t ; r i n g & g t ; 3 m 3 9 m v i s p C l L r L 7 F q G g G - M 1 C _ B r C - D _ C & l t ; / r i n g & g t ; & l t ; / r p o l y g o n s & g t ; & l t ; r p o l y g o n s & g t ; & l t ; i d & g t ; 8 2 2 2 4 0 4 6 7 2 4 3 4 9 9 5 2 0 2 & l t ; / i d & g t ; & l t ; r i n g & g t ; z w 9 6 p 8 0 s p C 7 S 6 r B 5 F 1 H - C 4 B w X h R 3 C r C h E j C & l t ; / r i n g & g t ; & l t ; / r p o l y g o n s & g t ; & l t ; r p o l y g o n s & g t ; & l t ; i d & g t ; 8 2 2 2 4 8 5 1 4 2 9 4 2 2 5 3 0 5 7 & l t ; / i d & g t ; & l t ; r i n g & g t ; y o 2 x r z p 4 h C s h C z 9 B z F w J 6 E 2 G h T 5 h D u R k E h D - C 3 H h D k C 1 K t H 4 u B 4 9 B x J 2 F i I 8 l C x E l E 6 X 2 D h E 9 D 5 B x F 3 E 4 H y H 7 D & l t ; / r i n g & g t ; & l t ; / r p o l y g o n s & g t ; & l t ; r p o l y g o n s & g t ; & l t ; i d & g t ; 8 2 2 2 4 8 5 1 4 2 9 4 2 2 5 3 0 5 8 & l t ; / i d & g t ; & l t ; r i n g & g t ; m 2 1 t t x n 4 h C t F 9 S j v B 6 E 5 1 D y G u E g H n D 8 - B 3 u B v D z D 4 Q o N u G k G z G 1 D k E x B 7 N k E _ D k C u X 3 g B t r B 5 J 6 F w o B z m B r E - G p J z C 3 C t C - D 7 f o D p k E _ m B 5 I & l t ; / r i n g & g t ; & l t ; / r p o l y g o n s & g t ; & l t ; r p o l y g o n s & g t ; & l t ; i d & g t ; 8 2 2 2 4 8 5 4 8 6 5 3 9 6 3 6 7 3 7 & l t ; / i d & g t ; & l t ; r i n g & g t ; o q m q w 7 l 9 h C o 9 4 a p 1 2 B 4 _ N m k z B 1 8 H r r w C k 5 2 P m 4 1 C 6 z y B & l t ; / r i n g & g t ; & l t ; / r p o l y g o n s & g t ; & l t ; r p o l y g o n s & g t ; & l t ; i d & g t ; 8 2 2 2 4 8 6 1 0 5 0 1 4 9 2 7 3 6 5 & l t ; / i d & g t ; & l t ; r i n g & g t ; j r 8 k 3 z s 6 h C r _ J v D 0 E u G h 3 B s G h 1 C - x B i v B v a o - F 3 J n E h J o q G n - B & l t ; / r i n g & g t ; & l t ; / r p o l y g o n s & g t ; & l t ; r p o l y g o n s & g t ; & l t ; i d & g t ; 8 2 2 2 4 8 9 3 3 4 8 3 0 3 3 3 9 5 3 & l t ; / i d & g t ; & l t ; r i n g & g t ; r k k _ 7 l 8 i i C v F z F 4 C s G h C _ G - O j i B u E i H q G 5 R 4 O p 8 C h R t N 8 K y H 6 R & l t ; / r i n g & g t ; & l t ; / r p o l y g o n s & g t ; & l t ; r p o l y g o n s & g t ; & l t ; i d & g t ; 8 2 2 2 4 9 0 3 6 5 6 2 2 4 8 4 9 9 3 & l t ; / i d & g t ; & l t ; r i n g & g t ; i v x s 6 m w m i C v 7 I k V 8 G 9 F x H 8 L 1 o E k 1 L 8 u B - G j B p C 8 g B - s D n 5 C & l t ; / r i n g & g t ; & l t ; / r p o l y g o n s & g t ; & l t ; r p o l y g o n s & g t ; & l t ; i d & g t ; 8 2 2 2 4 9 0 4 3 4 3 4 1 9 6 1 7 3 0 & l t ; / i d & g t ; & l t ; r i n g & g t ; 4 v m x y h 5 o i C s E 4 y B 7 F z H 4 D o u C x E 2 D p G u B x P & l t ; / r i n g & g t ; & l t ; / r p o l y g o n s & g t ; & l t ; r p o l y g o n s & g t ; & l t ; i d & g t ; 8 2 2 2 4 9 0 9 1 5 3 7 8 2 9 8 8 8 1 & l t ; / i d & g t ; & l t ; r i n g & g t ; u u x 0 7 4 5 s i C x F 3 F 5 - C s 2 K k G i R - B q C v W 4 D w D 0 D v U u H z E m Y m D g F 9 T 0 F 1 E h E y W l q B m W & l t ; / r i n g & g t ; & l t ; / r p o l y g o n s & g t ; & l t ; r p o l y g o n s & g t ; & l t ; i d & g t ; 8 2 2 2 4 9 1 0 1 8 4 5 7 5 1 3 9 8 5 & l t ; / i d & g t ; & l t ; r i n g & g t ; g 5 5 q o 8 8 3 h C j I w j H 5 c o W 2 Q 0 C n I g D u B 2 6 D x F x D p F g J t D 0 C z D 1 B i Q i G 3 G 1 E p 5 B p h B R _ D 9 a m 9 B 3 Q 0 F 2 D p E u D y L 8 1 B 7 f 3 E k D 9 w B 8 C & l t ; / r i n g & g t ; & l t ; / r p o l y g o n s & g t ; & l t ; r p o l y g o n s & g t ; & l t ; i d & g t ; 8 2 2 2 4 9 5 5 5 3 9 4 2 9 7 8 5 6 1 & l t ; / i d & g t ; & l t ; r i n g & g t ; s l u x 9 z l o i C s y B x D - B s C j S i q B z N l l B n B 1 l B n E 9 I s y D & l t ; / r i n g & g t ; & l t ; / r p o l y g o n s & g t ; & l t ; r p o l y g o n s & g t ; & l t ; i d & g t ; 8 2 2 2 5 0 3 4 2 2 3 2 3 0 6 4 8 3 3 & l t ; / i d & g t ; & l t ; r i n g & g t ; i 3 0 o t u g w i C 9 u B v o B g H s G _ D n K s D m T 3 g B v J v E 1 E 0 H 1 5 C & l t ; / r i n g & g t ; & l t ; / r p o l y g o n s & g t ; & l t ; r p o l y g o n s & g t ; & l t ; i d & g t ; 8 2 2 2 5 0 3 4 2 2 3 2 3 0 6 4 8 3 4 & l t ; / i d & g t ; & l t ; r i n g & g t ; t q x 2 z l _ v i C r g D u s R 8 5 B 5 S o l B 1 F 3 D j D m C s Y 5 m B t 7 B x R _ d 5 Z r r B 8 4 E q h E 1 C t C i F v 4 D & l t ; / r i n g & g t ; & l t ; / r p o l y g o n s & g t ; & l t ; r p o l y g o n s & g t ; & l t ; i d & g t ; 8 2 2 2 5 0 3 4 5 6 6 8 2 8 0 3 2 0 1 & l t ; / i d & g t ; & l t ; r i n g & g t ; h y 3 p t g 6 x i C u r B v l F t L h C q C h F 5 E y O u c t y B s i B 4 F 0 H 7 P k W & l t ; / r i n g & g t ; & l t ; / r p o l y g o n s & g t ; & l t ; r p o l y g o n s & g t ; & l t ; i d & g t ; 8 2 2 2 5 0 3 4 9 1 0 4 2 5 4 1 5 6 9 & l t ; / i d & g t ; & l t ; r i n g & g t ; 9 m 3 6 i 6 m x i C v g D q z H o n G z D n D j F 6 D w c z _ P 9 y C z C 5 C r C n C 7 D & l t ; / r i n g & g t ; & l t ; / r p o l y g o n s & g t ; & l t ; r p o l y g o n s & g t ; & l t ; i d & g t ; 8 2 2 2 5 0 6 8 9 2 6 5 6 6 4 0 0 0 1 & l t ; / i d & g t ; & l t ; r i n g & g t ; 4 o o n 8 0 t m l C 4 G i H p k C 5 - C j D 8 D g i B 8 B _ g G j K k D n C _ C s r B l 4 D & l t ; / r i n g & g t ; & l t ; / r p o l y g o n s & g t ; & l t ; r p o l y g o n s & g t ; & l t ; i d & g t ; 8 2 2 2 5 0 7 6 4 8 5 7 0 8 8 4 0 9 7 & l t ; / i d & g t ; & l t ; r i n g & g t ; u _ 3 s s p 4 r l C 0 j t H q r R z m 9 B r s N s y 3 D n o s B 2 0 b & l t ; / r i n g & g t ; & l t ; / r p o l y g o n s & g t ; & l t ; r p o l y g o n s & g t ; & l t ; i d & g t ; 8 2 2 2 5 0 7 8 2 0 3 6 9 5 7 5 9 3 7 & l t ; / i d & g t ; & l t ; r i n g & g t ; s 8 u 5 s 4 i w m C k j 1 3 C o 0 O g v W h g c s - i B r r b y g J 7 n 3 Q j 4 5 h C 8 1 P h n 1 K m x r P & l t ; / r i n g & g t ; & l t ; / r p o l y g o n s & g t ; & l t ; r p o l y g o n s & g t ; & l t ; i d & g t ; 8 2 2 2 5 0 7 8 2 0 3 6 9 5 7 5 9 3 8 & l t ; / i d & g t ; & l t ; r i n g & g t ; 2 7 _ u u o g q l C 5 B 1 c w E 4 C y M i E _ 5 C 5 7 C u D 1 E r G v 4 D k O 8 E & l t ; / r i n g & g t ; & l t ; / r p o l y g o n s & g t ; & l t ; r p o l y g o n s & g t ; & l t ; i d & g t ; 8 2 2 2 5 0 7 8 2 0 3 6 9 5 7 5 9 3 9 & l t ; / i d & g t ; & l t ; r i n g & g t ; 2 y 9 - g o h 9 i C k f _ Q i F 7 D o y B v D j v C s B n F h F i C s r D 1 H i G - 5 B w X x E x G k F 8 E & l t ; / r i n g & g t ; & l t ; / r p o l y g o n s & g t ; & l t ; r p o l y g o n s & g t ; & l t ; i d & g t ; 8 2 2 2 5 0 7 8 2 0 3 6 9 5 7 5 9 4 0 & l t ; / i d & g t ; & l t ; r i n g & g t ; t 9 r 7 8 h - 8 i C w i I v D z D - W h F 9 C x z M u D 6 F 0 H _ C 2 M & l t ; / r i n g & g t ; & l t ; / r p o l y g o n s & g t ; & l t ; r p o l y g o n s & g t ; & l t ; i d & g t ; 8 2 2 2 5 0 7 8 2 0 3 6 9 5 7 5 9 4 1 & l t ; / i d & g t ; & l t ; r i n g & g t ; 1 3 i p t 5 9 8 i C l 4 R n I 4 E j F p K v W - C x C z C o 4 E s o B - G 0 B k D _ N j C & l t ; / r i n g & g t ; & l t ; / r p o l y g o n s & g t ; & l t ; r p o l y g o n s & g t ; & l t ; i d & g t ; 8 2 2 2 5 0 7 8 5 4 7 2 9 3 1 4 3 0 5 & l t ; / i d & g t ; & l t ; r i n g & g t ; v 7 g 4 4 p r 9 i C _ 6 D 0 i I x 3 C x D 6 C o G 8 D q 1 D i t G t w D 5 J o D k F _ C 2 N & l t ; / r i n g & g t ; & l t ; / r p o l y g o n s & g t ; & l t ; r p o l y g o n s & g t ; & l t ; i d & g t ; 8 2 2 2 5 0 7 8 5 4 7 2 9 3 1 4 3 0 6 & l t ; / i d & g t ; & l t ; r i n g & g t ; m t 0 9 k g 0 9 i C q h C q y B u E z D s C u U _ D z N z n B h D 7 N p y B z C r B 2 B 6 t B 9 G o D n Z 7 I & l t ; / r i n g & g t ; & l t ; / r p o l y g o n s & g t ; & l t ; r p o l y g o n s & g t ; & l t ; i d & g t ; 8 2 2 2 5 0 7 8 5 4 7 2 9 3 1 4 3 0 7 & l t ; / i d & g t ; & l t ; r i n g & g t ; h y x x o z n 9 o C r l C t D l T y E s C s U 6 w T _ D l s K 7 s C h n B p K s D 9 G r R i 1 B 5 e h m B 8 4 I _ E 5 - G 0 R t j B & l t ; / r i n g & g t ; & l t ; / r p o l y g o n s & g t ; & l t ; r p o l y g o n s & g t ; & l t ; i d & g t ; 8 2 2 2 5 0 7 8 5 4 7 2 9 3 1 4 3 0 8 & l t ; / i d & g t ; & l t ; r i n g & g t ; p 0 8 x r w - 8 i C 0 Q y _ E p I 4 E h F 9 C g r I w D 2 D h E 8 E & l t ; / r i n g & g t ; & l t ; / r p o l y g o n s & g t ; & l t ; r p o l y g o n s & g t ; & l t ; i d & g t ; 8 2 2 2 5 0 7 8 5 4 7 2 9 3 1 4 3 0 9 & l t ; / i d & g t ; & l t ; r i n g & g t ; o 5 x y g l 6 8 i C 0 G _ M 5 F s G t H i L u D y D m D i D 7 D & l t ; / r i n g & g t ; & l t ; / r p o l y g o n s & g t ; & l t ; r p o l y g o n s & g t ; & l t ; i d & g t ; 8 2 2 2 5 0 7 8 5 4 7 2 9 3 1 4 3 1 0 & l t ; / i d & g t ; & l t ; r i n g & g t ; 4 0 4 n l p t 9 o C 8 z H y q u B j t x D u h k B r l f i z g B 7 u 2 L 0 9 D & l t ; / r i n g & g t ; & l t ; / r p o l y g o n s & g t ; & l t ; r p o l y g o n s & g t ; & l t ; i d & g t ; 8 2 2 2 5 0 7 8 8 9 0 8 9 0 5 2 6 7 3 & l t ; / i d & g t ; & l t ; r i n g & g t ; x h j p j j o 9 i C 5 1 B _ G u G h D k C s l C 2 F t G g F r F & l t ; / r i n g & g t ; & l t ; / r p o l y g o n s & g t ; & l t ; r p o l y g o n s & g t ; & l t ; i d & g t ; 8 2 2 2 5 0 7 8 8 9 0 8 9 0 5 2 6 7 4 & l t ; / i d & g t ; & l t ; r i n g & g t ; _ 0 - 6 u u u w m C s E m z C i H z H - C n H k I n z B k F _ E & l t ; / r i n g & g t ; & l t ; / r p o l y g o n s & g t ; & l t ; r p o l y g o n s & g t ; & l t ; i d & g t ; 8 2 2 2 5 0 7 8 8 9 0 8 9 0 5 2 6 7 5 & l t ; / i d & g t ; & l t ; r i n g & g t ; 7 s t p 0 9 n 8 i C y w j G o 3 R 8 0 - B 7 g Y q z P j 5 I y - Z g k O 7 m i B u _ D o _ a 2 - v B k z N z n R & l t ; / r i n g & g t ; & l t ; / r p o l y g o n s & g t ; & l t ; r p o l y g o n s & g t ; & l t ; i d & g t ; 8 2 2 2 5 0 7 8 8 9 0 8 9 0 5 2 6 7 6 & l t ; / i d & g t ; & l t ; r i n g & g t ; s 9 3 u x z p 9 i C o j _ B 3 j v F l r q B n r C o 5 m C x 2 U x k g B 5 i w B s s 1 B k n q G o m v B 6 n J 9 o S v _ q C & l t ; / r i n g & g t ; & l t ; / r p o l y g o n s & g t ; & l t ; r p o l y g o n s & g t ; & l t ; i d & g t ; 8 2 2 2 5 0 7 8 8 9 0 8 9 0 5 2 6 7 7 & l t ; / i d & g t ; & l t ; r i n g & g t ; 2 m l 5 i 7 4 8 i C x u B 2 5 K w E 7 F q M - 3 C s R _ h C 2 C h C 1 B _ D m w B q C o C 5 R x h B g H r c q l B o E z y F 0 E n D g E t K 0 E m 6 B 6 C j F x g B s D - G r J v f k u C 3 s B x C x E n E m T 1 Z q 3 C r 5 B m I n E p M 6 n H u 7 B i S 4 h B t z C g C r C 2 b 0 u C 0 D l E g D u B & l t ; / r i n g & g t ; & l t ; / r p o l y g o n s & g t ; & l t ; r p o l y g o n s & g t ; & l t ; i d & g t ; 8 2 2 2 5 0 7 9 2 3 4 4 8 7 9 1 0 4 1 & l t ; / i d & g t ; & l t ; r i n g & g t ; t o s q 8 u p u m C 2 3 w D q q P 5 p q C 3 u m B p 3 G 9 m N 7 o b & l t ; / r i n g & g t ; & l t ; / r p o l y g o n s & g t ; & l t ; r p o l y g o n s & g t ; & l t ; i d & g t ; 8 2 2 2 5 0 7 9 2 3 4 4 8 7 9 1 0 4 2 & l t ; / i d & g t ; & l t ; r i n g & g t ; s 6 m l g 4 5 8 i C p X y C _ G 3 H h D v B q X 6 B y D t C - D 7 D & l t ; / r i n g & g t ; & l t ; / r p o l y g o n s & g t ; & l t ; r p o l y g o n s & g t ; & l t ; i d & g t ; 8 2 2 2 5 5 3 6 2 1 9 0 0 8 2 0 4 8 1 & l t ; / i d & g t ; & l t ; r i n g & g t ; r x h _ m u l g j C 9 H 4 J p F j O 4 D k I 1 C 2 B r C g D j C & l t ; / r i n g & g t ; & l t ; / r p o l y g o n s & g t ; & l t ; r p o l y g o n s & g t ; & l t ; i d & g t ; 8 2 2 2 5 5 3 6 2 1 9 0 0 8 2 0 4 8 2 & l t ; / i d & g t ; & l t ; r i n g & g t ; r s w i 1 j 1 h j C j s E 6 G 7 F q k B O k H j F 7 E y l C 5 E v E 3 C C r C y F 0 D 2 B i D _ N i D j G & l t ; / r i n g & g t ; & l t ; / r p o l y g o n s & g t ; & l t ; r p o l y g o n s & g t ; & l t ; i d & g t ; 8 2 2 2 5 5 3 6 2 1 9 0 0 8 2 0 4 8 3 & l t ; / i d & g t ; & l t ; r i n g & g t ; g 9 9 l l x t w l C w C n 2 B 5 F 1 H i G x J m I 7 J 2 B p G 7 D & l t ; / r i n g & g t ; & l t ; / r p o l y g o n s & g t ; & l t ; r p o l y g o n s & g t ; & l t ; i d & g t ; 8 2 2 2 5 5 3 6 2 1 9 0 0 8 2 0 4 8 4 & l t ; / i d & g t ; & l t ; r i n g & g t ; 1 6 y u 3 h 2 o p C 4 M t i B i q C u a y M s 0 H 6 C i E m C t B 8 u B - 4 X - p C 0 F _ B 2 B p U x o F _ 9 D & l t ; / r i n g & g t ; & l t ; / r p o l y g o n s & g t ; & l t ; r p o l y g o n s & g t ; & l t ; i d & g t ; 8 2 2 2 5 5 3 6 5 6 2 6 0 5 5 8 8 4 9 & l t ; / i d & g t ; & l t ; r i n g & g t ; 0 u j k k r g y l C s E 1 F t O x I i J p H 5 G 2 D x M t M i D j C & l t ; / r i n g & g t ; & l t ; / r p o l y g o n s & g t ; & l t ; r p o l y g o n s & g t ; & l t ; i d & g t ; 8 2 2 2 5 5 4 3 7 7 8 1 5 0 6 4 5 7 7 & l t ; / i d & g t ; & l t ; r i n g & g t ; 5 w k r s 7 u i j C w C j g G u z H 9 1 B 8 G p F o G 0 Y x j C 5 E m L s F i I g E 6 D 7 l D 1 C g C 0 B i D g T l R g c h E w B w Q i F 8 C & l t ; / r i n g & g t ; & l t ; / r p o l y g o n s & g t ; & l t ; r p o l y g o n s & g t ; & l t ; i d & g t ; 8 2 2 2 5 5 4 4 1 2 1 7 4 8 0 2 9 4 5 & l t ; / i d & g t ; & l t ; r i n g & g t ; 2 6 s h t p s l j C z l C n C j C k B w E q R 6 J 7 i B t P 1 H i G m o B r l B 4 i B u F z C 1 E k D n C 3 C r C - D _ C & l t ; / r i n g & g t ; & l t ; / r p o l y g o n s & g t ; & l t ; r p o l y g o n s & g t ; & l t ; i d & g t ; 8 2 2 2 5 5 4 4 8 0 8 9 4 2 7 9 6 8 8 & l t ; / i d & g t ; & l t ; r i n g & g t ; 9 k 9 _ 9 i j m j C h I _ G m E x H k C t E 2 F r B k D s H & l t ; / r i n g & g t ; & l t ; / r p o l y g o n s & g t ; & l t ; r p o l y g o n s & g t ; & l t ; i d & g t ; 8 2 2 2 5 5 4 6 8 7 0 5 2 7 0 9 8 8 9 & l t ; / i d & g t ; & l t ; r i n g & g t ; r k g v l 7 0 m n C 5 h B t D r I y M x B m C o j B x C 2 F x G h E 8 E & l t ; / r i n g & g t ; & l t ; / r p o l y g o n s & g t ; & l t ; r p o l y g o n s & g t ; & l t ; i d & g t ; 8 2 2 2 5 5 4 6 8 7 0 5 2 7 0 9 8 9 0 & l t ; / i d & g t ; & l t ; r i n g & g t ; 8 4 - u u m w m j C j 0 5 H r y g B g h k B l t a u 2 6 E o 8 r C n k 0 D & l t ; / r i n g & g t ; & l t ; / r p o l y g o n s & g t ; & l t ; r p o l y g o n s & g t ; & l t ; i d & g t ; 8 2 2 2 5 5 4 6 8 7 0 5 2 7 0 9 8 9 1 & l t ; / i d & g t ; & l t ; r i n g & g t ; z o p p k 8 3 m n C t D p 2 B g H l F h D 6 p B h l B 6 B 4 F 8 H k D 9 D _ s B & l t ; / r i n g & g t ; & l t ; / r p o l y g o n s & g t ; & l t ; r p o l y g o n s & g t ; & l t ; i d & g t ; 8 2 2 2 5 5 4 7 9 0 1 3 1 9 2 4 9 9 3 & l t ; / i d & g t ; & l t ; r i n g & g t ; 0 w x - 6 s v - i C x F v L 3 H - E g I 1 C _ B 0 B i D s K & l t ; / r i n g & g t ; & l t ; / r p o l y g o n s & g t ; & l t ; r p o l y g o n s & g t ; & l t ; i d & g t ; 8 2 2 2 5 5 4 8 2 4 4 9 1 6 6 3 3 6 1 & l t ; / i d & g t ; & l t ; r i n g & g t ; u 7 2 m o 4 l y m C z 2 e o m J 9 8 p K 8 l 0 B z u h B 7 m f 0 z F l v j C 6 r G _ y m G & l t ; / r i n g & g t ; & l t ; / r p o l y g o n s & g t ; & l t ; r p o l y g o n s & g t ; & l t ; i d & g t ; 8 2 2 2 5 5 4 8 5 8 8 5 1 4 0 1 7 2 9 & l t ; / i d & g t ; & l t ; r i n g & g t ; 7 6 - x 1 m t - i C n g E 8 G 7 F j D 8 Y 5 E o u C z C y D r C - D _ C & l t ; / r i n g & g t ; & l t ; / r p o l y g o n s & g t ; & l t ; r p o l y g o n s & g t ; & l t ; i d & g t ; 8 2 2 2 5 5 4 8 5 8 8 5 1 4 0 1 7 3 0 & l t ; / i d & g t ; & l t ; r i n g & g t ; v 4 o 9 g h m g j C x l w T g l E s v m B n h i I 6 - 6 B j w G v i O h q _ D 8 0 h D g 3 m D m m M q n Y 5 x I w 5 R & l t ; / r i n g & g t ; & l t ; / r p o l y g o n s & g t ; & l t ; r p o l y g o n s & g t ; & l t ; i d & g t ; 8 2 2 2 5 5 4 8 5 8 8 5 1 4 0 1 7 3 1 & l t ; / i d & g t ; & l t ; r i n g & g t ; t g m y v p 2 - i C - v S n u C x D 1 D p n B j T - B l D k g C i G 6 S n t L w c 9 G _ K w 9 B 9 G o D i F v Y & l t ; / r i n g & g t ; & l t ; / r p o l y g o n s & g t ; & l t ; r p o l y g o n s & g t ; & l t ; i d & g t ; 8 2 2 2 5 5 4 8 5 8 8 5 1 4 0 1 7 3 2 & l t ; / i d & g t ; & l t ; r i n g & g t ; q l 7 h j 9 r z m C w C j u G r I n F v H o j B 7 y D u F x E s P p x B g F y m B & l t ; / r i n g & g t ; & l t ; / r p o l y g o n s & g t ; & l t ; r p o l y g o n s & g t ; & l t ; i d & g t ; 8 2 2 2 5 5 4 8 5 8 8 5 1 4 0 1 7 3 3 & l t ; / i d & g t ; & l t ; r i n g & g t ; z u i 3 o k 8 z m C _ y I z F z D s C 9 i F i G 3 y H v E _ o B 4 X g C 0 B u K w 0 C & l t ; / r i n g & g t ; & l t ; / r p o l y g o n s & g t ; & l t ; r p o l y g o n s & g t ; & l t ; i d & g t ; 8 2 2 2 5 5 5 0 6 5 0 0 9 8 3 1 9 3 7 & l t ; / i d & g t ; & l t ; r i n g & g t ; _ 8 2 t 9 3 s g j C r D t r D 5 F l F t H o l C t E 0 L m F i D 7 P k B & l t ; / r i n g & g t ; & l t ; / r p o l y g o n s & g t ; & l t ; r p o l y g o n s & g t ; & l t ; i d & g t ; 8 2 2 2 5 5 5 0 6 5 0 0 9 8 3 1 9 3 8 & l t ; / i d & g t ; & l t ; r i n g & g t ; _ 0 w 4 8 5 4 l p C r l C l h D t z N z i B z L n D q U _ 5 C u w C 7 s B 9 a 2 S 5 Q z 4 F w 9 B z 8 C n i C 3 E r G l G 7 T q h C 1 l C k y B x G y i B u I m D 9 P q 7 B & l t ; / r i n g & g t ; & l t ; / r p o l y g o n s & g t ; & l t ; r p o l y g o n s & g t ; & l t ; i d & g t ; 8 2 2 2 5 5 7 7 4 5 0 6 9 4 2 4 6 4 3 & l t ; / i d & g t ; & l t ; r i n g & g t ; 6 t x n w u r s j C z O _ Q q R 1 H - E r E o 2 B 3 C r C h E 8 C & l t ; / r i n g & g t ; & l t ; / r p o l y g o n s & g t ; & l t ; r p o l y g o n s & g t ; & l t ; i d & g t ; 8 2 2 2 5 5 7 7 4 5 0 6 9 4 2 4 6 4 4 & l t ; / i d & g t ; & l t ; r i n g & g t ; h 0 m _ s - z o n C 3 2 C w C 9 l C l 2 B 0 E u Q g E - C h h C w x F 3 r B n N 5 C y H C m s C u B & l t ; / r i n g & g t ; & l t ; / r p o l y g o n s & g t ; & l t ; r p o l y g o n s & g t ; & l t ; i d & g t ; 8 2 2 2 5 5 7 7 7 9 4 2 9 1 6 3 0 0 9 & l t ; / i d & g t ; & l t ; r i n g & g t ; s k 0 h h l i s j C 2 Z q f y C y E 7 F n n B z D m J j D 6 I x I r X z F 0 E s G 6 j B 1 B h D 1 7 B t B 0 Y g I y F y c 2 1 B z C w D t C n Z 0 b g D 5 T s W U 5 G 1 C 2 B k D _ E i D g h B w _ C & l t ; / r i n g & g t ; & l t ; / r p o l y g o n s & g t ; & l t ; r p o l y g o n s & g t ; & l t ; i d & g t ; 8 2 2 2 5 5 7 7 7 9 4 2 9 1 6 3 0 1 0 & l t ; / i d & g t ; & l t ; r i n g & g t ; y y - n p 3 q s j C r D 2 J M r I m E g E B 1 g B z G q I t G r U 4 N & l t ; / r i n g & g t ; & l t ; / r p o l y g o n s & g t ; & l t ; r p o l y g o n s & g t ; & l t ; i d & g t ; 8 2 2 2 5 5 7 9 5 1 2 2 7 8 5 4 8 5 1 & l t ; / i d & g t ; & l t ; r i n g & g t ; 3 j y n i 8 u s j C l - g Y _ s 5 C h 3 v P o 6 m J s - p I 8 l z c 9 g y X _ 8 k R 4 6 j J 7 6 v a k x p K l 2 5 H 4 y 1 C _ m w B 7 v p T i 3 y H 3 o y q C x 8 k L 7 k q G h 9 k h B i i v 3 B n g 7 L 7 u u u B g 0 2 E x s w K 1 2 i q D 9 k j v B r 8 4 B 9 8 o H t k 6 V 8 h y R v z q H m 9 x C 2 o p E 4 j 2 S 6 o p E 1 h j L _ p 7 F l h o M t 9 h Y & l t ; / r i n g & g t ; & l t ; / r p o l y g o n s & g t ; & l t ; r p o l y g o n s & g t ; & l t ; i d & g t ; 8 2 2 2 5 5 7 9 8 5 5 8 7 5 9 3 2 2 1 & l t ; / i d & g t ; & l t ; r i n g & g t ; o x z y m i p t j C 1 5 g S g w s J 7 8 p D z x 3 J 4 p _ U 0 4 0 I 6 - 5 D 1 h 3 Y k 5 z E l 7 4 P g h h F m o x x B & l t ; / r i n g & g t ; & l t ; / r p o l y g o n s & g t ; & l t ; r p o l y g o n s & g t ; & l t ; i d & g t ; 8 2 2 2 5 5 7 9 8 5 5 8 7 5 9 3 2 2 2 & l t ; / i d & g t ; & l t ; r i n g & g t ; 5 o - 7 3 8 g q j C t D v D 7 s H s R l D h D i C q o B p r B 8 B 9 8 C v N 0 H k o D & l t ; / r i n g & g t ; & l t ; / r p o l y g o n s & g t ; & l t ; r p o l y g o n s & g t ; & l t ; i d & g t ; 8 2 2 2 5 5 8 0 5 4 3 0 7 0 6 9 9 5 3 & l t ; / i d & g t ; & l t ; r i n g & g t ; 6 i _ 6 k - 5 u j C 2 M k f h T t F 6 G y E 6 C o G 4 P 9 x B y j B k L s L y P 6 B w D r B j E w b m W 6 U & l t ; / r i n g & g t ; & l t ; / r p o l y g o n s & g t ; & l t ; r p o l y g o n s & g t ; & l t ; i d & g t ; 8 2 2 2 5 5 8 0 5 4 3 0 7 0 6 9 9 5 4 & l t ; / i d & g t ; & l t ; r i n g & g t ; 9 4 s s j g 2 u j C t D 7 9 B x D i K v i B x D p F n - C u 7 E 1 z B - V r f h H 4 k C h E w b r N r G 5 Y q E m h C _ N _ C & l t ; / r i n g & g t ; & l t ; / r p o l y g o n s & g t ; & l t ; r p o l y g o n s & g t ; & l t ; i d & g t ; 8 2 2 2 5 5 8 0 5 4 3 0 7 0 6 9 9 5 5 & l t ; / i d & g t ; & l t ; r i n g & g t ; 9 r k - t r 7 u j C 0 J 5 F 1 H i G y F 4 F p G j G & l t ; / r i n g & g t ; & l t ; / r p o l y g o n s & g t ; & l t ; r p o l y g o n s & g t ; & l t ; i d & g t ; 8 2 2 2 5 5 8 0 5 4 3 0 7 0 6 9 9 5 6 & l t ; / i d & g t ; & l t ; r i n g & g t ; u m j o y 6 9 u j C - 4 m D k 7 8 B w k r B 0 w T k p i G x u b x 1 j C & l t ; / r i n g & g t ; & l t ; / r p o l y g o n s & g t ; & l t ; r p o l y g o n s & g t ; & l t ; i d & g t ; 8 2 2 2 5 5 8 0 5 4 3 0 7 0 6 9 9 5 7 & l t ; / i d & g t ; & l t ; r i n g & g t ; 0 y 3 x 5 o q u j C t 3 C 0 K 6 E h 2 B x _ J 7 3 C 2 C 4 E x H 3 F k E o C - C o G 7 E 6 l C x f y w K z 7 D 1 C 2 B q O i D 7 D & l t ; / r i n g & g t ; & l t ; / r p o l y g o n s & g t ; & l t ; r p o l y g o n s & g t ; & l t ; i d & g t ; 8 2 2 2 5 5 8 0 5 4 3 0 7 0 6 9 9 5 8 & l t ; / i d & g t ; & l t ; r i n g & g t ; 3 n l 6 6 i 5 u j C 3 o Y 4 y J h k b 9 3 i B - 5 q C y g x B 4 1 h B 9 9 H 2 i N s _ x E h q m J & l t ; / r i n g & g t ; & l t ; / r p o l y g o n s & g t ; & l t ; r p o l y g o n s & g t ; & l t ; i d & g t ; 8 2 2 2 5 5 8 6 7 2 7 8 2 3 6 0 5 7 7 & l t ; / i d & g t ; & l t ; r i n g & g t ; v u g _ 8 g 5 t n C 5 h B t D 6 J p F s C h D v B r g B s D 2 F x G p G 7 D & l t ; / r i n g & g t ; & l t ; / r p o l y g o n s & g t ; & l t ; r p o l y g o n s & g t ; & l t ; i d & g t ; 8 2 2 2 5 5 8 7 4 1 5 0 1 8 3 7 3 1 3 & l t ; / i d & g t ; & l t ; r i n g & g t ; v v t 4 q i n y j C x 9 B j 2 D 9 S w H i h B g D h o B v j B n l F y Q s f 8 G 6 C q G t H 9 9 E h 0 B y d _ j E 1 R - x B y F 3 E 8 k F u D _ B 2 B i D 7 I v N j E g F 1 P p G 7 D & l t ; / r i n g & g t ; & l t ; / r p o l y g o n s & g t ; & l t ; r p o l y g o n s & g t ; & l t ; i d & g t ; 8 2 2 2 5 5 8 7 4 1 5 0 1 8 3 7 3 1 4 & l t ; / i d & g t ; & l t ; r i n g & g t ; r o p - o r g y j C 5 B p L 9 S 2 J g H s G _ D l K r r B z C z E r C j Z 8 E & l t ; / r i n g & g t ; & l t ; / r p o l y g o n s & g t ; & l t ; r p o l y g o n s & g t ; & l t ; i d & g t ; 8 2 2 2 5 5 8 7 7 5 8 6 1 5 7 5 6 8 1 & l t ; / i d & g t ; & l t ; r i n g & g t ; k z m j l 5 t t j C s w D t s J 0 n G z D l D g E 9 C x _ E 9 5 X L 2 F t G g D H 3 I & l t ; / r i n g & g t ; & l t ; / r p o l y g o n s & g t ; & l t ; r p o l y g o n s & g t ; & l t ; i d & g t ; 8 2 2 2 5 5 8 7 7 5 8 6 1 5 7 5 6 8 2 & l t ; / i d & g t ; & l t ; r i n g & g t ; 8 6 i l j s y z j C 9 l g C k 1 H 1 u 8 E w 1 I x i 9 C 0 v O v 6 b j t N 3 y n B y 3 z C w s 1 B 1 j c _ - q B 4 1 N m o k C & l t ; / r i n g & g t ; & l t ; / r p o l y g o n s & g t ; & l t ; r p o l y g o n s & g t ; & l t ; i d & g t ; 8 2 2 2 5 5 8 8 1 0 2 2 1 3 1 4 0 4 9 & l t ; / i d & g t ; & l t ; r i n g & g t ; 6 i t l r 6 h v j C o 8 S i - E z D 6 C o G k C 6 y P i u G y D m D - D j C & l t ; / r i n g & g t ; & l t ; / r p o l y g o n s & g t ; & l t ; r p o l y g o n s & g t ; & l t ; i d & g t ; 8 2 2 2 5 5 8 8 1 0 2 2 1 3 1 4 0 5 0 & l t ; / i d & g t ; & l t ; r i n g & g t ; o o 2 8 l k y y j C u J 4 J s N v d u e k E i H s G w G p k C 1 F 4 C s Z r h B i J h D k C _ s J w D 3 E h J 1 d 7 I s J h B y D o o B s i B z E 2 H z E 2 B 0 c y D j B l x B _ E 0 N n G l E - I 1 p B v p B & l t ; / r i n g & g t ; & l t ; / r p o l y g o n s & g t ; & l t ; r p o l y g o n s & g t ; & l t ; i d & g t ; 8 2 2 2 5 5 8 8 1 0 2 2 1 3 1 4 0 5 1 & l t ; / i d & g t ; & l t ; r i n g & g t ; 3 u 9 9 r w r v j C j I 5 r H 1 l C k f 1 3 C 8 l D t i B o V 2 R l i B p I 7 H j D n 5 G l y B r y B h l J 0 r D g r D z 7 D w i B z E r G 7 I & l t ; / r i n g & g t ; & l t ; / r p o l y g o n s & g t ; & l t ; r p o l y g o n s & g t ; & l t ; i d & g t ; 8 2 2 2 5 5 8 8 1 0 2 2 1 3 1 4 0 5 2 & l t ; / i d & g t ; & l t ; r i n g & g t ; t y 4 k 3 q o v j C t D - l C y y C 1 x F r o O 3 O h m C 0 J s 6 B o V 5 F l D 1 o H 5 l C r D 6 G _ G 3 H h D q 4 D 2 w C z D k E g E i C - Z m l F 9 r F 5 0 M y h D _ B o t C q l F 4 F j E 3 y B z E t Q h E 7 7 E 9 L & l t ; / r i n g & g t ; & l t ; / r p o l y g o n s & g t ; & l t ; r p o l y g o n s & g t ; & l t ; i d & g t ; 8 2 2 2 5 5 8 8 1 0 2 2 1 3 1 4 0 5 3 & l t ; / i d & g t ; & l t ; r i n g & g t ; _ p 2 w 0 v 4 y j C _ 9 w P s n k B m 0 - C w k 0 E 6 4 x B 6 t K m 1 Q 2 q E & l t ; / r i n g & g t ; & l t ; / r p o l y g o n s & g t ; & l t ; r p o l y g o n s & g t ; & l t ; i d & g t ; 8 2 2 2 5 5 8 8 1 0 2 2 1 3 1 4 0 5 4 & l t ; / i d & g t ; & l t ; r i n g & g t ; r z y 9 m h 8 u j C w C p L 5 O g H 3 H 9 E q c u D 3 C x G i F 7 D & l t ; / r i n g & g t ; & l t ; / r p o l y g o n s & g t ; & l t ; r p o l y g o n s & g t ; & l t ; i d & g t ; 8 2 2 2 5 5 8 8 1 0 2 2 1 3 1 4 0 5 5 & l t ; / i d & g t ; & l t ; r i n g & g t ; p 8 o 5 - g g v j C s w D g l B m 5 F 8 J k E q w M 9 4 G j y E - G z M k v B x n K 8 B 3 C 1 U h J j C r X v 3 C l G 0 H u B r D 2 B - D _ C r D n e _ E & l t ; / r i n g & g t ; & l t ; / r p o l y g o n s & g t ; & l t ; r p o l y g o n s & g t ; & l t ; i d & g t ; 8 2 2 2 5 5 8 8 1 0 2 2 1 3 1 4 0 5 6 & l t ; / i d & g t ; & l t ; r i n g & g t ; h 5 k 4 1 o v 8 m C _ _ L r r j D _ 4 q B t w Z 1 v 6 D p l E u z t D & l t ; / r i n g & g t ; & l t ; / r p o l y g o n s & g t ; & l t ; r p o l y g o n s & g t ; & l t ; i d & g t ; 8 2 2 2 5 5 8 8 7 8 9 4 0 7 9 0 7 8 5 & l t ; / i d & g t ; & l t ; r i n g & g t ; h 9 y 6 _ - 2 x j C q w u B 9 i u D _ t z B x 6 i B w l z B w x 4 M 0 j m B & l t ; / r i n g & g t ; & l t ; / r p o l y g o n s & g t ; & l t ; r p o l y g o n s & g t ; & l t ; i d & g t ; 8 2 2 2 5 5 8 8 7 8 9 4 0 7 9 0 7 8 6 & l t ; / i d & g t ; & l t ; r i n g & g t ; z r s x q 6 v v j C n 1 D q y E 8 G 4 E j F 9 C m s J o u C 4 F r G 9 D 0 R & l t ; / r i n g & g t ; & l t ; / r p o l y g o n s & g t ; & l t ; r p o l y g o n s & g t ; & l t ; i d & g t ; 8 2 2 2 5 5 8 8 7 8 9 4 0 7 9 0 7 8 7 & l t ; / i d & g t ; & l t ; r i n g & g t ; 2 g t x k u s v j C w J h 2 B 3 Y o E - q D g m D 7 D w C o q C z D h C j D 8 Y 6 D m L h w D n 5 X o I o D y b _ E & l t ; / r i n g & g t ; & l t ; / r p o l y g o n s & g t ; & l t ; r p o l y g o n s & g t ; & l t ; i d & g t ; 8 2 2 2 5 5 8 8 7 8 9 4 0 7 9 0 7 8 8 & l t ; / i d & g t ; & l t ; r i n g & g t ; n y 7 9 t l h y j C 2 G x D 0 E l D h F 4 I 5 j C 1 s C g J 9 E 7 Z 9 Q r B r C i h B 5 p B h 8 E r j B & l t ; / r i n g & g t ; & l t ; / r p o l y g o n s & g t ; & l t ; r p o l y g o n s & g t ; & l t ; i d & g t ; 8 2 2 2 5 5 8 8 7 8 9 4 0 7 9 0 7 8 9 & l t ; / i d & g t ; & l t ; r i n g & g t ; 7 7 r q i 4 m 0 j C g r F t 3 B 4 _ E w E 3 D q C h D 9 0 C _ 6 H x l D 7 G n E k O j G & l t ; / r i n g & g t ; & l t ; / r p o l y g o n s & g t ; & l t ; r p o l y g o n s & g t ; & l t ; i d & g t ; 8 2 2 2 5 5 8 9 4 7 6 6 0 2 6 7 5 2 1 & l t ; / i d & g t ; & l t ; r i n g & g t ; u u l 6 t m 5 x j C w C t 7 H _ G 3 D q C _ D 4 3 B 7 m E - G t Z h E 7 D & l t ; / r i n g & g t ; & l t ; / r p o l y g o n s & g t ; & l t ; r p o l y g o n s & g t ; & l t ; i d & g t ; 8 2 2 2 5 5 8 9 4 7 6 6 0 2 6 7 5 2 2 & l t ; / i d & g t ; & l t ; r i n g & g t ; s h i - 7 k w z j C 7 w 6 C z s 5 Y i 7 T i q p F p u K - 2 h C 6 p U o j 4 C y o E k 9 d v g m X j t u C t o y B l s O - k V x 5 x U l u Q 1 3 o B x o L & l t ; / r i n g & g t ; & l t ; / r p o l y g o n s & g t ; & l t ; r p o l y g o n s & g t ; & l t ; i d & g t ; 8 2 2 2 5 5 8 9 4 7 6 6 0 2 6 7 5 2 3 & l t ; / i d & g t ; & l t ; r i n g & g t ; r 3 y m t l 9 h k C o m E v D x D h C n 2 C j n B j v C u o E l D h D 5 t U y 9 O s l C o 7 I 6 B 1 C n E w H x _ H l C y n I 3 x p B & l t ; / r i n g & g t ; & l t ; / r p o l y g o n s & g t ; & l t ; r p o l y g o n s & g t ; & l t ; i d & g t ; 8 2 2 2 5 5 9 0 1 6 3 7 9 7 4 4 2 5 7 & l t ; / i d & g t ; & l t ; r i n g & g t ; 0 y k - u t 2 z j C n z 1 L _ x j C - s I h m z B 8 g G k i I 9 k K m u h N s 4 2 L 1 h Y 4 h N k 0 8 B 8 y Z x m X p x o M p l v D l g 5 B i l j C v 6 N s x b k k F h l h B x t n D 7 9 e - r x C & l t ; / r i n g & g t ; & l t ; / r p o l y g o n s & g t ; & l t ; r p o l y g o n s & g t ; & l t ; i d & g t ; 8 2 2 2 5 5 9 0 5 0 7 3 9 4 8 2 6 2 5 & l t ; / i d & g t ; & l t ; r i n g & g t ; z y 9 m h l 1 g q C 4 G 6 y B 8 l B 5 F k E g E i C 5 Q y o B m 2 D n E n G t 3 B & l t ; / r i n g & g t ; & l t ; / r p o l y g o n s & g t ; & l t ; r p o l y g o n s & g t ; & l t ; i d & g t ; 8 2 2 2 5 5 9 0 8 5 0 9 9 2 2 0 9 9 3 & l t ; / i d & g t ; & l t ; r i n g & g t ; h 4 n y i 2 z h k C 6 x y F 9 t t I 7 7 M t v e r _ w B _ 9 r R & l t ; / r i n g & g t ; & l t ; / r p o l y g o n s & g t ; & l t ; r p o l y g o n s & g t ; & l t ; i d & g t ; 8 2 2 2 5 5 9 0 8 5 0 9 9 2 2 0 9 9 4 & l t ; / i d & g t ; & l t ; r i n g & g t ; j 4 j x w _ n z j C z u B x p B v c g N 1 i B y V m E o G 9 C x m G u r H 9 G m F i F 9 L & l t ; / r i n g & g t ; & l t ; / r p o l y g o n s & g t ; & l t ; r p o l y g o n s & g t ; & l t ; i d & g t ; 8 2 2 2 5 5 9 0 8 5 0 9 9 2 2 0 9 9 5 & l t ; / i d & g t ; & l t ; r i n g & g t ; 0 z m q 0 i 3 g q C l I 0 V 9 O g H 3 H 9 N 1 D l D v H t r B m v B n N E r B m D g D r o F & l t ; / r i n g & g t ; & l t ; / r p o l y g o n s & g t ; & l t ; r p o l y g o n s & g t ; & l t ; i d & g t ; 8 2 2 2 5 5 9 1 1 9 4 5 8 9 5 9 3 6 1 & l t ; / i d & g t ; & l t ; r i n g & g t ; g l v v 5 x 0 m m C t D 0 C 9 s H 4 C 5 K x H i C u D 1 E p l H 5 C h E l C 8 E & l t ; / r i n g & g t ; & l t ; / r p o l y g o n s & g t ; & l t ; r p o l y g o n s & g t ; & l t ; i d & g t ; 8 2 2 2 5 5 9 1 1 9 4 5 8 9 5 9 3 6 2 & l t ; / i d & g t ; & l t ; r i n g & g t ; r r _ 4 v 5 o 0 j C 0 G 1 7 I x 9 B r s E k j I o l B v D r I p F n P w G x H 9 U i U r r B k G i C j a m 2 D w D r y B 8 l C u c u y F 9 Z u L 3 E n G r 5 C & l t ; / r i n g & g t ; & l t ; / r p o l y g o n s & g t ; & l t ; r p o l y g o n s & g t ; & l t ; i d & g t ; 8 2 2 2 5 5 9 1 8 8 1 7 8 4 3 6 0 9 7 & l t ; / i d & g t ; & l t ; r i n g & g t ; 9 q v r z l k s j C s E 1 F 3 D i E m f y f i K k E g E 6 D v r B 9 y B s i B 5 C k F 9 I 3 P & l t ; / r i n g & g t ; & l t ; / r p o l y g o n s & g t ; & l t ; r p o l y g o n s & g t ; & l t ; i d & g t ; 8 2 2 2 5 5 9 2 5 6 8 9 7 9 1 2 8 3 5 & l t ; / i d & g t ; & l t ; r i n g & g t ; h z s x v r j s j C 8 M y G t D p I 2 E z F _ G q y C s r B z F 4 E 2 C 7 F l D m G s n C x J j y B t g B g i B o u C - G r C i D - J 4 W s W 1 3 B & l t ; / r i n g & g t ; & l t ; / r p o l y g o n s & g t ; & l t ; r p o l y g o n s & g t ; & l t ; i d & g t ; 8 2 2 2 5 5 9 2 5 6 8 9 7 9 1 2 8 3 6 & l t ; / i d & g t ; & l t ; r i n g & g t ; p q 2 v 5 g q s j C s J r X s f 7 9 B 6 y C k a p o B g V t h E 2 E s C m G 4 D o r D 4 s E q 3 d o I 3 E i F u K u B & l t ; / r i n g & g t ; & l t ; / r p o l y g o n s & g t ; & l t ; r p o l y g o n s & g t ; & l t ; i d & g t ; 8 2 2 2 5 5 9 2 5 6 8 9 7 9 1 2 8 3 7 & l t ; / i d & g t ; & l t ; r i n g & g t ; t v n z i j s p j C x F l T m E o G _ H o I 5 C r C - D _ C & l t ; / r i n g & g t ; & l t ; / r p o l y g o n s & g t ; & l t ; r p o l y g o n s & g t ; & l t ; i d & g t ; 8 2 2 2 5 5 9 2 5 6 8 9 7 9 1 2 8 3 8 & l t ; / i d & g t ; & l t ; r i n g & g t ; w 3 o p z g j s j C 4 G v L z D l D z B j D n D m Q 8 D 5 E 6 B 2 F 6 L y F 1 E p C h B 4 j C y H 7 T & l t ; / r i n g & g t ; & l t ; / r p o l y g o n s & g t ; & l t ; r p o l y g o n s & g t ; & l t ; i d & g t ; 8 2 2 2 5 5 9 2 5 6 8 9 7 9 1 2 8 3 9 & l t ; / i d & g t ; & l t ; r i n g & g t ; 0 v i x i q s s j C w 0 G p r D u a 3 D m f v D z D h C q C m U p F g H j P s C q C - C t B - U q o B 3 r B 7 r B t w D i T 0 X s I z M 4 F m D w H s m B & l t ; / r i n g & g t ; & l t ; / r p o l y g o n s & g t ; & l t ; r p o l y g o n s & g t ; & l t ; i d & g t ; 8 2 2 2 5 5 9 2 5 6 8 9 7 9 1 2 8 4 0 & l t ; / i d & g t ; & l t ; r i n g & g t ; s k u _ r g m s j C x X w E g K z H p H - M 1 C 4 F m D g F 8 C & l t ; / r i n g & g t ; & l t ; / r p o l y g o n s & g t ; & l t ; r p o l y g o n s & g t ; & l t ; i d & g t ; 8 2 2 2 5 5 9 2 5 6 8 9 7 9 1 2 8 4 1 & l t ; / i d & g t ; & l t ; r i n g & g t ; y 5 - u s y i 4 p C r D y E 4 a v 2 E _ D l W 9 Z w D t C 3 6 C 9 D 4 N i O - T & l t ; / r i n g & g t ; & l t ; / r p o l y g o n s & g t ; & l t ; r p o l y g o n s & g t ; & l t ; i d & g t ; 8 2 2 2 5 5 9 2 5 6 8 9 7 9 1 2 8 4 2 & l t ; / i d & g t ; & l t ; r i n g & g t ; 5 7 _ t h t 1 s j C t 9 B i N m N u G _ D l W n F h F z N 8 u B 1 J g d n E n G 5 D i N r D g D p G 5 I & l t ; / r i n g & g t ; & l t ; / r p o l y g o n s & g t ; & l t ; r p o l y g o n s & g t ; & l t ; i d & g t ; 8 2 2 2 5 5 9 2 5 6 8 9 7 9 1 2 8 4 3 & l t ; / i d & g t ; & l t ; r i n g & g t ; g l w - 2 w h s j C j I y l B m R n D j D v H h C 3 H o G 4 T x J u D _ B 2 B k D 7 I 1 d 4 X n R 2 H 6 N & l t ; / r i n g & g t ; & l t ; / r p o l y g o n s & g t ; & l t ; r p o l y g o n s & g t ; & l t ; i d & g t ; 8 2 2 2 5 5 9 2 5 6 8 9 7 9 1 2 8 4 4 & l t ; / i d & g t ; & l t ; r i n g & g t ; m 4 u 2 _ r 6 s j C 2 Q z X v L 3 H - E q D 5 5 B y D t C i F 7 D & l t ; / r i n g & g t ; & l t ; / r p o l y g o n s & g t ; & l t ; r p o l y g o n s & g t ; & l t ; i d & g t ; 8 2 2 2 5 5 9 2 5 6 8 9 7 9 1 2 8 4 5 & l t ; / i d & g t ; & l t ; r i n g & g t ; m y 0 t j n 6 r j C 4 6 j C r y j E 3 o x B v j _ K l n 0 B m i H 3 p r B y l 2 E j _ G 6 9 r B 4 j m C 3 i d l s N u 0 c 7 n e y o H v 2 g D 6 h n I & l t ; / r i n g & g t ; & l t ; / r p o l y g o n s & g t ; & l t ; r p o l y g o n s & g t ; & l t ; i d & g t ; 8 2 2 2 5 5 9 2 5 6 8 9 7 9 1 2 8 4 6 & l t ; / i d & g t ; & l t ; r i n g & g t ; o 2 w g 1 5 _ r j C 5 1 B 4 N 3 S 1 c g R x 9 B 1 X z D s C g E - C p m E x g B s F 1 K _ D 7 E 9 Z 9 C j F 8 D 9 M _ H o I y O y F g C r C 0 0 B 6 E o V 7 D j J u K i F 9 L & l t ; / r i n g & g t ; & l t ; / r p o l y g o n s & g t ; & l t ; r p o l y g o n s & g t ; & l t ; i d & g t ; 8 2 2 2 5 5 9 4 6 3 0 5 6 3 4 3 0 4 1 & l t ; / i d & g t ; & l t ; r i n g & g t ; 5 k _ 6 m 0 r t j C 4 9 y d h - 7 s B g q r O t s 6 t D _ 2 s C 7 7 t K o w w D 4 o k N z _ u s H v - 1 s D v g i Y 4 k g G & l t ; / r i n g & g t ; & l t ; / r p o l y g o n s & g t ; & l t ; r p o l y g o n s & g t ; & l t ; i d & g t ; 8 2 2 2 5 5 9 4 6 3 0 5 6 3 4 3 0 4 2 & l t ; / i d & g t ; & l t ; r i n g & g t ; i p g s 3 2 8 t j C 8 l D 8 z I 2 x O y C 8 J 0 m H k E m G - 2 O 4 i D v n N x C s I 7 h I i D l C j l C o q D i F _ E & l t ; / r i n g & g t ; & l t ; / r p o l y g o n s & g t ; & l t ; r p o l y g o n s & g t ; & l t ; i d & g t ; 8 2 2 2 5 6 0 2 8 7 6 9 0 0 6 3 8 7 3 & l t ; / i d & g t ; & l t ; r i n g & g t ; y 7 h h t h 3 t n C 5 h B s E r I 4 E l D v H o j B s D 2 F x G p G 7 D & l t ; / r i n g & g t ; & l t ; / r p o l y g o n s & g t ; & l t ; r p o l y g o n s & g t ; & l t ; i d & g t ; 8 2 2 2 5 6 0 3 2 2 0 4 9 8 0 2 2 4 1 & l t ; / i d & g t ; & l t ; r i n g & g t ; q l w t 6 q 4 x j C g w D w h C _ Q 6 M n X - O j L 7 g D 4 J 3 D g J l W _ 2 d s 3 C x l B 3 C r C i F u B & l t ; / r i n g & g t ; & l t ; / r p o l y g o n s & g t ; & l t ; r p o l y g o n s & g t ; & l t ; i d & g t ; 8 2 2 2 5 6 0 3 2 2 0 4 9 8 0 2 2 4 2 & l t ; / i d & g t ; & l t ; r i n g & g t ; q z 7 5 g 9 4 z m C s y E r I n F v H z r C 3 R r E 4 F l E - - B 5 P & l t ; / r i n g & g t ; & l t ; / r p o l y g o n s & g t ; & l t ; r p o l y g o n s & g t ; & l t ; i d & g t ; 8 2 2 2 5 6 0 3 2 2 0 4 9 8 0 2 2 4 3 & l t ; / i d & g t ; & l t ; r i n g & g t ; q j h _ w w w 6 m C 5 B w E 0 E i E i e i k B 7 _ C w w B - s B h 0 B j 1 C 1 R 0 O o I o D y H t 7 E 9 I s o D 1 I m 1 C m K j J 4 g B 1 p B & l t ; / r i n g & g t ; & l t ; / r p o l y g o n s & g t ; & l t ; r p o l y g o n s & g t ; & l t ; i d & g t ; 8 2 2 2 5 6 0 3 2 2 0 4 9 8 0 2 2 4 4 & l t ; / i d & g t ; & l t ; r i n g & g t ; 5 y 1 _ y 0 v x j C 7 6 H m 7 D r 1 f g 6 B 7 l C 3 F v O j D - C i o n B 7 o j B t l B z E j E j u D h H t C i F 7 D & l t ; / r i n g & g t ; & l t ; / r p o l y g o n s & g t ; & l t ; r p o l y g o n s & g t ; & l t ; i d & g t ; 8 2 2 2 5 6 0 3 2 2 0 4 9 8 0 2 2 4 5 & l t ; / i d & g t ; & l t ; r i n g & g t ; o 7 - o k 7 9 y j C q 4 8 B h P q J h 8 B v B 4 B 4 l C t q C i 8 U o I 2 D p G 7 D & l t ; / r i n g & g t ; & l t ; / r p o l y g o n s & g t ; & l t ; r p o l y g o n s & g t ; & l t ; i d & g t ; 8 2 2 2 5 6 0 3 5 6 4 0 9 5 4 0 6 0 9 & l t ; / i d & g t ; & l t ; r i n g & g t ; 9 7 x 9 1 k q w j C h x 4 U g 0 i H 2 9 y a i 4 8 z C 1 v o S 4 p h r E 4 w 0 1 B l 2 j O w q 0 w C v t p Q - q j E x _ s B 5 v m F j 2 m Q 6 t 8 p B j j 2 l B 6 t n Q o _ x C & l t ; / r i n g & g t ; & l t ; / r p o l y g o n s & g t ; & l t ; r p o l y g o n s & g t ; & l t ; i d & g t ; 8 2 2 2 5 6 0 3 5 6 4 0 9 5 4 0 6 1 0 & l t ; / i d & g t ; & l t ; r i n g & g t ; y w k 2 n h v u j C w 8 4 P v m n C n i G 5 s 8 D t 6 y B 8 t 5 B o _ q B m w n E n v Q 3 8 _ C g 5 M & l t ; / r i n g & g t ; & l t ; / r p o l y g o n s & g t ; & l t ; r p o l y g o n s & g t ; & l t ; i d & g t ; 8 2 2 2 5 6 0 3 9 0 7 6 9 2 7 8 9 7 7 & l t ; / i d & g t ; & l t ; r i n g & g t ; y x t g 6 g x v j C t _ J 6 1 J 3 F s G _ t D g N _ G 7 F l F h D i C m i B u D s X g y F - _ P w D 3 E y H j C p X m i F 3 I & l t ; / r i n g & g t ; & l t ; / r p o l y g o n s & g t ; & l t ; r p o l y g o n s & g t ; & l t ; i d & g t ; 8 2 2 2 5 6 0 4 2 5 1 2 9 0 1 7 3 4 7 & l t ; / i d & g t ; & l t ; r i n g & g t ; l l 0 1 j u 6 z j C - K y 5 B k N x L 5 O - H 8 G F 4 C p L j i B p I p Y q C g J t H j r B 3 R o 6 C m Q h d 6 C l D _ j B 3 N 4 O h O 8 L g v B x J y O v E h H m D y t B r C g C l q C 0 D r C 1 C 5 C k F j G k F j e h B k I p B N t C i F _ C q E l U i t B 3 B t D l G q K & l t ; / r i n g & g t ; & l t ; / r p o l y g o n s & g t ; & l t ; r p o l y g o n s & g t ; & l t ; i d & g t ; 8 2 2 2 5 6 0 6 3 1 2 8 7 4 4 7 5 5 3 & l t ; / i d & g t ; & l t ; r i n g & g t ; n 2 y 3 h n w z j C n 3 C j h D v D 7 F q G x g B l T 2 C 6 C j F 7 E h F v B n f v E 0 D r m D 5 C n J j x B n G j C & l t ; / r i n g & g t ; & l t ; / r p o l y g o n s & g t ; & l t ; r p o l y g o n s & g t ; & l t ; i d & g t ; 8 2 2 2 5 6 7 1 5 9 6 3 7 7 3 7 4 7 4 & l t ; / i d & g t ; & l t ; r i n g & g t ; i r 4 k 3 i 3 h k C y s _ D m t r D v 0 l K 1 r c w x V 4 9 K & l t ; / r i n g & g t ; & l t ; / r p o l y g o n s & g t ; & l t ; r p o l y g o n s & g t ; & l t ; i d & g t ; 8 2 2 2 5 6 7 2 2 8 3 5 7 2 1 4 2 0 9 & l t ; / i d & g t ; & l t ; r i n g & g t ; _ 7 v g 6 r t h m C u n z C g u n B 8 h l 2 B 7 3 h D j z j D - 5 g f j 4 _ b 5 _ z 7 B 4 t 1 V - o 9 H 3 1 7 l C u o _ K 3 o y o B 5 g 5 Z 0 t x L n 7 k I 4 9 p D k m m C & l t ; / r i n g & g t ; & l t ; / r p o l y g o n s & g t ; & l t ; r p o l y g o n s & g t ; & l t ; i d & g t ; 8 2 2 2 5 6 7 2 2 8 3 5 7 2 1 4 2 1 0 & l t ; / i d & g t ; & l t ; r i n g & g t ; j i - z i 2 u x j C r D t i B p n O 9 c w G _ I x r C u 4 E w m Y z C y D m F l G o j J p G 8 C & l t ; / r i n g & g t ; & l t ; / r p o l y g o n s & g t ; & l t ; r p o l y g o n s & g t ; & l t ; i d & g t ; 8 2 2 2 5 6 7 2 2 8 3 5 7 2 1 4 2 1 1 & l t ; / i d & g t ; & l t ; r i n g & g t ; 9 x 7 w w 9 m i k C v u B l I w l H 6 J 4 C i E - E x R u D - G k o B 5 1 E o 9 B t E i P r B y h B p C s 7 Q & l t ; / r i n g & g t ; & l t ; / r p o l y g o n s & g t ; & l t ; r p o l y g o n s & g t ; & l t ; i d & g t ; 8 2 2 2 5 6 7 2 2 8 3 5 7 2 1 4 2 1 2 & l t ; / i d & g t ; & l t ; r i n g & g t ; 0 q p p i p g m m C j 9 m Q p 0 7 G - w f 1 j 1 H w j q E t 5 u B 1 _ t O x 9 z P 9 n u I & l t ; / r i n g & g t ; & l t ; / r p o l y g o n s & g t ; & l t ; r p o l y g o n s & g t ; & l t ; i d & g t ; 8 2 2 2 5 7 0 7 3 3 0 5 0 5 2 7 7 4 5 & l t ; / i d & g t ; & l t ; r i n g & g t ; 4 z j x _ 4 k y j C q y E r I n F h D v B h f j V 2 F x G p G 7 D & l t ; / r i n g & g t ; & l t ; / r p o l y g o n s & g t ; & l t ; r p o l y g o n s & g t ; & l t ; i d & g t ; 8 2 2 2 5 7 0 7 6 7 4 1 0 2 6 6 1 1 3 & l t ; / i d & g t ; & l t ; r i n g & g t ; z 6 z o 1 x i 2 j C 1 9 g H 3 0 3 D o i H m t t S k m d x 2 4 B u j q B m n Y t w M & l t ; / r i n g & g t ; & l t ; / r p o l y g o n s & g t ; & l t ; r p o l y g o n s & g t ; & l t ; i d & g t ; 8 2 2 2 5 7 0 7 6 7 4 1 0 2 6 6 1 1 4 & l t ; / i d & g t ; & l t ; r i n g & g t ; 1 n t 6 z 5 3 1 m C l t l Y x 0 s I 4 _ n F 4 3 m D q z K l - 6 B & l t ; / r i n g & g t ; & l t ; / r p o l y g o n s & g t ; & l t ; r p o l y g o n s & g t ; & l t ; i d & g t ; 8 2 2 2 5 7 0 8 0 1 7 7 0 0 0 4 4 8 1 & l t ; / i d & g t ; & l t ; r i n g & g t ; p i g l m 3 - n k C p c h u C p X _ C 3 B x s J u E z D 1 F 3 1 B 5 O 1 O 4 J 2 E j F i G i B j L 5 O w E 1 D p F i E z D s C 1 W n W 7 U k i B 2 O e s G h D 9 C i I 8 I 9 C _ D 1 R x K j _ C 2 O u L v G s X u X g I l m D 5 5 B w D 3 E k I z E r C p C s 0 B u B v 9 M s S 9 D u C S 9 y C o I g C r C - D j C & l t ; / r i n g & g t ; & l t ; / r p o l y g o n s & g t ; & l t ; r p o l y g o n s & g t ; & l t ; i d & g t ; 8 2 2 2 5 7 0 8 3 6 1 2 9 7 4 2 8 4 9 & l t ; / i d & g t ; & l t ; r i n g & g t ; 9 x 8 n v z s 2 m C w C q j I n L x _ J 1 h E 5 c 4 C k E h D k C n m y B 5 5 K i w J x C 1 C s P h J u B s g B y p C - I g O q S w H k B w 5 B j j D & l t ; / r i n g & g t ; & l t ; / r p o l y g o n s & g t ; & l t ; r p o l y g o n s & g t ; & l t ; i d & g t ; 8 2 2 2 5 7 0 8 7 0 4 8 9 4 8 1 2 1 7 & l t ; / i d & g t ; & l t ; r i n g & g t ; u 2 r y m o k 2 j C 4 n d z O v 1 D y G y 4 F z F p T 4 E j D 8 D v p C n j C 4 o T t 0 B k C o _ J 6 B _ B w O g - C 5 C j E l C u B & l t ; / r i n g & g t ; & l t ; / r p o l y g o n s & g t ; & l t ; r p o l y g o n s & g t ; & l t ; i d & g t ; 8 2 2 2 5 7 0 8 7 0 4 8 9 4 8 1 2 1 8 & l t ; / i d & g t ; & l t ; r i n g & g t ; 8 9 y x u 1 o 1 j C s 6 - T o 4 _ F w p c r 0 Q 3 1 N m w o I y u n E 0 y K 7 _ u D 6 s x G t x J n y m B 7 h J k m e n k k D s v j B j t L u j O 7 i b & l t ; / r i n g & g t ; & l t ; / r p o l y g o n s & g t ; & l t ; r p o l y g o n s & g t ; & l t ; i d & g t ; 8 2 2 2 5 7 0 8 7 0 4 8 9 4 8 1 2 1 9 & l t ; / i d & g t ; & l t ; r i n g & g t ; w r r _ n h z y j C 3 O w E 7 F q G 9 C s F m I g C j E n C _ C & l t ; / r i n g & g t ; & l t ; / r p o l y g o n s & g t ; & l t ; r p o l y g o n s & g t ; & l t ; i d & g t ; 8 2 2 2 5 7 0 9 0 4 8 4 9 2 1 9 5 8 5 & l t ; / i d & g t ; & l t ; r i n g & g t ; o l p 3 t 1 r 1 j C h L 0 5 K k 7 D 8 G 4 E z B _ D m X q u C o r H 5 Q z E o F n C _ C & l t ; / r i n g & g t ; & l t ; / r p o l y g o n s & g t ; & l t ; r p o l y g o n s & g t ; & l t ; i d & g t ; 8 2 2 2 5 7 0 9 0 4 8 4 9 2 1 9 5 8 6 & l t ; / i d & g t ; & l t ; r i n g & g t ; 7 s z w 8 7 3 1 j C q m E z F 5 D 7 u B _ 5 B q o V s m E g m D l w K v D k R g q C 5 X 7 F j F - C p j H v y C m v B v m B 4 u B i r H t 1 J k I 5 7 D k v C k C q c i i B z C z E m D - D 5 I & l t ; / r i n g & g t ; & l t ; / r p o l y g o n s & g t ; & l t ; r p o l y g o n s & g t ; & l t ; i d & g t ; 8 2 2 2 5 7 0 9 0 4 8 4 9 2 1 9 5 8 7 & l t ; / i d & g t ; & l t ; r i n g & g t ; 8 h v 1 k _ s 1 j C 4 M h r D u V p F j D k C 8 h B m u C x E o D 2 K j G & l t ; / r i n g & g t ; & l t ; / r p o l y g o n s & g t ; & l t ; r p o l y g o n s & g t ; & l t ; i d & g t ; 8 2 2 2 5 7 0 9 0 4 8 4 9 2 1 9 5 8 8 & l t ; / i d & g t ; & l t ; r i n g & g t ; o 8 r j z r t y j C 4 l G 8 - L 1 F 2 E q C m C 5 N 6 j B 6 D u n O 9 5 B x E 5 C i F 7 D & l t ; / r i n g & g t ; & l t ; / r p o l y g o n s & g t ; & l t ; r p o l y g o n s & g t ; & l t ; i d & g t ; 8 2 2 2 5 7 0 9 0 4 8 4 9 2 1 9 5 8 9 & l t ; / i d & g t ; & l t ; r i n g & g t ; 4 4 0 y s 0 5 i q C w C j v B 6 8 C 6 C j D t s C - n D 8 1 B 1 C 3 C i i B l V 8 B y D o F w H _ s B y j C u 0 C & l t ; / r i n g & g t ; & l t ; / r p o l y g o n s & g t ; & l t ; r p o l y g o n s & g t ; & l t ; i d & g t ; 8 2 2 2 5 7 0 9 0 4 8 4 9 2 1 9 5 9 0 & l t ; / i d & g t ; & l t ; r i n g & g t ; w o l m m 4 z 2 j C i x 8 S v _ w k B z 1 r Q 2 8 o N 3 r s D 7 _ O n 6 M h F _ 2 x u M h q 0 I 3 t j F n k 6 D & l t ; / r i n g & g t ; & l t ; / r p o l y g o n s & g t ; & l t ; r p o l y g o n s & g t ; & l t ; i d & g t ; 8 2 2 2 5 7 0 9 0 4 8 4 9 2 1 9 5 9 1 & l t ; / i d & g t ; & l t ; r i n g & g t ; 5 u 7 v q t 7 1 j C r o m v B w p o l B n n S & l t ; / r i n g & g t ; & l t ; / r p o l y g o n s & g t ; & l t ; r p o l y g o n s & g t ; & l t ; i d & g t ; 8 2 2 2 5 7 0 9 0 4 8 4 9 2 1 9 5 9 2 & l t ; / i d & g t ; & l t ; r i n g & g t ; s 1 4 w _ y q y j C m y E t 7 H _ G m E _ I r m B 0 _ J 8 B 6 i B r G j G & l t ; / r i n g & g t ; & l t ; / r p o l y g o n s & g t ; & l t ; r p o l y g o n s & g t ; & l t ; i d & g t ; 8 2 2 2 5 7 0 9 3 9 2 0 8 9 5 7 9 5 3 & l t ; / i d & g t ; & l t ; r i n g & g t ; g j v 7 o v r 0 m C n y S k y c n m j C p - k D k g W 8 _ J 2 k E 2 y N x o J j u L n q 3 B 1 7 8 B n m l B & l t ; / r i n g & g t ; & l t ; / r p o l y g o n s & g t ; & l t ; r p o l y g o n s & g t ; & l t ; i d & g t ; 8 2 2 2 5 7 1 2 4 8 4 4 6 6 0 3 2 6 5 & l t ; / i d & g t ; & l t ; r i n g & g t ; h u p q p i y j o C s E o a 2 E g J v B r E k T 5 C k D n C j C & l t ; / r i n g & g t ; & l t ; / r p o l y g o n s & g t ; & l t ; r p o l y g o n s & g t ; & l t ; i d & g t ; 8 2 2 2 5 7 1 4 8 8 9 6 4 7 7 1 8 4 1 & l t ; / i d & g t ; & l t ; r i n g & g t ; j v 8 3 7 u 3 k o C 6 M x D 4 C 1 K k M v B m I 1 E 2 K u H & l t ; / r i n g & g t ; & l t ; / r p o l y g o n s & g t ; & l t ; r p o l y g o n s & g t ; & l t ; i d & g t ; 8 2 2 2 5 7 2 0 0 4 3 6 0 8 4 7 3 6 1 & l t ; / i d & g t ; & l t ; r i n g & g t ; n t 1 x 2 p n q k C 6 j J r I u G k z O 0 E m E 8 I z N 8 0 F r E x 0 I k i E 2 H 8 E & l t ; / r i n g & g t ; & l t ; / r p o l y g o n s & g t ; & l t ; r p o l y g o n s & g t ; & l t ; i d & g t ; 8 2 2 2 5 7 2 0 0 4 3 6 0 8 4 7 3 6 2 & l t ; / i d & g t ; & l t ; r i n g & g t ; q y z 1 7 g o m p C v F 3 F w k B n I 7 g D x D 4 C 1 H 4 P _ F g l F j m E v f 8 X 6 H 9 I k B _ 7 C r F u B 7 j B o K & l t ; / r i n g & g t ; & l t ; / r p o l y g o n s & g t ; & l t ; r p o l y g o n s & g t ; & l t ; i d & g t ; 8 2 2 2 5 7 2 0 0 4 3 6 0 8 4 7 3 6 3 & l t ; / i d & g t ; & l t ; r i n g & g t ; _ 1 _ 3 0 j z - n C _ M _ G h C q C 1 F u N l D g E 3 F n D q M l v B p P s C 1 b 9 F F i B h S 9 C 4 B 0 F g C C k D x G i I - G t G 5 P U 0 F i I i T 3 C w O 9 M - G j E n C - T 3 B s t B - L & l t ; / r i n g & g t ; & l t ; / r p o l y g o n s & g t ; & l t ; r p o l y g o n s & g t ; & l t ; i d & g t ; 8 2 2 2 5 7 2 0 7 3 0 8 0 3 2 4 0 9 7 & l t ; / i d & g t ; & l t ; r i n g & g t ; y g 7 1 q q 1 k p C 3 O w E 1 D i J i M 9 C 6 O 1 C 2 B 0 H 9 T & l t ; / r i n g & g t ; & l t ; / r p o l y g o n s & g t ; & l t ; r p o l y g o n s & g t ; & l t ; i d & g t ; 8 2 2 2 5 7 2 0 7 3 0 8 0 3 2 4 0 9 8 & l t ; / i d & g t ; & l t ; r i n g & g t ; 7 y - 3 k q i j k C h i B y E 6 C z K 1 m B t B v f 3 C j B y K i b & l t ; / r i n g & g t ; & l t ; / r p o l y g o n s & g t ; & l t ; r p o l y g o n s & g t ; & l t ; i d & g t ; 8 2 2 2 5 7 2 0 7 3 0 8 0 3 2 4 0 9 9 & l t ; / i d & g t ; & l t ; r i n g & g t ; 6 x r 6 5 t s o p C q f w E 0 E 5 H g J 0 w B _ F u i B 3 C r C i F 4 j C j C & l t ; / r i n g & g t ; & l t ; / r p o l y g o n s & g t ; & l t ; r p o l y g o n s & g t ; & l t ; i d & g t ; 8 2 2 2 5 7 2 2 7 9 2 3 8 7 5 4 3 0 5 & l t ; / i d & g t ; & l t ; r i n g & g t ; k j w o 4 p l p p C 8 _ L 6 x O t Y 5 O x D 4 C z H j p J - g B 4 7 E m 4 D 6 P - 7 F r p C p r B 4 O i 3 C x 9 N r k H 2 F t C - D 2 m B 0 t e - h K & l t ; / r i n g & g t ; & l t ; / r p o l y g o n s & g t ; & l t ; r p o l y g o n s & g t ; & l t ; i d & g t ; 8 2 2 2 5 7 2 2 7 9 2 3 8 7 5 4 3 0 6 & l t ; / i d & g t ; & l t ; r i n g & g t ; r v 4 g o 8 8 s p C s _ 8 Q x u 3 J _ q l I g r q Y _ j R u u i B & l t ; / r i n g & g t ; & l t ; / r p o l y g o n s & g t ; & l t ; r p o l y g o n s & g t ; & l t ; i d & g t ; 8 2 2 2 5 7 2 2 7 9 2 3 8 7 5 4 3 0 7 & l t ; / i d & g t ; & l t ; r i n g & g t ; g k y 3 9 8 8 l k C t 1 L z 9 B 3 u C - h D x o B z D s C o G 1 g B g w C _ h B y F 0 D k D - D 5 I l u F v 5 B 0 o B k X v q B v U i D j C & l t ; / r i n g & g t ; & l t ; / r p o l y g o n s & g t ; & l t ; r p o l y g o n s & g t ; & l t ; i d & g t ; 8 2 2 2 5 7 2 2 7 9 2 3 8 7 5 4 3 0 8 & l t ; / i d & g t ; & l t ; r i n g & g t ; z 6 1 8 2 s 0 5 k C g k H t Y 5 B 4 w m B y y B x P q T o D - D 6 m B v j B v F 0 C - B v S l h B v 7 B m E j O i q B i C j z H 7 G j H q o O g x S 4 F m D g F - L & l t ; / r i n g & g t ; & l t ; / r p o l y g o n s & g t ; & l t ; r p o l y g o n s & g t ; & l t ; i d & g t ; 8 2 2 2 5 7 3 1 7 2 5 9 1 9 5 1 8 7 3 & l t ; / i d & g t ; & l t ; r i n g & g t ; 2 m r 0 0 g q q k C t 6 H q 1 J x D 4 C l D h D - o E g e l y F r I s G o C 5 N w p B q s E y D x G 6 S x E n E y K 6 X 3 Q 2 F l E - D i W & l t ; / r i n g & g t ; & l t ; / r p o l y g o n s & g t ; & l t ; r p o l y g o n s & g t ; & l t ; i d & g t ; 8 2 2 2 5 7 3 2 0 6 9 5 1 6 9 0 2 4 1 & l t ; / i d & g t ; & l t ; r i n g & g t ; 1 6 p m t w _ 8 n C 5 O 1 i B h 2 B w E 1 D s Z j D m G 6 D 5 G 5 f w F 8 B 3 C r C 0 O l N 2 D h E i t B & l t ; / r i n g & g t ; & l t ; / r p o l y g o n s & g t ; & l t ; r p o l y g o n s & g t ; & l t ; i d & g t ; 8 2 2 2 5 7 3 2 0 6 9 5 1 6 9 0 2 4 2 & l t ; / i d & g t ; & l t ; r i n g & g t ; r t 0 _ n o 6 h o C 3 t C k a y E s C o G w 4 D - a r f y D u I m F g F i 0 B & l t ; / r i n g & g t ; & l t ; / r p o l y g o n s & g t ; & l t ; r p o l y g o n s & g t ; & l t ; i d & g t ; 8 2 2 2 5 7 3 2 0 6 9 5 1 6 9 0 2 4 3 & l t ; / i d & g t ; & l t ; r i n g & g t ; n u i h _ m 4 6 n C h 1 D v D 9 X - B 1 B g E k G 5 k B m J m G 7 C i I _ L s D 1 C r B 7 Q 7 J n E n G 4 N l - B & l t ; / r i n g & g t ; & l t ; / r p o l y g o n s & g t ; & l t ; r p o l y g o n s & g t ; & l t ; i d & g t ; 8 2 2 2 5 7 3 7 2 2 3 4 7 7 6 5 7 6 1 & l t ; / i d & g t ; & l t ; r i n g & g t ; w m 9 g t 0 0 i o C l o B 8 o E w r B n P h C q e u j B l f r V y w C 8 1 F v B 4 B 7 m G 0 F o D n G 0 m B w p E k 7 B & l t ; / r i n g & g t ; & l t ; / r p o l y g o n s & g t ; & l t ; r p o l y g o n s & g t ; & l t ; i d & g t ; 8 2 2 2 5 7 3 8 2 5 4 2 6 9 8 0 8 6 5 & l t ; / i d & g t ; & l t ; r i n g & g t ; 8 k 3 5 h r _ l o C x u B 1 X q l B m V j h D _ r B o 8 D t P i E v t B j s C l B y F 3 y C s D 9 2 Y 3 C r C - P n f p B 8 B o D n M u B z O m t B & l t ; / r i n g & g t ; & l t ; / r p o l y g o n s & g t ; & l t ; r p o l y g o n s & g t ; & l t ; i d & g t ; 8 2 2 2 5 7 3 8 2 5 4 2 6 9 8 0 8 6 6 & l t ; / i d & g t ; & l t ; r i n g & g t ; x m 7 r 3 l n _ n C q j 1 F m - 9 5 B l 4 8 e 5 0 8 B u 4 3 G 3 l r B g x z C y k u C 4 i j L u 4 u B p z 4 I j n 8 E o 1 y i C k j v a - w x j B t w v 9 B y y u o B 7 s i 9 C s i u D y t p J l j s B j 9 p n D p y 3 h E _ j v 5 B g h 3 E k k w G s l o E 1 8 w E w - w R o j o F x o 1 C y o 0 e m m j U u p 6 B x q n C l i s M h 5 p N 6 n p H k 7 n C v 5 w g B o w 4 K v 8 v B 2 h _ N 5 k q i C o 2 h h B i 4 z O h z g R g _ r R 4 q 2 Q i r 6 - H z y - B u - i H h 3 u B q s 8 G 6 - g H 1 k 7 g C 0 n v u D q _ 0 9 B r q 2 G 9 2 9 O m 9 2 C v q j M l u r I 0 w r S z n k B q z s Q p 6 - E 3 n p _ D 2 z o F u h 1 M w z h E v - w O r t _ F k m z D 2 v w I t 6 q D 8 - 3 B 9 v w D g 6 k H 6 h 8 I s 2 y B g q l U h s - D i r u B 8 i t E v 4 i K k w n F 8 h 7 O 5 0 z D 5 y Y 0 l 0 k C s 0 _ i B k 2 y H 0 g j Y x n v j B 0 n q U 7 0 3 D r o 8 Q 9 u s R r 6 k G g 2 7 L & l t ; / r i n g & g t ; & l t ; / r p o l y g o n s & g t ; & l t ; r p o l y g o n s & g t ; & l t ; i d & g t ; 8 2 2 2 5 7 3 8 2 5 4 2 6 9 8 0 8 6 7 & l t ; / i d & g t ; & l t ; r i n g & g t ; - l - r g _ k n k C l 9 O r 9 B x r H 5 8 G w l B t o B - 8 G 3 F m E j F 7 C z r B s 9 B 9 y O 2 n Y 6 9 B 7 4 F o I o F g F 3 I & l t ; / r i n g & g t ; & l t ; / r p o l y g o n s & g t ; & l t ; r p o l y g o n s & g t ; & l t ; i d & g t ; 8 2 2 2 5 7 3 8 5 9 7 8 6 7 1 9 2 3 3 & l t ; / i d & g t ; & l t ; r i n g & g t ; t h n v w k 3 l o C 9 o p B w - E n u C 7 B 4 z C p F q e 8 n C k C 6 k F u u B 6 p M 3 3 G - 9 W 7 G 2 D - I 7 v T y y R & l t ; / r i n g & g t ; & l t ; / r p o l y g o n s & g t ; & l t ; r p o l y g o n s & g t ; & l t ; i d & g t ; 8 2 2 2 5 7 3 9 6 2 8 6 5 9 3 4 3 3 7 & l t ; / i d & g t ; & l t ; r i n g & g t ; h w 5 4 8 8 m l o C 2 l f u p R 4 i 2 D v 9 N r 6 M n y b 6 u b v 1 o B 9 x Q 4 v q B p h V s w G 4 7 Q i o d 2 r G h 3 9 B & l t ; / r i n g & g t ; & l t ; / r p o l y g o n s & g t ; & l t ; r p o l y g o n s & g t ; & l t ; i d & g t ; 8 2 2 2 5 7 3 9 6 2 8 6 5 9 3 4 3 3 8 & l t ; / i d & g t ; & l t ; r i n g & g t ; z 5 2 3 - s v r p C 4 8 s k B h 0 1 B 2 3 0 B 1 2 o J t 8 4 C q 9 C - 5 p F 5 l r D x _ q s B 4 l j C 2 q h L 0 j n C & l t ; / r i n g & g t ; & l t ; / r p o l y g o n s & g t ; & l t ; r p o l y g o n s & g t ; & l t ; i d & g t ; 8 2 2 2 5 7 3 9 6 2 8 6 5 9 3 4 3 3 9 & l t ; / i d & g t ; & l t ; r i n g & g t ; y k q 0 y 3 z j o C w C x o B y E h C z K 4 p B t B r V 3 E p C 9 D h E l G j C & l t ; / r i n g & g t ; & l t ; / r p o l y g o n s & g t ; & l t ; r p o l y g o n s & g t ; & l t ; i d & g t ; 8 2 2 2 5 7 3 9 6 2 8 6 5 9 3 4 3 4 0 & l t ; / i d & g t ; & l t ; r i n g & g t ; n j j m x 2 3 l o C g v p T v 4 H s h U w s i L t z q E p - p B 2 l Q d & l t ; / r i n g & g t ; & l t ; / r p o l y g o n s & g t ; & l t ; r p o l y g o n s & g t ; & l t ; i d & g t ; 8 2 2 2 5 7 3 9 9 7 2 2 5 6 7 2 7 0 5 & l t ; / i d & g t ; & l t ; r i n g & g t ; 7 s s n r i r 7 k C 1 O 6 G 8 f 1 F 6 C i E i G i L v E 3 C l E k I z E t G s H & l t ; / r i n g & g t ; & l t ; / r p o l y g o n s & g t ; & l t ; r p o l y g o n s & g t ; & l t ; i d & g t ; 8 2 2 2 5 7 4 3 0 6 4 6 3 3 1 8 0 1 8 & l t ; / i d & g t ; & l t ; r i n g & g t ; o 4 j 1 4 h l o p C 3 6 - L 9 6 y O o x j e p v v b h 7 s F z l 1 S 9 m n j E l w r l B 9 n s b 2 1 p l D 6 7 m G 6 m x J 6 r o J 5 9 y b g o g a y g o B k s q M g g 5 l B & l t ; / r i n g & g t ; & l t ; / r p o l y g o n s & g t ; & l t ; r p o l y g o n s & g t ; & l t ; i d & g t ; 8 2 2 2 5 7 4 3 0 6 4 6 3 3 1 8 0 1 9 & l t ; / i d & g t ; & l t ; r i n g & g t ; 1 g 4 y 9 2 h n p C i 1 p L u i g B 1 z m G u - X y z C r 0 t B m 3 s G 7 o t B 3 m h B 1 r V m 6 t H s h k G & l t ; / r i n g & g t ; & l t ; / r p o l y g o n s & g t ; & l t ; r p o l y g o n s & g t ; & l t ; i d & g t ; 8 2 2 2 5 7 4 3 0 6 4 6 3 3 1 8 0 2 0 & l t ; / i d & g t ; & l t ; r i n g & g t ; q m q k l k t q p C g o 1 H m m S 1 w V 4 - 9 N 9 0 o B i g _ C j 0 j G 8 - 8 Y & l t ; / r i n g & g t ; & l t ; / r p o l y g o n s & g t ; & l t ; r p o l y g o n s & g t ; & l t ; i d & g t ; 8 2 2 2 5 7 5 3 0 2 8 9 5 7 3 0 6 8 9 & l t ; / i d & g t ; & l t ; r i n g & g t ; 0 s 2 j g 6 x 7 o C r c y r B k R z i B r 2 B 0 E l F h D t B w 9 B o h D j R i T _ B 5 C r C g D _ C & l t ; / r i n g & g t ; & l t ; / r p o l y g o n s & g t ; & l t ; r p o l y g o n s & g t ; & l t ; i d & g t ; 8 2 2 2 5 7 5 3 3 7 2 5 5 4 6 9 0 5 7 & l t ; / i d & g t ; & l t ; r i n g & g t ; 5 o h j t 6 o k o C r 1 z D 4 l d 9 k g B 4 x o B 3 j M 0 t q C x n V 5 8 D _ 5 p B n i H & l t ; / r i n g & g t ; & l t ; / r p o l y g o n s & g t ; & l t ; r p o l y g o n s & g t ; & l t ; i d & g t ; 8 2 2 2 5 7 5 5 4 3 4 1 3 8 9 9 2 6 8 & l t ; / i d & g t ; & l t ; r i n g & g t ; i _ j m k t m l o C 8 x B s E r I v S h F j 0 B i g C 5 N n b 5 2 E o G v B u p B t E 4 F p p C h E n C 5 3 B i k C _ r C f i h B j G & l t ; / r i n g & g t ; & l t ; / r p o l y g o n s & g t ; & l t ; r p o l y g o n s & g t ; & l t ; i d & g t ; 8 2 2 2 5 7 5 5 4 3 4 1 3 8 9 9 2 6 9 & l t ; / i d & g t ; & l t ; r i n g & g t ; p p s y v g p o o C s E x D 1 D s G t L p o B w E 4 C l F i g C 3 L s C z 0 B m G m C 5 E o L w w B t E 1 E 2 P h F t B u D h s B 1 Q w D 0 D t G 9 j D 8 o J _ m B v 5 C & l t ; / r i n g & g t ; & l t ; / r p o l y g o n s & g t ; & l t ; r p o l y g o n s & g t ; & l t ; i d & g t ; 8 2 2 2 5 7 5 5 4 3 4 1 3 8 9 9 2 7 0 & l t ; / i d & g t ; & l t ; r i n g & g t ; 0 r _ j k 7 j i o C t 9 J t D 2 C j X v u B p I 3 D p 4 H m C 3 _ L u D g C s 7 G k F j G & l t ; / r i n g & g t ; & l t ; / r p o l y g o n s & g t ; & l t ; r p o l y g o n s & g t ; & l t ; i d & g t ; 8 2 2 2 5 7 5 5 4 3 4 1 3 8 9 9 2 7 1 & l t ; / i d & g t ; & l t ; r i n g & g t ; _ p 7 u 7 r q k k C w C l 2 B n P l D o C g M l r B y F 5 C m D j M j E n C 7 D & l t ; / r i n g & g t ; & l t ; / r p o l y g o n s & g t ; & l t ; r p o l y g o n s & g t ; & l t ; i d & g t ; 8 2 2 2 5 7 5 6 1 2 1 3 3 3 7 6 0 0 1 & l t ; / i d & g t ; & l t ; r i n g & g t ; 7 8 o y r 7 3 o o C 4 G y E 3 D p L z 1 B 4 G x D z L p S o 4 B 1 g B 3 G 0 D 6 n B u v H 1 N s D w D r B r C r q B _ y D y b _ E & l t ; / r i n g & g t ; & l t ; / r p o l y g o n s & g t ; & l t ; r p o l y g o n s & g t ; & l t ; i d & g t ; 8 2 2 2 5 7 6 2 6 4 9 6 8 4 0 4 9 9 3 & l t ; / i d & g t ; & l t ; r i n g & g t ; 3 n 4 8 p v 8 3 p C 7 _ Z 6 G 5 F q G - C y r O 1 h C w D r B m D g D _ C & l t ; / r i n g & g t ; & l t ; / r p o l y g o n s & g t ; & l t ; r p o l y g o n s & g t ; & l t ; i d & g t ; 8 2 2 2 5 7 6 5 3 9 8 4 6 3 1 1 9 3 7 & l t ; / i d & g t ; & l t ; r i n g & g t ; p y m y - p w 2 k C w J k a v v B 1 D j F - C q D 7 h C o T 2 B r G 7 D & l t ; / r i n g & g t ; & l t ; / r p o l y g o n s & g t ; & l t ; r p o l y g o n s & g t ; & l t ; i d & g t ; 8 2 2 2 5 7 6 5 3 9 8 4 6 3 1 1 9 3 8 & l t ; / i d & g t ; & l t ; r i n g & g t ; 1 k z j t 3 x 2 k C _ x B s m E 4 J 3 D j D m C 2 T 1 Q m i B 2 S 7 G 5 C p G 8 E & l t ; / r i n g & g t ; & l t ; / r p o l y g o n s & g t ; & l t ; r p o l y g o n s & g t ; & l t ; i d & g t ; 8 2 2 2 5 7 6 6 4 2 9 2 5 5 2 7 0 4 1 & l t ; / i d & g t ; & l t ; r i n g & g t ; i - p 2 6 k s w o C w C w E z D s C o G 6 I v C o I n E n G - L & l t ; / r i n g & g t ; & l t ; / r p o l y g o n s & g t ; & l t ; r p o l y g o n s & g t ; & l t ; i d & g t ; 8 2 2 2 5 7 6 6 4 2 9 2 5 5 2 7 0 4 2 & l t ; / i d & g t ; & l t ; r i n g & g t ; 7 o 7 _ t o 4 i l C 4 o s u O q x 3 E q t q G 8 u h x B 9 o p E l s n z G 1 h g B 2 z p T 5 k i i C y - 5 C o 7 g H p w x r C 2 7 1 H v u r C v u l c 3 v h o C & l t ; / r i n g & g t ; & l t ; / r p o l y g o n s & g t ; & l t ; r p o l y g o n s & g t ; & l t ; i d & g t ; 8 2 2 2 5 7 6 6 7 7 2 8 5 2 6 5 4 0 9 & l t ; / i d & g t ; & l t ; r i n g & g t ; u u 1 5 v 4 s _ p C p n j D u j q C g 9 h K t z N 7 y V 1 8 M k w a h - 4 B x 5 m B 7 5 0 B z 3 o G - g 1 B 9 2 T l j d j k - B 8 h 3 D & l t ; / r i n g & g t ; & l t ; / r p o l y g o n s & g t ; & l t ; r p o l y g o n s & g t ; & l t ; i d & g t ; 8 2 2 2 5 7 6 7 1 1 6 4 5 0 0 3 7 7 7 & l t ; / i d & g t ; & l t ; r i n g & g t ; 7 h 5 g v _ 1 i q C l I w J i N 5 F k E x K 8 J s G m G 3 m B 7 5 B 1 C g C v M 2 W - j B 8 E & l t ; / r i n g & g t ; & l t ; / r p o l y g o n s & g t ; & l t ; r p o l y g o n s & g t ; & l t ; i d & g t ; 8 2 2 2 5 7 6 7 8 0 3 6 4 4 8 0 5 1 4 & l t ; / i d & g t ; & l t ; r i n g & g t ; 8 z n - l t 4 p p C 2 o o C q l H h u _ H i v L - 4 J p z - B s 0 h B v v Y r g 7 B & l t ; / r i n g & g t ; & l t ; / r p o l y g o n s & g t ; & l t ; r p o l y g o n s & g t ; & l t ; i d & g t ; 8 2 2 2 5 7 6 8 8 3 4 4 3 6 9 5 6 1 7 & l t ; / i d & g t ; & l t ; r i n g & g t ; x 9 o m 0 2 r m k C y J g H n F v H t B z C 2 F t G 7 I & l t ; / r i n g & g t ; & l t ; / r p o l y g o n s & g t ; & l t ; r p o l y g o n s & g t ; & l t ; i d & g t ; 8 2 2 2 5 7 6 8 8 3 4 4 3 6 9 5 6 1 8 & l t ; / i d & g t ; & l t ; r i n g & g t ; 2 1 o 8 v l _ w p C y m G v - F j r D u m D t v C 7 K k M 0 O q i B 1 l S m _ M x E o D h E 8 E & l t ; / r i n g & g t ; & l t ; / r p o l y g o n s & g t ; & l t ; r p o l y g o n s & g t ; & l t ; i d & g t ; 8 2 2 2 5 7 6 9 1 7 8 0 3 4 3 3 9 8 5 & l t ; / i d & g t ; & l t ; r i n g & g t ; - o u v w 5 6 7 k C _ Z w E t I 1 H 7 E 2 O u D 3 C o F i D 7 D & l t ; / r i n g & g t ; & l t ; / r p o l y g o n s & g t ; & l t ; r p o l y g o n s & g t ; & l t ; i d & g t ; 8 2 2 2 5 7 6 9 1 7 8 0 3 4 3 3 9 8 6 & l t ; / i d & g t ; & l t ; r i n g & g t ; k n 0 w r w 7 q p C h o p B g m I 4 k k D i i _ B 8 l z M k 6 X t r O 6 8 i G 9 m N 7 8 8 P 6 3 s B y - W - u V 7 z i D _ k j C r g I & l t ; / r i n g & g t ; & l t ; / r p o l y g o n s & g t ; & l t ; r p o l y g o n s & g t ; & l t ; i d & g t ; 8 2 2 2 5 7 6 9 1 7 8 0 3 4 3 3 9 8 7 & l t ; / i d & g t ; & l t ; r i n g & g t ; l z - z g p r 7 o C w J 3 X m s B l D j D r K 8 L y X 6 9 B 8 B 3 E y H 6 N _ a & l t ; / r i n g & g t ; & l t ; / r p o l y g o n s & g t ; & l t ; r p o l y g o n s & g t ; & l t ; i d & g t ; 8 2 2 2 5 7 6 9 1 7 8 0 3 4 3 3 9 8 8 & l t ; / i d & g t ; & l t ; r i n g & g t ; r x m j 1 n j o o C x 3 o D m _ y C i 8 n C r q 7 B 9 5 0 B s l n B 2 k z V & l t ; / r i n g & g t ; & l t ; / r p o l y g o n s & g t ; & l t ; r p o l y g o n s & g t ; & l t ; i d & g t ; 8 2 2 2 5 7 7 1 9 2 6 8 1 3 4 0 9 2 9 & l t ; / i d & g t ; & l t ; r i n g & g t ; v n 8 1 x o w j k C 7 v S v D r z F - B l D h F 7 C - 1 T 3 0 G 7 G n E i F 6 z B & l t ; / r i n g & g t ; & l t ; / r p o l y g o n s & g t ; & l t ; r p o l y g o n s & g t ; & l t ; i d & g t ; 8 2 2 2 5 7 7 2 6 1 4 0 0 8 1 7 6 6 6 & l t ; / i d & g t ; & l t ; r i n g & g t ; 3 v r y k m k k k C k r B 3 9 J p y F v D 2 C n D z B k G 2 S n 2 B 0 E s C x H x Q g J n H 9 i W w D q P j E j G _ c g C r G j G & l t ; / r i n g & g t ; & l t ; / r p o l y g o n s & g t ; & l t ; r p o l y g o n s & g t ; & l t ; i d & g t ; 8 2 2 2 5 7 7 3 6 4 4 8 0 0 3 2 7 6 9 & l t ; / i d & g t ; & l t ; r i n g & g t ; u s s j 2 y h m o C 8 w y h D r n n p B r _ p k B k 3 - B r 0 p I y 9 q G g 8 n N q 3 1 O g 8 h O y 9 j B z v l t B 4 2 k D l _ o U y j 4 I 1 w 3 i B s r i B g s 0 B w o l P h 8 s M v n 1 P w 0 q J k t x H 2 7 4 H & l t ; / r i n g & g t ; & l t ; / r p o l y g o n s & g t ; & l t ; r p o l y g o n s & g t ; & l t ; i d & g t ; 8 2 2 2 5 7 7 8 1 1 1 5 6 6 3 1 5 5 3 & l t ; / i d & g t ; & l t ; r i n g & g t ; h z r i 5 v g z k C s E k N y G 0 J 8 C u p C i V r L 4 E j F 1 m B x H 0 I i J _ I k C x C v E 6 F 0 O q i B 1 C 2 D r G 3 C t C g F j G & l t ; / r i n g & g t ; & l t ; / r p o l y g o n s & g t ; & l t ; r p o l y g o n s & g t ; & l t ; i d & g t ; 8 2 2 2 5 7 7 8 1 1 1 5 6 6 3 1 5 5 4 & l t ; / i d & g t ; & l t ; r i n g & g t ; z h k 1 2 4 9 m o C r r w V 8 - o D 2 k l H s 9 x T j x 4 4 B g j l I r m x R n 0 - w B & l t ; / r i n g & g t ; & l t ; / r p o l y g o n s & g t ; & l t ; r p o l y g o n s & g t ; & l t ; i d & g t ; 8 2 2 2 5 7 7 8 4 5 5 1 6 3 6 9 9 2 1 & l t ; / i d & g t ; & l t ; r i n g & g t ; r 2 h w 9 y h z k C t D r L h L w f j I 1 F 3 O x X 1 F k H i f v D 0 E _ U 6 R 4 6 D - H _ C r D - O 6 C 4 C r L 5 S v D z D n D o M k C j f 7 E z J j F u G i E t W p H 1 H h D n K 8 I v J t H w G x H s F r K o c 2 w B r E w L t J m L n H 8 O x E z C 9 U m T v E o X x J 7 G 4 B v E - G 9 G n E p N 0 B C p C 0 F 5 C k D _ E h E q D w D 0 D k F h M y G _ M 1 Y 5 u B z O f n E n M 4 H n C _ C _ a & l t ; / r i n g & g t ; & l t ; / r p o l y g o n s & g t ; & l t ; r p o l y g o n s & g t ; & l t ; i d & g t ; 8 2 2 2 5 7 7 8 4 5 5 1 6 3 6 9 9 2 2 & l t ; / i d & g t ; & l t ; r i n g & g t ; 0 7 w - 8 u 0 z k C v 2 i B w C 1 F 1 v B y q F m 5 F t 4 E k k W x D 4 C r n B o C k C 5 x E q 7 P m G n K s D y D 4 L i F s K x 2 J 2 3 D 4 B _ o O 2 8 G u 4 h B _ B r C i D _ C u 6 D y j H - n C w p T 4 F m F g D 4 N & l t ; / r i n g & g t ; & l t ; / r p o l y g o n s & g t ; & l t ; r p o l y g o n s & g t ; & l t ; i d & g t ; 8 2 2 2 5 7 7 8 7 9 8 7 6 1 0 8 2 8 9 & l t ; / i d & g t ; & l t ; r i n g & g t ; z 7 p x i 5 n 4 l C - 3 E 4 1 Q j 5 C x 4 E 7 4 E h d 3 D j D _ D 6 D j w m B 6 q D _ q D h k H y D m D i D 7 D & l t ; / r i n g & g t ; & l t ; / r p o l y g o n s & g t ; & l t ; r p o l y g o n s & g t ; & l t ; i d & g t ; 8 2 2 2 5 7 8 0 8 6 0 3 4 5 3 8 4 9 7 & l t ; / i d & g t ; & l t ; r i n g & g t ; 0 t j q g o 9 0 o C 6 M u E 0 E n D o N t D z Y s E x 2 B 4 C l D - E w Y x t B k E h F p m B 4 I 4 j B 9 F _ I q c x E 6 F y F 2 I 1 7 B t B u D 0 L r C i D 7 P t G i D 3 P p e _ R 2 G i R 3 B 7 I r D 1 I 1 U n C 7 I q O g D u B & l t ; / r i n g & g t ; & l t ; / r p o l y g o n s & g t ; & l t ; r p o l y g o n s & g t ; & l t ; i d & g t ; 8 2 2 2 5 7 8 6 3 5 7 9 0 3 5 2 3 8 6 & l t ; / i d & g t ; & l t ; r i n g & g t ; g y l y j t - 5 q C 6 4 K t D y E p F m U t j C m v D j D 7 R 4 6 E 2 1 B 1 v D i I 1 z H 9 G m D h E 1 n C i _ C v t D z - G & l t ; / r i n g & g t ; & l t ; / r p o l y g o n s & g t ; & l t ; r p o l y g o n s & g t ; & l t ; i d & g t ; 8 2 2 2 5 7 8 7 3 8 8 6 9 5 6 7 4 8 9 & l t ; / i d & g t ; & l t ; r i n g & g t ; j x v v y p 8 p k C _ i W w y B o B 9 B 2 a q y B z s H 0 E q Q x o B i H 1 H k C v C m M x F i l B p u C 0 C l P l g D 9 W 9 K l t E z D 4 U g Z 7 E - Z 4 9 B 7 1 J o q M n n f t z E o D n G j C v q I 4 x L u r D - 0 G z n G 3 y C u D 3 C U h B n C l G n x B 9 D - L & l t ; / r i n g & g t ; & l t ; / r p o l y g o n s & g t ; & l t ; r p o l y g o n s & g t ; & l t ; i d & g t ; 8 2 2 2 5 7 8 8 0 7 5 8 9 0 4 4 2 2 5 & l t ; / i d & g t ; & l t ; r i n g & g t ; m i z p 4 5 p j q C 2 Q m V z F y E h C j D g 6 C v h F - M 2 u B v E 3 E h E i D z 5 C _ R x O 7 T & l t ; / r i n g & g t ; & l t ; / r p o l y g o n s & g t ; & l t ; r p o l y g o n s & g t ; & l t ; i d & g t ; 8 2 2 2 5 7 8 8 4 1 9 4 8 7 8 2 5 9 3 & l t ; / i d & g t ; & l t ; r i n g & g t ; y 1 j s 7 q s w o C v F g H s G m G w F - G r G j G & l t ; / r i n g & g t ; & l t ; / r p o l y g o n s & g t ; & l t ; r p o l y g o n s & g t ; & l t ; i d & g t ; 8 2 2 2 5 7 8 8 4 1 9 4 8 7 8 2 5 9 4 & l t ; / i d & g t ; & l t ; r i n g & g t ; 4 7 4 s z g r p k C 4 Z t D k 6 B 4 C l D v H l K m r D z E l E g F h G & l t ; / r i n g & g t ; & l t ; / r p o l y g o n s & g t ; & l t ; r p o l y g o n s & g t ; & l t ; i d & g t ; 8 2 2 2 5 7 9 1 8 5 5 4 6 1 6 6 2 7 3 & l t ; / i d & g t ; & l t ; r i n g & g t ; y l 5 g k g y p k C 4 G z L x F l u C v L n D r D v D 8 8 C l u C r I s E w E 6 C l D h D _ T q w B k u C u D z E 3 J g C j B v r B g h D 1 C g C k D n C 7 D j i B m h E y D r C y b 3 T & l t ; / r i n g & g t ; & l t ; / r p o l y g o n s & g t ; & l t ; r p o l y g o n s & g t ; & l t ; i d & g t ; 8 2 2 2 5 7 9 1 8 5 5 4 6 1 6 6 2 7 4 & l t ; / i d & g t ; & l t ; r i n g & g t ; 1 x m 1 0 j k l k C n w 2 G w 6 9 z B o 7 1 F y z y O x l s p B k h k a t 1 3 B 2 4 t d g j 3 C _ g l J r u t a - 1 5 B 7 m k M i 3 - T l F h 6 8 D 8 3 1 O v v j K r 0 w k B p 1 o n J y 2 4 b 6 _ 1 C w 2 u O h _ l Z u j k g B h n 4 c 7 2 m G q u m s C s 1 1 D z x j D r x i s C 9 3 j 5 C 4 4 - u B z q y h D v 4 o F 6 4 v U j - p B & l t ; / r i n g & g t ; & l t ; / r p o l y g o n s & g t ; & l t ; r p o l y g o n s & g t ; & l t ; i d & g t ; 8 2 2 2 5 7 9 2 1 9 9 0 5 9 0 4 6 4 3 & l t ; / i d & g t ; & l t ; r i n g & g t ; u 6 5 8 u k 8 p k C z g D t L w G o C - C j r B 6 O x E 5 C 0 H 8 E & l t ; / r i n g & g t ; & l t ; / r p o l y g o n s & g t ; & l t ; r p o l y g o n s & g t ; & l t ; i d & g t ; 8 2 2 2 5 7 9 2 8 8 6 2 5 3 8 1 3 7 7 & l t ; / i d & g t ; & l t ; r i n g & g t ; y - 4 9 m i 3 2 n C j I _ G w N g E - C g I l a z E r C i F u B s J & l t ; / r i n g & g t ; & l t ; / r p o l y g o n s & g t ; & l t ; r p o l y g o n s & g t ; & l t ; i d & g t ; 8 2 2 2 5 7 9 3 9 1 7 0 4 5 9 6 4 8 3 & l t ; / i d & g t ; & l t ; r i n g & g t ; v 8 m 7 2 2 w q k C q y C v 9 B w E i H y M g E 9 R h 0 B x r F _ c r B r C k S 5 d & l t ; / r i n g & g t ; & l t ; / r p o l y g o n s & g t ; & l t ; r p o l y g o n s & g t ; & l t ; i d & g t ; 8 2 2 2 5 7 9 3 9 1 7 0 4 5 9 6 4 8 4 & l t ; / i d & g t ; & l t ; r i n g & g t ; t o z 8 v z u q k C 5 B k q C p P 1 H 8 D 0 I 5 G z E o L j H m D g F - F & l t ; / r i n g & g t ; & l t ; / r p o l y g o n s & g t ; & l t ; r p o l y g o n s & g t ; & l t ; i d & g t ; 8 2 2 2 5 7 9 3 9 1 7 0 4 5 9 6 4 8 5 & l t ; / i d & g t ; & l t ; r i n g & g t ; 2 w 2 i w o 6 o k C - t C 0 5 F l s E x D h C s k B h F 3 N l B q 2 B - v D w D 2 v B u i B 1 C 2 B p C n C j C & l t ; / r i n g & g t ; & l t ; / r p o l y g o n s & g t ; & l t ; r p o l y g o n s & g t ; & l t ; i d & g t ; 8 2 2 2 5 7 9 3 9 1 7 0 4 5 9 6 4 8 6 & l t ; / i d & g t ; & l t ; r i n g & g t ; _ z 5 4 k 9 8 r m C v - F p I 4 E g E i M 5 K o G 4 p B - 9 C v C h R 9 J g C l J o _ D v j B & l t ; / r i n g & g t ; & l t ; / r p o l y g o n s & g t ; & l t ; r p o l y g o n s & g t ; & l t ; i d & g t ; 8 2 2 2 5 7 9 3 9 1 7 0 4 5 9 6 4 8 7 & l t ; / i d & g t ; & l t ; r i n g & g t ; s 3 l j w s 6 2 n C 4 G 1 F 2 C w x B z H 7 C t f o M 7 E 6 B u 2 B r B k D _ m B 7 D s E v D z D 6 E p G s H & l t ; / r i n g & g t ; & l t ; / r p o l y g o n s & g t ; & l t ; r p o l y g o n s & g t ; & l t ; i d & g t ; 8 2 2 2 5 7 9 4 2 6 0 6 4 3 3 4 8 5 8 & l t ; / i d & g t ; & l t ; r i n g & g t ; v 2 h 5 1 k 8 r m C s E 3 F h C q G g K 0 J 2 5 B g H 3 H - C 8 L x 0 E v 5 B o L 1 E j K 2 b g h B _ C 6 o E & l t ; / r i n g & g t ; & l t ; / r p o l y g o n s & g t ; & l t ; r p o l y g o n s & g t ; & l t ; i d & g t ; 8 2 2 2 5 7 9 4 2 6 0 6 4 3 3 4 8 5 9 & l t ; / i d & g t ; & l t ; r i n g & g t ; q 9 p o o h 6 p k C n p p B 4 r V v 1 5 B _ l S z g 5 L t 6 E k i P h 5 d - o x B 9 k g B x - D o h k D 9 o Y o 3 u L t u 2 C s u M j h X k x J r m g B 5 t b y r K 3 r i B j - h D & l t ; / r i n g & g t ; & l t ; / r p o l y g o n s & g t ; & l t ; r p o l y g o n s & g t ; & l t ; i d & g t ; 8 2 2 2 5 8 0 0 7 8 8 9 9 3 6 3 8 4 1 & l t ; / i d & g t ; & l t ; r i n g & g t ; k _ r s 1 h n q k C _ v z B t 0 _ E s - 6 B v r i E n 5 j D p 2 m D _ _ B k 0 U & l t ; / r i n g & g t ; & l t ; / r p o l y g o n s & g t ; & l t ; r p o l y g o n s & g t ; & l t ; i d & g t ; 8 2 2 2 5 8 0 0 7 8 8 9 9 3 6 3 8 4 2 & l t ; / i d & g t ; & l t ; r i n g & g t ; l s t t q i g i o C - _ a 1 m a h o v B y 6 D 5 t J w 1 I j v 6 B 1 0 N m l 7 C w g z N l 1 Y 6 6 7 D z m S z n M 7 h O r x 4 D 2 5 q C w 8 7 C 5 h 0 D q 4 m G z r 9 B 0 p D p 0 T 5 x B h 6 H t _ j C _ z t B & l t ; / r i n g & g t ; & l t ; / r p o l y g o n s & g t ; & l t ; r p o l y g o n s & g t ; & l t ; i d & g t ; 8 2 2 2 5 8 0 0 7 8 8 9 9 3 6 3 8 4 3 & l t ; / i d & g t ; & l t ; r i n g & g t ; i k 9 5 0 x t g o C w - q B g p h C 5 j T i 0 u B 6 h 1 B _ n D 5 4 L m 1 K - 0 o C n k 4 C r 4 p C z p y B w k q B & l t ; / r i n g & g t ; & l t ; / r p o l y g o n s & g t ; & l t ; r p o l y g o n s & g t ; & l t ; i d & g t ; 8 2 2 2 5 8 0 1 1 3 2 5 9 1 0 2 2 0 9 & l t ; / i d & g t ; & l t ; r i n g & g t ; u j y 5 w 2 n h p C v F t I v - C k x B m U - C v C q I w S h H u L n E w K q K 2 0 C & l t ; / r i n g & g t ; & l t ; / r p o l y g o n s & g t ; & l t ; r p o l y g o n s & g t ; & l t ; i d & g t ; 8 2 2 2 5 8 1 1 4 4 0 5 1 2 5 3 2 4 9 & l t ; / i d & g t ; & l t ; r i n g & g t ; g y w 4 1 i h p o C l I 3 F - s C h D 6 D m L 8 B _ B v M 7 - B 7 D & l t ; / r i n g & g t ; & l t ; / r p o l y g o n s & g t ; & l t ; r p o l y g o n s & g t ; & l t ; i d & g t ; 8 2 2 2 5 8 2 3 4 6 6 4 2 0 9 6 1 2 9 & l t ; / i d & g t ; & l t ; r i n g & g t ; o 6 - 3 r 0 9 8 j C 4 7 C v t J 6 J 4 e 4 r B y r B w m K s E v L 5 H h F 1 G _ D u E x D - B k E h D v B 7 Z v D 4 C s C j D 2 j B 0 n C s n F o q I h D k C 3 G 9 U p y B j 8 C 1 C x z E 6 i B 0 B h E 2 m B - M y D g C 6 W g D q 1 E 8 s B t w B 1 w B & l t ; / r i n g & g t ; & l t ; / r p o l y g o n s & g t ; & l t ; r p o l y g o n s & g t ; & l t ; i d & g t ; 8 2 2 2 5 8 2 3 4 6 6 4 2 0 9 6 1 3 0 & l t ; / i d & g t ; & l t ; r i n g & g t ; 8 5 0 i r 6 o j p C t 4 t E u 9 Q _ k e 7 z F - - o B v r 9 D - x v B i n 3 E 7 8 I 4 - 9 F k x R w q F m h q E 3 l j Y p u u B & l t ; / r i n g & g t ; & l t ; / r p o l y g o n s & g t ; & l t ; r p o l y g o n s & g t ; & l t ; i d & g t ; 8 2 2 2 5 8 2 5 5 2 8 0 0 5 2 6 3 3 7 & l t ; / i d & g t ; & l t ; r i n g & g t ; w 1 q u y u t 5 k C k B p L - L n i B - h B 0 C z D s C i E x c 5 D 6 G 2 G p I p F z b v B t J 4 j Z z G 9 G l E p q B 7 D & l t ; / r i n g & g t ; & l t ; / r p o l y g o n s & g t ; & l t ; r p o l y g o n s & g t ; & l t ; i d & g t ; 8 2 2 2 5 8 2 5 5 2 8 0 0 5 2 6 3 3 8 & l t ; / i d & g t ; & l t ; r i n g & g t ; s 9 y n 5 o g n p C i y B p I 4 E m G 1 g B 0 d v J m I 2 D p G 6 0 C & l t ; / r i n g & g t ; & l t ; / r p o l y g o n s & g t ; & l t ; r p o l y g o n s & g t ; & l t ; i d & g t ; 8 2 2 2 5 8 2 5 5 2 8 0 0 5 2 6 3 3 9 & l t ; / i d & g t ; & l t ; r i n g & g t ; g q r 1 2 k l - n C s 9 w L _ p z B n 7 j C s 1 p E 9 v R y p n C v 2 i B - 6 P & l t ; / r i n g & g t ; & l t ; / r p o l y g o n s & g t ; & l t ; r p o l y g o n s & g t ; & l t ; i d & g t ; 8 2 2 2 5 8 2 5 5 2 8 0 0 5 2 6 3 4 0 & l t ; / i d & g t ; & l t ; r i n g & g t ; t k i 0 p l u - j C t D w f 0 E n F t 2 B 0 l B 4 E j O k C 4 B y i B w c s i B 9 G g C k D n C s H 3 E r C g F _ C & l t ; / r i n g & g t ; & l t ; / r p o l y g o n s & g t ; & l t ; r p o l y g o n s & g t ; & l t ; i d & g t ; 8 2 2 2 5 8 2 5 5 2 8 0 0 5 2 6 3 4 1 & l t ; / i d & g t ; & l t ; r i n g & g t ; 6 7 0 3 5 l z m p C j i B 4 J 6 C l F m U m t Y g v E q D 2 F 2 B p C 7 P s u F g b 7 T x - B s j C & l t ; / r i n g & g t ; & l t ; / r p o l y g o n s & g t ; & l t ; r p o l y g o n s & g t ; & l t ; i d & g t ; 8 2 2 2 5 8 2 5 5 2 8 0 0 5 2 6 3 4 2 & l t ; / i d & g t ; & l t ; r i n g & g t ; 4 k 9 w g 2 7 h o C o 3 0 h B 6 4 w G 6 j 1 G 9 p 0 O v _ 9 a 3 4 z E r 0 3 V p 4 6 P y r z E o x v S o 9 - P n l 3 v B _ t u 9 C t p - v B g o 9 b r j j B i 2 5 E j 4 7 i B - q i G w p r e & l t ; / r i n g & g t ; & l t ; / r p o l y g o n s & g t ; & l t ; r p o l y g o n s & g t ; & l t ; i d & g t ; 8 2 2 2 5 8 2 5 5 2 8 0 0 5 2 6 3 4 3 & l t ; / i d & g t ; & l t ; r i n g & g t ; 5 j o k o 3 6 h o C t 3 d i s i B v q h C p r J k v Y 0 h N o _ _ B r p - B 4 n N 4 4 I & l t ; / r i n g & g t ; & l t ; / r p o l y g o n s & g t ; & l t ; r p o l y g o n s & g t ; & l t ; i d & g t ; 8 2 2 2 5 8 2 6 2 1 5 2 0 0 0 3 0 7 3 & l t ; / i d & g t ; & l t ; r i n g & g t ; p m s 2 4 q v 7 k C w C - O t I q G _ P k C m L 6 F n Z 7 I & l t ; / r i n g & g t ; & l t ; / r p o l y g o n s & g t ; & l t ; r p o l y g o n s & g t ; & l t ; i d & g t ; 8 2 2 2 5 8 2 6 2 1 5 2 0 0 0 3 0 7 4 & l t ; / i d & g t ; & l t ; r i n g & g t ; t h j 8 6 i k m k C w C 8 Q i l B 4 w D h v B _ G n F h F 7 E t f 7 U j a p f 1 C o P - J r G j G & l t ; / r i n g & g t ; & l t ; / r p o l y g o n s & g t ; & l t ; r p o l y g o n s & g t ; & l t ; i d & g t ; 8 2 2 2 5 8 2 6 2 1 5 2 0 0 0 3 0 7 5 & l t ; / i d & g t ; & l t ; r i n g & g t ; 7 7 v 1 z y v k o C j 1 e 8 G w i C t 1 B j D 4 Y m n L 6 p Q 9 G o D 2 _ D y h B i D j C & l t ; / r i n g & g t ; & l t ; / r p o l y g o n s & g t ; & l t ; r p o l y g o n s & g t ; & l t ; i d & g t ; 8 2 2 2 5 8 2 6 2 1 5 2 0 0 0 3 0 7 6 & l t ; / i d & g t ; & l t ; r i n g & g t ; y 0 _ u g i p n o C - 0 L 4 5 - 4 B t 8 m D 8 n _ I 2 r 5 Q t h j o C o s t r B 2 u w O & l t ; / r i n g & g t ; & l t ; / r p o l y g o n s & g t ; & l t ; r p o l y g o n s & g t ; & l t ; i d & g t ; 8 2 2 2 5 8 2 6 2 1 5 2 0 0 0 3 0 7 7 & l t ; / i d & g t ; & l t ; r i n g & g t ; _ 2 w k i k 0 7 k C h i B w l B g t F n y F 8 J s G 2 j B t B 6 B - h C 9 r L - z I 8 B 3 E - I 0 3 O & l t ; / r i n g & g t ; & l t ; / r p o l y g o n s & g t ; & l t ; r p o l y g o n s & g t ; & l t ; i d & g t ; 8 2 2 2 5 8 2 6 2 1 5 2 0 0 0 3 0 7 8 & l t ; / i d & g t ; & l t ; r i n g & g t ; z 4 n - 7 y m 6 k C v F 1 o B 9 0 D s E i R j 8 H 8 V l D _ j B v B t B 5 G 5 G - Z t t B 7 C 9 Q m 4 C u 8 G - G r G x 4 D 2 B 0 B g D u B & l t ; / r i n g & g t ; & l t ; / r p o l y g o n s & g t ; & l t ; r p o l y g o n s & g t ; & l t ; i d & g t ; 8 2 2 2 5 8 2 6 2 1 5 2 0 0 0 3 0 7 9 & l t ; / i d & g t ; & l t ; r i n g & g t ; 0 9 y p u m j t p C - p q D p m t E j h r E 3 v 7 C 3 m r K & l t ; / r i n g & g t ; & l t ; / r p o l y g o n s & g t ; & l t ; r p o l y g o n s & g t ; & l t ; i d & g t ; 8 2 2 2 5 8 2 6 2 1 5 2 0 0 0 3 0 8 0 & l t ; / i d & g t ; & l t ; r i n g & g t ; n k t k _ 7 o 7 k C h r I r 3 e w E m z B p F h D m C l h C 0 k E - p E 4 D z w D n q G h _ D 4 v H 1 6 D t j I p j H z J w D 3 C k D i D 8 C w j J 4 r F p g D r x G l 8 E 7 h C u p B l B 4 c _ B m D i D l C o h F 3 k D 8 _ D 7 I & l t ; / r i n g & g t ; & l t ; / r p o l y g o n s & g t ; & l t ; r p o l y g o n s & g t ; & l t ; i d & g t ; 8 2 2 2 5 8 2 6 2 1 5 2 0 0 0 3 0 8 1 & l t ; / i d & g t ; & l t ; r i n g & g t ; h o 2 w o 5 o 6 k C s E y f y a 1 8 B 8 j B k C 6 B z C p R n N g C t k D g D u B & l t ; / r i n g & g t ; & l t ; / r p o l y g o n s & g t ; & l t ; r p o l y g o n s & g t ; & l t ; i d & g t ; 8 2 2 2 5 8 2 6 2 1 5 2 0 0 0 3 0 8 2 & l t ; / i d & g t ; & l t ; r i n g & g t ; 6 z 5 - 8 v v 7 k C 8 M p I 2 E z H 7 E o L 8 B 3 C r C - D j C & l t ; / r i n g & g t ; & l t ; / r p o l y g o n s & g t ; & l t ; r p o l y g o n s & g t ; & l t ; i d & g t ; 8 2 2 2 5 8 2 6 2 1 5 2 0 0 0 3 0 8 3 & l t ; / i d & g t ; & l t ; r i n g & g t ; - w - 9 k p y h o C r c p u C y E t d u G 7 R x g B 7 k B j l B t f _ B 8 F k D n G n G i 0 B 1 I & l t ; / r i n g & g t ; & l t ; / r p o l y g o n s & g t ; & l t ; r p o l y g o n s & g t ; & l t ; i d & g t ; 8 2 2 2 5 8 2 6 2 1 5 2 0 0 0 3 0 8 4 & l t ; / i d & g t ; & l t ; r i n g & g t ; 5 7 - - x z 1 k k C y y M 5 9 B 3 F 9 - D l D 1 s C m C t B 0 g E i 1 2 B x C 1 C v R y K r u v B & l t ; / r i n g & g t ; & l t ; / r p o l y g o n s & g t ; & l t ; r p o l y g o n s & g t ; & l t ; i d & g t ; 8 2 2 2 5 8 2 6 2 1 5 2 0 0 0 3 0 8 5 & l t ; / i d & g t ; & l t ; r i n g & g t ; 7 w s 8 o 3 y i k C m f q V v L 3 H k G g I 9 M g T z E m D i F 5 D & l t ; / r i n g & g t ; & l t ; / r p o l y g o n s & g t ; & l t ; r p o l y g o n s & g t ; & l t ; i d & g t ; 8 2 2 2 5 8 2 6 2 1 5 2 0 0 0 3 0 8 6 & l t ; / i d & g t ; & l t ; r i n g & g t ; q i z 1 7 1 l p p C m 1 q E _ w 7 F p 1 a w z e x l l B 1 y X & l t ; / r i n g & g t ; & l t ; / r p o l y g o n s & g t ; & l t ; r p o l y g o n s & g t ; & l t ; i d & g t ; 8 2 2 2 5 8 2 6 2 1 5 2 0 0 0 3 0 8 7 & l t ; / i d & g t ; & l t ; r i n g & g t ; o y 4 k m h k 7 k C 7 q D 6 G 1 D s C k q B s 1 T z s E 6 9 D i 7 D p I k m B 1 t E j h E 3 F k E j D g e 7 C k h D 9 0 G 3 6 D 5 n i B 1 C s T 9 s L - G u d j E x j G j C & l t ; / r i n g & g t ; & l t ; / r p o l y g o n s & g t ; & l t ; r p o l y g o n s & g t ; & l t ; i d & g t ; 8 2 2 2 5 8 2 6 2 1 5 2 0 0 0 3 0 8 8 & l t ; / i d & g t ; & l t ; r i n g & g t ; 7 k 4 8 i 4 7 i k C i m E u y B 3 F n D j D v B 7 U k o B k I k L 0 F 5 C p G 7 D & l t ; / r i n g & g t ; & l t ; / r p o l y g o n s & g t ; & l t ; r p o l y g o n s & g t ; & l t ; i d & g t ; 8 2 2 2 5 8 2 6 2 1 5 2 0 0 0 3 0 8 9 & l t ; / i d & g t ; & l t ; r i n g & g t ; 8 s i k r k i o o C 0 l D h 2 B o m E o V 0 E 3 H z t I 6 a h C j D 9 E y v K g u G z 1 G o 2 D 0 D j E w z D n k D 9 D z d & l t ; / r i n g & g t ; & l t ; / r p o l y g o n s & g t ; & l t ; r p o l y g o n s & g t ; & l t ; i d & g t ; 8 2 2 2 5 8 2 6 2 1 5 2 0 0 0 3 0 9 0 & l t ; / i d & g t ; & l t ; r i n g & g t ; s 5 1 4 9 y p 6 k C r F z F t 4 C k E j - C t H x C 3 J q d i 1 B n U 7 D & l t ; / r i n g & g t ; & l t ; / r p o l y g o n s & g t ; & l t ; r p o l y g o n s & g t ; & l t ; i d & g t ; 8 2 2 2 5 8 3 6 5 2 3 1 2 1 5 4 1 1 3 & l t ; / i d & g t ; & l t ; r i n g & g t ; 0 y 9 n 7 y x i o C k 0 v M i 2 o E i 5 m E 1 _ j S i g z a n v p E i r 9 E h k 0 y C r n n E 7 - w 4 E w 8 n T 0 v u X m y 9 T h 6 v 4 B n o _ B u j n H 7 3 m E 5 9 s G 5 i 2 R - 9 1 g B 5 3 - B z s m D 9 y z a x o _ E 3 _ 4 k B 4 3 9 H x 9 1 D i g m C i h n 4 D - 4 r k B t q q F 8 3 j G z w 1 L s m h I - q _ G p x t x B n v i J _ 0 l K 8 n 3 g D - p 7 C & l t ; / r i n g & g t ; & l t ; / r p o l y g o n s & g t ; & l t ; r p o l y g o n s & g t ; & l t ; i d & g t ; 8 2 2 2 5 8 3 6 5 2 3 1 2 1 5 4 1 1 4 & l t ; / i d & g t ; & l t ; r i n g & g t ; u t 9 9 - v h z p C 8 7 C w w D j h E m z C 2 C j Y u x B m M 7 E x C x E j H k d 9 m E t V n 8 C 6 g D v E 3 E y H p w B & l t ; / r i n g & g t ; & l t ; / r p o l y g o n s & g t ; & l t ; r p o l y g o n s & g t ; & l t ; i d & g t ; 8 2 2 2 5 8 4 0 9 8 9 8 8 7 5 2 8 9 7 & l t ; / i d & g t ; & l t ; r i n g & g t ; 5 9 4 4 x _ n r k C 2 p C k m D x D 7 F j I r L l d u G x H n b 0 d l F k G 7 l D h N 2 F v G 4 F 7 G 1 E 2 B p C g D y G y B 6 F m D g F 6 E & l t ; / r i n g & g t ; & l t ; / r p o l y g o n s & g t ; & l t ; r p o l y g o n s & g t ; & l t ; i d & g t ; 8 2 2 2 5 8 4 0 9 8 9 8 8 7 5 2 8 9 8 & l t ; / i d & g t ; & l t ; r i n g & g t ; k 7 - o 7 t l v p C 1 1 9 J 1 y h G 3 x t H 0 m M v 8 l E & l t ; / r i n g & g t ; & l t ; / r p o l y g o n s & g t ; & l t ; r p o l y g o n s & g t ; & l t ; i d & g t ; 8 2 2 2 5 8 4 0 9 8 9 8 8 7 5 2 8 9 9 & l t ; / i d & g t ; & l t ; r i n g & g t ; z t h g p n y 2 n C t D 0 C 9 o B h C k J - E n D j D v B 4 I u D o T 2 i B 5 C y K 5 P k b & l t ; / r i n g & g t ; & l t ; / r p o l y g o n s & g t ; & l t ; r p o l y g o n s & g t ; & l t ; i d & g t ; 8 2 2 2 5 8 4 4 0 8 2 2 6 3 9 8 2 0 9 & l t ; / i d & g t ; & l t ; r i n g & g t ; 9 h 1 y o w - _ k C 4 Q r 3 C t l C 2 J u f 7 u B m y B r i B 0 E s C g E 8 D - U u 9 B 2 9 B z N 7 N 4 S 7 h C n f v E 3 C j E 3 E p G 7 D & l t ; / r i n g & g t ; & l t ; / r p o l y g o n s & g t ; & l t ; r p o l y g o n s & g t ; & l t ; i d & g t ; 8 2 2 2 5 8 4 4 0 8 2 2 6 3 9 8 2 1 0 & l t ; / i d & g t ; & l t ; r i n g & g t ; o 5 v t r h g t m C u y C 9 S y Q s h C z F 5 F q G h D z R 3 K o M 5 R q y C 6 G z D s C u 4 B i G u X w X u c _ 9 B 3 C m D h K k m C s I r C - D _ C g F q K & l t ; / r i n g & g t ; & l t ; / r p o l y g o n s & g t ; & l t ; r p o l y g o n s & g t ; & l t ; i d & g t ; 8 2 2 2 5 8 4 9 2 3 6 2 2 4 7 3 7 2 9 & l t ; / i d & g t ; & l t ; r i n g & g t ; 0 1 w m i v _ 6 q C 5 h B s E r I 4 E l D o C k C o j B x C 2 F p J h E 7 D & l t ; / r i n g & g t ; & l t ; / r p o l y g o n s & g t ; & l t ; r p o l y g o n s & g t ; & l t ; i d & g t ; 8 2 2 2 5 8 5 0 9 5 4 2 1 1 6 5 5 6 9 & l t ; / i d & g t ; & l t ; r i n g & g t ; w - l s 9 5 5 7 q C w w q E 8 9 v B j 1 T t 3 E p l p F m u B 7 w g C r j k D h p G - h P & l t ; / r i n g & g t ; & l t ; / r p o l y g o n s & g t ; & l t ; r p o l y g o n s & g t ; & l t ; i d & g t ; 8 2 2 2 5 8 5 0 9 5 4 2 1 1 6 5 5 7 0 & l t ; / i d & g t ; & l t ; r i n g & g t ; v 9 h k o k 2 9 k C v c y C g H n F t H 0 S x C y D m D p G _ E & l t ; / r i n g & g t ; & l t ; / r p o l y g o n s & g t ; & l t ; r p o l y g o n s & g t ; & l t ; i d & g t ; 8 2 2 2 5 8 5 1 2 9 7 8 0 9 0 3 9 3 7 & l t ; / i d & g t ; & l t ; r i n g & g t ; p 0 q l k n g g l C t D x 5 c y t R z u G i 0 I w 7 D o l B p m C g 0 H 5 F n D - E i C z _ W r m t D s 9 O t l J y D 2 H - w C _ E & l t ; / r i n g & g t ; & l t ; / r p o l y g o n s & g t ; & l t ; r p o l y g o n s & g t ; & l t ; i d & g t ; 8 2 2 2 5 8 5 1 2 9 7 8 0 9 0 3 9 3 8 & l t ; / i d & g t ; & l t ; r i n g & g t ; 3 4 p z j l n 0 k C _ x B t D 6 J 7 H l D h D y w B q q B m C q 3 B s D s I 6 H p C g D x w B p q B j G & l t ; / r i n g & g t ; & l t ; / r p o l y g o n s & g t ; & l t ; r p o l y g o n s & g t ; & l t ; i d & g t ; 8 2 2 2 5 8 5 1 6 4 1 4 0 6 4 2 3 0 5 & l t ; / i d & g t ; & l t ; r i n g & g t ; m - r 2 u j o t m C y Q t D r I u G h D 0 Y 5 m B 1 N y F 1 E r G 1 7 E & l t ; / r i n g & g t ; & l t ; / r p o l y g o n s & g t ; & l t ; r p o l y g o n s & g t ; & l t ; i d & g t ; 8 2 2 2 5 8 5 3 0 1 5 7 9 5 9 5 7 7 7 & l t ; / i d & g t ; & l t ; r i n g & g t ; - 9 w 9 y o _ 2 o C p u C y E 1 D i J p b i E r t B n 7 B 4 g D g L e g J 4 P x C w D t C k D h U u B g n B r q D z j B 9 3 B j C & l t ; / r i n g & g t ; & l t ; / r p o l y g o n s & g t ; & l t ; r p o l y g o n s & g t ; & l t ; i d & g t ; 8 2 2 2 5 8 5 3 0 1 5 7 9 5 9 5 7 7 8 & l t ; / i d & g t ; & l t ; r i n g & g t ; 1 r 9 y r 1 y 3 o C w J 6 J p X t D t I w G q C h D t B _ S s w B o L n N o F n G 8 E w H u B & l t ; / r i n g & g t ; & l t ; / r p o l y g o n s & g t ; & l t ; r p o l y g o n s & g t ; & l t ; i d & g t ; 8 2 2 2 5 8 5 3 7 0 2 9 9 0 7 2 5 1 3 & l t ; / i d & g t ; & l t ; r i n g & g t ; y h 5 r 8 m 7 5 l C w j J n I 2 E z H n W - 9 C m 2 B 1 C 5 C p C g D u B & l t ; / r i n g & g t ; & l t ; / r p o l y g o n s & g t ; & l t ; r p o l y g o n s & g t ; & l t ; i d & g t ; 8 2 2 2 5 8 5 4 3 9 0 1 8 5 4 9 2 4 9 & l t ; / i d & g t ; & l t ; r i n g & g t ; r 1 0 4 2 0 q 1 o C w n i H 2 9 E z 3 M _ 0 M u t _ B o v x C q j q B n g K 1 2 _ B 0 6 - B t r w B u i e 3 s q B m u R - _ q B k m K z u U o l G v s R o 4 L y u p B n n r D i w G 5 7 T m 0 F s 9 g B z h o C - x z C t x u B h h h B s h a i y P l o 7 B p w U h 5 9 B & l t ; / r i n g & g t ; & l t ; / r p o l y g o n s & g t ; & l t ; r p o l y g o n s & g t ; & l t ; i d & g t ; 8 2 2 2 5 8 5 5 0 7 7 3 8 0 2 5 9 8 7 & l t ; / i d & g t ; & l t ; r i n g & g t ; 2 _ i _ 3 1 9 2 o C 4 k B y C p I 9 K o C k C o j B 4 B 9 G q F p G 7 D & l t ; / r i n g & g t ; & l t ; / r p o l y g o n s & g t ; & l t ; r p o l y g o n s & g t ; & l t ; i d & g t ; 8 2 2 2 5 8 5 5 7 6 4 5 7 5 0 2 7 2 1 & l t ; / i d & g t ; & l t ; r i n g & g t ; 5 h j r v 4 w u p C 7 t C 1 r O u l D r 1 D o V 2 C 4 C 1 K q 6 C k U u 9 R 3 m I 5 g B i t D j _ C m l C t h C 3 y B h H 2 B o S m h B g D 2 7 B 6 9 D h j D y r C & l t ; / r i n g & g t ; & l t ; / r p o l y g o n s & g t ; & l t ; r p o l y g o n s & g t ; & l t ; i d & g t ; 8 2 2 2 5 8 5 5 7 6 4 5 7 5 0 2 7 2 2 & l t ; / i d & g t ; & l t ; r i n g & g t ; 3 n i q g _ z s p C l u 3 J g z b 5 k a k i r C 1 4 r E u g 7 B 7 C - x 2 D i o 3 X i 9 n B q s P & l t ; / r i n g & g t ; & l t ; / r p o l y g o n s & g t ; & l t ; r p o l y g o n s & g t ; & l t ; i d & g t ; 8 2 2 2 5 8 5 5 7 6 4 5 7 5 0 2 7 2 3 & l t ; / i d & g t ; & l t ; r i n g & g t ; h _ v u h 2 9 6 k C y Q u E t I 1 K h D c 6 S z C 3 C m D i D 8 C & l t ; / r i n g & g t ; & l t ; / r p o l y g o n s & g t ; & l t ; r p o l y g o n s & g t ; & l t ; i d & g t ; 8 2 2 2 5 8 5 5 7 6 4 5 7 5 0 2 7 2 4 & l t ; / i d & g t ; & l t ; r i n g & g t ; m j 7 4 _ 9 l m k C 9 j x H 1 w 4 C 9 u K k u k E u n x G 7 E 8 6 v O s 3 2 H 9 q n B h k v B 8 1 _ M & l t ; / r i n g & g t ; & l t ; / r p o l y g o n s & g t ; & l t ; r p o l y g o n s & g t ; & l t ; i d & g t ; 8 2 2 2 5 8 5 5 7 6 4 5 7 5 0 2 7 2 5 & l t ; / i d & g t ; & l t ; r i n g & g t ; 3 y p 4 k 5 _ 7 k C _ U i N g H n F v K 9 C s D p V z E 2 B h E 7 D & l t ; / r i n g & g t ; & l t ; / r p o l y g o n s & g t ; & l t ; r p o l y g o n s & g t ; & l t ; i d & g t ; 8 2 2 2 5 8 5 5 7 6 4 5 7 5 0 2 7 2 6 & l t ; / i d & g t ; & l t ; r i n g & g t ; o i g 7 g g g 8 k C p 9 O 1 w K s 7 D 6 J _ V y w D g H 7 D q z D 6 7 B j C 5 B v D 3 i B y t L 7 1 B w E - B g D j C v 9 B m q C z D n D g E 8 D - 7 C v l B 0 D h D k C x j S j k H w D r B g G i 2 B 3 1 T k z P q u C z C 3 C 9 4 B n C 6 7 B _ C & l t ; / r i n g & g t ; & l t ; / r p o l y g o n s & g t ; & l t ; r p o l y g o n s & g t ; & l t ; i d & g t ; 8 2 2 2 5 8 5 5 7 6 4 5 7 5 0 2 7 2 7 & l t ; / i d & g t ; & l t ; r i n g & g t ; z v h v z v 5 l o C 6 M 2 1 J 8 k B 1 1 D 5 c z D s C g E 8 D _ I 3 R 6 B m I 0 L 2 I z B i K u M t P i J 7 N t J 7 N o j B w D 0 D p C p M 2 D i P 2 O v E m d t R x U i D 9 P - L & l t ; / r i n g & g t ; & l t ; / r p o l y g o n s & g t ; & l t ; r p o l y g o n s & g t ; & l t ; i d & g t ; 8 2 2 2 6 1 6 9 4 6 8 9 8 6 3 2 7 0 5 & l t ; / i d & g t ; & l t ; r i n g & g t ; p w l 5 6 q m 3 k C j I q N n I 0 E l F 2 v E g Q s U - g B 6 T s D s I 6 H p C y _ D s _ D p U s H & l t ; / r i n g & g t ; & l t ; / r p o l y g o n s & g t ; & l t ; r p o l y g o n s & g t ; & l t ; i d & g t ; 8 2 2 2 6 1 6 9 4 6 8 9 8 6 3 2 7 0 6 & l t ; / i d & g t ; & l t ; r i n g & g t ; p 4 p _ x i s 4 k C 9 3 z F k 9 D n j w B 3 6 i H v m 3 B 2 8 2 C & l t ; / r i n g & g t ; & l t ; / r p o l y g o n s & g t ; & l t ; r p o l y g o n s & g t ; & l t ; i d & g t ; 8 2 2 2 6 1 6 9 4 6 8 9 8 6 3 2 7 0 7 & l t ; / i d & g t ; & l t ; r i n g & g t ; 2 1 9 4 m w l 4 k C r D 7 7 b i w i C z D 7 9 H 1 B j D m C _ F 9 x B x C x E 3 n S g i R o 1 P h o E k F j G & l t ; / r i n g & g t ; & l t ; / r p o l y g o n s & g t ; & l t ; r p o l y g o n s & g t ; & l t ; i d & g t ; 8 2 2 2 6 1 6 9 4 6 8 9 8 6 3 2 7 0 8 & l t ; / i d & g t ; & l t ; r i n g & g t ; y q 4 n t 8 p 3 k C 7 S 2 J y E 6 V 4 j I j _ B n h E h i D 9 9 B n P u G v - C m 8 E 7 F 1 H r b - j C 2 1 K w q B o o C y M h D k C x C 2 F y F o P 0 8 B 5 U s h B 8 H 0 2 B v N v x E w 0 L 9 f 0 T l J l q B h x C l C o H & l t ; / r i n g & g t ; & l t ; / r p o l y g o n s & g t ; & l t ; r p o l y g o n s & g t ; & l t ; i d & g t ; 8 2 2 2 6 1 7 0 1 5 6 1 8 1 0 9 4 4 1 & l t ; / i d & g t ; & l t ; r i n g & g t ; w s p p 7 8 g 5 k C 2 r j L z v 1 I v 8 0 C q l n B q m 3 D 0 3 7 B & l t ; / r i n g & g t ; & l t ; / r p o l y g o n s & g t ; & l t ; r p o l y g o n s & g t ; & l t ; i d & g t ; 8 2 2 2 6 1 7 0 1 5 6 1 8 1 0 9 4 4 2 & l t ; / i d & g t ; & l t ; r i n g & g t ; 4 x 3 _ y - l 5 k C t D 0 C 2 C h C x q E _ D i C z C _ B x G z u D g D u B & l t ; / r i n g & g t ; & l t ; / r p o l y g o n s & g t ; & l t ; r p o l y g o n s & g t ; & l t ; i d & g t ; 8 2 2 2 6 1 7 0 1 5 6 1 8 1 0 9 4 4 3 & l t ; / i d & g t ; & l t ; r i n g & g t ; v 7 7 p j z 2 5 k C 4 G i R l i B p I 6 k D s U k M r g B u D 3 C 3 e q T o D x e i S 7 D & l t ; / r i n g & g t ; & l t ; / r p o l y g o n s & g t ; & l t ; r p o l y g o n s & g t ; & l t ; i d & g t ; 8 2 2 2 6 1 7 0 1 5 6 1 8 1 0 9 4 4 4 & l t ; / i d & g t ; & l t ; r i n g & g t ; 3 5 r i 1 5 z 5 k C w C u E 2 C h C p n B m G i C 6 B x E 6 F l k B g D u C & l t ; / r i n g & g t ; & l t ; / r p o l y g o n s & g t ; & l t ; r p o l y g o n s & g t ; & l t ; i d & g t ; 8 2 2 2 6 1 7 2 2 1 7 7 6 5 3 9 6 4 9 & l t ; / i d & g t ; & l t ; r i n g & g t ; q v 3 7 t s t 7 k C w C w E 1 m C p q D j D _ x G 3 8 B j D m M z G v E u t E k m C r B t Q 0 z D 1 j K 5 Y m K & l t ; / r i n g & g t ; & l t ; / r p o l y g o n s & g t ; & l t ; r p o l y g o n s & g t ; & l t ; i d & g t ; 8 2 2 2 6 1 7 2 2 1 7 7 6 5 3 9 6 5 0 & l t ; / i d & g t ; & l t ; r i n g & g t ; u r 1 h i u j 8 k C 8 r g E p p k C 8 q f z w s B 6 j 0 B y 7 c v 9 8 C - n m B & l t ; / r i n g & g t ; & l t ; / r p o l y g o n s & g t ; & l t ; r p o l y g o n s & g t ; & l t ; i d & g t ; 8 2 2 2 6 1 7 2 9 0 4 9 6 0 1 6 3 8 5 & l t ; / i d & g t ; & l t ; r i n g & g t ; y u 1 5 0 4 4 9 k C w C 0 C v I 9 0 B l S - 0 B q o C m g C t 1 C i G v C 1 C _ B _ W j x I 2 _ D g k C j G x Y & l t ; / r i n g & g t ; & l t ; / r p o l y g o n s & g t ; & l t ; r p o l y g o n s & g t ; & l t ; i d & g t ; 8 2 2 2 6 1 8 0 8 0 7 6 9 9 9 8 8 4 9 & l t ; / i d & g t ; & l t ; r i n g & g t ; h l u y t 2 7 _ k C w C w E - B h C p S y U u e m G i C u D 0 D 6 p D i h B u H & l t ; / r i n g & g t ; & l t ; / r p o l y g o n s & g t ; & l t ; r p o l y g o n s & g t ; & l t ; i d & g t ; 8 2 2 2 6 1 8 1 1 5 1 2 9 7 3 7 2 1 7 & l t ; / i d & g t ; & l t ; r i n g & g t ; u w p x v _ 1 g l C 5 B v D z D 1 B i E g E 7 E 7 G 3 E i O 7 D & l t ; / r i n g & g t ; & l t ; / r p o l y g o n s & g t ; & l t ; r p o l y g o n s & g t ; & l t ; i d & g t ; 8 2 2 2 6 1 8 1 1 5 1 2 9 7 3 7 2 1 8 & l t ; / i d & g t ; & l t ; r i n g & g t ; t p k v g l x g l C t D w E j _ G p 7 G s U m G r E 2 F 5 q B 8 s D n g F 2 H j G & l t ; / r i n g & g t ; & l t ; / r p o l y g o n s & g t ; & l t ; r p o l y g o n s & g t ; & l t ; i d & g t ; 8 2 2 2 6 1 8 1 4 9 4 8 9 4 7 5 5 8 9 & l t ; / i d & g t ; & l t ; r i n g & g t ; w t j o z u _ - k C s E _ G k 6 D r n M t p D k e 4 D _ O z E g v K i w F l u D 8 R j C & l t ; / r i n g & g t ; & l t ; / r p o l y g o n s & g t ; & l t ; r p o l y g o n s & g t ; & l t ; i d & g t ; 8 2 2 2 6 1 8 4 9 3 0 8 6 8 5 9 2 6 5 & l t ; / i d & g t ; & l t ; r i n g & g t ; 8 j y 5 m p 2 k l C 1 9 x N r 1 y 5 C 7 l 9 w C 3 x t E 5 i k p B j h u 8 G h j 7 f t l _ E - n k m C & l t ; / r i n g & g t ; & l t ; / r p o l y g o n s & g t ; & l t ; r p o l y g o n s & g t ; & l t ; i d & g t ; 8 2 2 2 6 1 8 5 2 7 4 4 6 5 9 7 6 3 3 & l t ; / i d & g t ; & l t ; r i n g & g t ; 3 3 k r u v o m l C t D - l C _ G 5 h l B 5 5 O u v Q i C 6 B _ B 2 B 0 B g D g _ D g z L x u u B k F j G & l t ; / r i n g & g t ; & l t ; / r p o l y g o n s & g t ; & l t ; r p o l y g o n s & g t ; & l t ; i d & g t ; 8 2 2 2 6 2 0 9 6 6 9 8 8 0 2 1 7 6 1 & l t ; / i d & g t ; & l t ; r i n g & g t ; 6 6 2 w l i w i l C u J l h D 4 l D n 5 E 0 E p S v 5 G 7 0 B 7 m B m g C u e p F g E k C s D 7 r B 5 x D h i C 3 C p m N i D 5 w C 1 P & l t ; / r i n g & g t ; & l t ; / r p o l y g o n s & g t ; & l t ; r p o l y g o n s & g t ; & l t ; i d & g t ; 8 2 2 2 6 2 1 0 0 1 3 4 7 7 6 0 1 2 9 & l t ; / i d & g t ; & l t ; r i n g & g t ; y - w - 3 l k j l C 8 1 x C 4 t 9 C y i b l - p B q 1 L w 6 m G & l t ; / r i n g & g t ; & l t ; / r p o l y g o n s & g t ; & l t ; r p o l y g o n s & g t ; & l t ; i d & g t ; 8 2 2 2 6 2 1 2 0 7 5 0 6 1 9 0 3 3 7 & l t ; / i d & g t ; & l t ; r i n g & g t ; 4 9 7 g t 3 t j l C r _ Z 0 1 i F m k f n y 0 B z 3 N 3 x 9 D t l v G i x 5 C q n g B 4 8 f z s u C v g O g 8 O g v z I 4 w - C n w _ D r g O & l t ; / r i n g & g t ; & l t ; / r p o l y g o n s & g t ; & l t ; r p o l y g o n s & g t ; & l t ; i d & g t ; 8 2 2 2 6 2 1 2 0 7 5 0 6 1 9 0 3 3 8 & l t ; / i d & g t ; & l t ; r i n g & g t ; j 5 3 v - n 1 p l C p w 8 k B q v i 4 K 2 r h P 0 j v S 2 7 3 z C w i n 4 B - - w 1 B 7 4 _ C 3 x z b & l t ; / r i n g & g t ; & l t ; / r p o l y g o n s & g t ; & l t ; r p o l y g o n s & g t ; & l t ; i d & g t ; 8 2 2 2 6 2 1 2 0 7 5 0 6 1 9 0 3 3 9 & l t ; / i d & g t ; & l t ; r i n g & g t ; 3 0 z t k 8 i q m C z l C 9 h B 6 l D i m E o 8 C y E 6 C j F k C y 1 B h W z - L n 5 F 3 C l E h E 8 C & l t ; / r i n g & g t ; & l t ; / r p o l y g o n s & g t ; & l t ; r p o l y g o n s & g t ; & l t ; i d & g t ; 8 2 2 2 6 2 1 2 7 6 2 2 5 6 6 7 0 7 3 & l t ; / i d & g t ; & l t ; r i n g & g t ; 0 0 4 _ 4 w h t l C s E - 9 B j m C 5 F p O g E 9 R x 8 F m 9 B w D p o G o F i - C 6 o E & l t ; / r i n g & g t ; & l t ; / r p o l y g o n s & g t ; & l t ; r p o l y g o n s & g t ; & l t ; i d & g t ; 8 2 2 2 6 2 1 2 7 6 2 2 5 6 6 7 0 7 4 & l t ; / i d & g t ; & l t ; r i n g & g t ; k - _ _ i m 2 t l C y C t u C w V 3 D j F l 1 C k j D m m E o 5 B q m E x F r I u G _ D 0 I 1 X o R q w D 0 C 0 a 3 H v B q - B v C g - J x m E 6 q M 0 2 B x n D r C w H n w C k 0 B & l t ; / r i n g & g t ; & l t ; / r p o l y g o n s & g t ; & l t ; r p o l y g o n s & g t ; & l t ; i d & g t ; 8 2 2 2 6 2 1 4 1 3 6 6 4 6 2 0 5 4 5 & l t ; / i d & g t ; & l t ; r i n g & g t ; k y - o 8 i s m l C w C v u C _ z H y E n p B h r E 4 E t n B 7 K x H 0 P w F u 1 P z 1 G u 1 D 6 X o F - j B 8 u F m p E & l t ; / r i n g & g t ; & l t ; / r p o l y g o n s & g t ; & l t ; r p o l y g o n s & g t ; & l t ; i d & g t ; 8 2 2 2 6 2 1 4 1 3 6 6 4 6 2 0 5 4 6 & l t ; / i d & g t ; & l t ; r i n g & g t ; w z p k t 3 w m l C 4 x E u _ E o y E 2 _ E 4 7 D z D n D h 0 D 3 t B r n B k p C q G 9 E 3 Z t y B 7 p C o h D t u R x l S q r D x E o F w H 3 i G r n C & l t ; / r i n g & g t ; & l t ; / r p o l y g o n s & g t ; & l t ; r p o l y g o n s & g t ; & l t ; i d & g t ; 8 2 2 2 6 2 1 4 1 3 6 6 4 6 2 0 5 4 7 & l t ; / i d & g t ; & l t ; r i n g & g t ; 9 n 6 x s g n m l C w C 4 J s N n D g E 7 N 0 O 7 J o D i D 7 I i F 7 D & l t ; / r i n g & g t ; & l t ; / r p o l y g o n s & g t ; & l t ; r p o l y g o n s & g t ; & l t ; i d & g t ; 8 2 2 2 6 2 1 4 4 8 0 2 4 3 5 8 9 1 3 & l t ; / i d & g t ; & l t ; r i n g & g t ; t r t - s q i m l C q n i 1 B 8 m v j B 7 k w E s 8 s 4 B k 0 8 G h t t 6 B 8 y 9 B - u 9 R i k o J y 1 x E 2 o j K l 6 i I & l t ; / r i n g & g t ; & l t ; / r p o l y g o n s & g t ; & l t ; r p o l y g o n s & g t ; & l t ; i d & g t ; 8 2 2 2 6 2 1 4 8 2 3 8 4 0 9 7 2 8 1 & l t ; / i d & g t ; & l t ; r i n g & g t ; t 8 z v n v h o l C w C 0 C z D 1 B l F g q B w - B r H o j D j s C k j G 3 p G z J x E o F w H r w C g 1 E 3 n C 2 j C i 8 F j C k o D & l t ; / r i n g & g t ; & l t ; / r p o l y g o n s & g t ; & l t ; r p o l y g o n s & g t ; & l t ; i d & g t ; 8 2 2 2 6 2 1 4 8 2 3 8 4 0 9 7 2 8 2 & l t ; / i d & g t ; & l t ; r i n g & g t ; j 6 v h w p s m l C _ n P 3 w i G w k d t n 3 E 6 1 h C i s j D r 7 1 B g 2 7 B o s g B & l t ; / r i n g & g t ; & l t ; / r p o l y g o n s & g t ; & l t ; r p o l y g o n s & g t ; & l t ; i d & g t ; 8 2 2 2 6 2 1 5 8 5 4 6 3 3 1 2 3 8 5 & l t ; / i d & g t ; & l t ; r i n g & g t ; u q 0 t p g t m l C v X 5 o O g o K x L x 6 E 6 J i q C 5 F 1 H 8 D v J 9 m G w D 2 F h r B w 2 D p q C 1 j H u D 5 z C 1 M i D 9 D r j B & l t ; / r i n g & g t ; & l t ; / r p o l y g o n s & g t ; & l t ; r p o l y g o n s & g t ; & l t ; i d & g t ; 8 2 2 2 6 2 1 5 8 5 4 6 3 3 1 2 3 8 6 & l t ; / i d & g t ; & l t ; r i n g & g t ; o 1 2 4 i s g k l C y y C r y F _ p C v D z D n D v b 1 H h l C q G i G _ g D 1 6 K o _ B q Y r C p e 7 I & l t ; / r i n g & g t ; & l t ; / r p o l y g o n s & g t ; & l t ; r p o l y g o n s & g t ; & l t ; i d & g t ; 8 2 2 2 6 2 1 5 8 5 4 6 3 3 1 2 3 8 7 & l t ; / i d & g t ; & l t ; r i n g & g t ; 6 x j 9 h z s m l C u m G j h D m o f j x W q y B 0 y H r o B 3 F n D o C m C j 7 B _ 1 B i w K u 8 G 4 9 B _ o O 5 9 S 3 h C y D m D - D _ C & l t ; / r i n g & g t ; & l t ; / r p o l y g o n s & g t ; & l t ; r p o l y g o n s & g t ; & l t ; i d & g t ; 8 2 2 2 6 2 1 5 8 5 4 6 3 3 1 2 3 8 8 & l t ; / i d & g t ; & l t ; r i n g & g t ; 4 - z 5 9 t n p m C m y B x F 3 F u G m G n H g 2 B y D l E - D 8 C & l t ; / r i n g & g t ; & l t ; / r p o l y g o n s & g t ; & l t ; r p o l y g o n s & g t ; & l t ; i d & g t ; 8 2 2 2 6 2 1 6 1 9 8 2 3 0 5 0 7 5 3 & l t ; / i d & g t ; & l t ; r i n g & g t ; s l r 3 j _ n n l C m z 5 k B p u j Q k x o X 6 l s V - _ r y B q x j K 0 _ 0 w B & l t ; / r i n g & g t ; & l t ; / r p o l y g o n s & g t ; & l t ; r p o l y g o n s & g t ; & l t ; i d & g t ; 8 2 2 2 6 2 1 6 1 9 8 2 3 0 5 0 7 5 4 & l t ; / i d & g t ; & l t ; r i n g & g t ; 7 x 9 s 9 2 5 m l C o _ s C g 1 p C m 1 f 3 q y B k 0 i B p o a & l t ; / r i n g & g t ; & l t ; / r p o l y g o n s & g t ; & l t ; r p o l y g o n s & g t ; & l t ; i d & g t ; 8 2 2 2 6 2 1 6 8 8 5 4 2 5 2 7 4 8 9 & l t ; / i d & g t ; & l t ; r i n g & g t ; 2 t j w 8 t u 5 i C 5 S q a 4 y B n u C 7 6 H 0 J 1 F 4 E g E - C y g D h S _ M x D h C q G 8 D k 9 M q 6 H 6 i D 1 6 D 1 y C h w D 6 B y D t G u H l 9 B 0 p C 7 _ F q _ J 7 v D y 9 B u D 2 D k D g F p m O h i B q m B u l D j 4 D & l t ; / r i n g & g t ; & l t ; / r p o l y g o n s & g t ; & l t ; r p o l y g o n s & g t ; & l t ; i d & g t ; 8 2 2 2 6 2 1 7 2 2 9 0 2 2 6 5 8 5 7 & l t ; / i d & g t ; & l t ; r i n g & g t ; 0 j 4 j _ 7 s u m C g V 4 h C 6 M - K 3 O l h D t I w G j S 4 I 4 g E k 2 B o l C y c p h C _ D j o D 6 I j F p F o G 4 P 5 m I t q G 3 N 6 B y D t C p G _ o D 6 R r M 7 P v 9 f 0 Z w C 9 D 5 u E & l t ; / r i n g & g t ; & l t ; / r p o l y g o n s & g t ; & l t ; r p o l y g o n s & g t ; & l t ; i d & g t ; 8 2 2 2 6 2 1 7 2 2 9 0 2 2 6 5 8 5 8 & l t ; / i d & g t ; & l t ; r i n g & g t ; 2 j j x 4 g x r l C t c 1 X g 8 C 6 E 5 S x D 4 C s C o G y C 0 C 4 C s C o C r b 0 P i o B 4 Y 1 R - y H 6 B t V 3 C z e u S p C g D j C j L z F 2 G 8 E l M _ C & l t ; / r i n g & g t ; & l t ; / r p o l y g o n s & g t ; & l t ; r p o l y g o n s & g t ; & l t ; i d & g t ; 8 2 2 2 6 2 1 7 5 7 2 6 2 0 0 4 2 2 5 & l t ; / i d & g t ; & l t ; r i n g & g t ; k j g 0 - - u r l C h L l I t F 2 R g V t L 7 H 4 J p F _ I o w C n H j b 9 U o I m L 2 i B o F p C g D l 4 D & l t ; / r i n g & g t ; & l t ; / r p o l y g o n s & g t ; & l t ; r p o l y g o n s & g t ; & l t ; i d & g t ; 8 2 2 2 6 2 1 7 5 7 2 6 2 0 0 4 2 2 6 & l t ; / i d & g t ; & l t ; r i n g & g t ; i s y r l 7 7 p l C 2 7 S 5 - F h s H n t E k - E y 8 C - u C j 2 D j u G 3 F n F v H 9 U n 1 Y i w S k _ M 8 o O p h M 7 f o F g F 2 m B & l t ; / r i n g & g t ; & l t ; / r p o l y g o n s & g t ; & l t ; r p o l y g o n s & g t ; & l t ; i d & g t ; 8 2 2 2 6 2 1 7 5 7 2 6 2 0 0 4 2 2 7 & l t ; / i d & g t ; & l t ; r i n g & g t ; w l 0 n x l 9 x m C 4 G g H 1 B w q B v t B k C x C q I o F 9 Y r q B j G & l t ; / r i n g & g t ; & l t ; / r p o l y g o n s & g t ; & l t ; r p o l y g o n s & g t ; & l t ; i d & g t ; 8 2 2 2 6 2 1 7 5 7 2 6 2 0 0 4 2 2 8 & l t ; / i d & g t ; & l t ; r i n g & g t ; 4 v q i u x 2 r l C z y N x y P i h C g s C 4 Q q V z - B 0 G w E 0 E 1 B g E 8 e - t B - 8 B j O 7 R x R 2 Y t 1 C n T - B n F m G z R 2 Y z p C p f m 2 B 8 B q F w K n V 4 T h V p 5 F 1 C 5 C 8 W 2 F g C r Z 4 o B 5 C h p C i F 7 D & l t ; / r i n g & g t ; & l t ; / r p o l y g o n s & g t ; & l t ; r p o l y g o n s & g t ; & l t ; i d & g t ; 8 2 2 2 6 2 1 7 5 7 2 6 2 0 0 4 2 2 9 & l t ; / i d & g t ; & l t ; r i n g & g t ; h 9 1 j 1 3 j y m C l 7 I u 0 J _ n D l I 5 F l D i p F s k D n k T 7 B x D h C i E - E x Q - 0 Q q g G 1 C i n C s 0 D n G z 1 F & l t ; / r i n g & g t ; & l t ; / r p o l y g o n s & g t ; & l t ; r p o l y g o n s & g t ; & l t ; i d & g t ; 8 2 2 2 6 2 1 7 9 1 6 2 1 7 4 2 5 9 3 & l t ; / i d & g t ; & l t ; r i n g & g t ; 0 x p y i n h l l C v q H 4 G g H 7 _ I r F 4 k B 6 G 3 F - _ B 1 H - E r g B l 9 D 5 G n 1 I 7 q N t G n C j C & l t ; / r i n g & g t ; & l t ; / r p o l y g o n s & g t ; & l t ; r p o l y g o n s & g t ; & l t ; i d & g t ; 8 2 2 2 6 2 1 7 9 1 6 2 1 7 4 2 5 9 4 & l t ; / i d & g t ; & l t ; r i n g & g t ; l k w y u p 1 p l C o l D y y B v D 1 6 E n q E i - B s D - G 8 0 D m n C 6 B 1 C 4 L 0 H 2 h F & l t ; / r i n g & g t ; & l t ; / r p o l y g o n s & g t ; & l t ; r p o l y g o n s & g t ; & l t ; i d & g t ; 8 2 2 2 6 2 1 7 9 1 6 2 1 7 4 2 5 9 5 & l t ; / i d & g t ; & l t ; r i n g & g t ; 8 g 6 n g 4 o t l C j 9 a v l O z x N 0 2 p B 0 l h B 0 x l B 8 x b 6 6 8 B n x 6 B v r x D 5 n 0 B g w I s 3 k G r m k B 8 1 5 H h h g E 9 2 8 D & l t ; / r i n g & g t ; & l t ; / r p o l y g o n s & g t ; & l t ; r p o l y g o n s & g t ; & l t ; i d & g t ; 8 2 2 2 6 2 2 0 6 6 4 9 9 6 4 9 5 3 7 & l t ; / i d & g t ; & l t ; r i n g & g t ; w w 1 r s q h w m C t D p 2 B 3 9 B 7 i B u m D i g B 1 2 D o j H h 1 D y C x D h C l D _ D o v H k 9 B r w L l u F v C 4 3 C j m J 3 l J 5 C k D p u D t s O & l t ; / r i n g & g t ; & l t ; / r p o l y g o n s & g t ; & l t ; r p o l y g o n s & g t ; & l t ; i d & g t ; 8 2 2 2 6 2 2 2 7 2 6 5 8 0 7 9 7 4 7 & l t ; / i d & g t ; & l t ; r i n g & g t ; p - z o 1 k 0 p l C v k k k B - 5 8 U o k s P w z 3 E p p r v B 4 o p p F 6 _ _ z C s g l B 4 g i Z g _ k H 3 0 y F 9 3 y C & l t ; / r i n g & g t ; & l t ; / r p o l y g o n s & g t ; & l t ; r p o l y g o n s & g t ; & l t ; i d & g t ; 8 2 2 2 6 2 2 3 0 7 0 1 7 8 1 8 1 1 3 & l t ; / i d & g t ; & l t ; r i n g & g t ; 6 2 z 7 0 x 8 8 i C j i B v D g H s G k G 0 S u D y D q F i F 7 D & l t ; / r i n g & g t ; & l t ; / r p o l y g o n s & g t ; & l t ; r p o l y g o n s & g t ; & l t ; i d & g t ; 8 2 2 2 6 2 2 4 1 0 0 9 7 0 3 3 2 1 7 & l t ; / i d & g t ; & l t ; r i n g & g t ; 0 9 k g u 2 - r l C t i p p F z - g u G u 4 7 n D m 6 r a z y 7 Z s 5 j u C 7 3 3 - C o z n l F 1 6 i K v 5 w K l r r I & l t ; / r i n g & g t ; & l t ; / r p o l y g o n s & g t ; & l t ; r p o l y g o n s & g t ; & l t ; i d & g t ; 8 2 2 2 6 2 2 4 1 0 0 9 7 0 3 3 2 1 8 & l t ; / i d & g t ; & l t ; r i n g & g t ; 1 u - _ _ _ 1 6 i C 4 7 C 9 0 D 9 1 B 0 C h C s C h D s E x D k K l D m C 3 M _ G _ h C 7 F 5 F l F v H 2 S o r H p 4 F i G r 5 B o 9 B t E 6 F p Z 2 D i D g D g h C o b m 4 F _ B s c g T 3 C j E g F 8 C & l t ; / r i n g & g t ; & l t ; / r p o l y g o n s & g t ; & l t ; r p o l y g o n s & g t ; & l t ; i d & g t ; 8 2 2 2 6 2 2 4 4 4 4 5 6 7 7 1 5 8 5 & l t ; / i d & g t ; & l t ; r i n g & g t ; l g _ 1 4 j p q l C q 2 5 e 9 k n r B 8 v 6 E y t 4 B x 4 0 C 0 q J z n H k k - E 7 h u F r z y G 4 o j C n o n D 4 7 m B 6 k n C & l t ; / r i n g & g t ; & l t ; / r p o l y g o n s & g t ; & l t ; r p o l y g o n s & g t ; & l t ; i d & g t ; 8 2 2 2 6 2 2 4 4 4 4 5 6 7 7 1 5 8 6 & l t ; / i d & g t ; & l t ; r i n g & g t ; n i x t m 3 9 q l C m 1 J 4 j I y p C 5 1 D 7 p O h C r S q z E g R 4 C k E _ I 3 G r q C q s I 6 q D n j C w F r _ N 4 r D s u C 1 - E o F n G h - B & l t ; / r i n g & g t ; & l t ; / r p o l y g o n s & g t ; & l t ; r p o l y g o n s & g t ; & l t ; i d & g t ; 8 2 2 2 6 2 2 4 4 4 4 5 6 7 7 1 5 8 7 & l t ; / i d & g t ; & l t ; r i n g & g t ; 9 n 1 8 7 h w t m C j 6 y B r L 6 l B 6 C j D - C w h V g 7 V u 7 I o I r J - I m _ C y t P & l t ; / r i n g & g t ; & l t ; / r p o l y g o n s & g t ; & l t ; r p o l y g o n s & g t ; & l t ; i d & g t ; 8 2 2 2 6 2 2 4 4 4 4 5 6 7 7 1 5 8 8 & l t ; / i d & g t ; & l t ; r i n g & g t ; i p 0 - k t r r l C u o l N u n c z 4 O 6 n 9 G s n j C l y C 0 l I j o V _ m 9 N 9 k w C n x O 4 i Y q j I r g h B j 7 r B & l t ; / r i n g & g t ; & l t ; / r p o l y g o n s & g t ; & l t ; r p o l y g o n s & g t ; & l t ; i d & g t ; 8 2 2 2 6 2 2 4 7 8 8 1 6 5 0 9 9 5 3 & l t ; / i d & g t ; & l t ; r i n g & g t ; 6 g s 4 g - q o l C 0 x Z v m O s E x D 6 C l j F z 0 D h j B k l B z F u N k E - E s _ H 3 p o C t g X 1 E 6 p D i F _ C 2 0 E & l t ; / r i n g & g t ; & l t ; / r p o l y g o n s & g t ; & l t ; r p o l y g o n s & g t ; & l t ; i d & g t ; 8 2 2 2 6 2 2 5 4 7 5 3 5 9 8 6 6 8 9 & l t ; / i d & g t ; & l t ; r i n g & g t ; s 0 6 6 q z u p l C g 5 j - C 9 6 q k B 1 r q m C - y r b 3 p x L g j v g B 6 z x K 3 u u W j 5 2 I u s 6 K 5 t y x E h i p M z j 0 D & l t ; / r i n g & g t ; & l t ; / r p o l y g o n s & g t ; & l t ; r p o l y g o n s & g t ; & l t ; i d & g t ; 8 2 2 2 6 2 2 6 8 4 9 7 4 9 4 0 1 6 1 & l t ; / i d & g t ; & l t ; r i n g & g t ; v k 1 0 3 j i s l C v m n N z _ G o j V _ x P u v l E 5 i M 5 9 V x n g B 5 y p B & l t ; / r i n g & g t ; & l t ; / r p o l y g o n s & g t ; & l t ; r p o l y g o n s & g t ; & l t ; i d & g t ; 8 2 2 2 6 4 1 9 9 5 1 4 7 9 0 2 9 7 7 & l t ; / i d & g t ; & l t ; r i n g & g t ; h s i n j u u o l C 8 t a r w q F g w L l 4 M v 5 0 C p 2 7 C & l t ; / r i n g & g t ; & l t ; / r p o l y g o n s & g t ; & l t ; r p o l y g o n s & g t ; & l t ; i d & g t ; 8 2 2 2 6 4 2 0 2 9 5 0 7 6 4 1 3 4 5 & l t ; / i d & g t ; & l t ; r i n g & g t ; 4 t t u - u 2 p l C v F q q C z 2 D 6 m E z D 9 K q G g q B 5 n D x 5 B z C p 9 C g C o q J i D j C & l t ; / r i n g & g t ; & l t ; / r p o l y g o n s & g t ; & l t ; r p o l y g o n s & g t ; & l t ; i d & g t ; 8 2 2 2 6 4 4 9 5 0 0 8 5 4 0 2 6 2 5 & l t ; / i d & g t ; & l t ; r i n g & g t ; z j u p 0 z l o l C j i B l L 6 Q m N p F h F x m B l l B 1 C 9 f r G j G & l t ; / r i n g & g t ; & l t ; / r p o l y g o n s & g t ; & l t ; r p o l y g o n s & g t ; & l t ; i d & g t ; 8 2 2 2 6 4 5 2 9 3 6 8 2 7 8 6 3 0 5 & l t ; / i d & g t ; & l t ; r i n g & g t ; 2 5 6 q u w 1 q l C 7 h B 7 g E y 5 B p I 4 E g E 8 D s 8 O m 2 B _ B 2 B p C g D w g B & l t ; / r i n g & g t ; & l t ; / r p o l y g o n s & g t ; & l t ; r p o l y g o n s & g t ; & l t ; i d & g t ; 8 2 2 2 6 4 5 2 9 3 6 8 2 7 8 6 3 0 6 & l t ; / i d & g t ; & l t ; r i n g & g t ; i i _ q h 3 z q l C r l C o w D n r D - q D j v E w O j E _ E k B r F y k J y y B 1 F 4 C i E h D 4 - I 8 T 4 w J g - J 3 y H x C 1 C 6 2 D m F 7 I & l t ; / r i n g & g t ; & l t ; / r p o l y g o n s & g t ; & l t ; r p o l y g o n s & g t ; & l t ; i d & g t ; 8 2 2 2 6 4 5 2 9 3 6 8 2 7 8 6 3 0 7 & l t ; / i d & g t ; & l t ; r i n g & g t ; 7 0 k y - 3 h l l C 1 6 I s E w E 9 5 E q y B w E s R k E v H i 9 B g _ B _ 4 E n y E 9 G _ K k F 8 E & l t ; / r i n g & g t ; & l t ; / r p o l y g o n s & g t ; & l t ; r p o l y g o n s & g t ; & l t ; i d & g t ; 8 2 2 2 6 5 0 8 5 9 9 6 0 4 0 1 9 2 4 & l t ; / i d & g t ; & l t ; r i n g & g t ; w - - j 0 5 2 i m C r X y C r I s G _ D 1 N _ S 2 F j E g F 5 D & l t ; / r i n g & g t ; & l t ; / r p o l y g o n s & g t ; & l t ; r p o l y g o n s & g t ; & l t ; i d & g t ; 8 2 2 2 6 5 0 8 5 9 9 6 0 4 0 1 9 2 5 & l t ; / i d & g t ; & l t ; r i n g & g t ; 5 o n w v t k j m C w C z 3 C s a 6 C j D - E 4 B u o B x f 4 F 2 B i F 7 D & l t ; / r i n g & g t ; & l t ; / r p o l y g o n s & g t ; & l t ; r p o l y g o n s & g t ; & l t ; i d & g t ; 8 2 2 2 6 5 0 8 5 9 9 6 0 4 0 1 9 2 6 & l t ; / i d & g t ; & l t ; r i n g & g t ; i u p y r w i k m C 8 l E n I 7 F g Q - R 1 H m C t B 5 J o i B 9 G 8 B 5 C r C w B H 8 E & l t ; / r i n g & g t ; & l t ; / r p o l y g o n s & g t ; & l t ; r p o l y g o n s & g t ; & l t ; i d & g t ; 8 2 2 2 6 5 0 8 5 9 9 6 0 4 0 1 9 2 7 & l t ; / i d & g t ; & l t ; r i n g & g t ; v 6 r o s h x i m C v c r r D x v B h C j D h D q 7 E 4 3 D 5 j C j W k q B 8 D t f q 4 C 9 h C h H 2 B i F 5 5 C p t D m s N & l t ; / r i n g & g t ; & l t ; / r p o l y g o n s & g t ; & l t ; r p o l y g o n s & g t ; & l t ; i d & g t ; 8 2 2 2 6 5 0 9 2 8 6 7 9 8 7 8 6 6 2 & l t ; / i d & g t ; & l t ; r i n g & g t ; r 6 8 k 9 t s k m C w C v D u a z S i W s E w E 2 E 3 D l F g J v H o 4 D 8 p B 7 0 C y P l W l K h m D 9 G r B r C - P j o F z P 9 P k D n C 8 C u J u H i O h G & l t ; / r i n g & g t ; & l t ; / r p o l y g o n s & g t ; & l t ; r p o l y g o n s & g t ; & l t ; i d & g t ; 8 2 2 2 6 5 0 9 2 8 6 7 9 8 7 8 6 6 3 & l t ; / i d & g t ; & l t ; r i n g & g t ; 6 3 5 7 r 1 j k m C n 9 B v D z D 1 n B 5 _ D m _ R l K t E 4 F v G i D z j G r n C x N r C u b 7 D & l t ; / r i n g & g t ; & l t ; / r p o l y g o n s & g t ; & l t ; r p o l y g o n s & g t ; & l t ; i d & g t ; 8 2 2 2 6 5 0 9 2 8 6 7 9 8 7 8 6 6 4 & l t ; / i d & g t ; & l t ; r i n g & g t ; z 2 w z r p x k m C 3 k U _ t m C l k 4 F _ o O s z c 3 x a y 5 J m s I y z R 7 t j C & l t ; / r i n g & g t ; & l t ; / r p o l y g o n s & g t ; & l t ; r p o l y g o n s & g t ; & l t ; i d & g t ; 8 2 2 2 6 5 0 9 6 3 0 3 9 6 1 7 0 3 5 & l t ; / i d & g t ; & l t ; r i n g & g t ; 8 2 2 z - r l m m C w C 8 G 4 C l D _ P 5 E 4 B - G m F n C - T & l t ; / r i n g & g t ; & l t ; / r p o l y g o n s & g t ; & l t ; r p o l y g o n s & g t ; & l t ; i d & g t ; 8 2 2 2 6 5 0 9 6 3 0 3 9 6 1 7 0 3 6 & l t ; / i d & g t ; & l t ; r i n g & g t ; s 9 2 p 6 q j m m C i x O l I 3 F k E v s C z - D i E _ D q j B _ v C 6 2 C v m G i 8 I y h E g C m F u H s 2 m B & l t ; / r i n g & g t ; & l t ; / r p o l y g o n s & g t ; & l t ; r p o l y g o n s & g t ; & l t ; i d & g t ; 8 2 2 2 6 5 0 9 6 3 0 3 9 6 1 7 0 3 7 & l t ; / i d & g t ; & l t ; r i n g & g t ; l k p h 0 p 5 m m C s y C n I - m C 1 h B q C o C 9 N g j D o 1 D 1 C 1 V 7 6 B l J g F y m B m o D & l t ; / r i n g & g t ; & l t ; / r p o l y g o n s & g t ; & l t ; r p o l y g o n s & g t ; & l t ; i d & g t ; 8 2 2 2 6 5 0 9 6 3 0 3 9 6 1 7 0 3 8 & l t ; / i d & g t ; & l t ; r i n g & g t ; 3 3 o h s u 3 m m C o E t D k R 9 u B y m D M z _ B x L 7 H 9 0 B 6 C z i B j j B r L z D k E x H 7 C 3 m G 0 X 2 t X 1 a i u B j B x Z n U y o D & l t ; / r i n g & g t ; & l t ; / r p o l y g o n s & g t ; & l t ; r p o l y g o n s & g t ; & l t ; i d & g t ; 8 2 2 2 6 5 0 9 6 3 0 3 9 6 1 7 0 3 9 & l t ; / i d & g t ; & l t ; r i n g & g t ; g z 5 o k 9 p m m C 2 5 B o V g H n F m G t m B m L 3 y B 6 F p C g D 5 T & l t ; / r i n g & g t ; & l t ; / r p o l y g o n s & g t ; & l t ; r p o l y g o n s & g t ; & l t ; i d & g t ; 8 2 2 2 6 5 0 9 6 3 0 3 9 6 1 7 0 4 0 & l t ; / i d & g t ; & l t ; r i n g & g t ; _ 6 7 6 r g x l m C 3 g E u V 4 v D l 4 D u 6 D 1 - B _ v D 4 n J 3 S z F 6 z E l D h D 9 j Q u w B 0 I 5 9 D 2 u B w Y h j C s k F i 2 B w o B r E u Y z _ E v E 3 E 0 H 3 3 B 6 o D o b & l t ; / r i n g & g t ; & l t ; / r p o l y g o n s & g t ; & l t ; r p o l y g o n s & g t ; & l t ; i d & g t ; 8 2 2 2 6 5 1 3 0 6 6 3 7 0 0 0 7 1 1 & l t ; / i d & g t ; & l t ; r i n g & g t ; - 4 2 7 u q s n m C h L j u C v v K 8 M 2 C 4 C u M g Q 4 P g 4 B v m B z s R 3 h C 6 F p G p j D & l t ; / r i n g & g t ; & l t ; / r p o l y g o n s & g t ; & l t ; r p o l y g o n s & g t ; & l t ; i d & g t ; 8 2 2 2 6 5 1 3 0 6 6 3 7 0 0 0 7 1 2 & l t ; / i d & g t ; & l t ; r i n g & g t ; 3 w k v s g v n m C 4 G t I u M h D v B 8 S 8 B g C j E i D z P & l t ; / r i n g & g t ; & l t ; / r p o l y g o n s & g t ; & l t ; r p o l y g o n s & g t ; & l t ; i d & g t ; 8 2 2 2 6 5 1 3 0 6 6 3 7 0 0 0 7 1 3 & l t ; / i d & g t ; & l t ; r i n g & g t ; 8 w 0 6 t 5 1 n m C r r h F 7 k x H z p i F g u q B t u q D o z G l 3 O s h l J o 3 x B h s 0 C 2 l e j n W & l t ; / r i n g & g t ; & l t ; / r p o l y g o n s & g t ; & l t ; r p o l y g o n s & g t ; & l t ; i d & g t ; 8 2 2 2 6 5 1 3 4 0 9 9 6 7 3 9 0 7 8 & l t ; / i d & g t ; & l t ; r i n g & g t ; y u g t - 3 8 m m C 7 t C p 2 B 7 u B j u C y p N g 0 I - t C t o B y E 4 a g R w G h D k C 7 Z x j k D 9 m G u o B n 6 B - l B 2 t B m b & l t ; / r i n g & g t ; & l t ; / r p o l y g o n s & g t ; & l t ; r p o l y g o n s & g t ; & l t ; i d & g t ; 8 2 2 2 6 5 1 3 4 0 9 9 6 7 3 9 0 7 9 & l t ; / i d & g t ; & l t ; r i n g & g t ; t 6 h o 1 j j n m C 7 S 3 d i y B v D 2 C s B k E _ M 3 S 3 c 1 F m E z B - C _ u E g i B 3 6 K 4 F t C h E 7 D & l t ; / r i n g & g t ; & l t ; / r p o l y g o n s & g t ; & l t ; r p o l y g o n s & g t ; & l t ; i d & g t ; 8 2 2 2 6 5 1 3 4 0 9 9 6 7 3 9 0 8 0 & l t ; / i d & g t ; & l t ; r i n g & g t ; g o x n r j z o m C - t C _ Q 4 C l D g E k C j w D x E 5 C i F 7 D & l t ; / r i n g & g t ; & l t ; / r p o l y g o n s & g t ; & l t ; r p o l y g o n s & g t ; & l t ; i d & g t ; 8 2 2 2 6 5 1 4 7 8 4 3 5 6 9 2 5 4 7 & l t ; / i d & g t ; & l t ; r i n g & g t ; _ 5 2 j 9 p p r m C t D p I 9 g D 0 J m a 4 C l D h D 5 m B j b 4 r E i 9 B t E q I 3 E y H h M 4 9 D i S - L & l t ; / r i n g & g t ; & l t ; / r p o l y g o n s & g t ; & l t ; r p o l y g o n s & g t ; & l t ; i d & g t ; 8 2 2 2 6 5 2 9 9 0 2 6 4 1 8 0 7 3 7 & l t ; / i d & g t ; & l t ; r i n g & g t ; 4 k l q j 9 r t m C l 4 E 6 J m E j D v B t 0 C x y C 9 G n E y H k 7 B & l t ; / r i n g & g t ; & l t ; / r p o l y g o n s & g t ; & l t ; r p o l y g o n s & g t ; & l t ; i d & g t ; 8 2 2 2 6 5 2 9 9 0 2 6 4 1 8 0 7 3 8 & l t ; / i d & g t ; & l t ; r i n g & g t ; 7 - 6 w 7 v x t m C w C w E _ f 2 U z H v B - V 4 g D v E 3 E y H o K 8 u F & l t ; / r i n g & g t ; & l t ; / r p o l y g o n s & g t ; & l t ; r p o l y g o n s & g t ; & l t ; i d & g t ; 8 2 2 2 6 5 2 9 9 0 2 6 4 1 8 0 7 3 9 & l t ; / i d & g t ; & l t ; r i n g & g t ; 9 h 7 t j i 8 t m C 2 Q w E i H q G 3 R 9 M z C 0 D j E g F - F & l t ; / r i n g & g t ; & l t ; / r p o l y g o n s & g t ; & l t ; r p o l y g o n s & g t ; & l t ; i d & g t ; 8 2 2 2 6 5 3 9 1 7 9 7 7 1 1 6 6 8 0 & l t ; / i d & g t ; & l t ; r i n g & g t ; u o t 1 m 0 u m m C z O 3 B 1 4 E v D k H t - C 7 l C 1 F - B u Z m s B n D h D u j E v C w D k 3 D i _ I 2 u B z C 3 C r C i D z w C & l t ; / r i n g & g t ; & l t ; / r p o l y g o n s & g t ; & l t ; r p o l y g o n s & g t ; & l t ; i d & g t ; 8 2 2 2 6 5 3 9 1 7 9 7 7 1 1 6 6 8 1 & l t ; / i d & g t ; & l t ; r i n g & g t ; i _ - m 9 i o n m C j I q N n D j F r I t O l F k M l S g u D 4 I 4 B w u C 4 O v E 1 E 0 H 8 R n M m _ D 6 N r C i D l C r j B & l t ; / r i n g & g t ; & l t ; / r p o l y g o n s & g t ; & l t ; r p o l y g o n s & g t ; & l t ; i d & g t ; 8 2 2 2 6 5 3 9 1 7 9 7 7 1 1 6 6 8 2 & l t ; / i d & g t ; & l t ; r i n g & g t ; i p n o 8 t k n m C w J 5 X z D 3 D q C h D v B 4 B r q C g C h E g D 8 C & l t ; / r i n g & g t ; & l t ; / r p o l y g o n s & g t ; & l t ; r p o l y g o n s & g t ; & l t ; i d & g t ; 8 2 2 2 6 5 3 9 1 7 9 7 7 1 1 6 6 8 3 & l t ; / i d & g t ; & l t ; r i n g & g t ; v j q 4 n 8 x n m C x F 3 F 0 g F s C o C 3 m B i C q t J 3 C 3 k B 0 H _ C x i G & l t ; / r i n g & g t ; & l t ; / r p o l y g o n s & g t ; & l t ; r p o l y g o n s & g t ; & l t ; i d & g t ; 8 2 2 2 6 5 3 9 1 7 9 7 7 1 1 6 6 8 4 & l t ; / i d & g t ; & l t ; r i n g & g t ; 0 z 3 q 1 v 7 n m C 4 G 3 F n D x H 6 n C - U 0 F 2 D y H s H n w C & l t ; / r i n g & g t ; & l t ; / r p o l y g o n s & g t ; & l t ; r p o l y g o n s & g t ; & l t ; i d & g t ; 8 2 2 2 6 5 3 9 1 7 9 7 7 1 1 6 6 8 5 & l t ; / i d & g t ; & l t ; r i n g & g t ; x 7 t 2 w - g n m C 3 x F s s L 6 J l j B q s b p I p F g E 0 w C h 6 Q 5 z I q h R m r I z m D v G u H v q H w 1 C 7 D & l t ; / r i n g & g t ; & l t ; / r p o l y g o n s & g t ; & l t ; r p o l y g o n s & g t ; & l t ; i d & g t ; 8 2 2 2 6 5 3 9 1 7 9 7 7 1 1 6 6 8 6 & l t ; / i d & g t ; & l t ; r i n g & g t ; g 4 w 8 _ 1 x m m C w C r L z D s C h S i G q D 0 F n E y b 7 D & l t ; / r i n g & g t ; & l t ; / r p o l y g o n s & g t ; & l t ; r p o l y g o n s & g t ; & l t ; i d & g t ; 8 2 2 2 6 5 3 9 1 7 9 7 7 1 1 6 6 8 7 & l t ; / i d & g t ; & l t ; r i n g & g t ; 2 w 1 y 3 h 6 n m C t D 3 3 C 4 m E s 6 B h C l D t W p j C t E h H z C 7 v D l 7 B t E 8 X m D i D u W k 1 C r 4 D & l t ; / r i n g & g t ; & l t ; / r p o l y g o n s & g t ; & l t ; r p o l y g o n s & g t ; & l t ; i d & g t ; 8 2 2 2 6 5 3 9 1 7 9 7 7 1 1 6 6 8 8 & l t ; / i d & g t ; & l t ; r i n g & g t ; t t n 7 8 k 2 m m C 6 M v X j P 2 E 8 r B 6 C 3 K 1 L s C i E 9 E q B 4 G y E m E o G z N _ 1 B 8 1 D h f 7 G 2 B k D j U 4 L m O _ K k D u K v 3 B & l t ; / r i n g & g t ; & l t ; / r p o l y g o n s & g t ; & l t ; r p o l y g o n s & g t ; & l t ; i d & g t ; 8 2 2 2 6 5 3 9 5 2 3 3 6 8 5 5 0 4 4 & l t ; / i d & g t ; & l t ; r i n g & g t ; 8 s h l n 5 r o m C t D v r D y 1 J _ G p F 6 4 D u i G x C u D 3 C 4 K j 0 E 2 H 7 I & l t ; / r i n g & g t ; & l t ; / r p o l y g o n s & g t ; & l t ; r p o l y g o n s & g t ; & l t ; i d & g t ; 8 2 2 2 6 5 3 9 5 2 3 3 6 8 5 5 0 4 5 & l t ; / i d & g t ; & l t ; r i n g & g t ; g 9 l 9 x 7 l o m C j 8 G z 6 H 6 G 7 F i E v v F 0 _ H h 5 K g h D 8 B 3 C m D 2 z D 9 w J & l t ; / r i n g & g t ; & l t ; / r p o l y g o n s & g t ; & l t ; r p o l y g o n s & g t ; & l t ; i d & g t ; 8 2 2 2 6 5 3 9 5 2 3 3 6 8 5 5 0 4 6 & l t ; / i d & g t ; & l t ; r i n g & g t ; l 6 n y j q 9 o m C r D 5 c x D - B s G 8 w C w 5 C 3 s B s D x E 3 E p G q 7 Q & l t ; / r i n g & g t ; & l t ; / r p o l y g o n s & g t ; & l t ; r p o l y g o n s & g t ; & l t ; i d & g t ; 8 2 2 2 6 5 4 1 5 8 4 9 5 2 8 5 2 5 1 & l t ; / i d & g t ; & l t ; r i n g & g t ; r q 9 7 u u z o m C k V w E h C l F - N k x B _ D t B x y B 1 E 2 H 8 R h E u K 4 N & l t ; / r i n g & g t ; & l t ; / r p o l y g o n s & g t ; & l t ; r p o l y g o n s & g t ; & l t ; i d & g t ; 8 2 2 2 6 5 4 1 5 8 4 9 5 2 8 5 2 5 2 & l t ; / i d & g t ; & l t ; r i n g & g t ; s 1 g 8 7 t i p m C s E _ l D _ G u G m G _ H w X 6 O 2 F t C h E 7 D & l t ; / r i n g & g t ; & l t ; / r p o l y g o n s & g t ; & l t ; r p o l y g o n s & g t ; & l t ; i d & g t ; 8 2 2 2 6 5 4 1 5 8 4 9 5 2 8 5 2 5 3 & l t ; / i d & g t ; & l t ; r i n g & g t ; h v r n p p j p m C m 7 D 8 r B 3 i B h C j D - E x C w u C 5 w D 3 C t C - D _ C & l t ; / r i n g & g t ; & l t ; / r p o l y g o n s & g t ; & l t ; r p o l y g o n s & g t ; & l t ; i d & g t ; 8 2 2 2 6 5 4 1 5 8 4 9 5 2 8 5 2 5 4 & l t ; / i d & g t ; & l t ; r i n g & g t ; 6 y m i 3 s l p m C i r B 0 y B s i C w 0 H k k I s N 1 H 4 j B 5 k B l w D 6 _ l B 5 Q 7 0 J x 5 B 4 u B 1 J z E i u B 9 P _ s B p g D y i I 6 z B l v E & l t ; / r i n g & g t ; & l t ; / r p o l y g o n s & g t ; & l t ; r p o l y g o n s & g t ; & l t ; i d & g t ; 8 2 2 2 6 5 4 1 5 8 4 9 5 2 8 5 2 5 5 & l t ; / i d & g t ; & l t ; r i n g & g t ; 4 j 6 7 3 7 2 r l C 6 M z F i H q G i G k L w D 3 C r C - D j C & l t ; / r i n g & g t ; & l t ; / r p o l y g o n s & g t ; & l t ; r p o l y g o n s & g t ; & l t ; i d & g t ; 8 2 2 2 6 5 4 1 5 8 4 9 5 2 8 5 2 5 6 & l t ; / i d & g t ; & l t ; r i n g & g t ; m 5 m 1 n 9 _ o m C 9 S y E h C i E t b 7 E 6 B l N 8 F y H z Y & l t ; / r i n g & g t ; & l t ; / r p o l y g o n s & g t ; & l t ; r p o l y g o n s & g t ; & l t ; i d & g t ; 8 2 2 2 6 5 4 1 9 2 8 5 5 0 2 3 6 2 1 & l t ; / i d & g t ; & l t ; r i n g & g t ; 0 3 9 5 2 y q p m C u m E 1 7 G v D 2 C u Q g E g 4 B r 0 G 5 h C y v B g C p C y H 8 C & l t ; / r i n g & g t ; & l t ; / r p o l y g o n s & g t ; & l t ; r p o l y g o n s & g t ; & l t ; i d & g t ; 8 2 2 2 6 5 4 2 9 5 9 3 4 2 3 8 7 2 4 & l t ; / i d & g t ; & l t ; r i n g & g t ; j j h p m 2 2 o m C v 4 j B w E m R 8 l B j g K s p N v 4 R p I w G h D k C k m Y l y E p m E 4 6 b 4 t J v - P 7 y B l E w H x t Y & l t ; / r i n g & g t ; & l t ; / r p o l y g o n s & g t ; & l t ; r p o l y g o n s & g t ; & l t ; i d & g t ; 8 2 2 2 6 5 4 2 9 5 9 3 4 2 3 8 7 2 5 & l t ; / i d & g t ; & l t ; r i n g & g t ; - 5 t 5 0 s r p m C 8 4 5 C x h 2 F 6 _ P _ 2 n B h u y H x u z E s - k C m l n K 6 8 n C _ s E w 9 8 D n j - F q r _ O l 3 w R & l t ; / r i n g & g t ; & l t ; / r p o l y g o n s & g t ; & l t ; r p o l y g o n s & g t ; & l t ; i d & g t ; 8 2 2 2 6 5 4 3 3 0 2 9 3 9 7 7 0 9 4 & l t ; / i d & g t ; & l t ; r i n g & g t ; w 8 z 5 _ p l q m C t z h C y h _ E y o r M w q Q h x w G 4 p H 1 g 6 D s _ i F & l t ; / r i n g & g t ; & l t ; / r p o l y g o n s & g t ; & l t ; r p o l y g o n s & g t ; & l t ; i d & g t ; 8 2 2 2 6 5 4 3 3 0 2 9 3 9 7 7 0 9 5 & l t ; / i d & g t ; & l t ; r i n g & g t ; z i q o k r 5 q m C t 8 G 0 h p F m w 6 C 5 r o H g - t D 5 u p D k 6 r B 9 4 g B n v P t 1 l B - w n B n w 8 G 6 1 r D t _ w O l - - W & l t ; / r i n g & g t ; & l t ; / r p o l y g o n s & g t ; & l t ; r p o l y g o n s & g t ; & l t ; i d & g t ; 8 2 2 2 6 5 4 3 6 4 6 5 3 7 1 5 4 5 9 & l t ; / i d & g t ; & l t ; r i n g & g t ; u _ x t - i l r m C s E _ G m E h F z g B t J 4 B x E o D y H r n C & l t ; / r i n g & g t ; & l t ; / r p o l y g o n s & g t ; & l t ; r p o l y g o n s & g t ; & l t ; i d & g t ; 8 2 2 2 6 5 4 3 6 4 6 5 3 7 1 5 4 6 0 & l t ; / i d & g t ; & l t ; r i n g & g t ; 4 n z h 8 4 u r m C z 2 - M q j _ N k 4 8 B q 1 o E l 2 w O r 1 7 G _ 4 _ M 4 u 8 q B l 3 s B q j n D o k 9 C m t i B k 3 8 B r w O o r p D z n w B u x g C t q l F 7 6 t F o _ F i n v E 0 i R r 0 u R _ _ z C - 6 G y - 6 B u i p S 8 2 t E r 3 G q w m U 1 u 1 H h w 3 g B 5 h g B 1 0 j Q & l t ; / r i n g & g t ; & l t ; / r p o l y g o n s & g t ; & l t ; r p o l y g o n s & g t ; & l t ; i d & g t ; 8 2 2 2 6 5 4 3 9 9 0 1 3 4 5 3 8 3 2 & l t ; / i d & g t ; & l t ; r i n g & g t ; q h v 6 3 r g t m C v 6 z G n 1 W 1 k q C 3 6 l D m 5 h B t _ n C & l t ; / r i n g & g t ; & l t ; / r p o l y g o n s & g t ; & l t ; r p o l y g o n s & g t ; & l t ; i d & g t ; 8 2 2 2 6 5 4 3 9 9 0 1 3 4 5 3 8 3 3 & l t ; / i d & g t ; & l t ; r i n g & g t ; 2 5 4 u p y v t m C k 4 m C y w 8 W j _ Z 1 w x C u p 4 J q 3 7 G s r m C o q 6 C 8 k 8 B l 7 N 3 3 W 0 m x D & l t ; / r i n g & g t ; & l t ; / r p o l y g o n s & g t ; & l t ; r p o l y g o n s & g t ; & l t ; i d & g t ; 8 2 2 2 6 5 4 3 9 9 0 1 3 4 5 3 8 3 4 & l t ; / i d & g t ; & l t ; r i n g & g t ; y i h k g m s t m C 2 r i E z 3 k K u 9 S z v P 8 7 V 2 3 i B 8 j P 8 0 w B 0 - j K 1 z y B n 8 g C o p u B l 9 j C x h 2 B m s m C m m 1 B n z k G 4 x 9 W & l t ; / r i n g & g t ; & l t ; / r p o l y g o n s & g t ; & l t ; r p o l y g o n s & g t ; & l t ; i d & g t ; 8 2 2 2 6 5 4 3 9 9 0 1 3 4 5 3 8 3 5 & l t ; / i d & g t ; & l t ; r i n g & g t ; 0 p i o 9 j 9 s m C 4 Z - S 5 F - b i x B v b 0 j B 4 3 B k l C p r B _ g D 9 G o D n G 8 y D z - B n 3 N & l t ; / r i n g & g t ; & l t ; / r p o l y g o n s & g t ; & l t ; r p o l y g o n s & g t ; & l t ; i d & g t ; 8 2 2 2 6 5 4 4 3 3 3 7 3 1 9 2 1 9 8 & l t ; / i d & g t ; & l t ; r i n g & g t ; 0 3 x _ 5 0 k s m C 9 h B 6 k B n I 7 F g J z j C B 2 u B 0 X h H k D n C 2 N & l t ; / r i n g & g t ; & l t ; / r p o l y g o n s & g t ; & l t ; r p o l y g o n s & g t ; & l t ; i d & g t ; 8 2 2 2 6 5 4 4 6 7 7 3 2 9 3 0 5 6 1 & l t ; / i d & g t ; & l t ; r i n g & g t ; h n - 6 u z y t m C s E _ Q 1 D 5 H 0 E - H 5 p B q h F u C p v B o R n D x H l W l t B p K k M x W 3 R - N k C r l D h l B 5 w D w X w D 0 D t G - j B 9 I u 1 E l M s H 6 U & l t ; / r i n g & g t ; & l t ; / r p o l y g o n s & g t ; & l t ; r p o l y g o n s & g t ; & l t ; i d & g t ; 8 2 2 2 6 5 4 5 0 2 0 9 2 6 6 8 9 3 2 & l t ; / i d & g t ; & l t ; r i n g & g t ; m k u _ p r k t m C _ e 2 G 2 m G m a n t E v _ B 7 F 4 4 B 6 C i E m G 6 3 B h t B y u B 0 7 G t E u s D j K 8 m C t C 6 K p G u W - - B x Y & l t ; / r i n g & g t ; & l t ; / r p o l y g o n s & g t ; & l t ; r p o l y g o n s & g t ; & l t ; i d & g t ; 8 2 2 2 6 5 4 6 0 5 1 7 1 8 8 4 0 3 9 & l t ; / i d & g t ; & l t ; r i n g & g t ; s j t 4 q s 9 l l C r D y y B z L 1 B o C _ D u F h 6 B 3 C m D i D 8 C & l t ; / r i n g & g t ; & l t ; / r p o l y g o n s & g t ; & l t ; r p o l y g o n s & g t ; & l t ; i d & g t ; 8 2 2 2 6 5 4 6 0 5 1 7 1 8 8 4 0 4 0 & l t ; / i d & g t ; & l t ; r i n g & g t ; _ v 0 5 y y z m l C _ U s f 1 r D 1 D l F - E 9 a v _ E q L 1 C 2 B m S l C 0 m B & l t ; / r i n g & g t ; & l t ; / r p o l y g o n s & g t ; & l t ; r p o l y g o n s & g t ; & l t ; i d & g t ; 8 2 2 2 6 5 4 6 0 5 1 7 1 8 8 4 0 4 1 & l t ; / i d & g t ; & l t ; r i n g & g t ; 0 p i s 0 7 5 t m C i w D r s J y C _ G 7 F i E h D o c l 1 E 0 1 B v w D - G n E m S g D 9 T & l t ; / r i n g & g t ; & l t ; / r p o l y g o n s & g t ; & l t ; r p o l y g o n s & g t ; & l t ; i d & g t ; 8 2 2 2 6 5 4 7 0 8 2 5 1 0 9 9 1 3 9 & l t ; / i d & g t ; & l t ; r i n g & g t ; 0 w m k l v 9 u m C q E z F 2 E l F y w Q i G w F 4 F r G 8 m B i k C o s C _ C & l t ; / r i n g & g t ; & l t ; / r p o l y g o n s & g t ; & l t ; r p o l y g o n s & g t ; & l t ; i d & g t ; 8 2 2 2 6 5 4 7 0 8 2 5 1 0 9 9 1 4 0 & l t ; / i d & g t ; & l t ; r i n g & g t ; u z 1 y 9 r 4 v m C - p X t D x D 3 L l F k G l j X x C 1 C y I r G j G & l t ; / r i n g & g t ; & l t ; / r p o l y g o n s & g t ; & l t ; r p o l y g o n s & g t ; & l t ; i d & g t ; 8 2 2 2 6 5 4 7 0 8 2 5 1 0 9 9 1 4 1 & l t ; / i d & g t ; & l t ; r i n g & g t ; - 2 v h n 6 2 u m C t 3 C g H s G h D 8 T w 7 G s D y D o D y H x _ H & l t ; / r i n g & g t ; & l t ; / r p o l y g o n s & g t ; & l t ; r p o l y g o n s & g t ; & l t ; i d & g t ; 8 2 2 2 6 5 4 7 4 2 6 1 0 8 3 7 5 0 9 & l t ; / i d & g t ; & l t ; r i n g & g t ; 8 u _ h 2 j g s l C 4 G i R 6 M n L x D - B h P z D l F m G l K s X n H o C z F o R v o B r I s G 9 N o C 9 F q C h D v B x C 0 X q D 7 G p N t G 2 D 5 G 6 i B m F k O g D o D p Z _ E j I 8 C g O _ C & l t ; / r i n g & g t ; & l t ; / r p o l y g o n s & g t ; & l t ; r p o l y g o n s & g t ; & l t ; i d & g t ; 8 2 2 2 6 5 4 7 4 2 6 1 0 8 3 7 5 1 0 & l t ; / i d & g t ; & l t ; r i n g & g t ; q t i h k i y u m C - m o X k s 8 Z o 1 k M r n l z J x k v F t 2 l H 6 x g D t q g p E 7 q s G y 0 h O 0 n l m J v _ 9 5 B g u 6 a z 1 l 9 M & l t ; / r i n g & g t ; & l t ; / r p o l y g o n s & g t ; & l t ; r p o l y g o n s & g t ; & l t ; i d & g t ; 8 2 2 2 6 5 4 7 4 2 6 1 0 8 3 7 5 1 1 & l t ; / i d & g t ; & l t ; r i n g & g t ; y k m r q 4 6 x m C s E y E x d 1 B o G i G 5 G 1 E i u B - D _ C & l t ; / r i n g & g t ; & l t ; / r p o l y g o n s & g t ; & l t ; r p o l y g o n s & g t ; & l t ; i d & g t ; 8 2 2 2 6 5 5 0 1 7 4 8 8 7 4 4 4 4 9 & l t ; / i d & g t ; & l t ; r i n g & g t ; u y 3 i r 7 r q l C i n h z B 6 4 q j C g 3 2 x B 0 0 6 D 5 n 9 K l 3 u F 6 l w j L l 0 6 R z l _ D g 2 9 G & l t ; / r i n g & g t ; & l t ; / r p o l y g o n s & g t ; & l t ; r p o l y g o n s & g t ; & l t ; i d & g t ; 8 2 2 2 6 5 5 0 5 1 8 4 8 4 8 2 8 1 7 & l t ; / i d & g t ; & l t ; r i n g & g t ; p g u _ j q 4 r l C k l _ 3 C 4 x t U 8 1 4 8 B j p q P 3 9 0 F m w z I m m 9 w C p v n D z q 0 q C & l t ; / r i n g & g t ; & l t ; / r p o l y g o n s & g t ; & l t ; r p o l y g o n s & g t ; & l t ; i d & g t ; 8 2 2 2 6 5 5 2 2 3 6 4 7 1 7 4 6 5 7 & l t ; / i d & g t ; & l t ; r i n g & g t ; t w 5 1 3 t t 9 i C w 0 G - S y E s C j F i M q U - E w q D u 3 C y D m D p C 7 I r G 9 D 7 L & l t ; / r i n g & g t ; & l t ; / r p o l y g o n s & g t ; & l t ; r p o l y g o n s & g t ; & l t ; i d & g t ; 8 2 2 2 6 5 5 2 5 8 0 0 6 9 1 3 0 2 5 & l t ; / i d & g t ; & l t ; r i n g & g t ; v z k u y 3 _ 3 m C 2 y H z F m s B 0 u F w C y C 2 C t P z K s 1 F 9 O y E 3 H k G 9 6 D 4 n F 6 k F 5 7 D 1 E p G q d k D w B _ C t u I & l t ; / r i n g & g t ; & l t ; / r p o l y g o n s & g t ; & l t ; r p o l y g o n s & g t ; & l t ; i d & g t ; 8 2 2 2 6 5 5 3 2 6 7 2 6 3 8 9 7 6 1 & l t ; / i d & g t ; & l t ; r i n g & g t ; v s 3 r - j 4 w m C t 6 v D _ p C 3 2 C u E 2 C j n C l D _ D 1 z B l y R v C 1 w D q 6 H r 8 F q 4 D c 4 9 B 2 F i q I k F 8 E & l t ; / r i n g & g t ; & l t ; / r p o l y g o n s & g t ; & l t ; r p o l y g o n s & g t ; & l t ; i d & g t ; 8 2 2 2 6 5 5 3 9 5 4 4 5 8 6 6 4 9 7 & l t ; / i d & g t ; & l t ; r i n g & g t ; z t q 4 x z - q l C 9 6 I y J w E 7 F w U 8 j G q Z o G k C x C - r F 7 Q r 6 B 2 B 4 K j Q _ C i b & l t ; / r i n g & g t ; & l t ; / r p o l y g o n s & g t ; & l t ; r p o l y g o n s & g t ; & l t ; i d & g t ; 8 2 2 2 6 5 5 8 4 2 1 2 2 4 6 5 2 9 5 & l t ; / i d & g t ; & l t ; r i n g & g t ; j 5 x 8 v 2 u 8 i C j v W g 1 J - g D 8 G 2 E q C _ D v B s D r K w q C m E x H t B 8 u B r y C u j B _ r F - B h C j D x B _ 6 I 6 I u M h D 5 0 C n H o i B o c 7 2 H g J 0 E s C g E k C q X t - E w j B o X 0 F 2 L v U k I - e u c o v B _ B 2 D r C i D 7 D q E h m C x 1 B 3 j B r M s K - I k F _ E 4 4 K r B r C i D _ C l o B u p C x E t C i F _ C & l t ; / r i n g & g t ; & l t ; / r p o l y g o n s & g t ; & l t ; r p o l y g o n s & g t ; & l t ; i d & g t ; 8 2 2 2 6 5 5 8 4 2 1 2 2 4 6 5 2 9 6 & l t ; / i d & g t ; & l t ; r i n g & g t ; u j m 5 7 3 1 3 m C m f 6 m E 3 _ J z s E q y E 9 9 B n m F 4 a - W 6 8 E 1 8 B s R m R n v B 6 y C 0 0 M o 5 F v s E x g E n L 5 c u f q V t I i K u k B l 0 D w 8 E 5 K x I z L p 2 B u f 4 5 B g H s G k G i 9 B p f p V s L 4 2 B z a z l B v 6 B l i C 3 C 2 B r G q - C 3 E z y B x o K q l F x t R u 9 G 1 y O 7 v a 0 y K r 6 B t C n Q 1 n E k p B y I r G u H 0 N & l t ; / r i n g & g t ; & l t ; / r p o l y g o n s & g t ; & l t ; r p o l y g o n s & g t ; & l t ; i d & g t ; 8 2 2 2 6 5 5 8 4 2 1 2 2 4 6 5 2 9 7 & l t ; / i d & g t ; & l t ; r i n g & g t ; k j - 1 g l 5 9 i C l l C r X 2 J 3 D i J v j C c r E 8 D u G h D v B 5 M 2 l C k L 0 F 5 C t G w H x n F & l t ; / r i n g & g t ; & l t ; / r p o l y g o n s & g t ; & l t ; r p o l y g o n s & g t ; & l t ; i d & g t ; 8 2 2 2 6 5 5 8 4 2 1 2 2 4 6 5 2 9 8 & l t ; / i d & g t ; & l t ; r i n g & g t ; 0 n m r o 5 6 8 i C 1 k F n I 4 E 3 S 1 3 E n Z g D 1 p B 0 _ E p m C 3 D n F h F 7 E g o B l S _ D s q D h F y E 3 D g E v B t B n 7 D _ D i C v E 3 C 7 N g Z - E s D w D m i B 6 h B 0 F t C m S n C q j C 2 z B u K u l C i T 3 C 2 B i F _ C & l t ; / r i n g & g t ; & l t ; / r p o l y g o n s & g t ; & l t ; r p o l y g o n s & g t ; & l t ; i d & g t ; 8 2 2 2 6 5 5 9 1 0 8 4 1 9 4 2 0 1 7 & l t ; / i d & g t ; & l t ; r i n g & g t ; m i r y h g l 9 i C 2 G r I n F m G 1 G 9 G t G 7 I & l t ; / r i n g & g t ; & l t ; / r p o l y g o n s & g t ; & l t ; r p o l y g o n s & g t ; & l t ; i d & g t ; 8 2 2 2 6 5 6 2 2 0 0 7 9 5 8 7 3 4 7 & l t ; / i d & g t ; & l t ; r i n g & g t ; l 7 q q 9 r k x m C t c h u G q l B y l B D - r H n v B z i B 1 2 B 2 f r T 3 H h F q D h o K 7 G w X 5 G l m D p V 5 J t E y c x y C 0 g E z C h H t G 9 j D u K _ s B & l t ; / r i n g & g t ; & l t ; / r p o l y g o n s & g t ; & l t ; r p o l y g o n s & g t ; & l t ; i d & g t ; 8 2 2 2 6 6 9 5 1 7 2 9 8 3 3 5 7 4 5 & l t ; / i d & g t ; & l t ; r i n g & g t ; i 1 2 - - x k g j C _ M m m E t F x 9 B 0 C g H 5 c z D s C x H z R _ 6 H k C v C 2 F 2 D j V j R j B r C g D j C & l t ; / r i n g & g t ; & l t ; / r p o l y g o n s & g t ; & l t ; r p o l y g o n s & g t ; & l t ; i d & g t ; 8 2 2 2 6 6 9 5 1 7 2 9 8 3 3 5 7 4 6 & l t ; / i d & g t ; & l t ; r i n g & g t ; 0 6 g 6 6 2 h g j C k y E p I m E g E 8 D p m E w D 2 D k F 8 E & l t ; / r i n g & g t ; & l t ; / r p o l y g o n s & g t ; & l t ; r p o l y g o n s & g t ; & l t ; i d & g t ; 8 2 2 2 6 6 9 6 2 0 3 7 7 5 5 0 8 4 9 & l t ; / i d & g t ; & l t ; r i n g & g t ; t w 0 u j m t w l C _ M 1 F p F o G n H o I g C r C - D _ C & l t ; / r i n g & g t ; & l t ; / r p o l y g o n s & g t ; & l t ; r p o l y g o n s & g t ; & l t ; i d & g t ; 8 2 2 2 6 7 4 9 8 0 4 9 6 7 3 6 2 5 7 & l t ; / i d & g t ; & l t ; r i n g & g t ; y r q 6 w q u i k C h r I 1 m o B 6 y B 4 C i E o q B - a 4 p Q w _ J o I o v B g j B 4 z D H q 0 B u B & l t ; / r i n g & g t ; & l t ; / r p o l y g o n s & g t ; & l t ; r p o l y g o n s & g t ; & l t ; i d & g t ; 8 2 2 2 6 8 1 8 1 8 0 8 4 6 7 1 4 8 9 & l t ; / i d & g t ; & l t ; r i n g & g t ; u y 3 8 _ y 1 0 q C 0 Q - F n h D 1 F 1 D p S z H _ P z m B 1 j C 2 I 9 U 0 I 8 d 4 9 B z C u I 2 B m F p M n J y H h G x P v _ H & l t ; / r i n g & g t ; & l t ; / r p o l y g o n s & g t ; & l t ; r p o l y g o n s & g t ; & l t ; i d & g t ; 8 2 2 2 6 8 1 8 8 6 8 0 4 1 4 8 2 2 5 & l t ; / i d & g t ; & l t ; r i n g & g t ; _ 2 o w z 6 k 1 o C w C i N 3 2 B n D h D 2 Y _ H u D q d t G _ E p G 7 D & l t ; / r i n g & g t ; & l t ; / r p o l y g o n s & g t ; & l t ; r p o l y g o n s & g t ; & l t ; i d & g t ; 8 2 2 2 6 8 2 0 5 8 6 0 2 8 4 0 0 6 5 & l t ; / i d & g t ; & l t ; r i n g & g t ; 7 6 w 8 p t h g l C r D s V z D s C g J n b 7 C 0 F n E 2 t B 8 E & l t ; / r i n g & g t ; & l t ; / r p o l y g o n s & g t ; & l t ; r p o l y g o n s & g t ; & l t ; i d & g t ; 8 2 2 2 6 8 2 1 2 7 3 2 2 3 1 6 8 0 1 & l t ; / i d & g t ; & l t ; r i n g & g t ; 5 u h q k z 3 1 o C u t t B 9 7 O j u u J s r P - p 2 B k i H 7 u 4 D y n I h 3 n B 1 7 8 D l 3 G k i L h 4 j D g 1 l C s y V & l t ; / r i n g & g t ; & l t ; / r p o l y g o n s & g t ; & l t ; r p o l y g o n s & g t ; & l t ; i d & g t ; 8 2 2 2 6 8 6 7 3 1 5 2 7 2 5 8 1 1 3 & l t ; / i d & g t ; & l t ; r i n g & g t ; 5 s y o w 3 7 1 j C 0 i I 0 v D n I 2 E q G m E o C u j D i 1 F - x E y F 3 C t C - D w L 1 E r C 9 I z 3 B & l t ; / r i n g & g t ; & l t ; / r p o l y g o n s & g t ; & l t ; r p o l y g o n s & g t ; & l t ; i d & g t ; 8 2 2 2 6 8 6 8 6 8 9 6 6 2 1 1 5 8 5 & l t ; / i d & g t ; & l t ; r i n g & g t ; t i 1 9 j i v 0 j C 2 s r C 5 5 O 2 q b n n - H y s n B 6 g M 5 - z B 8 i G r y W y u Y y h s O 5 t k E 9 x U 2 u D q g R - u 2 C g 0 Q t n W 6 4 _ D 0 x V y 3 M 5 u u B z 2 N l l G s k S m s G & l t ; / r i n g & g t ; & l t ; / r p o l y g o n s & g t ; & l t ; r p o l y g o n s & g t ; & l t ; i d & g t ; 8 2 2 2 6 8 6 9 0 3 3 2 5 9 4 9 9 5 5 & l t ; / i d & g t ; & l t ; r i n g & g t ; l _ 0 5 n g 6 1 j C _ p C 1 O v s E w l B u m E l v B z D s C g E 8 D 1 y H _ q D u 3 C 1 p C 1 C _ B s 1 B w H g b & l t ; / r i n g & g t ; & l t ; / r p o l y g o n s & g t ; & l t ; r p o l y g o n s & g t ; & l t ; i d & g t ; 8 2 2 2 6 8 6 9 3 7 6 8 5 6 8 8 3 2 1 & l t ; / i d & g t ; & l t ; r i n g & g t ; w 4 n h o i l 0 m C l I g H 1 H t H 5 G 1 E 0 H j G & l t ; / r i n g & g t ; & l t ; / r p o l y g o n s & g t ; & l t ; r p o l y g o n s & g t ; & l t ; i d & g t ; 8 2 2 2 6 8 7 5 5 6 1 6 0 9 7 8 9 4 5 & l t ; / i d & g t ; & l t ; r i n g & g t ; z x l w r 3 4 2 n C 1 S w E v L t X 1 s E g H k E z L k E g E 3 R 1 1 C p W l K x C z E 6 H 8 - B 9 0 C v J 1 C 3 C k 1 B m I 5 C r G u K u n B y I r C i D l C q E 1 F t F k 0 B & l t ; / r i n g & g t ; & l t ; / r p o l y g o n s & g t ; & l t ; r p o l y g o n s & g t ; & l t ; i d & g t ; 8 2 2 2 6 8 7 5 5 6 1 6 0 9 7 8 9 4 6 & l t ; / i d & g t ; & l t ; r i n g & g t ; m 1 j i i g w q k C 6 Z x 5 8 E s l B x D h C o Q o f x D g K y 0 G w y C 4 J 3 D z H 5 R 6 i E i E k C y P i 7 I s n F 3 k J 7 n z C - r B 3 C 2 H j G & l t ; / r i n g & g t ; & l t ; / r p o l y g o n s & g t ; & l t ; r p o l y g o n s & g t ; & l t ; i d & g t ; 8 2 2 2 6 8 7 5 5 6 1 6 0 9 7 8 9 4 7 & l t ; / i d & g t ; & l t ; r i n g & g t ; 8 q s 0 z l 7 s m C 2 v D n 9 O m l f 1 z h C z F 6 0 I 1 D 1 K p I 6 C z H 2 P y F z E q o B m X 9 y C y 6 H 2 1 W r 5 X 3 j J k g G w D x N r C y W 8 E & l t ; / r i n g & g t ; & l t ; / r p o l y g o n s & g t ; & l t ; r p o l y g o n s & g t ; & l t ; i d & g t ; 8 2 2 2 6 8 7 9 6 8 4 7 7 8 3 9 3 6 1 & l t ; / i d & g t ; & l t ; r i n g & g t ; m v z 8 x 5 y j o C 8 k B 6 G x m C _ i C 7 r E v D 2 C h C j D s 4 D 5 0 G x C 0 i B 4 H 5 i C x Z p G 8 E & l t ; / r i n g & g t ; & l t ; / r p o l y g o n s & g t ; & l t ; r p o l y g o n s & g t ; & l t ; i d & g t ; 8 2 2 2 6 8 7 9 6 8 4 7 7 8 3 9 3 6 2 & l t ; / i d & g t ; & l t ; r i n g & g t ; i 2 6 6 i t 7 p k C 4 G p 9 G y E 1 B l D 8 j D t u B x F v I m Q 5 h D s C z B 8 j G k C 3 - L 7 j I z n G 1 C m F j x C n Z i D l v T & l t ; / r i n g & g t ; & l t ; / r p o l y g o n s & g t ; & l t ; r p o l y g o n s & g t ; & l t ; i d & g t ; 8 2 2 2 6 8 7 9 6 8 4 7 7 8 3 9 3 6 3 & l t ; / i d & g t ; & l t ; r i n g & g t ; 0 r x 9 8 m y h o C l I i H l D m e 7 K l I 7 F m N r 3 B w C 4 7 D t 3 C 0 E m H l D h F 6 u E t p E m k B t K v B - Z w D 0 D _ W j R 3 E r a n j C k I _ B p r C j E n o C k 4 I k _ C & l t ; / r i n g & g t ; & l t ; / r p o l y g o n s & g t ; & l t ; r p o l y g o n s & g t ; & l t ; i d & g t ; 8 2 2 2 6 8 8 0 0 2 8 3 7 5 7 7 7 2 9 & l t ; / i d & g t ; & l t ; r i n g & g t ; 5 y s m u l 4 g o C s E l v B 5 r E 1 j D 5 T j I i H 9 W i E 7 _ K g w C - U w G q C k M t B r E 1 C g C l E 0 Y v C m v B 1 E j J u p E 2 K 7 Y u B & l t ; / r i n g & g t ; & l t ; / r p o l y g o n s & g t ; & l t ; r p o l y g o n s & g t ; & l t ; i d & g t ; 8 2 2 2 6 8 8 7 5 8 7 5 1 8 2 1 8 2 8 & l t ; / i d & g t ; & l t ; r i n g & g t ; 6 z 6 2 s 1 z 7 k C s l f l _ l B 8 G 2 E j D h D p 4 G w v H o 1 D 5 i F s w C - r R _ l C o w C m L h H p G t x G _ - K l w I 7 D & l t ; / r i n g & g t ; & l t ; / r p o l y g o n s & g t ; & l t ; r p o l y g o n s & g t ; & l t ; i d & g t ; 8 2 2 2 6 8 8 8 2 7 4 7 1 2 9 8 5 6 1 & l t ; / i d & g t ; & l t ; r i n g & g t ; 6 3 r w o y s i o C p u C l I 3 F u G - E x g B 3 G 1 C h g B k F _ E & l t ; / r i n g & g t ; & l t ; / r p o l y g o n s & g t ; & l t ; r p o l y g o n s & g t ; & l t ; i d & g t ; 8 2 2 2 6 8 8 8 2 7 4 7 1 2 9 8 5 6 2 & l t ; / i d & g t ; & l t ; r i n g & g t ; x u 6 8 u 8 9 l p C r D x F i z B r i B p D 4 N 5 T 3 O k a x D 5 F j u B m M m j D i k E 9 C s D g P 1 C l v D r f n b r W 1 W k G _ r E o 3 C 7 G v G w H q n H l o B 9 1 F y K - L & l t ; / r i n g & g t ; & l t ; / r p o l y g o n s & g t ; & l t ; r p o l y g o n s & g t ; & l t ; i d & g t ; 8 2 2 2 6 8 8 8 6 1 8 3 1 0 3 6 9 2 9 & l t ; / i d & g t ; & l t ; r i n g & g t ; l 9 v i i 0 n t p C i 3 m C l 4 L _ n n b g t X u 3 9 C 9 6 s G & l t ; / r i n g & g t ; & l t ; / r p o l y g o n s & g t ; & l t ; r p o l y g o n s & g t ; & l t ; i d & g t ; 8 2 2 2 6 8 9 5 1 4 6 6 6 0 6 5 9 2 5 & l t ; / i d & g t ; & l t ; r i n g & g t ; l 5 g v k s v s m C 4 Q h v B 0 E k E n I 3 F s C j D - C v C 7 5 B z f w L o F i F 5 I & l t ; / r i n g & g t ; & l t ; / r p o l y g o n s & g t ; & l t ; r p o l y g o n s & g t ; & l t ; i d & g t ; 8 2 2 2 6 8 9 6 1 7 7 4 5 2 8 1 0 2 7 & l t ; / i d & g t ; & l t ; r i n g & g t ; t 8 y 0 7 0 u w q C s E k - E i z B s C i E 8 D s D w - J g C 2 B - D _ C & l t ; / r i n g & g t ; & l t ; / r p o l y g o n s & g t ; & l t ; r p o l y g o n s & g t ; & l t ; i d & g t ; 8 2 2 2 6 9 0 2 0 1 8 6 0 8 3 3 2 8 1 & l t ; / i d & g t ; & l t ; r i n g & g t ; m h j 3 j 2 v p o C 4 u t G 6 6 s D 4 1 z D g - k B - v Y & l t ; / r i n g & g t ; & l t ; / r p o l y g o n s & g t ; & l t ; r p o l y g o n s & g t ; & l t ; i d & g t ; 8 2 2 2 6 9 0 2 0 1 8 6 0 8 3 3 2 8 2 & l t ; / i d & g t ; & l t ; r i n g & g t ; m 2 i s v w 8 l o C 1 7 g K p m v B 3 l p E 1 k r E r _ 2 C - _ o I s 7 s F _ 2 - C 2 t H k s m D 6 t y F m g h D & l t ; / r i n g & g t ; & l t ; / r p o l y g o n s & g t ; & l t ; r p o l y g o n s & g t ; & l t ; i d & g t ; 8 2 2 2 6 9 1 3 3 5 7 3 2 1 9 9 4 2 5 & l t ; / i d & g t ; & l t ; r i n g & g t ; g w z x z t z y p C 6 8 m S u j 2 B s j V 3 2 p I 6 _ 1 D 8 - 6 Q i q J o 5 8 F m 1 r D & l t ; / r i n g & g t ; & l t ; / r p o l y g o n s & g t ; & l t ; r p o l y g o n s & g t ; & l t ; i d & g t ; 8 2 2 2 6 9 1 7 1 3 6 8 9 3 2 1 4 7 3 & l t ; / i d & g t ; & l t ; r i n g & g t ; g 5 r - t j h k o C s 2 w v B t 2 o H q t 0 G 3 1 n T 3 y 0 O r l 7 Q 4 l z R q t t B t n 1 J 2 5 0 E 4 2 h k D l z u D t 2 1 9 B g 1 0 S w 3 5 P - w t g C 7 q 6 N l _ u l B g m s P i q 9 D k 7 g C l y k b m j 0 E 1 q m N r 3 z a l w _ E 8 9 y I h o g E _ 8 w U 1 r 8 J y i 0 u B 0 z r H l 0 w H 0 l t f q l m K r 4 6 j B 9 m 4 Y 3 j 3 r B l p z K 5 - p C m y 9 V 4 h b g 2 w O r 6 7 m E h j m r C 2 i n t C _ 9 m B - h 2 I i w x D g 8 k C o h 2 N 6 u l G - - 7 0 B x t w K v 9 _ N x r 8 g B w x v M - p t D 4 p y i D 0 m q U & l t ; / r i n g & g t ; & l t ; / r p o l y g o n s & g t ; & l t ; r p o l y g o n s & g t ; & l t ; i d & g t ; 8 2 2 2 6 9 1 7 1 3 6 8 9 3 2 1 4 7 4 & l t ; / i d & g t ; & l t ; r i n g & g t ; 1 3 o p - t w 7 k C w C l 2 B y E 3 D t 1 C _ j E x W g G i l F 0 F 2 D y H 9 - I l Q - D w g B & l t ; / r i n g & g t ; & l t ; / r p o l y g o n s & g t ; & l t ; r p o l y g o n s & g t ; & l t ; i d & g t ; 8 2 2 2 6 9 2 0 2 2 9 2 6 9 6 6 7 8 5 & l t ; / i d & g t ; & l t ; r i n g & g t ; q 0 1 r z i z l o C z 7 U h l 4 B k o b 1 t h B 1 _ O m x o B o _ x E 1 x b x z r M z _ Z 9 9 V & l t ; / r i n g & g t ; & l t ; / r p o l y g o n s & g t ; & l t ; r p o l y g o n s & g t ; & l t ; i d & g t ; 8 2 2 2 6 9 9 3 4 1 5 5 1 2 3 9 1 6 9 & l t ; / i d & g t ; & l t ; r i n g & g t ; n 7 x 8 x h k i m C s E s V 6 M u E 2 C h C l S - C 2 I h l B v E 0 D r C 4 b 7 I & l t ; / r i n g & g t ; & l t ; / r p o l y g o n s & g t ; & l t ; r p o l y g o n s & g t ; & l t ; i d & g t ; 8 2 2 2 6 9 9 5 4 7 7 0 9 6 6 9 3 7 7 & l t ; / i d & g t ; & l t ; r i n g & g t ; o 0 y 8 9 w _ y j C 7 9 J r r D m f v D i H q Z 2 p K n D q M m C t B x s L p 0 M i P g C r C r U u I 6 9 B h H 0 B i D 5 n C & l t ; / r i n g & g t ; & l t ; / r p o l y g o n s & g t ; & l t ; r p o l y g o n s & g t ; & l t ; i d & g t ; 8 2 2 2 6 9 9 5 8 2 0 6 9 4 0 7 7 4 5 & l t ; / i d & g t ; & l t ; r i n g & g t ; _ x z h 4 o r y j C w t a r 0 r B 3 B m 4 G l 3 J _ w y F t s q B 7 9 8 E s k 4 D k o h F y x p B - 6 f x 6 Q 8 j j C - y s J k r _ G i o H j m S 7 2 S m - s H _ p o C 8 m I q r E 4 w 3 K g v V z z 3 C r n E m m e - g r B & l t ; / r i n g & g t ; & l t ; / r p o l y g o n s & g t ; & l t ; r p o l y g o n s & g t ; & l t ; i d & g t ; 8 2 2 2 7 0 1 2 3 1 3 3 6 8 4 9 4 0 9 & l t ; / i d & g t ; & l t ; r i n g & g t ; p - - g y j o 0 m C x O t l C y m G 0 J z D 1 B q G p b v H 0 I z _ P y D n E y H j G & l t ; / r i n g & g t ; & l t ; / r p o l y g o n s & g t ; & l t ; r p o l y g o n s & g t ; & l t ; i d & g t ; 8 2 2 2 7 0 1 2 3 1 3 3 6 8 4 9 4 1 0 & l t ; / i d & g t ; & l t ; r i n g & g t ; j n z v 1 m g 7 m C w C 0 C 2 C s B 5 1 C _ D 5 9 K 6 O w D 2 B k D n k E 5 I v w G & l t ; / r i n g & g t ; & l t ; / r p o l y g o n s & g t ; & l t ; r p o l y g o n s & g t ; & l t ; i d & g t ; 8 2 2 2 7 0 1 5 7 4 9 3 4 2 3 3 0 8 9 & l t ; / i d & g t ; & l t ; r i n g & g t ; h t m 6 3 3 v u j C 3 u B o E g N h L y J 3 o B s B 5 K _ I 3 r C 1 G r H h f i G s 9 B z C h H h V 5 J 2 B k D 3 Y q H 9 h B w H g b & l t ; / r i n g & g t ; & l t ; / r p o l y g o n s & g t ; & l t ; r p o l y g o n s & g t ; & l t ; i d & g t ; 8 2 2 2 7 0 2 1 5 9 0 4 9 7 8 5 3 4 5 & l t ; / i d & g t ; & l t ; r i n g & g t ; 7 q w 5 2 n o - o C 9 3 E p u E g 3 H k t L l 7 d x q W q t L 7 5 M 3 j 8 F 7 _ w E o p k C u 1 i D & l t ; / r i n g & g t ; & l t ; / r p o l y g o n s & g t ; & l t ; r p o l y g o n s & g t ; & l t ; i d & g t ; 8 2 2 2 7 0 2 1 5 9 0 4 9 7 8 5 3 4 6 & l t ; / i d & g t ; & l t ; r i n g & g t ; _ x v i r y 1 - o C 5 z h C 3 n u N x j b 5 4 z E h n g 2 C 8 9 8 d 1 w - z B h 6 n z O j 1 q k F k 0 m a h z g n I i j 4 w P v 3 x t B - 3 q G 9 x 9 D 0 r 7 Z k 8 r C i 4 s F s n u P 9 h p D & l t ; / r i n g & g t ; & l t ; / r p o l y g o n s & g t ; & l t ; r p o l y g o n s & g t ; & l t ; i d & g t ; 8 2 2 2 7 0 2 2 2 7 7 6 9 2 6 2 0 8 3 & l t ; / i d & g t ; & l t ; r i n g & g t ; 4 w v q r 1 w - i C t D n I m b x c r j B w h C 0 G 3 I 2 Q 6 U w C 4 J 0 E l F k s B m H z H 4 T 3 Z h c h D 6 I o y N 0 V 3 H - E o X w V 3 g D u E 8 C 4 l D x D t I l D z H n W t B x 8 C 0 M g E k C k 2 B g E 9 C 7 t a m I - J 1 J w P x l B 3 E k F p V z E r Q k D 7 J z C 3 C m D p M 7 D p 9 B 0 g B x 3 B u m B 4 M o j C & l t ; / r i n g & g t ; & l t ; / r p o l y g o n s & g t ; & l t ; r p o l y g o n s & g t ; & l t ; i d & g t ; 8 2 2 2 7 0 2 2 6 2 1 2 9 0 0 0 4 4 9 & l t ; / i d & g t ; & l t ; r i n g & g t ; j m - q l 9 g - i C s - L 4 J m H j F 6 I g E g G g U 1 H i 4 B k C 7 i I v H 7 C v E _ - F 9 G l E i O 6 s B 4 4 F 0 L 0 H l C n w B & l t ; / r i n g & g t ; & l t ; / r p o l y g o n s & g t ; & l t ; r p o l y g o n s & g t ; & l t ; i d & g t ; 8 2 2 2 7 0 2 2 6 2 1 2 9 0 0 0 4 5 0 & l t ; / i d & g t ; & l t ; r i n g & g t ; q y 6 v 2 q 9 y m C 5 B 9 O 2 C F h C j D 2 w Q - o B 5 H _ D u 5 C s w C k p F v h D z D h C n w F 7 S 8 G p F i Q k C q X q I u O - p C y t D j 1 E 2 w B 7 h T 8 i L 7 G q F n G 0 v d q d k D - D 5 4 b y _ C n 0 C 9 r B 3 q C l E m n B g D p 9 R n j D 3 _ H & l t ; / r i n g & g t ; & l t ; / r p o l y g o n s & g t ; & l t ; r p o l y g o n s & g t ; & l t ; i d & g t ; 8 2 2 2 7 0 2 3 3 0 8 4 8 4 7 7 1 8 5 & l t ; / i d & g t ; & l t ; r i n g & g t ; 2 k h 0 m 3 2 z m C m _ E n I 3 D q G 4 P 5 F i J q w C y u E r f 0 F 3 C k D l U z Y u K p G g D x p B & l t ; / r i n g & g t ; & l t ; / r p o l y g o n s & g t ; & l t ; r p o l y g o n s & g t ; & l t ; i d & g t ; 8 2 2 2 7 0 2 3 3 0 8 4 8 4 7 7 1 8 6 & l t ; / i d & g t ; & l t ; r i n g & g t ; w y z 9 h 7 g 0 m C 7 r J p I 6 z E - 3 s B w j H 8 G 7 F o G 2 j E s 2 N u p Z _ - Q u g n B m I 2 D u j F 6 n I 3 _ i B 0 H _ E & l t ; / r i n g & g t ; & l t ; / r p o l y g o n s & g t ; & l t ; r p o l y g o n s & g t ; & l t ; i d & g t ; 8 2 2 2 7 0 2 3 3 0 8 4 8 4 7 7 1 8 7 & l t ; / i d & g t ; & l t ; r i n g & g t ; p v 3 q 3 o 8 z m C x j o B w E 1 D p 0 D h D m C x 9 K k m Y y F _ B 3 E r G 4 7 Q _ C & l t ; / r i n g & g t ; & l t ; / r p o l y g o n s & g t ; & l t ; r p o l y g o n s & g t ; & l t ; i d & g t ; 8 2 2 2 7 0 2 3 3 0 8 4 8 4 7 7 1 8 8 & l t ; / i d & g t ; & l t ; r i n g & g t ; r q l z m k z - i C 6 z Y g 9 N 1 F 1 D q C o C 9 h F 8 u E 1 8 N x E x G n m D 8 B g C 0 B i D 7 D & l t ; / r i n g & g t ; & l t ; / r p o l y g o n s & g t ; & l t ; r p o l y g o n s & g t ; & l t ; i d & g t ; 8 2 2 2 7 0 2 3 3 0 8 4 8 4 7 7 1 8 9 & l t ; / i d & g t ; & l t ; r i n g & g t ; r 6 z 8 i 6 s g j C 7 h B t 9 B 2 r B h d 6 C j D - C m w B r b 4 l D 7 O r I s B i E 8 D o c 2 3 B k n O y _ J n a 1 C j B j E 7 P m W t u B y m B 1 S 4 N p C g D z P & l t ; / r i n g & g t ; & l t ; / r p o l y g o n s & g t ; & l t ; r p o l y g o n s & g t ; & l t ; i d & g t ; 8 2 2 2 7 0 2 8 4 6 2 4 4 5 5 2 7 1 0 & l t ; / i d & g t ; & l t ; r i n g & g t ; g 7 y 0 i 1 2 - o C w C 1 F 3 2 D r d s Z s e o e _ D 1 N _ l C l q N 5 C 0 K 2 m B r - B v Y & l t ; / r i n g & g t ; & l t ; / r p o l y g o n s & g t ; & l t ; r p o l y g o n s & g t ; & l t ; i d & g t ; 8 2 2 2 7 0 7 2 0 9 9 3 1 3 2 5 4 4 1 & l t ; / i d & g t ; & l t ; r i n g & g t ; 7 5 _ - 6 5 l s j C s h C x D z D n F g E 0 - B 4 B B w D i j B r G _ C Q & l t ; / r i n g & g t ; & l t ; / r p o l y g o n s & g t ; & l t ; r p o l y g o n s & g t ; & l t ; i d & g t ; 8 2 2 2 7 0 7 2 0 9 9 3 1 3 2 5 4 4 2 & l t ; / i d & g t ; & l t ; r i n g & g t ; k g s 0 y 1 t n n C s p C m q C - u B x D 2 C 2 U o C - C g - B 9 p C 1 y B z E i X i D 7 D & l t ; / r i n g & g t ; & l t ; / r p o l y g o n s & g t ; & l t ; r p o l y g o n s & g t ; & l t ; i d & g t ; 8 2 2 2 7 0 7 2 7 8 6 5 0 8 0 2 1 7 7 & l t ; / i d & g t ; & l t ; r i n g & g t ; 3 9 h u q x 2 s j C 5 1 B k 1 G y 9 S 0 C w a s B s M g E 5 N r r B _ p B 3 r C t E z E j q C k l F 1 R v C q I s i D m F 0 W g D 9 n B k b & l t ; / r i n g & g t ; & l t ; / r p o l y g o n s & g t ; & l t ; r p o l y g o n s & g t ; & l t ; i d & g t ; 8 2 2 2 7 0 7 2 7 8 6 5 0 8 0 2 1 7 8 & l t ; / i d & g t ; & l t ; r i n g & g t ; 9 g h 3 6 s l o j C 8 h t H - n J l p O j 6 l F t q Y 9 5 p D s u g j B l p C 1 5 - F 4 7 R 3 1 K & l t ; / r i n g & g t ; & l t ; / r p o l y g o n s & g t ; & l t ; r p o l y g o n s & g t ; & l t ; i d & g t ; 8 2 2 2 7 0 8 3 0 9 4 4 2 9 5 3 2 1 7 & l t ; / i d & g t ; & l t ; r i n g & g t ; y l 3 8 s 1 s v j C u y B x D 4 C _ C w C 8 z I s 2 J t I n F m G g I k R x X w E i K 1 K 8 D t J 0 w W 0 x W w _ B p G 8 E s o y B y h E q h E 0 D 7 E v y B 3 C m D - D 7 D & l t ; / r i n g & g t ; & l t ; / r p o l y g o n s & g t ; & l t ; r p o l y g o n s & g t ; & l t ; i d & g t ; 8 2 2 2 7 0 8 3 0 9 4 4 2 9 5 3 2 1 8 & l t ; / i d & g t ; & l t ; r i n g & g t ; z j 3 3 3 l 5 u j C j I t I 3 H t H z J 4 F r G s K & l t ; / r i n g & g t ; & l t ; / r p o l y g o n s & g t ; & l t ; r p o l y g o n s & g t ; & l t ; i d & g t ; 8 2 2 2 7 0 8 3 7 8 1 6 2 4 2 9 9 5 8 & l t ; / i d & g t ; & l t ; r i n g & g t ; u t 7 y - w 7 t j C w 7 j J 6 7 h G z 5 9 T y r 5 O 8 - s w B q 5 _ D x q i B 2 z n H _ g r s B 1 3 6 S k 0 g F 0 k s I 2 y 5 F 8 - 3 I y - l C j 1 x B r k 9 J m v 6 D 1 r g G - 2 p D 0 3 x O o o 4 C 0 g y b 6 p 5 H 9 1 6 C 9 _ 5 J r r x K j o t E k p w Z 7 5 n Z 1 o k J j i 2 R 1 q g C j s _ E 1 1 2 8 C 4 4 i k B m i l J u o 4 F q 3 3 J h r 4 n D h 2 0 I y p 3 D 3 j w G o x o F 2 9 0 P s s n 3 B x k 9 F 1 v - O 2 n p O z 2 4 C - y k 6 F t l s L y _ 7 G 2 m u e 7 4 5 G k z 4 F j 4 - C q k m C x 7 n C 6 u u H l m g C 2 0 _ j B y s y m C x - x R i m 4 F 5 - _ I x u j Y g 0 x I 8 l 8 X t 3 u X & l t ; / r i n g & g t ; & l t ; / r p o l y g o n s & g t ; & l t ; r p o l y g o n s & g t ; & l t ; i d & g t ; 8 2 2 2 7 0 8 3 7 8 1 6 2 4 2 9 9 5 9 & l t ; / i d & g t ; & l t ; r i n g & g t ; _ t r y k i 3 x j C - h U 0 y B o 6 B z D m E o C - C x 7 C 2 7 I 4 1 D 9 G j H r C i F s W j C & l t ; / r i n g & g t ; & l t ; / r p o l y g o n s & g t ; & l t ; r p o l y g o n s & g t ; & l t ; i d & g t ; 8 2 2 2 7 1 1 1 2 6 9 4 1 4 9 9 3 9 3 & l t ; / i d & g t ; & l t ; r i n g & g t ; - 7 t p 3 x h 2 m C i i 2 q B y 0 w 1 B 6 o m T q _ i 9 B q i m J m 4 _ P m s j K 7 t t c 2 6 6 z J 4 h 0 C g 0 0 d q 0 2 E 3 l y J k v l E & l t ; / r i n g & g t ; & l t ; / r p o l y g o n s & g t ; & l t ; r p o l y g o n s & g t ; & l t ; i d & g t ; 8 2 2 2 7 1 1 1 2 6 9 4 1 4 9 9 3 9 4 & l t ; / i d & g t ; & l t ; r i n g & g t ; u h 8 o h 2 y p k C q y C q r F w 4 F y C x D - B k J y l E 5 b - E 0 p B 5 h C s 9 B n 7 D y D p z B p x D 2 H g O j C & l t ; / r i n g & g t ; & l t ; / r p o l y g o n s & g t ; & l t ; r p o l y g o n s & g t ; & l t ; i d & g t ; 8 2 2 2 7 1 1 1 6 1 3 0 1 2 3 7 7 6 1 & l t ; / i d & g t ; & l t ; r i n g & g t ; r q z g - q h n n C s s m E 3 8 r R l 1 y x B 8 k x r C g 5 l K n s 7 J 8 m h G m u w - B 4 y 3 i D o y r h B o 8 _ T u z w Y 7 5 q s F 4 2 7 a t v h g B l l 9 x C o y 9 N m 7 i D w 7 z N o 0 _ p C - u 3 d l g x K 1 m 9 M 7 1 5 I & l t ; / r i n g & g t ; & l t ; / r p o l y g o n s & g t ; & l t ; r p o l y g o n s & g t ; & l t ; i d & g t ; 8 2 2 2 7 1 1 1 6 1 3 0 1 2 3 7 7 6 2 & l t ; / i d & g t ; & l t ; r i n g & g t ; p h l n n w t p k C 9 h B w l D _ x B 4 J r P j D h D 0 I g G 4 C v F g H k E g J - C 2 T o o B x E w D o L z V z G u D 6 F o O g F 8 C & l t ; / r i n g & g t ; & l t ; / r p o l y g o n s & g t ; & l t ; r p o l y g o n s & g t ; & l t ; i d & g t ; 8 2 2 2 7 1 1 4 7 0 5 3 8 8 8 3 0 7 3 & l t ; / i d & g t ; & l t ; r i n g & g t ; 9 y h q n w r m m C y k i K y 3 m O t 2 - M o m o M v x r U q k 6 i B x w o b g 5 2 h B 5 7 4 i C & l t ; / r i n g & g t ; & l t ; / r p o l y g o n s & g t ; & l t ; r p o l y g o n s & g t ; & l t ; i d & g t ; 8 2 2 2 7 1 2 0 8 9 0 1 4 1 7 3 6 9 7 & l t ; / i d & g t ; & l t ; r i n g & g t ; h x x m 1 - s _ n C g 1 Y o 1 O n 6 H w t K 2 - L z k D 2 9 P j 1 t C g s K 0 9 s C n y x D i q 3 G x y g B 8 h E h 3 H 0 9 G _ i v B z t F o h 8 B 2 2 q I j y I 2 g 4 B 4 q 0 B v y X _ r r D k 6 V l p U & l t ; / r i n g & g t ; & l t ; / r p o l y g o n s & g t ; & l t ; r p o l y g o n s & g t ; & l t ; i d & g t ; 8 2 2 2 7 1 2 0 8 9 0 1 4 1 7 3 6 9 8 & l t ; / i d & g t ; & l t ; r i n g & g t ; y 7 x k 2 k o - n C _ M v L h _ B r P s C h D 8 D u F 5 G 0 D p a g j B k F 8 E & l t ; / r i n g & g t ; & l t ; / r p o l y g o n s & g t ; & l t ; r p o l y g o n s & g t ; & l t ; i d & g t ; 8 2 2 2 7 1 3 8 7 5 7 2 0 5 6 8 8 3 9 & l t ; / i d & g t ; & l t ; r i n g & g t ; 4 4 u p n 0 k q k C n 1 D 3 T h p M u E r I x D i H j F 7 _ C g g E t _ P s D - G w S h E 7 D D & l t ; / r i n g & g t ; & l t ; / r p o l y g o n s & g t ; & l t ; r p o l y g o n s & g t ; & l t ; i d & g t ; 8 2 2 2 7 1 5 0 0 9 5 9 1 9 3 4 9 7 9 & l t ; / i d & g t ; & l t ; r i n g & g t ; i l 4 p 9 7 - 3 k C s E _ G v O p O h F 1 m B p E s I m c p C g F _ z B & l t ; / r i n g & g t ; & l t ; / r p o l y g o n s & g t ; & l t ; r p o l y g o n s & g t ; & l t ; i d & g t ; 8 2 2 2 7 2 0 6 7 8 9 4 8 7 6 5 7 0 3 & l t ; / i d & g t ; & l t ; r i n g & g t ; 3 p y 9 9 4 g h k C 9 h B y C r I o J h F v 4 G w n C x C z C g C r G 1 E h J v 3 B q _ C & l t ; / r i n g & g t ; & l t ; / r p o l y g o n s & g t ; & l t ; r p o l y g o n s & g t ; & l t ; i d & g t ; 8 2 2 2 7 2 0 6 7 8 9 4 8 7 6 5 7 0 4 & l t ; / i d & g t ; & l t ; r i n g & g t ; p k 9 j _ 8 n i o C r D x D w N 9 1 B 3 1 B 2 3 M l l C 6 m B m _ C m b n 9 B q V t I s U g M 1 B j D 8 j B 2 j D y e q w E g K 9 p D x H n K 1 o P 0 P o y F x H k C k i B m 8 H 3 w D g e h D k C s D v V 6 B g M 5 G 6 F 0 K 8 C v F 0 7 B 6 F 8 B 3 C 2 B - D h v I & l t ; / r i n g & g t ; & l t ; / r p o l y g o n s & g t ; & l t ; r p o l y g o n s & g t ; & l t ; i d & g t ; 8 2 2 2 7 2 0 6 7 8 9 4 8 7 6 5 7 0 5 & l t ; / i d & g t ; & l t ; r i n g & g t ; 9 1 9 7 6 h j h k C 4 G x D h C y C x D 1 D l D - E i j D c 6 B y D t C n g C 9 D t Y & l t ; / r i n g & g t ; & l t ; / r p o l y g o n s & g t ; & l t ; r p o l y g o n s & g t ; & l t ; i d & g t ; 8 2 2 2 7 2 0 7 1 3 3 0 8 5 0 4 0 7 2 & l t ; / i d & g t ; & l t ; r i n g & g t ; h s 1 g o v m 9 n C 4 G m N p F m G t B s D q I 2 B h E w B l C & l t ; / r i n g & g t ; & l t ; / r p o l y g o n s & g t ; & l t ; r p o l y g o n s & g t ; & l t ; i d & g t ; 8 2 2 2 7 2 0 7 4 7 6 6 8 2 4 2 4 3 3 & l t ; / i d & g t ; & l t ; r i n g & g t ; w h h 7 t g 5 5 n C w C x D 1 L n T g K - h B 7 O 1 F m H 1 F 6 9 D j I 3 F i W w C y C z D 2 U 8 m E w J s H q H r F r u C j i B 1 i B h C n F _ P 8 I s Y s u C i C k C _ I i G z h C - C l B _ O _ F 1 W r K r E - 5 B - G 1 p C o u C k 2 B 1 C u I 0 F g C j E _ R m D h a _ B g C t U l C j C n G q h B n C j C & l t ; / r i n g & g t ; & l t ; / r p o l y g o n s & g t ; & l t ; r p o l y g o n s & g t ; & l t ; i d & g t ; 8 2 2 2 7 2 1 0 9 1 2 6 5 6 2 6 1 1 4 & l t ; / i d & g t ; & l t ; r i n g & g t ; w - p 6 8 j x s p C r - j K r k Z 4 - e - y w G 0 9 v O _ w r G & l t ; / r i n g & g t ; & l t ; / r p o l y g o n s & g t ; & l t ; r p o l y g o n s & g t ; & l t ; i d & g t ; 8 2 2 2 7 2 1 1 2 5 6 2 5 3 6 4 4 8 3 & l t ; / i d & g t ; & l t ; r i n g & g t ; 8 o t l 1 g x g o C 0 v D 0 9 S y E - s Q p r I s 2 J z v B 0 q C 9 F i E w - H k k D r H 6 g R 6 B 4 F z l E l w L w F y D r 5 Y z q F 7 e p C s 0 B j C & l t ; / r i n g & g t ; & l t ; / r p o l y g o n s & g t ; & l t ; r p o l y g o n s & g t ; & l t ; i d & g t ; 8 2 2 2 7 2 1 5 0 3 5 8 2 4 8 6 5 3 1 & l t ; / i d & g t ; & l t ; r i n g & g t ; z s k 8 r w k o p C t i 2 F x 4 d l o - F 6 r p F s 6 2 F 8 z G _ m 3 C j w s N x 8 x I m m M z 8 n N j 6 9 D & l t ; / r i n g & g t ; & l t ; / r p o l y g o n s & g t ; & l t ; r p o l y g o n s & g t ; & l t ; i d & g t ; 8 2 2 2 7 2 1 8 4 7 1 7 9 8 7 0 2 1 0 & l t ; / i d & g t ; & l t ; r i n g & g t ; z k 7 - v q u 7 k C m s l B 6 m h B v j R h 9 4 C 0 t b k 2 g C m - S _ m 8 H v v M j w i C _ j v C r t b 7 6 I k 8 i D & l t ; / r i n g & g t ; & l t ; / r p o l y g o n s & g t ; & l t ; r p o l y g o n s & g t ; & l t ; i d & g t ; 8 2 2 2 7 2 2 2 2 5 1 3 6 9 9 2 2 6 0 & l t ; / i d & g t ; & l t ; r i n g & g t ; t v u 5 w g m 3 n C t D w E 2 N s E w E 7 F u G - E u Y 7 N q j B 5 G 3 V 0 B i D s H _ U w H _ C & l t ; / r i n g & g t ; & l t ; / r p o l y g o n s & g t ; & l t ; r p o l y g o n s & g t ; & l t ; i d & g t ; 8 2 2 2 7 2 2 2 5 9 4 9 6 7 3 0 6 2 8 & l t ; / i d & g t ; & l t ; r i n g & g t ; p x j y h x x 9 n C 4 Q j _ B g 6 B l P h C 3 K g J _ T 3 Q 4 I 5 Q z C 0 D j E w H 5 I l J 8 c 3 C 4 H 7 I & l t ; / r i n g & g t ; & l t ; / r p o l y g o n s & g t ; & l t ; r p o l y g o n s & g t ; & l t ; i d & g t ; 8 2 2 2 7 2 2 2 5 9 4 9 6 7 3 0 6 2 9 & l t ; / i d & g t ; & l t ; r i n g & g t ; r o i t s s k i o C w C q 5 F 3 2 L 8 J r S h F z R _ j B 8 D r f 7 y B w P x C z E n g B _ u B 8 B w I k D - D z n C & l t ; / r i n g & g t ; & l t ; / r p o l y g o n s & g t ; & l t ; r p o l y g o n s & g t ; & l t ; i d & g t ; 8 2 2 2 7 2 2 2 5 9 4 9 6 7 3 0 6 3 0 & l t ; / i d & g t ; & l t ; r i n g & g t ; o _ 4 j r p z _ n C 0 J v D z D 0 M p O z H h D k C u D 0 o B 1 E l Z j G - I j C & l t ; / r i n g & g t ; & l t ; / r p o l y g o n s & g t ; & l t ; r p o l y g o n s & g t ; & l t ; i d & g t ; 8 2 2 2 7 2 2 3 2 8 2 1 6 2 0 7 3 6 2 & l t ; / i d & g t ; & l t ; r i n g & g t ; 8 - 4 k j k 2 h k C i o N o 7 B n 4 E _ s R v n O v D w V n u C 1 7 H i R 4 E j D 9 N q G p K i r H 3 1 T l a p K 5 N 1 4 F o s H r g M _ t J g C p C - D 8 C & l t ; / r i n g & g t ; & l t ; / r p o l y g o n s & g t ; & l t ; r p o l y g o n s & g t ; & l t ; i d & g t ; 8 2 2 2 7 2 2 3 2 8 2 1 6 2 0 7 3 6 3 & l t ; / i d & g t ; & l t ; r i n g & g t ; 8 0 u l h 0 2 5 n C y J s a 5 c u J 1 S t D h _ B 1 D l D h D 9 C 4 1 B q D o i B t V v C z C s T _ B g C r C g D j C & l t ; / r i n g & g t ; & l t ; / r p o l y g o n s & g t ; & l t ; r p o l y g o n s & g t ; & l t ; i d & g t ; 8 2 2 2 7 2 2 3 9 6 9 3 5 6 8 4 0 9 7 & l t ; / i d & g t ; & l t ; r i n g & g t ; k 1 o y g m 5 6 j C o n K g m D p I p F 0 J 3 j B u C w J 7 q I h T 2 j H i z C l d 3 D o M m C y u B s 2 L w k F i L q 2 L 8 1 V x l B g C r C l q B g b & l t ; / r i n g & g t ; & l t ; / r p o l y g o n s & g t ; & l t ; r p o l y g o n s & g t ; & l t ; i d & g t ; 8 2 2 2 7 2 2 3 9 6 9 3 5 6 8 4 0 9 8 & l t ; / i d & g t ; & l t ; r i n g & g t ; 9 y 0 2 5 5 9 6 j C t u o 0 B 1 3 p E 8 6 0 N 3 j 0 V 7 k _ J g v q j C n v y X m 0 q X i h j k G r 3 k 3 N 8 k 8 O x j w i H 9 3 1 Q t r _ X 9 i u I 6 g l I & l t ; / r i n g & g t ; & l t ; / r p o l y g o n s & g t ; & l t ; r p o l y g o n s & g t ; & l t ; i d & g t ; 8 2 2 2 7 2 2 3 9 6 9 3 5 6 8 4 0 9 9 & l t ; / i d & g t ; & l t ; r i n g & g t ; g p z x 1 i s - n C w C w E - B s C j D - N 4 D 9 G n E - D h U & l t ; / r i n g & g t ; & l t ; / r p o l y g o n s & g t ; & l t ; r p o l y g o n s & g t ; & l t ; i d & g t ; 8 2 2 2 7 2 2 3 9 6 9 3 5 6 8 4 1 0 0 & l t ; / i d & g t ; & l t ; r i n g & g t ; k r j 1 g - 7 h o C t D n 2 B 1 o B x X 3 F n D g E k G 0 U o G k u M v C 8 B 3 C 0 2 C r C - - B w 1 E & l t ; / r i n g & g t ; & l t ; / r p o l y g o n s & g t ; & l t ; r p o l y g o n s & g t ; & l t ; i d & g t ; 8 2 2 2 7 2 2 4 3 1 2 9 5 4 2 2 4 6 6 & l t ; / i d & g t ; & l t ; r i n g & g t ; y z 7 t v p 6 g p C v F 3 F m J j F p K z N x C z C 3 E y H q j C & l t ; / r i n g & g t ; & l t ; / r p o l y g o n s & g t ; & l t ; r p o l y g o n s & g t ; & l t ; i d & g t ; 8 2 2 2 7 2 2 4 3 1 2 9 5 4 2 2 4 6 7 & l t ; / i d & g t ; & l t ; r i n g & g t ; 8 1 - _ l z n i o C 2 Q v D 0 E p L t F 8 G h w B j D m e y Y 9 p C z f u v B o D m h B 6 0 C & l t ; / r i n g & g t ; & l t ; / r p o l y g o n s & g t ; & l t ; r p o l y g o n s & g t ; & l t ; i d & g t ; 8 2 2 2 7 2 2 7 7 4 8 9 2 8 0 6 1 4 7 & l t ; / i d & g t ; & l t ; r i n g & g t ; 7 9 t _ w m u 3 n C r n v C w E - B n F 6 s Z n y c - C 4 B n g M t 9 N 1 C r B u n B i F h 7 E q 1 C i v F 9 i I g _ B 0 D g u B n G w p G & l t ; / r i n g & g t ; & l t ; / r p o l y g o n s & g t ; & l t ; r p o l y g o n s & g t ; & l t ; i d & g t ; 8 2 2 2 7 2 2 8 4 3 6 1 2 2 8 2 8 8 4 & l t ; / i d & g t ; & l t ; r i n g & g t ; 8 0 i 6 6 m 7 5 n C 8 M w E 2 E q G 0 P 5 G 0 D m F - D j C & l t ; / r i n g & g t ; & l t ; / r p o l y g o n s & g t ; & l t ; r p o l y g o n s & g t ; & l t ; i d & g t ; 8 2 2 2 7 2 2 8 4 3 6 1 2 2 8 2 8 8 5 & l t ; / i d & g t ; & l t ; r i n g & g t ; u s 5 k 6 w 2 _ n C 4 _ E 2 v D g N w E o E l I 3 B y C 3 F 3 L l D h D 4 C i E y E s C 3 F s C v D 2 C s C q C 4 P k L 1 C h H k u C t V 3 E p y B 8 l F p H u D - G l E y K r G j G & l t ; / r i n g & g t ; & l t ; / r p o l y g o n s & g t ; & l t ; r p o l y g o n s & g t ; & l t ; i d & g t ; 8 2 2 2 7 2 2 8 4 3 6 1 2 2 8 2 8 8 6 & l t ; / i d & g t ; & l t ; r i n g & g t ; w s 3 k r - p j o C g l B y C o N 3 H _ D z R v f 2 F m D - D h G & l t ; / r i n g & g t ; & l t ; / r p o l y g o n s & g t ; & l t ; r p o l y g o n s & g t ; & l t ; i d & g t ; 8 2 2 2 7 2 2 8 4 3 6 1 2 2 8 2 8 8 7 & l t ; / i d & g t ; & l t ; r i n g & g t ; j l 6 s v w h - n C h I v D 2 C 7 F i E x H l F h F t B 3 G z C q d h J 2 g B & l t ; / r i n g & g t ; & l t ; / r p o l y g o n s & g t ; & l t ; r p o l y g o n s & g t ; & l t ; i d & g t ; 8 2 2 2 7 2 2 9 4 6 6 9 1 4 9 7 9 8 7 & l t ; / i d & g t ; & l t ; r i n g & g t ; 8 n h y t 1 g h p C h 4 E l I g H 3 H 5 h D h C i E m C i C q 7 H j w D j f 6 O x E o F w H v - G & l t ; / r i n g & g t ; & l t ; / r p o l y g o n s & g t ; & l t ; r p o l y g o n s & g t ; & l t ; i d & g t ; 8 2 2 2 7 2 2 9 4 6 6 9 1 4 9 7 9 8 8 & l t ; / i d & g t ; & l t ; r i n g & g t ; s y n - 5 6 z h p C w C 9 O r I n D q M k G 1 G v E 3 C l E l J n C j C & l t ; / r i n g & g t ; & l t ; / r p o l y g o n s & g t ; & l t ; r p o l y g o n s & g t ; & l t ; i d & g t ; 8 2 2 2 7 2 3 0 1 5 4 1 0 9 7 4 7 2 3 & l t ; / i d & g t ; & l t ; r i n g & g t ; 4 l p z 5 y u i o C v F y E 1 D i E 5 g B z G u D h H 0 K 9 D 5 T & l t ; / r i n g & g t ; & l t ; / r p o l y g o n s & g t ; & l t ; r p o l y g o n s & g t ; & l t ; i d & g t ; 8 2 2 2 7 2 3 0 8 4 1 3 0 4 5 1 4 6 1 & l t ; / i d & g t ; & l t ; r i n g & g t ; 9 6 g z z n w o p C h h 2 F w 7 t F 6 s n D v 5 x B g r Z g t 0 G 1 _ 8 D x - X 7 o z C 6 h y D x _ w D 7 l s V & l t ; / r i n g & g t ; & l t ; / r p o l y g o n s & g t ; & l t ; r p o l y g o n s & g t ; & l t ; i d & g t ; 8 2 2 2 7 2 3 0 8 4 1 3 0 4 5 1 4 6 2 & l t ; / i d & g t ; & l t ; r i n g & g t ; 4 i u t p 9 2 m p C t F 4 G 8 G 4 C n F m M i E 8 D 4 B 8 B z V t C j E g D 7 D & l t ; / r i n g & g t ; & l t ; / r p o l y g o n s & g t ; & l t ; r p o l y g o n s & g t ; & l t ; i d & g t ; 8 2 2 2 7 2 3 1 1 8 4 9 0 1 8 9 8 3 7 & l t ; / i d & g t ; & l t ; r i n g & g t ; 2 z k v j k x p p C s y E q 0 Q 9 q H 1 9 B 1 F h C z H 3 g B o h P o _ H v 7 B w 4 D t h F 0 u H p 4 F 8 1 B 2 F g C q O 2 b 0 t B l C 4 i T 2 j X & l t ; / r i n g & g t ; & l t ; / r p o l y g o n s & g t ; & l t ; r p o l y g o n s & g t ; & l t ; i d & g t ; 8 2 2 2 7 2 3 1 1 8 4 9 0 1 8 9 8 3 8 & l t ; / i d & g t ; & l t ; r i n g & g t ; u 9 4 6 l i q - n C s E 1 F m o E u G t H i L u D k P q P r k B p U 7 D & l t ; / r i n g & g t ; & l t ; / r p o l y g o n s & g t ; & l t ; r p o l y g o n s & g t ; & l t ; i d & g t ; 8 2 2 2 7 2 3 1 1 8 4 9 0 1 8 9 8 3 9 & l t ; / i d & g t ; & l t ; r i n g & g t ; x x 2 r 1 k y s q C i f n I 1 D l F y w B l D z d 5 O 7 B x D 4 C q C z H - 9 D 3 l E z h C z E 2 H w 0 B 9 T n E i S q _ C & l t ; / r i n g & g t ; & l t ; / r p o l y g o n s & g t ; & l t ; r p o l y g o n s & g t ; & l t ; i d & g t ; 8 2 2 2 7 2 3 1 1 8 4 9 0 1 8 9 8 4 0 & l t ; / i d & g t ; & l t ; r i n g & g t ; v 5 v g o v q 4 k C w C 3 c 8 J 0 U - _ D h D t B i v B t 5 B u D 1 E g X g k C _ C 0 0 C & l t ; / r i n g & g t ; & l t ; / r p o l y g o n s & g t ; & l t ; r p o l y g o n s & g t ; & l t ; i d & g t ; 8 2 2 2 7 2 3 1 1 8 4 9 0 1 8 9 8 4 1 & l t ; / i d & g t ; & l t ; r i n g & g t ; j n s y 8 k 1 - n C 3 _ U - o E p 1 n E i i K 1 p L 6 g t B j g m B k p R 8 5 L j p 9 C w 9 t B _ 1 n E h w W - h G v 9 t B j y M k n j B r g e & l t ; / r i n g & g t ; & l t ; / r p o l y g o n s & g t ; & l t ; r p o l y g o n s & g t ; & l t ; i d & g t ; 8 2 2 2 7 2 3 1 1 8 4 9 0 1 8 9 8 4 2 & l t ; / i d & g t ; & l t ; r i n g & g t ; 0 m g 4 q p h k p C w C w E 1 D l D n 6 M n D q C 5 N q D x E t C z p F 7 x G j C & l t ; / r i n g & g t ; & l t ; / r p o l y g o n s & g t ; & l t ; r p o l y g o n s & g t ; & l t ; i d & g t ; 8 2 2 2 7 2 3 1 1 8 4 9 0 1 8 9 8 4 3 & l t ; / i d & g t ; & l t ; r i n g & g t ; 4 x o h 0 p 3 q p C 7 y 7 G 7 5 c 9 u t J 8 p 4 B n g x E 5 _ v C 8 6 t L & l t ; / r i n g & g t ; & l t ; / r p o l y g o n s & g t ; & l t ; r p o l y g o n s & g t ; & l t ; i d & g t ; 8 2 2 2 7 2 3 1 1 8 4 9 0 1 8 9 8 4 4 & l t ; / i d & g t ; & l t ; r i n g & g t ; r l 4 2 _ t n m p C w C v D 4 C s B s U 8 I i C 7 G n E k h B 8 E & l t ; / r i n g & g t ; & l t ; / r p o l y g o n s & g t ; & l t ; r p o l y g o n s & g t ; & l t ; i d & g t ; 8 2 2 2 7 2 3 1 1 8 4 9 0 1 8 9 8 4 5 & l t ; / i d & g t ; & l t ; r i n g & g t ; g i 5 i v j i q p C _ x B i V n I 3 D k x C z I i E r W j O - N y Y s 3 B s w B 1 r C _ 0 F v u F 0 n F 5 s B 4 g U w q D s l C q L y D n E 0 H 6 7 B 1 n C 0 N 0 Q 6 z B y _ C s _ C x n C n X z O _ h T l 5 C 6 w L u 0 C & l t ; / r i n g & g t ; & l t ; / r p o l y g o n s & g t ; & l t ; r p o l y g o n s & g t ; & l t ; i d & g t ; 8 2 2 2 7 2 3 1 1 8 4 9 0 1 8 9 8 4 6 & l t ; / i d & g t ; & l t ; r i n g & g t ; r 8 i 2 j r h 8 j C n s E x 7 H k q C _ s L w E 2 E s y o B j F 7 E 7 l D L 2 r I 5 n D k w K 2 r I 3 C t Q m F n - g B q p H - D j C & l t ; / r i n g & g t ; & l t ; / r p o l y g o n s & g t ; & l t ; r p o l y g o n s & g t ; & l t ; i d & g t ; 8 2 2 2 7 2 3 1 1 8 4 9 0 1 8 9 8 4 7 & l t ; / i d & g t ; & l t ; r i n g & g t ; p w l o l m v l p C 0 J i H s 5 D h i F i C 6 B y D t C 8 1 C w _ C n M _ C & l t ; / r i n g & g t ; & l t ; / r p o l y g o n s & g t ; & l t ; r p o l y g o n s & g t ; & l t ; i d & g t ; 8 2 2 2 7 2 3 1 5 2 8 4 9 9 2 8 1 9 4 & l t ; / i d & g t ; & l t ; r i n g & g t ; w 5 w 0 1 _ r o p C v F 3 F n D o G r H 2 T r E y D 2 D - I 2 z B & l t ; / r i n g & g t ; & l t ; / r p o l y g o n s & g t ; & l t ; r p o l y g o n s & g t ; & l t ; i d & g t ; 8 2 2 2 7 2 3 1 5 2 8 4 9 9 2 8 1 9 5 & l t ; / i d & g t ; & l t ; r i n g & g t ; o u 1 s i 5 p o p C 5 B v D q B 1 D n F m M 5 0 C 4 B w D 2 D p G 0 m B Q 4 g B & l t ; / r i n g & g t ; & l t ; / r p o l y g o n s & g t ; & l t ; r p o l y g o n s & g t ; & l t ; i d & g t ; 8 2 2 2 7 2 3 1 5 2 8 4 9 9 2 8 1 9 6 & l t ; / i d & g t ; & l t ; r i n g & g t ; 8 _ j v q l i q k C x q H z F 1 D 7 b 0 r F v D _ C o 5 B 4 J q J j F 6 D j y B 7 G 9 E t y C t r F 1 5 F g C p C i D j C & l t ; / r i n g & g t ; & l t ; / r p o l y g o n s & g t ; & l t ; r p o l y g o n s & g t ; & l t ; i d & g t ; 8 2 2 2 7 2 3 1 8 7 2 0 9 6 6 6 5 7 2 & l t ; / i d & g t ; & l t ; r i n g & g t ; 0 o h z m y h p p C n 6 H 2 J 2 E i E m C 3 9 D 2 T 4 O s L - G t C i D 9 D o E & l t ; / r i n g & g t ; & l t ; / r p o l y g o n s & g t ; & l t ; r p o l y g o n s & g t ; & l t ; i d & g t ; 8 2 2 2 7 2 3 1 8 7 2 0 9 6 6 6 5 7 3 & l t ; / i d & g t ; & l t ; r i n g & g t ; 0 6 g 5 t 6 6 h p C n 9 B 4 G _ G h C q C k M 7 b 0 U j D m C 4 B 0 9 B 1 5 B z C _ B l E p q B 6 7 B 4 N & l t ; / r i n g & g t ; & l t ; / r p o l y g o n s & g t ; & l t ; r p o l y g o n s & g t ; & l t ; i d & g t ; 8 2 2 2 7 2 3 1 8 7 2 0 9 6 6 6 5 7 4 & l t ; / i d & g t ; & l t ; r i n g & g t ; p t 8 t 8 p 3 - n C j I 6 J p F x H s F u D 1 C 2 B k F n C j C & l t ; / r i n g & g t ; & l t ; / r p o l y g o n s & g t ; & l t ; r p o l y g o n s & g t ; & l t ; i d & g t ; 8 2 2 2 7 2 3 1 8 7 2 0 9 6 6 6 5 7 5 & l t ; / i d & g t ; & l t ; r i n g & g t ; t p 0 k 8 y 1 j o C w C q m D s z E 6 C i E i G m i B p a n V n i C 0 D k D g D 2 N & l t ; / r i n g & g t ; & l t ; / r p o l y g o n s & g t ; & l t ; r p o l y g o n s & g t ; & l t ; i d & g t ; 8 2 2 2 7 2 3 1 8 7 2 0 9 6 6 6 5 7 6 & l t ; / i d & g t ; & l t ; r i n g & g t ; u v 4 t z w j t m C j g R 8 t U o k s B 7 s J y j W q r F x s J y u a 3 z P 9 9 O 2 n G k g F 6 C o M 5 E 8 B v z C - U 6 B p i C s X 8 L v C 2 F 7 V q i B g _ B 1 o P n a 8 L 7 g B 5 E v E 1 E u L x h C 2 S g - B 0 3 B 8 p B j r B l _ W n s F h s F p 0 Q r m B s - F y - F j w D w D 2 D h E 8 E & l t ; / r i n g & g t ; & l t ; / r p o l y g o n s & g t ; & l t ; r p o l y g o n s & g t ; & l t ; i d & g t ; 8 2 2 2 7 2 3 1 8 7 2 0 9 6 6 6 5 7 7 & l t ; / i d & g t ; & l t ; r i n g & g t ; 1 4 i 3 r r - i o C m y C 0 C v L p F p 4 H 0 _ H r E - G x G k D 8 7 B p 8 E 8 E & l t ; / r i n g & g t ; & l t ; / r p o l y g o n s & g t ; & l t ; r p o l y g o n s & g t ; & l t ; i d & g t ; 8 2 2 2 7 2 3 1 8 7 2 0 9 6 6 6 5 7 8 & l t ; / i d & g t ; & l t ; r i n g & g t ; 7 4 - u g m j h o C q y B w j I _ 1 J x D 1 v B w G _ D 2 P x y D g s E g h D 5 f 2 B - D w d j N 1 E 0 H 8 E k S 7 D & l t ; / r i n g & g t ; & l t ; / r p o l y g o n s & g t ; & l t ; r p o l y g o n s & g t ; & l t ; i d & g t ; 8 2 2 2 7 2 3 1 8 7 2 0 9 6 6 6 5 7 9 & l t ; / i d & g t ; & l t ; r i n g & g t ; 6 3 5 v z w 5 n p C n g K s 9 8 G s 4 J 4 j k P t w t D 5 w k B m 6 m D r 3 m I r i 6 E t - 5 B g 3 E x g 3 B 0 n - l B 1 g v H 7 9 n C & l t ; / r i n g & g t ; & l t ; / r p o l y g o n s & g t ; & l t ; r p o l y g o n s & g t ; & l t ; i d & g t ; 8 2 2 2 7 2 3 1 8 7 2 0 9 6 6 6 5 8 0 & l t ; / i d & g t ; & l t ; r i n g & g t ; 8 5 j o - j z k o C v F y E z I l D x W 3 7 B t B x C - G 2 H - t D k F 7 D & l t ; / r i n g & g t ; & l t ; / r p o l y g o n s & g t ; & l t ; r p o l y g o n s & g t ; & l t ; i d & g t ; 8 2 2 2 7 2 3 2 5 5 9 2 9 1 4 3 2 9 8 & l t ; / i d & g t ; & l t ; r i n g & g t ; o o u 5 l p n 8 j C 8 x 5 E s g 1 B g 4 s K 4 g F x k o B _ s u B 7 q v K q v - E s z x B 6 8 r E z k d w s P & l t ; / r i n g & g t ; & l t ; / r p o l y g o n s & g t ; & l t ; r p o l y g o n s & g t ; & l t ; i d & g t ; 8 2 2 2 7 2 3 2 5 5 9 2 9 1 4 3 2 9 9 & l t ; / i d & g t ; & l t ; r i n g & g t ; m _ q - w _ p u n C o u l h e p g 0 K h j w V u 8 k W r _ x X 0 q w N g z q 3 B _ u 2 p B q 5 3 7 D 8 x z Z 0 m j H z _ y J s m 7 O o j p J k 2 m a 2 - 9 p D - 8 0 O 3 2 y 6 G g v v v D _ 7 s S y 4 p j D s 4 0 N y p 9 B 4 w t 0 B & l t ; / r i n g & g t ; & l t ; / r p o l y g o n s & g t ; & l t ; r p o l y g o n s & g t ; & l t ; i d & g t ; 8 2 2 2 7 2 3 2 5 5 9 2 9 1 4 3 3 0 0 & l t ; / i d & g t ; & l t ; r i n g & g t ; j - 0 0 p l 8 i o C l L p I m H g J p E 8 O w D t C h E l C 8 C & l t ; / r i n g & g t ; & l t ; / r p o l y g o n s & g t ; & l t ; r p o l y g o n s & g t ; & l t ; i d & g t ; 8 2 2 2 7 2 3 2 5 5 9 2 9 1 4 3 3 0 1 & l t ; / i d & g t ; & l t ; r i n g & g t ; h 7 9 s g o s k o C s E l T 4 C n D x K 8 T v C z C g C r Q w K 3 I & l t ; / r i n g & g t ; & l t ; / r p o l y g o n s & g t ; & l t ; r p o l y g o n s & g t ; & l t ; i d & g t ; 8 2 2 2 7 2 3 2 5 5 9 2 9 1 4 3 3 0 2 & l t ; / i d & g t ; & l t ; r i n g & g t ; n 5 3 n 7 g s l p C q E y C z D s B g R 2 E q G - C r g B 0 p B 1 G z C 3 C m D k 8 B 3 P z d & l t ; / r i n g & g t ; & l t ; / r p o l y g o n s & g t ; & l t ; r p o l y g o n s & g t ; & l t ; i d & g t ; 8 2 2 2 7 2 3 2 9 0 2 8 8 8 8 1 6 7 0 & l t ; / i d & g t ; & l t ; r i n g & g t ; o 1 k v o i l 5 k C _ e s E r I 4 E l D 8 I 6 h B x C x E 6 H k F 7 D & l t ; / r i n g & g t ; & l t ; / r p o l y g o n s & g t ; & l t ; r p o l y g o n s & g t ; & l t ; i d & g t ; 8 2 2 2 7 2 3 2 9 0 2 8 8 8 8 1 6 7 1 & l t ; / i d & g t ; & l t ; r i n g & g t ; 1 3 y w v l s o p C m h C q f j v B 2 C h C z H w x J m E g E - a t E 0 D j E n C o O 7 Q h K o n B 5 Y u B & l t ; / r i n g & g t ; & l t ; / r p o l y g o n s & g t ; & l t ; r p o l y g o n s & g t ; & l t ; i d & g t ; 8 2 2 2 7 2 3 2 9 0 2 8 8 8 8 1 6 7 2 & l t ; / i d & g t ; & l t ; r i n g & g t ; v w h m 1 p i p p C 4 G 3 F m E y e 8 g J 2 t D x K 0 M i Q k M x g B s 3 B k I 3 E k F k z D w H r C 3 C 2 B 0 W q S l o C _ C m 5 B z 3 B n U h M & l t ; / r i n g & g t ; & l t ; / r p o l y g o n s & g t ; & l t ; r p o l y g o n s & g t ; & l t ; i d & g t ; 8 2 2 2 7 2 3 3 2 4 6 4 8 6 2 0 0 4 2 & l t ; / i d & g t ; & l t ; r i n g & g t ; z m t i z m w p p C m z l K 6 h y F t v 7 H 1 - o G u x j H 8 4 C y 5 t Q s m g H & l t ; / r i n g & g t ; & l t ; / r p o l y g o n s & g t ; & l t ; r p o l y g o n s & g t ; & l t ; i d & g t ; 8 2 2 2 7 2 3 3 2 4 6 4 8 6 2 0 0 4 3 & l t ; / i d & g t ; & l t ; r i n g & g t ; o v j i 5 k _ l p C w C w E - B s C i E h D 6 D s D 9 G l E i F - L & l t ; / r i n g & g t ; & l t ; / r p o l y g o n s & g t ; & l t ; r p o l y g o n s & g t ; & l t ; i d & g t ; 8 2 2 2 7 2 3 3 2 4 6 4 8 6 2 0 0 4 4 & l t ; / i d & g t ; & l t ; r i n g & g t ; _ 5 s _ 0 0 u n p C 0 o N x 2 O v o q C 2 p 8 G 5 t 3 U h z 2 M n o o W 5 - v 9 B & l t ; / r i n g & g t ; & l t ; / r p o l y g o n s & g t ; & l t ; r p o l y g o n s & g t ; & l t ; i d & g t ; 8 2 2 2 7 2 3 3 2 4 6 4 8 6 2 0 0 4 5 & l t ; / i d & g t ; & l t ; r i n g & g t ; 1 4 g 7 9 n 5 r p C r c 2 J h C 1 B h n B v p E m 4 D p 7 B z m K u w G y u B t r B 0 X w L m F l M w g B r u H q y C 5 i D 8 3 M w r C & l t ; / r i n g & g t ; & l t ; / r p o l y g o n s & g t ; & l t ; r p o l y g o n s & g t ; & l t ; i d & g t ; 8 2 2 2 7 2 3 3 2 4 6 4 8 6 2 0 0 4 6 & l t ; / i d & g t ; & l t ; r i n g & g t ; o z 6 l r 3 z p p C g 3 7 E _ w 3 E _ o h P w x h G v r 5 H t x S o t 3 H p 1 g F i q 4 E x 5 o B p m r S 0 3 m r B - x u D t _ 9 N & l t ; / r i n g & g t ; & l t ; / r p o l y g o n s & g t ; & l t ; r p o l y g o n s & g t ; & l t ; i d & g t ; 8 2 2 2 7 2 3 3 2 4 6 4 8 6 2 0 0 4 7 & l t ; / i d & g t ; & l t ; r i n g & g t ; q x x - j u k - j C 5 p M p v B - B s C g E k C x j J l z C 4 F j E i D 1 j B & l t ; / r i n g & g t ; & l t ; / r p o l y g o n s & g t ; & l t ; r p o l y g o n s & g t ; & l t ; i d & g t ; 8 2 2 2 7 2 3 3 2 4 6 4 8 6 2 0 0 4 8 & l t ; / i d & g t ; & l t ; r i n g & g t ; 7 s 0 8 6 k h i o C t D 1 F x d l r G 5 H j F - C x C z l B 3 Z v l B 8 F y K j C 5 h B - P p j B q S g D _ C & l t ; / r i n g & g t ; & l t ; / r p o l y g o n s & g t ; & l t ; r p o l y g o n s & g t ; & l t ; i d & g t ; 8 2 2 2 7 2 3 3 9 3 3 6 8 0 9 6 7 7 1 & l t ; / i d & g t ; & l t ; r i n g & g t ; 3 x x 6 i m 8 n p C o 2 Z 8 7 n Q k - 3 B t y r C i n r B 1 t 2 L & l t ; / r i n g & g t ; & l t ; / r p o l y g o n s & g t ; & l t ; r p o l y g o n s & g t ; & l t ; i d & g t ; 8 2 2 2 7 2 3 4 2 7 7 2 7 8 3 5 1 4 1 & l t ; / i d & g t ; & l t ; r i n g & g t ; k 4 k w z v i i o C k 7 D m i C 6 e 9 i B n D 8 1 K j p B _ z H l 5 E 3 D - t B j D m C 4 t C k y F y r I k 9 G i t J q m F o D s k C - D q j T q _ C 0 4 G & l t ; / r i n g & g t ; & l t ; / r p o l y g o n s & g t ; & l t ; r p o l y g o n s & g t ; & l t ; i d & g t ; 8 2 2 2 7 2 3 4 2 7 7 2 7 8 3 5 1 4 2 & l t ; / i d & g t ; & l t ; r i n g & g t ; h s 8 w x p 7 q p C o w 2 D 1 z t D q g v H _ m 3 C v u i C 1 q j W & l t ; / r i n g & g t ; & l t ; / r p o l y g o n s & g t ; & l t ; r p o l y g o n s & g t ; & l t ; i d & g t ; 8 2 2 2 7 2 3 4 2 7 7 2 7 8 3 5 1 4 3 & l t ; / i d & g t ; & l t ; r i n g & g t ; 4 y 7 o p _ i 6 k C y J _ G m E x H z G q I 4 H n C u B & l t ; / r i n g & g t ; & l t ; / r p o l y g o n s & g t ; & l t ; r p o l y g o n s & g t ; & l t ; i d & g t ; 8 2 2 2 7 2 3 4 6 2 0 8 7 5 7 3 5 0 5 & l t ; / i d & g t ; & l t ; r i n g & g t ; z _ 0 - 7 4 0 o p C l L k N 2 E z H g G q L z C 3 C k D - D u B & l t ; / r i n g & g t ; & l t ; / r p o l y g o n s & g t ; & l t ; r p o l y g o n s & g t ; & l t ; i d & g t ; 8 2 2 2 7 2 3 4 9 6 4 4 7 3 1 1 8 8 2 & l t ; / i d & g t ; & l t ; r i n g & g t ; 2 6 z l r 0 7 2 m C 4 G w z C q g B i J o x G q 8 G v E r B w O r C 3 4 D i 4 G & l t ; / r i n g & g t ; & l t ; / r p o l y g o n s & g t ; & l t ; r p o l y g o n s & g t ; & l t ; i d & g t ; 8 2 2 2 7 2 3 4 9 6 4 4 7 3 1 1 8 8 3 & l t ; / i d & g t ; & l t ; r i n g & g t ; 6 2 1 q w - x r p C r k 8 H - l h I z m m D p u u C l w E t o q G & l t ; / r i n g & g t ; & l t ; / r p o l y g o n s & g t ; & l t ; r p o l y g o n s & g t ; & l t ; i d & g t ; 8 2 2 2 7 2 3 4 9 6 4 4 7 3 1 1 8 8 4 & l t ; / i d & g t ; & l t ; r i n g & g t ; v 0 j 6 y u i 7 k C s E t o O t u C _ G u G t H 4 S x 9 S - Q 3 E p G 5 P & l t ; / r i n g & g t ; & l t ; / r p o l y g o n s & g t ; & l t ; r p o l y g o n s & g t ; & l t ; i d & g t ; 8 2 2 2 7 2 3 4 9 6 4 4 7 3 1 1 8 8 5 & l t ; / i d & g t ; & l t ; r i n g & g t ; p h k q j z 8 t p C l p - D 7 2 e u i 6 V h 9 x C i q Q 8 6 f 2 v j O & l t ; / r i n g & g t ; & l t ; / r p o l y g o n s & g t ; & l t ; r p o l y g o n s & g t ; & l t ; i d & g t ; 8 2 2 2 7 2 3 4 9 6 4 4 7 3 1 1 8 8 6 & l t ; / i d & g t ; & l t ; r i n g & g t ; 0 v i 5 s q q k k C 3 1 L 4 h C r I m E x H 4 d 9 6 D i g G _ B m D i D 7 D & l t ; / r i n g & g t ; & l t ; / r p o l y g o n s & g t ; & l t ; r p o l y g o n s & g t ; & l t ; i d & g t ; 8 2 2 2 7 2 3 4 9 6 4 4 7 3 1 1 8 8 7 & l t ; / i d & g t ; & l t ; r i n g & g t ; u q 8 n u 5 x 6 k C w C w E k R m E i E r b - m B i C 6 u B v l B 8 B w O i D g D z 0 F & l t ; / r i n g & g t ; & l t ; / r p o l y g o n s & g t ; & l t ; r p o l y g o n s & g t ; & l t ; i d & g t ; 8 2 2 2 7 2 3 5 3 0 8 0 7 0 5 0 2 4 7 & l t ; / i d & g t ; & l t ; r i n g & g t ; g z s 2 7 - o 6 k C t D 1 F q g B n n B 8 D v C x C y D p g B i D _ g B 7 D & l t ; / r i n g & g t ; & l t ; / r p o l y g o n s & g t ; & l t ; r p o l y g o n s & g t ; & l t ; i d & g t ; 8 2 2 2 7 2 3 5 3 0 8 0 7 0 5 0 2 4 8 & l t ; / i d & g t ; & l t ; r i n g & g t ; 3 t o 9 _ - g 6 k C y 6 o N m 3 O j h l D p n a 6 v u C 5 o I 0 q 2 G 5 s 7 B x 5 _ N z 8 0 C y 1 1 E q m Q & l t ; / r i n g & g t ; & l t ; / r p o l y g o n s & g t ; & l t ; r p o l y g o n s & g t ; & l t ; i d & g t ; 8 2 2 2 7 2 3 5 3 0 8 0 7 0 5 0 2 4 9 & l t ; / i d & g t ; & l t ; r i n g & g t ; r p o l t z p 7 k C - 7 G 8 G 7 F j D _ I n S m C 4 B h 5 F z C 2 D 4 H h E 8 C & l t ; / r i n g & g t ; & l t ; / r p o l y g o n s & g t ; & l t ; r p o l y g o n s & g t ; & l t ; i d & g t ; 8 2 2 2 7 2 3 5 3 0 8 0 7 0 5 0 2 5 0 & l t ; / i d & g t ; & l t ; r i n g & g t ; p u p _ 5 7 - u p C m 1 3 G x p 8 C u _ l D q 1 X v 5 _ D s 5 z H m 1 p E n 3 5 F o 7 5 K & l t ; / r i n g & g t ; & l t ; / r p o l y g o n s & g t ; & l t ; r p o l y g o n s & g t ; & l t ; i d & g t ; 8 2 2 2 7 2 3 5 3 0 8 0 7 0 5 0 2 5 1 & l t ; / i d & g t ; & l t ; r i n g & g t ; 2 z s 4 8 j u 7 k C s E w 0 M g H n F _ D l b j V 4 F 0 B i D E o r D y D g C p C - D 8 C & l t ; / r i n g & g t ; & l t ; / r p o l y g o n s & g t ; & l t ; r p o l y g o n s & g t ; & l t ; i d & g t ; 8 2 2 2 7 2 3 5 6 5 1 6 6 7 8 8 6 1 3 & l t ; / i d & g t ; & l t ; r i n g & g t ; n q p 0 w v s k o C _ M 1 F p F o G s F t E 3 C o F n C _ C & l t ; / r i n g & g t ; & l t ; / r p o l y g o n s & g t ; & l t ; r p o l y g o n s & g t ; & l t ; i d & g t ; 8 2 2 2 7 2 3 5 6 5 1 6 6 7 8 8 6 1 4 & l t ; / i d & g t ; & l t ; r i n g & g t ; x 6 5 6 z h 5 p p C g 6 l i B g w p d r g x C n t x M g 8 j m L 0 j p 3 C 2 _ z F y u l v T t y 4 D x 9 k C & l t ; / r i n g & g t ; & l t ; / r p o l y g o n s & g t ; & l t ; r p o l y g o n s & g t ; & l t ; i d & g t ; 8 2 2 2 7 2 3 5 6 5 1 6 6 7 8 8 6 1 5 & l t ; / i d & g t ; & l t ; r i n g & g t ; 3 1 i 8 z - x i p C m B h r D 6 5 B r l C 7 u B q o K w g B 6 Z w E q s B 0 f y g B - s G q m B 5 w J v X u f w r B n T 6 C s U o j K w P z C s I - v Z k e p 6 G x L 3 H k G n r B 7 G 4 F 2 B i F j e 6 b l 8 D _ l C r y H i - F 5 5 B q o B 9 r F 0 D 8 - D p C - w B t 5 C & l t ; / r i n g & g t ; & l t ; / r p o l y g o n s & g t ; & l t ; r p o l y g o n s & g t ; & l t ; i d & g t ; 8 2 2 2 7 2 3 5 6 5 1 6 6 7 8 8 6 1 6 & l t ; / i d & g t ; & l t ; r i n g & g t ; l m j l m j u q p C 7 h B n L 8 J r O h D x 7 B z G g T u F w D _ B j B i O _ z B & l t ; / r i n g & g t ; & l t ; / r p o l y g o n s & g t ; & l t ; r p o l y g o n s & g t ; & l t ; i d & g t ; 8 2 2 2 7 2 3 5 9 9 5 2 6 5 2 6 9 8 1 & l t ; / i d & g t ; & l t ; r i n g & g t ; i h w 8 6 y 9 j o C 4 Z m o K 2 C 6 C g K 3 H g e i 3 C x C z z C r z B t G g D u B & l t ; / r i n g & g t ; & l t ; / r p o l y g o n s & g t ; & l t ; r p o l y g o n s & g t ; & l t ; i d & g t ; 8 2 2 2 7 2 3 5 9 9 5 2 6 5 2 6 9 8 2 & l t ; / i d & g t ; & l t ; r i n g & g t ; p 2 q q _ i q k o C 6 7 C n I 4 m J n D g E 6 D o 3 C 7 G 5 1 I r G j G & l t ; / r i n g & g t ; & l t ; / r p o l y g o n s & g t ; & l t ; r p o l y g o n s & g t ; & l t ; i d & g t ; 8 2 2 2 7 2 3 5 9 9 5 2 6 5 2 6 9 8 3 & l t ; / i d & g t ; & l t ; r i n g & g t ; o - 7 k p 8 l h o C - 0 D 4 J k H q C m o C - C c y l F g C r C - D j C & l t ; / r i n g & g t ; & l t ; / r p o l y g o n s & g t ; & l t ; r p o l y g o n s & g t ; & l t ; i d & g t ; 8 2 2 2 7 2 3 5 9 9 5 2 6 5 2 6 9 8 4 & l t ; / i d & g t ; & l t ; r i n g & g t ; 9 r 4 s n 0 p p p C 3 4 v E s h 1 F 4 9 t I g 4 2 P o w i B r i 7 E & l t ; / r i n g & g t ; & l t ; / r p o l y g o n s & g t ; & l t ; r p o l y g o n s & g t ; & l t ; i d & g t ; 8 2 2 2 7 2 3 5 9 9 5 2 6 5 2 6 9 8 5 & l t ; / i d & g t ; & l t ; r i n g & g t ; 1 8 y 6 3 h m _ n C w C v D 2 0 H w H s 1 C 8 E u y B o R m E h F z 4 G r K x _ Y x 5 G m o L 0 u E v E g C x U 9 k B s 1 F t B z C v i C m D i D m v F 6 k B s 8 F h K i D g F j C k f g w B 0 H - p B u o J x 6 C _ C x P & l t ; / r i n g & g t ; & l t ; / r p o l y g o n s & g t ; & l t ; r p o l y g o n s & g t ; & l t ; i d & g t ; 8 2 2 2 7 2 3 6 3 3 8 8 6 2 6 5 3 4 9 & l t ; / i d & g t ; & l t ; r i n g & g t ; - p u 5 5 s 8 i o C s f x D i H r i B 2 E s G - C l B j l B p l B 9 J m D y W _ E & l t ; / r i n g & g t ; & l t ; / r p o l y g o n s & g t ; & l t ; r p o l y g o n s & g t ; & l t ; i d & g t ; 8 2 2 2 7 2 3 6 6 8 2 4 6 0 0 3 7 1 3 & l t ; / i d & g t ; & l t ; r i n g & g t ; 7 i j 9 0 6 t _ n C 5 2 C z X g H - W l I 0 C 6 C l D m U 6 D 4 O w D 1 E y H i w C r E 4 F 4 H 9 G o D n G m W & l t ; / r i n g & g t ; & l t ; / r p o l y g o n s & g t ; & l t ; r p o l y g o n s & g t ; & l t ; i d & g t ; 8 2 2 2 7 2 3 8 7 4 4 0 4 4 3 3 9 2 3 & l t ; / i d & g t ; & l t ; r i n g & g t ; 4 u 7 8 g l n 3 m C w m E r I n F h D 2 j B l w D 2 F m F u 0 B j C & l t ; / r i n g & g t ; & l t ; / r p o l y g o n s & g t ; & l t ; r p o l y g o n s & g t ; & l t ; i d & g t ; 8 2 2 2 7 2 3 9 0 8 7 6 4 1 7 2 2 9 2 & l t ; / i d & g t ; & l t ; r i n g & g t ; k g 0 8 7 n 5 o p C w J i 1 G w E v I 9 c x L v I 2 G p 9 B 6 J n F - R l W t j C 2 T u l C p y B 0 o B y i B z a t g C 9 - B 4 N & l t ; / r i n g & g t ; & l t ; / r p o l y g o n s & g t ; & l t ; r p o l y g o n s & g t ; & l t ; i d & g t ; 8 2 2 2 7 2 3 9 4 3 1 2 3 9 1 0 6 6 0 & l t ; / i d & g t ; & l t ; r i n g & g t ; n n 4 - 6 l 0 j o C p _ G k 7 Y 2 5 N x s h F r 6 G 0 0 J 2 r a z k 1 B k 3 L m 9 V 0 0 N 9 2 I v v i D m w i B p s N 3 s b l y Q z 2 g B i v G m 9 z B & l t ; / r i n g & g t ; & l t ; / r p o l y g o n s & g t ; & l t ; r p o l y g o n s & g t ; & l t ; i d & g t ; 8 2 2 2 7 2 3 9 4 3 1 2 3 9 1 0 6 6 1 & l t ; / i d & g t ; & l t ; r i n g & g t ; 3 8 - 3 q x s n p C _ y k F _ 9 i J u s s G 7 0 w B & l t ; / r i n g & g t ; & l t ; / r p o l y g o n s & g t ; & l t ; r p o l y g o n s & g t ; & l t ; i d & g t ; 8 2 2 2 7 2 4 1 1 4 9 2 2 6 0 2 4 9 9 & l t ; / i d & g t ; & l t ; r i n g & g t ; 3 g o 5 0 h w r m C t D 4 y E 4 m D x n v B 5 F 1 H - C w 0 K z C p z C v 9 S 5 n E o D 2 2 E 1 v E 8 C & l t ; / r i n g & g t ; & l t ; / r p o l y g o n s & g t ; & l t ; r p o l y g o n s & g t ; & l t ; i d & g t ; 8 2 2 2 7 2 4 1 8 3 6 4 2 0 7 9 2 3 4 & l t ; / i d & g t ; & l t ; r i n g & g t ; n s q v h z y o o C s E x D i g B s E t D j l C 7 x F x D 4 C h u B 9 m B 8 L x K 1 H - C t B y F n R k q B v B P s D w D 8 i B u r D z E j B i D 9 D r D m F 9 G o F p M 5 I & l t ; / r i n g & g t ; & l t ; / r p o l y g o n s & g t ; & l t ; r p o l y g o n s & g t ; & l t ; i d & g t ; 8 2 2 2 7 2 4 8 0 2 1 1 7 3 6 9 8 5 7 & l t ; / i d & g t ; & l t ; r i n g & g t ; t z m - l o 3 3 m C r t G 4 J 3 D g J 8 T u k F 9 G o D l e 7 D & l t ; / r i n g & g t ; & l t ; / r p o l y g o n s & g t ; & l t ; r p o l y g o n s & g t ; & l t ; i d & g t ; 8 2 2 2 7 2 4 8 7 0 8 3 6 8 4 6 5 9 7 & l t ; / i d & g t ; & l t ; r i n g & g t ; k 1 m x n u y x q C l o B v D 2 C 3 m C 3 H 8 o F x 3 H u 4 D 3 Z x f 3 5 B w D 5 C 6 K g D 2 7 B - Y 1 C g C p C n C k 6 J 7 3 D & l t ; / r i n g & g t ; & l t ; / r p o l y g o n s & g t ; & l t ; r p o l y g o n s & g t ; & l t ; i d & g t ; 8 2 2 2 7 2 4 8 7 0 8 3 6 8 4 6 5 9 8 & l t ; / i d & g t ; & l t ; r i n g & g t ; _ r 9 v g k 8 n o C g 9 s P v z S 2 x g C 4 - R 9 u g I 1 1 u B o w _ B & l t ; / r i n g & g t ; & l t ; / r p o l y g o n s & g t ; & l t ; r p o l y g o n s & g t ; & l t ; i d & g t ; 8 2 2 2 7 2 4 8 7 0 8 3 6 8 4 6 5 9 9 & l t ; / i d & g t ; & l t ; r i n g & g t ; n 2 5 r p q 4 w p C v 6 6 F t 5 2 B i x W 1 y p N 4 j R m 1 l C & l t ; / r i n g & g t ; & l t ; / r p o l y g o n s & g t ; & l t ; r p o l y g o n s & g t ; & l t ; i d & g t ; 8 2 2 2 7 2 5 0 7 6 9 9 5 2 7 6 8 0 4 & l t ; / i d & g t ; & l t ; r i n g & g t ; m h n r z 5 g n o C v F z o B y E h C l 2 C x w C 1 O n I 4 C s C k 5 D 8 I 5 Z u D _ X 3 7 C x t B 9 C w F h x D 3 C r C v u D g D t j D h 9 B & l t ; / r i n g & g t ; & l t ; / r p o l y g o n s & g t ; & l t ; r p o l y g o n s & g t ; & l t ; i d & g t ; 8 2 2 2 7 2 5 0 7 6 9 9 5 2 7 6 8 0 5 & l t ; / i d & g t ; & l t ; r i n g & g t ; i h m x y - 0 y k C h u C j C 0 6 D s H p X 4 J g N y E j I z D g R 4 E z H l W 5 F q G _ D 0 j B q C h D 9 C p y B 6 c 1 y C 9 G 5 C 2 O n a h H m D p U t G n C u B & l t ; / r i n g & g t ; & l t ; / r p o l y g o n s & g t ; & l t ; r p o l y g o n s & g t ; & l t ; i d & g t ; 8 2 2 2 7 2 5 0 7 6 9 9 5 2 7 6 8 0 6 & l t ; / i d & g t ; & l t ; r i n g & g t ; p h o o s m g j o C k 3 G o i _ B - u V g q P k 3 S l x n B k o H 2 i R y 9 o D - 5 D g n g H & l t ; / r i n g & g t ; & l t ; / r p o l y g o n s & g t ; & l t ; r p o l y g o n s & g t ; & l t ; i d & g t ; 8 2 2 2 7 2 5 0 7 6 9 9 5 2 7 6 8 0 7 & l t ; / i d & g t ; & l t ; r i n g & g t ; 8 5 u 3 z y 2 j k C 0 G j T 3 L q C h D 4 D 8 O 8 B j H 0 B h E 8 C & l t ; / r i n g & g t ; & l t ; / r p o l y g o n s & g t ; & l t ; r p o l y g o n s & g t ; & l t ; i d & g t ; 8 2 2 2 7 2 5 0 7 6 9 9 5 2 7 6 8 0 8 & l t ; / i d & g t ; & l t ; r i n g & g t ; 5 s h 8 r g 3 q k C l 6 H w j I 0 6 B m E h F 6 D x h C 8 i L 2 9 B t B 6 B w L t G 9 D x Y & l t ; / r i n g & g t ; & l t ; / r p o l y g o n s & g t ; & l t ; r p o l y g o n s & g t ; & l t ; i d & g t ; 8 2 2 2 7 2 5 0 7 6 9 9 5 2 7 6 8 0 9 & l t ; / i d & g t ; & l t ; r i n g & g t ; 7 0 h 3 j s 5 n o C s w D 8 G 1 D i l E u p F 2 o L 7 C 8 1 V x h C 0 o B g C 0 B l e u 0 D n C m 1 C j C 2 m K m f h 6 C 7 D & l t ; / r i n g & g t ; & l t ; / r p o l y g o n s & g t ; & l t ; r p o l y g o n s & g t ; & l t ; i d & g t ; 8 2 2 2 7 2 5 0 7 6 9 9 5 2 7 6 8 1 0 & l t ; / i d & g t ; & l t ; r i n g & g t ; 7 g t 7 n 5 l z p C w j 2 B p _ q K _ _ v B 6 7 b s g i B 4 y k E 6 n p t B 7 o 9 C t s i H z n s H 0 z - R & l t ; / r i n g & g t ; & l t ; / r p o l y g o n s & g t ; & l t ; r p o l y g o n s & g t ; & l t ; i d & g t ; 8 2 2 2 7 2 5 0 7 6 9 9 5 2 7 6 8 1 1 & l t ; / i d & g t ; & l t ; r i n g & g t ; o 7 i j p 2 t i o C k j J v D 0 C k K i E - E 6 r J m I l H r G 8 E & l t ; / r i n g & g t ; & l t ; / r p o l y g o n s & g t ; & l t ; r p o l y g o n s & g t ; & l t ; i d & g t ; 8 2 2 2 7 2 5 0 7 6 9 9 5 2 7 6 8 1 2 & l t ; / i d & g t ; & l t ; r i n g & g t ; v l 1 s w g k n o C u 7 l D h - T q g X 8 t g B - 8 J q 3 S s g 9 G m h 6 D s 2 s E n u x B j v y B q 6 m D 2 - D 9 j b 1 k G r - L g 8 9 D - 7 p C 1 j i B 0 t Y 6 2 _ I 4 1 U & l t ; / r i n g & g t ; & l t ; / r p o l y g o n s & g t ; & l t ; r p o l y g o n s & g t ; & l t ; i d & g t ; 8 2 2 2 7 2 5 0 7 6 9 9 5 2 7 6 8 1 3 & l t ; / i d & g t ; & l t ; r i n g & g t ; _ q j l s s r j o C 1 u B r I m E g Q - C 7 7 F 4 B z C 3 C o F 0 H j o F & l t ; / r i n g & g t ; & l t ; / r p o l y g o n s & g t ; & l t ; r p o l y g o n s & g t ; & l t ; i d & g t ; 8 2 2 2 7 2 5 1 1 1 3 5 5 0 1 5 1 6 9 & l t ; / i d & g t ; & l t ; r i n g & g t ; 2 m 0 m 8 w r o o C 8 l D _ Z 8 G 3 D x 9 F o x B z o H 0 w C k C l _ E w D 5 C y k C w 3 C w 3 B 6 B w D q F y H t v E j 7 E w i F k _ C & l t ; / r i n g & g t ; & l t ; / r p o l y g o n s & g t ; & l t ; r p o l y g o n s & g t ; & l t ; i d & g t ; 8 2 2 2 7 2 5 1 1 1 3 5 5 0 1 5 1 7 0 & l t ; / i d & g t ; & l t ; r i n g & g t ; 6 x g q i - _ z q C 1 2 j F q 6 6 G 6 h y B - u 1 G u m X p 2 _ F k 8 c q 6 O m v j B & l t ; / r i n g & g t ; & l t ; / r p o l y g o n s & g t ; & l t ; r p o l y g o n s & g t ; & l t ; i d & g t ; 8 2 2 2 7 2 5 1 1 1 3 5 5 0 1 5 1 7 1 & l t ; / i d & g t ; & l t ; r i n g & g t ; 1 o 2 l z v z o o C l L s l B 8 k B m t B 3 B y C h P h o B v F 0 C 0 E k E _ D n W 3 H 5 m C o a 4 E i E _ P j h B w j D n H k i B 1 y B y _ B r 8 C 1 G 7 N _ I 9 a 9 N z G k I 7 E y F 0 D v M w t C o O i D _ E 1 I 1 g D g h C h Z h M & l t ; / r i n g & g t ; & l t ; / r p o l y g o n s & g t ; & l t ; r p o l y g o n s & g t ; & l t ; i d & g t ; 8 2 2 2 7 2 5 1 4 5 7 1 4 7 5 3 5 3 9 & l t ; / i d & g t ; & l t ; r i n g & g t ; q z 9 x z 1 s q o C w J p i B g f s E v D k s B 4 h I 5 F _ Q 5 F k E v H q G t 1 B s k E x 8 F t g B m i B _ X u u C h H k 1 B g 9 B k D w t B y - D 0 z D t k B s W j C & l t ; / r i n g & g t ; & l t ; / r p o l y g o n s & g t ; & l t ; r p o l y g o n s & g t ; & l t ; i d & g t ; 8 2 2 2 7 2 5 1 8 0 0 7 4 4 9 1 9 1 3 & l t ; / i d & g t ; & l t ; r i n g & g t ; u j v 6 m 7 1 l o C 0 7 2 r B z l 9 D 2 - r J s 4 5 C 4 i 5 9 B 0 2 i m B s l 4 J 1 y l y B t 0 h v C 5 3 2 E & l t ; / r i n g & g t ; & l t ; / r p o l y g o n s & g t ; & l t ; r p o l y g o n s & g t ; & l t ; i d & g t ; 8 2 2 2 7 2 5 1 8 0 0 7 4 4 9 1 9 1 4 & l t ; / i d & g t ; & l t ; r i n g & g t ; m z q x n t n q o C 5 h B t D 0 C - B 5 L l c 1 B g E 3 z B 6 B w D r B x Z 1 M p G 7 D & l t ; / r i n g & g t ; & l t ; / r p o l y g o n s & g t ; & l t ; r p o l y g o n s & g t ; & l t ; i d & g t ; 8 2 2 2 7 2 5 1 8 0 0 7 4 4 9 1 9 1 5 & l t ; / i d & g t ; & l t ; r i n g & g t ; m z w z l h l - k C 3 3 h B 7 r h D w j 6 B 1 9 F 7 9 M x s 9 B 3 p 0 F g 7 _ C i 8 9 D l s 7 C _ m u E z o v K s 4 k G 9 y 4 D k u P 0 x O 8 l t C & l t ; / r i n g & g t ; & l t ; / r p o l y g o n s & g t ; & l t ; r p o l y g o n s & g t ; & l t ; i d & g t ; 8 2 2 2 7 2 5 1 8 0 0 7 4 4 9 1 9 1 6 & l t ; / i d & g t ; & l t ; r i n g & g t ; o 4 p v z l z l o C j 5 p q C y p r E 5 h y M y 7 k S 4 u t e 1 p z w B 6 p z P x i 7 q B & l t ; / r i n g & g t ; & l t ; / r p o l y g o n s & g t ; & l t ; r p o l y g o n s & g t ; & l t ; i d & g t ; 8 2 2 2 7 2 5 1 8 0 0 7 4 4 9 1 9 1 7 & l t ; / i d & g t ; & l t ; r i n g & g t ; 8 9 0 t 1 u w o o C v F t D y V h 4 C s B l F z b t H q D v E q I 4 O u L k X m F g D 3 j B & l t ; / r i n g & g t ; & l t ; / r p o l y g o n s & g t ; & l t ; r p o l y g o n s & g t ; & l t ; i d & g t ; 8 2 2 2 7 2 5 6 9 5 4 7 0 5 6 7 4 3 0 & l t ; / i d & g t ; & l t ; r i n g & g t ; 6 - 4 g v 3 u 9 q C s J x F g H s G _ D 2 I i C u D z E r C - D j G & l t ; / r i n g & g t ; & l t ; / r p o l y g o n s & g t ; & l t ; r p o l y g o n s & g t ; & l t ; i d & g t ; 8 2 2 2 7 2 5 6 9 5 4 7 0 5 6 7 4 3 1 & l t ; / i d & g t ; & l t ; r i n g & g t ; 0 v 1 5 g o k k o C t D 5 c g H n 6 I r S x H 2 h U 8 z N _ B m D i D _ h F 3 B z g E p v H & l t ; / r i n g & g t ; & l t ; / r p o l y g o n s & g t ; & l t ; r p o l y g o n s & g t ; & l t ; i d & g t ; 8 2 2 2 7 2 5 6 9 5 4 7 0 5 6 7 4 3 2 & l t ; / i d & g t ; & l t ; r i n g & g t ; 0 h 6 y 0 l g 3 o C 4 G - 4 E 2 C 4 C q C i x B h D g - B x C 1 C v v D n G z Y & l t ; / r i n g & g t ; & l t ; / r p o l y g o n s & g t ; & l t ; r p o l y g o n s & g t ; & l t ; i d & g t ; 8 2 2 2 7 2 5 9 0 1 6 2 8 9 9 7 6 3 7 & l t ; / i d & g t ; & l t ; r i n g & g t ; 4 2 g o 2 8 4 3 p C y G s f _ G u G h D k C v h C y D t C i F 8 C & l t ; / r i n g & g t ; & l t ; / r p o l y g o n s & g t ; & l t ; r p o l y g o n s & g t ; & l t ; i d & g t ; 8 2 2 2 7 2 5 9 0 1 6 2 8 9 9 7 6 3 8 & l t ; / i d & g t ; & l t ; r i n g & g t ; 7 s 8 z 0 2 x m o C n x N v 4 s F o - X g x R 1 o - H 8 x 0 B t r L v s c z n o C k l L y l n P s g 8 C t w J & l t ; / r i n g & g t ; & l t ; / r p o l y g o n s & g t ; & l t ; r p o l y g o n s & g t ; & l t ; i d & g t ; 8 2 2 2 7 2 5 9 3 5 9 8 8 7 3 6 0 0 3 & l t ; / i d & g t ; & l t ; r i n g & g t ; 0 w 2 i 6 o m - k C t F p I 2 E g J 2 I 6 B _ B g C r C g D _ C & l t ; / r i n g & g t ; & l t ; / r p o l y g o n s & g t ; & l t ; r p o l y g o n s & g t ; & l t ; i d & g t ; 8 2 2 2 7 2 5 9 7 0 3 4 8 4 7 4 3 6 9 & l t ; / i d & g t ; & l t ; r i n g & g t ; 7 k h _ 2 u 1 o o C 8 g 6 B 9 l Q x 1 J l k 4 B 1 v 9 B 6 n J y z m B 8 j K 5 2 Y p q 7 B p 0 x C k r J g 4 F 0 r G o j m B & l t ; / r i n g & g t ; & l t ; / r p o l y g o n s & g t ; & l t ; r p o l y g o n s & g t ; & l t ; i d & g t ; 8 2 2 2 7 2 5 9 7 0 3 4 8 4 7 4 3 7 0 & l t ; / i d & g t ; & l t ; r i n g & g t ; 7 s 1 h 4 - - 7 p C 7 S s q C k H l F g E 9 C x C 7 7 D 3 C k D i D j C & l t ; / r i n g & g t ; & l t ; / r p o l y g o n s & g t ; & l t ; r p o l y g o n s & g t ; & l t ; i d & g t ; 8 2 2 2 7 2 5 9 7 0 3 4 8 4 7 4 3 7 1 & l t ; / i d & g t ; & l t ; r i n g & g t ; 1 p r x z x m 1 o C w C n I x L m a 0 E l F h F n K 2 Y u p B s D _ B r B q S 3 E k F j G h L 1 j B & l t ; / r i n g & g t ; & l t ; / r p o l y g o n s & g t ; & l t ; r p o l y g o n s & g t ; & l t ; i d & g t ; 8 2 2 2 7 2 6 1 7 6 5 0 6 9 0 4 5 7 7 & l t ; / i d & g t ; & l t ; r i n g & g t ; _ p x 9 r 1 m _ k C x F 0 f 4 E g J t B q X m I t C k D _ R 7 D & l t ; / r i n g & g t ; & l t ; / r p o l y g o n s & g t ; & l t ; r p o l y g o n s & g t ; & l t ; i d & g t ; 8 2 2 2 7 2 6 2 7 9 5 8 6 1 1 9 6 8 1 & l t ; / i d & g t ; & l t ; r i n g & g t ; v 6 s v s - 3 s o C z p Q 7 k _ C p 4 i D i 7 C x j 8 F z q N w 7 i E g 5 C v g d & l t ; / r i n g & g t ; & l t ; / r p o l y g o n s & g t ; & l t ; r p o l y g o n s & g t ; & l t ; i d & g t ; 8 2 2 2 7 2 6 2 7 9 5 8 6 1 1 9 6 8 2 & l t ; / i d & g t ; & l t ; r i n g & g t ; g 3 k u z 5 x 2 k C l i B p I 6 C o Z _ G h C i E h D i C y X p l B y D o D p G v U 9 D 1 I & l t ; / r i n g & g t ; & l t ; / r p o l y g o n s & g t ; & l t ; r p o l y g o n s & g t ; & l t ; i d & g t ; 8 2 2 2 7 2 6 2 7 9 5 8 6 1 1 9 6 8 3 & l t ; / i d & g t ; & l t ; r i n g & g t ; 9 h 1 4 _ i z s o C 7 7 k B 4 u F h h l D q x Y i _ k C u 1 d - t L 9 9 v B 8 q r B & l t ; / r i n g & g t ; & l t ; / r p o l y g o n s & g t ; & l t ; r p o l y g o n s & g t ; & l t ; i d & g t ; 8 2 2 2 7 2 6 2 7 9 5 8 6 1 1 9 6 8 4 & l t ; / i d & g t ; & l t ; r i n g & g t ; k u 2 w p o _ g q C 4 G t I l S i G 5 G 3 E k D - D 8 E & l t ; / r i n g & g t ; & l t ; / r p o l y g o n s & g t ; & l t ; r p o l y g o n s & g t ; & l t ; i d & g t ; 8 2 2 2 7 2 6 3 4 8 3 0 5 5 9 6 4 2 0 & l t ; / i d & g t ; & l t ; r i n g & g t ; i 8 5 o 6 k s 8 k C 5 B 0 C 0 V - - F r u G r I 1 B j D z l M h - C l D g E 7 C l l B n y C k w B s 9 B i u G _ 3 E x C _ B 2 D - I j C i 9 i E & l t ; / r i n g & g t ; & l t ; / r p o l y g o n s & g t ; & l t ; r p o l y g o n s & g t ; & l t ; i d & g t ; 8 2 2 2 7 2 6 3 8 2 6 6 5 3 3 4 8 0 3 & l t ; / i d & g t ; & l t ; r i n g & g t ; 6 z 4 5 l 0 3 j o C w C 8 G 4 C s C z K h D p K x C 9 G l E l q B 8 C & l t ; / r i n g & g t ; & l t ; / r p o l y g o n s & g t ; & l t ; r p o l y g o n s & g t ; & l t ; i d & g t ; 8 2 2 2 7 2 6 3 8 2 6 6 5 3 3 4 8 0 4 & l t ; / i d & g t ; & l t ; r i n g & g t ; y 2 p 8 4 6 w x p C 2 4 l Z 1 z F t _ 8 D h y z C i q q M _ i v F y 0 b x p m F & l t ; / r i n g & g t ; & l t ; / r p o l y g o n s & g t ; & l t ; r p o l y g o n s & g t ; & l t ; i d & g t ; 8 2 2 2 7 2 6 3 8 2 6 6 5 3 3 4 8 0 5 & l t ; / i d & g t ; & l t ; r i n g & g t ; _ _ - 6 - r 3 x p C u 7 C k i W h o B - n B n n C h o B g V y E 4 C l F 8 D r j C s u I 1 0 J x p C u g D 5 l G 3 Z v g B s D y D o F w H o 4 G o j C & l t ; / r i n g & g t ; & l t ; / r p o l y g o n s & g t ; & l t ; r p o l y g o n s & g t ; & l t ; i d & g t ; 8 2 2 2 7 2 6 3 8 2 6 6 5 3 3 4 8 0 6 & l t ; / i d & g t ; & l t ; r i n g & g t ; y - - n s k r m k C 2 G g H n F v H r E q I 2 H j G & l t ; / r i n g & g t ; & l t ; / r p o l y g o n s & g t ; & l t ; r p o l y g o n s & g t ; & l t ; i d & g t ; 8 2 2 2 7 2 6 3 8 2 6 6 5 3 3 4 8 0 7 & l t ; / i d & g t ; & l t ; r i n g & g t ; o 0 7 k 0 z g g o C m 0 Y 2 n 1 G i y D o m s E i r - D n v K 4 1 S 1 w l C g 7 T m 0 S 0 u s B & l t ; / r i n g & g t ; & l t ; / r p o l y g o n s & g t ; & l t ; r p o l y g o n s & g t ; & l t ; i d & g t ; 8 2 2 2 7 2 6 3 8 2 6 6 5 3 3 4 8 0 8 & l t ; / i d & g t ; & l t ; r i n g & g t ; - 0 w m 9 8 2 j o C l L 0 C 4 C s G v H v B k I j H r G j G & l t ; / r i n g & g t ; & l t ; / r p o l y g o n s & g t ; & l t ; r p o l y g o n s & g t ; & l t ; i d & g t ; 8 2 2 2 7 2 6 3 8 2 6 6 5 3 3 4 8 0 9 & l t ; / i d & g t ; & l t ; r i n g & g t ; z 4 y 2 1 5 g k o C y G _ M k n E _ M - n B 8 M n L 5 4 E 9 B 4 C s C g E k C 0 O p K 3 D l h D l L q r B 9 L w H x Z p C g F 5 I o H l L r o B u K j J q H t D x D p d r I 5 u G y j H p I 3 D j D i k E z K t K - e 5 q G - C x J w i B _ h E - y C 7 k B k M 9 F i E t K n H 2 u B p y H i Z - C 4 B z C 9 J 8 9 B p B g 5 C p C - D 3 p B u 1 C l E g d 3 N o e t B 6 B x E h m B t q C 0 D m F 9 I h M 9 L & l t ; / r i n g & g t ; & l t ; / r p o l y g o n s & g t ; & l t ; r p o l y g o n s & g t ; & l t ; i d & g t ; 8 2 2 2 7 2 6 3 8 2 6 6 5 3 3 4 8 1 0 & l t ; / i d & g t ; & l t ; r i n g & g t ; h 7 x m l t w w p C 5 s 5 H n 8 _ B i q L 8 7 m H 1 7 l N 8 6 t C y 8 p P & l t ; / r i n g & g t ; & l t ; / r p o l y g o n s & g t ; & l t ; r p o l y g o n s & g t ; & l t ; i d & g t ; 8 2 2 2 7 2 6 4 1 7 0 2 5 0 7 3 1 5 5 & l t ; / i d & g t ; & l t ; r i n g & g t ; - 9 7 5 0 - r y q C 7 S w E h C t p D _ D t B l B 6 3 C 1 C l H k D 9 D r 3 B & l t ; / r i n g & g t ; & l t ; / r p o l y g o n s & g t ; & l t ; r p o l y g o n s & g t ; & l t ; i d & g t ; 8 2 2 2 7 2 6 4 5 1 3 8 4 8 1 1 5 2 5 & l t ; / i d & g t ; & l t ; r i n g & g t ; v 9 - u k i 1 7 k C 5 n O _ G p F h D 9 C v _ E 7 h C 1 C g C k D g D u B & l t ; / r i n g & g t ; & l t ; / r p o l y g o n s & g t ; & l t ; r p o l y g o n s & g t ; & l t ; i d & g t ; 8 2 2 2 7 2 6 4 5 1 3 8 4 8 1 1 5 2 6 & l t ; / i d & g t ; & l t ; r i n g & g t ; 4 h 2 w o v x w p C o 1 k F 9 o 6 F w s n E y i 5 B r t s C & l t ; / r i n g & g t ; & l t ; / r p o l y g o n s & g t ; & l t ; r p o l y g o n s & g t ; & l t ; i d & g t ; 8 2 2 2 7 2 6 4 5 1 3 8 4 8 1 1 5 2 7 & l t ; / i d & g t ; & l t ; r i n g & g t ; k j o y t k 4 v p C k r B 4 m K k j C h 8 O _ v D 5 9 M 2 J 5 F i E h F 6 6 L l t B p W s w B 7 U _ 1 B 0 2 L s 3 C 6 q I j 8 C - G r G 9 D z P & l t ; / r i n g & g t ; & l t ; / r p o l y g o n s & g t ; & l t ; r p o l y g o n s & g t ; & l t ; i d & g t ; 8 2 2 2 7 2 6 4 8 5 7 4 4 5 4 9 8 9 2 & l t ; / i d & g t ; & l t ; r i n g & g t ; _ 8 s w _ h 3 7 k C s r B 0 C y E 6 V 1 6 H 4 K w H y G l l C r y F x D 4 C q C j D 7 X 4 C k J 7 N m z B o Q q z C 2 E l D m C k C 8 8 O o w K _ p B 9 C v E 0 i B v y B 4 w G g 2 D 4 F 6 k C h E g D 3 B g 8 C r q D h 4 E j U 0 t G 7 5 B 0 D j E n C j C 0 b j G & l t ; / r i n g & g t ; & l t ; / r p o l y g o n s & g t ; & l t ; r p o l y g o n s & g t ; & l t ; i d & g t ; 8 2 2 2 7 2 6 4 8 5 7 4 4 5 4 9 8 9 3 & l t ; / i d & g t ; & l t ; r i n g & g t ; y j 9 u l 0 4 i k C n L _ G m E _ I q D u D y D t G n C _ C & l t ; / r i n g & g t ; & l t ; / r p o l y g o n s & g t ; & l t ; r p o l y g o n s & g t ; & l t ; i d & g t ; 8 2 2 2 7 2 6 5 2 0 1 0 4 2 8 8 2 6 4 & l t ; / i d & g t ; & l t ; r i n g & g t ; y _ h i l n w g o C t q D 9 l C z D l c s k E k C w p w B x C 1 C t 7 C 0 B g F v g k B & l t ; / r i n g & g t ; & l t ; / r p o l y g o n s & g t ; & l t ; r p o l y g o n s & g t ; & l t ; i d & g t ; 8 2 2 2 7 2 6 5 2 0 1 0 4 2 8 8 2 6 5 & l t ; / i d & g t ; & l t ; r i n g & g t ; 7 k 6 0 i 0 m x p C s 7 y W x 5 d 0 r l O z 3 5 C 4 4 6 C 3 s 0 C & l t ; / r i n g & g t ; & l t ; / r p o l y g o n s & g t ; & l t ; r p o l y g o n s & g t ; & l t ; i d & g t ; 8 2 2 2 7 2 6 5 2 0 1 0 4 2 8 8 2 6 6 & l t ; / i d & g t ; & l t ; r i n g & g t ; u 8 q u z 2 i i k C _ u U t o B z D n D z B - C s e k G 8 g E 0 y P y F 3 C r C j k B v t D & l t ; / r i n g & g t ; & l t ; / r p o l y g o n s & g t ; & l t ; r p o l y g o n s & g t ; & l t ; i d & g t ; 8 2 2 2 7 2 6 5 5 4 4 6 4 0 2 6 6 2 7 & l t ; / i d & g t ; & l t ; r i n g & g t ; j q q u p n q x p C q i s M 4 r l C - 0 h G 8 y s F g m P s 5 9 B k s y E 0 y f 5 s 5 C g l u B h w v F & l t ; / r i n g & g t ; & l t ; / r p o l y g o n s & g t ; & l t ; r p o l y g o n s & g t ; & l t ; i d & g t ; 8 2 2 2 7 2 6 5 8 8 8 2 3 7 6 4 9 9 5 & l t ; / i d & g t ; & l t ; r i n g & g t ; 1 y k n 8 h k i o C y v D 6 9 P y C x D 5 L l F 9 E r 2 p C x C w D 1 M h E l C j 4 P & l t ; / r i n g & g t ; & l t ; / r p o l y g o n s & g t ; & l t ; r p o l y g o n s & g t ; & l t ; i d & g t ; 8 2 2 2 7 2 6 6 2 3 1 8 3 5 0 3 3 6 3 & l t ; / i d & g t ; & l t ; r i n g & g t ; 1 9 s y y s w i o C l l C h _ B m - E 9 l C 2 C 5 4 L h C j D k G s 0 V w F 4 F - z G r C n C _ C q p C i _ B 6 u B v E g C 8 K - D _ C & l t ; / r i n g & g t ; & l t ; / r p o l y g o n s & g t ; & l t ; r p o l y g o n s & g t ; & l t ; i d & g t ; 8 2 2 2 7 2 6 6 2 3 1 8 3 5 0 3 3 6 4 & l t ; / i d & g t ; & l t ; r i n g & g t ; x 2 o t 6 9 z n o C 6 y C 7 r I n t H s B i J 5 m B k w B r 3 H t B 4 B o h E r 5 B x E w I p G 3 l b g I w D 1 E k F _ C v j B & l t ; / r i n g & g t ; & l t ; / r p o l y g o n s & g t ; & l t ; r p o l y g o n s & g t ; & l t ; i d & g t ; 8 2 2 2 7 2 6 6 2 3 1 8 3 5 0 3 3 6 5 & l t ; / i d & g t ; & l t ; r i n g & g t ; o v u s s q - j o C 3 t C n I 5 F k 6 D n P 6 q B g J u - B 8 u B 8 B 1 E z x B u u C s I j E k 8 B 3 - B j C & l t ; / r i n g & g t ; & l t ; / r p o l y g o n s & g t ; & l t ; r p o l y g o n s & g t ; & l t ; i d & g t ; 8 2 2 2 7 2 6 6 2 3 1 8 3 5 0 3 3 6 6 & l t ; / i d & g t ; & l t ; r i n g & g t ; o 9 2 t t t r k k C j u C 0 Q r u C y Q p y F 1 F 3 D u q B 8 D 4 B 2 4 E 0 O 2 8 G 6 u B 2 F t C h E 8 E & l t ; / r i n g & g t ; & l t ; / r p o l y g o n s & g t ; & l t ; r p o l y g o n s & g t ; & l t ; i d & g t ; 8 2 2 2 7 2 6 6 2 3 1 8 3 5 0 3 3 6 7 & l t ; / i d & g t ; & l t ; r i n g & g t ; _ m u 9 5 q o j o C 5 r J v D x D k K i E - E x 0 J o I y I k F j G & l t ; / r i n g & g t ; & l t ; / r p o l y g o n s & g t ; & l t ; r p o l y g o n s & g t ; & l t ; i d & g t ; 8 2 2 2 7 2 6 6 5 7 5 4 3 2 4 1 7 3 1 & l t ; / i d & g t ; & l t ; r i n g & g t ; l m z m y 4 t 5 m C g n z M 0 q 1 E 8 9 v D j s f h 8 Q o v q I u j 9 B s m T & l t ; / r i n g & g t ; & l t ; / r p o l y g o n s & g t ; & l t ; r p o l y g o n s & g t ; & l t ; i d & g t ; 8 2 2 2 7 2 6 6 9 1 9 0 2 9 8 0 0 9 9 & l t ; / i d & g t ; & l t ; r i n g & g t ; m u 1 h u q u r k C p X t D o N u G m C v B n y B x E m D h E 7 D & l t ; / r i n g & g t ; & l t ; / r p o l y g o n s & g t ; & l t ; r p o l y g o n s & g t ; & l t ; i d & g t ; 8 2 2 2 7 2 6 6 9 1 9 0 2 9 8 0 1 0 0 & l t ; / i d & g t ; & l t ; r i n g & g t ; - w r q 8 6 v y k C w y C 6 v D w f - H j G v u B 0 R x c x X w Q u E z D n o B z F 4 y C v D 4 C s l B v X 2 J y J 1 F k H o G r H _ I 7 C 6 B 9 C g E k C j a i Q 7 E t H s l C 9 E s X g 3 C v E w I q X p f r 4 F x h C _ F l a 7 C y F n f 5 J 3 C j E - D y m B 0 R 2 B 2 F j B k F 8 E & l t ; / r i n g & g t ; & l t ; / r p o l y g o n s & g t ; & l t ; r p o l y g o n s & g t ; & l t ; i d & g t ; 8 2 2 2 7 2 6 6 9 1 9 0 2 9 8 0 1 0 1 & l t ; / i d & g t ; & l t ; r i n g & g t ; u x p u k w h n o C l s x G y - l O g l 2 H 0 2 v H g j y H 0 - m p B i m j B g m - H o x o I 2 t o J l s m E 4 4 7 6 E & l t ; / r i n g & g t ; & l t ; / r p o l y g o n s & g t ; & l t ; r p o l y g o n s & g t ; & l t ; i d & g t ; 8 2 2 2 7 2 6 6 9 1 9 0 2 9 8 0 1 0 2 & l t ; / i d & g t ; & l t ; r i n g & g t ; 7 8 8 v j 0 s l o C 4 G 3 F m l D X u B t u B t D v D 4 C p F j F 9 C o 9 B u D 9 C 2 q D m u C u D 3 C r C 0 0 B - n C v t D & l t ; / r i n g & g t ; & l t ; / r p o l y g o n s & g t ; & l t ; r p o l y g o n s & g t ; & l t ; i d & g t ; 8 2 2 2 7 2 6 6 9 1 9 0 2 9 8 0 1 0 3 & l t ; / i d & g t ; & l t ; r i n g & g t ; q 5 8 o _ y n m o C j s x F v h 0 C 0 6 n D 7 - r D n 9 T m j l B k x p C v m i B k _ y B v r 1 C h 8 N 2 q w B h i x B 9 o x C 0 7 k I k x 1 B v 9 P g 1 U l i H m 2 y D u _ 6 D 0 y D v 6 E h j G o 0 c 1 i k B & l t ; / r i n g & g t ; & l t ; / r p o l y g o n s & g t ; & l t ; r p o l y g o n s & g t ; & l t ; i d & g t ; 8 2 2 2 7 2 6 7 2 6 2 6 2 7 1 8 4 7 0 & l t ; / i d & g t ; & l t ; r i n g & g t ; v t z p h w y o o C s E 0 y B 0 E m H 9 O y E h C i E 2 - B v J 8 4 E 7 Z q I 2 B i D o z D u g B & l t ; / r i n g & g t ; & l t ; / r p o l y g o n s & g t ; & l t ; r p o l y g o n s & g t ; & l t ; i d & g t ; 8 2 2 2 7 2 6 7 2 6 2 6 2 7 1 8 4 7 1 & l t ; / i d & g t ; & l t ; r i n g & g t ; t 4 l w 8 h 2 j o C 7 n B y C 0 C 4 C h l C s C h D 3 z B 6 B 8 B _ B y t C k F 7 D & l t ; / r i n g & g t ; & l t ; / r p o l y g o n s & g t ; & l t ; r p o l y g o n s & g t ; & l t ; i d & g t ; 8 2 2 2 7 2 6 7 2 6 2 6 2 7 1 8 4 7 2 & l t ; / i d & g t ; & l t ; r i n g & g t ; w m i 7 t y u l o C v g 8 M 0 t k m B 0 6 0 k B q l j L 6 0 y 7 B - o x L r u q H 2 k 2 y C r t V w 7 9 F z l p I 4 p y f q g t s B & l t ; / r i n g & g t ; & l t ; / r p o l y g o n s & g t ; & l t ; r p o l y g o n s & g t ; & l t ; i d & g t ; 8 2 2 2 7 2 6 8 6 3 7 0 1 6 7 1 9 4 0 & l t ; / i d & g t ; & l t ; r i n g & g t ; o y v j t t w v p C h k y Q y h u I y 2 u L j m j B 7 i t D 4 - J p u Y 7 4 r a m o s S & l t ; / r i n g & g t ; & l t ; / r p o l y g o n s & g t ; & l t ; r p o l y g o n s & g t ; & l t ; i d & g t ; 8 2 2 2 7 2 7 4 4 7 8 1 7 2 2 4 1 9 5 & l t ; / i d & g t ; & l t ; r i n g & g t ; s q j 5 j x r m o C s x k E y m i E 0 2 W _ k 2 F 3 1 v H n z 5 C 1 j N r - h C 5 v 3 D 0 6 E j m R & l t ; / r i n g & g t ; & l t ; / r p o l y g o n s & g t ; & l t ; r p o l y g o n s & g t ; & l t ; i d & g t ; 8 2 2 2 7 2 7 4 8 2 1 7 6 9 6 2 5 6 7 & l t ; / i d & g t ; & l t ; r i n g & g t ; 4 x 4 r 1 h 7 q o C m _ w E h m Z - 1 y B 1 v w B m s 0 F u q i B i 3 q B o z k C r x 6 G q t l E k 0 w H k t n O & l t ; / r i n g & g t ; & l t ; / r p o l y g o n s & g t ; & l t ; r p o l y g o n s & g t ; & l t ; i d & g t ; 8 2 2 2 7 2 7 4 8 2 1 7 6 9 6 2 5 6 8 & l t ; / i d & g t ; & l t ; r i n g & g t ; 9 v 6 7 x o w r o C 8 z x C m y i D v 8 W p x I z h z E i 0 S u o k B q u E & l t ; / r i n g & g t ; & l t ; / r p o l y g o n s & g t ; & l t ; r p o l y g o n s & g t ; & l t ; i d & g t ; 8 2 2 2 7 2 7 4 8 2 1 7 6 9 6 2 5 6 9 & l t ; / i d & g t ; & l t ; r i n g & g t ; 5 v h t z y i 8 q C g f v 1 D 3 9 B n 2 B 7 u C r T 4 E s C g E 9 C m h H q w B g 1 D x w D 3 v D 5 G 3 E h J s h F 6 m B r U l K k I s L z E u P o F - D 7 I 2 R & l t ; / r i n g & g t ; & l t ; / r p o l y g o n s & g t ; & l t ; r p o l y g o n s & g t ; & l t ; i d & g t ; 8 2 2 2 7 2 7 7 2 2 6 9 5 1 3 1 1 3 9 & l t ; / i d & g t ; & l t ; r i n g & g t ; r l o 5 h y 4 q k C h I 6 z I r I n F h D k C t 5 B 6 B n n E g C p C g D u B & l t ; / r i n g & g t ; & l t ; / r p o l y g o n s & g t ; & l t ; r p o l y g o n s & g t ; & l t ; i d & g t ; 8 2 2 2 7 2 7 7 5 7 0 5 4 8 6 9 5 0 7 & l t ; / i d & g t ; & l t ; r i n g & g t ; y j z o i h m 2 o C 7 v G z 9 e 9 0 N i s N v i s G 9 1 i D 1 r 3 B 7 p H z l 3 L r 3 G h n P s 3 H 3 h m D 5 _ i B k s W _ 2 m B w i Y 8 y t H & l t ; / r i n g & g t ; & l t ; / r p o l y g o n s & g t ; & l t ; r p o l y g o n s & g t ; & l t ; i d & g t ; 8 2 2 2 7 2 7 7 9 1 4 1 4 6 0 7 8 7 4 & l t ; / i d & g t ; & l t ; r i n g & g t ; i r j 9 t 6 g 4 o C v g D m q C z D n F g J z 0 C t y B o I 1 M 0 H 7 D & l t ; / r i n g & g t ; & l t ; / r p o l y g o n s & g t ; & l t ; r p o l y g o n s & g t ; & l t ; i d & g t ; 8 2 2 2 7 2 7 8 2 5 7 7 4 3 4 6 2 4 5 & l t ; / i d & g t ; & l t ; r i n g & g t ; k x 2 4 7 g - v o C w C n h D g H s G k G - x B k I y D r C t e j G & l t ; / r i n g & g t ; & l t ; / r p o l y g o n s & g t ; & l t ; r p o l y g o n s & g t ; & l t ; i d & g t ; 8 2 2 2 7 2 7 8 2 5 7 7 4 3 4 6 2 4 6 & l t ; / i d & g t ; & l t ; r i n g & g t ; j u u l o x n 1 o C z 0 2 B i p 4 C 8 l f o o l B q 8 N 9 x V v _ x C w u 5 B w v K r l h C 9 v 8 D s q 7 B q 5 H & l t ; / r i n g & g t ; & l t ; / r p o l y g o n s & g t ; & l t ; r p o l y g o n s & g t ; & l t ; i d & g t ; 8 2 2 2 7 2 7 8 2 5 7 7 4 3 4 6 2 4 7 & l t ; / i d & g t ; & l t ; r i n g & g t ; 1 k g k - o s q k C l 7 H _ G p F h D v B 5 Z o r D x E o D i F j C & l t ; / r i n g & g t ; & l t ; / r p o l y g o n s & g t ; & l t ; r p o l y g o n s & g t ; & l t ; i d & g t ; 8 2 2 2 7 2 7 8 9 4 4 9 3 8 2 2 9 8 6 & l t ; / i d & g t ; & l t ; r i n g & g t ; v i 3 w x x k s k C o y B 3 9 B r I n F v H o c 0 3 C x E t C i F j G & l t ; / r i n g & g t ; & l t ; / r p o l y g o n s & g t ; & l t ; r p o l y g o n s & g t ; & l t ; i d & g t ; 8 2 2 2 7 2 7 8 9 4 4 9 3 8 2 2 9 8 7 & l t ; / i d & g t ; & l t ; r i n g & g t ; l o 0 7 n 1 3 i q C s f 9 X p F z W l 9 D 8 O j R n E w H 9 H o o D & l t ; / r i n g & g t ; & l t ; / r p o l y g o n s & g t ; & l t ; r p o l y g o n s & g t ; & l t ; i d & g t ; 8 2 2 2 7 2 7 8 9 4 4 9 3 8 2 2 9 8 8 & l t ; / i d & g t ; & l t ; r i n g & g t ; 1 5 h 3 k 3 - j o C s E y 8 C _ n E - r H _ G 2 k B o N 4 C x 8 J s l G q G r K i C z C 8 4 f l q C t i C i o B q 2 D - 6 D u D _ B l E n G o j C k s C o P r C n C u j T & l t ; / r i n g & g t ; & l t ; / r p o l y g o n s & g t ; & l t ; r p o l y g o n s & g t ; & l t ; i d & g t ; 8 2 2 2 7 2 7 8 9 4 4 9 3 8 2 2 9 8 9 & l t ; / i d & g t ; & l t ; r i n g & g t ; h 3 5 9 z 3 k 2 o C o z M t o O 5 r D z D 8 w E q C _ D r 4 G 7 4 K x C 4 y F s y K 3 E - D k u N 7 D & l t ; / r i n g & g t ; & l t ; / r p o l y g o n s & g t ; & l t ; r p o l y g o n s & g t ; & l t ; i d & g t ; 8 2 2 2 7 2 7 8 9 4 4 9 3 8 2 2 9 9 0 & l t ; / i d & g t ; & l t ; r i n g & g t ; q 6 i n i x z r o C s E l v B 7 3 C 2 C u N l D g E i G i k B 9 C w u B m U 2 I k h E m P 3 G 8 B 3 C r C l k D u B r F _ Z y R 2 B i D o W & l t ; / r i n g & g t ; & l t ; / r p o l y g o n s & g t ; & l t ; r p o l y g o n s & g t ; & l t ; i d & g t ; 8 2 2 2 7 2 8 1 6 9 3 7 1 7 2 9 9 2 4 & l t ; / i d & g t ; & l t ; r i n g & g t ; 8 p w r u 6 8 0 o C 0 J v I q G r H 5 G 1 E 0 H s H & l t ; / r i n g & g t ; & l t ; / r p o l y g o n s & g t ; & l t ; r p o l y g o n s & g t ; & l t ; i d & g t ; 8 2 2 2 7 2 8 1 6 9 3 7 1 7 2 9 9 2 5 & l t ; / i d & g t ; & l t ; r i n g & g t ; i 7 4 9 p p w r o C s r B 8 h C 2 C s C i Z 0 V 6 k B 1 1 F 4 s B 0 l D 9 q I 9 u B 6 r B 3 F s C r - C - u B 7 2 C p I p F o U t 1 E o i G p q G 4 D 2 X 4 v C j i C - e 0 5 C m u C i _ O o i B y i B p 8 C 0 F 5 C r G 3 w B g o J & l t ; / r i n g & g t ; & l t ; / r p o l y g o n s & g t ; & l t ; r p o l y g o n s & g t ; & l t ; i d & g t ; 8 2 2 2 7 2 8 1 6 9 3 7 1 7 2 9 9 2 6 & l t ; / i d & g t ; & l t ; r i n g & g t ; q 9 v o 1 r 3 0 o C 6 M u E i H q G 8 D z G 5 G 3 C j E n C _ C & l t ; / r i n g & g t ; & l t ; / r p o l y g o n s & g t ; & l t ; r p o l y g o n s & g t ; & l t ; i d & g t ; 8 2 2 2 7 2 8 1 6 9 3 7 1 7 2 9 9 2 7 & l t ; / i d & g t ; & l t ; r i n g & g t ; t x s 7 2 _ s o o C h 7 h I 1 y 0 J 1 v J m 6 r B 8 5 d o g h B j 0 Y v l 4 C s o j C w y e & l t ; / r i n g & g t ; & l t ; / r p o l y g o n s & g t ; & l t ; r p o l y g o n s & g t ; & l t ; i d & g t ; 8 2 2 2 7 2 8 2 7 2 4 5 0 9 4 5 0 3 2 & l t ; / i d & g t ; & l t ; r i n g & g t ; v 9 h o n u k g l C 3 S 6 G k H i J 8 D 6 L 7 Z v E 3 E p G j C 3 T & l t ; / r i n g & g t ; & l t ; / r p o l y g o n s & g t ; & l t ; r p o l y g o n s & g t ; & l t ; i d & g t ; 8 2 2 2 7 2 8 2 7 2 4 5 0 9 4 5 0 3 3 & l t ; / i d & g t ; & l t ; r i n g & g t ; p r n 9 m g h g q C v F 0 C z D 7 H o J 1 K g E t B - Z q I g C h E i k C 8 E & l t ; / r i n g & g t ; & l t ; / r p o l y g o n s & g t ; & l t ; r p o l y g o n s & g t ; & l t ; i d & g t ; 8 2 2 2 7 2 8 2 7 2 4 5 0 9 4 5 0 3 4 & l t ; / i d & g t ; & l t ; r i n g & g t ; u y g r j g v 1 o C 7 n B y C x D - B h l C l D o C v B p m B 6 B w D r B n p C p G 7 D & l t ; / r i n g & g t ; & l t ; / r p o l y g o n s & g t ; & l t ; r p o l y g o n s & g t ; & l t ; i d & g t ; 8 2 2 2 7 2 8 2 7 2 4 5 0 9 4 5 0 3 5 & l t ; / i d & g t ; & l t ; r i n g & g t ; t 1 p w u y w 5 l C 3 O w E 7 F q G - C u F o L g C r C - D _ C & l t ; / r i n g & g t ; & l t ; / r p o l y g o n s & g t ; & l t ; r p o l y g o n s & g t ; & l t ; i d & g t ; 8 2 2 2 7 2 8 2 7 2 4 5 0 9 4 5 0 3 6 & l t ; / i d & g t ; & l t ; r i n g & g t ; x h 1 t w u i 1 o C 1 t G n 1 D i l B p I i K s V 3 D j F 9 C x y C s o B l b k o B h R n V h 6 B t C k F l C - F & l t ; / r i n g & g t ; & l t ; / r p o l y g o n s & g t ; & l t ; r p o l y g o n s & g t ; & l t ; i d & g t ; 8 2 2 2 7 2 8 3 4 1 1 7 0 4 2 1 7 6 3 & l t ; / i d & g t ; & l t ; r i n g & g t ; t 9 z 8 r w s 2 k C z 8 G 8 J 3 H - E t B 7 m G z E m D y H 7 D & l t ; / r i n g & g t ; & l t ; / r p o l y g o n s & g t ; & l t ; r p o l y g o n s & g t ; & l t ; i d & g t ; 8 2 2 2 7 2 8 3 4 1 1 7 0 4 2 1 7 6 4 & l t ; / i d & g t ; & l t ; r i n g & g t ; _ r 4 m m v n j q C w C 1 F 4 C l D _ D r H l D _ D c x C w D 1 E 2 H u K x Y & l t ; / r i n g & g t ; & l t ; / r p o l y g o n s & g t ; & l t ; r p o l y g o n s & g t ; & l t ; i d & g t ; 8 2 2 2 7 2 8 3 7 5 5 3 0 1 6 0 1 3 2 & l t ; / i d & g t ; & l t ; r i n g & g t ; q v 5 7 9 l o 3 q C i l B 8 4 F _ k B k W p X 2 5 B x D 3 D j D k M 3 r C 2 r E z 5 B 3 r B 8 B 2 D _ H j N 5 C k D g D - F & l t ; / r i n g & g t ; & l t ; / r p o l y g o n s & g t ; & l t ; r p o l y g o n s & g t ; & l t ; i d & g t ; 8 2 2 2 7 2 8 3 7 5 5 3 0 1 6 0 1 3 3 & l t ; / i d & g t ; & l t ; r i n g & g t ; 2 4 x 8 k 1 g p o C 8 p C y f m l B o 6 B q i C n d w G g E 6 Y o u D j W s D o v B 1 s F s j B s D v 8 C 3 C m D v V r R 4 W n G 0 2 I & l t ; / r i n g & g t ; & l t ; / r p o l y g o n s & g t ; & l t ; r p o l y g o n s & g t ; & l t ; i d & g t ; 8 2 2 2 7 2 8 4 0 9 8 8 9 8 9 8 5 0 0 & l t ; / i d & g t ; & l t ; r i n g & g t ; 9 9 h g 5 _ h u o C 4 j l P 4 u 4 B r s n K 3 _ 0 Y o x k f 2 8 3 C k o 9 Q r 8 7 B - n 8 i C n s g E 6 - v I r q h I 9 j z 9 D 4 t - C 7 z m L p n k T & l t ; / r i n g & g t ; & l t ; / r p o l y g o n s & g t ; & l t ; r p o l y g o n s & g t ; & l t ; i d & g t ; 8 2 2 2 7 2 8 4 0 9 8 8 9 8 9 8 5 0 1 & l t ; / i d & g t ; & l t ; r i n g & g t ; 4 v 5 7 6 y 4 0 o C q x Z _ u U z w K r x K r I s C 7 v P m G 7 y b n 4 F j k H x E t C w - Y k 5 i B 4 F p Q h E 8 C & l t ; / r i n g & g t ; & l t ; / r p o l y g o n s & g t ; & l t ; r p o l y g o n s & g t ; & l t ; i d & g t ; 8 2 2 2 7 2 8 4 4 4 2 4 9 6 3 6 8 6 5 & l t ; / i d & g t ; & l t ; r i n g & g t ; 3 x g l 3 4 x w o C 2 G t I 7 K j D k C l B z C 0 L m F 7 I & l t ; / r i n g & g t ; & l t ; / r p o l y g o n s & g t ; & l t ; r p o l y g o n s & g t ; & l t ; i d & g t ; 8 2 2 2 7 2 8 4 4 4 2 4 9 6 3 6 8 6 6 & l t ; / i d & g t ; & l t ; r i n g & g t ; 7 u 9 h t p w i q C t D n I h j B r F s K 9 H w J r I 7 H s C o C 8 D u Y g Q 8 T - m B t W w j D 4 D w D 2 D o h B r G 5 C 2 I x C - G j E y W s K r D 8 Q g D o F h H r G j G 5 S y H 7 D & l t ; / r i n g & g t ; & l t ; / r p o l y g o n s & g t ; & l t ; r p o l y g o n s & g t ; & l t ; i d & g t ; 8 2 2 2 7 2 8 4 4 4 2 4 9 6 3 6 8 6 7 & l t ; / i d & g t ; & l t ; r i n g & g t ; 5 n 6 i 3 t 6 w o C j 7 q P j t X h x n F l j S - v a i l K 3 1 Q 3 x 2 B 4 2 J 0 s s B 3 j m C s q L 8 2 q B v z n B s 1 O 1 w n F - 4 L _ u T n s M s s O r s Q 0 i G h q i B - o h C i r M z p k F p 1 6 B h i r D 0 7 h D z z p D 7 o U p n E n g _ E k 6 z B o t 4 C n q F x - 1 D p n R & l t ; / r i n g & g t ; & l t ; / r p o l y g o n s & g t ; & l t ; r p o l y g o n s & g t ; & l t ; i d & g t ; 8 2 2 2 7 6 6 4 8 0 4 8 0 0 1 0 2 4 3 & l t ; / i d & g t ; & l t ; r i n g & g t ; i 2 9 o y w - 9 q C t D h v B u z M v D _ G y Z p - C g o C 8 D u 1 D p 7 D z E x G t e n y B 2 F 5 C h E l C 1 d l J j G & l t ; / r i n g & g t ; & l t ; / r p o l y g o n s & g t ; & l t ; r p o l y g o n s & g t ; & l t ; i d & g t ; 8 2 2 2 7 6 6 4 8 0 4 8 0 0 1 0 2 4 4 & l t ; / i d & g t ; & l t ; r i n g & g t ; 5 i j r o l o y o C s s r D l 9 4 C n u p B s 2 4 B q w H 5 j X t w 3 F l _ n B 0 7 v D v h o C m n o B 0 1 l B & l t ; / r i n g & g t ; & l t ; / r p o l y g o n s & g t ; & l t ; r p o l y g o n s & g t ; & l t ; i d & g t ; 8 2 2 2 7 6 6 6 5 2 2 7 8 7 0 2 0 8 1 & l t ; / i d & g t ; & l t ; r i n g & g t ; h y k l v u 9 i l C t D - 1 D t I s G 9 E q l C v h C v E 3 E y H 8 E y Q g F j C & l t ; / r i n g & g t ; & l t ; / r p o l y g o n s & g t ; & l t ; r p o l y g o n s & g t ; & l t ; i d & g t ; 8 2 2 2 7 6 6 6 5 2 2 7 8 7 0 2 0 8 2 & l t ; / i d & g t ; & l t ; r i n g & g t ; m - q - u j - n l C 0 7 C 3 g E 7 p B 2 G s q V m o K z u G - l C - s E 3 F s C k J m G h _ B 4 C l D h F q D h n h B h i C y u C 7 y B v 0 M 2 m o B y D r C h E 7 D & l t ; / r i n g & g t ; & l t ; / r p o l y g o n s & g t ; & l t ; r p o l y g o n s & g t ; & l t ; i d & g t ; 8 2 2 2 7 6 6 6 5 2 2 7 8 7 0 2 0 8 3 & l t ; / i d & g t ; & l t ; r i n g & g t ; k 4 m - z g v n l C w C z F 0 q C y 8 C 9 D k B z X s z C - u C r u G o l H 3 o B u q C 4 h C z 2 B 5 x K 5 i B k H l F t H j f k o B m l F 2 3 C o j L x 8 C 5 l D x j I 6 q M 8 X n a 4 F 0 H 9 D s E h M s E - 9 B p I g D y L y r D u T v a 5 C q I o d r G 8 E s E 2 y B t j B y D m D i F j B k D s H & l t ; / r i n g & g t ; & l t ; / r p o l y g o n s & g t ; & l t ; r p o l y g o n s & g t ; & l t ; i d & g t ; 8 2 2 2 7 6 6 7 2 0 9 9 8 1 7 8 8 1 7 & l t ; / i d & g t ; & l t ; r i n g & g t ; 6 m y z s x x t p C v X 6 J 4 C 3 H 6 w B w Y k o B 9 Q 1 C r B k D l M 7 d n w B & l t ; / r i n g & g t ; & l t ; / r p o l y g o n s & g t ; & l t ; r p o l y g o n s & g t ; & l t ; i d & g t ; 8 2 2 2 7 6 6 7 5 5 3 5 7 9 1 7 1 8 5 & l t ; / i d & g t ; & l t ; r i n g & g t ; 2 o _ v v g z o l C 0 9 2 M t z _ B 8 v S k g g G o k Y & l t ; / r i n g & g t ; & l t ; / r p o l y g o n s & g t ; & l t ; r p o l y g o n s & g t ; & l t ; i d & g t ; 8 2 2 2 7 6 6 8 2 4 0 7 7 3 9 3 9 2 1 & l t ; / i d & g t ; & l t ; r i n g & g t ; w 0 8 q r _ 8 9 o C 7 S 0 C y E z I k E o C n b 5 G p N r B 4 K y K 7 D & l t ; / r i n g & g t ; & l t ; / r p o l y g o n s & g t ; & l t ; r p o l y g o n s & g t ; & l t ; i d & g t ; 8 2 2 2 7 6 6 8 2 4 0 7 7 3 9 3 9 2 2 & l t ; / i d & g t ; & l t ; r i n g & g t ; q t w w j z g u p C v F g H j T 8 6 D u 6 D 0 C x D y M j D m C v r C q t G l 7 B k g E l f o I 5 C q h B y H 7 h B t D k N s J k D g F r w B & l t ; / r i n g & g t ; & l t ; / r p o l y g o n s & g t ; & l t ; r p o l y g o n s & g t ; & l t ; i d & g t ; 8 2 2 2 7 6 6 8 5 8 4 3 7 1 3 2 2 9 1 & l t ; / i d & g t ; & l t ; r i n g & g t ; u m r j r g x 8 k C - H _ G k f g R 4 C q C g E t B s c 4 O h R 3 C r G j G & l t ; / r i n g & g t ; & l t ; / r p o l y g o n s & g t ; & l t ; r p o l y g o n s & g t ; & l t ; i d & g t ; 8 2 2 2 7 6 6 8 5 8 4 3 7 1 3 2 2 9 2 & l t ; / i d & g t ; & l t ; r i n g & g t ; s _ y i s h n 5 q C _ 6 D g q C w E 5 t E w N t S z v B s C o C v o D _ i E u t G l 8 C 5 h C 2 o B i P 2 D h J 6 r C t M n G 5 I w Q n G 5 P 4 N 7 I t C k D s H & l t ; / r i n g & g t ; & l t ; / r p o l y g o n s & g t ; & l t ; r p o l y g o n s & g t ; & l t ; i d & g t ; 8 2 2 2 7 6 6 8 5 8 4 3 7 1 3 2 2 9 3 & l t ; / i d & g t ; & l t ; r i n g & g t ; o 7 _ w m j 2 p l C s E p g G k H j F l D j D 9 C l B 7 y E u d h E 8 E & l t ; / r i n g & g t ; & l t ; / r p o l y g o n s & g t ; & l t ; r p o l y g o n s & g t ; & l t ; i d & g t ; 8 2 2 2 7 6 6 8 5 8 4 3 7 1 3 2 2 9 4 & l t ; / i d & g t ; & l t ; r i n g & g t ; i s j 9 g n 1 1 o C u 7 C h j U h Y o o G p j B l I 8 l H q p C y C 0 C 0 E 1 _ F s G h D t B 8 g D 3 k J 8 3 R v E 8 8 H n 5 0 B v E 3 E y B n C r 3 q B & l t ; / r i n g & g t ; & l t ; / r p o l y g o n s & g t ; & l t ; r p o l y g o n s & g t ; & l t ; i d & g t ; 8 2 2 2 7 6 6 9 2 7 1 5 6 6 0 9 0 2 8 & l t ; / i d & g t ; & l t ; r i n g & g t ; q k 9 n 2 t 0 8 o C l L r I 4 E x H 4 D k T 5 C p C g D u B & l t ; / r i n g & g t ; & l t ; / r p o l y g o n s & g t ; & l t ; r p o l y g o n s & g t ; & l t ; i d & g t ; 8 2 2 2 7 6 6 9 2 7 1 5 6 6 0 9 0 2 9 & l t ; / i d & g t ; & l t ; r i n g & g t ; j v s 2 l x z 9 o C s E _ G m l D o n E - X h C i v D 3 z D 9 E i 9 B u D y D - i X g u B i D s o D & l t ; / r i n g & g t ; & l t ; / r p o l y g o n s & g t ; & l t ; r p o l y g o n s & g t ; & l t ; i d & g t ; 8 2 2 2 7 7 0 5 3 4 9 2 9 1 3 7 6 6 5 & l t ; / i d & g t ; & l t ; r i n g & g t ; u 2 k v 6 x l j l C l L 1 F 4 E o G k C u F 7 G g C k D - D j C & l t ; / r i n g & g t ; & l t ; / r p o l y g o n s & g t ; & l t ; r p o l y g o n s & g t ; & l t ; i d & g t ; 8 2 2 2 7 7 0 5 3 4 9 2 9 1 3 7 6 6 6 & l t ; / i d & g t ; & l t ; r i n g & g t ; u r x l v 6 g j l C t X o H v s E s q C 4 C s C x H 2 d 1 _ E t 8 C y D 5 C k F - T & l t ; / r i n g & g t ; & l t ; / r p o l y g o n s & g t ; & l t ; r p o l y g o n s & g t ; & l t ; i d & g t ; 8 2 2 2 7 7 0 9 1 2 8 8 6 2 5 9 7 1 5 & l t ; / i d & g t ; & l t ; r i n g & g t ; 7 q 8 8 m r k k l C k z H p I p F o C m C 5 s B 4 B l z C _ B g C p C n C j C & l t ; / r i n g & g t ; & l t ; / r p o l y g o n s & g t ; & l t ; r p o l y g o n s & g t ; & l t ; i d & g t ; 8 2 2 2 7 7 1 0 1 5 9 6 5 4 7 4 8 1 7 & l t ; / i d & g t ; & l t ; r i n g & g t ; n 1 t h o 6 - o l C 7 n B t g E n I 2 E i E - E m w B q l C g T z E 2 H j G & l t ; / r i n g & g t ; & l t ; / r p o l y g o n s & g t ; & l t ; r p o l y g o n s & g t ; & l t ; i d & g t ; 8 2 2 2 7 7 1 0 1 5 9 6 5 4 7 4 8 1 8 & l t ; / i d & g t ; & l t ; r i n g & g t ; 9 2 x i 4 m _ o l C 0 G w l B t 9 B 9 O _ G p F 8 I 3 s B 3 h C 1 C g C 5 J 3 C r G j G & l t ; / r i n g & g t ; & l t ; / r p o l y g o n s & g t ; & l t ; r p o l y g o n s & g t ; & l t ; i d & g t ; 8 2 2 2 7 7 1 1 1 9 0 4 4 6 8 9 9 2 1 & l t ; / i d & g t ; & l t ; r i n g & g t ; _ o u n 4 s v m l C k V n I 0 a s C h D 9 C i I m v B 5 C k D y H 7 D & l t ; / r i n g & g t ; & l t ; / r p o l y g o n s & g t ; & l t ; r p o l y g o n s & g t ; & l t ; i d & g t ; 8 2 2 2 7 7 1 1 1 9 0 4 4 6 8 9 9 2 2 & l t ; / i d & g t ; & l t ; r i n g & g t ; t u j z k t 5 l l C r l C 8 G n P h o B 9 u B 0 E _ V 5 k C i E - C t B 0 4 E o 8 G - p C g l F 0 F n E w H v 3 B p t D q b & l t ; / r i n g & g t ; & l t ; / r p o l y g o n s & g t ; & l t ; r p o l y g o n s & g t ; & l t ; i d & g t ; 8 2 2 2 7 7 1 1 5 3 4 0 4 4 2 8 2 8 9 & l t ; / i d & g t ; & l t ; r i n g & g t ; j 1 m n i j o o l C z 7 I t j L 8 9 N 3 F k E g B h D r j C 9 v D n B - 4 F g 9 G r z C g C z U - D _ C & l t ; / r i n g & g t ; & l t ; / r p o l y g o n s & g t ; & l t ; r p o l y g o n s & g t ; & l t ; i d & g t ; 8 2 2 2 7 7 1 1 5 3 4 0 4 4 2 8 2 9 0 & l t ; / i d & g t ; & l t ; r i n g & g t ; _ 1 7 l 1 3 q o l C m h C 5 8 G 8 1 G l Y q k B - E s D 4 4 E n - E 7 k H g C p C i D j C & l t ; / r i n g & g t ; & l t ; / r p o l y g o n s & g t ; & l t ; r p o l y g o n s & g t ; & l t ; i d & g t ; 8 2 2 2 7 7 1 1 8 7 7 6 4 1 6 6 6 5 7 & l t ; / i d & g t ; & l t ; r i n g & g t ; 8 s m o t p 4 q p C 9 3 E 4 J 3 D i E 8 D g g E 9 G 8 F p G _ E & l t ; / r i n g & g t ; & l t ; / r p o l y g o n s & g t ; & l t ; r p o l y g o n s & g t ; & l t ; i d & g t ; 8 2 2 2 7 7 1 2 5 6 4 8 3 6 4 3 3 9 3 & l t ; / i d & g t ; & l t ; r i n g & g t ; h z 4 _ p w 8 o l C w C 8 y C 1 c l G p D v D 3 i B 3 D z H y q C 5 F j D o U 0 Y m s B n F h F 9 C w c B 1 C 4 F 6 2 L y D 6 H 4 c n H 3 y C 0 F 5 C 6 W - D 7 D t D - 4 E r G j G t 4 E 8 r D t G u H & l t ; / r i n g & g t ; & l t ; / r p o l y g o n s & g t ; & l t ; r p o l y g o n s & g t ; & l t ; i d & g t ; 8 2 2 2 7 7 1 2 5 6 4 8 3 6 4 3 3 9 4 & l t ; / i d & g t ; & l t ; r i n g & g t ; 1 5 l x o s s q l C s f 3 F 4 a 5 W p W n f x R z J 3 C 8 F l Q l C - F 5 Y m b & l t ; / r i n g & g t ; & l t ; / r p o l y g o n s & g t ; & l t ; r p o l y g o n s & g t ; & l t ; i d & g t ; 8 2 2 2 7 7 1 2 5 6 4 8 3 6 4 3 3 9 5 & l t ; / i d & g t ; & l t ; r i n g & g t ; x r l s t 0 r p l C 4 G - 3 C v 1 B t D m - E 0 E k E 8 w C m C g i L 4 B 1 C 8 o B o F i D _ C u r B o S 7 y C y D t C k D g F y R & l t ; / r i n g & g t ; & l t ; / r p o l y g o n s & g t ; & l t ; r p o l y g o n s & g t ; & l t ; i d & g t ; 8 2 2 2 7 7 1 2 5 6 4 8 3 6 4 3 3 9 6 & l t ; / i d & g t ; & l t ; r i n g & g t ; m l y u m k l p l C 9 h B _ m E o f g F 8 C y m E 0 y B 3 F s C _ I 6 _ H v C 9 m E h H t 2 J 3 C r C - D _ C & l t ; / r i n g & g t ; & l t ; / r p o l y g o n s & g t ; & l t ; r p o l y g o n s & g t ; & l t ; i d & g t ; 8 2 2 2 7 7 1 2 9 0 8 4 3 3 8 1 7 6 1 & l t ; / i d & g t ; & l t ; r i n g & g t ; h o q u j 2 _ q l C 0 G o f 4 m D 1 2 C z H 3 g B 0 M i J 9 C k I j y E g j E j q C 7 Q 8 B _ 2 D m D y K 8 C t D 6 J 7 F M x F 9 I o E o D i F _ C t D n I y E n D i Q _ y B 1 I h H r G 9 D 7 L 1 E 8 X q F r G 9 D 8 C 7 c l Z j G & l t ; / r i n g & g t ; & l t ; / r p o l y g o n s & g t ; & l t ; r p o l y g o n s & g t ; & l t ; i d & g t ; 8 2 2 2 7 7 1 2 9 0 8 4 3 3 8 1 7 6 2 & l t ; / i d & g t ; & l t ; r i n g & g t ; m l 6 i 3 m i r l C i 8 C w E s z B 1 B j D - C 4 B 5 h C n R 7 G 0 D r C n C j G & l t ; / r i n g & g t ; & l t ; / r p o l y g o n s & g t ; & l t ; r p o l y g o n s & g t ; & l t ; i d & g t ; 8 2 2 2 7 7 1 2 9 0 8 4 3 3 8 1 7 6 3 & l t ; / i d & g t ; & l t ; r i n g & g t ; 8 7 n 4 k 3 u r l C j I _ G u G m G x J 2 F t G 7 I & l t ; / r i n g & g t ; & l t ; / r p o l y g o n s & g t ; & l t ; r p o l y g o n s & g t ; & l t ; i d & g t ; 8 2 2 2 7 7 1 3 2 5 2 0 3 1 2 0 1 2 9 & l t ; / i d & g t ; & l t ; r i n g & g t ; 9 - u 7 7 h g n l C y Q 4 J l p B 7 K x H _ F z J 4 c 2 i B 2 D i F h M 9 H & l t ; / r i n g & g t ; & l t ; / r p o l y g o n s & g t ; & l t ; r p o l y g o n s & g t ; & l t ; i d & g t ; 8 2 2 2 7 7 1 3 2 5 2 0 3 1 2 0 1 3 0 & l t ; / i d & g t ; & l t ; r i n g & g t ; x 1 9 j 3 1 9 q l C 1 c y E 8 J 5 B g D u B 1 O 6 y E 0 H _ C 5 B l v B o a q f l I y E h C q C _ D i a i s B p F g Q O k K l D h D 0 P i i B 8 c q G 8 D 4 B q L 3 R 3 p C 3 G l B 3 y C r 1 G 2 F l E t N 4 i B m D n G o T v M n C l C 5 S o F w H - H 9 S i F 7 D & l t ; / r i n g & g t ; & l t ; / r p o l y g o n s & g t ; & l t ; r p o l y g o n s & g t ; & l t ; i d & g t ; 8 2 2 2 7 7 1 3 5 9 5 6 2 8 5 8 4 9 7 & l t ; / i d & g t ; & l t ; r i n g & g t ; 7 m n n g 0 k r l C 8 Z r i B s a 8 G - B s B q J 7 o B _ M w E 4 E g J 2 j D i C m i B p V j z B v Q j f 6 B _ B r B 6 F k F u H 8 k B w L 2 B p G 7 D & l t ; / r i n g & g t ; & l t ; / r p o l y g o n s & g t ; & l t ; r p o l y g o n s & g t ; & l t ; i d & g t ; 8 2 2 2 7 7 1 3 5 9 5 6 2 8 5 8 4 9 8 & l t ; / i d & g t ; & l t ; r i n g & g t ; - k z 8 t y h s p C 0 J k R 4 C 4 k E p 2 U 0 - B 4 n C i q B q J q C h n B 7 _ C k H o C h D w Y v C q I p J 3 7 D t w D s D z p C m i B x E y L 6 H w H 4 R 6 U x Y w C D 2 z H u 6 D k g Y y s C j o R h e _ C & l t ; / r i n g & g t ; & l t ; / r p o l y g o n s & g t ; & l t ; r p o l y g o n s & g t ; & l t ; i d & g t ; 8 2 2 2 7 7 1 3 5 9 5 6 2 8 5 8 4 9 9 & l t ; / i d & g t ; & l t ; r i n g & g t ; v z _ i o 2 m r l C k V 8 G k K z H k C 1 G z C p N 2 B 0 B g D _ C & l t ; / r i n g & g t ; & l t ; / r p o l y g o n s & g t ; & l t ; r p o l y g o n s & g t ; & l t ; i d & g t ; 8 2 2 2 7 7 1 8 4 0 5 9 9 1 9 5 6 4 9 & l t ; / i d & g t ; & l t ; r i n g & g t ; q k s 1 9 y u 5 q C t k F r g R 6 5 B v D 1 D 8 Z y E i H 5 O z u B g N - T 7 h B g q C y y B _ G w G v n B n 3 B 1 B m k E 8 j B 0 I h l B 1 y B u h E n g B q _ B u c 0 p B 9 k B z f z w D 1 C 2 B 1 Q 0 X 4 F h l B 8 c 8 D t E y D m D j J j G & l t ; / r i n g & g t ; & l t ; / r p o l y g o n s & g t ; & l t ; r p o l y g o n s & g t ; & l t ; i d & g t ; 8 2 2 2 7 7 2 0 4 6 7 5 7 6 2 5 8 5 7 & l t ; / i d & g t ; & l t ; r i n g & g t ; p q q y 5 m n 2 p C m j I 2 _ g B 1 7 6 D 4 w a m y p B u s m C w s D j z o C 8 z k D w 7 k B h 4 W q w 0 N - _ h B & l t ; / r i n g & g t ; & l t ; / r p o l y g o n s & g t ; & l t ; r p o l y g o n s & g t ; & l t ; i d & g t ; 8 2 2 2 7 7 2 0 4 6 7 5 7 6 2 5 8 5 8 & l t ; / i d & g t ; & l t ; r i n g & g t ; s x 5 g p q h 3 p C n L 3 F m E m G t J 8 B _ B 2 B k D q K & l t ; / r i n g & g t ; & l t ; / r p o l y g o n s & g t ; & l t ; r p o l y g o n s & g t ; & l t ; i d & g t ; 8 2 2 2 7 7 2 0 4 6 7 5 7 6 2 5 8 5 9 & l t ; / i d & g t ; & l t ; r i n g & g t ; i y y 1 _ n j t p C 3 l C 9 n O z D s B l 2 C j D t H _ 6 U y F 3 C m D 7 y J i F - D u B & l t ; / r i n g & g t ; & l t ; / r p o l y g o n s & g t ; & l t ; r p o l y g o n s & g t ; & l t ; i d & g t ; 8 2 2 2 7 7 2 2 1 8 5 5 6 3 1 7 6 9 7 & l t ; / i d & g t ; & l t ; r i n g & g t ; y 3 l z o j 7 y p C n j - I 1 n s B 1 j l B 7 v G i w y G j i H 1 p p B 0 _ D k k J o - z L - m I k _ W h j g C _ 6 v D o 3 F m 3 e n 2 8 B t 3 G 7 q 7 C 4 k 2 I s k D n 6 j C 5 o e n i j B o t Q - h K & l t ; / r i n g & g t ; & l t ; / r p o l y g o n s & g t ; & l t ; r p o l y g o n s & g t ; & l t ; i d & g t ; 8 2 2 2 7 7 2 6 6 5 2 3 2 9 1 6 4 8 1 & l t ; / i d & g t ; & l t ; r i n g & g t ; m i 3 0 3 3 r l l C w j H n I 4 E n h B h D k C 4 S 2 1 D 5 J 0 D h E _ N u B & l t ; / r i n g & g t ; & l t ; / r p o l y g o n s & g t ; & l t ; r p o l y g o n s & g t ; & l t ; i d & g t ; 8 2 2 2 7 7 2 6 6 5 2 3 2 9 1 6 4 8 2 & l t ; / i d & g t ; & l t ; r i n g & g t ; 3 i y y l y i x o C g h C v D 3 o B 0 5 B 0 C 2 C v S o C m C g - B z C 9 r B 1 5 B 2 F 8 K k F 7 D & l t ; / r i n g & g t ; & l t ; / r p o l y g o n s & g t ; & l t ; r p o l y g o n s & g t ; & l t ; i d & g t ; 8 2 2 2 7 7 2 6 6 5 2 3 2 9 1 6 4 8 3 & l t ; / i d & g t ; & l t ; r i n g & g t ; g 3 4 q k 8 6 9 q C 4 G 3 F z k C i 0 B i w D - 3 C 9 g E 2 C 1 L s G h D c g r D s x F m 8 I t 2 G r B r C n C l C s 9 D & l t ; / r i n g & g t ; & l t ; / r p o l y g o n s & g t ; & l t ; r p o l y g o n s & g t ; & l t ; i d & g t ; 8 2 2 2 7 7 2 6 6 5 2 3 2 9 1 6 4 8 4 & l t ; / i d & g t ; & l t ; r i n g & g t ; l p s q i 1 s 3 k C 4 7 C 8 E j L z F 0 Z j G 2 G w l B 4 C k E 2 j H 8 G 3 D i E m J h D x g B q G g U g 4 E m 4 E v y C 2 X j R x y B h H h E - I 7 T r D y W j G & l t ; / r i n g & g t ; & l t ; / r p o l y g o n s & g t ; & l t ; r p o l y g o n s & g t ; & l t ; i d & g t ; 8 2 2 2 7 7 2 6 6 5 2 3 2 9 1 6 4 8 5 & l t ; / i d & g t ; & l t ; r i n g & g t ; 2 i 4 6 g 1 _ 9 q C m 1 T 0 h C v 8 G l o B 8 G 3 D z H n b v v F 0 - I h V n B v V 8 c k v G j a 1 C k d g C p G 9 I u B & l t ; / r i n g & g t ; & l t ; / r p o l y g o n s & g t ; & l t ; r p o l y g o n s & g t ; & l t ; i d & g t ; 8 2 2 2 7 7 2 6 9 9 5 9 2 6 5 4 8 4 9 & l t ; / i d & g t ; & l t ; r i n g & g t ; 9 5 s 4 3 6 n r p C w C w E 4 C s C o C 3 _ C 2 T u o B 2 F l E w H 5 0 F & l t ; / r i n g & g t ; & l t ; / r p o l y g o n s & g t ; & l t ; r p o l y g o n s & g t ; & l t ; i d & g t ; 8 2 2 2 7 7 2 6 9 9 5 9 2 6 5 4 8 5 0 & l t ; / i d & g t ; & l t ; r i n g & g t ; l 0 z 9 2 5 s r p C 6 l D 7 O t L p F 9 _ C n W 1 K g U g Q y w C t H 8 p B m M 7 o E 3 Q h N 0 I _ L p t B 6 d v o D n 1 E 0 3 B 3 z B 4 O u L n E k F n C 4 9 D 2 m B 0 g B 5 P o H y I 9 J 3 G 8 B h F l W n f 1 C 2 B k D g D 8 x B l I - D - L m 7 B y C u 8 C 7 u B 9 I 0 L j E i F o b k 8 F h w C 4 R x O y R 6 z B & l t ; / r i n g & g t ; & l t ; / r p o l y g o n s & g t ; & l t ; r p o l y g o n s & g t ; & l t ; i d & g t ; 8 2 2 2 7 7 2 6 9 9 5 9 2 6 5 4 8 5 1 & l t ; / i d & g t ; & l t ; r i n g & g t ; z 6 u z 6 4 _ s p C q 5 B p I 4 E x H j b t 0 B y w B 2 I u D h H p C n C u I r G 5 I i f 9 P _ C & l t ; / r i n g & g t ; & l t ; / r p o l y g o n s & g t ; & l t ; r p o l y g o n s & g t ; & l t ; i d & g t ; 8 2 2 2 7 7 2 6 9 9 5 9 2 6 5 4 8 5 2 & l t ; / i d & g t ; & l t ; r i n g & g t ; h 9 w y y g 1 n l C p 2 V q s l P o 1 1 C _ 1 M _ 6 H v 4 n D n s - H 9 0 3 N k o s B x j H m 3 q K r h p D t y r B l j V & l t ; / r i n g & g t ; & l t ; / r p o l y g o n s & g t ; & l t ; r p o l y g o n s & g t ; & l t ; i d & g t ; 8 2 2 2 7 7 2 7 3 3 9 5 2 3 9 3 2 1 8 & l t ; / i d & g t ; & l t ; r i n g & g t ; 5 l x s r o - l q C z o T m j v D 6 m P k l 9 I v _ 7 C k 1 g B 2 j g G i q 1 B m o 6 C & l t ; / r i n g & g t ; & l t ; / r p o l y g o n s & g t ; & l t ; r p o l y g o n s & g t ; & l t ; i d & g t ; 8 2 2 2 7 7 2 7 3 3 9 5 2 3 9 3 2 1 9 & l t ; / i d & g t ; & l t ; r i n g & g t ; r l r 7 j z q k q C 0 0 _ s H h u j i B 8 - z d r g 8 u G 4 0 2 N 8 3 x D 0 9 1 L i 6 w M p u z B 7 m 3 B v r 3 F 2 y 4 0 B m t z Y n s 6 G 3 t g D 2 u l h F 8 o t I _ 7 r H _ v w R & l t ; / r i n g & g t ; & l t ; / r p o l y g o n s & g t ; & l t ; r p o l y g o n s & g t ; & l t ; i d & g t ; 8 2 2 2 7 7 2 9 0 5 7 5 1 0 8 5 0 5 7 & l t ; / i d & g t ; & l t ; r i n g & g t ; g p p n 8 2 _ i l C k V 3 1 B 4 j H v D z D y M o G 9 C - U g P z 7 C 7 5 B k P g C r C g D j C & l t ; / r i n g & g t ; & l t ; / r p o l y g o n s & g t ; & l t ; r p o l y g o n s & g t ; & l t ; i d & g t ; 8 2 2 2 7 7 2 9 0 5 7 5 1 0 8 5 0 5 8 & l t ; / i d & g t ; & l t ; r i n g & g t ; l y - u w k _ i l C t F 3 g E l P p I h C l D e h D 1 Q - l D _ B 0 D v E g C 0 H 8 E & l t ; / r i n g & g t ; & l t ; / r p o l y g o n s & g t ; & l t ; r p o l y g o n s & g t ; & l t ; i d & g t ; 8 2 2 2 7 7 2 9 4 0 1 1 0 8 2 3 4 2 5 & l t ; / i d & g t ; & l t ; r i n g & g t ; 5 0 7 y - - h n q C 6 8 q u G m p 2 B 7 - r B 3 v p H 3 u v P r z u h E z h 6 4 B 1 n r 3 C t k x Q 8 k i 6 B u i 9 J 0 s 3 D g 2 g f - 2 k H 2 j y v B 9 u 9 D o 7 W 7 y r F g 9 x H n o h V 1 t 9 B n g n I - 6 t E 6 x 4 L 4 j 8 J x s l W y w n H h - - I 8 2 3 E 2 2 m C v z 5 S 8 6 o e i i r H h _ _ C o h 6 K 6 5 i R & l t ; / r i n g & g t ; & l t ; / r p o l y g o n s & g t ; & l t ; r p o l y g o n s & g t ; & l t ; i d & g t ; 8 2 2 2 7 7 3 0 0 8 8 3 0 3 0 0 1 6 1 & l t ; / i d & g t ; & l t ; r i n g & g t ; 9 8 v q o w l k q C 5 B v D z D k E x F y E p F x H i C y F s L n N 2 D k F 9 D o E & l t ; / r i n g & g t ; & l t ; / r p o l y g o n s & g t ; & l t ; r p o l y g o n s & g t ; & l t ; i d & g t ; 8 2 2 2 7 7 3 0 0 8 8 3 0 3 0 0 1 6 2 & l t ; / i d & g t ; & l t ; r i n g & g t ; l g 8 6 l y z v p C 8 2 3 G z - o D y 4 5 C u y G 9 2 J y h j B 4 q 1 B l y y B y 6 - F g 0 N l v M & l t ; / r i n g & g t ; & l t ; / r p o l y g o n s & g t ; & l t ; r p o l y g o n s & g t ; & l t ; i d & g t ; 8 2 2 2 7 7 3 0 0 8 8 3 0 3 0 0 1 6 3 & l t ; / i d & g t ; & l t ; r i n g & g t ; 6 3 t s 5 k 0 l l C q s L - r H s l D 3 u C 2 C m E j F 6 D 7 v z B u D 5 C m o B w D 3 C r C - D j C & l t ; / r i n g & g t ; & l t ; / r p o l y g o n s & g t ; & l t ; r p o l y g o n s & g t ; & l t ; i d & g t ; 8 2 2 2 7 7 3 0 7 7 5 4 9 7 7 6 8 9 7 & l t ; / i d & g t ; & l t ; r i n g & g t ; v w _ q 6 t 3 6 o C s y B 1 g D _ a z u B n y F w E 4 C w g C j D i U u 3 B l B 8 B t B o G h D j j C 1 G w D 3 C x C x p C o I 8 K k I y D 5 C 0 H 4 F 2 B p C l C 6 R r D s H & l t ; / r i n g & g t ; & l t ; / r p o l y g o n s & g t ; & l t ; r p o l y g o n s & g t ; & l t ; i d & g t ; 8 2 2 2 7 7 3 0 7 7 5 4 9 7 7 6 8 9 8 & l t ; / i d & g t ; & l t ; r i n g & g t ; m l k t 3 5 9 p p C 2 G t I 5 H h D v B v J 1 C _ B r C - D h M & l t ; / r i n g & g t ; & l t ; / r p o l y g o n s & g t ; & l t ; r p o l y g o n s & g t ; & l t ; i d & g t ; 8 2 2 2 7 7 3 0 7 7 5 4 9 7 7 6 8 9 9 & l t ; / i d & g t ; & l t ; r i n g & g t ; _ 1 3 y u 4 s h l C 1 y P k 7 F z o T s x U r n Y i 5 Y v r - J p z 4 B & l t ; / r i n g & g t ; & l t ; / r p o l y g o n s & g t ; & l t ; r p o l y g o n s & g t ; & l t ; i d & g t ; 8 2 2 2 7 7 3 0 7 7 5 4 9 7 7 6 9 0 0 & l t ; / i d & g t ; & l t ; r i n g & g t ; 1 g w r s u v h l C z g E 2 f 5 F k E v H 5 z B x 1 G 1 E 0 H u m B & l t ; / r i n g & g t ; & l t ; / r p o l y g o n s & g t ; & l t ; r p o l y g o n s & g t ; & l t ; i d & g t ; 8 2 2 2 7 7 3 0 7 7 5 4 9 7 7 6 9 0 1 & l t ; / i d & g t ; & l t ; r i n g & g t ; l u 9 w h r v 8 q C 6 p C 1 c _ G p F h D 7 N 9 k M u w B l B z C z E k F g O h U _ R x U i O _ C 0 R & l t ; / r i n g & g t ; & l t ; / r p o l y g o n s & g t ; & l t ; r p o l y g o n s & g t ; & l t ; i d & g t ; 8 2 2 2 7 7 3 1 4 6 2 6 9 2 5 3 6 3 3 & l t ; / i d & g t ; & l t ; r i n g & g t ; g i 5 p l u u 7 k C p 2 h C 9 8 3 F g 6 y B j l 4 C 8 - - J & l t ; / r i n g & g t ; & l t ; / r p o l y g o n s & g t ; & l t ; r p o l y g o n s & g t ; & l t ; i d & g t ; 8 2 2 2 7 7 3 1 4 6 2 6 9 2 5 3 6 3 4 & l t ; / i d & g t ; & l t ; r i n g & g t ; 3 2 4 u w q 7 _ q C 2 G i N 2 E q G - C s F 5 G 1 E r C i D 7 D & l t ; / r i n g & g t ; & l t ; / r p o l y g o n s & g t ; & l t ; r p o l y g o n s & g t ; & l t ; i d & g t ; 8 2 2 2 7 7 3 1 4 6 2 6 9 2 5 3 6 3 5 & l t ; / i d & g t ; & l t ; r i n g & g t ; v s 6 j t r 0 l l C y x 5 r C m 9 4 K t h h H 5 x x C 1 5 k C s g t P 4 0 l I 7 4 8 q B 3 i g f 8 u x F i q 0 B 5 j 0 C 6 5 K 8 n s W & l t ; / r i n g & g t ; & l t ; / r p o l y g o n s & g t ; & l t ; r p o l y g o n s & g t ; & l t ; i d & g t ; 8 2 2 2 7 7 3 1 4 6 2 6 9 2 5 3 6 3 6 & l t ; / i d & g t ; & l t ; r i n g & g t ; _ j 1 1 y 9 o q m C j I i H p S h D t B x C 9 G 6 F k D n C o K & l t ; / r i n g & g t ; & l t ; / r p o l y g o n s & g t ; & l t ; r p o l y g o n s & g t ; & l t ; i d & g t ; 8 2 2 2 7 7 3 2 4 9 3 4 8 4 6 8 7 3 7 & l t ; / i d & g t ; & l t ; r i n g & g t ; g u s w u g m r p C r D w E 6 C l D h F g G q D z C 4 F r G 9 D s J & l t ; / r i n g & g t ; & l t ; / r p o l y g o n s & g t ; & l t ; r p o l y g o n s & g t ; & l t ; i d & g t ; 8 2 2 2 7 7 3 2 4 9 3 4 8 4 6 8 7 3 8 & l t ; / i d & g t ; & l t ; r i n g & g t ; - w z 7 u m 1 n l C w C i N - s E p m C _ z H q a 4 C n D _ D g M 6 C j F v B t B s y F l i C i s I 6 2 B 8 H k O y m B & l t ; / r i n g & g t ; & l t ; / r p o l y g o n s & g t ; & l t ; r p o l y g o n s & g t ; & l t ; i d & g t ; 8 2 2 2 7 7 3 2 4 9 3 4 8 4 6 8 7 3 9 & l t ; / i d & g t ; & l t ; r i n g & g t ; 7 _ z i u i y n l C 8 M 2 J 9 1 B 3 g G 2 5 B y C m x D l t E u a h T z D w R 7 X 7 3 C 2 f 2 E l F 7 N 4 B 3 J 6 r H i m C h s B 7 w D o t E o v B i m C u 3 C r l B h H i u B i D j C h J - L & l t ; / r i n g & g t ; & l t ; / r p o l y g o n s & g t ; & l t ; r p o l y g o n s & g t ; & l t ; i d & g t ; 8 2 2 2 7 7 3 2 4 9 3 4 8 4 6 8 7 4 0 & l t ; / i d & g t ; & l t ; r i n g & g t ; 4 9 u 1 m v 9 i l C v F t I n F k G u F - G 2 H s H & l t ; / r i n g & g t ; & l t ; / r p o l y g o n s & g t ; & l t ; r p o l y g o n s & g t ; & l t ; i d & g t ; 8 2 2 2 7 7 3 2 4 9 3 4 8 4 6 8 7 4 1 & l t ; / i d & g t ; & l t ; r i n g & g t ; g v u z 9 s k 7 k C 0 G i N z L q C o C - C 5 M 6 d r K 1 N 0 Y 7 U g G - r C u F 2 F 2 B r M o D 9 I s 7 F r - B n 5 C & l t ; / r i n g & g t ; & l t ; / r p o l y g o n s & g t ; & l t ; r p o l y g o n s & g t ; & l t ; i d & g t ; 8 2 2 2 7 7 3 2 4 9 3 4 8 4 6 8 7 4 2 & l t ; / i d & g t ; & l t ; r i n g & g t ; m i 7 0 - 3 i r p C w C w E 0 E l D x b 0 P - R g L - s B x J 0 O 8 B _ B r B p C j M z d n G - T 3 3 D & l t ; / r i n g & g t ; & l t ; / r p o l y g o n s & g t ; & l t ; r p o l y g o n s & g t ; & l t ; i d & g t ; 8 2 2 2 7 7 3 2 4 9 3 4 8 4 6 8 7 4 3 & l t ; / i d & g t ; & l t ; r i n g & g t ; l r i p 5 y 3 q m C q E w E 0 E l D h F 4 I x J 2 F m F g F o K & l t ; / r i n g & g t ; & l t ; / r p o l y g o n s & g t ; & l t ; r p o l y g o n s & g t ; & l t ; i d & g t ; 8 2 2 2 7 7 3 2 4 9 3 4 8 4 6 8 7 4 4 & l t ; / i d & g t ; & l t ; r i n g & g t ; 6 7 7 5 8 n 7 n l C _ Z j T w m D x F w H q E h T w r B p v B p L u W z O _ 5 B o q C r F 4 G v o B _ G m E j D k C i o B l 7 D z y B h V z C k C 1 z B g k B q x C o s F i n D 6 C q G 9 C u F s o B h z C r q C k g G s - J - 7 D n E 9 I m h C s v B x f 2 D p G _ C s J w E y E 8 G 9 I o D p G _ s B & l t ; / r i n g & g t ; & l t ; / r p o l y g o n s & g t ; & l t ; r p o l y g o n s & g t ; & l t ; i d & g t ; 8 2 2 2 7 7 3 3 5 2 4 2 7 6 8 3 8 4 1 & l t ; / i d & g t ; & l t ; r i n g & g t ; o t i 0 l k i 0 o C _ h 8 J y t l N w u 6 I 2 5 - Z i 6 v k B 7 5 6 L 8 _ s B u t 4 F k v 9 N i q _ O & l t ; / r i n g & g t ; & l t ; / r p o l y g o n s & g t ; & l t ; r p o l y g o n s & g t ; & l t ; i d & g t ; 8 2 2 2 7 7 3 3 5 2 4 2 7 6 8 3 8 4 2 & l t ; / i d & g t ; & l t ; r i n g & g t ; k 9 4 3 j 9 s s p C 3 S 6 G u f o N 0 M g E 8 D q J l F h D 3 N 4 S 2 c s 2 B x E 2 B p C 7 P 2 W y B _ C 0 N & l t ; / r i n g & g t ; & l t ; / r p o l y g o n s & g t ; & l t ; r p o l y g o n s & g t ; & l t ; i d & g t ; 8 2 2 2 7 7 3 3 5 2 4 2 7 6 8 3 8 4 3 & l t ; / i d & g t ; & l t ; r i n g & g t ; z l 0 x i o v s p C t g D j 3 C j T w V 9 L w J 1 F 6 C q G i G k J o C y 3 B 1 Q 5 J i U t p C 9 o E x C 8 B 3 G 1 R 4 P _ S v C 0 F r B k F 3 C k D 9 I j B i D 8 R y g B 6 U j - B 2 G q K & l t ; / r i n g & g t ; & l t ; / r p o l y g o n s & g t ; & l t ; r p o l y g o n s & g t ; & l t ; i d & g t ; 8 2 2 2 7 7 3 3 5 2 4 2 7 6 8 3 8 4 4 & l t ; / i d & g t ; & l t ; r i n g & g t ; m 9 - - - i s 6 o C x 1 j 5 B u x _ a 0 1 h v B l o k g E 4 v z M _ 4 p b o 5 y 3 B 1 j h F - u y I 7 5 w I u v o I t 1 0 k B h v l t B w x x g C _ 3 w F _ 2 m E 8 _ s G j i h O j 9 p P _ 4 k V w u w B s w n e 8 w 7 a 5 u 7 q B s _ - m B u u 8 T p w p I u u - Q q 3 y O z l s K x o o o B t 8 _ I p s U 1 u q O x w 4 K o 6 t B i t 5 D j q 5 C _ j t F _ 6 i t B p v - y B t j v N & l t ; / r i n g & g t ; & l t ; / r p o l y g o n s & g t ; & l t ; r p o l y g o n s & g t ; & l t ; i d & g t ; 8 2 2 2 7 7 3 3 5 2 4 2 7 6 8 3 8 4 5 & l t ; / i d & g t ; & l t ; r i n g & g t ; 7 6 u w 1 5 5 p l C m f g i C 8 J 3 H 8 D t B 1 h C 9 Q 4 F l E i F 8 C & l t ; / r i n g & g t ; & l t ; / r p o l y g o n s & g t ; & l t ; r p o l y g o n s & g t ; & l t ; i d & g t ; 8 2 2 2 7 7 3 3 5 2 4 2 7 6 8 3 8 4 6 & l t ; / i d & g t ; & l t ; r i n g & g t ; u x 7 u y 2 j o l C 1 O u f r I s G h D c 1 p C x C 4 F j E w H - F & l t ; / r i n g & g t ; & l t ; / r p o l y g o n s & g t ; & l t ; r p o l y g o n s & g t ; & l t ; i d & g t ; 8 2 2 2 7 7 3 3 5 2 4 2 7 6 8 3 8 4 7 & l t ; / i d & g t ; & l t ; r i n g & g t ; r 5 u v 8 3 k n l C t 9 u L y r a 1 v k D x o d 7 7 E z u 3 B s 0 Y s z N w 5 J j 2 u B & l t ; / r i n g & g t ; & l t ; / r p o l y g o n s & g t ; & l t ; r p o l y g o n s & g t ; & l t ; i d & g t ; 8 2 2 2 7 7 3 3 5 2 4 2 7 6 8 3 8 4 8 & l t ; / i d & g t ; & l t ; r i n g & g t ; 2 8 r 7 j 0 z 5 o C k - L v 8 x D z p t C 1 g k I n 5 X 5 4 7 C w z u F 2 l i B - g n H & l t ; / r i n g & g t ; & l t ; / r p o l y g o n s & g t ; & l t ; r p o l y g o n s & g t ; & l t ; i d & g t ; 8 2 2 2 7 7 3 3 5 2 4 2 7 6 8 3 8 4 9 & l t ; / i d & g t ; & l t ; r i n g & g t ; h g i p m 3 h 9 k C t z 3 Z 4 2 y F 0 z B z o m D r y h B k - t M z 2 m B p - K _ s I y - H p 1 - G i p H - p y B u 4 l C g 9 j I & l t ; / r i n g & g t ; & l t ; / r p o l y g o n s & g t ; & l t ; r p o l y g o n s & g t ; & l t ; i d & g t ; 8 2 2 2 7 7 3 3 5 2 4 2 7 6 8 3 8 5 0 & l t ; / i d & g t ; & l t ; r i n g & g t ; t u s 2 g 0 _ n l C u 4 F s - E z D n F g E k C h r F u 8 G z C 6 F p G z 5 C & l t ; / r i n g & g t ; & l t ; / r p o l y g o n s & g t ; & l t ; r p o l y g o n s & g t ; & l t ; i d & g t ; 8 2 2 2 7 7 3 3 5 2 4 2 7 6 8 3 8 5 1 & l t ; / i d & g t ; & l t ; r i n g & g t ; 2 j - m r s y q l C s E l v B 7 X 4 V l D o C v B t B h N j V k I u c o I g C r C g n B 8 E 6 G 6 N & l t ; / r i n g & g t ; & l t ; / r p o l y g o n s & g t ; & l t ; r p o l y g o n s & g t ; & l t ; i d & g t ; 8 2 2 2 7 7 3 3 8 6 7 8 7 4 2 2 2 0 9 & l t ; / i d & g t ; & l t ; r i n g & g t ; 2 i t r n v 1 u p C v F 4 s B 1 g E j T - B s C k V w E 4 C s Q x H y n C l j C n b _ F 4 p M u D _ B r C p M 2 k C i D _ C 5 D x X p D u K 3 I & l t ; / r i n g & g t ; & l t ; / r p o l y g o n s & g t ; & l t ; r p o l y g o n s & g t ; & l t ; i d & g t ; 8 2 2 2 7 7 3 4 2 1 1 4 7 1 6 0 5 7 7 & l t ; / i d & g t ; & l t ; r i n g & g t ; y 1 s k s 4 x 2 o C n 8 O v y 3 D 7 n j C r 0 q J 6 v y E _ v 3 D x k z D n 0 D 9 - j D 2 7 s B j k 9 I q y p M 9 l 8 G & l t ; / r i n g & g t ; & l t ; / r p o l y g o n s & g t ; & l t ; r p o l y g o n s & g t ; & l t ; i d & g t ; 8 2 2 2 7 7 3 4 5 5 5 0 6 8 9 8 9 4 5 & l t ; / i d & g t ; & l t ; r i n g & g t ; n w v n o 1 5 p l C w C 7 l C i i C 4 C n D i Q 9 C u F g 2 D 2 D 9 G t C r M j G & l t ; / r i n g & g t ; & l t ; / r p o l y g o n s & g t ; & l t ; r p o l y g o n s & g t ; & l t ; i d & g t ; 8 2 2 2 7 7 3 4 5 5 5 0 6 8 9 8 9 4 6 & l t ; / i d & g t ; & l t ; r i n g & g t ; s j y - p o u 8 k C 9 t C z u E 4 M t X 4 J o h C 8 x B _ 0 J r D 1 F 5 B 7 L u E 0 E 4 E i J i N j C k y B z F 3 D q G r K t J z J 1 C k C r E m M l D _ D m X 3 N x r B 3 C t C i D l C _ a q K t E 0 S 9 6 D n r B 5 E v H 8 3 D 3 r C x C k L - M p a 8 F Y 6 S z C 3 C t C - D 7 D & l t ; / r i n g & g t ; & l t ; / r p o l y g o n s & g t ; & l t ; r p o l y g o n s & g t ; & l t ; i d & g t ; 8 2 2 2 7 7 3 4 5 5 5 0 6 8 9 8 9 4 7 & l t ; / i d & g t ; & l t ; r i n g & g t ; y u w - 3 0 x 4 o C t D p 2 B 9 u B v 2 B z D 3 H v u N l 1 C t B x r B z E m F q 5 C l B y o B 8 X 2 D o S v u D t 1 F 7 3 D & l t ; / r i n g & g t ; & l t ; / r p o l y g o n s & g t ; & l t ; r p o l y g o n s & g t ; & l t ; i d & g t ; 8 2 2 2 7 7 3 4 5 5 5 0 6 8 9 8 9 4 8 & l t ; / i d & g t ; & l t ; r i n g & g t ; y w s j u j y k l C 2 z M y 8 C z D k E h F i C 8 7 I i h D 0 F o D i D j G & l t ; / r i n g & g t ; & l t ; / r p o l y g o n s & g t ; & l t ; r p o l y g o n s & g t ; & l t ; i d & g t ; 8 2 2 2 7 7 3 4 5 5 5 0 6 8 9 8 9 4 9 & l t ; / i d & g t ; & l t ; r i n g & g t ; q q k h 3 7 l o l C m z H 3 2 V p I p F h F 9 C 0 t G k q Q q I 0 T k F 7 D & l t ; / r i n g & g t ; & l t ; / r p o l y g o n s & g t ; & l t ; r p o l y g o n s & g t ; & l t ; i d & g t ; 8 2 2 2 7 7 3 4 5 5 5 0 6 8 9 8 9 5 0 & l t ; / i d & g t ; & l t ; r i n g & g t ; o w w x u v h 5 o C 4 i W u l W z 7 v E z - s B _ _ w E k 8 3 C q s s H 8 1 i B 0 q 3 C v l 1 G - _ y D - k k B m n t E & l t ; / r i n g & g t ; & l t ; / r p o l y g o n s & g t ; & l t ; r p o l y g o n s & g t ; & l t ; i d & g t ; 8 2 2 2 7 7 3 6 2 7 3 0 5 5 9 0 7 8 5 & l t ; / i d & g t ; & l t ; r i n g & g t ; i y h t k y s h q C m j 8 T g - 3 P 5 u 3 X k 5 p 3 B 2 - 8 g G 5 g y G 0 z 5 G 4 2 j F q t 4 x B q t y E o 6 7 B g - 9 C w w i 3 D s m 2 F - g 7 B 0 w g C i g l E z l s g B h r 2 w H & l t ; / r i n g & g t ; & l t ; / r p o l y g o n s & g t ; & l t ; r p o l y g o n s & g t ; & l t ; i d & g t ; 8 2 2 2 7 7 3 6 2 7 3 0 5 5 9 0 7 8 6 & l t ; / i d & g t ; & l t ; r i n g & g t ; 2 r k i q s 7 q q C 2 y H k 7 B 7 t C 3 9 B y E 6 C 3 W m u D n z D o v E t p G n y D x C 8 B g C k k F s S 8 g B w u F & l t ; / r i n g & g t ; & l t ; / r p o l y g o n s & g t ; & l t ; r p o l y g o n s & g t ; & l t ; i d & g t ; 8 2 2 2 7 7 3 6 6 1 6 6 5 3 2 9 1 5 3 & l t ; / i d & g t ; & l t ; r i n g & g t ; o h t 8 i 2 z l l C w r B w E k H l S 9 C v C l N j N 3 C k D g F j C & l t ; / r i n g & g t ; & l t ; / r p o l y g o n s & g t ; & l t ; r p o l y g o n s & g t ; & l t ; i d & g t ; 8 2 2 2 7 7 3 6 6 1 6 6 5 3 2 9 1 5 4 & l t ; / i d & g t ; & l t ; r i n g & g t ; g w x r k 9 7 t p C v 1 B w C 6 J z I q C h F j 0 B z t B m C i - B w F 4 F p J p C g D v w B 0 t B 8 E & l t ; / r i n g & g t ; & l t ; / r p o l y g o n s & g t ; & l t ; r p o l y g o n s & g t ; & l t ; i d & g t ; 8 2 2 2 7 7 3 6 6 1 6 6 5 3 2 9 1 5 5 & l t ; / i d & g t ; & l t ; r i n g & g t ; h k - t 4 w 4 j q C s E y C z D h C z H - o D w G s G g 4 B 5 E k I y D 2 B i F 8 N 4 K 2 L m O - d z p B & l t ; / r i n g & g t ; & l t ; / r p o l y g o n s & g t ; & l t ; r p o l y g o n s & g t ; & l t ; i d & g t ; 8 2 2 2 7 7 3 6 9 6 0 2 5 0 6 7 5 2 1 & l t ; / i d & g t ; & l t ; r i n g & g t ; - 3 k r n y 5 7 o C - x m N k 0 X s k F 8 - V r 1 l B q 3 h B q k R i y v T z - q C s 2 O & l t ; / r i n g & g t ; & l t ; / r p o l y g o n s & g t ; & l t ; r p o l y g o n s & g t ; & l t ; i d & g t ; 8 2 2 2 7 7 3 6 9 6 0 2 5 0 6 7 5 2 2 & l t ; / i d & g t ; & l t ; r i n g & g t ; 7 y q 2 9 m w - o C s y I r D r I _ V j l C 0 J 1 D 0 z B l D h D k C 5 l D o 8 I m s E 9 G 1 M k F 8 E & l t ; / r i n g & g t ; & l t ; / r p o l y g o n s & g t ; & l t ; r p o l y g o n s & g t ; & l t ; i d & g t ; 8 2 2 2 7 7 3 7 3 0 3 8 4 8 0 5 8 9 0 & l t ; / i d & g t ; & l t ; r i n g & g t ; v j 8 4 1 2 j 8 o C 2 k o x B 4 g i H v k 8 H 1 m g m B i t 3 Z p 7 k Q p m z N 2 1 p S t v u B t 9 x H & l t ; / r i n g & g t ; & l t ; / r p o l y g o n s & g t ; & l t ; r p o l y g o n s & g t ; & l t ; i d & g t ; 8 2 2 2 7 7 3 7 3 0 3 8 4 8 0 5 8 9 1 & l t ; / i d & g t ; & l t ; r i n g & g t ; u 7 z - 7 l 8 w m C t D p h D x D b h C n 8 B k C t 9 K u D l N 5 C k F l G _ m B _ 2 H & l t ; / r i n g & g t ; & l t ; / r p o l y g o n s & g t ; & l t ; r p o l y g o n s & g t ; & l t ; i d & g t ; 8 2 2 2 7 7 3 9 0 2 1 8 3 4 9 7 7 2 9 & l t ; / i d & g t ; & l t ; r i n g & g t ; 7 _ 9 - 0 i 9 s l C 7 1 B z z P k - W n z F 4 C l D h F u w C z 1 J t 6 8 B 6 F g u B - D 7 D & l t ; / r i n g & g t ; & l t ; / r p o l y g o n s & g t ; & l t ; r p o l y g o n s & g t ; & l t ; i d & g t ; 8 2 2 2 7 7 3 9 3 6 5 4 3 2 3 6 0 9 7 & l t ; / i d & g t ; & l t ; r i n g & g t ; u w k w t q 9 m r C h h 8 B 6 8 D i s N 1 h b r 7 S _ v a q o a h m e 7 n s B 1 _ o K 5 u Y i 6 6 D & l t ; / r i n g & g t ; & l t ; / r p o l y g o n s & g t ; & l t ; r p o l y g o n s & g t ; & l t ; i d & g t ; 8 2 2 2 7 7 3 9 3 6 5 4 3 2 3 6 0 9 8 & l t ; / i d & g t ; & l t ; r i n g & g t ; x u r 8 t 8 u z p C t - i D w 4 N s y x B m q e 9 7 Y u 9 q D 2 1 I 6 u o B w 9 v B 3 _ K t z E t q n C 6 6 9 D n l f k z h H 4 m C m 9 - B r 0 Q 8 - C h y O y x s B 9 3 d _ 5 i B i u 1 C n 3 p H 0 t E t o p B 6 2 k D 6 6 J r s J t n b _ l e y y R q h x B 3 2 F m 0 U _ q E - x g C & l t ; / r i n g & g t ; & l t ; / r p o l y g o n s & g t ; & l t ; r p o l y g o n s & g t ; & l t ; i d & g t ; 8 2 2 2 7 7 3 9 7 0 9 0 2 9 7 4 4 6 5 & l t ; / i d & g t ; & l t ; r i n g & g t ; y v z - w q y p l C v g D 0 w D y E n D j D - C z Q l z H x E o D i F 8 E & l t ; / r i n g & g t ; & l t ; / r p o l y g o n s & g t ; & l t ; r p o l y g o n s & g t ; & l t ; i d & g t ; 8 2 2 2 7 7 4 1 0 8 3 4 1 9 2 7 9 3 7 & l t ; / i d & g t ; & l t ; r i n g & g t ; o g r p s s 3 t l C 5 B 5 1 D v L w V w - E 8 z H 6 m G t m C s C 5 W k G w u B 7 6 D n k H 5 _ E p 5 F w r I g z F S t C h k B 9 D w C 7 s E 9 q Q y I q t E _ B r B r C i D z j B & l t ; / r i n g & g t ; & l t ; / r p o l y g o n s & g t ; & l t ; r p o l y g o n s & g t ; & l t ; i d & g t ; 8 2 2 2 7 7 4 1 7 7 0 6 1 4 0 4 6 7 3 & l t ; / i d & g t ; & l t ; r i n g & g t ; q y h 3 6 2 - x p C z l C 1 F m E j F i U 2 5 C m 5 C j h C v f x E l E i F t 1 F q p G & l t ; / r i n g & g t ; & l t ; / r p o l y g o n s & g t ; & l t ; r p o l y g o n s & g t ; & l t ; i d & g t ; 8 2 2 2 7 7 4 4 1 7 5 7 9 5 7 3 2 4 9 & l t ; / i d & g t ; & l t ; r i n g & g t ; - x m 6 - - h v p C 7 - l C 8 7 K 2 l y B y m c i v o B y k 0 D n q 3 B h - 6 G r m w F 6 r r O 7 2 s B j 0 v F & l t ; / r i n g & g t ; & l t ; / r p o l y g o n s & g t ; & l t ; r p o l y g o n s & g t ; & l t ; i d & g t ; 8 2 2 2 7 7 4 4 1 7 5 7 9 5 7 3 2 5 0 & l t ; / i d & g t ; & l t ; r i n g & g t ; 5 0 - m g 6 g z p C j 7 0 M 1 j a 9 q K m h h B 1 8 W r 7 M 2 o M i _ k B g v h D m w w C & l t ; / r i n g & g t ; & l t ; / r p o l y g o n s & g t ; & l t ; r p o l y g o n s & g t ; & l t ; i d & g t ; 8 2 2 2 7 7 4 4 1 7 5 7 9 5 7 3 2 5 1 & l t ; / i d & g t ; & l t ; r i n g & g t ; 5 _ 1 5 w 8 l 4 o C 7 8 M y C o a m s R u E x D 5 v B 0 8 C w N s C h F k g H p o D 9 F u w D z 2 B r t D 2 G l P h C w 4 B s v H z v D w F 3 f q o B 4 F t M 4 v B k i B 8 l C h s B 7 Z 0 F o D k F v w C u t B - 7 C t m D g C 5 g C p G 7 D & l t ; / r i n g & g t ; & l t ; / r p o l y g o n s & g t ; & l t ; r p o l y g o n s & g t ; & l t ; i d & g t ; 8 2 2 2 7 7 4 4 8 6 2 9 9 0 4 9 9 8 5 & l t ; / i d & g t ; & l t ; r i n g & g t ; y h 9 h t 3 g u l C t D m 0 M s p P u 0 I n v C v P s - E g n D m E 3 W 8 D 9 9 E x y C _ p Q t r B g T 4 i B y r D 1 E 0 H 7 D 1 O j n D _ h D w t C m k C 0 _ C & l t ; / r i n g & g t ; & l t ; / r p o l y g o n s & g t ; & l t ; r p o l y g o n s & g t ; & l t ; i d & g t ; 8 2 2 2 7 7 4 4 8 6 2 9 9 0 4 9 9 8 6 & l t ; / i d & g t ; & l t ; r i n g & g t ; 4 r 4 1 q 3 q t l C o u m B p - k B v l R h u q B g m k D g t j C m s 2 E y - q C p o P y x W y 3 H i h b p u Y & l t ; / r i n g & g t ; & l t ; / r p o l y g o n s & g t ; & l t ; r p o l y g o n s & g t ; & l t ; i d & g t ; 8 2 2 2 7 7 4 4 8 6 2 9 9 0 4 9 9 8 7 & l t ; / i d & g t ; & l t ; r i n g & g t ; v u g p o p 8 t l C t 9 B - 1 D k z C z D 6 V w q B 4 Y v B j w D n B w h D - q C u 8 B n C j C & l t ; / r i n g & g t ; & l t ; / r p o l y g o n s & g t ; & l t ; r p o l y g o n s & g t ; & l t ; i d & g t ; 8 2 2 2 7 7 6 9 2 5 8 4 0 4 7 4 1 1 3 & l t ; / i d & g t ; & l t ; r i n g & g t ; 0 0 8 v 8 y s q l C j L z F 7 F q G 7 E 1 G w D 3 C k D i D j C & l t ; / r i n g & g t ; & l t ; / r p o l y g o n s & g t ; & l t ; r p o l y g o n s & g t ; & l t ; i d & g t ; 8 2 2 2 7 7 6 9 2 5 8 4 0 4 7 4 1 1 4 & l t ; / i d & g t ; & l t ; r i n g & g t ; y 2 u n _ t 6 q l C j i - H h m S u 9 W - m 8 B k q l E s 0 6 E _ g Y 6 x S r m R & l t ; / r i n g & g t ; & l t ; / r p o l y g o n s & g t ; & l t ; r p o l y g o n s & g t ; & l t ; i d & g t ; 8 2 2 2 7 7 6 9 2 5 8 4 0 4 7 4 1 1 5 & l t ; / i d & g t ; & l t ; r i n g & g t ; m j 7 k h 3 z q l C s 1 T n c 9 g E 6 y B 2 a r L h p B l p B n D x H r I n F g Q 7 E _ q D 9 4 F z C x E 6 F s 9 B v l B s i B _ r D k Y _ X 2 B j J 9 P _ C & l t ; / r i n g & g t ; & l t ; / r p o l y g o n s & g t ; & l t ; r p o l y g o n s & g t ; & l t ; i d & g t ; 8 2 2 2 7 7 6 9 2 5 8 4 0 4 7 4 1 1 6 & l t ; / i d & g t ; & l t ; r i n g & g t ; 5 h 8 8 7 j x q l C 5 z j X s _ 1 R i 7 0 F s 5 3 G 6 w q H 6 m y B x r g C t 6 _ C n m M _ _ g H 2 m S 2 2 N 6 s 5 B - q 4 B i q l D r 6 _ C h j 1 Z r 7 c u n g C 5 1 C 7 0 n H u 0 N k r - J p v H o 1 n I r w Q 4 r h D p s y B & l t ; / r i n g & g t ; & l t ; / r p o l y g o n s & g t ; & l t ; r p o l y g o n s & g t ; & l t ; i d & g t ; 8 2 2 2 7 7 7 0 6 3 2 7 9 4 2 7 5 8 5 & l t ; / i d & g t ; & l t ; r i n g & g t ; 5 h m 3 _ h n u l C s E g n E p 2 B 0 E y Z 4 q C t u C - 1 B m B o N 1 B i E x B B c h a n F h F _ h B 2 4 E j 6 B u I 1 6 D t E i p B j 5 B - D y 0 B _ r C & l t ; / r i n g & g t ; & l t ; / r p o l y g o n s & g t ; & l t ; r p o l y g o n s & g t ; & l t ; i d & g t ; 8 2 2 2 7 7 7 1 3 1 9 9 8 9 0 4 3 2 1 & l t ; / i d & g t ; & l t ; r i n g & g t ; y 6 u 5 0 n n x l C 8 7 C s l B h _ J 0 G 6 J u N q B s C o G g G i I 1 Z p m E 6 g D 1 y B 3 C u P i F 7 D & l t ; / r i n g & g t ; & l t ; / r p o l y g o n s & g t ; & l t ; r p o l y g o n s & g t ; & l t ; i d & g t ; 8 2 2 2 7 7 7 1 3 1 9 9 8 9 0 4 3 2 2 & l t ; / i d & g t ; & l t ; r i n g & g t ; g q y 8 2 o n w l C 5 8 M z 8 G 9 g 4 B g z C 9 s H u - L t D x D x I y V 3 D j D - C 6 i E 8 i G k s X 8 2 g B i 4 D 4 B 8 5 2 B g C r C - D j C & l t ; / r i n g & g t ; & l t ; / r p o l y g o n s & g t ; & l t ; r p o l y g o n s & g t ; & l t ; i d & g t ; 8 2 2 2 7 7 7 1 3 1 9 9 8 9 0 4 3 2 3 & l t ; / i d & g t ; & l t ; r i n g & g t ; x q 1 x x y y w l C p 9 M 3 1 D v L 6 9 C l D h F i C u 1 D m z P x E 0 4 C h J 7 d & l t ; / r i n g & g t ; & l t ; / r p o l y g o n s & g t ; & l t ; r p o l y g o n s & g t ; & l t ; i d & g t ; 8 2 2 2 7 7 7 1 3 1 9 9 8 9 0 4 3 2 4 & l t ; / i d & g t ; & l t ; r i n g & g t ; y g z 5 p p k x l C 4 j J _ M h L y C 0 y C 2 J - _ F q r B n I i H q 4 B n _ C 6 o M n m E 7 p C g P v f 0 c s L E 2 D h J 6 z B & l t ; / r i n g & g t ; & l t ; / r p o l y g o n s & g t ; & l t ; r p o l y g o n s & g t ; & l t ; i d & g t ; 8 2 2 2 7 7 7 1 3 1 9 9 8 9 0 4 3 2 5 & l t ; / i d & g t ; & l t ; r i n g & g t ; 8 u g 7 q x j w l C x 9 B 8 G n v C n 3 B l D h D 9 C v 5 K 3 J g C u t C k D g D q o D & l t ; / r i n g & g t ; & l t ; / r p o l y g o n s & g t ; & l t ; r p o l y g o n s & g t ; & l t ; i d & g t ; 8 2 2 2 7 7 7 1 3 1 9 9 8 9 0 4 3 2 6 & l t ; / i d & g t ; & l t ; r i n g & g t ; - r g 4 0 w x w l C o y C 0 v m B 8 G _ l H p F h F t B 3 u U v 6 X _ B v z B h E j G & l t ; / r i n g & g t ; & l t ; / r p o l y g o n s & g t ; & l t ; r p o l y g o n s & g t ; & l t ; i d & g t ; 8 2 2 2 7 7 7 3 3 8 1 5 7 3 3 4 5 2 9 & l t ; / i d & g t ; & l t ; r i n g & g t ; h j p 4 0 i 1 x l C v F 2 Z v D 2 C t j L x D - B u G 3 D q C m G 5 k B t K - V l B r V 7 p C y D 2 B k D i S t G y D t C i F j C & l t ; / r i n g & g t ; & l t ; / r p o l y g o n s & g t ; & l t ; r p o l y g o n s & g t ; & l t ; i d & g t ; 8 2 2 2 7 7 7 3 3 8 1 5 7 3 3 4 5 3 0 & l t ; / i d & g t ; & l t ; r i n g & g t ; 7 l r x i v i x l C v F w E - B p o B v D g g B 1 B j D m C 2 I 6 l C p V - G m D 0 b j G & l t ; / r i n g & g t ; & l t ; / r p o l y g o n s & g t ; & l t ; r p o l y g o n s & g t ; & l t ; i d & g t ; 8 2 2 2 7 7 7 4 0 6 8 7 6 8 1 1 2 6 5 & l t ; / i d & g t ; & l t ; r i n g & g t ; n r _ g p k 6 m m C s E h P i H l F v H 1 H 9 E x C 8 B - f 2 B p C n C 7 T & l t ; / r i n g & g t ; & l t ; / r p o l y g o n s & g t ; & l t ; r p o l y g o n s & g t ; & l t ; i d & g t ; 8 2 2 2 7 7 7 4 0 6 8 7 6 8 1 1 2 6 6 & l t ; / i d & g t ; & l t ; r i n g & g t ; w _ 8 5 x j t r p C s y I w C v D 4 C l n C q C j D k C m u I 4 B w D r B y t C p G _ E & l t ; / r i n g & g t ; & l t ; / r p o l y g o n s & g t ; & l t ; r p o l y g o n s & g t ; & l t ; i d & g t ; 8 2 2 2 7 7 7 4 4 1 2 3 6 5 4 9 6 3 3 & l t ; / i d & g t ; & l t ; r i n g & g t ; y z 7 2 i 8 v v l C 5 3 E q k J v D 8 5 F k o E j p X z H g G 0 4 E 2 g G 9 7 m C 5 C u h B y z D g D _ r C & l t ; / r i n g & g t ; & l t ; / r p o l y g o n s & g t ; & l t ; r p o l y g o n s & g t ; & l t ; i d & g t ; 8 2 2 2 7 7 7 4 4 1 2 3 6 5 4 9 6 3 4 & l t ; / i d & g t ; & l t ; r i n g & g t ; 8 2 t q 3 h z u l C t D 3 c i F 7 D k l B 3 i B u C t D _ y B j Y m J h F l b l D h D t B 1 Q j F 8 D i L r y B 0 X w L g C k D 9 I k D x E g C k D - D 3 E m D i D l C m K & l t ; / r i n g & g t ; & l t ; / r p o l y g o n s & g t ; & l t ; r p o l y g o n s & g t ; & l t ; i d & g t ; 8 2 2 2 7 7 7 4 4 1 2 3 6 5 4 9 6 3 5 & l t ; / i d & g t ; & l t ; r i n g & g t ; h m v 2 2 n 1 u l C s E p 2 B t l F - 5 C q E _ Q 8 y B 2 E l F i e 4 P s C z L s G 9 N v C 2 u C p 6 B o r M 0 D k D i D 8 C & l t ; / r i n g & g t ; & l t ; / r p o l y g o n s & g t ; & l t ; r p o l y g o n s & g t ; & l t ; i d & g t ; 8 2 2 2 7 7 7 4 4 1 2 3 6 5 4 9 6 3 6 & l t ; / i d & g t ; & l t ; r i n g & g t ; k 8 2 1 s q v u l C h u C r g G l t E 4 C 7 H x L z c g W q H 3 l C g H 9 K o a 2 C m H i E h F t B 6 u B 8 Y 6 C i E k G 3 y C y 4 E y 0 P n i C 5 y B j g B 8 i B 6 H - D h M s g B & l t ; / r i n g & g t ; & l t ; / r p o l y g o n s & g t ; & l t ; r p o l y g o n s & g t ; & l t ; i d & g t ; 8 2 2 2 7 7 7 5 0 9 9 5 6 0 2 6 3 7 0 & l t ; / i d & g t ; & l t ; r i n g & g t ; v y 8 q m 7 1 w l C t D 1 F x 6 g B p F m G k C m r H 1 h C l m D w 9 G r C h E m p J k o J & l t ; / r i n g & g t ; & l t ; / r p o l y g o n s & g t ; & l t ; r p o l y g o n s & g t ; & l t ; i d & g t ; 8 2 2 2 7 7 8 1 2 8 4 3 1 3 1 6 9 9 3 & l t ; / i d & g t ; & l t ; r i n g & g t ; 5 y l 9 h w s x p C 4 G g H 8 3 F l D _ D t B 6 g D 0 y P u D _ B w O p C l C l v E w h O & l t ; / r i n g & g t ; & l t ; / r p o l y g o n s & g t ; & l t ; r p o l y g o n s & g t ; & l t ; i d & g t ; 8 2 2 2 7 7 8 1 2 8 4 3 1 3 1 6 9 9 4 & l t ; / i d & g t ; & l t ; r i n g & g t ; 3 6 h w 6 g 3 z l C s y E o y O 8 J - W 1 X z D s B p S _ D t 7 B 1 K 8 D q m O n w D w 8 U 0 F o D p G 4 s B 7 j B l C t o T w r D _ B t C p C u H u B & l t ; / r i n g & g t ; & l t ; / r p o l y g o n s & g t ; & l t ; r p o l y g o n s & g t ; & l t ; i d & g t ; 8 2 2 2 7 7 8 1 9 7 1 5 0 7 9 3 7 2 9 & l t ; / i d & g t ; & l t ; r i n g & g t ; - 1 y - m 7 9 j q C r D w E z D l D g E y w B 6 I z N _ S x E o D w H r 5 C y R & l t ; / r i n g & g t ; & l t ; / r p o l y g o n s & g t ; & l t ; r p o l y g o n s & g t ; & l t ; i d & g t ; 8 2 2 2 7 7 8 1 9 7 1 5 0 7 9 3 7 3 0 & l t ; / i d & g t ; & l t ; r i n g & g t ; u 3 v r 6 z 8 1 l C w C _ G 0 J 2 C v I q j I g D t C n G y m B r D 6 J k K r I n D h F - r C 9 9 C 8 h B 9 k B t H 0 d w X w i B 5 C k D u H r g D g v B y D m D - I 1 t D & l t ; / r i n g & g t ; & l t ; / r p o l y g o n s & g t ; & l t ; r p o l y g o n s & g t ; & l t ; i d & g t ; 8 2 2 2 7 7 8 1 9 7 1 5 0 7 9 3 7 3 1 & l t ; / i d & g t ; & l t ; r i n g & g t ; h x m 2 5 j - g r C m p i E y y o B t n h C z - K r y r G g 4 j B 2 8 7 B 1 r p C p i H r 3 9 B & l t ; / r i n g & g t ; & l t ; / r p o l y g o n s & g t ; & l t ; r p o l y g o n s & g t ; & l t ; i d & g t ; 8 2 2 2 7 7 8 2 3 1 5 1 0 5 3 2 0 9 7 & l t ; / i d & g t ; & l t ; r i n g & g t ; y 9 8 9 l s 7 1 p C q m 2 n B k 4 9 S w x l K 5 5 z K 6 t p Z 5 8 p I m n h c _ 3 l _ B 8 h 7 J l y p M p 9 4 J 6 j u v C 9 t l r C & l t ; / r i n g & g t ; & l t ; / r p o l y g o n s & g t ; & l t ; r p o l y g o n s & g t ; & l t ; i d & g t ; 8 2 2 2 7 7 8 2 3 1 5 1 0 5 3 2 0 9 8 & l t ; / i d & g t ; & l t ; r i n g & g t ; 3 - - t 2 h r - p C 7 7 _ B 5 g N 2 7 L i 4 h F 5 w a w - i H & l t ; / r i n g & g t ; & l t ; / r p o l y g o n s & g t ; & l t ; r p o l y g o n s & g t ; & l t ; i d & g t ; 8 2 2 2 7 7 8 2 3 1 5 1 0 5 3 2 0 9 9 & l t ; / i d & g t ; & l t ; r i n g & g t ; m k g i l k n t p C x y o D v 1 h E 4 w Z t r G q r q D 4 j h K y x g B 7 l R & l t ; / r i n g & g t ; & l t ; / r p o l y g o n s & g t ; & l t ; r p o l y g o n s & g t ; & l t ; i d & g t ; 8 2 2 2 7 7 8 2 3 1 5 1 0 5 3 2 1 0 0 & l t ; / i d & g t ; & l t ; r i n g & g t ; 2 6 9 - v u w g r C h m 8 C - z 6 E w 4 T u s u C 2 6 - B p 5 E o 3 8 I w n 2 E 5 n x B o u q B s y v C g m 0 B 4 1 a r r k B o g 6 E & l t ; / r i n g & g t ; & l t ; / r p o l y g o n s & g t ; & l t ; r p o l y g o n s & g t ; & l t ; i d & g t ; 8 2 2 2 7 7 8 2 3 1 5 1 0 5 3 2 1 0 1 & l t ; / i d & g t ; & l t ; r i n g & g t ; n v x o t s 9 2 l C g v m B g t V l 7 l Q w w r B 1 2 n B 8 w - B n x G j v b 5 x r B i 3 D w j X 9 9 w E - 7 5 D & l t ; / r i n g & g t ; & l t ; / r p o l y g o n s & g t ; & l t ; r p o l y g o n s & g t ; & l t ; i d & g t ; 8 2 2 2 7 7 8 2 3 1 5 1 0 5 3 2 1 0 2 & l t ; / i d & g t ; & l t ; r i n g & g t ; s 4 q - v x k 5 p C 9 g E g N 3 F 6 C g E i q B y t D t n B j 8 B i Q 9 C t E 7 l B s l C t l B L 2 L r G _ B r C y B f h M s p C 7 t D t j D & l t ; / r i n g & g t ; & l t ; / r p o l y g o n s & g t ; & l t ; r p o l y g o n s & g t ; & l t ; i d & g t ; 8 2 2 2 7 7 8 4 0 3 3 0 9 2 2 3 9 3 7 & l t ; / i d & g t ; & l t ; r i n g & g t ; w 7 4 g _ 0 k 5 q C j I 2 J x X u l B 0 C z D h C s e k G _ F 1 G t E 2 F z J m T r B N r C w K j B h E j G & l t ; / r i n g & g t ; & l t ; / r p o l y g o n s & g t ; & l t ; r p o l y g o n s & g t ; & l t ; i d & g t ; 8 2 2 2 7 7 8 4 3 7 6 6 8 9 6 2 3 0 5 & l t ; / i d & g t ; & l t ; r i n g & g t ; 6 v y 3 1 m - 7 p C 8 i I z F i H q C h D 2 I k i B n D q y C l I z D s C g Q g N 7 F 1 H 4 I 3 F n o B 2 J i H 1 H k C s Y p m E v - L z r C n f q L j f 3 G 4 u C i 3 C x r B t r B w D 3 C j B h E _ C r D p U 8 E 3 S r i B - D l C w r C u y C m 8 C n x F p G w L t G l G 3 T & l t ; / r i n g & g t ; & l t ; / r p o l y g o n s & g t ; & l t ; r p o l y g o n s & g t ; & l t ; i d & g t ; 8 2 2 2 7 7 8 4 3 7 6 6 8 9 6 2 3 0 6 & l t ; / i d & g t ; & l t ; r i n g & g t ; j z z m 6 n m 3 l C t F x c 9 X h C q C h D t B s c x C 2 F h K p G 7 D & l t ; / r i n g & g t ; & l t ; / r p o l y g o n s & g t ; & l t ; r p o l y g o n s & g t ; & l t ; i d & g t ; 8 2 2 2 7 7 8 4 3 7 6 6 8 9 6 2 3 0 7 & l t ; / i d & g t ; & l t ; r i n g & g t ; 2 3 r l 8 n l r l C g p i B m o h C 3 p g C v 5 H 7 - k E j h O 6 l v B y n 0 C g 5 R w 7 Y & l t ; / r i n g & g t ; & l t ; / r p o l y g o n s & g t ; & l t ; r p o l y g o n s & g t ; & l t ; i d & g t ; 8 2 2 2 7 7 8 4 3 7 6 6 8 9 6 2 3 0 8 & l t ; / i d & g t ; & l t ; r i n g & g t ; x 8 i j v 6 w 4 l C h 7 H 3 g G 2 D h E _ E h I m m D i n E i H s G 1 D i E h D 9 0 C 8 Z t D i H m J m C t B 7 l D 7 1 J h n E h o P v E 3 C m D 9 j B 7 D 6 M u S h E u o D & l t ; / r i n g & g t ; & l t ; / r p o l y g o n s & g t ; & l t ; r p o l y g o n s & g t ; & l t ; i d & g t ; 8 2 2 2 7 7 8 4 3 7 6 6 8 9 6 2 3 0 9 & l t ; / i d & g t ; & l t ; r i n g & g t ; 6 i r n 5 w u 3 l C n X 5 4 E u o K 1 X 0 E k E m G v C p 8 C u j L s r D 4 F m F g D o W & l t ; / r i n g & g t ; & l t ; / r p o l y g o n s & g t ; & l t ; r p o l y g o n s & g t ; & l t ; i d & g t ; 8 2 2 2 7 7 8 4 3 7 6 6 8 9 6 2 3 1 0 & l t ; / i d & g t ; & l t ; r i n g & g t ; j 1 l - i 0 - y p C 7 4 w C v i k B 8 9 l D 1 w P x 4 _ C - h 2 B 7 t t B 2 s K & l t ; / r i n g & g t ; & l t ; / r p o l y g o n s & g t ; & l t ; r p o l y g o n s & g t ; & l t ; i d & g t ; 8 2 2 2 7 7 8 4 3 7 6 6 8 9 6 2 3 1 1 & l t ; / i d & g t ; & l t ; r i n g & g t ; 1 1 y 2 v w x - p C 9 n h F o r u B 7 n z B x w 9 T 0 t o C t _ u D w v o C 9 - o E x 3 x I s m 2 D 7 l t B 8 g u D p s n J k g 3 j C i 9 t L 0 k y C n h 7 m B 3 q s D 7 2 - B & l t ; / r i n g & g t ; & l t ; / r p o l y g o n s & g t ; & l t ; r p o l y g o n s & g t ; & l t ; i d & g t ; 8 2 2 2 7 7 8 4 3 7 6 6 8 9 6 2 3 1 2 & l t ; / i d & g t ; & l t ; r i n g & g t ; k w _ u w 5 y 1 l C t x k C j 0 o D 1 6 d q _ F x y N p m U 9 9 9 C 2 l w G 6 p g B j - 0 F p v J j v 8 D m q Y _ x F j 9 T 6 g u M 8 4 r E w 2 l B & l t ; / r i n g & g t ; & l t ; / r p o l y g o n s & g t ; & l t ; r p o l y g o n s & g t ; & l t ; i d & g t ; 8 2 2 2 7 7 8 4 3 7 6 6 8 9 6 2 3 1 3 & l t ; / i d & g t ; & l t ; r i n g & g t ; 4 2 i v 5 l 6 h r C s E 1 F n D 1 H u j D _ 3 B 6 D x C x E 0 D m I y D l E w H l i K & l t ; / r i n g & g t ; & l t ; / r p o l y g o n s & g t ; & l t ; r p o l y g o n s & g t ; & l t ; i d & g t ; 8 2 2 2 7 7 8 4 3 7 6 6 8 9 6 2 3 1 4 & l t ; / i d & g t ; & l t ; r i n g & g t ; l h l - 6 2 3 y p C r 7 2 e n 6 R w r 5 C n n r B m x 4 E z z o E - k V & l t ; / r i n g & g t ; & l t ; / r p o l y g o n s & g t ; & l t ; r p o l y g o n s & g t ; & l t ; i d & g t ; 8 2 2 2 7 7 8 4 3 7 6 6 8 9 6 2 3 1 5 & l t ; / i d & g t ; & l t ; r i n g & g t ; 2 t x 3 _ i 9 y p C 2 0 y G 9 _ - F 5 g t H w 0 k C m w h D n 8 x B & l t ; / r i n g & g t ; & l t ; / r p o l y g o n s & g t ; & l t ; r p o l y g o n s & g t ; & l t ; i d & g t ; 8 2 2 2 7 7 8 4 3 7 6 6 8 9 6 2 3 1 6 & l t ; / i d & g t ; & l t ; r i n g & g t ; - p l 8 7 5 7 v p C 4 G q z E j p B 2 e s 2 J r C - D j C w C - l F o w D u 1 B p C y b q P 2 B i F _ C s E w E 0 z H x r D 4 C y M q G 3 m B 0 3 B 5 F 6 Q w E 1 D n F m 2 F y n C t b i K q C _ D 9 C g I g P 3 C j B n k B r a y o B 8 q D w 7 E r r B o I 3 a 9 5 B 8 B g C r J 6 s C 8 X i t E o P t C i D w B 9 T r D v i B h j B u l B - p F y v B 5 C p C l C 1 I & l t ; / r i n g & g t ; & l t ; / r p o l y g o n s & g t ; & l t ; r p o l y g o n s & g t ; & l t ; i d & g t ; 8 2 2 2 7 7 8 4 3 7 6 6 8 9 6 2 3 1 7 & l t ; / i d & g t ; & l t ; r i n g & g t ; _ y u 0 n 0 r h r C 4 5 m C o 0 r C _ 5 0 B u 8 W - t v D t g q S 9 2 q B 6 t k D t q u Y 0 z G 7 n 8 N 0 q Q k g k B m 0 1 D s u 8 H 9 m P 5 - D j 4 G _ 6 u G h y M h h i C i r i H 0 k Y g 5 M & l t ; / r i n g & g t ; & l t ; / r p o l y g o n s & g t ; & l t ; r p o l y g o n s & g t ; & l t ; i d & g t ; 8 2 2 2 7 7 8 4 7 2 0 2 8 7 0 0 6 7 3 & l t ; / i d & g t ; & l t ; r i n g & g t ; 9 - z g n g q z p C _ n i B h x v C i 0 _ F h F I k l C P t u y C o r u B h l _ B p 6 w F 1 9 2 D 2 1 j H 1 h o E 0 p E n - Z 3 2 C 8 g u B 1 9 E i u F & l t ; / r i n g & g t ; & l t ; / r p o l y g o n s & g t ; & l t ; r p o l y g o n s & g t ; & l t ; i d & g t ; 8 2 2 2 7 7 8 5 0 6 3 8 8 4 3 9 0 4 1 & l t ; / i d & g t ; & l t ; r i n g & g t ; w h 1 w o y m z p C w 2 r i B g 3 y G i k 1 C h _ U q t Z 7 2 o B 5 l X v v 5 E _ v 6 g B 5 l k D h w p C & l t ; / r i n g & g t ; & l t ; / r p o l y g o n s & g t ; & l t ; r p o l y g o n s & g t ; & l t ; i d & g t ; 8 2 2 2 7 7 8 5 0 6 3 8 8 4 3 9 0 4 2 & l t ; / i d & g t ; & l t ; r i n g & g t ; y q 7 r h k 2 y p C n X j 1 f 8 G 1 v B 6 q C 4 E g g C 9 E 9 i W 3 0 Q x E k p B t G n C j C q h C y S i F _ C & l t ; / r i n g & g t ; & l t ; / r p o l y g o n s & g t ; & l t ; r p o l y g o n s & g t ; & l t ; i d & g t ; 8 2 2 2 7 8 0 1 5 5 6 5 5 8 8 0 7 0 5 & l t ; / i d & g t ; & l t ; r i n g & g t ; y w s - t p 2 s l C w C i a w E i H l F - E s F n l B z C 0 D k F g D 3 I & l t ; / r i n g & g t ; & l t ; / r p o l y g o n s & g t ; & l t ; r p o l y g o n s & g t ; & l t ; i d & g t ; 8 2 2 2 7 8 1 0 8 3 3 6 8 8 1 6 6 4 1 & l t ; / i d & g t ; & l t ; r i n g & g t ; l 6 t 2 k v y 9 p C 5 v K 3 7 U 4 s L 5 g D y n G k a - c o J j D 8 D t 5 B 5 s B o j D 1 o D v r R s u C w v B 2 D p G 9 D i W 7 r B 1 C o F - I n 5 B 5 G 9 m D m d l J j G & l t ; / r i n g & g t ; & l t ; / r p o l y g o n s & g t ; & l t ; r p o l y g o n s & g t ; & l t ; i d & g t ; 8 2 2 2 7 8 1 0 8 3 3 6 8 8 1 6 6 4 2 & l t ; / i d & g t ; & l t ; r i n g & g t ; x o 2 9 1 z 7 x p C 9 6 I 7 h L 5 3 1 B g x 4 B u m z C 0 v 0 B o w q C 7 6 G j v u B i k O 5 8 g C t n e 1 o b k q z K w g K & l t ; / r i n g & g t ; & l t ; / r p o l y g o n s & g t ; & l t ; r p o l y g o n s & g t ; & l t ; i d & g t ; 8 2 2 2 7 8 3 7 2 9 0 6 8 6 7 0 9 7 7 & l t ; / i d & g t ; & l t ; r i n g & g t ; s z k o z _ j w l C 3 h _ K 4 s g F q 2 j - C _ 4 v 7 D - x p Z 6 _ 5 t B 6 r t D y 8 g G _ r r B 5 o m h B z y q g B g 7 7 E 7 _ 1 I m t - s B 4 z s t B n l 5 Y 7 q 9 U k 0 _ L k n y M w t r C l 4 l U 9 8 q H 0 8 r z B i 1 z 4 D u 4 o Z 1 w l D v 4 0 t B y 8 u g B q g n U 0 8 y N 6 5 m U g 7 q m C k 5 l g D i _ 5 H s 3 v V y g l G k _ u H y 8 - M 8 p q C 2 6 z L 9 u 7 N w 4 o C & l t ; / r i n g & g t ; & l t ; / r p o l y g o n s & g t ; & l t ; r p o l y g o n s & g t ; & l t ; i d & g t ; 8 2 2 2 7 8 3 9 3 5 2 2 7 1 0 1 1 8 5 & l t ; / i d & g t ; & l t ; r i n g & g t ; u w x o y 9 r w l C l L s V _ J i J 3 R r E 1 C k P o D y H h G & l t ; / r i n g & g t ; & l t ; / r p o l y g o n s & g t ; & l t ; r p o l y g o n s & g t ; & l t ; i d & g t ; 8 2 2 2 7 8 3 9 3 5 2 2 7 1 0 1 1 8 6 & l t ; / i d & g t ; & l t ; r i n g & g t ; 9 g 0 t y n t w l C 0 G o l B 5 S l 2 B 0 l B k K k J p 0 B w P m i B u L q P h R _ B 9 V k F 7 D & l t ; / r i n g & g t ; & l t ; / r p o l y g o n s & g t ; & l t ; r p o l y g o n s & g t ; & l t ; i d & g t ; 8 2 2 2 7 8 4 0 0 3 9 4 6 5 7 7 9 2 1 & l t ; / i d & g t ; & l t ; r i n g & g t ; _ k j q 5 2 1 z l C - t C 0 5 B 6 s B 0 y H y - L 2 m G 8 Z o 7 D p 7 b m - P 9 S y E 3 D j F 6 D m 3 i B z r F 2 m Y 5 v D 8 p B _ x F 8 7 G v E 3 C j E n G w T 6 4 E 2 X _ B 2 B k D w K 8 C & l t ; / r i n g & g t ; & l t ; / r p o l y g o n s & g t ; & l t ; r p o l y g o n s & g t ; & l t ; i d & g t ; 8 2 2 2 7 8 4 7 5 9 8 6 0 8 2 2 0 1 7 & l t ; / i d & g t ; & l t ; r i n g & g t ; 0 3 p n o g 4 1 l C 8 x E 6 o V 5 k F 7 l C 0 J g i C - B h C q G r H o U t I - B i E _ D n K 8 g D r g B n o D n z D 0 q B g p C j D - E z Q m I y D 2 B t U p w D w 7 H 7 7 C 9 M p V z E r C i D _ B r C p G j C m r B 2 N j q B 5 Y 6 B k r D 4 F 2 H h G s m G 9 y B n E w H w g B & l t ; / r i n g & g t ; & l t ; / r p o l y g o n s & g t ; & l t ; r p o l y g o n s & g t ; & l t ; i d & g t ; 8 2 2 2 7 9 0 2 9 1 7 7 8 6 9 9 2 6 5 & l t ; / i d & g t ; & l t ; r i n g & g t ; q k _ k p x t 6 l C - k 0 B x n D v m _ G 0 9 G k r K w 2 G t i K g o l T 1 0 S v 4 h B j p J g o f 6 7 V 7 _ Y 5 z r C 3 - w F o 0 7 C w w t G 9 t t C t r x E g 0 x B z r y B m 3 H 1 l f o i 0 C y 0 n F 3 5 u E r 7 V 8 i h K s s o F _ _ I 0 m v B y l 9 B & l t ; / r i n g & g t ; & l t ; / r p o l y g o n s & g t ; & l t ; r p o l y g o n s & g t ; & l t ; i d & g t ; 8 2 2 2 7 9 0 4 9 7 9 3 7 1 2 9 4 7 3 & l t ; / i d & g t ; & l t ; r i n g & g t ; 4 r r v - - 2 7 l C t 9 m N l 9 2 B i q k C 2 8 5 X o _ 5 y B _ h t C 1 - j L s 8 8 N 2 l 3 G j o l q C o j p B 5 u 2 D 6 6 7 1 B 9 g y F t j 0 a 6 2 v H n _ l S o j z t B o 3 j F & l t ; / r i n g & g t ; & l t ; / r p o l y g o n s & g t ; & l t ; r p o l y g o n s & g t ; & l t ; i d & g t ; 8 2 2 2 7 9 0 7 0 4 0 9 5 5 5 9 6 8 1 & l t ; / i d & g t ; & l t ; r i n g & g t ; n 7 5 l 3 y i _ l C g 7 i O k 6 5 B p q c _ y J 3 3 X 5 h m D 7 8 a y 4 e r u n B & l t ; / r i n g & g t ; & l t ; / r p o l y g o n s & g t ; & l t ; r p o l y g o n s & g t ; & l t ; i d & g t ; 8 2 2 2 7 9 1 0 1 3 3 3 3 2 0 4 9 9 3 & l t ; / i d & g t ; & l t ; r i n g & g t ; 9 i r 9 o l 4 i m C - u l E 8 1 v H 5 3 1 D m h U y 0 H p n N v 9 G t 1 l B s z M 2 m C t 0 K r u E u y n B w y J y 9 R r 3 - K 6 2 9 B 6 g a 2 g c n 2 o E 7 i G 6 w m B z y 7 C 0 _ o B 6 z L i p c 4 _ D & l t ; / r i n g & g t ; & l t ; / r p o l y g o n s & g t ; & l t ; r p o l y g o n s & g t ; & l t ; i d & g t ; 8 2 2 2 7 9 1 1 1 6 4 1 2 4 2 0 0 9 7 & l t ; / i d & g t ; & l t ; r i n g & g t ; 9 r n 3 n k 7 j m C v c 6 G 1 D n F q B w E 2 C u G _ D n W 2 d i E 8 I r K 4 D 8 D i x B x D 4 C l D h D 9 C 7 M 6 B z E j E m P v G i F 8 E u K 8 H r a 2 B k D 9 D 5 I r D 6 G 6 m I & l t ; / r i n g & g t ; & l t ; / r p o l y g o n s & g t ; & l t ; r p o l y g o n s & g t ; & l t ; i d & g t ; 8 2 2 2 7 9 1 1 1 6 4 1 2 4 2 0 0 9 8 & l t ; / i d & g t ; & l t ; r i n g & g t ; j h 4 l h q g k m C v F 3 F 6 C o G 7 r C 4 B w D 2 D h J 4 R 5 T & l t ; / r i n g & g t ; & l t ; / r p o l y g o n s & g t ; & l t ; r p o l y g o n s & g t ; & l t ; i d & g t ; 8 2 2 2 7 9 2 0 0 9 7 6 5 6 1 7 6 6 5 & l t ; / i d & g t ; & l t ; r i n g & g t ; l 3 6 _ h y k m m C 4 M o V - L v F x l F 9 S g H 3 H j S _ j B i C - Z 5 J m I x V 7 M 9 Q 8 B g C v E 3 C j E - D 7 D & l t ; / r i n g & g t ; & l t ; / r p o l y g o n s & g t ; & l t ; r p o l y g o n s & g t ; & l t ; i d & g t ; 8 2 2 2 7 9 2 0 0 9 7 6 5 6 1 7 6 6 6 & l t ; / i d & g t ; & l t ; r i n g & g t ; 8 u _ w 0 q 8 m m C - n B 6 M z F 3 F h c 5 F 1 H 8 D t 7 F x C z E w D m o B 0 F 2 B j E 6 m B _ o E & l t ; / r i n g & g t ; & l t ; / r p o l y g o n s & g t ; & l t ; r p o l y g o n s & g t ; & l t ; i d & g t ; 8 2 2 2 7 9 2 1 4 7 2 0 4 5 7 1 1 3 7 & l t ; / i d & g t ; & l t ; r i n g & g t ; t 1 1 0 x 9 s p m C t D 7 c 3 D g J 4 D q L 1 C g C r C - D j C & l t ; / r i n g & g t ; & l t ; / r p o l y g o n s & g t ; & l t ; r p o l y g o n s & g t ; & l t ; i d & g t ; 8 2 2 2 7 9 2 8 0 0 0 3 9 6 0 0 1 2 9 & l t ; / i d & g t ; & l t ; r i n g & g t ; 0 x o k o 8 l t m C t k F m 8 C y E 3 D g J z N 0 w C 7 C t y B y D n E r V g C r C g D _ C & l t ; / r i n g & g t ; & l t ; / r p o l y g o n s & g t ; & l t ; r p o l y g o n s & g t ; & l t ; i d & g t ; 8 2 2 2 7 9 3 1 0 9 2 7 7 2 4 5 4 4 2 & l t ; / i d & g t ; & l t ; r i n g & g t ; - 7 i g 3 x y r m C i p i D q g _ E l g V 6 y z O k r v C 5 w M m t h B & l t ; / r i n g & g t ; & l t ; / r p o l y g o n s & g t ; & l t ; r p o l y g o n s & g t ; & l t ; i d & g t ; 8 2 2 2 7 9 3 5 5 5 9 5 3 8 4 4 2 2 5 & l t ; / i d & g t ; & l t ; r i n g & g t ; - 5 u t p 7 u t m C 6 k B y G 5 g D 8 G 2 C w M z D k E 9 7 B - r C i G u Y 0 r H h N 1 E h J l C q E u 0 B i 1 C & l t ; / r i n g & g t ; & l t ; / r p o l y g o n s & g t ; & l t ; r p o l y g o n s & g t ; & l t ; i d & g t ; 8 2 2 2 7 9 3 5 5 5 9 5 3 8 4 4 2 2 6 & l t ; / i d & g t ; & l t ; r i n g & g t ; 6 9 3 t 4 2 7 u m C r t q B g m j B m m B 8 v E - - w B 1 n w F z m J t p 9 E & l t ; / r i n g & g t ; & l t ; / r p o l y g o n s & g t ; & l t ; r p o l y g o n s & g t ; & l t ; i d & g t ; 8 2 2 2 7 9 3 5 5 5 9 5 3 8 4 4 2 2 7 & l t ; / i d & g t ; & l t ; r i n g & g t ; s g 7 s 1 v w u m C v j 9 y E u l z g B 1 3 4 L v m m 7 C z q g K 6 6 6 F 0 n y F 7 t i q B s 2 h D m m r J 6 j _ G i o _ H h u 7 O 8 m m P i 5 j H n 4 8 I & l t ; / r i n g & g t ; & l t ; / r p o l y g o n s & g t ; & l t ; r p o l y g o n s & g t ; & l t ; i d & g t ; 8 2 2 2 7 9 3 9 3 3 9 1 0 9 6 6 2 7 3 & l t ; / i d & g t ; & l t ; r i n g & g t ; q 9 7 q w q - u m C s E q w U g H s G _ D 5 r C 0 4 E l 6 B z V g C 0 H o K i O 7 D & l t ; / r i n g & g t ; & l t ; / r p o l y g o n s & g t ; & l t ; r p o l y g o n s & g t ; & l t ; i d & g t ; 8 2 2 2 7 9 3 9 3 3 9 1 0 9 6 6 2 7 4 & l t ; / i d & g t ; & l t ; r i n g & g t ; 4 h w 4 5 r h v m C 5 B v D 0 E - B i J 4 I k I 3 E k F g F j C & l t ; / r i n g & g t ; & l t ; / r p o l y g o n s & g t ; & l t ; r p o l y g o n s & g t ; & l t ; i d & g t ; 8 2 2 2 7 9 4 0 0 2 6 3 0 4 4 3 0 0 9 & l t ; / i d & g t ; & l t ; r i n g & g t ; x n 5 r 6 m s x m C i a r I m J w 4 B h F w j E k _ H x _ E 8 B 7 f m D i D 7 p B 6 j X 2 z B & l t ; / r i n g & g t ; & l t ; / r p o l y g o n s & g t ; & l t ; r p o l y g o n s & g t ; & l t ; i d & g t ; 8 2 2 2 7 9 5 2 3 9 5 8 1 0 2 4 2 5 7 & l t ; / i d & g t ; & l t ; r i n g & g t ; 7 x y g p t p v m C r n s j B v 9 y o B v g 9 B - 4 q Q q 5 2 L y x w N y s l L y m - S j 0 z E l x o E z t t H k t y K 6 n - o B u g h S g s w C & l t ; / r i n g & g t ; & l t ; / r p o l y g o n s & g t ; & l t ; r p o l y g o n s & g t ; & l t ; i d & g t ; 8 2 2 2 7 9 5 4 1 1 3 7 9 7 1 6 0 9 7 & l t ; / i d & g t ; & l t ; r i n g & g t ; 4 v p t n u 3 v m C 7 v S l p T x D 4 C 0 h I q C m G l o J h 5 X m 0 N 0 D k D t h H w B _ C & l t ; / r i n g & g t ; & l t ; / r p o l y g o n s & g t ; & l t ; r p o l y g o n s & g t ; & l t ; i d & g t ; 8 2 2 2 7 9 6 4 0 7 8 1 2 1 2 8 7 6 9 & l t ; / i d & g t ; & l t ; r i n g & g t ; 5 3 w u n 5 s y m C u x 2 C 1 8 z H o 1 U m s t B m 8 D 4 n T p - O g p Z s 8 8 E _ _ g B q o n B i h I u 5 _ B w - T 4 g p C t s d j 9 7 D 1 z x B j g S & l t ; / r i n g & g t ; & l t ; / r p o l y g o n s & g t ; & l t ; r p o l y g o n s & g t ; & l t ; i d & g t ; 8 2 2 2 7 9 6 4 7 6 5 3 1 6 0 5 5 0 5 & l t ; / i d & g t ; & l t ; r i n g & g t ; 2 _ i _ v y 6 z m C i V p I v F 9 O 1 F 4 E q C h F 4 D u G m G v B u D 6 D x C t V 0 D u D 2 F o F i O 1 j B & l t ; / r i n g & g t ; & l t ; / r p o l y g o n s & g t ; & l t ; r p o l y g o n s & g t ; & l t ; i d & g t ; 8 2 2 2 7 9 6 4 7 6 5 3 1 6 0 5 5 0 6 & l t ; / i d & g t ; & l t ; r i n g & g t ; 6 p i l p v _ z m C 6 x 8 K i q 3 F o r C t l i B - s 9 F o y a v _ n B q 6 X 4 v Z _ 5 k G t u P m l o B 3 k M 9 9 s E p 5 O y 2 N p t I - i 4 C i t 8 I - j b w 7 _ C z k N 3 1 L 6 3 h C j m K & l t ; / r i n g & g t ; & l t ; / r p o l y g o n s & g t ; & l t ; r p o l y g o n s & g t ; & l t ; i d & g t ; 8 2 2 2 7 9 6 7 1 7 0 4 9 7 7 4 0 8 1 & l t ; / i d & g t ; & l t ; r i n g & g t ; j q s n x v q w m C 1 1 B w g B 1 g E g l B p I 0 M g H 1 n B h F t B 2 c 1 C 2 B i D - D 9 G h N 3 M _ i E 5 5 B q I o D y H - F & l t ; / r i n g & g t ; & l t ; / r p o l y g o n s & g t ; & l t ; r p o l y g o n s & g t ; & l t ; i d & g t ; 8 2 2 2 7 9 6 7 5 1 4 0 9 5 1 2 4 4 9 & l t ; / i d & g t ; & l t ; r i n g & g t ; g z 9 x 4 4 0 x m C p X n 2 B M y E s G g E i C 2 1 D p B N o D i D 7 D & l t ; / r i n g & g t ; & l t ; / r p o l y g o n s & g t ; & l t ; r p o l y g o n s & g t ; & l t ; i d & g t ; 8 2 2 2 7 9 6 7 8 5 7 6 9 2 5 0 8 1 8 & l t ; / i d & g t ; & l t ; r i n g & g t ; 7 _ 8 4 j z 6 x m C w w Z 4 5 0 C x 2 L v D p m C 6 C x k C r v B 4 C 1 B z t B 6 D l 9 N y k 8 I h R 5 C k F _ E & l t ; / r i n g & g t ; & l t ; / r p o l y g o n s & g t ; & l t ; r p o l y g o n s & g t ; & l t ; i d & g t ; 8 2 2 2 7 9 6 7 8 5 7 6 9 2 5 0 8 1 9 & l t ; / i d & g t ; & l t ; r i n g & g t ; o n k 0 6 n 8 x m C 1 l C 7 s E 7 F z H y E 3 D j D - N u 9 N 9 w S _ k J s s F 5 F q Q w h H _ D 2 S _ w S j 7 B o _ M 7 G 4 L p C n U l Q k o B 6 L v E p N q _ J u D w 2 D 2 D m D 9 D 5 3 B x 9 B 0 W n C r n C r 8 D r G u H & l t ; / r i n g & g t ; & l t ; / r p o l y g o n s & g t ; & l t ; r p o l y g o n s & g t ; & l t ; i d & g t ; 8 2 2 2 7 9 6 7 8 5 7 6 9 2 5 0 8 2 0 & l t ; / i d & g t ; & l t ; r i n g & g t ; l 1 o g 1 o l y m C q s L t 2 g B n _ J 4 r 8 D 9 h K 0 0 y G - o T v 3 C y E 6 C j D m M 3 R m o B 3 y D 8 i D l k H 8 x r B 9 z I 9 3 m C w t G 1 4 F z m E y - F s 8 I r y O i 6 c y D m D i F 8 C & l t ; / r i n g & g t ; & l t ; / r p o l y g o n s & g t ; & l t ; r p o l y g o n s & g t ; & l t ; i d & g t ; 8 2 2 2 7 9 6 9 9 1 9 2 7 6 8 1 0 2 5 & l t ; / i d & g t ; & l t ; r i n g & g t ; s x _ 3 o 2 5 z m C m o g i B u j r C _ 8 h G t 4 8 E t 2 n B 2 n o g F n u s C l 6 5 l C j 6 o j D r 4 5 G 0 1 3 K _ v 9 I i g v B v 1 2 s B g k 6 9 B 0 j 8 U 6 q - J 7 g _ w B n p l I q 6 m G 0 _ w 4 B w 5 q m B t r 9 E 0 v 3 j a 0 - y k B o 4 6 4 C o n 8 p B 5 u s p B p g w 6 C o n 4 i C h r 8 q L j w u - D 6 0 p D s q v g B 6 y v V 2 7 z C p 3 p C 6 3 - - B 3 l t V i l 8 Q g m x V 6 q 7 D 1 6 9 H 1 s 2 l B w 9 u F k - q h B o j l S 7 k 3 u G z h h Q m 2 - I 8 4 0 4 B t n z D r r t V 6 _ h F h w 9 B u o n K o 2 o F g y l _ I 6 2 n C l 2 x D 3 _ 0 C 2 k 6 C g s 3 X t _ v G i t w 0 B y u 7 J k 1 q Y 6 5 2 C _ m z Q 2 j t p B 5 8 0 F 7 o 5 C 9 l 7 8 B m s u C l v 6 H & l t ; / r i n g & g t ; & l t ; / r p o l y g o n s & g t ; & l t ; r p o l y g o n s & g t ; & l t ; i d & g t ; 8 2 2 2 8 4 7 1 5 7 1 4 5 6 9 8 3 0 5 & l t ; / i d & g t ; & l t ; r i n g & g t ; - 4 7 w 3 9 m x n C v F g H _ g C i J k C i 6 H 4 B 1 C _ B p J h J v i P & l t ; / r i n g & g t ; & l t ; / r p o l y g o n s & g t ; & l t ; r p o l y g o n s & g t ; & l t ; i d & g t ; 8 2 2 2 8 7 0 5 5 6 1 2 7 5 2 6 9 1 3 & l t ; / i d & g t ; & l t ; r i n g & g t ; k s y 6 0 3 2 8 o C m i 9 C r 4 V w h h M o 7 h E 1 u 7 C y 3 k C 9 o k T & l t ; / r i n g & g t ; & l t ; / r p o l y g o n s & g t ; & l t ; r p o l y g o n s & g t ; & l t ; i d & g t ; 8 2 2 2 8 7 1 5 8 6 9 1 9 6 7 7 9 5 3 & l t ; / i d & g t ; & l t ; r i n g & g t ; n i 7 t 6 2 z l l C z c w E 3 t E _ V o Z x H q D 2 X 6 O 2 T m I - G 2 B p C - d j J n R 4 H s W 5 I & l t ; / r i n g & g t ; & l t ; / r p o l y g o n s & g t ; & l t ; r p o l y g o n s & g t ; & l t ; i d & g t ; 8 2 2 2 8 7 1 6 5 5 6 3 9 1 5 4 6 8 9 & l t ; / i d & g t ; & l t ; r i n g & g t ; 9 q i 0 i o t z o C y m d 2 j H v D y E 9 F t S j D _ w C i t D z n K 7 0 G l 8 D j B p C s H & l t ; / r i n g & g t ; & l t ; / r p o l y g o n s & g t ; & l t ; r p o l y g o n s & g t ; & l t ; i d & g t ; 8 2 2 2 8 7 2 0 6 7 9 5 6 0 1 5 1 0 5 & l t ; / i d & g t ; & l t ; r i n g & g t ; r 7 3 2 q 1 3 i l C l p T s g M p I m g B r y F 3 F n F g E _ i P k C 6 B l D o k E u e w E 1 D k E _ D z r C m 2 s B x C 8 B 3 C k D - D - n F s q G g 0 B z 1 D 8 r C x x G t F k F r t R z r F 4 3 C 3 C v v D w H w g B & l t ; / r i n g & g t ; & l t ; / r p o l y g o n s & g t ; & l t ; r p o l y g o n s & g t ; & l t ; i d & g t ; 8 2 2 2 8 7 2 0 6 7 9 5 6 0 1 5 1 0 6 & l t ; / i d & g t ; & l t ; r i n g & g t ; 6 m l z r w z i l C i 0 G s E x D 4 E n w F k 5 D 8 D g q X 5 G y D v G k D _ C 9 h L p 6 D p G 7 D & l t ; / r i n g & g t ; & l t ; / r p o l y g o n s & g t ; & l t ; r p o l y g o n s & g t ; & l t ; i d & g t ; 8 2 2 2 8 7 2 0 6 7 9 5 6 0 1 5 1 0 7 & l t ; / i d & g t ; & l t ; r i n g & g t ; z 4 w 1 u - n o q C w C 1 F 6 C i E t t B z g B 4 B z C 1 E 0 K 6 g B y m B & l t ; / r i n g & g t ; & l t ; / r p o l y g o n s & g t ; & l t ; r p o l y g o n s & g t ; & l t ; i d & g t ; 8 2 2 2 8 7 2 2 7 4 1 1 4 4 4 5 3 1 3 & l t ; / i d & g t ; & l t ; r i n g & g t ; 9 y u v 2 z n u q C w C 0 C 2 C s C q C m M 5 z D 5 7 B t B z C y D 2 B o n B w W k F 9 P z w B & l t ; / r i n g & g t ; & l t ; / r p o l y g o n s & g t ; & l t ; r p o l y g o n s & g t ; & l t ; i d & g t ; 8 2 2 2 8 7 2 3 7 7 1 9 3 6 6 0 4 1 7 & l t ; / i d & g t ; & l t ; r i n g & g t ; 0 1 _ 6 5 3 w 9 k C z O j L u E 5 F k E 2 E i E 9 E 9 U j V 4 c 1 E 0 H _ C y R & l t ; / r i n g & g t ; & l t ; / r p o l y g o n s & g t ; & l t ; r p o l y g o n s & g t ; & l t ; i d & g t ; 8 2 2 2 8 7 2 4 8 0 2 7 2 8 7 5 5 2 1 & l t ; / i d & g t ; & l t ; r i n g & g t ; l - i g _ v r o l C 2 0 Y 9 8 O y y I h H 2 B i F _ C 1 x N v D j t E i 2 J z y N w E 2 E l F 9 E j h C i 8 G s q D k z P u g E q h D n y E r u m B w 3 C w D o D j J - D u B & l t ; / r i n g & g t ; & l t ; / r p o l y g o n s & g t ; & l t ; r p o l y g o n s & g t ; & l t ; i d & g t ; 8 2 2 2 8 7 3 4 5 8 3 8 4 5 6 8 3 2 5 & l t ; / i d & g t ; & l t ; r i n g & g t ; 5 k j o - n k 1 m C 1 O h P u y B 5 X 4 C l D t b v g B z H m C 1 Z _ P 6 L 3 R i E - C r E y o B 0 D t Z - D h M 6 W i D h e j C 6 M o 7 B & l t ; / r i n g & g t ; & l t ; / r p o l y g o n s & g t ; & l t ; r p o l y g o n s & g t ; & l t ; i d & g t ; 8 2 2 2 8 7 3 4 7 6 7 0 5 2 8 8 1 9 3 & l t ; / i d & g t ; & l t ; r i n g & g t ; s v n g 3 y o _ p C l k F t v K n I s i C 1 D r h B o C - C u Y 8 4 D 3 r C k j E 9 h F t B z m E _ 1 B 6 B 0 D w O r G s t B 9 - B 9 n L & l t ; / r i n g & g t ; & l t ; / r p o l y g o n s & g t ; & l t ; r p o l y g o n s & g t ; & l t ; i d & g t ; 8 2 2 2 8 7 3 4 7 6 7 0 5 2 8 8 1 9 4 & l t ; / i d & g t ; & l t ; r i n g & g t ; t u u t r p 3 2 m C w k s B 2 6 n B _ w t B u 5 7 D g s H 8 3 f v o a q W & l t ; / r i n g & g t ; & l t ; / r p o l y g o n s & g t ; & l t ; r p o l y g o n s & g t ; & l t ; i d & g t ; 8 2 2 2 8 7 3 4 7 6 7 0 5 2 8 8 1 9 5 & l t ; / i d & g t ; & l t ; r i n g & g t ; y v x s 1 m - 1 m C 6 Z 8 w D _ E u C q l B 2 C 1 L _ J h C q C k G 0 O g E 9 C t E - G m t D x H p E 7 R 5 E v E g G j S t K 5 N 7 Z i M 3 W 2 w C r E - G x g B w F 0 Y 4 B r V 1 E 4 D y F v C 9 G 8 F y H g 1 E w C 0 C u J y C z F 1 D l T w C v D 9 D 3 E p G 0 N 5 Y w C u E _ R h E _ C u C n I 7 I v G n M 7 L t D z D - F n L - J z E r Q y H 5 D u K u B & l t ; / r i n g & g t ; & l t ; / r p o l y g o n s & g t ; & l t ; r p o l y g o n s & g t ; & l t ; i d & g t ; 8 2 2 2 8 7 3 4 7 6 7 0 5 2 8 8 1 9 6 & l t ; / i d & g t ; & l t ; r i n g & g t ; k 7 y m o z g 2 m C 5 B v D i H l F s o C 3 D m Q i U q C h D v 7 B r E 1 C r B l Q 9 D q H h Z s K 0 D m F _ R h Z o K & l t ; / r i n g & g t ; & l t ; / r p o l y g o n s & g t ; & l t ; r p o l y g o n s & g t ; & l t ; i d & g t ; 8 2 2 2 8 7 6 3 9 7 2 8 3 0 4 9 4 7 3 & l t ; / i d & g t ; & l t ; r i n g & g t ; l q y 7 o p 5 2 m C - S x D h C l D h D 1 N 7 G h K y H q H & l t ; / r i n g & g t ; & l t ; / r p o l y g o n s & g t ; & l t ; r p o l y g o n s & g t ; & l t ; i d & g t ; 8 2 2 2 8 7 6 3 9 7 2 8 3 0 4 9 4 7 4 & l t ; / i d & g t ; & l t ; r i n g & g t ; 8 _ k h x j 0 2 m C _ Z 3 i B u E p X x X r D w E - B h C q U - X r u B i J 6 D y c v H i G l y C r r F g G r E 1 C _ B r C i D l C q I o D 8 c t C k D h 6 C s 1 E 8 s B & l t ; / r i n g & g t ; & l t ; / r p o l y g o n s & g t ; & l t ; r p o l y g o n s & g t ; & l t ; i d & g t ; 8 2 2 2 8 7 6 3 9 7 2 8 3 0 4 9 4 7 5 & l t ; / i d & g t ; & l t ; r i n g & g t ; p u x w _ s 6 2 m C 0 Q 7 c 5 F k J - C 3 M i G r l B h H r G l C 7 T & l t ; / r i n g & g t ; & l t ; / r p o l y g o n s & g t ; & l t ; r p o l y g o n s & g t ; & l t ; i d & g t ; 8 2 2 2 8 7 6 4 3 1 6 4 2 7 8 7 8 4 1 & l t ; / i d & g t ; & l t ; r i n g & g t ; 3 9 7 j 0 5 5 2 m C y 3 8 B q i T 4 l S 8 1 y D 4 m _ B 3 h K 7 m 5 B w - - D u l - B 3 2 5 C 2 k n B 0 7 Q s q o D x r l C 6 g J k 6 h C 8 h Y & l t ; / r i n g & g t ; & l t ; / r p o l y g o n s & g t ; & l t ; r p o l y g o n s & g t ; & l t ; i d & g t ; 8 2 2 2 8 7 6 4 3 1 6 4 2 7 8 7 8 4 2 & l t ; / i d & g t ; & l t ; r i n g & g t ; w h 3 2 7 2 n 3 m C 8 v D q n E z D j n F o x D 2 E q G 6 1 F v b i 1 F s M z K - C 7 C x C 2 F 0 u B 3 G y D 2 B 2 W j l B r V g C r C i j B s h B g F o F i m C l N r B m D 0 F 2 D h E _ C 6 l G u k M & l t ; / r i n g & g t ; & l t ; / r p o l y g o n s & g t ; & l t ; r p o l y g o n s & g t ; & l t ; i d & g t ; 8 2 2 2 8 7 6 4 6 6 0 0 2 5 2 6 2 0 9 & l t ; / i d & g t ; & l t ; r i n g & g t ; v 5 g _ 3 n u 3 m C o 5 B l h D y E v s D l D g E x Q o G 7 F q G 8 D s D - E 2 6 B 6 C l k C _ T s Q i E m G v C 3 1 Q r 2 J 0 D r C n 6 C 1 y G v k b & l t ; / r i n g & g t ; & l t ; / r p o l y g o n s & g t ; & l t ; r p o l y g o n s & g t ; & l t ; i d & g t ; 8 2 2 2 8 7 6 5 0 0 3 6 2 2 6 4 5 7 7 & l t ; / i d & g t ; & l t ; r i n g & g t ; 3 x _ w k 1 g 5 m C s p 3 B t 0 k C 9 1 h D w i i B i t 2 G - o G o j z B t 3 G 0 8 M 6 z S y 5 w C r y v F 9 h R s m M 3 t M & l t ; / r i n g & g t ; & l t ; / r p o l y g o n s & g t ; & l t ; r p o l y g o n s & g t ; & l t ; i d & g t ; 8 2 2 2 8 7 6 5 0 0 3 6 2 2 6 4 5 7 8 & l t ; / i d & g t ; & l t ; r i n g & g t ; p x k 4 - k 5 5 m C k w 8 D k y - G y p f z i F t l S 0 4 Q 2 n p B r n f z 9 F x j J s n v F o 0 i B & l t ; / r i n g & g t ; & l t ; / r p o l y g o n s & g t ; & l t ; r p o l y g o n s & g t ; & l t ; i d & g t ; 8 2 2 2 8 7 6 7 0 6 5 2 0 6 9 4 7 8 5 & l t ; / i d & g t ; & l t ; r i n g & g t ; z 3 n j q 9 m 6 m C j p 3 C y 1 n B z 1 N 8 r Z 0 k 5 I 0 3 b q v h B & l t ; / r i n g & g t ; & l t ; / r p o l y g o n s & g t ; & l t ; r p o l y g o n s & g t ; & l t ; i d & g t ; 8 2 2 2 8 7 9 0 4 2 9 8 2 9 0 3 8 0 9 & l t ; / i d & g t ; & l t ; r i n g & g t ; 0 y i k 9 0 x r p C t F z F 0 E u G z b t K m U k G i L n 7 B 7 M o I l H y H t j E 7 p B z p B & l t ; / r i n g & g t ; & l t ; / r p o l y g o n s & g t ; & l t ; r p o l y g o n s & g t ; & l t ; i d & g t ; 8 2 2 2 8 8 0 5 8 9 1 7 1 1 3 0 3 6 9 & l t ; / i d & g t ; & l t ; r i n g & g t ; 1 k s 3 7 9 8 u p C 7 r 1 B 2 1 g D 3 - R x x g C 1 v q B 6 x M q z h C x v h B 7 s e n o - F - z n B 8 w N q 9 k D s t w B _ p S - v U i q E h v l L & l t ; / r i n g & g t ; & l t ; / r p o l y g o n s & g t ; & l t ; r p o l y g o n s & g t ; & l t ; i d & g t ; 8 2 2 2 8 8 1 3 4 5 0 8 5 3 7 4 4 6 5 & l t ; / i d & g t ; & l t ; r i n g & g t ; j 0 r q 9 _ m m l C 5 u B 0 n N 9 l C y E 6 C 1 W k G k 8 G 3 r F 0 9 B y D m D - D _ C & l t ; / r i n g & g t ; & l t ; / r p o l y g o n s & g t ; & l t ; r p o l y g o n s & g t ; & l t ; i d & g t ; 8 2 2 2 8 8 8 3 8 8 8 3 1 7 3 9 9 0 5 & l t ; / i d & g t ; & l t ; r i n g & g t ; n v y h 8 m s _ m C 0 h C r L i H k J h D z 7 B o w B m w C u R 3 H g E r H 1 H h D w w B - y H 0 F h K j E 9 D k W 1 C 2 B k D l C 8 C _ Z s O i S i W 1 u B r g H r j B & l t ; / r i n g & g t ; & l t ; / r p o l y g o n s & g t ; & l t ; r p o l y g o n s & g t ; & l t ; i d & g t ; 8 2 2 2 8 9 0 1 7 5 5 3 8 1 3 5 0 4 5 & l t ; / i d & g t ; & l t ; r i n g & g t ; 2 i o y 7 9 j l n C t j L _ G p F _ D k C u 9 B 8 1 D x E n E g F h G & l t ; / r i n g & g t ; & l t ; / r p o l y g o n s & g t ; & l t ; r p o l y g o n s & g t ; & l t ; i d & g t ; 8 2 2 2 8 9 1 9 6 2 2 4 4 5 3 0 1 7 7 & l t ; / i d & g t ; & l t ; r i n g & g t ; - m - m p j o n n C i V v D g H 1 H i G 2 O z C z E m D g D 7 D & l t ; / r i n g & g t ; & l t ; / r p o l y g o n s & g t ; & l t ; r p o l y g o n s & g t ; & l t ; i d & g t ; 8 2 2 2 8 9 2 0 3 0 9 6 4 0 0 6 9 1 3 & l t ; / i d & g t ; & l t ; r i n g & g t ; j p w z 7 n w p n C 0 J _ G z I j D - C q D 8 B m P 2 B i D s H & l t ; / r i n g & g t ; & l t ; / r p o l y g o n s & g t ; & l t ; r p o l y g o n s & g t ; & l t ; i d & g t ; 8 2 2 2 8 9 2 0 3 0 9 6 4 0 0 6 9 1 4 & l t ; / i d & g t ; & l t ; r i n g & g t ; 2 g k 2 o i s p n C t X v D g H 1 H 6 I y Y t r B v E n E y H l - B & l t ; / r i n g & g t ; & l t ; / r p o l y g o n s & g t ; & l t ; r p o l y g o n s & g t ; & l t ; i d & g t ; 8 2 2 2 8 9 2 2 7 1 4 8 2 1 7 5 4 9 1 & l t ; / i d & g t ; & l t ; r i n g & g t ; 7 - y i 3 s w r n C _ M _ G m E o G k C w F o I 2 B p C i D j C & l t ; / r i n g & g t ; & l t ; / r p o l y g o n s & g t ; & l t ; r p o l y g o n s & g t ; & l t ; i d & g t ; 8 2 2 2 8 9 2 5 8 0 7 1 9 8 2 0 8 0 1 & l t ; / i d & g t ; & l t ; r i n g & g t ; s 5 4 i l 5 n o n C v c 9 S w E 1 D o V 6 f 6 x B k V z r D y N o G 7 C 2 C 0 Q i b 5 g E w l B 1 D i E m C k C m u C 1 p C s 8 O r h C 5 y C 5 h C 2 l C t 6 B 2 B t M - D 8 C n X s 2 B 3 E h E _ E 0 Q 9 P _ C q l D 4 H j G & l t ; / r i n g & g t ; & l t ; / r p o l y g o n s & g t ; & l t ; r p o l y g o n s & g t ; & l t ; i d & g t ; 8 2 2 2 8 9 2 7 8 6 8 7 8 2 5 1 0 0 9 & l t ; / i d & g t ; & l t ; r i n g & g t ; k g 8 w 0 m v r n C 3 7 I v D 0 E l D g E t j C o M q J l D 4 Y 9 X 4 C _ 6 C 3 _ G u Z q C m C 3 m H 6 6 H x E s 4 C l E w K _ K t J 9 N q D z 1 G - M _ u B 4 s E x E n E y H o b s o D 9 _ H t k F 6 r B p P t Y p j D v e - w C 8 E & l t ; / r i n g & g t ; & l t ; / r p o l y g o n s & g t ; & l t ; r p o l y g o n s & g t ; & l t ; i d & g t ; 8 2 2 2 8 9 2 7 8 6 8 7 8 2 5 1 0 1 0 & l t ; / i d & g t ; & l t ; r i n g & g t ; z 0 2 y 2 k 1 q n C u m E w V j s D F - B s C z K - E _ F 6 u B 0 I k k B x F w E 6 C l D 0 y B r I l F z s C y x B i E 8 D 4 B z C w p B 1 K i H s B q G - 0 C r g B s D v V t y B x l B k 2 B x a - k D 5 C k F l C 9 L i 8 F l k B i s C - T x g D j x C 0 H 7 J o F w H o K & l t ; / r i n g & g t ; & l t ; / r p o l y g o n s & g t ; & l t ; r p o l y g o n s & g t ; & l t ; i d & g t ; 8 2 2 2 8 9 2 7 8 6 8 7 8 2 5 1 0 1 1 & l t ; / i d & g t ; & l t ; r i n g & g t ; u m 9 5 y 9 w q n C _ 3 k F r l l D 9 3 D 2 g U t _ z C 5 s M i 9 r B o k W p q b y 8 b k q n D u p 0 F x g 6 F 1 m h B 6 5 m B s 0 W m 8 S 7 5 9 B & l t ; / r i n g & g t ; & l t ; / r p o l y g o n s & g t ; & l t ; r p o l y g o n s & g t ; & l t ; i d & g t ; 8 2 2 2 8 9 2 7 8 6 8 7 8 2 5 1 0 1 2 & l t ; / i d & g t ; & l t ; r i n g & g t ; z s k - 0 u m r n C 4 G g H s G k G 3 G 4 F 0 H j G & l t ; / r i n g & g t ; & l t ; / r p o l y g o n s & g t ; & l t ; r p o l y g o n s & g t ; & l t ; i d & g t ; 8 2 2 2 8 9 2 8 5 5 5 9 7 7 2 7 7 4 5 & l t ; / i d & g t ; & l t ; r i n g & g t ; t t _ y 4 z 6 r n C r s E x F x D o n D u m G z F 8 7 D 2 C w G i E k M w 3 B r r H g m D 8 j I t I l D h F i K 6 G 0 E s C j D m C p H 4 O x E t C 7 r B r a j N u F g e z J g L r E w D t C t G p M 1 G v K y O g v B 9 y B r l B _ B t C n g C m C t B _ - F s 2 B 3 y E 1 C t C p C q W w C g N s r B 7 j B r M j G & l t ; / r i n g & g t ; & l t ; / r p o l y g o n s & g t ; & l t ; r p o l y g o n s & g t ; & l t ; i d & g t ; 8 2 2 2 8 9 2 8 8 9 9 5 7 4 6 6 1 1 3 & l t ; / i d & g t ; & l t ; r i n g & g t ; j m 5 j - s k o n C n L z L n F m G 0 O z C g C 2 B i D u K u B & l t ; / r i n g & g t ; & l t ; / r p o l y g o n s & g t ; & l t ; r p o l y g o n s & g t ; & l t ; i d & g t ; 8 2 2 2 8 9 2 8 8 9 9 5 7 4 6 6 1 1 4 & l t ; / i d & g t ; & l t ; r i n g & g t ; t 5 5 u 9 2 n o n C y J i R 2 E g J s F n a 2 B 0 B - D u B & l t ; / r i n g & g t ; & l t ; / r p o l y g o n s & g t ; & l t ; r p o l y g o n s & g t ; & l t ; i d & g t ; 8 2 2 2 8 9 2 8 8 9 9 5 7 4 6 6 1 1 5 & l t ; / i d & g t ; & l t ; r i n g & g t ; 9 s 8 k h i _ n n C 1 O 8 G 4 E q M 4 D - M 1 C g C k D n C j C & l t ; / r i n g & g t ; & l t ; / r p o l y g o n s & g t ; & l t ; r p o l y g o n s & g t ; & l t ; i d & g t ; 8 2 2 2 8 9 3 0 2 7 3 9 6 4 1 9 5 8 5 & l t ; / i d & g t ; & l t ; r i n g & g t ; h 9 j n t y 2 s n C j I _ G m E x H x J 2 F 2 B y B u H & l t ; / r i n g & g t ; & l t ; / r p o l y g o n s & g t ; & l t ; r p o l y g o n s & g t ; & l t ; i d & g t ; 8 2 2 2 8 9 3 0 2 7 3 9 6 4 1 9 5 8 6 & l t ; / i d & g t ; & l t ; r i n g & g t ; n p t y 0 y 4 s n C r D 8 z I z q M k b n J p C g D o K s 7 D 7 1 B o l B 8 G w G o G 5 E n D h D 7 E 7 N k t D t r F 0 I z y B v y E z E l E 8 X x y C v E 0 D k F w K 5 D i F j C & l t ; / r i n g & g t ; & l t ; / r p o l y g o n s & g t ; & l t ; r p o l y g o n s & g t ; & l t ; i d & g t ; 8 2 2 2 8 9 3 1 6 4 8 3 5 3 7 3 0 5 7 & l t ; / i d & g t ; & l t ; r i n g & g t ; o w j 5 s o 8 q n C g V p L 8 r B q 7 D z D h C o G n S - C q D i 4 C _ 1 B 0 O z m B w F y D r C r 4 B h U s J & l t ; / r i n g & g t ; & l t ; / r p o l y g o n s & g t ; & l t ; r p o l y g o n s & g t ; & l t ; i d & g t ; 8 2 2 2 8 9 3 4 3 9 7 1 3 2 8 0 0 0 1 & l t ; / i d & g t ; & l t ; r i n g & g t ; l h 5 l 6 h n p n C u 0 J v 9 M 4 j H v o B 2 C h C l D x b 7 j C 2 6 E v m E g g G o 4 E q o B x E o D h Q 8 E & l t ; / r i n g & g t ; & l t ; / r p o l y g o n s & g t ; & l t ; r p o l y g o n s & g t ; & l t ; i d & g t ; 8 2 2 2 8 9 3 4 3 9 7 1 3 2 8 0 0 0 2 & l t ; / i d & g t ; & l t ; r i n g & g t ; n z k l _ 9 8 o n C 4 l D - h B y C r I s E 3 S u m G m V w _ E s w D 9 O r T 6 C j F 0 w B o l C m U 9 C q D x 9 B r I i K l D _ D w P m J m G n H s i B 0 u B i l F u D p B v G g F - H 9 D t f 8 B 6 F 0 H l C p D z c h 9 B i q T _ D 7 C u u C i m C _ B r B p C - D u B & l t ; / r i n g & g t ; & l t ; / r p o l y g o n s & g t ; & l t ; r p o l y g o n s & g t ; & l t ; i d & g t ; 8 2 2 2 8 9 3 5 0 8 4 3 2 7 5 6 7 3 7 & l t ; / i d & g t ; & l t ; r i n g & g t ; j 6 5 v 1 2 u q n C g a x 3 C 8 m E r _ B h C i E h D i C 8 - F 0 r D y 2 B g C k D n C _ C & l t ; / r i n g & g t ; & l t ; / r p o l y g o n s & g t ; & l t ; r p o l y g o n s & g t ; & l t ; i d & g t ; 8 2 2 2 9 1 3 3 6 8 3 6 1 5 3 3 4 4 4 & l t ; / i d & g t ; & l t ; r i n g & g t ; m o 8 u s s r h l C s E 1 F s 3 G u G k G 4 B 5 o P z C r B m D - D 8 C 2 Q 1 o F j C & l t ; / r i n g & g t ; & l t ; / r p o l y g o n s & g t ; & l t ; r p o l y g o n s & g t ; & l t ; i d & g t ; 8 2 2 2 9 1 3 9 5 2 4 7 7 0 8 5 6 9 7 & l t ; / i d & g t ; & l t ; r i n g & g t ; 8 9 z z 1 x _ k q C 1 S 1 c y C l P 2 a z I o Q q U k 2 F 6 i k B 4 u M t B z C 4 F 6 k C 9 k E r k G l 4 B x v E n M s t B 0 m B k j C & l t ; / r i n g & g t ; & l t ; / r p o l y g o n s & g t ; & l t ; r p o l y g o n s & g t ; & l t ; i d & g t ; 8 2 2 2 9 1 5 3 2 6 8 6 6 6 2 0 4 1 7 & l t ; / i d & g t ; & l t ; r i n g & g t ; s w l i p p 9 s l C 1 5 8 E x z j Z - 8 x D 4 i d 9 _ 1 p B x _ g C m j 4 B i w f & l t ; / r i n g & g t ; & l t ; / r p o l y g o n s & g t ; & l t ; r p o l y g o n s & g t ; & l t ; i d & g t ; 8 2 2 2 9 1 5 3 9 5 5 8 6 0 9 7 1 5 3 & l t ; / i d & g t ; & l t ; r i n g & g t ; n t - k n 0 1 5 o C v j Z q r g D n 6 w E v 9 q B 5 t u D & l t ; / r i n g & g t ; & l t ; / r p o l y g o n s & g t ; & l t ; r p o l y g o n s & g t ; & l t ; i d & g t ; 8 2 2 2 9 1 5 3 9 5 5 8 6 0 9 7 1 5 4 & l t ; / i d & g t ; & l t ; r i n g & g t ; - x g m q 9 n 5 o C k l B v D 9 o B h C g E 7 N v m B w P 5 r B 0 i B n E w H 8 E n c 0 N & l t ; / r i n g & g t ; & l t ; / r p o l y g o n s & g t ; & l t ; r p o l y g o n s & g t ; & l t ; i d & g t ; 8 2 2 2 9 1 5 3 9 5 5 8 6 0 9 7 1 5 5 & l t ; / i d & g t ; & l t ; r i n g & g t ; z 4 s r 9 h x 5 o C 0 7 C 1 9 B u V n P 8 r B z 2 B 7 s E 4 - E h C t h B w l B 0 E 1 B j D p b z T i J w w C k C i o B 3 m E j j C v E p N l K j 1 C v B 5 z I u n C 4 B 1 C 0 D k D g D _ E 1 q C y I k D i p D - _ H r D 0 1 G 7 3 D v w B l N p p N 5 C p Q _ B 0 B p G j C & l t ; / r i n g & g t ; & l t ; / r p o l y g o n s & g t ; & l t ; r p o l y g o n s & g t ; & l t ; i d & g t ; 8 2 2 2 9 1 5 3 9 5 5 8 6 0 9 7 1 5 6 & l t ; / i d & g t ; & l t ; r i n g & g t ; n 0 9 i 7 5 t 5 o C r D y 8 C 8 E t D 5 s E s l D 1 1 D q q G r D z F p X y C y E 1 c g 6 B l 3 C x X _ G 2 U j F y 4 D i t D o 8 E h D g v E 0 x F g g G y y F 6 l F k P r E - G _ l C x E 3 C r C m T n R 2 B p C l G 3 u E & l t ; / r i n g & g t ; & l t ; / r p o l y g o n s & g t ; & l t ; r p o l y g o n s & g t ; & l t ; i d & g t ; 8 2 2 2 9 1 5 4 2 9 9 4 5 8 3 5 5 2 3 & l t ; / i d & g t ; & l t ; r i n g & g t ; u g 7 1 y 5 1 k q C 5 B v D q R v D 7 B 7 L v F - S g H u x B h D 9 E i Q h C v D - B u G 3 p E k C t E z E r 7 C r G s H _ i B u D 1 C u P r C n G 5 I & l t ; / r i n g & g t ; & l t ; / r p o l y g o n s & g t ; & l t ; r p o l y g o n s & g t ; & l t ; i d & g t ; 8 2 2 2 9 1 5 4 6 4 3 0 5 5 7 3 8 8 9 & l t ; / i d & g t ; & l t ; r i n g & g t ; o 2 i n p s k i q C u y B 9 l C v h R x u C l 0 N n I l Y m z C t I s G - E 3 Z o 7 E x R x g B 1 g B _ I h C q C j D k C r r B h z C o T z C m T z M - l B t n D z z B m p B 7 4 B y t B o W & l t ; / r i n g & g t ; & l t ; / r p o l y g o n s & g t ; & l t ; r p o l y g o n s & g t ; & l t ; i d & g t ; 8 2 2 2 9 1 5 5 3 3 0 2 5 0 5 0 6 2 8 & l t ; / i d & g t ; & l t ; r i n g & g t ; 8 q k q 9 u 2 n l C t D s 5 F i i C i H g F 1 I g D u B _ M i N w I 0 H 7 I _ e j v B 8 h C 9 X 3 D o G p W 0 O u D _ 3 C 5 M 0 E s B j D _ D 2 S 6 u B x E 2 D m G q D n m D 2 r D z E r C i F _ C & l t ; / r i n g & g t ; & l t ; / r p o l y g o n s & g t ; & l t ; r p o l y g o n s & g t ; & l t ; i d & g t ; 8 2 2 2 9 1 5 5 6 7 3 8 4 7 8 8 9 9 9 & l t ; / i d & g t ; & l t ; r i n g & g t ; m o v x 5 m _ l l C s E 1 F g g B q 0 C k R k r B m V 2 0 J s E z F n P 3 9 B 0 E k E h F _ L y 0 F j 4 F 0 l C o i B 6 o B 9 6 B g q H i F _ E & l t ; / r i n g & g t ; & l t ; / r p o l y g o n s & g t ; & l t ; r p o l y g o n s & g t ; & l t ; i d & g t ; 8 2 2 2 9 1 5 5 6 7 3 8 4 7 8 9 0 0 0 & l t ; / i d & g t ; & l t ; r i n g & g t ; h v w m u - m k q C t D w E 1 F h C i J _ L m I 1 E j Q j G & l t ; / r i n g & g t ; & l t ; / r p o l y g o n s & g t ; & l t ; r p o l y g o n s & g t ; & l t ; i d & g t ; 8 2 2 2 9 1 5 5 6 7 3 8 4 7 8 9 0 0 1 & l t ; / i d & g t ; & l t ; r i n g & g t ; 3 g v j 2 9 x v o C n 1 2 B j q m H u h S p n Y 7 _ z B 6 1 S i l D y 6 q D 8 g p C i w - C 5 i v E & l t ; / r i n g & g t ; & l t ; / r p o l y g o n s & g t ; & l t ; r p o l y g o n s & g t ; & l t ; i d & g t ; 8 2 2 2 9 1 5 5 6 7 3 8 4 7 8 9 0 0 2 & l t ; / i d & g t ; & l t ; r i n g & g t ; j v m 5 g q p k q C 4 G 7 X 4 E x H k C 3 G o I z M i D 7 D & l t ; / r i n g & g t ; & l t ; / r p o l y g o n s & g t ; & l t ; r p o l y g o n s & g t ; & l t ; i d & g t ; 8 2 2 2 9 1 5 5 6 7 3 8 4 7 8 9 0 0 3 & l t ; / i d & g t ; & l t ; r i n g & g t ; 4 k x 9 4 p _ x o C p g E 0 r B g n D h C 1 K 6 C i E - C u j B h f z C 0 r D y D j m B j k B u H & l t ; / r i n g & g t ; & l t ; / r p o l y g o n s & g t ; & l t ; r p o l y g o n s & g t ; & l t ; i d & g t ; 8 2 2 2 9 1 5 7 3 9 1 8 3 4 8 0 8 3 6 & l t ; / i d & g t ; & l t ; r i n g & g t ; q w l 0 q x y s p C 6 Q 0 C 5 F l F - E m n C j h D 1 F n D j F p b w u D h D - 0 E l y E y f 3 F 3 H t H w 9 J 3 5 B x E g C 0 B i 8 B _ C g W z M t k B - I m p E 6 k B u E 3 F 0 e i y B u S 2 D r G t G n C _ C r - G & l t ; / r i n g & g t ; & l t ; / r p o l y g o n s & g t ; & l t ; r p o l y g o n s & g t ; & l t ; i d & g t ; 8 2 2 2 9 1 5 7 3 9 1 8 3 4 8 0 8 3 7 & l t ; / i d & g t ; & l t ; r i n g & g t ; p x o 8 8 o 9 6 o C 6 k B s E _ G 1 T s p C w C r I 9 K h D m C v 2 I x C z C r B y t C k F j G & l t ; / r i n g & g t ; & l t ; / r p o l y g o n s & g t ; & l t ; r p o l y g o n s & g t ; & l t ; i d & g t ; 8 2 2 2 9 1 5 7 3 9 1 8 3 4 8 0 8 3 8 & l t ; / i d & g t ; & l t ; r i n g & g t ; l n 9 i 6 q h o l C t D 4 r F 3 u C q V k z C v v B h C q C 8 P k C 5 j H 7 z I 2 X v 8 C _ c o F n G 1 u E & l t ; / r i n g & g t ; & l t ; / r p o l y g o n s & g t ; & l t ; r p o l y g o n s & g t ; & l t ; i d & g t ; 8 2 2 2 9 1 5 8 0 7 9 0 2 9 5 7 5 7 3 & l t ; / i d & g t ; & l t ; r i n g & g t ; 9 - 1 2 p 9 9 9 o C 4 G 8 J n F v H r E 7 J 2 H u H & l t ; / r i n g & g t ; & l t ; / r p o l y g o n s & g t ; & l t ; r p o l y g o n s & g t ; & l t ; i d & g t ; 8 2 2 2 9 1 5 8 0 7 9 0 2 9 5 7 5 7 4 & l t ; / i d & g t ; & l t ; r i n g & g t ; j l h n 7 1 4 v p C w C w E 1 D l D h D i G x J - G r G g F y G & l t ; / r i n g & g t ; & l t ; / r p o l y g o n s & g t ; & l t ; r p o l y g o n s & g t ; & l t ; i d & g t ; 8 2 2 2 9 1 5 8 7 6 6 2 2 4 3 4 3 0 9 & l t ; / i d & g t ; & l t ; r i n g & g t ; - z m j 6 1 u u p C s E v i B 2 C 2 E p I g N x D 2 E k J v I o x D p d y 0 Q j i B n L 6 G z D m E m G 3 m B v I j D o C 5 R 4 S 3 m B z 0 C u - B l F o C y 7 E 8 T r t B 9 a - r C t 9 D u X s L v a 3 C r g C n Z 6 H i D j U 8 h O _ r C 8 R 4 H 1 V 2 i B 4 _ J n r B 9 G o F 7 j D k D g F u r K x P & l t ; / r i n g & g t ; & l t ; / r p o l y g o n s & g t ; & l t ; r p o l y g o n s & g t ; & l t ; i d & g t ; 8 2 2 2 9 1 5 8 7 6 6 2 2 4 3 4 3 1 0 & l t ; / i d & g t ; & l t ; r i n g & g t ; m t u 4 8 o 6 9 m C q m g B x 2 d _ j k D j s E k V k 8 C p I 3 D j F 6 D - k B u - F p 8 N 9 C t E r h 5 K p 5 F z C 5 C l J i D l C n s J j 4 B r s B s O y H v n F & l t ; / r i n g & g t ; & l t ; / r p o l y g o n s & g t ; & l t ; r p o l y g o n s & g t ; & l t ; i d & g t ; 8 2 2 2 9 1 6 0 8 2 7 8 0 8 6 4 5 1 5 & l t ; / i d & g t ; & l t ; r i n g & g t ; x 0 3 5 9 n y o m C p X 4 j J 5 h B p 4 E 9 u B 3 X 0 N 8 Z 4 J 9 H i V v i B z D s C i E 8 - B 1 Z v z H v 1 J w D 0 D 8 1 B 6 x F 7 E 1 G y c x E 5 C k F _ E & l t ; / r i n g & g t ; & l t ; / r p o l y g o n s & g t ; & l t ; r p o l y g o n s & g t ; & l t ; i d & g t ; 8 2 2 2 9 1 6 1 5 1 5 0 0 3 4 1 2 5 2 & l t ; / i d & g t ; & l t ; r i n g & g t ; w n - 2 0 y j _ q C z 1 B i a o N v S l D - C 8 d 7 Z p V w D 3 C 4 H o D p G q H & l t ; / r i n g & g t ; & l t ; / r p o l y g o n s & g t ; & l t ; r p o l y g o n s & g t ; & l t ; i d & g t ; 8 2 2 2 9 1 6 2 5 4 5 7 9 5 5 6 3 5 5 & l t ; / i d & g t ; & l t ; r i n g & g t ; 5 y m i i 6 9 r m C 4 Z u E m R u G t H x C x R u D 2 F l E y K 7 D & l t ; / r i n g & g t ; & l t ; / r p o l y g o n s & g t ; & l t ; r p o l y g o n s & g t ; & l t ; i d & g t ; 8 2 2 2 9 1 6 2 5 4 5 7 9 5 5 6 3 5 6 & l t ; / i d & g t ; & l t ; r i n g & g t ; t _ 6 - 3 - u o l C s w D h 3 V l 9 U g H k E _ D k C r E 6 O x H 4 D s 0 P h i C 3 7 D j 7 D - G x M - D 9 L & l t ; / r i n g & g t ; & l t ; / r p o l y g o n s & g t ; & l t ; r p o l y g o n s & g t ; & l t ; i d & g t ; 8 2 2 2 9 1 6 2 8 8 9 3 9 2 9 4 7 2 2 & l t ; / i d & g t ; & l t ; r i n g & g t ; q n q 4 6 k _ m l C 4 5 B w E z D k K i J m C 6 h B h V v E 3 E u F x E o D - I p n C & l t ; / r i n g & g t ; & l t ; / r p o l y g o n s & g t ; & l t ; r p o l y g o n s & g t ; & l t ; i d & g t ; 8 2 2 2 9 1 6 2 8 8 9 3 9 2 9 4 7 2 3 & l t ; / i d & g t ; & l t ; r i n g & g t ; n v i 1 3 4 6 m l C 1 7 y B j x l E t l f 1 5 E w q I s j d 0 i t B j u i B h u 8 F r 7 n C j g f & l t ; / r i n g & g t ; & l t ; / r p o l y g o n s & g t ; & l t ; r p o l y g o n s & g t ; & l t ; i d & g t ; 8 2 2 2 9 1 6 3 2 3 2 9 9 0 3 3 0 9 0 & l t ; / i d & g t ; & l t ; r i n g & g t ; - _ s 5 2 r z t p C 0 n N 1 u B _ M 1 F 3 D j D v K m N p F g E z 1 E 4 q D 7 t d 9 Z x E 3 C k D l q B 1 t D 1 1 B v U 2 D D h E t t D & l t ; / r i n g & g t ; & l t ; / r p o l y g o n s & g t ; & l t ; r p o l y g o n s & g t ; & l t ; i d & g t ; 8 2 2 2 9 1 6 3 2 3 2 9 9 0 3 3 0 9 1 & l t ; / i d & g t ; & l t ; r i n g & g t ; s k _ 9 w 6 u 9 q C x F y E 6 C j F 8 P 0 P 9 N v C u D 1 E 0 H 2 j C k W & l t ; / r i n g & g t ; & l t ; / r p o l y g o n s & g t ; & l t ; r p o l y g o n s & g t ; & l t ; i d & g t ; 8 2 2 2 9 1 6 3 5 7 6 5 8 7 7 1 4 5 8 & l t ; / i d & g t ; & l t ; r i n g & g t ; m q 6 r g 9 2 l l C x 9 M 7 4 c 4 J w G j D - C r 4 F o G i C z r b _ s J 5 J m F w H 6 v D g D j C & l t ; / r i n g & g t ; & l t ; / r p o l y g o n s & g t ; & l t ; r p o l y g o n s & g t ; & l t ; i d & g t ; 8 2 2 2 9 1 6 3 5 7 6 5 8 7 7 1 4 5 9 & l t ; / i d & g t ; & l t ; r i n g & g t ; h 0 i 1 - h z 7 o C 9 n B y C 0 C 4 C g j C l D h D 3 z B x C 8 B g C y t C p G 7 D & l t ; / r i n g & g t ; & l t ; / r p o l y g o n s & g t ; & l t ; r p o l y g o n s & g t ; & l t ; i d & g t ; 8 2 2 2 9 1 6 3 5 7 6 5 8 7 7 1 4 6 0 & l t ; / i d & g t ; & l t ; r i n g & g t ; z q 0 8 r p p p l C k 0 Y 2 o N s 8 C 7 u C 4 C 1 B o G 6 D w w K o 2 B 2 9 B 9 a p f o i B n h C j V 0 F 3 E n U 8 C & l t ; / r i n g & g t ; & l t ; / r p o l y g o n s & g t ; & l t ; r p o l y g o n s & g t ; & l t ; i d & g t ; 8 2 2 2 9 1 6 4 6 0 7 3 7 9 8 6 5 6 3 & l t ; / i d & g t ; & l t ; r i n g & g t ; 6 j j s i 5 i 2 o C m h C w C u l B m 6 B - X 1 T u e m q B p O u 6 B k E h F k C s - F r m B i o B 6 u B m T 1 U q S o F 0 t B t M v G j J l q B - u E & l t ; / r i n g & g t ; & l t ; / r p o l y g o n s & g t ; & l t ; r p o l y g o n s & g t ; & l t ; i d & g t ; 8 2 2 2 9 1 6 4 6 0 7 3 7 9 8 6 5 6 4 & l t ; / i d & g t ; & l t ; r i n g & g t ; s x g 6 _ j h v p C s E 1 F 6 C q G x j C o j E 9 N 2 C h C z K r j C 1 H - C h W - E 2 E 1 H - C g L v s C i C o s E o I t C h E u H 6 M m n B w 0 B g D 2 N - - B r - B l X k W o t B z p B 8 n D & l t ; / r i n g & g t ; & l t ; / r p o l y g o n s & g t ; & l t ; r p o l y g o n s & g t ; & l t ; i d & g t ; 8 2 2 2 9 1 6 4 6 0 7 3 7 9 8 6 5 6 5 & l t ; / i d & g t ; & l t ; r i n g & g t ; 3 t y - 7 k 5 g n C y Q 2 G s f x o B l r I x D h C n n B 2 k B i E t H 2 u B k h D 1 E 0 H a _ F w X z E 5 U 6 O r N t G j G & l t ; / r i n g & g t ; & l t ; / r p o l y g o n s & g t ; & l t ; r p o l y g o n s & g t ; & l t ; i d & g t ; 8 2 2 2 9 1 6 4 6 0 7 3 7 9 8 6 5 6 6 & l t ; / i d & g t ; & l t ; r i n g & g t ; p t g x 1 2 - 9 o C v F m K 5 B p I m E o M m C 0 u B x E o D i F s H & l t ; / r i n g & g t ; & l t ; / r p o l y g o n s & g t ; & l t ; r p o l y g o n s & g t ; & l t ; i d & g t ; 8 2 2 2 9 1 6 4 6 0 7 3 7 9 8 6 5 6 7 & l t ; / i d & g t ; & l t ; r i n g & g t ; _ 4 5 6 u q i _ o C o l D s E r I 2 s B l F - E r g B p _ C o M l F - E h l B _ O 8 p B y U j F 7 E t E 4 F x M v q B w b 1 - B 0 H - D v t D g b & l t ; / r i n g & g t ; & l t ; / r p o l y g o n s & g t ; & l t ; r p o l y g o n s & g t ; & l t ; i d & g t ; 8 2 2 2 9 1 6 7 3 5 6 1 5 8 9 3 5 0 7 & l t ; / i d & g t ; & l t ; r i n g & g t ; l _ z g i r z l l C s E 1 F h C 3 K n z D 9 C x C 1 C g C r G 9 j E _ C & l t ; / r i n g & g t ; & l t ; / r p o l y g o n s & g t ; & l t ; r p o l y g o n s & g t ; & l t ; i d & g t ; 8 2 2 2 9 1 6 7 6 9 9 7 5 6 3 1 8 7 7 & l t ; / i d & g t ; & l t ; r i n g & g t ; 1 6 q _ r z 6 l l C 6 p C 1 S u y B _ G m E g E t K m Q 9 r X w E t _ B s B j D 7 g B q 5 C 6 l B s B q C g w E 4 j D 0 w B r E p n G g _ B _ B j B k S 8 i B 6 1 B l W t B 1 r F - G m D y K m o H i 2 E g y L j C & l t ; / r i n g & g t ; & l t ; / r p o l y g o n s & g t ; & l t ; r p o l y g o n s & g t ; & l t ; i d & g t ; 8 2 2 2 9 1 6 7 6 9 9 7 5 6 3 1 8 7 8 & l t ; / i d & g t ; & l t ; r i n g & g t ; h - 5 v - h u l l C 8 M 4 f 4 E x K 9 C w F g d g C r C g D _ C & l t ; / r i n g & g t ; & l t ; / r p o l y g o n s & g t ; & l t ; r p o l y g o n s & g t ; & l t ; i d & g t ; 8 2 2 2 9 1 6 8 0 4 3 3 5 3 7 0 2 4 1 & l t ; / i d & g t ; & l t ; r i n g & g t ; 1 1 m 2 - 0 y t p C v X v D 5 F n D j D m C n b n f 6 B _ B 5 C r G g D g t B & l t ; / r i n g & g t ; & l t ; / r p o l y g o n s & g t ; & l t ; r p o l y g o n s & g t ; & l t ; i d & g t ; 8 2 2 2 9 1 6 8 7 3 0 5 4 8 4 6 9 7 7 & l t ; / i d & g t ; & l t ; r i n g & g t ; 1 5 q h l x 2 6 o C s y C o f p 1 D 2 m D u N n D o k E r 7 B 6 v E t 9 K x C k 2 B 1 E k F w B 7 D g V u H z Y t V 5 G 1 C l E h E v E z E p Z r U n C l - B & l t ; / r i n g & g t ; & l t ; / r p o l y g o n s & g t ; & l t ; r p o l y g o n s & g t ; & l t ; i d & g t ; 8 2 2 2 9 1 6 8 7 3 0 5 4 8 4 6 9 7 8 & l t ; / i d & g t ; & l t ; r i n g & g t ; n o s 8 p i 6 6 o C v 1 D x D 5 F m E o C 9 g B s w B m J t K j T 0 E 4 J 6 C q G - E 9 x B 3 H t K p E u i B m h D s F 3 J p H x C x E t C h E 9 D i - B k I x E l E n M 6 N 8 U i F g D 2 y D p X p L 6 E 5 I j U y Q _ E 1 I & l t ; / r i n g & g t ; & l t ; / r p o l y g o n s & g t ; & l t ; r p o l y g o n s & g t ; & l t ; i d & g t ; 8 2 2 2 9 1 6 8 7 3 0 5 4 8 4 6 9 7 9 & l t ; / i d & g t ; & l t ; r i n g & g t ; m v n y 0 _ n 7 o C 5 B h T i f p I h o B p I p F _ I l W s F u D 2 F v J v E z N 1 Q m I 3 E y H l C _ a & l t ; / r i n g & g t ; & l t ; / r p o l y g o n s & g t ; & l t ; r p o l y g o n s & g t ; & l t ; i d & g t ; 8 2 2 2 9 1 7 1 4 7 9 3 2 7 5 3 9 2 3 & l t ; / i d & g t ; & l t ; r i n g & g t ; y 8 3 z 7 v y l l C n X 2 J 1 D 9 b z H i C u c 7 G 3 E 2 W - D u B & l t ; / r i n g & g t ; & l t ; / r p o l y g o n s & g t ; & l t ; r p o l y g o n s & g t ; & l t ; i d & g t ; 8 2 2 2 9 1 7 1 4 7 9 3 2 7 5 3 9 2 4 & l t ; / i d & g t ; & l t ; r i n g & g t ; 2 5 x g n k n - o C x - z C r w h C w m g C j 9 p C x _ V m s N & l t ; / r i n g & g t ; & l t ; / r p o l y g o n s & g t ; & l t ; r p o l y g o n s & g t ; & l t ; i d & g t ; 8 2 2 2 9 1 7 3 8 8 4 5 0 9 2 2 4 9 7 & l t ; / i d & g t ; & l t ; r i n g & g t ; j 1 j y t 7 - 4 o C q y I 4 G g H 0 l G s G m C t B u n O 6 B 4 F 0 2 C p G 7 D & l t ; / r i n g & g t ; & l t ; / r p o l y g o n s & g t ; & l t ; r p o l y g o n s & g t ; & l t ; i d & g t ; 8 2 2 2 9 1 7 4 5 7 1 7 0 3 9 9 2 3 3 & l t ; / i d & g t ; & l t ; r i n g & g t ; p 3 k u _ x 0 j p C _ e s E r I 4 E l D 8 I r g B x C 2 F x G k F 8 E & l t ; / r i n g & g t ; & l t ; / r p o l y g o n s & g t ; & l t ; r p o l y g o n s & g t ; & l t ; i d & g t ; 8 2 2 2 9 2 0 3 7 7 7 4 8 1 6 0 5 1 3 & l t ; / i d & g t ; & l t ; r i n g & g t ; i q t _ u u t j p C t D - j 8 B r I n F g E q v E z 9 D 7 6 T y - Z 7 G 5 C p v D p C i D g 1 l C & l t ; / r i n g & g t ; & l t ; / r p o l y g o n s & g t ; & l t ; r p o l y g o n s & g t ; & l t ; i d & g t ; 8 2 2 2 9 2 0 4 8 0 8 2 7 3 7 5 6 1 7 & l t ; / i d & g t ; & l t ; r i n g & g t ; u i 6 m 7 h r l p C k w D w E l P h C l 2 C r T 3 D j D 8 Y p E 5 r B _ H u D h H j J j 6 B _ B l E o n B q 0 B j C & l t ; / r i n g & g t ; & l t ; / r p o l y g o n s & g t ; & l t ; r p o l y g o n s & g t ; & l t ; i d & g t ; 8 2 2 2 9 2 0 4 8 0 8 2 7 3 7 5 6 1 8 & l t ; / i d & g t ; & l t ; r i n g & g t ; 0 3 3 3 7 6 0 l p C u 5 B j t D v D 5 g G s x D 1 D z H n s C r Y y z E 5 y F w z E m E g E n s C i C t z H r p C m r D l N 2 B p C l G 4 M n e z y B q w B t y B y D r R p g C 5 n D 2 u B y F g C s p B g p D p s B 2 B i D 9 d 3 B z F z D q Z t u B i h B 9 5 C u B & l t ; / r i n g & g t ; & l t ; / r p o l y g o n s & g t ; & l t ; r p o l y g o n s & g t ; & l t ; i d & g t ; 8 2 2 2 9 2 0 4 8 0 8 2 7 3 7 5 6 1 9 & l t ; / i d & g t ; & l t ; r i n g & g t ; r g 1 y z t i n p C n r q B 4 G 5 F g z G i x B j O - E w 1 B t E y D J v v D y o M o I x G r G 8 E & l t ; / r i n g & g t ; & l t ; / r p o l y g o n s & g t ; & l t ; r p o l y g o n s & g t ; & l t ; i d & g t ; 8 2 2 2 9 2 0 5 1 5 1 8 7 1 1 3 9 8 5 & l t ; / i d & g t ; & l t ; r i n g & g t ; v s 9 7 j 1 v m p C 0 Z x F 3 F 1 T p 9 J l I 2 C h C 3 9 F s k E 9 C k l C 5 G n v b j B k D w B l C & l t ; / r i n g & g t ; & l t ; / r p o l y g o n s & g t ; & l t ; r p o l y g o n s & g t ; & l t ; i d & g t ; 8 2 2 2 9 2 0 5 8 3 9 0 6 5 9 0 7 2 3 & l t ; / i d & g t ; & l t ; r i n g & g t ; y u 7 i 6 j 1 m p C w C 0 C 2 C h C s q a x K t B h 7 D m 8 I 3 r L 5 q E g E - C 8 g R z C _ B 1 M y H v 0 K r o F 1 w C g h 1 B & l t ; / r i n g & g t ; & l t ; / r p o l y g o n s & g t ; & l t ; r p o l y g o n s & g t ; & l t ; i d & g t ; 8 2 2 2 9 2 0 5 8 3 9 0 6 5 9 0 7 2 4 & l t ; / i d & g t ; & l t ; r i n g & g t ; q 3 n n 3 k s o p C 7 v 5 B v 6 o C i g e j 4 m C w x P v 8 V l h T j 1 h B j h S & l t ; / r i n g & g t ; & l t ; / r p o l y g o n s & g t ; & l t ; r p o l y g o n s & g t ; & l t ; i d & g t ; 8 2 2 2 9 2 0 5 8 3 9 0 6 5 9 0 7 2 5 & l t ; / i d & g t ; & l t ; r i n g & g t ; t - - z z 0 s o p C s y I 4 G g H 0 l G l F h D t B n y O 6 B 4 F p 7 C k F 8 E & l t ; / r i n g & g t ; & l t ; / r p o l y g o n s & g t ; & l t ; r p o l y g o n s & g t ; & l t ; i d & g t ; 8 2 2 2 9 2 0 5 8 3 9 0 6 5 9 0 7 2 6 & l t ; / i d & g t ; & l t ; r i n g & g t ; l _ _ p 3 y m n p C l s E g z C 1 l L h C j D i G k u C n y D i j G g r B o B _ C t u B y C v D - B 9 F j D - C q l C y F 8 D 2 q D 5 p C z C y D m D h x B 3 x J _ o J - w H - D j C & l t ; / r i n g & g t ; & l t ; / r p o l y g o n s & g t ; & l t ; r p o l y g o n s & g t ; & l t ; i d & g t ; 8 2 2 2 9 2 0 5 8 3 9 0 6 5 9 0 7 2 7 & l t ; / i d & g t ; & l t ; r i n g & g t ; p o s 8 q x - m p C 8 v Z t D x D 5 L l D _ D k 4 P g 8 E v 8 F i k D _ D - 3 z B _ k E g J v C h o P m I v Q p C n C l i K o j F w H j j x C o w F n C _ C & l t ; / r i n g & g t ; & l t ; / r p o l y g o n s & g t ; & l t ; r p o l y g o n s & g t ; & l t ; i d & g t ; 8 2 2 2 9 2 0 5 8 3 9 0 6 5 9 0 7 2 8 & l t ; / i d & g t ; & l t ; r i n g & g t ; x 6 7 6 k t x n p C 5 B v D 4 C h C 6 k E q 6 C h D i C x s R o I v Q h E l C j 4 P u j C & l t ; / r i n g & g t ; & l t ; / r p o l y g o n s & g t ; & l t ; r p o l y g o n s & g t ; & l t ; i d & g t ; 8 2 2 2 9 2 0 5 8 3 9 0 6 5 9 0 7 2 9 & l t ; / i d & g t ; & l t ; r i n g & g t ; g w 1 k 4 g v n p C 0 h W 8 G 4 z E 6 m K t L 0 M i E - C s v K u D 2 o B 1 y C q 6 D 1 H 8 D x 0 J u D 3 C 6 H i F _ C s p C w g K r a 2 B 0 B g D u B & l t ; / r i n g & g t ; & l t ; / r p o l y g o n s & g t ; & l t ; r p o l y g o n s & g t ; & l t ; i d & g t ; 8 2 2 2 9 2 0 5 8 3 9 0 6 5 9 0 7 3 0 & l t ; / i d & g t ; & l t ; r i n g & g t ; _ m n 3 1 v 2 m p C 7 0 e y 8 0 B s m c p m O n i H 8 l f 3 z K r _ P y q F k x O h w J i - 6 B p 6 t B 5 4 x D k u M l k Y - n P 0 w P 9 w L 1 g F s k g D 6 - r B z 1 T p x Q q x N m n F u 3 x D 1 r d 7 u u D o 4 L 5 3 2 E h k N w o T 0 r H _ 5 x B 8 _ g D t n f & l t ; / r i n g & g t ; & l t ; / r p o l y g o n s & g t ; & l t ; r p o l y g o n s & g t ; & l t ; i d & g t ; 8 2 2 2 9 2 0 5 8 3 9 0 6 5 9 0 7 3 1 & l t ; / i d & g t ; & l t ; r i n g & g t ; p 4 7 r x z p n p C v F g H 3 _ F l D h D i C 6 g D 0 y P 6 B 1 C u P p C g D l v E l s O & l t ; / r i n g & g t ; & l t ; / r p o l y g o n s & g t ; & l t ; r p o l y g o n s & g t ; & l t ; i d & g t ; 8 2 2 2 9 2 0 5 8 3 9 0 6 5 9 0 7 3 2 & l t ; / i d & g t ; & l t ; r i n g & g t ; 9 z 6 h 4 m - m p C 3 r J v D x D y Z X j C j 9 B 4 J z I j F 6 D t 5 B v E 9 E 2 q D 0 g E o I _ K k F 7 D & l t ; / r i n g & g t ; & l t ; / r p o l y g o n s & g t ; & l t ; r p o l y g o n s & g t ; & l t ; i d & g t ; 8 2 2 2 9 2 0 5 8 3 9 0 6 5 9 0 7 3 3 & l t ; / i d & g t ; & l t ; r i n g & g t ; h _ j s i k x n p C w C 0 C z D s B 2 p L 2 h 3 B 1 4 X m p O 3 C l E u H s 1 7 B q y b & l t ; / r i n g & g t ; & l t ; / r p o l y g o n s & g t ; & l t ; r p o l y g o n s & g t ; & l t ; i d & g t ; 8 2 2 2 9 2 0 7 5 5 7 0 5 2 8 2 5 6 3 & l t ; / i d & g t ; & l t ; r i n g & g t ; k 9 s 5 k j 5 q p C q y I t D x D - B k 5 B s C h F i C h o P q I z M h E 8 E & l t ; / r i n g & g t ; & l t ; / r p o l y g o n s & g t ; & l t ; r p o l y g o n s & g t ; & l t ; i d & g t ; 8 2 2 2 9 2 0 7 5 5 7 0 5 2 8 2 5 6 4 & l t ; / i d & g t ; & l t ; r i n g & g t ; 5 3 l 1 v j 7 q p C 6 m N 8 y H 4 J 8 h I g w M v u K g J v j C r E k 2 D l g F r s L 1 C v i C 3 7 D r B r C 7 w B x e i D 3 i P & l t ; / r i n g & g t ; & l t ; / r p o l y g o n s & g t ; & l t ; r p o l y g o n s & g t ; & l t ; i d & g t ; 8 2 2 2 9 2 0 7 9 0 0 6 5 0 2 0 9 3 5 & l t ; / i d & g t ; & l t ; r i n g & g t ; 7 w m h 9 0 k o p C t 7 t B w l 7 E g l v C n m 1 K 6 u U g q W & l t ; / r i n g & g t ; & l t ; / r p o l y g o n s & g t ; & l t ; r p o l y g o n s & g t ; & l t ; i d & g t ; 8 2 2 2 9 2 0 7 9 0 0 6 5 0 2 0 9 3 6 & l t ; / i d & g t ; & l t ; r i n g & g t ; h v v p y 7 - p p C r 9 J 7 S v D y E s C n k C q 6 K _ G m E h D 0 w C _ 6 E r _ D z x F v r D 1 t G y y B 2 E l F 8 P h o D 1 v D o 3 C 3 u a s 3 s B 7 G 0 D k F 1 v Y 0 7 Q 3 i K & l t ; / r i n g & g t ; & l t ; / r p o l y g o n s & g t ; & l t ; r p o l y g o n s & g t ; & l t ; i d & g t ; 8 2 2 2 9 2 0 8 2 4 4 2 4 7 5 9 2 9 7 & l t ; / i d & g t ; & l t ; r i n g & g t ; s 3 x 4 6 t 8 p p C r D x D l d 6 C 7 q E x r G q 4 B _ D w Y 2 t C o h D 1 E o F h E 1 Y _ g B p U k W 8 7 J 9 D p n C & l t ; / r i n g & g t ; & l t ; / r p o l y g o n s & g t ; & l t ; r p o l y g o n s & g t ; & l t ; i d & g t ; 8 2 2 2 9 2 0 8 5 8 7 8 4 4 9 7 6 7 4 & l t ; / i d & g t ; & l t ; r i n g & g t ; x i l 5 7 9 9 r r C 7 j x H - 3 _ B 0 g e j m 8 E s l G 6 5 L 8 y S p t s B 0 5 s B - 7 L 1 r i D r s o B u 6 E s o i D r l G t l m B s _ Y & l t ; / r i n g & g t ; & l t ; / r p o l y g o n s & g t ; & l t ; r p o l y g o n s & g t ; & l t ; i d & g t ; 8 2 2 2 9 2 0 8 5 8 7 8 4 4 9 7 6 7 5 & l t ; / i d & g t ; & l t ; r i n g & g t ; o j 3 5 0 - u x p C l i B y r F - t C l h D 3 F m E l O 3 R v n I 3 r C I y x G - 7 F 4 i D n h C u c v E j K n k B _ 1 E 1 j D 2 W 3 Y 3 i P 3 T & l t ; / r i n g & g t ; & l t ; / r p o l y g o n s & g t ; & l t ; r p o l y g o n s & g t ; & l t ; i d & g t ; 8 2 2 2 9 2 0 8 5 8 7 8 4 4 9 7 6 7 6 & l t ; / i d & g t ; & l t ; r i n g & g t ; y h 2 3 8 7 g x p C 8 4 F u E 1 D l D j D y Y 4 j B k Z o l B j l C g N l L s m B 5 n F t D x D - B s C g E i M p 5 J r _ C h j C v J z J 9 G x J q n C 4 j B 4 D u D m T u D g C j B i F 7 D y n B 2 B p G l C n 5 C - L 8 N u g B 8 K - D j C & l t ; / r i n g & g t ; & l t ; / r p o l y g o n s & g t ; & l t ; r p o l y g o n s & g t ; & l t ; i d & g t ; 8 2 2 2 9 2 0 8 5 8 7 8 4 4 9 7 6 7 7 & l t ; / i d & g t ; & l t ; r i n g & g t ; n v o u m r 2 y l C p c _ 0 Q r i B l C j C m 8 S o f x N i D g D h 4 E y C y E h C i E - s E v I q G p K j F - C y P 2 k F 1 z M w 8 G s t G l k J 1 Q v E 2 D p G 7 D & l t ; / r i n g & g t ; & l t ; / r p o l y g o n s & g t ; & l t ; r p o l y g o n s & g t ; & l t ; i d & g t ; 8 2 2 2 9 2 0 8 5 8 7 8 4 4 9 7 6 7 8 & l t ; / i d & g t ; & l t ; r i n g & g t ; x _ k q y z s p p C _ 8 g G 8 r x C m 3 W 7 x _ F k r O 6 s P 7 k E & l t ; / r i n g & g t ; & l t ; / r p o l y g o n s & g t ; & l t ; r p o l y g o n s & g t ; & l t ; i d & g t ; 8 2 2 2 9 2 0 8 5 8 7 8 4 4 9 7 6 7 9 & l t ; / i d & g t ; & l t ; r i n g & g t ; i t 3 k u m - q p C _ l G x F z D l p B - W i K l F - E 1 o E w F u 5 E g C 1 6 C i D j C & l t ; / r i n g & g t ; & l t ; / r p o l y g o n s & g t ; & l t ; r p o l y g o n s & g t ; & l t ; i d & g t ; 8 2 2 2 9 2 0 8 5 8 7 8 4 4 9 7 6 8 0 & l t ; / i d & g t ; & l t ; r i n g & g t ; r k 2 8 k 9 q r p C 3 6 I r D x D - B k 5 B 1 B h F 9 C h o P 2 F E r J H h E 7 D & l t ; / r i n g & g t ; & l t ; / r p o l y g o n s & g t ; & l t ; r p o l y g o n s & g t ; & l t ; i d & g t ; 8 2 2 2 9 2 0 8 5 8 7 8 4 4 9 7 6 8 1 & l t ; / i d & g t ; & l t ; r i n g & g t ; q 8 i n z w _ p r C y y H 0 z M r t J 0 0 H w G o C m C 0 3 D - 4 z B 9 2 O w F z E m F w K 0 u E r H - o E c o I v G n C _ C i S j M u D z G 0 j B y O 4 B y D 8 F p G 8 h F q 9 D y p G w l M o q G & l t ; / r i n g & g t ; & l t ; / r p o l y g o n s & g t ; & l t ; r p o l y g o n s & g t ; & l t ; i d & g t ; 8 2 2 2 9 2 0 8 5 8 7 8 4 4 9 7 6 8 2 & l t ; / i d & g t ; & l t ; r i n g & g t ; t g 1 r n o k r l C 0 Q 4 y E h T t I 5 K q C m C c B 2 u B 6 B h H 0 B i D i 2 B q I 2 B p C g D u B & l t ; / r i n g & g t ; & l t ; / r p o l y g o n s & g t ; & l t ; r p o l y g o n s & g t ; & l t ; i d & g t ; 8 2 2 2 9 2 0 8 5 8 7 8 4 4 9 7 6 8 3 & l t ; / i d & g t ; & l t ; r i n g & g t ; 0 y 1 _ y o y r p C w C 2 n e r I n F m G 1 7 T u v E k x C 4 k b 7 3 Z 7 z I 1 C 3 E - I s 5 2 J & l t ; / r i n g & g t ; & l t ; / r p o l y g o n s & g t ; & l t ; r p o l y g o n s & g t ; & l t ; i d & g t ; 8 2 2 2 9 2 0 8 5 8 7 8 4 4 9 7 6 8 4 & l t ; / i d & g t ; & l t ; r i n g & g t ; w 6 i t 2 - 0 y l C j g R z z F n t s C 8 j 6 B g 7 r B k 1 6 B m k L v x b k _ I m z b & l t ; / r i n g & g t ; & l t ; / r p o l y g o n s & g t ; & l t ; r p o l y g o n s & g t ; & l t ; i d & g t ; 8 2 2 2 9 2 1 5 1 1 6 1 9 5 2 6 6 5 9 & l t ; / i d & g t ; & l t ; r i n g & g t ; _ t 2 j y 4 u 1 p C 9 H y C 1 F p L v L 1 1 B u K k 0 B 6 E r L 9 F w J v D z D s B z H x _ C 3 x E x 7 B x Q z 7 B 7 Z n _ C _ 5 C _ H h 8 F n u F 7 7 F j q S g x J q D 2 F j B k D u b s _ C l 5 P x j E y h F k k X 1 3 B - v C _ x B 6 R o F 0 W - T & l t ; / r i n g & g t ; & l t ; / r p o l y g o n s & g t ; & l t ; r p o l y g o n s & g t ; & l t ; i d & g t ; 8 2 2 2 9 2 1 5 1 1 6 1 9 5 2 6 6 6 0 & l t ; / i d & g t ; & l t ; r i n g & g t ; z s 3 s g q k 0 p C s E y E 4 C s G u q B l v P y v E s j N y 0 K x C z C p N l E 6 4 I o n I z n C 2 L p C g D t - B v p B i v F 1 d & l t ; / r i n g & g t ; & l t ; / r p o l y g o n s & g t ; & l t ; r p o l y g o n s & g t ; & l t ; i d & g t ; 8 2 2 2 9 2 1 5 1 1 6 1 9 5 2 6 6 6 1 & l t ; / i d & g t ; & l t ; r i n g & g t ; r _ 2 0 k 8 n 6 p C 3 S t Y t D x D 4 C q Z g Q 8 D v 0 C m L 1 C _ B v U p U 2 R & l t ; / r i n g & g t ; & l t ; / r p o l y g o n s & g t ; & l t ; r p o l y g o n s & g t ; & l t ; i d & g t ; 8 2 2 2 9 2 1 5 8 0 3 3 9 0 0 3 3 9 5 & l t ; / i d & g t ; & l t ; r i n g & g t ; l 9 3 k k w j j q C v p 5 B l I v I k E _ D - n J 7 k h B 9 G 2 D k D 5 w B _ C & l t ; / r i n g & g t ; & l t ; / r p o l y g o n s & g t ; & l t ; r p o l y g o n s & g t ; & l t ; i d & g t ; 8 2 2 2 9 2 1 5 8 0 3 3 9 0 0 3 3 9 6 & l t ; / i d & g t ; & l t ; r i n g & g t ; y 7 1 q s i 2 j q C t D w E x T 2 q C 7 X _ 8 C _ - E u R 5 K i E i M _ L 1 G k I y D h f y o B i h D l y B 4 O m 9 B 7 G u F 7 E 6 1 B 7 G 2 D B h S v B 1 p C i T 3 C 2 B 2 K v f h s B 3 G 4 F m F j G 9 v C - i E 8 p 2 B & l t ; / r i n g & g t ; & l t ; / r p o l y g o n s & g t ; & l t ; r p o l y g o n s & g t ; & l t ; i d & g t ; 8 2 2 2 9 2 1 6 1 4 6 9 8 7 4 1 7 6 1 & l t ; / i d & g t ; & l t ; r i n g & g t ; u m o r 2 y g 1 l C 0 m G l C r D z q Q h 2 B l C 2 B i D h G 2 G j i B s y E _ r F 1 D y M x H 7 C 2 u C 8 l C i h D G u F g H n F g E _ L 5 6 D k i B 9 h C 3 h C k C 4 B t n G y D r C h E 7 D & l t ; / r i n g & g t ; & l t ; / r p o l y g o n s & g t ; & l t ; r p o l y g o n s & g t ; & l t ; i d & g t ; 8 2 2 2 9 2 1 6 8 3 4 1 8 2 1 8 5 0 1 & l t ; / i d & g t ; & l t ; r i n g & g t ; w q k s _ y p u p C 5 B v D z D l D v 5 G k t G x C 1 C o D i F w 1 E 7 6 E & l t ; / r i n g & g t ; & l t ; / r p o l y g o n s & g t ; & l t ; r p o l y g o n s & g t ; & l t ; i d & g t ; 8 2 2 2 9 2 1 6 8 3 4 1 8 2 1 8 5 0 2 & l t ; / i d & g t ; & l t ; r i n g & g t ; o k n - _ 5 5 r l C - 3 s B u E t I q 1 J u E g H 1 H h P 1 D 6 p R l z F 3 D i E 8 D v C 3 k H x w F j D 2 j E 8 h B 4 B 8 B 6 2 D p 4 F t E 8 t X 0 D k D q q E z n D h x I i D 8 C & l t ; / r i n g & g t ; & l t ; / r p o l y g o n s & g t ; & l t ; r p o l y g o n s & g t ; & l t ; i d & g t ; 8 2 2 2 9 2 1 6 8 3 4 1 8 2 1 8 5 0 3 & l t ; / i d & g t ; & l t ; r i n g & g t ; u 3 t 2 4 2 q g r C h m - H z v N l p r B l t i C 1 7 Q i t J m k O - _ S q r v E & l t ; / r i n g & g t ; & l t ; / r p o l y g o n s & g t ; & l t ; r p o l y g o n s & g t ; & l t ; i d & g t ; 8 2 2 2 9 2 1 6 8 3 4 1 8 2 1 8 5 0 4 & l t ; / i d & g t ; & l t ; r i n g & g t ; w m 8 6 0 7 9 0 l C 4 G h d g b s E 1 F 0 a w g C j D m g J s 1 F 5 i I 3 K m G 7 l E k E _ D i L 9 z B r E 0 o B 5 C p C 7 Y y I p G 8 E x F 5 h D x U i D x j G l J p C 7 x J j C i y B 1 1 D 9 5 C u B & l t ; / r i n g & g t ; & l t ; / r p o l y g o n s & g t ; & l t ; r p o l y g o n s & g t ; & l t ; i d & g t ; 8 2 2 2 9 2 1 6 8 3 4 1 8 2 1 8 5 0 5 & l t ; / i d & g t ; & l t ; r i n g & g t ; t k n 2 l p z 2 l C 6 k B j i B 8 G 4 E o C m C 6 n F t B i T g C j B i F s b j C & l t ; / r i n g & g t ; & l t ; / r p o l y g o n s & g t ; & l t ; r p o l y g o n s & g t ; & l t ; i d & g t ; 8 2 2 2 9 2 1 8 8 9 5 7 6 6 4 8 7 0 7 & l t ; / i d & g t ; & l t ; r i n g & g t ; w q v n t 9 g x p C 2 G 2 Z t i B 2 C 4 C s G v L u N 1 H g G 1 F 1 D m Q h F l r B l W t B j a 8 c n E i D _ C 2 B i D _ E h I u o B 3 C j E l G z P 4 K 7 I & l t ; / r i n g & g t ; & l t ; / r p o l y g o n s & g t ; & l t ; r p o l y g o n s & g t ; & l t ; i d & g t ; 8 2 2 2 9 2 1 8 8 9 5 7 6 6 4 8 7 0 8 & l t ; / i d & g t ; & l t ; r i n g & g t ; y w x n - n _ h r C w Q u E t I 3 H k M p H 4 D - M z E m F l G - L & l t ; / r i n g & g t ; & l t ; / r p o l y g o n s & g t ; & l t ; r p o l y g o n s & g t ; & l t ; i d & g t ; 8 2 2 2 9 2 1 8 8 9 5 7 6 6 4 8 7 0 9 & l t ; / i d & g t ; & l t ; r i n g & g t ; j v h 3 0 k 1 1 p C k p N o t f k n f g g p L 2 7 l B _ n O t o u B & l t ; / r i n g & g t ; & l t ; / r p o l y g o n s & g t ; & l t ; r p o l y g o n s & g t ; & l t ; i d & g t ; 8 2 2 2 9 2 1 9 2 3 9 3 6 3 8 7 0 7 7 & l t ; / i d & g t ; & l t ; r i n g & g t ; s - m t y q z y p C 4 2 7 E 5 t 1 B 8 G 4 E j D v K o t D v 9 W _ 1 z D u D 5 0 I j B r C g D j C & l t ; / r i n g & g t ; & l t ; / r p o l y g o n s & g t ; & l t ; r p o l y g o n s & g t ; & l t ; i d & g t ; 8 2 2 2 9 2 1 9 2 3 9 3 6 3 8 7 0 7 8 & l t ; / i d & g t ; & l t ; r i n g & g t ; 3 x g s 1 p s 3 p C l h r V 5 m 8 O h y - C 0 _ h 4 B j q 1 B s k 1 U x 2 _ E 8 1 y P s 7 2 B g 9 h E 4 1 r E j h - K v 6 m J k 2 o C h s u u B 0 7 x P & l t ; / r i n g & g t ; & l t ; / r p o l y g o n s & g t ; & l t ; r p o l y g o n s & g t ; & l t ; i d & g t ; 8 2 2 2 9 2 1 9 2 3 9 3 6 3 8 7 0 7 9 & l t ; / i d & g t ; & l t ; r i n g & g t ; 4 j z s w l r i r C v x 2 B h p 4 K 8 g _ B t r 3 a - 1 q M 3 q 6 K p x m E l n 8 w B 9 r 3 E v p n D z j 1 E 0 9 t C s l r M g s 5 I 4 _ j P i k 4 E 1 1 n z C & l t ; / r i n g & g t ; & l t ; / r p o l y g o n s & g t ; & l t ; r p o l y g o n s & g t ; & l t ; i d & g t ; 8 2 2 2 9 2 1 9 2 3 9 3 6 3 8 7 0 8 0 & l t ; / i d & g t ; & l t ; r i n g & g t ; 0 7 g z 0 s x 8 p C w r 7 C 6 p 3 F h q H 1 i 8 B h v J _ 1 q B v _ F 9 x R o v 3 D k n F q 9 D 2 i R 1 j S o 7 T k x F 1 n o C j y M & l t ; / r i n g & g t ; & l t ; / r p o l y g o n s & g t ; & l t ; r p o l y g o n s & g t ; & l t ; i d & g t ; 8 2 2 2 9 2 1 9 2 3 9 3 6 3 8 7 0 8 1 & l t ; / i d & g t ; & l t ; r i n g & g t ; 8 m 6 g m _ t 4 l C 4 G 5 X z i B 4 E z H k C 5 Z 5 r B 5 J 5 C p G k t B & l t ; / r i n g & g t ; & l t ; / r p o l y g o n s & g t ; & l t ; r p o l y g o n s & g t ; & l t ; i d & g t ; 8 2 2 2 9 2 1 9 2 3 9 3 6 3 8 7 0 8 2 & l t ; / i d & g t ; & l t ; r i n g & g t ; 3 n 7 i s q h 4 l C z 1 D r I m J - E j w j B p n K z C 3 C m F l G g f z i N _ 3 F & l t ; / r i n g & g t ; & l t ; / r p o l y g o n s & g t ; & l t ; r p o l y g o n s & g t ; & l t ; i d & g t ; 8 2 2 2 9 2 1 9 5 8 2 9 6 1 2 5 4 4 6 & l t ; / i d & g t ; & l t ; r i n g & g t ; j x 3 v 1 6 p h q C 2 v r C w 9 g E s 5 - G - g r b 1 - i 6 B v n 3 h B 0 y s C l j 0 E j g 2 R p 0 y I 8 u 1 Y 2 i 4 D p y n N o m w 1 B 7 8 t K 9 j 0 T u 4 m W x 2 r G 9 x h N l u k Y 1 0 o H 3 2 1 P o - Y i 4 x N x 2 v F 9 j w K r 2 X v 6 u C 3 7 u E w r 9 J r k s E l 4 z B 3 p 6 H j m 3 M v 6 g t B 7 u 1 B 9 y 0 D l r n X m j 8 l B y 3 p I m k s z B w 3 v L x y g E l y 9 C h 0 3 H g u 4 B 2 i y E v n g X i g 7 F 5 q 9 n D - _ k Y y 6 k F 9 l t C q - o R p v 3 B 5 q 6 F _ t v C p t q m B 0 4 h j B 8 i - b 3 p 5 K g y n F j _ g D w o u D 7 q 6 T 5 h 6 B n 9 8 I z _ 4 p F 6 5 1 6 C p 0 7 a p z _ 0 C w z o x D o y _ E n y 1 E w p s V z w r S 4 9 p F 7 0 4 8 B v 6 2 B j 4 x K 5 s 2 E 8 l q D i 1 t B & l t ; / r i n g & g t ; & l t ; / r p o l y g o n s & g t ; & l t ; r p o l y g o n s & g t ; & l t ; i d & g t ; 8 2 2 2 9 2 1 9 5 8 2 9 6 1 2 5 4 4 7 & l t ; / i d & g t ; & l t ; r i n g & g t ; 9 r s 8 6 6 q o m C r D 1 F 3 D i J t v B n g G 5 F i J y t D 0 j D v s C 9 N m G w F E z E v 7 C s c z C 3 C r C i D u X 2 X 5 C k F - 5 C 5 7 G 8 j O 8 0 C & l t ; / r i n g & g t ; & l t ; / r p o l y g o n s & g t ; & l t ; r p o l y g o n s & g t ; & l t ; i d & g t ; 8 2 2 2 9 2 1 9 5 8 2 9 6 1 2 5 4 4 8 & l t ; / i d & g t ; & l t ; r i n g & g t ; _ v s 3 t s l 9 p C x 9 M o V 2 C s C k Q 0 Y z R g 3 C 0 X z E 5 a p G 7 D & l t ; / r i n g & g t ; & l t ; / r p o l y g o n s & g t ; & l t ; r p o l y g o n s & g t ; & l t ; i d & g t ; 8 2 2 2 9 2 1 9 5 8 2 9 6 1 2 5 4 4 9 & l t ; / i d & g t ; & l t ; r i n g & g t ; n k p q t u y j r C 5 B h T 0 a s g C q e 3 L p X z 3 E p L t I 0 w E 9 b r p D 9 E 4 O - V 4 E q G k G u j B x C l N 0 v B - y C k P r s F 3 5 B v l B _ B j B p M - G m I 2 D h E 9 D k o D _ y D h v E r 5 C & l t ; / r i n g & g t ; & l t ; / r p o l y g o n s & g t ; & l t ; r p o l y g o n s & g t ; & l t ; i d & g t ; 8 2 2 2 9 2 1 9 5 8 2 9 6 1 2 5 4 5 0 & l t ; / i d & g t ; & l t ; r i n g & g t ; 4 z - 0 3 n 5 9 p C 4 i I q o K h h D 8 G 2 E m 8 C w E - B k J m C 2 I g q B 4 J 6 l D o 8 C 9 h B _ M o q C 1 D n D _ D 9 E v 0 J j t B g q B t m B g h D 3 i I r q C z r F x r C u r H 6 B - G m D i 8 B 5 d _ a 9 1 B 9 I x V z Q v E g C j E g D j C 4 t B l C - F p a 2 B 0 B l G 1 d 0 m B 9 H & l t ; / r i n g & g t ; & l t ; / r p o l y g o n s & g t ; & l t ; r p o l y g o n s & g t ; & l t ; i d & g t ; 8 2 2 2 9 2 1 9 5 8 2 9 6 1 2 5 4 5 1 & l t ; / i d & g t ; & l t ; r i n g & g t ; o r k l x w q y p C 6 k B s E r I 2 U 5 2 C w C r I 9 F 1 B g E v B 2 6 I v C 1 C r B p p C p G _ E & l t ; / r i n g & g t ; & l t ; / r p o l y g o n s & g t ; & l t ; r p o l y g o n s & g t ; & l t ; i d & g t ; 8 2 2 2 9 2 1 9 5 8 2 9 6 1 2 5 4 5 2 & l t ; / i d & g t ; & l t ; r i n g & g t ; s 6 p 4 r 1 l 3 l C _ 3 0 B y 3 J h k G i 7 _ C z h l D n 7 h C s 0 V l g h C z _ n C 0 s 5 H 5 t i C i z K & l t ; / r i n g & g t ; & l t ; / r p o l y g o n s & g t ; & l t ; r p o l y g o n s & g t ; & l t ; i d & g t ; 8 2 2 2 9 2 1 9 9 2 6 5 5 8 6 3 8 1 6 & l t ; / i d & g t ; & l t ; r i n g & g t ; q 3 s 9 u 1 7 y p C u 0 Q 8 s 2 C t D o 6 B i H l D _ P g e p _ D 7 C h y O v _ P _ w S o h E 2 B r C g D j C & l t ; / r i n g & g t ; & l t ; / r p o l y g o n s & g t ; & l t ; r p o l y g o n s & g t ; & l t ; i d & g t ; 8 2 2 2 9 2 1 9 9 2 6 5 5 8 6 3 8 1 7 & l t ; / i d & g t ; & l t ; r i n g & g t ; 4 t 9 v 2 y s 5 l C x F g R m E o G 4 D 5 G y D 2 B 0 B - D j C & l t ; / r i n g & g t ; & l t ; / r p o l y g o n s & g t ; & l t ; r p o l y g o n s & g t ; & l t ; i d & g t ; 8 2 2 2 9 2 1 9 9 2 6 5 5 8 6 3 8 1 8 & l t ; / i d & g t ; & l t ; r i n g & g t ; 2 3 5 q z 0 l j r C v F 3 F s R m J _ V m l B l j D r i B 2 l B v _ B p v B 1 D q G 7 R q D r V g d 4 i B w X x R 6 C i E 1 o D 5 0 C - 4 K x C 5 J 5 f w I g C r V 5 C h E v g d m 8 F 5 D & l t ; / r i n g & g t ; & l t ; / r p o l y g o n s & g t ; & l t ; r p o l y g o n s & g t ; & l t ; i d & g t ; 8 2 2 2 9 2 1 9 9 2 6 5 5 8 6 3 8 1 9 & l t ; / i d & g t ; & l t ; r i n g & g t ; w u - u 3 2 m 7 p C y - v H _ u W i r n B _ 8 a n 6 k F v k o B n l J k t K p r I g g L z 7 V & l t ; / r i n g & g t ; & l t ; / r p o l y g o n s & g t ; & l t ; r p o l y g o n s & g t ; & l t ; i d & g t ; 8 2 2 2 9 2 1 9 9 2 6 5 5 8 6 3 8 2 0 & l t ; / i d & g t ; & l t ; r i n g & g t ; l v 8 2 1 n 3 y p C p 4 x D l 4 x D _ y C k j I _ G h C i E _ D w 9 R w h u D p 0 n D z C m 4 C o F g D u B & l t ; / r i n g & g t ; & l t ; / r p o l y g o n s & g t ; & l t ; r p o l y g o n s & g t ; & l t ; i d & g t ; 8 2 2 2 9 2 1 9 9 2 6 5 5 8 6 3 8 2 1 & l t ; / i d & g t ; & l t ; r i n g & g t ; 1 h s 1 0 r x y p C 7 2 s B n v 3 D j C j o B z F g H 3 n B 3 W k G y 5 b s _ 9 C 2 o p B 6 B 1 C n E w H h x G & l t ; / r i n g & g t ; & l t ; / r p o l y g o n s & g t ; & l t ; r p o l y g o n s & g t ; & l t ; i d & g t ; 8 2 2 2 9 2 1 9 9 2 6 5 5 8 6 3 8 2 2 & l t ; / i d & g t ; & l t ; r i n g & g t ; 7 h t 3 1 - g 7 p C h I 0 C 0 E s C _ I 3 R s D 2 F l E - D - T & l t ; / r i n g & g t ; & l t ; / r p o l y g o n s & g t ; & l t ; r p o l y g o n s & g t ; & l t ; i d & g t ; 8 2 2 2 9 2 1 9 9 2 6 5 5 8 6 3 8 2 3 & l t ; / i d & g t ; & l t ; r i n g & g t ; o m t 6 q - 2 y p C - 1 h B r h 4 B 3 s Y o V 9 B h C i J l W x 1 E l 1 a - 3 X w r I - z Y g r Q 8 B n E n G s v i B & l t ; / r i n g & g t ; & l t ; / r p o l y g o n s & g t ; & l t ; r p o l y g o n s & g t ; & l t ; i d & g t ; 8 2 2 2 9 2 1 9 9 2 6 5 5 8 6 3 8 2 4 & l t ; / i d & g t ; & l t ; r i n g & g t ; 4 s z - z 7 n y p C i u U 1 l F z D h C j F 9 C i 7 U x 7 D 8 B 5 C p C n C _ C & l t ; / r i n g & g t ; & l t ; / r p o l y g o n s & g t ; & l t ; r p o l y g o n s & g t ; & l t ; i d & g t ; 8 2 2 2 9 3 3 7 0 9 3 2 6 6 4 7 3 0 4 & l t ; / i d & g t ; & l t ; r i n g & g t ; 2 h q z 0 9 h z p C 5 B v D v m C 2 4 B k Q h D v B 9 v D v s C m C 3 r L z C 6 s H l E g F n j E 4 x E j 7 E n w C & l t ; / r i n g & g t ; & l t ; / r p o l y g o n s & g t ; & l t ; r p o l y g o n s & g t ; & l t ; i d & g t ; 8 2 2 2 9 3 3 7 0 9 3 2 6 6 4 7 3 0 5 & l t ; / i d & g t ; & l t ; r i n g & g t ; g s 7 3 9 u o z p C 4 G r l Z i H 1 H o t o B 9 m P o _ J o I k u E z V j E - D u 8 W v - c & l t ; / r i n g & g t ; & l t ; / r p o l y g o n s & g t ; & l t ; r p o l y g o n s & g t ; & l t ; i d & g t ; 8 2 2 2 9 3 3 7 0 9 3 2 6 6 4 7 3 0 6 & l t ; / i d & g t ; & l t ; r i n g & g t ; 2 7 7 n 4 w w z p C u - g G y 0 M 5 F n u B o G - y D w _ R 7 C z 1 G x o P 2 g 4 B 2 F l E z w M g D u B & l t ; / r i n g & g t ; & l t ; / r p o l y g o n s & g t ; & l t ; r p o l y g o n s & g t ; & l t ; i d & g t ; 8 2 2 2 9 3 3 7 0 9 3 2 6 6 4 7 3 0 7 & l t ; / i d & g t ; & l t ; r i n g & g t ; 1 x h 4 q 4 h z p C k f g N 3 F s C q C - m B z K - E r E 2 F q L 9 J r C j Q 3 Y & l t ; / r i n g & g t ; & l t ; / r p o l y g o n s & g t ; & l t ; r p o l y g o n s & g t ; & l t ; i d & g t ; 8 2 2 2 9 3 3 7 0 9 3 2 6 6 4 7 3 0 8 & l t ; / i d & g t ; & l t ; r i n g & g t ; w w 0 _ l 9 k z p C l g E 6 5 B s q C k r C u E u J 8 N 9 6 B i D g D k B t D t 5 E r F x F z D v P h u J 0 p N 0 E l F h F 4 d s D z f 6 3 B p i I t 5 I 4 E g E l s C w Y z N 5 N y O 9 M 5 r B y D m D i D s H _ 0 F 1 G v E 1 E p G x E z o D _ H h l B 8 O s I r G 2 X y L i 2 B 2 F x G 3 w E _ E 5 3 D k W - P h R 3 E k k C j C 9 H 9 r E 8 R k v C 2 B k D 7 I u y D & l t ; / r i n g & g t ; & l t ; / r p o l y g o n s & g t ; & l t ; r p o l y g o n s & g t ; & l t ; i d & g t ; 8 2 2 2 9 3 3 7 0 9 3 2 6 6 4 7 3 0 9 & l t ; / i d & g t ; & l t ; r i n g & g t ; 8 q h j v h 7 z p C 8 x B s E r I m H l D h F w w B j n B _ D n H s Y t E - G 6 H h E 3 n C H n q B 7 D & l t ; / r i n g & g t ; & l t ; / r p o l y g o n s & g t ; & l t ; r p o l y g o n s & g t ; & l t ; i d & g t ; 8 2 2 2 9 3 3 7 0 9 3 2 6 6 4 7 3 1 0 & l t ; / i d & g t ; & l t ; r i n g & g t ; 1 4 t h r 9 _ y p C w p C o 0 T r h D v 4 E g o P x h D m l B y E n D j n B g q C w E 4 C i J 5 j C v g R _ - L _ y I 6 8 C k s B o 3 F r 2 C 4 x O 0 r B r I s B q C l 1 C j 4 c 1 F 4 C o x B y k H q k H v n Y r I 4 1 H k E h D k C h m G 8 w S h p E i q C x D w s B l D o C 8 D g 3 C l o D x C w D n z B v l h B k p Y t - W - 0 H p C o 2 E 0 h D q l C q I 2 H 3 y D v C 0 F o D h E 7 I m - I 0 1 D 8 c 7 V t 7 D 8 B 0 D t G 0 k L i d w 9 I q 3 d z 3 T t C h E 5 1 F 4 o E & l t ; / r i n g & g t ; & l t ; / r p o l y g o n s & g t ; & l t ; r p o l y g o n s & g t ; & l t ; i d & g t ; 8 2 2 2 9 3 3 7 0 9 3 2 6 6 4 7 3 1 1 & l t ; / i d & g t ; & l t ; r i n g & g t ; 4 q i - x 0 1 z p C 7 4 b y C y E _ V t g D p I m H q G 6 D j l h B 3 j J t E 6 F r G v w C & l t ; / r i n g & g t ; & l t ; / r p o l y g o n s & g t ; & l t ; r p o l y g o n s & g t ; & l t ; i d & g t ; 8 2 2 2 9 3 3 7 0 9 3 2 6 6 4 7 3 1 2 & l t ; / i d & g t ; & l t ; r i n g & g t ; 0 t p g 8 y i z p C 6 v D 6 l D w E 0 V o y B y C 3 F m E h F n 1 E u n Y 9 G - J m D - D 7 3 B & l t ; / r i n g & g t ; & l t ; / r p o l y g o n s & g t ; & l t ; r p o l y g o n s & g t ; & l t ; i d & g t ; 8 2 2 2 9 3 3 7 0 9 3 2 6 6 4 7 3 1 3 & l t ; / i d & g t ; & l t ; r i n g & g t ; v - v 9 7 y n z p C 8 y I n I 7 F w _ E 2 0 G y s R y 1 J o o K o l H s k S u p C 8 7 C x D 4 C q C h F y V l T 9 F g E 8 D 7 k B 2 u B h h C 2 7 I 3 h C u g E 5 _ C v 8 B j D m C 5 z B 5 r B k I 8 B v G i S o i B x _ E z C o 4 C 2 h B w j G w j D _ 6 E o - F w u G _ 1 D h V 1 C 2 B j J n 6 C m P v M i D 2 j C y h B 0 b j G m h C g D l C & l t ; / r i n g & g t ; & l t ; / r p o l y g o n s & g t ; & l t ; r p o l y g o n s & g t ; & l t ; i d & g t ; 8 2 2 2 9 3 3 7 4 3 6 8 6 3 8 5 6 8 6 & l t ; / i d & g t ; & l t ; r i n g & g t ; 6 - z u 7 y r 0 p C 0 G y 5 B w E _ J i f 0 m B r F i a y E 4 E j O v S i J h P h C q C r W 1 z B _ H z 5 B _ O q 3 B 3 G o T p z I 0 F 3 E y H i t B h Z j G 7 L h i B m t B & l t ; / r i n g & g t ; & l t ; / r p o l y g o n s & g t ; & l t ; r p o l y g o n s & g t ; & l t ; i d & g t ; 8 2 2 2 9 3 3 7 4 3 6 8 6 3 8 5 6 8 7 & l t ; / i d & g t ; & l t ; r i n g & g t ; g z k _ 6 3 o 0 p C 7 o M x F j P h C l D o U q x D h C q C h D p K n m I o 7 H 1 C j B g c 2 5 G j G & l t ; / r i n g & g t ; & l t ; / r p o l y g o n s & g t ; & l t ; r p o l y g o n s & g t ; & l t ; i d & g t ; 8 2 2 2 9 3 3 7 7 8 0 4 6 1 2 4 0 3 5 & l t ; / i d & g t ; & l t ; r i n g & g t ; m n v _ 7 z k 1 p C w C w E z D l D j D 0 - B s v E m v E t b 5 5 J r E w D g C k D i k C 0 p E j g H g 3 O & l t ; / r i n g & g t ; & l t ; / r p o l y g o n s & g t ; & l t ; r p o l y g o n s & g t ; & l t ; i d & g t ; 8 2 2 2 9 3 3 7 7 8 0 4 6 1 2 4 0 3 6 & l t ; / i d & g t ; & l t ; r i n g & g t ; 7 4 8 l p 8 u 0 p C x F - c j i B k f 6 p C u 9 D 4 0 C k B v D x h D v y F m y C u 0 C w C w E 2 E i J 6 u D 1 X w E k H t P k E m G 3 m I g 4 B 8 p G m K w C v D 0 E 5 K _ D x g B o B 4 M t D r I u G 9 g D q 0 B 5 g D 2 y b 4 G 1 F m E j F y r B 3 F n D o x C g E k C i I s v I 6 4 D t 3 O _ 4 b x 5 J x y I 4 r O t K v x R 2 w B u G k G w n F z v D _ 1 B 1 C 0 D m D - D m W 0 j C t y B t o D u x G 1 i B m E g E 5 N x t N m w C s D x E 7 e p m I l B z C 1 E l Z 3 C r C - D l C k n B j R h n B n o D w G s k B z H y v Q 1 Q y F n E p G 1 5 C _ u F 2 u I 5 G 1 E 4 K 7 o F l x B w 0 B o b v k B 9 v E s _ K 9 v E t n C 0 q G w y I i O 3 I x F 8 J v w B _ b 8 7 B n N v C x E g C 2 H n C 1 Y m z D 6 W g F q y k B 9 7 V & l t ; / r i n g & g t ; & l t ; / r p o l y g o n s & g t ; & l t ; r p o l y g o n s & g t ; & l t ; i d & g t ; 8 2 2 2 9 3 3 7 7 8 0 4 6 1 2 4 0 3 7 & l t ; / i d & g t ; & l t ; r i n g & g t ; h x 9 1 - z _ z p C 7 9 t B v 2 L l T 6 C i J u V 2 E 1 B m e - n D u i 0 E m I 3 E 2 t B w h B i F _ C 7 m L & l t ; / r i n g & g t ; & l t ; / r p o l y g o n s & g t ; & l t ; r p o l y g o n s & g t ; & l t ; i d & g t ; 8 2 2 2 9 3 9 7 2 2 2 8 0 8 6 1 6 9 7 & l t ; / i d & g t ; & l t ; r i n g & g t ; 2 l 8 o x v 3 s n C v 6 _ 6 E h 2 - I y l 3 E 7 - 7 3 D 9 x m j C m w 2 q B 8 r n Z s z p q B w g _ L 3 m 6 x B z g 4 k C l p v L 6 l m y C i v 1 r B 9 6 5 l B u _ 6 b l y x O k i 5 I 2 r i w B 1 z f p _ p v B t t 9 S s 8 v t B p 9 6 l G 6 x h F i p 2 C j r y o C - s q h C q - 4 L g u 4 7 B 7 q 0 D & l t ; / r i n g & g t ; & l t ; / r p o l y g o n s & g t ; & l t ; r p o l y g o n s & g t ; & l t ; i d & g t ; 8 2 2 2 9 3 9 8 9 4 0 7 9 5 5 3 5 3 7 & l t ; / i d & g t ; & l t ; r i n g & g t ; o r z l u 8 l s n C y t i E k 1 v B y v h B 3 9 G q x i B 1 0 e z m s D 2 n b h - m D l o s F 5 5 7 C q - f 5 i F i n i B l n Q 1 8 _ C u k P h _ N q m O w 2 8 C m k r M _ g n B m r q G x p 0 B s i i B 1 s s N r x M 0 l o B u 0 m D t - z C m o M z t M k 0 g D q 6 2 B 4 g L x 9 f 1 _ 0 C 7 7 j D 6 w m B 2 5 O r 0 r B u 3 U 7 3 E x 7 R n 6 N z g a n m H y 2 J 5 - G v x Y l r Q 6 w j B p x r B p n E 1 0 K x i m C 6 t I m _ K o _ 2 B & l t ; / r i n g & g t ; & l t ; / r p o l y g o n s & g t ; & l t ; r p o l y g o n s & g t ; & l t ; i d & g t ; 8 2 2 2 9 3 9 9 6 2 7 9 9 0 3 0 2 7 3 & l t ; / i d & g t ; & l t ; r i n g & g t ; l g v r 6 w h u n C 3 p 5 B p y o D p y o O 8 6 w E g 1 9 H p r T q o l C 9 n 4 B 0 o j B m g y B s n Y y v l B 5 w L 6 5 5 C m h S x 8 N k n u C x 8 j C i _ 1 C i n 4 B _ 9 a 6 1 j B y s n E o n h H w 1 m D o z 5 N l 3 n B w m O j q F t 9 l B g 0 c j n N m w P & l t ; / r i n g & g t ; & l t ; / r p o l y g o n s & g t ; & l t ; r p o l y g o n s & g t ; & l t ; i d & g t ; 8 2 2 2 9 4 0 2 3 7 6 7 6 9 3 7 2 1 7 & l t ; / i d & g t ; & l t ; r i n g & g t ; - 3 8 7 z 7 x x n C 4 G g H n F k G 3 G 4 F r G j G & l t ; / r i n g & g t ; & l t ; / r p o l y g o n s & g t ; & l t ; r p o l y g o n s & g t ; & l t ; i d & g t ; 8 2 2 2 9 4 0 2 3 7 6 7 6 9 3 7 2 1 8 & l t ; / i d & g t ; & l t ; r i n g & g t ; 5 k 1 5 n o 9 w n C 4 v o E i 7 u B 1 _ G v v M q n x B o j h C 1 q I j h b 4 x j B j 6 t B 3 2 5 B s q i C 0 s b _ v n D 7 5 6 B w y l B - s 1 C z _ x D z v t C 6 o n B _ 2 p B g - Z q 2 r E w x G g q s D 3 8 j E t y s N n r i C 4 n G 1 m I 3 - w B w _ a 7 h Z r l 6 B _ i 8 B 7 w y G q s o J h t S s 9 m D s i V 5 z M l 9 L z n t D o l l F s p y B z y p B v t 5 D l z Z - t j B o t t B 3 t Z o 4 G & l t ; / r i n g & g t ; & l t ; / r p o l y g o n s & g t ; & l t ; r p o l y g o n s & g t ; & l t ; i d & g t ; 8 2 2 2 9 4 0 4 4 3 8 3 5 3 6 7 4 2 5 & l t ; / i d & g t ; & l t ; r i n g & g t ; 2 n z 6 z r 0 x n C s f _ G s B l D - N t B s D o T n J i D j C & l t ; / r i n g & g t ; & l t ; / r p o l y g o n s & g t ; & l t ; r p o l y g o n s & g t ; & l t ; i d & g t ; 8 2 2 2 9 4 0 8 2 1 7 9 2 4 8 9 4 7 3 & l t ; / i d & g t ; & l t ; r i n g & g t ; t n m 9 h q x y n C w C w y B 6 5 B 0 f x 7 I k N j r I m W w H q E v D z D k N 7 F u C r C g D i X k F h G x X w E z D v o B 4 C 7 F p I 1 D 0 J n T 6 C q V 4 C 1 T 1 o B F q i C o K 0 H h M n G u C U t C m u B h E _ C 3 B n i B 4 y E 5 X 1 o B _ f i O h M j C y C x D 4 C 1 B x c l E - D 8 C u J d 4 H j G v M W N y D v G i D _ E 4 Z w f y E h C T i B z F 0 E s k B n 2 B o E w H u C - r X l r D 9 c 9 F o G z _ C 1 Q w D 0 D p H u D 9 G 8 D k K x o B l 2 B w V 7 F t L 1 D n S 9 g B y g D g H h C 1 K h D t B 2 u B l z D k C 1 7 C i 2 B p b 2 e q 4 B - E 3 5 B 0 u C l y B - _ C p _ B g j C q Z g E v B p m G t m E n 9 P u D 1 C m X 3 m f 0 3 C w l C s o B Y 1 C _ K 8 s 5 B s r D u l C 1 g B t 8 B 6 f 6 C i E v t B l u B 3 t B 7 F q C j D 4 P o G 5 R - U s i B 0 c 5 M o i B 0 P q o B v E 8 i B 0 d 8 u B 9 G m l F 4 u B 1 y B 4 u B k G u c z C p N x r B q D v E i Y 0 B i D 8 E q r B y 2 B t C i F 8 C i 4 F 0 2 B t y B 8 L t E 5 J 1 C t C h E y L j E 0 K j C x P i O 4 g B w H x P o b g _ C w C x D 7 i B 0 G y J 3 Y p D m V y E r 2 B o N 2 M n I 3 O i N v D r o B 3 8 I 9 p B o S 4 i B 3 C U r C i D y h B w v B r C p G 5 I y H l C p D 8 G x P y H 8 C s E v i B y g B 3 S z q B u d 0 L 2 H j G _ Z n w B p 4 E j J 7 r B 6 F h E _ E l Z l C 8 C & l t ; / r i n g & g t ; & l t ; / r p o l y g o n s & g t ; & l t ; r p o l y g o n s & g t ; & l t ; i d & g t ; 8 2 2 3 0 4 6 1 3 4 3 9 0 5 8 7 3 9 7 & l t ; / i d & g t ; & l t ; r i n g & g t ; i x n h 0 _ 6 1 n C k y B p o B 0 C o R s l B 0 E i E z H t H r H s D j 2 G 4 O w D 3 C k D i D j C & l t ; / r i n g & g t ; & l t ; / r p o l y g o n s & g t ; & l t ; r p o l y g o n s & g t ; & l t ; i d & g t ; 8 2 2 3 0 4 6 7 1 8 5 0 6 1 3 9 6 4 9 & l t ; / i d & g t ; & l t ; r i n g & g t ; 4 1 p 8 r x k 3 n C s E y E 4 C p O j F 5 m B o X q o B l N o F w H x i G & l t ; / r i n g & g t ; & l t ; / r p o l y g o n s & g t ; & l t ; r p o l y g o n s & g t ; & l t ; i d & g t ; 8 2 2 3 0 4 6 8 9 0 3 0 4 8 3 1 4 8 9 & l t ; / i d & g t ; & l t ; r i n g & g t ; 9 y i n 0 0 l 2 n C h I _ G p F m G _ H 9 G 2 B p C g D u B & l t ; / r i n g & g t ; & l t ; / r p o l y g o n s & g t ; & l t ; r p o l y g o n s & g t ; & l t ; i d & g t ; 8 2 2 3 0 4 7 0 6 2 1 0 3 5 2 3 3 3 3 & l t ; / i d & g t ; & l t ; r i n g & g t ; q 2 w 5 3 2 0 7 n C z S j o B u r F 4 J 3 D g J x h F k j G s 5 C _ D 7 E t b 9 E h F u G i K u G x t B t b x m B t J 1 J 0 D j E h x Q p C 2 _ B - r B m D i F 6 R 1 p B n X n 5 C l w B & l t ; / r i n g & g t ; & l t ; / r p o l y g o n s & g t ; & l t ; r p o l y g o n s & g t ; & l t ; i d & g t ; 8 2 2 3 0 4 7 1 6 5 1 8 2 7 3 8 4 3 3 & l t ; / i d & g t ; & l t ; r i n g & g t ; u u w j _ p - 6 n C 0 J g z B k H g J 6 D 5 Q z f 1 C t C i D j U 5 D & l t ; / r i n g & g t ; & l t ; / r p o l y g o n s & g t ; & l t ; r p o l y g o n s & g t ; & l t ; i d & g t ; 8 2 2 3 0 4 7 1 6 5 1 8 2 7 3 8 4 3 4 & l t ; / i d & g t ; & l t ; r i n g & g t ; t g j s u i 4 6 n C 4 M w C 8 r B 0 V h C w U w t F t h B - 7 B p n H m g H s F 8 B g C 4 H l E s I j E 9 J v M w b o W w I r C w r G 7 P w J f o D - D u K 2 R & l t ; / r i n g & g t ; & l t ; / r p o l y g o n s & g t ; & l t ; r p o l y g o n s & g t ; & l t ; i d & g t ; 8 2 2 3 0 4 7 2 3 3 9 0 2 2 1 5 1 6 9 & l t ; / i d & g t ; & l t ; r i n g & g t ; 1 l 1 k p - k 9 n C j I 5 F 8 G 6 C i E h D i C 4 B - U u D 4 F r G q W 6 E d & l t ; / r i n g & g t ; & l t ; / r p o l y g o n s & g t ; & l t ; r p o l y g o n s & g t ; & l t ; i d & g t ; 8 2 2 3 0 4 7 2 3 3 9 0 2 2 1 5 1 7 0 & l t ; / i d & g t ; & l t ; r i n g & g t ; 0 v l l w x m 9 n C 5 q t r B y q v q C p r 8 k B 6 7 u 4 C y 3 7 z B w m 8 r D n n h L o s v E y 7 q t C x 7 h r B & l t ; / r i n g & g t ; & l t ; / r p o l y g o n s & g t ; & l t ; r p o l y g o n s & g t ; & l t ; i d & g t ; 8 2 2 3 0 4 7 2 3 3 9 0 2 2 1 5 1 7 1 & l t ; / i d & g t ; & l t ; r i n g & g t ; n u y y k 2 g 7 n C m l B p I n D q U 1 B t I k J - C 5 E n a 0 I 2 c y D v G r G g 1 C 9 L & l t ; / r i n g & g t ; & l t ; / r p o l y g o n s & g t ; & l t ; r p o l y g o n s & g t ; & l t ; i d & g t ; 8 2 2 3 0 4 7 2 6 8 2 6 1 9 5 3 5 3 7 & l t ; / i d & g t ; & l t ; r i n g & g t ; m i j 0 n o 7 8 n C s n 9 9 D u s c k i m 9 B z r i E z x n D i t q F v h 2 C v - s B & l t ; / r i n g & g t ; & l t ; / r p o l y g o n s & g t ; & l t ; r p o l y g o n s & g t ; & l t ; i d & g t ; 8 2 2 3 0 4 7 3 0 2 6 2 1 6 9 1 9 0 5 & l t ; / i d & g t ; & l t ; r i n g & g t ; g 9 6 - t q r _ n C 2 0 O l k v B u 0 t D l - F x 9 l C j v u F k j 0 B q 9 r J g v C q 6 u C 7 z 9 L & l t ; / r i n g & g t ; & l t ; / r p o l y g o n s & g t ; & l t ; r p o l y g o n s & g t ; & l t ; i d & g t ; 8 2 2 3 0 4 8 0 5 8 5 3 5 9 3 6 0 0 1 & l t ; / i d & g t ; & l t ; r i n g & g t ; - g 4 2 8 r 2 - n C _ Z v D q s B - v B n k C y w C t y k B x g B 5 m B q M h D i C v E 6 F - u D i F _ C v F y E 3 D 3 p n B p G s b - z C t G g D 5 P i W & l t ; / r i n g & g t ; & l t ; / r p o l y g o n s & g t ; & l t ; r p o l y g o n s & g t ; & l t ; i d & g t ; 8 2 2 3 0 4 8 1 9 5 9 7 4 8 8 9 4 7 3 & l t ; / i d & g t ; & l t ; r i n g & g t ; 5 u 9 t s g k g o C o q z d q l 1 H 2 t 0 D - s 3 6 B _ k 6 i B 2 y g B u 4 _ D r q 0 N 1 9 5 j B & l t ; / r i n g & g t ; & l t ; / r p o l y g o n s & g t ; & l t ; r p o l y g o n s & g t ; & l t ; i d & g t ; 8 2 2 3 0 4 8 6 4 2 6 5 1 4 8 8 2 5 7 & l t ; / i d & g t ; & l t ; r i n g & g t ; j p t y z x t h o C y Q o V 1 X - u B 9 x F p l F 7 9 B 8 f 6 V b i p C i J h D 9 E t y C v 7 C j m E j l B k 3 C v 7 C 4 T 0 1 B 2 u B o C q V 5 o B q N m E h F k C - U 1 Q 8 B y D v R u v B 1 f E w I k T l s B 5 C h E l C u C 4 r B h u C _ E 9 I t U 3 - H o K m f _ e l U 1 I - I 5 I & l t ; / r i n g & g t ; & l t ; / r p o l y g o n s & g t ; & l t ; r p o l y g o n s & g t ; & l t ; i d & g t ; 8 2 2 3 0 4 9 0 2 0 6 0 8 6 1 0 3 0 5 & l t ; / i d & g t ; & l t ; r i n g & g t ; h s - i 7 i _ i o C v X o i C x h B o M m C i C z C k d h s B 4 H g S 7 D & l t ; / r i n g & g t ; & l t ; / r p o l y g o n s & g t ; & l t ; r p o l y g o n s & g t ; & l t ; i d & g t ; 8 2 2 3 0 4 9 0 2 0 6 0 8 6 1 0 3 0 6 & l t ; / i d & g t ; & l t ; r i n g & g t ; l p x v g k s i o C s E x D 6 C l F m C 1 9 D r _ D 9 b z h B p 8 H 1 D s C r 8 B o C 3 7 B r j C 0 U w e k M g I o I 8 i B o T k T y _ B v f s o B 2 h D i u E 0 n B _ N _ x B s 8 C r v B 7 S o V x j B l N n E - D 5 j B u _ C 3 - B _ z B u m B & l t ; / r i n g & g t ; & l t ; / r p o l y g o n s & g t ; & l t ; r p o l y g o n s & g t ; & l t ; i d & g t ; 8 2 2 3 0 5 0 1 2 0 1 2 0 2 3 8 0 8 1 & l t ; / i d & g t ; & l t ; r i n g & g t ; i p w n j 3 h 9 n C w J - 8 O 6 J 5 L s C h F s w C - U w D 5 C v r B 3 h C 8 B 1 E t M 9 D 5 I & l t ; / r i n g & g t ; & l t ; / r p o l y g o n s & g t ; & l t ; r p o l y g o n s & g t ; & l t ; i d & g t ; 8 2 2 3 0 5 0 2 9 1 9 1 8 9 2 9 9 2 1 & l t ; / i d & g t ; & l t ; r i n g & g t ; w 2 m u 2 w 4 g o C n l C 3 9 B 2 Q 6 l D w w D z D h C q C h D 8 G j G j C m k J 3 X 4 C s C h F r H w u B j F 8 D i L - M 7 M 4 Y w p B q c g w C o 9 B t r F r 8 C w - B r g B 2 n C u g E 6 B _ B g C h E 6 F h E l C 4 R 7 _ F 6 H w H k 3 I 0 o D x 3 B & l t ; / r i n g & g t ; & l t ; / r p o l y g o n s & g t ; & l t ; r p o l y g o n s & g t ; & l t ; i d & g t ; 8 2 2 3 0 5 2 0 7 8 6 2 5 3 2 5 0 5 7 & l t ; / i d & g t ; & l t ; r i n g & g t ; 0 5 u 4 1 - g p o C u s _ D _ - _ C u r q B 9 s 6 G g 9 J - - c & l t ; / r i n g & g t ; & l t ; / r p o l y g o n s & g t ; & l t ; r p o l y g o n s & g t ; & l t ; i d & g t ; 8 2 2 3 0 5 2 0 7 8 6 2 5 3 2 5 0 5 8 & l t ; / i d & g t ; & l t ; r i n g & g t ; 6 s z 9 z 2 0 n o C s p C v D _ r B 6 r C u 6 D _ y C q a 2 E j F - C l j X z C 9 r B 4 u B u D 3 C 8 K k F 7 D & l t ; / r i n g & g t ; & l t ; / r p o l y g o n s & g t ; & l t ; r p o l y g o n s & g t ; & l t ; i d & g t ; 8 2 2 3 0 5 2 0 7 8 6 2 5 3 2 5 0 5 9 & l t ; / i d & g t ; & l t ; r i n g & g t ; k z 3 _ 7 s 5 n o C w C o V q E m 0 M o r B o 5 B u 3 O 2 Z k y B n o B 9 O i H l D _ D m t D 7 N v C p 1 E l r B 8 L r b _ F y F 0 I 2 S 7 Q k L 9 C z J h N 3 Q 9 G t C o v B v V t C h E g D u B & l t ; / r i n g & g t ; & l t ; / r p o l y g o n s & g t ; & l t ; r p o l y g o n s & g t ; & l t ; i d & g t ; 8 2 2 3 0 5 2 1 4 7 3 4 4 8 0 1 7 9 3 & l t ; / i d & g t ; & l t ; r i n g & g t ; z _ - 8 y x j p o C r D 4 m E 9 4 2 B 8 w D q 7 X 0 V p v B 2 C z T s G o C 7 C l 0 B t r B k r D 6 l C q T x 7 D g 5 E l - E m i B v E _ B i j B 9 y B 7 m D r B 0 k C j x B 7 I & l t ; / r i n g & g t ; & l t ; / r p o l y g o n s & g t ; & l t ; r p o l y g o n s & g t ; & l t ; i d & g t ; 8 2 2 3 0 5 2 6 2 8 3 8 1 1 3 8 9 4 5 & l t ; / i d & g t ; & l t ; r i n g & g t ; p 9 m _ j 1 l t o C t m n W s n 6 E o 7 - r H _ 6 o j C 1 k q u C - 8 l y C i _ g a u g - L & l t ; / r i n g & g t ; & l t ; / r p o l y g o n s & g t ; & l t ; r p o l y g o n s & g t ; & l t ; i d & g t ; 8 2 2 3 0 5 4 2 0 8 9 2 9 1 0 3 8 7 3 & l t ; / i d & g t ; & l t ; r i n g & g t ; g x y y 7 h r o o C w 5 B x X q 6 B k K i E - E m l C y F 3 E z p C t E _ B 2 B p M _ E p D 7 P 5 D & l t ; / r i n g & g t ; & l t ; / r p o l y g o n s & g t ; & l t ; r p o l y g o n s & g t ; & l t ; i d & g t ; 8 2 2 3 0 5 4 5 5 2 5 2 6 4 8 7 5 5 3 & l t ; / i d & g t ; & l t ; r i n g & g t ; 7 k o 4 k z p q o C 6 M y C y E 5 D x F x D 4 C n I y E j v B 9 X k V 2 1 G m i C - O 0 E 4 G q 6 B j C t D 6 7 D y J r I m a j P 4 C h C i E k G 0 O 8 g D 2 9 B 5 J 3 a 4 o B 9 Z k C x C s i B h K t f r 6 B z r F 8 o B _ K z E k T o T j B t M g D u B & l t ; / r i n g & g t ; & l t ; / r p o l y g o n s & g t ; & l t ; r p o l y g o n s & g t ; & l t ; i d & g t ; 8 2 2 3 0 5 4 5 5 2 5 2 6 4 8 7 5 5 4 & l t ; / i d & g t ; & l t ; r i n g & g t ; 8 3 w 9 0 k m q o C w J 8 G k H q C o C 8 L k T g C k D g F j C & l t ; / r i n g & g t ; & l t ; / r p o l y g o n s & g t ; & l t ; r p o l y g o n s & g t ; & l t ; i d & g t ; 8 2 2 3 0 5 4 5 5 2 5 2 6 4 8 7 5 5 5 & l t ; / i d & g t ; & l t ; r i n g & g t ; r 5 j x r p n r o C i h C 7 S k a y E s C g J - p G - a q i G 8 q I z C 3 C o D i F g W 9 I y R w J s w L & l t ; / r i n g & g t ; & l t ; / r p o l y g o n s & g t ; & l t ; r p o l y g o n s & g t ; & l t ; i d & g t ; 8 2 2 3 0 5 4 6 5 5 6 0 5 7 0 2 6 6 0 & l t ; / i d & g t ; & l t ; r i n g & g t ; n g j _ 8 r h r o C w C r I 2 G 4 J 5 F q G - C 7 C 3 J s D j N 0 D j E 9 D 5 D & l t ; / r i n g & g t ; & l t ; / r p o l y g o n s & g t ; & l t ; r p o l y g o n s & g t ; & l t ; i d & g t ; 8 2 2 3 0 5 4 7 2 4 3 2 5 1 7 9 4 0 0 & l t ; / i d & g t ; & l t ; r i n g & g t ; s r _ p 7 l l u o C y J 8 Q 7 F z K - E 4 B l a 0 D k D - D _ C & l t ; / r i n g & g t ; & l t ; / r p o l y g o n s & g t ; & l t ; r p o l y g o n s & g t ; & l t ; i d & g t ; 8 2 2 3 0 5 4 7 2 4 3 2 5 1 7 9 4 0 1 & l t ; / i d & g t ; & l t ; r i n g & g t ; s k z _ 4 t k u o C _ 7 C 4 J n L i R 4 C q C h D k G 3 G s Y w F 3 J 6 F u D 3 C r C h E u H & l t ; / r i n g & g t ; & l t ; / r p o l y g o n s & g t ; & l t ; r p o l y g o n s & g t ; & l t ; i d & g t ; 8 2 2 3 0 5 4 8 2 7 4 0 4 3 9 4 4 9 7 & l t ; / i d & g t ; & l t ; r i n g & g t ; y i _ 4 3 h k u o C 5 B v D 2 V u G v H 3 G j N 3 C l J w H 8 C & l t ; / r i n g & g t ; & l t ; / r p o l y g o n s & g t ; & l t ; r p o l y g o n s & g t ; & l t ; i d & g t ; 8 2 2 3 0 5 4 8 9 6 1 2 3 8 7 1 2 3 3 & l t ; / i d & g t ; & l t ; r i n g & g t ; x q 0 9 r o h w o C K h i B 2 f 6 r B w C v D s y B k R y i C p I s N x D t D 3 o B g K k E o R s C q e 1 R j c z H k C r E 9 G t N i C u D g p B r E x E x N q L i d 4 B u D h H 6 u C - J z q C u D 1 C q F m S g z D & l t ; / r i n g & g t ; & l t ; / r p o l y g o n s & g t ; & l t ; r p o l y g o n s & g t ; & l t ; i d & g t ; 8 2 2 3 0 5 4 9 3 0 4 8 3 6 0 9 6 0 1 & l t ; / i d & g t ; & l t ; r i n g & g t ; v v y x o 7 m u o C 3 S 7 4 E p I q a 3 D l D _ D G P 0 X i C 5 G w D 4 F 8 l C y D m D i F _ C & l t ; / r i n g & g t ; & l t ; / r p o l y g o n s & g t ; & l t ; r p o l y g o n s & g t ; & l t ; i d & g t ; 8 2 2 3 0 5 4 9 3 0 4 8 3 6 0 9 6 0 2 & l t ; / i d & g t ; & l t ; r i n g & g t ; v t w 1 0 1 0 u o C x F h P 0 E i E o M 9 N m U k C i I - G x G p C q 0 B i F 5 I & l t ; / r i n g & g t ; & l t ; / r p o l y g o n s & g t ; & l t ; r p o l y g o n s & g t ; & l t ; i d & g t ; 8 2 2 3 0 5 5 6 1 7 6 7 8 3 7 6 9 6 1 & l t ; / i d & g t ; & l t ; r i n g & g t ; u r m j 4 4 v w o C 9 j 4 B l u f p 6 a x j S t z j B 3 h O l n p F p n l B n 8 S x z J q u z B y y k D _ g o D & l t ; / r i n g & g t ; & l t ; / r p o l y g o n s & g t ; & l t ; r p o l y g o n s & g t ; & l t ; i d & g t ; 8 2 2 3 0 5 5 6 5 2 0 3 8 1 1 5 3 3 3 & l t ; / i d & g t ; & l t ; r i n g & g t ; 6 s 0 q y z g y o C 4 G g H n F k Z _ P 2 P t E 1 C o P 4 H 6 g B i b & l t ; / r i n g & g t ; & l t ; / r p o l y g o n s & g t ; & l t ; r p o l y g o n s & g t ; & l t ; i d & g t ; 8 2 2 3 0 5 5 7 2 0 7 5 7 5 9 2 0 6 5 & l t ; / i d & g t ; & l t ; r i n g & g t ; w 8 8 0 1 l 1 y o C j I r I u G v H 4 B u D z E t G 7 I & l t ; / r i n g & g t ; & l t ; / r p o l y g o n s & g t ; & l t ; r p o l y g o n s & g t ; & l t ; i d & g t ; 8 2 2 3 0 5 5 9 9 5 6 3 5 4 9 9 0 0 9 & l t ; / i d & g t ; & l t ; r i n g & g t ; y w v 1 z i 5 1 o C w C _ G w J w E 5 F 1 B j D 8 D q D p H z f 0 D k D - I h G & l t ; / r i n g & g t ; & l t ; / r p o l y g o n s & g t ; & l t ; r p o l y g o n s & g t ; & l t ; i d & g t ; 8 2 2 3 0 5 6 7 1 7 1 9 0 0 0 4 7 3 7 & l t ; / i d & g t ; & l t ; r i n g & g t ; 4 k s o 3 k i 1 o C 2 G m N 4 E x H z G 5 G y D g C h E g D u C & l t ; / r i n g & g t ; & l t ; / r p o l y g o n s & g t ; & l t ; r p o l y g o n s & g t ; & l t ; i d & g t ; 8 2 2 3 0 5 6 7 1 7 1 9 0 0 0 4 7 3 8 & l t ; / i d & g t ; & l t ; r i n g & g t ; 1 m 9 8 9 s _ 0 o C v F v D 5 F k E - N 4 P 9 C s D s I o O g F k b & l t ; / r i n g & g t ; & l t ; / r p o l y g o n s & g t ; & l t ; r p o l y g o n s & g t ; & l t ; i d & g t ; 8 2 2 3 0 5 6 7 5 1 5 4 9 7 4 3 1 0 5 & l t ; / i d & g t ; & l t ; r i n g & g t ; 6 5 h 3 v u l 3 o C 5 2 5 D 1 v f 1 2 I l s j I p s 9 L & l t ; / r i n g & g t ; & l t ; / r p o l y g o n s & g t ; & l t ; r p o l y g o n s & g t ; & l t ; i d & g t ; 8 2 2 3 0 5 6 7 5 1 5 4 9 7 4 3 1 0 6 & l t ; / i d & g t ; & l t ; r i n g & g t ; h r - i 7 0 4 3 o C 4 G g H m J o C k C z J 4 F r G 8 N & l t ; / r i n g & g t ; & l t ; / r p o l y g o n s & g t ; & l t ; r p o l y g o n s & g t ; & l t ; i d & g t ; 8 2 2 3 0 5 6 7 8 5 9 0 9 4 8 1 4 7 3 & l t ; / i d & g t ; & l t ; r i n g & g t ; p 8 - 4 m k i 3 o C 5 1 B q m B 6 G 7 F i E m C k w C 0 5 C 0 S y 3 B q D 2 I x C w D o F n G l w C y n H & l t ; / r i n g & g t ; & l t ; / r p o l y g o n s & g t ; & l t ; r p o l y g o n s & g t ; & l t ; i d & g t ; 8 2 2 3 0 5 6 9 9 2 0 6 7 9 1 1 6 8 1 & l t ; / i d & g t ; & l t ; r i n g & g t ; o v o p i s 5 4 o C s 1 y D _ 8 p B 6 z J l x 0 D h 7 p B 7 w U o q x B & l t ; / r i n g & g t ; & l t ; / r p o l y g o n s & g t ; & l t ; r p o l y g o n s & g t ; & l t ; i d & g t ; 8 2 2 3 0 5 6 9 9 2 0 6 7 9 1 1 6 8 2 & l t ; / i d & g t ; & l t ; r i n g & g t ; w r u n - 0 _ 4 o C 9 S x D - B k J 7 R q - B 8 n B s D y D g C h E w H o b 7 i D & l t ; / r i n g & g t ; & l t ; / r p o l y g o n s & g t ; & l t ; r p o l y g o n s & g t ; & l t ; i d & g t ; 8 2 2 3 0 5 6 9 9 2 0 6 7 9 1 1 6 8 3 & l t ; / i d & g t ; & l t ; r i n g & g t ; 6 7 l u 0 o o 5 o C q t j B l p J k - 6 C 5 3 a s 5 _ B k y e _ 8 t P & l t ; / r i n g & g t ; & l t ; / r p o l y g o n s & g t ; & l t ; r p o l y g o n s & g t ; & l t ; i d & g t ; 8 2 2 3 0 5 7 0 6 0 7 8 7 3 8 8 4 1 7 & l t ; / i d & g t ; & l t ; r i n g & g t ; 5 r - j q x _ 5 o C w C 8 G 6 C l F 2 Y 6 d _ p B 0 P c i T 7 J 2 B p C j M g t B 4 k B 1 d & l t ; / r i n g & g t ; & l t ; / r p o l y g o n s & g t ; & l t ; r p o l y g o n s & g t ; & l t ; i d & g t ; 8 2 2 3 0 5 7 1 9 8 2 2 6 3 4 1 8 8 9 & l t ; / i d & g t ; & l t ; r i n g & g t ; l 9 h 2 z 0 1 - o C 0 5 B t I n F m C r H 4 w C 2 I 3 N w F z E v V 2 B h E l C 1 3 B g t B & l t ; / r i n g & g t ; & l t ; / r p o l y g o n s & g t ; & l t ; r p o l y g o n s & g t ; & l t ; i d & g t ; 8 2 2 3 0 5 7 2 3 2 5 8 6 0 8 0 2 5 7 & l t ; / i d & g t ; & l t ; r i n g & g t ; m o k y l m g g p C w C k 2 Q q a h C l D _ D 2 i N 3 u V h _ E z C 9 y B g C k D p 8 L 4 r K t u H & l t ; / r i n g & g t ; & l t ; / r p o l y g o n s & g t ; & l t ; r p o l y g o n s & g t ; & l t ; i d & g t ; 8 2 2 3 0 5 7 8 8 5 4 2 1 1 0 9 2 4 9 & l t ; / i d & g t ; & l t ; r i n g & g t ; 2 i k g p _ 2 _ o C 2 5 B D 0 C 2 C 9 K t p D h F - z B q g D 2 g D t q C u I j E 1 w C H y y D 0 o E & l t ; / r i n g & g t ; & l t ; / r p o l y g o n s & g t ; & l t ; r p o l y g o n s & g t ; & l t ; i d & g t ; 8 2 2 3 0 5 7 9 5 4 1 4 0 5 8 5 9 8 5 & l t ; / i d & g t ; & l t ; r i n g & g t ; q m 5 9 g 2 4 - o C w 5 B _ G p F m G z R 7 Q w D o D h E 7 D & l t ; / r i n g & g t ; & l t ; / r p o l y g o n s & g t ; & l t ; r p o l y g o n s & g t ; & l t ; i d & g t ; 8 2 2 3 0 5 8 0 2 2 8 6 0 0 6 2 7 2 1 & l t ; / i d & g t ; & l t ; r i n g & g t ; u h o h 3 8 s h p C u l f 3 0 R s t g G v q m F 8 h h C 3 y M u h J h v 9 C r m f 7 y 9 C o 9 3 D 3 o g B 9 3 0 E l 9 g C 1 q L 4 u o M g h r E & l t ; / r i n g & g t ; & l t ; / r p o l y g o n s & g t ; & l t ; r p o l y g o n s & g t ; & l t ; i d & g t ; 8 2 2 3 0 5 8 0 2 2 8 6 0 0 6 2 7 2 2 & l t ; / i d & g t ; & l t ; r i n g & g t ; 2 n 2 8 j 9 l h p C 0 J v I 7 m Q j D h 1 l B 9 x L q u H x z O _ B g C p C n u D h g J 9 5 L o 8 T q 4 M & l t ; / r i n g & g t ; & l t ; / r p o l y g o n s & g t ; & l t ; r p o l y g o n s & g t ; & l t ; i d & g t ; 8 2 2 3 0 5 8 0 5 7 2 1 9 8 0 1 0 8 9 & l t ; / i d & g t ; & l t ; r i n g & g t ; k l p g o 7 5 i p C 5 t H l j m C u 7 w B - z Y t - P _ v T 4 9 O 1 i E p 9 D u i R l - R v - q B p j u C s 2 1 E & l t ; / r i n g & g t ; & l t ; / r p o l y g o n s & g t ; & l t ; r p o l y g o n s & g t ; & l t ; i d & g t ; 8 2 2 3 0 5 8 0 5 7 2 1 9 8 0 1 0 9 0 & l t ; / i d & g t ; & l t ; r i n g & g t ; x 3 y r o m h j p C x F y 5 F 2 C m E g E n _ C 7 r M 6 C l F t p E 9 C 9 0 G m 8 I 2 h E 5 C k D l p F 4 5 J 5 n F & l t ; / r i n g & g t ; & l t ; / r p o l y g o n s & g t ; & l t ; r p o l y g o n s & g t ; & l t ; i d & g t ; 8 2 2 3 0 5 8 1 6 0 2 9 9 0 1 6 1 9 3 & l t ; / i d & g t ; & l t ; r i n g & g t ; m j x 9 w 9 l i p C 9 x h F s _ g B k s G m 3 R r 5 Z j r f w 1 f x l y D s 1 P 9 - c & l t ; / r i n g & g t ; & l t ; / r p o l y g o n s & g t ; & l t ; r p o l y g o n s & g t ; & l t ; i d & g t ; 8 2 2 3 0 5 8 1 9 4 6 5 8 7 5 4 5 6 1 & l t ; / i d & g t ; & l t ; r i n g & g t ; h k 2 p s 6 9 h p C 1 g E y C x D s B q Z _ D q 5 C j z H 9 G r B k D g n B o y D & l t ; / r i n g & g t ; & l t ; / r p o l y g o n s & g t ; & l t ; r p o l y g o n s & g t ; & l t ; i d & g t ; 8 2 2 3 0 5 8 9 5 0 5 7 2 9 9 8 6 5 7 & l t ; / i d & g t ; & l t ; r i n g & g t ; g 4 2 u 0 z s 3 o C 9 w W h o i P r i t D x n h B o 5 H h 5 G p 6 K z j K _ l h B 3 u j C m s l B 5 7 R w u 2 B w y k B & l t ; / r i n g & g t ; & l t ; / r p o l y g o n s & g t ; & l t ; r p o l y g o n s & g t ; & l t ; i d & g t ; 8 2 2 3 0 5 9 0 1 9 2 9 2 4 7 5 3 9 3 & l t ; / i d & g t ; & l t ; r i n g & g t ; 0 q 2 1 4 g z 6 o C 3 S r L 3 D q G 8 G 1 D l D h D 5 z B s w B 2 T k I i Y 9 G l E n G 0 N 4 p G & l t ; / r i n g & g t ; & l t ; / r p o l y g o n s & g t ; & l t ; r p o l y g o n s & g t ; & l t ; i d & g t ; 8 2 2 3 0 5 9 0 1 9 2 9 2 4 7 5 3 9 4 & l t ; / i d & g t ; & l t ; r i n g & g t ; y m _ i o l 3 5 o C v F v D 2 C 7 F 1 B j D 5 N z J 8 B j B n Z s H & l t ; / r i n g & g t ; & l t ; / r p o l y g o n s & g t ; & l t ; r p o l y g o n s & g t ; & l t ; i d & g t ; 8 2 2 3 0 5 9 0 1 9 2 9 2 4 7 5 3 9 5 & l t ; / i d & g t ; & l t ; r i n g & g t ; 7 v 9 1 0 2 z 6 o C v F y E 6 C j F - C u Y 5 G 6 F i O u B w Q & l t ; / r i n g & g t ; & l t ; / r p o l y g o n s & g t ; & l t ; r p o l y g o n s & g t ; & l t ; i d & g t ; 8 2 2 3 0 5 9 2 2 5 4 5 0 9 0 5 6 0 1 & l t ; / i d & g t ; & l t ; r i n g & g t ; w r s k r 1 j 7 o C 2 G i R m E x H k C l B t V 2 B p C 7 I & l t ; / r i n g & g t ; & l t ; / r p o l y g o n s & g t ; & l t ; r p o l y g o n s & g t ; & l t ; i d & g t ; 8 2 2 3 0 5 9 2 9 4 1 7 0 3 8 2 3 3 7 & l t ; / i d & g t ; & l t ; r i n g & g t ; m n m 4 p _ 0 8 o C j I g H p F v H 1 G q I l J 7 I & l t ; / r i n g & g t ; & l t ; / r p o l y g o n s & g t ; & l t ; r p o l y g o n s & g t ; & l t ; i d & g t ; 8 2 2 3 0 5 9 3 9 7 2 4 9 5 9 7 4 4 1 & l t ; / i d & g t ; & l t ; r i n g & g t ; r o o - 7 j o 9 o C r X g a Z x D u G B h D 6 D h l B y F x E t C i F 7 D & l t ; / r i n g & g t ; & l t ; / r p o l y g o n s & g t ; & l t ; r p o l y g o n s & g t ; & l t ; i d & g t ; 8 2 2 3 0 5 9 3 9 7 2 4 9 5 9 7 4 4 2 & l t ; / i d & g t ; & l t ; r i n g & g t ; v v y 5 9 s o 9 o C s E 7 c i K q C h D t B 9 M 5 E o I g C h E w H 5 P & l t ; / r i n g & g t ; & l t ; / r p o l y g o n s & g t ; & l t ; r p o l y g o n s & g t ; & l t ; i d & g t ; 8 2 2 3 0 5 9 3 9 7 2 4 9 5 9 7 4 4 3 & l t ; / i d & g t ; & l t ; r i n g & g t ; p 4 3 4 s 1 v 9 o C 8 M z F 7 F q G 9 E k L 5 G 5 C j E 9 D 8 C & l t ; / r i n g & g t ; & l t ; / r p o l y g o n s & g t ; & l t ; r p o l y g o n s & g t ; & l t ; i d & g t ; 8 2 2 3 0 5 9 3 9 7 2 4 9 5 9 7 4 4 4 & l t ; / i d & g t ; & l t ; r i n g & g t ; i i w 8 3 x i - o C j I t I n O i G k I 6 F k F j M & l t ; / r i n g & g t ; & l t ; / r p o l y g o n s & g t ; & l t ; r p o l y g o n s & g t ; & l t ; i d & g t ; 8 2 2 3 0 5 9 3 9 7 2 4 9 5 9 7 4 4 5 & l t ; / i d & g t ; & l t ; r i n g & g t ; p i k 1 5 n q 9 o C s E u m D s B s C h S k C u D o T g P 0 D m D i D 8 C & l t ; / r i n g & g t ; & l t ; / r p o l y g o n s & g t ; & l t ; r p o l y g o n s & g t ; & l t ; i d & g t ; 8 2 2 3 0 6 0 4 6 2 4 0 1 4 8 6 8 4 9 & l t ; / i d & g t ; & l t ; r i n g & g t ; u 6 6 0 i k 4 j p C 4 G 2 C h C 6 G 4 Q - O 1 D o Q 7 F 0 C v F g H s C z K k C l B 0 F z r B 5 J s F x E 5 C j E v E 0 D _ b 0 K 5 I & l t ; / r i n g & g t ; & l t ; / r p o l y g o n s & g t ; & l t ; r p o l y g o n s & g t ; & l t ; i d & g t ; 8 2 2 3 0 6 0 4 6 2 4 0 1 4 8 6 8 5 0 & l t ; / i d & g t ; & l t ; r i n g & g t ; g 4 0 9 7 r 9 j p C r c w E r I 4 E q g C 8 Y 1 g B p H 3 G g d u I j E i O s H - D 6 N - D h G & l t ; / r i n g & g t ; & l t ; / r p o l y g o n s & g t ; & l t ; r p o l y g o n s & g t ; & l t ; i d & g t ; 8 2 2 3 0 6 0 4 6 2 4 0 1 4 8 6 8 5 1 & l t ; / i d & g t ; & l t ; r i n g & g t ; u - _ 9 t n r j p C i V 8 r B t I 1 H i U 3 R s F o i B 6 F 5 J n E k D l G 7 n B & l t ; / r i n g & g t ; & l t ; / r p o l y g o n s & g t ; & l t ; r p o l y g o n s & g t ; & l t ; i d & g t ; 8 2 2 3 0 6 0 5 3 1 1 2 0 9 6 3 5 8 5 & l t ; / i d & g t ; & l t ; r i n g & g t ; 8 6 y 8 u - 6 l p C 4 Q 4 J 7 F q G 8 D 1 G _ O g C m D - D _ C & l t ; / r i n g & g t ; & l t ; / r p o l y g o n s & g t ; & l t ; r p o l y g o n s & g t ; & l t ; i d & g t ; 8 2 2 3 0 6 0 5 3 1 1 2 0 9 6 3 5 8 6 & l t ; / i d & g t ; & l t ; r i n g & g t ; v m i 9 m o z l p C 4 G 3 F v D q f g H k E r i F 5 N h z D v C x h C 1 C 3 C r H o c t E 1 C 9 M x E 2 B p C 7 P p D j G n - B g s C n c 8 E w C v D 9 I j C & l t ; / r i n g & g t ; & l t ; / r p o l y g o n s & g t ; & l t ; r p o l y g o n s & g t ; & l t ; i d & g t ; 8 2 2 3 0 6 0 5 3 1 1 2 0 9 6 3 5 8 7 & l t ; / i d & g t ; & l t ; r i n g & g t ; 7 y n 7 r l l m p C l L 9 O x L i J 4 P 4 D s D z C 6 F m S n C _ C & l t ; / r i n g & g t ; & l t ; / r p o l y g o n s & g t ; & l t ; r p o l y g o n s & g t ; & l t ; i d & g t ; 8 2 2 3 0 6 0 5 3 1 1 2 0 9 6 3 5 8 8 & l t ; / i d & g t ; & l t ; r i n g & g t ; 6 j v p i p y m p C 4 Q 0 J r I n D j F s B 0 E h C 1 K m G 4 B 6 B 5 J r N l m B h E 7 I & l t ; / r i n g & g t ; & l t ; / r p o l y g o n s & g t ; & l t ; r p o l y g o n s & g t ; & l t ; i d & g t ; 8 2 2 3 0 6 0 5 3 1 1 2 0 9 6 3 5 8 9 & l t ; / i d & g t ; & l t ; r i n g & g t ; l o w 4 9 u 2 m p C w C 0 C z D s B q M _ F y F 3 E y K 8 E & l t ; / r i n g & g t ; & l t ; / r p o l y g o n s & g t ; & l t ; r p o l y g o n s & g t ; & l t ; i d & g t ; 8 2 2 3 0 6 1 3 9 0 1 1 4 4 2 2 7 8 5 & l t ; / i d & g t ; & l t ; r i n g & g t ; 1 v 3 w l k q m p C 8 U 0 J r I 6 C q C _ D y j B m X 5 G - G t M l G k b & l t ; / r i n g & g t ; & l t ; / r p o l y g o n s & g t ; & l t ; r p o l y g o n s & g t ; & l t ; i d & g t ; 8 2 2 3 0 6 1 4 5 8 8 3 3 8 9 9 5 2 1 & l t ; / i d & g t ; & l t ; r i n g & g t ; 3 v p 5 v v 0 n p C h t j E i 4 S m i s E s r o C l 7 Y w h 5 G w s D l g 3 B p j j B t t s C & l t ; / r i n g & g t ; & l t ; / r p o l y g o n s & g t ; & l t ; r p o l y g o n s & g t ; & l t ; i d & g t ; 8 2 2 3 0 6 1 4 5 8 8 3 3 8 9 9 5 2 2 & l t ; / i d & g t ; & l t ; r i n g & g t ; i o h g 7 w 4 n p C i 1 T _ x m B q - f 4 j x C s m j C 3 0 0 E & l t ; / r i n g & g t ; & l t ; / r p o l y g o n s & g t ; & l t ; r p o l y g o n s & g t ; & l t ; i d & g t ; 8 2 2 3 0 6 1 8 3 6 7 9 1 0 2 1 5 6 9 & l t ; / i d & g t ; & l t ; r i n g & g t ; p 7 _ 2 o k k o p C g 9 l D x z c v p W x i M 9 z o C u 5 g H z q F 3 m m B j n 9 L & l t ; / r i n g & g t ; & l t ; / r p o l y g o n s & g t ; & l t ; r p o l y g o n s & g t ; & l t ; i d & g t ; 8 2 2 3 0 6 1 8 3 6 7 9 1 0 2 1 5 7 0 & l t ; / i d & g t ; & l t ; r i n g & g t ; 2 x 3 u o 3 9 n p C z g D r i B 0 E s C z W 8 D l f s o B n H x C - G t G g D z Y & l t ; / r i n g & g t ; & l t ; / r p o l y g o n s & g t ; & l t ; r p o l y g o n s & g t ; & l t ; i d & g t ; 8 2 2 3 0 6 1 9 0 5 5 1 0 4 9 8 3 0 5 & l t ; / i d & g t ; & l t ; r i n g & g t ; j i y 2 v q 6 p p C v F t L 3 D g J x D 6 C i J 3 N y F 1 E 2 H g F 1 E r C - D _ C & l t ; / r i n g & g t ; & l t ; / r p o l y g o n s & g t ; & l t ; r p o l y g o n s & g t ; & l t ; i d & g t ; 8 2 2 3 0 6 1 9 0 5 5 1 0 4 9 8 3 0 6 & l t ; / i d & g t ; & l t ; r i n g & g t ; t o 7 s x 4 4 p p C v F 8 J u G k G 3 G 9 G l J s H & l t ; / r i n g & g t ; & l t ; / r p o l y g o n s & g t ; & l t ; r p o l y g o n s & g t ; & l t ; i d & g t ; 8 2 2 3 0 6 1 9 0 5 5 1 0 4 9 8 3 0 7 & l t ; / i d & g t ; & l t ; r i n g & g t ; o w l 5 m 1 o p p C s E 4 J 8 J 4 E o G 3 z B 7 G x J w D 2 D y H r 5 C & l t ; / r i n g & g t ; & l t ; / r p o l y g o n s & g t ; & l t ; r p o l y g o n s & g t ; & l t ; i d & g t ; 8 2 2 3 0 6 1 9 0 5 5 1 0 4 9 8 3 0 8 & l t ; / i d & g t ; & l t ; r i n g & g t ; z 3 h q r 8 y o p C 1 O 8 Q 5 F m E j F 9 E 5 G 1 Z 4 O v E 2 D y H h G t Y & l t ; / r i n g & g t ; & l t ; / r p o l y g o n s & g t ; & l t ; r p o l y g o n s & g t ; & l t ; i d & g t ; 8 2 2 3 0 6 1 9 0 5 5 1 0 4 9 8 3 0 9 & l t ; / i d & g t ; & l t ; r i n g & g t ; q g w 0 l _ 0 o p C v F p I 1 c p D x F r I n F i o C 8 L w F o T u F p H u D h H 2 H 9 Y 5 d & l t ; / r i n g & g t ; & l t ; / r p o l y g o n s & g t ; & l t ; r p o l y g o n s & g t ; & l t ; i d & g t ; 8 2 2 3 0 6 1 9 0 5 5 1 0 4 9 8 3 1 0 & l t ; / i d & g t ; & l t ; r i n g & g t ; 0 p z 0 4 s s p p C t F i N z O j L p I p F h F 3 g B 4 B n B _ D k C 6 O v V 2 D p C w K 7 D & l t ; / r i n g & g t ; & l t ; / r p o l y g o n s & g t ; & l t ; r p o l y g o n s & g t ; & l t ; i d & g t ; 8 2 2 3 0 6 1 9 7 4 2 2 9 9 7 5 0 4 1 & l t ; / i d & g t ; & l t ; r i n g & g t ; 8 p g 5 0 h z o p C 1 O t o B r I n F o C 4 P 3 N s D k T 2 D o S n C j C & l t ; / r i n g & g t ; & l t ; / r p o l y g o n s & g t ; & l t ; r p o l y g o n s & g t ; & l t ; i d & g t ; 8 2 2 3 0 6 1 9 7 4 2 2 9 9 7 5 0 4 2 & l t ; / i d & g t ; & l t ; r i n g & g t ; g p 7 1 s 8 8 o p C 2 Q 2 J z D p F i Q h D i C 6 B 9 y B 2 B p C g F j C & l t ; / r i n g & g t ; & l t ; / r p o l y g o n s & g t ; & l t ; r p o l y g o n s & g t ; & l t ; i d & g t ; 8 2 2 3 0 6 1 9 7 4 2 2 9 9 7 5 0 4 3 & l t ; / i d & g t ; & l t ; r i n g & g t ; k - i 4 m y h p p C v F - H 0 J x D x I i E m G x D h C l D h D t B x C l 6 B i j B p G 8 E & l t ; / r i n g & g t ; & l t ; / r p o l y g o n s & g t ; & l t ; r p o l y g o n s & g t ; & l t ; i d & g t ; 8 2 2 3 0 6 1 9 7 4 2 2 9 9 7 5 0 4 4 & l t ; / i d & g t ; & l t ; r i n g & g t ; 1 w 0 p u p j p p C y Q v D x D 9 8 B 1 b 6 I 0 I s C q U v H 5 Z - M i C 4 c _ B q F 0 H 7 D y J 8 R g F 8 C v G h Z r w B & l t ; / r i n g & g t ; & l t ; / r p o l y g o n s & g t ; & l t ; r p o l y g o n s & g t ; & l t ; i d & g t ; 8 2 2 3 0 6 2 0 0 8 5 8 9 7 1 3 4 0 9 & l t ; / i d & g t ; & l t ; r i n g & g t ; - _ 5 p z - x o p C s E _ G m E o G m C p E i G 3 G 6 F 0 K l C r D - L & l t ; / r i n g & g t ; & l t ; / r p o l y g o n s & g t ; & l t ; r p o l y g o n s & g t ; & l t ; i d & g t ; 8 2 2 3 0 6 2 0 4 2 9 4 9 4 5 1 7 7 7 & l t ; / i d & g t ; & l t ; r i n g & g t ; 2 i 4 x j j y q p C 0 J i H p S o C i C l B s L 6 F h J 3 P & l t ; / r i n g & g t ; & l t ; / r p o l y g o n s & g t ; & l t ; r p o l y g o n s & g t ; & l t ; i d & g t ; 8 2 2 3 0 6 2 0 7 7 3 0 9 1 9 0 1 4 5 & l t ; / i d & g t ; & l t ; r i n g & g t ; 8 v r 5 1 r x p p C z 9 B 1 s E l L 8 J - 4 E 1 D n F - E k w B 0 t D 9 M r 5 B t E 1 E y D - M 6 F i L j N _ S 9 G q F n C l C u C 1 9 B u W x Y n Q n C u B & l t ; / r i n g & g t ; & l t ; / r p o l y g o n s & g t ; & l t ; r p o l y g o n s & g t ; & l t ; i d & g t ; 8 2 2 3 0 6 2 0 7 7 3 0 9 1 9 0 1 4 6 & l t ; / i d & g t ; & l t ; r i n g & g t ; t y 3 h z o g p p C 4 G g H u r B 6 G 9 L v F 3 F x I n D m G p E 3 R t 4 F 0 X y L 2 H l M 6 E l M 8 C & l t ; / r i n g & g t ; & l t ; / r p o l y g o n s & g t ; & l t ; r p o l y g o n s & g t ; & l t ; i d & g t ; 8 2 2 3 0 6 2 0 7 7 3 0 9 1 9 0 1 4 7 & l t ; / i d & g t ; & l t ; r i n g & g t ; p 6 3 h i s _ o p C 1 c - D _ C 9 1 B t i B z D s C z H t H k C s D i E - C w G l D - C i C 3 J 3 E 6 L u D _ B t C n G m D 3 C m D 0 H j G & l t ; / r i n g & g t ; & l t ; / r p o l y g o n s & g t ; & l t ; r p o l y g o n s & g t ; & l t ; i d & g t ; 8 2 2 3 0 6 2 0 7 7 3 0 9 1 9 0 1 4 8 & l t ; / i d & g t ; & l t ; r i n g & g t ; x x r n g 8 v p p C 3 S m l B p I u G 9 m B h b y n C m s E 9 G 5 C i F 0 7 B l l C 6 R & l t ; / r i n g & g t ; & l t ; / r p o l y g o n s & g t ; & l t ; r p o l y g o n s & g t ; & l t ; i d & g t ; 8 2 2 3 0 6 2 0 7 7 3 0 9 1 9 0 1 4 9 & l t ; / i d & g t ; & l t ; r i n g & g t ; h r 9 2 m x n o p C s E _ G t P 1 H _ D 5 N l V 3 J 6 F 0 H 6 N k b & l t ; / r i n g & g t ; & l t ; / r p o l y g o n s & g t ; & l t ; r p o l y g o n s & g t ; & l t ; i d & g t ; 8 2 2 3 0 6 2 0 7 7 3 0 9 1 9 0 1 5 0 & l t ; / i d & g t ; & l t ; r i n g & g t ; 8 u q 5 u z 3 p p C 0 J _ J n F v H q D 1 J - G m D g D 9 L & l t ; / r i n g & g t ; & l t ; / r p o l y g o n s & g t ; & l t ; r p o l y g o n s & g t ; & l t ; i d & g t ; 8 2 2 3 0 6 2 1 1 1 6 6 8 9 2 8 5 1 3 & l t ; / i d & g t ; & l t ; r i n g & g t ; 8 o y 2 n 4 k q p C j I _ G p F _ I u F z C 3 C j B p C 7 I & l t ; / r i n g & g t ; & l t ; / r p o l y g o n s & g t ; & l t ; r p o l y g o n s & g t ; & l t ; i d & g t ; 8 2 2 3 0 6 2 1 1 1 6 6 8 9 2 8 5 1 4 & l t ; / i d & g t ; & l t ; r i n g & g t ; v 4 t l l r l q p C 4 G g H u G i H i J p P i E h D w E z D p S o C 9 R _ F 6 I g Q g M v C l N 2 B p C i G r E z E l E n k E o F j x B 6 n H & l t ; / r i n g & g t ; & l t ; / r p o l y g o n s & g t ; & l t ; r p o l y g o n s & g t ; & l t ; i d & g t ; 8 2 2 3 0 6 2 1 1 1 6 6 8 9 2 8 5 1 5 & l t ; / i d & g t ; & l t ; r i n g & g t ; g 2 z _ l y k q p C r D r L z D s C j D _ I j F x K k C c z C 3 C 8 K h Z w H 7 D & l t ; / r i n g & g t ; & l t ; / r p o l y g o n s & g t ; & l t ; r p o l y g o n s & g t ; & l t ; i d & g t ; 8 2 2 3 0 6 2 1 1 1 6 6 8 9 2 8 5 1 6 & l t ; / i d & g t ; & l t ; r i n g & g t ; 0 n r 2 1 o m q p C j I p I u Q 1 H _ D 3 m B k L i T h H r G 8 h F & l t ; / r i n g & g t ; & l t ; / r p o l y g o n s & g t ; & l t ; r p o l y g o n s & g t ; & l t ; i d & g t ; 8 2 2 3 0 6 2 1 1 1 6 6 8 9 2 8 5 1 7 & l t ; / i d & g t ; & l t ; r i n g & g t ; 7 v - p 2 3 j q p C 4 G 3 F h C n S k e 2 j B 6 C q C k k E z H 1 H n z D p F i J - C g G x H 4 I i C 6 B 2 F g C 2 K g C t G k v B 4 F m F i F t C 0 K u W s O i D j G p X n G _ E r D l j D m K 6 M t j B 7 I & l t ; / r i n g & g t ; & l t ; / r p o l y g o n s & g t ; & l t ; r p o l y g o n s & g t ; & l t ; i d & g t ; 8 2 2 3 0 6 2 1 1 1 6 6 8 9 2 8 5 1 8 & l t ; / i d & g t ; & l t ; r i n g & g t ; g h v 4 r 3 h q p C 4 Q 0 C z D y J _ G p v B 4 C 0 U v D z D m J v H m U n b 7 U 4 I k I l W z 7 B u F 1 C g C v q B u D r K r E - G t G l U u C w J u H 4 b 4 R q S - D h M w g B & l t ; / r i n g & g t ; & l t ; / r p o l y g o n s & g t ; & l t ; r p o l y g o n s & g t ; & l t ; i d & g t ; 8 2 2 3 0 6 2 1 1 1 6 6 8 9 2 8 5 1 9 & l t ; / i d & g t ; & l t ; r i n g & g t ; 5 j r 0 g k j q p C r D 1 F m H n I v L k K x H 4 T z K 4 Y p E w D y L r k B p M 7 j B y K 7 D & l t ; / r i n g & g t ; & l t ; / r p o l y g o n s & g t ; & l t ; r p o l y g o n s & g t ; & l t ; i d & g t ; 8 2 2 3 0 6 8 6 4 0 0 1 9 2 1 8 4 3 3 & l t ; / i d & g t ; & l t ; r i n g & g t ; x r 0 - 4 g x _ o C 8 s R 2 n w C p q m D w 9 k D 0 7 c s 9 k E t 5 8 C & l t ; / r i n g & g t ; & l t ; / r p o l y g o n s & g t ; & l t ; r p o l y g o n s & g t ; & l t ; i d & g t ; 8 2 2 3 0 6 8 6 4 0 0 1 9 2 1 8 4 3 4 & l t ; / i d & g t ; & l t ; r i n g & g t ; v m 2 p 3 8 _ w m C 8 x B g V 9 S y 8 C t I q C j F m H m N 7 B m 0 I 2 p K 6 C j D 2 3 B q D g m C 8 B 7 m D 0 s H t w D 8 9 B 1 f h g B s S i O k b & l t ; / r i n g & g t ; & l t ; / r p o l y g o n s & g t ; & l t ; r p o l y g o n s & g t ; & l t ; i d & g t ; 8 2 2 3 0 7 2 2 8 2 1 5 1 4 8 5 4 4 1 & l t ; / i d & g t ; & l t ; r i n g & g t ; m u x m 1 8 0 o p C j I g H 1 H k G w F 4 F r G j G & l t ; / r i n g & g t ; & l t ; / r p o l y g o n s & g t ; & l t ; r p o l y g o n s & g t ; & l t ; i d & g t ; 8 2 2 3 0 7 2 2 8 2 1 5 1 4 8 5 4 4 2 & l t ; / i d & g t ; & l t ; r i n g & g t ; h q 6 4 i w 4 n p C 5 B 1 c m f 8 9 E 6 G v I u e _ P j t C _ j B 7 H j 9 F h D j b u Y w F 1 E m D r U y 2 B 6 c 1 E 0 H - T 4 W u S i D _ C w O h E 8 C & l t ; / r i n g & g t ; & l t ; / r p o l y g o n s & g t ; & l t ; r p o l y g o n s & g t ; & l t ; i d & g t ; 8 2 2 3 0 7 2 2 8 2 1 5 1 4 8 5 4 4 3 & l t ; / i d & g t ; & l t ; r i n g & g t ; v o _ s 9 j z o p C 8 U t D 8 r B 4 r B 0 E k E g q B u j B n y C 8 D s D 5 J g C r C j Q 5 J t G l G x O i b & l t ; / r i n g & g t ; & l t ; / r p o l y g o n s & g t ; & l t ; r p o l y g o n s & g t ; & l t ; i d & g t ; 8 2 2 3 0 7 2 2 8 2 1 5 1 4 8 5 4 4 4 & l t ; / i d & g t ; & l t ; r i n g & g t ; _ i 0 p y l v o p C 4 G r I - c 4 E x H h b x C 1 C 2 D u h B i F j C & l t ; / r i n g & g t ; & l t ; / r p o l y g o n s & g t ; & l t ; r p o l y g o n s & g t ; & l t ; i d & g t ; 8 2 2 3 0 7 2 2 8 2 1 5 1 4 8 5 4 4 5 & l t ; / i d & g t ; & l t ; r i n g & g t ; k - 8 n 9 r n o p C t D v D 5 F 1 F k H _ G v c y E i H 5 H k Q _ I n W x H v B v C h R 6 O z C u T 0 B i D 0 F j H k D i S _ m B h M & l t ; / r i n g & g t ; & l t ; / r p o l y g o n s & g t ; & l t ; r p o l y g o n s & g t ; & l t ; i d & g t ; 8 2 2 3 0 7 2 2 8 2 1 5 1 4 8 5 4 4 6 & l t ; / i d & g t ; & l t ; r i n g & g t ; i q y 1 k u w n p C t D j T z D m E 7 B 2 C k K i E _ D p E u L 2 D h J g I - G 2 B r G g D j C & l t ; / r i n g & g t ; & l t ; / r p o l y g o n s & g t ; & l t ; r p o l y g o n s & g t ; & l t ; i d & g t ; 8 2 2 3 0 7 2 2 8 2 1 5 1 4 8 5 4 4 7 & l t ; / i d & g t ; & l t ; r i n g & g t ; 9 g w 6 r x t o p C v F u V 2 G i N s E v L t D 9 O 3 F m E i R 8 f 0 J x D 1 D l D t W s M v H _ G - H u E h P z P 6 G p D p L 0 m D 2 5 F 2 C h C i Q m C t B z C 9 G 1 J 8 D x C 7 J u i B m T m h D 3 y B 1 C 6 B u D 9 J l E g d 7 w D - M j R 8 B x V g C r C g D - F r z B r G j G & l t ; / r i n g & g t ; & l t ; / r p o l y g o n s & g t ; & l t ; r p o l y g o n s & g t ; & l t ; i d & g t ; 8 2 2 3 0 7 2 2 8 2 1 5 1 4 8 5 4 4 8 & l t ; / i d & g t ; & l t ; r i n g & g t ; 0 i h n 9 s w o p C r D 7 c u V 6 Q 1 S 4 w D g q C 4 y B h p B w x B j D _ D q D 2 F w o B n N t V 9 Z P w E s N k J k G v J u D 2 F t G 7 Y 8 C 1 C k d 1 y D v C z C 1 E t G - Y p J y L t C h E 7 D & l t ; / r i n g & g t ; & l t ; / r p o l y g o n s & g t ; & l t ; r p o l y g o n s & g t ; & l t ; i d & g t ; 8 2 2 3 0 7 2 2 8 2 1 5 1 4 8 5 4 4 9 & l t ; / i d & g t ; & l t ; r i n g & g t ; g u j w 2 6 2 o p C j i B 2 r B l U u B t D w s F z D l D _ I k L n b k U 0 O 2 F t G x 5 B s v B o D y K u b j C & l t ; / r i n g & g t ; & l t ; / r p o l y g o n s & g t ; & l t ; r p o l y g o n s & g t ; & l t ; i d & g t ; 8 2 2 3 0 7 2 2 8 2 1 5 1 4 8 5 4 5 0 & l t ; / i d & g t ; & l t ; r i n g & g t ; 2 v z 9 _ z x n p C 4 G g H s C l O 4 E j F k H z H 9 E c 5 G l R g C m D s 8 B 7 p B & l t ; / r i n g & g t ; & l t ; / r p o l y g o n s & g t ; & l t ; r p o l y g o n s & g t ; & l t ; i d & g t ; 8 2 2 3 0 7 2 2 8 2 1 5 1 4 8 5 4 5 1 & l t ; / i d & g t ; & l t ; r i n g & g t ; y y n 6 0 u v o p C w C 4 J g H 1 H 6 P x C 8 B j K k F j G & l t ; / r i n g & g t ; & l t ; / r p o l y g o n s & g t ; & l t ; r p o l y g o n s & g t ; & l t ; i d & g t ; 8 2 2 3 0 7 2 3 5 0 8 7 0 9 6 2 1 7 7 & l t ; / i d & g t ; & l t ; r i n g & g t ; 0 r 8 7 g 4 l q p C 8 i p I r g d 3 0 6 C 2 w o C p n 6 C - s s B t q n C 1 v i B 1 8 k B m r g B l s D 9 z D s 8 H 9 6 i E s u 5 D o v h D n v O x i Z q 3 L _ g o B 3 o Q 3 0 r F j m o E 7 i 5 D p t P 5 1 p D w 6 J r 4 V 0 v 4 I 3 _ U - 9 Y y 8 7 C v x 2 B m 8 7 L & l t ; / r i n g & g t ; & l t ; / r p o l y g o n s & g t ; & l t ; r p o l y g o n s & g t ; & l t ; i d & g t ; 8 2 2 3 0 7 2 5 5 7 0 2 9 3 9 2 3 8 5 & l t ; / i d & g t ; & l t ; r i n g & g t ; y _ 9 u 9 s 9 q p C w J 0 C z D u g C t L 2 E q C g Q 1 D 7 c i a x D 6 C l D h D t J 3 D 2 J 7 F 3 b x b n D z H y N 1 W k E x H t J 6 B 1 C y I r N 1 J _ B 3 U _ 1 B p z C 6 F p G 8 E n M m F i D 2 R m t B q i B z E 2 B i D y D t C y K h E - d l U p j B & l t ; / r i n g & g t ; & l t ; / r p o l y g o n s & g t ; & l t ; r p o l y g o n s & g t ; & l t ; i d & g t ; 8 2 2 3 0 7 2 5 5 7 0 2 9 3 9 2 3 8 6 & l t ; / i d & g t ; & l t ; r i n g & g t ; 9 8 n 4 8 0 m r p C y J _ G m E o G n H o I o D p C n C j C & l t ; / r i n g & g t ; & l t ; / r p o l y g o n s & g t ; & l t ; r p o l y g o n s & g t ; & l t ; i d & g t ; 8 2 2 3 0 7 2 5 5 7 0 2 9 3 9 2 3 8 7 & l t ; / i d & g t ; & l t ; r i n g & g t ; u 0 9 u 9 - 5 q p C w C v D 1 D k E 8 G t F 1 F x I q G 3 X v I o Q t H i R t T w f 8 J m E g J 0 Y q M 5 R s D x E 8 S 2 S l V x W v B 2 1 B o I y D 2 H o D m O r N 7 r B 8 X g C k D h J 1 I h J y G _ C 9 D h E u b 5 D x P s b j G m K & l t ; / r i n g & g t ; & l t ; / r p o l y g o n s & g t ; & l t ; r p o l y g o n s & g t ; & l t ; i d & g t ; 8 2 2 3 0 7 2 5 5 7 0 2 9 3 9 2 3 8 8 & l t ; / i d & g t ; & l t ; r i n g & g t ; 0 s 9 k u o k r p C 0 5 B w E t I 7 k F 6 J n i B 3 F k E - N i j D 8 5 C u Y x C h R r J 4 X h N z E r C i D 1 Y s L 2 B k D l G 1 I & l t ; / r i n g & g t ; & l t ; / r p o l y g o n s & g t ; & l t ; r p o l y g o n s & g t ; & l t ; i d & g t ; 8 2 2 3 0 7 2 5 5 7 0 2 9 3 9 2 3 8 9 & l t ; / i d & g t ; & l t ; r i n g & g t ; r o 3 k u q _ q p C w C z F r I s G - N i I - G v M g D u B & l t ; / r i n g & g t ; & l t ; / r p o l y g o n s & g t ; & l t ; r p o l y g o n s & g t ; & l t ; i d & g t ; 8 2 2 3 0 7 2 5 5 7 0 2 9 3 9 2 3 9 0 & l t ; / i d & g t ; & l t ; r i n g & g t ; o n k r z t h r p C 7 6 I r u C x D 1 L j 2 B h T 0 E y Z i E v W 5 L 7 X m E l D - C 6 D s X 8 B _ B l f j r B 9 Z q L h V 8 O y t E h p C s O h J _ C m K & l t ; / r i n g & g t ; & l t ; / r p o l y g o n s & g t ; & l t ; r p o l y g o n s & g t ; & l t ; i d & g t ; 8 2 2 3 0 7 3 7 5 9 6 2 0 2 3 5 2 6 5 & l t ; / i d & g t ; & l t ; r i n g & g t ; x m x m l l 7 o p C y Q 2 J j u C v D 2 C 6 C q G 2 d r P 1 H m E o G 4 D s i B i r D j R 2 B t M 4 R j E i D - T & l t ; / r i n g & g t ; & l t ; / r p o l y g o n s & g t ; & l t ; r p o l y g o n s & g t ; & l t ; i d & g t ; 8 2 2 3 0 7 3 7 5 9 6 2 0 2 3 5 2 6 6 & l t ; / i d & g t ; & l t ; r i n g & g t ; p n u - - - 2 o p C w C k a g H 6 C l D 4 j B 4 B 0 X - G r C i F g S j C & l t ; / r i n g & g t ; & l t ; / r p o l y g o n s & g t ; & l t ; r p o l y g o n s & g t ; & l t ; i d & g t ; 8 2 2 3 0 7 3 7 5 9 6 2 0 2 3 5 2 6 7 & l t ; / i d & g t ; & l t ; r i n g & g t ; t 5 h y 8 g z o p C t D w E r P k E v H 0 I n F h F 4 D x C 8 X j B k D 5 w B 8 E _ E 8 C & l t ; / r i n g & g t ; & l t ; / r p o l y g o n s & g t ; & l t ; r p o l y g o n s & g t ; & l t ; i d & g t ; 8 2 2 3 0 7 3 7 5 9 6 2 0 2 3 5 2 6 8 & l t ; / i d & g t ; & l t ; r i n g & g t ; p 5 i v j q g p p C 5 B 0 J 9 H p X 9 I p D l I x D 1 L s C o G 7 E 4 E j F 4 d t B 0 F 2 D o o B v V g C o F n C 7 D & l t ; / r i n g & g t ; & l t ; / r p o l y g o n s & g t ; & l t ; r p o l y g o n s & g t ; & l t ; i d & g t ; 8 2 2 3 0 7 3 7 5 9 6 2 0 2 3 5 2 6 9 & l t ; / i d & g t ; & l t ; r i n g & g t ; i j x l m n t q p C v F v D z D I s B i q C w E 7 F i Z 7 E 3 5 B v E g C z M 2 F a J r G 8 E & l t ; / r i n g & g t ; & l t ; / r p o l y g o n s & g t ; & l t ; r p o l y g o n s & g t ; & l t ; i d & g t ; 8 2 2 3 0 7 3 7 5 9 6 2 0 2 3 5 2 7 0 & l t ; / i d & g t ; & l t ; r i n g & g t ; t x 1 u q 5 y o p C s E y E z F z D s C g E - C 6 Y s F w D m P 0 D r C y B l C h L s H & l t ; / r i n g & g t ; & l t ; / r p o l y g o n s & g t ; & l t ; r p o l y g o n s & g t ; & l t ; i d & g t ; 8 2 2 3 0 7 3 7 5 9 6 2 0 2 3 5 2 7 1 & l t ; / i d & g t ; & l t ; r i n g & g t ; 4 7 k - 2 8 t o p C 4 G v I q G r H 5 G 6 F y H h G & l t ; / r i n g & g t ; & l t ; / r p o l y g o n s & g t ; & l t ; r p o l y g o n s & g t ; & l t ; i d & g t ; 8 2 2 3 0 7 3 7 5 9 6 2 0 2 3 5 2 7 2 & l t ; / i d & g t ; & l t ; r i n g & g t ; g 8 q r - 8 8 p p C n L 3 F 5 L j D - C u F n N z M - D j C & l t ; / r i n g & g t ; & l t ; / r p o l y g o n s & g t ; & l t ; r p o l y g o n s & g t ; & l t ; i d & g t ; 8 2 2 3 0 7 3 7 5 9 6 2 0 2 3 5 2 7 3 & l t ; / i d & g t ; & l t ; r i n g & g t ; n 4 7 3 n u 7 o p C x F m a y E h C q G 9 F o C _ D 4 B 0 c q I m D p M 2 B 0 B - D j C & l t ; / r i n g & g t ; & l t ; / r p o l y g o n s & g t ; & l t ; r p o l y g o n s & g t ; & l t ; i d & g t ; 8 2 2 3 0 7 3 7 5 9 6 2 0 2 3 5 2 7 4 & l t ; / i d & g t ; & l t ; r i n g & g t ; t 8 2 q o n i q p C 4 G w E z D 7 K o C m C u F _ O z E r C p C 4 R & l t ; / r i n g & g t ; & l t ; / r p o l y g o n s & g t ; & l t ; r p o l y g o n s & g t ; & l t ; i d & g t ; 8 2 2 3 0 7 3 7 5 9 6 2 0 2 3 5 2 7 5 & l t ; / i d & g t ; & l t ; r i n g & g t ; 0 3 o 3 6 p 3 o p C j l F _ G 9 F y g B y h C v D 0 E j I u B w C t l F - O 5 D g F 8 E o F - I u C y r B r I h C j D 9 N z G z D r o B 1 F j X q k B 9 g B 4 T 5 N i k B 8 D c x C n i C i Q 8 D 2 T 6 B w D v 7 B 4 B 6 B o G u w B r E z C 5 C q O i F 5 D 5 O 0 G u E i D u H 2 F h a p y B 9 G t l B _ B 2 4 C k F - L g F h E t V 2 B r C h H r G 5 I & l t ; / r i n g & g t ; & l t ; / r p o l y g o n s & g t ; & l t ; r p o l y g o n s & g t ; & l t ; i d & g t ; 8 2 2 3 0 7 3 7 5 9 6 2 0 2 3 5 2 7 6 & l t ; / i d & g t ; & l t ; r i n g & g t ; u 1 k 9 x j 4 o p C 4 G 3 F 9 u B h d p o B 0 y B 5 X 1 D i E s V z v B h C l F - E v 2 E n F r X 5 D u E 2 C 3 D y e v O l D h D z N w X x V 5 e u L y F 1 C 2 B k D 8 N 8 F o P _ W g P z Q - N 6 D h N h R r B 1 U 1 l B 5 C z k D n M _ C & l t ; / r i n g & g t ; & l t ; / r p o l y g o n s & g t ; & l t ; r p o l y g o n s & g t ; & l t ; i d & g t ; 8 2 2 3 0 7 3 7 5 9 6 2 0 2 3 5 2 7 7 & l t ; / i d & g t ; & l t ; r i n g & g t ; 5 5 3 y m j 9 o p C k V 0 f 3 L r D w E 7 F q M p j C 4 B w D 5 C j E l N 1 E j Q m F g D u B & l t ; / r i n g & g t ; & l t ; / r p o l y g o n s & g t ; & l t ; r p o l y g o n s & g t ; & l t ; i d & g t ; 8 2 2 3 0 7 3 7 5 9 6 2 0 2 3 5 2 7 8 & l t ; / i d & g t ; & l t ; r i n g & g t ; g u g x r z 1 o p C j I 4 l B s B q G v H _ F k I z C _ B o D k D u b j C & l t ; / r i n g & g t ; & l t ; / r p o l y g o n s & g t ; & l t ; r p o l y g o n s & g t ; & l t ; i d & g t ; 8 2 2 3 0 7 3 7 5 9 6 2 0 2 3 5 2 7 9 & l t ; / i d & g t ; & l t ; r i n g & g t ; h 1 w 1 m l 0 o p C p 9 B _ G m E j D 5 g B n K 4 B q I r Q h E 7 D & l t ; / r i n g & g t ; & l t ; / r p o l y g o n s & g t ; & l t ; r p o l y g o n s & g t ; & l t ; i d & g t ; 8 2 2 3 0 7 3 7 5 9 6 2 0 2 3 5 2 8 0 & l t ; / i d & g t ; & l t ; r i n g & g t ; k 1 z t h r i q p C j I t I v D x D t O _ I v C o L n N j H k D g D 7 I & l t ; / r i n g & g t ; & l t ; / r p o l y g o n s & g t ; & l t ; r p o l y g o n s & g t ; & l t ; i d & g t ; 8 2 2 3 0 7 3 7 9 3 9 7 9 9 7 3 6 3 3 & l t ; / i d & g t ; & l t ; r i n g & g t ; g y g 0 4 4 3 q p C t D n I s J u f g V 7 O p I m E o q B 8 D 3 G r H k o B 0 c 3 f 1 E p C h Z j G & l t ; / r i n g & g t ; & l t ; / r p o l y g o n s & g t ; & l t ; r p o l y g o n s & g t ; & l t ; i d & g t ; 8 2 2 3 0 7 3 7 9 3 9 7 9 9 7 3 6 3 4 & l t ; / i d & g t ; & l t ; r i n g & g t ; j z o 8 k y s r p C t F p I k H j D h D q D k I _ B 5 C p C g D j C & l t ; / r i n g & g t ; & l t ; / r p o l y g o n s & g t ; & l t ; r p o l y g o n s & g t ; & l t ; i d & g t ; 8 2 2 3 0 7 3 7 9 3 9 7 9 9 7 3 6 3 5 & l t ; / i d & g t ; & l t ; r i n g & g t ; v x 9 2 y o q q p C w J r I h C k E h D x B v C 6 B r N t G j G & l t ; / r i n g & g t ; & l t ; / r p o l y g o n s & g t ; & l t ; r p o l y g o n s & g t ; & l t ; i d & g t ; 8 2 2 3 0 7 3 7 9 3 9 7 9 9 7 3 6 3 6 & l t ; / i d & g t ; & l t ; r i n g & g t ; 9 3 8 l i p s r p C 2 G g H u G k G i I 4 F 2 H 8 E & l t ; / r i n g & g t ; & l t ; / r p o l y g o n s & g t ; & l t ; r p o l y g o n s & g t ; & l t ; i d & g t ; 8 2 2 3 0 7 3 7 9 3 9 7 9 9 7 3 6 3 7 & l t ; / i d & g t ; & l t ; r i n g & g t ; 4 4 h i z - l q p C j I i R k R 6 V 2 J n T h C l D r b x Q n B 1 C 0 h B a 5 G 1 C j B o F 8 F r G j G & l t ; / r i n g & g t ; & l t ; / r p o l y g o n s & g t ; & l t ; r p o l y g o n s & g t ; & l t ; i d & g t ; 8 2 2 3 0 7 3 7 9 3 9 7 9 9 7 3 6 3 8 & l t ; / i d & g t ; & l t ; r i n g & g t ; l _ k - 4 7 i r p C r D 0 w D _ C r D w E g H v F o l B _ h C 4 C k E m G p E y X 5 p C o r D 9 G _ O y D z M h E 8 C & l t ; / r i n g & g t ; & l t ; / r p o l y g o n s & g t ; & l t ; r p o l y g o n s & g t ; & l t ; i d & g t ; 8 2 2 3 0 7 3 7 9 3 9 7 9 9 7 3 6 3 9 & l t ; / i d & g t ; & l t ; r i n g & g t ; 8 m g r - l w r p C n L p I w G _ I p E m T t G - D u B & l t ; / r i n g & g t ; & l t ; / r p o l y g o n s & g t ; & l t ; r p o l y g o n s & g t ; & l t ; i d & g t ; 8 2 2 3 0 7 3 7 9 3 9 7 9 9 7 3 6 4 0 & l t ; / i d & g t ; & l t ; r i n g & g t ; 4 u i q 4 x m q p C m l B z F _ V q C h D v B l B w o B _ B w O i F j C & l t ; / r i n g & g t ; & l t ; / r p o l y g o n s & g t ; & l t ; r p o l y g o n s & g t ; & l t ; i d & g t ; 8 2 2 3 0 7 3 7 9 3 9 7 9 9 7 3 6 4 1 & l t ; / i d & g t ; & l t ; r i n g & g t ; - 2 v 1 j 6 t q p C 0 J 5 F m J k G w F 4 F l J u H & l t ; / r i n g & g t ; & l t ; / r p o l y g o n s & g t ; & l t ; r p o l y g o n s & g t ; & l t ; i d & g t ; 8 2 2 3 0 7 3 7 9 3 9 7 9 9 7 3 6 4 2 & l t ; / i d & g t ; & l t ; r i n g & g t ; 9 q p k g 4 t r p C i f o V 3 X u N z F y E 0 f y E w G 1 H 9 O - B 6 C l O 6 P l F r I x I k E - B l I i H s M - N t K v C 0 F i I o I l H m D n C _ C w J h B 6 B 6 2 C y X s n C t E y D t G u H r J k D _ E - F y D m D i D 7 D q I o F w K j M 6 9 B 0 D 4 H y H l C _ U q H & l t ; / r i n g & g t ; & l t ; / r p o l y g o n s & g t ; & l t ; r p o l y g o n s & g t ; & l t ; i d & g t ; 8 2 2 3 0 7 3 7 9 3 9 7 9 9 7 3 6 4 3 & l t ; / i d & g t ; & l t ; r i n g & g t ; j k x 7 x v 0 q p C r D _ G 3 c i H q G l W - M u F w D 0 D k D g O 5 I & l t ; / r i n g & g t ; & l t ; / r p o l y g o n s & g t ; & l t ; r p o l y g o n s & g t ; & l t ; i d & g t ; 8 2 2 3 0 7 3 7 9 3 9 7 9 9 7 3 6 4 4 & l t ; / i d & g t ; & l t ; r i n g & g t ; k l u y s z 7 q p C q E 8 G i g B l D g Z s M q R l D o C 3 R 7 C - 6 D 7 Q 6 X 3 C 2 B n U q K y G z j B u C 4 m B 0 H 8 E & l t ; / r i n g & g t ; & l t ; / r p o l y g o n s & g t ; & l t ; r p o l y g o n s & g t ; & l t ; i d & g t ; 8 2 2 3 0 7 3 7 9 3 9 7 9 9 7 3 6 4 5 & l t ; / i d & g t ; & l t ; r i n g & g t ; u 4 4 z v l r r p C 4 G 9 B 4 C x F q a 2 E z H i G v J v y E 9 G n E n G 7 D t D w g B & l t ; / r i n g & g t ; & l t ; / r p o l y g o n s & g t ; & l t ; r p o l y g o n s & g t ; & l t ; i d & g t ; 8 2 2 3 0 7 3 7 9 3 9 7 9 9 7 3 6 4 6 & l t ; / i d & g t ; & l t ; r i n g & g t ; z g w o t n _ q p C s r B 9 O z D 9 F n F g E 8 D x C m 2 D 0 D r C g D j C & l t ; / r i n g & g t ; & l t ; / r p o l y g o n s & g t ; & l t ; r p o l y g o n s & g t ; & l t ; i d & g t ; 8 2 2 3 0 7 3 7 9 3 9 7 9 9 7 3 6 4 7 & l t ; / i d & g t ; & l t ; r i n g & g t ; _ 9 z l o 5 y r p C 5 B w E x D s B r n B _ D k C j a 3 C j B p C 9 D h E 6 R & l t ; / r i n g & g t ; & l t ; / r p o l y g o n s & g t ; & l t ; r p o l y g o n s & g t ; & l t ; i d & g t ; 8 2 2 3 0 7 3 8 2 8 3 3 9 7 1 2 0 0 1 & l t ; / i d & g t ; & l t ; r i n g & g t ; r r w j n - g r p C u r i F t v u U l h S - u i B t q F 7 y 0 H & l t ; / r i n g & g t ; & l t ; / r p o l y g o n s & g t ; & l t ; r p o l y g o n s & g t ; & l t ; i d & g t ; 8 2 2 3 1 0 1 9 6 8 9 6 5 4 3 5 3 9 3 & l t ; / i d & g t ; & l t ; r i n g & g t ; p m y _ t h o q p C r D _ G n D j F g U 4 - B k L 5 J 5 C k D 7 Y t 5 C & l t ; / r i n g & g t ; & l t ; / r p o l y g o n s & g t ; & l t ; r p o l y g o n s & g t ; & l t ; i d & g t ; 8 2 2 3 1 0 1 9 6 8 9 6 5 4 3 5 3 9 4 & l t ; / i d & g t ; & l t ; r i n g & g t ; 2 6 8 r q m r h p C j I i H 1 H r H y F 1 E 0 H 8 E & l t ; / r i n g & g t ; & l t ; / r p o l y g o n s & g t ; & l t ; r p o l y g o n s & g t ; & l t ; i d & g t ; 8 2 2 3 1 0 1 9 6 8 9 6 5 4 3 5 3 9 5 & l t ; / i d & g t ; & l t ; r i n g & g t ; 2 w _ 5 1 s o 5 n C s E o a - h B 6 G h I y f g H l F q B 2 G r I n F h F 2 E s G 4 I 0 S p f t g B 5 G 0 D g X 0 F o D n G 1 Y U z R x C z C 5 C j J _ N u B & l t ; / r i n g & g t ; & l t ; / r p o l y g o n s & g t ; & l t ; r p o l y g o n s & g t ; & l t ; i d & g t ; 8 2 2 3 1 0 1 9 6 8 9 6 5 4 3 5 3 9 6 & l t ; / i d & g t ; & l t ; r i n g & g t ; q k u o k 7 6 - n C q p P 8 t O k q l C i l N 3 0 r E w p i B h v N 6 9 u I v w C p l L 1 0 E k z G 7 _ _ D s u 9 B - q s B j o o C o w w C n j S 3 - V w 6 p G 0 5 z E & l t ; / r i n g & g t ; & l t ; / r p o l y g o n s & g t ; & l t ; r p o l y g o n s & g t ; & l t ; i d & g t ; 8 2 2 3 1 0 2 0 3 7 6 8 4 9 1 2 1 2 9 & l t ; / i d & g t ; & l t ; r i n g & g t ; z 7 3 y g s - 2 m C s E w E 0 s B _ s F h 2 D p I 5 - B g h F w C 1 F g m B o N h C u M k G 5 l E s G k G r j J n - P _ w K y v W x C g P o X q I t G h Z 9 D 8 0 3 B x u H & l t ; / r i n g & g t ; & l t ; / r p o l y g o n s & g t ; & l t ; r p o l y g o n s & g t ; & l t ; i d & g t ; 8 2 2 3 1 0 2 0 3 7 6 8 4 9 1 2 1 3 0 & l t ; / i d & g t ; & l t ; r i n g & g t ; o q u s _ 5 u p p C k r j G k y o M m 7 y C v 7 k E i q - D t 3 o U 1 - y L & l t ; / r i n g & g t ; & l t ; / r p o l y g o n s & g t ; & l t ; r p o l y g o n s & g t ; & l t ; i d & g t ; 8 2 2 3 1 0 2 2 4 3 8 4 3 3 4 2 3 4 3 & l t ; / i d & g t ; & l t ; r i n g & g t ; t n 0 l - u 9 g o C y x - B n - s B l - d - 1 L 3 z z G 9 o f z i O h 5 v B 7 r K p 9 0 B n k s B 5 w t B 2 - Q h 9 x B v z S _ 0 T r 6 S i r r B & l t ; / r i n g & g t ; & l t ; / r p o l y g o n s & g t ; & l t ; r p o l y g o n s & g t ; & l t ; i d & g t ; 8 2 2 3 1 0 2 2 4 3 8 4 3 3 4 2 3 4 4 & l t ; / i d & g t ; & l t ; r i n g & g t ; 3 r p 4 x r k t p C _ p k E 4 g q B s g u I u s x G r r Z 9 k n D & l t ; / r i n g & g t ; & l t ; / r p o l y g o n s & g t ; & l t ; r p o l y g o n s & g t ; & l t ; i d & g t ; 8 2 2 3 1 0 3 0 6 8 4 7 7 0 6 3 1 7 0 & l t ; / i d & g t ; & l t ; r i n g & g t ; 1 i 1 9 u 1 l 7 o C o z I p I m E j D - C 6 i D 4 B v E 0 L z C g C t G s H & l t ; / r i n g & g t ; & l t ; / r p o l y g o n s & g t ; & l t ; r p o l y g o n s & g t ; & l t ; i d & g t ; 8 2 2 3 1 0 3 0 6 8 4 7 7 0 6 3 1 7 1 & l t ; / i d & g t ; & l t ; r i n g & g t ; l p w i q w z 8 k C s E x D 1 D i E - C 3 N 3 G 4 F j J 9 D - K & l t ; / r i n g & g t ; & l t ; / r p o l y g o n s & g t ; & l t ; r p o l y g o n s & g t ; & l t ; i d & g t ; 8 2 2 3 1 0 3 0 6 8 4 7 7 0 6 3 1 7 2 & l t ; / i d & g t ; & l t ; r i n g & g t ; i 8 3 h 1 6 6 r p C 9 i l D i w z B p 6 0 M i w y B 9 9 1 C 8 5 w P n o r J 2 4 r N 0 2 p B x r X 9 4 w O x h l D 7 1 n C s v t c 0 8 9 j B - o i H m p i G y n j C m 4 k G m y n K k l o J v g 6 h B i p z I 9 _ N 5 m t F & l t ; / r i n g & g t ; & l t ; / r p o l y g o n s & g t ; & l t ; r p o l y g o n s & g t ; & l t ; i d & g t ; 8 2 2 3 1 0 7 0 8 8 5 6 6 4 5 2 2 2 7 & l t ; / i d & g t ; & l t ; r i n g & g t ; - 4 v q y v 1 o p C z O _ Z 6 r F j T 4 C 1 B x H j j C - s B h s C h t B u p B 8 n B s c s 3 C 8 1 D m i B 2 X s I r C - D o K z u B 5 1 B v 1 B p - I - s D & l t ; / r i n g & g t ; & l t ; / r p o l y g o n s & g t ; & l t ; r p o l y g o n s & g t ; & l t ; i d & g t ; 8 2 2 3 1 0 7 0 8 8 5 6 6 4 5 2 2 2 8 & l t ; / i d & g t ; & l t ; r i n g & g t ; 2 x n - g y k 7 j C 3 1 h B l 9 b t p M z r t C u t u H 9 h i B 4 5 Q 5 5 F & l t ; / r i n g & g t ; & l t ; / r p o l y g o n s & g t ; & l t ; r p o l y g o n s & g t ; & l t ; i d & g t ; 8 2 2 3 1 0 7 0 8 8 5 6 6 4 5 2 2 2 9 & l t ; / i d & g t ; & l t ; r i n g & g t ; u 8 9 w 9 o 5 m p C x O t D _ G u G h D 3 R i C i I - G l E g F - F & l t ; / r i n g & g t ; & l t ; / r p o l y g o n s & g t ; & l t ; r p o l y g o n s & g t ; & l t ; i d & g t ; 8 2 2 3 1 0 7 0 8 8 5 6 6 4 5 2 2 3 0 & l t ; / i d & g t ; & l t ; r i n g & g t ; 1 o 0 h 9 q o l p C p g 8 B k h l C k v r D u k 4 X k 3 l F r o t D i t 1 B 2 5 4 n B 8 2 w l C g 2 3 q B v 5 6 F p z 6 c - x o F g j 9 B s v 3 M k 8 - B & l t ; / r i n g & g t ; & l t ; / r p o l y g o n s & g t ; & l t ; r p o l y g o n s & g t ; & l t ; i d & g t ; 8 2 2 3 1 0 7 0 8 8 5 6 6 4 5 2 2 3 1 & l t ; / i d & g t ; & l t ; r i n g & g t ; 2 5 9 j q - o h p C h I u E z D s C j D m C w E r D v D n P 4 8 C z 2 D v m F v P i J 9 C m 4 E q o B 3 y B 5 l B 6 S o I t C g 6 I r u D q K & l t ; / r i n g & g t ; & l t ; / r p o l y g o n s & g t ; & l t ; r p o l y g o n s & g t ; & l t ; i d & g t ; 8 2 2 3 1 0 7 2 6 0 3 6 5 1 4 4 0 6 5 & l t ; / i d & g t ; & l t ; r i n g & g t ; j 0 y i 2 8 t j o C t D y f h Y 3 l C g H s G t H j l B _ H 9 y C x E 1 E l E n G p D k F j G & l t ; / r i n g & g t ; & l t ; / r p o l y g o n s & g t ; & l t ; r p o l y g o n s & g t ; & l t ; i d & g t ; 8 2 2 3 1 0 7 2 6 0 3 6 5 1 4 4 0 6 6 & l t ; / i d & g t ; & l t ; r i n g & g t ; l 9 x v y s t h p C l l C u _ E u E 0 E k E o C y j E 4 j E 7 j C u s B v o B l P u G _ j B v x R l m G m 3 C g u G r y E _ d 0 I x C x E o F l G k g 5 B 6 5 J k 1 C y j C v 5 C & l t ; / r i n g & g t ; & l t ; / r p o l y g o n s & g t ; & l t ; r p o l y g o n s & g t ; & l t ; i d & g t ; 8 2 2 3 1 0 7 6 3 8 3 2 2 2 6 6 1 1 3 & l t ; / i d & g t ; & l t ; r i n g & g t ; u t u q 1 4 t - n C y J q N m J t K l B q L - G 0 B i D 6 N & l t ; / r i n g & g t ; & l t ; / r p o l y g o n s & g t ; & l t ; r p o l y g o n s & g t ; & l t ; i d & g t ; 8 2 2 3 1 0 7 9 1 3 2 0 0 1 7 3 0 5 7 & l t ; / i d & g t ; & l t ; r i n g & g t ; 8 s 6 n w - 6 h o C t D w E 1 D l D o C k C 2 O 2 F l E l G o H & l t ; / r i n g & g t ; & l t ; / r p o l y g o n s & g t ; & l t ; r p o l y g o n s & g t ; & l t ; i d & g t ; 8 2 2 3 1 0 7 9 1 3 2 0 0 1 7 3 0 5 8 & l t ; / i d & g t ; & l t ; r i n g & g t ; z w l v i s 1 _ n C n w 4 k C 5 1 3 B 2 v 1 Q w 6 g M g m 9 N q p s L h 4 v C _ r 8 H h k 8 D l 9 n E y 3 1 D v r q F s p 1 C 1 p p F 4 9 i D & l t ; / r i n g & g t ; & l t ; / r p o l y g o n s & g t ; & l t ; r p o l y g o n s & g t ; & l t ; i d & g t ; 8 2 2 3 1 0 7 9 1 3 2 0 0 1 7 3 0 5 9 & l t ; / i d & g t ; & l t ; r i n g & g t ; i o o _ 9 l 2 i o C w C v D 1 D s C z F 2 C 0 M j D - C i L m L z E m D q I l E n G m b & l t ; / r i n g & g t ; & l t ; / r p o l y g o n s & g t ; & l t ; r p o l y g o n s & g t ; & l t ; i d & g t ; 8 2 2 3 1 0 7 9 1 3 2 0 0 1 7 3 0 6 0 & l t ; / i d & g t ; & l t ; r i n g & g t ; w 6 4 u 9 n y o p C r t G j C l G 0 R r D 6 G p j B y C s V i H q G n 0 B - j C s 1 F j 7 B p u F - t F i j D n r B l t B s D - r B - M l h C _ O j f y P 4 O 1 0 C t E z E r C - I 2 K n J n C l C 8 Z w f 5 O g _ E 0 N y m B x P t X i a 4 N n M h M v u B p X p G j G 9 L k y B 8 m B j C & l t ; / r i n g & g t ; & l t ; / r p o l y g o n s & g t ; & l t ; r p o l y g o n s & g t ; & l t ; i d & g t ; 8 2 2 3 1 0 7 9 1 3 2 0 0 1 7 3 0 6 1 & l t ; / i d & g t ; & l t ; r i n g & g t ; j z 1 k t m v - n C s E k - E 4 C 6 x B y J 3 F p F j F 5 N i L y D - f 8 O n N 0 D r G h R j H h J - L & l t ; / r i n g & g t ; & l t ; / r p o l y g o n s & g t ; & l t ; r p o l y g o n s & g t ; & l t ; i d & g t ; 8 2 2 3 1 0 7 9 4 7 5 5 9 9 1 1 4 2 5 & l t ; / i d & g t ; & l t ; r i n g & g t ; y _ j - o 5 6 _ n C n 9 B - O 7 F i J o - H n 2 B y 7 C o B 1 F u G g B x B z g B 1 b - C 7 z B 4 3 E t E 1 C y 4 C m D 9 I q P 2 K t 6 C 9 D z 0 F & l t ; / r i n g & g t ; & l t ; / r p o l y g o n s & g t ; & l t ; r p o l y g o n s & g t ; & l t ; i d & g t ; 8 2 2 3 1 0 7 9 4 7 5 5 9 9 1 1 4 2 6 & l t ; / i d & g t ; & l t ; r i n g & g t ; p 8 4 t s o 3 - n C j o B t X 9 d z S 3 c g H j q D r h B k G o X 3 R w F 8 X y v B j B 4 K 9 U 8 B - G 2 B 0 B - D j C & l t ; / r i n g & g t ; & l t ; / r p o l y g o n s & g t ; & l t ; r p o l y g o n s & g t ; & l t ; i d & g t ; 8 2 2 3 1 0 7 9 4 7 5 5 9 9 1 1 4 2 7 & l t ; / i d & g t ; & l t ; r i n g & g t ; i m 2 - s l 9 2 m C 5 B v D o N h C - s C m M h C l F n b 6 L 6 B _ 9 B 3 C t z B 0 B i D _ C t _ H & l t ; / r i n g & g t ; & l t ; / r p o l y g o n s & g t ; & l t ; r p o l y g o n s & g t ; & l t ; i d & g t ; 8 2 2 3 1 0 7 9 4 7 5 5 9 9 1 1 4 2 8 & l t ; / i d & g t ; & l t ; r i n g & g t ; k j g 8 6 9 n m p C 0 G 8 G 2 E z H m g H w j B q D w D n E v e i D 1 Y j t D & l t ; / r i n g & g t ; & l t ; / r p o l y g o n s & g t ; & l t ; r p o l y g o n s & g t ; & l t ; i d & g t ; 8 2 2 3 1 0 7 9 4 7 5 5 9 9 1 1 4 2 9 & l t ; / i d & g t ; & l t ; r i n g & g t ; o 3 v z j - o m p C 0 J i H m x C r b _ T 8 j B h p J 7 4 G 4 o L 0 j E k v E 3 M w F z C j H j E i S 3 - B p j N p 1 F 7 x G 0 H - D 6 R l 1 F u H g O 7 P h U 8 E & l t ; / r i n g & g t ; & l t ; / r p o l y g o n s & g t ; & l t ; r p o l y g o n s & g t ; & l t ; i d & g t ; 8 2 2 3 1 0 7 9 8 1 9 1 9 6 4 9 7 9 3 & l t ; / i d & g t ; & l t ; r i n g & g t ; x 4 l o y - 7 s m C _ p C 3 9 B j w K z o B h s I 3 F n D g E 6 D 6 i L t y E r m D 7 z H z E j E - D h G & l t ; / r i n g & g t ; & l t ; / r p o l y g o n s & g t ; & l t ; r p o l y g o n s & g t ; & l t ; i d & g t ; 8 2 2 3 1 0 8 0 1 6 2 7 9 3 8 8 1 6 1 & l t ; / i d & g t ; & l t ; r i n g & g t ; 0 x z w m t n n p C _ 4 y W j 3 3 M j w t D x 6 - K 6 - 8 J & l t ; / r i n g & g t ; & l t ; / r p o l y g o n s & g t ; & l t ; r p o l y g o n s & g t ; & l t ; i d & g t ; 8 2 2 3 1 0 8 0 1 6 2 7 9 3 8 8 1 6 2 & l t ; / i d & g t ; & l t ; r i n g & g t ; _ 9 h 8 t 5 p i p C t _ z C - l U m s _ C q 1 y F i o T w m - B w 0 r B _ 5 r B o h 2 B 3 i a y q b q t f k q D 2 9 o B 3 k Z r l q B v x S q q c 3 l z B z y C 7 m S r o m B w s b _ q a - 4 g B l - r D 3 7 T 9 z H o n I x x R g r m B v u h D p s u E p _ s B x p s D h w _ B 8 m 2 F 9 8 8 J 7 s R s o 0 G u h w E - 0 t G 0 1 7 G h 7 k K 3 t t F & l t ; / r i n g & g t ; & l t ; / r p o l y g o n s & g t ; & l t ; r p o l y g o n s & g t ; & l t ; i d & g t ; 8 2 2 3 1 0 8 0 1 6 2 7 9 3 8 8 1 6 3 & l t ; / i d & g t ; & l t ; r i n g & g t ; 1 7 6 i g z h h o C z 9 k L z o 1 D h j s G 9 p q C n r r V y g j G w 2 y S l y o G h p k J q 3 m H 1 n o I 8 x h l B & l t ; / r i n g & g t ; & l t ; / r p o l y g o n s & g t ; & l t ; r p o l y g o n s & g t ; & l t ; i d & g t ; 8 2 2 3 1 0 8 0 1 6 2 7 9 3 8 8 1 6 4 & l t ; / i d & g t ; & l t ; r i n g & g t ; 2 m 3 m i s t o p C x F 3 F n D g E - 7 F 2 w B o j D t z t B o 6 r B g v E m t D 8 5 L 1 l e 3 i I 8 O - G j E w H w 7 B j - B - _ F w r C g _ E o j H 3 i v B p - I 7 n F _ z t B l 0 K & l t ; / r i n g & g t ; & l t ; / r p o l y g o n s & g t ; & l t ; r p o l y g o n s & g t ; & l t ; i d & g t ; 8 2 2 3 1 0 8 0 5 0 6 3 9 1 2 6 5 2 9 & l t ; / i d & g t ; & l t ; r i n g & g t ; 7 g z g h s o q p C 7 7 g K 4 _ q F 0 u i I r 0 p T t k - f & l t ; / r i n g & g t ; & l t ; / r p o l y g o n s & g t ; & l t ; r p o l y g o n s & g t ; & l t ; i d & g t ; 8 2 2 3 1 0 8 0 5 0 6 3 9 1 2 6 5 3 0 & l t ; / i d & g t ; & l t ; r i n g & g t ; 9 v - 5 t n q - n C s E 4 J 8 p C _ Q s B s C g k B k z B s C j F p H t B 2 c 1 f 3 R i J - E k C u D 3 C i I w D g C m F y H j C t c l G 2 N r C v V 1 E p G 6 N & l t ; / r i n g & g t ; & l t ; / r p o l y g o n s & g t ; & l t ; r p o l y g o n s & g t ; & l t ; i d & g t ; 8 2 2 3 1 0 8 0 5 0 6 3 9 1 2 6 5 3 1 & l t ; / i d & g t ; & l t ; r i n g & g t ; n 9 l 8 5 3 y o p C 9 1 f p y y B 7 u N - x F y z x P 1 g j T t h 5 F 7 3 V 7 v s B 6 i 1 J 4 j 9 U 3 1 n g B 1 h j L v l I 8 v g B n t 0 C p x o F h t _ C & l t ; / r i n g & g t ; & l t ; / r p o l y g o n s & g t ; & l t ; r p o l y g o n s & g t ; & l t ; i d & g t ; 8 2 2 3 1 0 8 0 5 0 6 3 9 1 2 6 5 3 2 & l t ; / i d & g t ; & l t ; r i n g & g t ; 1 2 1 q s 3 5 l p C 4 G g H l F m G w j B n j C s D w D o F n G 5 d i _ C & l t ; / r i n g & g t ; & l t ; / r p o l y g o n s & g t ; & l t ; r p o l y g o n s & g t ; & l t ; i d & g t ; 8 2 2 3 1 0 8 0 8 4 9 9 8 8 6 4 8 9 7 & l t ; / i d & g t ; & l t ; r i n g & g t ; s z 7 n o r q 1 j C v F i z C 2 h C x o B u V z D n D o G l D l S t H u F 0 F 5 f u D _ F t H g G k L z C j H v a j K m h B z w B & l t ; / r i n g & g t ; & l t ; / r p o l y g o n s & g t ; & l t ; r p o l y g o n s & g t ; & l t ; i d & g t ; 8 2 2 3 1 0 8 0 8 4 9 9 8 8 6 4 8 9 8 & l t ; / i d & g t ; & l t ; r i n g & g t ; g i j r y w w r p C 5 x 1 C m l _ B h r 4 I x 3 z L r o S j j v N & l t ; / r i n g & g t ; & l t ; / r p o l y g o n s & g t ; & l t ; r p o l y g o n s & g t ; & l t ; i d & g t ; 8 2 2 3 1 0 8 0 8 4 9 9 8 8 6 4 8 9 9 & l t ; / i d & g t ; & l t ; r i n g & g t ; q y k x l k s - n C j I w E w 8 D 3 H - R m C v C x y B s I u O q F 0 B - D 1 j B & l t ; / r i n g & g t ; & l t ; / r p o l y g o n s & g t ; & l t ; r p o l y g o n s & g t ; & l t ; i d & g t ; 8 2 2 3 1 0 8 0 8 4 9 9 8 8 6 4 9 0 0 & l t ; / i d & g t ; & l t ; r i n g & g t ; z i p q 9 3 t - n C o 7 D r I n F t K 7 Z 3 7 B l B 1 J s I 4 K u t B 2 N & l t ; / r i n g & g t ; & l t ; / r p o l y g o n s & g t ; & l t ; r p o l y g o n s & g t ; & l t ; i d & g t ; 8 2 2 3 1 0 8 1 1 9 3 5 8 6 0 3 2 6 5 & l t ; / i d & g t ; & l t ; r i n g & g t ; 1 o i i t j w g o C s E 0 C 4 C n D g J 8 P k C x C 2 F o F j q B _ C & l t ; / r i n g & g t ; & l t ; / r p o l y g o n s & g t ; & l t ; r p o l y g o n s & g t ; & l t ; i d & g t ; 8 2 2 3 1 0 8 1 1 9 3 5 8 6 0 3 2 6 6 & l t ; / i d & g t ; & l t ; r i n g & g t ; g q v 1 g n 8 n o C 5 q D 5 c u f 5 c g x D 0 E n D 8 I g t D v o N w D g C 9 6 C i F 7 D & l t ; / r i n g & g t ; & l t ; / r p o l y g o n s & g t ; & l t ; r p o l y g o n s & g t ; & l t ; i d & g t ; 8 2 2 3 1 0 8 1 1 9 3 5 8 6 0 3 2 6 7 & l t ; / i d & g t ; & l t ; r i n g & g t ; t k z w o i - l k C l L 1 F 4 E x H g L o I g C k D 9 D j C & l t ; / r i n g & g t ; & l t ; / r p o l y g o n s & g t ; & l t ; r p o l y g o n s & g t ; & l t ; i d & g t ; 8 2 2 3 1 0 8 1 1 9 3 5 8 6 0 3 2 6 8 & l t ; / i d & g t ; & l t ; r i n g & g t ; t 1 l p i n 4 t q C v X w E 5 F s M h h D w l B 9 S t 9 M p I 4 E o G 3 R q c p t B 8 h B u X j R q F j a 4 d s D s o B v 8 C 2 F t C h E 7 D h o B u I r C n G q H & l t ; / r i n g & g t ; & l t ; / r p o l y g o n s & g t ; & l t ; r p o l y g o n s & g t ; & l t ; i d & g t ; 8 2 2 3 1 0 8 1 5 3 7 1 8 3 4 1 6 3 3 & l t ; / i d & g t ; & l t ; r i n g & g t ; l 3 p k 4 n r r p C q n q H w s t B h 7 M q 7 s G 8 3 n N 3 j e r j x B - q 7 J & l t ; / r i n g & g t ; & l t ; / r p o l y g o n s & g t ; & l t ; r p o l y g o n s & g t ; & l t ; i d & g t ; 8 2 2 3 1 0 8 1 5 3 7 1 8 3 4 1 6 3 4 & l t ; / i d & g t ; & l t ; r i n g & g t ; k 6 _ 7 - 9 l _ n C - s 5 B 4 0 s C u z H 0 9 F 1 g G g 0 X i - Z 6 1 x B t 1 q B 9 q t B h p g D & l t ; / r i n g & g t ; & l t ; / r p o l y g o n s & g t ; & l t ; r p o l y g o n s & g t ; & l t ; i d & g t ; 8 2 2 3 1 0 8 1 5 3 7 1 8 3 4 1 6 3 5 & l t ; / i d & g t ; & l t ; r i n g & g t ; g s 8 r j x m p p C i u R q y J t q 6 F l y s E 7 k J 0 u x E 1 6 8 H & l t ; / r i n g & g t ; & l t ; / r p o l y g o n s & g t ; & l t ; r p o l y g o n s & g t ; & l t ; i d & g t ; 8 2 2 3 1 0 8 1 5 3 7 1 8 3 4 1 6 3 6 & l t ; / i d & g t ; & l t ; r i n g & g t ; h m r x g 8 o p p C x c w E 2 E 1 K - C 4 B z J 0 F 0 D r C - D j C & l t ; / r i n g & g t ; & l t ; / r p o l y g o n s & g t ; & l t ; r p o l y g o n s & g t ; & l t ; i d & g t ; 8 2 2 3 1 0 8 1 5 3 7 1 8 3 4 1 6 3 7 & l t ; / i d & g t ; & l t ; r i n g & g t ; o p h s v 7 l s p C 2 G _ G u G m G z G n B 3 C j B p C s K & l t ; / r i n g & g t ; & l t ; / r p o l y g o n s & g t ; & l t ; r p o l y g o n s & g t ; & l t ; i d & g t ; 8 2 2 3 1 0 8 1 5 3 7 1 8 3 4 1 6 3 8 & l t ; / i d & g t ; & l t ; r i n g & g t ; r r x p m h 2 h o C m y H t D x D 7 0 D o x C q 6 C h D q D v E g 5 V 2 B p C g D u B & l t ; / r i n g & g t ; & l t ; / r p o l y g o n s & g t ; & l t ; r p o l y g o n s & g t ; & l t ; i d & g t ; 8 2 2 3 1 0 8 1 5 3 7 1 8 3 4 1 6 3 9 & l t ; / i d & g t ; & l t ; r i n g & g t ; 7 m 2 i - z r h k C m B K - l C 2 E 1 H m C 4 B z J 6 O 8 B 3 C r C - I 7 D & l t ; / r i n g & g t ; & l t ; / r p o l y g o n s & g t ; & l t ; r p o l y g o n s & g t ; & l t ; i d & g t ; 8 2 2 3 1 0 8 1 5 3 7 1 8 3 4 1 6 4 0 & l t ; / i d & g t ; & l t ; r i n g & g t ; g 0 h i - r 1 3 m C g V r r D r I 3 H - R y P 7 _ K 7 6 Q i U - N 0 d z Q x C x E 3 E y H p k l B r w B x q B n C r v E & l t ; / r i n g & g t ; & l t ; / r p o l y g o n s & g t ; & l t ; r p o l y g o n s & g t ; & l t ; i d & g t ; 8 2 2 3 1 0 8 1 5 3 7 1 8 3 4 1 6 4 1 & l t ; / i d & g t ; & l t ; r i n g & g t ; 8 0 i - 7 q q 5 k C 4 8 k H r m L l m a z z P 7 3 x B 5 j 6 C u 4 h V 2 5 R s y c q j H i m Q s h O 9 q C & l t ; / r i n g & g t ; & l t ; / r p o l y g o n s & g t ; & l t ; r p o l y g o n s & g t ; & l t ; i d & g t ; 8 2 2 3 1 0 8 1 8 8 0 7 8 0 8 0 0 0 1 & l t ; / i d & g t ; & l t ; r i n g & g t ; q s - _ o n g s p C _ 9 l D 5 n _ G 8 g x E 4 j - B x 0 p T w x t C 6 t K i g 5 D n o a & l t ; / r i n g & g t ; & l t ; / r p o l y g o n s & g t ; & l t ; r p o l y g o n s & g t ; & l t ; i d & g t ; 8 2 2 3 1 0 8 1 8 8 0 7 8 0 8 0 0 0 2 & l t ; / i d & g t ; & l t ; r i n g & g t ; 4 u - j k 6 0 3 m C w C x p g C r I n F h F 8 d 4 B 7 s 3 B 2 F l E k k C j G & l t ; / r i n g & g t ; & l t ; / r p o l y g o n s & g t ; & l t ; r p o l y g o n s & g t ; & l t ; i d & g t ; 8 2 2 3 1 0 8 1 8 8 0 7 8 0 8 0 0 0 3 & l t ; / i d & g t ; & l t ; r i n g & g t ; 7 s y m i w 4 l k C p _ J 6 m d h 7 H u y B 0 C 4 m D s N u G k Q i G 7 M s L h a v J 8 L g E - B y y B y E 6 C z H 2 I 0 S 5 7 C 2 X y i B o T g Y 2 F - M g L x K 6 D s 9 O l x D 2 D k F n C 3 d & l t ; / r i n g & g t ; & l t ; / r p o l y g o n s & g t ; & l t ; r p o l y g o n s & g t ; & l t ; i d & g t ; 8 2 2 3 1 0 8 1 8 8 0 7 8 0 8 0 0 0 4 & l t ; / i d & g t ; & l t ; r i n g & g t ; z y h i 5 9 u 6 k C 7 h B 3 - F o _ S h 3 B u G m C k C p 8 S x C 6 3 C s v G j B p C p e 8 E & l t ; / r i n g & g t ; & l t ; / r p o l y g o n s & g t ; & l t ; r p o l y g o n s & g t ; & l t ; i d & g t ; 8 2 2 3 1 0 8 2 2 2 4 3 7 8 1 8 3 6 9 & l t ; / i d & g t ; & l t ; r i n g & g t ; - o 2 p 9 z m l k C 0 8 v C m - v C o i i D - 9 g D 9 2 z N s 8 M m o k J & l t ; / r i n g & g t ; & l t ; / r p o l y g o n s & g t ; & l t ; r p o l y g o n s & g t ; & l t ; i d & g t ; 8 2 2 3 1 0 8 2 2 2 4 3 7 8 1 8 3 7 0 & l t ; / i d & g t ; & l t ; r i n g & g t ; y - x z 3 p s p p C x 7 v D 4 o 8 j B 7 j 9 B 4 p w E r m M 0 q _ B w u i E 0 r V q j g R y m u D g 6 m U s 3 P v - h B & l t ; / r i n g & g t ; & l t ; / r p o l y g o n s & g t ; & l t ; r p o l y g o n s & g t ; & l t ; i d & g t ; 8 2 2 3 1 0 8 2 2 2 4 3 7 8 1 8 3 7 1 & l t ; / i d & g t ; & l t ; r i n g & g t ; 7 1 i k y s 3 s p C 7 r E z t M 1 1 B 6 y H 6 G 2 E l D o C 8 5 C 2 t D x m B s Y j y B 8 u B r l B t V t r F x E o D h E 7 D & l t ; / r i n g & g t ; & l t ; / r p o l y g o n s & g t ; & l t ; r p o l y g o n s & g t ; & l t ; i d & g t ; 8 2 2 3 1 0 8 2 5 6 7 9 7 5 5 6 7 3 7 & l t ; / i d & g t ; & l t ; r i n g & g t ; n i j 1 z 6 r m p C 1 p j Z - w w C r 1 0 L z v g I u 1 p E x 3 x H & l t ; / r i n g & g t ; & l t ; / r p o l y g o n s & g t ; & l t ; r p o l y g o n s & g t ; & l t ; i d & g t ; 8 2 2 3 1 0 8 2 5 6 7 9 7 5 5 6 7 3 8 & l t ; / i d & g t ; & l t ; r i n g & g t ; v w v 7 m z 6 l k C u y E j t E x I l F - E n K 4 B m 9 G 2 2 B 0 H j G & l t ; / r i n g & g t ; & l t ; / r p o l y g o n s & g t ; & l t ; r p o l y g o n s & g t ; & l t ; i d & g t ; 8 2 2 3 1 0 8 2 5 6 7 9 7 5 5 6 7 3 9 & l t ; / i d & g t ; & l t ; r i n g & g t ; v 1 k 6 g 7 2 m p C 4 Q w E 4 E z H n t B l b h f 7 G 2 D y H 7 d y Q 8 C 0 H 7 D & l t ; / r i n g & g t ; & l t ; / r p o l y g o n s & g t ; & l t ; r p o l y g o n s & g t ; & l t ; i d & g t ; 8 2 2 3 1 0 8 2 5 6 7 9 7 5 5 6 7 4 0 & l t ; / i d & g t ; & l t ; r i n g & g t ; u w 3 q v o 1 l p C w C z F y E s B z K l K m I o D p G 5 I & l t ; / r i n g & g t ; & l t ; / r p o l y g o n s & g t ; & l t ; r p o l y g o n s & g t ; & l t ; i d & g t ; 8 2 2 3 1 0 8 2 5 6 7 9 7 5 5 6 7 4 1 & l t ; / i d & g t ; & l t ; r i n g & g t ; r 9 v l z n 1 m p C z O u E _ G 3 H g q B _ T 5 E g 4 B 4 D v E 3 C r C n q B - d w j C & l t ; / r i n g & g t ; & l t ; / r p o l y g o n s & g t ; & l t ; r p o l y g o n s & g t ; & l t ; i d & g t ; 8 2 2 3 1 0 8 2 5 6 7 9 7 5 5 6 7 4 2 & l t ; / i d & g t ; & l t ; r i n g & g t ; i j v k k o l 5 k C 3 g E t m C 1 L s C s 4 B h D z N x C 0 s H o 2 B 8 B n E - I p n C & l t ; / r i n g & g t ; & l t ; / r p o l y g o n s & g t ; & l t ; r p o l y g o n s & g t ; & l t ; i d & g t ; 8 2 2 3 1 0 8 2 5 6 7 9 7 5 5 6 7 4 3 & l t ; / i d & g t ; & l t ; r i n g & g t ; _ _ s x w m w m p C v X 8 G 1 L l O g U v 9 D t B z C 0 D r C g S h J x - B o K & l t ; / r i n g & g t ; & l t ; / r p o l y g o n s & g t ; & l t ; r p o l y g o n s & g t ; & l t ; i d & g t ; 8 2 2 3 1 0 8 2 5 6 7 9 7 5 5 6 7 4 4 & l t ; / i d & g t ; & l t ; r i n g & g t ; _ p t x _ _ v m p C 1 k i G o t 3 B 9 - t D l 0 V _ 5 7 D - m t C 8 j j D 1 n l P 6 n h J & l t ; / r i n g & g t ; & l t ; / r p o l y g o n s & g t ; & l t ; r p o l y g o n s & g t ; & l t ; i d & g t ; 8 2 2 3 1 0 8 2 5 6 7 9 7 5 5 6 7 4 5 & l t ; / i d & g t ; & l t ; r i n g & g t ; p n k x 4 0 u r p C o r B 8 6 D 6 U t 5 C t 3 B 5 i D 2 4 K 1 u B w E 0 E l F _ D 6 0 F k p n B l h C 6 q D 6 n F 4 n C y 5 C r H u w C z y D g - B x l D m 4 E h w D 7 G z E m F g O x w B o u F z n C m h F 8 5 Q v n C z d & l t ; / r i n g & g t ; & l t ; / r p o l y g o n s & g t ; & l t ; r p o l y g o n s & g t ; & l t ; i d & g t ; 8 2 2 3 1 0 8 2 9 1 1 5 7 2 9 5 1 0 5 & l t ; / i d & g t ; & l t ; r i n g & g t ; 8 i p _ 7 8 s t q C s 6 v H y - y C n u 6 D 6 4 P i 8 8 E 1 o 7 E 2 7 Y & l t ; / r i n g & g t ; & l t ; / r p o l y g o n s & g t ; & l t ; r p o l y g o n s & g t ; & l t ; i d & g t ; 8 2 2 3 1 0 8 2 9 1 1 5 7 2 9 5 1 0 6 & l t ; / i d & g t ; & l t ; r i n g & g t ; q 6 8 8 - k m r p C n v S 3 2 C 9 2 C 7 1 L r c 0 r B x D h C l F 9 E x p C _ m p B 5 x E j _ q B 7 M 8 B 3 C m F u H 3 1 W & l t ; / r i n g & g t ; & l t ; / r p o l y g o n s & g t ; & l t ; r p o l y g o n s & g t ; & l t ; i d & g t ; 8 2 2 3 1 0 8 2 9 1 1 5 7 2 9 5 1 0 7 & l t ; / i d & g t ; & l t ; r i n g & g t ; 7 2 j _ r 8 z _ j C 9 i L j 1 L k 5 F 0 i I i w D p I 2 E g J 7 C 1 F 2 E z H 9 C x 8 N y v W _ v W o h D p y B 9 G n E w H _ 2 I & l t ; / r i n g & g t ; & l t ; / r p o l y g o n s & g t ; & l t ; r p o l y g o n s & g t ; & l t ; i d & g t ; 8 2 2 3 1 0 8 2 9 1 1 5 7 2 9 5 1 0 8 & l t ; / i d & g t ; & l t ; r i n g & g t ; 3 s y 2 - w 2 l o C v u B z F 8 f h u C 8 J v O s C v H p h F s D 1 C z l H l J j G & l t ; / r i n g & g t ; & l t ; / r p o l y g o n s & g t ; & l t ; r p o l y g o n s & g t ; & l t ; i d & g t ; 8 2 2 3 1 0 8 2 9 1 1 5 7 2 9 5 1 0 9 & l t ; / i d & g t ; & l t ; r i n g & g t ; - _ i o x _ t i o C j L 1 c 3 F u G h D 9 C z G l a y D t C i F j C & l t ; / r i n g & g t ; & l t ; / r p o l y g o n s & g t ; & l t ; r p o l y g o n s & g t ; & l t ; i d & g t ; 8 2 2 3 1 0 8 2 9 1 1 5 7 2 9 5 1 1 0 & l t ; / i d & g t ; & l t ; r i n g & g t ; s 9 v y 9 p x z n C t n O 1 m n B y j 1 K 5 i x D s - 1 H & l t ; / r i n g & g t ; & l t ; / r p o l y g o n s & g t ; & l t ; r p o l y g o n s & g t ; & l t ; i d & g t ; 8 2 2 3 1 0 8 3 2 5 5 1 7 0 3 3 4 7 5 & l t ; / i d & g t ; & l t ; r i n g & g t ; z s w 9 w n 7 r p C v j z I 6 z E j 4 r D _ 5 S 1 1 3 K 4 9 1 C n n 6 R n o y B 4 0 q D q 2 1 P & l t ; / r i n g & g t ; & l t ; / r p o l y g o n s & g t ; & l t ; r p o l y g o n s & g t ; & l t ; i d & g t ; 8 2 2 3 1 0 8 3 2 5 5 1 7 0 3 3 4 7 6 & l t ; / i d & g t ; & l t ; r i n g & g t ; x 8 8 q _ o 4 m o C x n O p 8 2 B l s W j m i B n j 2 B h w 4 B _ t R _ x E n i M v 1 F & l t ; / r i n g & g t ; & l t ; / r p o l y g o n s & g t ; & l t ; r p o l y g o n s & g t ; & l t ; i d & g t ; 8 2 2 3 1 0 8 3 2 5 5 1 7 0 3 3 4 7 7 & l t ; / i d & g t ; & l t ; r i n g & g t ; k 4 z 9 y 7 y o p C m 0 G 3 O 6 G y E h C 5 0 B 5 6 J t 3 H i h k B v 0 C p y B x l B g C _ W 6 t B w 4 I x j E u s g B & l t ; / r i n g & g t ; & l t ; / r p o l y g o n s & g t ; & l t ; r p o l y g o n s & g t ; & l t ; i d & g t ; 8 2 2 3 1 0 8 3 2 5 5 1 7 0 3 3 4 7 8 & l t ; / i d & g t ; & l t ; r i n g & g t ; n k x l m i z 5 k C q p 5 J g 5 0 B 2 m 3 B 5 5 0 C 4 0 m Q n y 2 C p _ W y x L t 3 L x 0 K x t w E m j n C & l t ; / r i n g & g t ; & l t ; / r p o l y g o n s & g t ; & l t ; r p o l y g o n s & g t ; & l t ; i d & g t ; 8 2 2 3 1 0 8 3 5 9 8 7 6 7 7 1 8 4 1 & l t ; / i d & g t ; & l t ; r i n g & g t ; n s n m 0 - i t p C 9 s G i j H p 1 D 4 y C - O i H j F t b 4 3 B r W i J g E - r C h p E l x R 6 t C 5 p C 9 5 B l N 2 B 4 H - - B w o D o p E 7 3 D & l t ; / r i n g & g t ; & l t ; / r p o l y g o n s & g t ; & l t ; r p o l y g o n s & g t ; & l t ; i d & g t ; 8 2 2 3 1 0 8 3 5 9 8 7 6 7 7 1 8 4 2 & l t ; / i d & g t ; & l t ; r i n g & g t ; i - - 3 i v q n o C i t 3 F y j t C q 7 T w l k B 9 o M 3 l T _ j 0 B g - U q 9 x G t i X 3 o N r 3 p B l - q B z q K m s g B l 7 _ B _ x h B & l t ; / r i n g & g t ; & l t ; / r p o l y g o n s & g t ; & l t ; r p o l y g o n s & g t ; & l t ; i d & g t ; 8 2 2 3 1 0 8 3 5 9 8 7 6 7 7 1 8 4 3 & l t ; / i d & g t ; & l t ; r i n g & g t ; 3 n s 5 k 6 0 q p C x 6 U l I 5 F l D h D v p E k o F _ p B 9 n J 4 i D 9 x E g r I 8 O y D l E - I v 5 C k 6 Q s w L & l t ; / r i n g & g t ; & l t ; / r p o l y g o n s & g t ; & l t ; r p o l y g o n s & g t ; & l t ; i d & g t ; 8 2 2 3 1 0 8 3 5 9 8 7 6 7 7 1 8 4 4 & l t ; / i d & g t ; & l t ; r i n g & g t ; o i k 1 5 l 8 j o C v F g R x d 7 b j D - C g L v E 4 F h a 4 F 2 B p G t v E & l t ; / r i n g & g t ; & l t ; / r p o l y g o n s & g t ; & l t ; r p o l y g o n s & g t ; & l t ; i d & g t ; 8 2 2 3 1 0 8 3 9 4 2 3 6 5 1 0 2 0 9 & l t ; / i d & g t ; & l t ; r i n g & g t ; k z 3 i 8 x m 8 j C p 1 D u y B w Q 5 u B i a l o B 9 S 7 S 8 G 3 D z K 0 j B n H 5 x E 4 I k G w P 7 m K 6 1 B 6 B y D n E 3 q B p G 4 g B 6 s B & l t ; / r i n g & g t ; & l t ; / r p o l y g o n s & g t ; & l t ; r p o l y g o n s & g t ; & l t ; i d & g t ; 8 2 2 3 1 0 8 3 9 4 2 3 6 5 1 0 2 1 0 & l t ; / i d & g t ; & l t ; r i n g & g t ; h 1 r 2 n g w j o C - H n I 1 D n O q 5 B x F o s B h C j D 8 D r E h k C i C u D 1 - E 5 q C l E - D i b & l t ; / r i n g & g t ; & l t ; / r p o l y g o n s & g t ; & l t ; r p o l y g o n s & g t ; & l t ; i d & g t ; 8 2 2 3 1 0 8 3 9 4 2 3 6 5 1 0 2 1 1 & l t ; / i d & g t ; & l t ; r i n g & g t ; t y 1 i h z v t m C l L 3 c z h E g z C o y B t l C y y I 4 y I v - Q l w J 7 5 b 6 G 7 F q C _ D u Y y h U n t e 8 4 P 6 w C q w B 0 1 B x C i 6 s B m y W 3 C 2 B i F 7 D & l t ; / r i n g & g t ; & l t ; / r p o l y g o n s & g t ; & l t ; r p o l y g o n s & g t ; & l t ; i d & g t ; 8 2 2 3 1 0 8 3 9 4 2 3 6 5 1 0 2 1 2 & l t ; / i d & g t ; & l t ; r i n g & g t ; h u w h x u 7 j o C 5 B v D g K 1 H 6 I 6 B w D l H p G h G & l t ; / r i n g & g t ; & l t ; / r p o l y g o n s & g t ; & l t ; r p o l y g o n s & g t ; & l t ; i d & g t ; 8 2 2 3 1 0 8 3 9 4 2 3 6 5 1 0 2 1 3 & l t ; / i d & g t ; & l t ; r i n g & g t ; 1 5 o n x k y 9 n C j I g H n F v H 3 G - G r G u H & l t ; / r i n g & g t ; & l t ; / r p o l y g o n s & g t ; & l t ; r p o l y g o n s & g t ; & l t ; i d & g t ; 8 2 2 3 1 0 8 3 9 4 2 3 6 5 1 0 2 1 4 & l t ; / i d & g t ; & l t ; r i n g & g t ; v z v 3 - t 5 s m C u y C t D z D 4 C v 2 C g E 0 j B t _ B 1 5 E g x D l t H j 9 I l j B q k B j D 7 m B - a 5 Q 7 G g C m F j 6 C 4 W g Y 5 h C 5 7 C 6 0 F w F x E 2 B 6 p D y x g B l p C j R 3 C 0 H j G & l t ; / r i n g & g t ; & l t ; / r p o l y g o n s & g t ; & l t ; r p o l y g o n s & g t ; & l t ; i d & g t ; 8 2 2 3 1 0 8 3 9 4 2 3 6 5 1 0 2 1 5 & l t ; / i d & g t ; & l t ; r i n g & g t ; p 3 q l i y p h o C v 1 B 4 G 0 E q J p P s G _ D t B k r D 7 f j B r G j G & l t ; / r i n g & g t ; & l t ; / r p o l y g o n s & g t ; & l t ; r p o l y g o n s & g t ; & l t ; i d & g t ; 8 2 2 3 1 0 8 4 6 2 9 5 5 9 8 6 9 4 5 & l t ; / i d & g t ; & l t ; r i n g & g t ; _ g s 8 1 3 p - n C 9 3 z F k v L 0 0 G o z J 1 h p E j _ s C i 9 o C & l t ; / r i n g & g t ; & l t ; / r p o l y g o n s & g t ; & l t ; r p o l y g o n s & g t ; & l t ; i d & g t ; 8 2 2 3 1 0 8 4 6 2 9 5 5 9 8 6 9 4 6 & l t ; / i d & g t ; & l t ; r i n g & g t ; m 6 l s i r 9 l p C q E p L j L w E 4 C s G i M x 1 C 1 m B t B 7 G w I 5 E z J p a n E w H p w C n w B & l t ; / r i n g & g t ; & l t ; / r p o l y g o n s & g t ; & l t ; r p o l y g o n s & g t ; & l t ; i d & g t ; 8 2 2 3 1 0 8 6 6 9 1 1 4 4 1 7 1 5 3 & l t ; / i d & g t ; & l t ; r i n g & g t ; 2 3 r 6 6 x p j o C h 5 h B j r q D p o M g u u D z 1 O y u v B o o 0 B p 1 j D & l t ; / r i n g & g t ; & l t ; / r p o l y g o n s & g t ; & l t ; r p o l y g o n s & g t ; & l t ; i d & g t ; 8 2 2 3 1 0 8 6 6 9 1 1 4 4 1 7 1 5 4 & l t ; / i d & g t ; & l t ; r i n g & g t ; 9 8 t l j q 2 y n C r k _ C y - 5 K 1 i s h B s t 9 P _ w s U m 4 0 I h o k N 2 k 4 H y 1 1 Z v w 6 Q q n g D - 4 u 6 D o x 7 z B g t t I r l 8 5 B x l k E - j w 1 B s _ h h B 4 u p a _ t q E 8 5 l u B u v s O q 3 9 S q q t S l j 1 8 B v 0 0 W w q - w B 2 o 4 S i 5 m F r p j P 1 4 - D m 9 s B p 9 m D k q w C u 8 1 N 5 g w R 6 r g J x v s j B i k z g B o k - R q h j J g j g 1 B 5 m p Y u r v T - s 9 I _ s _ G m 2 2 E v m 5 i B 5 k 6 w B - i 1 D - x x p B v 1 5 9 B o j l X j 8 u d t h s w B j 2 g M s l p E u 4 n I 2 j o 1 E i t u z C t m h o C 6 i w R k p y C j s 6 F 4 s 3 I 0 6 j W 2 x j G m _ h H l 9 m I k z q l B v 2 w G r g s B 6 j w T i n 2 i B 8 u x h B - u x q B o n 9 g M 5 o g _ F s w q N i n l S i 4 l F 1 8 0 E - j p K v j z S k o 6 R _ u 6 B m g h X 2 z n 6 B x _ u v B n 3 - W 7 r k M j n r C r o x J p j 6 9 C u n m s B x s n 4 B 0 3 l Z i 3 v I h y 3 F 3 p v h C x p y G q p 5 v B x m x 8 M 3 p n D j n 9 G y k 2 R h o u j B 2 5 l X w 4 o C 2 v n 5 B w 6 g U j v y J o 9 8 G 2 4 j F z x n T 2 z n G h g o F s 6 8 T k l - r B j 0 i D i k 0 b o y i P l y 6 9 C 7 s _ y C & l t ; / r i n g & g t ; & l t ; / r p o l y g o n s & g t ; & l t ; r p o l y g o n s & g t ; & l t ; i d & g t ; 8 2 2 3 1 0 8 6 6 9 1 1 4 4 1 7 1 5 5 & l t ; / i d & g t ; & l t ; r i n g & g t ; p z z r 0 z n 5 k C y J q 8 C m a _ G 3 H t H y g D t y B z E l E - w B 7 D & l t ; / r i n g & g t ; & l t ; / r p o l y g o n s & g t ; & l t ; r p o l y g o n s & g t ; & l t ; i d & g t ; 8 2 2 3 1 0 8 6 6 9 1 1 4 4 1 7 1 5 6 & l t ; / i d & g t ; & l t ; r i n g & g t ; n v k 0 4 z o m p C i p _ B 1 x k D 5 u _ B 4 3 c r 6 f k h h B r n l F 7 r 3 U - s 9 L h o 4 J z g f q 5 i B j 9 E o o p Y & l t ; / r i n g & g t ; & l t ; / r p o l y g o n s & g t ; & l t ; r p o l y g o n s & g t ; & l t ; i d & g t ; 8 2 2 3 1 0 8 7 3 7 8 3 3 8 9 3 8 9 4 & l t ; / i d & g t ; & l t ; r i n g & g t ; 6 p 7 g y 6 5 s p C m B 1 1 e 1 - D o k l B 5 x j B 9 w F r 9 y B k 0 T n p O w 4 8 C 4 - 6 C 6 s x G 9 u b u k T p 9 k C 5 h 9 H & l t ; / r i n g & g t ; & l t ; / r p o l y g o n s & g t ; & l t ; r p o l y g o n s & g t ; & l t ; i d & g t ; 8 2 2 3 1 0 8 7 3 7 8 3 3 8 9 3 8 9 5 & l t ; / i d & g t ; & l t ; r i n g & g t ; w y t n s i 6 l o C 5 O s V 4 V h C j D _ D 9 s B i o B u D h H n Z u p E & l t ; / r i n g & g t ; & l t ; / r p o l y g o n s & g t ; & l t ; r p o l y g o n s & g t ; & l t ; i d & g t ; 8 2 2 3 1 0 8 7 3 7 8 3 3 8 9 3 8 9 6 & l t ; / i d & g t ; & l t ; r i n g & g t ; k j 6 8 y - l q p C p 9 n L 0 2 T j 1 S u _ t B 5 6 8 F q 1 e t o 9 Q p o l G & l t ; / r i n g & g t ; & l t ; / r p o l y g o n s & g t ; & l t ; r p o l y g o n s & g t ; & l t ; i d & g t ; 8 2 2 3 1 1 1 1 7 7 3 7 5 3 1 8 0 1 7 & l t ; / i d & g t ; & l t ; r i n g & g t ; - x 7 u g m 7 r p C s l h B p - n B 3 v 0 J 2 l m G - j s B 1 8 0 F 0 n l L & l t ; / r i n g & g t ; & l t ; / r p o l y g o n s & g t ; & l t ; r p o l y g o n s & g t ; & l t ; i d & g t ; 8 2 2 3 1 1 1 1 7 7 3 7 5 3 1 8 0 1 8 & l t ; / i d & g t ; & l t ; r i n g & g t ; _ w 5 j n q r m k C 6 y C o r B 7 x F n r H n I 4 E g J m j D 9 0 C n h C p m E - j H j l B y F n E y H 8 m I & l t ; / r i n g & g t ; & l t ; / r p o l y g o n s & g t ; & l t ; r p o l y g o n s & g t ; & l t ; i d & g t ; 8 2 2 3 1 1 1 2 8 0 4 5 4 5 3 3 1 2 1 & l t ; / i d & g t ; & l t ; r i n g & g t ; 9 k 0 h _ 1 9 7 k C n 7 I 1 s J k m D j _ B 0 h C 3 F n D p n B 1 _ C y g D 2 7 I 6 s E y 8 G v E w T r C r 4 B j G & l t ; / r i n g & g t ; & l t ; / r p o l y g o n s & g t ; & l t ; r p o l y g o n s & g t ; & l t ; i d & g t ; 8 2 2 3 1 1 1 2 8 0 4 5 4 5 3 3 1 2 2 & l t ; / i d & g t ; & l t ; r i n g & g t ; v y q w u v s i k C k g M p I 4 V z 8 B w V 1 D v 2 E h F k t D u u C _ B r B s 0 D v 7 D 1 C 2 D k F 4 j C i k C j G & l t ; / r i n g & g t ; & l t ; / r p o l y g o n s & g t ; & l t ; r p o l y g o n s & g t ; & l t ; i d & g t ; 8 2 2 3 1 1 1 2 8 0 4 5 4 5 3 3 1 2 3 & l t ; / i d & g t ; & l t ; r i n g & g t ; 7 w y 2 2 3 u j o C 0 l D 6 G z D s C j 8 B 2 l D v D r I o W 2 W l G 4 l D u E s 6 B v h D z D o m B q p F w k D j D 3 y D g L v E o P 6 8 B z 7 D 1 _ E l y E - 9 E 5 G 0 D j E u z D 9 x C h E 9 D j x G & l t ; / r i n g & g t ; & l t ; / r p o l y g o n s & g t ; & l t ; r p o l y g o n s & g t ; & l t ; i d & g t ; 8 2 2 3 1 1 1 3 1 4 8 1 4 2 7 1 4 8 9 & l t ; / i d & g t ; & l t ; r i n g & g t ; s w i k u 9 p x p C z - 7 B s 0 G n L i H 1 B o C 4 Y w i K 4 9 R 9 z U r 5 B q o B x E 0 D 2 B n U r 4 D 0 9 D & l t ; / r i n g & g t ; & l t ; / r p o l y g o n s & g t ; & l t ; r p o l y g o n s & g t ; & l t ; i d & g t ; 8 2 2 3 1 1 1 3 1 4 8 1 4 2 7 1 4 9 0 & l t ; / i d & g t ; & l t ; r i n g & g t ; i 0 x 1 p 2 u n o C k y r F h l l I l q n O 4 9 v B 5 s 6 X 5 3 x l B t v o a - v 0 Y o x 7 Z & l t ; / r i n g & g t ; & l t ; / r p o l y g o n s & g t ; & l t ; r p o l y g o n s & g t ; & l t ; i d & g t ; 8 2 2 3 1 1 1 3 1 4 8 1 4 2 7 1 4 9 1 & l t ; / i d & g t ; & l t ; r i n g & g t ; 9 s 5 o 0 w 2 m k C 0 p c 3 c w h C h L r j L _ Q t I n D o G 0 Y q X _ 1 B x p C u 2 g B 6 c n 6 B h H 2 B i F 7 D & l t ; / r i n g & g t ; & l t ; / r p o l y g o n s & g t ; & l t ; r p o l y g o n s & g t ; & l t ; i d & g t ; 8 2 2 3 1 1 1 3 8 3 5 3 3 7 4 8 2 2 5 & l t ; / i d & g t ; & l t ; r i n g & g t ; l s 8 w m m 6 x p C z v o D y y - B m l I 9 9 P r q h C o _ h C k s 6 T j u s B 7 0 Y i 8 R l k r F k v y I 7 3 2 E & l t ; / r i n g & g t ; & l t ; / r p o l y g o n s & g t ; & l t ; r p o l y g o n s & g t ; & l t ; i d & g t ; 8 2 2 3 1 1 1 3 8 3 5 3 3 7 4 8 2 2 6 & l t ; / i d & g t ; & l t ; r i n g & g t ; 1 9 8 q 4 n 9 l o C h j U g q b l 8 i D x 0 t B m z J l 8 O 9 q z H k t J g 9 2 B q j 7 D 1 m 0 D & l t ; / r i n g & g t ; & l t ; / r p o l y g o n s & g t ; & l t ; r p o l y g o n s & g t ; & l t ; i d & g t ; 8 2 2 3 1 1 1 6 9 2 7 7 1 3 9 3 5 3 7 & l t ; / i d & g t ; & l t ; r i n g & g t ; j t g o 8 1 6 - n C t u B x F z 9 I j w B l p D 9 E k p Q r m E u D 3 C r J h E g D z o M p 6 D p G 7 D & l t ; / r i n g & g t ; & l t ; / r p o l y g o n s & g t ; & l t ; r p o l y g o n s & g t ; & l t ; i d & g t ; 8 2 2 3 1 1 1 6 9 2 7 7 1 3 9 3 5 3 8 & l t ; / i d & g t ; & l t ; r i n g & g t ; v 8 t - 0 0 z m k C v F n I 9 B 4 E o G i C s D l N 2 B 0 B g D u B & l t ; / r i n g & g t ; & l t ; / r p o l y g o n s & g t ; & l t ; r p o l y g o n s & g t ; & l t ; i d & g t ; 8 2 2 3 1 1 1 6 9 2 7 7 1 3 9 3 5 3 9 & l t ; / i d & g t ; & l t ; r i n g & g t ; 9 - o 4 r 3 4 v p C i t 5 E h h n B 9 n t C m 8 x F - v t G q h u G & l t ; / r i n g & g t ; & l t ; / r p o l y g o n s & g t ; & l t ; r p o l y g o n s & g t ; & l t ; i d & g t ; 8 2 2 3 1 1 1 6 9 2 7 7 1 3 9 3 5 4 0 & l t ; / i d & g t ; & l t ; r i n g & g t ; q g x 2 5 6 k n o C t 6 b y w R 0 y - B n l Q 7 i u B o y J 2 h n B 8 g L 7 9 _ C 9 j d 7 n K p 4 S & l t ; / r i n g & g t ; & l t ; / r p o l y g o n s & g t ; & l t ; r p o l y g o n s & g t ; & l t ; i d & g t ; 8 2 2 3 1 1 1 6 9 2 7 7 1 3 9 3 5 4 1 & l t ; / i d & g t ; & l t ; r i n g & g t ; 3 2 1 4 x l t 3 m C 5 g R 3 F 0 i C u G v _ D u n L - l D - h C h W 6 x N x C y D o F o 8 B g F m m I u 9 D p 4 D & l t ; / r i n g & g t ; & l t ; / r p o l y g o n s & g t ; & l t ; r p o l y g o n s & g t ; & l t ; i d & g t ; 8 2 2 3 1 1 1 7 6 1 4 9 0 8 7 0 2 7 3 & l t ; / i d & g t ; & l t ; r i n g & g t ; z k y u y r u k o C n 0 g B p j R _ 5 L s h l C 8 v S 0 6 y C 4 _ i B i g 9 F 6 n v E & l t ; / r i n g & g t ; & l t ; / r p o l y g o n s & g t ; & l t ; r p o l y g o n s & g t ; & l t ; i d & g t ; 8 2 2 3 1 1 1 7 6 1 4 9 0 8 7 0 2 7 4 & l t ; / i d & g t ; & l t ; r i n g & g t ; g q 8 2 5 w o w p C j 9 B 3 S 3 S j 1 D p g D 6 G i H q C h F n W u 5 C 0 n F 0 n F 9 x B o t G l r B x C y D 2 B p C h U r w C p 5 C 8 n D & l t ; / r i n g & g t ; & l t ; / r p o l y g o n s & g t ; & l t ; r p o l y g o n s & g t ; & l t ; i d & g t ; 8 2 2 3 1 1 1 7 6 1 4 9 0 8 7 0 2 7 5 & l t ; / i d & g t ; & l t ; r i n g & g t ; 6 s k l 0 r _ - n C 2 0 0 I 3 m 8 C v - z B q o i B x 1 h Q 8 6 C 1 n i B x 9 Q x r 7 C v r _ B l q c i z V 6 2 2 K & l t ; / r i n g & g t ; & l t ; / r p o l y g o n s & g t ; & l t ; r p o l y g o n s & g t ; & l t ; i d & g t ; 8 2 2 3 1 1 1 7 6 1 4 9 0 8 7 0 2 7 6 & l t ; / i d & g t ; & l t ; r i n g & g t ; v n z s - w 5 j o C j 8 t B r w 6 B y q P z 8 O 3 x 6 F s h P 7 u r B 0 6 L 8 3 d g k 4 F p x u B r q a 2 o m D 4 q p B 9 x Y & l t ; / r i n g & g t ; & l t ; / r p o l y g o n s & g t ; & l t ; r p o l y g o n s & g t ; & l t ; i d & g t ; 8 2 2 3 1 1 1 7 6 1 4 9 0 8 7 0 2 7 7 & l t ; / i d & g t ; & l t ; r i n g & g t ; r 9 6 g w n y x p C z i j C k n k B k 7 y N 1 w i B 4 6 _ B 5 g O s n 1 D k j 1 B u 4 7 C & l t ; / r i n g & g t ; & l t ; / r p o l y g o n s & g t ; & l t ; r p o l y g o n s & g t ; & l t ; i d & g t ; 8 2 2 3 1 1 1 7 6 1 4 9 0 8 7 0 2 7 8 & l t ; / i d & g t ; & l t ; r i n g & g t ; w 8 2 v u r y y q C u y E 6 - P z q O k E z t B v B x R l - E r m G 7 G 0 D h E g D 5 I z a q 2 B p R 2 B p C 8 N 1 r B y D 2 B h E 7 D u 5 B 0 D r C - D j C & l t ; / r i n g & g t ; & l t ; / r p o l y g o n s & g t ; & l t ; r p o l y g o n s & g t ; & l t ; i d & g t ; 8 2 2 3 1 1 1 7 6 1 4 9 0 8 7 0 2 7 9 & l t ; / i d & g t ; & l t ; r i n g & g t ; k q s o l - 2 j o C y C u E q R n F v H v C w F w D g C r C p G 8 N & l t ; / r i n g & g t ; & l t ; / r p o l y g o n s & g t ; & l t ; r p o l y g o n s & g t ; & l t ; i d & g t ; 8 2 2 3 1 1 1 7 6 1 4 9 0 8 7 0 2 8 0 & l t ; / i d & g t ; & l t ; r i n g & g t ; n w q - z h j 0 m C w C 1 F - B 5 H _ I 7 E 4 B 9 G o D w b 8 C & l t ; / r i n g & g t ; & l t ; / r p o l y g o n s & g t ; & l t ; r p o l y g o n s & g t ; & l t ; i d & g t ; 8 2 2 3 1 1 1 7 6 1 4 9 0 8 7 0 2 8 1 & l t ; / i d & g t ; & l t ; r i n g & g t ; 7 w 1 u _ 3 s n o C p - F 0 C - B h c j h E h t D 7 - B 0 N 0 J v I 1 g D 1 c 1 F 3 D q o C i 9 C p F o G w w B p r B i e 9 C 1 l D q p T q u C j 7 B w X 2 F l E h J j 8 E 7 e 2 L 2 B n G - L & l t ; / r i n g & g t ; & l t ; / r p o l y g o n s & g t ; & l t ; r p o l y g o n s & g t ; & l t ; i d & g t ; 8 2 2 3 1 1 1 9 6 7 6 4 9 3 0 0 4 8 1 & l t ; / i d & g t ; & l t ; r i n g & g t ; s y _ n z 1 _ i o C 6 k B t D r I 3 D l D v H o j B x C 2 F x G p G 7 D & l t ; / r i n g & g t ; & l t ; / r p o l y g o n s & g t ; & l t ; r p o l y g o n s & g t ; & l t ; i d & g t ; 8 2 2 3 1 1 1 9 6 7 6 4 9 3 0 0 4 8 2 & l t ; / i d & g t ; & l t ; r i n g & g t ; - 6 t s r l t z k C s E h P p D 8 G 4 C 5 H q G i G z N 3 N p E 5 h C 1 C 2 D y H o W l - B & l t ; / r i n g & g t ; & l t ; / r p o l y g o n s & g t ; & l t ; r p o l y g o n s & g t ; & l t ; i d & g t ; 8 2 2 3 1 1 2 8 2 6 6 4 2 7 5 9 6 8 1 & l t ; / i d & g t ; & l t ; r i n g & g t ; o t g 4 3 1 w l k C n i u D q 8 8 B 2 v 2 B h y h D r z X u 3 T l i t B 6 i 9 C _ m t D o l k V 4 3 S 2 r 3 F 0 y 7 C 9 l X 4 9 i j C s 2 P u j 5 K o z 1 B _ g w B k v y C - 3 k G 4 _ G 5 u 9 D i v 4 C o 6 4 B _ o x C z q k J p 8 s B p z u Q 2 x _ F 9 m z C u 9 v G l i M w 6 o P o y m L v q 7 t C _ o G 7 p q Y n 2 7 G _ w 8 D 6 5 z B o 1 6 L 3 p K x v n I t k O o 8 _ C l 0 W p 1 v H t w e 9 - 9 a y s 0 G _ v G j w d l 5 _ N 4 p m V l 1 y K q w h 7 C 0 0 9 - B v 0 k F v y t H z i m M s r j B 5 q n f z l l J x 5 v E u o G j w y B l i j Q 3 2 p G s h 7 M 2 u g 6 C t p w E g i 4 H 4 o H 3 q g c 2 6 G h 8 g H 4 r k K 6 5 v E 0 u 3 B g i 5 G t x k U x n n p C y i 3 Y o n X q u o E s k 7 H r 9 W m r P l 5 g Q x k a s 9 t B q h J m o f 6 w n C 2 x D m z v M h u W 9 8 x E m g l C 5 0 P i g - N y y q Q o 2 K 0 u u C 5 5 5 H y _ 3 B 1 5 x D i j P 5 r 3 C j 1 U t 6 h B u p s E 2 t a 0 o t B j z p K h _ k E o l I l x I q 2 0 D 4 7 o C 1 s 8 L 9 g F 4 r g E 0 p 4 G j v 9 B 3 n 8 B w n M 9 h Z 5 t x G o 0 F 1 3 u G 1 3 p E 0 w V j j j C u 5 L w v z B 6 i e g y 6 M 5 s l I y k d y r i D h m X r h k K j n g B x p w B i u K _ k p I j s V h o x C t _ 9 C v 5 n E x q 2 E m l z H 8 x p E t 7 y G h g d k 8 k B u z L h m Y j n g B i 2 v B 9 4 X 3 k l B 7 q o C y o r C 8 j L v m g D - y r H - w h B 1 s h E 0 q p I 8 j q B t _ k B n o W m _ W x h l B 7 m p B q - R s n i B i i J g n d n 0 k D 6 l p K p m 1 D m k o B 8 i j B 5 8 w E h 2 U r k 4 F 7 l v F r 1 r D 4 0 m B 1 8 v C 6 n - B k v o G k 4 w Q _ k 1 M y 4 p C k 8 M n z 3 J r v i E 0 5 0 F - - z L g r J t 8 k D 7 h I l x g e s g 8 E 8 q 9 B s 1 j J 3 7 s I w o t B 0 6 6 L 9 k y D q 2 z C x - l D 8 t 5 H r i n H x 8 _ C 0 2 7 B p x m E z g 2 D 5 l s B u x 9 C 1 _ 5 C 9 6 h F r q 2 E 3 y Q z z k G q 3 K 4 r r C 7 y o F - s j I y h o D 3 6 5 F h j t B 8 7 z D r _ H 4 w w I n n q E h t 3 D 7 n g D w y x C j m k E 1 0 n B 8 0 t D h - 5 B _ t I 2 j 9 C p 6 N 1 q q D z 7 8 B z k z B s p 5 k B l 4 g C p 5 y B j y y F 1 g 3 B 9 6 S 0 i 4 B _ n x J t t l B t u O s - 6 B x 7 2 M - v y G u - t B w 7 p D q 4 0 C 1 p O z u 6 n B v r 0 Y 9 n l B g 3 s E l 4 s G v l t X z u T 4 2 V x j o B 1 y - B v 0 e v - 9 h C 9 i l o C v l j C 5 9 T v i 7 K v - - J 6 7 1 B 2 2 n G w 4 8 C h 9 y J v q w C n n t U p w p R 1 g Q j 6 u C 2 - x E i - d u _ s P g 3 8 m B h s o O 8 u k B s m K h p K p j s D l j n P q x t k B u - 9 D i 8 j C t 3 u F g t w F 8 v 7 E 8 - p F v t 9 B g 1 W 4 5 z B z j w C p 9 e p v i C 9 i s B 9 7 s C x i l y B 4 r _ E u 2 t D 5 o 7 O z s s D r z o D x l Y p 3 K h i x B 4 _ q B _ x z E s g q D x r w I h w 3 O x l 4 J k z y G y v Y 6 _ W u 4 w F v 9 b h q j N l x y f 5 g n a o 5 6 I w _ 5 G 0 x 7 B h 0 b 7 q 2 P 6 6 v N x p 0 U 1 k 5 C x g j B n n n K 0 v t B z 6 r B u r Q j i K 6 2 M g m e v y r I m - g G 5 7 x D m n p D 7 m O j w O w 6 p F k x 8 I m 1 q K o 8 Z k w _ B u w 4 F 3 j b m r T t 3 W t 5 p J v r 5 C 4 k a r i U _ 2 a s q 5 T z 8 e m q s D 0 _ g E y g p I t m - E k i z 3 B - l I i y o E y - D 5 q j Z 9 j N 4 t t G 7 4 q B h j r B v i 5 G 9 _ f r l W i v t G i t j I k - 9 H 0 i 1 B 5 s l c 8 g u O 5 r 6 u B j z y f - 5 u s B w t r I o s 7 J 8 x 8 6 B _ x i U u 7 l a 7 z k 6 C l x x a s y 0 L k 3 1 2 B _ i 6 Z u n t R w j 3 Y 9 h x C 3 v s q D 7 t - H v h r U 3 2 g H l k o 0 C 0 2 j X z w 2 S t h q E t 8 - C i 0 2 H 9 1 v D l 4 4 W j s k K o n o N p 7 x H t 0 8 B p 1 p G o 1 n J j p x G s g q M x 6 9 D w 2 h E n 2 8 m C q y p Y s g w E s x l r B l u m U 0 k y W s x j L 2 h _ w D x 7 1 Z z k o c s 4 x E 3 m o I i 7 g L u i 9 6 C g 5 9 S r s - u G z l h Q 7 0 u n B _ s _ h C u 5 u U 3 4 6 p G 1 r j o B u j h q G 8 0 4 G 7 - 6 j B u - 9 w B s 9 n S 9 2 p j B _ 0 i N 6 0 u E i j y I 2 x 9 b 9 8 6 z B 5 k r M j 4 n D m q 1 I k 2 0 T n 4 7 F q h u M 2 t z G r r g F - z o C l _ 4 b 2 - p U - 0 s H 6 2 m I g r w F m s y T u t 1 O 5 i z z B 8 2 n m F g w 4 B v 3 o F 1 j 5 y D t n 7 g B m 9 u S m n g F 2 1 s D h t g r B u 2 7 u B 3 x - O 8 q 6 M 6 x 8 C y r 5 1 B 5 2 _ o C y - s 8 C v 8 6 E 4 1 n O u l 3 L w 7 y 0 D 1 u u H x 6 3 r Q 0 o w i E k 8 n u J p 8 x q H u _ j 9 C 8 _ 4 E u t g C 5 9 7 p B h 3 u u B 1 0 1 G n 6 t c m o w q F _ j h O h r n D j _ s K 6 u i E o 2 p G k _ u U - n o L l 9 0 G k v t I n 0 l y F 6 q v O 0 z 7 L v 9 1 K 1 h k r B u t 2 L - i 7 D u y 1 1 B 5 4 6 I q i 6 E l y 5 O - u p C 2 j h Y w l i G s h 6 C m u t Z w t v C 2 5 _ D y 6 l 4 B h x y M n 8 7 s B 9 i 3 M s 8 p M p l k T l y 9 D 3 0 n V 1 j 0 R _ m n C 7 7 m v B 9 i m L u t 1 k D _ 5 n O m g 6 E 5 p x G k q 2 J w x s E 6 2 2 z B z t 1 - B y v t B 8 w t R n p 1 u H h 4 s W k h g W 2 o 7 U w v 2 K h t 1 w B 2 5 j J - z 6 F 8 v 8 U 7 x j n C u 8 r D i g 0 O 0 m _ I h t m H g x l F g 5 - K i z 2 B w 4 k U v x p M x p 7 1 B q 8 w v B q 9 7 H l 8 t F i _ 3 B l j 2 D 6 l - I 9 z k G l 0 0 X 4 z o C 9 k m i B 8 8 8 Q 9 r n D 4 5 8 C - k 1 Z 9 7 - J z 1 2 i C v 7 _ G 2 p 7 z E 9 p f o p k U h y m c m - w r B 9 1 3 C j v 1 Q - w 1 L _ 9 w F 1 u h 1 C 6 _ u B y p 9 h B h z - E u 5 t E 8 w w v B g o 4 x B s 5 y h D 1 4 - S s v 5 E o o 2 C t k 6 D o 4 z a h r Y 1 n 7 I w v l C y h x R 4 - 1 K 0 9 g M z x q F u u 0 G x k l 1 D x 6 5 D _ w g G i q l P t h 9 h B - q j V s u 5 g C v 8 6 C _ j v H x 4 o Z z 2 n G u 0 o E 5 3 w j B 6 6 2 D j k t u C 0 l y 9 B w v 4 H 7 i k K 8 m z S p t _ w B u l j B s x k C 3 j 3 C 7 n o J i _ 4 O l n u U 8 r m B 9 5 z L 9 4 9 _ B 8 t 1 G o p 4 E 9 x - P 3 k j 1 B j 0 x y B u _ 1 L j n 4 L m _ _ M - 2 2 C q - _ l E t 2 8 S j t _ F 0 s r l B i u m D s o 9 G o 6 4 P q t 5 b 1 i p B j p w I h _ 9 P i s o C 1 x w S k o g U m z n 4 C 9 - s B 8 v 8 C _ 0 q j C g q x D 9 h k D p w 6 8 B m m i f - - 2 N t p 6 T u y 5 - B g z v S k j k C 7 l x T 7 q j D u 4 v - B 8 2 g u B p 8 _ G z r _ 0 B 3 i h l B s o _ B o l v l C 9 9 z G u 5 5 J i q j L m 8 9 F w q o C k r v G _ 3 9 R p l 0 C l m g K w 0 q H - - g D 5 2 9 J l _ 3 F s 0 p R 6 y h H l y u G - j 8 w B i t 6 k G 0 5 Q x 8 9 J w l y G k o t H w u 6 L x n - F h o 3 p B z p p H 2 k 2 v B s u _ v B k 3 9 F x 5 k X z t 3 H k r 4 0 D 5 g z S n 9 z U h m v Q g z n H 5 w h q E r 8 v G 4 5 l 8 B k r p M o 0 7 R w k 0 B v 7 6 F q n l D r l 4 f m 9 0 L p 6 x G k r o B y 7 q G 7 6 g k F l 9 k x B 1 h h V w 2 t j B t r n M 8 x 7 L 8 z j 3 D q g s Z 1 s i B u 4 g T t u s o B 9 0 w M 2 4 7 J o 7 9 e y y i l D 6 i 4 V _ 5 6 C 1 k p O k n 2 R 6 m y G t q 0 J 0 7 n H y 8 k E 9 i y X 4 h q U 3 v 6 J t 7 k O w y v x E q u o N z 7 7 _ B 5 8 - C h 2 9 f _ - g D 1 7 m t B 4 _ h Q t 9 4 E 6 p 4 S p g p f 2 m v 5 B z n u I 0 1 1 7 B 3 i u p B y o 5 l B 1 n 8 M 4 n y w O t p v f 7 r j L 5 x o F p - 6 L i x n F 9 g g H 1 y j U u 3 - u B 3 t _ U q 3 m C v s h b - m y L 3 8 q B 2 s 2 C x 4 6 J r r - I 4 _ l E 5 z z H h 4 w d k - x x E 6 7 p F q u r c o v 4 C 2 o v B n h 7 Q 6 v t N s 9 n H j 2 k x B _ p w f t 6 z G y o 5 B t 8 m N h 9 o S x x h r B i t - J _ 5 2 l B x 8 4 M 7 - l G 0 o 3 S 1 u 1 g B - s - F 1 i 1 J j 4 q J 4 v h - B x t 0 E 1 r 5 M 7 3 z F x z s B u x 1 F s 4 8 m B r 6 1 F 5 3 3 M 4 g v m C i _ 6 h B p l y m B _ x x u B 6 s m B h 5 z k G - 2 h 7 B - n n o B i 3 l U 6 3 8 h E l - j D 8 t n 5 B 1 s 8 G s _ - G w k 6 u C - x x Z j 3 j H 8 9 s R x 7 2 Y 1 6 y U k j p w B k 3 8 d m k l 3 B i 7 q w B r _ u N 9 0 l W y k u W n z s C q r k E n o t y C x 5 x 0 B 7 0 6 b w g h 2 B 6 m 3 F h v n K t o j S j u 0 o B x 5 j e j k n H - h i k B o - 3 E _ 6 4 a _ 9 s i B k 8 0 B k 1 9 u B o _ g T j m j y C i v k s B 1 t 9 E w 1 j E 0 _ 9 E y g 7 G 9 y s H 5 q m z B r z q N w p d x 1 u B l u u D 2 h K z 7 V k j z G x 3 g B j t O h i S q _ - B z 9 X k 7 u B o 5 U r q y B r i N o 4 8 B 1 5 T h v s C s s D 3 3 P _ l g B r o Q s v P u j 1 E 4 q E w z E 3 7 E y i 4 H o n I y _ v C y _ s C 4 q j I o l m G _ i w M 4 5 W 1 m 6 C s i G o g y K 8 7 C - l p B 0 _ k E _ k g C u 4 3 B j z g C i 6 p B m - t L q 7 l H g 4 L t g p B k 4 t C j 9 4 B 9 w X j 9 L j y Z m 9 j B 3 t m C t 0 h C 1 y 6 N 7 w O o v j E z o k D x n j B - w m O x q F t u H g z N 7 u E n 5 K 7 x H j u 3 B 3 6 C l _ J _ 3 f w _ Y 6 s _ E _ _ P p s G 7 k b o 2 Q 4 x y B 2 r t B l j d t _ h C 8 z F s 5 b q m Q q p M q s x B q n T y h T n q E - 2 2 B p - k B 9 9 Y 8 k W t 6 T t - K r k v C i 0 p C y t h X o x w H 2 6 g B 6 x c u g u B y u 6 B x j s D u m J u p h I t 1 1 B 9 x t S j 0 f 3 h l D 5 s M - - f 8 x R q t H p y x B n _ j C y 6 2 C r s 9 B 9 l J r p 0 F m y x C m - i E w r L u 2 g B _ 1 j B 3 n 5 C _ q d u m Q 4 1 r C - i C x g 4 B u x 3 F - 9 k D 0 k T g h z E g 3 Y g g w F n 3 z E 4 6 T w s B v s m C 9 s X z w 0 G 1 7 G x 0 h E s h x B g 3 a q s b n t 0 E w 2 5 E 1 5 m B - p t B s p c j 6 E z 1 i C p w S r j F 8 h K _ v 0 B h i R r v F u 4 0 C t g K q x 0 C h w n F o u L l q i R l z _ K n 8 j B o r i D _ s F - 6 E v 0 x B x 9 8 E 6 1 M 6 n U 6 g C w n t D _ 6 s C u 9 F n 4 _ B s 4 x U 9 n k C k s y B 4 i K y 7 K k g k B q j M v p w I m i d 6 q H p 8 s B i 2 o C y 0 o B o n h B v q E z o o Z 0 l _ B t 9 H 5 - G 7 z r B l j 2 F s y G z u m G t n h J v 1 7 w B z u t C g 9 o e _ v 7 B t q - d 6 w r h B _ m t T w 1 u D - w s D i t l C v y r B v l v N 8 4 6 H g w 8 D 6 v L n m d 3 n M p k n B z i 8 B s w J 7 3 s B 2 z J 7 j V q z H i g e 9 l Y q 7 C h m E r 9 I - m z B z r 5 B j 3 r B v u P l g a 3 x P p w K y 9 s J l 5 v D h 9 j B o n P 8 j 6 B w h g B 4 z j D 6 9 u H y k g c r u i M o _ 4 C - y 8 D z _ l G 8 z s D 0 m z B w s y a y m J t z 3 5 D r m v E _ 1 3 P i p q D k g o E y t s V k w 9 s B j 0 z J l t 9 o B x 8 8 G s q Q n l 6 B n 3 o B 1 9 o B t y 9 C v k J u 0 D 7 i 2 B k 0 W v m G 1 h I 0 r 8 H 8 6 m B q o v C i _ H 3 m J o y H 4 u p B y i n B x 8 - C r s N r 5 x B l y F 7 v H j 5 R k n D 9 v g B x 4 2 B z _ I i 2 S r 1 M v k s B 2 _ a i y P m u g E x g E h k D 1 2 E _ 5 u I z x g B i s b h p v B 2 u m E 2 y 0 F _ 1 p D _ 4 0 D 6 z I 9 l _ G 9 5 s B q m 7 C 8 g 2 C h r x B k 0 j C k w t B 0 j 1 F i h T h x g B r p r B g l 7 B i v s H 9 k z V 0 6 2 F 7 j X 9 7 0 F 7 b 8 r g I 5 6 L i 1 v I 6 k k C z q 5 C v q D s x D h w E y 7 D x 8 L 3 n U x g F v g G _ s N 5 s E z r e 4 n k C 1 v 5 C 7 s - B j y U - m w G g u W j 2 g C g n z D 0 _ g F p o s B v x 2 D u y t C 6 9 O z 3 t G y 6 i C 3 - I _ s g I 4 j Q 8 q b - 0 r R l w J h v 3 K k r v D k l z C z n 5 C q 0 t 0 B u o - J 3 4 u G k 1 z E w v i M z z r K w 0 1 F 7 l o K j i k F 6 s K l y o F s l t D t 3 x M h 6 f 5 n r J u y y G r g w E v 9 2 B 6 q 6 M t m x V h t w D t 8 z Q 3 q w B g l p Y t j o B t r v l B m q 9 g B - h l D z v F q 0 x B y i g B s y p D o q g B _ 7 L m 4 _ B 9 1 0 D 8 i K 0 h X t 6 g F 9 i x F o z 7 B x s s D k s l C 2 k G t 7 g H z 3 3 D g 9 h L n u u T - r k H 7 w 0 G 2 i n C _ m u G 3 n T w t 6 F m m s D r 1 1 E z s L h 7 X 9 z u E i 0 h W q 6 7 L 1 n D j y 0 D v t F k q S 7 y j C l n m B 8 y f 7 z v C q 0 y C 6 m n E t 0 2 L t g 4 D s - 7 o B u z p K j k y M 2 z o B 4 h w J j q 4 B _ w x D x u l D h 3 K 8 k g H s q t B 6 n g B 5 n T u s G 7 u _ J w 7 u C - r 5 B - o y C 4 p y B g v s I - h m C s 9 E 5 3 S l j - Q i q r C 1 g w D 4 _ L 8 o G m 7 q H l 3 s F 6 g m I 4 _ 8 G 2 p D v w p B 5 n _ G k h X 4 x j B k s j G 9 _ 4 L y u 3 F 2 o r C z p 0 F 0 x n F 8 8 Z k i 9 B m j l E o r R p r T h q 0 J r p z X y 3 z J x 9 9 B s p Y x k _ B k 7 z B 5 l S 0 9 Y 4 3 h B 1 0 j C 8 h p B 7 t 0 B q 6 r C _ _ o B z v 1 H l 5 1 B 0 s H z n m B x y T 8 g w D 1 z l K 6 z h B v n t F n l x H l n s B 1 1 d 3 j I 3 1 F q 3 u C t 2 6 B r 6 F 9 4 s G n 4 v B i - D 9 q q I 3 j h C v 8 E o v u B - m g B l 8 L x s _ C 7 5 F 3 x X m t E 7 u M z n 3 H t m f _ k o D t n g B u s P 8 7 f y y P 5 h J - 1 Y s - Q 6 0 J z w 8 K 0 _ Q - i P 9 v m B 3 g l C 6 y k B q l L v 3 5 B w t P o z n B m g K h - k C _ o q J m 2 P w 5 u C r m g C j y m E y 6 I p u M h 7 _ S 5 3 H p 5 6 C t 2 h C j s j D o q R g o - B 4 m u B 5 p g C 1 h y C n 2 P 0 q 0 C j t K x p 3 B i p F o x 6 C w 7 h D 0 5 9 L y 2 5 B n q H p s 1 B k _ e 8 j v I z 3 i B 7 k M y g q B 0 h T o q V - 0 g B i y a q _ o K t _ F 4 w z B 1 2 W 0 3 G u s L t 9 m B 5 w n F v w h G x 8 G 6 o U j i E h _ o E g p L p z 9 G p o O 3 n I x q q D k x 3 B 7 q x B n p i F 5 s x B m - I q 1 l D 0 _ w D 7 1 b 4 q j E 9 j w B 4 n 3 B u s 9 E z 5 j C o - h B u m c n r s T 1 k n D 4 s p D 9 s y C y r N j j q B 9 9 H t l j D 9 l - H g s R k n h C y i _ B 0 0 9 H 7 l O w 6 j C 4 q N z 1 f s g X 9 g 0 E 2 q c 3 w 1 F y r c 5 l j D w l H u h 9 I z y b 0 5 Y t i 8 B r h v Q _ 8 X w 5 9 B _ 0 r C v w 1 B 0 i P i t L p h g C 4 m 9 C 7 g n G 3 t j R u 0 E j n n C 8 t t B 7 x V 1 2 V 2 q i C u k k D - 6 t B - - r E r o m s B - p w j B 0 8 1 n B 7 w s m C i p q Q k 7 g 2 B o 3 r F g 3 0 F t 7 k x B k t y B 6 p z B 0 y w U z w q h B 5 2 6 Q p p t 1 B r 7 1 G s s w T 6 r s e 2 7 t 2 H h l q h B 5 7 8 V y 1 0 q B p k y B z 2 1 G x u 8 H - w p Y x k j Y p h g 2 D s n 0 J y 5 l 1 B v n 2 d x 9 p b q z r z B 5 2 p 4 C z q 2 U v 5 u p C v 9 m F 0 r g U 6 5 _ J 8 3 r R 6 y x k B i y - f j 0 r F _ u o C 8 m t a z t 2 s B g v 4 z B - 1 g O 3 s 2 F 2 n 7 2 B p 1 1 a k 6 n M _ o 3 I - 6 6 S _ l 3 S l _ 4 l B p r 4 Y 5 _ r G s z r Y g 5 _ N 9 k o i B 6 h - e 4 3 r F 9 9 0 w G h v m M v h _ 4 E y j 0 r D l 4 2 T y u t a w _ _ c 9 h 4 R - 6 m c q - s t I _ q p 0 G k g q B i q q B u v g D j n 4 P n 9 6 8 B v s o N 8 i _ P h y 8 l B q j l N y g w h B k 8 t 8 B k _ 3 F 2 q 7 F y _ p U w x r i B t z 8 O s t x l B 7 x 2 m B m 0 4 O p 7 - V 3 1 j L 0 o _ n B 0 v 7 j D r v 5 T g v s G t u 5 R t 4 m M 3 x h d p _ t K v i y G 3 i i U h 5 7 P 6 _ y b 7 s 0 U 9 m 6 S 5 g l S n 6 o C v 1 p n C r j v G v 5 i u B 0 h j 6 E n n 7 Q z 6 6 I 7 k r I y p u P k _ r f h u s u B y y o i E s r 3 - C q s l N g - 3 C g u w l B m v u e 7 z 6 R i u r l B l k 1 U 2 z - 1 C g 9 5 N 0 2 0 N _ x _ n B y - q H p i t D - l 0 j B z t 6 D 6 y 0 U 0 h h K u _ 3 n B l 3 j r C _ 1 _ 2 B 5 2 u G - z 4 C m l w n B o 7 8 q B s 9 8 Q 8 l 2 B t 5 5 I 8 4 - Z 4 m x G j z - n B t _ l c 7 h i Z 4 o k P y s g i C - 9 w - C 5 v 7 R 7 8 r 0 B q g 2 1 B n k i r C t s k E 9 - h Q k 3 z Z 5 u 5 y B 2 k 8 Q p u 7 S 9 v 2 w B 3 x x b u q - L 2 j z D h u 0 v B m _ l B w 1 w s B x z h L j _ g y B y s i O s n 6 K 8 m h O 2 j 1 r C j 7 9 1 B 2 p h e l s y 1 D k g o D q 9 k W s w m G h y k T x 0 k L 0 x 3 C u z i z B 3 x j d n o 4 _ C i 9 t O 2 i 1 F 1 6 1 F x 1 k z B z n 2 X q 6 v S q q v f t z r Y - 5 p T j 1 r 0 B j - n e 9 4 8 P z p 4 g B _ 0 n F i 5 9 y B y 6 5 P 2 8 t C u 4 0 a o z l w B t z 2 N 4 9 m C p g 5 D - 0 0 Y v x _ B 7 o x F - 2 5 l B v m 1 g B 2 6 v q B 3 4 g 0 C q q 7 Z r n 3 B x t p E 9 - _ B o - h Q 0 9 g X s 6 5 G g 6 4 D 8 y 9 i B p p 7 r B - 1 p H o t 9 b - s V i 4 k W j z 9 1 E - 1 y E w r _ D 8 3 o D _ 9 6 D 2 _ t F u - 0 E x q m B 9 q 1 c 5 p _ U r 7 j g B w l u I h 9 n E z 8 r C i u 6 D m h 0 I q t p V r p l G 4 y z B u l _ Q m 5 5 M 5 - o Z x p h L 5 6 u M 9 p _ G u y t i B n 2 q N r 9 q F t _ q L q l p N u _ h F u 1 6 M s k o Q r h l X p 5 t o C 9 h r j B i w 6 R 1 n w D s u 9 g B z y _ I 2 1 q E 4 3 y C 6 m y B i l n c y 1 7 V r r u C u h _ M k k t W k x w Y j x w B y s 9 E o h m x C j l 4 1 B s k y g E 4 w 0 n B g x o _ D 2 i _ l C j i m J u 1 w E w z 9 r B l z x J 5 z w V i z r y B w g k C k p l R o - u E y m o K v 2 3 D 2 u 1 o F - 8 m U 5 i 4 M z 4 _ i C - x k G _ g 6 j B q s 3 Y n k m P w v 9 r C 5 5 i K j s k U y 9 u C 8 v t I w p k P m 1 3 6 C l 7 s t D w 0 y t C u i h p B i i p O o q v t F 6 0 _ i i B p 0 v - D 6 _ o Q i 2 q Z z m 9 h B 2 5 3 p B 6 x t k C w j o 2 E 1 o 8 R o 2 1 e 5 p k z D j 9 7 r B x z y 5 B 6 p q o B 2 5 g Q k - y D 8 x r K w r n q B 2 3 h w B i 5 u n C x 7 g g B 8 j 1 J h h 2 e 3 2 o J w 1 i M 9 7 r n C 8 1 i Z q z p L 4 5 l M m n 0 e 3 r q b r 3 9 h B y j i U v 5 3 k D y m 8 r B r t 6 G u l q d r 7 t F k q q l E j 2 s 8 G i 9 - H j s u a 9 w 4 5 J 2 q m 3 F 7 v t _ D o o k e _ y _ 4 B h o v 1 E 4 3 u M 9 r _ v U u 6 j G 6 7 u M 0 x i P t 8 j C z - u x B s p 5 F 0 s u H 3 1 l a s h _ G j _ y t B n x 3 C 1 5 y l B k 9 5 G 6 w j Q l 1 n C t 5 p r B 8 _ 8 M x 6 t R u t s M 1 6 w D z t t C 5 0 k l D 2 k 0 o C v 3 v C i 7 5 Z 3 7 e w h 9 Q o g k S 2 q u B 9 6 m d o l _ L r r n g D u r 4 - B m 6 g p B - q g v B g o 6 J 3 s 0 x B 9 2 7 m B m 2 n h J t v l d p 2 p H 8 4 9 I n g g X y u y r C 3 r 7 J t p k W 4 p w H k s _ X i n 5 P 1 u _ B x 8 z H 0 5 - Z m w w m B 8 x u 2 B k v h j D u n 5 t H h q h r B 5 l 8 M g m j - B 9 _ h b x m s F g 8 o j B x 4 i o D i y j X 1 t 3 H j 0 6 E m 8 q D q l 9 x B 8 m h r C 0 l x p B k h i P s 6 q P 8 z i m B 6 8 g K 7 t _ H 3 y y K w p 0 D h 7 p r B n l 5 P _ n s H r o 2 R j v u a 5 n 8 B _ 7 r H j x s J g 4 9 P z 1 i H 1 g 8 G 4 h 8 h B s 3 q j B 6 y n t I z _ 1 b o _ 1 R k z 2 R 6 6 h J _ x - X - z i b u k 0 N j p n K z o 6 J q q r C g w 7 e w 2 x o D p 5 g D _ _ y L 7 4 o V q q _ p B - u l z C - q i P 2 l o c h 4 p g E 5 r 4 8 B 1 u x B w r u K 1 p k d w 3 q q B x q w 7 B 7 h z X k i v b 1 h p H 9 v n b z n 0 J 4 s j K q _ X 8 4 i c _ 9 l N k 9 6 I g _ x W 2 6 w D h u 0 W 7 u 3 _ B r 1 m H i z g s D 4 1 s D 2 h h J s _ w U p u y E n 0 r l C h 4 z G v h 3 u G y 0 m D 5 0 _ F g 4 8 f l u t P o v p c v _ m W y p 8 B 6 9 0 m O 1 x o b j p 3 x B _ t 7 2 D j 5 5 Q _ q z V 8 6 4 x J h 8 q i D m 8 3 G j p 5 M 3 0 z N 9 s k 3 B 8 n t g C 3 t t C 3 s h g B t s l T l o v e x s 7 J v k p C 4 q r y B v t k R 8 0 z w C l y p h C z 7 z i C _ y 8 B j 9 3 G 8 w i I 9 1 3 1 B u m - i D 9 g 9 i B o r g r B p z u Z 4 6 3 n B n j m L p 8 h M k x 5 m B y k q 0 B l _ z B o 8 u D 7 l y N _ h - G j 5 6 U 9 r 9 G k h 1 D 9 u 4 Q r 0 h - B p 8 6 4 C m 5 j o C 7 x z Z v 2 - E g 0 v T y q s W y r n G 5 j v K w t q M k u 6 B r l 7 1 B - r y D g 1 4 n C t 5 t p B g 5 m J 9 h x e z u r - E h r 4 f i 4 n g B x m o F m k 1 _ E h m 3 G i l 1 d 7 u l I s 3 j M u w u F 9 3 k y I p 6 p E 4 _ 8 m B n l 1 T 3 - 9 w B x 5 x 8 C z o p _ M 4 7 _ M 8 s 6 k B i w 0 g F 9 i _ F 5 s O g 7 5 w E n h - w C s j x i E k p p U o p 4 k D 3 i 5 U u 0 _ R 2 n y v B w z 1 3 E o n h J 9 h r P k k w B k 0 t d 4 t p I j y m E k 1 h k C z o 9 n D 1 m m a q 8 h 6 B o k k E y j j S v t 2 G i z 4 C y l l J 7 v p E h q g D x v n E l q t q B - k n j H l s q t M v 1 5 n a m 6 w X 3 6 2 0 B j 6 z h F 3 - 4 o B 6 7 y n D s h y V t 4 9 p E 7 z j N h z r h B p q v - B j 3 v 7 B i 0 4 S j h y J k q y U g 1 9 t C 6 v u 6 G 8 k g I 9 h 7 _ F i r s 6 B s 6 1 0 D 6 0 6 E l x k 8 B 5 x q a x z 5 r C 6 0 - j B t 5 0 c u t k N p v y l C 6 m 9 E 8 x w H q q 8 M j m m D 4 y s E s w l V 7 i 2 F 1 l u C r 3 s J q w v E o - 1 D x 2 1 T l - g S w 5 g T y r q G s n u F 2 z 5 - B 3 o 8 N k v p j B z 6 4 F l i 8 q B 8 7 1 x C g l u B u h 7 q B 5 l g Z o 2 7 _ F 3 9 k 1 D u l i w K s 2 4 6 I 3 z g 5 E 0 w p i C 1 i s r B 8 p w B 5 z o r O v 6 x i B 2 n o N p k 8 N u 8 5 x B 9 o 2 F j 3 4 4 B u k 8 Q j k p c y x k V r y y F v k k I l x u C 6 o t D 4 2 1 g J j 4 y 5 B 7 v y X _ u 3 N m _ 0 k B g 6 w j F h h 6 j B - l 6 N q 7 v H t 1 i s B x g y j B l w u u B 8 7 p M t k m z B 8 8 m B _ 9 4 j C s m o M x 0 0 3 B 1 p 6 C 3 u t T s 6 k E w z n K v n v X x 3 x g C k u 9 w B s s z - B 5 v v q C k s h W q 8 8 Y 3 n 8 c i 9 o j B _ 9 q g D y g n i B i 2 t O x 7 _ Y g 8 t z I v s h c 3 t q i B _ 7 r C z - r I q p 1 C q r - U 2 8 y I 9 r r M 7 _ 6 W n 8 _ T t s q Y i u 1 I 7 h - H k p o H q - 0 P r w 8 v B n i i m C o w l F m v - U 4 k j G 9 i _ V y v p p E t 7 - R 0 - 6 u C r q y p B 6 s s K 3 s 6 F j 8 5 H w j m 8 D t g 4 9 C k r x m Q 7 s p B s l _ v B - 2 0 l B v l o a g k 7 R q o 6 h C 2 y s B j 0 g Y i l i P 5 t j N 7 2 j Q z u h F v 8 7 D x u 0 J n k l L 4 5 w F x s o J 8 n z D 3 y - n B 2 q o H v i w w B 2 7 8 J z t 4 R _ y x O w r l H t y q N t z 9 C x n h K l h 1 B q 8 y T r u w H s x o P 3 t 2 C 7 i 0 C h y s S 8 1 g E l i t n B v y 1 b q u s K 5 v 9 C - - 4 M s v j C w h n g B z 7 x u B h 1 w C k _ o q B y m 6 B q v s l E l r 8 I 0 5 g Z m 7 3 H l - 6 C z m n N o 4 x W 1 6 - 5 C r 4 2 m G t v k b 0 r s 5 E j l q n E 8 2 _ V r j o t C k m p H 0 _ 8 I i h h K 5 j - k B - 9 9 P 6 k v Q h j q r C z 4 6 N 8 8 q D n i 6 R v 2 _ F v 9 u O - y 1 B u 4 _ B u - y J g 8 0 R 6 5 - E r k y F j i 4 t B n l s G m u t L y _ 4 l B o s h p C l 5 n R 5 1 9 G 3 r s C l 6 _ K g u k B 7 w r G 4 j w Q g g n J o 7 6 L - z j 0 C r k m H 6 r k F j s y L 1 s z H k - k P 9 x w I q u 5 M 9 t h W 0 5 j 7 B k y v 5 E 2 r m B l 1 8 F 6 h 4 H z - V q s V _ 3 u d p j j B n 1 0 T r - q C 7 7 w E 9 g y p C n t w o B 7 j 1 E y i 2 G g - s L - 6 n o B x z m s C 1 8 g s B r 3 u N 3 6 0 l B l 2 2 M r 5 y m C 3 o w B 9 m x f - u q D s y 3 C m m - T 7 i 9 I 7 q 2 l B l w q m C v 2 - U n 6 o W i 1 1 D - 1 6 B 3 s 1 5 B - v h d - l _ k B n u 3 G 8 w x J 7 _ - H y k n t C 3 1 3 g C 5 7 l F x 3 w H 5 m w t B - r u G i i g v D 7 6 z m B 4 p _ X 4 h u G t u n G 4 u 6 4 E j j o 0 B i r u t B x 0 6 C r 8 - S 8 5 i O t u 0 F w z m J g l 3 E - x 6 c x k z m C n r k R 9 g r V h o 4 B v _ o D g - v M p j - D _ o h R t z w I g i - F s n l D 5 k m B u x 5 7 C m m k C 1 3 n 8 B 7 u q g B m 8 z w D g m - L g 4 0 D 3 p 4 K j s h F 0 p t g B 2 1 v q B u w x Z 7 5 v E 5 l t B 8 u r C g 7 2 K x 2 4 E k j 0 b 3 i i I x o 5 C 1 w x G p 5 l q B 1 7 6 g B 0 - 9 5 B _ w h C p w 1 i K u 2 g L 7 5 h 6 B r r 5 R x 8 y p B y 1 i X t v l E r x h h B 0 l _ P k 7 w 1 B 6 j 3 E p t h n D t m j u E 8 g t Y s o v d 4 4 u I r 5 6 6 K l x k N q 4 n H h j - 7 B z 7 n N q i y D o 1 z B 3 4 t M i r j g C 5 0 x D z 9 l s D x - y h B 8 o 9 O q 1 h G l 9 Z _ o o C 1 h g B 2 h m G - 6 l L 8 v o G - j _ F 3 3 r L w h k I 0 6 2 z B v q z X x z s G 0 6 2 3 D q v y U 9 s z 5 B 0 4 6 H m 5 6 I 5 s v g H 9 8 j z G s r q r E v - x 0 D q h 0 x D 8 6 n H 9 8 8 F - r w J g 2 i 7 B m 5 3 9 C n i w K i x 0 F 8 - n B 7 i i T w i n 6 C u i v E p 1 6 J g y - j B v 4 4 j B g _ n j B 3 5 _ E m z u Y g 7 w p B p 5 n 1 I r u v 9 D 3 5 9 J 8 h g m B 4 m t i B 1 o 4 9 D p r 0 r B 7 - 3 N - 2 q u D j 3 s R 8 _ y 6 C g j k v D w 7 r J k z g d q 7 s 3 F r 0 w N m 4 m 0 M o l s F v 3 6 M 3 l 0 E l l 0 a 9 z _ o C 1 k x B q s x E 2 k z o J g z e 7 o - O h w 6 Y 9 g v 1 C 6 l m T 5 v 8 M u 8 t H 6 9 x Y 9 j x B g 3 t P h n 9 M p w - D 4 t z s B j v n D m 0 l K u r t V g 6 r C - h 7 E 6 y m E 5 x v C 3 i h O o s i E 4 7 o B t 0 z C s o y B t l 0 I 2 6 6 H p u 7 F v w - n B 9 8 x B t t 0 Y 6 q m X s _ 0 Q - t 6 B 7 5 5 H z 6 r F x o r C x 1 x F h 6 w E 9 6 4 F 7 k v B i v v G p s 5 B g 9 9 D 6 v R - m u J w 2 z E 4 q i F o j j 9 B z 8 i i B j x t I 9 2 s T y j _ B 3 x y L l r 1 m E z 8 v 3 C v v s D 4 w u D w w v z H _ 1 9 s B 6 3 u D 6 w o E 3 k Y 6 x n V u s 3 J 1 7 u C 2 x y O v 1 z m C 5 t _ q G h p _ Q n i 1 L 0 2 r Z 6 i 4 l B o 2 4 c g l 5 y B 2 x p B o t u R 4 5 0 v C 5 q s n B x g r F v x 8 D 8 g r v F _ 0 g H y i - i B _ v h l B v w 6 R _ j z i H 8 0 _ G q m 2 X 9 4 8 v B h j y b 1 w 7 E p _ 6 n B u n w D 8 - p I w 3 7 - D v o l X 4 t v D z l w C w k w K n t 7 C x s l D w z S r p k P 2 7 0 b y l q b 6 z j R 3 1 g g C i r z p B 9 t o E _ - v E y p r 5 B 0 v w I 3 k 6 G 5 k l 0 B w q 8 k B o h _ 2 C _ g 7 K o u r B 2 w 2 G - s l G 2 s o G w 8 6 E 3 1 d g t n C - g u R x 9 l E 0 z t G o 0 2 K x r v F 4 6 w F 6 z i O m p 3 Y 9 0 0 l B 7 x q F j u t C y p 4 J i j q T 1 3 9 T u u y D l s 1 W 7 s k C g h 3 B x r v C h v 6 S 5 5 5 L m x 3 E 1 s 2 a r 0 5 L o 8 9 l C j j 7 D x n 0 B t w n R p o i W h y v C g g - N 2 x p L n 3 u v D q u 4 S m r v D x g u E 1 h 7 b 7 - 8 t B r 4 0 E k j 4 B t s 1 B i j h D x g 3 8 B w t o T q 0 u E 0 o u E 1 v s F n n k g B 1 l 2 q E - 2 l W 0 2 x h B v 1 z S q x j n C 3 9 _ u C k 1 7 E i o 8 F s i 9 B - g 1 E q i n F m 8 r N x i l G i u 5 Q p u _ h C y t p h B 8 2 o K o - 8 I i v 2 t B x v m 7 C t q 3 i B g r 0 U o p _ G _ g 2 C _ 7 8 G 0 m w C y 1 9 c o n - C 4 l t L _ j q n B l q x J 3 _ 2 t B 8 6 5 E v 1 1 F n 5 2 P u k 9 G u r z K t 8 g K z w 9 F 5 1 6 K 0 4 p a z v h 4 G l u o L o k V 0 4 l F 4 n Z w z 8 B 5 s t I 3 3 3 _ B n s m H p k 4 J h y 5 H x 8 _ H - i 5 V g 0 6 R s z - G 0 q m 6 B k h n C - t i R h l n a 0 0 r K x j w O v g o F - 2 2 F u q 6 C s m k P z y - U v m z L 6 n 4 U - 7 - Y 8 q z 1 B 6 - _ 2 F o k g i E u v _ 9 B _ 5 _ 8 B 1 _ 9 6 C 6 g v Y 0 s 2 G u s Q k h o E g 9 v D w u k T k z y V i i j I - - 7 q E x y 7 C 6 l t K w 3 q P 5 s j E 3 6 O 7 l l N 0 r k O k h y C 2 - w Z w q k Y p l 5 E n l 4 t B x l 7 C 2 6 j S i x 7 I 4 m 8 U v s 4 E 8 o 8 F 9 i y v C 4 8 k H n j h K v 1 g b v h _ J s p 7 N 5 9 7 b x 7 - 9 B r g m s D _ 5 x n E m 4 z y D - p 6 N 8 - o 5 B l 8 7 - C 7 v s H t 8 - H o 7 1 J 0 2 z J j j v 3 B 3 6 6 n B 6 p k b q q d 2 1 m c 8 h 7 0 B 3 i 8 G 0 z t i B n 6 h M 4 5 x f p v g E 4 1 k J z 9 m s J 4 2 5 N x z k D 4 s p y B _ 0 w U w p i t F s 3 v h C i g 8 5 B x i 0 c 6 7 n n B y q m l E y h h q B u q y q C s x 2 0 D y _ 0 p N u w 4 l a s 8 h u k B 0 v 1 1 I n s _ n G 9 4 4 K j 6 3 N i t k a i y l a l n - L 4 8 l D g k j E k l g E k 0 _ v D 8 _ o G l 1 l M k q x P y 1 p u D - s 4 s P z 2 l 6 O 3 n 5 v M n n 2 s H n 1 z v _ B 8 4 j u J j h t r H y 8 4 p J v _ - Y 7 6 _ W 9 u 2 S o m - X y o 5 k B o o _ M 6 x u h B t 3 - R n t - S w h p m B z 5 5 H v n t 1 B r 4 _ r C z _ 0 s J w 2 y K 9 m t n B y q y K r 5 h i F j - _ v I z u t o E r 7 5 P l t j U h q j Y x y y I 6 p k z B 3 o - B w p 1 p F p s x n B p 2 2 j E _ 9 h 3 R z 3 t o F 8 6 _ h G s 2 t E u q 0 H _ y t g C 0 7 g 3 F x 6 u j B 9 q 6 q D p 7 _ Y p 7 l J 8 - p X 9 p 9 r M 8 j 0 s F p - x M 1 _ 2 D h r 9 V m s k 8 B l 1 w e n - t P - w h E k 0 0 H x 5 5 C 2 k o - B 1 l 7 C 1 o r C n n 0 g C 8 r 2 p G t 0 7 Q h x n 6 H g t 4 u E 2 o o R v 9 5 J v h 7 L m 1 k L k 9 7 - S 9 t n 0 B i t - v G 5 j 0 Y 7 4 2 y D k 2 1 U x h k Z y i 0 7 B 8 t x l B l v 2 d 7 m m v D 7 7 h z D r l n D 8 m s J 7 5 8 i D l v 8 _ B z l y u B q 1 _ z B 5 3 8 k B 3 w g j E 1 n u r B 3 5 4 N z i x T i 2 9 z J j w x - J 6 m u S u l h V m s z Q 7 z o l H h m 3 m B w 9 o v C 8 y _ f p 6 h H x 4 s y C _ g 8 P m 2 y - E w r 1 k B 6 w 0 r C 4 7 - o C 5 i m Z q 2 j u C 2 6 q Y t 6 u D i h 3 K m 1 u k B n m t W 6 9 2 7 B 1 z 5 f _ 4 z J y 6 9 Y 9 w 2 1 B u 4 s t D w 3 w S m 0 l i D t 9 l J w v 7 z E 5 4 r L _ n z K 9 j s t F h x _ Q x q h O m 9 6 f s 7 9 b 0 9 t q C 2 u n l B t g 8 - E o y u g D 1 o 0 a l y 7 W _ h w D p u t _ C s l k x B n q 3 s M n x 1 g C h x h 2 z B 5 j s q C 8 z w 5 D 8 - k w B i i p P u u h Q 7 3 z g B h j s j E 3 0 8 n G _ n 9 n B o 5 0 n N 4 z p - M p - r 3 I 8 x v p 6 C w 3 j l - B y u n - G h n n i M 9 s 2 8 L v s v o F v 4 l h L s y j w E 8 3 k r F v - q R 2 i k 2 C q g 4 8 C p j i P q y j t C q n 8 S j l v s B 8 1 g I 7 7 g L r m 8 h C m - 0 E 5 z q L 7 9 h W 6 g _ N y j k W u 9 p X t s w 3 B m 4 u t C 1 q z v B - p q y X 6 y y s B u x u j D 1 9 n r D u h - y D 8 r u b u s 3 8 E 5 _ l 4 O 3 3 3 J o j h i B v p n g E 7 7 y x B m 0 8 D 0 _ v F t q 7 I q s o o C q 7 3 - C 3 u k L 7 y x e 4 m 7 B 1 5 u b i 6 - t B i 4 3 t C 8 y t 5 C i 2 6 c n 6 g 6 B z t h K 1 h l v D h 8 q n B 8 v x y D v q i k B 7 w 6 O q 7 _ M q j h r C g l w 5 C v 5 - S j 3 l U u 9 m L i o o j J z _ w 8 E z 7 w o E 4 4 q h K q l 4 t K z l s _ k B 0 y 1 R 8 k x y B u y v e 3 1 q h U j 2 g 8 D h o 7 J 1 v w t B r i 8 F l g l E z 5 _ H l i 0 m B 7 h 9 T - r g i E x w - p B 0 0 h G 0 l 8 F v 2 i G 1 4 q R _ u p 1 B z z y X n u s W k 4 7 K 1 r i U 7 g t S 3 j y N 1 7 r J i h o C z 2 p g B r v 0 V t n y D 1 z 5 V i 5 u B 7 6 q j G i p m v D x m m a 7 u 6 X 8 3 n o B w p 5 N v 4 9 S 2 y _ 5 C 5 k m 5 D m 5 7 h W w l o 2 v B y _ p 9 G _ t 5 9 B m 2 1 5 C u t m z G - 7 p Y 8 8 t 5 B 8 9 - p H g r 0 Q q k 8 E i q k N o - v F m 3 S 5 w 3 B g n u B 9 q x N 8 o m D w 3 l C m q O u o g B v l v b 2 h R s l z B v 7 7 5 D 1 g v Y 5 h 0 F k 1 g D - i v G w 2 9 H l p i T i r 1 F r x s B x 4 g B - 4 z B l h 8 C k 9 2 D m g m D 2 p v r B o 3 - w B z - g D g x m C y z p G 5 1 m T 4 k m 4 C - z e 3 v W 7 3 t B - 0 y F z 6 4 H r j Z 1 g q K 4 g r n M 2 i i O 5 i 9 T _ 3 w - B 2 m m G t g o l B 0 4 o G n 9 v s C 2 - h 4 B 0 9 v C 6 z y H 9 u 1 N z y h C s v 8 Q o 9 z j B n q s h C 1 n n Z _ z g B 0 - v Q 1 k 5 W x - g C y 1 k B p x L 2 g u B p x 0 N 3 i m N w t h v B 8 7 y i C h 8 4 F 0 j 6 L - 0 o B m y k B 8 y q J u _ 6 E k 1 8 4 B - q m D 7 o i J m 6 r H m s O j - a 6 v 0 B n x h E u j U 7 h 3 D k t 8 C y 3 h F 3 r n J x k 7 G p j 7 C j g n F 3 k q B z y s C l 3 6 H g 0 T _ u q l D v x q C 2 j z O 8 8 r N r 3 k G 8 0 h Q 6 i j B 9 3 5 J q g 6 W r w 7 n D 3 v f 1 w - B 6 2 r E k 8 M 6 2 w O h s 7 R w 3 v C n g 0 M t z i j H p n - i E 0 2 v g C k w 8 z D v n j H 4 1 _ e 5 7 7 w C s _ 5 I 8 3 n B _ 4 o M 4 p - C u q m m E 8 - v H 9 3 g q C k - p C n 0 t E q q k D l h 9 i B - m n B i 1 1 U y 1 0 Q 9 v i c y 5 v G 3 t 1 j E g s 1 F m 8 7 c m 4 9 5 C t s i C 2 j l B q y 4 d o 1 p R - 1 6 p C g 8 q 4 B r u p p C 5 5 v D 9 1 k 9 C _ 7 3 v O _ p s B _ _ p h B n r N h _ 7 D r x k C 0 g u D v 4 r D h q P v g r C 5 v v D v 0 t G t j m I 2 4 e 9 g m E - _ k E l o g B - t 8 B r 4 i C r g v E w x I j _ P y 3 - n B 8 s 8 I m n w T m 9 8 x K i 7 s R x z _ 3 P 6 p z r G p h 9 n N p 9 6 P n 7 6 B q p u N 6 8 r 4 C w r 9 - B 0 t q 0 C 5 7 1 H y 0 3 h B 9 1 1 7 B 3 v 2 B w h u b x - v 1 K 4 r 0 j G v u l 1 C 8 h 9 7 D i 9 y O - t y i B 5 l j J o 8 5 P 8 r 0 G 3 o 6 H 8 2 r f 4 _ 0 N 7 7 8 I - m 2 D i 9 4 D - 5 s D _ k k J p 0 v C z 8 _ P u t m E r 2 n C s 1 4 B t 3 q P 2 l 4 L i r r C u i t E 2 5 i k B u n K m - x B g j t C r 6 _ D k o 1 E z k f r t 1 C g w p q B m n l H u g p K g z Y 9 y P 9 2 - D i j v D p 1 l C r j 7 F v 2 4 C 3 i Q k x 8 F n l t E 7 5 I j n e r n k C p r g I j o k J j 4 s Y y 2 m F v 2 w I y 9 m c 6 o 1 B u l r O q p 8 C 3 5 8 C 1 v l C 7 z 5 F 6 t v N i _ U s 2 9 C z j _ B z p 6 C 5 g b r 5 k O h k r Z l r 2 C 3 u l C 5 h 9 Y 8 x h c v y - v C 5 3 6 H q u h c u g 5 R x 5 w j B 2 _ O w 5 2 Z v o 4 G 8 z m x B n 3 i M o k v M p r z V q _ x 8 B h p _ H 3 r n M r 6 n F m 3 9 H - t 1 D m 2 t J k 2 5 C o w 8 B x v p C s 4 d q 7 k C z z a 4 5 h Q k 1 i g B 2 6 l V p q j V s s j D 2 - s M 8 5 r D 8 3 b 6 0 U x t 9 B i k m G 0 u 5 J 8 x s B u - 0 H y v v g J 0 i p r B u _ 8 l C v z m V w 4 v C 5 5 m B 5 v 6 E 7 _ Y 9 y b z u z G 3 m h I j 1 3 B m h e w u u S w j n x B n 4 _ C l w o B 7 7 i E - y n g B u j g D s y 7 F i l y G o s y G k y v C 6 5 j T 2 g a 7 q 2 B l 0 5 b z 8 2 f l 3 u C y z F 3 m y B n o E _ o M n 3 B 0 3 z D 5 5 i B 8 o o C x r J 7 2 r D q l j D - p J g - h B 1 q l B s t t F w z _ J 7 5 p U n n 2 k C k 2 w C u j s E y 0 X k h p D l v J _ s R 0 s Z v m u E u 6 F 9 0 D i m g K u z x O k 0 R n s 3 B y 6 n B l 9 _ W - 6 j B n 0 F g 6 _ D r j k B 8 h _ B x u 5 H 5 s - O u k _ L i s i K 4 k o 2 B u t L _ 4 _ D 5 5 z G h k N 5 0 9 k C 1 - G r 3 z t C x y q C g 0 o M z 8 h C 0 h o F 8 r 9 E 5 5 h B g 5 O 6 n E 5 w I o 0 Y 6 5 S 3 j X _ h W m 0 v B 9 - g B z 9 4 C 9 8 7 I x 0 o 9 B _ n 8 E 8 9 i E 4 y x E 9 x H y 5 2 H r n l N i q o F h w u B x z x C 2 j q G q y _ G k 8 2 P y r S z 9 O 2 0 l B 2 5 3 G p _ o C 7 - l B y 1 3 B 2 2 G x y k C 9 k _ B t 1 I z r 2 B 9 u l B w 6 n C 4 3 - C s q S q 9 d 0 y k C 5 9 9 D _ s o G m q E s k g B 8 l S y s 7 C 4 u n E j 0 E p s v B s r 1 B 4 q Q - h p D o l k C 6 k z M 9 p j i B y 8 5 2 C 4 4 z k B t u i 9 D n 3 d x p U 2 8 0 B 8 s l B r k E 8 r c j q q B x _ z O n g t B 4 9 y b _ g I v m 6 W q 2 u B w _ E i - D 2 _ 1 K 2 2 l D 2 x m F 5 _ k 8 B r _ 7 C x v v E z n t 6 C p s 6 J 2 i u C l i o D r o 6 O _ x 6 C z 5 x Q t 2 U y h P k _ O 4 q 6 K _ 6 9 G j - h H 6 y w H - _ t C n 6 g N u _ z C t z x U 4 0 j 2 C x 5 s C y x v C m 7 x H - l m I i 1 8 C m o 3 B 5 q _ B o 6 j E 6 g 7 F i y r B n m h J u t 9 B z p 4 N g 5 q g B u 3 8 L r q _ D z y t B 4 i r F z - q H r t l B y 7 7 B 7 z 5 E 6 6 r B l p z D y i p E 1 x X u v g E o 4 g C w x - B - 1 5 G 8 1 m G q 8 q G z y l E 7 u K t w p D j z n C 8 - u D w r U w 6 H t w E k 4 D 2 h E 9 u P q m I m l H 3 z R 7 g R 3 6 M v j I i x G 6 l S 6 w i B 9 h I r k b p u J m 6 V 6 6 8 F _ h k G 7 o 2 S 9 z 4 I l r D h k N 2 k x h F n j o m B l _ k B v w 6 Y s 8 w E r s 2 y B h 2 _ _ C h i Q n t 0 C h k p D q n P s 5 i B x j N w - x r B n 2 m D 9 k 5 T 0 z r 3 D 3 l x H t x 1 L z 6 h E _ 9 - B m m o H 6 p - J t x l c u l x E h x _ B 3 l z D t p j B - n m D g t n B o 9 5 D i j k Q w q v M x r M 0 m l B z h - I 1 j F x y 9 C 4 0 u B 3 o Z r 8 k B g w Y g l x D m - 9 E q q x E 9 p 8 C t - _ B r 1 4 C 6 8 G m 1 5 I 8 5 i G 4 1 u C u 3 n D k 2 p B z z p E - m p B 0 2 E q r b - p k C i 0 T u t l B q 1 H u z 0 B w w v B s v i D y g i B 3 1 c s j 2 C p j j E 0 w t B _ i c k j M r w e g l k H g 2 v F i m x I t 4 8 F x 1 1 P 6 o n D 9 z n L o p x E 2 s s 6 B 8 l j J 6 _ 0 B x - k I i g k G t x W i 2 O g 9 r J p 3 m C 5 7 - B z - S 2 g Y r u n B h g t C p 4 4 P r u y F i 2 n n B i 4 z Z 5 3 q j B n 5 j C r m z H z p y I n z b 6 k v C - i o D k n 0 E p 7 q H o u g G 1 q r 1 B 9 - 3 p B y - h O 0 7 W t w i 5 B 5 1 j B r k 0 B v g P q 4 w U 1 3 u C 0 r 9 D _ 7 r J 7 z w J x v 2 B o h _ C m z X 0 3 l O 1 6 6 E q h i D _ q _ C u 4 N _ 6 s D 8 - _ C x 1 o B 4 o 5 F x z i V s 3 1 B n q 0 E s y t B n 5 z E 6 8 u J 8 w k O l n o H 0 7 K l 0 y D 6 2 8 C 0 _ J k n u B i k _ N s g 5 F z q k B g 4 5 G 3 _ h G 7 h 0 T x h p B 2 2 p j C j 8 m s B 5 3 t H x x j K 8 u o v E m p 0 D l w 8 g C x v 7 H h y _ E w z 3 D o 5 v E j 7 u B j q q B r 3 p F 1 h G 2 0 3 G j 2 7 F 0 g M x 4 H t l w I j t 4 B 5 o M u 6 v B h _ 6 E - z - s C v o q t F 6 o h 1 B o 1 1 Q l x s T 1 2 4 C g h i C m v 4 r B 9 _ 7 C y 7 W r 0 p z B 7 i 4 U i q n D 5 j y D _ r 0 D 8 w y i H 4 z 7 0 B p 9 T w 0 h k B x w 3 Q 5 p t r C m o 9 C 1 2 n W 8 o 9 C 9 g s D z 3 k C u 8 0 I u 3 y K _ 4 k H p 2 1 B 8 v - B t j o l F 7 8 w S 7 r y y B n v v W 6 0 m a 4 7 1 B r 2 4 B o h p S q 5 8 5 B n i 8 J o _ q t B t 7 p g I u j h i a o m q 0 D s 4 2 M k _ j D v 7 1 s C - k l M x 3 4 i B t z 0 k G i 9 6 b 9 5 z 1 G y _ o 3 D i x _ h B w h s g H 5 j r v B - r p c p m t m H v 7 5 J r 1 5 E w j m k f n s g g F 0 j w P 9 9 p l C 1 o 4 p B i 1 7 U p j 2 G 5 g l e h 5 z t C 7 y t C 2 2 k E l p r z B g y 4 D 5 1 _ I l 9 4 9 D 2 z v G 8 3 m O v y 1 m D i h u - C 1 k _ p E q 8 i 9 B i _ p a y 8 7 J l t h U k s _ C j 6 x D 8 9 l S o x o W - 7 x x E t u l - J g u x c p 3 t J o j t X - m s Z h w y 5 B w - p U 2 s q H 2 r o m N l t - I z j 6 - C j 9 n F x o j P n j z 4 B q t 6 I y k 1 F 4 o x L 5 h i E _ t 5 M q u w a n n 2 p D 0 2 - m D _ u 3 K i 2 n E y 1 k e 1 v m V 2 5 0 o E - 4 r p B p x 2 h M 9 q 7 z I i s _ q B u y h v E t o 6 r F r o v r B 9 p 1 y C p 1 3 H y k y h D x 3 1 Y 9 y t K _ o j _ F z 5 t o B 3 l i m B m u u U 6 w z w D 2 k 8 N 1 z _ C z - 7 b y p 2 1 H - p 2 4 B 2 h w m E 3 5 6 3 g B s 3 r K w g v r B x 1 z G h j z V h 8 4 5 H 7 8 u k C m x y R k 2 7 W p g 5 B g y j q F v 8 o P v h u 7 B u 2 u 7 E g 6 n _ B 4 9 l L u k g X i j s o B j y 5 m C 1 g g y B h u w t G l - 1 9 F x j i z F z n 5 y M - l i s F m y o 9 B _ y 0 y E 2 m 0 8 K m 3 h S 3 8 9 M 4 y j W 7 r z d z s 2 y E s w k g B j z m 3 F x 5 q h D j j 8 3 B l 5 s h B 2 k p N r y 6 - C 4 7 m P 6 j t G 9 v l H n t p 1 B 8 v i i E 3 w h P 2 i v 7 B y 0 4 E 7 k v 1 B 7 5 3 i B n u g X s o q 7 C p 7 9 m B o 0 0 Y m 0 6 v F _ 7 1 r C j i h g B j j k S n l 7 m H h l 5 J m o 4 K 2 2 o X o h t G _ t 1 L w g j Q 6 8 k Z o i 1 g B v u _ E w _ y Q 5 y w B l n t l B x v s v B 4 j q k C m k s o B l 9 o k B l 6 o P p s u 7 B - h z W 5 y 7 E g x s 3 E 2 1 m 1 D m i z B z t g _ F t v q j B k t m v B m v z R 7 1 s E n v p T - _ k i H p 9 8 J u o 5 - I - 6 2 C u n 5 I o q k N 5 4 x l B q x 9 R 8 1 g o B i h l F n 3 q Z t 6 p d x _ k H 0 _ 5 f o j r U 8 l l x B v 7 7 q B 3 u j I z 7 _ M k o z I w 4 o J n 7 7 f 9 o i 9 C 6 8 7 O t r 3 W q 8 p E 4 q p s D p n k Y l p 8 B _ 5 _ T o s u E 0 6 k F z 7 0 k B 7 s o g B n p v F y 8 5 D k m 6 L m z r q C m g y k B k z s K 0 r w l B _ h n S q 0 p K t o s O q q g u B 4 o y V 6 m i L p w x o B _ s 1 Z q 2 8 V o 5 5 J z - 2 8 B j 7 r O t x - x B 9 6 p E - g s o C u h n u C 3 u 2 P x _ x D 4 y p I 7 o 0 F m 5 w M - q 2 G n 7 z l B u _ u D l 0 v E v 1 i Q l i q E 7 t j R w p w 4 B y q g D 1 1 z O q m y I 8 3 x U z 5 7 b y 2 8 B v s j l D _ y x i C 0 7 6 x C v k 4 U 1 j l T 6 2 g h E 8 2 4 7 D 0 8 7 4 B z z k q B z u u C k p 8 M 9 s q e 1 w 1 t B v j z D t 7 u E p 3 2 J j u 6 k B q 0 x r D k v m M _ 4 7 5 C 0 t h S 0 w n C 0 m y o F 4 p 7 l B j l z H u h x V h - t J z t z Y j r 4 V i t v 4 B g g 0 n C o n 5 F 1 h u G u k l J k 8 z I n 5 k D s 4 o x C 9 5 j 1 B 6 p 5 M i m i S o 4 y N 2 v 4 Q w u 8 Y t q 7 2 C 0 y r z B y j q R h i 8 - B n v 2 b t 2 j 2 G o t h i C n y n W v r g a l 8 n t C 6 2 3 K 5 y w J 8 h _ 3 B p y i T 4 p m V x u m T l k _ I q x y R v r 2 Z 2 i 8 B 8 0 o 9 B w 1 8 W 6 r 9 X t y 6 r B 6 n k c k y i J - _ v i B 3 j 2 F h i 7 s B n y y f v t - O h h 1 N 7 h j Q 3 _ - X o 2 n q B g w l M 7 8 1 G k 3 h N r 0 k K v v q o B r o v k C i 4 i I t 0 4 R 4 p 7 D _ s _ B 8 i v F k u 5 F 2 m 2 0 C g q 0 L t m 6 b z q 2 m B w 3 j D o 0 5 D r 9 i M - - m l B z - 7 o B 7 2 v e k v 7 9 B i q j I 8 o n D o q u H o l u j B l 1 5 D p 6 q D 6 2 v K t q 4 m B 3 q h K h y t y B q j k T g 0 i B k g x H 6 0 5 D 6 g 6 D m 0 1 L 3 j m a n s l L r o _ C 8 j h X l l j z C q r i W w r 4 4 C h 7 8 R u 9 5 D 1 l 5 K o o 4 n D q s 4 W s z u f i z o R l t 6 0 B j y 4 N i 8 k U m 0 o T 9 _ 6 F w h 1 K g g p g B 0 z j E l 7 7 D w w - p B x k z D n g c x 3 o K p l 6 K r 8 j H r r 9 E n k z O h t j J n u k q B x _ l G 4 7 5 C s j q E 0 w 8 L t p 7 E o x n C q 5 o T u 0 7 B o 0 5 f n z m T y p h F p q r 8 B j _ 2 D o n w O h r 0 u D j 4 g I n 5 4 H y j q K 7 1 x 8 D 1 7 - _ D 3 9 q O m 5 s m I z s 9 G 3 n 3 9 T 5 v z J j 4 g G r p u _ C 3 r l f k 1 q c k k p H 9 j t V t y x i B x h m q C w x 2 w B o 8 x S g i 4 O o w n U u h k r C m w - _ B u 7 z R h n 0 w G l 0 8 2 B 6 n 6 4 D 3 1 7 N v z 5 z E 4 5 0 r B _ - 7 r E 0 v q F 9 m x L o g 8 G 2 v m e r u 3 N k y 7 m C - j g h C 4 2 k r B l q 0 4 D t k g T v 3 u Q 8 z y C 1 m t x B t m - K _ _ 0 Y m i z q B 9 9 r M 9 9 h O y h x Q i u 5 y B j k l J s k _ p B k s 8 H s 2 m 0 B _ h 0 G r _ 4 9 B 9 q j q C j 2 l P 7 1 x h C v x s r D j 9 g y F 3 g 5 0 C i j x N q y l S 0 l z F x t u e 0 2 7 O _ w i Q 9 1 9 7 E z g 9 Y _ k 0 Q r l 7 V x 2 n P t s m K m l r q H _ 3 u v D i y w Y t o m f s g t f i p 7 m C 2 s l J o m q P - 1 2 u B z 2 9 v C 2 w 3 C x 7 4 S 5 1 8 Z 7 3 r E o 3 l B 7 i o 1 C 5 t 3 L 2 9 4 F 8 w 9 w B w 4 o F 0 p o R 8 4 l _ B h 0 9 R y k y 6 B u _ p Q x 7 _ X 6 j 7 G g w w L 9 _ _ U g w 1 h B s 7 k b y 0 h g F t w y 9 B g k q Q 8 o 5 S i i _ G 1 k n k B o u r Q w h j F u s w W z j s I y h l Y x v p I - n 8 p B 6 _ s n E j 3 m L y y i P y 2 r H v t m K h t h 1 C 5 n l w E p h r K q r h v C q 0 0 3 C r g k Q g 1 p K i w q l D 5 y s O q 0 _ T u k n 8 E s 3 7 j B z k m x B r q s n C 2 _ 1 V v 4 p - E i q n v E l 3 y n E t 3 _ p C 4 y 0 K v z p z D i x g H r 6 y h D 1 q - w G w - 9 G 9 q 7 S u i q b 4 5 1 C 9 l _ e t m 1 s B u o k J z 0 1 G z 3 u 1 B y w r u B h q q 5 D w 4 5 p B n y r i B n s e 3 g 3 Y t _ r - B 8 9 l T w 6 x W p g 0 x C v n 1 P z z 9 S 2 4 n I j 4 5 J 6 j o E t 4 i U k 4 8 a 6 z - g H - 8 y d o 9 7 j I 6 4 r T x 0 t c 3 y _ O k 3 q O 5 w w m G s v - _ D p y o H v n g K l i o d o z o D q 0 m v B t 2 5 J r x 6 4 B 8 s m C 7 3 1 K x u l v G t m 2 7 B 6 3 3 r I 1 4 3 h B t o 5 H z 8 4 J _ u j Z q r i y B 0 w p g B 4 q t i D j w u l F 4 4 r L s u 1 j H 6 g r W 6 0 m H 8 k 9 U x _ i b 0 k 9 j D 5 - u d 4 n 7 a p k w a j r p d w r 9 m C 5 h p g C h l 0 i E 9 w p z D z 7 0 H 8 9 - F n 4 y r C i o y C 2 3 1 E z v z b u 0 n u D m j 6 H w p - p B i t s 6 B r m m T w - q D q n m l B 7 z F i l m V r w 6 O m s 6 r B w h k N - u x j H 8 k _ E j k r H s 4 g 5 H n s 5 z B 7 0 2 S 8 y 7 W t l 1 3 L 2 0 m B 3 5 m p D r h _ W 3 i 2 k C g l 9 4 D n z h Q m 1 1 m C g 6 g I - p 8 N v 9 4 J 6 r p P 1 9 l W n o 8 B 5 g j M h 5 3 h B v p 6 M 8 r n W 2 _ 7 y D j 9 1 s D i o j f 9 j j j B s 2 m c 6 4 2 X 6 l r 6 B q 9 n 1 B g z z Z 5 z i j C g x _ W y t t D 8 g m b 5 n w K y u s R 5 o 1 G q 8 u 6 I _ 4 j _ D q 8 u v w C r 4 9 G y q 0 k C - i g 7 C r v 9 3 D 3 i - t E 3 1 r d m g v N n v s z D 9 z 6 l D 3 o m N r k k g B 1 t m Q q 9 5 Z - o s h B _ k m z D l - k 0 B r 8 6 8 E x 2 0 9 D 4 p _ w B v 2 o U z 7 x Q l h 7 4 B - - 3 x B l n 4 S 5 9 p v F m _ h p K 4 - o _ B - h s n H m x z v E n h n K 1 l r j B l p 0 7 E g p w Q i w j v B m 3 1 V p m 3 2 B g 6 u z D h 8 8 J t l r n B k 8 4 u B o - g p B g 5 _ U 0 u 9 k B _ n 8 g B l _ _ e 1 x y C 7 h o D 6 h p I 9 s l F y p y C p i w D q l n D 5 w w B m 0 - P m 9 5 C 6 9 z l C 9 u 1 0 B 0 3 w i B r h s o C v t 5 i B y t k R 8 6 8 r E z - 1 p v F 4 8 5 G 0 5 s E - j 0 U z w k Z y i z 9 D g _ 4 0 B v o l i L g x 8 i B x g n i B y 3 0 X m t p o C - n t 0 F t 6 y 6 W l v r L s u s c v 3 j M 9 7 t g F n n - f 1 k q V q 4 h F g 1 m L l n z U h 7 s 5 E s p u U 0 q z B t i j C t - r J 6 q 8 4 C l 7 p 0 K l t n Q 4 0 k h E n 1 - a 0 7 v J 7 s 1 D g w x n J 2 i 0 8 H 8 7 2 D 1 v x h B - n v O m t 4 - F p - 3 _ F 8 w g g M i j 3 J h y 6 9 C s - i E s 3 p E i 4 g E 0 3 n i B 7 n y M 6 - 9 l B z k 2 1 B 3 i t r E 6 4 v M m h t y B t h k u B 8 o m p D h 1 k O - - l e 0 p i P 7 w v V m h - x B 0 3 j j D y r j o C 9 w 4 k C _ 8 y g G w _ l K x j i U 8 z 5 C s p 7 m B 1 9 1 e p 1 7 1 B o h o C 5 - n J k 8 z 9 C 7 j 3 h B q k y R n 6 2 I 9 r i j E 6 m s k B h - x D 5 v p C k y g I 4 l 5 E j 8 6 P u z l m B o p u i N _ - h P n g w O 5 i l e s 5 q f 3 6 9 p D x r j Z 2 y I p 2 v F 6 6 x R x v l c o j C - 8 u r I p - v s D 1 6 1 b 6 s q L 1 9 r R o 9 3 S m 4 s E z j 5 - B q y l L y u v m C r 3 v b m v p O y t 3 D k t 3 Q 4 8 q c _ o 6 5 B j l s r D 9 1 v M z 4 z M y j k K x 8 z J u 0 o j D x w 9 8 B v _ y n G 6 5 z 7 J r r 8 j B l j 9 Q 0 - n 1 C 4 o j s B j x k h B k w 8 F 0 o i U 3 o g D y 9 u F h z o z B 4 4 m r B j 7 5 d n r i q B i 8 8 j D 4 j 2 M 2 4 g Q q 7 g C 9 p - x B x 3 7 d 7 7 4 H 6 1 y d k 6 n v B - r t C y w p Z 2 0 x t B y 9 m P y 2 x b p y 2 V _ m j 0 B i i o M u 6 v Q 9 y 0 M u j j D o v j U t 6 k i C t g k n M u v o U l p t C u 3 r x B 0 j j 7 B - 1 p d g z k I 5 4 z 5 B q 0 7 t B - x j H z u n G z - 1 M 3 p u H i v - l B l y t m B 4 m p a 2 j 3 R p x k g t B t 7 v w B k _ s J v v - u B s p w Z q i 6 4 B 3 j r J y o 8 3 B 4 z z R 1 5 h h B p t 2 D 1 u x c r 8 - G o t 7 R 5 h o J o 0 j B 0 t w m B 6 z 4 W 3 4 y 2 D q 3 v W t 9 x I j 2 p t J q 4 4 a 4 v 5 H w o 9 B 9 v y C m j v b 0 5 1 J 7 4 2 q E 0 g y V o 7 y H y x w v B o 6 7 h K s o 7 _ B o 9 _ b w 8 7 F y m h 4 D l 6 6 t C 2 4 t G 8 5 r y B 2 - v 4 t B 4 6 7 h O 6 3 h 3 C 1 _ h f h l g h E 6 j 9 n B z r r z B l _ u M 9 7 - U 1 h j K g o u r K o m x 6 D z i g n B 6 s z 8 B 5 _ u H z m h t B 7 x t g D i o j J 1 7 v 6 C _ m 2 Y - 7 y 5 C y l 9 H q k k D 1 _ s S r u q h B l x n g E i r x P 8 x 3 i B l m - n B l _ p K w _ y K t 9 x t C w 6 k 1 M y u q q K y 3 x r C 9 7 y j D p w i V w 3 j j B _ r y V v 5 w W z l t I o 0 M 6 w l H j 1 g B x 6 d k 4 s H t v 2 I v h - 8 B h q 2 h C 4 y q H _ p 5 P q z 1 K t v g H j k 8 C j 5 1 F w u j i E l 4 s X s k - C x z x G 9 4 q 7 D 4 i 1 C s u u x B - 9 i R 6 n x l B t 0 8 M 8 s i H m - u z E 7 p s r C w w 1 F k q t J 3 0 6 K t _ 7 Q z w 7 F p p m F g u _ R p 4 p q C u p z X 3 v - x B n 7 _ E w n O p p w K y w 0 F _ 8 m 2 B g i l C m m J o 1 u f 9 - r z B n k 5 B s h x B k 6 x C s w 3 E i 1 0 E 7 t X x t S 0 w g G q s - B k g m E l 4 V 8 t 8 D t i j E l k k I n r E 8 k k D s 6 s C 8 2 n B g t 7 C m 1 p D 1 g Z q q p I - 9 _ S q g m Z 6 u y B x v 5 B h i G 2 r i L j g l P _ k w s B u 5 h H s z j j B 5 l 6 C p m z I v z p E 8 u w N m s 2 D 7 3 4 E l u u J w w t V w z 0 C 6 5 z 1 C q i 6 h C l k 2 2 G g 0 t H 7 g x - D 1 v y p E 0 k g E j h o g D 3 x _ m F s 5 i H v z k O o 3 m L q 7 2 q I _ v 8 _ G r v 8 R - z v u D s x 2 2 D o 7 x _ B n m p O 8 t _ R q w q t L z r o O 5 6 h y C o q 4 t K q 5 j j B m z 2 z B 0 h k J 6 5 j k G p u g h B 3 p o Z j g s x B 0 g 3 q B s i 2 n S l 6 q K q 7 x 5 M j 5 o p F 1 l t j G k 4 x o Q p 6 s p L h v m q Z q l 1 3 C t 2 u Z 3 x o l B m g g K s v U l 5 u 8 B 9 o 8 5 H j 0 r 1 J 4 4 G s q v 5 B g 8 u B p - z L w h l t F w j x B 6 y 5 y B 7 8 l Y i 7 h T y s 7 T 1 1 4 F i p _ G 5 m 6 K r 5 1 q E k w 4 B p t 6 i B g x 6 h B 8 g h D v r l J i 1 i O 0 y i I i 1 1 K z 2 3 j C o j p D 5 n v K 8 r - y B l x 2 s C w o r w E 5 q m N 8 - i V m r l - B i 6 7 l C q 5 m 6 L o v h d 9 z k Q y z t w C p r 0 0 C n 9 k H 7 t j g D h v 3 g B _ i m S 4 1 5 f z m t K n i k G j 5 n I h y 7 L y 5 9 N q - u G 6 y 0 H m x h 7 C j p 9 o B o 7 p y B _ z 2 l B 2 j k 0 E u z z L p z r x D q - n x C m 7 w C 3 x q B m 4 z G 5 g h F m 5 h F l 9 s S 3 m p W q 6 r E 6 1 _ P y 9 z _ G 3 _ q j B x n 5 K w _ 9 S 3 p t D 3 4 u h B k 6 v t B t n _ l E m q 5 Z _ s 6 u C 2 n 9 H v g 0 C x r h N 5 j p E m v 8 D p g v O 3 5 x e 9 9 4 J - 4 u t B 4 0 9 J g i 1 F i l 6 N - 7 s B 0 l 7 q B 9 s v l D - 3 9 F u h n Y l _ 2 k B 4 n _ U 3 i 4 F l p - H 9 l i 2 D z h q Q 6 1 x w B m w l o B t w t 7 U l l r H 6 p y a 4 x z h B 0 i n h B 2 h k u B 8 7 s T 0 _ 5 G i q z I g 3 r P g 3 0 p B 9 u r G v 9 1 C 3 6 u 7 D 0 5 v C g 3 n G q 8 u G u 0 0 H _ l 2 a 9 z q J w x q I w _ o J x q e j 8 w N u t 1 U 7 u 6 D h w l D 4 j p p C r v k E k o u E 6 4 4 B g _ v D 5 j 7 G k l m Z i 0 n o C v _ t F s 2 z 8 C 6 m j C p y k D 9 4 t E 2 m k M 6 o s B n 9 6 j B 8 r k N g 5 m C _ 4 7 P g 6 m 6 C 9 l 1 E 5 m w N q m W 7 4 5 F q p s B x m 7 N n t 3 E s m t E t 0 2 q C _ x t H p s - J m y z C v 9 r p B _ q y N 3 9 n v B o y z D o i h S h 7 i y B k r m R p 0 1 V x 0 m B o - j s C v t l c j k w s B u 4 2 M 2 z y I x q j 5 D 9 r 0 Z p q p U u m g O g - x N p 5 o R k j l J m 0 h Q r _ - Y 4 0 t k C 7 q k T o o 3 7 B 8 y 0 c w g s M v 6 g S r j l z b i l 0 i E 6 n k r D h k i l C 0 u v K 4 7 g k B 0 3 n g B h l k y B _ i u M m o j M 0 l 9 E g q l p C t s o P p 2 r 6 D x 5 5 5 F k x - p B i 2 0 G k j 3 T h y 3 U r 5 8 p F z w p N t p 8 J l r m 7 B u t 1 J y r 5 M w 5 m y D k o 0 t C s z i B 1 t q R g z u l B 7 p r H 1 q x L u 0 w T 6 3 - 3 B h y n G 0 z y M l y 0 4 F n 2 3 7 F 1 _ 9 p E q 9 8 P x i - 2 B 9 2 _ i B s 8 2 F 0 m 3 z B p j 3 t D 1 0 8 2 J _ g - w C 6 y 0 B r 2 x U u s p s B 5 m 6 t G t u y D n v 8 D r _ 5 I w t 8 D z l y K h 5 s 3 G r 7 o b y t m 9 B u 1 n h B s i y N 9 2 1 h B 3 3 9 z B 1 9 y V u k v u D 8 7 1 B g w 6 E 8 z n f z j h 9 B _ j z 0 C 7 g 8 N 3 t j o C 0 4 j h B 3 w 7 r C q i o M y l 4 t B 0 p s h B _ g g _ C 6 i w E k x 6 g B y h 4 f x p y n C g n t I 1 l 2 h B u 3 i G 2 t 4 K g u c 1 m n u B t - m n H y 9 - o B _ w 5 m C 8 s s o E 7 8 m X 5 p i r D p g 3 E i 4 3 J 5 9 t d w 4 o l C 4 p - E q i y L m u p G o s q J 6 - 1 L s k 2 8 C 0 - n t B 8 z 9 y B 7 8 l w B q z l o B z m 2 f r r g E 0 g 6 n B r z 2 D s k j B 8 o 9 F _ 4 t s B 8 u 5 H 8 3 w F 9 r p W 8 _ g F o w j G 9 i q l B 9 n p D k p p S w w k C t l v O w 9 s F 4 2 7 B 0 h - Q j 3 3 I p - h S w w h B - j u E n q 3 H - r 3 K p - M l 3 F w 2 H m l L 1 y N w p D 3 q m F j g 4 B 3 6 C 1 r t B j 4 N y k Z 7 y s C 8 v 4 5 B _ r D k i I m w s B 2 u r B o 0 k B h p n B p s 5 D - 8 - D p k 7 B j - 9 F g u X _ t w H v 0 H 8 u 2 B n g t B o 2 k D z _ f _ o Y j y X u t G _ t p B n u M j w 7 B u 1 t B r 2 u D 2 k 6 C o n p G _ v J 7 4 8 C 4 z g B r 7 w U _ 4 m K 5 h x I m - g F s p O i w d 5 9 E s l 1 C p j t B k 6 d j y r E z 3 h C 0 _ 5 B _ 7 n t B q h j D 4 3 k C h _ - Y u 4 r B 6 x k B h 2 0 G l h v J v 8 q B 0 6 h C p r u I q z 2 O 5 2 v E p _ - S 9 p l E q l X s x 0 U s j 5 H 1 g t N 7 w h D _ h n S t 6 F q 7 8 E g x s D - m _ B m h h D 8 z z K z p j S v x - Z 0 6 U t 0 0 u D _ w l E u 8 s B p 8 7 J m g s R g z k C _ x s G - 8 k Q o _ 9 V 7 l m D z k P s q x D 3 t u D u - D q q n G 6 z V q - g C r r i L t p 3 C 4 r u C y 5 7 t B j i 6 D 1 h x I 1 w o B 3 g m u B q p r E t 8 r B y 1 4 G 5 7 y E o w 8 C 7 v _ N - 9 k F j t 0 D g 3 L k h k u B 4 m 7 p B 8 1 q B 2 l z S 4 _ p B 3 3 r H 5 z r C r x V h _ 6 D 8 k t z B 1 g 8 C h 0 2 B 1 o v B w k c x m z F r 1 t Q 1 3 m K 3 q S 4 2 m F u v 1 D z 3 i C 5 h z M 5 v r G 5 l j r B l z z N 6 9 h B 2 u L k 3 N u u 4 E 0 m 1 B p 2 - K s - l B u 0 k C w r Y i y 0 V 0 s 4 E 4 1 5 B v 5 s E n n 6 B k - u L l w q y B 3 6 r M q - g E k j q D v r v N 2 u i B v l n G w q u F - 7 h F - 0 l J 9 p 6 N p 3 j f g l y C - g Q k t m T p m u E t _ q D t l - Q _ - 0 3 E q 2 h M g q 6 B 8 w 7 H 9 r n B h 5 s r D w 7 r B j j r H 8 p - B k m r B z 0 6 D m l 0 B _ 5 2 Q g w 3 D - r 7 j B g 2 1 B j s i C w r w D 5 k j h C q 6 y Q w 9 8 E u l y h B _ u y C 1 h 1 C s y m M g 4 g L y 2 D 1 t n v F n v v D - g b s x Q z y 4 N 4 9 m H j o 6 M 6 s u N 6 7 2 B 0 u x G 2 n z j D i z h L l 9 y c o 4 4 U 6 3 i G l _ g C v i m Z 1 z i F r 9 v H 4 0 m U g - y f j 4 t b 0 x p H 8 u 1 B 8 k j D 1 t t B u w 2 G _ s s G 7 u 7 C n w m I l t j Y 8 0 0 V s _ q K j 2 l T 6 y h L 1 g z E h w L v p g F v g - C 6 q 1 h F 5 x k D r h m I 8 5 w C v h z F h n e h 2 p D 4 3 t K j q h G i j p G x - m B 5 _ d h 4 K n 9 s C r o E r o 0 D w 9 m E y 7 Z t q f x 7 m C m _ t M _ y d 6 r M 8 x j D 7 n K 1 z N q 1 i D 6 6 w B 3 3 h B 4 4 0 C r h y E 0 w t B m 2 K 8 m u E l k 3 D z 6 I q 9 _ C o l E j m r D 3 r n J k h z G p w n C v s 4 R _ u 0 h B m h h P 7 l 5 G n 3 r G x y S g y i I 4 o s E _ i l B r 1 T r z k B y - N 5 k 6 C 7 h y C m o 3 C o 6 k G 0 1 s a 9 1 g C m l Z l y q E 6 1 5 G 9 h 6 B t q g 9 G 3 4 p G - y _ B 9 - m D i p i B q u m E 3 r n C - 2 q C q 4 i K 0 w 4 D t 7 t C r p J n i y E 8 q 3 B 2 k 1 Z p 1 w b 8 o _ B g 5 5 F l y 7 D j 5 L s 4 o T 6 9 1 B w s g E s t 4 C m x _ B 4 1 4 B y x m E - w n T 9 6 n s B k 9 g Q n i 3 j C r q 2 9 B v h v F h 8 x F i 1 Y 7 r 3 C h 1 g B s u b h i n N 6 0 8 K 4 y 9 c n n 2 E 8 i 6 B s 0 t F i q 9 C t k v g B 1 - 3 B 0 8 7 7 B w 9 v H k j 1 G _ 3 7 E i _ p C 8 0 g J _ l W k k _ F i l r C 4 h q C q p 2 J p 4 y B y 1 7 J - s t i B l o - M t g p B t 7 i F 7 2 u R r 9 v G o y o D h o r G 5 2 y D p v 3 B 4 j _ K t q y B s n u E 4 1 1 N n u 8 S p n w F 7 5 l Z t i 6 B r n l B g 7 s B s g c j h 5 B 8 y r C i 8 7 D v 7 p Q 1 1 t b s r y D 5 5 u B j x t B 1 k 9 C w s s G 4 t r L 0 9 U n r l B 0 6 m C 6 k G 6 r 8 B v - v G 4 3 0 J i o s D 7 y M h 4 J 3 q G 5 o i D r w P 6 5 h D s n s C 3 _ 9 E l 3 x U i w H s 6 o K o s 3 E v l 1 M 7 5 x G - r 7 D x n 9 B l z h E s l v H 5 y h B j r 9 D 5 m x H 1 i l B 9 v G n 2 - F x u r d 7 1 y B 7 9 r R 4 1 v H s i h B g o r C 2 - u B p r X n h W 9 t k O 6 5 v B - j 6 N x 9 w k D z h 0 E k x m B z m n G h 7 t E h i w I 7 x V n 7 u B _ j t G r 9 p E 2 0 6 D y s p C w i n B 9 5 6 B - p w B k g k I w p w C m p z C 6 _ - G 9 v 2 a 8 o k D 3 o i G p - - b n o - H 5 1 r H 2 x p v B x 1 j D v 9 5 W 3 o n G 9 8 b p 0 R i o i B x 0 g B z _ G 3 9 x E k y U h p - O m v - G 3 z 6 J w 3 u C 8 v V - q 8 C 5 0 u Q x 5 c 6 n t P 8 7 r l B 7 n - E 7 y w C r p z D 2 z k m C p 4 5 D 6 y l D y y _ F 0 6 p F t q x G v v 8 C x _ t B q m r G l r m H 1 x x G 0 o L l 9 1 C q x t F y x a 3 6 3 B u t 3 B 2 2 d _ l N 1 4 d 6 h Z x n m C 1 m q B p y W m 4 c h s x D 0 0 _ D x 0 U s m N m - o M r s 8 J 2 0 9 B _ v C m h I 2 3 d 9 l n B 2 t w B m r w D w p R t _ k B w w W 1 2 7 B i 6 S o 5 0 B p h m B l 3 l H _ 7 l B _ 2 x B - i Q m 7 k F s h J y s h F p 9 P t m s B z l 7 T w 1 K r z 5 B q _ V l 7 U p 4 L q 5 b t n n E _ y F 6 3 v F 7 j 5 C z l 6 C 2 7 5 B g _ 3 D y 0 7 B 1 s P k u n B m i l B 9 7 f s r X - 6 G p h z H t q Y 6 g m S 2 n x C g 1 w B o _ j C i l 5 E j k R 2 4 v E y l H r q c 0 h k B 3 p H x _ _ D 4 q N x s P 4 w m C t s 4 G 4 x s D 2 i H s u I p 9 G o r l B 1 v G 6 l R 4 2 G m l q E l i o D n m 1 B q 9 l K q y m J i 7 m C o z J 1 o Q 1 4 6 F p k q D 1 z b i 2 h C 8 o s B k _ 3 D y y U 3 w L s 9 _ B 4 g X u v S u l N j u V o u L y o n B l 3 D i z z D 9 7 b n 3 b t q r C h q S 5 x 5 B x t 6 D k p y B v w c h 3 f _ z G w h - E q 8 W x q b k q K 8 i V w x q C n g q D 2 2 8 E q 3 0 Y z 5 s C w i 6 H p 0 P _ - G n 3 r B l j k D t r 6 F 7 5 m B h 9 U g 3 K s 9 J p u b z 0 1 E z q E n g h D - z h Q g 1 i I h h y E 7 g U _ x 6 T p i 8 h B i s j s B h 2 q I 7 6 8 n C q l m D i r v K t w 3 C h i 2 d u - p B p t 4 G 6 w x i H u m v J - t h N 2 h w H w 4 3 O g z j f t j q M g w y Y y w 3 D j v w B r 4 o 2 B 2 2 j v B 0 x v F w s v H 9 r i E 1 0 t D 3 p v C r 1 t j C z z 5 H 8 6 0 E - z x O j w h i B n 4 r L o - z S x j z D n t i G 0 v l O u 6 1 N j i h I j n n G p z n F t m v I u 9 9 C 5 t l V 5 l 4 R z u 4 I u 0 4 E r 9 8 F k _ r x B i t n V p r l K i l i L _ 8 1 D w k 5 T h h r D x 5 p F h 9 q B v z 3 I z 3 t k B l 8 8 1 C _ p v G _ n o P 7 _ i L 0 8 m R v i q a x o w E t z U l z 4 S g z 9 2 C o y y z F 4 q g j C l n v k B z q j C g 4 u C 6 u t F 6 v - E l r y U p v K s i r I 1 p x P 9 v z J 9 i h D r m x H 5 1 _ H k 2 t I 1 6 9 E i o n v D q q r C n r t C - p 7 V z p y G _ v k 9 B 4 y i B l 4 2 C 2 5 3 M u m r J s h 3 G w - 3 M 9 m 5 K 4 2 y B 8 g 8 M u u 0 o C y k a - l t D n i 6 a u n 0 W o h h y C 2 g 4 E z 4 q f l 6 q g D h - t R 1 t x E w w n 5 D 1 r 9 6 B 6 g v s D v y i l C 7 t o O i m l F 6 u l l F q 2 5 S 4 - 6 e 7 y 6 K r 4 s n B o h z Y 8 t 1 H - _ 6 D g 8 3 C 2 r v p B 5 t 5 i E n _ y C h 9 P v 0 v o B y x p r D 6 4 r 1 B 9 w 1 6 E r g w h J q r 0 8 D g 9 9 E t n 2 G j s v b u m - z D t t 2 C g u 1 5 B m 4 1 T j h p M - l - D 2 - m H v y 7 G 5 m k z C _ k p T v x p E p h y G n g y E 7 - r E v u q k B t n 3 R n 3 s N w j 5 F w - s 6 B z r h U 5 9 z O i 4 g C m 4 4 F 8 4 y C j k m 4 B 4 6 x P q j 4 I g - 1 p B h 8 9 D y _ u G t q i Y u 4 y W 2 m m F r y r F 1 7 s N z s o N z l 3 R n g 1 O q 0 v 6 B 6 w x G h g _ 1 B 5 3 2 V w u u G 8 9 y D 8 3 X z j p R r k k p B 9 6 z D 3 2 1 F u t 2 W k 6 m N w 3 5 D p 8 9 b 4 1 l H u 3 4 Y 6 y 7 r C k 3 x R 2 - _ R p j s C r k 8 D g y y B r r c p 5 4 J s w K g 4 8 C 3 y I 8 9 z D j 5 n D m 8 I y 7 r B u s 1 B s j Z 0 0 N j 5 v C 4 x 5 B n 3 S q z j G 6 i Q j 2 u D o s Y n z k G h h t B 5 2 j D s y I v t h E l i u H n 7 w C j h 4 B m x L s v p B l 9 - D x 3 n C 3 _ t B y g X g 2 m C m _ q B s x 9 C 8 s 7 B x 3 4 B 5 _ o B r 6 X 5 _ K h q L x 9 y D x _ 7 P _ 9 h C x q 0 P n 3 u B n y i F _ w 2 E s u q P x v p C 0 w g L 7 o 4 Q 1 l z B j v - Y t - h E z h t J m m r P h 1 3 F 6 z _ B 3 u r C q 2 8 N 3 p m G 1 m e n u j I 9 _ q G 2 7 n J q s 8 C l j t H 3 i 7 j B y 0 p K 9 4 - E 2 i O r w K k 1 B v l J 3 s e 5 z n B 7 4 5 B i y u J - o r y E x v w F 8 4 r C 5 q e 9 k 5 Q 9 n t B i 7 u B u w N o 8 q T 6 s S _ 3 x B l u i D i 8 y B j l r B n t 9 Q w k v B v u l C n 2 7 E 1 t h B - 2 5 N y 3 h N m 3 0 G i m u B v u i C u n m C w 0 r E - n J z n h H z n O n j X g j u B j t i C p _ F k y u B 1 2 P y v m B p y 4 C r 5 _ D _ y W o 2 b u t X n _ K 7 o P p v i H v 2 i O t u l C 5 s 2 C u 7 c 0 s 4 E p w P g 8 I x 1 P g o w N _ 9 k F m u i D q n _ L 1 6 r b j x L y w R r x Z h 2 E q m 2 C p _ _ B n 5 W s 9 c 9 w G - 9 t m B k p C n u d 0 v u C - n y C n - l F 5 0 F 5 y j P p 1 x E v m i G 9 7 1 C 3 0 o D u 9 6 I v 7 h C o v I u - N t 5 Z 3 j 0 G p 8 4 u B o _ u E m h g E w g i J 5 - S n w z C i h 7 C 2 3 q E u k k B 1 t 7 G 2 h z E v 8 2 B g s k R g 8 1 B s o n D h - j B s 2 0 E k i q S z i O 8 p P y t n H w j q X h 3 g L v u _ E g 7 - H q u y E u i o N _ i j J p 1 g L u i 5 F 6 p 3 C 8 9 t H r o 5 E u t k C m w y C y y k B z u s L t r 4 B 2 9 w E n m 7 6 B _ 8 s B s v - C 2 2 V y l i G r 6 1 G y p 6 U y r w i B w x F _ h G - i q B 5 9 h C t x R 6 4 3 C 1 y 4 I k 9 l O q r p s D h k h X o m o t B y i 5 j C j m k L u i p Q k r x y B r p 6 M s n _ D w 3 w V l 4 u a 7 7 1 M 0 6 g B s g n m B - z z T 3 l r r B o q 7 Q 9 m y J 4 u 9 B o 1 r j D h 8 9 X - x o b p 7 r D 1 y p b j u 2 - B k 1 g F q z u C s k g X l r r u C 9 1 - d h y 3 I q w p F y l p P j _ 4 G j m y N 2 h 1 k D 8 v x C j 6 m F u 9 3 N n h p E 2 2 h N 2 7 v 1 F n l y M w n 8 Q s 1 r M t q 8 I w o 4 I s y 3 m B h 5 7 h B l t n G - y j D 7 y z Q 8 s 6 D h v 5 G t 5 q N m 8 u K i h 0 C q v 8 G 7 - - C z t 1 Z _ 6 n J h g 4 D 6 u 0 U 2 5 9 D 5 0 _ G q h 5 E g x 2 3 B w z l G r h t D t 0 k N z n 7 j B p n o v B j 2 3 M 1 n h G n v m F h j 8 F 8 z i N _ j p H 3 j k k D 5 6 y J j 3 l D w o 4 I 4 u 3 D 9 1 _ C m t i u B v p o u B r i u Y v o 8 F j 3 y J k l 2 T r g 5 g B w w 8 D 6 y l 5 B x p v K w l x B g y 5 H s 9 u N 1 _ o K - - j L k o 4 C s 2 5 Y h 6 - B l g x F 2 7 j E y 0 n C p h - b i k 4 E u s n W x y o I k 8 _ S g p 3 u B 2 m p C m m y D o v j N 1 p 2 Y 0 m l G z l p N 2 p v O n 7 j C q 6 g V v y q 7 B u - x D 8 4 3 n B 2 - u E 9 o u E s l k U 5 o g Z 2 5 n H x _ x K t l o J - 0 s G i l 7 g C - g q Z g w 3 K 4 k 9 V m x g D y x m D x h 8 I 0 l r H k 4 m 2 D t 6 o r C 5 i l 0 B h t v s G 1 2 7 i B 4 _ k j C 3 9 _ 9 O 7 q j L 5 v _ C k w o L h q v G u z r L 0 - i H o w x s B z i y s B r k u z B n n 9 8 B o 6 l x C 5 6 6 L t x q 0 C k z r R m g t O u i q h C l n - b 4 9 n _ B x i t I t u q O u 5 4 L 1 h p G r o 6 w B k k i O g - 6 B x 5 z z C 2 s w E h 1 2 D 2 n s q B 2 u j j B u k g L v 4 1 b s z p C 6 g 3 Y m x 0 C o 2 9 s G 5 y 2 N 0 0 8 L 7 n 2 a m v l T s 8 u C - y 4 U x h 4 F p h y S t v g H 1 6 u g F 4 u q C z l - I 1 6 g F 7 4 - C n n 6 R 0 s r M r s 7 Q t o l t C i 8 2 F k 2 j F - h g F w p 1 J 8 6 q Y p 9 j c w 6 g h B x 9 z W l i w q E 5 i z F z m 1 j B q 1 h K z 6 2 H 4 z h n F q 1 - _ D o 1 p h C x s i J m q l T j 7 t g B 4 j s n C t 9 q n B 9 h m I s i 0 j B w r p I h n 4 j B v 5 j K 8 7 j E 9 4 k L q _ j E u i 3 h B 7 8 6 K 8 7 q F o 5 h H g 4 x M q 8 k X q s h E l o 4 B 0 p 7 K l q 6 M o t r F v 6 3 I t x o Q 4 l g d m 0 q F n t g G j 4 y K r k 5 X q 2 8 C i - t G 6 o 9 R p 4 w L h r m E 9 6 w l G n h u j D w 6 i a 2 1 x B r 0 2 O x 1 i S r l - L r 1 k v E x x 6 C 1 h y H p h n W t 1 3 P 7 u 5 y D l i 2 y B n p 1 l B r 5 i E t 1 n f g r u E 6 w l P z w w u B g - u E 3 3 s J _ 2 n U 9 v t 2 B 5 p 7 N 0 q h d 6 r o P 2 r 3 J i i t H k 8 3 a s u x Q 4 h 0 V 9 u v b u 7 v E l - m O 3 k i p B g - g S l 8 1 B _ v q L i w q N 6 - k x B x l j F 4 u 5 N 5 5 u b t 9 9 M n k w J 8 - 4 B k 6 l 1 B 3 w h H h 7 2 D r v 9 O u l _ C g o t C 9 9 k H v 7 2 D w o k v B u x i N x u i E k 6 x u B r u l C 8 7 p F 7 3 g T - p z E 4 0 g F 5 o z M r j z 2 B 0 y i J z 2 5 k B 2 q m g D - l 1 l C 7 0 p Y - 1 v p B 1 6 - X x u 9 x B - t k 5 C o s m V k 1 j N - z _ u D p 4 y G r u 4 N o j q k R u k 1 W z 6 v J o 3 x M 0 n 1 B v - 2 B 1 q 9 B 1 k 2 F 3 6 3 a 9 j i D 5 - 6 H w 8 h J m 4 x E k w u J j 3 3 n C y q T 7 i z F u r j V _ 1 y C _ h h B 9 h t D g 7 y C - m m C 8 8 l G r i 2 G u 3 y C q - r E 3 n q H 0 1 s B t s g E r 2 _ C p i z S 3 q u j B t 6 5 O m w i T 2 j l J 4 u g C w 1 x H 0 x I 6 x y F 6 l m R 6 r w D 5 - v C q q g B v y n D 6 k 9 M 3 7 l C p 2 u E 0 8 o X k i i a z t r F 1 m 6 J 7 h - Z u - q D z 5 k O 1 2 t E 9 v d o o 3 Y 3 _ _ g B j 8 w C 8 v s I u q o C 4 g 2 p D 2 t 3 O 2 v _ C i o p I o q k J k r m E 4 3 3 M 2 8 p H 6 2 i D 2 n s B 7 o 9 2 C 4 0 j C s 0 t R 8 7 n G - u 2 F j o j B 6 x Y u - x i B h 5 w C 5 j 7 C p o w F p l k N 6 j _ a h 8 - W 3 z h J u q j N z 4 O r s 9 J p 8 z F g t 8 O 0 x u v B u l p H 2 x o p C 3 - - K 0 s r b o 2 0 4 B i m t x B 9 0 5 b u s q 4 E s o 6 T j 7 n H u 0 t E n h n E v q - l B t 8 y F p x _ F - - 2 f n 7 k D k 9 - H s p o Z _ g v L 3 4 0 Q 2 8 n _ B z 8 7 U 0 z y M - t v I q g _ f y r o T 7 g 3 6 B l 7 s P 6 - 0 m C 9 - 6 G 4 n 3 C 9 u 1 E g u 0 v B v 7 Q _ q 3 h B m o t M t q _ U n p s E y r q k B 1 3 x I 5 r k V s r n C 9 8 5 L x g 8 J x g g I _ l z Q 6 r 7 G t w U x 4 p P y 8 - D k z x H 8 h s C u r 6 E _ _ g D - 1 u C n h 1 j C 0 s 1 T 5 1 m J w h 2 C 4 o 5 G n l 0 Q p t i E g n w B 4 p l F 3 - u I l 4 j C h n w P s q v B k r g H n 9 6 y B r 9 i G v x q B i 7 _ C w j n X 6 k v R 6 s 1 F 0 q v C 1 w z C 7 n k D 9 u i B 5 x 5 C u m n H n r t B r n S 0 1 p M v 2 y C - 7 k F 0 - s B w g o G k - o L z 5 g B 4 h p B h m 5 C 9 x j F m n V z u z J r q x f q 0 y P l 4 s J m p 3 H 9 - p B t m g D i s v C g - q B x h k E r p f - t t G 9 5 x W z 7 g C j 3 y C 7 9 1 Y 3 i w S h s y b x t - m C _ 8 n E 4 _ 1 T 5 t 4 C k k x H 6 s s D 0 6 h D y v l E 9 j Y w x r B r q 7 C g t 9 B g s 5 D 4 6 o F t q 4 G s h v C u 4 s I t 3 0 N 3 m _ M q v 3 U 0 i 0 B z n 7 C r g v H 0 u t B q _ p D 7 _ g C z n y D y u z D x m 1 G y 8 w F z h x B r q w C r w w E v 7 j E 1 x 5 C w n v x D 6 0 9 D m j Z z q 1 D 3 n m D k i G q l 4 J s p g C 3 q 2 B s p i C i x 5 D u k 7 C z m g B 9 h h E t u - B 4 o n B 9 p 3 D 9 - t F g 2 y C g u 3 C y j z B 8 6 x C x m r D i 4 2 H y w h B h _ o H q z s B s o n B u o m N z 4 8 S 4 n w I 1 3 9 d n 7 m K 7 y m J t y 2 Q h k s B - 3 7 R t j k G 0 t 9 B 0 6 a s o m B h 6 X u m l D x l 9 B h l 9 C n 3 3 T y 6 5 G i h i I l l k B x x k D 5 p R w m u B h q d i i n I n z 2 F 4 s r B y _ 4 C g u g C h - z I 3 g v B x 9 R l p p J k o l U u w s B o t q F h 4 1 B t i w C 5 x s C 3 r v D r w i K 7 o f y 3 1 F t x 2 O q z k I x j 0 N - t s C i g Z z j z C _ s g O 0 5 k F j y g N o m r P - x 8 Q g 9 k b x 2 y G 6 y _ V 8 4 k i B 8 - p S i h g X w g k D l s m e p m 6 Q n 5 4 B n k w K g 2 k G 5 1 9 R q k 1 M j j g F 7 _ q H m m y F 6 u j C z r i D o s - C n n s B v m _ I j j r B q p n q D z w g U x g r F 2 8 g H 6 5 r D 5 k p F _ - z B g z q a 8 6 2 B 1 p o _ B 3 3 3 P s 0 j E 9 0 - C x 2 y C j 9 v C 7 1 i 9 B - h _ e 1 t 5 E u i u B g q - x B F 1 q q F 3 g g B n y 6 J z i u F 3 q u q B k m S v i 2 C 5 h j G s l 5 C q t 7 C 5 1 n Q u p r J l y u D 1 1 0 B w 0 l C t 0 7 B q 6 9 E l r V y s u C r r P 5 h t D 0 z z Y x o u D q n 9 B m o l C u 1 m B m y k D p q 0 E 1 u 6 H 1 1 5 I o 9 9 C j p G v w o m B _ 2 h G 0 9 v h B p 3 s R 4 r m E y z 3 U w v r F 8 p y B 1 i e z 9 m H y p o C 3 m 6 N k 8 k b 9 7 j I - 2 n B 9 _ x U 2 p r P o g 0 f 4 l m F 8 8 _ D 9 s l B y h 7 C 3 9 v B 7 j 3 D 2 _ p C h r t E 9 p v T s 8 4 C k 8 3 O 4 j y o B x u - s B o p 5 N 2 y t C r 7 7 B z w 7 B 1 _ v a 0 3 v E m 0 v C 0 k 2 I 5 z v B z 8 h F p 2 n B y 2 - E 1 n j K v z k F 7 i l C x y q R 0 h y E j 8 j I h n n E m o Y l 5 o V 4 3 q t B x y 6 b o x y T 6 z O k w L s 7 F n n g C v 7 2 C 6 z g F p h w O q o z L l 4 g E o 6 p C 9 l p E 4 9 l F k 1 q N p 3 u b _ i 0 f q 9 v 0 B k 8 k p B _ x v 2 B n p 1 K q v q E 8 q _ P 5 r r S 6 q o D q 7 9 J r h k q B g 5 z D u x p M t 0 3 N 4 s x o B r 5 q O t t 8 G r _ k J w _ t E 3 l - 0 C s w t g B t z n Q r h p D 9 _ z C t h I j p 8 G r i 8 H s n x n B 0 u _ H y 8 4 J i 3 t D 1 7 0 F m 9 8 F l x 6 p B l s Q s o m D u p x n B u z v 6 B _ p 6 J 6 h k L o o 8 E v 3 s 1 B p 1 j B l g p H h - s F l r 0 B 8 o 8 Q _ i 9 r B v o z K y 5 7 E 2 l z L v 7 6 C n 0 j F 9 l v J o 0 z J p 5 k x B _ 7 m D l q o P k r l E m o t y B 4 o d g o z B 7 u 5 D h s - F 1 y 6 c 2 j 5 Q z m 8 C 3 g - P n x 1 D k 9 j L q u g C p - h O 6 9 j Z 1 _ x c k 7 g H w n p C 4 o 0 M 5 r X k 4 k b w w l Q 4 i p C i n k C p k m C m h 5 D 8 - k t C z p g G q 8 W 4 9 g E k 0 i E 9 j y B k x 3 M - n i D 8 6 r C 7 g 4 R x n 9 g B s g q K i y 6 2 D t r h B 7 _ _ N 9 6 S 4 i 9 B k i 7 M s y 1 L o l 1 D j k 9 C - i _ F 5 y Z k 0 4 C v 6 p I - o m T x 7 7 B 0 i 7 d z v 0 J o n 4 J o l 7 C i n 6 N 1 u W 2 4 h F l l 1 B u 8 k B h x F 6 i 9 s D - 3 y W s u z G o 5 t E t 6 5 B i w 2 H o i u B m 7 z G 7 h 4 L w g 0 Q j 6 w E v y m G 2 5 0 R _ 8 u Q w y k B z q k B t x 0 B n g t T i k z C 0 1 3 e 3 p p l D r w i j B p v h H 7 r 9 N 3 s 6 S 9 g m w D z 3 v h C 3 4 m F l _ j C m 9 q C v s a q o x x B t 6 w O z q 6 T s 6 s 5 C 3 m 2 I y G r 5 C u y C 1 u 0 l B h u 5 Y y 9 o N 6 p y D j z n E _ o p W 0 6 z x C t 8 c 9 p 0 C l q 1 v N q s 7 f h y w B z o 6 u J 7 - 0 l B q 5 q - D k _ k F 2 u 6 G z h 5 I s 6 - G l o v o F l _ q u B i i g U y q _ D y 2 j C x o 2 E 3 i Y 1 7 4 U 6 7 3 C 8 3 r G h m t Y v _ r B t m w F j o 7 B 9 z 9 H w i v P 2 u o 0 B q 5 u i B l 1 m g B y 0 q F x z x i B 7 i 3 M 8 u 6 r B h m r x C m t t v B - r p o B - 0 9 H 4 1 w p C 7 6 6 L g i h q C 8 5 t E r u n B 5 h h I _ q q M i t 8 4 B l 9 X 0 x m r B h y 3 - C _ s q K m 9 Z p 1 o N j j g 5 B u q j g B 4 o o F 2 u o S q - g p I k h j T t 5 g F w 1 s S s v 6 o B y y m a p q v I _ 4 6 T 9 h _ B m 3 h L s y _ U 6 o h E r n o B z 1 z P k z 0 F p t 5 N r p r L k s n t B p - k Y t 4 y O r t I s 1 z D - k 2 p B 0 p 7 d s 1 2 w H k x 9 k B z g 4 Z n - 0 J 9 k z H w 6 y t C 5 o k a 3 8 6 2 C 6 z z d t 4 9 d p o l Q _ o h y B 9 8 l Z 1 p w 1 B _ 5 v U y 4 w v F 2 6 z j B t p 4 G j i 7 k B 5 h x t E 5 y t b 5 7 s E l l t k B - t 9 E g y 8 L t y s C - l k U r w x c t 0 h _ B q 8 g C j k j J t 8 z I 2 q 4 T h v 1 X p v 5 K 8 1 j i D 4 9 g H w l 6 D o t j X p v v C x z l C 3 n - B u 4 k G p v 8 E 2 5 q V z w N 2 z q 7 E _ y s o B 0 s 4 O 6 - m M m 0 1 B 5 i o W m 1 W 9 8 3 e k s 3 L 0 k 7 D i q x f t _ q U 5 i j B 9 0 n C 2 4 r D u v k B z k 6 H q 0 6 G i 3 t J 8 m 7 I 6 j t H q p 7 K g j t 1 B j 8 m c 6 6 - M p - m p B x 2 - B _ 0 v J 5 q 8 H 8 t 0 C 8 3 u I r 9 v P 1 u 1 O s 2 _ M 9 j k E 0 x h Q q q 1 D 6 r g E s s 5 S m 7 k Y 1 i w H _ 0 l J 0 8 R k q y v B o 3 s P 4 k 2 C w 0 I 0 l l F m g q C w w j - C 8 t 5 b m r h I 9 z _ U r v u K j 1 x H 0 k l H 4 x u V x l 3 M 5 5 h K 0 j j U u r y L q r l F h 3 9 r D q v 5 N p 1 t L _ 6 7 L 5 v n G r k t h B 7 w 5 Q h x 7 F h k l V n 9 s u B n X o p _ k C x h u E y 5 8 P p 5 w U o y v a g 5 l H 6 2 g v F v o 4 D n o r M y - u Q 0 2 0 L 6 5 7 D n h s B 5 5 i n B 0 h i O 6 o 9 R 1 6 E g p j B w w p C n r 4 o E z u 9 I 1 o 2 B o 1 3 a i j 8 F 7 7 g a m z v F q - 1 U y u x c x z z a g j _ E r h n R 5 p r n B 4 9 r m C r h t H m m g N u 0 v P y r z 2 B 3 n n k B s v x d z m x Q q z v 3 I q j 6 i F x 5 y H - 9 r K q g l 9 B 1 r l n C n 1 y v C s y q C q o z U 8 4 r 4 G 4 y r 3 B o p 1 9 D _ r x h C - k 7 C v h 0 m H p z i o B r s n e v i 4 N 0 t 0 3 B 6 g m M w o Z r i z X i w 3 g B p z z Z y m n J 9 n m G q 9 x G w v k w V g i 3 I 9 u p x K 9 n g K 0 o r C o o 4 J l 1 l Z - z - E 0 l 5 Y r 0 2 D w j v H m l o L n s r O 7 m k H q 8 3 g B h 3 1 F 1 1 q j B 1 l l N r x 4 S m g - V 4 w 0 i B 9 8 z W 1 8 q j B q 0 h S 9 n 4 B i 4 7 y D z - o I 4 h - n C k m _ K 6 4 u K q z w 8 B r 8 i C j m l N l - g l B g n 5 G t g t D 6 x 7 C 4 - j B t v l R l v 1 o B x o l F z h 4 H q s u B z 7 o h B 5 3 3 B 2 t _ s F w 5 r H 8 1 l r C 8 9 m Q 4 0 8 I 1 w 3 F l k 6 R z q i u B k w 4 E 7 r g R u r t S l m u I 2 5 1 D 8 r 1 W _ q p 6 B p 3 8 j B y n o B u o b m t q I g m z F l p w M n 0 7 E 7 k n F x m z t B 8 p 9 h B m r t C n m t H r y t C 7 j 9 H g _ k I _ 1 n w E 5 q l l B x m q C 2 z 0 j F _ 3 j m C 3 w p I y y 0 L 6 7 m K h i s 1 E k 3 z K t y 3 L 7 v t x B 7 h 0 L 5 w p N l w g F v 3 o J v m 4 N r w - h C w j x B h t l I _ h z E 2 8 8 F p 0 7 w B k 5 4 I s y 0 g B - x 9 u B 4 h r C 4 s q D l t q C m l y N t 2 z E _ 2 s F q q j C k 9 3 E r 8 s C s v n V 4 g u M l h k G v 4 t 6 B 5 h l E j g _ E l s k C u r 6 g B 5 _ t J r s B l m p W 7 1 R 0 1 4 M _ 9 8 D 6 m l J h 5 t P k 3 g h B i v m K - k t Q 2 u z J - 3 g D i h 4 C 2 9 o C r q 4 E k k 9 F 1 8 8 X _ s 3 E n m K _ - _ N 5 6 o J 2 3 4 k C q i r H l 4 y D k w i R 6 r o L l q z L 7 g 2 J 4 s 8 G i w _ C v z r I m n y X l 5 p O 8 j 8 I y w 1 8 B 7 0 4 F i 6 z C k u z y B 1 k j J 3 2 m D 0 m 4 B y t _ E k k y D j x x J 1 _ r G x k w d u r l F 7 0 z 3 B y 9 _ i B m g j n B k u t C - 9 r O h t s L 4 3 s 8 B z y y D x z 3 Z q 9 i C o t 8 D l p l B 8 m n L i r p n C 4 q l S k 5 u g E m z 5 l B u z v M o k e 0 s g J u w y I q r o B m 1 1 O n w 7 F n v o h C 3 z 1 y C k u x a w o m V i u 2 B w v 0 J m - g D 2 2 h E 6 q z s B _ 6 o D y v 3 D _ _ 7 C 6 n t C x p t h D 0 o 3 p B r 8 6 J h y n I i h - p C 0 9 5 u C _ w h B w i _ M 7 i p s B i x g R i r j D 3 r 6 F x x 8 h C s y z p C _ z l L 9 h q K p 7 w c s i i G s 7 q j B - 2 u q B x v z X y g - I w q s W h j 3 c s 0 6 D y w 9 I p u - B u 8 4 D s j j E 7 k 9 G i 2 p M w o m L 3 2 n B t n 0 i B 5 m n W 2 l l F s - x U q h 4 O j z 2 8 E 6 m m P 3 u t x B z s _ 8 B 9 u 4 w B p o 0 i B t n 3 B 1 o 3 F g 3 _ B 6 x j F n i 0 B o z q D o x v V 6 m m C m 4 9 W t t u K u 4 3 N p z 0 T 7 m i I t t v E 1 9 l F n x h n B h 0 z O 5 p q B m m 6 F 7 o z z B v s - n B h 6 6 F s 2 4 G 2 n x f 0 p h G 3 6 o t B x 1 m x G s o _ H 1 v 6 r B w u w H - k r Q n o 4 y F 8 6 7 C _ y l R h u j i D k m n H 2 5 - D g i s M w q 6 J 9 i n S 5 v p B 2 m - D 4 4 m D v 4 h h B j u o u C g _ 7 a 7 o 4 D 7 s m F t z 3 J 2 v w B q q r O 3 l g u C 0 i j H x - j J 6 2 g U v n g D 2 w 7 B n 4 x K 9 9 x 5 C p v g r B 5 m w U - 5 x G 5 n y N 8 i 6 D 4 l m 2 C m t 5 p E j t z G r h t D 0 m o E y w l E w o 2 B n w z C 5 1 j M h l 0 K 5 2 g C n s r J h h h x E z w s h B 8 8 l W k j y D 4 _ v M p 9 o H k i - W 0 w 0 M i o u o H 0 1 r V 5 n l X s 4 r x B 8 o v F 1 _ L g 9 t L s j s h B 5 C 8 q o L o u v D u J h m i G z 0 _ O 3 9 g 7 B o w 7 H t 5 6 D 2 3 9 I t m 0 D x t r D r 3 r E q 4 l B 7 - z G q l 1 C 9 n x W 5 u q D 9 t l D u 4 p D _ o t c o k v h B 4 l 0 v D 4 y 8 I j q r K m w l T 2 i 9 H k i w C k h 4 b 4 s u h D 4 s m E w w 4 G n 0 r F j 1 v h C h v z L v m u O y m l F 8 m 1 g B h i 4 R y 2 b _ s 5 w Q 0 _ 4 F l 7 p T 0 5 k y I l l 5 _ L v 9 D 6 x V p y I s u o - C 7 z o F o 0 h F u r n J m o y C i _ _ 6 E z m l y B x o q f w 6 r G u h 8 k C q r 3 u G q z 4 D x O k k r B m - G t p B 8 9 k H n u r B g s 5 D x j k H v t 0 4 B k g z G t 9 6 D l p j D 9 j i p h B x 8 m 9 B h j 1 7 D 4 4 0 G y y 4 D 4 x g o U u q n 2 P 4 y 5 P k x 9 i B h 2 v P x m 8 v E 9 h 1 W m v 3 F g o w m B k 7 p n B v h w 2 D m o 6 O o x 0 9 B 7 k 7 6 C h 2 j 9 E 0 6 y j B g w - p B 8 9 l U 7 j 3 i J m 5 - l B j g - F 0 p n G v z o 0 B 7 - 0 4 J 8 x 8 w F _ i p j B x s v 1 C _ z 9 l D 1 _ r 5 B 7 s n 0 I s k t 6 B n 7 3 K 1 s t g C n 1 v u D y t o k B 4 g w - C _ l g E 1 i 7 G 7 x y K t _ 5 K p _ n E q 2 u a j x h E 6 i o E 3 w r R l t - o B u 0 i C v i 8 D 4 _ 4 Q z x 7 C q 2 m G 2 1 p 6 C 2 o w 7 B x o r G n u o k B - 1 1 f 5 4 s 0 C _ x 4 R j 9 t Y m u k E - n r E 7 n 7 P 9 k - p B 7 w 0 w C r 1 g 5 E 6 g i E g i 1 F k _ y N t z x J l n x J s 8 9 H t q k R 1 7 r l B u 0 o C x o 6 z B m 2 _ M w v p a r k 3 P 1 o 8 G o y o F r - j J z l l M x l 4 G u p 4 6 C p z 4 h B j h y V i 7 u F y 4 n T y 0 l o B 4 4 j g B g g 6 Q w 2 p o C h v s C - 0 8 W k _ _ L j p l o C k 3 2 u B 9 i o m D r m r E t y 5 e 5 9 t d n r i y B s s v U 9 o s 7 B n x 6 V 0 l _ X _ y 2 z B x o k Q 7 6 0 m B o s z D y z 5 E l 5 9 E 2 3 v O p 3 3 I 6 7 _ b 9 6 y J 5 w j C m i s q B s _ - V 9 7 w H g 2 1 v B j w s N r n q Q l 5 v Z 2 u m h B t y 2 s B x k w C t 5 - T k g 3 O o _ y Z s o 3 _ B 6 4 x S 5 y w H t y 5 l D 5 o 7 1 E v 3 u H k s 0 h B y 8 s D o 6 j H - r 0 X m n u C _ s - J r t 7 R t y v F 7 4 - M l 2 7 F t 3 _ E 4 g 6 B 2 5 r J o l i F r x 9 C 0 v n 3 B m w g d m u u M q s n h E k 8 s m B 7 x h u B h _ 1 R q 0 n r D t r h o J 8 1 x e q l h D h i 1 G 6 x 2 B x z q 1 C _ l j N m 1 0 z B 2 q i U h v i S k 4 h x D 0 h 3 u E 6 q h n D l v o d x w 8 S j 2 - J w l t X w 9 k I n k t 5 C k _ - B i t r L t x v H s _ 4 E 9 - x o C n 4 s t B w 6 m R 4 3 x _ F w q q V o 1 l Q z 8 p H v i w i B 0 m 8 F n 3 m 9 Q 2 y 7 T r _ i V _ h o F 4 8 z D 3 1 o F _ 5 1 D y z s J 0 u X 0 _ 7 w B 4 h g d t 4 q T w r x M v r m p D 7 - m 6 I h n 2 8 E v s m T q 1 4 X 6 y y j B t p 5 d 1 2 4 K x t x C l y 1 h B 0 5 v k E 6 1 s S g v r N r 4 r k B z x p g C r 4 8 a - t r D g q y Z 0 j _ - D w o j r C g 6 v 0 B u v z I _ p i t B p q _ O r 1 p n B 0 n o 9 B 0 z l l G j s 1 j E 5 h g l O u m t Z p 4 y n N z 6 h k G n r i C o 9 3 B 7 s r C i 5 b m u U v g u B j k F x q r B x 5 L u l k T g s r K g 9 h h B q h z C p w s o B n p M v w j D z 4 U 0 j - G n m G r h 5 D 7 4 7 C r x g B t q S o o u H y m g h B u r n E z 8 0 C 3 3 Z r o j B - 5 0 D j 4 7 C h q Z s p 6 C q x P s 7 F 1 1 Q m k Q y x P s 2 O v k 2 C 6 y j F 5 o J 8 g 8 B l q g F o w l D i n Y r n I 0 k u D g i y C 8 6 U y y K 0 - Z u o h D g 7 Q 8 q Y 7 5 0 B o i U 3 _ x C 5 v f m p Q k l z B 7 m g D - 7 9 D 0 n 0 J 3 i s Z h l O x n o C 4 7 r _ B y h 1 D _ x r F u t i B w q h C p l n H 5 9 X 6 p i F q j t K o 8 r C r 8 s L g q - C y - D 8 9 l Y 5 4 4 d i v h L u 9 i i B 0 t i 9 D g h g C 7 p u H i k X w k o B w 2 q C j _ t F 1 y 6 M t 7 o U k v q K s 6 R m 7 u B z p a 1 s K x t 4 C 6 2 5 B q r 8 B h n _ B m 7 v c q 9 q d y w 5 Y i u h C x r V 7 m 9 Q g n s G 3 y o E i 9 j B i y c o y x B - x U n q 8 D t 1 _ F 0 q q F z 9 w Q n q _ D i 8 k L w j i l B t 4 7 J g 5 i C h n L m l S 5 _ f w s k B j 0 g B l 2 X g 2 e u l U 6 x N 6 v p B l m z F j 4 x P o h J o 0 4 B 4 t R o g o C 3 5 u C x - W z h O 0 v 0 B 5 s k Y h x d 2 y o B 3 g - D 8 v 4 S n 2 d m q h C z - l C 2 n l F 4 v m B x 7 9 F t - l B 9 1 t E - t 1 B t h k B 7 0 f l 7 R r 0 j F 7 2 8 C m 7 u E u k 6 C w x z B 2 v y B - u x a _ - 1 B y g m D 5 p - D u o 2 B 6 j W _ 5 n B k z n B 4 v M - 5 R - y x B 2 6 p D h t Q 1 g - E g q z M k h H 1 v y K k j k B j 7 h B 6 4 u E v 5 7 D 9 q j P 0 2 5 E k _ W p j b _ j t B j y o C i 0 6 E t w m G 8 n R m i w R h h w B m w 4 B j 1 J p 3 u B 4 j 5 B j v t B q 1 1 D y 4 u G u u n C x g 3 E 4 7 1 C 4 4 5 q B r p _ L l 8 0 3 C y p n 5 D 5 t m J 9 _ 6 G i l o E i - o m B h o _ C 1 l Q 0 l y h B _ 9 v E 3 g x D 3 v w F 3 8 1 B 9 n K z 0 6 D 0 p T v 2 N s s o C h g o J u m r E r r L 3 g Q g r q F t g q B o x 1 I r m x B o q z I v i m I 9 w t D r 7 C z z p Q 7 l J h t O 4 w j Z 0 w t I h v 7 T _ o x G p s 2 O 5 o l N 0 p n K 4 3 6 m C u o 4 R i q q B l - g Q p u p N y s z I s i u D 6 v q C _ n s c n x y G z i 6 B 5 h z F l 9 Q u m a t _ T x t P 5 1 n H z 0 6 L k u 9 B 0 _ D h 4 M w - 9 C z r 3 F t i H l 1 r D 7 q j I 7 - v G m i v L _ j 0 E t r k E i - 1 C 1 g y C t r 1 C t n q O p t r D 1 o R m 4 u C k k w B - l y I u 4 s B 9 - X - 7 h B n t 9 I 1 2 y K v i H - o z C 0 h F r 7 y P j 4 j D _ v u B y v p D r 1 w B 8 9 p N m _ 7 B g n p C 9 5 w Q y z g O h l f w v C y i r E 1 1 f 0 1 t B m v a z k e m m z D n y F j k G y 2 0 Q _ w 4 C i i 1 D i 7 j 4 B 1 j 8 i B w p _ u B z t c k w o D _ p p B 3 p u B 4 y 9 G h h s B 5 _ 6 H l p m T l s L 7 2 m J 2 l p C t q l B 9 t i L 5 t G p - - B m 5 1 E u _ t L t n 9 R 4 9 k E 9 - f 6 4 u C 7 j L n 3 U q 5 T r r 2 C y x m B z 9 V k 2 1 J 2 7 9 s B 0 8 u E 5 q m e r 1 o i B v 4 9 j B y k x Z m v u B n k 2 I 1 1 u H r s q F 3 w t n C _ 3 3 g B y 1 o E _ 8 S n 7 w a z 7 x G i l z C 4 l - C l t t Z j q l G y u n O y p _ D m o s S n - 4 I o q i D k m h J 7 3 6 Y v j y F 7 k j B n 7 x X 4 6 j L 7 r q B _ g 4 F 7 l I z p x B v 6 O h k M w o M 1 n Q - i H r 6 o B g 0 7 G n l t D m h m B k g m C s 4 q D z k t D h 3 F 8 u n F x m n H j 3 0 E i 4 M m y 6 D y 2 n D 9 - r O o s c h s S j _ l B n _ _ t B _ g q D 8 g h D r u 7 x B v n u E x s l L l y 7 D 6 l f 5 7 k C g 4 u R 6 n i D m u B 5 p i C 6 j Z g o 6 N 9 h 4 C 8 1 n C 7 g i D o r h n C t o s B v s u E x h k D 6 p j P w _ _ B - o E 3 y - B j 7 F h 1 J 8 u J i 8 Q v v j B y s D s v l d _ 8 2 j F 9 q - a 5 v m R g o n 1 B 5 1 3 V u y J 7 v i u B g v _ C y x U j p q C u 3 q G z 6 2 Z o o a k j y B q w t G x g L h 4 0 B m z n C h 4 g I 8 _ m h B 3 - j C 0 h _ C q g x H p 3 y D j j 0 L - 5 W 1 6 y B u 4 s I y 9 b 2 k q N r y y J 7 k H 8 4 _ B w 2 b h m r G v j m I s - J w 2 1 E g 7 g F p - i B - - n J j q 9 E v l 8 R v 4 h w B x g 2 F n m a - t b x w M h q y C 1 t o g D k n _ H y l 7 V - u 5 D v r p C 2 v n F 0 m 8 N v x l L y p t B q z j B v p g R j s 8 0 D i o q r C q 6 h J i 9 6 E 5 j o E _ t s B 1 n v C j o g E i p - B t l U u _ K i g 6 B _ 7 9 B g 4 P 9 8 3 B h q T 1 r 4 B 3 p d r 3 w B l 4 - 9 B v v m F z q R n o j B u s g B 2 x x E m t E u 7 F n 2 8 B _ 5 s B o p 9 E 7 5 w D t 5 2 C 7 m h B z h Q 9 - i G l y 0 H w l _ O y p i E p 6 S q m j C w n 2 E y 8 n B - 9 S 2 6 m I g 0 4 C 2 q o B 6 x F h n 5 B 7 z I k h 7 C - w 3 3 C 6 i L m j 3 B q 4 E g o h o B 7 h r j B 3 6 1 K 7 o v H 4 u q K w i 7 W x 6 s C y y o 7 B j j h B i - u Q u u s C n p z H 3 i _ Q 8 r 2 L 3 q r w D w u v B 8 x s D 8 4 q d l 2 i O 6 l o J g q q D g 5 E p x J 7 s 6 D - u N 9 - S z t U l n F u n U w _ z C x 6 n B n q L s s 0 C p x - B i r Z j 6 a o 3 T q u O i g n B i z - Y 1 s k B - - q C p - i n B z 3 6 X y x r K n l R 0 2 s E t 5 U n w 7 H p w 3 i B 8 7 w K z - x C i 7 v B j g L 8 l g C h h w C 8 _ l C 3 - i F 0 r y D y 0 K s 7 g B _ 4 w G s o 4 B h 8 8 I r - 0 H s 1 p S p q s k C h m J 3 _ z x C 5 p r Z 1 x t L h 9 1 B 7 l 3 G w _ i F y 1 Q h h K p 5 7 B 5 2 P 6 x v K r r 0 E h y 3 D k - g G m v l t B t x - E 4 h y C x p r F p y y M 6 l l D g o V 7 _ f - n 2 E p 8 k D k j s F - i i C x u j C s 4 r G x p b 7 q n B 7 w l C g p M u u e h r R 2 n i B q 7 _ D n 2 g B q w c - z 0 G 7 q h B s i 6 C j q i B z q 8 B 2 t 9 K h 4 J v l 2 D o y 6 E q - n B 1 q e m _ 0 N 2 x N g g 4 D _ o q B s w i B 5 h s B w h k D 9 v m C 5 q 4 J z 2 n G 1 l t B q y _ F q 0 k B 8 w m G 3 4 7 X _ u y F _ i 5 B r i k M x w l G 6 s 6 C 5 r i D t x 0 D q q J v l g C 3 8 x G 8 t X 1 - d t z n B 1 t n F r n d q t K g 8 _ b i y v B _ p V v y i I s g M x g U r 4 G 7 h U s v 8 G - x G l 2 L v k H g 0 _ E x 4 g C h 7 j B m i 5 O 7 g N 6 z g D j m g H 9 o 5 H l 9 C - m R r 4 f 1 0 E 1 o j D q - K q 7 p G k 2 P m k 9 j B r 3 w O i - L j p m F t h d n 0 H m 5 O n u M 2 0 Y x _ h C t w q C l - v D q s 7 C l j B _ h L 2 m e 5 j O 9 u M q u a 7 4 a u s v D y z D j y H 6 o c l y K 4 w L 0 4 G j x I z i L 5 n F z o C _ q I y T 0 4 i D v i l B 6 3 J i l B j v H y k T s j S s h B 1 6 T x 7 z B 0 m F q p D 6 _ t C n - 4 D 6 l B p s J l d u 7 E _ m O y _ V y 6 L 6 s I z r l B 1 g B 7 w N j - L w u M w T 2 t N k X h n h B r g C 9 i N m y P 5 2 K 7 m K 8 _ 1 C q - F p n G w i p B 7 w D r g I 8 n J 3 4 W 8 2 r C w p V 9 9 k B i 7 - B w p E t h j C r k l B z t G q j R _ q E 1 m i B t q b p g Q 0 9 F g h E n y H 2 4 i B n p E p i W 7 m E s h 8 B q 6 I 6 i Y n y B h s K 0 w M 2 9 V 5 p D 7 q S g n i C l l q B x 1 i C 5 i 4 C 1 v a j Z 6 0 o B 5 j l B k y c 3 8 D h 2 J 2 m r M 6 r E i h H i o F k 7 I 4 0 w B s q x J 5 7 l M 0 - x X 9 9 x o D 9 9 7 p B 2 m 2 i C - i - F 7 p 7 I z 4 g E k y g S o z k B 4 6 i B k 5 k Y o 8 b t n V x n _ D o x y Z 0 z 3 P v u E k q r M 6 0 6 w F x h m C 8 - N s 0 8 C y 1 _ W q 5 m N h o m D l g V w _ e _ 8 l I 7 t Q q 9 S h _ Z i v I 6 2 6 B i 8 w B p v t J 5 8 X i 2 f l 7 T s r n B v 7 l C j l M v _ k B _ z I 8 o L r u m B 8 x I 1 g 4 C t h Y 7 _ G h l q C o 1 h B 5 w V 3 v v M u 0 j D 1 - n B 7 m K n 7 J x l p C 9 4 j B q n g D 3 0 1 D l l U r 7 S 2 h E 9 y 3 M p - w B 5 h Q m z n E p y j G 9 r i C i 6 0 I 5 i Y v 8 j F u 5 h M s t _ B q 5 p C 2 u h B v x K z 3 1 G z 3 o K 2 l k F j j 1 D 9 4 8 D v 3 3 B 1 0 u F 6 w J - 3 0 D s z 1 C h 9 k G g o 6 H r 1 7 B x _ z G g g 2 B g p K z 5 b x n u B - w w D 5 3 E 1 6 g B x u _ H - q T v o 0 D g o n L 9 3 Q - x 1 F x z U n o N t p F k s R - u L 7 9 t B i 0 r C h v l D x j 2 I r 0 s d 2 0 Q t v Y 1 z K r w e v p o H s y _ C z 7 v a w i 4 _ C n 9 t C y n 2 D 2 6 5 U 3 l w B y j v E x t k J g i g E w v K j 4 L z z k B x n j B j 5 U _ 4 c o p d h 6 G j 1 t B v i H k 3 c _ 5 o F 8 2 d 4 y p H 4 3 h B z 8 Q 6 y k C - o g E g w t o B t q 6 F 8 3 q D w l F p u h B v k _ B q 6 C q y 6 C 8 l m B y r q D m j G _ o x 6 B s 2 k O k 6 f 1 l f x 1 y J t m i B 4 s I v 1 a v 6 0 C 7 y k B q - o C _ 3 m D r 7 K m w T i 9 g O x t N 3 m 6 G 1 6 w D m v 9 F r 5 u B t _ y i B s h 4 u C z 7 3 F 4 m y p B j s i X 9 u P k 8 6 I r - T _ 7 0 C y y u C 2 y 0 B r _ m D m u O g - 6 C 6 2 J l i I - m F g h j B o i r M i 0 1 _ B 9 i 8 J j v L p 8 2 M 9 r R z t t B g _ k D v 8 v B 9 w i B 4 p - O 7 1 i F l n t D 5 7 v F g 1 t C q o L l w u B s 2 g B r _ e m c n p j I _ h 2 N h u y 9 D q o 4 3 B 5 0 4 S m r u z D p v l a r h r h D _ j 4 J w g 7 n B g g 9 M 2 x i b 3 r t H z u p W 6 9 n K z p h m D g 7 x F j n 8 C 7 t o H s i 8 X g o 4 K _ _ u Z 9 k k s C 2 0 6 y I i 4 q w B j n q p B q 0 - w C 3 r 3 U n 4 o C n z 2 G 3 z - K i z n R s z n 6 C i u t r B i i j U g 0 o D z y x L h y p K l 8 k f z h _ L o j l _ G y s u x D v n v d g 9 h f y 2 m c t y k J 1 7 l f - y u e i y s 1 B 7 z w _ F k 2 t C 5 r j l C 2 1 t f 9 y j e z 2 u f 9 7 r K x 0 z 3 F 8 7 m G j j k e 6 t t t b u s u M q 4 g Y 7 t u O l 5 x I x i _ D l q - e 6 8 5 T g o r p B u 0 6 g B 8 m 4 u U l 7 n 5 B p x q G z q i l K r 5 6 i B r z 3 P _ q l O g 5 w b j x 8 K t p i X v w 1 l C t o m k B m - z q B 2 q z H 4 p u s B 0 j 6 H x h s B 1 q 7 N 5 n v M x u o W t s i H 9 5 n e g o j N k v o L 3 s r I m o s n B 4 _ 2 N i p r C _ 7 X 0 k V l l m M i h k I p - B i q 4 D v 4 t H 2 r 3 G x o j D g g r C 3 r l C 1 w z H 2 3 z b 8 g r G r 5 5 b r v 8 8 B 4 _ p l E - p r L g v _ D - h 4 F - s w d r 1 3 R 0 5 3 a 4 o _ K y 2 h B s q o x C r r 0 G 1 g 5 m C 9 r 0 g D k s 0 D 6 t i i E k w j T 7 4 _ m B v 2 y R y 6 w B 9 k t 1 B t 9 w F 4 6 l o B 6 v h H 2 x g F x y _ W 2 7 q D j l 5 I r 0 3 H n _ m M t v j T 9 8 8 D s v 3 C p 4 7 C v 4 q K 2 6 7 K z y 5 O y w R u i 4 c q j 0 S 0 m 7 C v - 4 T 3 m u M k _ g E p 7 h g E n j s Q i u - 0 D 6 o 9 I 5 j l J p t z m C 7 _ o y C o m p o J - o w G 3 6 z I 1 s g D 5 5 g J v 7 x V g 2 n E v 5 r y B j 5 x U g 1 5 H u 3 _ J 9 t 8 H y - m b u 9 o - E 3 m l E g z 6 C l p 1 G 8 r p G u g o 7 B _ n 6 W 0 o g U 9 j m n B i i y F q k w N n z 6 B 2 _ p h B y j 1 g D v - l S q z i c z l _ Q t 2 1 C s v n 5 B s 1 o u C j 6 n g E k i 6 M g p _ N w z p o F t w - H _ 6 v J q 0 i 0 G 4 l x c - m t 8 C y - n I 3 w 7 L - s 6 G h q s u D w n l e _ 8 r b l w 6 D m 8 9 D q p 6 5 B p - m 8 C 2 s p P j y r M 1 3 2 B z u s f w 4 - v D g 9 n p B y z h i J 8 m v C 7 v 5 c 2 v 5 H 9 o o D g 4 z D v 9 w p B 6 j 3 h B 8 r - j I u x n Q _ k o J r 9 u R 9 4 0 9 D w r s E 6 - t q B g o p m B 4 p 7 m B k 5 t C y u o D m r u P p g 0 I o m y S j w 0 m I y 4 t N 9 w _ D n w 2 D q 8 - S 9 v 9 g B - x 7 N h j r F j o k k C 6 o t X o 2 m c 8 l o n B h v u J o 9 s c i g s P q 7 w K 3 p _ Q 6 - 1 F i w t I 6 j 5 j C 2 9 0 M 1 t h I x y m E q 7 l S y 3 h C 4 z u D q x 5 D t v h J _ h - B u z p B k 6 2 t B k g 6 C k l k K m i - B 2 p 9 H o 7 u m B q 1 5 n B u 7 1 0 C k u g S n 2 l 1 F n q 6 Q l 7 t G i l r K 2 z l I 2 v r B o o x J h p z H 4 0 n j B h 7 - F t 7 t H n t k s B z k i E 3 7 m M 3 _ r I q t h H w n 6 H z m 4 G i m 3 G x p p I 7 p z K - 1 6 L 1 s d n z 0 y B s m 5 L p 0 1 B q g 3 X q l x R 4 n n G 1 o v i B 9 2 r G w n 2 i E r h y - B q t 1 J n p x i B y v p f w 8 n k B m 6 x N p p u I h l t i B t h y V y q g T s o w c 8 o p C k - n P l r l R 7 g 7 E n q v K m s z E n i 5 2 C z o h Y i w y Z 8 k r B o r j N m x b h 9 4 P k h i D t 4 3 G 6 m m G w v n E g _ 8 a j 7 v w C 6 5 6 I - 2 w G l i w J _ u 1 L _ s z D t 3 8 F p s _ L q g - J 4 g t e h 2 m m C 5 s 4 J h n j K 3 0 i C 6 9 y 6 B 4 v s B 1 y 9 i B 5 t u F 1 w y N v r v E 5 k p K q t 2 1 B w 5 n E x s h X n 6 j S n y U 4 7 s D w i h H 7 v w H 2 m 4 B _ 7 l E 9 6 t N 7 t g E w o z F 3 6 t O q 2 t a i 3 6 l B _ o p L m 1 6 r B 6 7 _ I n y 9 K y _ 6 R 3 v - J z 6 1 F 2 5 j l B 5 7 w H i r 0 J 1 8 h G r j f y u 7 F j k q E 0 g l S - 1 - a 0 k g r B q 6 2 E w 0 i E h s g F 8 s 0 C 8 2 z B u 8 7 P 8 _ 9 H g x g R h g k C m o y M 1 4 i P 2 p s O m z y E j 9 x I z j n L o q p E h n - k B k h r D 5 l - N j m m m B m 7 4 z C p p _ D 6 _ p E - 5 a h p t q B u k z W 0 2 9 E x w - Z 2 2 0 H - t 8 I w s u K 5 _ k V g - q P - 3 h Q v l _ C s k 4 K p s 3 R q 2 s F j 8 M w u j M 3 z 3 E t j 0 W 5 1 k H p h m G 6 x u X u _ z D u x m C p x 0 D 7 n 6 I k l g M 7 k h J w - g b s k w d k 1 x G w _ i H - 9 0 I 3 p 3 R w n _ G o k l B p 2 o G o z 2 H u k p E 0 o 5 j C y 7 r R 1 5 8 D k 7 2 J l j y R 0 i w K 5 x g D r w u D p o 6 M 2 3 5 P n - j D s l t E j u p F u _ 8 D y x 5 H k o x N _ n l J n 4 l Q 5 i k D _ 4 2 G 0 v 8 V p - z G s j r E p p m H 2 3 m G t r 0 K 9 t 9 R v 0 o B i k v Q 2 - s I s i _ E 9 s D 2 8 5 O 5 w 4 h B l p x u N q n o b m _ w m B h h 2 l B w 5 y y B i y - K 1 z x _ D o u n K l g n b t u y J 5 _ o L x n p s B z z k K p z l 2 B n s z V i 2 i 0 B 2 v 7 l C _ h n x F 4 k 5 R 1 u u a h 0 l P 1 5 v S l 2 w i C h v q O q 8 r G t v p 7 M z w l _ E z k v u C h j 7 p C k x o h B k h i V n k - V 3 n q G 9 3 _ I i 7 k Q s l 1 a 4 7 v n B t t n B k 6 4 u B _ 5 k K x k g E o r 4 x C o t x C k _ 5 U 0 3 j 6 B 5 8 o k B i 3 6 1 C m z m F v z w 7 F l q 3 g D w r 8 P i y 4 7 D h m 1 L s 7 w E y j k B h 7 v 2 N 9 v p T 9 j 8 N - _ 1 K k 7 6 E - q y 9 D m 3 h K u h m e 5 i x D t 4 8 F y y 2 h B h 1 t d s s v t B r o 6 3 B 2 2 h W n 6 9 k B 6 3 t m B 3 n 4 S 8 1 h 8 E - 7 6 n B n 7 8 v D l n n - B n z 3 B 9 7 8 H t h _ D k x 8 d _ _ m P j v 7 g C l 6 2 O u 8 l K w w h h B p 0 6 O u 9 k g B v x 8 2 B 2 u w T r y o B _ 0 7 w B z 5 u r B 5 w o n B 0 l _ J 9 h t H 6 1 q u B s 1 t S 8 y 1 h C g p o s C 8 1 k x B v 4 q 8 B 6 2 z Z y x 1 9 E 9 6 j _ O p j - q N z p k H - 2 u g B 1 s m y D 7 - i P y 6 o B j 5 8 6 D v w u L l 4 g x F w z h v B 7 x 9 G 6 z r D u z x E p 7 x F r 1 i B r h - E k 7 w G 0 h n G p r 0 v E 1 n 0 x F 3 j p r B j l g _ B l k 8 M 8 m 5 S g _ n 4 B y t l N y z x P 9 g 4 y B u - x O 6 t n q G r z y C i 1 p k D j q i U g w h N 8 w 8 F - k n Y 2 w l M i w i z B j w r H 0 h 5 a j 8 s a - h 9 n C i 1 2 F g 9 u X p 5 2 o C m 5 m O 6 g m C 6 s 8 F y k s D m z y H 8 0 q y P n q i g B 9 i h G 1 6 3 V p k w R l 1 n L 3 v g J 8 0 p J r r o H 3 1 w C o 7 x D j 8 6 J w 7 _ B 9 y _ B x h m t C m u m d 7 0 m O z r j U s 7 w p C 0 v 4 G q o j C 0 h r F 2 5 n y B v g V 5 5 r T i n t R q w z b 3 x 9 C 0 q 6 I x 3 3 G n r 7 Q t i g B l 8 i 2 B s 6 n b k 8 g e k r h c y 0 v U 7 9 z E 2 0 p E g p v I o 9 9 F l 0 r S i j y G q i p C 1 9 s B 9 - k P 0 i 9 M p m l p B 6 l _ K s k x I h x 0 D i 8 o a q x 8 c w 3 x S y 0 u E k 3 6 E q 4 h O x x 6 G 3 s h C 3 y g D g 5 l g B 1 3 t - B v q 5 D 6 o 7 d 5 _ w J - t i M t v t C i v 4 M q q 1 E 5 m s S o r 4 s C j - n P g h n Q t 8 r 2 B 7 u 3 B y 3 h O 7 i h R y 5 w M w t 2 a q h q 8 C v p - N 5 m v E 6 g 7 F 9 m u I v i g F 4 p x L 8 q 5 H o 5 5 K 3 k 1 E q p m D q j s o B 1 g o P t _ 0 a z u 6 M j q 2 0 E j 7 1 R w k m m B q 9 _ H n 8 w U 7 r t g B _ g r P j u u 0 C t j w J x 9 y E w p z V 5 i v 5 B 3 2 x P j 5 n B 8 9 x m B 0 l n G r x 9 L 1 5 2 M x q n p B i j 1 - B 6 4 1 X 4 8 g f 3 s 7 C w g x R 7 u z E m m _ C r z 7 J 3 j z F 8 4 t B o l k F 0 k n B 9 j _ D v i o K h w y G 2 - 2 C m 6 - h C u 9 u B z 3 o Q 2 z p Y 9 h u 9 C y 6 g 2 B - t g k D u x o J s u t j B l 6 l V w x - j D l i 8 3 B 7 9 v J x k n I r 4 9 M p t 7 I p r 7 E t o h k B 7 6 v s B q _ r D 5 0 4 Z t 7 u S n _ q - C - p 1 F y y n D 6 j 3 B u q 8 j B _ q i R m g q C l l - Q t 3 - H u x g H 0 x r f _ q s F p v p r B l j 1 E 6 9 3 O y p n K - 7 j W q m n W 8 w h k C u v z 6 D 4 m j E m 0 j M i v y g E 2 l l D n 2 4 k H 4 g z m B l s 9 z C k j z q B v - u Z q 7 9 y B t - z k B y x u j G u o y - C r 1 g U o 7 - 4 C s m - 3 B i w 2 P i 2 h 2 B w r 0 O _ 8 n L 8 1 z m B v q m T - g W t 2 n Q s - u Y 7 u u X m s 0 M o u 2 E 5 u p O j 7 n G z 9 k I x w 8 Z 8 i j 8 O 0 w t 3 D v u t j E - m _ f y u r Z q 9 o P _ z l D g 6 _ n C r 2 n Z t 6 6 r B x r 8 0 B o k 1 l H o y y J y m z b n v 8 U 5 j - H 4 _ t L z q p E r n i D 5 6 j H v 9 j v D 5 z 2 L n y i K 5 h w F 8 6 i H i - 9 l B j t _ n B w 0 m X t 0 i N 7 z 9 S 2 s x Q 7 u - o B - 1 x q D y s n c v 7 _ i B r 7 8 i P h t v W 7 y 2 I 7 z 9 t B z - k z F 6 w o I 8 l t Y g t t F x _ 1 d v 5 m j F q s r 4 B q x _ L 9 r j R 0 5 k V h m x p B v l 1 b _ 3 g v C n s n P 3 l 4 1 C u u k h F h 7 h d 1 1 o m B g q u Q 0 8 1 H 0 v - s B l 4 7 H 4 - y h B i 2 z B 7 0 s D s g w M 4 y v q B v q w K 9 9 p G k q k M y 9 j J y 6 2 N y 8 s u J m 8 s E l 8 3 M z 4 9 J 4 j m N k n s 1 D k 8 0 h B k 5 x j G v k u B u w - G k k s 0 D 1 n w R _ g 4 C 8 l n L v n 9 r B 3 n 1 x B o h 6 p I 2 0 k p B o 1 x Q 4 i n l B x 7 z k D y 9 g C 2 q - K 9 v 3 O 6 x n k I y 3 h M q j 8 N 0 k 5 Q - s 8 G 4 _ o M 6 9 3 F 0 q 7 Q 6 t m U r 4 _ e k - t Q y 8 1 T _ _ 6 k C 7 - - 4 B 2 h n U x r k w B o m y j B 9 q z W 4 2 6 o B l 0 w N 2 h p H l 6 o P h i _ m E o o o m C _ m 6 - G u v 6 n I 9 p 5 B m 9 t k B 7 m g E 0 0 h M o g y D 1 i s L 9 2 - B h o 8 H v 0 0 G 7 2 k I t 5 y T 0 6 1 E n i 7 H 7 3 r i B _ s m x F 2 r p X - 7 4 q C 5 - p J g 0 k d 4 k o 3 B p r o 3 D 1 g u y Q q 8 u O j 1 _ E p x 8 H p h k 5 B v 1 i Q t 3 o g D w 4 r d w j h G 6 w m G k m w t G h 0 8 m B s s u X 6 5 z C h 2 1 G 6 - - 2 C u 5 j M 8 g p F r 6 3 c s 2 z B i p 6 5 E x 8 y c x t 3 U 0 l l l D i m 4 n D s 8 k 9 C s v p v C o h 7 E l j o D 0 o 1 W 2 n t M 9 n 9 R 6 n u 3 C z o k Q u 9 l w F g v h 3 E y k h O w 6 _ W y q 1 T y 6 m I _ 6 j 2 E p o x K 4 i l P u k u Y 9 y w 9 B - s j W 1 r 4 f - t h H u 4 i O 5 p n 4 E w j _ a 0 9 8 Q w 1 u a - 3 r D r m 9 V 8 6 z Q k n 8 k C n 8 u H 7 k p E p 4 n B l k t E 6 1 9 m C u h 7 L z n x B 8 s o Q p 1 4 p B p i 8 D x v p S h 2 k t B 4 j n r B j 1 q t B y 3 5 R l j _ f 5 g z R l k l G j 0 g p B u r g W y g n L 0 2 w g B l m y j B q j i R k w i C x p l 8 C k t y C j w r a m i l P 6 w 1 E k 0 2 E 5 9 _ N 8 t n l B y n s S 4 l 2 C z v h k C 8 6 v H v 6 u J g p x E j i 7 E u _ 3 U z i y L x r i L j 9 l E 3 l 2 E m g 5 P k r 2 B z p I s u a i k i B 4 9 k C 4 x g G 8 h n C 4 j t B n 2 k L q 6 Z 9 q Q o x u E y 9 S 9 9 f u z 8 O 8 7 y F u r _ 5 B y 2 8 p C 6 j 7 H m _ t G 8 8 n B z z l M p n v B 9 8 9 H o - 4 V 6 k w I l n h z C u 6 2 B 8 v 2 B 6 g 2 B o 5 w F 3 w z C q p q B 0 4 Z 4 m g C 1 x 7 C 7 0 m Q o 7 z B v v 3 B p 6 i C i y r L o r 4 E 3 7 5 F r w M p 3 f x _ d 3 6 W 2 k z U u 6 M 8 j p C z 5 q D i o s D l x Y 2 q m E k q s F 9 - p E u _ z B r v 8 L n h 2 J 6 g V 7 7 p F r k I 1 6 M 8 m g C 7 v v D 0 h k F t p q C y 3 y C 6 n q k B 3 4 1 J g 3 n i H - 3 6 p B t 8 p C v h y F - g 9 E _ v 9 G 5 r o K v 0 3 N 3 4 w U x 7 t R 7 0 j Q s - g G v h U g 0 m G l 4 z G m - k B 3 g e 4 l s O 7 s m B 7 8 o K g x - O k n 6 J s w o W q y x u B o g 1 R k x r R 2 9 r e h y i F p k 1 R t s q E 5 t 7 N q 1 6 F g g k u C 1 m q i B z 3 k G z q n q B n 1 5 q B 7 w v 0 B t o q S q t o H v g q B _ v v 6 B j 8 5 d i o r I m x p C 2 p k M h i q z C - r n D x 5 l K 6 t m P 2 9 - c z 6 t R _ n 7 D 3 _ 9 e w 7 y Q x _ o M 6 9 t G r 7 0 L p y 3 N x 4 0 N 7 w z R 6 6 v 6 F k 1 0 v B _ 7 2 s C u - h q C u n 7 m C q 6 i V o 8 u Q u x n L 5 y 0 a y u k c g 8 x Q 1 5 4 J i q g K k 7 t s B q 8 s 9 B 3 t u O i n 0 S z h 4 E - 3 w W s z 5 R p k k c u - n H - 2 y k E 4 y m s B m i v I j m i L m q 5 J r q s B 3 n u X u i 9 U n q k 5 C m w 2 N q i 9 F o 8 - z B t y x M o u 0 W l - 4 j C 2 5 r o C i z s J w l x B l 9 u k C 7 8 7 G 3 s 0 Y i q i U _ l 5 H 5 3 9 B t 4 0 D h y 6 m D 1 0 h q E 8 - h 5 B h n W 3 o 1 R m o g C w 2 5 B p n J s s g G 9 6 X i l q B x j 2 B 5 p w B q 2 x B v u e m z K _ 9 k C 4 z 2 G m 1 6 B n u 8 H v 3 7 D u v o E v _ F y r q B 5 k v B y j M i m - B - m V g i p D w o f q w p B 2 o z B _ h u D q w 0 C j s R j q Y 0 3 h B k - k C m m 8 C w t 9 R 5 - s g B m 6 t l B i 3 p G 5 w o P 4 z h C 1 y 5 M 7 j w L h z 8 W t - 5 O 9 s 8 Q y 0 t g B m - l P 5 u 9 D 6 p l H l s s F h l s E m 5 s Q q s n O s 0 _ B w 5 R v s 2 B 6 3 6 K v z n V p 9 j G p 0 _ T j s v N 2 p v R p j 0 N 5 _ h D 2 8 s K u q n F o g r X j q h C u 6 0 E 3 h 0 C x 2 a v 9 t C u 5 h H k 1 3 C _ o i B 3 w k C w 9 L k g m C l 9 p D p i w C m j l B w q a v 4 0 B l 4 3 U _ 7 n D n x s R z w w D _ 5 p B n o q S 3 _ Z o x d l 9 O 8 9 n B s 0 Y 2 o h B 2 y p J 7 n z P t l j H j m m B y k I i t 4 B 6 s q D o w 0 C 8 q 2 B k r _ B w i u C p x 4 D p i a n x k D 2 t L n m g D 4 - q B s 9 - H w _ 6 D _ s d w l h B j w g F 5 0 h B 8 8 5 C i - s B j j N t z F m 4 l C 0 z 4 B n 7 8 E 2 9 K v 2 Y 3 9 R i 6 Y - u x F 1 l 1 B w y y B m v 5 B v h P o 0 d i 0 y F 5 m n C 2 0 I w j q C t n h C 6 2 l C w 7 s B _ m v C p z l C _ w h B 4 6 2 B 0 q k H j 1 J 9 x Q 7 u e 3 x Q m v 4 C w o j Q k o c 7 p _ B x g i C 3 p 7 C t v _ C x x g J m u H p 3 R n l s B s q w H x o E y p v E p 2 6 T n t u T k y j P p v s C q 9 w G 8 k z C p v p C 7 k - H _ 4 S _ l h B 7 m y F h 7 _ D q m - E k 2 w C x l H p z 2 L h o 3 I y v K 3 2 9 C 6 y U _ 7 x E r h M 6 2 i C g _ Z 6 0 v C k z j E s 7 p I _ q k G 4 7 2 H q o r H 8 0 9 F 0 s x D 8 s p G y u m H - t 6 F r n P h z 5 C t j 7 C n z x C p 2 g F h 1 v B 3 _ t B 3 x l D k i 0 F t r g Z z v 1 U z m q C 6 o O q 7 h E r 2 1 K 5 7 4 i B u p u C t s l e 2 x l C k 1 s H - u 2 B 0 0 w B s n 2 D r 6 n B y i 4 D g _ 0 H o 6 T o k _ B 9 z 4 h B r v 0 o B v j y E 3 z j H v w y C g 3 Z 9 k o J o 2 s D j q d g p 9 D 5 s y N j l h B 4 l l B i 7 0 D x _ _ D w 5 5 F _ i r E l h u B t y 4 I - 1 3 B k q d g 1 l B w j u C u g r B _ 2 q H p 1 l V y 8 n M x g r G o u g S t _ 9 H 9 h j L i t p G r h _ W - s 8 F 4 x 0 B 1 o l C - _ 8 F n q 8 E r m j K u _ z C _ y 1 B o v q C y p z B o x O m i s B u l 6 C h 0 w C 8 i 0 B 2 0 O v x u F g s T m v s C n m l E p p n B x p v B p 3 u F w n x C _ 3 v E _ u l D g 7 y G 5 8 v G 9 2 8 G - 6 o K - r m E 5 s q C k n _ u C 4 _ 3 Q w 6 u L 0 u 3 a 4 k v 8 B t t 4 L q 9 y L j o p F 5 j 4 G o 8 1 d z 7 m E - p m C t 7 6 D 4 4 k x B k j i d _ 0 k L l i - J u p o S g _ y u B g _ l o B w u n d 9 i _ B j o 6 - B z p 6 H 8 7 u D n 9 r y B - g i 3 B t 1 4 M 9 x m Q 5 5 w G w o g F 0 y n L m w 9 I y g 6 9 F 3 z r C l 8 1 O 1 y p h B g 7 j 9 G g i s u B s x v k D 7 7 k K j 7 9 X q w r J r 6 x _ B 7 1 6 G 8 y z g B z w k Q s t 5 G j r u C 7 q v T t h t D u x o y C 0 _ y B 1 q v 6 B q 8 z E w 6 _ w I o 3 l H t 0 z P s 3 v p G 2 3 w P q u 9 Q p l u s B j 3 - 2 C l y 5 g G t t l l G l t r 5 B _ i 9 C 5 v y E l 3 u G i w s I m n 5 Q i g u G j 5 - C 6 9 9 M 9 3 y C 5 2 Y x v j M v o x J - w 4 f k q _ B p z q C 8 s v z B - 9 x M m _ x V z g k H v k i V 2 r w m B _ i n t B 7 j j C 4 w 5 M 3 2 O p w a l _ u C z j W s h r F 0 7 - B 0 m f 1 o v F 0 h H w h _ C k r p C 8 l v I 1 u k O p x i Q g 4 I t u z B 1 5 D s 5 u c w l y C q - r 9 C y n s S 9 8 q g B 1 5 i I h 5 i G h 4 u K 5 m 4 j B w 2 6 e h t q F z - a u s m C 7 p g B v p o H u 2 v P q r u H y - u S 8 3 - j B 7 7 z H i l s S 0 9 l W 7 w 2 N h o m r B h - Z h 7 s B 7 0 t E 2 8 s K 4 - D 1 k 6 R 2 s - O w n 2 Z 3 j y L 0 0 j j B w n s t B i l 9 Q 1 v v B p 5 s C 6 x w W p y j w B m 3 5 y B m 4 K q h - L i 1 w 4 B w q w I u p 5 I z 4 5 U n u 3 K u q k J q m 3 F g 7 8 P y 4 L 3 6 _ B t v L v i L _ t i t B 2 m 8 L 9 - 6 C q p 3 B z n r U i x 0 B u - x F h x F 8 o 9 O 6 r z 0 B u 5 g M i 5 x O - 9 h B 6 y z K t o f n h 7 C 2 v w W 2 z 3 G _ 4 t D 0 6 1 d h q K g q j E r 0 O - 2 h H 6 s u F q 3 r G n q 0 F s k g F 2 0 s C 6 y j w B i 7 W n o 8 0 C v 8 m a u r o C o j h B 5 r 4 E j z X 0 s g J v q 0 F o z 9 I k 5 m B 8 _ l B _ i 1 B 0 9 H p 2 2 q C r 4 i K t 7 s G - _ _ H g 6 t R m u l C k z p L q 8 w E 8 t 8 G t w l E s - X w 3 z D v m m B r r l I y o v K - 2 2 E i h N m h _ K z j v E k - p D g z q B k g o S l r j Z p y 5 c - 8 Z x y n M x x d y p l C x g q E 7 z S 2 7 l J l 5 _ K 6 1 r l B z p q D 2 o v E q 3 n B h 3 l F 7 - h B o z i J m 6 j E t 4 o B i 6 m B 3 t t B l l l F s p 6 E i j - I w j 1 B h 8 v c l z q C i 3 5 B 6 m s M z r j D g - 9 E m v 7 E q w q G y g w C z w l L 0 n 3 B s s 8 K x g s E 2 w x C r u n J r t I 3 0 p H 5 8 y C 0 v 4 E 5 o 1 K r 5 u B l o t D v q 3 E y l v Q u x e 9 n a t v 9 k B 0 7 p V y i h K m r l F p 0 1 d x x q I k h w B _ o d r 4 u D u m p g B o 3 h Q g 4 v B 9 t 9 E i u 3 K 7 k z L w h n B 9 s n i B 2 i o 7 B w s y C u i z X 5 o 2 D 5 z 1 o B n z v H k z 1 C r l G h _ h e _ j n r E 2 j x B 5 r h J u y k e t l s P g 3 d u w s C l 0 2 J l i r D y 0 w J x 3 n D 7 q 8 K 0 x u X l _ 3 Y g u - E 4 h 9 U u z 3 K w 2 q T m _ 6 U r 6 8 X 4 v k W - k L v 2 i B 1 6 h b l p w T l 2 x D g r m n B t x p K y t x J 3 o l F p z x C g q - j B k w 1 B 7 7 g z B z 3 4 h B - j Z 2 u z E x u 7 D 2 r v S o p R h 3 2 P 3 y g C m 0 V m 2 g B i 9 z U n _ z L n v 9 C p _ t O 4 t g S z 4 h B z w e 0 z j Q y x o D q j k G 3 3 F m y 2 H 2 9 h E 8 - 2 G v 8 g Q v j 7 N 0 m 5 S j g o J 9 l 9 L y 1 5 F 6 i h C u z 4 5 C 3 r w D _ q i D 2 r g t B 6 t 4 N t 8 S u 6 o C v i q P 5 n _ I 7 y 2 C i 0 z D j 2 p b 9 h k C y l x H r j x B u j 9 B 5 n u H y v 9 r B _ 0 1 X u y v I k y 4 E 3 w s d n r j G x r i X 3 0 m C w l 0 B q _ _ j C k k 1 B u k k s C 3 3 Q i 0 2 H h k 2 B v x 6 Y 5 - P j h 4 L j 2 m G p z 1 E m r y M n k x Z v h _ E p 2 - T j l n g C q l 7 T 0 k Q 0 u _ G h 6 2 f o t 9 B h 3 k r B v 6 l C i j v D v 0 k x B 2 m 0 f 8 z u L 6 y 7 F 9 9 q H 6 g k L h o 2 B z g w f 3 j h P r 1 s D k v n H 5 m 7 E z 5 x N s m z 4 C o u h C 8 j n L 7 n M n k y M k 8 0 C h 0 0 E j 5 8 H _ _ b 2 g 0 U i i 8 s E m o u B p h 9 Q 2 n k P t 9 5 K u 0 z F m s _ G 6 0 c y n 3 C _ - w I 5 z y O r 3 v M v o 9 O u t X 4 y 7 I 6 r m H 8 p 9 j C 7 z J 7 5 k E 3 k i B k p h q C r h e 8 0 q R u 9 1 R g x u B x n g M 8 z l B 8 l h X q q z s B j 3 2 M 2 0 3 K i 9 6 F 5 y n g B h _ 9 a 3 y k D - t 9 C g h k L 5 k z 2 B 5 p u a v t 7 J 6 7 j p B w t W v m y B 8 l s d 4 3 w C 2 i E r n 4 X 0 1 e 0 q 4 J 6 _ y L j j 7 k B 5 1 8 F y 1 i J 4 7 t I p 6 w Y m o m L 7 w 2 L 7 w _ J 6 4 w M r m u E n 2 2 B t 0 E 6 u v D p o u X 3 _ x B 5 z G x 2 8 F 7 w M 5 1 s B 9 l 8 D l o g 6 B g h U 4 l p G 4 o k H x h x B 8 h n H o z S l 1 w H v h z U 5 p l C y - 5 H - z y F p 8 v Q x 4 o K o 4 q R 2 8 8 J o w N l p x D 3 i j B n _ x F k 1 H y 8 v G 3 6 x d w 2 i C 6 y _ C y g - K 9 y 3 C k p t C i s R 2 5 N 3 7 2 I 8 m o C z k z L 6 4 2 D 8 y n D y w j B l j 6 D k l n Z n v i E l i 3 R 4 i 5 G q q 1 D 4 o q M r o 4 D p t g G i i u G - x _ S m o k t B l y 3 P t o m H y 2 8 F y j Y h _ I 0 v q E _ v - X g z 2 K 2 s 2 C u y y B - 0 O 1 6 r B z 4 z F 2 t s B 3 g V 7 4 p C l 7 n B - p k C z j u w B p 8 q C 3 u q D g o X v q j D z v k C 7 n 0 B 9 7 9 B q h x N q 3 t Q l u 4 E o s x D n h 8 B r 7 - I x 1 1 B w y 4 C 4 i R v m n J j 4 - G 2 o l 8 B t g u B m i i F r p T _ v j C t 9 k C 5 g n B t 2 n B j y k H 2 0 t C j q 7 B 2 z l m D _ 9 k J 0 w k D m 0 W i 7 U 2 w d q t 7 H k n 1 E 4 m _ I x 5 g D u z r B y w 6 B j y 5 E 3 5 1 E 0 q 9 D i 2 O 1 j 6 E z _ i L z _ F 4 9 l B 5 s Q 5 0 U n 9 m J 1 s 5 B _ u - C v v 4 F - 8 8 C j h 7 C 3 5 o p B 8 m 5 I g s p C 3 _ Y u 2 v s B 6 9 a v y w D h h r I 7 1 8 d - q 5 K n t p M _ - l i C - 4 u f 0 p y C u 9 o C 2 2 q 5 C l h h C j 7 a k x y z B g k i e 1 p i K 1 x u y C 8 2 4 Z 6 - 4 C h 6 x Q q g 3 q D 3 s r B t w 0 H g 6 3 I w w 9 1 B _ l _ 3 B 6 j l Z w 7 t q B 1 q 7 N 3 q t E 6 i o X 9 v 4 r D u 1 6 P 6 h p T y 1 u S g 5 o V w q 3 r D 4 y s Q 1 6 _ I u 7 u i B h 2 8 q E l _ g T k m g P o n 4 n E l 0 9 P 9 x m g B 7 0 t D 2 2 1 j H 9 m i k G o k j y D h 2 5 e n 2 b t l 0 u P 1 t 2 Z 1 n o F n 6 _ O m 8 s 5 B o 1 2 h P 2 _ 4 o B _ 0 0 J l 3 4 a _ y j E q 4 3 7 B 9 - z 9 B q z _ o C p z 8 9 I v o u W v o h h F 2 k x x C 0 j 1 - B w 8 7 G l l w F q 4 1 l B p y 2 U o g l v C 7 s 2 C o l 1 d o 3 k O l - u r B 8 k j X - p 8 v I 6 o z 3 G g j r h B 8 j - 3 B z 2 k y B 3 - o D 1 v o K l r g W u 8 s 4 G 3 v 1 z B g 8 0 V r 3 - m C t v 9 l B z g u F z 5 y a 2 g 8 I t 5 w O - x i C h u 3 Z x j 9 X 6 - 8 Q 0 4 3 M u s - U m r _ O i n w N u r 4 L l o 6 u C 7 8 o g D 7 6 o H 5 p 4 X 0 2 h C v 3 z T x i u c 3 s 9 x L g 1 l U x x g D 1 p s 9 E n u m x B 9 p - _ E 3 3 7 v D x 2 h o a y 8 u p G s 1 8 x C 8 j i X 8 2 w B i 5 1 p B 4 t t J 8 h - I r s u B 2 w - l C q r 1 l Q r z q h G v u 2 o G y 5 8 k C z s x F _ 4 l C h - j B h 1 9 V z p 2 M - 4 3 G 0 s - P 4 m 8 C i 3 9 E 3 z 2 J w k r 7 C i l 7 l B 6 1 8 H 2 x 6 W 3 n o H - y u h B i k 9 3 F n - u g E n h l V s w 1 w t B 1 n t N q l v L 7 2 o k B t n o 6 B 0 7 w O 9 p 8 K m _ r j D t 0 p 8 K _ q - - H n v q a j 7 x 2 C p 0 Z 6 r u 2 I w y q C 1 h 6 L h - w Z r 7 7 l C u v l 6 D o k w d j 2 g D z i 8 0 D s o s i C u g 7 S y _ p Z o g t O t 3 m D 0 7 6 i H k 4 2 B 3 j 1 S 4 s 9 N w q i s B h u u u B q m h v B k y m U z - t C 0 0 w C y o n P z p m z D 9 k q 9 B x 0 q W k p q t C 6 9 8 h B z p i D v s x C 5 0 m G 0 _ g m B s 9 0 B g k m j B 3 8 m q E 1 x n F 9 g 4 H v 6 0 2 B r j Q z g q O 8 2 p g E g l n J i r o X z l q e m l 8 i B m 4 5 U t y i K k s z u B - z z t B 9 p r l B 8 3 3 9 B x q 1 j C 1 0 4 W z 4 2 D u g 1 m B z 9 u E 4 j _ W o x 8 R 1 x l k B 2 o 6 E n s n g B h k 8 x D v y k E v r n 8 E v v m F s - v E w j t M t 7 4 7 Q w 4 p h N o n n S 7 u x 0 B t z - 1 B 5 5 w D z x r v B _ j - E 1 u r t B l _ _ K w x v o C 4 4 5 F q h 0 I h o z K _ 3 6 F i w 3 h B r 4 6 O _ p l k B x 4 y H u v 7 H t v g F v o h 8 B k 4 p J g j 4 L t 3 9 C z n o X s 0 7 C 1 o o s D u 0 9 l H r m q m B 4 h i t B u k _ C 8 s y M h v 5 i B 4 h s c q 0 w c k 1 y x B u h q F i n k Y 3 h 2 M m 1 u 0 K r i 4 _ B 0 0 u L j g c m 9 z Q v _ q I q 3 5 f j w k K 3 1 - 1 C r 1 7 E 7 r u G _ t i H j i m z B h o g G w l 0 D h t h F w z 7 K k 0 9 i F v k k y B 4 p l 4 C 2 k i w B t g j z C 0 o 5 D 7 u y H l u n O s y y J g r k M p s r D i k h C 4 3 h S z 2 p U k _ l h B n 8 z B t 7 - G r s 7 I x v i K 7 r 6 d 1 v q L 2 j k k B v r s F m 4 k K y q 0 V 7 s - G v _ o k B r v w S 9 4 s J k 3 z C - i r E t t l g B 4 2 v e i p 1 v M m l _ z E k j 1 T 2 6 p j H u 2 z x F r s j J _ t 9 F 3 t s E i g 0 U _ p x y B u 2 8 a y g 8 E 1 i m y B j 0 - G n s s B r l 7 W 9 9 p _ B j 0 _ J 2 9 1 b t i 8 C w y j D 4 t m E k 7 1 M 7 t j D j l o S m 5 t E 4 n z m B h 2 5 O y n 8 O n l y R r l z H 2 6 r e 4 2 z G 1 y h K i r 6 C 1 _ o p B h n k C v t N 7 6 9 z B t z 0 C m r n O 2 3 9 H 0 5 x P - z 6 E r k n d r 5 9 N y k - D n - 4 G l 2 5 D 0 4 l 6 B n 5 g q E 4 _ 0 2 B z z m E v 5 9 R y 8 v g B h o o P g 6 9 E 1 q 3 d v _ j G 7 4 p F u 8 i B 6 8 u O i h m G 0 t - z B 2 y x m J j y j H q z - 9 E 6 p y I o w i g B y 1 v H 9 _ i D m 0 3 G l v 2 v I 4 3 t F 7 v _ B x o - Q 7 o 6 I 4 7 p F q y y K y z s C q o h C j j 5 C v 3 y N m 7 7 L t h s B j - _ D w 4 z F q 2 _ B s i k G x i r v B 6 h i f 1 h r O z p 1 H i s k M h 1 o N r m - x B 4 l n 4 B m 1 3 y C v w q D r o o 0 G n s y y B z v v Y w m 2 M 6 m j p M j 7 x Y j r 2 Z 9 l 2 B o t 2 2 C n 9 5 B m m g C _ 6 _ g B 8 o y i D 2 5 6 B _ y 7 H h y l 5 F j 6 k F z z 1 g Y 0 q - F 6 y 8 M y t t y B z 6 t M w p o P 4 4 0 S z 7 W o o g E 8 _ r _ B 1 r e r 5 r I k o o m C t t - w F j h m B 9 z y H 6 5 s S 0 j s F x 8 6 P 3 w n e 7 g 4 - B i s 7 6 D 1 l 0 E 7 6 v y P 4 s 5 e j j i o H 5 _ b 5 u n U r 7 9 k E 5 o v g B u n z K 9 t 7 T n i o C y w h L 7 j p E - t t d m - k 6 C q w h I 5 3 3 P _ 2 z K z z r k B n h 7 F t 1 x d h z 6 F q s q J v l y C z 2 v C q r o G w x 5 D k 9 g D n h 7 O y 8 i S w g o Y _ r p c x o _ B u p 0 i B 3 2 7 J x 5 0 C - q 0 I o t k T 1 0 9 H 4 2 y L v 7 j f w g 8 B y k i O m p i G 9 h 8 z Y 4 8 _ U t 0 s x C 4 m w N j h w P 8 6 u E - - k E - o s u D z 3 7 _ B 2 x t F t 2 _ i B w 6 k O j u 8 S n _ x K n l 1 C i q o F n 0 1 O 7 g u G z 7 o M t 1 6 m J 0 g r T t o y 9 D _ w u J u n 6 a l s 4 R v 8 0 B - x 5 j B - n n G 7 p x D 1 - t B 4 s - U i k f h 8 v D 6 6 t P n 9 h K r 8 0 0 B 8 h x C r 0 2 4 B o n t y B 8 3 1 n B 1 1 l E 2 1 8 B z 6 _ V 3 i y L 7 0 q w B o k n N m m 2 W 3 8 5 C 9 6 g k E 7 3 j b 5 4 0 H q 4 6 P x t 8 B 7 s w x B n 3 s J 5 2 1 P 5 v _ a u 3 v E _ u h v B 1 9 y I u 1 0 H p i l M n 9 y R 7 8 w B g n h J o 4 9 C z w o O z x 3 S 3 i l y B 4 p 3 C h x n F _ t u E r 9 h I r r l B _ y s M z 4 u C t 9 l F 8 v j M l o l F s y s L v u x F 4 k k T 5 3 o D i x 4 O 1 s w m B i z y M 6 2 7 - C p 6 9 P z m h V g 8 m P o p 9 U 3 n x Y i l 8 M _ 3 n F k 8 q Q 9 6 7 N w w i Q 5 5 o C 7 n i p B 1 h w C 0 5 2 O 8 v 4 M u l x N - l j S 9 k 0 0 D q k 4 T 2 6 n I 6 2 m 9 B w 4 n I n t 0 C 6 5 y P n 0 l D p h 8 o B w 3 l B q 0 x 6 B r o y M 4 x y L g h - b _ 1 9 H h n r H m 8 i O 1 7 9 9 B 4 1 r l B z k 6 T k k h u B t y p G 1 k t o D 2 4 3 D 4 l - F g p 4 F 0 3 t F n k y H p y 2 P y 2 v W z y h 8 B m y _ F q k 7 H p 2 4 C p g h U z 2 o l B 7 8 t C 6 - y b n l g J t 6 _ V j _ u Q t l t x B t 3 9 G j r 5 D j g - B - o y o B q x u H 1 g y K 9 q r S o 6 m G y 0 v H v i l L i s k a 0 2 j V 3 x j Z r s - I u 2 g f 4 n w G 1 h 8 K n k _ k B v s 9 T i n 8 N u l 9 H 2 i u 0 B y 3 - V 2 i 6 J s 5 p V 2 4 8 E 5 h z L u i _ G t 8 n C i q y C 0 t s T 5 7 m O q o q U 0 o 8 H 8 m 7 G y y t C 5 o o K y v 5 O p 7 r N m k 0 G y n 7 M 2 r 6 0 B 3 l z k E p l z q B x - - Q x 7 o T u v v 2 B q 1 u - E j 8 s F 3 g t 5 B r w r K i t 5 I 9 y h i C k 6 t S p p i b k o v K h z 5 B 9 1 - C i 2 7 L 9 0 m B 7 1 - F 6 9 l F 8 s m K 1 q z M u x s B j w 9 r C k 8 s J 2 1 0 q D x m 9 D 3 w k u C t n x J 1 6 - P g p v K v t k T o h 6 h B z m z 5 B 4 v u a p o z Q 9 u l I l 0 3 J 2 j i D g 0 8 F 0 t 6 L l q _ p B v x k K 5 v 8 h B 0 i z W t q 2 c 3 l 1 M m 9 h C 1 3 s G i 0 l I u l h G v 8 6 l B 9 - u H 7 t i G - 8 1 H i j f r r j R y i 6 a 4 6 z N w v q 0 C s h i Q m m 6 a p p 4 C n 2 s W x k 6 6 G t m p t C h l g N s h 9 B _ v z M 5 l s E 3 g g G u j g J o 1 m Y _ u 8 E l q _ C v - r I i 9 z P - v z D n 4 9 7 B i 2 m B 2 3 X - u l B h w 1 j D i g y i C m 1 n J q p o 2 B 7 9 M g 8 Y l y m E 3 t 0 B 9 - 3 B g h _ E j n T v 6 r B p q w P p 7 _ y B 7 9 g B 7 w Y 2 i U t q R t 0 l B m j Z l w s B _ 4 8 E i j _ C 4 k f i 3 a g l g B 3 z G _ g R t h H 7 0 M 2 m m B s n 2 E h y k D 6 t 0 H h m 6 K _ h H r n Y 2 - g B 5 4 s C q 1 r Y 1 v i G y i l J 0 4 0 D m 5 l F 4 9 h C v w k a r o 2 W m u 7 I z s g F x i 4 4 B q 3 X z 3 w D 4 r o C 8 z - C - - x I z 7 1 M g k 0 C j 9 5 D w z o D u u 7 F 5 1 - D k q x G 6 l n b k j v r I _ 3 r b j i o z C w v q F 6 _ v I _ - g E z o o u B 7 r n s F j u k P p 2 8 Z 0 2 g E 9 p s O 8 0 n p B w 2 8 D i - y C x u x 6 B x m u E 8 l _ C n h 3 G 9 j 1 F 0 h y h B y t t C g z p K t s x 6 B 8 m r B 0 z s H 6 2 g C p s _ G 2 o P w w G u 7 k S _ v z 3 B 8 H r _ S 7 6 H x m u B g h 0 C l 5 B m p H z 3 R z s l B h m B k B p 5 6 F j 7 h B 8 v U v o T x 3 F s n P s 2 I r l m B g 0 g D y k _ E 9 5 k D 7 j n B l w g B v 1 d v w 5 B o 7 m B 2 6 u I p i n D p 4 e 0 o M q 2 1 O 4 u i C x 8 E - 3 6 K _ n z G q t 4 C 5 n m B z _ p E h 3 K z h P u _ 9 B u q c 5 9 R 6 8 m C _ k l V l x q C k o h C o s w C i x h B 9 0 h B i j p E z p k D v 5 7 C 1 k c 5 n S p o _ D x s c x 3 v B q i H 8 q 5 D y q F 2 k h B l 8 m B - r 8 D h p G t 9 3 F 5 h J _ m s D t _ 5 B x v o E k o h E v r k B 7 t g I 3 y Q 1 n 4 C q w 1 C t o g B 7 r O r i H i g k G u _ F 3 h N 0 k 3 C n 7 v L 1 v q N r u h D y l W _ q 2 C 9 h G l x g C p x t S v y K 7 u 9 B 9 6 e k u y H 8 5 k E i u i C j g k B 7 4 C 6 h 1 B 4 k I 9 k N o o P p p m B l i N r o Y u t S - m L k 3 d _ z D i l e t j R g j Q 8 6 s B l w Q _ p I 4 z i I 2 w 1 L u _ a - p E 2 2 d r y l R 4 5 4 F j i f r w 4 D 8 9 F t t 2 C t o b 6 - t B _ w i B x k H s i Y n _ s C 9 m N y g V 3 o V j 2 1 B _ m f o j q B y m g B w 9 p C j 4 8 E 4 v L 6 k w B 7 3 n G s 3 E 9 q 3 B z l G z w p E t h c v z M _ 5 d 2 n i D p x Y g 5 L h - 4 D - z M j z J - x - G g o I k h 5 C 1 w Q 3 _ 4 G 9 h E 3 8 g B 4 j W q 5 G t g 2 k B w t 6 S 1 v x C w 6 v E _ g H m v n C - 3 7 E - 3 H 3 4 _ C y 2 k L g 0 G q 1 m D 8 l w I g m F t 9 J 1 1 J v o _ D s v J n i 4 C k 8 t E i 3 q B 2 5 w C p 9 u E 3 y M o o j D j m d i 8 L l r q H q k U j j k B 2 l - J w 0 P r 4 S k t 8 C q s 1 B n _ p B w u 4 E 2 7 i B r 1 X v p G y n 5 E 8 x s C g 0 g D 8 z G 1 4 K j w N - u V z 4 0 B k 6 N p m n C p n v E _ 3 i B 6 g 5 F v 2 U 6 _ 5 W h u j B 0 m j C i q - E x u m B k 1 r B t 4 F 3 4 H w p T x v j G v s 8 o C 9 w o g F 6 m u I x z 1 h B _ _ r u E y w n G q z 6 E j 9 r K i o z D j 9 s C o s i k B 6 v z 0 C h 2 y F 9 5 0 G _ 3 y J l g i F x 3 8 E t 6 4 u E - q u O j x 4 M l w 1 H 5 0 6 B 7 0 9 E t s 7 C 4 z 2 E l n 3 v B 2 o 3 J 7 1 n h B r h j d _ q n 1 B h t y o C n _ g P - j y b _ i x e 5 y 4 N p - o Q h s s H _ n p H r _ 1 v B 0 3 z g B l 8 8 M u u z w B k t z B - o q G 7 s r S q z 2 E v o x O q s - J 0 7 w H 4 6 j L 3 - y Q 4 y 9 Q 2 x j K q n i J 6 9 7 C s 2 p F q s z t B m r y F i 2 v j B n 8 r i F p l 6 S m x w t C n h o M y t i a 1 i 4 u E 2 p e o o H 8 1 Q j x C - m o B v 3 F 2 1 - B 9 1 m D 9 u Y u k o B j v r C s y j B n z z B g 7 O - q 5 C i 8 l C q s P 6 j R 2 s f v x n C y j 8 B v w M _ 6 0 C 1 2 - B w q 8 B _ 4 L w 7 M r u o D _ 5 c 5 j P 6 g U k 8 k B 6 t o H g 7 s C 3 u m C w 4 2 C 5 t s D 0 - g C 3 r q C z s O 4 - J 8 1 U z 9 E 1 i Z 1 k D o 6 b r 9 u E n w Q u i n C g q q B 6 s a o m o B 5 3 D 9 7 W t 1 d l y M h 0 K t h l B m s 6 B 2 j w C 8 w L o g L q 6 p B 1 r 3 C q h t C t j Q - p 1 B n l k C p r 0 E y m G m t r B j 1 L l g v B l v j B i 7 P 6 - J - 5 a n p V h y - C o 7 a 8 v J 7 t a 5 q j C l - K 5 3 _ B i 2 r C 1 p K p g o E j i H 6 p k B r o l D z u 7 D u x R - s k H q z i B l k b n h s B m - t K o m U 4 w 3 D w t W s 0 6 I 3 q n B 9 v o E 3 g x D 7 4 Q - o U 7 8 w B 1 p Q r 0 0 C m x O z v 1 B z v E z l T l 7 - I o 5 0 B 2 x V m 7 T p o i B n u 0 B l q L t 9 R r k c _ l g B 2 z y B v r 4 B 7 x j D 8 8 n B q g k D m 2 l B i n G 4 t u F k p e 7 l Q 6 _ J 8 v M j h o B p 4 s B i 7 g F p x D n l e 4 o t E z 9 E v t J 9 x T o 6 h B t r l g B o r 7 B _ k 2 B s 5 W j q g C z 3 R l h 2 C g 5 o B p 1 w Z k 8 j B g i K l 0 E i g i T 6 n s X 9 - t C 6 m h B w l d t j G 6 x - B 9 5 e _ u j C 7 7 i B 2 0 l D p o k C s j i F h n H z 5 a 3 5 2 B y 5 i D p y o F z k u B i k X w s G t q Z u n 7 H n 1 u G k z 4 D u t p R m m u G o 5 8 D u k j B j m 0 D h 8 g B p n y L g z o U 8 1 q C 0 2 K 1 - L u q t C _ m o B z k l B w l W k g w K o u R h s t C w 0 o C s v - B - 3 9 V 9 u m H 7 j 4 F 4 q i E 4 s 0 I m k r C _ w G w z u C k t k H q s k B 7 n i B 8 u Y 2 6 N m y r F 5 6 R 0 k c m 9 k C 8 g S - u n C 0 1 l B 2 i X 6 w D l h t B o t j B k x s B t w v C i q i B 5 s 4 F 5 m v B v _ g B 9 6 p G w v x I g u q H v 7 U - p F q 8 8 D y g q D j 0 f o j n S 4 n _ E 7 x d s z h C w - d m j d i o - D x 0 h B - 5 _ B 9 n 5 D 8 l 2 B t m O l n F g v i B _ h G 5 9 d j l l B i 2 1 G l z e _ 0 P r 2 O s p m B z 9 6 B j y P 0 y 3 B q x 2 D s 4 _ F 2 7 w 1 B 1 z h D _ u c t 3 t C l n F 3 4 m B 3 z W 4 _ 6 C k 4 r T z x o Q n j 6 Q p h 2 B - 6 Z w z i F 0 l g B 0 9 Q p t J t t v B m r o D l 2 i B t - e w i u G g j s B u h z E i w d 3 s q Y v s q D o o E 7 z l B q i r B t l k C y q F q n N _ h g B 9 0 D v x H i j 1 G 2 v m B 2 u L h u 5 D 7 6 M 3 2 2 B _ k k G o g 8 Y s n z E j h r H o 5 T 2 i 7 C r v J s u f 2 r o C k o h D 8 8 p K r y o D k 1 I n 3 R 3 t F 7 1 5 B v s n G 9 z J y k 1 E 0 u c t q w B 2 v h B 1 0 F q l E p w v C u k d 3 x j D p - x S 9 s 2 H _ 2 K 3 o V h z e i g Q 2 0 p B j 8 x F 8 k c 6 - v C q 3 E r g E q 9 X 3 8 U 0 o k B k h X u _ 9 B 2 3 2 D x l X i 9 O 0 q j B u k D o 3 R x 5 f t 5 7 C 1 u G i 1 r D u y O r g F r g c 4 m J z 4 P z l L i z c w t U 3 h G 5 - o C - h G g 0 8 F q 6 E 3 t l D 1 _ 9 C 6 v g I z r o L h 7 I y j l E 8 8 j B 4 4 U n 7 X - j c 4 w z E o r z C z 9 z B 2 w n B 4 7 m C 5 z a o z P k 9 n T g o X 5 q 3 E w r i G w 5 1 D _ n N 1 5 P v o l M t h S 0 - y B w j O 3 j w C t 0 9 H i p 0 B 2 0 f g 7 m B h 7 k B x 9 _ B 6 j M k p f h o T u 5 v B 8 w z M l 9 a q 5 H l k F n v j N w w E 6 p 1 E t h V 6 l l M u g 2 H g z 9 B u 6 w C 1 l V 4 p - J q 8 i D o m U o i u G j 8 5 C 5 v i B o o T t u 2 B z 8 l G 3 h v C t i 2 B w 8 k C 7 x g D z q 9 C 4 r m F z o d p z v B i 5 b x s u B 2 q u F s 0 w C p o i B x v t B 4 h L 3 v 0 C 3 r R 8 0 U p w b 1 z 0 G - t T s l 1 B h 9 9 F 8 n j B m 5 H _ j Q 4 x F l q h B q 9 x E j t h B 7 o G r r 8 D 6 m 5 V h j g F r 3 G q 7 x D 9 7 n B 9 _ p B p z M 1 1 M 7 m N 1 n G j 9 T s 3 9 B 0 n m C t o F 2 k W t v T y x Z 6 w f s z h I 0 7 b 7 j K h r j B g x y F h u O j r X u g F o 1 o C i 0 h M h w p Z 5 4 - F j o m B x p S 8 9 O x 3 W x s J 2 2 n F 4 _ 9 C 5 7 0 C u 9 F n p S r r - B n g k D r l K w t 3 D n y I 4 s h D m i R 2 4 x H s p T 4 9 b y q p C o u q F o - g B 5 l y B 6 k I r 7 F i 5 0 E x p S o l H _ s O 3 q Q g w T j _ q B 3 2 J h p x B l w F p 3 p C 2 q v E s 1 h C q m m B 8 5 x N t o x B g _ k S v _ N i 6 N m h G y - d y 6 k B 6 p p C l q m F v l N h g d g 1 4 B 0 4 o B u 1 P q n K 1 2 X l 6 H x 9 C k i O p y j F k h b o 6 M 0 j H w y d z r O 2 x 5 E w t I 4 7 Q s h v D z - S i 0 b r 4 w C y 3 U r 1 z B q x u B z i i B i l t E 2 t x D l q d v u Y w h M r v S v 3 J l i 8 B 6 2 m B v v 5 D 9 h G t y G r q M 3 - n C y p K 2 x _ F 6 k q B 2 g w C x 3 3 E h w q C u 9 H 5 z k I v m u B l 4 g B t - H w j W x v q D 6 h I 3 - v D 6 g I g k 9 G y t t E 7 7 G 3 2 G m t j G l 1 j F 6 m 5 C s i 9 B r _ N t _ l B w w Q - q 8 C 1 4 V m 3 P v 3 R m n g B 9 2 W h 7 R 7 - R 0 v 3 B 4 r i C i r P v _ V z p T w 3 I i w l B 7 6 E 7 z H 6 y L q 6 v B y x L m l m C 3 w I i - q B y 1 K k 5 4 B w y 6 B 3 3 d - j P r g K i w j B n k u B x n g C i z U z o J r m 4 B 9 o Q q p l B k x l I u x 4 K r t W - w n B 0 q K 3 h T 5 g z B w s E x i w B 2 3 d q g e m - t B 9 j Y 0 i K l 8 p C u u N 6 6 H p 9 L j 5 G r p N u i X w 9 R m o O 7 h G n z b h n K g w J u 9 k C k 4 d 4 h g D 3 4 g B v u d 3 7 z F 6 r Z j 8 V i l J 0 0 s D _ 9 o B i 8 0 B p 7 U 0 l M 2 p i D z i P 1 t l B 0 9 _ D o 8 S k z L 6 j k D 4 p L l 9 O h n X p 9 G x h V k 2 r F s p a x 6 1 D p p 6 E p 0 F i p V y x 5 F j w q B l 4 I 2 g q C _ 5 q B 9 9 U l z X v 7 H n 7 M _ 7 Q k w m B m w i C x 4 a l r H 0 u l C 7 k M m 8 _ B z 6 Q h q J 6 r O t t W h h F s k 3 B p 4 X 4 g H z z n B y z B m g G y s 8 B 0 _ 2 F 0 6 5 E 1 t s B z w X n i 5 B 5 9 N n p t C - w K v 4 G l v x B x y 4 G o - P l 3 W z 5 V 5 o L o g r B 5 w I y l 9 C k r L h 8 G 4 5 G j 4 1 L 6 - i H i z g B 6 q r B j x 4 B 9 x u C x j P k 6 U y 1 p a 9 l l B r 9 J - w o B 9 x F n l R 8 0 w B 6 u R 8 2 S 4 y j G h t q F s v g B j p 0 F p p 3 C m w 2 B 9 t 9 B l o m B j r 0 C l 5 6 K 5 g f 2 p W l 1 y E - 1 1 B 2 x 4 D 7 8 Q 9 o v B r m q C u z u B 5 6 g E t r E 4 m 2 J 3 p k C 0 4 _ B 2 t w B 2 - C s 6 y B y h f i 9 M 1 0 D 2 g i C q 2 V y - 6 B 8 y F u - 9 D - m o F g p I 8 i T 1 _ J m w h B i q 3 F m y R n 3 h B o 6 r D - 0 z D 1 w m H 9 l z C 2 _ f 2 9 a n p x B 7 w q D y h O k _ N w v s B t j l S 4 i 7 B s g t B 8 m b v g h D w n i B l u l L q - g C y i F 6 3 v B 1 o R 0 n e m v i B 5 1 g B 6 m S 4 x R 0 v i E g r t B i _ 4 B g o J h u p B _ p Q y 9 j C o 2 a - 2 L 7 8 z C n p y L l _ z I k k _ B n l s L 4 t g E u 2 l C m i 0 B p 2 m E q p W x z t C y 9 H t h 1 D 9 9 p B v i I w r q G q 9 b r m e x 4 4 B 0 6 J 8 x F g v K 4 4 q B j n G g 2 q B x r t B h o r B 0 8 p B 4 x T h 5 w D i h S u o U 1 g 6 B 0 8 v B r - u B p z u C q 5 i B v x J n v L x k p K w m g B p - S z 8 V x l Z g t i E o - U r r l C i 8 Q y 3 v B y k T 4 z H y u d 6 z y F n p m B _ 3 m C z j P s _ u D g 4 t B g 5 X p - f 6 2 j E _ q 1 B p 8 T 3 r t B 4 g c u u J 8 m u B q v 1 B n 6 w D l j F 5 v 4 C t 4 6 C 2 o T 2 u Y q j U s h P l w e m _ t B k 1 H t z R q v l L n x a z - X r 3 o B 4 v M r 7 K k n I r t L n 3 I 8 z 6 C w v H 7 8 p B 3 k q E w v 1 B o v f w h 4 B z 8 r B s j Z o s W u x u B _ 8 v J s 0 D s - v D t z 0 B - n G u 0 h C g w M o j L 0 k c 6 9 J 3 g O t - G o s x H 8 j k G x k H h g h B q _ M q - z B r x G k n e p _ V _ w U 7 _ F l 1 X 6 p S z u n E g q u B 5 8 V s 7 s C 1 1 R j 8 Y 0 l z C r z S t 2 g B s 7 N _ 1 l B _ k g F 1 h e 5 l J y 2 v B j 5 D 7 i u D g 9 0 S i v S k v j B g 5 O i 8 i E p r P 5 m L x z i D r 0 u D l 8 V i 0 W 3 z M p n J 3 v F y t G y o s B g 4 p H g z 0 C 2 _ H l o f 1 u X i t n B _ y x B j r J q g j B r 0 J 9 s 7 C h x U r 1 O z n u B x r h B m 1 6 B y 1 K q 5 s B k j o K i q L x n o B 6 y r B z 7 C x - J x 4 F t 2 G w n L s w F u n Y v 8 m E l o P g p F o v p E j q o H k 7 k G w o m H k 5 1 D z w 7 C 8 4 u L z k n C y 6 _ B z q 6 D n 0 L g m a 1 - g C x 0 o C r j 2 B w 6 L 1 m g B w 2 3 D 8 m - C z 1 H _ 2 I k 7 K g v F 5 y 3 F m 2 U z 0 G - s V 7 j m G j y t G 6 5 q C 1 o E z t s E g u h B v 7 w B 4 9 q B r 3 J p i 0 B 3 0 X r 8 e - 7 W n l 3 C z 1 s C 6 1 V l 8 f 7 7 W o 2 8 B r 3 1 B t i i B r j o B j w O o 9 m F 3 5 5 H n 7 7 G x t x g B o m O s m F t 4 s C p 2 y E _ g r E y y O p n F 2 k f 7 s r B x 6 j B x j u B s 1 o E g 5 l D z 5 W _ h p G 9 r U y 1 h G 3 k E i u k D v g C h 1 e _ 8 H n - H q l - D - y u D n n U 6 n K j 7 7 c w 4 y D - u E j 1 6 C k g D 3 4 F 8 t P n t L p w H 1 n O 6 5 G g k 0 B j p G 8 v S g r t X u x m n B q 7 U h 0 O - y H j 5 G 0 w N h u t B u 4 t B y n v B 6 3 a t v R n p D z n K 8 l L w h Y n 2 H q 2 D 8 t P r z u B 7 g J 6 x F v 3 K o 0 b g 2 3 C m 5 m D p v D t u Q k 5 O n o h B 6 m 9 B h - 6 C g 5 h C y u w C m 0 M v 5 P i q O o j K p k W 5 - H z q 5 B z k G w x c r 3 T s 1 t B 5 k I 4 0 U m 7 G 9 3 S l g d t v L 8 8 N 7 o C 6 v 3 B r j G s n s B 2 7 Q _ v m B j g P t 7 b u u m B t x u B r l G 6 n O g q v B l x J v p P _ u H 9 t L 3 - 4 B j w U r 7 N 3 5 P w s 7 B y 4 f t n J 1 r c m w F 6 x W p u D 9 w K m p D 4 - L o 0 D 0 4 F 5 3 F o j L - u n B h o j B 8 - d 7 l G 5 u l B y 3 O 7 q P l 4 P h i h C 4 z q B h 0 z B 6 l M 8 m l D 3 k b z g M 0 k l B l n N 1 9 C v r W - 3 M 1 g o F v q j C 9 4 O l h m B l _ 2 B z 1 r B g 1 K x 9 H n q W 7 r T 0 g y B x 6 e 8 i o C - 0 P k p b q v 0 B v 3 U g 8 v B 8 t 3 H 2 2 F _ j W u 9 E k k o B l v i B y x 9 B 8 5 1 B t t n J z t Q l s 2 I 2 k E w k F t 5 h B 6 - d v _ W i n D 8 u H _ h G 7 7 C 1 7 O w 1 E o g M 8 q G x q M j 5 I 4 4 G i p c n 8 H h g L o s g B v 8 J - s X k 8 V k x R 5 8 H i w M k 8 I k w F 8 1 K 8 u L k o V 1 q x B 5 o O p 4 O m k r B s x G i u i C t 8 L 0 4 T u i G 8 q B 2 4 E u k P 1 - O v 0 T 1 u P h - l B q 2 X j l S z 4 I j z n C u z T 0 i 5 F r x e l 4 L 7 v f m v 8 B 6 j b p p B y o n B 9 0 2 B v 8 J v 9 O z 5 I t v d v k p B w s 1 B 4 l 0 E w 3 s B 5 1 - E s 8 e u i D w 3 I 8 - O 5 l G p o e t _ v C 1 2 g C h q l B j o z B z 3 C j u 0 B q g M x v Y p o o I q i U 7 2 G x o U _ l F y 1 b - 3 F - q C n i t B n - N 1 - f - u a w w F 8 j L 1 w N u r y D s u 1 B w k R h o P r z T 6 s 0 B 4 g R n x 6 D 4 v m F l v U y g C 2 p 5 T i 9 t E s _ T 6 z M x k P i _ W 3 k N s n g B r x G 6 l 1 B g 4 F 2 t E 5 g E j g I 8 2 O 9 m D 3 q D - h j B - 2 Q t i P y r w B 1 k N 2 y M t s L k q Y 4 t K y n K 8 g K t 1 F 6 3 2 B n 2 S o u J o 5 G - 8 G m 0 L _ y H p 8 K 0 q Q 3 5 3 C _ q Z p 0 I v 4 S 9 r F w i N l p f - g b 9 5 g F m 1 I q 9 e - n y C u g H j 5 8 B l k 1 D l p j B 1 9 i B r r m E q v Y q z H w r u B o p N 9 x r B _ r K g h S j g Y _ s b 9 9 t H 4 t 4 K z 6 _ C y 9 x F 4 t j F v 0 q E 6 1 s F p y 0 B u s M _ q I l o J 9 8 U j r 6 B x s h C 7 6 8 B 5 _ 8 D t 8 m E x 0 6 L l 4 8 P r 6 Z l p w H v 6 - K m 9 Y s - T t 9 n C q w W 5 l d t n N g _ m B j 7 9 E 7 i h B 9 x 7 C 3 2 K 2 z Y 0 g K 3 x p B i i m B m s k C j m - B 6 6 G g j I z 7 L g i a n - H - v p E w w d 6 1 J g 6 n B n p C _ v x C q l T 9 3 P _ p K 4 u U 7 w 7 B 5 o M i g X q g p B k k a m h V y 3 2 B 2 1 o D 0 w I x v z B 4 z i B 3 3 e s l L l l m B u 8 l B - t t B r s 4 B x t F 0 v K - o K y j X n 7 1 B 6 r v B t j l D 2 o _ C _ 2 t H t x r M 1 w Z t q i B _ g U q 2 k C x s j B p g 3 F x v 1 B h w W - 2 S 6 5 X w z k B l t u D y n 1 H k 6 G s 1 o B m 0 q D y s J z h y B k - O h w 7 F j p T q i D 7 0 K r g 6 B h y a y i 0 B 9 9 N p j P - r P r z n B l 3 U 8 k o B v s U s 4 G 7 y O r u y B v - s B 5 l U 7 1 f 7 y c 7 7 x B h g t C 6 - i D o 1 4 E v v H m r t B s j g C o g E s r U o o p B k n 0 B n y x B t z 4 D - j 1 H s 9 G q u e p z G m s J t q L v n N y s D 8 x s C - 9 u D - y Q y p Q l 6 L s n 1 B x 2 X x _ S 7 3 8 C x s m E 4 j G x 2 T o y v B 8 z k C 2 l I p h F n p e - p k B o 1 j B n i Z 3 o C 9 - l D u l s D u y J t i 6 B p w c q h N r v 6 I k 3 j M g g U q 1 U 8 r 9 F x u r C 9 l N n 3 L 0 - K 6 j R h 9 Q 4 1 z D s z q B 1 g r G 2 n w D 7 w m B z h _ B 2 g m B 5 w u B 3 3 5 E p k V 6 x n B v n l K k 6 k C w 5 Z k 0 h B j g k Q k 1 W v 0 m L k m z D 4 y L - 3 s B - p P 1 0 s D 3 - m B m 8 z B _ - o E 9 - f 3 v L l 2 y C k s T 7 m L m 6 3 B q w 5 B q 2 i D r z 1 C s h i B 0 l r B r m O 7 y W y 9 T s 2 Q 3 9 r D 8 8 l D w i J w y Z h t j C 9 v w B k 4 I j j n B p - 2 B - l U l 3 N g x U _ 1 u E t 8 q C 7 t w E 2 0 H z 9 Y y x n B p 0 r B j r 5 E x n - V g 3 m B _ l h B _ 6 X 9 9 i C p 1 q B p o Y 3 p N t 3 y C 9 z l E n 5 r C m g _ E 0 y Y 1 u 2 B _ v 6 D u w g E o x y B - 3 L l z H 5 m M n 7 - F t 8 e v w N 1 2 1 C u - e u v L s s J 1 _ O o j m E 3 q v F 1 i s D r _ b s h O k w b 8 3 n D u s d 3 o Q g 0 T o x O x 2 9 B u 0 Q p w - C r 7 m I k 5 o E x _ - B g p 4 B m h W 9 n r B l - _ D r 0 s B l 3 t C 8 4 N h n i D p j O l 6 b n s p C _ g X g p r C p 1 3 D 8 _ C 0 y O p 5 D 7 0 N m j J 0 g T m u 3 B q 8 o B u 0 r F 9 s K r j L _ r v D z 7 H n n X 4 4 F z o w E j k 0 B 0 l J u s g E h 3 1 D l 6 k B t g t G q v _ E u x w G l h 8 B k u 1 O 6 t F y g J y t 0 B 3 l o B u u n B 0 - 6 B t 2 l B r l D i i E k s o B 3 u s B k 9 L n j 9 B p o W j q 6 F k 9 x F 4 u o B - t w B t w I 4 t m B s u e j k 0 B t 7 3 B 4 i I 3 z F r 1 F _ x Y 5 2 x B - 1 l C m 2 o B j 7 F l i L _ 8 - C q n N p w Q 1 l E g t F 7 1 L h m N h v W x u l D 6 w m B q g - D 4 i I _ t b l 4 D k r v C - k b h 5 R t 9 E h p Y _ w O _ u J 9 t 0 C h 0 F n k M k z G t m O j h P 5 n 0 D z i Q t r 0 C 5 9 M - x G 2 i R k j O 9 y O l m 3 B 7 z g C x s o K 0 - 3 B y 7 m D 3 n U m 6 _ B u 8 x D - i z C 9 6 G k v S m 5 z F 7 6 G 9 p k E 2 7 r B l g O w 0 e s s T s - l B 0 r J 1 - 3 D t x i C k q W x r c h w o G q 5 I k m I l q R u 6 J m 9 w I l j 4 C u 8 B o x k B p 4 V 7 x X z 4 Y 5 k N i s D v w y H - z W 4 g f 2 v x G h z k B 0 8 p C i 8 E 0 3 f 6 9 6 C - y l T m w N z 8 g B x - W s 9 i D 0 9 w F s x w B x t 8 Q h 8 m C x 4 y a 8 x 6 B h - R l 4 h F h - 9 C - j 7 F p i r q C t o T i r E w h 9 G x w H 8 i I z 9 X m 9 M l - N x i i C y r Q y t x B o n 0 B w w 1 C l z E j g L k 8 I m s G 5 n P j s V u q 1 D 7 7 3 L x 9 p B 8 q F z 3 n B w i 7 G 3 1 6 J 6 _ 8 D p o c j r L x 5 v F y u h D s t C i t 8 B w 0 h C g 9 h E y r r D k v O 2 h g D z _ N h 4 G 1 j 2 B 0 3 r B u _ H z t L k 7 m B l 2 G 8 u M o 7 b s l p B 4 6 h C z 9 k C 3 r 3 B r 7 N w w 4 C o 1 M i k g B x 8 k B 8 l p F l r 5 E w y v D 8 9 g D z 6 9 B u r R 1 k 7 C v _ d m r 3 B 1 8 5 D 2 x _ E 8 2 m B t l G _ v j B j _ N p 7 L 0 t l B 1 6 S y 1 9 C p 8 N n 7 - E w y k B _ o o B 7 h 2 B g u Y l l P w 4 g B 1 i u C - 1 p G 8 2 m B 4 u J q w V y w t D l p Q _ o G 9 0 D 4 w F 6 k h B h l l B q n o C g n v H 4 4 o B x - 9 F t q F y h 1 B 4 5 G - n 8 C 7 p L u r K z k u J 1 0 v C g 9 g C 4 o G t _ 6 v B 7 7 h C n _ 1 C x 9 L _ 0 U x r w B l - 6 C t s 7 D y t 1 F p 4 8 M _ 4 k i E t 6 _ J 8 9 t L r n 5 N x 7 r 9 F 3 l 7 l C u 6 o U _ j 6 j D n k _ C h 4 5 I g q 1 G 4 8 5 4 B r j 5 T h z t x B v y y C 4 j i u B m 9 z N j s n h G m y - k B n t t S i 1 2 g D 9 2 t p B h 7 t q B g h h G 8 q q C o - w E 3 2 x H p g z B 2 0 7 Y 4 4 2 J o 5 3 G t 4 _ T p i _ g C i y g L p 4 1 C g t 8 S g j - x B 1 _ y p D x o t z B 2 8 2 T 7 o 1 V l h 0 H t p 0 7 C 5 p 7 E s 1 p R m j _ w D k _ k E s h g U i j n L h j s k B _ k m 2 C n 5 l 2 K q 6 q 1 B m u z 1 C q _ z W y 8 s u H 3 _ v l B t 9 q C w p o d v 3 l b 7 8 _ t B 7 p 4 R 2 t 5 J n t 8 D - 1 j C s p r J - h s G g 8 4 C 5 z l R 3 o h U i _ k D - h u H i h x B 4 w N x 6 s G 3 v 5 G t q k N g 8 9 E 5 q 3 C 5 m w d k u 7 B - z p B t i j C _ o s x B h y n B p z 2 W i l 7 0 B l 1 0 C _ z q I 7 l r U 5 y r Y 4 h p j B u o s B j 0 2 b i z 9 I k 6 3 F t k t B 0 r d g o j b 5 u t f p x 6 C 4 u y I 8 t S - - t M m 5 u O 7 y 8 x B x n h G 0 - w N x y r B n 1 2 E x n 9 G i m i C p 7 - B 5 5 _ u B 0 w 9 I k 9 v q B y 1 7 i B 7 z k J 6 _ P 6 p 6 a y x o E l _ 7 C z i h B q r t F t 3 j H q 9 2 K s 6 g E z k _ J h y k u C 9 g 7 c m m r D l k R n _ h B k h 4 M _ v 9 D t n 7 f y n T i 1 4 B l g Q g m q C 5 u k D r p R p m q B o p v G 2 0 n E 2 4 2 E 8 n r P 6 8 r G 9 g 8 M 5 y n T p m 7 W p s o O 3 y h a 8 x g a r - 0 C 5 1 q B v l g 7 I 7 1 k C p 4 3 C 2 4 n B r q - D r z o I 4 v 5 D g l n D 5 9 5 C 6 x v b 4 _ y z C k 5 4 P h r 5 R t p x F p g _ D h y 5 D 2 _ 7 D s t U - x k F p s p B h g h E j q r U j v N 4 l h R _ w z J h j 5 E 7 o k v D 2 m l E 2 7 Y 4 p s 0 B 1 i v B _ k a _ 9 j C m 0 l B i n 9 J 8 r 4 S 0 o 8 E w x h C 9 w 7 G o t t I g 7 f n k - N t k m I 1 m r B z 5 1 E _ v k C i v m j B w - 1 H h s 2 E t 0 w B 9 x 9 L n 1 7 K r u p D g v l G 1 _ q B r 5 o C p 7 g C t n m B y 1 n C 8 n 6 N k _ q u B h r x D t _ o I 6 m u E 2 g 0 H m 3 q Q r r i N q x Y h 2 k S _ i j B 0 5 u x C w _ q Q p h w J z 6 s C 1 0 i D 5 z 4 D 0 l w I x 1 m J 4 x 3 I 6 _ s K 7 g 1 J m v u F 1 z 2 P g z p M h 5 z I n g o B - q 6 S 5 g i F q y 5 T 8 _ l q B u t o B m q H q u n C 7 r e h j T x u 8 C j m s F v z z D y 1 2 K h n X h q s S h x h M j 4 t 6 X l g f g g 9 Q j k v F v t r z B g 8 k 0 B 8 t k b 2 5 9 M q 9 i E w 3 9 r B _ u j j B u r 6 C y 5 5 K y h 7 G 0 j - e g 0 3 M 8 u 4 F x u l P w s 8 d y k 8 c y 5 - C l 2 r C t h z 6 C i x v C n o 1 l C o k 8 B j q t G r z h _ B p _ s Q v 6 t O p n J p g g R 3 7 o B r 5 z L y 0 r C 2 2 g B r 9 f q g 1 M i s j G j g 1 K 5 m v 1 C w i h X 0 1 p I 0 w y F 4 l p B - 5 8 9 C 3 9 w P o 0 4 E 9 n m H h u g N p v 0 H s k p E t q x M m x v D - 9 u E - w p B 0 5 7 G n j 1 G 0 y 7 F n o j k C i l 6 N p n w F _ w 7 B y o 2 E - r j B q 5 l 3 B 2 j z k I 9 k h o B m 3 t Q o x q J j x q K 5 0 b n i m C x w - E h z 4 O y p v K v 9 k x B z g 3 d 0 z s N 3 m u J g x j R r _ x B 3 p - D 8 9 0 Q 2 g j q B 4 4 5 o D 8 y m E p m t I 6 7 5 y B m x 3 W z q 2 L n g 0 C u z o B z s i W r 2 3 C g r w B w l Y _ 0 j Z 5 r 9 r B g w 7 a 1 w 7 C r 1 j C x n 9 F w y h B 5 5 k l C l x 2 V 5 k l H x i z L x h k K o z 5 P u 2 g V o 9 9 M 4 u t g B _ 4 3 G p j q S z r 2 I 8 k h X m s j M j n z W v 1 z S p p 7 T v 7 o J 0 2 5 I 3 x q D j 3 l C w - v c 8 3 3 u C - 8 s C t h n L 1 i m G n 1 5 P j 2 x O 8 j 0 U r 2 m L w j s C 2 3 w B 3 p i B n p 7 B _ 4 o B 7 q p C u q 1 D m m s O h y o C n q s B i - g B o m j C k i 0 B 6 p j C 9 1 i d 6 o h k F h w v F 1 m t X u z v 7 D 2 z g F p 5 u G m - x C i s Y 8 t 0 B 7 6 w D 8 y s B - s q H - - g D t y g I 8 i q E 5 j s M m 4 h C l 1 a m 2 k B o n y B 6 j u B q _ q G 1 s o C n t i F z p g D _ g g G 9 k 2 F r 6 h K i h K - n n B 1 z y G 5 9 s B 5 i - Z n w k G k l o B n n w C s 5 s I j 8 0 P m g q D x _ m C 8 q 1 B m _ 9 J 8 9 m I j g j U x - w Q y g f g 1 z D o i h D m 8 - M 0 7 5 Q l h 8 E 7 _ 2 S - - - H 7 - W z i b h 3 o B 3 w r B 4 4 p K h v n B 6 i 5 F u 5 6 E 8 z x E p 2 W v j y B u w h E j v s V p x r C l 8 v D o 4 7 B 1 l m D g t 1 B 8 p o B q 4 w D o k 7 F s 6 l C m 7 K 9 m - B q s g C r _ 3 Q 9 3 L 2 9 o E g z 9 C - 4 m M v t s N r v y E m u j E z t f x - r B o 4 p G 2 y n M x o z M s p s U r v g C h m h I u s z C 5 9 p F v p k B j 8 2 O 5 6 i H k q m L 0 6 l J 4 2 Y x u 7 I 9 r t B 7 1 l C m 4 m C n 5 I m 9 7 D k q q F u n z C n o t C n j a g y r E v j 5 D r q r D - z s I x j Y 4 _ i B w s 3 B n x x C 2 k N - 7 0 B - z b g k 8 B 6 t h c k g m C - n s X o 2 f m p 8 O 2 _ l B z t 5 B 4 j i C x j i 9 B g r V r p q D j s v G t 6 3 J r i 1 C q _ p B x - n E l q 9 F m 0 m B l r 9 D m i 1 G u l o D r n y L s n z B t i Z w l h C p s 7 S k s x D 0 8 0 C 6 y n b j n U i q 5 J 5 9 8 D t v x J h y m G x w o b k 9 - q B w - - Q t g j B 4 - y B q z q M u x n I q i i L r j 8 n B h - 0 w B q j 3 h B q h o P 6 6 4 C g 3 y 5 B r - 5 w B 1 s 5 l H h o l F 4 t j F 2 5 3 _ B w 8 5 z B y q x k B 5 h m t B 7 v r M v 2 s u B x g r D 3 u p X x 4 _ P l q s D - n 7 O _ 5 h 1 B 1 z V v p _ R q 5 8 S x t 7 S g j u T i v 1 F n g 7 u B n 1 _ V t r 3 Z w 5 _ x C x r r I 5 z - H x x 3 B l h 2 k B g z g E o o o C j q x C m 0 7 D y u h D - p - C h 8 9 B o 8 h C 6 i 1 D 9 u k D k m X 6 s w L w s j I p v K y 6 4 a p p i C z p _ G y p z D - s 8 J 8 x z T 0 2 1 C r 6 q X s 1 g C i z 2 F o v l G 5 1 u E k h 7 F s r r B 0 s q B 3 3 q H i 5 q B r p j B z i y F q h U - 1 Z 0 1 i D 6 - - B z u k D 5 v 6 G 2 3 v F 5 0 4 W n x x L q h k F 3 1 u B 8 n n B k p _ U 7 z i B m h 2 D r 5 e 1 z - 7 B l r m D _ 8 m C z 0 o V r n k G n 1 q s C 3 l 6 C r s g C p 7 9 p B 2 h n F u q a k p 1 r B x w - D 3 m k y B 8 0 _ B m x o F y s 3 H 2 v y p B y t 3 k B h 6 q T 3 w m J 9 l y r B 0 v g p B 5 j 1 2 D g l i 9 D 0 9 p 0 B n i _ a 5 i 4 i C - l _ N 6 1 q J y 0 9 H 3 2 o C 4 _ 9 C k i J s z s J 0 5 q B t w 7 O _ t v D v y m Q u z w J k 5 g B i k s F t 6 0 D 8 x x E r u 1 L 1 x 1 W g _ r I 6 p _ R r 9 p H q j z U w y n J u x 0 D p z k E g 8 t W x 5 8 C v s t G g j 7 G 8 2 P 1 r m F 6 t r b o g n G 9 r 0 F v 1 _ F w v m G _ 2 _ B 8 w _ H - 9 n H q t k R v 0 y L o m o I 2 8 q B 3 o k J w n _ N s 1 p C 5 y 6 s B i k 4 X y 2 r W m _ s O 2 1 3 W z 2 1 c 8 r U s j u J u u l c y k p C y i u G i 2 j H 6 y t C 5 7 p U 9 _ y B 4 1 l 1 E n h q - B - _ 6 U t 8 r B j u 9 G j 5 x Q _ q 1 C m l j C g n 6 C y t l E k m z n B 0 l u B 2 l 1 W s m z L j i r X k l g C l l j z B 3 y m J x 3 u U h 1 x C w 4 v k I i v o _ B l y 2 O _ m 2 x B y 8 t t B 6 8 v 5 D 1 s 0 9 B _ 7 j 6 B 4 5 i _ D u z - 5 G q h j q C y - z U 0 1 h p I x p v d g q l 8 F 0 t _ - D o k 2 I m - l 1 B 0 w 4 x E 6 o 9 3 I _ j m F n i l K 3 n j S n 6 h K m p m a x 3 4 y C q w _ Y i 5 _ Y 2 r h H p r h g D 7 l q j B p 2 _ 3 C n 8 7 i E x x v B 6 t 8 L x r g F 2 n 3 z P s 1 t S 0 k n U k _ w v C m h j H i 6 0 1 B q g 2 e z j x k G p - 2 r B 8 i 1 2 C w r j 4 C h h 6 O t 3 - 5 E v 2 v C v 6 t R y 8 _ g B o 7 4 U h o 9 g G k 9 w F 8 x v 8 B 0 9 j o E 8 k _ x F o q g N v r 8 w F 2 4 q L 1 y l T h g 8 M w 7 j K h 0 j 8 B g 8 o k B o 7 - M 0 t 0 E i 6 r x B s u o F 5 _ p 1 D h 6 - J _ z 0 Y o n v x C h o p g C - 6 4 w B q p v G z 9 n n C x t z 6 B u h o k C 6 l y C r 0 v _ B j x 3 Z x 1 q M x 2 r Q x t 0 h F p 7 o 8 B u 8 x R 5 t _ C v 5 9 I 0 q j K y p n G s 9 j L r q o 5 C g 9 1 y D y 2 v w C s i 9 m B o 3 4 D 1 - r j B 6 3 3 g B z 8 - u F v 4 n C u 3 x 7 E m 5 m I w 4 k S z 2 v g C o j q G z q o I g 5 - I t 1 8 E n k 0 W q m 4 B 8 _ 7 M 2 p 5 2 B w 9 i N j 5 n y G j 9 7 j F i 7 u F x _ y 3 B r 2 q s B 5 7 2 M 2 _ x C x i l Q t y 9 E p 7 s l C 9 8 h - B 5 z m C n 5 t b h g n J k 9 2 s H s 0 g M k 0 d z 6 w N o i 5 V q i u C 1 n w G - 8 q Z - k 4 D s 0 s D n 5 y T 2 4 i V t h 6 I 9 6 9 H 6 t x E l y m O 6 p 1 C 4 o p i B 4 3 r D 7 k y g B 9 9 q C w i s O 9 y i C z p n s B m - l 6 B u y x L 1 g p P m g s H 4 j - I 7 6 S x k r M t t l C u y y t C 5 m 5 B 8 t 3 D g n j Q r 1 1 s D - o r 6 D t t 7 E z w y e 4 9 4 q B 3 h 3 V z 2 k t C 9 x m K i i 8 I 3 i m P z g j G 5 v h N 6 5 4 I 7 2 _ V x z 5 C n z 1 f _ y 6 d 8 t o l M y 3 u o F 8 3 u M h i h E 5 2 y D 0 n O 5 j c - t q r D z 3 y s C u t u i B q 7 n 8 C r i v x C o 4 s K 4 j 2 9 D s z - L 5 p _ M 3 2 8 p C r 5 w 8 D 6 0 7 r C g 9 u t B _ y t E x y n _ C 3 j 6 i D m q i W 5 u 3 U 5 n w i E k s j C h _ z Z 7 m g E 4 k h K n 8 x g B n 3 i z B x x - Q i _ v Q k s x V 2 q h n B l i l E _ 4 p n B y x v V s - r P p w 1 o B o w 4 B y l s 0 U w q w I y u 8 E 1 0 t w E p - w D 3 _ h C 5 v j G v 0 0 E 8 5 4 C z 3 t k B k i q D x r - X m j k u B 9 x 2 B 0 s z m B 3 7 0 x B h v y J s p n T r x z g B k 9 4 G k u y w C v 4 - r C j n j S s r n i B j v m u E h r o k B z 3 j 4 L 6 0 4 W i y o l B n 4 3 E r 7 i O y m i H m - 3 F 2 1 2 t B 1 y s C r 7 g Z 7 m u I r 3 h V 9 k i K w x 0 K m h m Q 4 q i N - m 2 K 2 - i i B 8 s l G 6 s 2 D 8 p l G 4 n g 9 B y s 4 f v 2 l Q g l _ C 0 h x X 5 y 2 m B - 1 5 B j i s K _ 6 3 O 0 w 9 R 3 8 v n B z 5 7 C y 6 1 e 1 r o b 6 _ m I 5 6 n H 6 1 v w B g _ p D z x k U 7 y k D 5 9 l m C o m U k u 4 J p x o C k 6 0 E i w p E 6 m 6 J 7 0 k C u - w d i 2 g 3 J m r - x B v y 8 j B 7 s g I 8 p 6 E 9 u y H 4 v 2 B q 1 g k F s 3 v D x r j e _ u j R 4 r 7 S 4 6 y f 9 1 4 S q i p F 5 u g 5 B t 6 6 C l r s k H h 8 o H x 9 o N 2 h l P t i v M x 4 i v B k 3 6 C i h s B 7 1 i D t v g E 5 4 j J 9 5 l L 1 v m E s o o H n t m L q 0 p I t g p P 5 3 g I _ k - F g x 8 m I n w t b p x q H w l j G p 3 Z m 3 1 d y u 4 I - l t L _ 7 k C 6 z z B x 1 i c w 6 q u B w 7 W g 0 k G 4 q 8 E h l s B 0 8 o L z x p e 2 o z N - 2 n H 1 h w K 2 1 1 I z j 4 C 3 u z G 3 i 6 4 C 3 i w C w s m K 6 3 p G 3 g 4 t B p 0 3 H 5 i 1 F 0 t v w B 4 - 7 L w h z Q i _ 9 g F l n 7 N _ l v P w q o 5 C i - g F z v k U h o y D r _ l K n 0 n u B l k t G x m q q K y 1 h v D 8 m s g B v h i D v w y z B n p n G k 7 r C h w 3 K i w z K u 7 5 4 E p h k E t h 3 X y 0 3 M 4 6 v w C w p y I 9 o 7 k D 8 r 8 P l l w y H n 2 w R h 4 s F z x x T x 7 w a i t q p B o q v d 4 7 p P n o g l C q g 6 u F i p m 5 E n h 5 0 L 5 0 v 8 F g 9 n N g o o E h p p H h 2 4 U - p 0 q B g 2 _ q B 5 8 q I w h w N q q x Z t u 4 H r 4 j w B 5 1 m _ F 0 y j I v 0 7 g C x w 8 N 9 u 5 I i - w P l u 1 D x 8 u L z v 2 B 7 - y i B o 9 l k B 3 h w _ E 1 u 9 p J q 0 4 i B 4 x m R _ 6 r X z 1 7 s K 4 h m i B x 0 g Y y 3 g p G j x l u F k 3 g I 6 h - K - q l D v w g 8 D _ j t U y o t y I _ z 8 m B - m k k B w v v q B 1 j 0 O p n 4 R 8 4 x W 5 2 z K 8 w n o C 1 w 5 D j 4 y I o y y C h j 9 B m 0 3 F n t 0 i C u x 1 L v j 9 x H v l _ 3 B g 8 l L l 7 s Q v 3 4 C 7 7 3 E 9 g i I 2 - 6 Q h u h i B 4 p 2 I 1 - k B 4 r 8 5 B k - 0 w B h j p S _ r o H y 0 6 I s n x q B k z o h B 0 r 8 E s 0 y 3 B g 2 n 6 B _ 0 t d 0 l q x B 5 g l w D x 6 m E m - x P 6 r r K t 1 u B 6 s o 6 B o l h H n 6 6 D _ n p i B t g 8 9 D 4 p 2 d v _ 0 m C z k g J j 5 l b s 2 w M 6 - u B 4 y - o B z x - r C g 6 s E 4 7 w X h 2 r H o 3 p K r q l B w n p o B 8 1 t N k 8 _ i B _ 8 k h B v x 1 y C 5 h 1 H q r i P - k - u B r u 8 v D m 4 p U q p m I 2 w 9 G w _ k F 0 1 p x B p 7 4 w B _ 7 2 G 9 9 z P x 4 q 9 V t u i t B x 9 o 0 B 9 0 l 1 C t 3 u H _ k u r D z 9 4 o B - - j 9 D k 3 w 1 B 4 h 1 H m x w L i z 8 v B 3 v k 9 C m 9 8 q B 1 m t z B i 8 m 0 E u 1 l R m 0 2 z G v 7 - N o h m K g x m G v 9 q G p j k C p r 8 R 3 j e j s m x B g 4 - k D 1 o 6 p B 2 _ _ G 2 k g E t w t F r 2 o J s r j C _ 3 z o B 0 z j F k u x f 0 j 2 E 3 k 2 r D z 6 v B m p g E 8 6 z D p o o r C x - 5 i D t 5 t - L q 2 r e k 6 j n C l g z D o g j - F o u v W 9 y k P 6 - k o G l r j y C w 3 9 4 J r k g _ V h z s q B g p 4 l B 3 i 9 J _ 0 p F r j 1 s B 8 6 j U n 8 i E 9 o 2 i C x i g E q p 3 B 7 7 t I y s y I 8 6 - C n u 3 H w o - z J g u 9 W 0 6 k L 9 w 9 _ B w j 8 o D w i p u K 9 q 4 R u n - a h s w F 1 p 3 S 0 s u e 0 3 _ w D w 4 k p H 9 p Y - x n P z 8 v R g i j O 9 o x a p r j r C 8 p p h B s y w G 3 s 6 J t - _ I w 6 - D _ r u O j u 5 v C 6 0 s Y w q 3 F 1 m n I x 2 6 I 2 8 m P y 2 r F 1 u o - C r 8 n 5 D 1 8 - _ B v - 6 C z x 5 H - r v L n g r E k g 2 U u p u p D 9 u m 1 E r 6 r V p o m M i m 6 e 3 4 i N g 5 h D l 4 5 D 1 o 4 9 C j x - h E p 2 n p C v v 2 4 C 0 5 5 Z v n _ o C s - 6 6 B w t x F 9 v y L g 5 v V o 5 q I _ h 3 Q p n h J 2 1 o L 5 7 3 g B 3 y w I 6 p w T t h 0 G x 5 w K g y t P n h g h B p n 9 0 C 0 x 9 G s 9 0 E k p u Q 9 5 g H 2 n _ l B k g 0 w B 2 r i K t m t B m m u W 1 n p H g 1 t H k 9 x O p p v G o k 0 a h 4 p t H u n - 0 D 1 h z w I j n i a v j t 9 D i r z c w u 3 S s r 0 z B u y 2 L 0 y x R i q y J 3 w 0 D i 9 9 E 7 9 r H h g 0 U t 9 1 L s m l g B v 5 w d 0 r 9 I r 1 k h B g q g F 3 l g E t h 3 G 0 7 2 L 7 y 3 d _ x w O 2 6 o Z - n 4 K x 0 y J i j m _ B 4 w z i B 5 r n R l 7 u I q 7 l U l - r O k l g w B p 6 v Y r j 6 F v _ k y B g h z O 9 u p D m 0 _ C n q 2 p B - i 7 E y j p H 2 v v O l - w B 4 q y Q _ k q o J j r 9 W 8 1 n 3 B - q w q B k k t K 9 1 7 s B p u q q D 2 z i g B 6 m q F v - w V r 5 l F z v v G o v 9 J h 8 8 H 7 y 4 E r 2 s D o 4 6 W n s 9 C 5 y p b g 2 j Z - j 9 Y l r o 1 D 3 p k M m _ m D k u _ s C z z t 2 C w 3 r L x k r s F s - l 1 B x p 3 N s v t e j w h N 7 k 2 O 7 r 8 Q l k w C 5 8 x F w w n l B _ _ u 8 B 5 x x P _ s u k B x j h S 3 3 g y B 0 4 k B 3 u 8 e p 4 4 Z 6 u _ h F p q 3 a 6 4 w G 9 r 6 J 1 r i F 8 i x R g u m X k u 2 V w t n Z s o u O m 8 6 n D - h k n C g y x I - 2 1 U z 5 3 h B v 8 t M g w 2 Z j m 9 N h z o F 4 h h f - n o k C w v 2 D 0 _ v h B s y s h B w 5 w v B s q i C 5 1 y E 3 - h I k 7 k E _ 6 n X l 2 1 M 3 _ 1 r B 0 g s l B 9 x r E m o v k B 7 m 2 d i v q i G v 8 4 c i 3 i x G t l 1 5 B V u i j 5 N g z 2 O w z n 5 H j l k _ C 0 o t h K 5 v 4 4 C n 2 k M 0 x s h B 0 r h U m n u t B t 2 z k H s - 2 7 L m r i 1 L 0 p 0 7 B i - 3 E _ 3 w v C m r m s C 4 3 1 C 5 - 7 q L - q 7 8 D i z o 5 C p k 0 h B 0 s 2 B n 8 7 w B g r z 3 C 0 9 s 6 B z 5 y 4 B - 3 o j Y 0 9 l j m B k 1 g M o 7 t E t 3 z e 5 - 5 7 C s 2 t o B s o y w D 0 7 q w E k y 9 B 0 9 0 K m k t W k u 9 U g 3 4 i E 4 u g j B 9 g g y I k h v P s 8 r P j k 0 a j 9 7 J s w u K u _ o w B l _ s s B q s 1 q P n v h J y 7 l B 4 o 7 m C n x x Z g y 6 C 7 s 3 g D r u i q B z y 1 2 D o n t K r m k Y 8 0 n I k z u U 6 v 3 h B - h q f h 9 m g B 0 x j W x 3 x v B 1 w 2 j B _ i u D s r v R s j s X 7 2 4 D u - r K s 7 n I t o t O 5 - 0 C p s 9 R 0 x o E s s Y 0 l k u B w g w h C s v l c v _ 1 P h w q E p 9 3 L r 0 t K k 0 u H 3 _ r Y 9 0 t F u h h M k j - P 6 q 7 S 4 r i S 9 l g F _ k 5 R y 1 0 G q o 3 C z w n J 8 - 7 E u 2 - F x 2 r d o j g P v 6 o M l t 4 e p - y F u 6 w R - 7 v H p l 3 D 2 x s T l t 1 k B l 7 p L - r g H r x h D 1 6 _ M g w t f x h i F j q 6 D - o i - B w 0 z F 8 - m C i _ - M - r 9 m I u h 3 g B k 4 6 p B r x 1 w B q 8 i T 3 1 6 I n s 1 n B 0 l x a 4 - r E y k y j B s x s D o x g N - l n k B z q z e _ p p n I h k w s B j 5 o D q _ 5 E 1 n o g C 4 z k F h j w D z i 4 D 3 j t Y l z y O 0 o v Z z p 7 I g r j 2 B - 9 o I p 3 7 L w 7 4 P 2 8 j E p w z Z 1 - t E q z o 5 V n h j b k v - j C 0 9 k g B 6 4 t C 9 u s Z v u r _ B s 2 n - I - 0 _ y D o t l o B 5 3 k o I g r n 8 C h k y Y w 7 w k B 0 2 s R 5 v s G 8 x 8 Z u j q K 5 i 6 4 B 1 7 z N y y u R w l p E y j 9 - B w v 8 d x s z H 0 8 - b 9 m w 3 L s v - C 1 u p J n - 9 z B 8 k 7 d q l q s K x z w G t 8 0 P 1 t 0 F 2 6 _ B 5 l 1 - G i g g q D v u 3 6 I - v 5 c 9 y m z N z 6 7 h B i 3 t E z m o E r 6 5 P k _ p _ B m m j c x t 5 I g w o P n w 4 U 1 - _ m B n v r y B y r 0 K 1 z 3 k B o v j w B j 9 u 0 C q 0 y z B x q z j I 3 r v 5 D i r - v E 5 0 x h H 1 9 u b o 2 7 p N 8 y 0 _ F i o 3 l C z 2 y p C 4 q 3 m D 9 1 w E x _ r J z x m O q l r L 3 r k h B o p 4 c 8 r v f n t 9 5 D p l x z B k j m q B w y 6 n B v q u D 2 6 h k C v 8 o k B z 8 o K p 0 k b 6 s p g E - 1 x 0 J k t _ 8 B i 7 8 q C 2 l h 9 F m t s p l B j q i 8 G n 7 p 3 J q k q 2 E t h 5 P 0 u s m I y u - g B i g o 3 B 7 8 y E 8 t r i D w r y N g q z V 9 s 2 N l p 3 b u q h E p m m E j z 5 F 4 9 4 H w 3 z F 5 n o I - l 2 O 0 p p s B u 5 7 B g k 1 W 7 m q 7 B 0 m 3 D p q x - B o 0 q M h t _ J 4 8 g f 8 3 j F l x 1 F t i k C 5 z l D r 3 x K l - h g C i m l q B 2 7 s a u 9 _ 0 K m l 5 6 B h 7 p 0 E 2 s 1 i D 7 g v x B r p o d g 5 9 F i k t a k 1 s B x r s N 4 6 t B w h 8 Q - 3 0 G _ p r b - z i F l x y E l o 2 p B i z 0 g B r i y I 9 3 g T u i m F 7 r p q B 9 w h i B o u q N p w w D l 9 m F m 6 q I s k 8 5 B l p j L 6 o i L 3 n y O u u w d o 8 y N u 4 u L _ p l J 2 v l 1 B p m q B p j v D v 3 q T z z 4 K m w 2 G 6 j i C k 5 t K z k z H t s d 5 w l Q x i y C 2 3 6 J i l 0 D k q B y q n G m _ q F h n 6 D s k z y C u v w T i z n Q m o 6 m D x x p T i 0 8 R 9 z 5 l B q 3 i V t z g E m r q i B z o 5 J 5 6 1 C g s 3 C v 3 r G _ k z I k 7 3 C q y y L t u 4 m C k 3 n I _ y s D 9 5 9 I 1 z 1 E s 5 q C n s x f 9 l 6 D t 3 u e 9 y p K 4 v r b _ g 7 C s o q b j h _ c i l t F l m i E m n l r B x - j C l 3 - Y 8 p w L v 9 - P z 7 0 M 8 g 8 w B 6 0 Q 6 p W y 5 K x 8 u f 1 _ t M x s u X 2 1 s Q k x 7 g C i j t 6 B 5 t s m E _ r y n G 5 n 1 J 9 4 7 r B 6 q 0 y B 0 j 0 B 3 h o 1 B 1 z i b r 4 z y B m l n g D y i _ C 9 g 9 B l p 9 C - g S o g h I p 6 y E w 2 h C 1 3 o 6 C j u y c g - q K h _ n j G z q e u 8 q 9 E q _ 1 D k w l V 6 k t v C h 0 x J 0 r u W p 1 9 w B 2 q m T 9 o o j B n _ q X 2 u o S r i 6 F 5 k j K o 9 3 P - l y C 3 1 t t C j j J 5 0 o a 2 o j C t h p E l 9 s P x y 4 I - 5 - N r u p 8 F s 6 q P 6 9 n i B 6 7 3 E n n h r E k o 1 G t y w U 8 k k a s y 4 D r v j F v - n N q w b 0 k g B r _ u E s _ - L - 1 u C n y z 3 B 9 m p W 9 q w j B 3 0 - U 1 m t N w 0 2 d 0 y y 5 D l s w 6 B z 1 i J z 3 x 2 B y i h Q q k m E j k i Z 0 r q F u m x O s h _ N k l l H n m k G 2 3 z H - - w D v m 1 D g l n G j s s k C 2 _ _ L z h x O 3 s r w B 7 2 1 Y q 7 2 O r h o w C x 9 t I z _ r T z w k R h q 8 I 8 9 7 u B i i m i B _ k p u B 5 3 n U s g g C w 8 t L w x y G 4 1 o C q n j b u 4 h v D u o s N m v m 0 B 5 x j H v 1 - P x t m j C 9 - 2 0 B s g l N g q k d v r l g B s x m 0 B 4 r z T 0 t 9 8 B 5 o g B 9 6 1 H 9 5 4 8 B v 1 v o C 2 _ y j E x t g G t _ 9 G k m t K _ 5 9 J _ i 3 B i u x F r 4 x V 9 p u m C y x i B w 4 7 g B w z 0 4 B 7 h z B u - - W n u o G v z w E p 2 1 B s x 2 B 9 _ 5 D p 5 o B s g i B n u g E 7 j w F v 5 w B k m o F w g g X g h i L 9 5 x w C r t n s I m o _ h C u s h D u u 0 C x m p a p v m w C w i - T _ w u S 0 8 9 K v n 9 K t m y C 5 l w 3 C 8 i X s r 9 g B i n k h B p w 1 B 6 5 1 B h 4 g q B u l u C w _ x G l u t I s 6 g q B q q 6 r B 4 6 2 N 3 7 0 Q 9 i h B y y 4 M m x h z G 2 i v r M 8 4 y z B n n x L 6 4 i 1 Q 3 k 9 9 D s 0 y S n _ s q F o 6 i 4 C 3 x m s L m 5 r N 7 q h u H s 8 2 L y 3 z u B 9 z 5 z G 6 6 r p D p v t H s _ l I m v 4 D 4 g 2 9 C _ _ t 7 C i y h - C s g k o P o 0 p u C 4 6 5 u C r t 5 I z r j z B y 9 9 g D 9 5 v s C 5 l q 2 B k v _ k F y q 5 C 6 0 1 F u j 2 I u l p E g m - H t n m S p _ 4 w C t 8 s Y r 7 9 p B n i j E 1 w r d _ 2 y p B y v 3 H _ i h y C 8 j 7 m B o t y X 1 3 - B z p 8 M i x 9 S 6 l q b u y 5 e - 1 5 G u q 3 r G g r h V u j 3 k B 7 l y - B m 8 l u P 0 y v l W h s n 0 E l v 6 7 D - k s g c g 6 - h C r j w J l k 0 U k l u v C l l o z B 2 s r U 6 r 5 9 E - w t c 5 z h 1 F l y u t C q j 7 W 3 6 7 v B h x j 1 Q 6 9 j Y 0 k k k K 2 7 g 0 G 7 7 _ x F o x l C 9 5 s C _ p k P h y t 1 B 8 - p H r z v 2 B r n 3 L l 9 1 P v y o Q p 7 2 B t r t - L z n v E u q h i F 9 i n J u j _ P i q l J 0 p t Z 9 u u w B k g q i B v y d 9 g - s B n t x l B v s m D 5 w j e 1 r n B g 5 h F 2 5 h C x g 3 D 6 u 3 h B 0 g u C 8 u 8 C s - q C 5 o 3 B - 7 v J s k 5 B 6 9 4 u B g l h E y 3 4 j E _ i u q B 3 p o u C 3 n w G - s 0 B 2 u 2 E k 2 7 B g 2 5 D i y k B y g u K y r o B q 5 9 y B p n x B _ v 6 m B p h n I p r j G h p v D 4 n z F z 8 s C h w z V n 5 l D v 3 6 C 5 w 6 R 7 q w _ C r k 1 D 2 _ 6 P m 7 p H q 1 i Q p t o D k t s H s 9 - F 9 x h B o - t B _ j g v B p y q e n 1 h N p 6 k Y 1 j z 8 B w 3 _ 0 B w s g M n 8 1 J 2 m k X m j r L 2 q x 2 C 8 _ 3 H i l z E _ 7 9 P w q _ G v q g J _ _ 9 w B j 5 - B 4 s g 3 B 7 2 q 9 B m 3 n E 3 7 0 P n - t C n t w N q h j M v 9 x J l 9 _ h B z k r K 4 _ u R z x 6 y B 7 9 k l C o n 7 d m m q E 2 4 6 G x n m P 5 5 T 4 8 q F n v 5 G x 6 v J k 1 - D g p x F z 7 v a 1 h t H h u u k B 0 h q g E x g k 5 B t n r D 4 t y B k 4 x H y n p D 3 z 5 H 0 3 j D 4 4 l 4 H - 0 q x B _ - _ E g h 1 l B z 9 4 B n k r E l m m I u n 3 H 3 w 7 V q m 2 9 B t p 9 G w i 6 E p r i H t 4 k W s z 6 c s 7 i G - 0 m g B y 4 r x B y 3 r j I u 6 d 9 _ x F i _ u G 3 _ 5 1 D 8 6 8 F 3 h k N 9 i y R _ l q O h j u O y z g F z 8 r k C i 9 l 2 H 4 p 8 w B j w 3 L q i n p B 8 u r U 5 m y D p 3 1 O q s x H 5 g k G 0 2 x B j 8 q D - 6 2 Y v l r F 0 r 9 U l 5 4 B n 4 _ B m 1 1 D w g 3 D j p j D i w 4 G 1 p 9 Q 0 k - B r n k B 5 5 u I s g Z m i 0 I _ t n k C 8 x m D p - i V s i a - p y C l p w C 7 9 u H 6 j m B n 5 h B m 5 w F 0 p 5 I w 1 k n C v y t C 5 m k D l l r F q q i F o w 8 C z 5 j E v j k C n r 0 C _ v 8 M k 4 x I q 7 m K w v _ p D 7 m p j B m 4 r J j y r 8 B 1 k y L y x w C w g s F _ 8 j 3 B 8 - 4 i B _ - j L p p 0 k B 3 k 8 b x y u z C 0 w g l B k 4 2 V r x i m B 0 q t U 6 p 8 F l w 7 K 6 s 4 b j j 9 M 1 j _ C z 8 z I 4 r h P r _ _ H n z l E k 1 3 V r n n P l j g E p k 6 i B 1 o 5 F 2 y u C o t q f j 8 p H p 6 6 F l n 7 B 0 t 0 X 4 1 R p 8 m P l 7 o B u v z B x y i W s w g B 2 t p W l z s B v q j K v w _ F x r - C v z 2 M l j u P w m 8 D v s 2 q C v i _ u B 4 w r B l k v F 2 _ o z B 6 p x r C 6 g n k B z p 0 C k s n Z q m h i B 2 7 p N 7 - w z C q _ 5 P w 8 2 H 3 7 3 k C y m g M 2 6 m I 3 s o M 2 4 s C g h - B - 8 0 M t z 5 H h g i E 5 8 z H _ r 5 1 B v z k C k g b p n q G y l 6 K 0 0 y F - k 6 D x x n C q 6 l W x 0 3 Z u n v E y 7 g C 0 l 5 l B _ x g J g - Y p p 9 N 6 n h D k 8 - h B 3 6 2 H o 9 q D t z 8 R m 9 i l C 5 j 7 r C 5 r l p C 1 z s x C 3 u h N l m 0 W x h 8 p B 3 _ g b i u p a 5 u j P h z i s B r v j N 8 t p R g y i j B - n 5 F n 9 3 y B 5 h 6 C 2 m - F - h 5 H y 2 p F i q 8 B 4 q k D 5 8 x G x g w X n - w V 8 4 t L k o 0 h C 8 g u S v o 5 C 1 l o N 1 3 1 d t g T v 6 j E 5 m v I u - x P 5 _ h V v l k R p l 8 I q z w J w r p o C _ 0 W 4 u 5 E k 5 m D j x u D h r 8 H r t h I z r p p D 6 u t O 9 r 0 E 4 v 5 f g _ s G r p 5 G t _ s K 6 h 8 U j x m U v 5 n 1 C 5 x y C k j l E u - 9 h C o _ g d 6 w v g B l 4 l F v z r 6 B k h n R t 6 h D g 5 5 N 6 y j J 1 8 i a v y M w 8 G h 8 L 4 h B l l m X 0 6 t Q p k v g B x _ z 1 B 4 _ 9 v C h j s E z 6 y x B z v 7 q C x z j D h h k C 2 n l M x l 5 E v 7 7 u D 2 o 6 u D h r j Z o 5 p F 1 y m B 6 8 w E r 8 8 B s q k E x 2 s n B v 8 n G 4 i - Z s i m t B u 6 l G 1 9 _ l E g 5 0 S 3 j x z C m _ m r I 6 z z k C 7 n 9 q F w l t V 9 j g M k z 1 7 B 6 p t 5 C 8 v 2 O u 3 - 0 I 4 y n g B l q t X 1 u u z C o p v W n j i m v B q w x 4 J 2 5 0 t B 0 3 x h C 1 s _ O 3 _ r E 4 h 0 P s u p X y 5 j q C v - w 7 B 3 o o y C m 4 y H 1 m r E k 0 j 2 C 5 4 4 x B 0 - 0 R n 2 o f 9 x 9 V m 2 5 r C w 4 - 9 D 4 3 3 1 B h x 2 c j 5 v V g o 3 g K j g - w C 5 7 l C 8 k j n B p - y 3 D 3 3 x 6 B x t y t K s v 3 M 4 z t d _ _ z M 1 1 q Y j m b h w 2 H i 6 Y o _ u B 4 p 4 I 7 u u O 7 5 4 C u o 0 E o 7 m B o 1 w J 9 t l L 7 u y C t g d g 4 k E k z 5 e 6 2 2 C _ t 5 k B - h s B 6 3 j H 3 q n B x 4 3 O - r 4 B w 9 z K 6 w j C z 6 d r 5 p C _ i n E m p t J 7 9 0 B _ l q C g 0 0 M q _ r I i p k J 1 k k K m 0 i M t w 7 5 C v y 4 x C 0 4 1 K s y s z C - x 3 H 9 _ 8 C 7 5 5 C h k g H w 1 m M z 8 5 D 9 s - p B 6 2 0 G k z - J 8 v w M q h u W 2 q K v v t J i s s E x 2 s q B v m - Q w 8 v n C 7 i i m C 3 g 6 V 3 6 y f m z 2 K o 2 l J x x 3 i B 1 9 p P 6 o 7 m C m z l 1 C r 5 y c 3 8 t R s t 1 C w t t N k 8 d 5 y v X g j v N m p o F 8 z _ E g 7 i B 0 5 v t B 3 k t E 7 1 _ Q 3 x u H 5 l _ G 0 o f o s 6 H 9 j v d g 2 7 X m y t X h 3 2 C m 8 o i B - - 7 s C v y - R 3 0 h R q 0 w B 9 _ V i r h D u 1 P 8 z 3 P x m x B n 5 h M k j q B 9 k m G 8 s m P n 9 s C - - i B j t q D h s v G 6 r z V o m v C 0 1 7 d x p r B 3 9 _ N 5 j O - 1 n B z 2 w G j u r C o k 7 C _ s X o p l B 6 1 W 9 y T 7 8 4 J x - U p z 1 F 6 m M z q i C 1 r Z s p n B o n 2 F 6 n l C v 2 u B 3 6 s F 5 l V g 6 j C p x w r B t 7 k G 7 z o C 6 5 o D i g p D 2 l 9 B y 6 r H 1 8 x n E j l u L k 9 p q C p h 8 Y v o f t 9 g H y y s B 9 q 4 c v l 0 o B 0 2 0 L j m k J l _ j c t y 9 L k u q S 4 m 2 B r - o B 7 j j B s u y E q 4 v F s 8 q X n r 6 D 8 7 u i B p - u B p 8 z F 9 r v I i h f 7 - y C t z 5 O l z v F l 3 y 8 B h x 2 C 6 _ n F t j Y _ 1 N n i 1 D j 6 o Q i i o E y 5 3 D m t y E 0 v R - t 0 X w p m E _ 7 x F q j p K 2 g 5 Z m 5 4 B q l _ F 8 s z b 1 t y l C z - 9 Q 6 i q L t 0 - l B p 9 3 N y i 4 o B 1 _ 6 y B 8 3 m z C _ 3 1 L 5 i 4 N 1 m o u B y l p j D h o k a 0 7 0 T - t 5 a n p v 0 C 1 4 m x B s y m a o l z G i n g U k 7 3 B 9 o r K g _ - L 5 k j G g 4 v E o s w j D h 9 0 D q j _ 3 C 1 6 h D - m l w B v s t B l 9 f 2 1 6 J 0 u s b r y u B _ i 8 D 4 j v C z 2 q O 3 s k G o r _ C m o o B x 4 p F h 0 z _ C v q - W 0 v r w C 4 7 3 7 B 9 t _ z B k s 8 L 2 j 5 o B 2 w d 0 _ 6 l B 5 q v D g 6 k D 2 p w T x - t G r j n j C n l 5 W _ 8 6 t B 5 5 g Y 1 7 3 M - g u N z n k S 8 5 t m B 2 _ p l F p 5 q O w g o f g q h 0 B 9 m v p F v _ u 0 C r 6 3 1 E z 6 x i B 1 o 4 s B x w _ i E i y h 7 D i _ 1 9 B v v v D t 8 t F s g l L s m k M x 0 5 O 6 3 y Q 7 s z w B _ j r I u v j N g v q m C p i p F 1 9 3 T r 2 _ Q 8 - 4 l D t q 8 F 3 y g B p y o Q q 0 J y k q k B 2 t w E n h r K v 1 h M g q x H u n n D l i n S t u 6 G x y 8 J 9 z 4 G q 6 x N h 7 p T q z r d x j h E _ - j g B 6 v z r B 1 x p n B 4 l s E g 0 q Q w 0 - 7 B 6 w m C s n n m B 7 n r s C w l k B w w t S _ 0 x J 2 x 6 S o r v V - 0 9 I 6 n j E j n v O 2 v n - B p 0 w K z 2 2 M n u s M i k 5 F u i 0 R 8 j 3 S m 0 t I k 3 n Q w 9 z O l 7 1 G - 9 0 P 8 w 6 H 0 2 g S 5 n k p C u g i C s s - I 5 1 3 B s g p y B 4 y k 1 C v _ u R 7 o v p B 2 n s t C 4 - 6 c 0 r y M t q 9 p C _ x i q F j 2 7 C 2 o o I 3 8 t G 3 r 9 b u _ q K m w 6 C q k j E s w z 7 B p _ k K 1 x 5 m B g u 9 D x k p D 7 i i U t 2 x o E - 9 z H y q t M h x _ v B h 7 u Z x 4 k K u n u Q - j h T g 6 7 C t x q c k u 2 q B q - m 6 B 3 1 6 T s 8 g U 3 4 w k D 4 7 k F w 9 5 K l y v k C u 4 q - D y 1 q i C m l 0 v F p 3 l d z 5 d j _ Y b 1 l o s C 4 7 7 G i k j E p 1 3 C - g k m B w x q B k 9 q V t x 5 O t i 5 D - t 6 D o - 6 D 6 u 3 D - r l K t z 9 O l l h E 9 y 0 I m - n h B i t q w K n 8 r k H _ q m h C z 6 u 1 P t 0 o h D 8 3 k B n o 1 2 S p t 6 U 2 _ j E 1 v j v B 9 x 6 x C m y v U 0 4 7 L s v 5 I _ z z Y g n n M r 0 g m C 0 5 0 _ G k r h B r 9 v N 2 s 9 g C y _ y q D 5 i i K i n z m B x 0 m J 4 h l L s 6 g L l l l N i 5 - j B p - h g B 8 1 t 3 H 4 m o 6 E 8 r 1 x G m g _ - D t x o 8 F z u 3 i B i y j f j m r S i w 8 E 5 h y U 9 7 3 I 3 0 - C k 0 j R _ p l M i u - C n 3 g S 4 q - Q 4 w y K g p r J 5 3 v E 9 w n S x 8 9 J 8 _ u B 3 n m H k 5 j H r _ h C _ l l D 5 l s M 6 x k Q 1 t i k D u p 5 g C j y 7 V - v o T 3 q p g L v 1 p O s m x G 7 n p I n k _ Y t w r I x 3 k L _ 2 w y C 1 - v D r u k B t 2 p w G h p j Z h - v X 4 1 l 6 B k u n J - 0 g S 5 _ - D o q _ X p z v F 0 4 j F 9 h 9 H 8 h l G z g 0 E n l m D 9 - y W u n u K m 7 3 M 9 r r Z j s 0 C 9 i 4 G - u 4 E h n c w n 3 F _ m 5 D i 5 4 1 C 2 q h K x - h S k 4 4 F g z 6 L _ 0 o D x v o I n 2 v B 9 z t F v n 0 l D o 1 6 k D y v 5 B w x 4 N s t t G k h 4 J 9 9 4 I i p k C g y u H t 2 7 P 5 y r C m o 2 E 8 p 2 H g q g F 3 k 0 D i m 1 6 B 5 j y E q j k U k r 5 Q v x 6 l B x v 2 k B 7 4 w B m - 8 G p 4 q m C k 9 v X l s a q r 8 K z m z p E _ 2 r C o 8 h 0 B q m o H r y 5 D x 2 s D t j s e 9 8 s G 3 9 _ S 6 r 1 C j 4 2 B i j 8 D 9 t 9 D n r z V h k s e s w 5 t B q 3 9 c q k g H k 2 t V 3 p q I _ _ - T y w v a 9 x 9 y B 1 1 j N g - g G o 9 3 F 9 0 _ C n m q M r 6 n T v m i G p o _ - H z 8 l p B j _ 1 D t p y L 3 z y h B k u s E 8 0 2 B z g 0 F w p h I w - p h C - 0 s D 7 j _ E p n o P 4 8 r 5 B 5 q q f _ m 1 0 C v o 9 I o 2 y w F 5 r 0 f r s g 9 B r q t a h o r t B 2 5 x L z i z c k 0 m t D l n i C z y - j B v 0 9 E 5 q x 8 D i 3 1 t B 0 k 7 F h - q G w 5 1 F 7 s - q C _ l j U 8 - m D _ 8 - D p o - N 3 t 5 X 3 t h C u u 8 R - o o k B 7 _ 4 H 2 t l o B q q 2 F p 8 o T t x u C q g t H 3 i i D v k j 0 C 9 x p E 0 i o C 4 _ 5 t B 6 w t 3 B t - 1 B 0 x s I m 8 m G o g u F 6 z t N m 8 1 6 C y 0 o V 8 0 p R v x p X j n 4 G o h 3 D j n 9 C k i q B _ r n K x _ w a k 3 8 C 7 0 4 M m p 3 N 4 7 o N y - w F q g w K h q z E z 3 - I 0 8 t K l _ l E - - x N y - 3 S p p y D l t y B w _ u E 4 l 1 D g t z B k s j G y j s _ B g 7 r S _ m o Q w g l H v q 7 W z n n G - y 6 H i z y o B 2 6 a 0 l x k D 7 l a 8 _ l F i 2 4 u B s o 9 B 1 r 8 D 2 v 0 R 4 n o I 2 s 5 B i _ w B i h w D p n v H r i z I o _ x D - 8 g K 0 n v B 9 _ o D i g l D g 2 p I 1 _ w C x t 4 F y j x B t v 8 N v p 4 j B _ 1 0 1 D y w _ B m 2 o Q q 7 Z 6 g z d v o q B m 7 z I 3 0 y B 0 3 0 B 1 l 6 C o 7 p L 6 v o B h 6 r H h h p t B m 5 p Q 8 y u B 0 1 b r 7 7 c 6 w v K _ - 7 D 9 3 k C o q 7 T 0 v h C k t j J t i n H z r k O 3 g o y B _ 8 8 B - 1 X q 4 7 E q z 2 C v j n I 0 7 8 P m 3 5 B 1 5 u E h s g C i z s F v j r B s 1 8 I 4 6 h V q k u C 3 9 _ H 9 3 3 Z 0 p 4 B 1 m t X - 8 x D 9 j l B 6 6 r H - u q C j y c v j 0 E - 8 i C n n o F s 0 s S 4 m 4 H h u 1 E q x 2 D t k 3 B 3 2 1 i D z g 2 I x k l H z 3 n G v o u C g m p F n 9 2 I - 2 k I 9 t Z x k n B 4 k s F 4 8 s C 1 o h q B r i 8 I w 0 R k 3 5 F p o x K o m 9 B 8 q t B i v m L l 7 6 E m v l w B l 7 9 C 3 y k G l 7 2 H 9 6 O 4 h o F u 4 3 I m 3 1 E g 2 2 q C m 4 k B p 9 4 C h _ - F l p g E - s m H t 1 9 C g 1 l B 9 6 s F g 9 z D g 9 i F v r P 8 y g Q z - o - C t l 8 X z h 3 B l - t M p n j i B 4 o q H 1 p y D 4 2 0 P - 5 N q l 4 C _ v 8 C h - o H y 3 7 B 5 i k y D l _ y h B 2 h y h D y y d v w v F 3 - p 6 B g u g F h w - B 3 2 x E 0 5 7 V x 2 m B q r y F 2 j w J i 9 r T 3 o - S 4 4 i B 0 3 X 5 5 9 P 4 - r N k m 4 H k l o C 6 w _ F 1 w y B n l - E 7 m m B z z u N _ 2 7 B o 3 i W y x l K k z 8 e g 9 - B z 4 5 O v 8 0 E h o w E w y 8 W o y n K 3 x s C x 0 j J v 6 - H - y v Y q w x 3 D 7 w 5 C s 6 9 E v 0 m B _ y x C q o u D 3 3 w C l g t F k m t L i o 5 B l y 1 D - 5 S h o n P z n - B s z n k B j u 7 O _ 8 9 T 2 6 1 X q s 3 Q h 2 r z B r t 8 J s r g I x n x C w 0 p R - 8 u 8 B r w j G _ 3 w T y q n J - q k V h 4 u L x 5 p Z 7 h x l C 4 w 3 E 0 0 j B j - h B 9 3 w _ G _ s 5 D 9 2 q C 3 l y B m m u 2 B 8 t 3 H 7 l 5 G 1 s _ x E k y h E z 4 3 C 7 1 - K _ u s K h h 1 j U 3 7 q u B 1 4 p J 0 2 q x C u 8 2 t B 6 6 2 7 J 8 7 8 D y h v w F l - s n B q 2 s 8 N g 1 s w B l 1 v D 2 h 6 e 1 i l U 6 p - F i u 0 i F i y m s g B 3 y g y B u r m 2 C 4 g - C n s h L 1 x w Y r 0 r R 5 z d l q 9 E o 8 4 B 3 - 3 D h 8 8 n C y 3 u C q z 0 J v 4 j D k v q 2 D p 9 n G 1 n j T g s i J j y h D 1 l k R 0 t x J j p 8 Q t y x M 1 8 g v B 6 m k m B 9 v 0 C 4 4 3 I 3 - q D 5 v _ G 0 u p C 9 o 6 N - 6 9 V v 9 _ G 9 1 j F p n 0 D m 0 o M l 7 w O _ l l N 4 i q Q k s u C g 9 h R 3 4 8 C 5 9 u 8 B w i r B r 5 j m B 5 6 m M s o w G w 6 s Y 9 6 3 Z p 8 3 e w u v K i p y T k n h 0 B u z - D w n j I 2 s p p D n g 6 F 2 j q S 2 8 8 n I i 2 s D 8 2 r e l v t 5 C 3 z x P t 7 v 2 C x i 4 l E 5 y 9 x B y p 1 B _ - 6 c v r 6 o C q w 5 D t i 8 D r o h E u u g h B v o - a 4 p 2 8 D 2 w i C 2 3 g M v - 6 U 5 _ y C 2 s 3 a 1 n s D k 7 4 r E 7 r x L 0 k 8 e t z 2 8 F t z l W n h 5 C p g j 8 C q s Y z s 6 w B g w o B 9 t j N l 9 o P 9 t w 9 E h p i j B v l j I u s 6 W j h s k H v 7 1 s D y n 1 B 0 0 1 u C 7 p 4 Q g 2 5 Y h w 3 G 9 j b m i g F t r 4 B 6 y 6 S g - o S h y - D q l r b 5 i 1 D p 5 t C w 2 v j J l 5 h 2 I w i 6 m B o i z F y v x o B w r l a - 6 3 B r o 6 g B q 6 2 O m u y L l v 0 B n t 5 g D - m - N u h 4 b w g j C _ s v S j 6 - G i 2 w Q 3 h t G q 6 r c y w 4 Y 8 n _ C p r 8 C x u l k B z j _ L l x u E o s w I h i v M o 3 7 G y l n E y n y M h p u G g x i F u p _ F g 6 z S k q v H z s t G t x i H n z 7 R k y u N 9 - x 9 D s n q r B m l t E q _ v f h o o D m o x J 8 w h n B o _ g y B n g z C i q u i B 8 s 0 V z j j H 7 n 5 G - 8 o B m p 8 W 8 i 7 8 B y u 0 l B 3 1 q E r h k 3 N 6 v o D 5 g o B z p 9 D j C s z 1 2 D o 8 7 J w n n K 9 1 s I w n p I l o z D w 9 u F v p m O t 5 p D 5 k i 4 B j 1 i J 3 h i E g g j 2 B n 5 v G q g g K n t p P h 7 x G k 8 - C i n k a 7 4 3 N - h i o J h 1 t l F 5 7 _ 3 C s n 1 r B 7 2 9 l C g v 8 k C 2 7 s 6 E s u z W 6 6 y C _ n z b 5 9 k e m h 7 H 7 9 1 G w - k J 2 y i t B m y 8 C 2 8 6 s D p q x C g 8 2 e z p u H v i p K 8 t 7 5 C 9 h 5 C w 7 l E v 6 9 J p v s B u 2 j X _ 5 1 F 5 h i w E q 0 t b 2 j n P 6 1 g Q _ k m C z x j D 0 r 2 k B j 5 v i D z s 1 C v u 9 I j u s D r t t V 0 8 8 H v u j j B g 3 r F 2 g 6 W x g o C t 7 p 6 C j 7 5 s B k n c i v 0 n C 7 z t E q 1 q N s 5 9 G j 0 p 9 C _ 2 6 E 7 7 q C h l 7 f - s h k B y 5 7 D 5 9 _ v B r p 8 l B x x 1 b i 1 9 G 1 4 q d m 2 y B 9 u 2 G v _ 9 O y u s l E q j w C - j n 1 B n 8 - n B o i b h m s L p s 6 S _ s u J v 2 k L q 5 f 0 _ r K 7 5 4 B k p n R t 1 m C k q g E n l w C 3 g 5 Q g o m C 1 1 t Q u m m 1 C 9 5 5 G g 4 l E m 0 - u B 2 8 i C n g s F 3 - x B x 9 g C i 3 o k B x u _ 3 C - w n U i y p S k x l 1 E i 6 p k C 7 j 7 R g l m - B r 7 F 2 v x G 6 h i P t n u I 7 m 5 X j t 6 F q i h e 9 o j 8 B z - 7 t B v 2 x Q v s 8 U p 1 r p C p k l C i p v 8 B 7 3 0 1 D 3 u z Y p 6 r _ B o 9 _ H i q 4 P t 4 l t C 3 m r g F j r h o C t u g G p m s I o g r C _ x 6 J - u s 0 B q 3 2 Y w x i G o l z M 2 9 y Z k y 3 N u g l E z q o Z j g q B w 4 j C 8 _ x R 2 9 g a 1 u z m B j - x B 1 3 x i B 3 h 3 I y m z M n 1 5 E 8 h t D u 9 t H 7 p s a z n r M s 9 z e n 9 g J _ 8 9 E x n q L 5 7 x B 1 8 k H u o m h B r 2 5 R l s _ C _ 0 u m F 1 i s E j q s B 7 w h w B 8 w - I s 4 g b k - 2 J v u _ X t j 7 M p k i 4 B r z l W 8 8 5 C q 8 k X 3 - y B 7 8 w N i 7 8 E n z o F r z m 2 C 8 _ m P 1 - p F 4 l - O 5 q p q B 1 t 7 L x - v X 1 i h E r 9 z S k u Z p 4 o M r n o H 6 r 9 C i 4 8 E u h x E y u 2 L j s 0 E 4 t o I 7 v u c t 1 m m C z 7 s i B o z 6 S k i _ S 2 n i g B z m s G 3 2 q E w x 4 P z k t O h q p e 9 r g k B j 9 y J z p z G 6 t l E g 5 q I 7 6 t b m z v g B s 0 s F q g l I z t j C 9 p r C y v 9 K y r s 7 B _ 2 s l J h g _ N s t 7 N 6 o i X 1 1 8 Z 8 u 4 c 1 i v G 5 q s E r 2 6 l B 7 g T 2 x l K p w u C k u e 7 g D j r y B n g 6 L 7 _ g e n k - B 9 o Q u l o D t i p C g 9 N v - B z 3 g Y w q t E y j p F 0 g u G g 6 K v t j B l s t I w w p q B 5 5 8 C s 3 u a 8 i j F x v 8 a 0 l s C s 4 3 M m 2 j e 1 m 6 V 9 y m r B m 6 l Q 2 m y E g o 1 _ C x 7 y C - s 1 Z _ s h 0 K z z 0 C _ q 8 H m u 0 l B r x _ X q g o y C 8 v v w F 8 z k j B o 0 _ y D 4 j q D s i i 1 B l n y L - t 2 S j m x 6 B 7 - l t D g 0 s B q 0 s Q h 3 l o C 9 q 3 K 4 t - N - i 5 L 2 q u M o k 6 P i p h g C 5 5 g D 9 4 j E 0 v 9 7 E t y 2 L o 7 6 B 3 _ k S h 3 g c 8 6 3 G - m y M - k k G h k 0 R j p _ O n 6 m K o o n k B 7 i 2 N y 1 7 g B s u _ F x 7 o D t l 0 p C o v i F h m x f h r 6 2 D w 0 q O x 7 t q B 5 8 _ N x 1 0 E v n _ B s - 9 d v j 3 O i z u u B 2 _ 3 N - m k Y x r 6 i B _ 3 v x B i z h F 9 o 6 H u u 1 f h w v h D i m v B z - r c h j l S l 3 8 C y - x I 3 1 m a 6 h 3 I 9 l 4 R u 6 p N p m j D 3 7 s J j t s H w 8 y D v y m Q l z t D u h w C p 0 n q B k u l l B 9 n 3 C r 4 t D 7 8 k S g y 1 5 E z n z I t j i D u 3 k 9 B 3 l h 0 B y t q R g q m G 1 5 l F _ _ 7 U m o 1 G q 6 g M z j j U s s 8 K 8 q 0 b h 4 u L v 9 8 Z 6 2 y B _ x t 2 B o h j z E u n 7 V o 1 t U y z m K r x j G 3 l s L h j o F 3 h 7 D g v i K k h o I 5 8 n G p r 3 C 9 0 h K 7 s j E 4 0 v F 5 x 5 D u 2 1 K n q x B i 2 s E 6 k 9 S 3 - i u B m o 1 E w v q G n 4 1 Q _ p u T 1 - h Z m x n k B s y l w B o 4 u R l 2 l R l z 1 T 1 h _ B s o 8 N s w s D w 4 w G 6 n o J s 7 _ P 8 1 z C x 2 h C t 2 u B i v p v B k n z H _ 7 x i B k 9 i C 1 4 p G k 0 7 H 7 w 5 f 9 6 k S r h _ D 0 q 6 D q v p F q z _ E l q 5 H t n r U 1 p 3 X q _ 8 G o 0 z C 4 x - Q 6 u t v B p 8 y h B o 6 0 l B g w u J 8 p - m C 4 9 6 v H n - n D 1 n - I g 1 w G m k n k B i 5 s t B g q 4 w C w 3 3 5 F 0 2 q Z y p 6 w E v 9 l H z 2 n R 9 m 2 o C u l o 5 B g k 4 N - 5 z H g r v d k t 6 D q 8 9 C m q 2 U r k i w B _ s z b - 7 z H 6 o _ m B t v w O - x n F q l 6 B 0 6 9 E t 1 6 g B s m k F s 5 0 D x k x Z h k w D r 0 4 B p 9 7 H i 8 x E k v s k C 0 i h m B - 7 h C o y 1 b 4 v w n C r 7 e t 6 o K 6 q d y u w L h u Z g h w N g - - B 6 3 j J x 5 7 H w 0 p X g k l H 4 7 h Y 4 z x g B h 9 - F t t _ E h n m V o 4 3 i B z g w F v x o m B o 5 j Z u j t L 7 5 h S s x n P p _ q C o - 1 c 9 j z L y 9 1 - B u g n E s 4 y b 0 i 1 L 6 7 g z B m 5 8 F 2 4 r E w 1 i S j k v E z - 6 F r g u I h i x B u i 1 D - 5 u E h k 8 K l l t D g 2 3 U n h 1 _ C k - 7 R 6 s s 8 C 6 4 t d 3 m p H 9 w v U 6 7 m _ L o y 1 u B y 1 0 C r q r F 3 o w w C g 6 y R r j l C x u h i H 4 i g F o g 0 B m v 0 Y 4 j z F m q h l E z 6 5 I 6 7 5 E z 0 4 u B j y g G - 9 x I k t m U g z t r B y l k X i t m e 0 1 i M 8 8 5 H t j x 3 D _ q 6 M 0 k r E 3 - - 1 D o k 1 W x y 6 u C m 7 j O r o 2 k B w g q D 5 l t D p 4 - j B u s r l B r 3 8 z C 6 1 g 0 C x n w C w i 1 G - s y D _ 4 _ S m 8 i W t _ m b x q 3 i B 7 n q B t i h B w x 8 0 C y 8 2 E v 1 z k C o 5 5 G 9 n v j B s _ 3 O 1 j w C _ i l J i 1 - M l z 2 J o 4 k L _ r h F k g q G p x t F - z z B 8 _ 0 m E v m z B k _ k B 2 5 _ B y p t F o h 0 C v p 8 K 2 5 H - v z E g 3 U 6 k t m B 2 _ x N o 8 n L p x Y t z y B 1 6 3 G u u j F g 0 L 1 v t b r x 0 X 6 4 s D h 4 x B 8 t y Z o k - H n - o I r - i B 1 l J w k o F j 7 1 d j g i E 6 w k O 3 v 3 O g o M x v y F 6 r 0 l F 6 h 7 N p 9 j C 2 u q I w 7 q C - y K o 4 5 0 D p y d n g 4 H r l 9 Q 6 5 z D - h z d p v i E 3 r l E i r Q z 6 o r J g 6 x D v _ 3 B 5 s 0 h B 8 5 j u C y z w B j p O z x y G r m Q u k - B 4 x h _ C 6 n t f y t p C q n m j B g 9 g S 1 s m O 0 v w k B r _ i d p z 1 O s r _ C v u u C 1 5 J u 9 p B p h 9 B v 8 2 Y 1 1 M - o Q x 4 o B 1 x 7 G n o q O - v 6 G 2 p v 3 E x z Z x 1 S o 0 5 Y q _ z B _ 8 v c _ h o y B k w G 2 h v y B j y o C g 4 i B 3 m L p h q C 4 l 1 J k 3 h a j 7 F 7 s m L x _ j C k o n K p 8 p C g r t I l h 5 a p 8 o V _ w y C 8 1 d 7 5 H k 9 R v 4 v B k 5 H y q 4 B j y o M x 2 v n B m 1 h D 9 _ 2 B t h m G n 1 g C k z 7 G h u p W 3 k x J q y q I r 7 g H h k h G 6 4 7 C i _ G 9 q w B s t q D 2 _ o B _ 6 s B o j z B l 6 0 I z n V j 7 q B 1 x z E 4 z h n D j 0 4 B g u q D h 5 O 7 z 9 I m w q B h 5 _ B k 5 t K y 0 a 0 5 R 8 w 8 R 1 g c 0 h i J 9 _ R 8 t 8 L x _ l D k s 5 l C t 2 0 D 1 w I v 8 l G u 6 E s 6 v E m r J j y y H l 3 5 B _ - 6 Q 7 1 _ F 7 y J q j j C v o _ X z m 3 T x 8 q C j o l c k j p E 0 i k D s - 6 G - 2 - M 2 l t C o 8 w Q r v 1 D 3 p 8 H p w p 3 B v 5 g Y v s n T 2 y L m u u C _ n L q t 7 C h x 1 B h k c y 8 q t D w t _ E n t k B x z r E v 4 T 7 w 5 D s _ Q 2 s R u s G o t h B w y 2 M k - 0 Z 4 4 H 7 2 9 B p 4 u g F r h u B 7 u h B 6 t V l 2 r B h u q F 2 5 T 8 - Y 7 5 V s - Y 3 n u J h 3 W 9 p P _ w Z r m s K l 7 9 B 3 0 l p B 2 m S 2 p n B k m q H 2 0 p J z r r J l 2 M 4 h 7 f h g k B w x n E k u e 5 i s O 4 _ I i x 8 R p - k C g q O y l r D t 2 G t h j T v x h D x z k F o t r C 2 4 c v 5 V 7 r l B w g r B u 1 p B - 0 o D - q 3 E 0 p j B h 9 Q m x j r B 6 i t B k r b q l V o k 7 V - 1 M 7 i i U u v 3 E v j b u x P r j g D _ 5 i B z 5 h V w u 2 D h y M i g 2 B 3 h a y 0 g C u 7 j m B 5 5 m D h - 2 C w y 5 E 7 j X 3 - m D j 1 0 Y 8 0 t H i 1 k C 7 - o C 0 5 w C q l O 0 z y F r 6 L h 0 O 8 l p F 4 v 1 B z 0 q B i 1 P _ 1 5 C i g x E 6 h s B 0 5 3 G v 5 4 M 5 t j F o g N 4 2 I r 7 r W 8 s g B 5 g M q r m L _ o I q u n E q _ F v u 0 i B n 0 u B m p g E h q 5 Q i p _ X 9 v r L i m r X o x X j - M q n h X 9 o L - y x C _ n I l 6 z G y u 2 C w j l B z x 5 D 4 q 4 S v p t B 0 y w L 8 z m B - m N u s r D o - u D k 4 5 B u m W p q m L 6 l 2 n B x 5 N i v 5 E i n q C n 0 8 C _ t w B - 2 z F w n m D x 3 j D 9 6 K q r 3 B 4 y L 9 4 3 I s i m I i 8 - T 9 p j D y l p S - 1 i C s k P o m - Z 4 y 8 B t 7 h f v - t I 5 z m O t k 1 W z l u D l 4 w G 7 k j C p n 7 D u m s B p n j R _ 7 i B v 3 m D _ r k B 8 - r C x y 3 D l o i l B 4 x n 5 B 7 5 y N q 3 b _ l 6 u C o - 5 B - v O _ y 9 H 8 6 u C z p - D 3 z s C v 3 q D o q H 6 g x K - 2 K 1 w 1 D 7 6 g e n m - I _ g s B 2 4 y H s u l R - o k N 1 m t X s v q f q s p M k l T h i t X 8 p 7 r D x z y G p 2 t G r 6 6 H l 8 P n k u E 3 2 p X o v v E 4 u p D z w o B x v z B 7 h p G 6 2 l d 1 o 7 B p r l D 8 y i B 6 3 6 K 7 s S q x 8 L v - 1 B g - y Q 2 s - u B n 8 6 D 3 8 7 X 7 h j H - t w H z 9 g C 2 _ 8 E t z - G w k v F 2 x h K 6 1 s F p 0 q 1 C 8 n Z t w q C o r o O l k u C 2 9 _ B o v n F g 0 p E g g p B 5 p u F g q s L 9 v 5 E o 7 x D y s 5 H _ 4 t C 0 - o j D 3 4 T s j s D _ 0 l Y m s 7 r D m v q B t u O o - 6 G p j i B w s t J v 4 S 0 v 3 h B 6 9 s 5 E k n t I 3 m p j B i 4 8 E o - n C k 6 d 3 j l B t u m L 8 m U p 2 i B s p g C 7 r 8 B p n w F u g - B 1 z l D _ o s C m i W u 2 P 6 p t B 8 p 3 C 3 q w E 5 5 m C 4 g K p n p B i h p C q w e 7 g r B _ 8 v C o z F k p 8 C 3 9 k E m r h L s j h H s x y Z 9 k g D k 1 9 T 9 0 g I l 4 p B i p h J o l z C z g K 2 v W 3 7 v E v l r K u 6 q C s i 5 E x q 7 B y m w O w u j C m 4 2 P m - 7 P v - r H h t 0 X 0 7 s B u u z B y 1 z D y u l J n x i F k w Q 1 w p a t m z W r 6 i S 0 l e t s 8 n B w t 7 K q n t X x l o B _ p Z 7 o o C m m Q j y r F 1 s 2 B 6 m w c z j u B 6 1 0 E 5 - J m o - O y 1 Z 5 8 v C s 6 J t z m O - k g F 4 j s d w n x J i 6 s E r 4 p C x 1 N o q 8 L 2 l 1 B p j g D 6 g x H 0 9 T 1 6 p L o z j B 8 t u D r x i E u g i C y 3 m D n 5 q R 0 s j E _ n 8 B _ y p C g q r 7 C 8 7 f v h l J 4 y R n 1 j e w j t X y - l _ B 8 o 0 B 5 w k U 6 u _ B h h X - - o D _ 0 L v n h B j 5 a m u 9 B l r u W z 1 U _ _ q P g g l S y 1 k B 2 5 K t 1 n B - 5 L 1 q k B u k X 5 8 l G h 1 _ F 7 s g B v h z J x 1 k F 3 8 J n s k B 1 s S w 8 k B - l T 0 n 8 H l p 1 E h 9 J 0 _ 4 C k v 8 B 8 _ q d 9 h _ E q x v B 0 l - i D l g x E 7 h 3 B 3 v m G p g U 5 2 s E o - h B x 4 _ g D q y 2 G - 3 N 5 p r C x x g C 4 2 8 P - j b i x P y s 3 F n h c q w 5 B t z w L m o r C 7 5 4 B 8 l - C 9 2 z D 8 i l D h 9 6 F 3 y S 2 _ 5 B z z O m 2 Y i z R u k o F t t 3 K z s 3 E p x I k u i C 4 r 2 B i u 3 B j m N - q 8 H n h h B k r i F v 1 8 D - g t B k i R z p m V r p o C k 8 i B 9 q w B s 7 z B 0 4 v B h 2 I _ 5 0 C z 2 y G v 7 n C 6 z q y C - 7 t B i n l J _ y n D 3 9 u I h n 2 B 9 g k B q 8 _ S r 7 r F l 7 _ B 0 9 F u 8 l F x 4 k G s i r E v 1 X k w i l B k w y H 6 h a - 1 W 6 8 8 E y r b x w a p h 4 B u r T 6 9 8 D l _ 9 E 2 p 4 G t l z C q 8 d 8 n z B 6 5 d l q W o t 9 F z i M g 2 v H 3 g 4 H l n R u p 3 C 9 2 q Q h 5 1 C t 1 X n 1 z D x i q E y v w B t n r J i q I i 5 5 C y _ k B x p z B h v u C 0 u w L t 6 k G 4 q W _ 3 V - q l d w s 7 V w o 7 U _ p D i u p q B 7 n 6 C 2 h - N u 0 r S l 6 w T j m j E y u 8 q B 8 - 1 C m h _ D w x i I g - r F i l p P v 5 6 K r u n C u 0 s t B z h k P w j O _ x t m B 7 v 7 L x m t k B 0 r r D r p I q 4 R u w 9 B 9 g m C 8 t h E o 5 L 5 j 4 H 8 s S z j t h B 0 o p C 7 n 1 E j 7 n C 4 1 1 C o 4 l B n z 2 C l 4 9 B v 6 S 5 q q F 2 v x E t q 7 O 2 p x N 4 p 2 F r g i 1 B m 8 m U t h n S j r w W q w x H w o g C i w V 7 h z E 4 r R g n U & l t ; / r i n g & g t ; & l t ; / r p o l y g o n s & g t ; & l t ; r p o l y g o n s & g t ; & l t ; i d & g t ; 8 2 2 3 1 1 2 8 2 6 6 4 2 7 5 9 6 8 1 & l t ; / i d & g t ; & l t ; r i n g & g t ; l j 0 p s p 9 k l C n n y N q i z b x v w D o 4 w W w g 0 E x 7 w E & l t ; / r i n g & g t ; & l t ; / r p o l y g o n s & g t ; & l t ; r p o l y g o n s & g t ; & l t ; i d & g t ; 8 2 2 3 1 1 2 8 2 6 6 4 2 7 5 9 6 8 2 & l t ; / i d & g t ; & l t ; r i n g & g t ; q m v k t p q q k C x o T 4 t l B z r H g l B h Q - F _ _ g C p I 2 E j F 8 D 6 g D h i F k E o G h 0 B z l D 2 n C g e l f x E o D 3 h C q Z g E 2 3 B v C y r H g 4 L 8 i B y P x C y u G t l B _ B r C i D l C k B v 9 B 1 5 F r B k D i D j C & l t ; / r i n g & g t ; & l t ; / r p o l y g o n s & g t ; & l t ; r p o l y g o n s & g t ; & l t ; i d & g t ; 8 2 2 3 1 1 2 9 9 8 4 4 1 4 5 1 5 2 1 & l t ; / i d & g t ; & l t ; r i n g & g t ; m 0 8 3 3 v s u k C 5 2 C y C 6 J x F z D k H s C h F 9 C m r I x E t C h E j G & l t ; / r i n g & g t ; & l t ; / r p o l y g o n s & g t ; & l t ; r p o l y g o n s & g t ; & l t ; i d & g t ; 8 2 2 3 1 1 2 9 9 8 4 4 1 4 5 1 5 2 2 & l t ; / i d & g t ; & l t ; r i n g & g t ; m q n w 9 j s 7 p C 1 O _ Q u y B z F 7 F n S v P j F 9 C s D r z C 9 J 1 y B g C m D 9 I _ C & l t ; / r i n g & g t ; & l t ; / r p o l y g o n s & g t ; & l t ; r p o l y g o n s & g t ; & l t ; i d & g t ; 8 2 2 3 1 1 3 2 3 8 9 5 9 6 2 0 0 9 7 & l t ; / i d & g t ; & l t ; r i n g & g t ; v - r i g 9 s - p C 5 B u E z D s B 1 H m G t B o L h H h J 6 N & l t ; / r i n g & g t ; & l t ; / r p o l y g o n s & g t ; & l t ; r p o l y g o n s & g t ; & l t ; i d & g t ; 8 2 2 3 1 1 3 3 0 7 6 7 9 0 9 6 8 3 3 & l t ; / i d & g t ; & l t ; r i n g & g t ; o r h y 8 5 z p q C 9 S _ U 6 J - 2 B 7 b 3 v B z I 9 K 9 t B j F k U 7 R 3 G l R g B m J j D - E n K - E n f 9 U o T l H w k C n E 4 K 0 z D l q B k O 7 o F j G & l t ; / r i n g & g t ; & l t ; / r p o l y g o n s & g t ; & l t ; r p o l y g o n s & g t ; & l t ; i d & g t ; 8 2 2 3 1 1 4 7 1 6 4 2 8 3 6 9 9 2 1 & l t ; / i d & g t ; & l t ; r i n g & g t ; 8 4 6 - z 7 1 - p C s E 1 F u E x D k H m Q j D - C x R q D z C 3 C z k B y H x Y & l t ; / r i n g & g t ; & l t ; / r p o l y g o n s & g t ; & l t ; r p o l y g o n s & g t ; & l t ; i d & g t ; 8 2 2 3 1 1 4 7 1 6 4 2 8 3 6 9 9 2 2 & l t ; / i d & g t ; & l t ; r i n g & g t ; 0 r 6 q 8 - r 7 q C 5 B i h r B i g X 4 E 5 0 B m C i C _ 1 6 B u D p 7 X 6 F h J w 8 T j C & l t ; / r i n g & g t ; & l t ; / r p o l y g o n s & g t ; & l t ; r p o l y g o n s & g t ; & l t ; i d & g t ; 8 2 2 3 1 1 4 7 1 6 4 2 8 3 6 9 9 2 3 & l t ; / i d & g t ; & l t ; r i n g & g t ; o v g i u 5 n r k C s y I v D 2 C r Y M j C v 1 B t L m H o G 8 D v 5 B u D 9 C 3 7 C - 6 D 8 B 1 C 1 M p G 8 E & l t ; / r i n g & g t ; & l t ; / r p o l y g o n s & g t ; & l t ; r p o l y g o n s & g t ; & l t ; i d & g t ; 8 2 2 3 1 1 4 7 1 6 4 2 8 3 6 9 9 2 4 & l t ; / i d & g t ; & l t ; r i n g & g t ; n y s y k p n 0 o C 2 2 0 C s 4 F z y P u E 3 F w l G q G 7 E t _ P r n K h t f 2 3 i B q o B w D 2 D y H 2 y D & l t ; / r i n g & g t ; & l t ; / r p o l y g o n s & g t ; & l t ; r p o l y g o n s & g t ; & l t ; i d & g t ; 8 2 2 3 1 1 4 7 1 6 4 2 8 3 6 9 9 2 5 & l t ; / i d & g t ; & l t ; r i n g & g t ; y 1 4 u n 6 w 0 o C l L x D - B s G 6 P 4 B v E 4 F r C n C 5 I & l t ; / r i n g & g t ; & l t ; / r p o l y g o n s & g t ; & l t ; r p o l y g o n s & g t ; & l t ; i d & g t ; 8 2 2 3 1 1 4 7 8 5 1 4 7 8 4 6 6 5 7 & l t ; / i d & g t ; & l t ; r i n g & g t ; z 7 2 v t p 7 s q C 6 M 7 1 B _ G 4 E g E 9 C 6 q D x E 5 C p G 7 D & l t ; / r i n g & g t ; & l t ; / r p o l y g o n s & g t ; & l t ; r p o l y g o n s & g t ; & l t ; i d & g t ; 8 2 2 3 1 1 4 8 1 9 5 0 7 5 8 5 0 2 5 & l t ; / i d & g t ; & l t ; r i n g & g t ; 5 3 1 2 9 x z w o C 1 h n B u 4 g D n v j B j j O p _ U 7 u V h p c s q G m z P j 6 Y x t t B 6 z 9 G & l t ; / r i n g & g t ; & l t ; / r p o l y g o n s & g t ; & l t ; r p o l y g o n s & g t ; & l t ; i d & g t ; 8 2 2 3 1 1 4 8 1 9 5 0 7 5 8 5 0 2 6 & l t ; / i d & g t ; & l t ; r i n g & g t ; h y w 9 v t 6 i q C y J g H j X g E 8 D 2 O 1 C 3 C k D n G o F g D j C & l t ; / r i n g & g t ; & l t ; / r p o l y g o n s & g t ; & l t ; r p o l y g o n s & g t ; & l t ; i d & g t ; 8 2 2 3 1 1 4 8 1 9 5 0 7 5 8 5 0 2 7 & l t ; / i d & g t ; & l t ; r i n g & g t ; 7 s y - 4 4 l k l C s E q V 7 F z H 9 C 3 G s L 5 C p C i D j C & l t ; / r i n g & g t ; & l t ; / r p o l y g o n s & g t ; & l t ; r p o l y g o n s & g t ; & l t ; i d & g t ; 8 2 2 3 1 1 4 8 1 9 5 0 7 5 8 5 0 2 8 & l t ; / i d & g t ; & l t ; r i n g & g t ; 0 i 6 4 - h 8 i q C 3 u B 8 G 4 C k E p L 3 F k E z D s B q U k C - U 8 I o G 7 E p l B 8 u B v l B 0 D k D i S 7 D q E 8 p C p I j i B x E m I g P _ B r C i D g D 8 C & l t ; / r i n g & g t ; & l t ; / r p o l y g o n s & g t ; & l t ; r p o l y g o n s & g t ; & l t ; i d & g t ; 8 2 2 3 1 1 4 8 1 9 5 0 7 5 8 5 0 2 9 & l t ; / i d & g t ; & l t ; r i n g & g t ; l 6 x 6 8 w p h l C j o B w E 2 C 6 C p T j P s C i E 6 I 5 E h V u i B g C 6 H j H 2 B n G h G & l t ; / r i n g & g t ; & l t ; / r p o l y g o n s & g t ; & l t ; r p o l y g o n s & g t ; & l t ; i d & g t ; 8 2 2 3 1 1 4 8 1 9 5 0 7 5 8 5 0 3 0 & l t ; / i d & g t ; & l t ; r i n g & g t ; w 9 0 7 j z z v o C q m j c t n m P 4 8 y 0 D p o 3 D m w y M i 3 - M t 9 3 h B 3 j _ Q v g v R j k y i B q k m E 1 j z C y h 8 - D - x 2 J s 1 k C k 9 y U 8 k t L i 7 r D y 7 k H 9 g _ M 0 m x X j 5 1 d y k v W o 9 8 t B s r q p B i r J k 4 q W & l t ; / r i n g & g t ; & l t ; / r p o l y g o n s & g t ; & l t ; r p o l y g o n s & g t ; & l t ; i d & g t ; 8 2 2 3 1 1 4 8 1 9 5 0 7 5 8 5 0 3 1 & l t ; / i d & g t ; & l t ; r i n g & g t ; o k 2 v s h x w o C w C t o B _ G 1 L s C i Z h D q D z C i i D o F i D j C & l t ; / r i n g & g t ; & l t ; / r p o l y g o n s & g t ; & l t ; r p o l y g o n s & g t ; & l t ; i d & g t ; 8 2 2 3 1 1 4 8 1 9 5 0 7 5 8 5 0 3 2 & l t ; / i d & g t ; & l t ; r i n g & g t ; w k i k u l 6 w o C j I _ J n F v H 4 B z C u I r G j G & l t ; / r i n g & g t ; & l t ; / r p o l y g o n s & g t ; & l t ; r p o l y g o n s & g t ; & l t ; i d & g t ; 8 2 2 3 1 1 4 8 1 9 5 0 7 5 8 5 0 3 3 & l t ; / i d & g t ; & l t ; r i n g & g t ; 7 - 1 r 8 o 7 i q C j I p T _ C s g B w J w E 5 F 7 H h F 7 E q c u D l N m C j b i C 6 B 1 C g C k D n C t G l G s J & l t ; / r i n g & g t ; & l t ; / r p o l y g o n s & g t ; & l t ; r p o l y g o n s & g t ; & l t ; i d & g t ; 8 2 2 3 1 1 5 3 3 4 9 0 3 6 6 0 5 4 5 & l t ; / i d & g t ; & l t ; r i n g & g t ; k y 7 9 m w n s o C s y x C 5 s s F - 1 k F 6 9 m B k j s B 0 q Q y n I & l t ; / r i n g & g t ; & l t ; / r p o l y g o n s & g t ; & l t ; r p o l y g o n s & g t ; & l t ; i d & g t ; 8 2 2 3 1 1 5 5 0 6 7 0 2 3 5 2 3 8 5 & l t ; / i d & g t ; & l t ; r i n g & g t ; 9 8 v 3 3 6 x t o C r n y L g g _ B j 8 z B 4 j m C - y n D p w U n w k B y z l B l 0 E m u F & l t ; / r i n g & g t ; & l t ; / r p o l y g o n s & g t ; & l t ; r p o l y g o n s & g t ; & l t ; i d & g t ; 8 2 2 3 1 1 5 5 7 5 4 2 1 8 2 9 1 2 1 & l t ; / i d & g t ; & l t ; r i n g & g t ; s h h s 3 3 y - o C p g E 0 J 1 D s G m C 5 R r W t S - O k V 0 5 B x D - B l D o C 5 r C y d 6 q D g r D 6 k F p a 9 J o F k h B 8 m B 7 n B 5 n F 0 Z & l t ; / r i n g & g t ; & l t ; / r p o l y g o n s & g t ; & l t ; r p o l y g o n s & g t ; & l t ; i d & g t ; 8 2 2 3 1 1 5 6 7 8 5 0 1 0 4 4 2 2 5 & l t ; / i d & g t ; & l t ; r i n g & g t ; p 3 8 6 2 4 i 0 m C j g E 4 h C 3 o B - B s C _ I m u M i G j 0 B u F 8 B g C - g C k D - D r w C q K & l t ; / r i n g & g t ; & l t ; / r p o l y g o n s & g t ; & l t ; r p o l y g o n s & g t ; & l t ; i d & g t ; 8 2 2 3 1 1 5 6 7 8 5 0 1 0 4 4 2 2 6 & l t ; / i d & g t ; & l t ; r i n g & g t ; j 6 0 _ w s n - o C u 5 B l I o R v S u i C p F - R - p G 2 - B g x B l k C v 1 C 1 _ D m x B w Z i J i G u p Q y k F v E _ B 0 T y 0 D 6 W _ o B 2 B i F q H 9 n B _ k B x o F 3 2 F g F w 0 C i f n j N m 7 B & l t ; / r i n g & g t ; & l t ; / r p o l y g o n s & g t ; & l t ; r p o l y g o n s & g t ; & l t ; i d & g t ; 8 2 2 3 1 1 5 6 7 8 5 0 1 0 4 4 2 2 7 & l t ; / i d & g t ; & l t ; r i n g & g t ; 7 0 5 l r k 0 g p C 1 S 8 p C 1 o B z D l D o C m C 8 i E x C - Q 4 L l Z j G & l t ; / r i n g & g t ; & l t ; / r p o l y g o n s & g t ; & l t ; r p o l y g o n s & g t ; & l t ; i d & g t ; 8 2 2 3 1 1 5 6 7 8 5 0 1 0 4 4 2 2 8 & l t ; / i d & g t ; & l t ; r i n g & g t ; o 1 h - o - 6 w m C s r B h T x T i J h F p K y O 3 Q 3 J _ B 6 H j E j U o K & l t ; / r i n g & g t ; & l t ; / r p o l y g o n s & g t ; & l t ; r p o l y g o n s & g t ; & l t ; i d & g t ; 8 2 2 3 1 1 5 6 7 8 5 0 1 0 4 4 2 2 9 & l t ; / i d & g t ; & l t ; r i n g & g t ; z 3 - h 0 v j - i C j I v I u x B h F t B x C 1 C z M n Z g D u B & l t ; / r i n g & g t ; & l t ; / r p o l y g o n s & g t ; & l t ; r p o l y g o n s & g t ; & l t ; i d & g t ; 8 2 2 3 1 1 5 6 7 8 5 0 1 0 4 4 2 3 0 & l t ; / i d & g t ; & l t ; r i n g & g t ; m l z 4 h h 5 9 o C 6 l D q V o s B 5 H i Q t K _ F 0 9 B 8 O w D 6 F m O x U i F j C & l t ; / r i n g & g t ; & l t ; / r p o l y g o n s & g t ; & l t ; r p o l y g o n s & g t ; & l t ; i d & g t ; 8 2 2 3 1 1 5 6 7 8 5 0 1 0 4 4 2 3 1 & l t ; / i d & g t ; & l t ; r i n g & g t ; i 8 g g 6 4 p 6 m C 8 M 8 G m H j D h D t J 9 G 6 F r C - D j C & l t ; / r i n g & g t ; & l t ; / r p o l y g o n s & g t ; & l t ; r p o l y g o n s & g t ; & l t ; i d & g t ; 8 2 2 3 1 1 5 6 7 8 5 0 1 0 4 4 2 3 2 & l t ; / i d & g t ; & l t ; r i n g & g t ; m 4 k u z l y - o C 4 Q y C y E m H k Q o q B r K t B 6 B 0 o B t N 2 B y b 8 z B & l t ; / r i n g & g t ; & l t ; / r p o l y g o n s & g t ; & l t ; r p o l y g o n s & g t ; & l t ; i d & g t ; 8 2 2 3 1 1 6 0 5 6 4 5 8 1 6 6 2 7 7 & l t ; / i d & g t ; & l t ; r i n g & g t ; 9 1 l g h m i g j C h L y z I v 2 B h C k J v H 7 M p V r 1 G s L 5 C k F _ E & l t ; / r i n g & g t ; & l t ; / r p o l y g o n s & g t ; & l t ; r p o l y g o n s & g t ; & l t ; i d & g t ; 8 2 2 3 1 1 7 1 9 0 3 2 9 5 3 2 4 1 7 & l t ; / i d & g t ; & l t ; r i n g & g t ; m z m 9 j h - t p C u J u E 3 F p F q C h D 6 d m I 2 D 4 b j G & l t ; / r i n g & g t ; & l t ; / r p o l y g o n s & g t ; & l t ; r p o l y g o n s & g t ; & l t ; i d & g t ; 8 2 2 3 1 1 7 3 2 7 7 6 8 4 8 5 8 8 9 & l t ; / i d & g t ; & l t ; r i n g & g t ; r h 6 o u 0 i m j C j I _ G p F v H 1 G 2 F 2 B p C u H & l t ; / r i n g & g t ; & l t ; / r p o l y g o n s & g t ; & l t ; r p o l y g o n s & g t ; & l t ; i d & g t ; 8 2 2 3 1 2 2 1 0 3 7 7 2 1 1 9 0 4 1 & l t ; / i d & g t ; & l t ; r i n g & g t ; 9 t o 3 n z m h q C s E x D 8 V q C m C z N z C _ B t Q - I o H & l t ; / r i n g & g t ; & l t ; / r p o l y g o n s & g t ; & l t ; r p o l y g o n s & g t ; & l t ; i d & g t ; 8 2 2 3 1 2 2 1 0 3 7 7 2 1 1 9 0 4 2 & l t ; / i d & g t ; & l t ; r i n g & g t ; o v u 1 7 5 j 1 j C l o t f g l w K g j 9 Q 4 g m 8 D z t n C 9 k p G l _ 9 y I w s l I o o - O m j t I x j 3 G & l t ; / r i n g & g t ; & l t ; / r p o l y g o n s & g t ; & l t ; r p o l y g o n s & g t ; & l t ; i d & g t ; 8 2 2 3 1 2 2 2 0 6 8 5 1 3 3 4 1 4 5 & l t ; / i d & g t ; & l t ; r i n g & g t ; x 4 t 4 y z r s j C y y C r L v I - W j F i G x 5 B y 9 B z C 1 E 0 H 7 j B 1 P & l t ; / r i n g & g t ; & l t ; / r p o l y g o n s & g t ; & l t ; r p o l y g o n s & g t ; & l t ; i d & g t ; 8 2 2 3 1 2 3 5 8 1 2 4 0 8 6 8 8 6 5 & l t ; / i d & g t ; & l t ; r i n g & g t ; 2 i z z i u i z m C j u C w E z D u R 1 H i G _ k F 3 7 C z C 1 C o F w H v n F & l t ; / r i n g & g t ; & l t ; / r p o l y g o n s & g t ; & l t ; r p o l y g o n s & g t ; & l t ; i d & g t ; 8 2 2 3 1 3 3 8 5 4 8 0 2 6 4 0 8 9 7 & l t ; / i d & g t ; & l t ; r i n g & g t ; v v s o g i n x j C _ 0 9 p C z 8 r z B _ 0 k P r m h K u m 4 L 9 g 3 U l m i h B 7 l 3 X g - z B o r 3 F i 8 3 I 9 _ 4 E x 7 l d n j 7 B w k t Y 5 8 9 G 4 l m G t z 1 g C u s r j C 0 s 4 G k v 4 c 2 7 v P _ 5 6 G l l _ z D 8 5 t k F x o q F y - m a p 9 m n E k i j Q s h j G 6 u p D n n - F j m 6 i D s g y C r 5 t R _ w s D s z j X 4 4 r D y p m i C 3 n x 6 B 5 i p P y 0 4 C y _ y E j n j L l 7 z H w _ z H h 5 n B 6 r 8 D q 9 k G i o i k B h m l H & l t ; / r i n g & g t ; & l t ; / r p o l y g o n s & g t ; & l t ; r p o l y g o n s & g t ; & l t ; i d & g t ; 8 2 2 3 1 3 6 7 0 6 6 6 0 9 2 5 4 4 1 & l t ; / i d & g t ; & l t ; r i n g & g t ; o _ _ r n g j q p C 8 1 z N x 6 l Q n o _ D 3 z 3 I _ u u V & l t ; / r i n g & g t ; & l t ; / r p o l y g o n s & g t ; & l t ; r p o l y g o n s & g t ; & l t ; i d & g t ; 8 2 2 3 1 3 6 7 0 6 6 6 0 9 2 5 4 4 2 & l t ; / i d & g t ; & l t ; r i n g & g t ; u 9 z 6 g z y p p C 0 v D n 9 B 0 G u J l I 2 E l D h D 5 R 9 E j 1 C 8 t Y w n C w t D 6 T g y F 0 1 D z r B 7 J l E n G 6 9 D p 5 C s p G k _ C V w p G & l t ; / r i n g & g t ; & l t ; / r p o l y g o n s & g t ; & l t ; r p o l y g o n s & g t ; & l t ; i d & g t ; 8 2 2 3 1 3 6 7 0 6 6 6 0 9 2 5 4 4 3 & l t ; / i d & g t ; & l t ; r i n g & g t ; 0 z - v g z s - j C p - F x O n - B 7 p M z F 2 E 8 0 G t L x O i 8 C 8 G 3 D q C h O z N 5 b u a 1 D q G - C z 8 W t 1 T 6 B q v B k I 6 v B m I p B t C v U m d w D g C k F j G & l t ; / r i n g & g t ; & l t ; / r p o l y g o n s & g t ; & l t ; r p o l y g o n s & g t ; & l t ; i d & g t ; 8 2 2 3 1 3 9 3 1 8 0 0 1 0 4 1 4 1 0 & l t ; / i d & g t ; & l t ; r i n g & g t ; t _ u 9 o j 9 - k C 4 M h t J w E s i C o s C 8 C r i B z D s C o U 5 K v H 8 q I v k H x m D g C m D - D j C & l t ; / r i n g & g t ; & l t ; / r p o l y g o n s & g t ; & l t ; r p o l y g o n s & g t ; & l t ; i d & g t ; 8 2 2 3 1 3 9 5 9 2 8 7 8 9 4 8 3 5 3 & l t ; / i d & g t ; & l t ; r i n g & g t ; s s l 0 2 h 2 - p C _ M 0 G 4 G 3 F u G v H 8 L q 9 B t E 6 F 0 H r w B & l t ; / r i n g & g t ; & l t ; / r p o l y g o n s & g t ; & l t ; r p o l y g o n s & g t ; & l t ; i d & g t ; 8 2 2 3 1 3 9 7 3 0 3 1 7 9 0 1 8 2 5 & l t ; / i d & g t ; & l t ; r i n g & g t ; 8 s v 1 q u l n o C 9 s n K 4 i H u _ H 6 4 S w n f 8 - l C 7 t F 7 y _ F 4 5 t B r 2 5 B & l t ; / r i n g & g t ; & l t ; / r p o l y g o n s & g t ; & l t ; r p o l y g o n s & g t ; & l t ; i d & g t ; 8 2 2 3 1 3 9 7 9 9 0 3 7 3 7 8 5 6 1 & l t ; / i d & g t ; & l t ; r i n g & g t ; x 7 3 0 q - u o o C s r B o 8 C 6 N g W w C y C z D s B l D p I 3 D x H p H o v I n H l B w D s T g I s 4 B n K x C 1 C g C j Z l K y F 0 D p Q - 5 C r n C & l t ; / r i n g & g t ; & l t ; / r p o l y g o n s & g t ; & l t ; r p o l y g o n s & g t ; & l t ; i d & g t ; 8 2 2 3 1 3 9 7 9 9 0 3 7 3 7 8 5 6 2 & l t ; / i d & g t ; & l t ; r i n g & g t ; o m - _ q 0 l n o C u - u D 1 i P s u R j 1 h C n g k D x u _ B m y z B p _ o B 9 j H 3 i S x o P r u 4 B & l t ; / r i n g & g t ; & l t ; / r p o l y g o n s & g t ; & l t ; r p o l y g o n s & g t ; & l t ; i d & g t ; 8 2 2 3 1 3 9 7 9 9 0 3 7 3 7 8 5 6 3 & l t ; / i d & g t ; & l t ; r i n g & g t ; n 4 m o p 8 g 5 n C s E h P 5 I 4 G v 2 D 4 C l F m C I v C i 2 D s F z C N 7 J 2 B r G Q _ C & l t ; / r i n g & g t ; & l t ; / r p o l y g o n s & g t ; & l t ; r p o l y g o n s & g t ; & l t ; i d & g t ; 8 2 2 3 1 4 0 0 0 5 1 9 5 8 0 8 7 6 9 & l t ; / i d & g t ; & l t ; r i n g & g t ; y 4 _ q 2 o j j o C r o h E n 3 E 2 m O y n l B 8 2 o B _ g i B y 7 U l w _ D y y i B & l t ; / r i n g & g t ; & l t ; / r p o l y g o n s & g t ; & l t ; r p o l y g o n s & g t ; & l t ; i d & g t ; 8 2 2 3 1 4 0 9 3 2 9 0 8 7 4 4 7 0 5 & l t ; / i d & g t ; & l t ; r i n g & g t ; 5 9 g 6 0 g s 7 q C m z x C k s V h x s B l s g B n 9 _ C r l E 3 9 h B _ z c & l t ; / r i n g & g t ; & l t ; / r p o l y g o n s & g t ; & l t ; r p o l y g o n s & g t ; & l t ; i d & g t ; 8 2 2 3 1 4 1 0 3 5 9 8 7 9 5 9 8 0 9 & l t ; / i d & g t ; & l t ; r i n g & g t ; 0 - 8 _ j k z 9 k C v q D _ 5 B y E 4 C q x B _ D i C u D _ B 3 4 F l N o D p G 5 P & l t ; / r i n g & g t ; & l t ; / r p o l y g o n s & g t ; & l t ; r p o l y g o n s & g t ; & l t ; i d & g t ; 8 2 2 3 1 4 1 0 3 5 9 8 7 9 5 9 8 1 0 & l t ; / i d & g t ; & l t ; r i n g & g t ; p 1 h w 4 5 y n o C x 1 D 8 G 1 v B 3 L u a n D j O 9 C x C 8 B n K _ S x E t R s 2 B 0 D r x B g D u B & l t ; / r i n g & g t ; & l t ; / r p o l y g o n s & g t ; & l t ; r p o l y g o n s & g t ; & l t ; i d & g t ; 8 2 2 3 1 4 1 0 3 5 9 8 7 9 5 9 8 1 1 & l t ; / i d & g t ; & l t ; r i n g & g t ; _ u 6 j m - y 7 q C z g D v 0 V 0 p C j v B u r B w E 4 C k E _ D q x F n 9 H 4 Q u 4 F v 3 C 0 C z D s Q v K q j b r r F s u G m _ B y 6 i B 5 C s O - D 7 D & l t ; / r i n g & g t ; & l t ; / r p o l y g o n s & g t ; & l t ; r p o l y g o n s & g t ; & l t ; i d & g t ; 8 2 2 3 1 4 1 0 3 5 9 8 7 9 5 9 8 1 2 & l t ; / i d & g t ; & l t ; r i n g & g t ; j _ u r q 3 2 0 o C 3 x F 8 E 1 u B x 9 B 1 F 6 C r p D l o I 9 E 0 O 4 3 C 7 J 6 L k I 1 8 C 5 C y H g b w B r C y D t C h E 7 D & l t ; / r i n g & g t ; & l t ; / r p o l y g o n s & g t ; & l t ; r p o l y g o n s & g t ; & l t ; i d & g t ; 8 2 2 3 1 4 1 1 3 9 0 6 7 1 7 4 9 1 3 & l t ; / i d & g t ; & l t ; r i n g & g t ; q x 8 1 - k v 6 l C s E 8 y B z D l D 0 8 9 B - E r E _ B p B 7 a k D H v g y B s H & l t ; / r i n g & g t ; & l t ; / r p o l y g o n s & g t ; & l t ; r p o l y g o n s & g t ; & l t ; i d & g t ; 8 2 2 3 1 4 1 1 3 9 0 6 7 1 7 4 9 1 4 & l t ; / i d & g t ; & l t ; r i n g & g t ; w _ y g i 3 1 - p C x u B p i B 1 X m N y H 5 D o l B p I i H k E x H 5 N t I l F x I k J 4 G g H s C g E t H m X h S 8 D s D w D u F g G t J - U o L q I 2 B r C i S U j f 0 F o D i F 7 P h M p c l C t G j U w c w D 5 C k O s H & l t ; / r i n g & g t ; & l t ; / r p o l y g o n s & g t ; & l t ; r p o l y g o n s & g t ; & l t ; i d & g t ; 8 2 2 3 1 4 1 1 7 3 4 2 6 9 1 3 2 8 1 & l t ; / i d & g t ; & l t ; r i n g & g t ; w k o k h l g k q C 4 G t I 9 W h D k C x C 1 C s P p G s K & l t ; / r i n g & g t ; & l t ; / r p o l y g o n s & g t ; & l t ; r p o l y g o n s & g t ; & l t ; i d & g t ; 8 2 2 3 1 5 0 7 2 5 4 3 4 1 7 9 5 8 5 & l t ; / i d & g t ; & l t ; r i n g & g t ; 1 h k l y n o 8 o C i 0 3 G q q o E 9 q j E 1 u w B 3 n n L y s 0 B u u 9 E o 3 q D t v R q 7 q F u 1 7 G 2 l a 1 7 K y 7 s s B g g p E x 8 E o k z D & l t ; / r i n g & g t ; & l t ; / r p o l y g o n s & g t ; & l t ; r p o l y g o n s & g t ; & l t ; i d & g t ; 8 2 2 3 1 5 1 2 7 5 1 8 9 9 9 3 4 7 3 & l t ; / i d & g t ; & l t ; r i n g & g t ; g t - 2 k - n j p C v 2 t _ B y _ 0 P 9 y 8 I q z v v B t 4 l C h m n J o g s W 4 1 r x B _ 8 n s B z - s O 7 j g F m 0 q D w i l P 8 t w I 4 s 4 k D & l t ; / r i n g & g t ; & l t ; / r p o l y g o n s & g t ; & l t ; r p o l y g o n s & g t ; & l t ; i d & g t ; 8 2 2 3 1 5 1 3 0 9 5 4 9 7 3 1 8 4 1 & l t ; / i d & g t ; & l t ; r i n g & g t ; u t w t j t w k p C 1 v S 6 G 7 F l F v t B m C 2 o M u D 1 C y S l Q j G & l t ; / r i n g & g t ; & l t ; / r p o l y g o n s & g t ; & l t ; r p o l y g o n s & g t ; & l t ; i d & g t ; 8 2 2 3 1 5 1 3 0 9 5 4 9 7 3 1 8 4 2 & l t ; / i d & g t ; & l t ; r i n g & g t ; o t i g r r x k p C 3 k F y C g H w R l D h D k C 1 p C 6 B x z C t G u H & l t ; / r i n g & g t ; & l t ; / r p o l y g o n s & g t ; & l t ; r p o l y g o n s & g t ; & l t ; i d & g t ; 8 2 2 3 1 5 1 3 0 9 5 4 9 7 3 1 8 4 3 & l t ; / i d & g t ; & l t ; r i n g & g t ; 9 x 9 p 0 h v l p C _ n f m 1 4 B 7 8 q C 2 y - B l 4 n G s 0 2 D u n 7 C y p u I n _ I 3 o 1 D w p 1 J 7 s L i v o B r m g B p h G u 6 h H i j Z 7 _ M q w H g j L 9 u s B x 5 K x 9 5 P s 2 N g h N u p a k t o B k s I v j K z - 8 C x h 7 L w - - C r m m G t w j f g k 3 6 B & l t ; / r i n g & g t ; & l t ; / r p o l y g o n s & g t ; & l t ; r p o l y g o n s & g t ; & l t ; i d & g t ; 8 2 2 3 1 5 1 3 0 9 5 4 9 7 3 1 8 4 4 & l t ; / i d & g t ; & l t ; r i n g & g t ; n 1 6 4 i q n k p C s E x D m g B g h C t D x D 1 D 7 p D i J u - B h r F k 9 G g C k D q o I _ C k 7 B & l t ; / r i n g & g t ; & l t ; / r p o l y g o n s & g t ; & l t ; r p o l y g o n s & g t ; & l t ; i d & g t ; 8 2 2 3 1 5 1 3 0 9 5 4 9 7 3 1 8 4 5 & l t ; / i d & g t ; & l t ; r i n g & g t ; 5 h - 5 t 2 y k p C 5 h m C u v F 6 n P t p k G i 1 p E 7 7 N 7 n f 2 h o D & l t ; / r i n g & g t ; & l t ; / r p o l y g o n s & g t ; & l t ; r p o l y g o n s & g t ; & l t ; i d & g t ; 8 2 2 3 1 5 1 3 4 3 9 0 9 4 7 0 2 0 9 & l t ; / i d & g t ; & l t ; r i n g & g t ; l 8 _ w r t y k p C _ 6 D 4 h C 0 E v u E 2 h S 1 v e 7 E v E 3 C j o k B h E _ C j 5 C 2 i D p G 7 D & l t ; / r i n g & g t ; & l t ; / r p o l y g o n s & g t ; & l t ; r p o l y g o n s & g t ; & l t ; i d & g t ; 8 2 2 3 1 5 1 3 4 3 9 0 9 4 7 0 2 1 0 & l t ; / i d & g t ; & l t ; r i n g & g t ; z 7 l s _ x k l p C - 0 L - 2 B q p n B - 6 2 K 5 t s B l t l C 7 7 g M o 0 r C & l t ; / r i n g & g t ; & l t ; / r p o l y g o n s & g t ; & l t ; r p o l y g o n s & g t ; & l t ; i d & g t ; 8 2 2 3 1 5 1 4 1 2 6 2 8 9 4 6 9 4 5 & l t ; / i d & g t ; & l t ; r i n g & g t ; p y o 4 y x 4 l p C v X w E 4 C s C q R y e t 1 C 6 D u o B h R 2 D p G p J y t B z w B & l t ; / r i n g & g t ; & l t ; / r p o l y g o n s & g t ; & l t ; r p o l y g o n s & g t ; & l t ; i d & g t ; 8 2 2 3 1 5 1 4 1 2 6 2 8 9 4 6 9 4 6 & l t ; / i d & g t ; & l t ; r i n g & g t ; 1 u q 1 w 3 l m p C j l L q - l S s k R y u 2 B l l k H & l t ; / r i n g & g t ; & l t ; / r p o l y g o n s & g t ; & l t ; r p o l y g o n s & g t ; & l t ; i d & g t ; 8 2 2 3 1 5 1 4 1 2 6 2 8 9 4 6 9 4 7 & l t ; / i d & g t ; & l t ; r i n g & g t ; 4 4 5 w 6 8 4 m p C t D v D 2 C s C s h J m C 1 p W 4 g S q q B 8 D 8 h B l 8 C v 2 E h F 5 E z y C v E g C 5 e p 8 E 8 2 D o D - D z - H h j E - u Q 9 9 e & l t ; / r i n g & g t ; & l t ; / r p o l y g o n s & g t ; & l t ; r p o l y g o n s & g t ; & l t ; i d & g t ; 8 2 2 3 1 5 1 4 1 2 6 2 8 9 4 6 9 4 8 & l t ; / i d & g t ; & l t ; r i n g & g t ; 0 p l o g 7 h l p C k _ W w E 0 x D u G 4 n - B l l q B _ 6 E t E 1 C g C 6 y V l h g B _ E k 4 Z & l t ; / r i n g & g t ; & l t ; / r p o l y g o n s & g t ; & l t ; r p o l y g o n s & g t ; & l t ; i d & g t ; 8 2 2 3 1 5 1 4 1 2 6 2 8 9 4 6 9 4 9 & l t ; / i d & g t ; & l t ; r i n g & g t ; x t q m 4 r q n p C q E y C x D 6 C l F o w E s Q 9 t B j F y w B 5 4 I 5 R t _ C _ H x C z E m 2 D 1 E w 8 B s - C 9 j D p j D 8 E 1 4 D 2 2 H & l t ; / r i n g & g t ; & l t ; / r p o l y g o n s & g t ; & l t ; r p o l y g o n s & g t ; & l t ; i d & g t ; 8 2 2 3 1 5 1 4 1 2 6 2 8 9 4 6 9 5 0 & l t ; / i d & g t ; & l t ; r i n g & g t ; v j z _ n 2 k m p C s _ 0 Q 9 n j C w o F i 8 I l s S 9 g h I 9 5 z B p - C 2 4 K k o z B 7 v e 1 n P 4 i i C u w F 3 5 6 D 4 y j B x 8 l E o n o B z s g B s q u G 9 _ Z 8 s h C 3 j b - 1 g B x - d z j S n 3 F & l t ; / r i n g & g t ; & l t ; / r p o l y g o n s & g t ; & l t ; r p o l y g o n s & g t ; & l t ; i d & g t ; 8 2 2 3 1 5 1 4 1 2 6 2 8 9 4 6 9 5 1 & l t ; / i d & g t ; & l t ; r i n g & g t ; s 5 6 v r - n m p C k s R l t M z 2 n F _ _ M 8 r 4 B s g x H 6 4 C u 8 n B 0 k s B 7 y J 8 5 z B y 9 Q k m k C & l t ; / r i n g & g t ; & l t ; / r p o l y g o n s & g t ; & l t ; r p o l y g o n s & g t ; & l t ; i d & g t ; 8 2 2 3 1 5 1 4 1 2 6 2 8 9 4 6 9 5 2 & l t ; / i d & g t ; & l t ; r i n g & g t ; 6 1 v y z z 5 l p C o y E _ G 6 C j n B t g B 8 P y q B _ d r E g P 4 I 8 j B 7 C 5 p C l f g v B 8 B _ B r C p C 6 O w w B q j B 5 Q 4 F m D l G u h O t 9 B y l B r 3 B o r B t M w W s 7 B & l t ; / r i n g & g t ; & l t ; / r p o l y g o n s & g t ; & l t ; r p o l y g o n s & g t ; & l t ; i d & g t ; 8 2 2 3 1 5 1 4 1 2 6 2 8 9 4 6 9 5 3 & l t ; / i d & g t ; & l t ; r i n g & g t ; s _ o u 3 4 j n p C w n P h m U h y x E u r 3 B - _ Y - k X 0 4 d 8 1 d q 3 w B 9 j 1 G g p k C v q Z 3 - Z 5 m J r 8 q C 1 m i B 3 6 W s w z E & l t ; / r i n g & g t ; & l t ; / r p o l y g o n s & g t ; & l t ; r p o l y g o n s & g t ; & l t ; i d & g t ; 8 2 2 3 1 5 1 4 1 2 6 2 8 9 4 6 9 5 4 & l t ; / i d & g t ; & l t ; r i n g & g t ; y m i s g 6 k n p C 3 6 U m m D 0 E 7 K s 4 B - E y d z C n N s F o M m C v g B q c v E l R 2 B 0 H x R u D y D 2 B h E 6 m B u B & l t ; / r i n g & g t ; & l t ; / r p o l y g o n s & g t ; & l t ; r p o l y g o n s & g t ; & l t ; i d & g t ; 8 2 2 3 1 5 1 4 4 6 9 8 8 6 8 5 3 1 3 & l t ; / i d & g t ; & l t ; r i n g & g t ; x 7 x _ 1 w 8 n p C v F k R i t B q l D 9 v K _ 5 B x r H w E 2 E n O g E i G r E w j E _ w B 9 U 8 3 D 8 p B l j C 4 d u 4 E n i C 9 7 D 3 C x Z p G 2 4 M & l t ; / r i n g & g t ; & l t ; / r p o l y g o n s & g t ; & l t ; r p o l y g o n s & g t ; & l t ; i d & g t ; 8 2 2 3 1 5 1 4 4 6 9 8 8 6 8 5 3 1 4 & l t ; / i d & g t ; & l t ; r i n g & g t ; i l p x j l 9 n p C j y n I _ 2 G 2 w - B n - D j j V 8 j s B n _ F 4 h i B 8 - 9 C t w 2 B s r _ C 4 l F 9 p r B 4 8 g K 7 i M 8 7 T y v N n s O 5 n f x n x C i 6 Q & l t ; / r i n g & g t ; & l t ; / r p o l y g o n s & g t ; & l t ; r p o l y g o n s & g t ; & l t ; i d & g t ; 8 2 2 3 1 5 1 4 4 6 9 8 8 6 8 5 3 1 5 & l t ; / i d & g t ; & l t ; r i n g & g t ; t o r 0 v u - n p C g x q E u k I w z v G 4 q w B 7 n G g z L 2 0 U h h y B 8 y p B v r L l - P i r x B & l t ; / r i n g & g t ; & l t ; / r p o l y g o n s & g t ; & l t ; r p o l y g o n s & g t ; & l t ; i d & g t ; 8 2 2 3 1 5 1 4 4 6 9 8 8 6 8 5 3 1 6 & l t ; / i d & g t ; & l t ; r i n g & g t ; l j l o 7 4 g o p C t D 1 F 9 t E h C z H 4 j E 1 8 W v E x V t C i F 9 i V o m I & l t ; / r i n g & g t ; & l t ; / r p o l y g o n s & g t ; & l t ; r p o l y g o n s & g t ; & l t ; i d & g t ; 8 2 2 3 1 5 1 4 4 6 9 8 8 6 8 5 3 1 7 & l t ; / i d & g t ; & l t ; r i n g & g t ; v 8 5 g 4 1 n o p C s E w E _ V h F 1 j C 8 5 B h _ B 6 C j 2 C h D v B z j J x C z E l E 7 j D 2 3 C 0 D j E s 1 C n 4 B - v C & l t ; / r i n g & g t ; & l t ; / r p o l y g o n s & g t ; & l t ; r p o l y g o n s & g t ; & l t ; i d & g t ; 8 2 2 3 1 5 1 4 4 6 9 8 8 6 8 5 3 1 8 & l t ; / i d & g t ; & l t ; r i n g & g t ; 1 6 2 l p x g o p C q u a 2 g O h q G _ 1 Y j t n E _ 8 p B y x O 7 v I v k j C _ j k E m q w D j 6 K v p K _ t h C m 1 e z g K l u U k n i C h o o H 0 j 9 D r k J n p r B h 0 6 D 8 9 i E 2 t W 2 j 1 B & l t ; / r i n g & g t ; & l t ; / r p o l y g o n s & g t ; & l t ; r p o l y g o n s & g t ; & l t ; i d & g t ; 8 2 2 3 1 5 1 4 4 6 9 8 8 6 8 5 3 1 9 & l t ; / i d & g t ; & l t ; r i n g & g t ; u w g p i l w n p C 0 J 5 F 1 q E 2 l b m C r y C _ u B p V 4 i B p 8 B h 8 B t B x 6 D x w D n h C v q C m 9 B m I z E r G y W 9 D n c - i D u r B z 1 B p j E j e l C m n x B & l t ; / r i n g & g t ; & l t ; / r p o l y g o n s & g t ; & l t ; r p o l y g o n s & g t ; & l t ; i d & g t ; 8 2 2 3 1 5 1 4 8 1 3 4 8 4 2 3 6 8 1 & l t ; / i d & g t ; & l t ; r i n g & g t ; 9 _ o 7 5 p 5 n p C s n d o a l P m E i J p S j D v B t g B 2 x J w q H o v I 8 h B z C y D t C r w E 9 D 4 0 C h H 5 C 0 0 B 9 v I 7 D & l t ; / r i n g & g t ; & l t ; / r p o l y g o n s & g t ; & l t ; r p o l y g o n s & g t ; & l t ; i d & g t ; 8 2 2 3 1 5 1 4 8 1 3 4 8 4 2 3 6 8 2 & l t ; / i d & g t ; & l t ; r i n g & g t ; z n p z 1 6 s o p C s E w E z D k E h D 2 Y u F - G m F g D o b & l t ; / r i n g & g t ; & l t ; / r p o l y g o n s & g t ; & l t ; r p o l y g o n s & g t ; & l t ; i d & g t ; 8 2 2 3 1 5 1 4 8 1 3 4 8 4 2 3 6 8 3 & l t ; / i d & g t ; & l t ; r i n g & g t ; q n o 9 - n 3 n p C s E 1 F h C l F o x G o y P u D z E r C i D m b 7 w X & l t ; / r i n g & g t ; & l t ; / r p o l y g o n s & g t ; & l t ; r p o l y g o n s & g t ; & l t ; i d & g t ; 8 2 2 3 1 5 1 4 8 1 3 4 8 4 2 3 6 8 4 & l t ; / i d & g t ; & l t ; r i n g & g t ; n y 2 _ 4 q i o p C m 1 T h h Y y r F - x e 7 l q C k 5 h E q q h W & l t ; / r i n g & g t ; & l t ; / r p o l y g o n s & g t ; & l t ; r p o l y g o n s & g t ; & l t ; i d & g t ; 8 2 2 3 1 5 1 4 8 1 3 4 8 4 2 3 6 8 5 & l t ; / i d & g t ; & l t ; r i n g & g t ; v i r j i 7 x o p C v s D 0 y o C 2 v 5 C 7 _ J j x L 4 8 y B - _ n B o w j C i 9 w C k - p F n t v B & l t ; / r i n g & g t ; & l t ; / r p o l y g o n s & g t ; & l t ; r p o l y g o n s & g t ; & l t ; i d & g t ; 8 2 2 3 1 5 1 4 8 1 3 4 8 4 2 3 6 8 6 & l t ; / i d & g t ; & l t ; r i n g & g t ; x 0 x 2 v 8 - o p C 1 8 M p X l I 5 F 3 H h F k _ e - 2 B 1 B o C q v I y z X k C r _ E 3 p G x j H o I g C k D q i Y g o J g k C q g 5 B & l t ; / r i n g & g t ; & l t ; / r p o l y g o n s & g t ; & l t ; r p o l y g o n s & g t ; & l t ; i d & g t ; 8 2 2 3 1 5 1 4 8 1 3 4 8 4 2 3 6 8 7 & l t ; / i d & g t ; & l t ; r i n g & g t ; 3 x j 7 4 1 z n p C j l 4 E 0 i t B j 4 E s g I 2 - x B _ o n B q w Z 9 k O r x 9 C u n D o w p B s _ W 3 9 F l - 4 B z v a 5 x k D r q u F i _ J q q D 0 n a r p l B u u I t l G 5 v j C m y 0 D _ l h J p 4 W r 5 T h 5 q D p g g B w p G - t b r 7 Q v - h D w 1 3 B 1 8 Q j 7 D 6 x I n 9 2 I & l t ; / r i n g & g t ; & l t ; / r p o l y g o n s & g t ; & l t ; r p o l y g o n s & g t ; & l t ; i d & g t ; 8 2 2 3 1 5 1 4 8 1 3 4 8 4 2 3 6 8 8 & l t ; / i d & g t ; & l t ; r i n g & g t ; h - 5 n v 9 t o p C 5 B v D 7 F j w F 0 0 E x F z D h C 4 w E 8 - B 5 i B 1 B j D - g B - m H 9 l E h m D _ 7 L w P t E z E t 7 C 0 H k 3 H p Q y H 4 s B s t N 2 r G w _ C & l t ; / r i n g & g t ; & l t ; / r p o l y g o n s & g t ; & l t ; r p o l y g o n s & g t ; & l t ; i d & g t ; 8 2 2 3 1 5 1 4 8 1 3 4 8 4 2 3 6 8 9 & l t ; / i d & g t ; & l t ; r i n g & g t ; r 2 o p y n v n p C 1 6 H 1 3 C 2 C s B 1 K 1 X u B g n B 8 E w C v D z D u U l L 8 G h C h X 1 b h h B v B u F _ P y e r 1 C i C 6 O q I o D r 4 B t M 8 O _ D l b 5 7 B z H 5 H j D k M g G v C 6 c u L y O 9 M x E o F p U 3 E x U w t B r q B g n B 4 g B 8 H h E _ C 3 I & l t ; / r i n g & g t ; & l t ; / r p o l y g o n s & g t ; & l t ; r p o l y g o n s & g t ; & l t ; i d & g t ; 8 2 2 3 1 5 1 4 8 1 3 4 8 4 2 3 6 9 0 & l t ; / i d & g t ; & l t ; r i n g & g t ; y z 5 _ r 6 8 m p C x 7 - L q l J 9 1 k G u r 0 D z _ i B p 4 n F 9 u i B r _ F 0 7 U u g o C y p l G 0 v w D n m g B l 0 b q p M 5 x C q k l B t p t B _ 2 i G n w 8 B 3 u 7 F k q E 0 - 7 B x x B r 8 e m j 4 B 7 z s C k r g H & l t ; / r i n g & g t ; & l t ; / r p o l y g o n s & g t ; & l t ; r p o l y g o n s & g t ; & l t ; i d & g t ; 8 2 2 3 1 5 1 5 1 5 7 0 8 1 6 2 0 4 9 & l t ; / i d & g t ; & l t ; r i n g & g t ; 3 k w o 5 z y p p C 4 G y l B r L z L s C j D n 0 B l y B z C 3 C m D 5 C k D l G r e 5 I & l t ; / r i n g & g t ; & l t ; / r p o l y g o n s & g t ; & l t ; r p o l y g o n s & g t ; & l t ; i d & g t ; 8 2 2 3 1 5 1 5 8 4 4 2 7 6 3 8 7 8 5 & l t ; / i d & g t ; & l t ; r i n g & g t ; i o h 8 4 h l o p C x F _ G n D i E 2 n C s F y F 3 E 0 K 2 g B 0 N & l t ; / r i n g & g t ; & l t ; / r p o l y g o n s & g t ; & l t ; r p o l y g o n s & g t ; & l t ; i d & g t ; 8 2 2 3 1 5 1 5 8 4 4 2 7 6 3 8 7 8 6 & l t ; / i d & g t ; & l t ; r i n g & g t ; _ 2 t 3 - 7 i n p C 2 t k B y m i B u t 4 B - 4 q C h v p d j k 1 H n o 2 C 0 9 u B _ 5 z B - q q K 7 z v C w 0 F h i V & l t ; / r i n g & g t ; & l t ; / r p o l y g o n s & g t ; & l t ; r p o l y g o n s & g t ; & l t ; i d & g t ; 8 2 2 3 1 5 1 5 8 4 4 2 7 6 3 8 7 8 7 & l t ; / i d & g t ; & l t ; r i n g & g t ; q 7 4 4 2 l h o p C h 2 B 4 l B s N 2 M 5 P k B v D y E 5 H j p B y l B r o B o E s b p D z F x D h C 4 6 C 3 _ C z K i M y q D i 0 P i _ B t y B u k F y F j H y H 0 R 2 Z 6 R l e l H 0 K 0 L 0 H _ C 4 z B & l t ; / r i n g & g t ; & l t ; / r p o l y g o n s & g t ; & l t ; r p o l y g o n s & g t ; & l t ; i d & g t ; 8 2 2 3 1 5 1 6 5 3 1 4 7 1 1 5 5 2 1 & l t ; / i d & g t ; & l t ; r i n g & g t ; j 0 j _ - 1 r q p C 5 m s D t r E h 9 1 G k 0 H w q - B 2 r 3 F m _ q G q n n O j l r I k t R 4 4 I z - z f l w 2 G t z q D 0 q i D o z l B g - T k o S 5 q _ C 3 p i C 9 r E 2 g T x u Y l q V n p U 0 1 M o p J q k S r h N 0 s L n 4 P 1 x s C 8 6 F i 8 N 3 o a x k L 2 t U 4 z p C z v x G u 0 g B 2 9 G 9 j 1 B h z 5 D 0 z T j u 6 B t 4 x D - - k E p 5 z D 4 n u I o r N s _ r B u i K x h Q 0 i K t o M v s N i 4 Y i 2 f g 3 1 B x - V v 3 0 B 2 s s H n - - B x w N s k S w r d o k 6 F u p U h u a 4 0 g C w 0 q G k m J 3 s q B 8 p 5 K 5 m 9 B 3 - a - k f o 8 E i 3 G _ q 2 C q g v E s l m B - 9 G 3 i 5 B w j s C v 6 n B z 1 t D - p T z s W 2 z v F 2 x 0 B 0 h c r n D m 9 R 0 k E 7 o v E q r 2 G g 8 w J 4 y k C p n x B r v m N 3 2 t H i p z B 6 9 7 D 0 8 o B 7 h p E 1 p g E w o a m y r B x x 3 M v _ a 9 z h B h - J w 8 E v v c l 3 u H i l k N g p 5 F t x W m g Q n q m D r i F v w K s 4 W n 6 1 G l w q E s o F 7 0 k C i z j D 8 o s D 6 7 6 B 0 _ p D q w w J x x B 8 8 M m j 7 E w t M 3 h r C z 8 5 D y z L q 2 t E s p H 3 l s B l 9 7 D 7 v 3 F z l i H v q f s g g E k 7 q C i - V r m k C l y n B s 6 1 E 7 k w C y v M l 1 T h s Y i j 8 D z 3 3 G 9 5 M i 1 h C s m N r 5 w D r 1 o C r s b u - U 2 q H 1 i 6 D g u H 9 7 V 8 z E 8 p z D l 6 n C p r N r v U 7 9 h B u 3 f x _ R 3 q N s s K y 2 Q _ - p D t i U 4 8 2 C r 7 _ G p v D v 3 y D w t r F g u f 6 6 3 O _ 2 b - 2 9 B o y e s 6 m D j u 1 F k 8 I 3 o 6 B j - v C l p W 4 9 E 2 n - B 0 5 _ B r _ 8 B 8 z 1 D r g H m 6 K q o h D o _ u F h _ w D m 1 j B k x K s y 6 B 4 7 H 1 1 w B 3 4 X 1 o u C n g h B 3 p 4 B w y K _ n U i 7 k B t x j C j 2 1 B s q T x q z B u y o C 3 u k B s h p C n s q J 7 w w L - 7 5 F 4 7 n B q 1 N r q V 1 o k B 0 l 4 B 7 q _ C l w - D 4 - g F g k n D t p V g v f j - p B 0 m I i 0 u B j h H s l m C - 1 x H k r l B g u r C p k P 1 6 v B r 1 F n 3 i B 4 j r G y 6 O 3 w 6 D o v g B 5 - z E 6 7 t F k k O 2 4 w C 7 w H 5 3 v l B 7 n U 1 z G 8 l 1 C s 3 s Q i q _ I g s 6 G 4 4 u d m z k B u 6 V w w V h u t D i 1 l C 3 w _ J & l t ; / r i n g & g t ; & l t ; / r p o l y g o n s & g t ; & l t ; r p o l y g o n s & g t ; & l t ; i d & g t ; 8 2 2 3 1 5 1 6 8 7 5 0 6 8 5 3 8 9 1 & l t ; / i d & g t ; & l t ; r i n g & g t ; u m 0 n p j q q p C - H 6 J k 1 J 9 0 D z 3 C w J q b w Q 6 G r T n L t Y 5 P 9 I 2 D o F i D l C g h C h M 5 T v u B x F i H q C q U p F 7 h B 9 L t D 1 F - K 6 J l X v D 3 F 0 C 5 F i E h D 1 D l F - C 8 T u G v H 3 G h H r G 5 I 3 C q L 8 X 5 N g Z 3 R z L 7 S r I i K r 0 D h 8 B 8 p B v H z H 2 I z C w D v y B 1 C g C k F q b - j B _ B w X 9 G l E y K 2 D p C 9 I p c x y C 1 r B k G 5 K _ I v C k I s Y 2 S i G l F 8 D 9 a k L 6 B 2 F 3 R x Q p V q o B 9 K o G - C n 2 H m u C z C r B m c s p B 0 B 9 P t j B j J 7 I & l t ; / r i n g & g t ; & l t ; / r p o l y g o n s & g t ; & l t ; r p o l y g o n s & g t ; & l t ; i d & g t ; 8 2 2 3 1 5 1 8 5 9 3 0 5 5 4 5 7 2 9 & l t ; / i d & g t ; & l t ; r i n g & g t ; 2 5 l i w 8 9 j p C 0 _ p B q t 4 D 5 3 t K 0 p m D u t i B v o T 4 t F 1 x z J n l 1 E 8 v H x h m C l 5 a 7 i h X p 7 p B x 1 l G r u M & l t ; / r i n g & g t ; & l t ; / r p o l y g o n s & g t ; & l t ; r p o l y g o n s & g t ; & l t ; i d & g t ; 8 2 2 3 1 5 1 8 5 9 3 0 5 5 4 5 7 3 0 & l t ; / i d & g t ; & l t ; r i n g & g t ; h q o v v 9 u k p C g l y B u E x D _ V x o M s E _ G 4 9 C i E m C t 6 Q g g E z t l B t r F 2 F r J k F 7 D & l t ; / r i n g & g t ; & l t ; / r p o l y g o n s & g t ; & l t ; r p o l y g o n s & g t ; & l t ; i d & g t ; 8 2 2 3 1 5 1 8 5 9 3 0 5 5 4 5 7 3 1 & l t ; / i d & g t ; & l t ; r i n g & g t ; 5 x p 1 9 1 o k p C _ w O s x Z n - F y C y E 7 _ B w _ V h z b v C t j I 7 l i B x C w D t C w 7 M l j V j C & l t ; / r i n g & g t ; & l t ; / r p o l y g o n s & g t ; & l t ; r p o l y g o n s & g t ; & l t ; i d & g t ; 8 2 2 3 1 5 1 8 5 9 3 0 5 5 4 5 7 3 2 & l t ; / i d & g t ; & l t ; r i n g & g t ; z z g 4 9 1 0 k p C q p k B l _ 8 E 4 9 9 K i x q B 4 0 r C & l t ; / r i n g & g t ; & l t ; / r p o l y g o n s & g t ; & l t ; r p o l y g o n s & g t ; & l t ; i d & g t ; 8 2 2 3 1 5 2 4 0 9 0 6 1 3 5 9 6 1 7 & l t ; / i d & g t ; & l t ; r i n g & g t ; - 2 2 0 k j k r p C z O - S m N u G x H k C i 3 C 6 B - G m F 9 I 2 N & l t ; / r i n g & g t ; & l t ; / r p o l y g o n s & g t ; & l t ; r p o l y g o n s & g t ; & l t ; i d & g t ; 8 2 2 3 1 5 2 4 0 9 0 6 1 3 5 9 6 1 8 & l t ; / i d & g t ; & l t ; r i n g & g t ; w n - 2 1 r j r p C 0 Q v D t I q G k G i L x C 0 D 2 B i F _ C & l t ; / r i n g & g t ; & l t ; / r p o l y g o n s & g t ; & l t ; r p o l y g o n s & g t ; & l t ; i d & g t ; 8 2 2 3 1 5 2 6 1 5 2 1 9 7 8 9 8 2 5 & l t ; / i d & g t ; & l t ; r i n g & g t ; _ h r 3 n s x w p C 0 J 5 F r t C j F 9 C o L 1 E 1 x C - D _ C & l t ; / r i n g & g t ; & l t ; / r p o l y g o n s & g t ; & l t ; r p o l y g o n s & g t ; & l t ; i d & g t ; 8 2 2 3 1 5 2 7 8 7 0 1 8 4 8 1 6 6 5 & l t ; / i d & g t ; & l t ; r i n g & g t ; w q z y r n - u p C i 1 n B 7 _ Z 3 6 1 C - 6 r D 5 6 T o n Y w - 7 B t s K 2 r H 4 k 5 B 8 9 K h o G 6 n J & l t ; / r i n g & g t ; & l t ; / r p o l y g o n s & g t ; & l t ; r p o l y g o n s & g t ; & l t ; i d & g t ; 8 2 2 3 1 5 2 9 5 8 8 1 7 1 7 3 5 0 5 & l t ; / i d & g t ; & l t ; r i n g & g t ; m 4 n 7 v h h r p C u 9 W v u N i 8 w D i 1 m B 6 s N m 7 g B s 7 Y q x z B i o c 6 q 8 F _ 7 t O h _ k B w 8 N n x e n 1 4 B 2 4 8 B z h K 2 n a 4 y T u 1 j D o r N o 7 h D j 9 W 7 - k B 9 4 3 B _ z 3 C 7 q M s 0 a h s s C 2 8 q F 4 _ g B l y y F s 7 V u k L u 3 U 0 5 y C 2 h N 5 t z C r 7 i D 7 m H _ r D s v s B 8 9 x E o 7 G - p c o k V 0 9 J _ t X t y k B i o v B y 9 r D l i l B _ l H l q y D p q 5 K - s m C 7 k j D 6 5 M 6 _ M y k T i m o F t k E m j S q s W i y N 5 _ s C n - H 7 w k C s 4 i C n o p B m q W y q Q o 0 q E y g o B & l t ; / r i n g & g t ; & l t ; / r p o l y g o n s & g t ; & l t ; r p o l y g o n s & g t ; & l t ; i d & g t ; 8 2 2 3 1 5 4 0 2 3 9 6 9 0 6 2 9 1 3 & l t ; / i d & g t ; & l t ; r i n g & g t ; 1 k 3 v 6 y 4 v p C 4 k B z F 4 C 2 R u C 8 G 1 D 3 B v D 5 F u Z o U 1 i B u G j S 3 R 2 j B x B i H o Q 1 b k G g I 7 G 6 n B k P t G p B w F 6 L 2 Y - M w D r K j y B 5 5 B 6 9 B q I o D n G m K 3 P r F u W 6 g B - K o 7 B h I 7 D 0 Q j M 5 D & l t ; / r i n g & g t ; & l t ; / r p o l y g o n s & g t ; & l t ; r p o l y g o n s & g t ; & l t ; i d & g t ; 8 2 2 3 1 5 4 0 2 3 9 6 9 0 6 2 9 1 4 & l t ; / i d & g t ; & l t ; r i n g & g t ; 9 s 2 u t - _ v p C r F _ Z n I x v B m N z D i m B i J 2 I 6 B y D g Z _ F s D 8 c q D u D u X 4 u C 6 F y H r j D w K 7 T & l t ; / r i n g & g t ; & l t ; / r p o l y g o n s & g t ; & l t ; r p o l y g o n s & g t ; & l t ; i d & g t ; 8 2 2 3 2 9 2 4 5 9 3 5 4 9 4 7 5 8 5 & l t ; / i d & g t ; & l t ; r i n g & g t ; u w 4 o 1 h x q l C 5 B v D i H l D x K m Q y N 7 O l G p D 5 c 8 J - h B l v B 2 Q p D y C 2 C 1 D q k B - E s F h n B i z B q J g J 0 P 4 B j z C y i B m j D t B - g M u s D r C j x B i d o d v G g D j C z k F r M z Y & l t ; / r i n g & g t ; & l t ; / r p o l y g o n s & g t ; & l t ; r p o l y g o n s & g t ; & l t ; i d & g t ; 8 2 2 3 2 9 2 4 5 9 3 5 4 9 4 7 5 8 6 & l t ; / i d & g t ; & l t ; r i n g & g t ; u v 6 x j z p s p C t F i N 1 D 5 K g Q 2 Y g G x C 8 B 0 D l Q i S o b & l t ; / r i n g & g t ; & l t ; / r p o l y g o n s & g t ; & l t ; r p o l y g o n s & g t ; & l t ; i d & g t ; 8 2 2 3 2 9 2 4 5 9 3 5 4 9 4 7 5 8 7 & l t ; / i d & g t ; & l t ; r i n g & g t ; h u 3 v 8 5 i o l C 5 x F v r I 1 t C p C 9 D 0 Q v D p T m E x K p I n D i E 8 D r y C 5 4 0 B 2 F o F j e _ C & l t ; / r i n g & g t ; & l t ; / r p o l y g o n s & g t ; & l t ; r p o l y g o n s & g t ; & l t ; i d & g t ; 8 2 2 3 2 9 2 5 2 8 0 7 4 4 2 4 3 2 1 & l t ; / i d & g t ; & l t ; r i n g & g t ; q g 2 p u 8 7 9 k C 5 u B u E n P w G i E 4 I s X n V 1 E o S i F j C & l t ; / r i n g & g t ; & l t ; / r p o l y g o n s & g t ; & l t ; r p o l y g o n s & g t ; & l t ; i d & g t ; 8 2 2 3 2 9 2 5 2 8 0 7 4 4 2 4 3 2 2 & l t ; / i d & g t ; & l t ; r i n g & g t ; r 9 o h 9 l o 8 k C u J l v B g H s G - C t B h q C 3 C t C - D _ C & l t ; / r i n g & g t ; & l t ; / r p o l y g o n s & g t ; & l t ; r p o l y g o n s & g t ; & l t ; i d & g t ; 8 2 2 3 2 9 2 5 2 8 0 7 4 4 2 4 3 2 3 & l t ; / i d & g t ; & l t ; r i n g & g t ; o x 3 w 0 s w v m C s E s m D 0 C s s B s G h D B 6 3 B 4 x F u D g Y 2 B y B 3 t D g n B _ E & l t ; / r i n g & g t ; & l t ; / r p o l y g o n s & g t ; & l t ; r p o l y g o n s & g t ; & l t ; i d & g t ; 8 2 2 3 2 9 2 5 2 8 0 7 4 4 2 4 3 2 4 & l t ; / i d & g t ; & l t ; r i n g & g t ; o 5 u 5 y 1 l k q C 4 G 6 f n D z H v H _ S y F g C m D p M h M & l t ; / r i n g & g t ; & l t ; / r p o l y g o n s & g t ; & l t ; r p o l y g o n s & g t ; & l t ; i d & g t ; 8 2 2 3 2 9 3 3 1 8 3 4 8 4 0 6 7 8 7 & l t ; / i d & g t ; & l t ; r i n g & g t ; 1 - 0 o k 5 9 p q C w C l I o R w N l D - C c k L q v B j B k D 9 Y j C & l t ; / r i n g & g t ; & l t ; / r p o l y g o n s & g t ; & l t ; r p o l y g o n s & g t ; & l t ; i d & g t ; 8 2 2 3 2 9 3 4 2 1 4 2 7 6 2 1 8 9 2 & l t ; / i d & g t ; & l t ; r i n g & g t ; _ t 6 l 6 q 7 7 o C - h - o D o u p h B u u 7 S 1 - 2 q D 5 4 j G l k 2 i B s n p E u 0 5 H 3 8 n G & l t ; / r i n g & g t ; & l t ; / r p o l y g o n s & g t ; & l t ; r p o l y g o n s & g t ; & l t ; i d & g t ; 8 2 2 3 2 9 3 4 2 1 4 2 7 6 2 1 8 9 3 & l t ; / i d & g t ; & l t ; r i n g & g t ; p z g o k s p u p C 6 M 6 G i K s M l 0 B 0 S t E 6 F 2 H _ N z w B & l t ; / r i n g & g t ; & l t ; / r p o l y g o n s & g t ; & l t ; r p o l y g o n s & g t ; & l t ; i d & g t ; 8 2 2 3 2 9 3 4 2 1 4 2 7 6 2 1 8 9 4 & l t ; / i d & g t ; & l t ; r i n g & g t ; k j q 3 k y 4 7 q C h 7 h w B g g s X w o 3 s B 4 1 u x E 7 y i b 7 t 7 S & l t ; / r i n g & g t ; & l t ; / r p o l y g o n s & g t ; & l t ; r p o l y g o n s & g t ; & l t ; i d & g t ; 8 2 2 3 2 9 3 4 2 1 4 2 7 6 2 1 8 9 5 & l t ; / i d & g t ; & l t ; r i n g & g t ; 9 1 y k s 9 q m l C x u B u E 3 F n F x X w E 4 C o J j F 8 n C p 1 E - j C 5 o E 4 O _ H 7 G 5 C 0 H 7 G 4 O u u B 6 B _ B o D i F 5 3 N 5 u I h j D & l t ; / r i n g & g t ; & l t ; / r p o l y g o n s & g t ; & l t ; r p o l y g o n s & g t ; & l t ; i d & g t ; 8 2 2 3 2 9 3 6 6 1 9 4 5 7 9 0 4 6 5 & l t ; / i d & g t ; & l t ; r i n g & g t ; x g s _ o h 0 h l C j L z F i H z H 9 E 1 G 0 F _ B m D i D 8 C & l t ; / r i n g & g t ; & l t ; / r p o l y g o n s & g t ; & l t ; r p o l y g o n s & g t ; & l t ; i d & g t ; 8 2 2 3 2 9 3 7 3 0 6 6 5 2 6 7 2 0 3 & l t ; / i d & g t ; & l t ; r i n g & g t ; o g z y 0 9 h 8 k C h o B 4 Q z k F x X t i B w l B q R u a 3 D s M v I l D i 4 B v 7 B x R 5 M u D 9 s B 9 k B 1 D l D q G - E w u B 0 c r V n E h E u t B 0 K z q B p 6 B t C 0 H t C h H 0 B i D l C 0 R 6 M 9 I j C & l t ; / r i n g & g t ; & l t ; / r p o l y g o n s & g t ; & l t ; r p o l y g o n s & g t ; & l t ; i d & g t ; 8 2 2 3 2 9 3 7 3 0 6 6 5 2 6 7 2 0 4 & l t ; / i d & g t ; & l t ; r i n g & g t ; l y g 9 4 r k s p C _ Z _ r B s h C 5 l C l L n v B v L 6 C k Z x W 4 I u G g E v K s u I r g B _ h B k I q g D t m B 0 O v H 1 R x 7 C x p C z J 9 G 5 C h E 1 w B y g B - H j - B o j C t E z E m D g F h j G 3 w B 6 h F 6 r C & l t ; / r i n g & g t ; & l t ; / r p o l y g o n s & g t ; & l t ; r p o l y g o n s & g t ; & l t ; i d & g t ; 8 2 2 3 2 9 3 7 3 0 6 6 5 2 6 7 2 0 5 & l t ; / i d & g t ; & l t ; r i n g & g t ; u u u l r 0 u n q C 3 t C z X - r D j j B s G k G 8 1 B h W - p G r 9 D r r B 7 G 2 D o O - - B - n C k q G u g B & l t ; / r i n g & g t ; & l t ; / r p o l y g o n s & g t ; & l t ; r p o l y g o n s & g t ; & l t ; i d & g t ; 8 2 2 3 2 9 3 7 3 0 6 6 5 2 6 7 2 0 6 & l t ; / i d & g t ; & l t ; r i n g & g t ; o - v t i u 7 n q C _ 8 t O x k 8 B _ o 4 B x 8 7 C n 5 u E o - k B i 7 J & l t ; / r i n g & g t ; & l t ; / r p o l y g o n s & g t ; & l t ; r p o l y g o n s & g t ; & l t ; i d & g t ; 8 2 2 3 2 9 3 7 3 0 6 6 5 2 6 7 2 0 7 & l t ; / i d & g t ; & l t ; r i n g & g t ; _ 9 2 6 y r 5 n l C w J i 6 B 9 1 B t 2 D n P 4 e j F g q B b v n C 4 Z w m E 2 - W 5 F k E h D g M n P q R m E j D - E t B 8 S 8 h B - p C r 6 K r z C q s Q t G g D k B p M w i B h x D i j B p G 7 D & l t ; / r i n g & g t ; & l t ; / r p o l y g o n s & g t ; & l t ; r p o l y g o n s & g t ; & l t ; i d & g t ; 8 2 2 3 2 9 3 7 3 0 6 6 5 2 6 7 2 0 8 & l t ; / i d & g t ; & l t ; r i n g & g t ; i j - h j 9 4 q p C 1 O u E i H s G - t f m x G j n H v H 9 E s D x E o D - G m D 3 j D t j B x O s W 1 _ H x P s o D k y C & l t ; / r i n g & g t ; & l t ; / r p o l y g o n s & g t ; & l t ; r p o l y g o n s & g t ; & l t ; i d & g t ; 8 2 2 3 2 9 3 7 3 0 6 6 5 2 6 7 2 0 9 & l t ; / i d & g t ; & l t ; r i n g & g t ; k l 9 u o g u n l C v F n T 1 v B 2 g C i E 8 D 3 G p 6 B 5 z C r C i F m t B & l t ; / r i n g & g t ; & l t ; / r p o l y g o n s & g t ; & l t ; r p o l y g o n s & g t ; & l t ; i d & g t ; 8 2 2 3 2 9 3 7 3 0 6 6 5 2 6 7 2 1 0 & l t ; / i d & g t ; & l t ; r i n g & g t ; w s 0 2 1 o 7 i l C 3 9 M 2 Z 6 h C y E s C z H 4 D l l B u c v r B _ h B 5 G 9 M w D g C r C - D j C & l t ; / r i n g & g t ; & l t ; / r p o l y g o n s & g t ; & l t ; r p o l y g o n s & g t ; & l t ; i d & g t ; 8 2 2 3 2 9 3 7 3 0 6 6 5 2 6 7 2 1 1 & l t ; / i d & g t ; & l t ; r i n g & g t ; w x x k j _ k q m C 3 l C z v B - r I v I s M 9 E 5 M y X _ 3 C o i B 7 J 8 l C 8 B l H y H m 7 B & l t ; / r i n g & g t ; & l t ; / r p o l y g o n s & g t ; & l t ; r p o l y g o n s & g t ; & l t ; i d & g t ; 8 2 2 3 2 9 3 7 6 5 0 2 5 0 0 5 5 6 9 & l t ; / i d & g t ; & l t ; r i n g & g t ; k p h - i p 3 r p C 0 G s E q E _ r B 3 D k J h n B w Y k 5 C r K 0 d r H m G l D h D 1 R z v D 3 N i L t E 4 F g G i M 6 D t f 2 F 2 B p C s K p G l C 5 T r C h E m W p n C 8 9 C 3 O 8 J 2 M r C g D m b o E v j B o E 7 T & l t ; / r i n g & g t ; & l t ; / r p o l y g o n s & g t ; & l t ; r p o l y g o n s & g t ; & l t ; i d & g t ; 8 2 2 3 2 9 3 9 3 6 8 2 3 6 9 7 4 0 9 & l t ; / i d & g t ; & l t ; r i n g & g t ; y r 0 s 0 i - i l C v X 8 G 9 F 3 i B n D h F 8 L 2 X u 9 B w X x E n E w H 9 H h i B r G 8 E & l t ; / r i n g & g t ; & l t ; / r p o l y g o n s & g t ; & l t ; r p o l y g o n s & g t ; & l t ; i d & g t ; 8 2 2 3 2 9 3 9 3 6 8 2 3 6 9 7 4 1 0 & l t ; / i d & g t ; & l t ; r i n g & g t ; _ q o 8 w r p o l C 6 n 1 H s q o C - t 8 C x x L u y 6 D u y g I s 8 X _ 5 _ B 7 7 5 F m i N x q o C 9 0 b 8 i _ E m o R _ s 0 K z 1 e v 4 j k C - s w D o s 7 C 4 j 1 B & l t ; / r i n g & g t ; & l t ; / r p o l y g o n s & g t ; & l t ; r p o l y g o n s & g t ; & l t ; i d & g t ; 8 2 2 3 2 9 3 9 3 6 8 2 3 6 9 7 4 1 1 & l t ; / i d & g t ; & l t ; r i n g & g t ; _ r y 1 4 7 t 5 k C m x 6 D u 4 1 E 2 5 u I p 3 l E h r r U y v 1 F x 8 v w B u k o D 5 _ w K y 4 g B s r 9 Q w 5 1 3 D k i 0 C 3 r q D 4 0 i F - h i C z g 5 L v r 2 E j 5 - B w v u B x 5 5 F 6 n 6 h B s i 0 C y w t D _ _ - C l n 6 i B 8 n 0 _ D k r 1 G 6 s r M 6 g r s E z s u i B 7 j u F k q u a g y 7 B v j 1 G 1 g m b u n 7 a m s i D 2 8 i G x g m q B 4 q t C h 1 y G o 6 i d 5 i h E h 0 l p B 7 9 8 Z _ n v H j v j M 4 l g l S r 1 v B m _ n J u _ 9 r C 7 2 5 K n 5 q X 3 n x H n v _ B s m 5 n B g v 4 0 C _ j 4 Q _ 4 q E 6 n 8 C p p r H 6 4 3 h C 4 - m M x y p I 7 o q 1 C h u l U i j 8 M w m l B j 1 x _ B 9 8 3 Y 4 3 o F 7 z n u B _ u t j B v x 6 G g 8 k g B r s 6 R j 7 n G 2 w 4 p C _ _ z F v t o I 0 x 7 O m q r B z p 1 E g v v 3 B 5 h i C k s w B i r t C 7 - v B y i q D u 5 0 D 7 8 x B 4 0 1 W 8 h 0 y B o 6 m V l n j P i j l D o 3 i D u _ 3 G j 4 9 Z l w 3 O 3 s Z i s 3 F u v p T 3 7 M v q 5 M r r x C 0 i j i B 9 v v J & l t ; / r i n g & g t ; & l t ; / r p o l y g o n s & g t ; & l t ; r p o l y g o n s & g t ; & l t ; i d & g t ; 8 2 2 3 2 9 3 9 7 1 1 8 3 4 3 5 7 7 7 & l t ; / i d & g t ; & l t ; r i n g & g t ; i n o 8 w _ n r p C 5 S k N 1 D i J 2 P 4 C s C o e 9 0 C 4 I x 7 C g U w F z E o I r J p G t G n G 6 9 K 9 L x p B & l t ; / r i n g & g t ; & l t ; / r p o l y g o n s & g t ; & l t ; r p o l y g o n s & g t ; & l t ; i d & g t ; 8 2 2 3 2 9 3 9 7 1 1 8 3 4 3 5 7 7 8 & l t ; / i d & g t ; & l t ; r i n g & g t ; k 6 i u 8 0 x 8 k C j I r o B 5 F s G t H r E i L 6 B q I o D y H 8 E & l t ; / r i n g & g t ; & l t ; / r p o l y g o n s & g t ; & l t ; r p o l y g o n s & g t ; & l t ; i d & g t ; 8 2 2 3 2 9 3 9 7 1 1 8 3 4 3 5 7 7 9 & l t ; / i d & g t ; & l t ; r i n g & g t ; o 9 9 q x g r s p C j I 5 F k E h S q j B z j C 7 s B x C p V x E l E 9 I 2 R w w L & l t ; / r i n g & g t ; & l t ; / r p o l y g o n s & g t ; & l t ; r p o l y g o n s & g t ; & l t ; i d & g t ; 8 2 2 3 2 9 4 0 0 5 5 4 3 1 7 4 1 4 5 & l t ; / i d & g t ; & l t ; r i n g & g t ; 8 _ o l _ 8 0 t p C 7 w K w E 4 C k E 8 j D q 7 V - t _ B 4 B v E t s B w k C 1 v D u D 0 D l E l G - v C 1 3 R 2 r B 6 y D 4 v D k s C 2 7 F & l t ; / r i n g & g t ; & l t ; / r p o l y g o n s & g t ; & l t ; r p o l y g o n s & g t ; & l t ; i d & g t ; 8 2 2 3 2 9 4 0 0 5 5 4 3 1 7 4 1 4 6 & l t ; / i d & g t ; & l t ; r i n g & g t ; o 7 r 0 l u 6 t p C r X s m B s E s l B x D _ V l D o C p W m k E - C r x O w n F j V 0 F o D l Z 3 C m D - D j C m O 9 D y t U r G j G & l t ; / r i n g & g t ; & l t ; / r p o l y g o n s & g t ; & l t ; r p o l y g o n s & g t ; & l t ; i d & g t ; 8 2 2 3 2 9 4 0 0 5 5 4 3 1 7 4 1 4 7 & l t ; / i d & g t ; & l t ; r i n g & g t ; 2 x 1 g q 1 1 l l C r X v D g H s G t H 7 U u D z E m D - D 5 I & l t ; / r i n g & g t ; & l t ; / r p o l y g o n s & g t ; & l t ; r p o l y g o n s & g t ; & l t ; i d & g t ; 8 2 2 3 2 9 4 0 3 9 9 0 2 9 1 2 5 1 3 & l t ; / i d & g t ; & l t ; r i n g & g t ; 1 - h w - 1 5 8 o C t D o H u E t I s G 7 N z G 6 B q I t C h E 8 E & l t ; / r i n g & g t ; & l t ; / r p o l y g o n s & g t ; & l t ; r p o l y g o n s & g t ; & l t ; i d & g t ; 8 2 2 3 2 9 4 0 3 9 9 0 2 9 1 2 5 1 4 & l t ; / i d & g t ; & l t ; r i n g & g t ; 0 x 9 2 6 v 6 u p C u J z F 7 F 1 H h D 0 P g U x t B u w B m G 9 C z J y 2 B 2 B h E n M h M o 4 G g W & l t ; / r i n g & g t ; & l t ; / r p o l y g o n s & g t ; & l t ; r p o l y g o n s & g t ; & l t ; i d & g t ; 8 2 2 3 2 9 4 0 3 9 9 0 2 9 1 2 5 1 5 & l t ; / i d & g t ; & l t ; r i n g & g t ; j x 5 t z v g s p C - H 4 J h C q C m M g U s j B m L 9 G n E y H 1 I 6 U h M & l t ; / r i n g & g t ; & l t ; / r p o l y g o n s & g t ; & l t ; r p o l y g o n s & g t ; & l t ; i d & g t ; 8 2 2 3 2 9 4 0 3 9 9 0 2 9 1 2 5 1 6 & l t ; / i d & g t ; & l t ; r i n g & g t ; k y o r q v s 9 k C 6 M u E x L 3 H - E 2 T s F 6 B 4 F m F g D m b & l t ; / r i n g & g t ; & l t ; / r p o l y g o n s & g t ; & l t ; r p o l y g o n s & g t ; & l t ; i d & g t ; 8 2 2 3 2 9 4 0 3 9 9 0 2 9 1 2 5 1 7 & l t ; / i d & g t ; & l t ; r i n g & g t ; s _ o 6 y n y n l C 2 v 9 I i r k U l w l E v u M y s b w v H z 4 L r u Q t t X 1 6 I i p e u - V 5 x r B n h G l q i F m i 8 B 2 k P x l h B l 7 z a t u g I 0 9 G - x r B o z 3 J t x x B v 2 9 H h x Q k 9 P t 9 C & l t ; / r i n g & g t ; & l t ; / r p o l y g o n s & g t ; & l t ; r p o l y g o n s & g t ; & l t ; i d & g t ; 8 2 2 3 2 9 4 7 9 5 8 1 7 1 5 6 6 0 9 & l t ; / i d & g t ; & l t ; r i n g & g t ; s 3 l q n u v m l C h i Z x 7 I g 1 G w _ E g - v C v h R 1 F 6 C g J 6 d j p k B 8 x r B l - q B 4 - F 2 t J l R g C k F j G & l t ; / r i n g & g t ; & l t ; / r p o l y g o n s & g t ; & l t ; r p o l y g o n s & g t ; & l t ; i d & g t ; 8 2 2 3 2 9 4 7 9 5 8 1 7 1 5 6 6 1 0 & l t ; / i d & g t ; & l t ; r i n g & g t ; 3 _ 2 i 2 u z h n C u J 4 Q w 1 Y q E 8 l D 9 O m N r F t 3 C 1 F 3 D g E 6 I l z I w 3 B 6 7 U 1 r F k P o D v e w K 8 C & l t ; / r i n g & g t ; & l t ; / r p o l y g o n s & g t ; & l t ; r p o l y g o n s & g t ; & l t ; i d & g t ; 8 2 2 3 2 9 4 8 9 8 8 9 6 3 7 1 7 1 3 & l t ; / i d & g t ; & l t ; r i n g & g t ; _ 9 6 x 8 0 n l l C v F g H 0 J 6 E p L g H n F m G z N - Z r g B t E r N 2 H l C p - B & l t ; / r i n g & g t ; & l t ; / r p o l y g o n s & g t ; & l t ; r p o l y g o n s & g t ; & l t ; i d & g t ; 8 2 2 3 2 9 5 0 3 6 3 3 5 3 2 5 1 8 9 & l t ; / i d & g t ; & l t ; r i n g & g t ; g i h o o 8 i g p C 5 h B t D r I 1 T j l C t D 6 J y M j D k C n j J 4 B 1 C _ B l p C k F j G & l t ; / r i n g & g t ; & l t ; / r p o l y g o n s & g t ; & l t ; r p o l y g o n s & g t ; & l t ; i d & g t ; 8 2 2 3 2 9 5 0 3 6 3 3 5 3 2 5 1 9 0 & l t ; / i d & g t ; & l t ; r i n g & g t ; _ _ p q _ 6 o t l C v F n s H - c n D i E 9 E 4 O k g G _ B 2 B q I t C y H o H & l t ; / r i n g & g t ; & l t ; / r p o l y g o n s & g t ; & l t ; r p o l y g o n s & g t ; & l t ; i d & g t ; 8 2 2 3 2 9 5 0 3 6 3 3 5 3 2 5 1 9 1 & l t ; / i d & g t ; & l t ; r i n g & g t ; v z 0 g u m p z p C j l F o m K w C v D 4 C s 7 C x K t j Q 3 s g B k I 3 C 8 H k F 6 o J v 3 B 6 K u I m D - D 2 m B & l t ; / r i n g & g t ; & l t ; / r p o l y g o n s & g t ; & l t ; r p o l y g o n s & g t ; & l t ; i d & g t ; 8 2 2 3 2 9 5 1 0 5 0 5 4 8 0 1 9 2 3 & l t ; / i d & g t ; & l t ; r i n g & g t ; y 0 g 2 6 j q 0 p C g 8 C 4 k J m 8 S 1 F 7 u X h C q C h D v B u 9 B o 8 I n y D 0 x J q j D u F s I 8 8 B k F _ E 3 t C l z E 2 l L 2 H j G & l t ; / r i n g & g t ; & l t ; / r p o l y g o n s & g t ; & l t ; r p o l y g o n s & g t ; & l t ; i d & g t ; 8 2 2 3 2 9 5 1 0 5 0 5 4 8 0 1 9 2 4 & l t ; / i d & g t ; & l t ; r i n g & g t ; n w 7 1 7 6 4 0 p C w o l C x k l D 4 s e 5 o o D _ _ O _ 6 - D l 3 M n y D q 4 K w 7 U 8 - r B s g n B 9 v I r n f z v D n j M 3 i G t h c h 9 L 2 q 6 B 2 z i B & l t ; / r i n g & g t ; & l t ; / r p o l y g o n s & g t ; & l t ; r p o l y g o n s & g t ; & l t ; i d & g t ; 8 2 2 3 2 9 5 7 7 3 9 2 8 8 4 9 4 1 2 & l t ; / i d & g t ; & l t ; r i n g & g t ; u i n 3 l s u _ p C n o B q V i H 3 H j D r W x m B _ n B 9 Z 6 B i P n E y K j C v F k F 8 N r 3 B & l t ; / r i n g & g t ; & l t ; / r p o l y g o n s & g t ; & l t ; r p o l y g o n s & g t ; & l t ; i d & g t ; 8 2 2 3 2 9 5 7 9 2 2 4 9 5 6 9 2 8 1 & l t ; / i d & g t ; & l t ; r i n g & g t ; x q 6 1 x g 0 m l C 8 M 4 J 2 E l F 6 j B o j D 6 D u D 6 F r G 6 y D t G 7 I & l t ; / r i n g & g t ; & l t ; / r p o l y g o n s & g t ; & l t ; r p o l y g o n s & g t ; & l t ; i d & g t ; 8 2 2 3 2 9 5 7 9 2 2 4 9 5 6 9 2 8 2 & l t ; / i d & g t ; & l t ; r i n g & g t ; p 3 n 1 i x 1 m l C t t G n I 4 E j D - C p 5 B 4 P o o B 2 F l E i D 3 Y & l t ; / r i n g & g t ; & l t ; / r p o l y g o n s & g t ; & l t ; r p o l y g o n s & g t ; & l t ; i d & g t ; 8 2 2 3 2 9 5 8 9 5 3 2 8 7 8 4 3 8 7 & l t ; / i d & g t ; & l t ; r i n g & g t ; m x 9 4 6 3 t q p C t F w E 2 a w V u G m M h Y q f p c 9 u B k a 0 C 2 E j F k M l b - Z g T 3 Z 6 d 3 G 0 D r G v N j R 5 C t M 2 0 B j N 8 F h J 3 I & l t ; / r i n g & g t ; & l t ; / r p o l y g o n s & g t ; & l t ; r p o l y g o n s & g t ; & l t ; i d & g t ; 8 2 2 3 2 9 5 8 9 5 3 2 8 7 8 4 3 8 8 & l t ; / i d & g t ; & l t ; r i n g & g t ; o v k z - j 1 q p C w C x D 2 C s C x H i G l B o I o F g F q H & l t ; / r i n g & g t ; & l t ; / r p o l y g o n s & g t ; & l t ; r p o l y g o n s & g t ; & l t ; i d & g t ; 8 2 2 3 2 9 5 8 9 5 3 2 8 7 8 4 3 8 9 & l t ; / i d & g t ; & l t ; r i n g & g t ; h k u u q r h r p C w C w y B 8 G p P q x B j D v B 9 a _ w B t W n K l B t 6 K x E t C p G v v H 0 p G & l t ; / r i n g & g t ; & l t ; / r p o l y g o n s & g t ; & l t ; r p o l y g o n s & g t ; & l t ; i d & g t ; 8 2 2 3 2 9 5 9 6 4 0 4 8 2 6 1 1 2 1 & l t ; / i d & g t ; & l t ; r i n g & g t ; - t n h 5 q o t p C s y I 5 B 1 F Z p Y u E x D p F - o D 4 w B r _ C v C 0 F p s B 0 i E y B 0 B j G & l t ; / r i n g & g t ; & l t ; / r p o l y g o n s & g t ; & l t ; r p o l y g o n s & g t ; & l t ; i d & g t ; 8 2 2 3 2 9 6 1 3 5 8 4 6 9 5 2 9 6 3 & l t ; / i d & g t ; & l t ; r i n g & g t ; u y y v 0 u 4 s p C p h s C p 3 g B u g j a 8 - J p h t B 5 - i G & l t ; / r i n g & g t ; & l t ; / r p o l y g o n s & g t ; & l t ; r p o l y g o n s & g t ; & l t ; i d & g t ; 8 2 2 3 2 9 6 1 7 0 2 0 6 6 9 1 3 3 1 & l t ; / i d & g t ; & l t ; r i n g & g t ; i t r k p z 3 t p C v X z D 6 C j D t b p H j N n E - j B 7 D & l t ; / r i n g & g t ; & l t ; / r p o l y g o n s & g t ; & l t ; r p o l y g o n s & g t ; & l t ; i d & g t ; 8 2 2 3 2 9 6 1 7 0 2 0 6 6 9 1 3 3 2 & l t ; / i d & g t ; & l t ; r i n g & g t ; o 0 k m k o i u p C 4 G s a 3 S u E 0 E v O l k C t b q - G y Z m q B 7 E t E v H _ L 4 P s D v E 8 F k S 2 _ C y T z N _ w J s D x E o D n M 2 B i D j G 5 S q h B g F i o J _ x B z F y E 2 Z m h B s H & l t ; / r i n g & g t ; & l t ; / r p o l y g o n s & g t ; & l t ; r p o l y g o n s & g t ; & l t ; i d & g t ; 8 2 2 3 2 9 6 3 0 7 6 4 5 6 4 4 8 0 3 & l t ; / i d & g t ; & l t ; r i n g & g t ; 0 2 v h s q 8 w p C g 5 F y E z _ B l D h D 1 n H r 1 G 0 D h r B p C - D k 1 E & l t ; / r i n g & g t ; & l t ; / r p o l y g o n s & g t ; & l t ; r p o l y g o n s & g t ; & l t ; i d & g t ; 8 2 2 3 2 9 6 3 0 7 6 4 5 6 4 4 8 0 4 & l t ; / i d & g t ; & l t ; r i n g & g t ; 4 r 6 4 0 0 1 w p C t o h F s 0 H k 6 z P v r l B r 3 J 8 p k C j 6 q D & l t ; / r i n g & g t ; & l t ; / r p o l y g o n s & g t ; & l t ; r p o l y g o n s & g t ; & l t ; i d & g t ; 8 2 2 3 2 9 6 3 4 2 0 0 5 3 8 3 1 7 1 & l t ; / i d & g t ; & l t ; r i n g & g t ; x 8 1 v 7 y p 0 q C g _ S k w V t _ a s s g B 1 - D _ 6 8 I n j Z p t r B 6 5 u P t i H p i W p 8 D w u e y 5 0 B x p R - g V h t c z 7 U m 5 Z & l t ; / r i n g & g t ; & l t ; / r p o l y g o n s & g t ; & l t ; r p o l y g o n s & g t ; & l t ; i d & g t ; 8 2 2 3 2 9 6 5 4 8 1 6 3 8 1 3 3 8 0 & l t ; / i d & g t ; & l t ; r i n g & g t ; m m - n n x 5 y p C v q D t D 1 F l Y - c h C q C 4 w C p j C 3 _ C p h F 1 t B - E p y E t 0 C u 4 D 7 C m i B 9 G o F n e w c h q C 2 u B v E r B t C - D 5 T 7 t D u p G h g E s x k B & l t ; / r i n g & g t ; & l t ; / r p o l y g o n s & g t ; & l t ; r p o l y g o n s & g t ; & l t ; i d & g t ; 8 2 2 3 2 9 6 5 4 8 1 6 3 8 1 3 3 8 1 & l t ; / i d & g t ; & l t ; r i n g & g t ; 8 l 4 y 0 9 r z p C t v K 0 7 C 6 G 5 F l F - 7 B v B t 0 C 3 5 B 1 y D i I 4 F W o C 7 E l B w D 3 E n G 8 E 3 B g D 5 d & l t ; / r i n g & g t ; & l t ; / r p o l y g o n s & g t ; & l t ; r p o l y g o n s & g t ; & l t ; i d & g t ; 8 2 2 3 2 9 6 5 4 8 1 6 3 8 1 3 3 8 2 & l t ; / i d & g t ; & l t ; r i n g & g t ; 6 z u 3 6 2 v 0 p C h 4 E s r L j u C i 9 P 6 G g H l D h D w j G 3 j C p i T h r G 5 s e p 1 C 7 H o C v B z y C 2 F 1 M 4 X q L k o B _ S 0 F t C p C s 1 C y 7 B y 3 I s 4 G x j E & l t ; / r i n g & g t ; & l t ; / r p o l y g o n s & g t ; & l t ; r p o l y g o n s & g t ; & l t ; i d & g t ; 8 2 2 3 2 9 6 5 8 2 5 2 3 5 5 1 7 4 5 & l t ; / i d & g t ; & l t ; r i n g & g t ; z 8 g j l j 0 0 p C s p C 4 G 0 E o p C 1 H - C 2 t C 9 u U z C _ B t G l G 3 h P & l t ; / r i n g & g t ; & l t ; / r p o l y g o n s & g t ; & l t ; r p o l y g o n s & g t ; & l t ; i d & g t ; 8 2 2 3 2 9 6 6 1 6 8 8 3 2 9 0 1 1 7 & l t ; / i d & g t ; & l t ; r i n g & g t ; i j 3 5 l 2 p 0 p C t D n I t I k x I p u C z g D _ l G u E y E h C l D _ D m x J s 4 B h D 3 0 U 0 u B w u B q m a m 6 H 6 B 8 B 1 E p G 8 7 Q 4 1 a h v I h e t G k s O x C 2 F m D i F 4 t f j 4 D & l t ; / r i n g & g t ; & l t ; / r p o l y g o n s & g t ; & l t ; r p o l y g o n s & g t ; & l t ; i d & g t ; 8 2 2 3 2 9 6 6 1 6 8 8 3 2 9 0 1 1 8 & l t ; / i d & g t ; & l t ; r i n g & g t ; j n v 0 s 4 - z p C v v S q _ w E w m z F 7 s p B k h O j 7 - C n 7 r C s 8 2 I m x W 3 m M y y 1 Y 8 l F g 2 l C z y k B n h f k 6 5 G p h S h l 1 C n 6 D z k l B k 0 P 1 i d o i p G z v u B i t _ O 1 v S i h N & l t ; / r i n g & g t ; & l t ; / r p o l y g o n s & g t ; & l t ; r p o l y g o n s & g t ; & l t ; i d & g t ; 8 2 2 3 2 9 6 6 1 6 8 8 3 2 9 0 1 1 9 & l t ; / i d & g t ; & l t ; r i n g & g t ; g o m 0 s u 1 0 p C s E w E 6 C i E t t B 0 I t E 4 F 0 H i 1 C & l t ; / r i n g & g t ; & l t ; / r p o l y g o n s & g t ; & l t ; r p o l y g o n s & g t ; & l t ; i d & g t ; 8 2 2 3 2 9 6 6 5 1 2 4 3 0 2 8 4 8 3 & l t ; / i d & g t ; & l t ; r i n g & g t ; 8 6 p t _ t 8 2 p C z n 4 B k k k N m 9 z C 2 r _ I - 0 g B 6 w n F & l t ; / r i n g & g t ; & l t ; / r p o l y g o n s & g t ; & l t ; r p o l y g o n s & g t ; & l t ; i d & g t ; 8 2 2 3 2 9 6 6 5 1 2 4 3 0 2 8 4 8 4 & l t ; / i d & g t ; & l t ; r i n g & g t ; 2 8 6 0 s v 1 3 p C k u 6 D 7 8 z B 0 g v F t i w B n l L i 5 n G 4 g m C r - d j q R t g k B t 2 Q m u 5 E t n u E & l t ; / r i n g & g t ; & l t ; / r p o l y g o n s & g t ; & l t ; r p o l y g o n s & g t ; & l t ; i d & g t ; 8 2 2 3 2 9 6 6 5 1 2 4 3 0 2 8 4 8 5 & l t ; / i d & g t ; & l t ; r i n g & g t ; h - 1 s s u n 2 p C j u C 4 v D t D 0 C 4 C u x B u R m Z _ d _ v E w w B 9 m B _ h B 7 G n E j Z 8 7 B j J h H r G 3 G p H p E v E n E p C l 4 B h J 5 j B j C & l t ; / r i n g & g t ; & l t ; / r p o l y g o n s & g t ; & l t ; r p o l y g o n s & g t ; & l t ; i d & g t ; 8 2 2 3 2 9 6 8 9 1 7 6 1 1 9 7 0 5 7 & l t ; / i d & g t ; & l t ; r i n g & g t ; 5 8 i h 1 8 h q p C _ 4 F 1 l C r I z I q C v H h h C p m D 7 _ D h D k C s g R - y C 2 F m D i F 4 4 G z r O & l t ; / r i n g & g t ; & l t ; / r p o l y g o n s & g t ; & l t ; r p o l y g o n s & g t ; & l t ; i d & g t ; 8 2 2 3 2 9 6 8 9 1 7 6 1 1 9 7 0 5 8 & l t ; / i d & g t ; & l t ; r i n g & g t ; 7 p s n z 4 u 3 p C 0 G p I _ f 9 X j c 9 0 B g E 1 7 B 3 Z z C _ B z M y B w b l H h E q b u L 5 C n Q 7 I & l t ; / r i n g & g t ; & l t ; / r p o l y g o n s & g t ; & l t ; r p o l y g o n s & g t ; & l t ; i d & g t ; 8 2 2 3 2 9 6 9 6 0 4 8 0 6 7 3 7 9 3 & l t ; / i d & g t ; & l t ; r i n g & g t ; 2 n 9 z t 0 q s p C t s q B 0 t Z s _ v M r m O q i M 9 h j C 5 p H - 3 s B n 3 l C 1 6 E z 8 y B w k K k 6 L h k 3 D h 8 S - w F n k M 2 h H g p Q 0 - D 5 9 g B x q F v 9 W 8 t t C g z x B u k 5 D x 7 l i B s l j F i 0 Y j 4 Y 0 o - C & l t ; / r i n g & g t ; & l t ; / r p o l y g o n s & g t ; & l t ; r p o l y g o n s & g t ; & l t ; i d & g t ; 8 2 2 3 2 9 6 9 9 4 8 4 0 4 1 2 1 6 3 & l t ; / i d & g t ; & l t ; r i n g & g t ; l 9 l g i r t 3 p C s E w E o g B 1 B o C 4 I 5 G 1 E v k B i D j C & l t ; / r i n g & g t ; & l t ; / r p o l y g o n s & g t ; & l t ; r p o l y g o n s & g t ; & l t ; i d & g t ; 8 2 2 3 2 9 7 0 9 7 9 1 9 6 2 7 2 6 7 & l t ; / i d & g t ; & l t ; r i n g & g t ; v w o 4 v 3 m s p C n - F z F 7 F l h B h D m 5 C 7 G l z B r G u H & l t ; / r i n g & g t ; & l t ; / r p o l y g o n s & g t ; & l t ; r p o l y g o n s & g t ; & l t ; i d & g t ; 8 2 2 3 2 9 7 1 3 2 2 7 9 3 6 5 6 3 5 & l t ; / i d & g t ; & l t ; r i n g & g t ; 7 1 l s y 8 q t p C j h m C 5 m 9 D - x q E p 0 J h j E 7 2 u B p m R & l t ; / r i n g & g t ; & l t ; / r p o l y g o n s & g t ; & l t ; r p o l y g o n s & g t ; & l t ; i d & g t ; 8 2 2 3 2 9 7 1 3 2 2 7 9 3 6 5 6 3 6 & l t ; / i d & g t ; & l t ; r i n g & g t ; v - 0 5 q 3 5 8 p C v F x D 1 D l F _ D j t B t B z C o P 2 H _ E s g B & l t ; / r i n g & g t ; & l t ; / r p o l y g o n s & g t ; & l t ; r p o l y g o n s & g t ; & l t ; i d & g t ; 8 2 2 3 2 9 7 1 6 6 6 3 9 1 0 4 0 0 5 & l t ; / i d & g t ; & l t ; r i n g & g t ; g 5 p o l w 6 2 l C y Q v X t I 3 D q C _ D k C g i B 5 Q 2 F t G g D q K & l t ; / r i n g & g t ; & l t ; / r p o l y g o n s & g t ; & l t ; r p o l y g o n s & g t ; & l t ; i d & g t ; 8 2 2 3 2 9 7 1 6 6 6 3 9 1 0 4 0 0 6 & l t ; / i d & g t ; & l t ; r i n g & g t ; 8 t x - q y 8 t p C 6 8 9 I n 3 p K - - L u _ b 6 x w C 0 v 4 G & l t ; / r i n g & g t ; & l t ; / r p o l y g o n s & g t ; & l t ; r p o l y g o n s & g t ; & l t ; i d & g t ; 8 2 2 3 2 9 7 2 0 0 9 9 8 8 4 2 3 7 2 & l t ; / i d & g t ; & l t ; r i n g & g t ; q m 5 2 t n z r l C z w o D _ 0 n B y l N 9 0 o C o s y C r 8 3 C & l t ; / r i n g & g t ; & l t ; / r p o l y g o n s & g t ; & l t ; r p o l y g o n s & g t ; & l t ; i d & g t ; 8 2 2 3 2 9 7 2 0 0 9 9 8 8 4 2 3 7 3 & l t ; / i d & g t ; & l t ; r i n g & g t ; h w 8 l u 7 o t p C 7 _ F s E x D z y K - q O 8 k P h F n 0 G s D y D o F 6 i Y z 6 o B j B r C g D j C & l t ; / r i n g & g t ; & l t ; / r p o l y g o n s & g t ; & l t ; r p o l y g o n s & g t ; & l t ; i d & g t ; 8 2 2 3 2 9 7 2 3 5 3 5 8 5 8 0 7 4 4 & l t ; / i d & g t ; & l t ; r i n g & g t ; 8 1 8 v s u u y p C 4 Z v X o V q f r L w E 4 C l D j D 8 J m V w E 2 E l D _ D 9 C n f g L o I n E z E r h C q o B n R t C n k B g D u B & l t ; / r i n g & g t ; & l t ; / r p o l y g o n s & g t ; & l t ; r p o l y g o n s & g t ; & l t ; i d & g t ; 8 2 2 3 2 9 7 2 3 5 3 5 8 5 8 0 7 4 5 & l t ; / i d & g t ; & l t ; r i n g & g t ; x y u 1 n t i 8 p C n r H 4 J 3 D g E - C u j B u u B 9 G m Y r G j G & l t ; / r i n g & g t ; & l t ; / r p o l y g o n s & g t ; & l t ; r p o l y g o n s & g t ; & l t ; i d & g t ; 8 2 2 3 2 9 7 2 3 5 3 5 8 5 8 0 7 4 6 & l t ; / i d & g t ; & l t ; r i n g & g t ; j 5 g s _ m o w p C - p M p h E 9 9 B 7 F n S _ D c i s E 8 - F h R k _ B 1 V m D - D 5 T & l t ; / r i n g & g t ; & l t ; / r p o l y g o n s & g t ; & l t ; r p o l y g o n s & g t ; & l t ; i d & g t ; 8 2 2 3 2 9 7 3 0 4 0 7 8 0 5 7 4 7 3 & l t ; / i d & g t ; & l t ; r i n g & g t ; 3 - y s p n s o m C 5 B w y B 9 h B 4 G v D 1 F - B s C m G o 7 E k i B h N u L v C w D J 5 C h J s K g b & l t ; / r i n g & g t ; & l t ; / r p o l y g o n s & g t ; & l t ; r p o l y g o n s & g t ; & l t ; i d & g t ; 8 2 2 3 2 9 7 3 7 2 7 9 7 5 3 4 2 1 7 & l t ; / i d & g t ; & l t ; r i n g & g t ; r r 0 u x r o y p C j L m V n I h P v L 6 C j D h D w j B j t B j W q c j N z E 8 K p C - I 6 g B p j D & l t ; / r i n g & g t ; & l t ; / r p o l y g o n s & g t ; & l t ; r p o l y g o n s & g t ; & l t ; i d & g t ; 8 2 2 3 2 9 7 3 7 2 7 9 7 5 3 4 2 1 8 & l t ; / i d & g t ; & l t ; r i n g & g t ; m p _ u l 1 x 3 l C m m E 7 l C y q C - B l D h F 2 3 B k h D 3 w D _ B v R - D 7 D & l t ; / r i n g & g t ; & l t ; / r p o l y g o n s & g t ; & l t ; r p o l y g o n s & g t ; & l t ; i d & g t ; 8 2 2 3 2 9 7 3 7 2 7 9 7 5 3 4 2 1 9 & l t ; / i d & g t ; & l t ; r i n g & g t ; 1 - 0 8 - m u s l C g u g E v 7 N s g 6 B _ n 4 C p 3 Z g 2 T 2 g I i n s D m 6 J 9 6 p B n g - C & l t ; / r i n g & g t ; & l t ; / r p o l y g o n s & g t ; & l t ; r p o l y g o n s & g t ; & l t ; i d & g t ; 8 2 2 3 2 9 7 3 7 2 7 9 7 5 3 4 2 2 0 & l t ; / i d & g t ; & l t ; r i n g & g t ; u 0 j n t 1 k 8 p C p x n I 1 p n B g k S k z m B u 4 o F z 7 o Q x r c 2 n I & l t ; / r i n g & g t ; & l t ; / r p o l y g o n s & g t ; & l t ; r p o l y g o n s & g t ; & l t ; i d & g t ; 8 2 2 3 2 9 7 4 0 7 1 5 7 2 7 2 5 8 2 & l t ; / i d & g t ; & l t ; r i n g & g t ; 2 l 7 i j z t y p C n w k C u z I w E 1 D 1 H i U m x X k o p B x E n E 4 0 B u H & l t ; / r i n g & g t ; & l t ; / r p o l y g o n s & g t ; & l t ; r p o l y g o n s & g t ; & l t ; i d & g t ; 8 2 2 3 2 9 7 4 0 7 1 5 7 2 7 2 5 8 3 & l t ; / i d & g t ; & l t ; r i n g & g t ; t 8 7 l u _ s 4 l C p l C u E 7 X 2 a s G m G 5 N _ I 8 L t E z E m F h z C p B g C k D n C i 0 B & l t ; / r i n g & g t ; & l t ; / r p o l y g o n s & g t ; & l t ; r p o l y g o n s & g t ; & l t ; i d & g t ; 8 2 2 3 2 9 7 4 0 7 1 5 7 2 7 2 5 8 4 & l t ; / i d & g t ; & l t ; r i n g & g t ; q 1 _ 6 p v 0 7 p C s y B u m B 6 M u E x D 6 V i J l 1 C 1 H q B h C q G 9 C - l E v K - X y r B 6 J n k F 3 u B 9 L 6 m B _ a u E y E v O i E 2 - B s C j D 4 Y u Y u F w D 3 C p l B i 3 C 0 d l F t L z I 2 Q 0 C z D s C j D 3 R s g E v E 3 C m D 7 - B k l C k 7 E g - B v _ C _ 3 E 5 Q 1 C 2 D 4 W t E 3 C t Q 8 F n G 6 E - j B h M s m B h L 9 u B 0 7 C 9 u B 1 O - I i T 3 C n m B - J 2 H _ C 1 d w m B m F l G 3 2 C & l t ; / r i n g & g t ; & l t ; / r p o l y g o n s & g t ; & l t ; r p o l y g o n s & g t ; & l t ; i d & g t ; 8 2 2 3 2 9 7 5 4 4 5 9 6 2 2 6 0 5 0 & l t ; / i d & g t ; & l t ; r i n g & g t ; 2 t x x w 5 p 8 p C t D w E 6 C l F x B 7 N t B - E z m B t n B n n B h F i 7 E s 3 C 7 s B t p C x C y D m Y m D i D o s C 5 2 N h v E - r E g D 1 Y & l t ; / r i n g & g t ; & l t ; / r p o l y g o n s & g t ; & l t ; r p o l y g o n s & g t ; & l t ; i d & g t ; 8 2 2 3 2 9 7 5 7 8 9 5 5 9 6 4 4 1 9 & l t ; / i d & g t ; & l t ; r i n g & g t ; - p 0 - 5 u j k q C y G u E y E n D j F 4 P 6 D 4 B 9 G l E w W j C & l t ; / r i n g & g t ; & l t ; / r p o l y g o n s & g t ; & l t ; r p o l y g o n s & g t ; & l t ; i d & g t ; 8 2 2 3 2 9 7 5 7 8 9 5 5 9 6 4 4 2 0 & l t ; / i d & g t ; & l t ; r i n g & g t ; q 8 0 x o w q 7 p C h L v D 2 C 7 H j 1 B z 4 I 7 m B z m B 6 Y n 0 B n o D 0 p Z _ i G 1 K h D q w C r 5 B o I 2 D y H v j B k F i D y m B t o F 5 h P 6 U n k K 2 7 F q _ D k 8 B y 9 D & l t ; / r i n g & g t ; & l t ; / r p o l y g o n s & g t ; & l t ; r p o l y g o n s & g t ; & l t ; i d & g t ; 8 2 2 3 2 9 7 6 4 7 6 7 5 4 4 1 1 5 3 & l t ; / i d & g t ; & l t ; r i n g & g t ; v g 4 1 i 5 7 1 p C s y C p I 4 E g E r K 4 4 D y n C 4 B i T h H m F p C v v I & l t ; / r i n g & g t ; & l t ; / r p o l y g o n s & g t ; & l t ; r p o l y g o n s & g t ; & l t ; i d & g t ; 8 2 2 3 2 9 7 8 1 9 4 7 4 1 3 3 0 0 5 & l t ; / i d & g t ; & l t ; r i n g & g t ; 9 h t 8 2 s l 4 p C u 7 w E t s T x l o B q h j B m 7 p B i s 5 C - 2 0 C v 9 w D 8 9 s B 1 u w D & l t ; / r i n g & g t ; & l t ; / r p o l y g o n s & g t ; & l t ; r p o l y g o n s & g t ; & l t ; i d & g t ; 8 2 2 3 2 9 7 8 1 9 4 7 4 1 3 3 0 0 6 & l t ; / i d & g t ; & l t ; r i n g & g t ; o k u 4 r 1 l 3 l C 0 Q g N l i B 9 t C g R v P g E - C z J 4 D h a x E k C k L 8 1 B 0 F 3 E p G 7 D & l t ; / r i n g & g t ; & l t ; / r p o l y g o n s & g t ; & l t ; r p o l y g o n s & g t ; & l t ; i d & g t ; 8 2 2 3 2 9 7 8 1 9 4 7 4 1 3 3 0 0 7 & l t ; / i d & g t ; & l t ; r i n g & g t ; 2 z l 4 2 z m 8 p C 0 G 1 g D h r I j 4 E u 8 C 4 y H l i B 8 G 3 D i E - C _ h B x m B 1 H 5 F s B j D _ D l 9 D s 5 C t r B 7 G o D i F 1 w B h r B m l F 3 o E h a 2 F v Q k F j G & l t ; / r i n g & g t ; & l t ; / r p o l y g o n s & g t ; & l t ; r p o l y g o n s & g t ; & l t ; i d & g t ; 8 2 2 3 2 9 7 8 1 9 4 7 4 1 3 3 0 0 8 & l t ; / i d & g t ; & l t ; r i n g & g t ; p 2 r i v _ p 4 l C 6 l E h s E n I 2 E q G 5 _ C 9 g Y t B u D _ B g C 3 x E y F k s D q O h E 7 D n q I r U j G & l t ; / r i n g & g t ; & l t ; / r p o l y g o n s & g t ; & l t ; r p o l y g o n s & g t ; & l t ; i d & g t ; 8 2 2 3 2 9 7 8 1 9 4 7 4 1 3 3 0 0 9 & l t ; / i d & g t ; & l t ; r i n g & g t ; r _ i m v - k 2 p C h 3 8 E q p i B j 4 c w m l B v w q B 3 w 9 C x r c g i I s j R 4 t q B 4 3 F p v u B k j O n u R r 3 R v 0 I 2 r K p s b & l t ; / r i n g & g t ; & l t ; / r p o l y g o n s & g t ; & l t ; r p o l y g o n s & g t ; & l t ; i d & g t ; 8 2 2 3 2 9 7 8 1 9 4 7 4 1 3 3 0 1 0 & l t ; / i d & g t ; & l t ; r i n g & g t ; 9 q 5 - 4 4 g 5 p C 3 m 5 v D 2 3 6 I i - j c 3 k h U j 1 j l D p u 4 8 C n n 5 Q _ t o j D y z 0 G _ q v Q 8 t k E l i g B 4 2 y F p i m n C m 1 5 s B h x 1 H l l h I s l s j B z 9 r k B q v z T & l t ; / r i n g & g t ; & l t ; / r p o l y g o n s & g t ; & l t ; r p o l y g o n s & g t ; & l t ; i d & g t ; 8 2 2 3 2 9 7 8 1 9 4 7 4 1 3 3 0 1 1 & l t ; / i d & g t ; & l t ; r i n g & g t ; y l h 0 s _ 7 1 p C 3 9 y B k _ K 6 l s B i t F s u H u g I x 5 j B w 2 F n j o B 6 h S x 3 2 M g l n B s 3 I j u L 4 0 E t x E j 9 N 6 o J & l t ; / r i n g & g t ; & l t ; / r p o l y g o n s & g t ; & l t ; r p o l y g o n s & g t ; & l t ; i d & g t ; 8 2 2 3 2 9 7 8 5 3 8 3 3 8 7 1 3 6 4 & l t ; / i d & g t ; & l t ; r i n g & g t ; l 1 j o 7 n z 0 p C q 8 N n I 2 E s e - C p y H 5 G l z B m F 7 I & l t ; / r i n g & g t ; & l t ; / r p o l y g o n s & g t ; & l t ; r p o l y g o n s & g t ; & l t ; i d & g t ; 8 2 2 3 2 9 7 8 5 3 8 3 3 8 7 1 3 6 5 & l t ; / i d & g t ; & l t ; r i n g & g t ; h t 6 h 0 n s 5 l C h L 3 X _ C 2 M 8 G 7 F _ E 2 M 5 B w E - X p F o G i C 8 l C - G i G w X r K 6 O _ O 0 D m F s H & l t ; / r i n g & g t ; & l t ; / r p o l y g o n s & g t ; & l t ; r p o l y g o n s & g t ; & l t ; i d & g t ; 8 2 2 3 2 9 7 8 8 8 1 9 3 6 0 9 7 3 5 & l t ; / i d & g t ; & l t ; r i n g & g t ; 4 2 4 x 6 m u j r C k 3 o B s x g E l q x D p t 3 B 1 s p D u p J u k z C s 0 s B o 5 M & l t ; / r i n g & g t ; & l t ; / r p o l y g o n s & g t ; & l t ; r p o l y g o n s & g t ; & l t ; i d & g t ; 8 2 2 3 2 9 7 8 8 8 1 9 3 6 0 9 7 3 6 & l t ; / i d & g t ; & l t ; r i n g & g t ; - i k j l 2 o y p C 5 B v D 7 h D 4 E o G p o J l B 4 s E 1 C n E n G 1 s O & l t ; / r i n g & g t ; & l t ; / r p o l y g o n s & g t ; & l t ; r p o l y g o n s & g t ; & l t ; i d & g t ; 8 2 2 3 2 9 7 8 8 8 1 9 3 6 0 9 7 3 7 & l t ; / i d & g t ; & l t ; r i n g & g t ; q 2 n w 0 u p o r C 8 j J 4 J 3 D j D - C l _ C l f q L 0 D u O i D _ C & l t ; / r i n g & g t ; & l t ; / r p o l y g o n s & g t ; & l t ; r p o l y g o n s & g t ; & l t ; i d & g t ; 8 2 2 3 2 9 7 9 5 6 9 1 3 0 8 6 4 6 6 & l t ; / i d & g t ; & l t ; r i n g & g t ; 5 l w t m r o 9 q C q r B u y B q H _ Z M y f 4 C l F 5 O w E 4 C s C m M _ T i C t E l R u l C h R 3 E _ 1 B 1 C E 3 C k F n C h G & l t ; / r i n g & g t ; & l t ; / r p o l y g o n s & g t ; & l t ; r p o l y g o n s & g t ; & l t ; i d & g t ; 8 2 2 3 2 9 8 0 2 5 6 3 2 5 6 3 2 0 3 & l t ; / i d & g t ; & l t ; r i n g & g t ; o l v 5 l 1 s q r C s E w E Z 1 D q C T H u C s E y E h C 0 C 2 C 3 c 1 F h C m J 6 w B 9 U 3 v D - G 4 H g D 5 d t r F o I n E n G 2 N 7 j B r w B & l t ; / r i n g & g t ; & l t ; / r p o l y g o n s & g t ; & l t ; r p o l y g o n s & g t ; & l t ; i d & g t ; 8 2 2 3 2 9 8 1 2 8 7 1 1 7 7 8 3 0 5 & l t ; / i d & g t ; & l t ; r i n g & g t ; _ t j 4 7 w i 4 p C 0 g 6 B - 9 U 9 9 R n h g C y h k B y x o D 9 8 j C j k V m 1 l C & l t ; / r i n g & g t ; & l t ; / r p o l y g o n s & g t ; & l t ; r p o l y g o n s & g t ; & l t ; i d & g t ; 8 2 2 3 2 9 8 4 7 2 3 0 9 1 6 1 9 8 5 & l t ; / i d & g t ; & l t ; r i n g & g t ; 0 w 9 h n g 4 9 p C w y y G 1 m x C y k t D x m L l j _ B 0 5 v B q v m C 2 o Z o w v B 0 g N t x 2 K l 2 T 6 n U v t b - - o D q p w K & l t ; / r i n g & g t ; & l t ; / r p o l y g o n s & g t ; & l t ; r p o l y g o n s & g t ; & l t ; i d & g t ; 8 2 2 3 2 9 8 6 0 9 7 4 8 1 1 5 4 5 7 & l t ; / i d & g t ; & l t ; r i n g & g t ; q w 2 w x t 4 8 p C i h 8 Y p v t J u j v E 5 w 2 l D 5 5 _ N y n r T 5 k 7 n E & l t ; / r i n g & g t ; & l t ; / r p o l y g o n s & g t ; & l t ; r p o l y g o n s & g t ; & l t ; i d & g t ; 8 2 2 3 2 9 8 6 7 8 4 6 7 5 9 2 1 9 3 & l t ; / i d & g t ; & l t ; r i n g & g t ; 7 p z 1 3 m 8 9 p C p 4 z H 5 h G 6 n P m 1 v C r q t B n s G y 0 6 B z w k D z s u C 2 n I g _ k B n j V u 1 4 H & l t ; / r i n g & g t ; & l t ; / r p o l y g o n s & g t ; & l t ; r p o l y g o n s & g t ; & l t ; i d & g t ; 8 2 2 3 2 9 8 8 5 0 2 6 6 2 8 4 0 3 3 & l t ; / i d & g t ; & l t ; r i n g & g t ; o g 7 _ v _ r k q C x - o H h 9 B _ 0 B - o T 5 p - n B o k 0 M 5 D w C 0 h - C i 3 t D m r 6 M w 4 1 E j - 9 J r j f m 6 5 F 6 - _ B - o 4 B x y V v - z U l r f p j v F u - k B s i 0 c m j C j I 7 h i W 3 B K 0 9 q B k 7 y D z m _ Y 7 2 w U n s o O s t T u 1 x Q q u 6 R _ 1 t D y v q 2 F x t m F t o 0 7 F n 6 x B o - 4 D p o 2 F i _ n E 2 - w B 5 u X s 6 l E 7 o p C q g t H j v 5 T n m 9 U 3 i 2 H 2 z 1 K i 0 4 F 7 k p E 8 5 5 W y r 9 L n s r D s _ y C 6 2 6 E j 9 5 K _ i _ k B 3 p s f g j 0 B t 3 _ H o 7 2 I n l 7 G 7 8 _ B l - w X 7 t i E 3 1 0 L n 8 3 C x n - J z h 6 I g u v 3 B h o - G t z h M v s q E k s - u B k w q D 1 w _ z D k 3 - P h q - U h q 4 C z i z 6 C - 3 0 E m i 7 E h s s E _ 6 1 M 6 1 q C k m n D y v n R g v p B i 4 h F i 9 n F 4 9 w G 4 3 0 L h 3 t R h 0 _ J h t u C s n 5 D i 5 q N 9 0 1 E 9 x g E p y a & l t ; / r i n g & g t ; & l t ; / r p o l y g o n s & g t ; & l t ; r p o l y g o n s & g t ; & l t ; i d & g t ; 8 2 2 3 2 9 8 8 5 0 2 6 6 2 8 4 0 3 4 & l t ; / i d & g t ; & l t ; r i n g & g t ; 4 5 1 n u k w k q C 1 q D q y D 2 k S o k H 3 r D r i E x r D o z B u G m G l o D 2 P _ i D v - C j D 5 9 D r E w D t 6 F p B 3 k J 7 p P o D z w E 7 m D 5 C 0 B p e j G & l t ; / r i n g & g t ; & l t ; / r p o l y g o n s & g t ; & l t ; r p o l y g o n s & g t ; & l t ; i d & g t ; 8 2 2 3 2 9 9 1 5 9 5 0 3 9 2 9 3 5 1 & l t ; / i d & g t ; & l t ; r i n g & g t ; 8 9 r u h t z z l C w C n I 1 F v O j D m C 2 S 8 O y D t C h E 7 p B & l t ; / r i n g & g t ; & l t ; / r p o l y g o n s & g t ; & l t ; r p o l y g o n s & g t ; & l t ; i d & g t ; 8 2 2 3 2 9 9 1 5 9 5 0 3 9 2 9 3 5 2 & l t ; / i d & g t ; & l t ; r i n g & g t ; 8 m z 2 q t g s p C y _ 5 B 7 h u B m _ l E g j o B l k h B m v i B & l t ; / r i n g & g t ; & l t ; / r p o l y g o n s & g t ; & l t ; r p o l y g o n s & g t ; & l t ; i d & g t ; 8 2 2 3 2 9 9 1 5 9 5 0 3 9 2 9 3 5 3 & l t ; / i d & g t ; & l t ; r i n g & g t ; 3 p p z x - y 8 p C l o B k 2 H l I 2 E l F 7 g B 6 d g i B 3 F h C k E m C - x B k U h t B s 6 H 6 O 2 Y 5 r C 9 l E 4 t D w 6 H z I z b - g B x m B - U o I 3 0 E u D y D t G 9 I i 8 B j C - t C o K j M u D y D m D i D 8 E k f 6 j C l w B 0 m B 5 i D n 9 B v D 6 J l L y W 2 m B x P w C r L 0 v D 8 j C x p B & l t ; / r i n g & g t ; & l t ; / r p o l y g o n s & g t ; & l t ; r p o l y g o n s & g t ; & l t ; i d & g t ; 8 2 2 3 2 9 9 1 5 9 5 0 3 9 2 9 3 5 4 & l t ; / i d & g t ; & l t ; r i n g & g t ; o 8 z z - h 2 o r C y 3 5 C 1 - s B v p 1 B w w 0 C u q l D 5 v 7 H _ 7 R p r x E u 8 L y k W p n n C q m n D i l E o m e 3 q J g g s C i y 0 G 9 3 8 B z w H x s 0 C 0 3 c k 7 R 1 1 5 C 6 u f 5 n p B 9 y X g i o J m n M z g 7 B i j Z 0 9 F m s - R z 4 9 e 1 w 7 K & l t ; / r i n g & g t ; & l t ; / r p o l y g o n s & g t ; & l t ; r p o l y g o n s & g t ; & l t ; i d & g t ; 8 2 2 3 2 9 9 2 2 8 2 2 3 4 0 6 0 8 5 & l t ; / i d & g t ; & l t ; r i n g & g t ; m r v 4 n n n 2 l C q 2 8 B x p 2 E g o _ E l z X 0 t R 7 x c m v i C 8 w H u x b x 6 w G 8 5 9 D m p _ G z y V 3 i T y r 7 D t q o C 8 t f v s R g g b l 0 6 B j l 9 C 0 9 Q k k T 7 u 9 B v r s K v k F o 6 O 2 t b _ 3 U _ 1 Q l y T 4 6 p B v g i B & l t ; / r i n g & g t ; & l t ; / r p o l y g o n s & g t ; & l t ; r p o l y g o n s & g t ; & l t ; i d & g t ; 8 2 2 3 2 9 9 2 2 8 2 2 3 4 0 6 0 8 6 & l t ; / i d & g t ; & l t ; r i n g & g t ; o l 2 0 t x 6 0 l C s E _ j I i H q G 8 D g o B v - E 0 D k F n C 3 P & l t ; / r i n g & g t ; & l t ; / r p o l y g o n s & g t ; & l t ; r p o l y g o n s & g t ; & l t ; i d & g t ; 8 2 2 3 2 9 9 4 0 0 0 2 2 0 9 7 9 2 1 & l t ; / i d & g t ; & l t ; r i n g & g t ; h _ x 7 i _ j 2 p C w C w E - B h C o G k G 4 B 7 G n E y H h G & l t ; / r i n g & g t ; & l t ; / r p o l y g o n s & g t ; & l t ; r p o l y g o n s & g t ; & l t ; i d & g t ; 8 2 2 3 2 9 9 4 0 0 0 2 2 0 9 7 9 2 2 & l t ; / i d & g t ; & l t ; r i n g & g t ; o k 0 _ s q _ 0 l C w r L o - P 8 J j m C 4 C 1 B o G 9 C q C h D t B u F - z H 7 F l D m G v C y j L u v B v r B y D m D i D 7 D & l t ; / r i n g & g t ; & l t ; / r p o l y g o n s & g t ; & l t ; r p o l y g o n s & g t ; & l t ; i d & g t ; 8 2 2 3 2 9 9 4 0 0 0 2 2 0 9 7 9 2 3 & l t ; / i d & g t ; & l t ; r i n g & g t ; u 1 t 8 g s 7 r l C 9 o T 8 G 7 F m 5 D z - K q v I v p G s D 1 C g C u p I r 5 D g F g 6 J & l t ; / r i n g & g t ; & l t ; / r p o l y g o n s & g t ; & l t ; r p o l y g o n s & g t ; & l t ; i d & g t ; 8 2 2 3 2 9 9 4 0 0 0 2 2 0 9 7 9 2 4 & l t ; / i d & g t ; & l t ; r i n g & g t ; y w 3 8 i q _ 0 p C g r F 0 2 J q 1 M 1 D s Z i E 3 j C 9 0 E 7 x O 6 c 3 M u D z E j E j o C i h E - y B r B r C g D l C 4 0 E w 1 C 8 E & l t ; / r i n g & g t ; & l t ; / r p o l y g o n s & g t ; & l t ; r p o l y g o n s & g t ; & l t ; i d & g t ; 8 2 2 3 2 9 9 5 0 3 1 0 1 3 1 3 0 2 9 & l t ; / i d & g t ; & l t ; r i n g & g t ; q n 1 k g 1 _ y p C 0 l h B m j I 8 J r 1 B x H h b q f 3 F k E x H 5 n J v 1 U v 6 p B u D z E m F n _ V m w V _ C & l t ; / r i n g & g t ; & l t ; / r p o l y g o n s & g t ; & l t ; r p o l y g o n s & g t ; & l t ; i d & g t ; 8 2 2 3 2 9 9 5 0 3 1 0 1 3 1 3 0 3 0 & l t ; / i d & g t ; & l t ; r i n g & g t ; 8 p x 3 j g y y p C y y - B 9 x P _ 1 m J 7 p 2 B k i H x - v C h p G p k f n l 2 B l i N l i H & l t ; / r i n g & g t ; & l t ; / r p o l y g o n s & g t ; & l t ; r p o l y g o n s & g t ; & l t ; i d & g t ; 8 2 2 3 2 9 9 7 7 7 9 7 9 2 1 9 9 6 9 & l t ; / i d & g t ; & l t ; r i n g & g t ; w 5 r n z 6 l p r C 6 7 p B q 4 u C j t H s m H z 4 i B p k t K 1 w y B x 1 b 9 g q B t 3 b h w w H 6 p T l 5 Z s h a 6 q E l - 6 C w 0 8 C 4 u 1 B h m V g m z D 5 t z B x v n B 4 0 K 0 s H z u v B j _ p E 0 s l B 0 8 2 C & l t ; / r i n g & g t ; & l t ; / r p o l y g o n s & g t ; & l t ; r p o l y g o n s & g t ; & l t ; i d & g t ; 8 2 2 3 3 0 0 9 8 0 5 7 0 0 6 2 8 4 9 & l t ; / i d & g t ; & l t ; r i n g & g t ; j 6 x 3 u 6 u t o C s k 4 C n p q C k p s G r i H 6 j n C & l t ; / r i n g & g t ; & l t ; / r p o l y g o n s & g t ; & l t ; r p o l y g o n s & g t ; & l t ; i d & g t ; 8 2 2 3 3 0 1 1 8 6 7 2 8 4 9 3 0 5 7 & l t ; / i d & g t ; & l t ; r i n g & g t ; v x p z u 1 4 s p C s E w E 6 C l D 9 g B 8 I t B u D 1 C 2 B m S n G 5 T & l t ; / r i n g & g t ; & l t ; / r p o l y g o n s & g t ; & l t ; r p o l y g o n s & g t ; & l t ; i d & g t ; 8 2 2 3 3 0 1 1 8 6 7 2 8 4 9 3 0 5 8 & l t ; / i d & g t ; & l t ; r i n g & g t ; 0 n 5 9 w l 7 8 o C 0 G u E w V 5 H x b 4 I q C h D g M 3 G x E v N s L g C 0 B l G 8 U 2 g B & l t ; / r i n g & g t ; & l t ; / r p o l y g o n s & g t ; & l t ; r p o l y g o n s & g t ; & l t ; i d & g t ; 8 2 2 3 3 0 1 5 3 0 3 2 5 8 7 6 7 3 7 & l t ; / i d & g t ; & l t ; r i n g & g t ; 8 h u - 1 y m y p C 7 7 O h v B x D - B l c l - C t H g 4 j B m s E 9 G v Q 0 B g D 5 u Q & l t ; / r i n g & g t ; & l t ; / r p o l y g o n s & g t ; & l t ; r p o l y g o n s & g t ; & l t ; i d & g t ; 8 2 2 3 3 0 1 5 9 9 0 4 5 3 5 3 4 7 3 & l t ; / i d & g t ; & l t ; r i n g & g t ; m 0 8 8 g s o h m C i 2 6 L h x J h t I _ 6 x H h 5 6 I & l t ; / r i n g & g t ; & l t ; / r p o l y g o n s & g t ; & l t ; r p o l y g o n s & g t ; & l t ; i d & g t ; 8 2 2 3 3 0 1 5 9 9 0 4 5 3 5 3 4 7 4 & l t ; / i d & g t ; & l t ; r i n g & g t ; 0 j o l j m q p q C y Q r 1 D 1 c t L 3 D 1 K z 0 B 1 t B k e s w B 5 M 5 G j 6 B n E l U r J h k B 2 D k D g D j G & l t ; / r i n g & g t ; & l t ; / r p o l y g o n s & g t ; & l t ; r p o l y g o n s & g t ; & l t ; i d & g t ; 8 2 2 3 3 0 2 1 4 8 8 0 1 1 6 7 3 6 1 & l t ; / i d & g t ; & l t ; r i n g & g t ; i 5 o p t 7 5 p q C w C 1 F t I k E x W 0 P x C q I q F k D g D o H 7 I & l t ; / r i n g & g t ; & l t ; / r p o l y g o n s & g t ; & l t ; r p o l y g o n s & g t ; & l t ; i d & g t ; 8 2 2 3 3 0 2 1 4 8 8 0 1 1 6 7 3 6 2 & l t ; / i d & g t ; & l t ; r i n g & g t ; o y 7 r x q x z p C l z F 8 n g D w 4 l J p 0 I p y k B o i Y n 3 9 B 9 m v N & l t ; / r i n g & g t ; & l t ; / r p o l y g o n s & g t ; & l t ; r p o l y g o n s & g t ; & l t ; i d & g t ; 8 2 2 3 3 0 2 1 4 8 8 0 1 1 6 7 3 6 3 & l t ; / i d & g t ; & l t ; r i n g & g t ; t r 3 3 t k 8 j q C 9 5 n s G v p k d w p y _ B g r q L 7 1 v 1 C j 9 w c v m - m E v 8 t Q 9 l h R 4 6 8 I y k m F r o l C x 0 6 O w z 5 y G 9 z 1 r B j l j i B 1 8 q P z l - F k 9 i K 6 k g 3 B k z 1 G 8 t l T i g o S 8 _ g T 4 r o 4 C t 4 p T s y y E l 2 z l D k j 7 B 4 i r Z i o q G 7 0 y C 9 1 g O s z y R y 7 5 l B 3 g t 1 B h i l L h - j x B v m n Q 6 n x L g 9 8 B 7 r z K k k j P p l w D 5 8 _ B j j 2 D y - - D h v 4 f 9 l l E 9 j v F 1 k k F k n 3 T 8 r s d w z q N 3 6 h H 8 w l O k 3 q Y n 1 u V r 6 y r C 3 s s N v 9 r 6 B - o t 5 C 4 7 8 y C s g i Q t u u r C 4 8 j F 7 y n t C i m 2 k B m y l D - n 2 Z j s 3 F 1 s q J k 9 1 n B j j j G p 4 m M s z h p B z r n g E 1 - 2 9 C _ j o K g v 3 C j 1 - K u r g i B j 7 4 L o i 1 C 0 z i I _ 8 p - B k z 8 b n h 5 i B 5 w - C i 7 k E q - s C v 2 - S h j 2 S 4 w y I - 8 j u B y 7 7 F q 0 s Q v 3 q N 7 u - F 0 s p s B v 1 k Y l 9 6 S o 1 1 l K q 6 w 6 C z t 1 7 E u j k 6 B 0 6 r R x - u K o 7 _ Y w q j R g z r Q u 8 p M h 3 k U 0 5 j k B 8 z w 9 B g w 3 C 6 _ t I u 9 u Q w m g X 0 w u i C m 0 5 m B 8 s 0 1 M 4 p n o C - _ 0 l C z 9 Z v i j j I v - p C y 2 6 P z n w Z w i _ G k 9 8 M 8 r x K 6 r 8 L r 2 b 5 z _ R 1 m _ F 7 2 q r B i 3 i m D x j 1 a m j _ i C 1 x 7 T q o t S s u v - B k i 2 m B 1 8 5 y C 1 r o u C 5 s _ H 1 x v S l - p F 0 - 7 M q h 1 n B m v u H o 0 z B 4 8 9 Z w p f m 2 v V 5 l 5 F q u w I 4 x 7 H 1 _ 9 E q s - C n v 1 Z l 5 m Y r 8 9 c 6 4 i E 6 s j F 6 6 o 5 C k g h s B v g l C y y s D l v j I g 4 s G 9 6 - K 4 n 9 B h j 1 Z k 9 5 L g 8 7 I x - q H r k z k B j - p h B 5 p r O 2 y n k C t y h R z y l t B l q u T p 2 3 C h l y t L u y w a l i 2 k B w 5 o D r r 8 C z k 5 R k 2 _ G 1 2 h j B r z 6 E t z i F 1 n v J k 2 5 F - m 6 B h m j N u - T k x t R o i 3 C 9 u n 4 B y 1 8 m B x t p w C z v v y B 6 0 j 4 F _ h v D 3 - 7 D m m g s D g q 6 Q 8 6 s l E r 8 m Y w y 8 S x 9 y p B h i 4 f k 7 r v B k w g M t 0 5 M w g l I n s 0 F r 4 4 U 3 9 0 i B 1 o 0 n B k 0 h D k 3 r D 7 2 z D 9 n n C t o u E o q q m B k z j v C 9 0 m k D v 6 g p C x s 3 z M n o h p B - z t F _ 2 5 g D v l x I v r 7 H q t v g B l - i V x 3 0 k C _ l 8 U y h 9 N 1 i - C _ p q J 0 2 6 g B 3 2 8 E 5 2 k F 6 s n F s - b g 0 y o B 8 2 9 D k v 7 C h t 5 R 9 u 6 G 8 j q C o y l F l m 0 D q g t H j g w H u r 8 B 9 t n D 1 9 8 E l j 6 D 4 l t Q s r h J j g 9 N 8 y 9 B x r p C 5 3 1 C 1 8 2 E - w n _ F v s v G _ 5 q I t 3 3 C o 2 k F 1 4 j E 9 t 4 F h i i E s i y S n z o T o t 9 J r 8 m N x z o B y z r C u l 8 B g g z E 0 h h H 7 p t F h q _ G 2 k 7 F s 1 x P q m j D n v m c 7 j _ M 6 q m y B r 3 0 X 2 9 q U 4 j y C 7 v m E 3 4 w Y m _ 4 C y n x L o _ u B 2 n i G j s 5 R 6 v z D k t x q B 2 j 2 R s l 4 B _ h 6 E j t i H 1 o u f l g t D y m x 0 C t 1 y M 1 j w l B & l t ; / r i n g & g t ; & l t ; / r p o l y g o n s & g t ; & l t ; r p o l y g o n s & g t ; & l t ; i d & g t ; 8 2 2 3 3 0 2 4 9 2 3 9 8 5 5 1 0 4 1 & l t ; / i d & g t ; & l t ; r i n g & g t ; 2 2 - q o q 4 k q C w C 0 C q N k J r H z J h H r G 8 N & l t ; / r i n g & g t ; & l t ; / r p o l y g o n s & g t ; & l t ; r p o l y g o n s & g t ; & l t ; i d & g t ; 8 2 2 3 3 0 2 4 9 2 3 9 8 5 5 1 0 4 2 & l t ; / i d & g t ; & l t ; r i n g & g t ; 7 y w n n r y k q C r D p I 2 C h C s G _ I k C x C 8 B 2 L r M j G & l t ; / r i n g & g t ; & l t ; / r p o l y g o n s & g t ; & l t ; r p o l y g o n s & g t ; & l t ; i d & g t ; 8 2 2 3 3 0 2 4 9 2 3 9 8 5 5 1 0 4 3 & l t ; / i d & g t ; & l t ; r i n g & g t ; 4 7 h g l q p y o C j o B 2 f 4 R k B g D 5 I u C s V 7 F 3 H v K q D 5 J m H 1 B x H i C u D 0 D j N _ n B t E 1 C s P h E j G & l t ; / r i n g & g t ; & l t ; / r p o l y g o n s & g t ; & l t ; r p o l y g o n s & g t ; & l t ; i d & g t ; 8 2 2 3 3 0 2 4 9 2 3 9 8 5 5 1 0 4 4 & l t ; / i d & g t ; & l t ; r i n g & g t ; 3 2 _ 1 2 x z x o C p z j F 7 v W z 6 d m _ i B p p r B s h _ C 0 j m B 7 y X & l t ; / r i n g & g t ; & l t ; / r p o l y g o n s & g t ; & l t ; r p o l y g o n s & g t ; & l t ; i d & g t ; 8 2 2 3 3 0 2 4 9 2 3 9 8 5 5 1 0 4 5 & l t ; / i d & g t ; & l t ; r i n g & g t ; 9 1 w n l p g l o C i r w F 2 m x I j w B g x m E v h r D 6 p 1 E s r i N o g k Y o q w E o 9 4 o B o 5 P x _ y F 6 x 2 y B r - 4 V 7 j 9 H 3 k B t _ N 2 j O t Y & l t ; / r i n g & g t ; & l t ; / r p o l y g o n s & g t ; & l t ; r p o l y g o n s & g t ; & l t ; i d & g t ; 8 2 2 3 3 0 2 4 9 2 3 9 8 5 5 1 0 4 6 & l t ; / i d & g t ; & l t ; r i n g & g t ; m _ n 2 p n z 9 q C w C v D 4 C s B j F 6 Y l t P r E x E t C 0 H q 0 B z n C m 9 D & l t ; / r i n g & g t ; & l t ; / r p o l y g o n s & g t ; & l t ; r p o l y g o n s & g t ; & l t ; i d & g t ; 8 2 2 3 3 0 2 5 2 6 7 5 8 2 8 9 4 0 9 & l t ; / i d & g t ; & l t ; r i n g & g t ; v 4 s 1 8 j 8 l l C 4 M u E g H s G m g H s c v E w I p C n C h U k _ C & l t ; / r i n g & g t ; & l t ; / r p o l y g o n s & g t ; & l t ; r p o l y g o n s & g t ; & l t ; i d & g t ; 8 2 2 3 3 0 2 5 6 1 1 1 8 0 2 7 7 7 7 & l t ; / i d & g t ; & l t ; r i n g & g t ; - 2 y i 4 l m r p C r - 3 B p - _ B g 3 y C u m z B z 9 s L h 5 1 G 6 k s D w _ 5 K n q p C o s _ H t u u D & l t ; / r i n g & g t ; & l t ; / r p o l y g o n s & g t ; & l t ; r p o l y g o n s & g t ; & l t ; i d & g t ; 8 2 2 3 3 0 2 5 6 1 1 1 8 0 2 7 7 7 8 & l t ; / i d & g t ; & l t ; r i n g & g t ; p u q l n i _ 5 o C - z z D h g y E h i G z _ - B 0 x v V - m b 3 h N o 8 M 8 p S & l t ; / r i n g & g t ; & l t ; / r p o l y g o n s & g t ; & l t ; r p o l y g o n s & g t ; & l t ; i d & g t ; 8 2 2 3 3 0 2 5 6 1 1 1 8 0 2 7 7 7 9 & l t ; / i d & g t ; & l t ; r i n g & g t ; x x _ 7 o 5 z 6 q C r l C p I m E j F z 7 B h W 4 B v E 0 D q S l G 2 R & l t ; / r i n g & g t ; & l t ; / r p o l y g o n s & g t ; & l t ; r p o l y g o n s & g t ; & l t ; i d & g t ; 8 2 2 3 3 0 2 6 6 4 1 9 7 2 4 2 8 8 1 & l t ; / i d & g t ; & l t ; r i n g & g t ; 0 - 9 1 o x v v q C y J _ G u G 8 I 1 G s I t G s H & l t ; / r i n g & g t ; & l t ; / r p o l y g o n s & g t ; & l t ; r p o l y g o n s & g t ; & l t ; i d & g t ; 8 2 2 3 3 0 2 7 3 2 9 1 6 7 1 9 6 1 7 & l t ; / i d & g t ; & l t ; r i n g & g t ; m z w s 3 w 5 3 o C y v 8 K q 1 M h z d - w y B i g m C 8 - C k 5 J s 2 d u z n C x r u E & l t ; / r i n g & g t ; & l t ; / r p o l y g o n s & g t ; & l t ; r p o l y g o n s & g t ; & l t ; i d & g t ; 8 2 2 3 3 0 3 2 1 3 9 5 3 0 5 6 7 7 2 & l t ; / i d & g t ; & l t ; r i n g & g t ; j y 9 8 3 9 2 l l C t _ J w E v I p F _ D 9 C s s E n l B x E 3 E k F 7 D & l t ; / r i n g & g t ; & l t ; / r p o l y g o n s & g t ; & l t ; r p o l y g o n s & g t ; & l t ; i d & g t ; 8 2 2 3 3 0 3 3 1 7 0 3 2 2 7 1 8 7 3 & l t ; / i d & g t ; & l t ; r i n g & g t ; z o t k 9 q 3 0 o C n x n I - 3 U 4 1 V 0 6 q B 4 x r B 0 l 4 D i t q D 4 i E v _ V i 0 l C 9 l W 2 s P r 1 I & l t ; / r i n g & g t ; & l t ; / r p o l y g o n s & g t ; & l t ; r p o l y g o n s & g t ; & l t ; i d & g t ; 8 2 2 3 3 0 3 5 5 7 5 5 0 4 4 0 4 4 9 & l t ; / i d & g t ; & l t ; r i n g & g t ; x s z h 5 i y q l C 2 u 6 D 5 r j D 9 x u B u n U 5 t g E 0 j R h - z C w p O & l t ; / r i n g & g t ; & l t ; / r p o l y g o n s & g t ; & l t ; r p o l y g o n s & g t ; & l t ; i d & g t ; 8 2 2 3 3 0 4 0 3 8 5 8 6 7 7 7 6 0 1 & l t ; / i d & g t ; & l t ; r i n g & g t ; 2 6 m - 5 m x y q C 2 M z c 1 S l L 8 Q g H 4 Q i a 3 F 6 C h D m C y O l b _ h B z y B 9 y E 3 C m D - D j C & l t ; / r i n g & g t ; & l t ; / r p o l y g o n s & g t ; & l t ; r p o l y g o n s & g t ; & l t ; i d & g t ; 8 2 2 3 3 0 4 0 3 8 5 8 6 7 7 7 6 0 2 & l t ; / i d & g t ; & l t ; r i n g & g t ; p 5 6 g l s 2 x q C 0 J 2 C s C z B _ w C - C z N 5 G _ B 2 B p M s 1 E & l t ; / r i n g & g t ; & l t ; / r p o l y g o n s & g t ; & l t ; r p o l y g o n s & g t ; & l t ; i d & g t ; 8 2 2 3 3 0 4 7 2 5 7 8 1 5 4 4 9 6 1 & l t ; / i d & g t ; & l t ; r i n g & g t ; _ j n w 6 l 0 k q C i h C n t G x X 2 C 1 D j D i p F 3 8 F y j B 0 j G 5 R i C v E 3 C m D x E x r B 7 U 5 G p B 4 L z E r C y B _ E - F l L 8 C g O 9 D 2 Q j C w J j H l Q 0 W g D _ C & l t ; / r i n g & g t ; & l t ; / r p o l y g o n s & g t ; & l t ; r p o l y g o n s & g t ; & l t ; i d & g t ; 8 2 2 3 3 0 4 7 2 5 7 8 1 5 4 4 9 6 2 & l t ; / i d & g t ; & l t ; r i n g & g t ; n y 8 m 0 y 4 k q C s E 1 F m E g E u w B g I w D 3 E y H o 7 B & l t ; / r i n g & g t ; & l t ; / r p o l y g o n s & g t ; & l t ; r p o l y g o n s & g t ; & l t ; i d & g t ; 8 2 2 3 3 0 4 7 2 5 7 8 1 5 4 4 9 6 3 & l t ; / i d & g t ; & l t ; r i n g & g t ; 7 9 n 8 9 8 j l q C j t J 7 r E 7 i D w y B z D h C i z G r 2 C i E _ D n j C t B 9 x Z y u G h H t l E i F - 3 B j C & l t ; / r i n g & g t ; & l t ; / r p o l y g o n s & g t ; & l t ; r p o l y g o n s & g t ; & l t ; i d & g t ; 8 2 2 3 3 0 4 7 2 5 7 8 1 5 4 4 9 6 4 & l t ; / i d & g t ; & l t ; r i n g & g t ; 6 2 5 w l 8 j l q C u C i a j C t D _ G u G g 6 C _ h B t E - G t G n C _ C h Q 7 D & l t ; / r i n g & g t ; & l t ; / r p o l y g o n s & g t ; & l t ; r p o l y g o n s & g t ; & l t ; i d & g t ; 8 2 2 3 3 0 5 4 4 7 3 3 6 0 5 0 6 8 9 & l t ; / i d & g t ; & l t ; r i n g & g t ; i k o q 1 6 4 w q C s J l i B k N v o B y E n F m G - z B _ F 6 B 8 c 8 1 B u D 3 E p G l C y R g D u B & l t ; / r i n g & g t ; & l t ; / r p o l y g o n s & g t ; & l t ; r p o l y g o n s & g t ; & l t ; i d & g t ; 8 2 2 3 3 0 5 7 2 2 2 1 3 9 5 7 6 3 3 & l t ; / i d & g t ; & l t ; r i n g & g t ; 9 5 u g _ 9 1 r p C t D w E 4 C l D o q U _ n C y i G x C 8 B 8 F q 6 G - D v 9 f & l t ; / r i n g & g t ; & l t ; / r p o l y g o n s & g t ; & l t ; r p o l y g o n s & g t ; & l t ; i d & g t ; 8 2 2 3 3 0 6 7 5 3 0 0 6 1 0 8 6 7 3 & l t ; / i d & g t ; & l t ; r i n g & g t ; r m s j - g m 4 l C 4 G r I s G k G w F 4 F m F j G & l t ; / r i n g & g t ; & l t ; / r p o l y g o n s & g t ; & l t ; r p o l y g o n s & g t ; & l t ; i d & g t ; 8 2 2 3 3 0 6 7 5 3 0 0 6 1 0 8 6 7 4 & l t ; / i d & g t ; & l t ; r i n g & g t ; x p _ 5 5 w h 5 q C p X 5 9 B v L m E v F z F l I 3 F s E x D 7 F o l B s l B r g G 9 c x D 6 C q C x K 7 F k J - E 0 O u z P 2 9 B 6 z N s o B y 2 B r N g C p G o F w H y G s H l G m K & l t ; / r i n g & g t ; & l t ; / r p o l y g o n s & g t ; & l t ; r p o l y g o n s & g t ; & l t ; i d & g t ; 8 2 2 3 3 0 6 7 5 3 0 0 6 1 0 8 6 7 5 & l t ; / i d & g t ; & l t ; r i n g & g t ; q i o _ j 4 x 3 l C m 5 B n I o 6 B - B 2 k D r m C v y F y z O z D 8 a 1 D 1 B j D 8 D u c l - E 6 4 E n m G y F 4 9 G 0 F 0 D k D g D x w B n n D r g C g D j C & l t ; / r i n g & g t ; & l t ; / r p o l y g o n s & g t ; & l t ; r p o l y g o n s & g t ; & l t ; i d & g t ; 8 2 2 3 3 0 7 0 6 2 2 4 3 7 5 3 9 8 5 & l t ; / i d & g t ; & l t ; r i n g & g t ; w - x m 8 m _ 1 q C t D 0 C w N 5 n B j F 9 C 4 B 0 F q P h R g C r C - D 0 m B & l t ; / r i n g & g t ; & l t ; / r p o l y g o n s & g t ; & l t ; r p o l y g o n s & g t ; & l t ; i d & g t ; 8 2 2 3 3 0 7 0 6 2 2 4 3 7 5 3 9 8 6 & l t ; / i d & g t ; & l t ; r i n g & g t ; g w g 5 o u 7 1 q C 8 M 8 J n F - R 2 - B y Y s Y m I 2 D h J 7 n C l 4 D & l t ; / r i n g & g t ; & l t ; / r p o l y g o n s & g t ; & l t ; r p o l y g o n s & g t ; & l t ; i d & g t ; 8 2 2 3 3 0 7 0 6 2 2 4 3 7 5 3 9 8 7 & l t ; / i d & g t ; & l t ; r i n g & g t ; l n 4 9 h 6 - 1 q C 0 G j T 8 8 C p P s G h D k G 5 k B z w D s Y j W 4 B 1 C g C 0 B - I r j D 2 m B y g B & l t ; / r i n g & g t ; & l t ; / r p o l y g o n s & g t ; & l t ; r p o l y g o n s & g t ; & l t ; i d & g t ; 8 2 2 3 3 0 7 0 6 2 2 4 3 7 5 3 9 8 8 & l t ; / i d & g t ; & l t ; r i n g & g t ; 0 x _ r j 8 8 1 q C r D 9 O 2 C h C i J 7 R t B 5 G 3 E t U u H & l t ; / r i n g & g t ; & l t ; / r p o l y g o n s & g t ; & l t ; r p o l y g o n s & g t ; & l t ; i d & g t ; 8 2 2 3 3 0 7 6 1 1 9 9 9 5 6 7 8 7 3 & l t ; / i d & g t ; & l t ; r i n g & g t ; h 1 x q u 5 0 8 q C o l g B 3 h L 9 z k B _ h Q s 9 j E t n l C _ m C p u s C s z L g w _ B j 3 K 3 s e 1 g F y t s B & l t ; / r i n g & g t ; & l t ; / r p o l y g o n s & g t ; & l t ; r p o l y g o n s & g t ; & l t ; i d & g t ; 8 2 2 3 3 0 8 2 6 4 8 3 4 5 9 6 8 6 5 & l t ; / i d & g t ; & l t ; r i n g & g t ; m w l o p 3 u 4 l C n X w C r I n F o C - C n H k L x E o D i D 7 D & l t ; / r i n g & g t ; & l t ; / r p o l y g o n s & g t ; & l t ; r p o l y g o n s & g t ; & l t ; i d & g t ; 8 2 2 3 3 0 8 6 0 8 4 3 1 9 8 0 5 4 5 & l t ; / i d & g t ; & l t ; r i n g & g t ; r 4 h p q v g u p C - l n G l t s C u u t F g o N o 4 n B m h i B 8 2 x D 1 j - C t u q H k 4 i C & l t ; / r i n g & g t ; & l t ; / r p o l y g o n s & g t ; & l t ; r p o l y g o n s & g t ; & l t ; i d & g t ; 8 2 2 3 3 0 8 6 0 8 4 3 1 9 8 0 5 4 6 & l t ; / i d & g t ; & l t ; r i n g & g t ; k 2 m _ 1 v 8 i q C l k 4 f p 9 u G j n y M o y r l B p 1 s B 8 _ z B i s h N n 7 7 B t 1 2 N w i h R p 1 q I v x o w B k - y D - 3 6 K 6 l o K v x j E 2 k g X 6 r _ B 3 r 5 C g m w G 4 1 w F l u 7 d i 2 k E p 9 8 J 7 w j K v r r C 8 6 i J 2 h h C l u x E 0 6 g t C j m i C v t 1 I 4 g u K 0 3 - F h z l U t 2 2 f z l 0 M 5 n j j B 3 5 3 I g i 6 J l z j J k 4 1 P p n m I 2 o b 5 3 u I r 9 n H 0 5 m H 0 6 3 B x v s I y 2 q R u 0 7 G - v p C s 7 w K t w r k B p r m L r 2 2 R v y o m B & l t ; / r i n g & g t ; & l t ; / r p o l y g o n s & g t ; & l t ; r p o l y g o n s & g t ; & l t ; i d & g t ; 8 2 2 3 3 0 8 6 0 8 4 3 1 9 8 0 5 4 7 & l t ; / i d & g t ; & l t ; r i n g & g t ; i q w 0 9 w 0 u p C x 1 D 0 r B 3 F t p B v w P i E v B k w B 5 G 3 C o q D r p C u D y D p J y H k y C t v D p G 7 D & l t ; / r i n g & g t ; & l t ; / r p o l y g o n s & g t ; & l t ; r p o l y g o n s & g t ; & l t ; i d & g t ; 8 2 2 3 3 0 8 7 8 0 2 3 0 6 7 2 3 8 5 & l t ; / i d & g t ; & l t ; r i n g & g t ; p x s 1 w - h x p C 9 1 h B j m F 6 C 0 4 B g E 9 C o z P j n G 9 7 D r B k D g D j C & l t ; / r i n g & g t ; & l t ; / r p o l y g o n s & g t ; & l t ; r p o l y g o n s & g t ; & l t ; i d & g t ; 8 2 2 3 3 0 8 8 1 4 5 9 0 4 1 0 7 5 3 & l t ; / i d & g t ; & l t ; r i n g & g t ; i 1 y p 1 s 7 3 l C 1 S 9 r E 3 2 e k w D v D 0 E k E x H 0 a p p T s q C z D 1 B j D - C n r B l n K 5 m E j p N k 8 G 6 p T 9 G 8 K k F 8 E & l t ; / r i n g & g t ; & l t ; / r p o l y g o n s & g t ; & l t ; r p o l y g o n s & g t ; & l t ; i d & g t ; 8 2 2 3 3 0 8 8 1 4 5 9 0 4 1 0 7 5 4 & l t ; / i d & g t ; & l t ; r i n g & g t ; 8 l 8 q r 2 i y p C 9 h B 3 1 D h r D k N g H 1 B w M h D k C g Q m C l 0 T x C x E i Y l Q 9 4 B l G _ a 4 R & l t ; / r i n g & g t ; & l t ; / r p o l y g o n s & g t ; & l t ; r p o l y g o n s & g t ; & l t ; i d & g t ; 8 2 2 3 3 0 8 8 1 4 5 9 0 4 1 0 7 5 5 & l t ; / i d & g t ; & l t ; r i n g & g t ; 6 1 u o z 2 o 2 p C 2 M 6 G 1 m C 6 C o G 2 j B 5 3 H j 4 G u q D g v B r - E 3 C t C x 4 B 0 j C v p B u E t L 2 M y m B l 9 B 0 9 D & l t ; / r i n g & g t ; & l t ; / r p o l y g o n s & g t ; & l t ; r p o l y g o n s & g t ; & l t ; i d & g t ; 8 2 2 3 3 0 8 8 4 8 9 5 0 1 4 9 1 2 1 & l t ; / i d & g t ; & l t ; r i n g & g t ; s w x i h q 1 h q C o j H 7 1 B z S l I 7 F z H 8 d 8 _ I s 1 D u D 6 F l Q _ C t j B & l t ; / r i n g & g t ; & l t ; / r p o l y g o n s & g t ; & l t ; r p o l y g o n s & g t ; & l t ; i d & g t ; 8 2 2 3 3 0 8 8 4 8 9 5 0 1 4 9 1 2 2 & l t ; / i d & g t ; & l t ; r i n g & g t ; 4 - 5 9 v w s j q C r c 7 c h I w E p G 6 R l w B t D i R i H q G 7 R o e 8 D 3 G 9 f m I r p B k J 0 - B - 5 J v h C j y B - _ E 8 B 6 F 9 G l E w K t U s t B i r B p l C u y D & l t ; / r i n g & g t ; & l t ; / r p o l y g o n s & g t ; & l t ; r p o l y g o n s & g t ; & l t ; i d & g t ; 8 2 2 3 3 0 8 8 4 8 9 5 0 1 4 9 1 2 3 & l t ; / i d & g t ; & l t ; r i n g & g t ; m y 8 o - 7 o q r C q 2 o Q j 6 i B 5 4 l F 4 k c o _ g B m u 9 V 7 q V _ t f h h t D z s i C 4 z b 2 r 4 E i 1 1 P & l t ; / r i n g & g t ; & l t ; / r p o l y g o n s & g t ; & l t ; r p o l y g o n s & g t ; & l t ; i d & g t ; 8 2 2 3 3 0 8 8 4 8 9 5 0 1 4 9 1 2 4 & l t ; / i d & g t ; & l t ; r i n g & g t ; s u v 1 o p o y p C k o d 8 G w G h F 5 4 Z r r k B 9 G o F w H - l R & l t ; / r i n g & g t ; & l t ; / r p o l y g o n s & g t ; & l t ; r p o l y g o n s & g t ; & l t ; i d & g t ; 8 2 2 3 3 0 9 0 2 0 7 4 8 8 4 0 9 6 1 & l t ; / i d & g t ; & l t ; r i n g & g t ; v 9 z w j 1 _ j r C 9 s - D 5 9 w C s h 2 F r r z C q u f & l t ; / r i n g & g t ; & l t ; / r p o l y g o n s & g t ; & l t ; r p o l y g o n s & g t ; & l t ; i d & g t ; 8 2 2 3 3 0 9 2 9 5 6 2 6 7 4 7 9 0 6 & l t ; / i d & g t ; & l t ; r i n g & g t ; 4 _ i t o - _ 8 p C h z 6 2 D 4 i q l B i v 4 M _ w y e n m g D 5 t y F v s u B x n 7 N k y 8 8 B & l t ; / r i n g & g t ; & l t ; / r p o l y g o n s & g t ; & l t ; r p o l y g o n s & g t ; & l t ; i d & g t ; 8 2 2 3 3 0 9 6 0 4 8 6 4 3 9 3 2 1 9 & l t ; / i d & g t ; & l t ; r i n g & g t ; n u g 1 7 t i _ p C _ _ g C u v e 2 t 7 B g 5 T 1 y n B p t C p 0 w G 1 7 v B u _ 2 C & l t ; / r i n g & g t ; & l t ; / r p o l y g o n s & g t ; & l t ; r p o l y g o n s & g t ; & l t ; i d & g t ; 8 2 2 3 3 0 9 6 3 9 2 2 4 1 3 1 5 8 6 & l t ; / i d & g t ; & l t ; r i n g & g t ; j n l p 5 3 l o r C m r B 5 B 6 l D 9 p Q - 4 R h d 4 E i k B k Q k G 5 Z 3 2 O 3 v D q - B 1 t U v r B h N 0 D 4 8 B p o C o z D 7 - B 0 m B h Z H m 7 B & l t ; / r i n g & g t ; & l t ; / r p o l y g o n s & g t ; & l t ; r p o l y g o n s & g t ; & l t ; i d & g t ; 8 2 2 3 3 0 9 6 7 3 5 8 3 8 6 9 9 5 4 & l t ; / i d & g t ; & l t ; r i n g & g t ; 2 x 4 0 j x z - p C l i n B p 0 K x 1 5 D z 4 J x t 8 B y t u C w r z C 1 q S p - w B 0 9 h B n r x B w m 2 E 6 k L 0 3 s B t o G j z _ B l i W n q f j 1 K l t i B 8 v Z 5 z F i 8 J 7 u T s m N s 1 b t i R 2 5 I - v K m q D & l t ; / r i n g & g t ; & l t ; / r p o l y g o n s & g t ; & l t ; r p o l y g o n s & g t ; & l t ; i d & g t ; 8 2 2 3 3 0 9 7 0 7 9 4 3 6 0 8 3 2 6 & l t ; / i d & g t ; & l t ; r i n g & g t ; 7 m k w t w y - p C z v 9 B u u 0 B t k W 4 k h C p 3 i D 4 s 2 E 2 2 l C 9 l u E & l t ; / r i n g & g t ; & l t ; / r p o l y g o n s & g t ; & l t ; r p o l y g o n s & g t ; & l t ; i d & g t ; 8 2 2 3 3 0 9 7 0 7 9 4 3 6 0 8 3 2 7 & l t ; / i d & g t ; & l t ; r i n g & g t ; o j 4 2 3 8 7 - p C y - w B w r h B 8 4 9 D h 3 J j j k B x u i B _ t I t t s C & l t ; / r i n g & g t ; & l t ; / r p o l y g o n s & g t ; & l t ; r p o l y g o n s & g t ; & l t ; i d & g t ; 8 2 2 3 3 0 9 7 7 6 6 6 3 0 8 5 0 6 1 & l t ; / i d & g t ; & l t ; r i n g & g t ; 8 - p v u o 0 i q C l L z D - B y 8 E 2 j D - C 5 G _ X t B w D 0 D r G 7 x G l C 0 Z & l t ; / r i n g & g t ; & l t ; / r p o l y g o n s & g t ; & l t ; r p o l y g o n s & g t ; & l t ; i d & g t ; 8 2 2 3 3 0 9 7 7 6 6 6 3 0 8 5 0 6 2 & l t ; / i d & g t ; & l t ; r i n g & g t ; u 9 - j 8 p 2 i q C y o c l t S k w d s n V n r g K y j l B u g g B i v T 4 7 U g 0 0 E 7 u z C u 0 t B _ r i E k 7 G v 2 O m 4 H y w G o g D j 3 3 C y h 9 B & l t ; / r i n g & g t ; & l t ; / r p o l y g o n s & g t ; & l t ; r p o l y g o n s & g t ; & l t ; i d & g t ; 8 2 2 3 3 0 9 8 4 5 3 8 2 5 6 1 7 9 9 & l t ; / i d & g t ; & l t ; r i n g & g t ; u p 0 h i j s k q C v F 8 r B 2 C h C 1 - C 4 7 C 6 _ E 1 F v T m m D _ G n F m 5 D r d n F v 4 I 4 - B i C z 5 B n B y D q Y x 8 E u d o x W i 5 C n 1 C g k B 8 D h y E q c l f r V g C k D 6 g B p 4 D z 3 B 0 K g D - 3 D 2 2 B 6 K o D y H j - B 1 l C 8 7 F & l t ; / r i n g & g t ; & l t ; / r p o l y g o n s & g t ; & l t ; r p o l y g o n s & g t ; & l t ; i d & g t ; 8 2 2 3 3 0 9 8 4 5 3 8 2 5 6 1 8 0 0 & l t ; / i d & g t ; & l t ; r i n g & g t ; 3 t 6 s 6 4 t j q C w C 0 C 2 C s B s U - E t B o I y I p G _ E 3 B & l t ; / r i n g & g t ; & l t ; / r p o l y g o n s & g t ; & l t ; r p o l y g o n s & g t ; & l t ; i d & g t ; 8 2 2 3 3 0 9 8 4 5 3 8 2 5 6 1 8 0 1 & l t ; / i d & g t ; & l t ; r i n g & g t ; u r q x j h w j q C o y C u E 0 E y N w x C l O g e 0 I m L w i B m I z G 3 G q I r C h E 7 D m K m 0 B m O j G & l t ; / r i n g & g t ; & l t ; / r p o l y g o n s & g t ; & l t ; r p o l y g o n s & g t ; & l t ; i d & g t ; 8 2 2 3 3 0 9 8 4 5 3 8 2 5 6 1 8 0 2 & l t ; / i d & g t ; & l t ; r i n g & g t ; o h 1 9 v w s j q C w J - r I 8 C x F r I n F h D t B s D z C n K o 9 B 6 B s I r G 7 J 8 F p G j G & l t ; / r i n g & g t ; & l t ; / r p o l y g o n s & g t ; & l t ; r p o l y g o n s & g t ; & l t ; i d & g t ; 8 2 2 3 3 0 9 8 7 9 7 4 2 3 0 0 1 6 3 & l t ; / i d & g t ; & l t ; r i n g & g t ; p - k 8 - h v h q C x x N u v D i o J u s Z _ g 5 B m t R 8 h m D x 8 k B 9 3 F s 7 0 B n x h B 4 o x B k j v D 5 _ f i w R 1 _ V g l 8 F - p y C i 1 Z g u n B u 2 S 0 2 D k h _ K o 3 x B t - n B 7 t R - y R v y d - 9 O 3 3 I g 1 H w 0 f j m - N i p m F p m h C j t O w x S u i l B 1 g X n g r C s q 4 B h i X t g o C 0 6 i E & l t ; / r i n g & g t ; & l t ; / r p o l y g o n s & g t ; & l t ; r p o l y g o n s & g t ; & l t ; i d & g t ; 8 2 2 3 3 0 9 9 4 8 4 6 1 7 7 6 8 9 9 & l t ; / i d & g t ; & l t ; r i n g & g t ; _ 0 k p v x 4 h q C l 0 x B 2 m 4 C l u I t 7 Q _ w K 5 9 F 8 1 f o u 5 B 5 0 e j 7 v B v h i B & l t ; / r i n g & g t ; & l t ; / r p o l y g o n s & g t ; & l t ; r p o l y g o n s & g t ; & l t ; i d & g t ; 8 2 2 3 3 1 0 0 5 1 5 4 0 9 9 2 0 0 7 & l t ; / i d & g t ; & l t ; r i n g & g t ; 4 i q s 7 s m l q C 1 i U t L h C 9 2 E 2 - H t B w 1 D w D t C o n B 6 4 R - Q y D m D n G r 2 S & l t ; / r i n g & g t ; & l t ; / r p o l y g o n s & g t ; & l t ; r p o l y g o n s & g t ; & l t ; i d & g t ; 8 2 2 3 3 1 0 0 5 1 5 4 0 9 9 2 0 0 8 & l t ; / i d & g t ; & l t ; r i n g & g t ; j 9 p l s t u l q C x 2 L - 9 8 D w y I j 9 j B 9 v i B o n 8 C m h 0 B l 1 e 7 8 - D & l t ; / r i n g & g t ; & l t ; / r p o l y g o n s & g t ; & l t ; r p o l y g o n s & g t ; & l t ; i d & g t ; 8 2 2 3 3 1 0 0 5 1 5 4 0 9 9 2 0 0 9 & l t ; / i d & g t ; & l t ; r i n g & g t ; - p p p j g g l q C 4 v O w w z B z i Y 4 k H w t h B 5 j Z 4 8 E o 0 K y o N j 6 M t 7 - B z 6 d 6 q 6 B z z 9 C m 4 h B 8 2 9 B o 3 6 C o q t C s g P x g t B m j j C 6 k C 9 _ 5 D & l t ; / r i n g & g t ; & l t ; / r p o l y g o n s & g t ; & l t ; r p o l y g o n s & g t ; & l t ; i d & g t ; 8 2 2 3 3 1 0 1 2 0 2 6 0 4 6 8 7 4 5 & l t ; / i d & g t ; & l t ; r i n g & g t ; 8 2 n _ 7 o p m q C z 1 B u E i x D h C s C r _ D t r K r E 2 F t G 4 l Q j G & l t ; / r i n g & g t ; & l t ; / r p o l y g o n s & g t ; & l t ; r p o l y g o n s & g t ; & l t ; i d & g t ; 8 2 2 3 3 1 0 1 2 0 2 6 0 4 6 8 7 4 6 & l t ; / i d & g t ; & l t ; r i n g & g t ; m 6 q h 3 _ 0 l q C 3 j U n u u D 7 w q F m l d g 7 0 C 9 y s B x h j F 7 h 1 G 7 m 1 G l v D 0 2 8 F 8 n s F l 8 X z r i F 5 k 7 B & l t ; / r i n g & g t ; & l t ; / r p o l y g o n s & g t ; & l t ; r p o l y g o n s & g t ; & l t ; i d & g t ; 8 2 2 3 3 1 0 1 2 0 2 6 0 4 6 8 7 4 7 & l t ; / i d & g t ; & l t ; r i n g & g t ; g 4 0 k m k u m q C s E z o B 3 q D n l F 1 t D u C z 3 C y E 6 C j F z 4 O k C t p C 1 j T k C w F v q C r 0 G s D 3 C 2 B m 0 D 7 v j B h 2 J - G j B h E o 0 B 2 q F 4 6 T s j H 5 4 D 5 I & l t ; / r i n g & g t ; & l t ; / r p o l y g o n s & g t ; & l t ; r p o l y g o n s & g t ; & l t ; i d & g t ; 8 2 2 3 3 1 0 1 2 0 2 6 0 4 6 8 7 4 8 & l t ; / i d & g t ; & l t ; r i n g & g t ; 6 1 m 1 n 7 l m q C r D h x K j v B l 7 E j I u k I s l G l D - E q t D n w D j k H 2 - F y D r 0 E y 9 F g D u B & l t ; / r i n g & g t ; & l t ; / r p o l y g o n s & g t ; & l t ; r p o l y g o n s & g t ; & l t ; i d & g t ; 8 2 2 3 3 1 0 8 7 6 1 7 4 7 1 2 8 4 3 & l t ; / i d & g t ; & l t ; r i n g & g t ; 4 5 r 0 t y w o q C y 3 h M _ n 7 C 8 w _ E 5 q - Q _ i h Q 3 k 8 H s x v E _ 0 1 j E r 1 x u B u y j L 7 h s h C s v h S o 8 n Q p 1 2 D _ o 1 K 6 2 u G 4 n z N x x z C v t c 9 1 9 C 8 _ _ B n w w C - v t Y n k 6 C 2 6 x B _ u u D z p y G 9 5 h K r l r Z t k 1 B 4 y o L i 6 0 l B l n 7 q B - 4 D & l t ; / r i n g & g t ; & l t ; / r p o l y g o n s & g t ; & l t ; r p o l y g o n s & g t ; & l t ; i d & g t ; 8 2 2 3 3 1 0 8 7 6 1 7 4 7 1 2 8 4 4 & l t ; / i d & g t ; & l t ; r i n g & g t ; g 4 1 4 1 q m p q C s E s 8 C 4 C k K 1 K p K h V n z C 5 C j E h M n G u B & l t ; / r i n g & g t ; & l t ; / r p o l y g o n s & g t ; & l t ; r p o l y g o n s & g t ; & l t ; i d & g t ; 8 2 2 3 3 1 0 8 7 6 1 7 4 7 1 2 8 4 5 & l t ; / i d & g t ; & l t ; r i n g & g t ; 8 x v x 6 z k p q C 5 B y C r T k 2 G 7 F z H 6 D 9 Z 0 X _ X i L v E 3 C j E 6 g B 4 H s H & l t ; / r i n g & g t ; & l t ; / r p o l y g o n s & g t ; & l t ; r p o l y g o n s & g t ; & l t ; i d & g t ; 8 2 2 3 3 1 0 8 7 6 1 7 4 7 1 2 8 4 6 & l t ; / i d & g t ; & l t ; r i n g & g t ; i 1 r 3 2 t s p q C h s J r r D o s B n D g E n 1 C 6 v E l y C z C 6 h D 0 4 C k D j x B s H & l t ; / r i n g & g t ; & l t ; / r p o l y g o n s & g t ; & l t ; r p o l y g o n s & g t ; & l t ; i d & g t ; 8 2 2 3 3 1 0 8 7 6 1 7 4 7 1 2 8 4 7 & l t ; / i d & g t ; & l t ; r i n g & g t ; m 9 u x 6 z k p q C t X v D 4 C n F g J 8 P c x C 0 F h K 2 K h M & l t ; / r i n g & g t ; & l t ; / r p o l y g o n s & g t ; & l t ; r p o l y g o n s & g t ; & l t ; i d & g t ; 8 2 2 3 3 1 0 9 4 4 8 9 4 1 8 9 5 8 1 & l t ; / i d & g t ; & l t ; r i n g & g t ; p g _ q 2 9 2 p q C w C w E 1 D s C v K 6 D s D 9 G t G g F 3 I & l t ; / r i n g & g t ; & l t ; / r p o l y g o n s & g t ; & l t ; r p o l y g o n s & g t ; & l t ; i d & g t ; 8 2 2 3 3 1 0 9 4 4 8 9 4 1 8 9 5 8 2 & l t ; / i d & g t ; & l t ; r i n g & g t ; g w 1 g h j 5 p q C k h C 5 D s E 6 J m E s N h C i E v H q X n O - E y O h t B m i B x E t C x J w D g C r C y H s K x P s o D & l t ; / r i n g & g t ; & l t ; / r p o l y g o n s & g t ; & l t ; r p o l y g o n s & g t ; & l t ; i d & g t ; 8 2 2 3 3 1 0 9 4 4 8 9 4 1 8 9 5 8 3 & l t ; / i d & g t ; & l t ; r i n g & g t ; m i h y - - 7 p q C v F y E u Z i E v K 4 D v E 0 D m I q F - I v j B & l t ; / r i n g & g t ; & l t ; / r p o l y g o n s & g t ; & l t ; r p o l y g o n s & g t ; & l t ; i d & g t ; 8 2 2 3 3 1 1 2 5 4 1 3 1 8 3 4 8 8 2 & l t ; / i d & g t ; & l t ; r i n g & g t ; 5 p o y 0 w 7 j q C y J r T 3 D i E - C 1 r C i I w D 2 D p G q W g 0 B & l t ; / r i n g & g t ; & l t ; / r p o l y g o n s & g t ; & l t ; r p o l y g o n s & g t ; & l t ; i d & g t ; 8 2 2 3 3 1 1 3 2 2 8 5 1 3 1 1 6 2 8 & l t ; / i d & g t ; & l t ; r i n g & g t ; m q q 9 k j 6 l q C 3 l g C t 8 y B u r u E o w p B - k P 9 1 l B p z O 3 g i E & l t ; / r i n g & g t ; & l t ; / r p o l y g o n s & g t ; & l t ; r p o l y g o n s & g t ; & l t ; i d & g t ; 8 2 2 3 3 1 1 3 2 2 8 5 1 3 1 1 6 2 9 & l t ; / i d & g t ; & l t ; r i n g & g t ; m m t p z 4 1 l q C 0 r F i w c 2 G t I l D l h B 3 8 F _ - G 3 n H t 5 B o - B _ w B 9 E 8 - F 1 u F _ 1 B 0 F 5 C h E 4 7 B 0 L p C g D j C r c i h F 1 k E g D o h F & l t ; / r i n g & g t ; & l t ; / r p o l y g o n s & g t ; & l t ; r p o l y g o n s & g t ; & l t ; i d & g t ; 8 2 2 3 3 1 1 3 2 2 8 5 1 3 1 1 6 3 0 & l t ; / i d & g t ; & l t ; r i n g & g t ; 3 7 t t r z y l q C p D v D 2 C 4 C i J 5 N y F 1 E 2 K 8 E & l t ; / r i n g & g t ; & l t ; / r p o l y g o n s & g t ; & l t ; r p o l y g o n s & g t ; & l t ; i d & g t ; 8 2 2 3 3 1 1 3 2 2 8 5 1 3 1 1 6 3 1 & l t ; / i d & g t ; & l t ; r i n g & g t ; 4 o v 3 3 4 w l q C w C v D 1 D 3 i B 4 C i J 6 Y k C 4 B 1 C h K s L 1 E 0 H h G w H j C & l t ; / r i n g & g t ; & l t ; / r p o l y g o n s & g t ; & l t ; r p o l y g o n s & g t ; & l t ; i d & g t ; 8 2 2 3 3 1 1 3 2 2 8 5 1 3 1 1 6 3 2 & l t ; / i d & g t ; & l t ; r i n g & g t ; i r h 6 4 _ y l q C v F t I n i B y E 7 F w Q v D y E 5 H i x B x L s G t s C 4 G v D 0 E n D o C 8 I p F h F 1 N v 7 B 6 x G 3 N 4 B x f _ B 2 B p C i n B 2 R 1 E r C i D _ C l Z 5 J n E h p F 0 v B l E i D s W i s C & l t ; / r i n g & g t ; & l t ; / r p o l y g o n s & g t ; & l t ; r p o l y g o n s & g t ; & l t ; i d & g t ; 8 2 2 3 3 1 1 3 2 2 8 5 1 3 1 1 6 3 3 & l t ; / i d & g t ; & l t ; r i n g & g t ; r k n p y l 1 l q C l s E u E p s D s B l D i k N j q G k H z H l o D n y D t E h z B t C k D w y L m T 2 B h E l C - 9 f & l t ; / r i n g & g t ; & l t ; / r p o l y g o n s & g t ; & l t ; r p o l y g o n s & g t ; & l t ; i d & g t ; 8 2 2 3 3 1 1 5 2 9 0 0 9 7 4 1 8 3 6 & l t ; / i d & g t ; & l t ; r i n g & g t ; r t p - t - p o q C w C 6 r F v k L v I q C o C 7 g B 2 P z K 8 T z W 9 a 4 B 1 C _ B 0 B _ h B w D 5 C v M y B f i t B 1 O S u D s F h t B E 6 B 0 F v W t m B y F q I r B j E 9 D u 7 B 3 3 B 4 R i h B u W _ C & l t ; / r i n g & g t ; & l t ; / r p o l y g o n s & g t ; & l t ; r p o l y g o n s & g t ; & l t ; i d & g t ; 8 2 2 3 3 1 1 5 2 9 0 0 9 7 4 1 8 3 7 & l t ; / i d & g t ; & l t ; r i n g & g t ; n q p 0 9 w 4 m q C o r F v u G x D 4 C l D g h H i 5 B g s B - B h C j F 4 3 B 5 G x V j W 6 k E 6 j K - E 4 B g v B 3 C 4 L u 2 B - e u D l 7 K v J r 1 B 7 W 6 n C s Q q G t H 1 o D k C t E _ B u T 1 y B n E 2 W 1 E p H 4 B w D 2 D k F 5 j B w W r 5 C y C x D s B s C j v Y 9 3 B 4 0 E 6 _ K 7 3 B w 0 B _ E & l t ; / r i n g & g t ; & l t ; / r p o l y g o n s & g t ; & l t ; r p o l y g o n s & g t ; & l t ; i d & g t ; 8 2 2 3 3 1 1 5 2 9 0 0 9 7 4 1 8 3 8 & l t ; / i d & g t ; & l t ; r i n g & g t ; 3 h 9 j l k 8 n q C w 1 T 6 h C t c o a 6 G x D w G _ Y 9 X 3 D z B m e 6 C j D x B 2 Y 4 T 2 w B y E 6 C j D - R 7 C v E v N i P n E s r D w t E 4 t E g j B m F g F t w B & l t ; / r i n g & g t ; & l t ; / r p o l y g o n s & g t ; & l t ; r p o l y g o n s & g t ; & l t ; i d & g t ; 8 2 2 3 3 1 1 5 2 9 0 0 9 7 4 1 8 3 9 & l t ; / i d & g t ; & l t ; r i n g & g t ; y 6 j 3 v p 8 n q C z i 9 E 5 o p G v q S v 4 Y 2 _ K u 2 W 9 g T u g p B - 4 F - 9 9 B 3 9 f & l t ; / r i n g & g t ; & l t ; / r p o l y g o n s & g t ; & l t ; r p o l y g o n s & g t ; & l t ; i d & g t ; 8 2 2 3 3 1 1 5 2 9 0 0 9 7 4 1 8 4 0 & l t ; / i d & g t ; & l t ; r i n g & g t ; 2 _ r 4 r 8 3 m q C 4 y C x 3 C x D 1 D 3 H x b 9 X k H q C _ P i C x C y D j H 1 t B 9 C x C k m C 1 a q L _ B 2 B _ c 5 C p C u W k j C & l t ; / r i n g & g t ; & l t ; / r p o l y g o n s & g t ; & l t ; r p o l y g o n s & g t ; & l t ; i d & g t ; 8 2 2 3 3 1 1 5 9 7 7 2 9 2 1 8 5 6 2 & l t ; / i d & g t ; & l t ; r i n g & g t ; w w 4 6 q p q o q C q E 9 u B M p I j 2 B r I u G h F i C h V k o B w 3 C 2 F 2 H n C 2 g B & l t ; / r i n g & g t ; & l t ; / r p o l y g o n s & g t ; & l t ; r p o l y g o n s & g t ; & l t ; i d & g t ; 8 2 2 3 3 1 2 3 5 3 6 4 3 4 6 2 6 6 3 & l t ; / i d & g t ; & l t ; r i n g & g t ; 1 q 9 i 4 g v p q C r D z o B 7 F z K k C x C v l B g C j E n C j C & l t ; / r i n g & g t ; & l t ; / r p o l y g o n s & g t ; & l t ; r p o l y g o n s & g t ; & l t ; i d & g t ; 8 2 2 3 3 1 2 3 5 3 6 4 3 4 6 2 6 6 4 & l t ; / i d & g t ; & l t ; r i n g & g t ; l u z q 1 6 q p q C v 1 B t D r I m H s C h F h 0 B k w 8 B 8 D t E 1 C n z B l l B g 6 C - 0 B g E 7 E 7 M u D 3 C r C q k C s i B h H _ 0 B - D 6 x R 5 4 P y t B j G & l t ; / r i n g & g t ; & l t ; / r p o l y g o n s & g t ; & l t ; r p o l y g o n s & g t ; & l t ; i d & g t ; 8 2 2 3 3 1 2 3 5 3 6 4 3 4 6 2 6 6 5 & l t ; / i d & g t ; & l t ; r i n g & g t ; h 6 5 m t r 1 p q C l I t I 1 H - E 3 G h H 2 H s H & l t ; / r i n g & g t ; & l t ; / r p o l y g o n s & g t ; & l t ; r p o l y g o n s & g t ; & l t ; i d & g t ; 8 2 2 3 3 1 8 0 2 3 0 0 0 2 9 3 3 7 7 & l t ; / i d & g t ; & l t ; r i n g & g t ; h 2 m 5 7 8 8 1 q C u p C y C 3 o B 0 5 B w E 0 E l v K 2 3 X y C x D 4 C q C 3 5 G - E 5 j S - w O - 2 O v C 1 C g C n p C p C n C 2 h F 7 1 S t o G p y B 9 G w S - D _ C & l t ; / r i n g & g t ; & l t ; / r p o l y g o n s & g t ; & l t ; r p o l y g o n s & g t ; & l t ; i d & g t ; 8 2 2 3 3 1 8 0 2 3 0 0 0 2 9 3 3 7 8 & l t ; / i d & g t ; & l t ; r i n g & g t ; y 5 o 7 1 z l 2 q C 8 n i D 6 m d 4 G i H i E 3 5 G _ D t B q 4 E n y D g j G t g L k k D _ D 6 3 R q t J n h C j n B _ D j 7 B x C 8 B g C 8 H i F v - B z 1 F g n Q i D 7 D & l t ; / r i n g & g t ; & l t ; / r p o l y g o n s & g t ; & l t ; r p o l y g o n s & g t ; & l t ; i d & g t ; 8 2 2 3 3 2 0 0 5 0 2 2 4 8 5 7 0 8 9 & l t ; / i d & g t ; & l t ; r i n g & g t ; 5 k 8 _ 2 5 l - q C y C w E z D q C F 9 m B v B x C 8 B 3 C S l J l G o K & l t ; / r i n g & g t ; & l t ; / r p o l y g o n s & g t ; & l t ; r p o l y g o n s & g t ; & l t ; i d & g t ; 8 2 2 3 3 2 0 0 5 0 2 2 4 8 5 7 0 9 0 & l t ; / i d & g t ; & l t ; r i n g & g t ; 9 r x r - p i - q C w C x D z D r I 3 D g E 8 I 0 P v C w D r B o O l E g F 1 P & l t ; / r i n g & g t ; & l t ; / r p o l y g o n s & g t ; & l t ; r p o l y g o n s & g t ; & l t ; i d & g t ; 8 2 2 3 3 2 0 0 8 4 5 8 4 5 9 5 4 5 7 & l t ; / i d & g t ; & l t ; r i n g & g t ; t z 8 h t 0 g - q C w C i N 1 D k E i 4 B g L x C 4 F m F 4 g B p G j C & l t ; / r i n g & g t ; & l t ; / r p o l y g o n s & g t ; & l t ; r p o l y g o n s & g t ; & l t ; i d & g t ; 8 2 2 3 3 2 0 3 9 3 8 2 2 2 4 0 7 6 9 & l t ; / i d & g t ; & l t ; r i n g & g t ; 6 y 7 n h o x i r C 6 U y y C z y N 4 J u h C 0 r B n I y E p i B h P l t J y E 3 D g E 8 D 7 k B 1 p C q c u 9 B n l B r m E 3 7 C 4 l C i T 0 D v G t V 3 E 8 X 2 B k D g D j C & l t ; / r i n g & g t ; & l t ; / r p o l y g o n s & g t ; & l t ; r p o l y g o n s & g t ; & l t ; i d & g t ; 8 2 2 3 3 2 0 7 0 3 0 5 9 8 8 6 0 8 1 & l t ; / i d & g t ; & l t ; r i n g & g t ; r u _ z 8 - 2 o r C w 7 C s r B 8 h C g H s C i E 5 m B g j E 8 1 B r l B z E 2 B m n B m b & l t ; / r i n g & g t ; & l t ; / r p o l y g o n s & g t ; & l t ; r p o l y g o n s & g t ; & l t ; i d & g t ; 8 2 2 3 3 2 0 7 3 7 4 1 9 6 2 4 4 4 9 & l t ; / i d & g t ; & l t ; r i n g & g t ; t 6 r 8 i k j 0 p C s y C w z H s r B - u B z F 4 C n C j C y 5 B k q C 8 J n L 9 H h i B 6 Q s V 4 E t h B 6 j B 5 W 0 E n I 2 G v D 4 C k E g E j 6 J y 5 C - 0 C j 7 B h l B u j B 5 g B 3 5 B 2 j B r 5 B m i B t V r Q h E l G 4 1 C w B 6 E _ k B 3 p B o D 5 C n a - p C t l B w 4 E x V m D i F y j C w r C 6 7 C h j L 5 t C 3 I n G q P 8 I h f 1 0 G q r H x f 6 F 2 B - I 3 d & l t ; / r i n g & g t ; & l t ; / r p o l y g o n s & g t ; & l t ; r p o l y g o n s & g t ; & l t ; i d & g t ; 8 2 2 3 3 2 0 7 7 1 7 7 9 3 6 2 8 1 7 & l t ; / i d & g t ; & l t ; r i n g & g t ; p q p o l s 3 o r C k 1 _ v B 0 n g E r i - I _ x y O j 4 o T x 8 z G 0 8 s K h n v B 3 x n t B - l 4 Z h 6 3 M x 1 y 4 B 4 l N j w B t _ y B k v Q 4 7 w K 8 o 2 F 6 1 y C 1 4 w P 1 8 8 S 3 8 0 q B r _ 1 R 0 t 7 M 7 6 y D v v j W q 4 l F h 9 o M y 1 h Q & l t ; / r i n g & g t ; & l t ; / r p o l y g o n s & g t ; & l t ; r p o l y g o n s & g t ; & l t ; i d & g t ; 8 2 2 3 3 2 0 7 7 1 7 7 9 3 6 2 8 1 8 & l t ; / i d & g t ; & l t ; r i n g & g t ; v w u s _ l p q r C l y P j i s C h r _ G t L O h C z H q j G 8 v C u D y D m D i D l H 5 C s 8 l B g z P h i C n n d v E g s D 4 p Q z C 4 F s S g D 9 d & l t ; / r i n g & g t ; & l t ; / r p o l y g o n s & g t ; & l t ; r p o l y g o n s & g t ; & l t ; i d & g t ; 8 2 2 3 3 2 0 8 0 6 1 3 9 1 0 1 1 8 5 & l t ; / i d & g t ; & l t ; r i n g & g t ; t y o t 3 k u p r C x 9 B s _ E 4 J 4 E g E - C 7 7 F m _ R 3 m I h W u q D r E x E 2 D i D m s C 5 T s y D 2 m B k x L p e z Y & l t ; / r i n g & g t ; & l t ; / r p o l y g o n s & g t ; & l t ; r p o l y g o n s & g t ; & l t ; i d & g t ; 8 2 2 3 3 2 0 8 0 6 1 3 9 1 0 1 1 8 6 & l t ; / i d & g t ; & l t ; r i n g & g t ; q w - i 2 2 h p r C - o M m k J u p K p w F h D p n H w 7 G m - F 8 - F 4 F 4 n B k D u m M s 8 F & l t ; / r i n g & g t ; & l t ; / r p o l y g o n s & g t ; & l t ; r p o l y g o n s & g t ; & l t ; i d & g t ; 8 2 2 3 3 2 0 8 0 6 1 3 9 1 0 1 1 8 7 & l t ; / i d & g t ; & l t ; r i n g & g t ; 2 g h 4 _ i i p r C l t G y C 8 J t p B l D m G _ 9 d j 6 J 6 i G q i L 7 y C x E t C i D 3 - B 6 w L 5 6 E n 1 K p n L & l t ; / r i n g & g t ; & l t ; / r p o l y g o n s & g t ; & l t ; r p o l y g o n s & g t ; & l t ; i d & g t ; 8 2 2 3 3 2 0 8 0 6 1 3 9 1 0 1 1 8 8 & l t ; / i d & g t ; & l t ; r i n g & g t ; 1 u s 1 0 z s p r C o 6 u E 6 o S - 7 O i 7 8 B 9 5 v E x o n G 4 _ q B h w r B o 9 t B n l 8 B u j Q 0 6 B i 1 5 B n 1 b z s Q r 5 c h j o B 2 m q C 9 s q B k w i F 5 q v G k 1 l D 1 _ a 4 q u F 9 g 9 I 0 - 4 J z q 0 C 3 4 s B q u l C 2 k 1 K 9 m w B 9 l v F x z Y l u K 7 - z G l - r D 5 5 - C x i n X 3 z 0 D 2 3 r R w j 0 G - 2 i D q i 5 G _ 4 H y g t D 3 y O h q i C x g I t 8 x B g s I v y b l i S v l X z n b x r _ H 7 2 8 B 8 4 2 B m l o D o 9 R s 3 r C v u _ B 9 x C t g w B l 8 k E 3 3 3 I r j P g y K 2 v d v i U 7 0 I 0 2 r C 0 r u C q r O _ 8 x G 5 2 w Q s 3 V h g - G t z 6 K i _ z C 3 5 F v 6 w O k p g G - z X y j s E _ 9 4 G 3 5 v H u _ D _ y n D v i 2 B j 2 2 E t v U 5 y X 5 _ o G i w B j 5 J _ g 0 C 0 7 O 8 z 4 H x _ v C - n k M & l t ; / r i n g & g t ; & l t ; / r p o l y g o n s & g t ; & l t ; r p o l y g o n s & g t ; & l t ; i d & g t ; 8 2 2 3 3 2 0 8 0 6 1 3 9 1 0 1 1 8 9 & l t ; / i d & g t ; & l t ; r i n g & g t ; v 0 g 2 s o 7 o r C 4 7 C v D 2 C 3 n B p q E i 1 K z 0 E 3 G w 2 B r B r C j k D 1 U y H 0 m B p u I & l t ; / r i n g & g t ; & l t ; / r p o l y g o n s & g t ; & l t ; r p o l y g o n s & g t ; & l t ; i d & g t ; 8 2 2 3 3 2 1 7 6 8 2 1 1 7 7 5 4 8 9 & l t ; / i d & g t ; & l t ; r i n g & g t ; r s m p _ v k t r C l L u l B 2 N x F l G 5 D 9 q I p I p F h F r H z K s y B 9 T 0 G 3 p B p X 7 L 5 - Q l L p C w B k W h i B h G 4 k B t D 2 J - T o E z l C 7 T w l D t D _ G 4 G 8 G 9 l C p m C n I 7 F l F h F 8 I 4 I n K s c 5 G 6 L j F 0 C z D s C o C w t D 7 M 8 J m E g E p W h y B w X p m B l D h D 9 E 4 B 8 B k C 4 B k v B z R - E p I m E z D 3 D i k B 6 D x H _ F 2 5 C _ F v H i C 5 N 4 D v E u F 8 O 5 J 6 F 7 G l _ C x K m C y 1 B x J z Q u D 3 C s c 6 D x J w D x R r r B 2 X v K u F v E 5 C h E l G 8 C t D 9 D - F h E _ E o E x F 9 D g f s W 9 H n C o Y n f y D t C p C 7 4 D y b s s C y Y g L 6 S k G q M 8 D t B v E 6 F p G u H l V - G 2 H 3 - B 0 B i D 3 Y & l t ; / r i n g & g t ; & l t ; / r p o l y g o n s & g t ; & l t ; r p o l y g o n s & g t ; & l t ; i d & g t ; 8 2 2 3 3 2 1 7 6 8 2 1 1 7 7 5 4 9 0 & l t ; / i d & g t ; & l t ; r i n g & g t ; x p h y i y z s r C l L 2 M 7 O 8 Z p I 4 E g E 6 P _ L 3 G z G g B 6 C g E 3 g B v C 5 G 6 D 2 O g P 6 F p G 2 D 0 H _ C h L l I 4 Q t M - D j C & l t ; / r i n g & g t ; & l t ; / r p o l y g o n s & g t ; & l t ; r p o l y g o n s & g t ; & l t ; i d & g t ; 8 2 2 3 3 2 1 9 7 4 3 7 0 2 0 5 6 9 7 & l t ; / i d & g t ; & l t ; r i n g & g t ; z v 3 t y n 6 u r C i p k B 3 7 I 8 G 6 C l D _ D 7 o E 1 6 D n k S 1 r B x E 2 B 0 B g D j C & l t ; / r i n g & g t ; & l t ; / r p o l y g o n s & g t ; & l t ; r p o l y g o n s & g t ; & l t ; i d & g t ; 8 2 2 3 3 2 1 9 7 4 3 7 0 2 0 5 6 9 8 & l t ; / i d & g t ; & l t ; r i n g & g t ; _ 7 9 n z 8 1 u r C s J j I r I n F v H 0 S 6 B 2 F m D h E 8 C & l t ; / r i n g & g t ; & l t ; / r p o l y g o n s & g t ; & l t ; r p o l y g o n s & g t ; & l t ; i d & g t ; 8 2 2 3 3 2 1 9 7 4 3 7 0 2 0 5 6 9 9 & l t ; / i d & g t ; & l t ; r i n g & g t ; v u p 5 8 0 4 u r C 9 o T 4 J 3 D q G 6 D u t G 8 g D 0 F 2 D k F 8 E & l t ; / r i n g & g t ; & l t ; / r p o l y g o n s & g t ; & l t ; r p o l y g o n s & g t ; & l t ; i d & g t ; 8 2 2 3 3 2 1 9 7 4 3 7 0 2 0 5 7 0 0 & l t ; / i d & g t ; & l t ; r i n g & g t ; k u l x - j 7 u r C s E 1 F 6 C j F 8 D z N 4 B z C 2 D 0 H l C z S & l t ; / r i n g & g t ; & l t ; / r p o l y g o n s & g t ; & l t ; r p o l y g o n s & g t ; & l t ; i d & g t ; 8 2 2 3 3 2 2 0 4 3 0 8 9 6 8 2 4 3 3 & l t ; / i d & g t ; & l t ; r i n g & g t ; 8 s 6 k t 3 - u r C s E 8 G 3 D j F 9 E z N x C 8 B 1 E 0 H j C y R & l t ; / r i n g & g t ; & l t ; / r p o l y g o n s & g t ; & l t ; r p o l y g o n s & g t ; & l t ; i d & g t ; 8 2 2 3 3 2 2 0 4 3 0 8 9 6 8 2 4 3 4 & l t ; / i d & g t ; & l t ; r i n g & g t ; - 9 m k o v 6 u r C g 7 D w E z D h C 1 t B w n C o n C n y B h N 1 C o D p M 4 j C 3 3 D & l t ; / r i n g & g t ; & l t ; / r p o l y g o n s & g t ; & l t ; r p o l y g o n s & g t ; & l t ; i d & g t ; 8 2 2 3 3 2 7 0 9 3 9 7 1 2 2 2 5 2 9 & l t ; / i d & g t ; & l t ; r i n g & g t ; 1 6 4 k - _ 4 6 k C r X t D g H s G 4 Y s w B t B z C t a 2 B i D 9 D n X h G & l t ; / r i n g & g t ; & l t ; / r p o l y g o n s & g t ; & l t ; r p o l y g o n s & g t ; & l t ; i d & g t ; 8 2 2 3 3 2 7 3 6 8 8 4 9 1 2 9 4 7 3 & l t ; / i d & g t ; & l t ; r i n g & g t ; u _ g x 1 z s l l C j 9 B g R - B s C i Q v _ C - j C m j G o X p 1 J v E y L g C k D _ m B n j D s 6 D t - B v p B & l t ; / r i n g & g t ; & l t ; / r p o l y g o n s & g t ; & l t ; r p o l y g o n s & g t ; & l t ; i d & g t ; 8 2 2 3 3 2 7 3 6 8 8 4 9 1 2 9 4 7 4 & l t ; / i d & g t ; & l t ; r i n g & g t ; u 3 g z p h k 4 k C t X p I w Q n L 8 r B h C n F m G o w B q u C w D 4 F o D 5 C r G _ E & l t ; / r i n g & g t ; & l t ; / r p o l y g o n s & g t ; & l t ; r p o l y g o n s & g t ; & l t ; i d & g t ; 8 2 2 3 3 2 7 4 0 3 2 0 8 8 6 7 8 4 1 & l t ; / i d & g t ; & l t ; r i n g & g t ; 4 u 0 y u 8 x z o C 4 G l P u G m G 4 B u D - G n J n C j C & l t ; / r i n g & g t ; & l t ; / r p o l y g o n s & g t ; & l t ; r p o l y g o n s & g t ; & l t ; i d & g t ; 8 2 2 3 3 2 7 5 4 0 6 4 7 8 2 1 3 1 3 & l t ; / i d & g t ; & l t ; r i n g & g t ; - z q 8 l 2 s u p C w J 5 D t D v L n L 0 C 1 D k E m G 6 D u F 1 R 1 m B m G i C 6 B w D 1 E x C x E 5 C k D u H 9 H s b y G 7 D & l t ; / r i n g & g t ; & l t ; / r p o l y g o n s & g t ; & l t ; r p o l y g o n s & g t ; & l t ; i d & g t ; 8 2 2 3 3 2 8 0 5 6 0 4 3 8 9 6 8 3 3 & l t ; / i d & g t ; & l t ; r i n g & g t ; 7 3 _ u q p w u p C 9 h B K 9 9 B 4 f v S m i C - u B k t B 6 p C n v B i K _ G u G _ I 0 P 1 v D g - B t H 5 G o P o I 7 E g g C k M 0 P x J i z F 6 F k D 9 D v 3 B y D j _ E w o B _ B 2 B i D y s C 5 Y t 3 B r - B 7 D & l t ; / r i n g & g t ; & l t ; / r p o l y g o n s & g t ; & l t ; r p o l y g o n s & g t ; & l t ; i d & g t ; 8 2 2 3 3 2 8 8 1 1 9 5 8 1 4 0 9 2 9 & l t ; / i d & g t ; & l t ; r i n g & g t ; 7 s 1 n p h r p l C l L - O 1 c _ x E v F p 3 C _ _ E v L m E x H _ F n l B s L 4 p B 1 G 4 c 5 E 6 P q c m y F z C p N E g C 2 K n G j C t D h E 7 D & l t ; / r i n g & g t ; & l t ; / r p o l y g o n s & g t ; & l t ; r p o l y g o n s & g t ; & l t ; i d & g t ; 8 2 2 3 3 2 8 8 1 1 9 5 8 1 4 0 9 3 0 & l t ; / i d & g t ; & l t ; r i n g & g t ; 6 m s w - j r n r C h r D i - E x X t 4 E v o B u l B n m C w y B 0 E r O m G y P w k B m U 9 C 2 t G l l S 6 r D l E w K h R _ B 2 B m O y r D _ B t C i F l C r F & l t ; / r i n g & g t ; & l t ; / r p o l y g o n s & g t ; & l t ; r p o l y g o n s & g t ; & l t ; i d & g t ; 8 2 2 3 3 2 8 8 4 6 3 1 7 8 7 9 2 9 7 & l t ; / i d & g t ; & l t ; r i n g & g t ; m l z w 3 p i n m C p 9 t M 0 9 E _ _ x E x n k C g p l B j 4 x D g q k C q 4 v C g 1 7 G 2 r 3 D k p J & l t ; / r i n g & g t ; & l t ; / r p o l y g o n s & g t ; & l t ; r p o l y g o n s & g t ; & l t ; i d & g t ; 8 2 2 3 3 2 8 8 4 6 3 1 7 8 7 9 2 9 8 & l t ; / i d & g t ; & l t ; r i n g & g t ; t n 2 j 4 9 o m o C k m s B g v u E g x w F s y x W 2 w q C - i q B q v G g v T 8 4 a t h 2 D o q 1 C q t v C y n t E 5 7 u J & l t ; / r i n g & g t ; & l t ; / r p o l y g o n s & g t ; & l t ; r p o l y g o n s & g t ; & l t ; i d & g t ; 8 2 2 3 3 2 8 8 4 6 3 1 7 8 7 9 2 9 9 & l t ; / i d & g t ; & l t ; r i n g & g t ; _ 4 2 x t 3 q 8 q C j I r T m E x H v C 6 B l R n J s H & l t ; / r i n g & g t ; & l t ; / r p o l y g o n s & g t ; & l t ; r p o l y g o n s & g t ; & l t ; i d & g t ; 8 2 2 3 3 2 8 8 4 6 3 1 7 8 7 9 3 0 0 & l t ; / i d & g t ; & l t ; r i n g & g t ; v n t 0 r t s i l C w 0 J u E 1 o B 9 h K z 8 M v u C u V 2 E i E - E o _ h C u D z l B 5 m K - G 8 H k F 8 E & l t ; / r i n g & g t ; & l t ; / r p o l y g o n s & g t ; & l t ; r p o l y g o n s & g t ; & l t ; i d & g t ; 8 2 2 3 3 2 8 8 4 6 3 1 7 8 7 9 3 0 1 & l t ; / i d & g t ; & l t ; r i n g & g t ; 8 n 8 y s y k l l C w C 1 F 4 C l F m z C 4 E o G 3 s B z J 7 E m E q C o C 6 I s 3 B 6 S q c k w C n W i I x E v G n e k D g F i t B 0 j J q W 6 K n G y m B u g B & l t ; / r i n g & g t ; & l t ; / r p o l y g o n s & g t ; & l t ; r p o l y g o n s & g t ; & l t ; i d & g t ; 8 2 2 3 3 2 8 8 4 6 3 1 7 8 7 9 3 0 2 & l t ; / i d & g t ; & l t ; r i n g & g t ; 4 h m 7 g y u h q C s E y E h C p S t I s B 0 5 D r 2 E p Y p P m N i z C 3 o B r 4 C h C 1 H u o F r H 3 M r E w D x 6 F 2 5 H 1 5 S z a h K r C n C j G _ s B & l t ; / r i n g & g t ; & l t ; / r p o l y g o n s & g t ; & l t ; r p o l y g o n s & g t ; & l t ; i d & g t ; 8 2 2 3 3 2 8 9 1 5 0 3 7 3 5 6 0 3 3 & l t ; / i d & g t ; & l t ; r i n g & g t ; i q w _ o 1 r _ q C 0 o 3 E v 4 r H 3 i j F m m i C x 9 W g 7 O x 2 3 B m 8 g D 6 u M 5 k S n w 4 B m - m B 4 5 J 3 o K 6 7 T m _ o D p u Z h u 7 C 4 3 r C 9 8 a u 4 H 6 y M v 2 F k 8 O n g Q 3 8 h E & l t ; / r i n g & g t ; & l t ; / r p o l y g o n s & g t ; & l t ; r p o l y g o n s & g t ; & l t ; i d & g t ; 8 2 2 3 3 3 1 1 1 4 0 6 0 6 1 1 5 8 5 & l t ; / i d & g t ; & l t ; r i n g & g t ; q m i 3 u 5 z - q C h g 0 1 B 9 5 I t 7 k G 6 k i C - n c 5 2 p N r w 7 B x 7 l G s x W _ q h D w _ k B - x j C & l t ; / r i n g & g t ; & l t ; / r p o l y g o n s & g t ; & l t ; r p o l y g o n s & g t ; & l t ; i d & g t ; 8 2 2 3 3 3 1 8 6 9 9 7 4 8 5 5 6 8 1 & l t ; / i d & g t ; & l t ; r i n g & g t ; u l 9 9 q 6 g n r C 1 r E 3 S t D x D 2 E i J 5 H p S x q E h F k C j f 5 4 F r y B x E m Y o k C l C 5 d y 7 B & l t ; / r i n g & g t ; & l t ; / r p o l y g o n s & g t ; & l t ; r p o l y g o n s & g t ; & l t ; i d & g t ; 8 2 2 3 3 3 1 9 0 4 3 3 4 5 9 4 0 4 9 & l t ; / i d & g t ; & l t ; r i n g & g t ; r u 4 j n z q p r C s E 1 F n D i E j 5 G 0 7 E z H v K t H 5 E 6 O v B t B o I n E 7 G p S x K x R u D z E 2 B h E 6 g B 1 I y C 0 C r C g D 3 n C l j E r v E 8 z B & l t ; / r i n g & g t ; & l t ; / r p o l y g o n s & g t ; & l t ; r p o l y g o n s & g t ; & l t ; i d & g t ; 8 2 2 3 3 3 1 9 0 4 3 3 4 5 9 4 0 5 0 & l t ; / i d & g t ; & l t ; r i n g & g t ; 6 k 0 - m z j q r C 0 G 8 G 4 E x H n H 6 B _ B g C p C n C j C & l t ; / r i n g & g t ; & l t ; / r p o l y g o n s & g t ; & l t ; r p o l y g o n s & g t ; & l t ; i d & g t ; 8 2 2 3 3 3 1 9 3 8 6 9 4 3 3 2 4 1 7 & l t ; / i d & g t ; & l t ; r i n g & g t ; 8 8 x 8 _ 6 x r p C x 1 D h v B 1 F g r B p p H o G 7 C 1 z M 3 Q n B q v B 6 u B 7 G w O h J u B m 5 B x F x i B Z p 3 C o q D p G 7 D & l t ; / r i n g & g t ; & l t ; / r p o l y g o n s & g t ; & l t ; r p o l y g o n s & g t ; & l t ; i d & g t ; 8 2 2 3 3 3 2 0 0 7 4 1 3 8 0 9 1 5 3 & l t ; / i d & g t ; & l t ; r i n g & g t ; l n 0 7 q 6 k q r C 8 2 n H g 0 s C t k z C l i g B o w J z i C g l X s o M & l t ; / r i n g & g t ; & l t ; / r p o l y g o n s & g t ; & l t ; r p o l y g o n s & g t ; & l t ; i d & g t ; 8 2 2 3 3 3 2 0 7 6 1 3 3 2 8 5 8 8 9 & l t ; / i d & g t ; & l t ; r i n g & g t ; r 3 9 t x p t 3 p C k V v D g H u G n h B t W k C y O 2 F n E n U l J h Q s H & l t ; / r i n g & g t ; & l t ; / r p o l y g o n s & g t ; & l t ; r p o l y g o n s & g t ; & l t ; i d & g t ; 8 2 2 3 3 3 2 3 1 6 6 5 1 4 5 4 4 6 9 & l t ; / i d & g t ; & l t ; r i n g & g t ; g 8 l 0 _ k y 8 p C w C o V 2 E k E t K m k G j 3 H 9 n J h u F y 3 C z Q 6 X 2 B h E 5 t D p - B n g H n x F g 4 M & l t ; / r i n g & g t ; & l t ; / r p o l y g o n s & g t ; & l t ; r p o l y g o n s & g t ; & l t ; i d & g t ; 8 2 2 3 3 3 2 3 5 1 0 1 1 1 9 2 8 3 3 & l t ; / i d & g t ; & l t ; r i n g & g t ; p z z l 5 s w _ p C g q c p m a 2 g r B v z Z k 8 8 Y 9 y r B s k K h 3 R g m s B l 7 0 L m 8 z G 2 1 g D r 3 z N x i D w 0 K r x D i _ e 4 n s D q q e l o k Y y _ l B v 8 f 8 r X 5 n m B _ r 0 C z 4 5 C u y W 9 l z B 7 i W l s l D 2 2 0 C 5 7 z G 0 7 8 E v o 5 C 5 _ B 9 s v B g t l B j p g B & l t ; / r i n g & g t ; & l t ; / r p o l y g o n s & g t ; & l t ; r p o l y g o n s & g t ; & l t ; i d & g t ; 8 2 2 3 3 3 2 4 8 8 4 5 0 1 4 6 3 0 5 & l t ; / i d & g t ; & l t ; r i n g & g t ; _ o m _ y 4 n y p C j q I t D 0 C z D g j C l D h D v B m u I x C 8 B 3 C n p C k F 8 E & l t ; / r i n g & g t ; & l t ; / r p o l y g o n s & g t ; & l t ; r p o l y g o n s & g t ; & l t ; i d & g t ; 8 2 2 3 3 4 4 2 3 9 4 8 0 6 6 8 1 6 1 & l t ; / i d & g t ; & l t ; r i n g & g t ; 6 - s m y 7 g - p C 7 x F p T n D z H _ L 2 E q z H u l B j L _ e 9 I m D w D 2 B j E _ E w C g 8 C s a 4 E o G l b 4 J n 4 E u E i H 1 H i r C n F F x B k C 5 Z W I 5 g B p K g 4 E s D 6 B 1 f p 8 C t r B 8 2 C 2 I m M g 9 C y E o B 1 D i E - g B 7 N 9 M m g G _ O 0 1 D 9 G 5 V 6 W o F w H 1 S 8 g B 9 G v J 2 X _ B r C h Q o D z E j f n B 5 J 4 H u H 5 h B 5 g E w E s N l o B t o B o H m D 3 G w D 2 B m D x E 5 C p C g D 3 d & l t ; / r i n g & g t ; & l t ; / r p o l y g o n s & g t ; & l t ; r p o l y g o n s & g t ; & l t ; i d & g t ; 8 2 2 3 3 4 4 2 3 9 4 8 0 6 6 8 1 6 2 & l t ; / i d & g t ; & l t ; r i n g & g t ; s h k 8 0 z l q r C w 6 D w y B 0 C 4 C i m K j F h o H 9 g E n 3 L 7 1 - F 0 i k D 1 3 C z i R 3 8 U n 6 k B t D y E n 2 P k q C y n P s E 2 C 4 C u l P g r B o l D r w J 1 l C 3 F n D o G m u o B 7 _ 2 D 4 w - E r k h B s l C m o C j 7 B s D w D r J k D - D 3 3 B g k C 9 1 S r 7 k K l h u G j 2 5 J g M x C 8 B g C r C w p J 5 v d p 4 l D u D 0 D i 9 J v x n F t B x C w 3 L 0 D r G l k K l C n _ f w 9 D 6 l G v q I o s C i g h D m 7 T n 6 B z p k B 0 3 D 9 9 o E y 1 F l B w s E p j C h q G 5 n V t E z E 1 n D r G _ E n u T m 8 Q 7 M x E 2 D h J r - G h g E 9 5 B 1 C r B r C w H 8 2 I w m G h g E z 1 K h 8 L 5 7 O - q B r 1 o B w o T x 1 T 1 C 3 C k D - D z n a q w h G & l t ; / r i n g & g t ; & l t ; / r p o l y g o n s & g t ; & l t ; r p o l y g o n s & g t ; & l t ; i d & g t ; 8 2 2 3 3 4 4 2 3 9 4 8 0 6 6 8 1 6 3 & l t ; / i d & g t ; & l t ; r i n g & g t ; j g - r 4 j 0 q r C w h H u 1 3 G k n g F o 5 p B p k R - g m I 3 0 9 H t x R j m H 8 s q B s i 6 E & l t ; / r i n g & g t ; & l t ; / r p o l y g o n s & g t ; & l t ; r p o l y g o n s & g t ; & l t ; i d & g t ; 8 2 2 3 3 4 4 2 3 9 4 8 0 6 6 8 1 6 4 & l t ; / i d & g t ; & l t ; r i n g & g t ; o 9 k 3 u h m q r C s 6 p C q 5 Y 8 s 0 B o h J _ t p E k 7 b z l G t 7 n C s s G 4 v k D & l t ; / r i n g & g t ; & l t ; / r p o l y g o n s & g t ; & l t ; r p o l y g o n s & g t ; & l t ; i d & g t ; 8 2 2 3 3 4 4 2 3 9 4 8 0 6 6 8 1 6 5 & l t ; / i d & g t ; & l t ; r i n g & g t ; w k h p 4 v k r r C r 6 H o m E 9 S z D s B i J g G w _ Z l V 6 F 0 H g s C & l t ; / r i n g & g t ; & l t ; / r p o l y g o n s & g t ; & l t ; / r l i s t & g t ; & l t ; b b o x & g t ; M U L T I P O I N T   ( ( - 1 0 . 6 8 9 1 1 5 9 3 9 4 3 5 8   5 1 . 3 8 8 8 6 2 4 3 2 1 2 5 2 ) ,   ( - 5 . 9 9 4 5 6 0 4 3 8 6 9 4 5 8   5 5 . 4 3 5 3 0 7 2 7 7 2 7 0 5 ) ) & l t ; / b b o x & g t ; & l t ; / r e n t r y v a l u e & g t ; & l t ; / r e n t r y & g t ; & l t ; r e n t r y & g t ; & l t ; r e n t r y k e y & g t ; & l t ; l a t & g t ; 4 5 . 8 3 9 7 6 7 4 6 & l t ; / l a t & g t ; & l t ; l o n & g t ; 2 4 . 9 8 4 5 6 5 7 3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2 4 2 4 4 5 0 7 6 4 6 5 4 5 1 0 1 3 & l t ; / i d & g t ; & l t ; r i n g & g t ; h s x w 2 _ v 0 2 C k m 1 s D s u 8 j H t 3 g O v 0 _ 5 I q q m L m k 1 E 9 g w k C _ 9 l i B 5 _ w K 8 q 6 M _ z k l C 3 y v q G 8 g 2 B 5 i 5 v C s 8 k q D x z h K u u m - H 5 2 m Y 2 j 5 z F w - y w B q 5 q s F r _ 4 6 B m k s 1 E q g z W q m _ 7 V i 8 9 9 I n x W s q u q C 1 8 w 8 E m k H 4 4 4 6 E h 2 V 3 7 1 h C n n 5 0 E z g c y 2 5 s B z x l r C r 2 l J 9 l 0 q C z o 9 p D s z s E 6 0 6 8 B q k s 7 B u 1 h M g q 1 l C 9 7 v o E l y 9 T 2 w 9 I z m 5 r E x _ 2 i C w 4 5 O m 2 l R m 7 q 4 M - 1 o D z 2 v 0 D x j j C - m x r D v m w v E t 6 v E v 6 7 7 K m 9 _ C i v u C y k 3 m C r r s t F n k o s B r o i J _ 0 h k B n v 2 S y h 3 3 D w h 7 4 E u g s i B z s H p x s 6 F 7 r t x E v s 0 R g 3 j G j h g 5 C q 6 q z C u 7 k 7 D q _ S 9 x 1 W l s i w B _ x r 8 B g x 8 9 E 3 k v 1 C 3 r _ 0 B g 7 9 r B u z - B 6 z 3 w J 9 0 u x D 3 j 5 G 7 m v 1 C z k o y B 9 8 l b g w x t Q p - o H n q 9 j D h 7 j R 1 n i I u o w z E w 6 1 g D x 1 4 E 3 3 x B v h 6 r E 2 l u n M z F i n 9 C _ 7 s k L 1 i q q C w i 1 0 F - _ J 5 p v 1 D u s 8 W p 0 6 g F m 6 i E l m 9 8 C _ 6 _ 6 C h _ y L 0 8 k i J w J h 2 4 u L y o l P 1 i 8 3 E v y 0 l B 6 n N x h r b 1 i 0 2 C l 5 7 g F _ s 4 S u r 4 0 C t y 7 k E 5 y v Y t 2 f 5 o 9 o I h 3 u Q k o v K _ i 4 y H i 5 K 2 t 9 z B r t 1 4 C 6 w g J 0 z x s B 1 7 y z F s q b x k t g C y 1 l z E 9 9 e k r 3 o B 5 w p q E o 7 Y x p 3 _ C 7 2 l 3 D 3 5 u L 4 r q s C l 8 m m B y p 0 X q x 9 t H i n i B n y 4 p C r v _ s F t 2 8 o K 0 x 3 I g 6 w 4 C w 0 g h D 2 m v E 1 x - 3 I 0 6 v h B t 3 9 g F o m I j 4 4 h H i k z M j x 0 8 G 8 r p a g 4 8 6 B y q s k H t o g C k s k a y g g s H k 6 p B _ m o h D 8 _ 7 k C 0 u d 2 u k 5 D j 4 t n C q u i B 7 h y z L 3 1 L - p 1 9 M 8 4 8 B z m n _ F t 3 x 4 D _ i 2 n B s q j 4 K g k t Y w _ _ s H z v 8 R w m l M g _ x _ B 2 l v 7 D s t 0 X u i 7 h F v i v g B - 2 7 3 D 9 5 0 _ C h t D g x 2 u D u 0 7 y B 8 4 w D h 6 5 1 D z l l g C y p t B l 4 6 q C y v m J g v 2 m B 3 s 9 B i _ y n D v p 2 t B u h 1 G u 7 p o E w y n n C v t x h B h x l _ D 1 h k F z q u r C 3 s _ m F q q x D y j t i B 0 y 8 q B 7 _ p k B l - h J j w 2 2 E y u v X 2 u u y C _ u 4 2 C w q b 1 - g n G j 0 8 l B _ 5 l a v n 0 D k - x t E 9 s w i C 2 u 4 G 8 x 1 6 F 9 k z X 8 u s 1 C r 7 v v C s r 3 W 0 s 3 1 E 9 7 U k z h 2 I w o t U p o g C h - m g E x p v 7 E _ l i P x w q Z _ p X - 1 x Y w 0 8 E u g o O n _ y k C 1 y _ C w l n - C u i q 5 B 6 l i 1 D Q n x 3 i D - T l j o - C l X q 2 5 - K w s 6 B u k p 4 H g 7 l i H g m Q q 9 F y r n 3 V _ l x o B z n s E - 9 9 8 C y x j p E 4 9 w N r m t 0 F r g n B v o - 1 L r 8 a s j 6 t G m i 6 h B i 4 u I s v l 3 B s w l U s p 9 K u k z D v z p z I k u 1 F - 1 3 _ F o l 2 Z p s j z L 3 B x 6 t o J z 2 x D 9 x n j K i j I 0 j j 8 C v 8 5 v D z u y C x n o p C 0 r 3 T w - p h C l 6 i 2 B 5 q 4 X 1 5 4 O z w g P y 6 4 6 H j - x v F p 5 q B j m g h C n x v 4 C r q x C 9 o 7 1 F q v - g B 3 v 6 H y z i B 7 3 n p B s 7 5 c g z 8 9 B i n o q C 5 g w Q w v - x B n _ h F p i y p C g x n y C _ v 1 h B 9 t 9 8 F x 3 v R 1 k z v H l v l p B t l 0 V i 2 q s C 1 4 9 h C 3 i q 7 B l k y M 0 t q a p 4 i x H w 1 y T m k 0 x D w t o z B h h y 4 D w 1 i K 5 j _ j Q y r 3 B u 5 z w D k 8 s t D - u u D p w _ i F - y - m F w 8 t D p g h k D p i h s C v 4 y E 2 9 t i B 4 7 i u L q 0 c n 6 7 4 J m 3 z l B m i 9 D 4 _ 5 r D 5 l 5 k H m m T z z v 3 P n u l X l 3 k M x u z 1 D 1 8 h d 6 r p 7 C 6 9 h u C _ g 5 B u 9 l 6 D 1 h 1 1 E 2 n 7 l E _ 8 - B 0 v m p D t 2 i u Q s p 1 2 N h 8 - D r s y t D 8 w m 9 E 4 i q x Q o y 3 k F g w y i D 4 m s 0 D x 1 m o E j v I i h s 8 F h g 2 i B h y h 7 D 8 3 m m E y m - x B j 9 m i G o 7 g y D y 7 0 S h i 7 W j _ p 0 L s p g 0 L t - 7 Q 0 7 5 1 H 9 2 x - G - q s b 5 r o 6 N k 8 _ x C p v u X z z g j C g _ 6 w C _ 3 l s B q z 1 X 3 t k 4 G 7 h o W _ 1 g r L v u T g l t j H 5 z z D 8 t 0 g D k u 4 q C v i m o E t 5 3 j B 1 w h y J 4 v u s H 6 6 y 1 C 8 - 9 s M k - y z D v n p q D 5 1 n u P g g B x 4 _ w K 0 r g U h q 3 m T q n - 7 E - - p G _ 8 9 2 B x j r p F k k g u D g m 2 4 I 9 - 1 L t m g 5 C 3 g k 8 L y m z T 0 8 3 o M 1 z 1 B v r _ 9 B 0 9 4 7 N 3 q r W k 3 y g M z 5 x w I w o z S 7 5 h v H 9 4 w p E v s W 0 n j g J l 1 h D 3 7 x h N 6 8 i 3 F r l Q 1 r k _ B l t y z H 4 y x i D i 6 j Y 5 5 z q B q _ s - P 2 g C z - 8 3 M i v 6 4 F h z 4 Y w i g Z 0 o y p J j i h 9 G g E o 6 m 3 E s z k s U 3 8 r L 0 k x i N u 5 0 D l 0 N q 6 n p a 4 3 T o y l w B t y 2 1 F h 5 l 3 D s p z 6 C x q z m C 3 w r h H j z F 2 q q 8 F 4 3 v m U 4 z m L 0 C o j v 3 k B 0 C k u l 4 I n l k l J x 6 c _ h x i h B y v q H y t k r F - r x t I w r 0 7 B _ p j h R t i 6 h H - r 2 E s t u y I t z j 5 F r 7 q n R 0 2 h o C o 2 6 x Z 7 6 s B u x g E g q z v a g 7 x 4 C 5 q i k M 2 u _ l B 3 1 q w G 9 s 8 r D j r h u X o r 5 Q w k 8 5 K o 0 4 1 E z o 9 N v n g j W n h E y 8 _ u E n i i n L 4 4 3 j M h 3 y q D 1 x W 9 l 1 z a 8 k J r g z q X s y u B i u z _ H p h - o D t 3 3 h P q 0 h M p 6 q n O x p t m B s t 5 l H p 6 q n O s m 0 0 D l - 7 - C s o 0 o M t r q o M 2 0 j j D v o j h D w p m 2 B 6 _ 3 p E 8 6 p 9 K 9 v g 9 K w w y g G _ 7 s Y 9 t _ v L h 0 x w L 9 t _ v L 4 o 3 E 0 5 3 x i D 0 r 1 _ E u _ i h B 8 _ 2 4 G n n g k M h 7 b x 1 x 5 S k t 0 p C - 0 l E k 5 4 r T i 2 r x C n - h 0 F t 6 3 D o 3 j q v B 7 s - h J 9 3 9 F 9 l 3 q v B - g 0 g E r q 8 a 2 g h J o w 2 y x B z - z q B _ o w 4 F l h i 4 M 7 m C 0 i 2 5 H q g 0 j C - m m Y _ 9 l _ Q q 2 J s s i i C 3 p s O z s t 4 I x u C y k - g N v 4 o o H 5 m r v B 0 u m 5 F t z g H 6 o - h B 3 u 9 o D 9 o n n B v - j 2 B l u q D p - 7 s B 0 _ 2 i I q z 9 G 2 9 l w K 6 3 9 W q r h C h t 7 G j 4 _ I g 4 y 1 J - o 1 B q _ o S t x n D m y 2 F n - l U m p i h B i 3 6 h D q 2 2 0 C 2 t n B 4 1 p B p j 9 w B 2 7 5 X 8 2 9 O _ g 4 l B 5 4 v Y q 6 X 1 8 6 P 2 q o C w u t B 3 _ i C _ k _ _ D 4 s r g B k 5 6 T u g x 6 G s l t B n 5 8 6 E j j O 9 5 Z x - q L 8 q q E n 1 n L m v y D n m 1 B 3 z D k x 4 B z r q C z - 7 C 1 o q C 7 q q C p 2 k B j 3 o C _ g k E o _ t o B - v 1 0 B x 1 t D 7 3 o 2 B - 3 o 9 F 9 t u 3 C n 8 q W h n 0 _ B l 5 1 e 0 s k 0 F j q z H 9 m 2 t F m 3 _ h B 6 i k F 1 7 T w n a h 8 u B w 8 g M u 1 x t B 4 2 v L v q k J y 8 l J y 0 l L _ g 7 C p 6 z B m p k N l u w H m q 8 G q q s H 5 _ i F t v 7 H q 8 _ G r - X u h 6 H s 9 9 F n z h G x k - F s p 5 C m - q 5 C x x y B v h t M 7 - t v C y k 6 o B x j z D k 6 v P l k l v C z l q x B y z z u B m o n 9 G u 5 C q z h c 6 q o n B n k C 5 1 k B r o 1 C y t l D 1 i 9 B w - s B m h j C h q b q m g C i 6 v D p 9 P w y t C y i v B 4 v n C 6 x o D 0 8 v D i w 3 D z J m - g H 1 - u D 2 5 8 E 6 y 1 C 4 n 2 E B w n 3 C n t 4 D g 9 9 C t i o D 4 6 x H - 6 z B 1 m z D k 3 1 B 0 o y D 7 w u B p y o C s r 7 D u 6 k B 6 u 8 0 C m z u u C j k l F i 9 4 h B 2 t 3 H o v s c 5 x c j 1 t B 5 x k D v i w B z s 6 B 0 9 g B m u v B s i P 6 m a l j q B s l g C r j s B 0 w q C o x r B p x u B m i 8 B v g r B 9 2 v M l 6 v B o 1 x B p p z C h n m Z x 2 Q m 9 w v E _ 8 j o E w 0 u G 1 6 t O t w 6 4 G s o U 7 0 z _ B y p k H 0 o U y n L s h t B 7 z t B _ 3 2 E v 5 u B _ - 2 B g y P m s 1 B i L g 5 j B w k o B h q k B r w y H 4 2 g B 0 r 9 F j p 7 N q n v B q r s D _ 7 9 V 6 x j Z k j 3 Q j l i - E 0 t 6 g B s 9 B s 6 u z G l m m o D m q k K _ i q t C s 5 9 J k 6 o 1 F v r B 0 4 2 2 E 0 c q 5 j B r 0 h N 4 u q I u 2 d t 3 0 B 5 4 X n 2 y D k t 9 B 5 2 u I w x 1 C x q 3 B 6 - m B - r i C g p p B u o x G s u q D y z r B 7 g v D x g h C z y B j q 1 G h u o G 6 5 w C s x 2 h E v 2 5 C r t 8 2 B m x K h 4 j _ H 3 2 o B t g g s H g t 0 g B m k x J 1 i 5 K - 9 t - C 1 u k s B m l o B 5 j s v H _ o h 0 B - h w C z 9 y x E k 8 i 2 B q k y L 7 t 5 E - h W r u 9 S 2 4 z Q 7 r 1 u B o t y C m t 5 B u q 8 M i T q j h O 5 7 s 0 B q 6 m g D t 5 l I v 6 1 U z 5 g _ B 4 y z v B q s 2 S h 2 l R 9 w k 7 B j 5 y R l z p b 9 _ h 1 D _ k 8 r B z x _ m B - 8 m j O i 2 F 1 p r m D h z x 0 C n j g w C t 6 p Q 0 w y Z w n l 4 B p 4 l Q - t m R - s - 6 C r h q V 6 y q 7 B u z X 8 v 8 B m v g i C h 9 0 t B v s 4 r B - g O 6 g 8 v E 7 k u O l 0 3 i B l 6 K y u 2 a j 5 r M 7 x z X j o C g y 8 _ C 3 l 3 h E u q 2 X r x B 8 X u 6 6 B - 3 o z B 3 y s k D 1 y v x B - 2 l Z p q 0 X 2 - m s F n B 9 g - g D t t k B x j 4 g B 2 t 8 l E 4 o i u C h 9 0 O m 6 m B n p 2 w C v g w i C 4 j z H i u i y E q o 7 z B n m f 1 i 8 u B _ m g C j x t 2 G l _ 3 c _ r q 6 G o n g d r s 6 G 6 0 r 9 F 7 r x l B 8 9 _ H p t h 1 D 9 t k h B g r _ U g i 9 z K 9 6 p b t m s t I x h m f h q - a z y 1 x C l p q 1 K 0 x 0 E j 1 3 m I 4 - 5 6 C 7 _ l 5 C m 6 o L 2 t m v I i y n V x s - 3 J 9 p x D k 1 p H h t 5 - Q y k 9 h H 2 - - h C j - 6 0 H 6 7 7 z B 6 2 h r B x y 5 2 H i w y i P 6 I g 4 2 v P x u s B x l p n D 4 r _ k E q m k n D l 6 7 6 E q n 5 F x 7 s z C j k C m l 8 x B k x 6 7 B 2 i u 2 C k 6 k R 6 g r D 7 t x B s o _ 4 Q k i k Q m 7 8 v D q 7 o F n n 7 8 F _ n 2 T l j l g E h p 9 - D y 7 N 4 1 1 8 C n l t w D n q o D _ 6 4 O 1 w y m B m 5 m - F j j w t C _ m l 4 C _ h x y D m x v C t y 5 q D v q q J x o n O h r s D t j X 8 q p C n 7 B s - B z h w B g - 6 B r 3 0 B k 3 W 9 m k C _ 4 g M 8 _ 3 D p h 1 B 2 I 2 j l B x y k B i x J 1 1 a h t N u i K 8 w G 8 6 E z h 1 B 9 p S x 0 l B w 9 k C g h i C p 4 O k g S o p R x 7 J r 6 n F - k p B _ i e s q a x y d g x Q 9 4 O r u P y x J k y X v n I q U o x Q _ 8 L 1 9 F s m k B 6 6 S s i g B x g Z r z f 2 7 q B 4 t u B 0 m 7 B y r g D 7 x h B 9 - K g 5 q B p 6 r C 2 g i D o t n B i w Y j 6 J 0 r O - t a l y O v s l B h s 7 B o o T j u y F t 3 H u o C h w B h k R 5 m Z o 6 q E n u H 8 - N F 2 g X v z W h u I t - D 9 l X - i T 1 i q B 5 w n B 8 9 t C - v y B q _ R y 3 1 B k 4 N x h B y q C 0 7 D 2 m e h 5 _ B h 8 l B g q 7 B n o T g k W m _ S u 1 4 D r - _ B 3 w s a g 9 X j 8 M 5 o H 8 i V k _ f _ - c g g j B w 2 W w h k B 7 6 u B x n k C - 2 l B q g I r w G q z E 3 y F l 9 t B s x b _ v y B n j l B o q W 5 x J - w Q p j E p 4 E z 4 E 9 t J 5 8 H w h X 4 n W l 7 R M x g K - 4 C i 4 K n 5 I 3 _ u B h n 9 B n l 1 B p w V o - h B h j F 5 L u 6 B 7 7 H h 7 H 7 h n B 5 8 k B w _ N y z E 5 g K m t j B 0 w R l k m B g j X i 2 0 B v 3 _ B i n 3 B t w F 0 1 F l 4 M s - G s u H 9 m H j _ K z j T i k V j m w B u w 4 B F 0 p z B - w h B v 3 a m g l C - s h C 9 w f v 0 L r x w B r 9 I x 6 R 1 q s D q p y B 9 _ a q 3 J u 3 F u w H x q G v 5 J s 5 k B 8 g s C - p i E r p G g 1 F 5 r 2 B 0 5 9 B - u P 7 F l u E 9 9 G 2 2 J u y Z g u a r s q B o 1 o B w 1 Q 8 9 N k q V y 3 x C l 8 s B w 8 K g i M 4 x a 8 u L s t d i 2 O t m 5 C j 1 j B m 2 F 9 r C 6 t C r m B n n K v u l B 4 x h D 3 p 8 F z w a t 5 4 B w 9 b v w l B 2 1 k C w 6 t E 0 X q j U x n N x 2 H i w Y h 1 R s 8 1 B y 1 j C 8 i i B i y Q 5 4 H n 2 k B 2 7 3 C y l V 5 k Y l g L _ l b _ i P m t o B o s o B p q b 7 x E n n G _ 3 L 8 z K z 2 X p m 7 B v 6 N y p I n 8 K 1 o h B g z F p s b 0 m L 6 7 E 4 k N p k C 1 _ Q _ k y B 1 1 j B z 4 I y n C k 5 C i u C g h D 3 - P g s 5 I p k 6 B 6 3 C x 2 J - 5 K 0 n F s w E j 1 B p 2 C 0 q K x v X _ k G 2 w C 6 t D o j B 3 M _ n B 9 m G u 6 s B z 7 X 6 k Z j 4 F l 4 G o g e 5 x _ B 0 - f - y y B m 6 P u 3 K p n F l g K 9 4 d 1 4 d j - t B 0 v m B 7 9 G j t C v z D l v F i - H _ w J 7 v d m k N 2 p u I g u 8 Q q w l D r r S k u y E z z l C 5 h O k 3 W w - R p w f 6 8 _ J _ w 8 B 0 u O s g S u u D q k i C r x i B - 7 Q 8 u v B _ 4 - I 4 s _ C 6 q Z v 3 I 2 t O - 6 J 3 s x B - w 8 N m m 7 C p 5 a 0 i J x 2 j B g - 0 B l x 8 C p 9 G 8 j I v m v B z j 8 B g i 6 B s o P _ 7 j C 5 u q F g o 1 G 4 v U p 9 G m g O 1 x P 5 u J u - E q 1 G 9 1 g B u o V u i I i 5 K _ w g D x 3 i B 5 i v F 3 - t B 9 q p B 9 4 h B v 0 N w g T 9 m U - 7 R 8 j I 0 9 N 7 7 I l - Z 7 p 5 B - i v B 1 h s C 8 n c 2 q S 1 j G i m Q o o 1 B x 8 P 7 o R s 3 U 3 t 4 B u _ _ D 8 g B 9 q k H n k v H q p W 9 9 J 7 7 H g o G o 7 F 7 m T 2 _ V s - f h x e 9 t K - 2 D - s E s w D x 1 D t y P _ h W - 3 R n 4 R j h R t i u D 6 l f s 9 P y v D p i P 5 v Q r p L x 9 L o 7 O 9 - V 0 y L m v e q 7 Q 1 4 P t u I y y H x 3 C 9 u C 0 8 C u h Q l s j C h _ U l q M n s J - H 4 4 K 7 6 U k y O k l H - s E w m E 1 3 D 5 _ H r 3 w B l g o C _ 6 J p z X g k Q z 2 N _ m N w j J 6 n N w n K 2 y u B p m s C q m W m _ L 0 w Y 6 g H 2 - H 0 j E w m a v 2 p K y 2 q B t 5 G 2 n D w 8 D x l F q 1 G 2 m e i z n B l q M 8 5 o B x x q B 3 8 h B n 4 L 1 _ M 9 r H 0 j I 5 y N u n K - k F 7 4 R r 2 - F 8 x E 6 t l B p i a u q P m 6 K p 8 g B 4 1 Q o m G 5 B 5 t M 9 h L n 9 M 9 p M m p P k q N t u E u h Q 0 u R l s H 8 1 G k l H 6 y U n m L v w P - i Y t w e s j c j q r B m v Q 4 3 P y p Q W 5 r 3 B g o T g 1 F x _ C n 2 a p g Y u v Q v 5 J y m O l 8 N v j X m i K z y R q 4 W s p L - o I w t F 1 u C w z I j h U 6 w L o h 1 B v 0 V i m e 7 g R y 9 S k q V m m J m 2 M 1 h K t _ Q 4 p a o 5 3 C v 5 7 B n l 1 B g 9 L 7 t B 9 j F w 8 K z z S p - g S n 1 3 D s q d q g F - 4 C i 9 D h o q D p 0 W 8 u b 1 6 i B g p e 6 z I l h D 3 i n B - y S l n C g v D _ 5 N m o C p 6 G 1 0 D i 3 F k 4 J _ o K t g G o 6 m C z t E q g I y j N 2 k b n 1 a s t D z y R 9 r S g E q 5 N 4 k P m m V y v k F t u E 6 p F _ u O m x 8 B x i l E m 6 j D n y e w g W u g O 4 n S m 1 I 2 o g B 6 z u B 4 2 G 3 i D 7 p D 3 z D - i Y m h g B v l w B n z j B v l 1 B j i Y 8 o F 4 6 P u G 0 g C 0 o G p i R 3 i L 1 3 R 9 2 s B 3 - Z i v U r 5 w C - j s C l x W u k J m g M 6 q c q x U z s T l i G n k O s j 4 D g k D k u 4 B w 5 5 B g h y B m w 3 H p y d k 6 D 0 n c 4 g T i m W t h u B g 5 o B t 9 x D _ q N 9 t K w g J o g H _ s D y x F 9 x O m 1 h B j x k B 1 k M 9 l X 3 w F F 8 x D x t E w g t C 5 g K w 8 K 5 k L 3 r I p i U 1 y x B n 9 a u t R z s D i p C k h J 7 z R t w F t u E t 4 C 8 m S s q d z w y C 2 1 H 4 h J 8 v M 1 _ K n p E m i c w 1 w B g 8 - D 9 y b t p x B o g j B p w V y q U 8 x Q k w O 8 g _ B n k O y j N z o E y v S l m y B - t F l 4 M m g J 4 y J _ l I y w b m 2 O t t M 9 o X 9 w f j 0 j B z 6 G 9 _ B s l H y - W 5 3 e 1 g G 9 - J x m C p r E 7 1 C 0 1 F 7 t f 5 x y B 1 t N t k T x 3 t B j n X z K r s S u 9 V 4 7 E o p u B p w s B _ y G _ 1 O 2 n D g m H 3 8 H _ 0 I o y a v 8 H l 2 L 5 h B k 8 F u z b _ s B x - c l 8 O 7 9 M 4 6 K s l H - r G 9 0 B s p L 5 y c 1 j O 9 t K z s G _ n E h - O g p i B i 6 B j - O 2 n S l _ G x h N s k D 2 l N - 4 C 3 s H 6 r F x m Y _ y l C o 1 J 0 v U u - E l 9 b z k U j 5 L j 8 h B n 7 G n 6 G t 5 M w j l B l u h B n v F x n B h w B w i x B 2 u l B k n S h j F 3 0 b w x J l q G w i G n 0 G 8 2 h B k h 0 C v m t D q i U p E y g D 4 z 5 B x y H q i U 2 p g C l x z B m i L g g k B l 8 N g 7 H 6 y k C j n i B _ s D 5 2 H 4 3 B y v M r 4 I w 3 S - m 6 C 6 h u C r l 6 E 1 y 4 C l n r E 2 h r C q p L 9 j O k 6 8 C r 4 I y j N 7 2 o C 7 v P s 4 p B j - C 2 v I k w B 7 x E 0 8 a 6 r - D 3 j S 7 _ L 9 9 C k j G z o D _ w C l 7 Z k x B q 7 5 B x 2 y B u m c v - U w s k B 1 p Q m h F n 1 F 9 o u B w s m D 5 m R w x E r 1 L 4 i I q 1 G w 0 M q x m B 6 - W y w a v 5 h B g 7 B j p H u u D j v P u p m B y x 0 F 7 q J t 6 E s s F w w U m x D 6 s c 0 l H t t I u 0 E 6 g C u r C 7 - C y y Q w p F 0 0 s C 8 i e 5 7 M l w - C 5 6 G v 0 D t u E 3 _ T l o H o w C q 3 B l 0 G i r H n 2 8 B g - n F x s f z h F g x G t x y B 2 8 r B h o I w o E 5 h E h 5 E 3 s X v j U 0 j I k n E y 9 _ C r _ M u 7 D m g M 2 w D 4 1 G l v C n g D o g I u _ x H u g l C 3 9 F u M 0 z B - h D i 2 G _ z I _ z M 8 8 N 7 4 E 7 s H r t M 9 0 R s m l B 7 v h J n 0 D u G g j C g m B 8 G 4 1 G n q M 9 t 7 D q 6 X q n E g 2 M h - G l 6 O 7 l Q g w I s g H k k E m q u B _ q U - n M u x M x k Y r 7 7 B h 4 H 0 v H s v E g h k B i j P j 3 U j F l q D r y K 0 J 8 G j r I y l e s j S p 5 b m i W 6 r R o o P 0 z H v h E o 0 E 3 8 J o x I n 0 D 6 o G y 7 K 7 5 R z m v B 2 q C v S p 9 F 7 o J o u l D 8 v T u - H s 5 N k z v B t k p B z 0 _ B j j Y w k P j s S o 2 F j 3 U l 6 7 B - - K v - D l i D 3 u G 4 r F x 4 E 5 g R 3 7 a s m K 1 m L k h F i 6 i E 2 m I n t D n u I j 3 C g p j B l w 9 B 3 t 5 B w z O x x W m l S 2 u a 5 3 c h p Z t m m B k 4 m B u n H 5 p B 7 h P r 6 L s s L l 2 D 2 f 3 z S j 6 V 0 o i C 2 0 v B s j f q 0 C 4 i C _ 4 T 6 q P x i R l l U _ p N 8 t L o r j B 5 B q B h 3 L 6 1 G 9 j L 8 t R i z O v 4 e j i D q g B h q J y v E 6 1 S 4 1 d j j S i u M 8 I r H _ j G 1 B h D 8 o C 9 B q C - 2 D y h M t L _ 6 K k 3 Y p - J z j L _ 0 M l i E _ z G r w P z w f s w 0 B i 4 5 B g j k B 9 0 C h j C x m E x j I v o K o i a E 2 3 x B 3 2 G l V 1 p C x 7 B t i F p x V r u P 2 0 K v n J p q t B n i 4 C 5 - L _ 0 g B l B 0 h V x B l B w 3 W z 5 i C 1 B k C 4 0 X h C o C 5 - D 9 B s B 3 s I 6 j I h z N i 9 N o s 7 B i 1 J g 5 K 2 9 W t j L 9 r D i 7 C j 5 O 8 w v B i B h D m 1 X 9 p I w 9 X x m L s x C u h H l l Q m 4 1 B 7 x c 7 w s B i - V t o X 3 - z B 7 9 Z q 3 G k n E 0 n K r n O q j X g - L t z w B u k f 3 9 M p 0 P x y F v u J 6 6 B _ q C x 9 H 3 6 O g i h B y g y B l w w C h i p B 5 x V r g L i 3 K - 4 H l x F l w G 2 u L _ 2 J s z Z u 7 0 B i p i B n 9 U 3 0 P 8 1 M i 7 B - p I l s j C s 3 G 4 7 K 9 9 G 7 B _ z O u 4 o B y g v D v t q D _ y C u m D 8 7 D i 6 F 6 t F s x M n F s 5 S y 8 L y 1 v C x v 2 B r m w B 2 4 B 9 q E r 4 k B j u W u - V i 1 p B x 0 k D o h j B y _ e m i u C r j T r u P m w T 2 g H r t K p - D 2 C z B 4 q N p w q B 4 p e x _ k B 6 k w C l 1 P 2 2 T 2 h M o 4 T w o G g 7 F 4 4 J g 4 K k J _ x T 5 z j B m 0 X 7 l Q s l N h z i B g 6 N 0 m V 9 6 k C q i J l t S 8 g f m g g B n j 5 B 2 w Y y l t B j w P k 5 N u l l B m s 5 C t 2 l C x l q B u j 7 B u o R k h h B l l O k n J 0 C t g K 8 g M y C - B u 2 Y t h _ C Z 5 i U y l B g 2 G g 9 C q o E - t K q 8 L l 9 n B i h j B 3 u h B r k q B _ s w D n t B 2 z X z B m C _ k G b o C m o E y E s C o k I 6 j I y C 2 C u w D h 4 d _ 6 0 C j l j C w 2 J z q M - s H r g P h o M i 3 K 4 g H z y D z h T - n V _ l v C v m e u - l C k C 4 B y r O h D l B q v E i E - E o u D 4 C o l E 1 3 l E 0 l H y C b s 6 v B v F z F s j W p 7 H 3 _ J 6 z n B l s H l 9 U m s o C j 5 g B 3 5 g B _ q e 6 m V 1 h B o o R p 5 M 0 i K t - X B o _ t C q u M 7 C p 6 J j 0 R 7 m 9 B m - q D p y d q B o C y z Q m w s E w h f 0 p m B x o r E l w n L 9 v 6 B 0 6 P o 8 L t 5 M x 8 Y z t P z s N n 0 U 9 3 I - E 9 C m 8 9 B 0 k P q 7 C - B z B y t F 1 F 0 E 0 q c g h r B - g 0 C 4 m g B k v a v u q B 6 l t D 7 p p B t x W n _ M 5 x S 5 p Y 5 t E h u x B s g S u j P m u Y g v y E m - d s i k B y 2 j D 7 y L p q D 2 C z B r i D w 7 K l 7 i B l 2 P - 7 R 8 m x B h h l B i 9 X p j 5 C o w 7 B k t F k 9 D 9 q J 3 j Y 0 l P 8 w E 2 w b 5 _ b i 8 0 B _ 3 n D o p y B s 4 - G v 6 2 B l j R 7 n Z 2 q N v D b 2 5 F r 5 E 7 3 C x X q _ E 5 - G 7 6 L y x L 1 o U 2 i T 1 s Y y y I 8 U 0 - L 0 2 J h _ G 7 t B 3 z D p 4 I z 8 T z 1 E o o a r 5 G 0 o a j w N - 6 O 9 B z B s 1 I u l H i g Q g i x B p r p B 2 5 F 5 _ 9 J g 9 C - q E w h H t 6 J 2 v Q p t f j s f 3 7 S 0 s 9 B v 3 m C 8 2 i B 7 r l B p n K z h W o i V 1 w d y p m B s U m x 0 C w h g E k r a s 2 I p _ G r x K l 7 H 1 1 V 8 z Y z - 6 B k 6 8 D 1 5 r B 7 m Y - 7 I 9 q Q g l W p 5 g B o 2 - B 9 2 D z v C 5 p D 3 z D 2 1 F i x J 9 n J 5 - X x y k B 4 4 y C o g o E h y 1 F r z z E g y T k n J 1 _ G t k n B z 3 L y 1 M y C q B _ o d l z r B 9 _ J 1 p T t z F t g K h r E 2 7 P l 6 o C i h S y 7 W - 9 I o B b _ r F m y H 8 7 T 5 i V i l M k 6 J o 4 M 0 n K l 3 V h s Q 7 m Z p r M _ n K 5 6 H 8 q F x _ H 8 8 Y y 6 i C h u D r w v B 1 _ k C w 1 a h 2 S 8 - v B _ 0 Q 0 5 F n 9 H z 2 b y l k B 5 w w C 4 p z B 2 x C w s B s B x _ O 7 B 9 B t 7 H u m D n m v B i m s B n t w B x 0 P 9 2 B 2 x B 3 1 C 7 p D p 2 U 7 4 Z 5 y l H o i V 0 x J p p J 5 o I w v D w z B 0 l H i 1 - B n 8 H 3 t E 6 l W 8 - N y 5 T 1 z L r p J p - K 5 i 6 E t i w B v q G z o D 6 2 F x v C l v C 1 c t o B x F s l D s 4 M - u E w o J g 0 l C m j C j l F 6 y E 2 l B k s B i 5 T 3 r M w _ y D k p s B x 2 D o k I 3 - F q f 0 j J r u I k 1 E 2 q G 7 l b v - e y w j B 4 x R g k g B 7 x 1 C 3 j 0 B 2 v U j - l B 4 y Z 5 h D m p N 3 g G r p H n v F p 8 F j q G p y r G r s w C v r h C 7 p J t w F q 2 O _ 2 G 7 5 e s 3 Y 0 m S n r M l j U o y E 1 t C h j D 6 w c r k b t _ l E i h O w z I 6 y B s r C 5 2 D x L x h B 0 U j q H n r E - 9 H s y Q n _ Q w m H s h X l y K g 6 F h j a 9 p v B p h G 1 w F O 8 x M _ l N 9 _ T i 5 g C i B 2 2 X - B z B 9 g N v D 4 C M x l F s f 6 6 D k y C 9 6 E g _ K u m q C n n L x r E v 3 C j g G l 2 1 D l 1 x B l 0 N 2 j m G r u J 1 v G w 4 B 0 4 D r _ D n n H - t F z 7 F o u I _ o Q 8 6 U o 0 K g G s 4 D - R q w I w s Z 3 j 7 D h l 4 F 1 v 6 B - B j D 6 7 P l 9 J o 7 K q h M 5 g 0 H m 7 v B g 3 Y n l U 0 E k y D m 4 K 4 y T z x s B - 4 m B 1 u h B r l 6 C 7 y D r 8 J 0 w M s B z B 7 z K n h l B k n W t z F s q h B p h u B t 9 H v l U h z S 9 k Z 7 u B 6 q K s 3 O f V 0 8 Y j l l B 3 g j B w t P 4 x E x r H r 6 i B m q K 0 x D 3 - k B t 4 V q y 3 F - l _ C - _ _ B i z Z l 7 b 5 7 k B m 1 Q 6 9 P t q w B r v S w _ E j Y m h I 7 p D s 9 L x x V h j l E 4 m 2 D _ x Q 4 g e u v Y t w g B 5 3 3 B 1 u x E x y k B w k g D t 3 O 7 m q C i B P h 5 3 B l y i B l t S 2 C o C r 8 R x z S z F z D 4 q c w C 0 C 7 k F 6 E v F w 9 D w B k B 9 4 - H 7 h 4 D 2 7 7 C y s 2 B r - 6 C 2 1 8 B - s 1 B x 3 d o 3 T g 1 I m p G 3 4 L q 6 F 5 v C 8 p U l - 2 D _ q _ C t 7 - B l g 6 E x B t B s 1 p H i E 8 D s 5 5 B s j i F - B q C k 3 G 0 C s B 7 l F s E x D j q Q 7 2 d j C y C x t M l C u C z t o B z v T l w v B 1 p n D t x j C - 6 L u y H l l F t 1 P p y S g 0 E w E b q 0 H _ 9 4 B 9 p p C n u r E 5 y g B 6 2 F 3 7 B 1 j H w 3 6 B v C z C r n P u w B n 0 b - w V v m M l l w B n 6 l C 6 w T 1 o E p h F h j C 8 q q D 4 h 8 B k v 5 D n t u C u h m C 5 x Z i x 3 D w p 8 C n j W 9 C s D r 2 O x B t B k x G t t B g _ 9 B m 6 N 1 s k C z D l D 0 7 K s 1 M s E y E s t i C 2 _ W 5 9 O q 4 s E 8 o j L o m J s a v r M p u X 3 4 L 6 v r C 2 4 J 2 z o B 9 8 R l p X 9 4 H t 5 l B v u N 9 _ C i t t F 3 u e t u g B m y X 4 h K m g E - 0 G i C s D v 0 C p r B 6 w K w 4 d z - S u r O 8 5 a 5 k E i y e g h 8 C w z d 4 F 2 B z u R m 9 b m - a 7 r r C p r k B i C 8 B - y I q u H t K 4 I 6 v l D 2 p n D 9 s h C n D g E 5 _ I w E 1 B - _ y B 9 v q B t 4 f 1 x S k w U g o h B 9 8 I 2 2 T y 2 Q x 3 D q l E 9 1 C q y G _ v H 5 n k C - 1 a - s 2 B n l q C t p S 3 m B m k E n D q G y z B p I 3 F j v B t r H z x F i j C o s L u j I p y S 7 i R g q N s 2 M 0 g X r w G w i H m k N t p J n 1 C t r K g q 0 C v r K 4 n F m C t B q j G z H _ I 2 4 B - 4 C s 1 I 0 C q B g k I x j _ C o v i C 3 4 h C 3 y S x g b g _ v B 4 q _ B y - N 4 v l C i t U h 6 t B 9 i - D u l u C s m 7 B q m P v 0 F r q o B k m r B - - y B y k 6 B i g - C t D 9 B 6 v U q E 4 G u j J h G o H 4 o J p G w H j z G w 9 Q 3 y T 4 9 7 B 5 r u B k 1 R 0 3 t B l i d 2 m q B 3 w G k s L p i a p 2 N 9 p D 9 _ B z u h C 3 i Y 4 a l m C 2 G 2 J h 3 C 8 z B 8 o D h B _ C o x w C z j K 4 j C k j H _ - L 8 5 X 9 u y C s q V j T 4 p P h y W m 7 v B v k U 2 o K 4 G w E 0 m G i 7 X l - l B x k 8 B 8 v k E - 0 q C r r T x F w E j q Q p D 4 G p i G 7 D p D p j G i F _ E z y J 6 _ - B - 0 y E 2 7 Y 6 x O 3 7 G v s q D _ 5 8 B j h _ C n _ h I w 7 D j v B j v C 3 2 E r O 9 2 E n p I k k K 0 n R o x T 4 - f _ 3 S _ _ V 3 y L 3 6 J 6 u M g _ f y t M 1 o c 6 i Z 3 1 y D _ w S l _ W l l f _ 6 I i y N e n B p 9 P 4 p B 6 j D 9 5 M - - K k r a g x I p i Y i n b n 3 l B 3 v e 0 g h B h C i E x _ G 1 o B j q Q o E 2 G i j Q 9 8 h B h m 2 E p u h D n h 4 B s n f 1 g G p - D - 4 O w 0 p B s B x B w z J z D 1 B i i M u E - B m p P 0 g M 8 1 G t 0 N - 8 H l 5 q C u n S l n w E 6 C g k h B x 0 z H n _ c g s e 0 x U q 0 O y 3 Q x m - E s v i C q m s B 5 B o B q _ P 5 6 b k B o B m 5 K u B w C w w L r - h C s h F i o D 9 D u C w 3 H p C 9 D g p H m Y o - M y y W 4 l F l 1 n B r 8 5 C j p f r p 4 C v g F u n X r n R 5 x X z r O _ t F 8 j s B 3 1 d 2 0 7 B - q H 1 _ M n 6 i B j t I s 4 T q s h B h o Q 0 y p C h r p G 1 - 2 K - 7 r G - B l D t s D y C h C y p P j 3 L 4 o P w C v D n o p B x O 8 0 U 9 I h G p w m C u 0 4 C z i i B v 9 - E o n M i o H u _ K x o M l y t C y s u C j g 8 B i p S 8 u V g F h G g q E m D i F w d 9 e x E 5 C 1 t L u y h D 3 j 6 B s u X n l D _ 1 E z w G 0 n P v 3 c 0 - q B z t 3 D i n P 2 m E q 0 H u a 8 q h B v o 1 B r 2 _ B k r o E o s 2 D s y l C z - b 1 u X t 7 R v D b r s H r h E 0 z m B 7 9 B h 4 R - - D h 1 F 1 8 V 6 4 i C 3 v v B i 5 G 3 0 p B t p L k 6 G 3 C 0 B n m 2 B u D _ B z 1 6 I q s X _ p T l n G o P 6 0 B 2 0 k B 1 o n D 6 w i B g p k C r w s H - _ e i 5 M g i I 8 j H 1 g G 1 i D - u K j 4 t B m 7 P 9 9 z B o x T v S 0 7 K x F z D 1 9 O 8 j J h _ H l C 5 B p i P j n R u x 9 C 8 9 C l 4 E n r D 1 3 C 0 l S p 4 g B s 3 J u 4 Y p n F g 7 C x g L 9 1 C o 4 B 7 o E 3 z B p i I p - L k k o B v B 6 B 0 t M n 3 I 6 - G h D 9 C g 2 F - t 2 B 8 - n C z B n _ u C s B j D x - j B x 0 S x D s B 4 n G j h E y G h I m n I - D l G s 6 M u s K h i K t 3 c 4 r b s y u B 0 q o C u u 7 B 1 1 1 C 0 x u B v 9 t B 8 C t D g W 6 n x B l C 5 B 1 m m B w x k B 1 s q B h 5 i B p k n B z m u D 7 r 3 C t _ k B g t t B - g 5 C j n v B 3 r r J q n z E 2 0 u B s g T m 1 Z s k 1 F t D q B q k H 1 7 b l 4 e _ w R k p L p 4 G 4 o Z p 7 0 F 4 x N u 4 E _ i L q 9 M w w B m o R 1 B h D 0 m 9 I t m - D 2 j j B 2 q U r m X m n m B u n F r r F v 7 K l m W u 7 d u 7 c p v b 0 2 D v 2 M u D g C o - J s D 8 B 7 l D 7 C x C 4 i D - E 7 C q j G j D 8 D u k t B w k 7 B 6 v v B m C u i c 4 h V m u Q R W v j Q 4 w B q k G 1 D i E 0 x D z F 0 E 6 k J l 3 g B m 5 0 B w w z B t l C o 8 S t 3 s B h 7 H r p B m Q m k N 8 8 r B n p r B t 1 l B 3 3 i C x h 1 B m - c k - h B 1 0 B 9 _ B 9 t E v D s B 5 u C l 4 h C r m 0 B 9 7 t E l i E 4 8 C 4 G 8 G z 1 D 8 C u E q m B _ C u C i n I - D 7 D _ _ 2 C i O q p t E y q r B 1 3 1 B p 1 S n i L 3 r J 5 g D 7 r H 4 1 M g m N g 9 L t k T v w s B 1 B m C 9 y i B 0 i J 2 C 1 B 4 1 - B 7 t X i R 7 8 _ B w 4 o B s E 0 C _ y n B g n E y z E k i Q 7 l w B _ v w D 2 s t F i g j B 0 i G 9 t F 2 r H z z C j w L m 4 9 C r l P g 6 G v z G h 7 B z l B v o N _ F 3 G o 6 L 2 Y q l l B h x 4 C 7 3 I g l b u j E q j G i j D m G i G 1 9 Y s C o G q z T _ l c 0 x i L x g - D y n R - t P q C - C i g I t S y 6 B 7 B - B g k I 8 Q x y r B l 1 h C u B y C 1 1 d 6 t V j G o E 2 t N r q B r r C 3 l B 4 9 B u k F p l h B g 5 b q g R 1 h C w v B _ b q - K z t O 1 9 V n m z B 2 2 1 E z 0 K _ 4 z B s p S q _ 4 B m 0 n D q q C h v C v 0 F p r G l 7 z B j w d z - i E v 0 u F p t r B o 3 X l 7 e 7 s p B 7 0 P t D 2 C i 5 F m w D 5 h B m b y B u B j Z q v C 6 B r B 7 u 7 B r n D 1 w H _ i O s p h C 9 z 5 G o 2 m B r z h C m j s B h 1 h C r 1 h C 6 y g D y y - B g 4 4 B 4 q C 9 3 U o _ f 4 g 3 B i _ H w 9 M u y P y p Q l n G m u 5 B 9 7 D 8 8 G h f w 7 E h n B k z G 4 6 q B x j 3 C w G x m L j w P k h e s B x B w z J 2 V g i C j I 6 G l w S p i G 7 D u C 0 n H 9 - c p - h B o x c 3 p 4 B g 1 J 8 n K p 9 I g k G 1 u f h 4 Z g B W 5 3 O i x B n j B 8 G h C 9 q M m B O 9 l o B r g a 1 7 U l w K s 6 B g g F g 7 B z o H g q n B j w z C m u n C r - q E 2 - Z 5 j J 7 9 C y - B 7 p J v S 9 9 m D i l w C v i R i h M k z O 3 B v D r r X m l e _ C r D - h u I n C k B n n - B s 4 O 3 v Q 1 P 0 j H _ 2 T 2 o 2 B 9 1 9 F g 3 G m j h C 5 q v C g o f x 0 P x p g C w C v D w z M 8 C s E 1 u H 9 D 8 C l v M m j 9 B p g c 7 0 6 B w z I m H l 0 D l _ D q 7 E - q 2 B g e 8 g H s C q G - 4 C 5 y K x s Q 7 B - B o z C j j _ C v 7 m D m B Z y 6 m C z t q D v k L m v D j 5 I z 2 l C - l t E - 4 u C l 1 l C t b 7 x i B h C g E 9 8 J s r g B l l 4 B x 7 j B v F x D g j I v p B 0 v V 1 t p O i k 9 B o 9 2 C x o a w p W p 6 r B 3 h N - j v B 7 o p B 5 D u E y 0 E k 0 B p w H h - - D 6 p W t j E 3 3 B u 9 D - 7 G 7 l j C s z z B i g X u 2 Q i y Z q o d 2 3 o B u x Z 6 0 T r s E 6 z I _ 7 D 6 r N 3 t B _ n R i x _ C v x _ B z B m C 6 3 v C n x s B 0 n a g - H t s s B u i L 6 x F t m f v 1 Y y _ l B m g _ C 1 p r C 2 0 f s p 4 B m C i C u q Z g E 8 D o 8 L 2 0 X 4 C g E 5 z K 3 6 h B z s 3 C s E x D w 6 0 C 3 B 0 C 0 5 j C w 3 m C l v W 5 d y q W 2 v i B s m I w C p y N w p V 6 3 4 B p s 8 C q p d q z C r 9 G 5 h G 4 v M w 1 F l _ C r q u F l 0 G g 1 D 4 m Y p 8 N i G 4 D 7 7 T x H 8 I _ 4 S - n X 2 i J z t 6 C 0 i s B 8 l x B o 5 T l j R x - J s E w E o 4 8 B k 4 m C i r B l u Q o x O t z w B 2 i _ B l 9 t B 5 g V 2 v j B - h c v m a 7 h k B x g p D - l m B l o T 6 z I 6 k J g 0 C 4 y Y 7 7 J i y M 2 5 T z _ b 3 p O l y S s E w E 9 - Z 8 k g B n y q C x 8 k B s 4 o B - h R 9 p j D y 8 D s 1 I 7 B s B l 6 R x 3 D 4 x C - _ D 2 3 K q k B 6 1 X 4 w Y 6 j 4 D k g f x i Y b j D n 6 I 1 F 6 C r _ y B m 2 J m 5 0 I t y n C 5 z r B l u J 9 s H x 0 D y 2 F r 3 _ E 3 r C 3 7 7 H o t Z r _ 7 B k 6 g C o h S i w E z 2 H r y C 9 k g B 7 y k F t x k F n 6 8 D - 4 i E w 6 U 7 n V v B 4 B m j E j 8 F x H k G m k G h 5 l B y x Y 6 x I - - C q 9 8 C g H 6 C 4 n G 0 J n I w m G 5 9 J - h R 9 h 7 F m p j B n h a u i 2 B Z s 1 0 D z 0 t C l 3 d u 3 0 B 7 h Z z 7 k B y v z B q _ W z X 6 r F s k W 1 5 d y 2 n B h 0 F l h L u j K - - o B g o F - p G z t m B i l o O o t s C r s N v x b y w B k y G n D q G 3 i E w E 1 D i h M r D x D m q l C 3 n s G _ q t B y y E l v C m 2 K t s C v x c v z l C m C t B l p - C o l l B g 6 P 1 B h D 5 v N Z 7 8 F 4 s t D k w b k r V g o P s 0 O 5 v C 4 k d h - u B 0 j V h z R i B P 1 h Y x r S l w h B 1 u h B u m R m t D - p k B - m g B t _ s C y y 9 F l a g 7 H 7 E w F w w J 3 m B g k D - h F k v v B s 7 E - 5 u C q v 0 B r w c 5 r v D m C t B m - d v n I 1 5 G 0 u O h C i E q t F 1 F - B w z O u g M o u u C p i 8 B 4 s R g 2 Q s n i B 1 9 M u v U - h D r z L m w v B s 9 - H b m C 8 5 w B q B z B w 4 u B 2 w r C - 1 n E 7 3 x B h 0 N x h E 8 z C 3 8 B 5 4 G - s N 1 p G m u Q 4 8 t B p x x C n t a 8 D v C 2 3 B h F k G o 8 L 1 B o C h 5 U l i G 0 8 K y p 2 B u m N r - T q y 0 C x i Y _ x J n s C z 3 M t y O _ 9 O 8 s X 0 0 P 0 - O n k 6 B n 4 J 7 l J u D 1 C 4 9 O v C u D i p Q 2 u H _ z 3 C o q I t J 0 w G n 0 B j r G s C i E i 7 B 1 v G w E z D i s k B m 8 C v s E - x q C 7 2 f 2 m S r 0 F _ Y q - R _ i P 7 u h B x y R k t m C v 7 T 3 7 F 6 w B z k C q B q C i 8 K q q N 6 0 I 4 9 0 C o 4 n D x u C 2 7 0 C 3 0 r B 1 z S v y S v F x D 4 m G p D 4 G h 9 B 9 D r D 5 i K p j P 7 4 D l y G 7 o u E 8 q 6 B s r K - q I q m G 2 k H 9 s M 9 _ B q p R k k j B n l h D 2 3 K 1 x g B 5 W 7 6 O i 5 S 7 r x B k k 2 C _ i V 3 8 Y u i 3 B 7 i w B P g 8 E l D o G y g C 6 6 B v D s B 2 2 J x k Z k 6 K p D x F q i I l k F t x X 1 i N g D 8 E q z D u 1 C r C i F v 3 F 9 8 L g 1 b - h d t 2 S i 7 T q s P j j Z - 7 y B m t i D 9 s 8 C 8 n _ B _ o h B j g z B 9 q Y h x 3 C y 8 D g 6 B 8 Z o B 2 u D v 0 D 5 9 F o G u p B i - F s n O 7 5 K 1 n K _ 9 J k C 4 B x w L m C t B i - H g E - E l p D i h I o 4 J 2 p K - l L r v G 7 m F k u r C k r d t 0 N 5 v C j 9 u B 0 i c u 1 F h h F u 9 O 1 5 F 9 r j B 6 v C v o R 8 5 G r B i D k n C 8 B 0 B 1 m D g 2 B 9 4 J t n H y 9 h F w 4 W w g H r 8 T h j T j x L t x R o 6 H m 6 L 3 7 B w q B x 2 C 0 8 K z 9 I 1 h D i R n z F 6 2 Q j w q B z m o B 6 u i C i k H k 4 v B v j L t s H u z C x F y E 9 u B n 9 G s E q B q 2 J x 8 I x 9 I - b p l M k x J t v V t t B 1 B v B 5 1 C 1 D i E k v k B 4 2 n B 9 y l E w o t D q y 2 C 6 8 m C k v i C s E w E 5 g R - F 2 G _ 9 K 9 D 8 E x - g B 8 2 3 B h n z B o v s B x t j C l 5 C g r K s 5 K 9 l C 3 5 L s p a l k y C 9 7 J u m u C g - 9 B 6 8 w B 8 r f v 0 F x 1 s B n z f _ o C _ w C i 9 R r 3 8 B r t 6 D 9 C 6 B j p S w i N k x J j F v H j x e s Q 1 1 5 D z F 4 C 0 g M k o f j 9 G 9 - J k x E 2 2 F y 7 y C i B h D r q J z y L p 9 z B 4 C o C _ 6 S z 6 l B 0 w M 7 6 o C 1 m M - B o C h - G i n 7 C 8 n 7 B y E s C w 0 H u E 2 C z j L 1 - Z _ q b y 6 Y y p 6 B p k u E 7 _ 2 B t s m C 5 D k u V k j s B p h s C 7 q 5 B q 7 p B t z N t p B 8 4 B 0 1 K y i 3 B y 5 x H 4 q 4 B v v d 7 0 E o 6 L r s N p 9 K 2 u H v H 6 I v 5 G q Z y 6 B 6 G y E p x S 9 y 1 D 8 n N 6 i I y 9 N o 1 Y l l o B m l S 3 3 g B z u 5 B u z Z l - O h 2 3 D - l F h m L g r L 3 2 U k q U r z R 3 v d j F k G 5 p J s B j D 6 l K x D 1 B w 3 x C 3 i u B o q i B j s Q 8 6 v B v - t B h k Z r 3 2 B z 9 M y 3 v B g 6 l D i k _ B x v W g 1 G r o B r S g x B 1 w h B o i c s w u D 4 q 0 F h D 9 E 6 j K s C g E o l E 2 C 1 B p z W p 6 s B 0 l k D t v h D 8 0 Y 1 s J m o P 9 r X y 6 m C p d l i G t i Y j 7 i C 3 8 u B s n R k k B s r C x D h C i 2 x C x w 5 B r p o B s q g B g j M 9 p q B v g 3 C y j j B 3 w F 0 s Z s B o C h 7 G b i k G k y G 1 B g E 5 5 I 9 w f t u P g x J s _ h C 1 n j B r _ P j - w B v B n B 2 7 G j b 4 _ e z B - C l 6 7 B 3 u N h C j D n 6 I m q K 0 C b 7 2 x B 0 q j B t D 9 B 6 s L r 6 b r l v B q 2 Y 3 k L _ 0 I h _ G w v R h - G u l G y Z n u S s m N 0 r m B w o R j l 1 B l r m D s r 0 F g E k C 3 h p B s C _ D h h L 2 C s C n j R y C q B 8 8 p B u r B x 3 P o 7 _ D 8 4 z B 7 t M 6 q b 2 y C 5 l C 2 6 B h w B m 8 L q u q G s k l B g E 8 D i p F j - C 0 u l D 9 _ 3 F l 4 3 B l D o G y s U q 2 I u l I w E 4 C 6 w D n z F 1 5 H 9 8 d i 0 J h n Q _ t Z y s x C n v x B x 1 s B 9 8 H 6 r N r q q B w l c y i j B u o C i 4 S s C j F y x B 1 F n D 6 y B 4 5 B 3 3 E g p E 5 i P n C _ C w z D w 2 U x v E 2 m H 1 1 B 2 2 J z 6 i B t s M h - G r r J y t Z i g C i x C i z J i 1 p B o _ V p w h B - y j B z p t C q C _ D 1 m M 4 C i E x h G p h u B h u J w p f q o G k y D 0 h I 4 7 P x v P s 5 q B w w T u v E g 9 V k x J s n a i _ H q 3 R i p T 4 l F 6 o B 7 - H m 6 l C _ v P n x T 2 B i D h t U 8 4 a a y B g _ h C 4 4 V v E 1 C g 3 f u F w F i j o B i 3 N g B c q g j B s h o E y w s C x 1 C o 5 D s Q l h G 2 2 J 0 1 M 1 o 4 B k t U g u Z t 0 _ B 6 x l D o t n B 9 i g C l u k C p _ c j u W z v P r m M t p E l s f n n d u _ 4 C q p s D t u b 8 9 I 2 h G 4 _ 7 B 1 s 4 C t a n m D g I 3 G r o W i 3 W 9 E j v e 1 r h C p _ g E 7 8 u C s C g E n 6 I - X j 9 G q y B r u H j 3 N j o F q t e j w J w o N 3 X l 3 L - 1 n C v 7 d 3 6 f j s Q r _ B q p K v q O x 0 S 4 4 J g i H 0 q g D s 5 1 B i w Q 2 - B 0 9 q C 6 _ i B - 6 m E w r m C z 5 J k 1 K y 4 1 B i E _ D 8 k k B h C o C 1 i D p I g H u 6 X 5 g a m B 9 B w k _ B 9 i 0 B 9 n p B x y k C - k Z q 7 n D 3 6 x B l 3 E - v J _ 6 S 4 6 N 8 u n B t r O x v 2 B x s r B x w V 9 1 E i 8 E i g I v 2 l B j x L z v u B m _ i B L _ 0 F m G 7 E g 2 F i B m C - - K i q F - i z B 6 2 M y y 3 E 2 0 H - - C m u D 1 r K 5 9 q B 4 _ Z 8 1 f z n e 8 g G 6 B _ B z g M j l B 4 i D m C c t 4 G x H t H w y J t z L k x o B w l N v h Y q - R n i O m x X s q I k - G k 3 2 B 6 D t E 9 t V j q S t 0 B x m Q - B q C - n p C 9 8 H u u R x z W y C b q p N q 7 m C q v a 8 j H 5 7 I s i W h _ H w j n C k 4 F 0 j I 3 k L 8 p h B r w G z 6 l B j 9 i C 3 _ u B 3 u 2 B 3 o J p n I n y D - n P n z I t k J q u C s 2 e l t _ D - n y B t B 6 B t n P i 0 K l x y B 6 Y m x 0 B v t K o 8 L i Q r o 1 D h r k C u q z B r n 9 B g l 8 D w z Q 2 l B x j L q E x F y y H _ C u C _ u V 0 h 5 B 2 1 r C 2 4 F l s H h s D 3 h G h u I p y g B p j p B z 9 z B g 7 L 9 o E x r C 3 i W k q M 8 w S 6 y P l 9 D m j E s v T x H _ I y w M s B q C p 2 N x 9 I z g m B - r T l - D y 4 B p _ C p y D v y H r n K r 2 Q 3 1 G 6 u B z 0 E - E 4 D l s C i E m G u w E - g L y E 1 B j s Q q g F r m 8 B 3 t X i v R p z K 7 k L s 0 I w C w E z y N v p M u C r D w w L 0 4 M - D 7 D - l b 0 B g D k t W 7 v E u 8 F g h C 6 5 p C l x S n 4 L 4 p P 2 t k B l u X 6 f 2 n g B l I t 8 G 0 s B - z D 6 k D t p B 1 s C 1 n H j 7 j C 7 l s B 0 x n C 3 t R r E z C w p M 8 s G s j E x x L z H v H v 8 B 5 7 f w h X 4 - N k 2 u B z y w B s - v B n i o B y h 6 C 2 8 P l 2 b h 8 Q j x L x 2 I y 4 p G 8 3 6 B 4 5 s B 4 B 8 B n j W 7 E r E x w L i h k B 0 - B j k Q g E 8 D g x B v 4 I z w f h p I 2 C q C s 1 I v D - B x m 0 B M 1 1 t C s 2 4 B p 3 d - 9 a 8 r V 9 9 H 4 x C o x B v n H t 1 i C 5 t a v v m B y l C h 3 4 B 5 o e u F v E v _ E k C x C 7 9 C l 4 G _ D 7 C 6 7 E v _ 8 D 8 4 8 C z y c k E o G 1 8 B m g B y E h C i u L 0 J 8 G u m G 3 2 i B v i r M s o c 3 B p r 1 B 8 u j B 2 3 Z 9 D u C u j T 6 o x B _ v V 0 y R u l D x r D x t E o m B 7 w F 4 x o B o g h B h 0 R h r l F m 2 v F k 2 s D i g J 7 9 C z 7 C z G h n N 0 9 h B k G i G 5 n I 5 5 O 3 h o B z h - B u 8 v B 2 q d g 0 E k y D 7 5 I 6 o m B n q r B 0 x p B n t g B g 7 U 9 1 J g h G j 9 D r l K j i e g 9 Q 2 1 y B a n C q 3 P u 9 H 6 z K _ s M _ c 4 9 O u c g 0 K k o F o G 8 I 5 5 m G i z s C g m p D _ k u C 4 i i B q o C l p D 2 v I r 2 3 B p l M w k 0 D j o - C o G 6 D 1 9 Y s C o G 9 8 J q t F t u J t D - B 7 5 c m p j B s x z B 9 p T s o e y V r 2 P o q F w 5 D n 8 B 5 1 E 6 i D 1 z M 5 j I 0 s X r 0 M q 2 V 7 C w F w l R u q Z r _ C m o a m M y o a n D h F 5 3 y B s k D y o C x k Q 5 5 J y _ c 9 9 u D w h 8 B G u j o B p n m D e 8 - I r 8 T 2 4 8 C j l 9 B z - 8 D z 0 9 C s - f x i p B 8 k K j 8 g B 0 8 K 0 C b 8 z Z l - O 5 0 P V t o O r 5 s B - - J 2 s B _ v H t 1 U 8 3 r P 8 t M y P k G r H n 4 I s G o G 5 z K 2 C s B w 1 M h _ G _ 1 M z 5 h C - 8 H v q v B h 0 V j _ j B z n Z o q F 0 v M _ 3 B n 8 F 5 n D 1 o E _ l o B g h a h u b t 1 Z u D g C o 9 U t p i B 4 4 h B _ 1 B 7 q K x B 4 B q i P h F 9 C 2 w 9 L 1 y _ B j 9 Q 6 C i E n 1 N 1 - M x D n j R x p O q n 1 F g j M q 2 I 5 l O x _ 6 B r r 9 B 3 l T n 6 I k s s B m 1 _ C h y i B i 8 9 B r 3 l C q j G - _ k E r k q B w _ k C 1 5 M m Z i 9 D x D i B 5 s H x 5 g B v D z D _ z I t F 6 G p g E j C 5 B 1 u H 9 I - F 8 s K k D g D i z e i z d 9 p a i 9 Y y j J g 2 Q l i R w 1 H q - N 3 6 h B w 1 H 9 r v B x D 1 B t L s 1 M o u k B n 4 C j _ B l r M 0 u l B j 3 L y t R t n Y o n K o H 0 G s 4 G h e 2 i F 2 B - D 7 a 8 3 H v _ r B 9 j c i u N - n U w m G q 5 F y a y i X 5 2 B z q Y o x U w k 6 B s E y E g p j B i w a g 6 F t p B 3 t B 2 j G j q W 1 4 _ C g L u _ z C 8 v q C 4 D 8 9 d m C t B m 8 r B k - f i E h F v 6 G - B z B 9 t E w E 4 C g n E s E z F v k o B u C y C j n U y t a v - Q k 0 Q - p M y k H h p B 6 4 B y N _ v Y - 5 Z 2 m x C 5 x y B h 8 _ D y g d j 5 Z - m o S 9 w d o u o B j F - E v r G _ v H w - f 3 h p B m i d 0 t O s e s r C j t I u E z D n j U v y q C - w S u k _ B z 5 R t u E 4 q B 7 6 J _ i N 3 2 O 0 v K i m Y x w q E 2 l x G 4 h N 2 6 E 0 o n B z _ o B 6 i P 1 0 B p 2 N l t H y z O w 3 Y t D q B s n h B h v h D 6 7 D t D p o B i m I 7 D u C 8 k M i 0 G f 5 B x t Y g F 5 D y x _ B i 4 M k n y B q y u B g x z B r t w B u 9 p B 8 o z C m t t B v F z F z 8 a s 0 T k u V 7 5 L q 0 G w 8 C g o E - p D m 9 E g w 8 B 3 v V y h d 2 1 5 B x y R s 3 W q 4 N 9 n I s C g E x n Q 9 B z B y l H v v J y h Q 6 0 z B t - a 9 y K l q 0 B t m U i 5 B _ x H 9 m U v z V - g 3 C 4 s y D 4 v v B q 7 L s v W s - J 6 j R 9 l N l z 5 C s z s B - w R 9 G 5 C k h E 2 7 H 4 - F 7 C w F i _ H 9 E 7 C r q G x b o k B p q J s x I 4 9 L q h f - w P x s W 3 0 R 7 4 O q k P g z G u w H p v F j o D 1 r L l y E r r F m 9 k B i v y C n p y B u 9 I t E 3 C 2 z r B 1 s L i w K g G _ F g t O z 0 B o _ L 7 8 R u 6 S i h f i j V w 9 V n u F m y X 2 i o B u r 5 B v 9 w E 5 4 0 B o c 6 i N m 4 B i x E i 9 D y l H g q d v t E 7 B q B _ v a s z n B u m h B k q P z - C k q B - j Q 6 3 P - 0 U 4 1 3 C 7 m 6 C 1 B k C l s S 6 C j F h h N x D s B i 2 x C 9 k U s s o C k 3 Q g 1 H t 8 H 7 y F q E 8 G u _ E z S k 3 I g D 8 E t p u B p 6 P l 3 S t y p B z k b i v d k u f z h P p i G t _ l B r S x 2 k B 5 r 1 C s h f 6 - H v s K 1 W m l E x D q C 2 k I 9 o Y s E w E 0 s R _ 7 S d X x 6 5 D _ E p D i 5 Z r i t B _ u e m y H y l D 2 Q p 4 E x 2 L m n g B j - a k x a o N v k U i 3 o E y C b p 6 c w 4 o B 7 9 _ B z r p B 7 n j C k r i B x _ y B 5 8 k B u u t B i 9 K 3 k C - 1 E 6 w C o - H 7 r K n l X r p W u i V k o U v j o D 3 1 U P p h Y 7 o 8 E w j B v 2 7 B 1 u f u 5 7 P 1 0 B 1 i E l h G 7 c s w z B 7 t G s m G u t L 4 m G r F j I i n H 5 h B l C 5 B g g Y g F 8 E 9 g e l E k F v g F r 0 C h 7 C j 2 F 9 4 D g t f h k o B 4 l s B t 9 U n z F x h L - 1 b 4 6 P 7 u w C p 1 t B 9 z t B _ p Z 9 i 9 B 8 l u B q q p C y 2 N - i Q 9 q i M u n U y h k B x w L s s J t s P p k M s n F n o J h F 6 D t 4 I s x G - g B 6 k E y k i C p l 9 B 1 B v B 4 w H 4 C l D t s D w 7 K x F y E 3 _ l B 1 k v B o E v F t w J _ C 5 D 4 o J p C j C k s S 0 2 k D z r a 0 6 E u s D - D h 4 P q n P x i U l j 4 B 8 l 2 B m m B 2 i J g x T y o s E y u 4 B s B x B u q L y E s C z 2 D 0 J 8 G z 1 D 4 k B r 4 D - D 7 D 4 o H - h H v o R 5 r Z 8 r x E o m d 1 6 b r 7 b v 6 j B x 7 c 3 t H - _ B 3 p I 4 n D j 4 q C g - j C 5 x q B z h N _ 1 M 9 - C q h y B 9 r x B i 3 S 3 m H q 6 b y 7 b 3 6 v B 2 k p C 2 - O v E 3 C 5 p V g 7 H 5 s B p 6 J q C 8 D w q U h C j D v v p B x n Z g w 3 B 4 9 p B - 5 s B 6 6 0 B 1 5 i B r 4 L _ w R s B v x P t 4 H 5 7 B o j B 7 4 F 4 q I 1 j 9 C v 2 8 B i i l B 7 s f m C c z u h B 1 q m D 7 h h D z r x B 5 4 3 B s 6 C - r W 8 4 v C o j K z b u q L 2 C 1 B 9 r M 0 C q B 0 i w C 5 B q B 7 r H w y B 5 O 2 9 P 7 s Y u u d o 0 U v r X n - J p t H h l L _ q C i m H s m N g 6 D v i F 9 u 6 B 3 9 z B x n M 6 g T 0 C 4 C 1 7 j B u p y B r p p B z o p B 0 r l B y k h B r 1 g B - 0 V y _ P 6 n e g r o C l k L 5 - J u q N 7 2 B l i D 8 g F 0 6 C b q C q g B g g S g v Y - v k D g s v G y m x C j D - C s x Q m j d s 5 q B 7 i 5 B 8 _ h B 1 1 l B _ i l B l u d x j s B k 1 D v w Z - C x C v j Q 1 3 I h h B g 3 F h l C 8 G 4 C _ y E l _ O w C v D n z P i v m B x g E 8 n i B g q N 0 3 Y s l K x _ T y n R n 4 O z y D 6 y 0 E 7 o h C 8 1 5 B j n t E _ t _ C r v g B w i u C 7 8 g E 5 w 4 C z 8 5 J l z 9 C q r w E 6 2 1 B _ x X v t u F _ D 8 D l 4 I r h B r s M z F z D _ z I 9 r I j _ G u 1 - B g 6 S j 0 L z x s B p k w B 4 q n B m s O _ 3 R h y O g m Z 5 9 C j z J k - - B 5 o u B p C 7 D _ - K 5 C h E r t F n B j B 5 2 J t y B y 6 U 7 n D 6 0 w B e c r 6 u C w s 0 F j 0 z C q C v B 5 u x D v i F p k Q t y R r s N o C 4 B h 7 Q u 3 S i B e v 8 Q j X 4 n G p i B s r F q H h I x 4 P l p U q _ K k 9 N h j a q g B - o D i y Q k x v B w w T 0 p m B z _ - B h l X 7 h T i 4 c t 2 T z q C k 4 C h o E i t H 6 l F 2 c l y B 6 D s D y m u B _ D 6 D g 9 r B q C - C p x h B w R 7 3 L 3 v G h k l D p y 5 D q 3 _ F r 3 L x 0 k C q o y B 2 t 7 C 3 B t D p 3 i G l C r D i 3 7 B s H i 1 t D n j 4 D n g t G 2 1 z C g v f 0 j Q g 1 J q p V n t E h 9 H y z p C y r x C m q 2 D o y w D n x V q 6 C g h l C o u u E k g f j q W x r C t y O w 3 g B 1 u R 9 0 z B w r O w D 0 B 2 h D k 7 s B u D w D o 8 U p E r E z 3 M t H g G v v e w p U i E o G 8 6 C p m T j 7 l B i 5 Q y 7 W k u y D j _ u B g k i C p 6 i D r 0 B 4 o a 8 j E s q I p 4 l D s r q B v B v C 2 3 B w v Q 1 3 Z x 4 X k 0 t C v t 3 E w q T 8 y W 6 5 I q 0 i B y z e m h K n 6 F t E y D 3 o d y t q B i C x C v n 3 E - n m D 0 k 7 E g B W x o D q 2 o F t h r H l z 9 C 8 z 0 E i p o I 8 8 z I q r w D u 2 N 2 o Q m u Q - C i C j n I 8 Y q k G s B x B _ q L x 0 S w E h C 2 z O p h E v h E q t F h p v B z p X k v O y k i C _ v l D r 2 l C e - 3 i C 4 l a _ 1 e k j p C 2 h m B u s M u u E x E 2 B m k L 6 r H 5 E w F h h O Y o - t C x 3 p K x s v E h u v E l 7 7 B v 1 R 3 r n C g x R 7 o I 3 8 Q o M i r n B i g 4 D q _ R n x k B 6 h B x 7 S 8 6 U x u z B x w j J 0 j j C 0 r X y t X r p K x v D l 9 C i v B i - F 9 E v C 2 3 B n 3 H j D - E 8 8 9 B h C j D 8 r N 2 n D x s Q 3 k C w y J 5 9 F 2 C s C 4 k I 9 q M 2 G z F 7 y P - F 0 G l v E m 7 Y 2 l f 8 n K 6 j W 3 y F g 8 0 B 0 4 Q 8 v H i o L - l G p w u B 9 9 g C 2 6 E _ k v B p m 1 E y s q F h y x C 9 C s D p 0 U _ _ d h y n F v 0 B s v 0 C 4 - d 4 9 f i o U g q B 5 1 C s B x B 3 j F 9 B i B y 3 J k 0 u B 1 u 1 B 9 w S k m g B 6 n N z 1 V h v h D 3 i Z l C 7 B q s P d k B o o r B 4 4 i C k x R r j v B n o p B l x N 2 4 F u n E y t d o z G k p L _ v l D t q - C 2 4 2 E 6 y - E 0 q 9 E m 1 1 B c - _ 5 B - C x C 9 u V g v M y t 4 B k n l B 2 0 j C n v 6 B l y v D z K o 5 q B h z D _ 3 D 4 r E r i C t E 3 C n k H w O 1 - B j k B _ z V Y h B 4 u X n B a h 1 n B s D w D p l s B z k s B j p 8 D 9 w y B q 8 9 D v - m I x 4 l C I x _ D 8 g r C g q u E 7 g Y 1 7 - B k x X - 1 o B _ 3 i B 5 2 T 4 _ J l y B - a j n I h F - E 9 x d l j p B 9 s r B h l 1 B 8 p s c _ z u D 4 s n B n x h B h m 1 B p 5 M 0 h P q r H v _ E 9 1 Y - k 2 B l l H x p N z 3 4 B v t 7 B g w W j m G - C v C o 7 E w v E i E _ D 2 w H - B o C t i b t 7 O t t M 8 m V s g 9 B w - 9 B s - y C 2 y w D s z l D s 4 w B q w m C 1 y 4 G 6 _ n G v 7 Q 4 n U p o j B l 7 _ C c 0 g D 9 t F r w c 5 6 Q x k X x v s B x k w B s C j F r r O h l L y 0 u B o x a u E x D s r k B 0 6 K x 8 I 6 s k B r x q B l h P t 4 H 3 q G i n a n b g 7 r B x t f o C l B 9 9 i E s j y F z 8 2 C 3 p h C k g k B y x x B v z n B 2 s X 6 y N z G g I s 2 W - E i G z 5 M k E o G q l G _ G 6 C - 0 r B s E 0 C 1 5 j B u C v D k r l B 9 - s B h i l B 8 8 S i r k B 0 9 p B n z S 7 s D t _ F _ r Z 2 - i B h 3 Z 3 1 v H _ r O g i P u g 3 B i 8 f k t 1 B y 3 f g r O x k V 7 j P r C g D m m T _ B p C q v C 8 B U r _ N v C _ B 5 u a 4 5 b - C l B 2 _ i B n K _ D t B k 2 w B s 9 9 D 1 1 z E i w 0 C 1 s r B q B j D n u H w E h C h r T x s H u 6 0 B t 3 e x s H j i D _ 2 J i 7 B 3 7 J 8 i K x 5 z B 6 w 0 E - 2 Z y 3 P m - u H o 7 7 D w 6 s G w 2 q B n _ K s h g D y P w j n D r k q C 1 8 i E o h u C j D k C 6 z l I 3 p 6 C 7 x h B v 8 n B 6 p u B 4 q U 4 a v 6 c - j s C 6 i W n j L 8 C v D 0 k g B l j j C 0 y x C V p 9 l B l o v C 6 n h B 9 p T q _ S n u H 9 q O x s Q v D 2 C o o K 2 G z F r 7 I w x E l C w C 8 y b 2 w _ B p k 3 B g 7 Z n r - B r s z B s 4 b - k P 9 5 P j 4 N - m L p 0 f 7 o T 3 l o B 5 k Z k g X k q d x r g C n l n B n h K s m P s k E r r G _ g I r q J 5 k T n m M w j G y o L m G r 8 u C i 0 p B m 2 w B m x j C k v l D 5 5 m B o o U q p M q q Q u 5 c 8 l o B N z z I z i 2 B l 1 4 B 5 o r C 9 k t C o h k B x B 9 C u 3 5 B q C - C r r G q B o C 1 j F 9 l U 2 p K n I _ G g l S z h R r _ U j 0 F r t K _ v Q l 3 I n y D 6 r E h z H 2 - t B 1 q 5 K _ p g C g I z J 7 u 9 C - C i C s h 3 B 3 t 2 B p z k D w i 3 B q n a i j N - 5 n B 0 5 r B g s l E 7 7 q G l v y G 8 0 - H 1 i 9 B 5 g 6 E 6 n k H x j C _ - 3 D 5 w 9 C o - s B t 5 u B x r v D t z t B 0 _ h B o C c 8 4 1 B i B v B i u 5 C s C j F 6 l K y E 6 C 7 0 P q l B u 3 8 B 3 B w C 1 z w B _ C 3 B l u Y 7 _ o D s p r B n l 7 E s p h C z 9 n E i o D r _ g B y i 1 B 1 i V t 7 G 5 r X _ 1 Y u 3 J o r P r - T 4 p R 1 z L 7 9 Y k l 7 B x r - F y j 7 C j v h B 3 0 C 9 9 K 9 t F g z r B _ n v C q u y C 8 l v B _ w W v C x C u q I 6 o Z 9 E 7 E v 2 l C h S g v O 5 6 G q _ L 9 B i B g k x B i r j B 2 2 T 5 6 - C t D 9 B 5 z P u 9 N r D y C o 3 v B k 2 v B 9 L 3 u s C 5 l u B 5 h B 6 q K l C 5 B _ z B 5 w J p l z B n C 8 C y 5 M 6 7 z B 5 i P s 2 H p j L k 0 I 5 - F 1 4 E 0 V z 5 H _ 6 C 6 8 3 C 2 C z B x s Q 4 z Z 7 h E y l H n I x D 3 2 L 3 y q C p 1 t C 3 9 y B o s k B 1 t h F 7 v t I 9 i R 4 s j B 8 t F 9 8 H l j B 2 w B i g H 5 p E l p E w l u B 5 0 4 B k 0 w B 8 v y E h n 1 C v p l F 7 o D v 8 Y k o U x B t B o i 3 B j D - C 2 h i B x - Y - p H k m h C q g T s - S m s F w V 8 _ N 4 7 K w i X z z y C w 9 v B j 9 j B 9 6 h C n 2 p E 3 l u D 0 z m E 7 5 2 B j n C _ 5 D p 3 B k v D 0 g I 4 q a u - f p j T p y D n o P v u u C g g m B 5 r r C 1 7 p B 7 C r E w t M _ 7 O 3 7 N w l a 2 8 q C v y t D s u o B r u P z B m C 7 x s B r y e 6 0 w F y j g B j _ 2 B 6 a p n 4 B s 3 M - 5 o D v s j D 8 v i D t D q B y t R _ 9 N r l Z h j m B i 7 C z v F u 7 L l v f p q S 2 8 t B v g w C 1 z x C p x p D P E _ k 0 B k w 7 D i i n B v C x C 3 6 D o i G 0 - G 9 y D z H k G g v O 1 D l D j _ G i m H 2 _ p C m r j B g p e 4 8 p B y o e x _ a x p Y 5 B b w n f q 7 5 C k q d r i n B y v U 7 y S 4 s j B r 6 V w i M p 3 E 2 k G 9 r G 4 2 K 5 6 J n y L k o m B 3 1 l B 3 h w B 6 0 8 C k _ i B r y n D j v y B - o W r i q B - g 9 B q u M 5 3 O n i F 3 W 3 i D w E h C 1 - J y 9 N 9 j 8 B 9 l 0 B 2 q V n 5 E 8 o N u _ p B s g x D 6 o s B q n J 1 p I o 6 N p 1 b i 3 1 B 9 9 K - 0 a r v c u 3 9 B 3 n r C 4 n g C h s 7 B p 5 p C p 7 t F 2 z h C g h c 8 8 l E o C t B j r S l F - E 9 t K 2 q R _ 2 M q n S _ o t D _ 1 x C t D 9 B g 3 4 B w y O g n E t v C t p O 5 6 e 5 z K g p R v s K 4 u E 7 l E 3 9 N n u l B l 6 v B 0 u 5 B 0 c y 8 a 9 C v C _ r O m _ d m C c 6 y X j 2 a 5 0 t D 5 r W 3 x L x H _ w v B x y L v 9 i D 5 2 k B i z l B x D i B g p f t D q B i - W - z q C x y S 7 x h D 2 G l I r 7 I r j B t x J 0 H 9 I j z G m x F y 5 H 4 i F m q E _ l X 8 - X p 9 f 6 4 K 5 r X o - W _ u i C 7 p 0 B y n W 1 p I - t t C u h h B l v P o j N 6 p n B v t N o C k C v 5 G k E j F j w B w E 1 B 3 3 L 4 G w E i g M 3 7 I 7 5 b o t a 4 1 o B p h R z - J t s D x 3 D s x I w 5 D - x i B u g J l z R 1 3 7 B 3 y z C 8 j 0 D l j T 8 n L 8 n L k y p B j k 9 B v v s B 8 3 W 2 j 3 B o s n B 3 D j F 5 7 h B i 9 D 7 8 H 1 s I k m H s u t B 7 z N o v 3 B 2 t k B k r d i m 6 B 0 v k B l h P l 8 M l 5 l B l t K i g J v 3 I n _ o B j - v C i k j C t 0 g J v C t E 2 v S 8 D v C l 3 I i 4 B _ w M 3 t T 7 5 f i 8 v B h t Q s 1 I _ g F s m 3 B 0 8 P i w L h _ Q g s U 4 y T _ l o E _ h l C 6 p - B 2 t 4 B h _ Y w n l B z m o D m 9 r B 0 h 3 B k o a _ v M h 6 M 3 u P r 7 B 1 m d k n O x y H s r 5 B - t 8 D 3 s i C m 1 e 8 D p E 8 _ d g E 9 C l - - B j i p B 2 u 4 B u j 2 C 1 B m C 9 5 O _ n R r v g B v s 2 B 1 j r E - n r B 3 t _ B w P 2 k m B q - Z 3 s 3 B r 7 X x 5 Y z z r I 5 6 3 C 6 3 z E n 8 y C i l T g C k F 1 8 D y i B m q Q m 4 E 3 r L 6 r m C u n 5 R s h 2 D i n s L l r 2 B - l i B p t l B h o s B k z 9 B j s e p i f 9 5 T 2 r T 0 _ U 9 f y F y D 9 1 J v _ E t B x C o w B - j Q 9 _ K v 0 B r i F - m B i B R v 8 r D b x B 5 q J j g o B u 9 5 B n 8 M s 4 p B i 2 m E l u X 9 t J 5 5 d v 2 D 6 3 J p S 8 j E r t B 4 6 L l s f - _ X - E 7 C 7 v V 3 z R 2 5 W s B z B z _ 2 B 2 t c 2 4 J j _ G u q g B j m Z - h b h y V w y o B 9 K - 6 G v r O m h h B 2 - h B s 8 n C i 0 w B n - L t 9 S i s I x j M x x Q 7 y j C m w w C U n C 3 i f s z K 3 s V l i Q n r i B 6 - a 4 m 0 B l B p B k x S t B u D 4 q w B r H _ F o _ f 7 y k D k x 0 B - 6 m B y y T n t S 0 r Z 1 B _ D _ 2 F z 3 D t s G w k t B o 0 X i B o C y U 5 K t 8 Q q 4 1 B 3 3 m B l B k r H 4 0 P q - O t R 2 0 W h s d 8 k L h n E k L m L w w G i v H 7 r K g E 6 D - r S h 9 Q o 0 X 0 m l B q 4 B t v h B 2 g j B 7 y D 5 i Q s p 9 D 8 y t C _ w q C 6 r w B i I 1 2 J w m F q 2 C x k N 2 0 k B 3 9 y C 1 l 7 B a p C 0 h N 0 w N _ 6 G t 7 C s 2 B t r F y x F 8 w X s n L x B t B v 2 l C q C k C j 9 F 0 n L l l X s y g C h 3 H o g d 2 7 x B g x v C z _ o B x 6 Q y i P g B P 4 1 F l - K 3 W l n C r _ I 0 C b 0 _ N 0 p N p p v C i t t B - c 7 t X z 9 U v k U t D x D 8 m g B x z N r z F z _ B 7 6 V l m Q w - g B w r 4 B 7 z U y q I - y H v 2 T m 4 f 1 j r B 5 6 8 B s D z C _ g R i C s D s Y m 6 L o 1 F k 3 W o G 9 E y i j B z 1 R y h I 7 q 0 B 2 t 9 C 1 2 v D 9 6 x B n 5 H r n M 8 2 K g y T 4 k c p 2 b 7 k w B q u O h z _ B n _ n B q 8 L 2 7 E o j E m - F 0 j L m s I s m C v p K j - N r s y B r m S n 1 H o l U o _ k B i 5 6 B m z k C t B u D 3 i 9 C 3 4 F 5 i I _ n Y s u 9 B y 9 g H 7 j s B i G 4 D t _ K g E - E j 9 F s C j F o n J 0 q N v D - B 0 - W 8 n i B l 4 h B 8 x z B 4 _ N t D x D g 2 Y m 7 K o z u C h - G k y M o i r D s w Y s 6 y C m _ g B 7 9 K _ 6 L 7 y D y h P _ 2 C s 3 C r y E 9 j 2 B g t 8 C g 8 - C 9 w k E 3 q y B - p N - k E u x V 7 4 5 B v o - B k _ Y U g D k n Q y D p C 1 k I q p O n 2 Q 4 n O t B u D j i W 3 0 3 B h D i C 5 1 U q j G k - g B 3 v g B v w h B 7 x c x H i p m B h C j F l h P 0 C h C k y m B q - P s E v D l w K 1 1 D 1 z p E h 8 H p v B n 3 D k z Q l S u k P y n R 3 g p B y 9 x B g m a - 5 Q 9 4 s C 0 m Y m 4 R m 6 k B 5 m o C g 4 c n s N 3 p S z 4 Z h D 9 C 2 n z B u U 8 t F r _ B - X y y B i w D m s F i t F 4 - E 7 q M t D 0 C - z x B _ 4 0 C 3 m g C 9 j j D 5 _ 2 B 0 t m B z 1 e p 3 R t - G v j E n C j C _ w i B k l T 1 h y B s p J 8 u P H h p U v h t B 5 5 b s 0 M n g G s t L y n s B k g X y q V 2 n _ B t D 9 B 2 m g B n 3 h B u 5 v B 7 _ l B v 3 6 B p j p C _ 6 m C 9 q 8 C q j p I 7 o O 5 m C l i G 6 q z B - g o B z q G v y D 4 h K j m D t l S m 0 h D z C a 9 8 j C 3 s 3 B k y r B v B n B s _ Z 9 j M - E 6 D o j K o C _ D s g S h q J 4 4 S h C o C 0 i X 0 C h C 9 w - D l r T t i a 9 m F w E - B h r M u x D g g s B 0 u Z y p b 1 7 J u g I u l b r 2 H x y I i i U y w W m s X - n e j t b n 5 4 B _ 8 k B y r I 7 C t E j _ E - g O 8 D i C t _ K t q W o C 8 D y g g B q B j D 1 2 R 0 2 M w q N l u 8 C y r j B o q P r 9 I g r d 8 v r C n t T z h m B t t M y 4 n B _ v b g 1 O o q K 5 4 y B k 1 Z k 4 Y v h u B 0 u b 0 o K g r C j w B n i Y r 6 _ M v t B 6 h J 0 E s C j 4 L i 2 m B k k e q 8 E z i F j v F 7 7 F l 2 H h w D s z P s o O - w U 8 5 E o 8 z E g o Q l m H 8 B h B o p O k 4 f u 0 6 C 8 h 4 B c 6 B z u U 7 E 5 E _ w J h F 9 C _ h d w x Q w g H z B v B n 7 J v 9 T q m z B - 2 7 B k n a g m a q q m C 8 7 G _ i Z n r k B y s J 9 C s D 5 2 I y 0 F - C i C 3 h F y w B y 3 B h D 9 C z q W j F x H y l N s n J 6 p K 0 C b v y W t D x D r g a y C r D y C x 1 L 5 y x B i 4 5 C h 7 b j _ l B - 1 V q p j B v 4 d h r M z 0 N u p h B g 8 x C x 2 E 9 8 F 1 q x B 5 q K 2 o M 3 m G j z O 0 3 V p - S 3 z z B k l Z h 0 - B x 6 5 F 1 - P g 5 E m L 5 5 X o n Y l z M 7 3 M r p G r k X m G 9 E p 8 Q t _ D k E q G i w L 4 2 G 6 7 K i q P v t H x x P p 7 m B n 9 F k p U 5 4 O n 0 R h C j D s 0 C 2 x D z F 0 E l 2 B w q C m l J 5 B q B t z k C 4 5 F 2 l J 9 k L y o E u t Z 8 o x C l 7 Z s B j D v 0 F u 6 F 1 i D w g F m l H t - O l j R y i C 2 s B 8 9 L j 1 S r w N k z Y s r s B 0 C i B h j R 9 l F o n E z 5 - C 2 r r C s j t H 2 o d x 6 b p D r D k 0 U _ E o E m u P x o L 1 i K x 6 H h _ H l j Z 3 x S k 1 I 0 s F n _ G v D s B k h M x v G - v G 9 v r B 1 _ G 7 g z B p g P t t H w l B z c 7 X k K g 3 K - B j D 1 t I 0 C i B t s I 8 0 H g 2 H w 4 B n r G 3 0 b k z X 9 t P i 5 C q X i v B _ m F 0 8 H i k U o 5 i B t B p B r j W 7 C 4 B j 2 H e l B 3 t h B m C t B u i t B 7 v e o g S z H 4 5 q B i 0 v B 2 t 9 C i o S 8 7 4 B 0 C b q s F s V 7 s I j s D w g F n 2 R 7 5 O x H 8 l b o i k B 0 m u B x k X q g H j D - E 9 8 Q 6 C i E n 6 E _ 0 O v D q B s q V y 2 G 5 2 E l u W 3 i F u r Z m v H j 1 C y x N 4 - F v 2 J 5 1 n B 1 1 I 6 B j B 7 q j B x C p B v v U q D x C 4 q H 3 3 G v r K x u e g E 9 E 6 j i C _ i t B i n R l j 9 B 6 w G y o U j o k C t k w B 6 g i F s B h D r w N i m c k y M h m T 7 x V r - C - B z B k w L v t E h s D j 5 E w 1 G z h E h T g 0 M p D y C 6 o k B 7 x P 6 0 Y y i 2 B 7 2 g B 1 r Q x 9 I m 0 H n 0 N y z E - k L 9 F q n J t 7 M 7 9 u C j v 8 E v 2 z C 4 g f r v N - B z B - 9 H 7 m F 0 C b m 7 K o z O s E 0 C j n Y 7 3 j B _ C r D z 5 q D 5 _ F 3 m Y 5 w r B q p G w i I 8 z M m t R n p T _ 5 K 7 5 c t r p B z 0 N p 6 6 B 6 0 u B s 4 J 0 C b 8 p P 3 8 I x - J 7 r D v h N k s B m k I v i B h i E 6 g O t 4 L z 3 D m s m B t 5 I z p H m p G 0 a 0 6 F 7 i B i 9 D 6 7 P q i J g l t B o x T n 0 b l x d p _ K 8 v C l g M z r l C w 0 x B g t 5 B j x - B n 4 0 B n - L n H n 4 M r i T r u h B o C 9 C z _ g E l D _ D r w F z 6 O x l Q s B g E p 6 I o v L 7 h D 4 z U 9 _ n B - w V p 6 m B 9 2 l B v v V y 3 N o _ H l _ C 2 w J g B W p t 4 G u h u C 4 2 q B o C k C l x 4 G i o R u k o E 0 x l D z s W l 6 O _ m b - B j D q t i B l 3 b 2 w E i 3 F 8 l P u s i B _ h n C 2 z G w 5 5 B 9 8 n B m t o B r y t B l s L g q Q 4 z P 3 6 X 9 s b p 7 m C h 8 D o g D 8 B h B t 6 o B 3 1 Z r u O i 5 G u u f g 4 O w g B w 9 D z t v B g D u C - _ e p C j C n g S 3 l t B h 9 P x 1 I y F 4 F 9 g r B - o V 7 C t E g 7 V e c 0 t v B m C c l w d 4 u o B j r 8 E r w d _ r w E x y k D v 6 u B w 0 K w 9 J h m f j v u C m m L g 9 d w 7 f 8 B h B 6 _ _ B _ q g C s s Q s o 0 B t E _ B v 2 T q D u D 1 o c 9 C v C u 6 L s v T j D t B - 2 a x 7 J 0 p L n p I 6 m V 2 y 1 E o 9 4 B 0 3 G y 4 Q x - U z r s D 7 3 V y l J g g Q 0 j I 8 0 M 3 3 h C y p i B x g K i r L 0 k G 4 g J y o L x 1 U t u V l 9 W s 9 a n m S o 0 N g _ I p i M 7 2 G z C r B 2 8 I 4 B p B t o d k 3 h B z s R q 4 E 4 3 e 7 n f n 3 J 2 z F z q F t t Z j q U 9 l b 2 9 T 0 B h E g u Q n g k C y F 3 C k o Y 0 k v B t B 6 B 6 i o B 7 x n B 7 9 o B n p W u u M 3 4 M 0 i K 7 j M 3 7 F q 7 E _ n U v 3 i D 1 r 6 B o C 9 C 3 2 l B 1 B - C g 7 P 3 5 G y g I w h S p - D 3 F l D 3 r M u 6 F p 2 B z g E u C 5 B y v D h t J 4 s 3 B 3 t G 5 c u 6 B u m D r D w E w h C v D n 6 E 7 r D 7 c h C q q B j 6 G - 9 F n 6 M 7 8 T s m R l w c i y P o 2 d w i 2 I t s R t r 3 B - 5 0 C w g n B 4 7 a l w L z n N s p p B l r k B z l s B p 1 T 0 S 6 i G t m I _ w J h F t H g g S k h h B m 6 W 5 s G s x H o 6 q B v v N 4 0 X 3 r S 8 o L v v h B r 9 p F p - K u o R h C h D t s G 2 u c 4 p K - y W 9 p v B t w G s v O t l Q 0 8 L y o L 0 3 5 B v 8 Y 8 D 5 s n O j g y C 8 i k B _ n F 0 1 F 5 w i B n 0 b m G _ h d j v N v y L z s x B l l O t m n B - i R 4 0 H r g N 0 C b 6 t L y 2 Q p i R h 5 f s 4 J y 3 F 7 4 H 8 h d _ g e s B m C 4 i e z D q C x l n B w q N _ o f x 4 e v 4 h B z l v B w o y B k 2 Y s n f 5 0 k C s s t B 5 w K k k J u z I 3 B y C i f l s J _ i W v _ M i r c x s I 1 t E y o E o w E p p D 2 4 W l z D q 4 P y i b - m K 2 0 x B w _ M u x S v 6 v B q 0 p E h 5 8 B 4 3 2 B 9 n d - _ P p 5 F s z N 3 2 J 0 j L v C 6 B 2 q I q q I v - X m G 7 E 6 j N i E h F v - T 9 B q C n q O 8 g F u l K 2 g I 8 - V 2 5 N 3 q G _ w C I k l l B 5 u f u u 8 B h l Q 7 o J 3 u F g E 8 D x l Q z i O o C - C j 9 F n D g E g 7 B x D h C w 0 I j 3 L s k H n L i y O m 1 G u C u E k j H n v W w 3 z B s n K 7 1 L g - L r p M 7 p Q u B 7 B h 3 C 5 g D t p T 2 s R 2 9 P p 3 C t 7 I 4 7 D j m F 8 0 H p 2 N t w N x j O y i t B 0 u M k - I i i Z 5 9 W z 5 X u 8 k B o q T s s X y w K 1 s R 7 r R 9 C 4 B 3 2 H 6 i E m C x C k 1 3 C o C t B q - R 5 2 U q x Q 7 u N i h r C m x Y v 4 t B l z c g v Y o - h B t u e m u l I 8 v s C 3 n J x y D 6 I _ v Q w v Y h q k C 5 5 I n i G 0 C 1 B 9 s H 0 _ N 3 q Q 9 S _ y I h _ H j C u C x v Q 7 _ f 8 4 M z j l B p w 6 C i g r B 0 h x B h p O 2 s F p 3 B x n B v 4 H 4 j K 9 u P 9 x L y v M y q n B 9 p S w t M k v W k g t B h s N 8 0 w B 2 9 g B v i O 6 h k B p n t C k 3 W 3 3 I - o J m 4 N j D m G z r G 2 E m E h v C 7 2 B l g N - 7 j B j _ O w C 0 C - k F m n G 8 l B z F 4 C 3 x W 7 l u D k 0 O y C 9 B 8 o N r D v D p w K z 6 H 9 6 H 6 n P 1 q M j - J 6 - P 6 _ N t p B w k V 5 5 Z 1 y R m - I n 9 K 5 h W o s q B y 1 s F - h q B k s 8 B 6 j l B j s C v t N z B k C n 6 Z 1 u 6 B 7 _ Y - B o C 1 h K 7 5 I 7 n X i w O 3 1 y B 3 m M z q J k E 2 C l D g t F 0 n E w 3 Q 8 a 0 C 1 B 9 y S u E y E n x W j _ M 0 9 S w v a 1 x S t i B - _ M l s H n 1 r B k 0 I w n G t D 0 C 4 k S 9 l o B j 4 h B 0 q k B s _ W 1 9 a i - j C s n D w o E o q F t w F 7 5 G - s K g h d i E - E r 8 B 7 o J n - o B 9 3 X g s 0 G z Q 2 9 J s t 5 D _ 5 k B 9 7 C p E u m O h s R p s l B 0 w 6 J u 2 y C y 2 W 4 _ c s 8 e - C q D t 8 _ D 7 h 5 B v v h B 4 t O r t K 8 j u C h D 9 8 F n v F 1 _ K 3 x y B o l 0 D 1 x c 7 p G _ _ H 4 x J x 3 H l z R t q G _ 6 L m 8 V p W x l M r 4 7 B 0 1 w B n 0 o C m q n B h u g B h 6 z B u _ q C _ 1 3 C x 4 g F h _ D h n q C _ 7 L 8 x J h x d w 8 q D 8 v o B s C j F u r C t 2 B r 8 G j C v D w m K s 8 N z x K r 2 D 0 s F k s F p _ G 4 n D 8 4 B x 3 H 3 n H n i 1 B i 2 S g 1 K 4 _ g B 8 5 P 6 - x B s C g E s m N z 6 G l 0 D o h H r p J l 1 C v 6 J 1 6 J m i j B n y i B u 6 3 C p w 2 B 5 t S 8 6 F g m I o h I o 8 L h C h D s 9 E 1 F 3 D 5 X t y W j u I 8 h J 0 x T j 5 O l - n B 5 5 r C 9 3 3 B j z y B l l M 8 v C m 3 C 6 D t E l r K z j Q h F 7 C 6 j N 0 7 L p m I 4 D g 0 K v 7 Y _ D i C 5 m q C q C - E 9 z D - 0 C 6 h K 3 R 2 i V n 3 w F 7 w L m i P u i P w n L y i N p u F s 8 V 1 3 I 1 r C x y D g o F 9 y R 1 i T v 5 J 9 y z C 2 h _ N p 2 a t 3 H o C - C u m b - 3 l B u s n B 8 p U m x Q - u N 0 k V 4 C j D h u E 7 t S 2 k K 2 j G i 6 P s C h F m v D 5 s C q 5 C y _ H g t D 4 p B h F t H 8 4 N h l T 1 H 4 8 E j k O n r G m - n C u 4 8 C 0 o u B j g y C v 5 i C 9 v V t w i B 4 u m C _ j V h C o G 5 8 h B h 0 F 4 4 Y j 0 F 3 i E y q s B g 8 W 4 x C v v N u l P 4 5 W l o q B y 7 1 B 7 k O l l T p o I n 6 G 2 w 0 B _ t D 2 7 L h u P z B k C 2 4 5 B s B h D - r G h l C 8 G h C 0 C k N u t F y g C s n J m l P l 9 F g _ V x 3 I w 3 N y u H r 2 O k 1 g B w r H 7 M 4 o M 7 D U w B y 8 B z E o D l B p B 7 Z t 0 C y i G v k M l 5 J u n F 3 r K x o J v h T 8 D 7 C - 9 D w _ H 6 o Z l B r j C r t B i Q h C o C - _ B 2 8 D p 2 N r 5 I j z V t k C w g H 0 - H p x L g E 9 E j r G - 5 G - B o C u r C z v J - y K 7 s H k s F 3 z F t D 4 C 5 7 H V Z g n G 3 _ J 0 w D z 0 P l v G o 3 G 0 C h C 3 9 U l m F _ o C _ p R w o C q g I j 9 F b e n 6 G z 9 T 7 y D q G _ I 2 o G 4 1 M y C q B y k H q n E r _ U 7 3 g B o 0 O 4 n E h x P 9 3 U 6 w B g 5 8 C n 1 l C o s _ C 0 8 4 E 6 o w E 5 3 t F 5 r B _ K 8 B 2 B w F 1 C 7 C s D 8 v C v 9 D 4 _ H v k Q i B r W 3 9 D h D 9 C 6 w C p r G g 5 W o - x B h z c k j c g z p B 1 s K p - K s C _ D o x M y h J l r x B i 5 W s B m C 2 v O s 7 C n v G 3 x K 4 G z F 0 2 o B 9 9 J l v W l o O 1 u G 5 7 H r s H w m W y j M 8 l K 0 8 K _ 8 C l 8 H 8 n G p 6 R 5 B 2 C s t R 4 s L g o e y z u B m 3 J i r C 7 5 I g 6 N x y L 0 g J 0 2 N j s g B j 4 u E o 8 _ B n p o C 7 C s D l s f l t g B w g E p y D t H 5 E 4 1 F l D - E w k G z m X n n r E 9 s K i y J 1 B o C 1 q E q B z B 2 8 K p s Q i 3 J _ q C p 9 b p 6 I 8 j i B 4 r U s p R k 4 K m y t B 0 5 D j q E p 6 J 9 7 B 6 w B v z y B 7 2 3 B i 1 w B 2 v Q - i T p y R o u j C z g 5 B _ g i C j v s B - 5 J m i P 8 t o B j F - E 1 s x B j 9 F x t K q o C p p E - V n 0 B v r G z T 2 5 F g n g B n x S r 4 i B 0 g M i t b x 9 G v m F k u k B 1 g b n m F 1 p O 6 m J x h m B 6 G 2 C 6 z I t T z p D 0 E s C _ m D - t E g 2 M k l W w C 2 C w p V 2 1 G 1 s H z 0 N y C - B 5 - l B r 5 s B y 1 T u 5 X w o N 3 j Z o E s E 8 z Q _ C r D 7 i N - D j C 1 v M g D 0 B g D r - V g q I z 1 H 8 _ U x V n i C s - O - _ S r q K 7 9 L 0 5 G j j G p D y y I t y P t 4 R l y q C - h m C 8 j W V o B - 9 l B x 3 c i 9 P 6 q l B k 7 Y j G h G v - e z i d q - 7 C 6 o 6 C x - f l w I w o H q u s B s k q B s p x B x 9 R n 0 K 4 w L t - B g t N o s N 0 y I 9 0 D 0 3 o B y n i B g 1 M u t b M n m F t p v B s r P q 2 O o y Q q o z B x 4 O j l M 0 w C o 4 P k x X l q t B e l B - h q B j 3 I 3 r K q q Z k i k B o C k C 7 v g B s i t B 9 i h D o x w E s B o C o s a m o W _ 2 M 3 4 V 1 3 q C t o o B 5 5 6 B q 6 v B g o G t 6 6 B p t H h - O s 9 p B - S - 9 l B u v z B m 0 G y 8 W g u i B i n j B 2 m j B l i B 2 k H p o B u r l B _ y H 5 k F - 2 V 4 1 n B 5 8 H 1 i D w q L 7 0 i B 0 3 G 7 - C 0 h I 3 x i B t 8 n B w v Q v i q C _ v W 4 h p C k _ O j o G 3 q e 6 x 9 B 4 B _ B 6 1 D o 8 k B t B n B v l g B 8 8 O 6 D r E 5 o W - k k C 8 8 h B m C l B g o F m G 9 E - s K m k l B i y G l j T x l M l F o G u i H 9 9 I 3 r Q n 9 G x F 0 C 8 r b u y H i 4 M k 8 S z s q B y v m B 3 5 R 7 9 _ B x 9 c q i J g w I q 5 D u s Z 4 u w E n 5 l C b o C 1 _ Q v u K v m M 1 3 U 4 C o C 8 t F g k K 6 x J 2 4 N 8 t D s - G z t e 4 q X u 6 b g - t B o 6 j B 1 s 7 B t B x C 5 q F y 4 E 5 6 X y l 0 B w 4 d h 2 G 4 B p B i 5 R 4 B 8 B 4 q D - g M r 9 N p E 3 G s 2 N - E 7 C m - d g E 8 D 1 8 Q w 1 X g y T 7 6 G q g O q 4 Y 5 B - B o q V o 5 F w n e q w U u E y l S 8 0 H j t Q g l H - _ B i i f t 1 R i _ V m e z j O b m C r w F g 6 S n z e o v c 4 p l B y k K j h L n n I j F m G 0 2 F 1 D k E 3 u J p m C s 9 C w E 0 E _ k J 1 9 O t z F z 3 D o 8 P z 5 O l 3 I n k M x v V w 0 K r p G 6 m O 6 x F k 2 D x C 8 B 0 n O - y y F l 3 o B x s R 0 _ M 6 w K i C t E _ 6 I 6 i E n k M i 5 P j F 8 D y o R s B o C u i H 0 C 1 B 3 2 D r - M t _ k B y q V p 8 H v 5 E t p B q n W n - Y t 9 T r z R 5 v V y 2 S n h Y s x J 9 6 T 2 w B u 6 P s C i E 5 g P q n J 4 8 K t _ U 0 k I u 6 o B 3 6 h B 1 t Q l q J n 7 Z n 9 n B 4 v Q 7 y b o s p C 7 9 D 3 m B g e w t D o 7 E x B k C 6 h 7 C j y L 3 i 1 B 7 3 m B 7 4 J x j S r 4 p C p - L k _ i B p i I g i N _ D i C 0 k b j D 8 D k g y B y w I 3 D k E z t E y 1 I 6 u L m 3 G q 8 D i 2 H n 1 c s h J 4 p F z D l D s l H l n C 9 5 M 1 B x B t q J - B q C t v C w E - B 8 0 M 6 Q r 7 k B 1 j n B l 3 V 3 r I t u C o k I 5 l F v m C j y W - 3 f r D 8 G t k 2 I l g a 6 q k B 6 g M h v C h v C 4 1 G 5 u G 9 s I p l U h w J v 3 U n 1 k B m 1 j D 5 7 T t 2 H t 6 T 7 g 2 B k r w B r r t B g h 4 B j o o C 2 p - D 6 p q D w 9 t B - g r B s F k I h s N _ F 9 E 7 E _ i P 0 3 N 2 t p C k n u B 6 L 8 0 F _ D t B h 5 M z B - C k s Z 1 3 U 4 k E p q D q w E q x Q w h f 2 o R m 6 C n D j F x r O 6 o G v D s B 3 i R j - O s 4 J t 3 P 9 B b _ o _ B 2 3 x C 3 7 t E t D 9 B j 3 e 2 t R m w u C x w 5 D 5 k Z h I D p L i n N 5 7 O _ C p D w 1 U g 0 k B 0 B _ C v q x C k - i D h 7 j D m z j B r i V - 3 N t _ Z l C w C 7 p Z 4 l G n g m C v i L 1 y r B u o h B - 4 - C r n Y 7 1 L y 6 p B y x - B q n d v w S p 2 L w r B 3 i U h 5 R o k H 6 2 J q - S s o G i m J 5 s Q 4 n D 9 8 J 8 m r B n 3 E n 9 F - z D - s K s j K p v e y _ g B m j N l v 4 C 1 n h C w 7 a r k o H q q I x x E n h 1 D 2 9 g B 3 1 a r m n C x 8 Y l 2 3 B 7 0 l B v j C m t k T 4 i y F m 9 _ V r 6 q a 2 1 k t B h _ y I l j j M n g w I t 8 j K r 6 7 e 7 p r R m 6 D o w g T r 5 8 N s - j f u r q Z m J m 1 s H g n 4 D 5 - 1 P z z p M y k w i B m n 0 f 3 4 9 P h m z V m 0 m w D r 1 9 u B 3 h F 2 j o K 2 h - K t 9 7 B r p I x 2 u N 1 7 H y 4 o b w z Z w x 6 G 8 0 3 N 3 x 6 S s g - N 6 k 3 Y z o 6 W s m n F r h v G 8 q 7 E h q g K o s s L j m m M r 2 7 L i 0 u X 0 m 1 U j n t C u 0 l k B q _ w R 8 i o U 7 m q B r x s B _ n k D 9 y r E x q 9 F o _ z L w h 2 B y 1 o E y q 4 H 9 u 8 C u v o C 2 r k D u s y F u 8 k F 4 9 p C 2 i 3 M M h x u N v 0 u N 7 9 1 G g p 8 R w 2 m 0 I g r u H i 4 E p g i P 3 h - L l v p M 8 v k R h x z G - 1 4 L o m 9 G 0 k h T 8 - x O 2 j - N x y S 8 o 9 C 0 5 7 F v t 6 F x 8 _ D g q 0 C w 6 w K r 0 t d 8 4 j B k l 7 Q 7 9 2 M w q 3 C 6 l 5 G 7 w j G 9 v y G y m o I 7 i p G 8 1 F 1 0 z C h w h C 6 p R q 2 0 C 7 y r J q 6 x C g k x E j o s C y 7 y G o z 5 E 8 y p J _ 8 2 T 5 k k K _ g r G p z 9 F 0 g s B t 2 b w 1 X - v w H 1 m _ H 3 3 y J w 0 - M l h n L p v i M 5 o z H l p 6 C u m 3 B 1 g v B g r s B y m w J 1 1 9 B h 5 7 D i 2 m F u p 3 G u 7 5 G q 6 2 F i 4 q B k o k P z m 8 U v 9 j 4 B v 6 5 P p z w M h j p G 5 g 9 J o g 4 D 7 l 1 D x q r B m v p C t 2 z C 6 i l C 1 s - M 6 i J 4 m V m 0 i C j m p B 3 w 2 B 9 m X l l 9 B x g x N g l 3 S - 0 q L 5 _ 3 F 0 k q E t 7 l C i p 4 C z 5 - C o j 1 Q s 9 s C o - w Q 0 7 5 F k o h B i h q L w m n F 6 o 6 B u n 2 C m z q G j o 7 G 4 h 8 D - 0 k D l 2 1 F v 8 7 B - v r B z 1 4 E u _ p B s r h g B 1 q i J 1 m u D 8 v L 1 4 a - 0 b z 7 T q p 4 B j o d 1 7 0 C x 7 p C x s l C t s o C g o 0 B _ 5 6 B 4 l 0 B k h m C 9 w k B s u Y _ d k i k B l k 9 B 5 r S h x P j h N p 6 h B g j x B 9 h 5 C _ j 2 B p k 8 B x z 5 H x y h E 0 7 4 B 4 5 5 B 4 j N 9 l X p g y C y 9 R t q w C q x N - t z B z 2 5 C z 6 0 C o l j C t q g F 5 p i B 6 t 8 C y z 5 D p t r C 5 m k D j u l B p x 3 F j j r B p m 4 C 2 o 0 E 8 - 4 C y - t B 2 9 B 4 9 a 9 n r C q s o B 1 z t B w 4 1 B p g y C 4 4 5 B p 9 Y _ z p B u p u E h k 1 B 5 v d k 1 j D g 0 h H r 3 I 1 i z F _ z K y l Y q z s F 0 7 4 E g 5 j E l 5 2 C z z o C p v d 4 t m C x 5 Z 1 j O 8 7 L _ i K n u d x r 6 B z g 5 D 3 x L 3 s 6 B m i y F 7 _ - B x 3 l B u h T h 5 H 7 1 _ B 0 g g B l 8 m B g t Z v z R 6 w B m k V p h o B u k y B i 7 y E h 5 k B r l Z i - w D g h m G s i 4 C 8 q w C l i u C l t 2 l B _ 7 p Q _ 0 8 j B q 7 7 C i t y I 4 - q E g m E s o r C 4 w o E - m 0 U k 2 Y u 4 n D 0 7 4 B z u p B i _ y C - o r E 7 4 l C 7 4 r C 5 s v E m i y F i 4 8 C l o t C u 3 W v 6 p F w - 3 D 5 t y I p 6 g E 8 j z B k - m B i l x J 1 0 U _ 5 h E y g s C 4 B y 6 y B x 9 u D q q y C s 1 k I u v o D g w - E 2 i g D y _ x F n y t D z h r H 7 n H p h y C r s C m x j C r l 1 B p z _ B i y m C s k j B 2 g q B n 1 q C u s r C m m t D v 9 _ B x l 0 B r z q C o i r B w l 9 C 1 v 4 E g 4 n H 3 p j D p _ k L 4 r 1 E m r y B j 9 i B r P p 3 E q 6 S r p q B i i e o _ 9 B 6 i j B 2 h 8 D 6 j 4 D 5 t m D z j w B o p n D 4 9 h D - s w C l 2 3 B u j E r y R i t 8 B z x 9 G 1 7 n B 9 5 u B o 0 g B 9 j s B p r i C 7 j H _ 7 a 5 k h B 5 5 p B j t f 4 m a 8 8 g B i j o B s 2 i B n h C j l g B 8 z x B 1 l W r v n B p 3 K q 9 8 T z - 6 s C u r G 7 m 7 B t n c - i x B l s 3 B 1 w - B q p p B p s R 4 B 7 1 o B x y s E g - Z 5 t a t m K 7 v j B x t i B s m u B 0 n u B o 9 h D 3 r m D 3 0 7 H w v 0 B 8 j t B 8 x j C q U h 9 z B o 5 5 B t r r B g Z v 1 b h g 3 C 0 m H 7 n Q w 8 0 B q z u B s E 2 x u B g z n D o w 2 K l r X t 6 _ B 3 3 h B w t b w _ W v x N 9 h U l 9 O p 3 V o 2 M s i X 1 q Y 3 6 f 8 r U - l M 5 v d 3 t g B 1 x k B 6 5 L t - 5 B y m g C p 2 8 B 0 s 1 B j q t B t n j B x 2 8 B o x F u s 4 F o _ h C k x _ J 9 v _ B j x d 4 w w E j w e u y p B o - h B 4 u m C 0 j V l x s B p 7 J 1 0 B i x Q n t m D m k P x q t E j 2 a n 8 T 8 D l 1 U p j 1 B r p t C 8 8 9 D j 3 h G _ n x C 9 o z D p w h B o m 2 D x 0 c 8 u n B n 2 R 5 6 M 1 l h D y 7 q B 3 y f 3 4 U n p h D 2 i g B 9 b z w P 7 6 Z m 0 p B l z _ E i r n B 9 4 i C r y b 5 0 J h f h 2 T u u 1 B 6 2 g B h h r B 0 m o B t 4 o B i i a i s Q p i C 0 1 x B p n f w u q B - 6 j C 3 1 Y s 3 i B p n d u 1 e 1 k f 8 3 R 2 p Z n q S 2 j K 4 w T 0 m b x 4 l B h 5 l B o Q - k O 1 r J n s Y i k t C - _ B 3 2 R i j h B p 4 k B 1 r o D k 2 X 6 r m B I z s S 6 q a v 4 U 6 x T i x Q w o L - z B p x 0 D k - c 4 g i C n 5 J x 0 Q g p T m u I w i N k j K k u O 1 6 E 5 h m B i o E u x E r o I y 7 L h 0 h G m r Z m k P 1 k O v 6 O i B u 2 X 0 1 X n n - F h u h B l n j B - n P 7 0 G y 3 - C s q s G 5 t l B y 3 C m i _ C 8 3 2 B t q k B h q 7 B 5 0 7 B u - p E i 7 l E x 0 o B i k o B t 5 8 B 5 8 X i 7 l B 0 8 7 B s 6 a m 8 j B x o i B m 8 G 3 l g B t z t B 0 l - B 2 _ k C 3 8 _ D u 8 h F 3 g 6 K n k q B 5 7 p D h y z C _ 9 1 C k l s D 1 r 3 B v x Z _ v 6 C 0 i l B t j 9 B 2 1 w B v i q B o i Z j 4 m C t 4 m C g y o D 6 _ o H x o q H k r D _ l v C 6 x F 7 Z 3 x O - w O l 5 J - k M o 4 N 4 g I y i H 0 m H 9 j F _ h I l n w B 7 m w B u w M w 3 W y g J l w F o J 9 - C z m F i i M l n C 9 2 U - k M - o E q y P 6 j L g i R - n G 0 _ G g u K 0 0 B 1 8 9 B 4 o I o 9 H r y U l r d z t l C - u 7 B u 4 i B 5 1 T x 2 8 B m p Z r w y B g 1 w B o 9 x B o 9 - D 1 y y B t 1 C y n 5 F i 5 8 C l 8 n B j m z H j g p B 4 5 C 2 k 2 D l 0 j B w i i B v 4 U 3 j q D 3 v P 4 _ o F 3 1 R - 4 U - 1 j B 3 2 b 1 _ T 6 m b 1 g Y x u e z 6 n B o 0 g B s h n B z 6 p C k s 3 C p q y B t x a p 5 Y n r N u 7 g B r _ 5 C - q V o 5 e 3 s R 4 o Q i n U z s f 2 h N 4 p j E j q t B n m e 0 7 U 2 7 b s x K 2 _ O p p K v 7 K n r j B 1 3 T p o e l r p F y 2 V k k L - j I q l v C s g E 3 i 8 F 6 3 s B 0 1 f v s R p _ W _ 9 J 0 i G r _ K y g J i 8 L s i t G - 9 u B 7 t K 0 9 L l x F _ z C s 8 K r l L _ m S q j r B p i a 4 u i H y 3 T 1 p Y m m W - z f v 4 U 9 y L o 4 S 4 w T y z X o 4 1 B n y c w g j B m q Z q 9 M l k S k x S z 2 Q i 0 N 4 8 s B w n 0 C n 2 I 7 x U s y h E m m s C s 3 4 M 8 S _ y r B k t 1 B s m Y 0 - m B j n y B r 9 P 0 u E p 6 M _ q R 6 u c n q H q x 8 B _ p n D j i 5 D q i i C n z 4 C 2 l l B q p U 2 h 7 B i o U n o W y y x B 0 w S 5 t R j u l B 1 0 I 7 5 F o v G y 1 P n k m D 6 h L 2 1 R v 5 S t o C k l T m 1 R v 6 S - m J 8 F 2 g N j v R 2 s H g y K j q F v m N 0 l L 7 5 F q 8 I w p T s z P h u i B _ 2 S 3 8 Y r p 1 C 5 4 l C l k O k v O 0 8 L 9 0 b 6 t O r z D p r S y h c m m a 1 m H z n N u 4 R m i n B p l B 5 z O 2 t I 6 5 I 3 2 K 0 6 i C 1 j K _ 0 y B 6 6 G q u W i 0 D 8 y L l k P 8 o J 7 _ R h u j C t 2 S w _ K r 8 L y v N p q F 4 s M o u J u 5 R 3 u m B l 0 U z 6 T w 3 j B 1 n N l l f r g 2 B 8 1 i B i s O o - i B m q Z _ 1 W t n J s p M l 1 Y i z N 0 x S 4 i _ C u i U 0 7 U 1 q 7 B t s P q 9 e 2 9 5 L 1 z k B 5 j w B 5 4 l C 3 1 k B s n b v u m D 7 k T u s Z _ 3 S i g f - v V 7 w L 1 y M i j L y o B p - E v q g F g 3 L 6 p T 2 8 U p s l B g v Q 1 s g B w o T p 1 T _ s w B u 9 O 6 j - E i q T 8 z P - o P s x K r 2 T 6 8 I t q e 6 4 L l 0 C q j F p 9 1 B i 5 L z q F y u X m q g C w 3 e x k I h q g B j x B 9 k G _ 5 O j x B r k P 0 9 T 6 r x B 8 5 3 B i n 1 B 6 s W l l P 5 r U 7 6 N h r N v h Q h q K m h N r l I x z O h z H 9 4 J 8 h P h _ K g h 4 D 9 3 O j 5 8 D _ 0 D 7 l G 6 5 L n p W 7 r 2 B x 9 p D w w Q 6 l b m i d l p 1 C o u 0 C 3 8 Y y x p B _ 7 l B y v S n m f p n e l k W 1 q d k x F u m M h g i E u w g B 8 h 7 D 1 _ V _ 4 H v r N y z F q s H u 9 a - r b y g a z j W 6 8 4 C h - L 9 m P i 4 q D G 2 3 B h l h B r l g B o 3 d p 6 j C 8 5 j B x q j B s o v B 2 w j E i 4 h B o g a 5 x O h r l B _ - 6 B q u O o l N y h o C s k t B k o u B h 1 a k h V o v W 6 6 U p y O l - E r n E 8 u C _ y K t v L 2 l Z 4 t J 4 n O g h R 5 r l B x 0 E t 2 H 2 u M 4 v T 0 j K k j c 9 2 U s 5 D 2 g C m r C i 7 B 0 2 F y t O p 4 M 7 y b s _ q C h v h B n 5 M 7 2 a m - g B 8 _ R 9 - o B s _ R j 1 3 B u 9 d m 2 S 2 _ d 0 3 B i o U - v V q m R 4 u T 6 8 f p t e 4 _ 2 B w o T 3 i I 1 7 D 6 u J 4 t E 2 g N p q P 8 x K g _ a 4 s J p 1 4 B 8 o Z y g c t 0 G 5 w u B m p M w x N j x R g v I j j O g k G n 9 F 8 w H u x M m j d u w M k e r z D p u P s u M g 2 L 2 r X 5 8 N 0 i 8 B j j W - x x C 5 t a 4 3 c v u V j 0 G q - G v r K x 9 K l o N x j I i 2 V 1 y M l p c s r I l m H x 8 L - o m B o k w B - _ y C g g Z g u I h s V i 5 h B 1 o P 9 1 Q q v h D m h n B v g 6 B 0 i s C 0 l C 6 1 h C m _ 4 C 2 m j D _ 7 a p 8 g C j 8 8 J 4 8 e o - i B 2 9 g B p t N 8 t M j 5 K n 1 G i 0 N u 4 V p n S l 5 4 B 5 m f r k J u i N t k M h j C 6 u B k u C l o N p 1 J n n K g - I 0 6 U 0 k m B h u i B 8 w J s v Y v s K t z b o s J _ 1 L r 9 N 9 7 n D j g X 2 5 s B 3 p j B s w h D k w h D z x 4 D u j m C o m 9 N v j I 8 u l E m 3 e 4 h _ C n 4 o B w _ l B k y n C 0 8 O x y H 3 4 M 7 7 Q 8 n R 5 - K t p J h j T 9 w k B j 5 K v r b m 8 U g r 3 C 8 8 k B 6 2 g B v m g B 7 r k E n _ E h s L n l e 3 2 v B v l i B i g k B 5 i T w y X s u Y o w T 0 j P j m Q r g L n _ F q q F j w B m g F p 3 L 8 k S 4 l e u 1 u E k 0 Y x 4 c p 5 c q o f q 9 C l n C 1 w F l q J h w d 6 k x C _ _ d l k 9 B u - d u g l C m 4 5 B v r S 4 2 W 9 t V s k o B - 5 X w h R 4 4 i B s k Z 3 0 M y 4 C n k i B 7 l I _ 8 J m t I _ s I v 2 G 1 h X l 7 F g h G x z H h t R t k S 8 8 M 3 4 X h 9 N l V r z H n l S 3 0 Z i g P i 5 h B 5 n f l 9 S u s E v p c 3 s R v r b w g R o g E j 0 G s w J 3 m I _ 4 P p m q B i J 9 y L l n C 6 6 F v x P u m c 6 k t B i k t B k j c h q W s _ R l 3 O - q K l o V y 8 G t l H 2 5 H y n X 3 w T i g L 7 w H h i H 0 r J r w H h q L n 9 E U 4 z K o s M v 7 K g i R r 5 F m 3 6 B - t a n z I 0 8 O q k F 1 z B 2 _ H v B w 3 N 3 o E 2 u I _ i G 3 o E j 7 T j 9 P h l h B y 7 G 2 u I 5 h F g r D z t p W m l - I 3 y 7 B 1 q g B l g p F k u s F 4 s k G n y k N 2 i 7 X H 4 p y E 4 y j P y i 9 Z v m z W 9 6 2 V p 0 r D r 1 i C 9 2 z a 8 _ v R j l 1 Q 8 i _ C 2 k z Q u m n N y m n N l N t V k 7 1 L i 7 4 M v 3 g I s w 8 H x 5 j J s 3 3 J p 1 o E g 7 c _ r 5 L - j y I 5 k i z B 9 x m I m 8 q K 6 x x F _ p o L _ h 3 H m 8 h C h 8 g I 3 - - G k 7 _ Y x 5 p J o l r P 6 7 _ P L p u m L u 5 7 s B r y E h 0 n 5 B m 6 6 P j 7 4 P 3 8 0 P 9 8 0 P 1 l 9 C j v i F t i 2 2 H l k H 3 m s K x w 3 L w - k G q _ B z 8 _ F z y p F - 6 o G 9 7 j G r r r G 3 h 8 E 9 h X x _ 8 B 0 7 j F 6 g t F 1 5 j G 5 5 t G m v g 8 B r p 9 G 8 5 1 D p v R k 2 u H z 7 h N 1 _ g Q s 8 u Q t x m B 2 9 y B u k L t m S g p O l v a t 9 z N v s g E t h t H 6 k 0 E u y o D u p x J q i Z 0 t 5 D m y 1 C k o B g u 2 G n i l M m s u H q n 3 C t 5 K g r q D 2 6 v O _ 8 4 C 1 i 4 C 0 v S v C i p 7 O y g x H m 3 h F t h 9 B 1 3 i D y x 4 O 3 w q E j t a 0 o Q B y 3 B i r 5 B k 5 t E n k 2 B q 9 9 J - 2 T k r y C z 7 y W k j n P l 8 z L u 8 l B 1 x E 7 7 t L 9 z U i l g D z n z D 4 o t F 3 i 6 E k 4 y C 0 p t F j v y I s k b v h w B z 7 T k g 7 C p 1 t H v 3 g F o l x C o _ 8 q C v o c g u C p w - B p _ E t k f 5 z t B m q u H v q 2 B h 9 g G k 8 l B m o - O g j o B y j 5 I v z n D 4 2 m D r 8 8 G - v y F 9 0 5 F 6 3 - F 5 - 5 B 5 p 6 M p k s B 7 2 u E x 0 G z s p D 9 v q E z 0 7 E n l 1 E m 3 s B r n 3 E 2 _ z C _ x r h B _ q z k H q 2 _ W t w v S 0 - 9 j B u l 8 k B s 6 w R i M p v m R - r z G o i z L r u g L 3 1 y J 8 s u S t h F z o x L 7 3 j L 0 l y L n 9 1 O n n t Q t r r G 4 r 5 G 9 5 B 6 n k K k 9 x E 9 9 u D w o j R 0 0 6 P q 8 - W l y w S - t e x 8 i H w 7 5 U t n H 5 8 y R 2 g l K v p g H 4 m 4 K t k g B t l 3 L q 4 r T - q j e - l - k B 6 n _ G v s w L 9 U 7 x p a q w - O 2 6 w b j s n S p 1 h N 1 r B k 7 y P w 8 u P w - x N w 1 1 N n 6 z N h k w N k i B i t h L y x 0 i B 9 6 9 l B l 3 y c s o n B u 6 v l B u 5 v 0 E p m I n z u R l q l a s r p O - q k C 6 x w D 2 0 9 T 8 S 9 q K x x b w _ h C q v 9 R 1 5 n D q 5 h C 3 5 i K 7 n i X t q - d g M 2 4 8 a 0 n u E 1 - m Z 9 t 7 7 B q D w i k T y h 0 f l 3 3 q B w k v N s 9 f x 1 w S v 8 4 Q o 4 5 L r s v D 6 4 z H w 8 x E n 5 w D 9 0 x O 8 j 0 n B 8 0 1 N 1 3 4 P o 2 6 B q v 0 i B m v 5 D w 9 6 b p o 2 q B 5 i k D _ r q D w 6 - L 3 2 7 Y 0 o u H 4 0 m a 3 _ L j 4 q 8 B 4 5 j u C h 4 g E n s 9 I 6 v 1 N 0 3 - W 2 i q S q m s G 7 o 3 L m g q S u 9 v k B m 4 2 X o y k v K 2 O s r g l C 6 q o X g w z r B l o c x - y d x w 8 9 C 7 9 o I q _ k u L 4 B 5 9 x x E 9 k B l l u u B r q 3 B u 9 9 7 C l o 5 g C q k 8 i L _ _ z U 7 i m 2 C i y i Q o p y C 3 x - 4 B o w w U h t 7 h B w u I _ n q 7 D m 3 t - B 1 v k U l y t G v 2 8 S 4 r H j j 1 3 C z p j n B 4 5 r J p j X 3 5 k E 9 y s J q 8 9 J h _ i H 8 2 h H 4 z _ J 3 8 r I r y 6 I v h C 8 x 7 J t p j K 2 9 1 C u l 5 I n 1 3 I m 8 k G z 8 m J z h 5 J 6 _ w G h n 4 H 6 6 r H 9 0 M v m k E _ 3 k B k 2 c l p u C x z 6 H n s 9 G 8 s i I o w j D z p v D k t r Q 0 y _ S n j h X 4 n g C 3 g p I 7 3 w L 6 g w E o 0 - D _ h 6 Y i m 9 E l _ m C i w 5 B 5 1 m L 0 w s G r 6 u E 0 l v B 9 s v K r l j L i _ 9 J y i o J z u h R 1 o m G w o j E z 7 v C q 4 1 D 7 3 T q 4 u H y u x F 8 u 0 J 1 j W x v - k B 1 r 1 R z u x Y 0 h s G v z r D _ j h O 0 1 1 c q L g q n K 8 _ _ I 1 t i B j q x E q l u I 6 w B v t 6 F u 1 3 C l i u F w 9 p G z x k a 6 g z Q _ 4 r R m j r P g p r J v i z c z 3 h N x r h P 9 4 6 I x u t B k 9 t E w 6 2 G 1 4 p D n v v H r n 2 C o j 0 F 1 m z M s - 9 C 7 5 z L 4 h 0 K 5 g 2 K u 7 2 B m i 2 F r 1 w F 7 2 1 G 4 j Z w p i G l 7 K x m 5 J u h y E u w 6 J p t w L u p j N q j i J w x n C x 1 Q x - q B l s i C _ p y M x h r H h 5 t H 3 y u F - g 1 B v 5 o G j 8 i K m t 9 N 1 z k U v k I g - q N m t 9 N v - v J v p j I n t w H 9 u i N 5 u _ O t 0 y I r x z E l 8 - B i j x I s j s E 7 t t J z 4 p F 8 5 h E q n s G 3 i n F g - j g B _ 1 6 C t 6 r F l g 1 P 2 r D l 4 O h o J l h F _ 3 N i j P _ 3 N h 4 I v 7 Q v u P 2 o L s i 7 B 5 t N u j P r h h D i i c p x j B j i w B y 9 d s 3 W r u i B _ m a o - G 7 _ X p 0 U 7 5 Q s _ Z 1 h T x i 1 E h 5 p B 9 _ L r 2 5 C r q b i 3 i B g k v C 9 w n B 9 6 Y t r 6 D l 6 n B y P h k g B h o x B q 1 - C 7 _ 5 B 9 h 1 G k 3 c s h 2 F 9 g 9 B 0 1 q B t 9 P _ r O u 9 J w j o B g i Z u 3 P 4 8 t B 5 _ w B 7 0 J 4 9 g H v n V s 2 i B g 9 R 9 r l B 3 l y B x s P v t U 7 5 Q 4 0 g B q 1 h B s r q B _ 7 a g 9 x E t y C 4 s q B n o W h u 4 D r 9 g C 3 i Q t i 9 C l o V t y H m p M n h 4 C 7 0 J r w L h 5 j C g q 5 B 4 q 1 B 2 k F s - Z g 9 R 4 D k h V 8 n T p q 2 B p - X p 7 B y _ t C 9 h 9 B 4 s 9 B _ h L m y Q 7 q E u 0 H z 2 B 8 p j B t z h F 4 r V k 1 H 5 h E s l J - _ O 1 g a r 4 f 2 3 Q 4 z T 7 4 a q 4 S 6 3 w B 5 v e 1 0 n F 0 3 S 2 i d r 1 R m g W g 1 Z m m p D g 7 W m 4 B y p b z s T v 5 L F i z G u w M o _ r B q h i D u m N u x C s q _ B 0 6 F y k D x 2 E 0 g y B k k N x 5 i C 5 h 5 D z v 5 S n o k C - 7 u C 0 u p C - 6 u C x 9 - B 6 u _ C g o x C t 8 2 C t 7 u B n 1 l B w s w D z l X j 6 Z r w f 7 q E _ o F 9 - K l r J 2 U v _ j B 2 1 O n 8 M - l T o v n B 8 v 4 B n i y C m w _ C w s 4 B w y X s i V i 2 5 B m g u C q l - B 2 n u B 5 z b 3 k Q 5 p 3 B v z z C 4 s t F - 8 Z 7 k 8 C 0 0 i C m g w F 1 _ r C b j h x C h 4 k D h o 6 E l g - D r 9 1 G 6 - l J y v 9 E _ P x 3 p M 8 k 9 H i y u D s w o B n z 2 B 6 h k C y y i C _ s o C x t n G 5 _ l F j t 3 C 6 3 r F 6 i x B 8 v T 9 w y I u r l D n h r O 6 l m B k 1 m d 3 _ X l u k D 5 v k D t n g H u g J j v e x s w C _ j 3 G z m t C g 6 n C 5 m H 2 9 R w 8 e h m i B 9 0 4 B v u z B 4 s 1 B 5 g x B z 1 U u w M j F i h l C u x T v o H 1 l Q - 2 U _ j m E 7 4 a m j e 0 2 X 1 u S 4 l P _ x I x S 5 9 F j 7 2 B 8 6 N j 8 Z p 5 m B u g c 4 y P 8 m O 3 3 G 5 7 F j 0 G z p 6 B _ i b y h k B 2 i G 6 u M x u P n s 6 B y p 4 B r l g B o 1 h C 8 m Y g i B w 1 V n 9 w E z 4 o B v s k B l q V n g X p 9 X p t F m 8 d g 0 W 6 2 P m - U k r Q 0 1 S u v w D g t y D z 6 m B v m q B v w V 6 7 L 7 z z C h _ s K 6 - d l t P o 8 V h k Q z v h B m 2 K z 3 U s q B 8 8 K h - Q i z T g t n B u s Z l 2 a k t 8 B g z X g o L w w k C p r t B s j s C j 6 5 C 4 5 j B o - 3 B 7 - X _ _ 2 B v 8 S h m s B j - P 9 5 X x h 2 B 8 1 g B v t U 9 a u o 0 F z k 1 C h 7 T r k k C r l e x q u F v 1 t B k i f 5 m 5 B i h z D - y - C 3 4 C - 4 r B t m w B p l T u o R t 5 l C 5 6 Z j l q B 8 z g C 8 v Q m k l B t u e k 7 V k j E _ 6 7 D i w i I o 6 q D i t l D k i k F o 6 9 R y t l G l g - D u h q E 6 y 0 E t 1 E g 3 q B _ p n D s 8 p H 5 g k O l x x D v 1 v D o k 3 B n k 3 H 3 F n v 2 E z 2 h E 2 9 5 B z 0 h E w 1 - B h 2 n E 9 p 2 I 9 - w C z w n G x 6 1 C u 1 u D y 5 _ J h 1 k B _ w 4 K x k p E 6 p 3 G p - g E 5 l 9 J 6 9 i G r 4 w F j p j K w 9 h B 4 j x D - h i G r s t C u h J 1 q 0 M w g w Q x z o C l 5 u C q 8 n C m k 3 G x h k I 2 5 s D i l r B 7 v 8 C 2 i S g j 6 D l z 4 N i 4 p H 1 t v C - _ z D q u u B 7 1 h F 8 0 m F 3 H 3 K - 4 n F o r x C o w q G n j 6 E z 8 l M 6 w 1 Y p i z H 2 q x F s 5 s B 6 8 G y w 5 N g r 8 H i o h F o _ 5 D 5 k 5 B t g U g 9 v B 8 k o C 7 j q D w v m C z h 5 D p g j E t q S 5 h k L p i 3 D i h 3 I n i F h z y B i l 7 B _ 5 w B 2 8 q D l j w B 0 0 - E y k k F 2 8 n C j x z C 4 3 _ K q n O i 8 n L 5 i Q 9 t F q - F 6 z 9 V z y B w t w B n u r C g 4 6 C z 0 6 G 8 2 n C 8 2 t C x q k J p n r B o l z B 5 4 u C 7 z l B m _ 3 D z 2 H 3 n x B 4 q _ C 0 l 3 C 0 o w D v 9 g D 8 p l E s 4 w C s 0 t C 5 6 p C k t q D o l 5 I z r B h t L x q l C j n w N t i z E m w 5 D n j k D g g p C 2 v 1 D w t y E w w _ J - 0 3 B w n L 1 o r B r 4 u C x w 7 H i r q G 5 l u G 8 y 7 F i _ 9 F 0 3 0 O u u 0 C z _ m E 9 C r 0 w G 4 _ 4 E - 8 y E y 9 k D o 6 6 F 6 6 5 D u 8 l E 5 p w H y w p B t h 1 D t 9 i F v o 8 E 0 y g C i 7 2 E _ k z L s v M 6 6 9 B 8 k q E o h o E g t 8 G q r X 5 m g B y 8 U j 1 j J m q 8 H - 5 B u 0 o D 7 u 8 D u - 7 X s s 9 D 0 p T 2 1 1 N 2 1 1 B h n o C l j H x z s J h 8 j C o C z - L 6 k o B 6 l v B k 9 _ B y 2 g B 9 i W n 0 U h t g B g 2 e w h n B 4 i U h w 2 C s 3 f - k W 0 p 8 B j k x D w 0 h D k 7 i B p l 2 B 9 i 6 B j v b q v B i p O v q C 8 s E 2 3 6 C o t 8 C y k u D 5 s R 6 w 1 B 4 h k X 7 q C 5 2 Z i m p B y 8 z E 7 u O 4 u W 6 4 k B o _ I s 6 R k 5 c 4 - Z v l h B k 0 r H h 1 Q r k S j 5 v B 4 m 0 K 5 1 k F 3 Q h g M g o k u B 0 z v U h w s N p 5 - T i j r I B i g o E k p r M n s i M z n z D p p z D 9 u 6 F x z D u o R 3 s C 5 v F l j O v i p B l i Y 2 x T r 1 b 7 l M 3 v e 5 n H x i W 0 - F j 3 T 8 q Q p n G k 0 P r r c m 8 I j n y B y o w I 0 3 s B 3 - L j w D 8 w S _ 1 V _ - F 8 q Q 5 u k E m s 8 C 1 q c k u q B i t q B y 8 a u 1 L 6 i o B g j L q n 0 B 0 8 b n w 3 B j R 9 q y B 5 9 p B _ 4 s B _ n g C t u o E 9 7 N n 0 Y h 3 5 C w i 8 B k u 1 B w 5 c 0 9 l F o o Y 0 F 4 m u J i - 4 L z i I x u V 9 0 U s - 1 C 9 0 U q 7 n C m 1 5 G 4 9 6 C n 9 K 5 5 Q q n p B v m K 6 1 6 B h m e z 9 u D 6 q I 1 9 g C 6 1 2 B 7 0 s E l v p D 3 r 3 F - t l B k u 1 B m m o J m 7 y B 4 u 9 B r q k B 5 j H i i - E 9 3 v J 3 j S 3 9 P y j 0 B 9 - q B t h C i 5 E w - m B t 6 T 0 6 m d u - 3 D 1 3 s I t l q B - k 5 D g h i F l l h D v 9 p F - N s 1 - E 7 w t J g r k H k j v H 7 g g O h r 8 E i m x C o t 4 B r 2 t D r 4 0 B 4 x 6 C 0 6 U n 0 4 B s 9 u F i 4 s G 1 n z G x 9 3 E w x 0 H 8 _ x F p p s S - 3 Z _ z g C 7 - o B 5 o e i 9 w C 3 9 j C 2 p s G 9 q 3 F v 6 _ D 3 _ i F 1 t 4 D v k 8 F v p q H p x Z 3 y m J z 7 p B 9 9 N s i U _ 2 h B z 9 P l o 7 I 8 h 7 C 2 - x F r 0 o C 0 8 _ G r 4 3 E u m l c t u _ B v k p F - 8 _ D x s g H v v 4 I 4 w r K - j 7 D l O o k 4 P 0 2 F 0 y l G 4 9 8 C 0 0 s C v q q C w 9 0 H u j i B q g o G x q t C q r y D v v d j p g H n j p G m h y G m _ x B 9 g Y n w i B j k 1 B g 4 W 2 t o B 3 1 a q _ 7 D z q o H y t 9 E i g 5 E x k o D s 0 h H i z 7 K l y x E g y p B h t h B p q i C u l C 2 i j C m 2 h C w n 8 C q l v C o 8 g B 9 x z C v 0 a m - t C t s f x u 4 D w x q C y 9 k D j y j J x _ E i k v B 7 1 o B r v y B 8 8 V t i 5 D n 8 i C 1 5 z E s y _ C x p s F m w 0 B n w i B t n q C u n m B l 3 h G i o C g 2 K 2 l b q v Y t r - C h 2 o C g 3 q B l l u G k i V p j t E t p W x 1 l B t - K v v F y j d p 9 u B o 2 2 B l m f 2 t 5 B 9 1 Y z u u C 3 0 g D 1 n h g B v m p F v r 7 B 4 4 z H z x y K x - i H p 7 z E w g w F u 9 L t 3 l C 6 o n D p g u L r w 8 K 8 s h D s 2 u G i 4 l F y m k 1 D 4 p 1 W l l B s n l L v k h Q 2 u u v F 6 z z O s z l Y i u C m 8 t M 5 y 2 J o 1 n M 2 7 s O i q v Y p y C r j - k B 7 5 s P l 4 4 a y m q M p l D 5 z 1 O 4 1 v 3 B 7 1 9 g B 2 q s n B o 6 q D 5 l - F z u n O i s t e x r x N l w u G p u 1 C r l 1 N g 9 h S q v 1 V 6 h k B 3 i 7 k B 2 j i K 8 l h C i 0 p F g m m D n 2 N g h i F 1 j 2 H v y 0 d l y i M _ o g L p 0 8 H r 0 y 1 B m t G l v 6 I 3 p i N 6 1 k X x o q J w z 6 P z 4 M _ 9 h b z k o S _ l x C m - s W 5 5 t g B 7 o v E v t v D - _ u d q _ R h t s S l o 4 x B l 1 v H l h C - 1 y c i 2 2 H u t u N k 9 z H k j i U y w r N g M p u l U 9 u _ L 9 9 8 W g l U m 9 j E 7 z r G k j x V u o s V l i q B _ w X l 9 1 J s - 4 I l y u h B u n 2 9 B x l s B k y F o g s O 2 h p g B n l s K 3 y m L v 1 6 L 4 r 4 B i t 8 O 6 5 1 Y 1 0 7 H 6 w B g - r Y 0 7 x K r 5 w H 5 7 z K 1 p k I j l 1 C z 5 2 C 6 9 r P i 6 9 N 1 5 w p B y r r M r y u F i j p D - 6 l X v 4 r 0 B q g 3 d s 8 q F 5 g g W 4 g 5 V _ 1 w R _ 0 x S 9 0 T m 2 v R l p i N y - l u B 9 7 2 u B i G 2 6 l h D 8 i 7 B n _ u c w 0 p B t 4 i M p l 6 K 5 y k B p j k G 0 r s O 2 o r N 5 1 u C m 8 h B m n 1 T o 9 6 S r 1 y U 9 - 1 p B x 2 p j B p i l W 7 z j G 8 4 6 B _ 6 4 f w g o I 0 l q F 1 w i F r w _ R x o 7 V y - l S k 4 g N 3 g y C g q 1 U j w 0 k B - l r - B m l m B 6 6 w O 9 9 3 z B u 2 9 R h g i Q r i s F 1 t s B o g i b - r p E 9 x _ B 6 h 3 c h s u C 2 r l E 2 7 - L p l 8 F 8 p Q 5 3 y D 8 s j E k w 0 B j 6 i C s q s L 7 g v O h 5 t g B 8 h p R g 1 i D y g i E 3 u q E i 3 R 3 z x P z j m M z i i Z - r x i B g k i C h x V h r s C v x P j l k c p z k B v n z D 1 2 i M o v z X 0 k q S u v y M q v Y 4 9 p X 0 7 h D l w - B v u m E y r 8 R u 5 6 F y z 7 S k i o E 0 2 j D i 3 k M j x - F 8 t 4 H 6 n S m g m G g 0 M - g y X t v 6 C j h 4 F 3 7 t L 7 5 7 C y _ r T z r w H u g h M k 2 2 L y k 9 M 5 t i X t u a t 9 o K _ z q N s w p X k s 2 W 6 x 7 S 6 x s C u 3 0 H u q 3 b z i y C 1 s 8 N _ w 0 f r 0 l E 1 w 5 H j v 3 K y k 3 U l g 0 F 5 u 5 I p p 0 C q 0 C _ x p O z t l F m i g T 1 t t N 6 _ o f g o 4 D 3 h t I t _ i N 7 w F v 5 w H v z d 4 w 8 B l t h I q g i C h 6 g E j u 1 F k 2 l F z 5 t b h t 8 F w 7 R m z q D v q l N r 8 j C i o L y 9 n C o m s E v v q E s z n I 7 g m I y 5 g H w 7 m P o v u D g q _ U y x n - D i m p O w 6 L 1 9 1 k C z i r H _ 1 9 R w p u C 0 6 u D l z r O _ m 3 G 3 x m N 8 j s Q x o H _ v w E o G x _ - N m n - E 0 3 L h 0 b 8 8 x H 3 o v E z m 4 C 3 q P r i m D 7 8 h 1 B k n g C n z 0 D k z 1 L q w x J x u 0 S p 2 5 K j v u W 5 u 7 f x f 7 0 n H 2 8 s G v 4 M 2 3 B 1 2 7 B _ _ z C 4 8 O r w 6 R y 7 r R 9 t 5 e 6 6 r H 2 k _ K 2 8 h C q h q P q z 7 L 0 _ 0 N o 0 y C 5 5 y G t x p n B 6 - M y o v P _ y r B q j s C w - z H s m n P 8 n y C o n n l B 4 8 - F 3 6 s H 1 p s P g w t I 0 3 h C 1 9 l t F z w n B s t 7 M 1 g _ N - 5 7 P j 4 3 F t r w N 1 y v K 6 l F u 7 z D v 4 8 W o r v s C _ 3 6 B o k s C 8 p j C s 1 z E 8 N n n 7 E _ 8 i F v g y G l z p D k 4 4 F o t p S 9 r 1 E i m F o v B u p 3 X 5 v r F x w m G x u 4 m B h j 6 C k 8 u J v 7 l G 1 r L 1 y k W 3 0 9 I k k v g B k 9 4 L l u _ R u q q D w j u w D q m y L x 3 o E 4 9 7 a q t J t n s K 8 n m H 5 9 s L 3 x v I l 3 z J k z _ J v 5 j L r h C x s u C k j 8 M q x X t y L 1 h l B o n t B i w 5 C 3 _ p I t - 3 E - 3 l C - i p E i 6 - F 5 t 2 C g _ f m s 9 E o n m B j 5 Z p 3 g F t u t N _ V l 3 l B j y c u p m F p y 9 C 5 3 O 3 x t H m z o F k m o B y i 4 B h w 8 D 4 z 3 D w g 2 C v r 6 F 0 0 v F p u w C o 5 1 B k m 5 F m _ s G 0 4 o F 3 o x D m g t O m x G y t l I s i 5 F t u g L 6 t 3 D s 1 h C _ 5 k L q 6 i B 0 t v C q p m C o k Y 7 h S g s 0 E s n B 2 8 Z q 8 Z 9 i X - j o E t q 0 D 8 1 o C 2 g h D q j s F i l 6 C _ p m D _ 4 g F h j 4 D q s t E 6 g Y x i d 0 _ D z y J 9 - n C t 0 j C y s 6 C i m p B p x E q o 4 B w 2 n E 5 l P _ 5 t B o x h C 0 i - D r 3 p B o - u B 3 q a t r z B p j h B i x x D 3 x _ C n i 8 D 1 p x C u z g B q 4 h B i 7 j B 1 q l C m u 4 E z h 6 B 2 v j F W 7 3 p C _ 0 1 D 4 t 9 D l r q H 8 4 w C q 6 y B p j t D j o c v r L n w u B 8 h Z y j b s z X v 1 l B w m m B 5 6 Q q o L k o B 2 8 a n - u D o - 1 C 7 z r C y i o B k j o F 8 3 s F p 6 K 0 y o D i r 8 C x t g E n 0 5 E y q T 2 i h H - 1 Q 2 6 y l E r i t Q u 3 9 w C h 3 1 u B z u 2 n B g m 6 v C v 9 y K o u z m C j 9 u 0 C 1 4 r i B p - p v I n s 8 D p 9 i v C s 5 u Q g 1 6 5 B g x o X 7 r 8 h D 4 3 w 3 B h W m z 6 b 3 j t Y l u p h D 1 0 i D 7 z s 8 B t 2 q g E n j g Z 3 2 j t C t n 1 O i r v 8 B 7 8 k l C 7 8 g z B w - F p 6 n z B 2 k 9 1 B s 4 2 Q 6 q v 2 D m 8 5 m B o k j C q r 8 C o k 5 o B 3 7 z 5 E n 0 k 5 C h m p N 1 q t P s 6 h C g q i 0 E 8 u n 7 F t t L - _ 1 p B 2 4 x 8 C 7 m p 3 E - x k F v z 9 l B l l 0 v F h 4 i v B z i 8 p F n j _ B 3 l 1 2 H i j s D 9 q p u D g 1 o s C 8 k 6 s C j 4 n j I _ 8 t o B x 5 1 h H 6 q s L u j K m 2 h - C v _ g k H y 9 7 g B x 6 w 7 F w 9 k D s 7 _ s L o 3 g B 2 7 4 U l i u 6 B - 7 4 b q w 7 b - k x 1 F h _ l T 1 7 k h E - k u c - x i D v l 6 F k 1 2 E 8 2 x S t y p 4 C 8 6 m d n i g 6 B 6 d 6 v 6 6 B 6 i i L t u t 3 C n k 6 j D n p _ H 2 h m - F q _ 7 i B - C 3 v 8 9 B p z i Z t 7 n O k p - T k 4 5 M 3 m g K q n o L h w t L j 5 q H l w p x B 9 6 5 4 B s z y L 8 o o B h l v I s 4 2 1 F j m l U 9 4 x P 8 t 7 S j n _ l D z 2 _ v B - j j S 9 h h Q 7 1 m E k m _ w C z 6 3 y E w t 0 2 C i h _ C 0 j L q 7 5 3 C m w - 4 C 2 1 8 3 E g x y C o 3 x B u i 6 l D _ g i 7 I g n v F 2 1 - i D q t 8 M m k z p E t l u d 0 p v F w 2 i w B 2 5 h 7 B s 5 h 7 B n n j O l v 7 3 B y g x - D i 0 y m C 5 j 8 J r u m B 2 h p S 2 x 5 f 3 6 Q n p y v B x - 5 E 6 i g P z 0 y W 6 j 6 W v 1 0 D 2 6 i w C j n _ j S t 2 m O o q x a x m 2 k D _ p o o G n 4 6 8 B 3 h z 5 E g q T 3 j p J t 3 5 x G 4 l t 9 D 3 s w K - 7 v 3 G 9 n K i t j m K m u _ G 8 7 q 2 B m 7 t 4 B g l 0 w H x m g L q p h i E i i _ 0 C o D 8 l t h C x g s j D j 0 2 1 B n l u C s z l l F 1 y h q D u i 3 C q o _ v E t r n g B 8 g q 5 C 3 y 4 u G r 2 n B q w k 0 D 5 r b g u 7 k E g h z 0 C o l m H k 5 g i F s o j N x 2 z z D y z 4 u E 6 s w B u l s C 1 u i w F t n - x E 8 p x d w q m c t 2 o Y s 6 1 s B i g 5 C r 2 o x B 0 j U r x j 3 I l z 8 w L 0 l 3 e _ x h D q 6 g 8 B u _ g 7 C 3 s m J 0 q p l B 7 8 8 K q 8 q M 1 k q h C h u - s B i k g o B k 7 t g C 9 m 9 G 8 i 3 i C 3 V _ l x d g t o g B 3 k z S u s 1 a n w g s C w p D j n 9 5 B r g 5 c s p p w E r t k B 0 5 q 2 B u s X - w r s D 1 z i k G m 0 6 E s m l 2 D z 5 k F h u 9 9 C j 6 j Y l o q T z 7 u 2 B n 0 m B 8 8 n 9 B 0 z n 3 C y 1 _ Y 5 1 o E o z g c r m r m B k 3 k k B j s r C 9 m m X p v j 6 H 3 i _ L n o i H 8 6 v t B q y 8 y C r 7 6 H _ 5 u _ D v n q i C 3 4 4 S 0 3 4 F q _ k G 1 y 2 C p 7 1 t D i o h z H p t 0 e 4 X h z l T q z 1 7 D y g o s B x i z 3 B 9 7 z N 8 w 0 o D s v w W l o 1 H v z i F 2 m i a 5 l j m B w _ T v 2 9 L 3 h 8 x E 1 o 1 R - v 1 g E x h s J t - t o B 4 t 6 b j 2 v K j r z C q n z 5 B x 1 q E t 2 q f w _ _ f y 1 t l B x n l B i p 3 j B q k 7 D z 5 j G n g i N z z 7 N s u u v D 7 0 k y B 9 0 Z _ 0 h D x x n S l j 2 2 D 4 y 3 h B w 2 _ o C i 3 9 J q 3 4 r E 1 - 7 Y 9 4 F 5 v 7 C t s 4 S k 8 p g B 3 5 _ e m 2 h m D 8 1 C n 9 s R 5 g s B 1 v y d 1 3 q - B l r C p _ m L 5 2 7 C x v p m D l _ 0 z D k h l I 0 3 9 U w s i w C n x Z j 6 2 v O j z n H y 1 4 7 M o p T k 2 g B 6 j v 1 C 0 m n 3 C 4 7 4 6 C - G o j l k B 8 7 6 C 3 o g w D u 0 n s C - r - v B 1 - n _ L g v C w 3 t m B 8 9 w - D z o m t B 5 l w X v 9 q E 5 k 1 I _ m - M _ o i g B u g 2 s C _ o t C 6 z v p G 3 h s q C 3 _ R 9 k o K 7 4 n h B s 6 k J j k i h C y v _ G g _ o 7 B 3 p w F x n 4 j D z y j v C 7 z 3 L x 8 h x B 2 p h O 5 4 Y i 3 - n B _ _ 8 M l _ j 1 B r 8 u B p x y B j u 5 c 1 4 8 1 C q 2 s F 7 7 x R t 3 p L 3 4 2 0 D q z j D 6 3 i B s 7 u Q n 2 4 B 5 8 i j C l l q W 4 5 r O m 8 o 2 B j _ - I 2 w x E 9 u 4 K o 3 4 r B p z u q B s l _ S v o h z B r 7 t t C - 3 u E h 5 s q D z 7 D x _ 5 7 C 6 - 5 p B n i M 2 - 4 z C z 2 Q q 3 t m B 8 q 4 j E 2 r 3 J k u n p B s r 1 J g u t o D u 5 - P q o u B l u q q B o l h y C u m w I t x x _ B 7 8 5 u F 2 g R q x q C l 8 _ v B r i u 5 D 4 5 w t D w q 5 G - y i 4 B k t 5 V 9 s i n B 9 v I 1 g p m B 3 - h B r g q y B 1 r t R l 1 q r B s 2 l 6 C m r z I o v h E g r 3 C 1 4 o Y 4 h g q B n x g t D 9 k i _ B 6 r p B r i x E y z t I 3 i s 3 D n - _ l D q 5 7 O 5 y _ a g 7 q q C - n i z B w 8 Z j s p 1 C x 0 n q B 5 5 4 q E k 4 M v z t _ C 2 8 9 n D s - C 8 h i i B g v l F v 0 n y D 4 5 r O 2 3 o D 6 8 n R s 6 r R s y m n B w 9 l - B 4 9 o X n _ r M o _ 3 B 5 9 h P r 7 0 e 8 z g S 8 r r L 8 p 9 F h n z s B p 9 w m C 3 1 _ g B 6 6 u m B 7 1 s 5 D _ 7 g H i s 1 B o s 1 _ C k m p h E i r u J 2 m i w B r h n F r s 3 5 B v x 2 3 H l h q J y j n n B z v 9 8 D r g l U l 0 t L 1 t 5 0 B h p k Q x m g J 4 y h E y r 8 X n r z C v _ j k C h i x v B p s 0 r E 0 0 8 E x t i d 5 v j v B y 2 q M o v u i C 0 u p q C r p w H q - 5 H t s 4 5 B m x g v C _ x g C g v t - B l j g 5 B z _ p B 2 o - E o k 7 5 B m 4 1 C m _ w k B q y n j C 9 r c h u j v B 4 s 4 s C k k r d h o k V v 2 w 1 B - 6 w r B 5 8 j C 7 g _ l C l q C u v t m B 6 o n R 4 l n l D v 6 i E t n s o C w w - t B 9 j u g D - h 1 S l l X o 7 i 0 C 5 r 9 l C 0 g u 9 B n l 6 7 D p u g J i j u r C q 2 p p C 9 1 9 G m - z v E x 8 Y y _ m 0 D t u d 5 n _ m B 5 4 v X 5 2 v K q s - I i u 1 g B 5 r 4 S n 0 h G v 3 n o D r y v 6 E y t o I 2 o 8 Q g x 7 k G o 8 z o B 9 v z E l l v 5 D h s 0 X j 3 9 l B 4 1 w k D q i j P j u l 0 C 0 4 o z E 2 n t X q 3 C k 4 j i G v 6 g Q 3 p s 4 D x x u 2 G k h 7 K 6 u w B 7 _ p 4 B u z k r C l 1 q 4 B _ v N j 0 l 2 B 2 5 5 q C _ 2 5 r B - l J 8 g r N 6 k s q B v - s M x 2 5 d _ z w B n v 5 e - y s 0 B 5 v x r B r l 3 q B 4 6 5 H p l I m w 1 j F t s c p - 7 7 B z 9 p 6 C 7 s L 3 u 0 X 4 q D z m i B 5 9 l G - 6 8 W 0 y m x C 4 i m n B 4 m q G s - i U 1 k y 9 B 9 x 4 y C y p 9 N i r Q l 0 q m B u s g n B h u z _ B w v x T p v s B 4 k 1 - C 6 x 9 s B v 2 j z C R z t k l E n 9 _ 7 F v 4 q j B 5 i h U 5 8 3 g H 6 3 9 8 C i v 9 6 G j s l q D i v y 3 C 9 q 4 I _ 1 k q L - x 9 I l m j Y 3 n 5 P y r 0 E w o q d h s 9 5 B - k 2 j B 5 t b i o p 5 C 0 u z u F s i U p n 1 y L r n P g o _ 6 E y 0 l u B u x v L 7 7 8 p K - 2 7 B v g o y C - 2 g z D 6 m 8 G 0 i o r B z n i 5 B 9 0 i X x o g H 9 8 p D y 1 y q B 1 r 7 j C 8 z 1 C r k s K w 2 4 U s _ m r D v 4 h 4 B i n 0 n C n k 6 7 D p r l B j u s p E j o x 4 C o y o Z 7 j v I r 2 m 6 B j 2 j 9 B w k t y B 5 0 g R 3 2 p W 4 u C y 6 - 4 C - j t N z v r 5 C 6 o _ Q l 8 3 _ B r _ 1 T 2 _ y _ C q k x N h v 8 r E z _ 3 4 E v w k M k r t C z 5 8 i O 2 k x m C s 2 k D g i l h B l r s E 6 o u u D 3 o 6 U n p 0 Z s r k i C o 6 2 p C v _ x 8 D 6 w r d 7 l 1 n B v z z u B 0 _ 3 E k 7 h t J _ l 6 Q p t t a o v k q B _ t i 2 G s u i B v u 6 g F h x 6 P 7 7 - g B w o o r G 7 u 0 C 9 l 8 1 G _ u v 3 G 0 s K 3 p w x E 4 o 0 _ B t j g h I q g - k C u t 8 7 C t s r l C x 9 i V 5 u h d 7 3 t y F 0 r L z k p t C u k 4 5 B 6 m t C m 6 v - C j t 5 i E t 7 L 0 m u 3 D s r t M - z p O x - 7 q B r 3 k 8 D 2 j 3 C 7 _ w o C s 4 g F j _ m Y 4 9 w 5 B y 3 s z C 4 k 9 J n n y J 6 3 t 2 D o 1 9 t I t 8 0 O k 0 g 6 B 3 g i B k n x X t r l Q u m z p B _ i n v B 8 g u H 0 k 7 D k 3 - x C v 1 z 3 D u 2 H 1 1 w j C p h r l C 1 x 3 b x 3 u D u h u l B 9 z o 4 B - j 3 E p s v J k o m a 2 h 9 f 2 o r 1 B h k n 9 C 3 0 F 2 g 5 l B 4 3 x h C t - 9 j B r u 3 J 4 g p 0 D v h 6 T _ 4 u B h i h 8 B 8 s 8 o B u p z m D 2 - E n 7 y X v h b - q m Y n - q Y t j v g B _ 9 0 0 B o i s X 8 h g w C l t r 5 C g s 4 U 1 5 T j n - v C p j p u C 8 7 u 9 B w t E 1 k 2 f z 5 g i B v - y D 4 j - r C h l 4 G t x 0 u B k t 3 9 B l s m G l i o H m s s T _ 5 q F 4 - 0 b o - k h B 0 9 1 F y w z D z z o B s h G 1 s _ M p w r I u l 5 B q - k h B w o 0 m B v 3 g D n u L w u m h B t 4 j t E k 6 n k D 6 - a _ 9 8 - C s p - I j o _ r B h w _ l B h _ g J l 5 2 n B q z 7 k B p k r w B u s s Z 7 _ 2 c 7 j E z 0 z 8 K 1 v l D w u 5 r D 9 0 s q C _ 8 i D u v 5 g B 8 o g 7 C y w 1 S x g 8 S h n 7 B _ 5 k c 4 5 8 1 B 0 h z o B m 9 b 6 m x K l q y _ B l h i o G j 2 r l B s i p C l i r s D 1 h r s B w 5 j B 9 7 1 O s 8 3 Z i l g b p z q S 6 0 u F j 2 k _ C l w Q - 3 v - B p _ s h B 6 o W n x v 5 E h y 8 a s g z Y g i l 1 F h _ x B y 1 3 1 D n z t q E p i t G u o q V m p D s w 9 u C m j t o C 6 w F 9 g p v B y i - s C n u _ 3 D 7 D o h u 2 L r 4 D w y z E q j 8 9 B h v j t C 2 h k o C s j t 9 B q 1 y B k 4 I 2 j p 7 C k l n m E n - l 5 B 7 j w h C k 8 4 H 1 - u r C w w 2 x C i u g H 8 u 8 w B m 0 3 v C 6 8 8 F z p u n B q 4 1 X x m n b h o o v B z r 8 g B 7 3 j W 8 o s S 6 q 4 G - x j 5 B 1 8 9 0 B n q 0 C i n _ H h o o v B t i g E y y 3 R o m 0 T 3 g 2 T 2 t 5 c y k w K u 5 j m B 2 3 3 x B m n l F 1 y h H h h n c 4 5 5 v B v k k B s 2 0 b l 0 j f g u 6 O s q S j 3 j t B n p u 9 B y z v X q - z e n 3 9 - B 0 r B g _ k U x w 1 s B 4 r t U o 3 t d 8 n 5 7 C s z 4 W 2 k Q 2 q 4 Y 7 o l Z o 3 0 R 8 q o D 9 z _ Z l n r 8 C u m 5 k D t 9 5 G t o n Y m j 3 j B 6 5 5 v B 3 - - 0 C 0 p 6 C y s n l B 5 h z v C q o H q u k k D p 1 - 2 C i 2 w G 8 - 1 x C 3 3 - _ B j 9 h E w 0 0 d 7 l - 0 C k m o b s h 4 c m z n D i i h X h m 9 5 F 1 S 5 w n h C 4 6 l 6 D 9 5 - D _ o i u B s p 5 g C p - 7 g B g D 8 w g 6 B r u 8 g D q h s Z 6 l w F n h s o B q 3 5 h C h 6 v c w p - U s 9 j h G o W u _ j x C z 8 L 2 9 g a 6 h z 1 B n s h q B q 0 7 H h o - n C g h w - C g 9 k e 5 w J 2 l u k D 2 i y 2 C 1 t s V m 7 t H k w 8 9 B 8 p k 4 B 6 r C u u r r B t _ k K 4 v v g E 4 5 q r C 7 7 4 4 C 6 0 o H 6 z L 1 r o e v t h Q i 4 0 J t k u F 6 o 4 s C o 5 0 l B 2 u s 4 C x 5 2 5 B k x 9 g E m 6 4 U s h E t 6 z 0 B 7 p n S p _ 9 H q 9 3 h B p w 8 m E 5 5 s 0 B 7 u r C w t 5 T g w - O 2 _ w s D m v 0 r B 9 8 t U 3 v 1 G k z 7 c 0 - 5 2 B o 2 6 x B 5 l B 5 y Z t g 6 _ B 5 g y o C g t 0 l B 3 2 p l H 0 - m N 3 k t k B y u 1 m K q w t X m 9 U m g 4 J k n n C l 9 6 Y y 6 j 1 C r x l o F 3 i k B o 2 t D l n o y E z q 2 1 B l x p f u r 7 X 1 g H r _ 3 P 7 u r K k g 3 2 B x 6 6 n B j _ l n C o i F o y x q B v u 9 k D w k 1 e 3 x n Q _ t k v B z 9 o J i 9 y 4 B h w j C v - v 7 H 3 7 p 3 B k w j B z z g v C u 3 g x D 7 _ 1 C x 3 v 3 C 1 h g _ B m t x D q x 4 G 4 7 6 X r w 4 - B n 3 4 o D C 9 l x 2 C s 2 q t C t i 2 K v v 8 o B s v y C 3 r _ 3 C 1 9 g g E q g j T 5 0 o x D x q t U g n 0 K k 0 w y E 2 7 x j B j 5 l X t 8 p v F r x o w C 9 0 r 9 C m v i s B 4 t y - D q - s B z p 1 _ E _ k w d 2 - 7 k B r g 8 u B x z y H 6 p o y B r 7 5 g C u p g 8 B 4 6 2 h C u h K 5 l 2 j B x i 8 q B g 0 l p C o i 5 r B - 1 F p h - V 0 9 v 6 E n h p z C z 1 3 H t 5 w s B 3 i n x B _ r - F u 2 9 j C x u 4 i C 7 1 o f z r 6 p C m m 1 9 C j 5 s T 6 k _ 2 B 0 z v H o x 3 M 9 4 - 0 B u w g x D q _ 4 B h 6 3 l J i 8 m E z o i 3 E g u w M 7 8 p 8 C w - l - C 0 m 3 p B q q i 8 G p 1 F 5 x p 4 D 9 l 5 F x v k R 3 h 0 P n 4 8 l B p _ - j G p x z 2 D u t z D l p l _ C p 0 w - B t 5 y E x r l H v l I m 1 i n E 7 h p _ B g 9 Z l s U z 5 5 0 B k k 3 1 C 5 2 i l C 3 n n - B v i g D 8 5 2 2 B n m p v C s 6 D o n r o C 5 v - 2 C p 4 o J 1 x 8 - I t g q E 6 - s 7 I k 8 p D g m 5 l B l 4 g o B w j v z B h g o o G w t x i B 8 2 x g B l u s n B g 8 l y B n y w V 8 2 7 7 J p _ f y 7 j 6 F 0 5 j L j z q n K 6 q w C s u n j M s v - R t g u 6 G k x q a 3 q i 7 B 1 7 g o B 5 6 u o K x 1 - E s j 3 u B x 0 o l G - 1 y S g 7 o o I 9 x 7 K q u o S v 8 4 O n o 0 7 J i m - s C 5 o 1 K y h 3 j B p h g r H 0 l u H - r n 8 F g n m m B 0 _ - B 9 j w _ B l g u o B 5 y 4 7 F z s z v C 3 l x Y 9 0 w 6 J 6 7 q h B 9 o 8 8 L r h p D w l _ m E 5 j 2 1 B i 2 o k B o u n t C w t i 2 D 1 2 0 O p t r j D x n h 7 D r 9 4 E 3 o w d z p 3 _ B t _ q P u - w B - k 2 9 B o 8 l 4 I o _ p C n k s w C i u t s J 4 u 5 Q 8 y v o S n T g t 0 s C u t 9 o N - 6 w k E u 0 H 7 m _ h J s 3 t G 3 3 x y E 0 n 9 i E z p Y 2 z z B 6 m 3 8 C 3 4 m n B y z 3 T 1 0 l S y h k h B 9 0 z r B j 1 j Z l s p S 8 i 3 8 E g r 8 Y 5 _ 1 N 5 y z z B h 5 1 C l 8 r 7 C o v 6 _ C 6 k t H 9 h h y B t F v h v _ E x 0 q u B y o j 6 H z p x G r s 5 0 E 7 k 4 z C x h h H 2 5 6 4 C j 1 0 Y s h 3 - G x q u J z _ r e n 8 h 7 C j I 7 j 1 _ C n l t v B 7 i 4 t B l w 4 u B 3 B _ o 2 y D 4 y _ s C 4 p v E _ E 2 7 3 k I k 6 _ s C 8 2 2 x D q 6 2 r E v s w l B 5 w C 5 q k 4 W 1 o x C u - 2 j B 0 i 5 y N 1 5 u f y 3 h z D 5 k 2 y C 7 7 4 n D _ j 9 m L t 6 - H 8 w 1 F m p o H t m 3 d z o z - F 9 m L 2 9 9 - E g k 7 R 0 m t s D 4 x n q C _ h 0 c w t 3 o B o w 3 M w 1 7 B 5 1 n e _ g p w C x x i 3 F 3 h 4 D 2 u g B 5 1 i m B h y 5 j C h h q J q 1 o l I i n p G p 5 8 5 B 4 k s m M z n i K l 1 s - C 2 z x x F p 7 7 T 5 5 o q G k 4 x D 0 g s g H s j g h B s 9 9 f k p l _ E z g Y 3 j r n H g v k n D _ j 0 8 E z 9 p Q p g 3 z D 1 w 4 j G o t 3 _ C h o _ k C 5 6 - 2 D s h m v B o 3 - m H 3 6 0 m F q t x l C p u k B 8 z 2 _ B x _ k 8 D y 8 c m t I n v 1 s K s 8 l c p 3 _ o G t z v x B 5 n z C y g 4 9 C s 5 _ 4 C g x r B 1 w w 4 B o s m z D l s _ 2 B r s 8 9 C z 5 5 F 2 z v 3 E 2 x t m B - 5 x 4 B y j 2 j C l g 5 w B _ m l j C k t x x B 8 r 2 x C 3 n y m F w h k s D 6 _ p F _ k t Z 0 u y q B i v h V z h v r H i 1 B 1 5 q y B s 7 l l F i _ p M m 5 m f h q v 4 B g z y 1 B y y y w C w q z R 1 k - T l x t o D 8 s q 3 H q w t N o 0 1 n E g i w a r m j z M i 4 1 E u x g z J _ g r E q 5 h 9 C q n 9 c j 8 V x q o g D 6 0 9 u B p g k P g i v T m y 8 o C u o 2 1 C 7 u _ C n 7 n - B z n r t B s l m a p 1 r M v i i o B 1 m 2 j B q 2 j T q p n Q h l n 2 C 2 9 q k B h h 3 U t 6 j G x 3 y V u n 6 c m 1 2 p C _ k 1 t B 4 x i M p t p C u j r E w j 3 k I j C q m z - B 5 5 w 8 B h 9 r P h 3 5 f 0 _ j i C m 3 m 0 B 7 i u C 9 9 x k B 5 i u i D j - 3 l G g 9 Y 5 5 0 t C 1 6 w r E 2 _ q q B u n k C 9 8 r Y 5 x u r C 3 5 6 p C s 1 6 X h t 0 1 K q 7 0 3 B 2 s h y E i 2 a x q t F x 4 8 6 F 5 4 1 6 E k h p 4 L z t 8 G l - h Y q g Y 7 o k v F 3 8 s o D o 9 D w 5 z o C 6 2 7 B o r 8 i D 0 r l 8 C 9 0 9 w B k z h Q l q g 8 C n - r 4 C 2 h 8 k C t r 6 p C 2 6 w F 4 g v O 2 1 z K i l u y H z t 5 i C k z h I 5 n 5 u C m m _ h B 2 g 5 f l z B l v o 0 E w n 7 0 J x t b 3 k y U q 6 _ u G j 4 p v B 8 u q I k 5 _ s F 7 9 h 4 B l 5 4 P n 7 6 U 1 l 6 t E 5 z k F p y h 4 E h g 6 h B u - t D n 7 j o B t g z j E 9 r i C x h _ n E h 6 4 n C t g u R k l p H 5 n 4 H x o y n J m 7 d x 3 4 S k s 9 o F r 5 9 1 C y g _ T x h 5 5 D - l i g D 4 u h e p 2 s 5 L x 8 - J w g _ U w m j v D 6 h 3 Z h r _ s B z y l 2 B k x y n F 2 8 8 F j o k l B 9 r u E 9 u 9 R 2 m 8 7 C _ t l k C 9 h t 5 B v 6 y q G q x L _ 9 7 w B x z 0 q D x 4 8 I 5 - m 8 E u q - 1 C 7 r l _ G y z w m C y n t i B 8 k m q H _ 0 E v o y M y 9 y 7 G o n 4 I 6 2 u w I o i r O v 0 V t z n w F i v n H v n o r H 0 h 9 g B j u 7 o F l 1 D 5 p t m B r u n E s _ l X 7 m w c x 2 9 J q l q f q 6 y j E 3 g - H 5 w 2 2 E m 9 8 1 C _ 5 k 4 H n - l o B p 2 g B i i 5 Q 7 s i l B p 0 1 q E m m E 0 y y O h 4 q 6 J 8 k q v I z y r e j 3 g y B j g l - D y w h G 1 h 1 U n 2 4 r E o h t D y 8 g C p v t 5 I w x 0 D _ y i 7 F l 6 h E p w t j B 2 o h C 3 - 7 _ D y 8 l P z o t v F i u z B 7 6 w K t 9 j v D - j 7 v B n w n E 3 h 1 W m h p n E p v I - 7 6 9 D t z s R x _ 9 N s t y I 8 h 4 s D - 7 p l E z l t e i i 8 q J 1 7 v Q - y 4 n D r l 9 X k _ _ b g s r j L 3 t 7 m B g 7 h _ I i - p z B o 9 3 E l 4 9 r G 1 3 i y B 4 o 2 r E h 2 t _ C 6 1 g F z l o - C 6 v x C v s l c l z r r G - 2 2 w B o 4 x q H 6 8 9 d k w 6 I j u j r C l g s O w 4 _ N u 0 l m C 2 - k 8 C z n 3 7 D u 9 K m 4 p z B 2 8 5 K h 8 v _ B 5 y i 3 B 3 l 7 p C x - 0 x B t z r - E h m k T 8 y 2 O w g y 7 D j o h c r v 4 0 B n k v 9 F - t p C l 0 5 9 O j g x I 6 r K h 4 w g P x z - E r z l n C l o 7 l C 4 p x D 8 g k p B o g - 9 C m o n O 4 w 0 m D x h t - B _ o v n J r x t C 0 v _ s C 2 5 i h B z 7 y S k x 8 i C w s y h G 7 v v B q t p 4 H 7 8 v m D 5 6 q D l 4 q t B 2 2 _ 6 B z n g R q - x C 6 7 t k C 6 p r v B w q p u B w u k Y 6 1 n t C 4 u 2 w D 6 7 s x F 3 m o X r c i z 9 G g 3 1 P 2 s 5 c q v v p E m y R z 9 i i E 8 r k k D 2 1 g F 8 k z 4 C g i j 8 B g n i D z p 8 q F z _ r a 2 1 z a i k j k C 1 h x e y 4 4 6 D - - u F w z r i B 9 1 - p L h - z C z - m W - k 8 y C k 2 z N n r 7 D t c r l 5 3 F 5 6 s T 4 j n L z l k H z u i 8 D 9 s v B x - F s m 4 b 1 6 7 _ E 8 s k U q x - x R y z M 8 s 5 7 C o q z t B g l p j B x o h F 1 6 j B o g 1 3 S 9 i p C 4 h r v N 5 j 5 L k u t U o i 4 w M t - F g _ 3 5 D 5 k y 5 C j x o D 9 t y 5 D 4 g o u C r l s q B 7 2 C n w B 7 - 2 d m n z s B 9 6 9 D 3 0 l b j - _ y B j y p Z 4 t 6 - F v o 8 l B k h 9 u F 9 t h 8 B n j 0 p B s 6 3 6 H w j C h 9 3 k B 9 s q z J 1 2 p H j 7 0 j L 8 g r n B v 5 n Q s 2 3 M q z 3 n B g w r h C 6 6 n B l _ 2 h E n s l 5 B o q 2 z D h - i T 4 1 x P v z r Y 4 5 7 o B 8 u h h C m 5 p r B u r 0 g D w x s I 9 l k H o s v I m _ 1 y E m 9 P l u j x D z - q 5 B t _ 4 G v m _ 3 K - t 0 B g 7 2 u B 0 j r _ D 5 7 x F q k 6 t G x 9 h J - t l 1 C v _ o h E y 1 8 2 B 8 w r F s z i z E 9 g - E 6 4 _ z D u _ i p C m 1 k n G q - r g B s j 1 E 5 g 9 t B k 5 m m E k j x z B v i o s F j r 2 g B w z s 9 B q 8 m 6 J 8 _ k E g x - 4 F 3 r k M j q q 7 B v t h j D x o 8 _ D v v n h C p x w x D 6 3 z B 7 1 r g G y p t U k q 9 i B q 2 _ v D m r 9 i B w s 2 U r u 5 D h s s n E v 7 n N - 2 m 0 D r j E q p i l D 0 p 8 i D 3 x s o D i 9 m s L 0 h F 6 y - g L v 0 x T 0 1 q r C r j u C 6 i r x K l - i G p g o h C 9 6 m w H j h t O 4 v 7 g C p n 6 h D s 6 8 T _ g m q D o t 3 v C u q 1 w B y r x L k 2 7 z H 6 0 n g B o l r - B & l t ; / r i n g & g t ; & l t ; / r p o l y g o n s & g t ; & l t ; / r l i s t & g t ; & l t ; b b o x & g t ; M U L T I P O I N T   ( ( 2 0 . 2 6 9 9 4 1   4 3 . 6 2 7 2 8 3 ) ,   ( 2 9 . 7 0 7 2 5 1 1 1   4 8 . 2 6 5 5 8 ) ) & l t ; / b b o x & g t ; & l t ; / r e n t r y v a l u e & g t ; & l t ; / r e n t r y & g t ; & l t ; r e n t r y & g t ; & l t ; r e n t r y k e y & g t ; & l t ; l a t & g t ; 5 1 . 0 9 1 9 8 7 6 1 & l t ; / l a t & g t ; & l t ; l o n & g t ; 1 0 . 3 8 0 8 0 7 8 8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1 0 2 6 8 1 4 4 9 1 6 7 5 8 5 3 4 & l t ; / i d & g t ; & l t ; r i n g & g t ; z 7 _ m p 3 t z i C u 4 t F 9 _ l 2 h F v 6 7 4 B - p u v D s z 8 9 8 C 3 j s D l u y p M z 9 u z G j l 8 4 B z k n n P g 1 0 I 3 m 3 F q j 2 s i F 9 l 6 M 3 q _ i H 4 1 j h L 1 - 1 q B 0 9 p 2 E 4 1 j h L 7 i _ k G u r w d k z g s O z q 4 p D t w 6 t E - z 3 I & l t ; / r i n g & g t ; & l t ; / r p o l y g o n s & g t ; & l t ; r p o l y g o n s & g t ; & l t ; i d & g t ; 7 0 1 0 2 7 0 9 2 8 0 5 5 5 6 6 3 4 2 & l t ; / i d & g t ; & l t ; r i n g & g t ; 7 w s k j - g h i C n p 7 a - z 4 _ K 9 z 4 _ K 5 p 9 D 8 9 u X 8 2 o v B z y 7 k K y 2 - s D 9 t _ v L _ g o w L _ z k 0 B v 7 j v E 8 l i H i t 9 L j s g v T 0 o o y O _ q s L t h n l B y l _ 4 G p 1 5 i D t z v 7 C 2 o h 8 L 3 g r 8 L 6 4 0 8 L q c m p H q h 6 o F 1 6 g w M m i o q C _ 2 m G h v n z P & l t ; / r i n g & g t ; & l t ; / r p o l y g o n s & g t ; & l t ; r p o l y g o n s & g t ; & l t ; i d & g t ; 7 0 1 0 3 2 6 4 5 3 3 9 2 7 6 9 0 3 0 & l t ; / i d & g t ; & l t ; r i n g & g t ; t 4 s p s p 6 j o C x 3 t m F r 3 0 k L l p l z C - i v l H 8 - H 0 u l 7 g B m j 2 M r 6 7 l E 1 j j z K 0 - 4 t B k i j 3 H h y x a m y 0 7 B 8 2 o o N q y u g F 8 v y 0 R 0 _ q 3 M v s 6 M - j - s B 8 p w 5 K i - - 9 C g l o i I n 2 u i E y 8 q o B 8 i s 1 K 7 k 3 z F 7 l 8 l D & l t ; / r i n g & g t ; & l t ; / r p o l y g o n s & g t ; & l t ; r p o l y g o n s & g t ; & l t ; i d & g t ; 7 0 1 0 3 6 4 0 4 2 9 4 6 5 4 3 6 2 2 & l t ; / i d & g t ; & l t ; r i n g & g t ; p w p w z v - s j C l 0 3 r H 4 3 g p q B x 6 m N w i 7 _ G h q 1 5 K 7 x r 7 G x 4 7 m _ B 8 _ y 8 D g m m x B 1 h 3 6 J - s t p C p p _ z C 4 4 i q 9 E o 9 o D x 2 2 m G 6 8 2 X m y h _ N 0 w 5 3 L x 2 s l L 9 - y L & l t ; / r i n g & g t ; & l t ; / r p o l y g o n s & g t ; & l t ; r p o l y g o n s & g t ; & l t ; i d & g t ; 7 0 1 0 3 7 2 1 8 6 2 0 4 5 3 6 8 3 8 & l t ; / i d & g t ; & l t ; r i n g & g t ; v 0 o l q q y - j C p 9 m D - q x 6 I v 4 j l V w o o 3 B n w 8 K p t y 9 B 9 5 1 i B 8 y p g K 5 x g C p m h k C & l t ; / r i n g & g t ; & l t ; / r p o l y g o n s & g t ; & l t ; r p o l y g o n s & g t ; & l t ; i d & g t ; 7 0 1 0 3 7 2 2 5 4 9 2 4 0 1 3 5 7 4 & l t ; / i d & g t ; & l t ; r i n g & g t ; s x w x t u 0 j k C w r q 9 G t l v 8 B 4 y l t K 1 w 4 U j t g n L _ 9 2 m L h t g n L y 0 n q G s n p W h i p 7 s B 8 7 S 9 5 Q h - v 9 J o 8 4 9 J h - v 9 J x 5 h _ J h - v 9 J g 6 7 u D 1 v 6 8 B v - u r L 1 r i q D v 6 p q B u s w z G m n t r C & l t ; / r i n g & g t ; & l t ; / r p o l y g o n s & g t ; & l t ; r p o l y g o n s & g t ; & l t ; i d & g t ; 7 0 1 0 3 7 4 6 6 0 1 0 5 6 9 9 3 3 5 & l t ; / i d & g t ; & l t ; r i n g & g t ; s n 6 7 y 2 p 1 k C u - p y E t x k v K t 3 R s l i 1 J t x k v K u 2 t v K t x k v K z o o r H r o s y H i q 1 5 K i q 1 5 K i q 1 5 K z z _ 5 K y j 9 s B q i i 8 F k z g s O l r g E - w r K n 4 p 8 B n s k P & l t ; / r i n g & g t ; & l t ; / r p o l y g o n s & g t ; & l t ; r p o l y g o n s & g t ; & l t ; i d & g t ; 7 0 1 0 3 9 6 7 5 3 4 1 7 4 6 9 9 5 8 & l t ; / i d & g t ; & l t ; r i n g & g t ; p u t 3 8 y k 3 m C 7 v 3 D n - g s B m 5 1 k D v j x k E g v 1 0 D l g j d m r 1 9 I m _ - 4 G 6 4 f 0 - k I & l t ; / r i n g & g t ; & l t ; / r p o l y g o n s & g t ; & l t ; r p o l y g o n s & g t ; & l t ; i d & g t ; 7 0 1 0 3 9 7 9 2 1 6 4 8 5 7 4 4 7 0 & l t ; / i d & g t ; & l t ; r i n g & g t ; x z 0 u 6 l 3 q m C x p _ 5 F z q g c 5 8 k 1 D 2 n 6 5 B u t 4 0 L 9 g 2 q B s i 2 h B _ q i P 7 h q v C & l t ; / r i n g & g t ; & l t ; / r p o l y g o n s & g t ; & l t ; r p o l y g o n s & g t ; & l t ; i d & g t ; 7 0 1 0 4 0 0 5 3 2 9 8 8 6 9 0 4 3 8 & l t ; / i d & g t ; & l t ; r i n g & g t ; v y i m u x k r l C k l l 5 K h 1 t 3 D - s l o M i j l B 1 l 0 _ K 8 o s b 6 j 3 k G y 9 - g K i s q B v 3 w Q 4 q n 3 B x i p S x n h x M 6 5 _ C 2 q g v K 0 w o k y B m 9 u k M & l t ; / r i n g & g t ; & l t ; / r p o l y g o n s & g t ; & l t ; r p o l y g o n s & g t ; & l t ; i d & g t ; 7 0 1 0 4 0 7 3 7 0 5 7 6 6 2 5 6 7 1 & l t ; / i d & g t ; & l t ; r i n g & g t ; n 3 s 2 8 2 p x l C h - u u D 1 - 3 7 M r 1 2 z J 2 s r K n 4 u q L q 7 v 9 D 4 t u 4 L h m S r o 1 h J & l t ; / r i n g & g t ; & l t ; / r p o l y g o n s & g t ; & l t ; r p o l y g o n s & g t ; & l t ; i d & g t ; 7 0 1 0 6 9 9 2 5 6 5 5 4 0 6 1 8 3 0 & l t ; / i d & g t ; & l t ; r i n g & g t ; 7 - 1 k n q 2 2 o C z r H 1 4 g i S x h p C h 4 0 V k l k q Y 6 j n 2 C s q w q B o u s U y 6 h 2 E 6 y - 2 I 5 5 u B - 8 m 1 L 7 s k n F k 8 z o B _ n 9 0 L t 8 s 8 B 4 3 2 h E 0 _ x o E 9 6 2 2 B z 5 5 s B j t 6 R 0 s r 7 E 4 7 9 4 I 2 5 s t F 5 5 F 6 p 9 o X 7 v 6 u B _ y p x E 1 9 g 3 U m v y 7 D - k o W 2 k 4 z B 0 6 z 4 N 2 r 7 - B i x s k E h q 1 5 K x 6 t s K & l t ; / r i n g & g t ; & l t ; / r p o l y g o n s & g t ; & l t ; r p o l y g o n s & g t ; & l t ; i d & g t ; 7 0 1 0 7 0 2 2 8 0 2 1 1 0 3 8 2 1 4 & l t ; / i d & g t ; & l t ; r i n g & g t ; k 8 0 g o t _ y o C 8 j J h q 7 z 2 B 0 9 w 0 N h s 7 0 N 3 7 t M 9 y h v I 5 u l J u v s s E y 6 0 T 1 r n 3 U 1 1 y K z l r l J 7 v 1 o B 2 m g v F p _ z g M 0 t 3 J k i x 7 I t t l 0 C i i h 9 G & l t ; / r i n g & g t ; & l t ; / r p o l y g o n s & g t ; & l t ; r p o l y g o n s & g t ; & l t ; i d & g t ; 7 0 1 0 7 0 3 1 3 9 2 0 4 4 9 7 4 1 4 & l t ; / i d & g t ; & l t ; r i n g & g t ; z y 0 4 h x g l o C 9 p w 5 K t q 0 i G 6 w 2 g L r 3 q u C 8 j 9 X w t 6 C 9 - k o N l r v f & l t ; / r i n g & g t ; & l t ; / r p o l y g o n s & g t ; & l t ; r p o l y g o n s & g t ; & l t ; i d & g t ; 7 0 1 0 7 0 3 4 1 4 0 8 2 4 0 4 3 5 9 & l t ; / i d & g t ; & l t ; r i n g & g t ; 6 m _ 4 j j 4 u o C w i u 9 G 3 j w - i B z 3 - g C s 3 u m T 9 2 0 q B v 0 k w C & l t ; / r i n g & g t ; & l t ; / r p o l y g o n s & g t ; & l t ; r p o l y g o n s & g t ; & l t ; i d & g t ; 7 0 1 0 7 1 5 3 3 6 9 1 1 6 1 8 0 5 4 & l t ; / i d & g t ; & l t ; r i n g & g t ; t _ 1 x o i n g o C w i - 3 C s a n u j 8 F g p i 7 D x 9 i u B o 6 r 0 L r n m q D 4 y 9 E l u 3 y D g 4 6 j K i l 0 B 8 r h q C 3 m s m J k 5 i z D x s 3 H 3 5 3 5 S s K v l r r L & l t ; / r i n g & g t ; & l t ; / r p o l y g o n s & g t ; & l t ; r p o l y g o n s & g t ; & l t ; i d & g t ; 7 0 1 0 7 1 7 0 5 4 8 9 8 5 3 6 4 5 5 & l t ; / i d & g t ; & l t ; r i n g & g t ; t n s g t x p u o C h 7 2 0 b w p j B g h r B q 2 u 6 U j 3 h m F o 5 h R k x m s Q j - t u C w 3 0 s C r - v G u v q j y B 0 r o 5 C 2 m 5 t F l i z b p 6 q k M x u r m O u k s - B s _ _ t S 0 z x z B x h l C & l t ; / r i n g & g t ; & l t ; / r p o l y g o n s & g t ; & l t ; r p o l y g o n s & g t ; & l t ; i d & g t ; 7 0 1 0 7 7 2 4 4 2 7 9 6 7 8 5 6 7 1 & l t ; / i d & g t ; & l t ; r i n g & g t ; q 1 8 g 6 n _ 6 m C 3 m 0 l F g i v j B 6 i l M s t q 5 D r 2 m h H z l w 8 D & l t ; / r i n g & g t ; & l t ; / r p o l y g o n s & g t ; & l t ; r p o l y g o n s & g t ; & l t ; i d & g t ; 7 0 1 6 0 4 8 7 9 2 9 4 0 0 5 2 4 8 7 & l t ; / i d & g t ; & l t ; r i n g & g t ; u 7 j z j z 6 4 5 B k q 1 l C k 1 Y u q u t J k 2 x Q 9 h g D i 8 7 7 C m 7 o 1 B 6 _ 8 C 8 l g k D 4 i m J _ 8 0 p B 3 8 7 y B n 8 l P t 0 j S y s g b 9 k s t B u t h D z m _ X 3 k g t B t q - G u _ i C r j k r B k _ h 0 B - 5 5 G & l t ; / r i n g & g t ; & l t ; / r p o l y g o n s & g t ; & l t ; r p o l y g o n s & g t ; & l t ; i d & g t ; 7 0 1 6 9 0 7 7 8 6 3 9 9 2 5 2 4 8 6 & l t ; / i d & g t ; & l t ; r i n g & g t ; o r - v - 3 v x u C n j i v T 9 n 7 G y 4 9 z a y o u p B 0 h y K o r x l N 0 j 6 9 K - m 3 r E 1 z 6 a z 5 g v H y q 6 u Q w 0 7 S t p 1 o X t - x 2 G k 2 8 u D r v - B t m z 0 K 4 t 8 0 K 2 9 k t J - t m B k - p 0 K t z i S 5 r - 0 R q r - 6 D 2 8 r o M 3 0 4 1 E q q h O 2 m q n P - 9 m 6 B n y k 4 P n g m k B n o z B k p 3 l V 5 j 3 o D g x w 8 L p z h o B h n x O - 4 u n C o 0 1 q H v t 7 s O p 7 E x 4 7 m _ B i t y y B g 2 n o r B 4 y k Q w _ 2 8 H q 9 y 7 M _ 0 x z E & l t ; / r i n g & g t ; & l t ; / r p o l y g o n s & g t ; & l t ; r p o l y g o n s & g t ; & l t ; i d & g t ; 7 0 1 7 0 5 6 9 7 6 3 8 3 2 4 6 3 4 2 & l t ; / i d & g t ; & l t ; r i n g & g t ; 3 o k 9 t y v - y C g 4 q 6 C 8 j - 7 E _ o u 9 J s 8 n 9 D p z n E o k 0 s i B z r D y p s k C 5 p 3 9 F n 4 4 Y _ 6 o y J r k _ g E 3 - l B l u i g F k - h y D y w i u C 2 q i H r r k 8 E 4 g w C 8 0 i 4 I j p m 7 B j x _ 8 D 3 s N h q C u o p p D q w m t Q 5 u q 4 B 8 1 x G 9 m 4 4 K 3 o l - H 0 w 7 l B v m g 9 T 8 y - D z z h 8 Q q u x q F 8 3 u i G & l t ; / r i n g & g t ; & l t ; / r p o l y g o n s & g t ; & l t ; r p o l y g o n s & g t ; & l t ; i d & g t ; 7 0 1 7 0 8 8 0 0 3 2 2 6 9 9 2 6 4 6 & l t ; / i d & g t ; & l t ; r i n g & g t ; v x i z 8 j 3 m z C i l - 1 B - o 6 1 P o _ h K j t - h W 5 p o 3 B 5 k g 1 S m m 5 n C p t z w X r l h e w s x 2 E z i k v D 0 l i q 2 B 2 n 8 s C - o k y E 6 p y y N p 8 n y N k 4 9 n E j 1 g h E 3 u 5 o P u r - J u m - x P z r q y P u 1 J h 7 8 s H - 5 g s Q h 6 g s Q 2 s 8 h B 4 o p 2 B k - o 4 L 7 q o a 3 r n b s r w X s x u s O k h s 2 D x r w q G - 5 2 B n u 2 j U w 9 1 n B v t 8 q D m t 6 D 9 0 s u G z y o 1 T t - 1 6 F u l u i E g g k l B 4 3 1 s I 3 p 2 o S l j g S w m _ 1 D 6 3 j - L 3 h 0 o K 1 9 l i B i 7 p g J q y z l C _ l o _ B - r y t N 6 w B 7 q r 5 E 1 p 2 o S u w _ k B p j l 0 I u 6 w B v u p 1 J 4 p k s B 1 6 9 n H m t i p B y _ t 0 O 6 m u z I x v 5 6 B q o n w C q - l 9 R 0 _ q v E w 7 q 9 B z u g 8 I z p l 7 F m 8 2 b i n j 9 O 5 l t E 9 2 2 l M _ h y J m r 6 _ H q 1 w 5 K 5 3 x 9 F t 4 g Z o 4 h f 2 v v 8 F x 8 p z C s l 9 s D g j j q C n 2 p 9 D - s l o M l k 4 k D z u v q D t - - 1 N 0 w 1 1 N r 0 g t B r v m D h l k y X x 4 H w i u 9 G q 3 2 5 B y 7 z g H _ u u i N w - 8 P x _ y 6 E 8 9 8 o N h 5 q 0 C 6 k w b y t k o y F 6 0 g B u h 3 u K o y w 1 L o y w 1 L x n 6 1 L m 9 0 R y l 7 h Y t 4 g J h 6 u 9 g B 3 w U _ s p 6 D w l p n B - z 4 _ K q o v _ K o t a 6 k 2 N 2 o _ 5 H v y s i G 6 - 5 9 a p 1 j 9 B k y 3 8 B p r 3 r D z s F 2 p 6 9 7 E g 7 2 0 b u u m 5 C 4 q 7 M 3 o 1 h N i s i C 3 h 2 s O w 3 w 8 D w h 5 J r z 5 5 K 1 p z 6 B h 6 s n P h v 2 y P l u 4 b 7 o w 7 C 8 1 6 g F y w 4 r L - i o d 3 y x 1 G t v 0 x D v 4 3 l Q z r c y 1 p L o k y m D 8 t n z M 2 2 g p E 9 q _ s D 3 8 4 t B j o q h Q m v 0 W i o i k E - j 9 0 D h s l w B r w k 7 B 7 g s t G i p m q M 8 6 v D q 0 x 2 s B s 3 r T k z q 8 D z y p s D o m 4 l C o k r q Y 0 q 6 C k j x N q x r 5 S z y t w C k - q - G r 6 9 B 2 h 0 2 U 6 s x 7 F y 8 5 q D z h l g B 5 3 z s I l 1 s n P s v 7 6 E p s 1 j D r 7 j 0 F 0 2 v 5 C v o h q E _ 4 w 0 C o g w k L i n q k F & l t ; / r i n g & g t ; & l t ; / r p o l y g o n s & g t ; & l t ; r p o l y g o n s & g t ; & l t ; i d & g t ; 7 4 4 3 1 8 8 2 7 2 6 8 9 3 1 5 8 4 4 & l t ; / i d & g t ; & l t ; r i n g & g t ; j x u r t 9 r h 8 B j 4 3 r H y 8 4 Q r x k p G 8 i - F u z j g E - 8 h _ C _ h h G l 3 i 2 M v - k D y 4 - j R v F 4 x g s D g z q 2 D t 4 E 0 3 m n E 4 5 z l D 6 - s k B z _ 9 g E v p h 8 D q y _ L h h 5 6 C h 1 m z F i n l P p t 3 j C 5 6 8 q D w 8 v n F 1 g r Q z z 8 4 B 5 v 9 F 3 o 1 9 M y u g I v 1 n l F s 4 - e 5 p D v n 1 i E - 6 - 4 C z o k K k 9 t R n 2 5 8 R s 4 8 B 3 8 2 8 B r 8 5 v D n I o j - J k 1 i 5 I s _ h u B t y 2 t E 2 l _ t C z v V r - m E q n z t K u 5 2 l B 6 0 s h G - 1 k B 3 - j N m _ i s K 1 u X v 6 _ g E v o 4 2 E i v 9 8 D w p z 3 C q 3 j B w 4 t z B l h p B s 9 w U n r 4 2 B 3 p h e s p 3 F o s w 1 B n z v - D 0 g 7 q E t - u f 6 w - 4 G 7 j n O l m B 4 s 9 y E 9 9 - K w p - L n q U 8 _ s s S Q p 2 1 p E o w p n E x 9 i t C w s l 6 D 8 g 1 D 0 x z m I 3 2 n y B 8 u r w D l 9 a g 0 x i B t 4 0 6 D v 0 6 5 J 0 _ k H h 4 w 3 D o n - k B s w 6 X 2 i l - E s t 4 5 B j 7 E m 1 j n I l l m B r k g x K 4 z 1 P x - 4 p S n C l M w 3 3 j Q 7 _ j 7 C g 3 3 s D - 2 s W 3 0 v g C u y 6 s E k r - F h x m F u o i P o j 7 2 C i 1 o o B 1 _ q 5 B - 4 - i G s 1 p J v o m x C j u Q s 6 w u C p 1 4 p B l r _ u G _ n 1 2 B w 2 0 u E n j v - B g p p u E 1 9 m H u 7 t v E - 9 x W j m y b x h x v B w m u _ D - n j w M y u C s 3 7 a r y 3 E r x l 2 E x k 5 n D y v z J 8 h n i B l x 5 3 F s J z 9 k q K 2 2 - N x l k 2 C g v x B 6 3 8 _ B y n o 2 E y n - c k w x L _ t o x O g 1 l y M 8 o 1 C r q y b s n 2 i D - 1 w C h l l 7 B 7 u j B u 6 h C m p l z B t m k i D u j - p C t n a t _ 2 h B y - z _ D p m u E x 2 _ h I s x i O u 8 0 6 B 8 k i q D 7 4 4 v D s 2 p x B s r s 8 J p u I z r 0 4 F k q n k B z h h K i i k j C 7 r X k h 3 x F s - 9 d u 6 q m O x p t m B 3 m p k G - s k u D j 8 n p C u 2 J r g 1 J u _ k 8 B h 9 3 e 9 l 8 R m y 9 l B l k n K u K 8 t k o B w k y Q o r v 1 M g 9 t m B t n x Q 2 t 5 o B g v q b h p 5 B 5 x _ w J z 0 e 6 5 y n D i 2 k l C l k h k F g x h u B m l 4 W q g n 5 B r u _ h C 4 n 9 C 2 7 j n I w 5 5 C k m D x x l t D 0 n 5 s F 5 z m r B m 3 5 F 8 v y s H 5 i i C g 4 v 6 B h 3 n 5 D m n p c g j n i B 9 g z q B 2 l l v C n 8 6 6 B j 0 9 k F 1 y n - J i 5 3 C t u g r E 4 u m r B i l u 9 C y x - w C g x n c m y q H 9 g j t B p 1 m 2 G 5 u u J p 2 m z F 2 0 1 0 F - z k z B - l v z G _ t z 4 C q n s i C q r k 4 E t t m w H i u Q w r i K s s - k D 9 y 1 m E u E 5 s h 2 H q s t G q z 1 z G p 7 k S u m z 0 E h h m 3 D l I m 2 4 p D - k p 6 G u x m I r k x t D y 2 8 v H i x 6 o D 0 p w o D l h 3 i E g w 9 n B v u v o C s 4 o B z 1 w d m 7 j 1 B u B g j h o E 1 s p 6 B y z 7 E v k 5 3 F x 2 h V l u _ 8 B 7 6 o r D z 5 5 m J 8 7 9 y D l 0 5 x B m j p 4 B j w s u C r v - E r 6 1 g B y 9 0 S 3 n 0 5 C 8 j - 1 C z 1 2 o D m h l 1 G - m w T h 4 c _ t 9 q B r 6 d 7 3 5 1 C 9 8 0 T q o j - C l 5 8 h B k m k 6 H 8 k _ B - i 1 _ C v l l t D _ o r S k q 3 j G j k 7 0 I 8 z Y 0 1 x 6 F 3 j n b 6 x t D 2 p 4 g E 5 9 4 x D m t 2 C j r _ y C 8 4 s _ E 7 v 6 T h n y h K k j t D 6 i 1 0 B s r 1 k E _ y I 3 o h _ L j - q F 9 6 n n B x 3 3 y F w 0 s l C 2 4 j p E i 4 q q B m 0 _ h D _ 1 t d 9 3 z F p m m g D s n 8 n B 6 n P r 9 k J u i l T 2 o I i h g Y m 3 _ w B n v 7 o F g x - B 8 n 0 0 D r - - o B 9 p D h i 4 l D j p 7 s E j 9 w q D i r y s C t 4 l V _ k t B j h p 3 X r 3 t B j - p 5 B m 9 v L 0 9 8 i H o o t c t 1 2 B w o i D - z g t I k x r i B - x w k D 7 0 5 5 E i y p a y p j v B i p w u L 4 t 6 Z 5 s u m F h w z Z h h f h j k q C k k i y C q s 6 m B k m v i P y s - P m r w 8 B q 0 q n C q 9 j - B 7 x - Y 8 9 q H 8 o p 4 P 6 p u q C j l n l F 2 9 0 y L r h 2 I p 2 z j J t u 0 x B t 5 j u E 2 l i R s 1 0 L _ n 8 9 E 6 r 5 X t j y 7 O y 9 0 F u o z x D x h o v B 7 5 k X 0 w n 1 F j w Y l t s 6 Q p l o l D 3 h i 9 F - o 4 B r x i 3 B u 8 8 i D w v 0 W z 2 y 7 B 2 1 l 8 B 4 v z C _ 5 - v B l l R - 6 h _ G j h m _ B z - k S 0 t r v C 8 0 l Z m i n y F 8 g v T q h O h T _ 4 j e m 7 8 s Q x s 5 L t _ r H s 5 i 1 F 7 v q 2 E 2 u l l B o r z 1 C 9 l t h B g m o m C o n r r B 1 4 6 5 B i x 9 g B l o 7 2 D 6 z g 2 B g x 4 m C 8 t 2 z D s 4 l W v 5 Q 3 9 x G m 5 0 m D 4 l 4 I w h 7 s I r o u B v u p s B 4 9 h x D i k 8 s C r 5 k S x o l 6 C 7 q i v B j _ k 2 E m u g c h 3 r w B - v m u G o 7 Z 5 - n C 8 h s v D 5 6 L m u z - B h 2 2 r J s o 5 _ E g j O 0 5 n O 4 6 k 2 D 4 u l d 4 9 p 3 Q u i 0 H w x - 6 D y y i a p _ k t B q u 2 B v 1 n o B 5 u 0 5 Y h g 3 B q 3 2 i I 9 1 u L u j j r F 3 5 g N 9 9 - I r _ 4 B p t 4 g C 5 w g X h 1 r j D l o 3 w E n 4 h O 5 4 n M m 6 w 5 L 9 7 8 a 7 v 1 5 D u u k r D q x w J l r s 6 L s 5 0 N t u g m R s w _ B q 2 j O 0 r p n C 1 2 r L p m - W h 8 _ T 9 8 8 I p q _ i N t u 7 F 3 9 3 D t k 9 4 H k x 1 H k i r z C r 4 w C t k w - D 3 3 x 6 B p i h r B o v 4 H n p p i I 6 j o M 1 l 5 m F 6 7 n n D k - 6 L k u _ o G 1 r 6 u D z o 7 G 3 g 0 c n r m 7 B 9 _ i C x 3 h t B m i 7 3 B h o j W t y q - C r 8 _ i C m h l a 1 o 0 O 2 1 9 x E h v s G h 5 g B z r n a n 4 y v I t o - u C l q z n B 1 B w r p t D j n p E k s s w E _ 1 u r F m m 1 8 E 4 z i j D 2 0 7 F 1 7 x s O g h o h C j l y 2 G 4 q - v E 4 6 2 c y u r z B w x 9 2 C m y 7 7 H 2 6 p 6 B n v 2 U 5 m v v H 4 j k q L i l o 9 B 7 v z C _ 0 y 2 H o u o a 2 - f l t v 8 C m s s l B l y v 3 E w - l 8 D x r l s E v 2 8 R t 0 j M z 1 _ w C h t t C 4 x z h B 9 q z n B l u 5 m Q - u h E 3 3 L p i 2 3 Y j 8 n l E n v j P o j q v D w 7 j 8 B 4 6 y D g z _ 9 D t o m - B u n z h B o l q E p 3 w J g l - m F 3 6 4 7 K T w j m n b r v o S n v l r B 0 8 u 8 D l u 7 5 D 4 q q g E g J o p l X n 3 1 S k k 0 w B o o G g g F m x C g z 3 H r v 6 I 5 2 j e i 4 2 H 5 l - a g s U x 0 5 g F h 3 H y p y g D s y 8 1 D m 9 4 E m l g 8 C 5 8 j - B 2 5 P i i _ D t h r 5 E v k m 5 D q 7 6 9 E h g s u C 0 k K 6 0 2 0 C v j o D r - x C 5 g 7 _ R 1 0 0 y B 4 j B y y 6 t H q x n o B y n 9 h P 2 q k T n j 5 _ E q 1 n v E n 5 w G t s 8 9 B u o x O 9 h k o C u 1 2 y H 2 r 4 r C h 1 g c t 3 6 1 D 3 j m H g g q O n l 0 r B y 8 _ L k g x Z j w m 3 E 6 s p M 3 g w Y v r u 1 L 9 g l I g r q u D v o j N m r 5 g C x v r z B s t w F 0 i 6 e s p t D m q z W u 4 y H w p 6 0 B 1 x t f u 4 z b 9 j h 7 B s 9 - K 5 w 3 h B w a _ m k k G x k w k E x 4 t E w s u 6 E u 3 w P n - - 4 L - p h E x p 7 O 9 q 0 m C 5 w h S r u 0 H 8 p l C 6 j 0 _ D m 5 p - B - q 9 3 W 1 7 0 T 2 y - B k u x 3 K p 3 6 g D y 0 6 G w z E j 7 l Y m 9 h h C m n 3 n B - w j M 3 x 2 G m 0 7 u M 7 s _ Y 5 z o 7 G l 2 1 N u o z n G k i - z B p 5 g 2 J k 2 t P v u m g E s r 6 R n 9 g 8 R k 8 o U 4 i 2 q I n l v C 2 2 0 P w j z 8 D u 5 8 D r r 8 n K 0 p z n K u B q r w 1 B w p i H 2 y 7 - E o k 3 y R 1 2 g v F y i 0 w D y o P m 8 s 9 I j 2 3 h D z 4 5 _ J 7 4 E - 9 o h G j 1 3 D m y 3 t S - x n C s i - s H g l 5 2 C u 4 j 9 E 3 j - Y k k x 0 O o 1 H 6 u m 0 C g v z l L 6 r 6 _ B k s 6 L m 8 y k C j 0 m f u g o C x l m 8 C m h H o q N j s l v D h 5 v y B 7 1 7 o S 1 s n G o t p F r P 8 4 9 2 B t i - g E y 1 t F w 1 t F x 0 r m D 7 - z T w 4 4 b x 1 - O 3 j p B 6 1 r K q t u I _ 3 q 8 C s w m 5 B 5 q 2 E 1 s t f g q C 6 0 j e s m D 4 0 s N n k 5 8 B r t m B 2 u 4 G l r m B o 2 0 L k 1 w H p z 3 P 4 8 p B p q T 5 j g h B 6 4 w B l s i G n 0 _ B 6 j y K w m 1 Z 7 - 1 C y x - a 9 1 4 u B k V 3 v 7 Q y k o E 1 v n I 2 2 l 0 C u t p p B l 3 - R y i h M 3 6 7 B 8 0 r l D y 6 p z C o 1 z N p 5 2 9 G 9 n v v B 4 k k I _ n 6 Q z 1 2 i Q q 9 n B u 0 n 1 J s _ t W 0 6 D k v o k F - 6 0 s B l g u n B x w _ J v 3 9 z K v m 1 J n 9 j E - 6 9 k B l x 5 o G w h s Z r j q 3 B k u y 7 F k 3 o C 1 v 6 T w 5 J l 5 l 3 E 3 l 6 m D 3 s j - T s n w K _ s 5 h C m _ 8 2 B y _ z 3 B t p p B o o z g I 9 h 3 H v 2 h D w u k 0 C 8 5 _ l D y _ o W i r _ F 6 y 2 R h 2 1 L n j G 0 n i P l 4 2 1 B p y p C o t 0 d h o 3 Q o s 1 g D k 8 8 k C 4 1 z g H n 1 1 D u v 6 u C _ 5 Y _ m p 4 C k u o _ B v 5 h U w v D 2 6 i p B 4 g p _ D u q 7 o C - 4 e 0 k 5 b 0 0 x r B h 0 _ 3 B 1 j 3 x C o - x B _ 9 n M w 2 0 n B 8 q 9 q E n t i Q m 5 i L j 0 i v E z 4 8 s B s n W l k _ U - w j l B n 6 0 Y i 7 8 b 4 u 5 D k 2 2 X 4 v v B m _ h D h m - s C k _ j U 6 g _ N w - t i E 0 i P s 5 o B k 3 m o H h n 4 w G 6 y C g g W 7 q E y r q Z u z y Y i p p Q t t 6 l B u r r D 8 t 4 q J k 8 g t D n o 2 i I k m m B z i z V l 9 4 W m k 2 M q p 7 2 B n 2 r i D 4 q 5 g E 4 3 J 7 r q 1 M y _ 7 q B z 4 1 I 1 0 k B 3 p u k C m 0 2 l B n 1 s s C 1 2 O i i 7 6 B p l - h F 6 p i r G z q k 1 B r n p l B m 2 u B x o l 0 J - 2 _ 2 B - 1 1 t B u - V s g C p 5 F i z r g I u v 0 T _ n 4 J o 1 w 9 C 6 g m h B 0 2 h f n i _ y D - o z V y 2 9 v B 8 m j G 8 2 9 R p 3 m G y 1 g m B 8 h p L m 6 3 8 J 3 x 6 F 4 2 s 2 N 2 n k l B 6 - g 6 D n i y C 6 o z C 0 v 9 9 C 9 p l a q s - Y 1 z _ j E m t 4 e j - 3 E m 3 6 m D k k G _ o 4 W k 9 h c 7 - _ h D p p i N y 7 q C 2 4 u l B h x g 4 C q _ 4 o B - k 9 C l x o p B u - - s E y 9 i G m 3 S 2 7 2 s H s l 6 S 3 k j I u m m o C 6 h 0 g B u 3 - s C 7 g i x C 0 l p p C n z _ E g m s 0 I h i i R y s t a i v M 5 g B 6 v w o C 4 _ _ g I p o x Z 2 j 1 5 B k j j q C h o 9 J n r - L k r n D z - h Z - - m q H h 2 6 j E v 3 _ - B w k t u B u s r I o 4 6 R q m 2 B m l g E 5 p H 9 4 7 8 E 2 p x 9 C 6 k w H 7 g K _ h s p C p g h F o y t 7 C z 7 1 1 C l n i R 8 k o 1 B g 2 7 S y l 4 k H 6 i q v C y 7 l u B q s i k C 5 j p B m y k i B _ k x h W 4 4 r h G m q l g F v p h 8 E 6 _ n r B 5 l z M 8 u 4 p C q y k - D j 2 3 0 C s 4 5 z C z 7 B 3 u i 8 G y j m m D h q k p B o _ v Q k 6 2 w H 2 k k 7 C w n i n B h 2 z z B s 8 z k B y 5 k 8 B l n _ p B p _ s 8 B 4 - v P 4 v H h 5 h 0 D x m i z K _ I i 7 4 s J 3 v _ q B s v E 7 3 8 9 B h 9 8 2 C - 2 v I s v 4 J - i x 7 F 5 l i Z q 2 t e _ r 7 3 B 4 _ 0 O u w 4 J 7 r h W r x r _ B q s 6 p B 8 8 6 p B 9 4 _ n D 5 l 7 e o k q E - R z 4 3 5 G p _ 2 j B q j 7 C u 8 5 0 B 9 3 i w B 6 8 v B t 9 p t B 8 w 7 o B x l u Q k o v J h o 6 u G q t o I w y u D k 5 y o E 4 6 1 l K 0 q m r C k p - 3 E - n g 6 B - j 3 _ H u z o f l 1 r x J h 6 6 D g 8 0 x B y s h 7 E x h 4 Y 4 j 4 t B z 1 u B q l _ V q 8 2 1 C 7 u 7 4 E w k o j B h l M 4 1 p p C 6 g 4 n D l q z H t 0 6 4 B u v l u F 8 n t 7 J _ y s F 7 m w 9 I 3 u w M k u s c x w 3 C j p j 6 B r x 1 w B 3 u 2 6 G q i s P 4 _ x B g - 7 1 F _ q y k B i - 2 W i k w 0 G - p j 3 D u w - y E 6 d 8 r q l B q w 4 h F s k 3 - B 4 v j t I r m - F y - 7 h L 6 p q X - x r 9 D 0 4 i p D 8 5 g R 8 q 4 8 T q p n D _ 5 m C 7 m r b y 5 8 2 B n i o j C _ j i m E s s n D 9 v 7 h H o x x 3 B u r 2 i B k - I q k g x K n t w M h m m k G - 8 u k B 5 o 1 C w r 8 F 3 j v L l i j F v 4 - R s n 0 D q r j q J l w 4 l C l n n B x 9 r d 9 g 5 6 C u 7 _ Z 3 3 h G v l 2 s C v l 6 d n s l _ B w n y k B u j g Q q j g V l x 8 i C 0 4 6 l B u x 4 u B m 7 k 0 E s x u Z - _ u C 1 2 1 I y 6 y G z x - D n i _ V h z t M u o l G 8 v 7 K o k y b x 4 t g C i p k V p n q K t m l Y 4 j u 6 B - 3 h W 8 1 p 8 B h 5 q L w Z y - j l C 2 5 n o G h - o E p r k h B h 6 1 s C l q p 2 C x w 9 C 7 9 o n D s 7 8 I j 8 p b v u v I g t n h C 4 7 m x D o o y 1 C y - 9 1 B q r - k E r q 8 _ C 3 5 w M h _ w u F i 5 q B v l u 8 B u o 2 u B y 2 j j B _ o p j B p _ l B z - p u m C g z 6 t E l k U s z m E 3 k 9 v L 5 p n I y q n n D k r z l D 2 i p F 1 m - 7 C i w z J x 6 5 s C z w 1 r B k z s 2 F q v 4 H 9 0 7 G n 1 k 9 C h x p - E h 4 p w B o _ z 8 B 1 r D m 3 - k B l 5 - m H 0 y 3 r B p n o B v _ 0 i B z g 8 v B k 5 r q D z u x B 0 3 - E 7 n 1 S l 9 1 g J i 2 6 n E g v u r C 0 0 0 m C x v z V w 7 h f t 6 4 W z 1 w G t 5 2 Z 9 2 w u B 4 9 6 t B 3 v p t B v 1 - C 4 8 5 9 B z i m d l g v G 8 6 y u C 7 w y w C w q h n B s w p B s 2 h c o u 4 e l x o q C u y _ u C 7 j v 2 O 0 l l B l y 0 9 B 3 5 2 i C m q V u w o Q n n I m _ n n B 9 9 0 j B m z u 4 C m n 5 R 2 i k B l h s s I n _ v G q h 4 R i n _ e - y w o B r l n 7 B 5 2 g F r - u 8 C h 2 t J n y 8 w B l g 0 _ B 0 m g D l 3 m l B r m x 4 B l r 7 g E h t m D x l u 8 B q 4 u D - s 7 6 E x x u R w 1 q h G 9 1 q T 3 - i n J k 9 4 g K v y l E r p 5 r B k _ t _ C y 4 u K v i n j D z q 2 k C 1 l 3 v B i i - O 6 x M i 2 7 n B v l m m E j _ i E w u n p B j t - z E 5 y y 7 F w y 7 9 B - 3 - D n t w s I o - v x B w s m t B r h B k - 9 R x n z D q y o R - 8 7 p I x i Y r n h h L g n s E 6 t q G 2 x m _ D l q w h B z 1 y J m k - W 9 k W 6 q T u y 0 B v l z 4 Q 7 1 w p D h 0 B z o 5 o I m w x W _ z _ n C _ r y o I o q - D r x 3 I i 3 l n C _ g r X 8 _ i j C 6 v h o B t q r U q r 3 B i w h - B k h t M z _ - b 3 s g n B r w j E z t 0 w C 0 w j r B j s _ o B i g 7 r F n x o H l 7 3 o B s h H u 5 2 q B q 3 t U q 4 7 K p 5 w s J 7 o v m D 9 v v F 7 n k u B q 2 0 I p 2 q 2 C 9 v W 9 4 9 0 J r j B 9 g g o D p 7 j t B j u 0 I m t 9 9 B 7 9 _ G l 0 6 p C 2 4 t r C 8 _ j M n _ 6 k C o h n h C l 7 2 N t p t W 3 r h d 2 5 2 v C 6 3 - 5 C m q 3 6 I i l 5 D 5 x w i L 3 y u B z 1 h N - m s S o _ 6 C - 9 m I l j z U 3 5 o M 9 2 l w B l _ 3 z N z o s q C g o x h F w w 1 F 8 s 4 N s 7 1 x E 3 m _ z B j w 6 9 B 5 7 9 s B o 6 p c n y y h H 8 B k F 7 _ 5 j C p 6 l 5 B y B 1 v q k D 5 0 q t B l q 4 n L u x _ D u 0 n k B n 1 v j C l 5 t C z n v i F l 0 z s G 1 v u L 6 2 Y x 4 q 0 C y 1 z t B n l z 4 F l n z O t n m 3 D l 9 - c t 0 g B q m j s D z m o 8 B m u l w C p v k 1 B r q n 9 B l 9 l p B m q v X 0 M _ l _ r B 5 g _ C _ m k 3 B h 0 9 h B k p x u C z _ j K - r k O t z l g C h w 8 I j 0 y 2 B 1 l 9 0 B 3 j 4 0 B g s u R - k 6 5 B 5 q l E p _ l h B 9 m n - D 4 i 6 C 9 k s x B 0 6 k w B h h l x B l 4 v U n 8 9 w B _ r 5 y G 0 0 1 7 B v z m c - h 9 h B q n t Q - 4 s - B o 2 p m B o m l s B 6 k 4 0 C - O m z u q C 2 y B 6 3 m t B 8 w t 8 G 6 6 j m E 4 s 1 9 C i b y m z d o l j z C q 1 y y B q 8 - k D i 4 i 9 B 4 5 x I 2 z w G o w z T 7 o - - B h v t I 4 _ 2 5 B l v g o D 2 g _ g D z 2 j D r r u n B t t _ j G o 0 a 2 _ n z B m 9 1 _ E w u j K 7 v 6 9 J n n m r C p 1 j D - y n g C u 3 p 4 B x p v R g p y F 0 w 1 o H v k x 8 E y o 9 p C r v 1 r C _ h w C y 4 s l G k l 1 2 B 7 w z l G j 6 t h C - m v y B 8 7 s M w - l o G 7 0 w b - 9 s g G i h z J 3 2 y u B y 7 4 q C x o 4 - E 1 6 8 d k 5 8 j B _ 4 3 M r l j - G j 9 x d 3 1 3 m S y g 5 D g h 2 s C s p j h C 4 4 i k B r k 5 2 V 6 g B y v 2 C w t l t C g k _ x E 5 8 h 8 I y 1 p R u q t k B r l l J r 9 6 S 5 t 7 c j 8 p 9 E h v h y K 7 2 g d 9 w r U v 8 8 5 I i 2 - J r o o B v m u m D w p e 6 8 7 F 2 9 o W 4 8 y D - h _ V s r j d s - - Z 3 y w s C - _ _ o F 6 s K y x 7 u G g 9 s g D z 2 1 i B 4 t 5 z F h 8 g s B 4 j u q C 4 8 h h C p n 7 2 D o 5 3 g B _ 1 p n C g y z C z p F j v g k D u g n k F o 0 l B 5 v 4 m K 1 z h C x 2 x 6 E m 9 u a n q m m B 2 g M x 6 l g C w u i C _ i o 4 T 3 y _ 9 B 7 y m N u 1 y H i 8 p C l w 4 R 6 s 5 o C p h B k v t T z j v F h h k 9 J - 8 7 G - i h f g w h R l q u o C w n o k F 8 _ 2 1 D j 8 s e r - 1 M s _ g q F w - 3 U i q t J q z 0 L p n v y B l 2 q w C 8 7 u D _ h z d l y N 7 r m q B 1 l u s C z m 1 v B g 0 m E g 6 p W z m o l B u l e g 8 8 k C x 2 q u B m g z 8 B h 0 h n D 1 8 q m C x F l 5 p t C v 7 n i B r 9 y 6 D 1 r 4 U t x u q B s n o D p k E r t v _ M n 9 n e z s j t C _ u 6 d y o 7 G _ p j x G m 5 3 M z u k P p 3 r p F 3 h - G n z 8 l B 1 j _ 4 B r 3 h r B t o 5 L p x x F 0 r g 9 L 4 v n 9 D 1 q v y B n x W v t q m E q t h g C 2 u j k C m w t 8 C 3 u s F 0 v 7 E r y t d l - p V m _ p H k 9 j g T 6 x g J 3 O 0 2 I x 9 d 7 q p k C x _ T r u 1 S n u j o F _ w 1 R _ u 4 X u _ w j E p m q B 3 3 x J y o G 7 5 0 l B j y 3 0 B j n 0 2 C y w 3 N 0 x Z 7 7 o 3 C 6 1 - 4 B w 9 _ D v v E 9 l 5 F 3 h x a n t h D 1 r 0 C 3 9 - 0 B q u t G i 1 y c 4 y t _ F 6 _ w B p 8 4 V t 2 5 N 2 _ z 6 J m j p I _ i h z C j o l z C k j H x 7 j g L i r m s B y q z H t r z u B m 6 t 7 B v m s O k h w f 8 3 k 3 B o - 1 s D _ w t R 5 3 E l - n _ B m j v W t r g o D 6 x o E w h h T h 8 u g B y h 8 u C n 1 t 8 D z y 1 1 B w 8 x C 0 7 j s C i z j s D m x k k D 6 3 m 9 D o s w r C o m r g D 9 s 0 E x 6 - u C 8 h O 9 6 q 5 C 1 8 q j D _ 1 w F 1 4 l - B 0 5 s 4 D q j 8 S p 6 r D h 5 9 w E h 7 r u C j 1 l l D i _ q 9 B v h 7 0 D w g 3 R 0 y t 2 L w _ o B p h h 0 B q w n 0 E 5 m s W _ G 2 s h Z s 1 - w G 4 i t l C 2 k v w F j i h y C s _ m S q x 3 z D 4 r u 0 C w m o C 1 x k _ C 6 5 p V 3 k 7 m C 9 6 m j C l o - p B q - 7 w B k b 2 r 9 u B 4 p 1 2 B - y h q C l u x G s l 6 y B i q m q I q j k D 4 p x l B m g 6 u F 5 9 x 1 E _ j z 8 B l h r P n 2 s n E t 3 0 _ C r 6 m W i l o 4 G 2 7 g l E n 5 7 k E 1 y _ 7 C _ o d l 3 g 0 H s n r m B w q l g B 2 p p F z t - o B - u B 2 i j r F j o v y B t - v O 7 6 - 7 D y 7 j - B m h n l C j p 0 t C v n 2 a 7 g v u D 4 m r p C 2 9 7 n B 1 6 8 q F 6 y v X 5 w 9 h B v 7 - 5 D 0 - j d 6 z z 1 C 5 p w w B s p m K 3 v 7 i B z r 8 C l 7 u l B z g 1 w C n s i I 6 t 2 K p m 8 h B l t i g B 2 w v C v g u q K 4 0 3 4 C l k k g E x 9 8 h E 1 q 0 v C 3 8 4 J y h 8 c y s l I z 4 _ o B n j 2 1 C u j D h g j g B 5 3 t E 5 l _ j B o z t t C t w 5 D r l n P 4 z 1 q C 8 m 5 h D _ s 4 f w 4 2 2 E l l q 1 C u 6 H 2 o 9 I u x w r E r h - 1 C j D y s q v C u i q v B 2 J m w w n C y v w h D _ w l D 4 l _ B 5 4 - 7 B p o s u E 2 s y F q k - J g _ r l B n y h D y l j J 8 1 6 7 B 7 3 k O x u q D k 9 5 7 C 0 o z m D y 7 8 x C s J k 1 7 u B 6 _ 4 o H j 4 B 2 5 g 9 G r 5 - W 4 s t c 5 u 7 5 C q _ 9 z E 4 u - X g 8 i C m 8 8 V u - _ O 8 n _ u I t t 0 F m o s o E i i 8 n B r 2 9 1 E q x g 6 C l p u 0 F u 9 s k B o 7 t L h z m c i - p o H 0 q m K i n 4 N 6 r 6 y B 9 i w z C i g B z 6 p j D i y u c x u I z n k 0 C w y d 1 t t 8 C r 2 p j B x x 5 w B n k q E r 3 3 C r q y M 2 l g w B w 0 l m C q z q X o z u V _ j 3 K 8 r i f j 9 2 W 7 y y n B u 2 o V 6 9 q w I q o k 1 C - q n D w x 1 m D q z 5 S w _ r o C 7 h _ k B 5 i 7 C q o h I 0 v - 9 B o j - B m u 7 I x _ 9 M x 4 5 n C 2 6 0 J 4 l - i C t v j w G 4 o l s F g j s W 9 g l Q 3 r 2 O x q 7 6 B 0 w V _ 4 g x D _ x 2 q C 0 r k y B q x t 8 G m _ 9 E 5 v y 9 G 8 s w F g x o c 6 5 j J _ n 1 9 D o 7 7 L j h l C 2 r i y G u 8 t S v j r B n l 9 p C z v k 9 E u s r Y a 0 8 - C y u x 4 G 8 k m o B 0 p v l B y 0 j T i o _ Q y 6 q a i r n t B j _ n v B 6 7 9 7 B g h u u B - 4 2 Q t 5 j 6 B o h 8 7 C i n x x B o h k 4 D h h z X 5 y m 9 C h o 8 c v n o j B 5 g v I x v 9 d q v t D 5 1 s W r s _ 1 E l i 4 X p j 1 l E 2 t k k D _ q _ O q _ 2 D j 4 h F g 1 Q l l r 8 D v 1 w B j 1 o s C l v H 3 o B g i l W _ s m p J 8 o f r 4 j 4 C z q T 0 m z 2 I 5 j n U 0 v q - B i 8 5 L 0 1 6 T 1 9 - X t t l J p v 2 9 B r 5 t h D n s p h E v x 6 h H 8 m x Q y o s M 2 r 0 6 H k u g t D v l x M m s k B v q T v l y u B 5 9 4 6 F l k q c m 5 v y C o 3 n B k 4 Q 1 z _ 6 J _ g m i B y g s g B 8 v r D _ 2 y h C q y z B k 8 u e t y w p C t j 9 R 2 j 6 F 4 3 l m I 1 u v k B w m t G z g 7 i B w - m S j 2 r e 8 g g 0 D 1 x t E r 7 4 G h n w 3 C s s 0 q F m k 5 w B o p z C 3 u m H 9 s 6 r G g x 5 6 D h m j w C 8 2 z B 9 z z Q 7 y v g B z n k 6 E 2 w a 5 k 2 m E 0 - o K 1 l 1 s B 9 k 9 0 B o y j Y o k t Q v _ o o D s _ n v F - _ 4 H w o 8 l C s y y J m k - g D 3 o _ y B s p 4 C 7 3 r 4 C 1 2 r w C g y r S 1 0 R q k l Z 5 n r H t s n U s m k D p 5 w 3 C 1 x _ K y h - v C 9 r p h E 8 i p h B r o i w B l y v 3 B u 1 7 9 I p m v V 7 p z n B 4 _ m x B j n w l C j s q C x _ z g B j 8 v I k n n i T o 0 0 G 0 m y J h q n Q _ s z h B 1 1 q a 6 p o z C o n j y B 5 5 r C 5 i 3 r E n o 1 y B w 2 z c 2 h d v 1 7 0 H k - n C g m 4 C h u p S j 6 v E p j j C 7 m s G 1 _ q 0 C - 1 R r _ 7 H j n t i B s n 6 l J r x w C t 8 0 L v 7 p I 5 y - p B u - i d k n 2 v B 9 o n l B m k i o C 4 y l P z s Q p x h C l 6 7 M 5 n m P u k s i B t 2 B q 4 r y B p x u G h u 7 G 9 h 0 q E u t 6 H z 0 - z B y v t T n _ i X j p s q G 2 t o I 9 4 l 7 C w 7 7 n E l 3 I n q 7 Z u 1 v m D r 1 z a 5 7 F m _ r c 8 9 0 x B p 1 t j D s k y L k w x x D n h h g C 1 j i p B l - y U g r y 0 F k 0 7 F q v 9 L u _ t p B w 8 z o B 4 - m N k x 7 K 3 g o S j s w q D 9 1 k 9 B t _ k M 5 p r k H 4 6 i J m 4 i s B 6 p 3 l F o g 3 B j 3 p z B l r G j 3 s q G o v v t C s k _ D - x x D p n g K 4 v g G k 4 y o E 5 s q V v i 6 r E h - - u B 0 C k z u j D 5 7 j B v g v 7 J s p d i 4 y D o 4 v n B l s 5 V 8 7 u h E n 7 0 y C h y 5 I x u l n B s p 0 8 C k 1 0 F k k 1 h B 5 _ n m B 1 8 s w D i v v u B g s r G k 2 5 4 F o _ r Q 6 4 x 0 B 2 _ 2 F - 7 s B l 6 7 O s o r g B 6 u h 7 E s o a y t j 1 H g l 7 6 B l j h U u 6 v - J 5 7 k k D r 4 I 6 1 q l B v 2 l B r s m 3 M y - s g B 5 v z V p l 8 G s n 8 T 2 i c s k 1 R 1 w o t C h o t n B 4 2 n B h o x 3 G t u 7 e h h _ j C - 6 w X t n n l B v g l E s l q 4 F 6 n j a R m m 8 _ D v 7 3 R p y - C 6 _ 3 r C l n s X v 0 u U z w j 2 B w V 0 q B o m 9 I y 1 v N j 7 - F 0 z l i E o s n n E u p 6 I i u _ L 2 _ s C v 3 m D 7 r 8 4 H l 9 y o B p 3 - C i q s 7 B h 8 y 6 E i 9 0 D z m u Z m 3 p n B y z 1 2 B q t t b g w 3 x F w 6 X 1 _ q d 7 v 0 i B r t 7 4 N z 8 j B i s j L 6 h w J p n v 0 B r 2 t 5 E h l i V k j 0 a g 9 k m B 5 - 1 e w k 0 o B 5 w 2 x C z 8 g f t - p z E 1 j _ g E 4 9 n H 8 m u q D j y y _ F 7 x o X y 1 j e 0 u u C r 7 t 4 B g q n - G u l r f 2 i C 6 v l R q 0 j J k x j s C 4 8 q v C 9 0 6 F o 8 9 g B z 9 n k C 1 g g q B 0 u n Y u 7 n Q 4 1 v F 6 v j i E u q 5 F i k l r E n 5 4 _ E v 1 U z 8 8 D 6 q 3 u K 6 p l G 5 v l 8 B 1 g 9 u C _ 2 h p B u n k B 2 m w l L 1 r 2 e 0 _ y t X k z C 6 y E s _ 4 s B g - 4 S i y 8 l C i o g D v 5 u V u j l X q k w h D q s - T p k z - C q n y o C x p 2 E g n s M 4 1 w n C h 6 7 g G 5 j Y 3 7 y l F 8 6 k Z 7 x q n C i j j B g o x V 0 8 p 3 B 1 2 r 0 D 2 7 q F m m r - C s j n o C n 5 1 r E g n 5 j C o 1 7 x B v 7 l k C p 2 l H r 3 i c 5 n P e o g t B u j q q D t 5 t v E u 3 j W v 3 l y P u E l r v x K _ t 1 x B 9 h 7 j D v 9 q W r z 5 l B 4 _ n l D - 6 m 1 B n 0 c n 2 m 3 B m j p 3 D p w - 3 B l s 5 f p i p X 1 k p 2 B z j u P g v 8 G y 7 k z G k q v S x q w 1 D x 3 v v D j k 7 s B n - s o B 5 s Q 0 x p F y m j j C 7 - k l D 8 o u e _ 9 7 p B 6 g x - I s 8 3 G 0 i s y J h l k h D 2 y y Y 9 z 0 K 0 l 7 L 8 r z 5 M x i m 2 D g j 7 Y u 3 2 p G u p y J 0 8 5 G 1 x d 8 o 4 5 K o h _ b q z 4 u G n 9 o q D 0 z 3 N g m 3 8 E w v 7 8 B - s - u C v r m R 2 y r t C t y c 9 4 5 3 H u z p B u v u x B x 8 3 p B q v t F 7 h 7 0 C x h q 4 C w p _ r D o 6 9 t C x u - l B 8 0 x b 1 h _ h F o y y a w 0 6 6 C z z v - C k - 9 F v l x y C j 2 p o H 9 9 3 E - j s v P y v Q o 0 r t E 3 _ 7 _ B 7 h q c 1 t q V 0 l b i 6 x s C 3 6 v u F k 0 y E v 2 w t C y 1 4 J o m o M g 9 j 6 I 5 o 1 D 6 i u z B i 2 0 n B z 1 y i K 1 7 _ l G v 6 p u B o q 3 G y 5 7 x B j 5 o n G x k w 6 E 9 3 p I g 9 2 b - 1 t k J s 0 8 z P n 6 n 0 P v 3 h Q o 1 1 V 8 0 8 h L y l w n S x 5 z T u m 5 l J o 1 0 4 D v 0 w J m s r - I 1 9 z r H h w j O 1 9 5 s L 5 p 2 z D g j x 9 C m m s J q r r q D x _ 3 O u h w S k 0 j G 3 n z - Y 0 h t Q o l h G z 5 z p D 3 z k 3 E m h k C _ 5 h q N z k r L i 2 5 w B v 5 9 Y 8 _ 6 h D 0 i p r B i 4 r u F r 1 h I 0 r q h C i p 3 F m q 5 u I 2 m q v B 4 9 s t B 5 7 m D x 8 5 u J n r v q G g 0 n n C x w m 6 O x 4 3 7 B i 1 Q 1 - y l E 4 g y g B w p q s V o z 3 N 8 p 2 s L z j y N 8 0 p k Q s o g F w m 5 K 0 9 1 4 K h 9 s r C i 0 j 8 C r z W - q v i F 0 h y g C t y 6 m B _ 6 x 4 B _ x z e 7 y h D x j - S h o k L v t h F q k 8 7 B 5 8 i 3 J 0 5 j w E n 7 7 M n z w - C o i 6 9 E k 5 5 R l x j 9 C o k r B y u u 6 B v y g r I z 7 s p B - i z m C k 5 8 6 B 5 5 v t B 8 4 x O x 7 y Z l u 1 M x 2 6 3 C u j z W s w 9 q L 8 6 u m C w g j I t i 2 b r 7 z D p r _ 2 H 6 8 - K o q y 0 B 3 j l 3 C l r g a 5 0 s j C 7 8 n 0 C q w g R u l E r r - w E x i m V l u n L q z o i C v 0 i h K 4 k c v v n l B q 7 l O 7 9 0 4 C i q j 0 B _ 2 y t D r t B r 2 P u 6 q _ E 4 q 0 I z 3 k h C r O x v y 9 J 1 8 i t J 5 p v v C k 8 8 O j j 4 o B i g i 3 D j 5 L 3 y 5 9 C o j _ F 7 w _ O 1 - j p B 3 q 8 t B 1 l h D o z l u M n x t M k _ h X n 3 4 m B n 7 9 G o h y o F o 5 n q B x 4 H s k v M 0 8 n k O u z q H 5 w 7 Q t u p k B w k 3 k J 0 r r F 1 t z O r - r 0 K i y m u B 7 _ u C l k q _ J m p x 7 D _ i 5 h C p q E 3 r l j C 6 1 6 o B 5 5 m 9 S j _ Z x y k t J m H m r r I 0 i g T q t 9 R 3 0 z l B o t 9 1 F 8 8 _ C r u z H q z g R y i y 5 P n 3 m K p 2 t I 1 1 5 D y j y O 8 4 v F _ _ s y G 5 x g q I 9 - i k B t k 5 W m 5 2 i B k 6 o j J t - l k H q 9 m C x v 2 B w m 8 u E m p i 3 U 1 2 q h B w 7 n h f k p F 4 6 u X r 5 y m B l 8 9 8 K w x o z C v w m f w 9 i g D 0 j q o B 2 y 0 6 B 4 m - h B n t q P r x q 2 H 1 - i F n 7 k 4 E i w q g D y 5 n m D m 4 5 7 C h z 4 F p - 5 g D u w 0 u E 9 5 _ c x z z J u y m h P o h x k F m q h 6 H u y G 7 o h y e 8 r 1 R 8 r 4 B i _ z s R 1 3 - s R u 3 t j B 8 4 2 3 J 1 3 - s R 3 - 6 w C x m 1 k B 5 _ o - K 2 g 0 - D 0 o g h C r k 7 l E p m _ 0 P 4 7 6 s M p 0 h G w s p 1 P u s p 1 P p m _ 0 P 4 3 7 P p 7 u y K r 3 8 o C 8 4 v 5 E y 9 p u L j o j H g z o n B m q x h S 5 q 9 h S 9 t - g B m 6 2 i G q 7 7 5 H 4 y o h 1 B 7 2 m o N p o u u B 1 h y 9 F 5 2 m o N 7 x 0 g F - v h h C 6 n 0 - 2 B _ 6 y B x 8 9 k M r z 5 3 N r z 5 3 N t 7 - 4 B 8 4 g k F 7 z u x L p u U n w _ j y B g h s O x i i x D 6 z 3 p R 1 p E p 4 w m C 3 x 8 g K - _ 8 z V 2 9 8 a o 2 n _ N - _ 8 z V l - 6 D v _ m g Q w t 0 C t 3 u m T k _ w O g g q 4 N i k 7 m T 8 w p k D o 6 u 6 G t 3 u m T i 4 g n I j 5 M 2 n 4 9 B p x r 5 S t 6 z o S u 4 D r x r 5 S g p - 4 S m q k N k j i D n x 2 2 R 3 3 _ 1 R 0 p l K 4 g 5 o N 0 1 h l I _ s o x C h m s 4 G n u v 6 B m 0 5 x P r S m r 7 1 F w i y B h t 7 v B 9 y h n Y _ l h T v w q 7 D u p _ 9 F u - x 3 B 0 6 4 h C 2 1 t q I v 5 u l s B 4 1 j h L h t t j F z 5 y i B n q p x K s k g x K s k g x K k w y x K n q p 5 I j s 2 C v - u r L 0 w 4 r L y w 4 r L v - u r L v - u r L m u 4 M 0 7 z w C w 0 u r B t j n C 6 m 5 9 J 9 t l z u B - 8 m 1 L q q - 5 G p 7 _ c p w y r Q 2 Y 6 6 5 k Q u _ 9 r Q 5 8 9 9 G j w 7 - B 2 Y y 2 0 O z t o C p 0 x i X x p 4 - C u j q u J w h k i X i 0 l E s 8 t v B n 2 s h P y m 8 _ E 0 5 x s F 6 5 w l K 5 3 n n D 3 h p b w n 4 k N q 0 8 2 U s 1 r b u n 4 k N 7 y z 9 D x 6 9 v C 4 z w _ Q y 7 h V m h 0 9 K v o 8 _ Q o r 8 6 Q r E 4 z w _ Q 4 z w _ Q q s s 4 K l l u W r 3 t d 0 x n o T y u _ j B 1 8 6 3 V q l i n D t 9 6 t P l p w s G 6 s 0 U _ g z l C v 8 0 w B l r r o F 4 g j s I z n k V o 8 g 7 B s 6 h 2 C x x v q y B r E w z z 9 O n x _ 9 O 4 o l 4 O 4 O 7 1 o 9 O j t 6 t E o n l n C r q 0 3 K t q 0 3 K 6 h r 3 K x 6 u d 8 h 3 7 G - 5 q w I 7 2 q T i y h o N 1 7 r o N s u j C n 9 u 9 K m r I t s g 3 D t y h h F 7 6 5 s R 7 6 5 s R s k o J n x p m N u 0 l t R x s _ D r 2 8 i E m _ t 5 G 3 j - 4 Y l n G n q 2 y Z 1 8 3 - F n q 1 5 G 3 j - 4 Y k g G 5 7 3 y R 5 - 0 Q r 1 l 2 P i y q C 8 9 x z n C v m 0 _ D z 9 0 g F x 1 - t C 3 q 4 j F z 0 x z C - h 7 r U 8 o 7 n C - k 5 t V p k h 9 B h k k B 3 z k C y z 7 g L q n m k X 9 _ J 8 4 j j I 0 o q l V j p n r I v x k p R - z i K 7 9 4 w C z m - 8 G 6 7 x p I l 6 w F q 9 5 j R - 7 _ 7 F h u 3 x D q y p j C o 3 5 2 L 3 y 1 t B 2 1 9 w C k h s W 1 5 n 9 f l z C r w v j B w 0 m 9 G o 1 7 v K 3 n z - B 4 i m z B n k 6 w O k q 6 e j 1 o 4 D 9 4 s s B w 1 n - B r x r 5 S 4 5 3 5 S n t B l 4 1 u S 7 j m p O o p x F g 9 u 1 K - p 7 2 q B g 9 u 1 K g 9 u 1 K 3 k 4 1 K 7 y l 6 B 8 j k 9 G x _ W - h 8 2 S 0 - o h U 2 x 8 L 9 - 0 _ O o o 1 n F m t w v E l 8 6 8 B w w r 3 I 4 n O h h w d 4 q 2 g K 8 v x u E 7 s t m J p o t c 0 0 _ j G k s z 4 u B q o 3 2 L y u T m 9 6 u E s t 4 l G 5 7 t q F 2 r o y J 4 w 5 j L 2 x t G m 7 4 P s q j 0 P k x 6 3 G q 2 g s H 4 u w u S 9 g 8 B - h 2 F l 4 9 g M l 4 9 g M k y n h M l 4 9 g M n o w d o 0 y q H 6 s 1 j B 7 k q i b 4 0 0 h B o 9 p u R m 3 j 1 J v t x s E g n 3 g P l m w w B v _ a w y t 7 d 0 9 n u B 1 g i l S 6 u o z G 6 1 0 v G 9 u k j H m q x h S 2 7 8 m J g g i v B r 0 l 4 F n t l v E - i g N g r v 5 R 5 s t g P m k 6 e x - 2 v N w h t 9 E g 9 h F - s w m K 7 s u u B 0 9 v 6 M 4 1 7 G k - 9 m G - y _ s C i x v - B u o 0 _ G p w y r Q w _ 9 r Q z w z - B w 7 h F 1 l g F 5 0 1 s D n 5 s r Q 7 5 r k C v x 9 s J l o i B y n j r V 2 n 5 i N y 9 7 s B o o i i X _ 0 h i F q h q w G - 6 v i X 7 i 8 Y 5 l o m F 5 s 2 m B 5 p y s K g m p s K 3 p y s K h q i F _ r 1 k P g 0 7 F w y 7 p Y 7 7 h t G x w k 4 F 9 7 t u I s y 9 8 C k 8 n - D u t w 0 E y 1 3 m R y 1 3 m R 3 7 4 W - i i _ K y 1 3 m R r k g 4 O 7 g h D j t j n R y 1 3 m R k m k z G 8 - c s _ 3 y B 1 4 6 u N - p G w t 7 s O 4 _ l s O 6 i - 8 H _ k 4 e p q n J - m o c m p h u I o q i i U t h x i E y 8 v R r - g x B 2 t 7 s K - 0 1 3 D 8 r j x H q 9 r w C w p 0 3 b 0 4 g B y 7 l 1 d 5 g - v B n i k 5 Q 3 q 4 x P 4 k p z N v y x F 0 0 9 o Z 5 h y r D 9 l x v E q j 4 f l 2 9 l D h v v 6 9 C 5 x 1 s C _ t l m D x 7 r 6 C k 1 i h M r p _ m B w 8 h 8 F s 3 - s I t t 3 N p 0 v 0 M n 0 v 0 M 2 k s y y B p 0 v 0 M 4 w n h F 8 l g 3 B p 0 v 0 M 9 m u n F h v t 6 B k z g s O v z p h C 8 _ n l J v 5 l - E s 7 p R v n 1 j F s k q _ G - 3 n k C n r 8 k B i 4 0 h S x 3 o h S 2 n v j B 8 3 9 m K 1 4 g i S v y 2 i K n r 8 k B v u 7 l L i 6 1 p 8 Q z w o 6 W g x o W o 8 2 s b o 8 o T o 1 K j z t - M 6 3 u h S 3 4 q 1 H 3 7 - l C 9 7 _ 6 B 3 k o j E z 5 h g C n q 2 y Z n _ v n B 9 r F 9 p E v k p h R 2 t n l H 3 0 4 6 H i r 9 _ N 0 w 3 k B 7 s P w h l y K q k - w t B g s w s L q k - w t B w x v F k 1 x 3 H z l h 2 B m u k 1 V m 7 y 1 H z h s x D 1 o w - C 1 _ 1 - E n m h 7 B 0 i m 9 R m h q u L 2 o x s C h 8 o 1 B n x 8 W s 7 6 P t _ m 9 P s 9 7 3 E l l 9 C o m h 0 C 5 i h G i h _ C s 3 s w S w v 5 6 F h - o h B k 9 h f l 1 z 1 C g u o - E r z 9 z B 4 v I p 1 t x G 5 x j J 6 0 6 n B 7 v m B t 7 6 H 1 m g a p o t E j h Y 2 0 u K y 1 _ J j 6 Z R I h 8 Q r b w j B l K m 3 C o 9 B 1 v D 2 c k P 4 D p H x W s 5 D l p D r 0 B 2 d m M k H z K - N x g B r W t p D s 8 E u N 9 - C y s B h c _ 2 G k g F v i D 1 t l E 3 s C p 1 C q Q s e - v X q w 0 B l 2 J g 2 g C n s C p _ D 0 g J - i O 5 x L 6 4 D k l l B l y c 4 _ w a s 1 k C l u R 9 w D 0 F w _ a 8 _ r B 9 n X q X z G n r F - - y E m s h E h z D j x y G q y j o E P t 8 t 5 D p y g E o j p B 9 p V p j w C s y g B 9 _ s C 0 9 U s b u k 1 B 3 3 o M q v C C y u n C 7 C m M i p Q p 0 j n B 8 p r b j t 2 - G n o p c 4 - k B g 2 P v 7 u M 8 N 3 Y t 8 C 8 8 p G k 7 h F m z g C w k g D 0 q 5 C t u t J 1 2 p K 5 R 0 - q D n 5 J 7 o W 0 i G z j 6 C 3 l m 7 B 2 8 f 9 g 3 o B 8 s n V 2 o z m C j 9 0 F y L p b 9 6 D 7 9 x V 3 9 q n H p 5 n a 6 4 9 B q j E 2 9 R 6 T g G 1 g B 6 0 5 B 0 1 B 2 1 B i m s D 8 i j C 5 u a s D v C q g E i 7 I p E 7 C j i _ B n H p 0 T 7 8 v G w 1 B 0 I v x O s 2 u L k 6 y B g y x B 1 7 C c L q C n v m P 6 2 F q x B v 2 k B 4 w M o n - G n h B 1 9 t H 1 7 z J q k P 2 m l B 4 x 4 J w x q G 5 2 _ E 4 E o 0 r K j D u s - G m l d k z B u E 6 g v I r 2 D - p v C 3 t J 1 o o J 5 k v F r x K 8 s 4 K v x u i G m x h q E 3 n p x E - o o H 0 I p r 7 C - 9 u T 9 v j B w j B 2 Y 4 t v G l t B z g B l b - s y I 0 3 B l t B r W k e g k B 0 9 2 F _ P 8 P 2 Y 2 Y i t o B t k y 7 C _ p 5 C 4 w l L 8 u y E h 8 - B n n t C 5 1 3 B s j E k j D l l k C 8 T 3 m B y h g X u j D y 5 C p 1 a m 8 V h b h _ C 5 j X x g B o j D h 4 i D h t B r j C _ g k B i t o R 1 N v 2 I l K z R y s o B 0 _ y L 0 d 8 L 7 U x Q 1 Z 0 3 4 p B m w 1 N n y C 9 x B m w B i 6 L q 2 l J q j B r 9 D 0 i G - o E q y v L u _ 3 D m - B 1 z B p y C 6 3 7 X z l j b 6 t C p g 1 D w l R z Q 4 S h r i D _ g E 0 3 6 B 1 _ E 5 0 G m - F s g D 8 v C w - j P 1 i x n B 3 q x E y P g L 4 j o B 1 x - G m X 9 a h x h G u Y 9 a 3 2 1 K 4 2 C 5 s B 2 d q w B B z g B 1 g B n t B h 5 u R s w C 0 3 B 0 p B t g B x R x Q k p 7 O h y v M - V z N y P 2 I y 3 B 6 d B l x h k E e _ 3 3 k B 7 y z C - R x K i J u G v I 8 J y g Q h q l l N v - x m B j z 1 F h x i X u 0 3 C m p 0 n B l y k B x v 1 F r K 6 I B t H - E j h Y o 7 h S k o n D k w Q k G t H v 2 7 B i j 6 H _ w 3 a v k M 8 p B _ i E w p B o - B 9 r C 2 j B v p E p s C r t B B o w Q _ 5 C 6 l 6 i K 8 - 3 s J v y B o i B p w D 2 i U i I s F _ F g G R 3 m I g G g G _ H g 0 K - a B s 4 D q 7 E k w B k i B m h D u X y j D 1 z D r W 2 d 0 l C 1 0 M 9 1 J u l C 9 C - V t j C I l r B 3 m e r 4 F _ w B - W - k L t t E j F 8 I i G 0 I r y C q D 3 Z w P y P 5 N g U y i k B 0 - B m C z 0 E 1 G o h z X 9 N t 7 l P o s 0 G i w J _ v C e t u m G 1 s g I 2 0 o D o 1 D t n 3 F 7 r R 5 _ L n 2 H k 1 D k 8 G y r E i 3 N _ 3 D n q g E _ h B y F _ - F 4 9 M 2 y N s D j 0 I j 6 0 B 7 h C 1 y B s m C 6 3 C m L n B i r D r r B p m B 4 0 3 C 2 w G 4 l m h B n 3 8 9 C t j p j B m _ 0 1 K n p q C z g 1 N o 1 h C w v H r 9 I 1 n s S q 3 B s o B 8 0 q C q 9 M k l o B j 5 8 B _ s y C t 9 K i z - H 0 n L 3 1 l C q w B i 3 C s 8 1 B k U h D _ 3 4 6 B w o B o n 8 C z 9 P g o F u i j D x 1 v J t u p D o j B i t J p i C n q p F i g G i z r B 1 m G r x 5 E 9 x E j t h N g 1 V v r B k P z t F o q M 7 t i C z k J r 7 j C 6 1 B 2 1 B _ i D t 7 B j 8 q B 5 k d g r J C s o p p C o 7 t q B x l v b 7 7 D 2 1 y N s i D n g F 1 6 B s i B 6 w B q o j R l y B 7 1 8 q B 2 - n F c x 7 C u m x h B x 6 _ M w u v B 8 5 g M i - 9 F - s 2 B 7 i a _ r 1 r B p 8 2 K u y 0 q B s w C o 1 v C j q _ I 4 r n B 9 z q W 6 4 p Z 5 h F 2 n y D x k X 2 x 0 H 9 E j l 1 C k p 5 C - 1 8 B q - I c x w z J a t s N s l a w - Q s y l d r k 5 K r j - F o 5 s W h 6 t F 9 3 w _ J w u 1 j U r k t H w y 8 1 Y l g 5 w C - 0 7 J - i 5 o C 7 x 4 6 R w i t _ E m g v p M l o 9 0 I o x p 5 H 8 z p s N q v w p E 5 l y k T h w 7 6 B l l 1 5 N n u 2 1 B - - x W n 2 7 q b n 4 2 W n 2 7 q b - - x W - o 2 v B i g w 5 L y v z 1 F z 3 v _ H m 7 k 9 T l h x R u 5 i i b 9 j 1 5 B t z w l I n 2 k i D 7 v 8 g B s m 2 2 U 9 6 0 w M q k _ S l 0 r F y X r 5 p p X p i n 1 K s v 0 w C 6 p p y X x 4 0 I v z 8 4 h B s w z E q n 8 w M r j 7 W u g p o H 5 n m x M z 3 p x G z i r u B j q k 9 I m 1 t 6 B k t l 5 S x 1 x 5 S 4 1 J 4 5 s - R k s 7 V 4 0 p w M x 2 7 S 3 6 i m B u j m o B m 1 q p P 9 l 8 Y s j i J m i v g T t 6 2 t O p t - J i t 2 - S i t 2 - S 3 5 g Q w k - 4 K z 7 _ 8 v J h g 8 p B y w 4 r L v - u r L v - u r L v - u r L y w 4 r L h 2 z 7 B _ 4 e q v 1 p Q 4 0 6 z B t i k m c k v 8 H 6 k i k F t r w t F 3 x m C w 6 5 i V h _ 9 n M 9 1 7 6 B y _ s _ L i t 1 7 3 F h 2 4 0 L 6 2 m o N v g x o N k 0 t b 2 1 o v G 9 n 9 0 L 9 n 9 0 L _ y z 0 L y 9 x C 3 v 3 w O x y r 6 F j 4 5 g D 9 y q 5 P - 8 w m E 9 o 2 K 1 1 7 h K r y 7 v H g 6 j r C n m u q C q z m t H y 3 o h S 1 - n u M g 3 B 5 h k o J h 0 t L w u v h 1 B k 9 5 N h g h 1 M 9 w i L _ 8 _ y Z j z s H h r p i n E h o 8 s H l s n y D i n 0 _ Z q 1 1 I 6 l k 9 U m s j z I n u i b n 5 o M 2 j w w B 0 v v 1 O 2 8 - F 3 h h r L i j t y N w p n 9 G y x z j B x n 2 0 E l 6 u y C _ 8 i i B y 7 q g I w z z 9 O p - h x O j 0 2 1 B j z w y Z j u h p B 6 4 0 s P x h p t N 8 w s _ B g 1 s _ D m 0 6 p I t 0 3 r C 2 u y t N r z _ i N y r p w C z i 0 h b k v _ H v 1 h 4 H m - o 1 B s o 0 o M t r q o M 5 q q F 0 4 q y J t r q o M 1 k u J 9 0 l k M y q S p 2 z 7 P j u 2 _ Q - 7 - S x 7 8 b 2 i 9 7 C - 1 z x C s 5 j 1 P r m h g E 9 k u 6 D q 5 j 1 P s 5 j 1 P 9 v u n F w v 4 8 B 3 y - 1 q B l p q 1 K u j t 1 q B v w q a p 2 y n G 4 6 7 9 L 4 6 7 9 L o 6 6 o J w q q F h h 8 q L s t O - h q z B n i o 4 K y u t 1 U 3 5 5 1 B t 9 8 x K 9 p k g E q - z 4 D 8 _ u 3 I z _ j 4 h B p _ x s B p u y n W j 0 2 D w g o y Z i j h 5 E 5 l l n I _ v w j J 8 6 - o B w 6 7 2 D 6 6 o 5 J h o t 7 T j 6 w L o u p y Z j s 2 2 D 1 8 v p B - l 1 7 B - z 3 g M i 0 k j w B 8 t h h M 7 z i C m s w i Y n r o P m 0 1 n V l x 0 m G t 1 w 8 H r 2 6 s S p 0 2 g B s k u 2 D 5 p j z C - o 8 m L i p 4 J x n l F 9 q w 8 L t z 6 k 7 B 0 z 3 h F i s x x C 5 n w m O z s K _ j - 1 V 3 q l F s l v y Z s 3 3 w E g p 6 y I h 5 x 4 Q 6 p 9 U i x x l o C h z 9 I l l u 6 N W m 9 9 o F _ 1 5 k y B z 5 6 w M v j i N y t i h 8 B u 6 w l H k _ 7 e q h n n F u 3 g 2 K k 8 s X 4 _ 2 y B n l v j F o v m 4 N i v i t B 5 s z 0 B y 4 _ q I s u 5 v D r 8 l m r B 1 3 2 6 F m 5 N 9 u g z e 4 l 5 h B l x g i N 1 8 v t C l 7 q 0 H j 0 9 P n 7 4 g M 1 q _ n F z _ 1 n E o y w 3 F h 6 l 7 K q 9 o h M k _ 9 z B v g o y Z 3 t v y B 9 y 3 u O k j s q O 7 v j R 4 w u u a o p _ N 1 y k p Z 5 1 v l C 9 8 8 4 R x 4 l n F k l y y L n _ z z J _ 8 5 2 G g y u q B h t p 0 G g k l k F o w 9 u O g k l k F z o o v O h 9 z T n p p w J o q r t E 7 6 j i C r n 8 w M s z 2 w L m r X _ i k 4 N q i 4 r H 5 6 v f g j k 4 N r z 5 3 N _ i k 4 N v w 0 5 G h h 6 h B y y n q D 3 o v 2 C 0 o 9 i w B p _ z g M 6 s 5 n s D y y n q D 3 o v 2 C - w v 9 E 0 s q w B n z 7 2 J 4 _ 6 C _ n 9 0 L - y z 0 L _ n 9 0 L 3 i 3 v G 2 4 4 V s p g y K s p g y K s p g y K z v p y K s p g y K s p g y K s k 5 l C v u 1 k D s p g y K s i p 9 E p 9 q s B r z 5 3 N _ i k 4 N g j k 4 N 6 p y - C h h n 9 D r z 5 3 N u i r w C 1 1 y j K w q _ K q o z v Z 1 3 u q C k t s 8 Q 6 4 k i G g 6 z h K _ r t y L u 6 r 7 C 0 j 9 E _ 1 p y Q z l _ x Q m z q D o q u h O _ t v p i C z a o q t q Q g 2 p y Q x 3 5 v O h - m C z l _ x Q 5 h w 5 B s k 2 t F 5 7 2 k J 8 z y 7 C 3 h P q z 6 p L o z 6 p L i n 7 m t B q z 6 p L o z 6 p L m z t B 9 6 l O - o m x a 1 8 7 m B 8 q r s Q t 9 o k L x v s p D m 3 z C z z h z E z k n d 0 1 4 T h i s l C v o x p F i 2 w I 8 4 4 Y 1 t 8 5 B j 4 - w G 8 0 0 7 C j 4 v B w 3 j F t i h 5 P - 9 5 k B q 2 i i F 5 8 9 I - 6 3 S j x Q 5 g g Q u 2 h v T s - x Z i y l F t r _ 8 I j q F g t l 5 M 7 5 9 X o 7 7 - G h x E t p 7 4 M 9 6 j g G 8 5 7 8 C 4 2 D u 0 m z C p 4 k - H m l x 1 T y 2 v _ D t y z B q m 4 z J 3 x l 6 F w p o L r v 5 j J w 0 j y J 4 k n z I 1 w y j K 8 4 o Z w n x y E t 0 h i H g t t 9 D 0 6 r 1 B x g t b o _ l w R n j u 5 C w j l I 0 2 l 8 E C m - p 2 C 0 5 s i D 3 s - u K 0 o - 8 E 9 8 _ l B 0 i z _ L 3 p p _ L 9 x r C v m m k K 5 p p _ L t h g H j y 7 V _ 7 w v C 3 0 s 5 D w i 6 H i w w p J k r g P p s s i C p 1 h - D 2 0 6 B h q u z K p x O 9 m 0 i F u q l p B 0 x 4 2 B r 7 h s E 4 p 8 O q 6 z 2 B 0 o - B 9 7 z W 8 5 x 0 B 5 3 G k 2 j r J g z o f 3 0 2 z B 4 l t x B 5 t g V p m l 1 F 0 4 x D y t u 6 C 9 7 t k D 3 g x q B j 1 r x D 9 l 6 F t 4 x 9 B k 3 7 3 D x n h C t q 7 7 C h s v 2 C l y B t r F - - x V h z h o C s - r 4 C j l J l h i o G t 3 q 8 C h n o P u 1 m K h s - h B m 2 m s E p 2 q H n g k b 7 u s P m s C t - j 9 O g 3 q W i 4 v z Q 0 s m M t 9 v M 8 5 q 7 C v 6 l s B 0 6 p 7 F 5 - o I q h 7 r B 3 m S q x u _ B r y y s H g t n v H x 7 0 w U u 8 3 p B 4 s n l C 2 5 i i D s l w p L j z 5 J n 7 0 z B g 8 g s F m t w C 0 q y w T o o i P g y i z F w i y r B y 0 w S 4 o - 9 F r 1 i p l B - 9 0 t H x i k F g x L 5 j x l B n 4 y 8 K i z q 1 K 5 - h C 2 r l t E z r 4 o C w u l 3 M k i W r o m V q z 8 z C r 0 0 2 C q 0 5 E s i 0 L n 6 g g R q q 7 j B n - l B 1 8 6 K 0 r r O u _ u k B o 1 8 w J 8 m i i B v w o K y 2 y 4 E v j i g G 8 5 3 B _ h t v D _ 6 t m H n _ v 0 E q o 1 e q 5 G 6 5 8 u C x s t 3 L o m n I z q n x B p i j l E 7 0 p P s m 0 B z - g t M _ s r c o s i a - m k k C u g w n H 5 h 5 4 B 0 9 g 8 D 9 v x i C s r 6 b x j i 1 C w v r r E v y w r G w h j 2 D k i F 6 l 5 q C 1 _ m c g z 9 K u p i _ C 3 x 2 x B 2 g _ 8 F 3 h 5 r C m k v C 3 z 2 8 H 8 8 f 6 v y e 9 k u u B 1 2 5 e p a q m 8 X x t 9 6 B r n z q H r y 6 M l 0 w i D k _ u l B i 2 3 8 B u 4 z y C g q j N - p 6 M _ s 0 Y g g - i G i 5 q P u 9 1 4 C 7 w m Z 2 6 8 y C - _ w E x 1 z z C 1 g r x C i 8 n _ I 5 g v E - q u d q u 0 p Q x j s B i 2 y y K y g s C j t y 8 H 9 0 q s J q q z s J - j 9 O n - j J - q r 7 I u l u i C n v 5 K r G h x 2 j D g 5 k z B w y m v B o 8 h w B - u 8 6 B 1 q w L _ k 1 y I i 3 i B w D z o 7 U 8 w 2 Q x k 0 n G y i q Y v n y j C 3 1 n y B 4 t _ u D 2 _ n o D _ u F n 2 8 8 N 0 3 0 3 B l u 6 T _ n 2 9 F 2 p 0 c 9 t v - B t - p g E h w l o F 1 k v H 9 j - m F z g k E u r 1 N h q o 1 E - m h j C 8 r - F k h B 5 m J u 5 s a k q r H 4 z _ n B v q z W r 2 o G s m C s w m V v n 5 l H o - 1 9 B 0 w p 4 E 9 u n S 5 w 5 s I m j g N k v q q E t v p x D s 4 - F 0 7 k 6 C z j w 7 D p l 4 S j x v S 1 2 _ 3 C - w 6 D o _ x X 4 t u K 9 v m G w r o I v s m y B n t m 1 G 0 m v r B x j x 2 G _ 1 h B j 9 7 u B 0 8 w y H o o - - Q g I 4 t h m G i - j k B q v x z M 6 5 h f _ 4 r h J 5 i 7 n D u s g 8 C 8 w n E v h 0 3 I k 0 - p B 3 8 9 E k h s 3 F g w t 1 B u t g c t l 3 T h x z - J 0 8 6 F 2 o r 6 D h h 2 u E 6 x v G l 2 0 L i 6 i 5 F p 4 9 M v v - G 6 x m h D 0 t w i C i x _ P q p 1 _ B 3 u 2 5 E r h i k B - w - N y 8 T - _ t y N S u g r L p m 9 s C g g 9 V y w u m B g n 7 S y 8 w 6 C 6 9 u Z 9 0 p M l s 9 K 4 6 4 t H g s 0 B 1 o k z C o - 9 s D y i - t B w 9 6 C p l g z J 1 g h I l w l i E 1 1 k _ B x 7 v l C x r n 0 B l o h h D n y 1 9 C 5 9 5 K 8 _ w a n n i k D j 8 4 Q p 3 p C g w g 9 B x 4 t p D h 2 t h F g 8 v _ B _ t 8 O l r - i E l m s 9 C t v F 7 u x x B y x 2 o B g 3 q j H l 2 3 l C 5 j C j l 9 p C t E 5 N m r j n H 8 7 r B z 8 z 7 B - 6 i s D l m k h B 7 4 5 g C g q y j B 9 y g t K t t 5 M y y l _ M 2 u v F j y 1 E g 2 u V v 9 3 P k x - 6 C 6 4 p i B - q o N _ k w 4 D 1 7 5 x F 2 n 2 n C 3 m i t D n q p x K v o q o B l s 3 g D s w 0 n B 6 l t q E 5 v 0 i C s m 0 r B k r z 5 B w q 1 B g u o D s 6 g k J h v p q L 2 y t X t y v K y n _ - F - t p a 8 o n B q n 4 o C 3 x l 6 D k g 7 B - 9 h 3 C v r r g C l p w G 9 3 Y m k j Q k h 6 p B u z 8 - B q z b t 4 6 n B m p 8 o D 7 p u b _ w z p F m y n K g j 7 G y w s S 3 8 i J 4 - g m D v 5 4 q F y t J _ m p w B k y y q C t 9 q 9 K 9 r u T k m 7 X o y h B 8 2 v T p s q h F k k 5 p I 5 l 7 E y 9 t p Q 8 z z 2 E z - t j B v m p f l _ l E j j - _ E k 1 v 2 D 9 v D q - y 5 B k r t r C z 5 h H m n h t B z 5 z w B p y h T v w o 1 B o i 7 O t w 7 v C 0 v q 0 F 8 k l 8 B 1 j 6 r w B 2 1 1 P 5 1 - w B 4 n z D z i w L 8 6 j x F 7 5 2 s D z 4 j G 9 o 1 v D 2 _ v 0 B - - - s B 0 B - 1 g g C m s n q E 2 q _ l K 1 i d y 3 s w D - 7 2 N v n - 8 R 1 7 2 E 3 _ 6 p C o z 0 8 R 1 6 P m w v r D i w 1 3 K 9 u 4 t B g q l r B - _ h F y 5 y s M 2 9 z B n 9 4 K y r - 7 D m t 0 4 C 4 5 8 h C x o r 3 E p 6 g W l h z 8 B g 8 U i - n s D x 1 4 g B 3 u _ x I n g B - 9 m t B s x 8 t B o h - Z r l p 9 E j 9 z g I 4 k 3 e i 5 E l l N p h x _ M j K h 6 h 6 C 0 h h t C _ o _ 5 F w i R s q r o J h i C 9 k m 5 E 7 8 5 y B 5 s 6 M 0 y v j C 8 9 o l B i 8 q q C w m h u E i 1 q I k o w g T - _ 1 6 B 8 l p C u - w W o 5 q r W s 2 n T l u 4 S h u - k L v v - r E n - 3 I u m g O h m 1 z H n _ y K u n l - B 5 j y g B 8 y t M n 4 m p M m z q 5 B q s 9 s I - 5 9 B - 3 5 G 9 7 n G 5 x g b 3 w j x D 9 1 y n B g x u _ F o w o b p 0 z p Q q 1 8 2 B t j v 1 C 9 g i j B w n 6 C k l n m E v 6 u y C 3 _ t j P o 6 8 E t 1 8 k C 5 2 x b 9 i 1 R k t t N v 5 s 1 I g 3 x Z r g w M u k 9 3 H 7 h 1 Z 6 S 2 8 g 6 P 7 x 9 I 5 o 6 8 J p p q 1 C 1 g 1 Q z 5 0 l D 7 q 5 Q - k 2 B x m z 5 E m p _ i C i L 2 p z k J q g h H m s r i E 3 v x u C l _ 5 4 E - 9 w B 6 h u 0 P s u m H p a t 6 r - O _ s r 7 C u 5 l Y m h z B 3 _ 1 v G 2 p r 6 G 2 _ z C 4 y P l q q 2 D 7 j - x B y _ V p t w K y q 7 4 J 5 5 5 q C m 1 s c u z 8 d v k X k 8 t r E l - 2 1 H g w 9 B u 9 _ l N l o j B q n n C j _ v u E y 9 s z C 0 2 x v E m o r o B 5 k E z 9 7 l D 1 0 - j D 4 8 u 0 B m p x 5 B 3 v n B w w 9 f 2 n - W m s o h G r 4 s y C x 4 _ i D u j 3 - F v 5 n k C s s n 9 D u 2 u 5 B 5 s s L i u i u D r 6 u v B 0 3 v f v n _ - K l - G u p 3 v J 7 4 0 m B n w g 1 B w - s n B y u 3 J o t 2 G z n 0 S w 5 y 1 E 6 _ _ 8 B y 9 0 7 E i 9 n B q t u r B 3 3 8 r B _ r 1 C 3 k q l B g v u 3 G - _ r c 9 6 x 7 B 7 _ i s B 6 u n F o k n 4 K p 4 j a 1 - o F 1 1 k E z y i C z 4 0 X t 2 g J o j 4 O _ j h V 8 h p j F 5 m g D s 0 4 s D h s k H 8 w 6 - C 6 6 l z C 4 n j D - 5 r 3 B y F 4 m 9 k E h o 8 J - s 5 1 B 1 r w C 4 l g r F i y 6 i B g - h J y 9 1 9 B t t x u C 5 s z c p z 8 7 B 5 r 2 i G i 8 2 a 8 9 0 1 B v n u O 0 y h 7 I i l k w C 6 D t w l w E 8 j t v B - 0 5 n C x v R w l 8 h C 6 m y 1 B 3 h 5 8 B 6 1 i 9 U 9 5 C y 8 T p x n h B 6 p h a v l 5 0 C w j v V w _ l H n m o x I l o v Z 8 s t C r - j C g q 2 g C 5 7 2 q B t t r 8 C _ m 4 I 7 h 7 m B m x h g D 5 l _ Y p u Y 8 0 2 j B p _ p j F 7 z _ o J w v 2 K n s 3 z F r 2 p B 5 - s q C 8 _ s z C l p o 3 G m v z _ I v i z S i 2 5 l B v i 9 X j 8 - f t n z o F j i 8 D 4 u p 5 G _ j _ 2 H p j 8 Y y 6 k I 8 4 m R 6 _ h i B y g i 5 B y k l I r 3 l O v 9 s f o w 2 U h r t r B m z _ _ F q K r p o - L q 6 8 D u l p Y k o _ H v 5 z H 9 v 9 r C h 5 u 1 C m p 7 D p 0 x R v p z t F s m o J l i m y C u y i G p 6 j 1 F m g 6 m B v l n l B k 1 1 V 7 h 6 a i 5 7 k D l _ h x C 5 v U u z 2 o C p g 3 r D u w l o C u g h 5 L z z n B g p r q B 1 r l 3 B n y o a l 3 8 v B w g g W w r B 0 p h l B p U z t 2 K n y s g B y - J 8 n I - q 8 1 G 4 7 o 2 B j y o W y 7 1 Q q 0 l B v z u j K t z k X 5 z l 1 B m 2 - t C 9 y z r B 2 q 5 v B - 1 o F 8 s l w B _ n _ z D 2 Z z 4 - j D s 6 x Q y 8 k t C r h 8 M s v n O q - 6 s F 0 6 p U o r 6 F _ - t 2 F l 7 8 x B y 7 2 q E n x U g j h w C 5 6 8 a _ 8 z 2 R 4 i v b g - Q q j 0 7 D r 4 i 3 C 4 5 w W o I l v 6 r C - 4 _ s D 0 _ u l B 2 5 p 3 Q 7 n 8 Y 8 s m b g w s O i m t x C q m t _ G o - 7 g C n l 0 Z 6 x d 0 p E 5 j 1 6 W j 1 1 r B 3 9 8 b r o p D x p _ t D 6 i 1 T w q u i B t 2 g T 8 1 w t I p 7 j C g 2 w 8 E y z 6 z C 4 n s E s v y E t - m 3 I 8 0 y S - t i B q g v P _ _ m p C j 8 9 g B w t 3 C i 6 g S 5 n i _ B j 5 5 p D 1 k y h C - l B p t j s C y _ m j D w 3 w 5 F o m v B l 7 p - B 4 g 3 l F r v r G u l m g D z y 0 v C _ n m 9 B 5 j t l C t h z d v g h k B v t 7 f 1 z 8 J y u l S u p 2 u C 8 s 5 N u g x K 1 r q o B x 9 g k B z k 3 z B n v 6 L 6 K 4 i v F u n 0 v B j x o r B k u h B m - 5 s B i 9 - z B 2 o u 8 B 4 o 4 F v 1 5 4 B u k o q E g 5 p E 4 1 p S - 8 z w G r l l F 4 g s o B r - n u B l o 0 o C 6 1 3 C l 2 3 1 H 6 o i r C i 8 q L 6 j v w D 8 m r o C n 1 S m 9 r m D - _ 3 v B w x K p 1 2 D 8 s l Y i 9 6 1 D x u j a - u q G _ g w D l 7 o o B j 5 k U w k 4 E 7 m 2 C q v i g B j p z b - - x t B _ _ z v B w r l J 6 s H h u D g x p _ C 8 o B 0 - _ B 0 5 i a w t u D 4 k i J h s r Z t q j s B 7 - s 6 E i l k c u n z 8 B p 5 s F p q h N 9 t L 8 0 2 G 7 u o Y 2 u q m C 5 s t P i 8 l a 9 l 1 l B 1 t 4 F 6 u z F z r m i B j 1 s b m x q J g k u L s 4 u t B x s v M k 3 m _ B 3 2 q S z - 4 E 4 - o w C g 1 v W g k k g B y j _ f i z x H k h y 1 B 8 2 t D 6 m q V 8 6 2 B 7 7 p W w 9 4 M _ 2 - p B h 1 4 3 B y x L u v 4 g F 4 w s 1 C 3 k c 7 h i E v p L z - S 0 r z q D 2 2 n E k h v V 7 x k R p w 9 L l 3 _ J z v _ 8 C 5 u o T s 5 7 V m s g h C z x h B 7 l 1 l B q l t U 6 2 w H m p y Q i c u v h 6 B 2 y 2 7 B 9 - o V p x s m C q 4 U - u t u B y o r 1 B 2 0 w G 1 9 v s B t z v G 1 j 3 m B j g t o D n x B t x 1 5 B 8 2 n R h y y w D 7 _ i J - v 9 E q 4 I 9 _ h F g 2 3 1 D 0 8 3 - H y t z V 1 m r n F 0 k X k u a n 3 m Q y h 2 B y 7 1 E p q v m B y p r q B o 2 0 j C 9 g 4 B 3 r 0 n C n 8 4 j F p x 8 i B 7 6 5 B m 0 l v B g n 5 U - h p m B k t s B 9 t 2 s B q w j v L u t z B 3 n 0 4 F 7 0 4 t B y q 8 4 R m r m s B l 2 z w M 4 - t t B 7 p u r C t g p 4 D 8 7 p P x 9 - 3 B q q u a p h - W u l 3 q F _ o x 0 C 5 x 3 d 6 7 T r p h p D 8 u o w C 9 d q 1 E 5 6 8 a n m 5 0 B q i g r C u m E q p 1 2 B n 4 s B h 4 s H q _ n O k _ w d w 4 r L g 2 z z F n 3 5 _ B - - k C _ 7 v g E l _ 5 2 C z m g k D r x 6 V z u u T 3 j - y F 8 7 n T 7 1 m L l h _ O g q 8 B 6 7 0 b 3 h f 7 g s j D u r q z B h m h N k 6 9 C _ n 4 X r k g w C m j N w 2 u L o _ v U 3 0 - B z w x 6 C 2 7 s o B x w r s E p 2 9 c - r t k B j r k 3 B r l _ 3 C 2 m 2 4 C g 8 u m F p q C 7 1 6 _ C 8 1 i Q 3 _ u I 9 v x w G 8 y 0 b 4 6 t T x n v F z i B - j 5 h B - 4 o R h g s s C k h h 3 B m n n r B 0 r m b 8 - s 9 H w n 5 2 B 2 5 1 b - i 9 x C k 0 v 0 D 5 y 5 _ B 9 w 4 d 1 i p p B _ 3 6 C l _ j r B u m 2 u E 7 8 w m B 9 - 9 k C _ o w D p 0 1 6 B n - R h n s q C l i n o E 3 z - t B 1 1 z y B m i E q t v C m t - i D p w _ X 2 0 q 0 C g r n v B p 7 5 E _ z 9 n O w n 6 J l n v M v q 4 H - m m G h l 9 I 8 7 i N y p w Y m r 0 O 2 w g j D 6 u m N q l _ P 3 u y D 8 3 p T 4 9 u 0 C i s i k B j 9 n E p 5 v k C m 6 - 5 E m 1 x - B 2 8 m k B v 8 u 4 C s 6 1 z C 6 n s 4 G t 3 2 F d 2 k x t E 8 3 _ 2 B q l m 3 B u y 5 q G q 1 C 2 z m p O 7 1 r N i 6 3 E w 7 g u H y l 8 t B h u 0 y E p _ p 9 C 1 y Z p i r G 3 6 6 h B 6 x p k B p r 6 T z g n d n w 3 7 C j j v 4 C l l 1 J - s l D h t s u C 4 5 2 j B y u l e 5 z 5 a 1 l t T s 6 g F i 5 w j D j 7 2 L _ r s z B m - r 8 D 6 0 r B g k _ r G p _ p m B - 8 q r B m m w D 7 0 m 5 B y s _ 5 N l C 0 v o g B s n p E p 1 3 r B u 7 - C 0 q 7 G 7 k E 9 s n 6 P l 0 - f z n R k - z k G w 4 7 _ B 8 w i 2 D u t z p F p - j Q j 3 N p y 8 t D u s 6 v B q 5 y 4 D s n 3 P 7 p n c 7 4 g p D 5 v h S g w m f g k n q B h 1 i E t z h g B 9 8 g 3 I s 5 z C j s 7 W r u k Z p - 2 B y p p y D m 7 2 M 1 y 2 e 4 u v E l w M i 4 m K w w i v E v o k 9 E r o 9 C 9 8 0 _ D 0 x l h G i o l j B 9 _ t 2 C y p _ 8 D 4 h T s 9 5 4 C 0 n x 0 C o v 7 B m z 6 R 2 2 5 h E r u h n B h 8 i V i _ n k K t o 5 p F 9 i n 9 C 0 w 7 H g t q O i 9 _ v B 3 g m y E k z 5 _ B l 4 6 K w _ q G o y _ x B n q - c 9 l 8 p D 4 h H - h 5 H n 9 t h M q 5 m 7 C j _ u i B i _ w D h 8 _ I h 5 y l C 4 w _ E x z 6 9 C l 7 8 I z 9 g p B - - 8 1 B k k u W 0 m o g L z 0 x B 2 u - J 8 8 s C 1 1 g m B 5 x 2 4 B q 6 1 G r 7 - P 6 m u k J 5 o n q B m 0 s t D 6 u i 9 C 3 9 V i 3 1 n E - 7 h n B o x o p B q 9 Y h r j 0 B 5 5 q - H m x 5 e q n y z B 7 n v 6 D k 6 9 F m 9 6 C 0 z 0 p F - p p s C 6 z y r B z 9 m r C v 6 p 9 B 9 9 1 z B 7 r 9 a 4 0 l H 3 i o P x 6 t q B 8 7 p r B 4 - i o B 9 u 9 s E m s g i B _ o z C l _ m i H 8 p t l C o 3 n H 2 1 v H q 8 i p C k 7 _ g B _ 0 L z 8 2 R n l 7 3 B g 6 9 G h k - w B m 0 7 w B 1 g 3 v I m _ - B n r x 3 B i i 8 h C _ 9 r 0 B q 6 8 4 M 5 s w W m 3 4 s D u m 7 0 C _ 3 r l B 5 k p w B y i p x D q 8 9 d 2 g s 9 I 3 q r K y v j n J m o y T y g s p E q o 2 L s 1 p Y p n y M r j r I p 1 y v P o r - J w 1 M q p 9 C l s 8 5 C t z 0 4 E m s i k B s u 9 x J 0 u 3 E 5 1 u s B t u h V g 0 J _ 4 t U w x q r B r l q D u t z N h 2 m V 5 h 3 h D t s 7 r D j 5 0 i D w k i 8 M m 4 i v B 1 u k s E p D x V o t w 0 B t n y F 5 6 z X g 4 2 t B z 6 _ F v u 5 R 7 1 g O j t g n L v m 9 p D 8 0 v J z - 0 K - 8 r N n - v 5 B 9 0 u M g j y i D u 0 3 p B i w s B g y t r B y 7 5 0 D t z h P m 6 0 b _ v l p C 2 0 q J r u k i D n 4 u M 1 u o R 2 0 2 o L m v g H 8 5 y m B h z 8 O 1 q j a 5 3 q 2 G g - t P 4 _ x Q 0 l 7 p D w k i t D g 5 J k w i t E t 9 g 0 B n q 7 D o h 6 l N m 1 j h C k j - b r n o o B 9 8 E i - 8 9 B j g i B x r 1 m B z o F g 5 y U w 7 8 t I z p B _ k s z C j h 6 1 D s 2 0 v C u l g 2 B 2 6 j 4 D 5 u 5 M 6 - j s B i x o b x j 6 T r U - j n _ D v 7 8 x F i n m L 0 u p h C - u v s C 6 g x E r 9 5 q B v x o 5 C g 7 l l B m k l H j l t F j l t F r s k N j q 8 2 M k o 5 3 D z k k k F m 9 q n B u l 2 Q i x v 8 C o k x Z s r K 5 9 u g F 6 g _ E n h 4 x C 8 s 2 C y 2 5 q I s x 1 h B y 5 y 3 B u k 5 l E w t r D - 7 - q B z q s H v 5 _ k F 0 y h G k j i P 5 z - f n j o E o 2 h x D 2 5 1 j C s y 7 I q h 7 h K m 8 Y t n - i I r s 7 q B h m m B 2 - g z D s 7 k r B 3 h 9 M j l 3 h E q - n y F o o - F 2 6 w t C 0 6 n 6 B 0 m 0 9 B j 8 0 n Q z 4 v h C 0 8 8 z F u n j s D p h n 6 C 7 g q 0 B m u i 3 D o m o 3 F v 6 o F _ z t N y o t C 5 n 0 p B z 4 s W o 4 8 9 E _ i 2 B m u - J t t 7 K 2 x x E g r g _ E 0 0 5 u J j 1 - z J q s 3 w B l 2 G 8 7 t g Q 8 8 - j C q i 1 l B j 3 j - a 4 5 3 O x g u F 4 m v Q 1 o o r I h 3 8 K - 2 3 1 H 3 k g z F v 0 7 j B - t w P 9 x i l E z s 4 H 7 t 4 u N i l p C j q z C 1 v t g E v g 0 h I 1 4 1 f y z q C 0 1 5 v C x - 0 t D p 0 p L g 0 t K h 6 6 p D - 9 o j B 2 t C k o g d 6 s 6 _ D y 6 g n B 4 k 7 _ D o t r b m o B 8 2 v j L 3 p z K 4 4 8 5 J u z 1 C 8 g n P 1 9 3 W k i D u o m d 4 1 s z B 3 4 7 x C t N h m i o C 5 m i o G z t 1 H v s k V s 8 g 0 X 9 v s g B 4 9 _ P r 6 2 u N 6 l z w L n 9 1 2 D l r k V p p w 0 M k 8 x 8 J 9 o p j B 4 w S 3 5 p a m w _ 6 J x r d p 5 r 5 L s t s O l 5 8 k C u 0 m x C i g h g L 4 u X 2 l 1 - L 4 h q M t n x 6 G j s h w E x p p x B n 2 k E 0 k 8 1 B 9 y x 4 B 7 z s 7 B k i 0 w C j n l P y X o v 0 2 C h s y l B j l r r D 1 p 9 I l n 3 o M n R 0 t t k I n k v D t n 6 g C u y p - E 5 7 3 z G x y 2 o E 0 u X 8 1 u s C h g x g C s x q u B o l q K o l r e 3 n v n D x 8 w h C 7 9 o v E p l 5 l E 8 0 9 T i g _ C s q m n B h 4 - r H 0 8 4 C i h k o E 9 w 5 2 C v 4 4 S p i 4 G i 4 7 9 F q x i G 9 4 j G p y o 5 O l 7 4 q S - u v 6 D y s X r - 8 _ Q l q C t 1 E 2 1 s D 9 o e x y z B 2 0 0 1 B 5 1 1 i F u w m _ B u - u i F q n x s D u _ y - C q g 5 x E t w r C h m _ b k u q V p v 9 M 3 v b 7 p 0 N s 6 0 J g y q m X 6 5 g B 0 v B w 0 7 D 4 o v w B n q z a 3 g _ I v 4 i F y 3 r y C 2 t v x D t w v J 2 j l n K k 5 V h t 6 j J 5 g o 6 C q 9 k s C t o g D x j 5 8 B h o j l C 7 m 8 y D y - k E y K 0 9 t - F v 8 p 1 E i s r E x y j s B 0 y g 7 D 1 h h Q 5 j j S t m k 6 G r 6 9 s J x 9 m C l t m t B 7 g g x D q r r W 6 w s h D 3 n v q C 7 k p K - q j B 7 k p K s j h 4 S w g - B 0 y 6 m B 4 0 j E 2 o h f - l 9 I 6 i 9 6 E 2 z L s 0 q s G o 2 7 O o r 9 N w g t r C 1 v y 3 K i v 4 z I g h 2 r C z n 1 v D 9 s g 4 E w t r T x t 4 _ B 9 t k j G w O 9 z 3 n I v o o Y w l 0 E 1 1 w 2 N p v 2 2 D 0 m h H o q 5 G t 3 v r C p j x 9 D i x v s E v 1 0 4 G p s m u B g m q P k 9 u o V n k 5 Z g D 1 3 l L 6 2 y 2 M 4 1 l 8 B g p z D 8 0 u U h 7 9 5 E h n k v C y _ b 6 g 0 m C t g 3 l F h o 5 C h 1 k 1 D 6 2 h M 1 h p 5 C t 7 w C 2 J l 8 l B q q y _ B w 6 5 7 C t g 6 z B w 1 i O i 5 8 s C 5 r 1 g C 3 i o e k 6 7 Z _ q j P k 1 o n F y l m s B y 8 q T 1 8 r B v w 0 l C w 9 h I g 0 8 y C z y r v B g 3 2 G j 9 9 E - 4 6 t B k 1 x J s D y 6 r T 7 _ w n C y y 9 B p 5 g 9 E y o s X x p y D 5 t y 4 L j h o E w - 2 k F x 4 r T 6 l e 8 q w 4 O w C 4 u 9 r F i z l t B z l _ o M w 0 8 P u t w L 5 3 i q F s n d p 0 9 5 F s u v p B - 2 t C m 8 g 3 D - 6 - j C 5 o o p C g l p M n 4 _ P j w t Z x g 1 U n 5 6 9 D u 4 F 6 l k 7 L - o M g g 7 - E q s u k B x g 5 F w m u k D k 2 q L 2 s 3 w D 5 s Z y 4 _ u B 5 g z l D w w v d u h 9 h E 2 m l V 6 i - x B h h m n B 2 v k U z 6 0 1 B 8 8 C _ l j L 6 x p l H q o w v B 5 v s u C g y l H t u l O j 6 8 0 E r p z j B x O g k k 2 E u k 8 k C 3 s 2 G j i v y B m m w p F 0 n j I w x 3 I m 5 s _ G 7 o 6 T p w u D 0 2 l Z p 0 1 c g u h g B z s 6 t F 0 2 y G r s q k B r x 8 q F 3 q h F 7 t 5 N x s i l B z x W 4 l r j C s q 9 c _ 6 o e 4 h - m C 7 4 r z B r i v F 0 r 0 v D x p 9 h B k p w f o z r S v z n E r 7 m 9 B p l l 6 C 4 8 y i B h 9 f 5 - 0 x B x u 8 z B 1 s r K 7 0 - F o p g E 6 4 4 P 8 l D o 0 q i G 5 4 6 P l 8 p Z m j t 1 C q t B p v q C y m p a 1 7 v c n m h F r y _ J v 0 z j B 0 r 1 8 B 2 n w y B 2 - 8 T x 4 1 Y m v - d 1 q 4 J i 9 5 t M v x G n p g R 7 7 x H 0 z j O - w 3 7 D n _ j t B 3 2 i x E u 7 l M p j w s D y 6 5 - B 6 _ 9 z B g 1 - T 9 y 6 9 C z - x F 8 r 6 B m w v z F 7 p 0 F 1 h y L 1 p y C k z 5 g C r o y m C - 4 v E 4 v 5 3 G 3 t n f m w u h B m t o G t 8 3 f _ v 3 d v 0 U r u v I v 4 5 8 F 6 r t h B h s 9 4 D n w t o I r - 1 d 9 k 5 j E 0 8 l 6 B q 3 z x D l z 0 w I j _ B r 9 e j m R 8 o 7 Z k 3 l s K p 1 K o w 0 3 B 8 l y j H q p D 3 v 1 5 B t q x C y p 4 h D t x 0 6 M x n C v l g P q r z J n _ u 0 F 7 5 6 C h n k X _ l 6 q E g 9 o v B _ u 6 f x - _ 9 B 3 m w k C - s w T 7 i 0 X 4 x 1 4 B t r 4 O 6 l j K 2 x 2 x B j h j l B 6 5 w h D - 2 y x G l - n B o g C k 2 t O h 3 k C q p f o 7 H k - 6 i F 1 r k c i t 9 y B 4 q u 9 B k z 7 r E 9 t 5 q D l m _ 3 C 8 1 g B g v u h C y s 3 _ B z k p p B u t t C - 6 4 y B t n y U 0 k 0 K v 4 6 H z r 6 u G h 9 r I 0 2 m j C g h v v B 3 y i d - y 5 K h _ h z B y - 0 - C w - 8 c q 4 0 7 B m l j J t g t - C w 7 5 0 G 4 i S 1 8 n B p x t J q r u 8 D u l 4 7 F j m w B 9 0 h W r 6 8 R l l 7 F z y 8 h I 2 t p O n 0 6 B v q r u C 7 _ _ B x g _ y B 6 o q q L 2 j h Z 3 p z x B 1 s z q B j _ j r C y - w w C 4 j m D 9 8 9 V u 4 j s L _ h m t B 1 r 1 _ F _ 9 4 P 1 q 5 v C 2 r v K 2 9 j n I 8 i q O z z 7 g F i w k 7 B 9 q D 9 6 - p D 0 v h _ B 9 q 5 D 3 l 7 a 0 5 Q v 0 w J m 7 x W y i x s B o - o h B i a t 6 5 m J q r w J g y y s G h 7 q D g g j u F i 6 3 o B 2 5 4 E x h k v B k x 8 t B u 7 q o B 2 v k L 2 8 j K g t B t n j f t 7 w v C o - E 5 t 4 h D j u w 3 G h 4 9 C m n i 4 B x s l k B j 3 2 E g u h z D 5 w n v E _ p r B x r i 6 F m 5 v b s 8 s B n 1 l 2 E p l _ Z k n y q H 7 5 w C 2 0 k w J v g D 2 8 m 9 E t t o h B 6 v k k B _ 3 f l 0 g l D j q y V - u 0 6 B q s x D o l z U 9 1 x z D g o r n C 4 y o s B n 8 y H t w k P 7 l q 0 B v i k F x w y 2 D 6 g 3 g D - z s D g - p 7 L y x l H 7 u H p 1 9 k B m x 3 B s p k 8 C 3 k u 0 E n y z g B i 2 1 Y j w w m C x i t t D k l i 7 D h 4 8 7 K o _ 4 P 6 s i C i w p m N t 3 3 d _ p t s B z 1 y M 3 1 _ - H w z u 4 D 3 7 m 0 D 7 y n w Q p 4 D t r o K 8 6 w M 6 j 2 d k - B q u g g H h h 3 x B 7 j 1 s I y 3 l B l w 5 y J 9 g 1 5 C 3 7 h 5 C u l o D o l 1 S _ j l N u p r C n p y 2 D n 1 y x B 5 u 3 Z 3 4 q Q y u w 2 E n l r g P z 4 9 J y v g I h n 3 z J l z 5 0 E 4 y C p 6 k l D t 1 0 T p _ g u G k j h w F y x q a q g s m H i 0 9 P 6 q 6 u G p h n b 3 _ y L r 0 l y K q s n O 0 v q q J z i o a 9 p y p G 5 j n G 8 h 9 e u 7 n X z j 7 C j j 3 c y 0 3 y H 7 y s 0 E 1 8 t B w v k 8 K t z z D 1 6 y Q r 2 v u G g t 2 C o q 5 k K s 5 m I _ N s 0 l 8 Q 2 w z K w r 5 g M 5 v 8 0 E l u n l D r p l u K p p 5 R y k o s R 4 9 8 h E y 7 r y D 5 z v C - l w 6 H 3 i o z C o i g h L o 5 9 o B n 1 4 4 F 8 1 n 2 E 0 1 0 n K r o h p C - 9 8 a n n o v B 0 4 6 m G o 5 4 5 G x j E 2 p m - C z g g s C z g _ g F p h 5 j C o 9 k s G x q _ r D 9 8 w z D w s v 5 D p 2 - 9 B g 6 s K 5 2 n 7 G v 4 r u E - g g j B 3 - Q 5 j j 4 J 8 9 w B 8 9 q 2 K h x g t C s x 8 9 C t i 9 E h t 0 p G r 8 _ 9 B i n 0 n N w s F u - s J 0 v q 9 C - - 2 9 E h r n v C 3 g _ j B m 3 v H m m 5 S 1 q 4 w B k 6 p U 5 4 r 0 I n p i n B 8 6 1 w B h j k C k _ 2 g C o n i J q 3 4 x C 0 h s v B 4 m x D u h 2 Z r s v 5 E v 0 v s B - 1 i 1 K 1 - 0 z B 2 z k 5 N p 8 - F _ i p v D z v 4 i C j j N h k s _ K 6 i k V j s x J j m k w D 7 m p p C o s n J u i i T l 8 y 1 E x j m b 0 h n F x v v G k y m R i o H 5 8 h - H 9 l i o B u 5 x o O 8 q J y h 9 h C w 6 q o B q j k 4 B _ 9 w y F n o k 9 C 6 x s 1 C n 4 7 i B 6 x f s l 4 M j r 9 j E v 5 k B r _ n i G _ _ l Q w o 2 s C 0 _ p t D 1 i 8 e 1 g p L w 4 h 3 E z 4 l I 5 3 o a o w m 1 C 8 p x s E o n v j C 7 t p a 2 t 1 c 7 _ 2 w Z s 1 k B 9 u t F i 1 p 7 C n m v 2 E x u 7 k C o p g f 8 k n S l z q K r r h t C _ 3 v p B 5 x 9 V 9 h i b _ 5 k j C 3 1 t x B 9 x y x B n 0 j u C s u i D 0 t i 4 B 1 r j v E 9 j g j B 4 j 9 g B 8 r v K k - 1 J 9 t w E x - g 8 C 6 h 2 H y u r v C v v j 5 B n 8 0 M s 3 k v B t 6 j q C x r 0 t B y 6 n I o 7 z w L w g y S w 4 i w C w h a 9 g m 5 N z k m L g n h E h 2 n y G 7 q z a i l 0 6 D _ v j R t 6 1 p B y y 8 6 J w k z m C s 1 x M 0 o q K 0 6 k D h h y K s u u 0 B & l t ; / r i n g & g t ; & l t ; / r p o l y g o n s & g t ; & l t ; r p o l y g o n s & g t ; & l t ; i d & g t ; 7 4 4 3 2 7 9 6 0 0 8 7 3 8 9 7 9 8 5 & l t ; / i d & g t ; & l t ; r i n g & g t ; o o u t 4 v r o o C 9 p w 5 K q p q - r E x o m d r s v j G i i t v C l 4 k C r g s - K i m 3 4 G 5 q y p C 1 9 g 3 U u _ 7 r O t v l L 3 n m x M t x h H 1 p 9 y N i 4 0 h S g u m L j 5 z O 8 p 2 1 H u m - x P j 7 m r D 6 p 6 l _ B h x n m I l _ z _ K 5 _ _ 9 C q q r I u 8 _ - D 0 i 0 h b p 5 G n 4 I 6 2 _ g O v m 5 - H k o _ 5 K 9 y r 5 B q o 0 e p v g 1 Y t j 6 u D 3 p v n H w x g D 5 6 n n N s N j 7 6 3 C n v l y O u h u l J i x p p E 3 i h w D v u p M i t j g B s l n K p w r k H 0 h n 5 D 4 u 4 6 K x _ 9 i B 5 l g g X s v 6 6 F l s j 1 F 5 l g g X x n y l B p _ l 5 N h i n 8 K 8 w m 4 B l z u C 2 3 p - I k 3 6 W u i 0 p 2 B 2 t _ 3 I 9 6 7 N - y i z C - t l - C _ y 4 k L 5 k v k L 5 k v k L i 1 s G & l t ; / r i n g & g t ; & l t ; / r p o l y g o n s & g t ; & l t ; / r l i s t & g t ; & l t ; b b o x & g t ; M U L T I P O I N T   ( ( 5 . 8 6 5 6 1 7 0 0 0 0 0 0 0 7   4 7 . 2 7 5 7 7 7 ) ,   ( 1 5 . 0 3 9 8 8 9   5 5 . 0 6 4 2 0 2 3 2 5 6 8 5 7 ) ) & l t ; / b b o x & g t ; & l t ; / r e n t r y v a l u e & g t ; & l t ; / r e n t r y & g t ; & l t ; r e n t r y & g t ; & l t ; r e n t r y k e y & g t ; & l t ; l a t & g t ; 5 0 . 6 4 0 9 5 6 8 8 & l t ; / l a t & g t ; & l t ; l o n & g t ; 4 . 6 6 1 2 8 5 8 8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0 9 7 6 9 5 4 9 5 2 8 5 6 3 7 2 4 & l t ; / i d & g t ; & l t ; r i n g & g t ; 0 4 j x l q m 6 5 B _ l 4 n C m h 7 N k s 5 E w r l T _ 3 o J 9 j 4 S 5 l 5 r C s x 5 I & l t ; / r i n g & g t ; & l t ; / r p o l y g o n s & g t ; & l t ; r p o l y g o n s & g t ; & l t ; i d & g t ; 7 0 0 9 7 6 9 6 1 8 2 4 8 0 4 0 4 5 4 & l t ; / i d & g t ; & l t ; r i n g & g t ; i o g o w j 8 4 5 B i w 4 w C 4 z k T j - j T 5 h s G 1 z f p 3 0 I l m t L 5 l h D j o 4 V _ w 3 W 0 v y a u 4 z O x g _ i B 9 J m J i g h _ B 7 1 v J 9 3 w P 7 3 w O K s P 8 u g M 8 s N u 2 4 H 4 q w I g u G g 3 _ i C 3 s h n B - 8 n P x m n Y & l t ; / r i n g & g t ; & l t ; / r p o l y g o n s & g t ; & l t ; r p o l y g o n s & g t ; & l t ; i d & g t ; 7 0 1 2 9 4 2 8 4 3 1 6 5 5 4 0 3 5 7 & l t ; / i d & g t ; & l t ; r i n g & g t ; u y g _ 6 0 _ _ 2 B z 4 9 y C 1 1 j F n x 7 m C u 6 z W j v r 1 F 4 u 9 b v n s 4 C s 7 v 9 E j m z I s 6 n - G s o 3 Y g x t b w 2 8 B 4 x r 9 C 6 z o 2 C C 7 l g 6 H 3 _ k X j v h p B s 7 x f v t u r C 5 _ p 1 F n x k z C 9 - i M - z _ h C 3 p 8 H h 3 9 2 C p _ 7 a g _ h k D s m 1 E 4 3 l K i 3 6 e g 9 3 k D s x j _ B u w k D 5 r 9 s D 3 q k i F 8 x l 3 B x t 9 5 C y 0 w Z v 9 h 3 B h j E 6 8 g a w n 5 l B 6 r k 7 B - m 2 L - 7 v U _ n f 3 X 5 n Q w 0 n c 4 7 8 B i h r 9 B t u 5 0 D g 2 r r B k 4 o 2 C t t u _ C 4 r i k B m 7 B v - 9 f y 0 m - C t h - K u _ w P o 6 - K z u 4 j V i 3 r k O 4 j u O u s b x t 0 2 C y l 1 t C i s l l C - m z g B 3 7 S 8 u n 8 C w r o N 3 p 9 f i u m I q l z g G n g - i D k q 9 W 9 v r Y q u 5 j J - 8 i P w R 4 3 m C m s m n D _ p o z B z 8 q J s 0 u w C s v l M 7 u 3 C t 4 h m B 5 p 0 K 0 2 9 2 D g m 1 5 D k m w l O j s n t B 8 v 3 B t n t r C 0 t g n C m h _ H z t q 2 B z j k 9 J i r w w N 3 x n J 3 7 g l B q t 8 B r p l m B 9 2 n i F l u h B g 4 k 4 G u z 8 g B l _ v z D - h j D g 2 r I 5 k u s D 6 q i L u s g - H 9 i o u N g 2 k m C - i _ y G 4 m 4 z C 5 3 p F g p x 0 B q j k y E k 2 u G n 2 z _ F l y z F - h p k B q 6 1 l D o j l X y u w h D p 4 5 3 C 5 r y 2 B q q z T p i b 5 q t r B 9 3 g S 9 q _ u B 7 j j k B 7 8 2 P k h w C 0 s 7 s I r g _ C r m 4 j B 5 t q B g g h N 2 r 3 G - o 0 W w i p s C o 9 6 9 D r 6 0 S i u t p B 7 r v 8 I z p E z y F F 3 x w j L 1 m - _ C z 8 r z B g h 9 K 3 r 7 z B 8 v 8 k C j x p - C u _ p H 4 0 m u B 8 6 _ 7 E y 9 5 F 0 4 t 6 B o 1 q j C 0 p C r 5 C s w z T n x t j B m 8 k Q 9 l o L l g g b k k 8 Y y g - Z _ 5 0 C 0 v 4 p E 5 j s 7 C y 5 y H p 5 f p w o 8 D 5 - i u D v 6 1 I o r o Q 4 r s J 5 7 p G - x u H 0 - k 3 N 3 3 0 g B 9 n z - C u t l P u x x I u 5 h j F 4 3 h N s p g J m 3 i I 5 _ _ D u z x y D _ 6 q S p m 8 1 B h 2 5 l C r 7 y f q t g E 7 x 1 1 B y 0 4 4 B 7 O l _ o X x z 6 1 B s x I 6 m D p 3 o y B 9 g _ w C 5 v 7 r B x u 0 6 D 1 x K y - p r B n p t v B x x z k H j s r h O g q 6 M y m 9 p B 7 y o g E t 1 u i C z 4 2 J _ y z L v - - 6 B i n i 1 F r 0 2 B t 3 y v H g _ 0 F t n x v P x u B 6 m j B 8 5 1 J 8 r u Y k 8 j s E g s x x B y j h W i 1 i z B w x l a 5 s 4 4 C 4 u - B w m m L 4 1 9 l C y 7 0 X g t r D h n n 1 C 0 w s I 4 o v 2 K r k k M q 2 n 2 E w 3 o X o 1 7 O x 7 6 s C x 5 8 q E l 9 x 0 B m l h l B k x 5 c n k u n C 6 q g 2 D 0 7 n Y l 0 3 D 4 6 K z t 7 v B n 9 r m D o 1 S 9 m r o C y t 0 w D j 8 q L 7 o i r C h x - 1 H 5 1 3 C k o 0 o C n s r u B w m v o B q l l F _ 8 z w G o 6 r S o 6 q E v k o q E j u 9 4 B 5 o 4 F 3 o u 8 B j 9 - z B n - 5 s B l u h B k x o r B _ 1 3 v B o o w F 7 K o v 6 L 3 3 6 z B 1 9 j k B 0 r q o B u 0 y K s o 7 N u 3 6 u C 6 y n S h m _ J 7 n _ f z g k k B x 4 1 d l p x l C m l q 9 B v h 5 v C u i r g D q v r G 3 g 3 l F x 6 t - B 4 5 v B w x 3 5 F z _ m j D 9 4 n s C j p B p m 2 h C 3 9 _ p D 9 l m _ B i _ i S g o 4 C - 3 g h B _ n r p C q - w P _ t i B 7 0 y S s - m 3 I r v y E 3 n s E x z 6 z C o _ 2 8 E 1 y k C 0 8 4 t I p 8 i T w o x i B 6 p 3 T y p _ t D s o p D 4 9 8 b k 1 1 r B 6 j 1 6 W 1 p E 7 x d o l 0 Z p - 7 g C r m t _ G j m t x C 4 s u O s g p b 3 3 _ Y _ r 1 3 Q 0 g y l B g 5 _ s D x 6 _ r C 4 J 4 l z W 3 t n 3 C r j 0 7 D h - Q 5 i v b - 8 z 2 R 6 6 8 a h j h w C j _ U i 4 8 q E m 7 8 x B - - t 2 F p r 6 F 1 6 p U r - 6 s F t v n O - n 6 M i w g t C t 6 x Q 0 4 - j D m X 2 7 4 z D 8 9 h w B g 2 o F 3 q 5 v B p p w r B _ o 7 t C l - h 1 B u z k X w z u j K r 0 l B z 7 1 Q k y o W 5 7 o 2 B g r 8 1 G 9 n I y o K r t v g B - h 4 K q U 1 p h l B o o B w 1 9 V m 3 8 v B o y o a x i p 3 B h p r q B v l o B m 3 q 5 L u 4 p o C t m 8 r D _ 7 6 o C 1 8 U p u m x C 6 5 g l D 6 h 6 a j 1 1 V u l n l B _ j 9 m B 1 x q 1 F _ 5 j G p z q y C k 3 p J r 8 5 t F q 0 x R n p 7 D l l q 1 C x k 5 r C r t y H l o _ H v l p Y r 6 8 D s p o - L r K n z _ _ F 1 h q r B w n 0 U 7 j q f s 3 l O q y m I z g i 5 B 7 _ h i B 9 4 m R q o m I l z _ Y u - l 3 H 5 u p 5 G k i 8 D u n z o F k 8 - f w i 9 X j 2 5 l B w i z S n v z _ I m p o 3 G 9 _ s z C 6 - s q C s 2 p B o s 3 z F x v 2 K 8 z _ o J q _ p j F 9 0 2 j B q u Y 9 1 7 Y u 0 8 - C 8 h 7 m B - m 4 I u t r 8 C t k 6 q B 4 q 6 g C 3 2 k C 9 s t C m o v Z o m o x I 9 x h Q 2 k p 8 G z 8 i L y _ 2 7 E 0 z 6 n B 8 w J r m M - h 7 0 C r u j x C i q i W x 0 h r D h n q t D p w _ F j g w C 7 k k m B v m l R 0 w x w B 0 r m F 2 8 r x B h - 3 b i l l B j o g K r 7 u C t 8 B v - 8 T - 8 i C g p 4 C i l v I n k h D 4 s 2 i B 1 m j 8 C 8 p 4 p C m y x B 9 n w 7 G g r 4 - B s 8 3 P j p o C 4 q 8 6 Q 4 s t m B 6 u 4 8 B t s o o D l k y h F 1 4 j - C y s j l C m s y J 4 o 3 4 B u s 0 l B o 7 y l E 3 o P 5 x v x B i 1 1 n F 3 6 q v B j q _ R 8 7 - b t h 9 i D 6 y x 8 C _ 8 7 X s x 7 S n y 8 h D m m n K v x n B 9 v V u 2 4 w B 0 p y D 5 4 h C 6 5 8 8 D 2 w l 9 F z q s D m 8 v N _ w g g I q o x Q o t m i B k m o U h 6 q o B t y c k 2 7 z I l r u 3 C r 6 0 N u q v y M i x u j B r w k 8 G o h I u i 5 X 1 k 7 a 1 j L o v 0 t M q g s Z g 0 1 P r x 5 v C k 7 h N z o s _ C 9 2 z x B p j 2 c g i p k J x 0 h C w q x - B s 3 u _ N 2 m j L - s w I 2 _ 3 - F h 4 1 l F 3 n t f - _ t B - u B 5 z D - - k g E w w z k H 8 w m r B v o u p C s j h t M v g G 2 2 G u y w N q 8 u r S i x 2 U _ 0 h z B m 1 3 m C m 2 k q H w _ 9 x C y z 4 x G n l 7 O 6 5 p W 0 v h y M j 3 m o B 8 k s B 3 s 7 D _ 8 g T 2 3 9 S - r p 8 B w h p V p o 7 l B n r p B 0 h t V 7 u 8 5 C z _ 5 b w 7 7 K - p s F 2 n 5 O m v 7 C w x t c 1 7 x _ E g 2 y D u g h 1 C h n 5 k C 3 k n Z 5 x 9 7 B u i 9 m C w w 9 l B 9 z 1 o D 0 v p R q p r C 6 w s p E r k i _ C j - a 8 u m y C k 7 4 k B z I 0 g k l B s 4 l n C j i - z B 8 w k R 5 5 w E p x y n G v 2 i N 0 h t V 2 8 _ G h s x E x 5 0 V v 5 2 O u 9 x W r t 8 y H q o 7 q P r i 3 2 B q z 8 8 E j l 9 x B 7 8 3 2 F w w n C r y p g K 7 8 r u G s 6 x 0 B 0 3 S i o 8 z K s n _ v G y h s U s 3 0 x J s x s H 9 k v i G l y h k H 0 _ 8 I 3 g B y x p u F _ w 4 n D G j 3 r 9 D h 8 n l B p r 9 g F v u k X x w k 6 S r q G i - 6 9 D 5 5 - w F p x r 5 S 4 1 7 v C i x j 2 M r 6 8 S j 8 g s D x 1 _ g D u p w I 5 t - 6 F v t u W s l 0 u F r z t s E x 1 q T h 4 2 p H u p x j M 6 m o g D y _ z h K 2 9 d o 8 9 3 D 7 9 u x B z w h v J i 6 4 u J 0 x u 3 E r j 3 r B s D h z r y B 9 2 4 H 0 s w g B h 8 F 9 8 z g C 7 1 3 p B x 3 n 4 D 3 t 2 d 2 i w m U y _ f s v 6 s G n o v 8 C l u u l H n t B v - z g M y q 5 u J z x s E - t 6 n D 4 r g j C - x s I w t l p D T z 8 q 1 T o 0 o I 2 v i g G 2 5 x y L z l k 4 B n 5 z T u 4 3 - W 7 6 6 E i 7 4 s X 4 4 m 8 D r j 9 s F y 6 u r H _ w 4 _ B j k 6 r D 7 h 9 K h j _ m J i 5 C - k 9 4 C p x m 8 B l - l V h 9 n Y n p z 8 B 0 x W t h j 9 N i z t 3 E 1 0 o I _ 9 g b 9 u z y B y _ q c j 5 j 9 H n 3 z r E g w _ g Y 3 m p e k q v t P l k 9 q K - k 6 M - k 2 Q 6 _ r z X q s p C o z 0 m C 5 p n j E v 9 9 3 C 8 g 6 6 C 6 t 2 N m o 0 x G x x 4 l K 1 9 y t B - 0 h s E k o s H n _ x w C y h 1 K 0 u 1 8 F 4 3 o y D 4 0 q a 0 w 3 y N u 2 u 8 I l o 3 s C x 3 w S 1 x 7 M p 2 o y F g 5 r 1 C g u 8 z C 3 g 4 B _ - o 6 C 1 1 9 s E - 3 C o o C t 7 w G j n B z i u w B j _ 6 2 H g i 3 S z u s z M 5 u w J j 1 2 Z o 8 2 F i z u i B q 0 g 7 B h 3 8 q B i 0 9 4 H q - y n B x l w 9 E 4 _ l B - z 8 p B g u 2 c y w 4 s C p j g u C o k 8 X 3 4 m i B p q t u F - h j O m o h K - G s l - g M m t j X 5 _ 5 5 K n l i H 2 3 s 1 B h 0 0 m D 4 - k k M 4 - k k M 6 y 4 w F w 5 n 3 B _ w u 6 C w 0 6 P v k 0 o G t k 5 B w q 5 F 4 s y o M 6 x Y 4 t s y E 7 g y 5 B i i H 9 0 o U l y t 2 B m 6 t 8 K 5 6 i k I 5 k z G v y 1 X 0 5 r y F k _ l n B z z - T r p q 2 F r 4 5 F k 9 y 9 G - n y B p u j 8 B y s 4 m Q y 1 6 g J g g x q C 1 q 5 F o r k z F x j 4 - B w 0 t i B 8 j 0 - B k o r q N 5 0 _ U x o g 6 R y o r U s n 6 J o v - c x x h 2 I 7 - L g n l z K w z 6 c - l t 8 B g - o s B 0 v l u B l 4 2 z D m m r g B v o v O i m y d - 9 5 1 B r q 9 v C u z i 9 J v w r 9 J g z 7 X 3 9 g n F p w z _ D 6 w r W x p i O m 0 - k C 0 o 4 F x n m B j u 5 m K k 9 k j B 3 p B p n z 8 F 2 j w w B j u u 9 E - k o G p q _ q C w r h m C w 2 t B o _ 9 P o r h 2 B 1 i u 8 D u 2 p K 4 u k 3 C p s i 0 G s 0 z Y u _ h f o y u n C o w i e z 8 g t B 5 z h i B o r s 9 E l v x L p 0 l 8 B 2 7 9 q C v s w 5 C q m l m C l x q - C 3 4 p N j l 7 p D y t _ v F u t x 1 C q - z u K k 8 7 v G - 0 2 p I h u 3 r B g 7 n 3 K 5 g p K k i n - X 0 x h q G 7 - v 1 F v 3 3 r I t h h z C v i k m I i r i l B u j 4 j B 4 6 u t K j u j h E p z r 6 C q 2 v r E m n u s B l _ v p N u 1 p G g - a 8 6 r y F u 6 k s F q 0 9 y B k v 3 7 E v q 6 M r t w m B 1 y 1 7 B _ g o N 5 v v W s 9 3 P 2 3 z r B 1 v h P v g i j F w m 3 C k 0 6 v F m 3 y h B g t r N - 9 8 T 3 q - o C 7 g b 1 g K 4 8 7 j B l y _ E v 4 9 W 1 y i c 4 z 0 k H o 1 4 F z y 7 V u j t p I q c q p q n K v - y 0 I h 4 1 E v 9 n 6 B z _ t P - 9 o h H 8 m m K u z 8 n D 9 k g v B w q 7 n B u q B m t 1 6 E q v I l 0 0 g D y n v 6 G u 3 B 5 _ 2 i F n l t c k z 7 X 2 u h t F q v T 3 4 s 7 O o _ H i 6 2 u K u y - r C t 2 o C 9 l l r B k y 3 P 6 8 n a t 9 7 h C v 5 q u C 4 8 1 2 S k v I w 0 o s C - i 9 B w 7 y B 5 5 z N t 0 h X 5 t t q C s 2 1 L 9 q o H w t h 0 G m u l L 4 q 7 d 3 2 1 o B 3 m 8 h D 5 q k q B r 1 5 y E 4 p 0 J g v z I x v 7 k C - h v 0 N k v 6 3 D o i 0 l F o i y 3 G 6 s 9 T 1 5 k g K 5 i p 9 C 1 t p n C n j 6 C t o 9 p G x p u g D 4 m l K m l j 0 B 4 n - B s i i p I _ n n u Y m G h 6 g F v v 8 n S 1 h k H 6 q h P k x w S v h w E 4 u 5 C z h r 7 J p 7 6 0 M o g 9 q B m m D 3 3 u h C 2 7 g 1 B w 1 X 8 v l g B 3 q z 4 B 5 8 q 4 H v 5 o B z l _ v B p g m j G - l _ X n 7 n - M z w u B o - j i N p j t k B i h 7 9 H 1 1 s J z 7 - 6 K _ i D t - 0 h H j o l e g h r C h 4 h 8 E 1 r q 3 C - q 0 2 B 8 n j i G t y 4 H w t p r H u 7 x w B 7 j q r H 8 t n D j 8 n O k q x r D 7 k _ B g h 1 M _ s _ B l o 2 S q 1 2 8 C o 2 j f 5 _ - T 1 x k 2 E w r h m C 5 9 r - C 0 o s v L i I 0 s h 0 B h 6 g 7 G i x 9 p J q q j N r q r s O m t 5 H 0 z k k E t 1 0 u D u 1 v g U h l 3 w J m q 2 9 B 2 h o 8 C 0 g r 6 G x _ t 2 R v p 1 H h q o 5 K q 6 - F q w p 4 R j 3 6 v I 5 m - 1 B m 3 j - L r l u T o i v g T p x t G 6 - F r q w u P 8 r - 5 I 8 q 4 k C u m s p B z t z s K o i v g T o y - p B s - u j C _ 3 1 u C h v p m N s n s G v 1 2 - N o z k C g 1 w s D g v m u F p - u D 7 7 8 9 P k g m s D _ j k 8 E p t 7 T 7 r 9 9 K u t 7 D 0 s n 3 P 2 m 1 9 I s 4 k G 4 g r V u i x m P u i x m P u _ 4 V t p o h C p 4 B 0 2 - x C 8 3 4 8 H i k 3 K n w w 8 O z 2 o n B x 2 l v F l v 1 G o 9 0 v B i 3 4 h I _ v q e w k 4 T 9 4 7 g B 1 9 5 s G _ 8 q R j i 7 h B 0 q k g C h 8 x T 9 w B i o u y E 2 5 1 7 E q 9 i M x j 2 3 E 8 - o X p 3 w m B 5 m x 4 B y o s r O x o t L y j u L z 9 x K o v 4 q C z s 2 Y 6 w t M 5 h k 0 C 9 6 v 6 D z 1 3 E 1 k i r B p w I 5 o K z 6 1 2 B j p 5 4 C - 7 D q 0 l r N z x j n D s g B g k q P t r 6 f o u h U 5 x s w F r 6 u i D n t s k B z 3 P u z q z G r g 0 R s n K j p u o C _ 7 4 d k p m 5 C m q G 0 3 i M g 0 z g B o y w j B 0 - x m D _ s y H n g z k D r 4 g j C _ E 1 0 o a 7 _ i 4 B l l r B n 7 0 H 5 y 6 k C y s l v B o t q 0 E y s 5 l B _ o z F g 1 4 0 F 8 s p i E g i 7 g B m w 1 F 1 - 1 3 G 4 9 w t C g 6 p 7 B m h - D z z g G l m u w C 4 l i _ K i o t i B v o 7 1 B 8 k i s C w v 7 - E n t n 1 B 4 n x B 5 5 0 H 9 u p j C m v k J m l r q B 4 p r n B s _ y Y p o r t C h m r t B 7 2 h j B 0 y b p r n p C i w s l E 7 q h E 2 y x 1 B - o t n D i m u b - y u i B u n w q B z m T 2 i 5 y B x n 5 2 B 7 q k u C w s 3 1 E 6 2 _ s B - 1 5 5 E 9 g E l y x a 0 7 8 B 8 n 8 z C p r h k F 9 2 r R 5 v q c 4 1 5 9 B t u 4 E i x n 6 I r y q c s _ v G r 2 p v K r x 0 H l - - 2 B 6 o w q E i q C 5 s _ n H 3 r 4 p C 7 - h m K i m z F k 3 3 t D s 5 2 d n p a n s 3 1 N 7 6 p s B m n 8 w B n 7 j w B k z 9 i D _ t i P l g j J z j k 0 F _ E 7 3 u q B g t l 9 C q w s o E K 1 x t o D i q E l 2 0 6 E x u i I 0 4 4 q C r 1 0 - F j i 8 x B 3 1 0 a r u 9 C l l k 6 I h 4 _ R z l n 0 F t 0 i j C l 5 4 B x p u O 9 3 _ z B l 0 4 i D _ u i P h z y M 5 j l s B p w y 5 G 2 j 7 D s 4 t B 6 5 m 3 V 8 x 9 f 8 9 v b n C 3 - 6 Y j 3 q o C t u _ Z w x 1 3 B w p 1 2 C h y m m D 2 s C j m v 5 B h n x y B r n w q B r m 6 w C s p m C i p v u Q o 4 2 J t t o 4 J p m t h B q j 8 8 M k 1 t H p x q 4 F 9 p r 5 C n 7 3 i D l j v r B o p 3 g B l j p H t 3 n I w s k m E i p i 9 B 6 6 k E 5 6 j t B 3 0 j o E g i 2 K w q j B o _ 1 n G h s 7 O z r 9 D p 9 m 3 D 6 - j C s 4 q q L 8 6 6 D h z u - J x o U y h h m J 7 z p s B z _ h D q 8 x D g 6 s B 4 1 5 - R 8 t _ _ B 3 n 7 C 6 x 8 - B z j t j G s v t G t z 4 u L h 3 v E j j o 0 B p q q I j i v x C o l _ L i 2 4 8 C 7 w B w z i s E t j V m o k s B x s q r F 6 i w G m x L z 5 8 I y o g H 3 i g i Q u 0 m R v 7 o v B - k g J 9 6 8 v K 6 p G t x x b w w 3 v C 6 j y M v o s s B 3 k m y H 3 4 1 H 0 w 4 Z 6 j p B l h 5 7 D 0 g k R 4 n n j B 3 8 q i B i 3 v v D l w i H v l n 7 C p s 1 z D 3 t g T u n B i - p b h x 5 4 C 9 j x O 7 g w g C 8 i g C k l z 2 C 4 i z h G 5 m 3 V z 6 B u 6 k 9 B 4 k h U k 7 g o E 0 k 7 N q l s l C q 5 F j m 5 L o n t E h 9 s G j 2 h n G r s 6 W p m 9 D z 4 s - B k 3 q _ G l l L 3 F i i o 0 F 6 3 3 0 C l r k M w k r E w _ 7 8 I o o i X l l 1 7 I 6 x - G l m 3 m D y s h K 6 u y o D 1 g 0 R j q O 7 t l S q i s 4 J s z k Q 4 6 8 l Q o m x N - r 0 C g t 5 c 1 q u N j j n P s t k J - n 7 E s h 9 F i g m U x o 4 u H _ k z M p h y - M o n d 2 t 5 y G 8 5 h x C 2 z j J r 0 6 l B l - 7 x B k 1 x - B 3 p 2 E i 7 h u C 5 z o - E n 2 l 4 B s u 5 h C y g 9 k C h i B 7 t y p B m - p b w s s g F i _ u c u 1 m G 8 - 2 2 B 7 9 9 F 9 - k 2 C 2 7 4 i B h 6 v P w z s 9 B 7 3 k 7 C k - w q C t 6 x D 9 x - j C o j 2 k C k x j o C n s g 6 G 6 q p k B v l 7 m D 0 g t o B - m - h B y r i K o 1 5 C i u m D 2 t 8 N n 3 3 c i t 8 h C - _ w s C m s g B r 5 6 p H p s z o B 7 7 2 z D o 6 6 1 C 7 m 7 i B m 8 6 i C j 2 z r B 0 7 j 1 B o h B o 6 n w B 5 9 6 p C 3 _ m 6 C s r u F v _ u v B 4 4 M 6 q 9 4 C r 8 9 m C l i t k C n o h B 9 3 _ 5 B p v o z H 6 x t 4 L 9 t p I j l i M p n h g B o o m b i w i q F 3 4 8 W 9 o o - B _ w r r E n h n y C v v n k B g n 5 G q p 1 g B 1 k l Q o 9 0 b 5 u D _ r w 6 B g z N m q 8 H k z 0 n L 0 i l 4 B - h u R r 3 z j C 9 i r B r 4 W 0 i k 4 B 0 3 s s C j n 4 f r 6 z G - i k i G u 0 m l B o g 5 l B 8 j o 2 C v 4 8 I 1 z x W t m w o B 5 1 j 7 B x 4 u D s q u - B 7 4 u n D 8 g y S 7 7 y E u _ q q B g s i R y z s i C 1 9 4 w B n m z 3 E 0 4 o H 7 7 v C n 9 o x B o 6 k 9 C 9 7 v v M m g s W n 5 p J s 2 1 C 2 7 o l C 1 5 1 1 C y q H r - 7 z C k w g j B 5 5 6 _ C j 1 1 m F 0 n j C p r u O y p r N p p x h C g 4 z Y 6 2 m f 3 s 9 V r r h D p 6 w j E 1 7 2 p I 2 9 _ B z g m q C g 5 v W 9 w 1 V u h p E 6 1 l 5 G w i r O s y 9 G n t t W y k _ 2 B y z r g C p z 0 S i g x T u y w H 6 u 7 I 1 _ 6 q C 2 _ 4 r C m 4 _ C k l v 2 C 9 h 2 S 6 5 o U k u 5 - B j 3 d 8 h 1 s D y y h w G k 5 0 P j j 4 j B o s u w F 3 0 V 1 z m y J x - z E 9 5 v D n j u C 5 5 s p F t h g 4 B g k 1 C o s 3 - J g - r Z 1 7 m x B i y l k C x m 2 E 0 s n u B o 4 v u F t 7 y 1 M 8 C g F y u n w B y 7 i h E y 4 o N z m t X z p 1 y I u 0 0 I _ z 5 w H n n 0 Y _ i 3 p L u 0 I _ 2 7 n D 8 y j n B p _ - q B q 2 t P o x 1 h B i w 1 k E 4 2 j b r t i n D 1 7 3 9 D 4 l D 6 y 2 M k 5 7 y J 3 j w I z j 9 n C 8 7 s 5 C v v r x B 6 i y i C o q - Z y 6 0 C h q 2 t J i _ E y 0 t l C t u h O w j p n C p k 7 6 G 5 7 w b 6 7 w v K x 4 x B t 4 3 u B n 5 g u H 5 y h U - k 1 h E _ n E 3 1 i f r p 1 9 O 4 n 4 H 3 w 9 D 4 m x g N - k v 1 C 0 o 2 t C m k 4 H 1 7 0 T k j n 7 C 4 o K r m - 9 B 1 0 - s F u 8 x O g t v o B _ _ u r K 8 y 4 p D i o 6 i C 3 w 4 j B i j 3 m B u p k D q w s K 2 9 - h B 5 - i 7 B z 1 8 l B q 8 2 J y o 8 8 K t 6 s G h s 7 l I n k E h p j V v x z N p z h 6 F p k g X - q p 9 O 7 n x 4 C v 5 8 g B g j j M u 4 - l E u p 5 g B m 0 2 E 6 h x T j y p R j r 2 z C i 7 o R n i h R i v _ i D 2 0 - D 9 j z T 2 x r 1 B i k n r B 6 v 6 b _ 4 1 C - p 2 o B z 1 o U o j x 6 B 3 4 2 j D r n w f n 6 7 P y _ n 6 B g n x x B t g 6 R w g u h C h _ 6 t G k 9 8 E x n 6 i G w k k h C 0 q z Q p y 3 E _ 9 w u B x o 6 t I z r j B u s o L t w j - C w u z x B 5 l p k F y m l D 9 9 7 u E i 6 m q E 4 8 m 1 J y s o E j g g j B h t x w D r r 3 b 2 q q U w 1 t i B 8 n i u C z 6 x g F y m 6 J z m p D x 9 _ J z y j 3 H i p 3 P h - m C k g n 9 B w j x s D m g l w D s u v 2 H 5 9 o I v t i K 0 g s H 0 o l h B m g g i D p q L p m w r E 3 7 u x B w 3 E i z y 8 G r r p K 1 t t 5 D 0 x y C k r t 7 H _ i l S 0 x W k 7 z E 5 0 l D m k h 0 D o - 2 x B n _ j K 7 t _ C 1 s 5 h G 6 7 x P 9 w n U 9 k n h B - _ 3 x E _ m y B 0 j 8 F t l k h L y j H m x y R g s x u C x 8 u Q v o 6 s C t i U 5 8 6 b 0 o 3 g B 6 x 1 s C 9 6 j E x 5 6 x C p l _ k D z 3 j 8 D p M _ m 3 - H q 3 z _ B - - l h D v u 0 z B - s n R y 0 t b i 8 g f u u N 9 o u x B j h z 2 B o 3 u C o q _ x D y z 7 - B n q o K p q l 4 M y 2 l o G y r 0 8 D m 5 r d 7 l r m B t m n Y u t 3 j D r 8 o R z j B 0 8 t P 2 u v h E z n w W 0 z x p D r v 5 C 7 3 k w B x M r m w p B t 9 w V v q 5 _ D - - 7 Q u l m p D 7 h r d o 2 2 T l - m B 8 l - k C k y 6 X q y x h C r 7 l E z 5 y m G y p 8 u B 9 l v v D m k m - C 1 k j V l z v h I n 9 0 5 B x r o I k z g 2 F _ g m 1 F i x q J k 2 7 p D y 6 3 3 C 7 n t l G g j 1 l B g h y 2 B 7 5 3 I 7 x 6 r C g 7 k 7 F 8 j 1 N l 1 - O 9 X F k 2 q 1 C l _ u _ E x i m j B 7 k r x B p o h y C q 9 s l D t s s V 8 m u e 0 j 7 l E k u m 7 B 0 t x Z r - y S m g n l C y 9 u _ W 4 z l 8 B 2 1 h D q - 8 R 4 o h i N x 0 4 J 6 x i z B p x t p B 5 r 1 k F r 3 6 9 B i p n X Q z g 0 s E t v 1 s F t y x V 0 o w 3 C z i r G 5 x h g D _ p q F 5 r - U v s v p B 4 p 5 v E 0 r 7 r I 9 g p R t x t O u n 1 a q x j o C & l t ; / r i n g & g t ; & l t ; / r p o l y g o n s & g t ; & l t ; / r l i s t & g t ; & l t ; b b o x & g t ; M U L T I P O I N T   ( ( 2 . 5 4 4 1 6 0 0 0 0 0 0 0 0 7   4 9 . 4 9 3 7 9 1 ) ,   ( 6 . 4 0 3 8 7 7 0 0 0 0 0 0 0 5   5 1 . 5 0 5 4 4 6 ) ) & l t ; / b b o x & g t ; & l t ; / r e n t r y v a l u e & g t ; & l t ; / r e n t r y & g t ; & l t ; r e n t r y & g t ; & l t ; r e n t r y k e y & g t ; & l t ; l a t & g t ; 3 4 . 9 8 2 3 0 3 6 2 & l t ; / l a t & g t ; & l t ; l o n & g t ; 3 3 . 1 4 5 1 3 0 1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2 5 6 8 3 9 3 9 9 2 9 4 3 6 9 7 9 4 & l t ; / i d & g t ; & l t ; r i n g & g t ; m _ o p 8 r l 5 2 C t D v D q R w E k a 4 C n D v t B 1 m B t B u D l W s D 1 C r B 2 H g C k D r U _ E y b o b & l t ; / r i n g & g t ; & l t ; / r p o l y g o n s & g t ; & l t ; r p o l y g o n s & g t ; & l t ; i d & g t ; 7 2 5 6 8 4 0 4 3 0 0 8 6 5 2 0 8 3 5 & l t ; / i d & g t ; & l t ; r i n g & g t ; 7 2 2 h 9 k w 5 2 C s E _ G w k B k k D - C 4 B 7 G n E w - C w W 7 D & l t ; / r i n g & g t ; & l t ; / r p o l y g o n s & g t ; & l t ; r p o l y g o n s & g t ; & l t ; i d & g t ; 7 2 5 6 8 4 0 4 9 8 8 0 5 9 9 7 5 7 3 & l t ; / i d & g t ; & l t ; r i n g & g t ; y _ 3 2 r x s t 2 C w C _ 5 B 5 F 1 H - C t B - 5 B y D r C - D _ C & l t ; / r i n g & g t ; & l t ; / r p o l y g o n s & g t ; & l t ; r p o l y g o n s & g t ; & l t ; i d & g t ; 7 2 5 6 8 4 0 4 9 8 8 0 5 9 9 7 5 7 4 & l t ; / i d & g t ; & l t ; r i n g & g t ; g q 3 j x o _ s 2 C 2 G 6 G 0 E n D 6 i l C x H 9 C i i B g 2 B 1 C g C 0 6 a j E 7 I g 6 Q & l t ; / r i n g & g t ; & l t ; / r p o l y g o n s & g t ; & l t ; r p o l y g o n s & g t ; & l t ; i d & g t ; 7 2 5 6 8 4 0 6 0 1 8 8 5 2 1 2 6 8 1 & l t ; / i d & g t ; & l t ; r i n g & g t ; 3 r w 1 z g - 1 3 C y G 4 Q v D x D 6 C l O k M 6 d z R 1 y D v C w D 3 E y H q p E y _ C & l t ; / r i n g & g t ; & l t ; / r p o l y g o n s & g t ; & l t ; r p o l y g o n s & g t ; & l t ; i d & g t ; 7 2 5 6 8 4 0 6 0 1 8 8 5 2 1 2 6 8 2 & l t ; / i d & g t ; & l t ; r i n g & g t ; 1 4 2 h 4 0 8 4 2 C r D x D r P 2 C w C k B w K _ C w C n I 6 J 1 D p F m Z o U 7 7 B 7 m B 5 R 0 I z C y D t C t G z 6 C v M o u B n G 6 E & l t ; / r i n g & g t ; & l t ; / r p o l y g o n s & g t ; & l t ; r p o l y g o n s & g t ; & l t ; i d & g t ; 7 2 5 6 8 4 0 6 3 6 2 4 4 9 5 1 0 4 9 & l t ; / i d & g t ; & l t ; r i n g & g t ; 2 u r j 3 - 3 4 2 C y C w E m g B r I y C 0 C 5 F o k B _ j B s B 3 W x H 9 C m I t N 8 H k F g C r C _ i B p G 5 I i F p Q n C 8 C & l t ; / r i n g & g t ; & l t ; / r p o l y g o n s & g t ; & l t ; r p o l y g o n s & g t ; & l t ; i d & g t ; 7 2 5 6 8 4 1 9 0 7 5 5 5 2 7 0 6 6 2 & l t ; / i d & g t ; & l t ; r i n g & g t ; k 8 j l n p x z 2 C 5 B w E 4 q C r D 8 G 2 E z H 9 C j f n K 5 N 3 G 7 G _ H 2 X g C k F 6 7 B i p E & l t ; / r i n g & g t ; & l t ; / r p o l y g o n s & g t ; & l t ; r p o l y g o n s & g t ; & l t ; i d & g t ; 7 2 5 6 8 4 2 5 9 4 7 5 0 0 3 8 0 4 6 & l t ; / i d & g t ; & l t ; r i n g & g t ; l 7 5 9 8 8 x 5 2 C w C x D x z F 6 C q C x B 0 n C v p I z H 9 C u D z E y 3 D m 1 R i D 8 C & l t ; / r i n g & g t ; & l t ; / r p o l y g o n s & g t ; & l t ; r p o l y g o n s & g t ; & l t ; i d & g t ; 7 2 5 6 8 4 2 5 9 4 7 5 0 0 3 8 0 4 7 & l t ; / i d & g t ; & l t ; r i n g & g t ; o 7 6 y w t x v 2 C p D t D x D i H 1 B i E 2 V 3 H h w B n F j D k M w j B t J 5 x E g T k C h S - C p H 3 J j g F t C - I j G 5 D j r D o E j e p C 8 F h J g _ C s H j U j C & l t ; / r i n g & g t ; & l t ; / r p o l y g o n s & g t ; & l t ; r p o l y g o n s & g t ; & l t ; i d & g t ; 7 2 5 6 8 4 2 5 9 4 7 5 0 0 3 8 0 4 8 & l t ; / i d & g t ; & l t ; r i n g & g t ; 6 w k v q 3 0 o 3 C 4 G k N 4 E _ I z G o I 5 C k D n C _ C & l t ; / r i n g & g t ; & l t ; / r p o l y g o n s & g t ; & l t ; r p o l y g o n s & g t ; & l t ; i d & g t ; 7 2 5 6 8 4 2 5 9 4 7 5 0 0 3 8 0 4 9 & l t ; / i d & g t ; & l t ; r i n g & g t ; y w - 1 g h y 5 2 C i o i B o y Y v 9 u C h s R k h W t p t B 6 j 4 B j t U p w k C 4 - 6 D 8 p H & l t ; / r i n g & g t ; & l t ; / r p o l y g o n s & g t ; & l t ; r p o l y g o n s & g t ; & l t ; i d & g t ; 7 2 5 6 8 4 2 5 9 4 7 5 0 0 3 8 0 5 0 & l t ; / i d & g t ; & l t ; r i n g & g t ; 5 z h z v 3 0 5 2 C 4 G 8 w D 4 C 6 a 1 H 3 7 B _ 8 E g E i C l B 8 B x n E 2 D _ b 9 5 C z q B n E i D 7 D & l t ; / r i n g & g t ; & l t ; / r p o l y g o n s & g t ; & l t ; r p o l y g o n s & g t ; & l t ; i d & g t ; 7 2 5 6 8 4 2 5 9 4 7 5 0 0 3 8 0 5 1 & l t ; / i d & g t ; & l t ; r i n g & g t ; 0 j w _ n x 3 5 2 C w C 0 C 2 C h C 1 u z D 7 t B h D i C z C y D x M m k - D h E 7 D & l t ; / r i n g & g t ; & l t ; / r p o l y g o n s & g t ; & l t ; r p o l y g o n s & g t ; & l t ; i d & g t ; 7 2 5 6 8 4 2 5 9 4 7 5 0 0 3 8 0 5 2 & l t ; / i d & g t ; & l t ; r i n g & g t ; 0 h w n 5 8 w 5 2 C l I g H w y C z F 4 q C s C j S 8 D m X - r F 9 0 B o G 4 D 9 G 7 9 D t B u D 1 E k F h o C 0 _ D 4 h F & l t ; / r i n g & g t ; & l t ; / r p o l y g o n s & g t ; & l t ; r p o l y g o n s & g t ; & l t ; i d & g t ; 7 2 5 6 8 4 3 7 6 2 9 8 1 1 4 2 5 2 9 & l t ; / i d & g t ; & l t ; r i n g & g t ; 0 r i 7 i - p j 2 C 8 0 t R z 8 5 D w s s N k j 4 s N i 1 v M 4 i 2 J o v 7 N 6 j r B o k N m m i B 5 5 0 Y v k - E s _ X s u 4 o C 6 - 8 q C g p y i P u m y l E o 6 z f u m 6 H 6 _ w O p 5 8 e g 9 3 E 9 k v Q - l o s B t 3 i 0 B 3 t _ T x s q d o l 9 c m t r k B r 8 4 v B k _ i B _ 5 w g B g _ o f t y 9 4 K h k m 8 C x q i o L 9 w x L q i 4 9 B t o I s 7 g 6 E n s q w N 9 - 2 w B t 0 - P k 7 r f k q 3 f 2 k 5 i B i 9 3 E r j v u D t - m a j p r U y v m L i q m I 6 l z J y 4 - k B - h 6 x B k q 8 h C t r x n I z r Z 3 _ O 8 o 3 T i u k 5 C j s 7 D 4 6 0 B t j P 6 k 2 n B g 5 i s C r - _ M - 5 u V k q 3 c n 9 S 3 n 6 K 0 - 7 X _ u w E w x 8 B y n - U q g r C k j k 8 D l 0 v 2 B p u q 5 B y i s y C l - s y K 5 q _ M 5 - k C v y z L 4 i 9 E 5 8 k 2 C 4 5 n X 4 9 l h C x 4 q l D w n h m B v k x 4 B 0 6 u L 1 h 1 j B 6 x i I m 3 u f k p 4 Q 9 h _ p B x w o k B 4 8 z F q q 5 n B r 8 i y L _ q 0 y C v - k F 8 - - F x l z 9 C 9 n y r B _ v 8 B r i _ j H 3 x v y K 4 p k 6 B 5 7 _ M w 4 2 W z 9 z a m u Q 0 h b l 7 j j M _ 7 6 b 3 s m G l 2 p F 1 s v K 6 y 4 B 7 h O z o w B i 4 y F r y s O q _ 9 D _ 8 _ K n l p B z 3 k I u j m N j 2 q D g p p K z q _ V l 6 z l E p 6 1 D l r x p B k 3 u r B i l o j F q 9 0 T v t n F - l q 8 E q q 3 t B j 0 - v B u m q F r y w D u m n C - x w D 8 y w H 0 6 t D 8 p 8 T n k V l s 9 E 7 r q B r j u C v x 5 i E n 6 _ h B 7 l 1 I o h 3 P j 6 x i B i 1 f v p v D j g g B x i l B w 5 k C _ k l E o 6 n y F 5 _ t C n k i c 7 8 i i C v v m 7 B 0 s h E - v 2 - F 9 7 v C q z o M t u m l E 5 4 b 9 p Z _ w f 4 l i H 3 k U i 7 p B m 5 Z z - r B 6 8 v C u s w C w o i B m y Y l u g C l r 9 F s j r E r g q B q 0 Y g z J n 9 y B s i 5 B p s U y _ G h 0 g C 1 w X 2 n W 8 p r C 2 g y C 3 g y C 1 n N 3 h K u 2 l B z 8 4 E 0 w t R t 4 5 B y - 8 G i r 2 C 3 i 4 X 7 g s C y z 9 C q y t D x 3 V p D 9 9 y N 8 1 p B q y Z t u B z v 3 H v 2 q C s u y K o 2 3 B p l N n t o R s 8 u B q 6 f s 9 p 0 E 6 m n Z 1 u r N 9 u s b w o n J 8 7 5 P 9 i k F - 7 y C m s w H 4 s k d g 2 t H w s M z _ R r y 3 B 9 5 R - r t F q 4 4 B r o F y l n I - 2 g B r _ 2 E z g E i l 4 E 0 o t E 2 t i B l w s C z 5 4 D k z 2 K h y v N 7 s 5 j C m u g H q 2 i C & l t ; / r i n g & g t ; & l t ; / r p o l y g o n s & g t ; & l t ; r p o l y g o n s & g t ; & l t ; i d & g t ; 7 2 5 6 8 4 3 7 6 2 9 8 1 1 4 2 5 2 9 & l t ; / i d & g t ; & l t ; r i n g & g t ; 4 - _ u 2 p u 9 1 C 9 g r O 5 q 1 C j y t f 5 q m C 3 9 2 W 0 y I u n X 0 p H v p 6 G & l t ; / r i n g & g t ; & l t ; / r p o l y g o n s & g t ; & l t ; r p o l y g o n s & g t ; & l t ; i d & g t ; 7 2 5 6 8 4 3 7 6 2 9 8 1 1 4 2 5 2 9 & l t ; / i d & g t ; & l t ; r i n g & g t ; w 4 8 2 w h 7 g 2 C n 1 l B k m r B 2 x x B 8 1 n C t _ K 9 - O y q w B 7 4 n F u 0 w 9 C 3 0 4 L 3 w g f m o g B _ n n D 5 w m G t o I n p g C 3 - 6 F 3 o r K s z 4 8 C i 5 g L 0 i n L _ r 8 K 1 5 - D 7 j y v D 9 x q E l y q R 5 r j B n 1 4 B z h k C & l t ; / r i n g & g t ; & l t ; / r p o l y g o n s & g t ; & l t ; r p o l y g o n s & g t ; & l t ; i d & g t ; 7 2 5 6 8 4 3 7 6 2 9 8 1 1 4 2 5 2 9 & l t ; / i d & g t ; & l t ; r i n g & g t ; r p 7 w o 0 r - 1 C 8 m 6 N 7 n l C 0 9 j C 6 y s D 6 j 3 k D 3 q p B z 3 q Q q 6 y i B 9 v _ M r 4 m S 1 1 o V o u o O & l t ; / r i n g & g t ; & l t ; / r p o l y g o n s & g t ; & l t ; r p o l y g o n s & g t ; & l t ; i d & g t ; 7 2 5 6 8 4 6 3 0 5 6 0 1 7 8 1 7 6 1 & l t ; / i d & g t ; & l t ; r i n g & g t ; w 4 8 2 w h 7 g 2 C - 4 k C z q 5 B 1 8 j B k y q R p z r E 8 j y v D 2 5 - D m 3 6 K 1 i n L j 5 g L x u r - B s g 9 X 9 p r D p u _ D s o I 4 w m G 9 n n D m 4 f 2 w g f 2 0 4 L t 0 w 9 C 6 4 n F q _ w B h 1 O s _ K 8 t o C 2 l y B 0 z q B m 1 l B & l t ; / r i n g & g t ; & l t ; / r p o l y g o n s & g t ; & l t ; r p o l y g o n s & g t ; & l t ; i d & g t ; 7 2 5 6 8 8 0 1 8 4 3 0 3 8 1 2 6 2 7 & l t ; / i d & g t ; & l t ; r i n g & g t ; l k 4 9 i u o 8 5 C i l B q E u H 5 S r L l P r L q H k V 3 F u G j D 9 C t f i G p f c g E - C k I q D p K r E x E 2 D x E 0 D m F i D 3 P & l t ; / r i n g & g t ; & l t ; / r p o l y g o n s & g t ; & l t ; r p o l y g o n s & g t ; & l t ; i d & g t ; 7 2 5 6 8 8 0 1 8 4 3 0 3 8 1 2 6 2 8 & l t ; / i d & g t ; & l t ; r i n g & g t ; g k x t p z i 9 5 C z S m y B u E 5 F q V 5 u B g V 5 I r D w E i R - S k 6 B t X i s B p 2 B u 7 D p t E t 2 B 8 y B i s B 4 E 7 t B 8 e 0 8 C x p O 4 k I h m C 1 _ J x D h Y 7 3 C x c y l B x L 3 7 H 5 o B 0 a 7 F i E - C 3 N 4 u B 0 i B o Y m o B k 2 B g e 7 W g E t H v C w D _ B v N q O - l B 3 5 B z R x C 2 F 0 T u v B 0 3 C l f q M 6 D s D - G k L s I r p C 1 h C y 2 B s u G i I 4 D 8 3 C 8 O 6 D t E 3 C j H k D - I u _ B _ c 5 C r G j G l q B z Z C j o G y X l s B r B g c x a j a 3 8 C o D 9 J 2 H x E g C r G 8 E & l t ; / r i n g & g t ; & l t ; / r p o l y g o n s & g t ; & l t ; r p o l y g o n s & g t ; & l t ; i d & g t ; 7 2 5 6 8 8 0 1 8 4 3 0 3 8 1 2 6 2 9 & l t ; / i d & g t ; & l t ; r i n g & g t ; 7 q w l 8 l _ 9 5 C w C n o B u C g F u C 8 Q 8 M t L n L z D h C 2 y B 5 F u Z q Z 5 t B r H l V k _ B y c 8 B 3 C w O n z C r 6 B 2 B 0 B g D _ C & l t ; / r i n g & g t ; & l t ; / r p o l y g o n s & g t ; & l t ; r p o l y g o n s & g t ; & l t ; i d & g t ; 7 2 5 6 8 8 0 1 8 4 3 0 3 8 1 2 6 3 0 & l t ; / i d & g t ; & l t ; r i n g & g t ; m _ k 7 v m _ 8 5 C s E 5 X 4 E o G l K x C _ B u O i D 8 C & l t ; / r i n g & g t ; & l t ; / r p o l y g o n s & g t ; & l t ; r p o l y g o n s & g t ; & l t ; i d & g t ; 7 2 5 6 8 8 0 1 8 4 3 0 3 8 1 2 6 3 1 & l t ; / i d & g t ; & l t ; r i n g & g t ; u w r 1 l 4 4 8 5 C y 5 B i N 2 f 1 D 3 H k H i J 9 C 3 G 8 c h H x f 5 J g C r C - D 8 E & l t ; / r i n g & g t ; & l t ; / r p o l y g o n s & g t ; & l t ; r p o l y g o n s & g t ; & l t ; i d & g t ; 7 2 5 6 8 8 0 1 8 4 3 0 3 8 1 2 6 3 2 & l t ; / i d & g t ; & l t ; r i n g & g t ; q s n j t l 6 7 5 C u C _ M 2 y B t F 8 G 4 C 1 B g Q m J j O 6 D y X s L 0 D w D z J x E g C k D u H r M 8 E & l t ; / r i n g & g t ; & l t ; / r p o l y g o n s & g t ; & l t ; r p o l y g o n s & g t ; & l t ; i d & g t ; 7 2 5 6 9 2 5 6 4 2 2 3 7 6 7 3 4 7 5 & l t ; / i d & g t ; & l t ; r i n g & g t ; r y q g l 5 h u 4 C s E y E 7 F 1 H o J g H l T v I 1 F s B s C o M k J _ I 6 D y d - z B s D 2 F w O 1 E l k B w n B j Q w H r C n G j M - H 4 N & l t ; / r i n g & g t ; & l t ; / r p o l y g o n s & g t ; & l t ; r p o l y g o n s & g t ; & l t ; i d & g t ; 7 2 5 6 9 2 6 5 3 5 5 9 0 8 7 1 0 5 4 & l t ; / i d & g t ; & l t ; r i n g & g t ; k v 1 m v w 9 n 5 C _ Z 1 P w C l 5 E i H 4 q B i E 8 D r E l l J _ c 3 C m D i D 7 D & l t ; / r i n g & g t ; & l t ; / r p o l y g o n s & g t ; & l t ; r p o l y g o n s & g t ; & l t ; i d & g t ; 7 2 5 6 9 2 6 8 4 4 8 2 8 5 1 6 3 5 7 & l t ; / i d & g t ; & l t ; r i n g & g t ; j 1 _ 9 0 o r 7 5 C g V 6 Q _ G 2 E t I p L w r B h u C 5 l C l T v T - X 4 G h 3 C x l C k q C 2 y B j _ B 4 l B 4 E l D j S g e o 5 C y O p f h a 3 z H s 7 H i v B k 2 D 9 k J x V 1 V 0 t C 2 K w K k W & l t ; / r i n g & g t ; & l t ; / r p o l y g o n s & g t ; & l t ; r p o l y g o n s & g t ; & l t ; i d & g t ; 7 2 5 6 9 2 7 0 5 0 9 8 6 9 4 6 5 6 6 & l t ; / i d & g t ; & l t ; r i n g & g t ; 4 p _ h w 9 _ k 5 C 6 s L 7 l C 2 C 6 C p p D m C t B o r I 9 0 G v E 0 L 2 B k D _ R - 3 D & l t ; / r i n g & g t ; & l t ; / r p o l y g o n s & g t ; & l t ; r p o l y g o n s & g t ; & l t ; i d & g t ; 7 2 5 6 9 2 7 1 5 4 0 6 6 1 6 1 6 6 7 & l t ; / i d & g t ; & l t ; r i n g & g t ; 2 g l 3 q o 1 p 5 C y J l I 4 y B 9 u C r s D n p B p 7 G r n F 4 e z H m C p H y X 4 g G - Q t y B i 3 C y X _ c q P 3 e m h B l e z w B i F j E r B t m D 0 D k D 4 3 H 6 m B 6 R & l t ; / r i n g & g t ; & l t ; / r p o l y g o n s & g t ; & l t ; r p o l y g o n s & g t ; & l t ; i d & g t ; 7 2 5 6 9 2 7 2 2 2 7 8 5 6 3 8 4 0 3 & l t ; / i d & g t ; & l t ; r i n g & g t ; q 5 3 g _ p q n 5 C u J q l B i R 6 C q C h D t B v J y c q I 5 C 2 H s H & l t ; / r i n g & g t ; & l t ; / r p o l y g o n s & g t ; & l t ; r p o l y g o n s & g t ; & l t ; i d & g t ; 7 2 5 6 9 3 1 1 0 5 4 3 6 0 7 3 9 8 8 & l t ; / i d & g t ; & l t ; r i n g & g t ; 4 j 5 z x 1 x k 5 C - H z F 7 F q G 0 n C 4 B j N 2 D 0 H 8 z B & l t ; / r i n g & g t ; & l t ; / r p o l y g o n s & g t ; & l t ; r p o l y g o n s & g t ; & l t ; i d & g t ; 7 2 5 6 9 3 1 9 3 0 0 6 9 7 9 4 8 2 3 & l t ; / i d & g t ; & l t ; r i n g & g t ; 2 7 _ _ t t 0 v 4 C w C _ y C g H s G _ 3 B 4 S v E h H p C i F n E h E 8 C & l t ; / r i n g & g t ; & l t ; / r p o l y g o n s & g t ; & l t ; r p o l y g o n s & g t ; & l t ; i d & g t ; 7 2 5 6 9 3 1 9 3 0 0 6 9 7 9 4 8 2 4 & l t ; / i d & g t ; & l t ; r i n g & g t ; 5 m u 9 x g 1 v 4 C 4 G 3 F n D j O m C 6 T x _ C m 5 B s E 9 B 4 C 3 H n I w G x H j 0 B t B s D w D g C 1 G 9 G o D y H m D i F i I x E g C k F 2 F m F n C 7 D o 5 B o 7 B & l t ; / r i n g & g t ; & l t ; / r p o l y g o n s & g t ; & l t ; r p o l y g o n s & g t ; & l t ; i d & g t ; 7 2 5 6 9 3 1 9 3 0 0 6 9 7 9 4 8 2 5 & l t ; / i d & g t ; & l t ; r i n g & g t ; o 6 z p 8 l 5 x 4 C t D 6 m E g H s G _ D v C h q C 3 J y D m D i F 7 D & l t ; / r i n g & g t ; & l t ; / r p o l y g o n s & g t ; & l t ; r p o l y g o n s & g t ; & l t ; i d & g t ; 7 2 5 6 9 3 7 1 8 7 1 0 9 7 6 5 1 2 4 & l t ; / i d & g t ; & l t ; r i n g & g t ; 4 p o s u 2 r 5 2 C 3 S 8 Q k R 7 H t I 2 y B i a g R j d v d 6 q B 1 W r K n K t J n l B k C g E 3 D s C h D k C l l B h 6 B 2 i B o Y z V l a y X w Y 4 B v E g C r C y B 6 R k j C k D g D 4 M h Q j J i F - p B 2 R & l t ; / r i n g & g t ; & l t ; / r p o l y g o n s & g t ; & l t ; r p o l y g o n s & g t ; & l t ; i d & g t ; 7 2 5 6 9 3 7 3 5 8 9 0 8 4 5 6 9 6 3 & l t ; / i d & g t ; & l t ; r i n g & g t ; l 4 m 8 x 5 h 5 3 C u J p L 7 F z K - C g L y F 0 D k D p G 8 C & l t ; / r i n g & g t ; & l t ; / r p o l y g o n s & g t ; & l t ; r p o l y g o n s & g t ; & l t ; i d & g t ; 7 2 5 6 9 3 7 4 2 7 6 2 7 9 3 3 7 0 1 & l t ; / i d & g t ; & l t ; r i n g & g t ; o l _ 0 t _ p 5 3 C 4 Q w E 1 D y M m G k C 2 u B s I 4 K g D m b & l t ; / r i n g & g t ; & l t ; / r p o l y g o n s & g t ; & l t ; r p o l y g o n s & g t ; & l t ; i d & g t ; 7 2 5 6 9 3 7 4 2 7 6 2 7 9 3 3 7 0 2 & l t ; / i d & g t ; & l t ; r i n g & g t ; i 5 j v q w 8 _ 3 C 4 G y E 4 C s G r K w F 6 F l J s H & l t ; / r i n g & g t ; & l t ; / r p o l y g o n s & g t ; & l t ; r p o l y g o n s & g t ; & l t ; i d & g t ; 7 2 5 6 9 4 2 2 3 7 9 9 1 3 0 5 2 2 0 & l t ; / i d & g t ; & l t ; r i n g & g t ; s 6 p 1 2 0 m s 2 C w C w E 0 Q g N 2 G m N p F _ I z K - C 4 B y X s F s D m T 2 L h J 6 N & l t ; / r i n g & g t ; & l t ; / r p o l y g o n s & g t ; & l t ; r p o l y g o n s & g t ; & l t ; i d & g t ; 7 2 6 8 8 5 3 3 8 4 8 9 3 9 5 6 1 0 3 & l t ; / i d & g t ; & l t ; r i n g & g t ; v g 2 3 z 8 p u 2 C s E x D p Y s G 8 I x C 1 C 3 a j J s H & l t ; / r i n g & g t ; & l t ; / r p o l y g o n s & g t ; & l t ; r p o l y g o n s & g t ; & l t ; i d & g t ; 7 2 6 8 8 5 3 3 8 4 8 9 3 9 5 6 1 0 4 & l t ; / i d & g t ; & l t ; r i n g & g t ; 1 1 o x p z _ 2 0 C n L _ G p F m G s F 5 J g C p C n C _ C & l t ; / r i n g & g t ; & l t ; / r p o l y g o n s & g t ; & l t ; r p o l y g o n s & g t ; & l t ; i d & g t ; 7 2 6 8 8 5 3 3 8 4 8 9 3 9 5 6 1 0 5 & l t ; / i d & g t ; & l t ; r i n g & g t ; u 5 s h p 2 8 2 0 C w C n I m 9 C m E o G 7 C u D t x D 2 B p C g D u B & l t ; / r i n g & g t ; & l t ; / r p o l y g o n s & g t ; & l t ; r p o l y g o n s & g t ; & l t ; i d & g t ; 7 2 6 8 8 5 4 5 1 8 7 6 5 3 2 2 2 4 1 & l t ; / i d & g t ; & l t ; r i n g & g t ; z s 2 p 1 _ k 9 1 C 4 t n B y v c v o E u m e h g K 4 0 h B x 0 V 8 m 4 C 1 w 1 B _ 5 N 8 t r R 0 8 4 E v 2 l B o 9 J n 8 x B 7 h l C C 5 B j l C l z 0 B o r w C 4 9 u B & l t ; / r i n g & g t ; & l t ; / r p o l y g o n s & g t ; & l t ; r p o l y g o n s & g t ; & l t ; i d & g t ; 7 2 6 8 8 5 4 5 1 8 7 6 5 3 2 2 2 4 2 & l t ; / i d & g t ; & l t ; r i n g & g t ; 1 9 _ 1 4 g 9 7 1 C l I g H m J t H k I 4 F 2 H s K & l t ; / r i n g & g t ; & l t ; / r p o l y g o n s & g t ; & l t ; r p o l y g o n s & g t ; & l t ; i d & g t ; 7 2 6 8 8 5 4 8 6 2 3 6 2 7 0 5 9 4 0 & l t ; / i d & g t ; & l t ; r i n g & g t ; y 1 n 1 l - 7 v 3 C s E _ G m E h F i j D v C 1 C j K y H u 0 C & l t ; / r i n g & g t ; & l t ; / r p o l y g o n s & g t ; & l t ; r p o l y g o n s & g t ; & l t ; i d & g t ; 7 2 6 8 8 5 5 4 8 0 8 3 7 9 9 6 5 4 9 & l t ; / i d & g t ; & l t ; r i n g & g t ; 6 7 o 8 q 2 h x 1 C y J 2 C h C k 9 E o G i C y F 1 E _ 2 E i F j C & l t ; / r i n g & g t ; & l t ; / r p o l y g o n s & g t ; & l t ; r p o l y g o n s & g t ; & l t ; i d & g t ; 7 2 6 8 8 5 5 4 8 0 8 3 7 9 9 6 5 5 0 & l t ; / i d & g t ; & l t ; r i n g & g t ; w y 1 v _ z q 1 1 C l I 5 F s G k G 5 G 4 F 0 H j G & l t ; / r i n g & g t ; & l t ; / r p o l y g o n s & g t ; & l t ; r p o l y g o n s & g t ; & l t ; i d & g t ; 7 2 6 8 8 5 5 9 9 6 2 3 4 0 7 2 0 6 8 & l t ; / i d & g t ; & l t ; r i n g & g t ; 4 - _ u 2 p u 9 1 C r z 7 G 1 p H v n X s q I 4 9 2 W 6 q m C v 4 q f 4 q 1 C 8 g r O & l t ; / r i n g & g t ; & l t ; / r p o l y g o n s & g t ; & l t ; r p o l y g o n s & g t ; & l t ; i d & g t ; 7 2 6 8 8 5 6 0 3 0 5 9 3 8 1 0 4 3 8 & l t ; / i d & g t ; & l t ; r i n g & g t ; r p 7 w o 0 r - 1 C 4 q q O x - q V s 4 m S x p g N r 6 y i B - 2 o Q z 4 o B q j y k D 5 y s D s m j C v - l C 7 m 6 N & l t ; / r i n g & g t ; & l t ; / r p o l y g o n s & g t ; & l t ; r p o l y g o n s & g t ; & l t ; i d & g t ; 7 2 6 8 8 6 5 3 0 7 7 2 3 1 6 9 7 9 7 & l t ; / i d & g t ; & l t ; r i n g & g t ; - g 7 j 3 - w 4 1 C 0 J 3 F u G k G g I - G 2 H s K & l t ; / r i n g & g t ; & l t ; / r p o l y g o n s & g t ; & l t ; r p o l y g o n s & g t ; & l t ; i d & g t ; 7 2 6 8 8 6 5 3 0 7 7 2 3 1 6 9 7 9 8 & l t ; / i d & g t ; & l t ; r i n g & g t ; 9 z q x m u m m 0 C v F 3 F z I _ I 9 m I u 0 K w s O r E x E o F w H z l n D & l t ; / r i n g & g t ; & l t ; / r p o l y g o n s & g t ; & l t ; r p o l y g o n s & g t ; & l t ; i d & g t ; 7 2 6 8 9 1 5 9 8 8 3 3 7 2 6 2 5 9 3 & l t ; / i d & g t ; & l t ; r i n g & g t ; 0 v 7 h p u _ i z C 1 - 1 I o v p D q j 9 P j 3 2 H 2 w c 1 n Y u t 7 W 0 3 F k 4 o B 1 l p B y k F 7 o l B - 0 4 B 1 s g C k - x B 8 6 H y m W t q z G j 2 9 C i 4 k T - w h G 5 g n E 6 _ o T 7 r v d i 6 2 L 0 p 6 H q - r P q n 7 C g m y 8 B 8 8 l 2 B 5 n o j C u w y i B r - w _ E x j i G r z z F k t _ o C 5 0 R z 7 v f 3 u y c 1 o b 8 6 5 L 6 r 1 g C r 3 v n B 5 6 q G k j w Y k y _ Y k q m B s o 3 C 6 y 0 C t s i C i m 0 D m r x C - - v C w q k F _ 1 T q z 3 B 2 0 V n p O t r 6 C 9 6 p G j k R i r t W 1 - z C 0 z q G k 0 M x 8 1 E 8 1 j 8 B 6 0 j J _ w b l l - H o p i R 7 v r I 7 7 h F n 0 3 C u k w F y 8 0 S _ z 9 v C 8 k n J n w x 5 D r s u D j h o m B 3 q x D x n 3 F 5 2 y O t 3 0 B 9 3 j i C i r 7 m B 2 w m Q 1 s o E x x c 0 z 3 h D 0 y l E 1 o 5 K q l U z i t H 9 h q R 1 k t E - - o d 7 m m I t 6 0 y B 4 4 s N p o p u B s p m x B g u h x E r 7 o K h 8 2 v C 9 3 2 O t y - R 1 k 1 3 B t 2 l V 0 m x C k l p D w 9 - I g 0 - C 4 h i B s l o K k 7 h O z 3 j z C l 1 1 S v _ 8 T p m q w B v 6 4 g B 2 j i n M j 8 - B i 2 5 D g k 7 t D n o p y D q g s U r z l T q j o B 6 w x H u 8 7 B i g q G h u 3 5 C v p S 2 8 8 C r q r B w z z D 2 s l D j 9 l G w w n I i - j T v 5 7 r C t - o G q 8 q P o 5 6 p X 9 t 0 B q - l D z 4 x E 9 v 9 U h l y L 8 n h C o i z Y y h 3 D i 5 p C o 8 u E v 0 t E q g r Z u 2 2 V h 6 1 L u p o C j v o T s s 2 p C 6 8 K s j S j r q G r 7 6 B 9 v q F 8 2 6 w C n q v L x o 2 F t k v B 1 8 8 M l h G i 3 3 V 0 2 - l C u w v D l r 8 X l s 2 S t w n C 6 l z D u s T s s L u g r H l t H 7 p x B 9 q T 1 7 8 H u 5 8 F y l w B p 2 W z _ q D p q n B i o 1 G x z 1 L u - j I 6 t w M q s s Z 6 h r u C p l y l D w 2 1 j C 0 g q K r p v u C u _ u R u 5 p u B p 2 k t B 3 j i y F h 9 h p C 1 4 s V t i V l o m J 7 r 4 Q l n x 9 B z n _ B s 6 1 G s t u G i s - E j i I _ m U t u a k 1 b 0 l t C _ o y C 2 6 b k j 8 C 9 r Z w q o B u s y C m s G t k z B p i e t g j B t n 5 E q k h H o g z n B 7 j r G h h d 2 l 8 B 1 q n D z 3 6 5 B x x 0 H 5 3 1 D 2 3 r C q 0 p J u j o D z p 5 B 0 x g B h - t I s 5 O 0 l f 2 y y B 8 y Z g r l B g g L j g n B 1 i d u r r D u q h C 8 9 G x 1 d k u t B g v P h y 8 H 9 x o D l i c j 4 j H o r 3 F 3 7 h E o w - B 1 9 w I 6 4 a g g 1 D v 2 K r r Q x 7 V u q l F h 9 R o 7 Z l i - E v q - B g w m E i 4 t B m _ q B x m H 4 r 8 K 8 v s B 9 n T _ 3 y G 7 j i C x k w i B 1 1 I u n n C k x R m y e 3 _ 9 C - 9 x J _ s R x u K p j 0 B u u m D 7 i P k 3 T 7 n z L j w W 6 p z F & l t ; / r i n g & g t ; & l t ; / r p o l y g o n s & g t ; & l t ; r p o l y g o n s & g t ; & l t ; i d & g t ; 7 2 6 8 9 1 7 6 0 3 2 4 4 9 6 5 9 2 0 & l t ; / i d & g t ; & l t ; r i n g & g t ; g 6 g n p x u w 1 C s E _ G s C p O o C m C 3 M 9 G v G 0 W 9 L & l t ; / r i n g & g t ; & l t ; / r p o l y g o n s & g t ; & l t ; r p o l y g o n s & g t ; & l t ; i d & g t ; 7 2 6 8 9 1 7 6 0 3 2 4 4 9 6 5 9 2 1 & l t ; / i d & g t ; & l t ; r i n g & g t ; r 1 v w m _ o s z C i y B q r B v D 0 C 3 D 6 o C r w F i J m 4 B q u D - o I 5 8 B i H 3 H _ D t B 1 h C o G k R n D o C 3 o D 2 S m v B - l B o D g F 3 n C u W r q F z 5 D - j D 0 t B m q J _ t B i D 7 D & l t ; / r i n g & g t ; & l t ; / r p o l y g o n s & g t ; & l t ; r p o l y g o n s & g t ; & l t ; i d & g t ; 7 2 6 8 9 1 7 6 0 3 2 4 4 9 6 5 9 2 2 & l t ; / i d & g t ; & l t ; r i n g & g t ; 0 x z u 8 o k s z C t c 9 t q I n 9 B p o B m q C q z C 2 q C h Y n p B y k B 0 q B m k B n p D v i D q 2 G n i D g 7 B k E m G 7 E x C u D q d n m B t 6 B 6 s E 2 1 B v j C t E y D j B k D _ 9 n B q j F z s B 2 v B 8 u C w u C 1 6 _ C 7 t B t K k C 6 B 1 C 1 6 B v 6 p B 5 3 M u F - G 2 B r C n G 7 D 5 h N & l t ; / r i n g & g t ; & l t ; / r p o l y g o n s & g t ; & l t ; r p o l y g o n s & g t ; & l t ; i d & g t ; 7 2 6 8 9 1 7 6 0 3 2 4 4 9 6 5 9 2 3 & l t ; / i d & g t ; & l t ; r i n g & g t ; j k s 1 n j k s z C g y B o f 9 O 6 G t L 7 F j d - t B j 6 G m G 2 I g Q k C 1 G p N q r I j N u I 0 n B k D g m M 3 P & l t ; / r i n g & g t ; & l t ; / r p o l y g o n s & g t ; & l t ; r p o l y g o n s & g t ; & l t ; i d & g t ; 7 2 6 8 9 1 7 6 0 3 2 4 4 9 6 5 9 2 4 & l t ; / i d & g t ; & l t ; r i n g & g t ; 2 u t j n o t s z C y l D n I 2 E 4 k D i J 9 C 0 g D 7 G 2 D 4 p D i F _ C & l t ; / r i n g & g t ; & l t ; / r p o l y g o n s & g t ; & l t ; r p o l y g o n s & g t ; & l t ; i d & g t ; 7 2 6 8 9 1 7 6 0 3 2 4 4 9 6 5 9 2 5 & l t ; / i d & g t ; & l t ; r i n g & g t ; v m 4 8 h h z s z C w C 0 C z D s B q U - C t B o I o D p U 7 D & l t ; / r i n g & g t ; & l t ; / r p o l y g o n s & g t ; & l t ; r p o l y g o n s & g t ; & l t ; i d & g t ; 7 2 6 8 9 1 7 6 0 3 2 4 4 9 6 5 9 2 6 & l t ; / i d & g t ; & l t ; r i n g & g t ; h l 5 _ h u o s z C 4 y C w E z D n u B q C o C k C o l C h l B 0 F 5 C 5 4 B p C _ E q m B & l t ; / r i n g & g t ; & l t ; / r p o l y g o n s & g t ; & l t ; r p o l y g o n s & g t ; & l t ; i d & g t ; 7 2 6 8 9 1 7 6 0 3 2 4 4 9 6 5 9 2 7 & l t ; / i d & g t ; & l t ; r i n g & g t ; r 0 s l o u j s z C x F r I - 0 B j D h D t J z C 3 C x U i n B 8 E & l t ; / r i n g & g t ; & l t ; / r p o l y g o n s & g t ; & l t ; r p o l y g o n s & g t ; & l t ; i d & g t ; 7 2 6 8 9 1 7 6 3 7 6 0 4 7 0 4 2 6 5 & l t ; / i d & g t ; & l t ; r i n g & g t ; y 1 0 3 u x u p z C w C 5 c 4 E q G 1 N 6 B 8 B j H 2 B i F 8 C & l t ; / r i n g & g t ; & l t ; / r p o l y g o n s & g t ; & l t ; r p o l y g o n s & g t ; & l t ; i d & g t ; 7 2 6 8 9 1 7 6 3 7 6 0 4 7 0 4 2 6 6 & l t ; / i d & g t ; & l t ; r i n g & g t ; 8 1 y k 2 t y p z C t D 5 9 B i H l F _ D 4 B 8 l C 0 D r C - D _ C & l t ; / r i n g & g t ; & l t ; / r p o l y g o n s & g t ; & l t ; r p o l y g o n s & g t ; & l t ; i d & g t ; 7 2 6 8 9 1 7 6 3 7 6 0 4 7 0 4 2 6 7 & l t ; / i d & g t ; & l t ; r i n g & g t ; 7 y 9 6 8 _ z p z C s E y y B h 0 P h w 9 B j s H _ k B z X 2 - w B - k o B 4 8 w E 1 u B 6 k B u g B 8 k M 2 G z F 8 J m E 1 W o U _ P 7 R _ T 8 L 3 M - U 7 n P - 4 F 2 r X - U n l B q k 0 B x y C 6 O 6 3 i B o G k G 2 1 B 2 X y I h z O m m C x 1 G 1 8 C 0 r I s i B i G w F z E _ K k F 7 D & l t ; / r i n g & g t ; & l t ; / r p o l y g o n s & g t ; & l t ; r p o l y g o n s & g t ; & l t ; i d & g t ; 7 2 6 8 9 1 7 6 3 7 6 0 4 7 0 4 2 6 8 & l t ; / i d & g t ; & l t ; r i n g & g t ; r r 5 1 _ 7 o p z C r D i z C g H 1 H n W _ S x E 1 V k F j G & l t ; / r i n g & g t ; & l t ; / r p o l y g o n s & g t ; & l t ; r p o l y g o n s & g t ; & l t ; i d & g t ; 7 2 6 8 9 1 7 6 7 1 9 6 4 4 4 2 6 7 2 & l t ; / i d & g t ; & l t ; r i n g & g t ; 4 m h - n g 8 p z C j I i H 8 5 D j F 6 D 6 B 1 C l H 4 - C i D 7 D & l t ; / r i n g & g t ; & l t ; / r p o l y g o n s & g t ; & l t ; r p o l y g o n s & g t ; & l t ; i d & g t ; 7 2 6 8 9 1 7 9 1 2 4 8 2 6 1 1 2 0 7 & l t ; / i d & g t ; & l t ; r i n g & g t ; - 6 1 i - _ y j z C k i h Z s y y Y l j s G u z 4 n C r w u i B 7 6 5 L 2 o b r k 1 c v 1 y f 4 0 R r 5 m j F p l 2 F o g g B 6 l o F s g h 7 C o 6 q G t n 0 z B o x k F z 6 H k 9 r K - i 4 R 3 t t W 1 h U t x q P w j k E - p v B o 8 j C z 2 0 J o o 1 H v z 7 D g x c - o I g w m B 0 j 7 H s 1 g J o q r C 5 o G z j 3 B 6 4 V j s O 4 _ W 1 r q C g p h B s t 2 B - s H 0 j M - u Z _ 9 E 3 j m B m o P u p H y 2 J q - V h p a 8 5 5 C u 8 7 B h 7 y D j 0 p E 7 v h C 9 9 4 U v _ x 2 B w q R r 9 - M m 8 6 7 D g w p a 2 2 l K 0 j Q x l Z 1 w 9 2 C 2 i 7 N 7 _ x N i n g 9 C w 6 0 P j v t I 6 3 v q B 9 w w 8 E s - 3 l E u 3 v B 2 k T p h K 1 2 m a w r 7 N p r j N g 3 8 7 D 4 h r H t r U 1 9 s C v y G x h 7 F k o 6 C w h f 7 _ M m l 1 H 7 y t g J w _ 3 F 3 p T _ h G h 3 V g 9 5 J z l 9 y B z w v 5 H _ y 8 P s l l V 7 k Z 5 w E 3 6 k B l z W _ r L w z r o C g m i B - 3 f z g t X m w z E u 1 y D o 8 p B v s q G o x 6 I x q 9 U 1 m 3 H h n 2 F m 2 s H 9 - y B g j r G 1 r s C 4 i h C p z j Z p 6 z R s 5 6 F 6 4 g C z i s C 7 w 8 B x 8 m B o v l B 0 t i K j u _ G u k g F - q 1 B k 8 Z 7 0 V 8 8 K s 2 p C j 2 j D p 8 P k y 3 M _ s - J i g 2 Q y 0 W 5 9 6 G 2 k x n B 0 z m G v l y H t 7 9 B j x s B p 4 l E h 3 g M 4 o e 8 j Y 7 - w D n 1 q K 3 m K w r N v t 4 O k _ u D 2 2 G l w q I q z i E h 3 r E m 5 t 6 B 3 u 0 F 7 t 5 H u k D h m 1 G j m o D p w l E v j 4 D p g v C l s m n B 4 h _ L 1 w h H 7 1 z D 9 5 i B 5 z p G 6 0 _ b 6 2 E o m h B z m - B s 6 m F z h r N 6 o s K 1 5 v R 3 _ u _ D 1 n p S 0 2 _ F x 6 x D w 9 x Y j w u l B u 6 s k B - h a 2 s 6 D i 6 9 H n 0 9 D y 5 v B 4 z 6 G p 7 x D 4 h H j l 7 l B q u t U 8 m 4 S q g 9 Q j z n C m j z k B u 9 u E v y v Y p j 4 j B r w k C - 3 1 B w s 3 B t 9 f - 8 v O 6 u y F r q U 7 o T l h v B k 7 0 B y k 6 R - w h S s u 8 K u 4 _ C m 3 v u B r 8 8 E 5 5 l E 7 _ n R v i v L s h t P g n 8 n B o h 8 Y m x 7 T q u l N 3 3 m Q i 8 n D 1 s i G _ s p W p k y N 3 n 0 H 5 m w O 6 y z t B 7 8 s F o o v p B r 3 r B h u j E _ g w G l p n f 4 o x l B r x w Y i n i p B 7 6 z I i s n t B 4 4 v 2 B _ 9 j I t o v C u l 0 N 0 - s D o w Q 5 1 j B 6 p _ 2 E r q 5 y F - - u z C h v 0 R u j 0 w P _ k t d 3 t v E 9 r 1 D 7 6 R p w _ B 2 s g D _ 9 1 v G 9 0 h F 3 k T p w 8 I k y q G k 9 _ k B t 1 i G l 1 6 W o 4 w E 5 m z B k z u O j s 2 k B q 3 g J t w 6 M 3 5 K - m X 2 _ m N 4 n 6 I 9 g x C y _ W l 6 v P 2 x m C h m - F o 7 q E v n t C 7 v C r m w U i 0 u - C o j p N h 1 2 B r u 2 B 1 j 0 C y u Z 1 9 j m D q - h h C p t 1 B p x 5 B s 8 t R 9 3 7 5 C 6 p h l F o g 4 H w g 5 B u _ N l 6 L _ x 7 C y m 2 x B p 7 o D g w 2 - F 8 s i E u v m 7 B - _ m i C o k i c 6 _ t C p 6 n y F - k l E g x l C y i l B k g g B r n w D i l g B n 4 0 i B 4 g 5 P - 0 2 I o 6 _ h B w x 5 i E s j u C v 5 p B m s 9 E o k V 9 p 8 T 1 6 t D 9 y w H g y w D v m n C s y w D v m q F - i j w B y 2 6 t B j u w 8 E u t n F q k 3 T y x u j F j 3 u r B k r x p B 1 7 0 D p h u l E 3 - 7 V 4 1 n K - 4 p D v j m N - p j I m l p B 9 8 _ K p _ 9 D 3 1 q O q y x F y o w B 6 h O 5 y 4 B x g x K k 2 p F z 0 n G u w 9 b h 2 t j M s w b l u Q n w 2 a v 4 2 W 4 7 _ M 3 p k 6 B 2 x v y K - z l k H 9 v 8 B 8 n y r B t g 4 9 C k n h G 7 j m F u 8 4 y C n w s y L q v 8 n B 4 i 1 F w w o k B 8 h _ p B j p 4 Q l 3 u f 5 x i I t v 5 3 C 7 8 0 4 B o q k m B 1 5 v l D g - p h C 5 5 n X 6 8 k 2 C o m _ E w y z L 6 - k C t k g N k g w 6 K m 7 7 u C o u q 5 B k 0 v 2 B j j k 8 D p g r C x n - U v x 8 B 9 u w E 8 t _ X 2 n 6 K z p T j q 3 c _ 5 u V q - _ M w t _ r C i g z n B u j P o m 0 B 3 s 6 D i 3 - 4 C 8 h 1 T 7 z O 0 r Z u r x n I l q 8 h C j x 2 x B q 3 8 k B q 0 x J s z t m B - g p U w 3 9 _ B k z g 7 B j 9 3 E 3 k 5 i B l q 3 f l 7 r f u 0 - P p w z w B z - - v N 8 0 6 5 E s o I p i 4 9 B 8 w x L w q i o L g k m 8 C s y 9 4 K - 9 o f 9 5 w g B j _ i B q 8 4 v B l t r k B n l 9 c w s q d r m 8 T u 3 i 0 B z 7 k s B h k t Q h 9 3 E p W 4 m h e 5 _ w O t m 6 H n 6 z f u - 3 l E - o y i P 5 - 8 q C r u 4 o C n 2 p E 4 n p J y w l B 0 m r I l t H y s p D 0 l z D y 6 o M t 0 1 C 8 0 z N p v n f 7 5 4 6 B q z v S m _ g D - y 4 F i w x C 1 r n B 2 z 3 G x w m C 9 o i B q o j K s 7 0 F u i 9 G x _ K 2 w 5 H 6 j j D x o r B m 1 m C n o h F - 6 d z i N w 6 I t w h D v l t B _ z U _ - C 5 q O 8 g y B y 7 E _ s w F z l x J 7 5 y C n y 6 D w v B t 9 0 K j v J t r m D 2 i X r p x H 4 1 _ C 5 x 4 E o r i C w i 4 E m v 4 C 4 q l C 5 y 9 B k i l E 7 3 4 M 3 r h E y 2 O x l m E r u _ C 2 - v B 8 s 3 B _ m M y l q C u x 3 E 4 r L u w P z n 4 C o 9 7 C - 5 h H n 3 h B _ q - B 8 3 Y l y 0 T r j z B - 7 r Y m w q L 2 j 0 W r x 9 D t g g M 3 4 h I k i r O 7 o 5 C r _ r B k u s B y x d i x q B p q Z 6 i q D i o N s 4 o C y n 3 E m 8 R 5 6 9 B p t _ U 7 g W r t 9 B 4 q O - 6 u M j 6 k B z u O - 5 j B g w j B l j R 0 l v E m u 2 B m q y I 5 i M g 9 u B u x n D p y k i B n w k C w 0 F n p k T 9 2 _ J v i S i i 4 E - 7 2 E h - J h h y K t w k C p 6 m V p 5 8 E 0 8 X y 5 8 B h 2 6 B v u v B p 9 3 P u - X p 3 2 C 0 q s D 7 0 m B w 0 b n 8 g B 8 w F 1 s 4 B q - q B i v s B 4 u u C x p z P s v 0 D r o k B t l w D 7 t r B h z y B 0 k z Q i i 6 I 3 o 6 F 0 g T 4 m a - 5 r C m p p D t - J 6 q u B x 0 k C - 9 Q r 5 d 4 j c y g M 2 r a 4 2 K 3 4 0 B 5 i r E 0 p 5 F q v 5 F 8 u 5 C 1 r M 0 p g D x r M j t 0 J h u p B 0 s x E x j s C s 4 Z o 4 v B 5 q r E t t h W x _ z s B 7 j z F 6 _ 2 E u i N u g O z 0 K 1 w s B 9 k j C r o X 0 q q D v u S 8 h 9 H s q L - z l E 9 5 z C v v u B i l u C z n Z 0 5 l D k 8 5 C 4 m l C 9 2 t B y 4 d g - i B w t 5 B s g k B w l 2 C k _ w Y 1 i 9 j B x m 3 J - w q B k s y D r s Y i 5 b q t 1 J s s s C x w f 0 - W k w j C 5 i R q q Z q l G h j s B r u g C z l r E 4 6 H w m S 7 i 7 D h 9 W u - g B z h L g t t B z v g B s 1 P 5 j X 4 y s C 0 g m D u 6 5 D 5 - K 0 5 Q p t 5 B 7 2 b m v 9 E n o e o 4 N 6 w a 9 r z F 6 h - G k h y B n u V 7 l L 2 l 0 D 8 s U y 1 q B o 5 2 B r k Q i w R 7 o J h 6 h B q j 9 H 4 w k C 2 4 W m i r I y g I n 0 k C g 0 j D 4 8 X g o a j v N p r 2 C h l Z h 0 Q 7 p I x l k C v 4 y B m _ 6 C - u x B s g 2 Y p y K 8 t 0 B r n o B y w p C s m 2 D k w q D m - M 6 w I 4 j l C h v 5 B t l 7 G 8 3 i B 6 w o B x x 7 B 6 q m F t v 3 2 B 0 p h p B g 5 - 3 K u p s p D x 9 5 5 C p i s 4 B p 9 o C _ 2 2 D r 8 r D u s t D _ y m C j 7 i C 6 2 P 2 4 P y 4 L q 3 z D v m 1 B k w j C 0 q L z 2 l C s q F 4 u u D s 6 E 9 l h B 0 y k t B 1 p Y 2 o 5 0 B 2 8 g H z - 4 H 1 t Q t 6 D _ 6 W 0 j x O s 8 8 C u i K 1 m h D 8 m H x i E 7 0 _ H u s O - 5 g B n 8 i C 6 8 e i o w P g w w h C j 3 z Y 1 n c 7 9 V l o P j z L w h 3 G x n u G v r g K - 6 m T 2 y r I k k 8 E h x w B s k r G 3 v v D v x w e 5 l t K n i g r E x m q N t 6 x E t v X - 0 n L 7 t - H v 2 x j B r 9 z D r k s h B h m y C 5 0 r P l u u y B 4 q k j B 7 4 n K r g x c 8 1 2 R t v r J u w h x B y p h Z v 9 0 v B _ 4 k U u m _ M r p y X 7 t h L j m g t F 5 m x v C 9 h 8 1 B _ w 3 L 8 x O n 2 r L w r 3 F - q _ K _ v p D j z W i 5 J t m x K 2 3 o B 1 h c o 2 i K i 4 2 C _ t k B j i 8 I 9 t S r y 4 E n w y q C i v t R q 4 7 E 4 w l E 4 p w B n v n B h j _ K 9 g t B - q U _ 1 i O 4 h r Z z r w W p q s H s 1 i B 6 3 3 V i 9 r C _ _ W j o x C j 1 h B o 7 f y r W 1 0 1 C 4 6 i D o v 4 D y 7 B _ 0 Q u l P h 3 L z _ q C 2 s 6 D j t 5 B 0 7 J y x v n B 6 5 6 D 3 4 - F g x l B 8 1 r C i n K i 7 F 7 3 v O 7 v G p 3 w B 4 - v B q r i C k v R 2 u _ H 4 7 8 J 1 0 o D r 3 s B - 6 R 1 _ g H 4 4 8 D 0 5 0 C z 3 h O 6 x 5 X 0 g l f h o s T s 5 n B 3 4 1 D i w q H w 4 3 F p n j F z k m B 3 x 6 l C i s s K r - Z 2 x s B v y F k j f x w Z t q 6 E 8 3 5 a - u 5 I _ o j L s 1 5 - B q 9 q E 6 9 N - n a r 3 1 C 2 x i C 7 0 x B g l r B 8 y o G u g W 8 2 v M s l v D s - 6 H 3 7 s B 2 n 1 g D 6 y g J u v 3 L h 3 q I 3 v u N 3 p 5 G _ v 6 h B z m i V 1 g h H j 8 d 9 9 l B i 7 v x B s n m 6 B g 9 7 7 B u s 2 8 C u _ t R 9 _ o 6 D o 5 w m B 8 9 9 E 0 7 1 o B v q t I o r L 9 1 1 D i k 5 K 5 p y L j 5 2 P z g 0 E g 0 5 l H 5 7 k I 4 3 0 C 3 h 6 z B q 6 7 n F j h z B p 5 q c - h l D j o 3 h P 5 w l 4 B 8 i z 8 B s o q H y 7 g T i - 2 D 2 y k s B _ i v E j 6 H q q w N 1 r 7 D u g O 9 l t F 1 x 4 F _ w l B n o g r B g m 9 x C 6 w i D - 8 r C 1 o z I _ o G - p _ G q u t L - w q C 7 t X 4 5 p J 7 s v C j v 4 R - u j E u h 8 F y v 3 E l z q B 0 8 q G v 7 w C - z g B m o y B y 2 o E r 9 z H k 1 r D w l T 8 - q B 0 t Z t l 5 C 5 t s G 0 g 1 F k x 9 C x _ G z - Q 0 t F 5 7 V h v q I p - j B y i I 8 i r D 3 m v B h k 0 B y 0 u B i z p J r 6 k G z t 4 E o 0 n H 4 y l C 9 w n T - l _ G 9 n u B 0 - l G w q q O s 9 8 B v l 7 c 8 2 Z l 5 1 N p i v F g 8 Q m l k D x w 3 J l - M p y i B t n l J q o d 8 s 2 B g q j B o 0 j B _ t 6 R 1 i L y s r B 1 x q I g 7 _ F 3 0 Q k z a q u I j 4 U 3 p s D u g f g 6 x C 7 y j F w k 1 B t u X q u Y 2 2 u B i y v B v u x H p u 1 B 9 x L 3 k u B t u 8 M 6 j 3 B s 7 w B 9 m 0 G 7 q i J y t 3 E n 6 k B g v 6 B 1 j 4 B r g j B q 1 g D y 9 Q w x O l - b - m 1 C q j g E 0 1 8 J q 8 j J v g 0 C u 8 0 B o y L n 6 w C i h W g 2 6 I 9 - j B k m T 0 o l C _ s l C p n X y m f 3 1 N 9 8 s B k j r G i g 1 D m 9 Z j 9 k L v 6 G j 1 x C 3 1 j N i y b 4 u G 5 m l B i - g u B 6 n f h l p B m k S l h g B 5 7 m D 7 P p i u B z z X 1 0 x B q r 2 B z l h K w 9 g C i p g F h 2 t E t k - E m n 1 F _ p 3 B 8 9 m B 4 s k E 8 o h P 4 5 x C g t N r u n B p k b t v 7 a q 2 a h 8 s B 9 2 - C 9 7 n G w z x C o 1 v H x - O i t m E 2 - o E q j h C 3 h u D 2 0 0 C n n v B q _ k H j 8 f r g 3 B s 6 a k x R u p p K - x 0 J u 1 O o t h B o l y V i p h C o p 8 J w k 2 x B - 2 2 I u 7 r C v q 4 B 2 7 v B t 4 l C r r v B p _ v E 5 t j M y w 2 V 9 g z y C z z j H r 0 i J w q k J s 4 m C h 6 d l t 1 D 6 m n S s q _ B h 7 l F 5 4 w B p 7 U z g y M 3 u 6 B m h Q v m o B w 5 K x v Y 2 o d y h _ E y r g B n v 1 B o 3 g G v g 8 G y s y E z o Z o n g B m 6 y C 1 h o B g 3 o E 3 v j C j 8 H 7 p w K l p v B q q i D v k n B 3 r n K w l W 1 z l F q m w H m 8 f 1 - m G h y q F 0 8 p B o 6 t G y j _ B 2 i w C 9 5 d u w Q o o t D 4 p E 9 o v C s j d l r m H 4 i i B h 9 f o z 6 D q 4 w B s k o B k 7 Z _ q I q 5 q D t q J _ 3 f q 1 m D r i l H w h - E n p 3 U p u 4 D 0 - o D z v p J _ s j E _ _ 1 D t 7 l Z q 6 k G i 7 x B j v R j g 2 B 0 - 2 X 4 0 k B 3 k S 9 7 s D j u a p 3 M 1 8 N 4 n o B 0 t j E s p p B z r N r w - G n 7 S x 8 e o i R 4 5 7 B 4 0 P q s X 9 x z J 8 n m H n v n B z z 2 C m x o D r 3 G n q g E 9 2 y G 9 h f q u 9 B q x 8 B h i 8 F _ z j H u y k I n 9 2 C 2 6 5 B g 1 2 D q t U 6 v 2 H k y 8 D 5 9 Z h y x s B z j _ E p t 4 B i j q B o x w I h w 4 B 9 g d 9 1 I g v 7 O 5 u n S 4 z j H t s z C t m m D _ 7 j B j w 4 D m t 3 C l 4 X _ 4 0 E v _ o K k t y E y 2 s D 9 v p D 9 h w B w u X k h 3 Q - o G z u V j t m g B o 9 7 B u i a y 0 5 B z 3 o B s z w B 2 k Z j - 2 D k l s G 5 - o B i 5 u D o - Z 7 z m D v _ W l 7 F n n d o 3 m D 3 o z D q - t C u _ G 2 m g C p j F r m K y t W p i n C n _ F 7 0 u I o s 0 J 0 j l D i 9 h I j i 7 B 4 5 L 5 m d x 7 Z j x g I n x j B 6 z k C - z p C y h z P v g o D 4 3 F u o U 0 1 N j 2 v B s 6 E w q I r h S m 7 I - q a 2 2 I z n t H 6 0 p G s 5 L - z t B o r z B t v c w z S i n H - t o C x y I 3 o 2 B - m 4 C 6 1 p E n i - N v s G o x F 1 t F 5 p - C y 1 1 N p 5 K n _ F w y 1 C u 8 9 D 8 _ 0 E o 9 9 B 9 8 w D j q e s 2 p G v - q O 8 i R 4 5 i G o _ t B 2 i T 0 8 U 3 o q H i v x B i p g C 6 6 L k s P h s 7 B t - a r o H 7 l z E s v o D z t F t r i C h k K 2 7 I 5 r 4 B 2 _ F r r i D x l q B y x g B p _ 5 C j r l N o t q B _ j q E 3 3 M 1 t J j z L 4 h v F p _ u T s - a r 8 1 B l q N 2 p Q m g h B h h O o 5 t C l x R u q F 4 0 F y _ G 9 - g G y l s E - y x C i y d 8 5 z B y y V 1 h 6 B h q a - j u U j _ i K h - x I r p p F y w 8 H 5 5 0 C r k K s 4 1 D 8 s h F 7 v Z m o R o 4 1 D j q j I 3 7 p N v y V s 1 S m 8 P w v v B n m v I 1 5 0 B h m N r s h B 4 3 t C r k r C s h 4 B q - j B 3 _ o B u r Y 3 s 3 B s h - B 2 m g C m l G 1 u a n _ l K h _ K q h a s m O l w N x o V i 6 m B 5 l 6 B 9 p 3 B v x v D o m 3 C v 1 u B 6 y f r _ E n h g C k g a 1 t j B r x m E - r d q 1 6 C v y - G j _ p B y h z Q 9 x b 9 v i D w g u D n r e y q 8 C j j 9 C 1 9 3 E n r i C h j 6 B h g 5 B j k O t 8 N 0 t w E v 6 n E w 1 f q t 2 E r t a o 3 q B 3 k r C u h o F q 6 2 B 0 w h B 6 r Q 7 n c h h y C r 2 T k u K h v i D s _ d p z o H t z n B 4 9 r R h q l B v 5 v B m 7 r B i t x F g q 5 C k u Z - 0 0 D s 8 e 6 0 v C 9 j z G t 2 p D 8 l q C z q z C v _ S l x R 2 z G g k z B g 7 x D l y l C 6 7 V - _ W k 4 9 F s q m F 9 v U y 7 1 C s i m C g 3 q D 3 l W k s J 6 7 o F _ 8 l B 1 1 u C 9 g _ M v i v T 2 p H j h 4 C m r L v s f q o x E j x V n 6 j C 2 3 1 C 8 6 I w w s F u _ v D x 4 _ C 8 _ q C - 8 m B g z 0 E - v j D k i I v z S 2 s o I g k h H k 3 d 5 n 2 C 1 7 p C h 1 0 I q n t I i 4 - E t s 3 E 6 l R 5 4 H t s 3 B - l 8 E o y 0 B s u 8 B 2 3 N y 3 h B g 9 V 5 g P _ 8 h D - r Y h 3 l C x 2 R v w m B 9 r x E u h b w h v H 0 _ 9 C i y 9 D i 6 k B 8 g l D 7 g q B l v u I 1 w g E t x y D h k w C u 4 l E o w 3 D w - a 6 w V _ 9 k B q g L t o d 9 w c v u r C z 6 N 5 4 v H 5 p 6 B 9 p i B h 7 Y _ 5 W _ 5 m D z 4 T 7 k p F 4 0 1 D q x r J 7 o t P 7 o b l v l B s n X 3 7 0 B - s 6 B 6 l 2 I - h f 4 i h D p 9 p B w o y D 5 v a o i 0 B u m Z m h 0 E m m n U o 0 x B 8 g Z y r g C 4 0 K m i p C 5 s - B s 6 b q q j C m 6 H l w b 4 0 k C h x J q n F 6 0 r E l o t D 3 r a g 7 L y 9 2 H j n d v p 9 C 8 6 I w u g C q o x G s m Z 2 0 1 D s z w B j l m I 2 y 1 B 3 j 9 O 5 6 F u n L t 8 y J 9 w F o r X x _ F g _ k C w 1 s B v _ S 8 h c 7 6 G 7 6 u I 1 t F l 4 i D x m c l k z C g n - E r l 9 B z g z E h 7 q G r 8 X 5 7 _ C j 0 l B p _ F p u 2 D 3 4 p L v 9 3 B t i R n v 9 C 4 g P z 2 4 B - o G z x k B j n 1 E z s s I k 6 H l m W o h P g w G g m s D 3 9 5 F o r q F s v 5 B j p i H l v n H y 0 w C 9 v q E 2 2 _ B j 2 H y z G t u m J 7 v x D v s L u w X j i I 6 h 5 U w 4 c x 2 q H 3 - 5 B n m H s g p C 5 y j G t u h N p 3 G - u p M r u j B l i I p _ 5 C t 8 l G 7 v i B l 8 g B w g j B - 2 8 B j w U 3 g h B j 7 n B j 3 M p q g E 4 p 2 E r q i B 9 2 v B 7 z o G - 4 5 C - _ x I i o v C 0 m R 5 r S 3 r R z 1 m B 9 o k B l p t D 9 1 o B u m Z q t 7 D 7 y o C l 3 G m i k B x t 7 L j h w G g k i G 0 _ G x 4 Z _ q j D v k o H y 9 y Z - z w G u 9 j B u 3 w C g p H g o V 7 s j B i 7 I - n 7 B y 6 5 D t 6 y F 9 1 w P p z q E h x L j 6 U o o T p 3 q E 4 x r B 5 l 2 B p q g E s 5 3 P r y x E q 5 6 l B 1 0 N k m m B m q T 8 y e h 0 l B i 5 z F j i r D x i 6 C o w x D u h g D w 1 X 9 8 z S g w G m u j N z - m C 2 p u H p h w C m q _ C v _ T 1 0 U 2 z 6 E 0 k 2 C 4 i v B h x F 1 r K m i r J h i X 3 g x B h m z B 4 - t E 3 z y c - 6 0 D 7 6 0 C 7 y w G m 2 O g p 6 S o v 2 G i 1 c r _ 1 K q s _ C 7 u h C g l j R 4 r w D 0 _ w C z y I x s e i 6 k B 3 g p B v _ 1 p B j h S n _ s C z 3 y J v j z E 4 3 P y p R h i _ B v 3 g J g 0 p B r 1 3 G y 3 3 J w j o B 5 x z E u q 0 K r 5 p _ B g _ 6 W k h o E s h s O - p q C 2 7 m D 2 - Q n 2 n B x 9 m S o 5 y C 7 s t G 0 k t B 7 o c 5 l X 9 g k D _ 6 d v s f p 2 b g z 3 D 9 0 U m r - B h 7 i E i o z B q 0 h C _ m F g 2 f n 1 p Q _ j c 0 w R _ r 5 D 3 y w L i h z B k 3 2 F h p k B 8 z j F _ k V r 4 J 1 j W w 6 P 2 2 1 B k v h S 0 2 h S 9 i 4 C x 3 r C 7 h M q j 0 B t 7 8 F l s 7 B 4 7 j B z 8 i D h r t B y 2 j B 3 1 1 f z y x C 5 9 4 J 5 l z D 6 u q B _ 5 U j 4 p C 9 6 o C n s N - - S u r l D o o q B 0 s q B 1 v 3 B u 4 w C 9 5 o B h y k B r 3 4 B 9 6 u B 6 p g C t s P i n T t 9 3 G y 7 k B o z X u s q B j 6 3 B z u 7 B _ 3 t B 7 z Z 5 i Q 3 n q B q _ t B n x j B m 4 V 9 k N s y t f z 8 E t g x B 9 8 F g h K z i w G r k 9 B 7 n 9 B s _ k L m m Y r 7 g C v 3 m J n x 3 N _ g q E w 6 v D 9 p 2 R i 7 5 B l 0 l B r 6 N h o h B z w Y m 3 5 N l h n F t w d 3 2 s E q k m F y n i J 3 4 8 P - 1 l B 9 x u C o m 2 E 3 z J _ k o B 9 q e h 6 J y 2 2 H h g t J u o - B 8 _ 9 C r 5 Y u o l G n 8 E u o j D 9 k P l v j b 8 l y J o t - D n k h C 9 w o M h g q C 1 6 p D q u p C g r n B s m N 5 s 8 K n h x B 9 0 _ D 8 x q F - q u C v w i p B y 3 c m 1 g C 1 n 4 S z i t M - r 1 C - s p D p 5 l K i 3 w B n 9 1 J n 0 l C w o m B x r c 0 n 3 C j 8 y D v 0 9 H w 9 y L v j 9 C 0 i v J 3 o c y g o E y x w D z 4 z D j - s B n 2 9 I s l w D p g 0 L w 0 e u x _ C 9 8 m F q u k C h 6 8 P g 6 y B x y x E 6 1 1 C 7 0 l B o 4 1 L u g n B 8 5 N k 0 r L u w y m C k 0 6 E m 8 5 D 3 1 m J m j y L z g y C v y n B l p h C p s k B 7 _ o G 1 - l G 7 q 6 B v p z D v t i E 4 8 l E 6 6 3 7 B r x i B s - h C k j h B o r y C r 9 z B r 4 X r p r D 2 5 l B m x K t j o D 5 _ - h B 3 y z B t p l R v 6 0 C 2 8 R 9 u l B t 1 i O n 5 4 a i s 9 E l p q H 7 t m K 6 j i C l o K z w o B u 4 L x 0 Q k h i B 6 3 c g p O r g i B v n S 4 - h I t 2 p F y 0 0 B q i L 2 - U w v n E l q g B 5 w y H 5 j w B m s Q i r 5 B u 8 l E r 3 8 B g j c s 3 M 7 n h B 9 o h C n x 6 I v i n C 8 k 9 H u 9 q C k s p B 3 u h B 7 5 I r 5 K i p 2 B 4 l b w h n B m 5 V o t 0 B 5 4 L _ 2 3 C n g 6 B r 9 _ C h g T 1 y q E _ 3 9 B 2 n v H t h u G o 0 6 E g 0 i B k q 2 E o q 0 F y l P h o i R 6 q _ G 1 y p C z m S h 7 o K j 9 s C o 5 g H r i 6 C w o t F 8 8 k B 2 g r I k 6 S 6 2 W i v y C 8 6 q C v 6 z B 4 s i B 1 m o D 1 n 6 C u x X 0 l _ C 6 - 4 C u j 0 B i 0 - C i 2 K 6 4 c 8 z s R 5 t q H q 7 q B t y 0 D 2 k k B _ q q G u _ Z 7 q V g z 0 B s l k F 7 p f s z q C n i t D i 6 t z B 8 y 7 G n g q B 3 t 4 B j 8 X u v q B 6 8 - L j _ 1 H 5 n i B 6 q y D s 6 k B z k Y q t j C g r x C z u a x o _ B z i t L 4 9 r J 3 6 l B 1 9 m C 6 3 W v l w C n n - F q 8 G o o M s w W - y c 1 9 w B h r T y g J r x m B _ i 6 H r w i B w q F p m e i 4 w B p z M v t S t o W u p O w 9 t B 9 q h C i 8 p H 4 4 o B h p j B t p - L q v l B w o J i k K 7 8 w C q l 2 Q o 4 r D 2 1 G j 5 r r B h 2 t V x t 7 C 7 q f i r w B i h l C i w q B v x k B t j - D 3 h 9 B j 4 Q 8 q X 4 p 0 D v 0 r F h 2 U u v L s u H 3 - 7 E z v _ H p y _ F r V x z U j 4 3 B 7 y u B 5 t m D g 6 7 D t t k C y 5 i G p o E x j s E k n s C g 1 5 B n n F i _ e - s W 9 4 f 8 p 5 B - h M s 8 s G y _ z C m r m B y i - G t w j B 0 0 6 D 1 q u B y p r F k r Z x m g B - y r C z r u B k o Y 4 2 d p v v E o m t F 3 _ t F g w H j 6 x I 3 r K 0 8 j B n y Z i o L m _ k B y 4 k K y k 7 B 3 s R z y r G j w 2 B o - 5 D 9 o r B 2 2 t C t x P g _ n C v l o H u 0 y E n 0 1 E x v z B j _ 0 B k o 1 B _ 8 w C s _ g H - h 6 E r n j B h 2 Z _ _ l B u k i L i 3 f w w r B r 5 t H h 2 7 B p w z B 2 s w D o 6 0 E 0 p P i y G z 2 H 5 y m B n o X y r 5 C 0 v q C v i y C l p V n 0 _ B 1 t t B x g Y y z U - y _ F z k 5 B z u m D r w - B q g y F x o n C 0 g X y x Y 2 t p C k 6 i G _ w K w o m C 0 o p B j 3 U j y w S 1 u h I 9 l W j w q E 8 _ a s 0 v F 2 i d 7 - 5 B 4 k k B x q _ L y x P l y l T q m m j B 3 q e r v u C - q g I 4 7 s G g 8 U 1 1 r C h q J m g a - x s B n - 8 G 2 2 K w 1 g B p z z C t o N y t w D 5 x u B 5 0 z C o k o B i x 4 B i 9 I 4 z s R z p P v u s B 5 m f p r q C 4 x 1 D k - y C 7 x k D 8 i U q 3 8 C k 6 k B z r z G - v k D 9 z K m m m B h k W o p L v o v E q j L 8 v P k k o B 0 v 0 C _ q g B - x y B o 4 P 6 4 2 B j w s F z x z C 1 w m E l 6 k H x v _ D 2 x v B 1 z 3 V j g 2 P 6 x H - 3 7 B 4 7 4 B s - 1 C q s n a i 8 h B 3 h i B x o P k g i B 3 m S j r z B k j o B q 8 w C 4 r o B v m H s z o D u y 5 B _ p T w l z B n y m B 1 x c 8 n n W o t m j C 9 r v D 5 - m E w _ o S h m s F 9 5 o K i _ o J t r i D r v h B o 8 H x o 1 I n 0 k B k 2 s B x 1 9 G i j U u _ V w s k B 2 p L 1 t s N w v 3 H i l o I p 3 T - 9 g E o p G 5 k f z p X n x h B u 9 f 3 n 1 B i 4 h Y j n k L 9 _ w B h x V 1 q w C 7 z e x s 6 B 8 h _ K q j l D 8 k s G z i 5 B x 2 v B 7 y 4 C h z Z 9 8 Q s k U p 2 p I h s r C 0 y 2 c k - n P z g L 8 n 8 R t 7 Q z z f n 6 J 1 m 5 J _ 4 l J - y l U w 0 v B g n - B m u u E z - 8 D 1 s u F w m N p z m G u k o n B g - n E n m U 3 y _ E l q H u 2 1 B m g k E t 2 v D v 4 p F 9 3 t B 1 6 _ C _ o G 8 v p B 6 k V w u Q i n l B o i N n k 1 G 5 m m D 2 m s E z u 2 D 7 1 2 J o _ L r 7 p N r 7 k E 2 i 0 Q r l t E s u 9 E 5 1 2 J q 6 5 B x 3 i C v _ q H t v y r B 4 3 R z 8 5 C t x _ C x w t B _ z 2 B g 9 U g - u C m 4 e 6 s x B 8 7 c 9 r 4 B w m L l m l K v 4 o E v q w F 5 6 i b o l 1 N p h i N 5 j p D 0 - T s h a h p k F 3 r j B 0 9 0 J z o 7 C o 9 5 T u l 4 E l 5 s D 2 l n B k m 1 B r p 9 C o 0 Y 2 m p E o 2 q C y i t D 4 l 6 E l g 8 Q 2 4 n C x j c 4 p 1 B 9 _ e t z y 9 C 2 h k z B v v r C 7 k y G m v 1 B r 5 P t l o C 2 s P r y Q i k Q 9 v u C p p l B 4 r x B 2 z 6 B o g a 1 s Y h s Z h 2 m E 2 n k G m l w E l p x B s 5 E - l 5 E 0 7 k D 4 w i B 9 8 r K l p k 1 F 1 h y i H h k g t B g h y 5 F x y z 6 Q 3 m l 4 K 9 s R t n w X z y _ l J 1 k 3 - G u 0 m x C 2 h p H o 6 6 g B g n r V 9 - s l C 1 v n F j 8 g C p 8 z N 9 t q O 9 5 9 x B q 7 l - B v 4 v B o q q I 1 k x 8 D i p x 4 D 2 g 2 D t g 9 D q 2 x H - g h D 1 w e 2 l j B 8 1 w B z k 5 D j 0 u c l 3 a g u 2 s B m h - G h 5 U y 8 s W 7 _ u C 8 t o I h 6 l C o w 8 B 9 - i F 8 q N y v 8 B t o 1 B 4 _ x F y v _ C 1 q 6 D 1 o l F r 6 6 D 9 n g K 5 s 5 E _ 9 6 6 B s 0 _ J 6 5 j D y g u 2 I q w Q n o 9 D 2 k t B 9 - i H 6 4 J l p x B j s w L _ y 7 D 5 v 0 I t _ F - 7 S 4 0 v C 1 s e w g o E o 4 z I 5 8 T o 7 N u 0 - H j 9 i D g r 8 G s k j C i 9 g B q g i D 3 i r B x k s B v w h B z k 1 C p o i B 2 - i B 2 v n E x 5 p P 1 6 6 p O 5 i 2 H k s d 5 g k B y l s E 6 w o C 8 - q F s _ 9 J w 7 6 F s j l B _ y l D z v v D x s o E 4 p m H i - n C z 8 7 B l 7 Q 5 h h P 6 0 3 J t t v E 4 8 k C 3 p P 5 6 5 B h 2 n B i z r L x t 8 D v s h B 1 i r B 4 m s D v o z D 5 6 p C 5 0 r D t p t C r m y C y 5 s D 7 7 u B n r u C j w g E y 6 y B o x 7 D u u 4 E 0 _ m D _ k v C q 4 t C x u o B _ m Z v - I m y 2 G h m h C o t i G 4 r q F u u 0 B q l V r 7 3 G h p 2 B _ z P 1 y b x x z B z _ X z m Q 2 k z B r s - C u s - D 5 g 1 B x 8 u B u k j C 2 q Y _ s w E _ 4 j B 3 1 K 1 p N s 5 W 1 0 Q g v q D p j P 7 x U 6 t - O l q m 2 C 8 - q V w r p C 8 _ z U w j c 6 y h C g o r M 2 8 s R s y 8 B 2 i w C q i J w v 4 F i y v C r m 2 B 9 6 3 G 3 m 2 6 B s w 6 m B w h a n 5 s C y n j C l j 7 C z x 3 B h 9 S w 2 j B 5 v 1 H 6 y r E w h - B i 2 o D s 4 c x g 5 B i 3 o D l g r B u j N s 8 8 E l 1 U x 7 v B r y 8 B 2 w l E 8 t 0 G h m p Q 2 w e 6 q X 7 - w D q 2 b 5 3 8 B q 4 S x 3 y H q l 5 C p l G l y X m z V k i k X v r _ B m h j l B y t i 7 C g q h Y 5 2 j w G 5 m i l O 6 1 y x H - 9 x - B 0 x n C t J n v j G l 3 y i C p 4 3 - C s p x J y q 7 m C x y 0 X i k 7 2 D l u 5 X 8 4 1 M 8 w 1 D s g w 2 D _ w 0 4 B u 6 5 D x j p G 0 6 3 C 9 - S h j 6 C - q E 1 s F 1 4 7 B m 1 H y m x L t 3 D s h i L 7 3 Q 9 4 0 B g m 8 O 3 4 0 B y _ 3 D y 6 1 S - 9 0 N 1 j i T u s I g j o B z y k n B t l 3 2 B l o k G 9 4 k C w g f o g o E 2 9 1 B 2 _ h C _ - _ K p k q D g 0 v C g 3 p B 3 t 6 D 4 x H q 8 j E 7 p q B p l o D 7 g 1 D 1 p o D n g w B 9 k 3 D p z 6 B 2 7 q D j 1 R 2 o Z q k 4 D 1 o k B 6 h i C i g a z t h C - p V p l t E 6 y 8 B y n h B 6 r 8 B n t r B 9 l h B h u S 2 3 h H t - W j x M 9 v y B - r q C z x 9 B z 8 _ M 0 3 2 N 6 s w B 4 i k C i l 7 B h 6 u E 9 w e 6 g 2 C _ x v B g t k D 0 m 2 D 1 3 1 E 9 l T 3 _ k B t r y C v n 0 B 5 i h U r k h D 8 m O m g i B 2 z l G q s _ C 6 - W 7 1 j B o 8 v L 4 j x C 4 4 1 B 1 8 c u w k C 6 2 u D _ r t B z s 2 B 1 1 Y 8 u o B i w 8 L r 4 K 3 2 S 1 k W 6 z s B _ g 4 B h h q B 8 7 4 C u t w B p o 8 E v 0 0 B n 2 d y _ u C 2 t n G 0 s o B o - J 6 t x B u p W k t T r w 6 D 0 t j D w - m B i v 9 9 B w r s G v q w J i p i a m k - D 5 4 T i 6 w I _ q u L n 2 u C i u 6 B 9 3 m F j - 2 E s 8 h C o 0 t C g 0 m M - j H - u Y 0 9 s B 2 w V w z Y j q R l _ W r 6 D p g p C y 9 n B z _ L y 6 _ B v l G m w 4 C 0 1 Q 3 3 - E w 1 q C q q 4 B h 3 T s 7 R p 0 0 F 0 8 _ c - p L h z 3 E t 9 u Z x - - I s 5 n J r p y J w x w B 7 t O o - q B 7 j i C 1 u 1 Q g u z B _ o z C p g 2 C - z n C p t o B n 0 8 D 2 8 T h 2 V - w R 1 0 q B n 3 - B 0 s g B 5 y O k s G 1 o 6 H 1 j e h q n B l u q D z 1 K w 5 3 D u x 8 E t 3 W u 8 7 B t 7 h D v v 4 E m o 7 D - 3 o F j x p D j x 4 B 8 m k G 0 k h E z 9 9 D s _ v E x g s B l i _ H s m - E k w 6 B 1 x X r u - B l g l C 8 1 q P - p 5 J o h 2 E 6 p j C r 7 i O 2 4 j K l g v M p 1 r K 5 4 m E s h _ T 5 7 8 P i 7 j E z k q D q i 4 D 7 l I t x u B t o b i 7 r E 6 8 4 N q 2 k C 5 1 j C m o n J t w s L 1 u k C 8 m h B t r _ C t 0 0 G g s p G - h z G o i 7 D 4 p 9 K i q n C y 7 2 z C p 9 r Q 2 n 6 E 8 x 9 0 B 1 6 3 L 4 h _ C 1 i H i - o B 7 y Q o k m F r 5 m C 4 u X 4 u v B w w P o t q D 4 8 c u m I j 6 r F _ 5 u G - s k C 1 q V k u S j n g F y y d x 8 I y v V 1 s i B h y z B - s o B 4 y i B v g q B q u z B 3 j k B l x a s 5 M 9 v q C _ 6 g F 9 k i E r - R x 6 4 B w t W v n 3 C p l m E m s 2 B k o X j w J t 0 H u o J 0 g N h 9 9 B n 4 h O 3 s l C x y v B p m h B x l x I t 2 Q 3 q g D s 3 r B 4 l x L v z k P 4 p l C - u O z n U 5 9 X k m j C - 5 1 B z y l B z y w E o m q C l 6 q B k o O x o V v 1 I k w 8 E g h w B n 7 v G l o u E u 9 F o 3 f y _ - B p 1 H 1 3 w C r y Y h o L i l p F v n - B 6 l y B 1 q n E 8 g x B k t P h l k B _ t R 7 m z B o u 4 C g y _ H o g v B q t n K s w 2 B 2 3 m C g 7 5 C 2 4 o G 2 u w J 2 3 h G _ x z H - q j B w 1 s F y t h I i y o C 8 _ 0 C t 5 j B 2 l q C q 8 s C w r s S q p 4 L _ 3 q h B n w g G s z v b x r 0 P 7 x i D t u p D q 1 P p v T j p b k 7 j B v z b - k H l z 2 L 5 u l B 8 q J n t t G k j j E g o 6 C q 9 v G 5 1 v B i 3 W j 0 E 6 h T s 4 k B 5 p n B t 3 X x v 7 B 6 v g K w h o I s 3 U 9 _ m C t p a 5 z U i _ M 9 4 N t m S i l p B m 5 l B 3 - S k t G 4 m l E _ 4 h B 6 7 f z q k H i 8 z F y h 8 L 4 5 c l i 6 F 4 u e p k n G 6 x 8 w B y 4 b i 6 4 N g q 1 B s 3 q F t r z B h 4 0 D 3 h i C h j e j 2 j D t 4 K 0 l j C l i m E v 8 q B 0 w v D w 3 k B p n u F v 7 k F 4 n x H t k z T u n 2 F i _ s K m 2 u I 2 7 Z y q m D h 6 i B - u j B 2 0 p B v v 9 F u 4 w D i 8 g E 9 l n G z 5 3 C 4 5 2 J 6 - g F s x c m v r O s - T u j U 7 s u E 3 x X h g q B - 9 J 5 l V w p r B 6 w u B 5 p n B n r _ N g 2 l B j 1 5 B j z v B i x y B 5 n r G o j 5 B z p w D _ 2 n D y p 8 K 1 _ y L 7 q 6 T 4 3 z J 3 h x Y z 4 x d g u n J t l 5 Z z i i S w 9 v C i 2 r C h 3 2 W r v 8 Q 6 1 9 B h g t G g u g B z 1 z D q 9 5 Q r r 5 F _ k X i 1 _ B i s n L s 0 c g 4 i C z h g B x p x J j g z B w j 2 B r _ o C o 4 7 B 2 u u C k 9 5 F w 2 8 P o h 9 B j g _ F y w z B 1 z 3 C k y u U t w p C y 8 7 t B q 1 v W s t 4 G z g z Q 6 r 4 D y u i F 9 - 1 C t 8 U y x t 3 B _ i n C x - w K v 8 9 C r 2 h j D x 4 x K s h j F v - z j B p 9 s G i n z G o x o E 8 1 8 F y p 3 6 B 6 2 h Q 5 3 6 o B o r z U w 8 3 F x 5 v F w u s B _ s r O _ o x z B 1 m 3 H 1 h 9 M 5 z - C x r 4 e 0 7 x I l o 9 L g m p G i t s B 6 k u k C r 6 y N u _ _ 8 D w 9 s l B u _ u T p t x w B 4 8 v C v y 2 N t 6 p r D o g s X h p 4 J 8 m r n B 9 o 0 K h i t X 6 3 t P k o m G 2 m k E j s j D s _ s C y n 7 N q y k F q 4 l W - z h C x 1 p Z o k i H g k 8 U 2 5 n H 0 k m I z 0 n E 4 7 p B g y s J o u o q X i 7 s P s - o G u 5 7 r C h - j T w _ o I - k n G 1 s l D g y 0 D q q r B 1 8 8 C u p S 1 l 8 5 C q o r G v 8 7 B 6 8 y H q 1 o B v 5 n T p g s U r z u y D p v i m F p i t B m g s n M u 6 4 g B l 3 m w B u _ 8 T k 1 1 S y 3 j z C j 7 h O r l o K 3 h i B 4 v g D v 9 - I j l p D z m x C s 2 l V 0 k 1 3 B s y - R 8 3 2 O g 8 2 v C 3 u q K 4 u n x E r p m x B o o p u B o _ q N s 6 0 y B 3 0 n I z 2 r d 0 k t E x k s R n u u H i y U p 9 6 K s z m E 8 x 8 h D w x c 5 t p E m x o Q h r 7 m B 8 3 j i C h s 1 B 4 2 y O 9 t 4 F 2 q x D n _ k m B 3 u t D m w x 5 D s 0 l J _ k 5 v C z 8 0 S _ _ u F k g o P 8 v r I p p i R h 4 9 H m i b y k i J 8 5 - 7 B w 8 1 E k q M z z q G 5 l z C h r t W v 4 Q 5 y o G s r 6 C z _ N _ h W q _ 2 B u p T v q k F r 5 w C l r x C t p y D m B x j j C 5 y 0 C 8 i 4 C j q m B & l t ; / r i n g & g t ; & l t ; / r p o l y g o n s & g t ; & l t ; r p o l y g o n s & g t ; & l t ; i d & g t ; 7 2 6 8 9 2 2 0 0 1 2 9 1 4 7 6 9 9 3 & l t ; / i d & g t ; & l t ; r i n g & g t ; r w s q 8 2 _ 9 y C s n d n I 2 E u h H h F 1 s a 9 G z M n C l C 5 h B q q D k F 8 E & l t ; / r i n g & g t ; & l t ; / r p o l y g o n s & g t ; & l t ; r p o l y g o n s & g t ; & l t ; i d & g t ; 7 2 6 8 9 3 5 4 7 0 3 0 8 9 1 7 2 5 1 & l t ; / i d & g t ; & l t ; r i n g & g t ; 9 q v 6 u t m s y C w C z F s N 5 L 5 H j F 8 D r E w L 6 B u X 8 B 3 C k D i F z 5 C & l t ; / r i n g & g t ; & l t ; / r p o l y g o n s & g t ; & l t ; r p o l y g o n s & g t ; & l t ; i d & g t ; 7 2 6 8 9 4 7 7 3 6 7 3 5 5 1 4 6 5 7 & l t ; / i d & g t ; & l t ; r i n g & g t ; y 4 1 p n 7 8 l y C w C 0 C g K s G k G l B z C w I r G j G & l t ; / r i n g & g t ; & l t ; / r p o l y g o n s & g t ; & l t ; r p o l y g o n s & g t ; & l t ; i d & g t ; 7 2 6 8 9 4 7 7 3 6 7 3 5 5 1 4 6 5 8 & l t ; / i d & g t ; & l t ; r i n g & g t ; 6 i n 2 u u 9 l y C t D v D 1 L k E o e _ G m E o C m C w P s L n E x 2 F u H & l t ; / r i n g & g t ; & l t ; / r p o l y g o n s & g t ; & l t ; r p o l y g o n s & g t ; & l t ; i d & g t ; 7 2 6 8 9 4 9 9 7 0 1 1 8 5 0 8 5 4 9 & l t ; / i d & g t ; & l t ; r i n g & g t ; g h n w y x 7 0 y C 4 G p I 4 C o m B z K k G w F 4 o B 0 T r C i D m W & l t ; / r i n g & g t ; & l t ; / r p o l y g o n s & g t ; & l t ; r p o l y g o n s & g t ; & l t ; i d & g t ; 7 2 6 8 9 4 9 9 7 0 1 1 8 5 0 8 5 5 0 & l t ; / i d & g t ; & l t ; r i n g & g t ; j 7 3 t 1 _ 3 0 y C x F v L n F m G 1 G q I l J 7 I & l t ; / r i n g & g t ; & l t ; / r p o l y g o n s & g t ; & l t ; r p o l y g o n s & g t ; & l t ; i d & g t ; 7 2 6 8 9 5 3 9 5 5 8 4 8 1 5 9 2 3 5 & l t ; / i d & g t ; & l t ; r i n g & g t ; 6 z r - x u j w 1 C w C v D p T o R s B i E k M s D 0 F 6 v B t G j G & l t ; / r i n g & g t ; & l t ; / r p o l y g o n s & g t ; & l t ; r p o l y g o n s & g t ; & l t ; i d & g t ; 7 2 6 8 9 5 4 1 9 6 3 6 6 3 2 7 8 1 2 & l t ; / i d & g t ; & l t ; r i n g & g t ; m x n n _ 5 z x 2 C 8 U x F 8 G p F n n B m J 0 M i E 8 D n H 4 S u D 2 D r C 9 I h B r a q F p M s K 2 N & l t ; / r i n g & g t ; & l t ; / r p o l y g o n s & g t ; & l t ; r p o l y g o n s & g t ; & l t ; i d & g t ; 7 2 6 8 9 7 0 6 2 0 3 2 1 2 6 7 7 1 8 & l t ; / i d & g t ; & l t ; r i n g & g t ; r v 3 u 4 y 3 2 0 C u y B t r D 3 F u G h D i C n V 2 - B t B x C s I 5 q B 2 D i F _ E & l t ; / r i n g & g t ; & l t ; / r p o l y g o n s & g t ; & l t ; r p o l y g o n s & g t ; & l t ; i d & g t ; 7 2 6 8 9 7 0 6 2 0 3 2 1 2 6 7 7 1 9 & l t ; / i d & g t ; & l t ; r i n g & g t ; j i s r h u t 5 1 C v F r I s G v H 3 G 4 F m F s H & l t ; / r i n g & g t ; & l t ; / r p o l y g o n s & g t ; & l t ; r p o l y g o n s & g t ; & l t ; i d & g t ; 7 2 6 8 9 7 0 6 8 9 0 4 0 7 4 4 4 6 6 & l t ; / i d & g t ; & l t ; r i n g & g t ; r g 8 k _ r o 5 1 C w C 3 X 4 E o G 0 I z C z E g C r C g D j C & l t ; / r i n g & g t ; & l t ; / r p o l y g o n s & g t ; & l t ; r p o l y g o n s & g t ; & l t ; i d & g t ; 7 2 6 8 9 7 1 7 1 9 8 3 2 8 9 5 4 9 4 & l t ; / i d & g t ; & l t ; r i n g & g t ; u n v l p 3 - l 0 C s E y E 6 C j F 5 y D 4 B w D 3 E p G - T u m B & l t ; / r i n g & g t ; & l t ; / r p o l y g o n s & g t ; & l t ; r p o l y g o n s & g t ; & l t ; i d & g t ; 7 2 6 8 9 7 1 7 8 8 5 5 2 3 7 2 2 3 5 & l t ; / i d & g t ; & l t ; r i n g & g t ; v y g n h u j z 1 C 8 Z x D 0 E n j B j D h D i C 1 5 B z C s I q F k D g F 4 g B & l t ; / r i n g & g t ; & l t ; / r p o l y g o n s & g t ; & l t ; r p o l y g o n s & g t ; & l t ; i d & g t ; 7 2 6 8 9 7 4 7 7 7 8 4 9 6 1 0 2 4 3 & l t ; / i d & g t ; & l t ; r i n g & g t ; l 2 v q m h 8 x 1 C 4 M x X 2 J z D q J n S v b 6 I 0 O 0 c h R 3 C t G h Q j U 3 P & l t ; / r i n g & g t ; & l t ; / r p o l y g o n s & g t ; & l t ; r p o l y g o n s & g t ; & l t ; i d & g t ; 7 2 6 9 0 2 4 4 6 2 0 3 1 2 9 0 3 7 2 & l t ; / i d & g t ; & l t ; r i n g & g t ; 3 o s 6 l z p 9 0 C i r B x c - O 8 J - B s C h D - C v W 7 C v E 7 C v H q D r q C 4 F 0 B p C 7 Y j C & l t ; / r i n g & g t ; & l t ; / r p o l y g o n s & g t ; & l t ; r p o l y g o n s & g t ; & l t ; i d & g t ; 7 2 6 9 0 2 6 7 2 9 7 7 4 0 2 2 6 6 0 & l t ; / i d & g t ; & l t ; r i n g & g t ; j n 2 y _ 9 j 9 z C w C m n G k n E q 8 D y g C o G m u M n 0 M w D 5 8 D m F 2 t B _ _ C 0 y D & l t ; / r i n g & g t ; & l t ; / r p o l y g o n s & g t ; & l t ; r p o l y g o n s & g t ; & l t ; i d & g t ; 7 2 6 9 1 3 5 4 4 3 9 8 6 2 1 9 0 5 2 & l t ; / i d & g t ; & l t ; r i n g & g t ; 6 t p g - z r l y C 4 G v L 2 J 0 E k K q C m M 5 m B m Q v W s C g E r K 6 S 3 6 D p K x C 5 J g C r C g F k F _ C q E k a 8 M q H n G k D n C v k B h x B s H 4 G t F n G _ C & l t ; / r i n g & g t ; & l t ; / r p o l y g o n s & g t ; & l t ; r p o l y g o n s & g t ; & l t ; i d & g t ; 7 2 6 9 1 3 5 4 4 3 9 8 6 2 1 9 0 5 3 & l t ; / i d & g t ; & l t ; r i n g & g t ; 6 q v 3 z 3 0 l y C t D w E 1 D i E _ w B p K t E x E 5 C 4 K _ E 3 p B & l t ; / r i n g & g t ; & l t ; / r p o l y g o n s & g t ; & l t ; r p o l y g o n s & g t ; & l t ; i d & g t ; 7 2 6 9 1 3 5 4 4 3 9 8 6 2 1 9 0 5 4 & l t ; / i d & g t ; & l t ; r i n g & g t ; q w r r p m 6 l y C 0 J 1 D M 3 H 4 C l D h D 9 C t E 1 E j E 5 C C 0 B n G j C & l t ; / r i n g & g t ; & l t ; / r p o l y g o n s & g t ; & l t ; r p o l y g o n s & g t ; & l t ; i d & g t ; 7 2 6 9 1 3 5 4 4 3 9 8 6 2 1 9 0 5 5 & l t ; / i d & g t ; & l t ; r i n g & g t ; w 6 j 7 r 5 3 l y C 4 G t I k J k G l B w D 4 F 0 H s H & l t ; / r i n g & g t ; & l t ; / r p o l y g o n s & g t ; & l t ; r p o l y g o n s & g t ; & l t ; i d & g t ; 7 2 6 9 1 3 5 8 9 0 6 6 2 8 1 7 8 1 6 & l t ; / i d & g t ; & l t ; r i n g & g t ; 5 n t j 3 0 q l y C q z I j v B - - D k m E o w D l r D w E 1 D _ o C g E 4 1 F x j C j m E 5 l E w r H 6 c r 1 E q c w i B _ B q Y _ W i D q t B 0 z D o s C u B & l t ; / r i n g & g t ; & l t ; / r p o l y g o n s & g t ; & l t ; r p o l y g o n s & g t ; & l t ; i d & g t ; 7 2 6 9 1 3 7 7 8 0 4 4 8 4 2 8 0 3 6 & l t ; / i d & g t ; & l t ; r i n g & g t ; m z s 0 5 i m t y C u C g a 6 J 0 M 3 F 9 F 1 K k 9 C 3 K m G c x C n n E n J y L t N w L 3 E k O _ E 5 D & l t ; / r i n g & g t ; & l t ; / r p o l y g o n s & g t ; & l t ; r p o l y g o n s & g t ; & l t ; i d & g t ; 7 2 6 9 1 3 8 0 2 0 9 6 6 5 9 6 6 1 3 & l t ; / i d & g t ; & l t ; r i n g & g t ; g l - 9 t _ 7 0 y C s l D j r I y E 6 C w k E 7 S v D 0 E s G 5 t N 0 t G h a 2 F m F 3 - B p l B y D r C p C l e 7 q B g D j C & l t ; / r i n g & g t ; & l t ; / r p o l y g o n s & g t ; & l t ; r p o l y g o n s & g t ; & l t ; i d & g t ; 7 2 6 9 1 3 8 0 8 9 6 8 6 0 7 3 3 4 8 & l t ; / i d & g t ; & l t ; r i n g & g t ; i 4 4 x h y w z y C j o B q w D v D 7 i B 6 4 B i E - R i C 7 Q 2 X t N 6 c 6 2 B 4 H u H & l t ; / r i n g & g t ; & l t ; / r p o l y g o n s & g t ; & l t ; / r l i s t & g t ; & l t ; b b o x & g t ; M U L T I P O I N T   ( ( 3 2 . 2 6 9 2 0 6 9 7 5 9 7 0 3   3 4 . 5 6 2 4 0 0 0 2 0 4 1 7 1 ) ,   ( 3 4 . 6 0 6 6 4 2 9 2 6 4 9 0 7   3 5 . 7 1 0 8 7 2 2 3 7 9 9 2 8 ) ) & l t ; / b b o x & g t ; & l t ; / r e n t r y v a l u e & g t ; & l t ; / r e n t r y & g t ; & l t ; r e n t r y & g t ; & l t ; r e n t r y k e y & g t ; & l t ; l a t & g t ; 4 0 . 3 9 0 1 0 6 2 & l t ; / l a t & g t ; & l t ; l o n & g t ; - 3 . 5 5 4 3 6 6 1 1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5 6 7 3 4 3 1 7 4 4 7 1 2 2 7 8 0 2 3 & l t ; / i d & g t ; & l t ; r i n g & g t ; p y 0 s i k l v f i q n v F 1 2 h _ G i w 5 r C v 0 l t R n 9 a u w g w S i 5 F y t n n U 2 y C r n 4 r Q s i t 5 D o 3 i t E p - x z N k 5 4 z 1 D z i m c s 6 _ y J y u m n I u 5 1 x C h y h o N h 0 0 O j n 4 j F 9 u w 3 F h 4 S 3 8 1 3 J q 0 M v 6 u i B u i g t B u r x 7 M 5 v i q U 1 1 n C 5 l - 3 W u - 1 2 B 7 3 x k D k 6 x 8 D k i l 0 a 2 k 6 B s r w n Y l v - - F s o _ B g t q 3 E r 0 8 2 U 4 1 5 p E v j 5 k G v r 8 q M 1 u 6 x B v q 7 l B g x 4 k T y - 4 1 E z 4 c x r q y P _ s 5 1 O g o N u m - x P v t m V k 8 8 s J t z z 9 O q g 0 _ D w l p w D 2 j 2 i J l q n R r 3 0 k L y l _ k L m p r k L 8 0 J 8 o t g E s w 7 k P z r 8 3 E t 7 j m D x 4 7 m _ B u _ t 3 J t u Y 7 _ 5 k Q v k 3 z M _ x 5 _ r E o g _ d v z z 9 O 6 1 o 9 O h i w c 0 u 7 w I s s 9 x B n i v t K m q w i H 0 4 m u E t 9 7 j I n 7 w t D v s 0 p D - o 1 v H h j v j G 4 5 0 3 C 6 1 o 9 O 8 n o d _ h p u I t z z 9 O p j k K s h r x H - t 8 8 H 0 3 m p I u p t k N 0 k 2 o E g - i O p z - y N h j g 2 H 9 y _ _ B i y u 9 I g i x o k F j p 4 u B r 7 7 - J m 9 y - J r 7 7 - J p 7 7 - J x 2 4 _ n B 3 s t _ B n r 8 j D z - - 2 B q s - 0 E p 8 n y N 6 p y y N t 3 8 y N 0 t 6 5 K x g m C 4 s - 2 u C q u P k t 6 F i u i y X w z i l G j m z 3 G u w n 0 R 4 g M 3 t m 0 v B 0 z y 3 P g _ 9 5 S y i u t C x u q t H 5 3 u h S m - w x M m 5 9 P l j t 1 G s u p z 1 D 4 1 g r H - z 4 _ K - z 4 _ K t j n 5 D y _ 4 J l w Q 0 n z i B 5 i k 4 W 8 j w t G o s y - E 2 8 T j - m 6 L 2 8 2 4 G i p 5 X w i Y 4 _ D 2 y r m c t 1 x 8 B 4 s - 2 u C 3 9 u L q 8 4 n C - 0 6 o L 0 4 y 9 F h k r i E 5 _ 9 h C n 9 q 6 G y 1 j s Q 2 i 6 _ C 5 i 2 9 E g m k 2 E 6 - i 8 C v z z 9 O 3 9 n 8 O 3 t m 0 v B 8 9 m h I l 1 s n P t r 7 x E 6 q z s C 6 s i 0 u B 7 _ _ H 9 q u - H k _ z _ K k _ z _ K p j 5 1 F 4 s - 2 u C 4 z l o D q j - 4 J j x y g D y q v u R w 4 I n 6 o F - g g i g B i - p F n 4 - 1 b x 2 k I o 5 g t O h x 4 M k j 4 - J _ 4 6 0 H k 5 1 h B g 2 w s O i 2 w s O 7 4 9 B 2 u l m _ B 8 4 q 1 C x i j y J 4 m u j D 2 9 5 _ B o n w 1 P 5 q M l y h 4 d r s 7 v B t x K _ w q j U 6 q w h G m s s 3 D w v l B h j z m c 4 n G p o m 4 B 0 r 7 h K z k n n P 9 7 1 n D t v 4 - i B 5 4 2 h E 8 h s 0 u B 1 d 5 0 q i L g 3 u m C r s 6 u J 3 t m 0 v B - n u E v _ 9 r Q z o q 7 F r 6 h j B y 3 k Y w 5 l 8 V - v g _ B - v 8 c n m p 8 N - v g _ B - 4 j 1 H 8 w z _ C - 1 o - D 4 _ 6 g M n o u 7 C 7 i 1 U k 5 r n r B h q 1 5 K s y 9 z E g v j t E 7 2 r i D 0 5 z 0 S w w w 7 C 4 7 D 0 5 z 0 S 9 2 r i D v 0 1 i D - m u 1 L i s B 8 q 9 1 T 1 o 5 T u 1 k y B o 2 s h P 1 8 4 p Y 8 u 6 Z x t n o Q 8 i l f 8 x v j B v t n o Q 5 k 8 k E - j k w H t v 4 - i B 8 l g V s x u s O s x u s O 9 p 7 P 7 r y S 1 3 7 0 J n j n 6 Q _ l u d 9 j - 7 C m p 4 n H 9 i 7 r Q l p t q B z D - k - 3 H 3 m q n P o s j 4 E z v k m D - r 9 j G x z o v C 9 i 7 r Q - - _ 5 D i g g y D 2 k q o N v _ 6 E 6 l 4 C y 7 7 t e 8 n f h g 5 s g B k 4 h N h q v w Z y w z j C s 6 1 _ R i n o k F 6 l x 3 L w 1 p W 0 r 7 l G 9 _ u _ D 0 6 p o b 9 O h 5 n v b l h o 5 D 7 q n r D o 6 9 z B 2 r n 3 U - t 7 d h j 2 q E i p y o C 1 v 6 2 U u l _ d 6 m 1 t D p 4 y x P 7 4 q K 2 - 4 9 N i q 1 o K y l 0 5 E m 9 5 w W u t w N _ w h P 6 i 1 o M x 1 x 5 S k g w f y j g i B w 2 v v K o l k 9 E v 1 z 7 O 5 8 9 8 E g u i D u 2 g p E x n h x M 0 p w 1 B t v 4 - i B t v 9 i L s s 6 _ C 7 x r h I w r 6 B g 0 h n P 7 w r N p t q z K x 5 _ V - j g j S - g 6 I - o x 1 J r s 0 o D _ l z h 3 B n r 6 S o _ l X x k k k E r h y - M y n 8 - M 6 u h _ z B 0 p 8 m D g 5 6 H j 9 r B j n 4 u C v l w y X u z t y B i i j 9 H 5 h 2 s O z p z y K z n 0 K p t g r J l k t f 0 1 j s Q r 5 8 - J x 4 7 m _ B w n g s H 4 x y H 4 w m m P u q h n T i j g 5 B r k O m y 2 i G y u y i F 4 4 i p W 9 v o q C 1 3 0 s H 2 5 4 D 1 q 8 r L 1 q 8 r L 2 6 _ 8 G 9 0 W n 0 D u 4 6 N y s g w h C 3 5 _ j J o v 3 G 6 - i I 4 l p s O j 9 z s O r x - 2 B 7 o 5 r F u 6 u x M k p _ i B q k 5 k B v g x o N w u n u B x y _ 2 C w s g 6 S m r p U 5 m t v J p x l 1 B 7 t y q C 0 1 j s Q g t 0 h B q t y 4 C 4 h k i 1 B l 3 w q I 7 x z Q n 8 0 0 C 8 o 3 s D 8 n r h M t 9 2 B 3 v 4 o O 9 i 7 r Q 8 n E z o 0 R 4 1 g s b k u u W g q 2 p J 4 9 - 5 C z w 4 r L n z r s L g 3 h i C 9 4 g B 9 l - t R 3 w 0 K 8 k r 3 6 G y y 1 j B k o o m Z j l n M 6 4 o 4 f u t r D 9 6 c m 7 - v C x 2 i 8 D p s 7 y F p r 1 l B k 4 7 t E 3 8 x - F q w p 3 U p 8 r 2 C w 8 0 C u j i r P t 3 1 _ C 5 8 p y X o 4 y T _ i z y B v l u w M h w i x H k 1 v o D 3 o 5 T 4 7 2 7 J s q r s O 5 3 k y I - 1 g Y x p Q o 0 1 u N 3 h 2 s O x v l - B 5 _ 6 r G n _ 7 1 B l o x x Q j 4 l u B 0 7 r o N y 7 r o N 5 z - l L y 3 y G t z t 3 V x h i a 1 p z q X 0 4 v K p 7 9 h B 3 - x j J k p 7 1 K k x 3 r B 8 x k j D g z q y S w h 0 N k 9 y z v B 3 j y r d 0 2 J 0 h o 0 F h 2 m 2 G s k 5 5 N m z j J s y E w 7 3 h W 5 8 o j K m _ h x C - 8 _ 8 B - v s v L 8 l p _ D 7 w 9 3 H o z n n H _ 6 m q Y x u v 2 L g w 8 c o i p m a g w 8 c o i p m a g w 8 c g g g x B 7 t 2 r G 9 5 - n _ B y t D 2 r _ v F 9 h o m C j 2 w s O h 2 w s O v v g x L 1 2 g F k y y 2 D 6 h _ 6 G j 3 h u L r x j 3 D t x 2 w a h 6 Z u o o K g w o 6 X 9 x - x B v 2 s 3 R 2 j _ 6 G i l w j I 3 r v 4 D n 7 v l C 8 2 2 h N k 5 x 3 B r k r q Y 5 9 o m C - y i B 0 3 _ - I q i j 3 U 1 l r p B x 6 y I y - r 2 G 2 0 8 j R 2 0 8 j R x 6 y I j y 8 q I - p r Q 9 r n z F 4 g 6 X 8 u o P p o q B h 3 i v T u m v v T r 8 6 O 3 9 _ 9 N _ _ k 2 C r l 7 p J n 0 j K 7 t - t S 4 l z t O x m 3 j B z i r i J 7 h q w C 0 h p z P y q z B v t i t R 2 n 4 a 1 q 8 9 6 J g z o s I o 2 n 1 H w 5 r 9 K s h 4 0 H 4 u t p E k 0 z y F s _ w 2 C v m _ 4 D h w 7 7 M 9 i v 4 K w 5 p T g 2 o h D 1 v 6 2 U h r g o D h k g G 3 m q n P 1 m q n P t I z s u M j h m n W - 0 k u C z y 2 z Q 9 2 y i G t v B 4 8 k k I h 9 2 7 U i t s K 4 - _ r a _ u n _ C v 3 0 2 L z _ z w L _ 2 s E x g o s H p 7 7 r D x z 3 z P i 0 - Z z v h m B v - _ 6 d r q v C 0 3 8 p B 3 w x m M k 5 n 6 M o t 2 p B s u p p W 8 1 j Y v 4 r 2 C 5 w 3 1 F x j y q Y j x 0 K i 8 p 5 K 6 m k p D g m p e q 7 v 3 W i u m 5 G 1 w _ 1 E 2 6 q 4 W 1 3 1 - B n _ w l K s 5 5 E o 6 r 8 E 0 g h 1 R - 8 s 1 R p t j D w 3 8 k P 3 i g v G i u y h D x y w - F s q l o D i 4 0 h S z w u 1 M h - k I u j p N 7 k j 5 V 8 o 4 l B q u 7 j B 3 r _ t R 6 n s k C 4 k 2 k a _ 4 3 I p h 0 H w s 7 s a x x q F 3 g 4 h g B w 2 r F 4 6 v B x t l 1 d v x q F o u v h Q w _ j n B _ z r k J v n y h B k x m s Q i _ q _ G t g x v E w o K 3 i 9 0 j B w o K 0 i h y M 4 _ p 8 F w o K 5 i 9 0 j B v - J w 2 v v K 7 u 2 m E j x z 6 E m u 7 4 C 1 n j i B g p r 5 L q 7 8 w L v v g h B j n s z B x m n v M x s r o J k o s 3 G x o 3 1 F q 8 x Y l 7 1 _ z B 0 6 k i J n g o L r h y - M - v 6 6 L m 2 r 6 G _ 2 - 0 H k u t v O i j 9 q D s v 2 n D 6 j q 2 I l 9 9 v C z n p y H m 4 9 z G n 9 9 x P x 9 q 7 E - i k 4 N 4 y u 4 N 7 6 h w B v w 5 n B k m 1 5 H y 9 8 u M t 5 w q F o s z j Q 7 v o q D l x u o U u t g 5 B q g r u K t h 0 2 C t 1 4 5 J h z 6 J 6 p y y N 6 p y y N y t k 7 B 7 y r t F x 5 v E l t z o B u w 5 4 B 7 o 9 0 F 5 t n 4 N 9 5 3 p F t 1 8 z v B o g t p F g w s L z x y _ d g w s L x u j s X 6 5 - S r 4 3 V _ h j 6 I 4 _ l s O 3 j j o C i r 0 s D 7 l n t E z v j k L t 1 3 J k 1 t j d z s t f k h p t T 6 4 w m B 4 h s y B j m x 6 M 8 2 p m G l m x 6 M 8 2 p m G w 2 r F w z 8 h K 8 2 p m G j m x 6 M 8 2 p m G 1 x K 4 r 8 8 I r 3 1 u R h 4 x h B o n x p N s 6 u p D w 0 o E o z q y g B 0 y m E k 1 h z C 3 3 0 u H 0 1 j s Q 2 2 v n B 9 j 5 n B 7 n 3 h D o p h p _ B u y p o E v 1 v g D 1 w q C g s i s L 5 h o J t v 4 - i B q v g o Z x 1 x B k - q y c s 9 j C 3 t m 0 v B 5 z 9 5 D j j r U - j v s Q r n 4 r Q j x n f 1 z 8 m h D h 3 0 o D 7 s 9 F q j z v T 9 y - v T 2 0 y G 0 6 l 2 P 4 j 4 C t 6 2 - L - i k 4 N n 8 j 8 E w n 8 k C 9 h B w i t h L w i t h L t v 2 h L r v 2 h L w i t h L w i t h L t t 6 p H i k m X h p 1 r C 4 1 n j J w - r I 7 6 q o M z r q y P i 4 6 L v s 1 k L l y 9 g C 5 x r t F 6 2 m o N 6 2 m o N 8 g j h E 0 w u B h l q m C s q r s O s q r s O 5 h 2 s O i m g 3 D - j o 0 1 D l z t C y 4 x g J j w _ 3 M _ s 0 3 M q z o 4 M j w _ 3 M h t l 1 E q o s B 0 2 9 2 G 9 p 4 s H 4 h 9 g T i _ 9 c n h i 7 I 6 5 x r F i r h Z o 1 4 k T r p t 6 H j 9 k i G l 0 r m W 9 4 3 J q g q 1 b 0 8 s 7 B 2 w _ a p k h i O v 9 8 s E s h l 7 E u _ n v S y l j z O 5 2 r H q o N u t i 1 T - l y m R m g n F 2 r n 3 U - l y m R 7 k o F 8 s h 7 G o p t 5 C 5 u u t P u x g i L r m y L r y s 6 q E l o 2 E y h p I r l v p K j v - 7 j C v r H o v x o Q k _ v i H _ 8 5 h C u 2 3 s N k x 5 E 0 1 j s Q r n 4 r Q n r t s N k x 5 E o 3 i t E m m _ o G - 6 k 6 K t g l 1 D 3 u 3 g R g g m Z v x t Z 8 j 8 w L - t i r S _ 3 9 t H 6 7 2 t C 4 x u r S z 1 6 r S 8 t u C j u i l B h k i o R 0 0 p 1 B 8 s q - F x 9 k 9 C 8 4 x o Q t 7 l F 4 s 7 1 T p 7 u 1 T u 1 0 D m x v u L v 6 i l B 6 x w s G q l - m R h j m g C y - g 6 C z 9 x p Y 7 l k y O q s z 6 F w g 3 - G u 7 - K l v n _ F 0 x i q Y m 3 3 I _ - 2 6 S v 9 m n _ B 5 k o g P - o l l E j 7 g g j B 0 z v r N l 3 1 C 0 t 2 5 c _ l 7 n B 9 k 7 t U n n n p D g - f j 9 9 y X v q z G u 2 9 3 F h i h x I 8 _ n V o z 0 g K u 1 u m h D s t h k B 9 v p h E h i m n X 4 - o N 4 0 2 D n 3 3 7 D 4 n y 7 C g 0 h n P 3 l i 3 B 9 p 1 w F x n h x M h q 6 g B g u s 0 B n _ v q G z - 6 0 J y 2 - e y g g l G 0 5 v n F y 1 s 4 W 8 u r D y 7 w j O j v t 8 J r x _ m B n z 2 y D s 3 z x F g x x s C 3 j w - i B s h 9 t J q w q l G u 3 q u F t h B i 6 g s Q 1 k - v O - j m B k m 6 p D m - k D p y R n 6 v a 6 2 j Q i z u u C m 1 1 B 7 9 7 _ C 0 p l n C 8 1 S 8 - o S s g 1 U 0 2 y p B t 4 i p B 5 f 7 g x D j h g W h 4 j S m j j U p 5 _ b g 8 2 E 3 6 s l D z z q L q 9 z l C i m w Q 0 4 s R g 4 B 5 s 2 k C 2 4 7 K j h 8 p D 8 0 k M j h r R s h j 3 B 6 w y E v p E j - k N t i z 3 B 8 v 0 h E 4 u E h p q J s t 0 G y r j U 1 1 w 8 D i 3 r 6 H m z 8 Z j v z B 9 j 8 U 0 o 5 R 8 r 0 - C i - 2 B _ _ r T o v i 2 K - _ z L _ 7 l q B r w u y C 7 q 2 B o p 9 r L 8 0 y s D 0 9 s r B t x j G - 1 x - B n 3 q u K 9 v k E t v o _ Y l 6 n D 6 n z f 4 x y 4 D o 9 t h C r 1 y b _ m 6 2 D m s 2 4 B k i 9 7 M z w z E g t 3 7 B u t h 2 C 3 g v i M l q c 1 i m m M 0 r 8 C y 4 y Z 7 - w 3 L 6 0 z 0 C w j L u h 0 m B z p N 9 2 h 9 E n 8 s D l y 5 2 G _ 1 z s B p k 3 4 B w x 2 Q 3 x 7 N i 6 2 3 B h l _ y D p u F n m t 3 J n m 1 C - 3 x w O 9 p j s D 9 g 6 j D 8 6 i n H o t q N 6 j 5 q B 6 8 8 4 H 2 q y l H i u p 6 B j _ 1 R 5 i k r D y _ 6 W h l h i B 5 1 s t I 7 n w - S s 4 k Z i z h k C h y z V g 8 i 7 B 2 n k F _ 7 - g J u 8 - g H 0 n C q m _ 0 O 9 g p 1 O v - 0 a s 5 m w I 9 p 6 F u k v g I _ y w g B 0 o j u M 8 g - G k q g G k s o h L 9 4 x h L q 2 i J x q 1 p I w m g C p n r s D m k 0 B h i v t E 4 c l - o 8 F j s i q B 6 6 I 4 t y s N 3 6 T s r 8 n K u 2 2 E o 7 0 n U x 6 s E z u 9 Q 9 m s 9 d s o O l z - B 7 u y 6 O n m h k B 5 r 8 z L - 2 5 C 4 2 u G x - j 4 I l n - J _ r g t C j 1 u 8 C j 3 x Q l j 3 g D j t x D p w 1 0 B s 4 D - 8 z 2 R 8 1 h h B n v o y C u p x I 4 5 4 u C u n _ m D 3 8 w J v 9 q n E _ o 9 5 B k l s k B i v 8 Q l i l o B 8 n k n H y m 5 F 5 i z R o k o _ B m _ _ j D q r I 5 7 h r D 2 - l z B q x 2 W 9 m m 5 T k 8 z 5 F 4 r l g B q 9 4 o C r h l n B q y m 9 M t B 5 9 i p J g q 6 o J z p 3 1 E 9 x l m B 5 r 1 h H 8 4 n n B k 3 n Q - y x f 8 l p f j j x i E z 9 r p C 2 p y j B 8 4 w 8 B _ g j B 1 w u F 9 - q p K h g g K q j 4 B p i _ E 3 g 3 q B 3 1 4 1 B 9 q p L g w y o N 7 n 5 J v p 1 E j l _ s H 2 p _ G - 0 k i Q l k J s n 9 n I 0 0 u m B s i n o C h 7 r y B w k 3 8 B q t w 4 G r p v 2 C t o 0 o M y 1 L 0 v 8 n K q m p z J 8 1 5 B k z u 1 B _ o 2 l H l 7 w H r 2 5 5 B k u x i C s 9 - w C y j y o I v _ r G 0 8 7 f 3 g 2 u C i j 1 j G 7 1 0 4 E 2 x h X p 8 t f 2 U _ z o P r i 0 o R 8 y j C l 5 m G j w 8 j B o k u _ D j 8 T j 7 3 V u w r g E p r o k C x v u J x 5 r E 6 6 z n E s 7 x 8 B 2 0 3 H s 1 4 K l w t K 9 t - D l 0 q y C 3 _ k u C v 0 h D k i n 1 S x i - D _ 9 i s S n 2 i Z o h h l I 9 s 7 n C 7 i n 1 W r r g H 9 s k J 2 g o 2 M u v p O 0 g 0 P 7 7 2 d 0 p 5 F - q m N y y t w C 3 k - l B n n m R v i i u F u - q n J z g r g C m - s h D n w 1 i J l 7 7 C 7 3 m v J 7 7 w N g t l L k 3 _ 5 I - 9 8 G 3 6 2 w J 9 g h G z j u q C g 8 v c t 7 l s B x w 2 O 5 x s S 8 w i 1 K n j p E 4 h 7 t H n 7 Z i t 0 n H _ z o 1 C R i o y J 0 1 h - Z m w s H l 7 k v B x h r q B 2 s 0 5 B r y 6 7 J v 0 w X y t n l D l 8 n Y - 0 7 q K p 5 B 1 v 9 l F 3 1 0 k B q 4 q 4 F g w o k E 4 h J s z 2 N o r z X 9 l t U _ k i f 9 s 7 n D 9 7 k W y 2 y f q 0 3 h F q h 7 k G y l t O g y - f 3 m 8 j M n 3 w j B p z v k M v g 2 Q 5 R - 8 5 4 D - i o i E 1 l n 9 N p j h r L k k n D 4 s - l I 2 8 2 I 3 o q r C s 9 4 2 G z 3 w g R g t 8 g R 4 P y s i 5 F i i p h G p t 7 8 B 9 y 5 O 8 k v j C w o 8 - G 4 p r h B 8 1 o p C 6 z y 5 C x z O 8 s 2 9 J x h s S r p p z F h 9 V h 1 2 N r z 7 4 C m 7 h C x 1 7 T k u m d j v 4 B 3 o j s B n 2 x 8 B r s 1 r D l p l B 3 8 w n G o x x 7 B 8 l u 1 B 7 s i 9 F q o 0 C 6 h 2 W h z y W r t 8 i D 7 n 9 K g 3 n j B r j m f z u 4 8 C r o w x M t q r v B 4 2 z w E u k u z D 7 q v 2 B s y 8 _ J l w l - J o w p H z m _ u E k w y f o 6 g K p 4 n i E y 7 n P l 3 - N j y _ 1 G x x w j K 8 i E 0 r n 4 J i 2 2 E - z v q D z q z p F w q 0 8 E 2 _ p Z 3 r 4 s D 1 v m R l j s 9 B 2 _ 2 8 B k l u M j w 8 o B o o q y X y m v B h 4 3 i B 3 9 z i I x 9 g u B m h r P m l j y G z n 4 L v w 6 O u 0 - u J 1 5 I 2 r 7 k C 2 u 1 q D 7 s r n B t q 4 x B - r k d t 6 5 s B 9 j 3 k F p z 8 u C j 3 6 p P i n v N t 6 p b m z v C 2 3 s 4 B s 9 O k u i l B i - l 1 C q s v g K 0 5 w x F z _ v p F 3 z n D 7 9 7 o B z 0 l x E 6 r 9 B 3 h o 4 L y i k F h 2 m 7 D r 1 w v B 9 u q - O v 7 T w z p l E 3 l 2 U k u i W n l n r I 1 i h x B k x x 1 E p 0 0 3 B i p 6 x M m x r t C 2 t w l B y 5 l 9 D i 7 n b o 0 o a q y q G w g 3 o D 8 y 3 u C - k z u C t 8 v e z 4 q e w 7 q B 2 3 o h C k t j 7 E 4 h t G 2 s 2 o Z q z 9 L _ q 7 E 2 7 9 k O O l r k h C n k l F l k q v B - g t Q z l t H 5 m r s F g w 8 Z 6 0 4 o B g i 4 e g x n 6 C h i 1 m D p 6 5 P g 8 o x C y i 2 Y 6 9 g p J s y s 2 B - g 8 n B - m 8 W j o 9 3 G q p U q p o 5 V 0 p t e 3 l - t F r _ q G 3 4 r u O o p n 4 F i - l e q z x B 7 o _ X 0 w 1 9 I z v k U 6 1 q o J p z i j C 3 6 q s C 2 r n 8 C _ 1 2 B k 6 m _ J q o m F 3 u p 4 C 7 3 t g B 5 n 5 k D 4 v s t C 5 z k 1 F 9 t F _ 6 z j B 7 1 k k D 3 2 5 d 8 q - D 4 3 2 e 6 5 1 c u 2 x s E x r v 4 E k y i U _ 6 3 J t r z 8 B s k _ 0 B q s v Y h o p 0 D m g k m C 2 w r M y p t T q q x O 9 m 3 t F q _ l y D y u k Z 3 m v d 8 7 g 1 B u 6 k R s o x r E z B y p q i B n g 7 x F r y u 3 D 1 i u z U s g t G x p 6 Q w n 7 k L l m - m D g 6 t o B _ v g i F m C h j 1 B o t w r E u 8 l 8 J 5 8 x q B 0 u m u B x u p i I - g o B - 9 o v R i h e j p D u x g 8 H h 6 x t E i r m C z _ 8 Y v h j n B p x v o D k i n l E v p p v D z q _ D _ n 6 h I z r - 0 I n i q B v t v l G r v 2 O 1 k w 9 I 8 i 2 F 8 r h u G 3 i 9 g B v n t 6 B 9 p y w F g 6 t _ P 4 7 s G 4 - 6 s G i y u D 9 h 6 - C i _ 0 k U w 3 P p i j u J n p 5 n H h 1 s I t z j _ F s h x j C 7 7 u C y 6 3 4 Z 4 6 m x B i g 3 c j 7 k p C p k 0 N i m F _ w m q B 4 s j _ E m v q 7 B 1 0 t l B u m q Z 6 s h j C z 1 w j D 7 i x q B p 5 0 w B 5 8 s - F p x x 4 F k 1 0 G 4 u o I i h 7 z C j u h I w 4 0 x B t m n O y s y - C m v t - B t 9 o u E 1 0 3 B v - 3 9 L k o g P 5 o q h B s _ 8 - I z u e k 7 r 6 D o h o n E v u 5 L h y 3 8 B 6 v w w C i k p L 6 p q L x m l I 6 z l o D 1 v g M j 6 _ b 3 j 3 r B l g t m Q 0 i l J h 5 r 3 B p 2 y G w g m v H 6 s y h B 7 2 r p M _ 5 m 4 B i p w Y z z t l E o 1 p t B g 4 y o B 7 q g a 7 j 7 4 L v z o C _ 1 s l L v 1 3 B 0 5 l h D l p m h E l r 7 2 C r p z t J p j 4 q B n r 9 Y x o _ v O h 6 x L 9 r q C 9 l w l C 5 i 5 G 8 z m q J 6 x _ 5 B s o m I 9 0 k 9 I y 7 j k C _ o P _ g v l F v 0 o O 3 5 x q N 4 7 0 D - _ l 3 C t 8 9 y C l u o F g n j d 8 j s q P i x p F p k y 8 E v 1 r r C m - j l C y 5 y h C o 8 g R _ - 8 c 2 g 0 k E u n q v C l y j B 7 _ q u C x - t Q - h 8 3 B r m 6 o C j s r k D _ r 9 2 C y 5 5 x B 2 5 - 3 B r 7 9 u B p w _ B u t w y X p y j B m s h p C - w t p C 8 4 q P n 8 g o K 7 9 y t B z 2 1 o B 0 5 1 C 6 x x 4 G q g 9 E 9 2 k p D p 8 y D x q 1 4 I 7 s 7 B r v y 8 H g k b h 6 z r F n g s _ B y k _ D m i 3 N 0 4 u 7 C - x 5 z B n n v 0 B u 6 j Y 3 z 7 k B k t s E x l l E m 3 g 9 B 8 g 3 - B _ - 0 r J 4 2 9 B x y m j J 2 h g 3 B 8 2 l h C 5 r - k B z 2 0 j G z m k g D y 6 W r 0 3 f l j g C k r 4 P v l o m B j _ j N h i - B u i r C 4 p p m B t v 1 s C 6 5 q S j _ l m B 0 l z I 1 r p W - r o k B 3 _ j 4 D I 6 1 - f h y x n B 2 s v t H 5 8 h h D 2 5 s d 1 y q s E i m _ i J 0 r 4 E 3 9 0 y L 3 m p n B 7 x _ 2 K x 3 v x L w 2 - u B - n j B r z 5 3 N r z 5 3 N n y g w K g 9 g H z 4 k o I o - m W r z 5 3 N x j k 4 I k z v U i v 9 3 P 3 r y t F 5 _ 8 1 C - n y 3 P i v 9 3 P o 8 G 6 p 6 l _ B h 5 o i E - 0 t 5 K i 9 6 x C 0 y 1 C y 2 j 7 M i l 0 K p 5 z h J y 2 j 7 M p 0 h k D j k 4 k D - s l o M - s l o M z k u Y 0 o 4 8 G 0 g 2 p G o 8 q t B g u 4 0 R m 6 4 s J 6 q n p B g u 4 0 R 7 2 x z P 3 1 t D o i w P z l 8 2 W 6 z 7 n E u u t h B o 0 _ o C g 8 7 v E k 8 h 6 B l 2 o u I t n i P l j m s B p o k u J _ 8 3 7 D m p v t F x - w 9 I 4 j k 6 B l o w m K z z w m _ B h 0 8 g K m g w h C v p x k L z n _ u I p 1 l 3 B h 4 z r L p 5 j 1 I p 1 8 F u j 4 n D 1 5 h s C w t l p B z z o 3 E _ z 4 _ K r o v _ K p p g E z z w m _ B 9 t t g E k x i r E y z x v W 7 y B t g j 8 C v 1 h 4 E v j 8 m P 4 k n m B 9 - 3 2 C 8 w 8 g M 1 g v 7 C r i x l B i _ e m 1 s n P h 0 h n P 4 4 z Z 2 m y 7 B 9 9 5 y E 6 9 z 5 F x _ q p Y m q n - I l n 3 w M 3 s m E n g 4 g Y n w i R k m 9 v K q w 6 o B q 9 5 j R w 5 n Q 6 r r 3 L 7 z l k R 8 z t x B t 7 w 4 k M 4 v j y P l r u Y p x r 5 S 9 z h q R 2 _ e 3 x k D 6 t 7 i O p w y r Q g - H 6 j 6 1 F p 6 x _ F 7 w p q Y r y y I 5 o 7 u G g h r 2 C w 8 u z C w o 3 s H x y 2 g P u v p E h 1 p i w B y - 9 K 6 4 i B v p y 6 O v p y 6 O h u 8 K g o g C s n 4 r Q g 2 6 g J 0 3 7 t C o y t X g 0 g m b w 4 h C 0 l 2 4 U _ t u E p x 8 _ V k 8 8 B i x n 4 I t 1 8 z v B n u t G x p s g E h 7 t 7 M j 7 t 7 M 8 - v l K q g p H q x p 7 K 2 z 0 i B 8 k 5 4 S - 5 k Q v w i _ H v - u r L y w 4 r L 9 g 4 C l 1 q j C j w i q D y 2 j 7 M j 7 t 7 M 2 l g 0 F 1 v r y B g j k 4 N w o g u E z z 8 x C w v 2 2 E 5 9 r 7 B 5 _ 5 5 K 0 8 v m r B y 5 8 w C _ t 8 v _ F 2 9 q 1 J o s g q K o s g q K k g z p p B 4 x u l D s q h 2 6 G _ t 3 7 D 4 2 r 6 L x 3 x u q D 1 k n i B 1 - m 6 G u 3 h j B o k j n H m 7 m _ N n t x _ N y q 2 6 D q r p v C l _ z _ K y y q _ K - 6 u d 3 i - w F 8 y s D t n 2 l L l 7 _ 3 N 1 6 z 4 N i x G m 5 y l h D h 5 x t H n s y i D j 7 p 9 D m 7 m _ N m 7 m _ N - w i t D p _ r 3 u C q 1 l _ D 8 n 9 0 L 9 - m k I l n j K x y D j m 2 5 M 4 t 2 u F o 6 m 3 E g p 8 l D h 8 1 r S j i t z C m 5 y l h D t 9 n B q 5 s 1 F o k _ 1 S g _ _ n k F 0 7 z 4 D y p t x B 6 p 9 _ K l _ z _ K 9 0 _ i E 3 j w - i B l 4 l m C v - u r L 0 w 4 r L s F u y 3 z C h 4 p K o 0 s 0 C 6 3 u h S z h 7 G 6 7 0 x J n 7 4 g M x h r 4 B i l _ F w y n q O p s j 6 C 4 7 n 8 I r 3 k s D t 2 p i E h 5 H i y y w S q n 1 J p 9 w q O _ 9 1 v B j k g 4 F t y n x s B s v m k D m w w c 9 j 0 5 E y 0 6 r L p g s 9 K 4 x 9 h B u 8 q v J q r l c g u r p H 5 2 m o N x m 8 k C 9 q y 6 F n 5 s r Q u _ g H _ t n 5 M s l _ 3 B m 5 y l h D l i p _ C h 8 n k K p 0 6 X p w y r Q k t 5 i E t i q 1 C g 9 u 1 K 3 k 4 1 K g 9 u 1 K p h x y F u 9 u g B - s 7 h M k 4 c 5 2 m o N 4 q t w M g 7 I n p r k L q 3 0 k L m 7 h k L o v r R 6 p 6 l _ B t 0 0 L m y m k L p g w k L p g w k L g 2 1 B j o 1 j K - y z 0 L m k k m F _ g t r B x u g o M s r q o M x u g o M s j g 3 J u 7 l E 6 p 9 _ K y y q _ K l _ z _ K o 9 2 r C 0 j 6 y 1 D 0 k g 2 Q q y p B n k 2 6 G _ 6 3 7 B 9 v 8 z C 6 n i 8 F s n 4 r Q t 5 5 z F p k 1 t 2 O r h m f 6 q p 4 N 8 q p 4 N v q j _ F 6 8 j t B 4 8 3 Q - 5 9 w H m 6 k u K _ 2 s D l z 2 3 W 8 w 4 t B x 3 u 4 M m s 4 e 2 0 5 x G 3 3 0 i H u j m 7 I o 2 k - M 7 9 k h B 4 3 h k C z i 6 - G j u i y X n r n L 8 3 - l S v s 8 6 D p j o 6 F 6 l 7 E s l 0 p B s q j - G 6 3 u h S 8 D i 5 h 2 J j 6 p b u l s 6 O l t 3 B 6 t q 2 I g w k 0 D h t 0 6 H 1 p q x F n j m G 6 t 7 n a n 7 8 s C x z r 8 B 6 h j m B y l y k F t n n o J 8 - - H j 7 g g j B v h j L t w k 7 B v j 8 m P o 6 g k J j 7 g g j B 8 r x e k - h m G 5 m g t D l t l 5 S y 4 s B h 9 o 4 P s z P 3 5 j s Q v v z p H - x z 9 C l _ k l C g o m u L p 1 6 3 B w q j 0 H 1 m n 2 E 8 _ 9 1 B 9 7 m 6 D 1 v j 6 C p l - 3 I v 2 i h I q t 8 n N u g x o N i n u 9 C s 5 - C t t s p G - 4 i 8 U k g w R j g j m c p z o E t 1 8 z v B v _ q X w 1 4 x E 6 3 0 x I s v 4 - i B z z w m _ B s 4 q g J 1 q 9 x C v 4 2 4 K r o u 2 B 9 5 9 x B r u _ t d j _ S h s _ t H w 1 k s F 1 0 1 o I 0 o y 5 C t v h g E v 1 u m h D y 9 x p Y x 5 p y D 8 4 6 h Q o I q 6 0 u M - y y r L 9 q i y O 6 1 o 9 O v z z 9 O p v x 4 D v r q D v w t _ B 6 h i s L z w 4 r L p 7 0 _ C w k t u E w 3 8 e g 3 x - W 3 j w - i B 8 x n E h j j d w g o y Z 0 6 n v C z _ p 0 D 3 t m 0 v B 9 2 g v C g 2 w s O 3 _ l s O v 3 3 P k h v L 0 q 2 I j l k - W 2 t m 0 v B 6 h n d - 7 p F 5 7 0 l R 2 9 g 3 U - 7 p F g w q 7 B j v 5 3 H 3 h 0 2 U _ g r F h 6 9 o B 1 0 z x D s t x M 5 6 - 6 F l n n 8 K u 5 1 D v 4 v 2 U w 6 7 O 2 m y 7 B o l k F 3 h 0 2 U p m j x G 0 x g t C y n h x M l n 3 w M w n h x M q m z 0 C k - 2 t B n x w i D 4 x 3 2 Z 9 6 7 E z 8 3 G z z w m _ B w 3 v 0 B n 5 s r Q s n 4 r Q 1 w k y B 8 - q u B l 0 h 4 B v - u r L v - u r L z g y m D v u 8 x C 6 i v z u B q 0 p G z 1 h 1 U x 2 m R g k p v c g 5 o R g x s H 2 2 z n L 5 h 4 C u 1 t k F m t 9 t B n 5 s r Q z 9 m - G 3 4 h 1 B 1 s w k G _ 4 o w B r z 5 3 N y s w y E t k 6 y G g 2 w b 4 s s G q 0 z _ C 1 l j 5 I u r 4 r V w 7 h G i k O 3 j w - i B 2 r j P 6 5 g _ e 3 s r C z _ r 1 S l i l M l n 3 w M h g 6 w H 2 u y a p w y r Q k 1 5 y I 8 k 5 n B s n 4 r Q t l u t H u 4 h B j 4 _ 3 C _ 8 p l Y o i v Q z y u w c 6 9 g F 3 4 u x U p 4 y x P x E t 8 p J t i k m c r i y i B 8 k p z v B 1 0 v y I m y m 9 I w s 6 z B w o _ f 1 g l t V 5 7 - p Y m m 4 3 I 5 r y _ B n v s q P 8 9 v s C j w v h E 9 - 5 1 E z t - 9 u B 9 s m y F 6 8 v y J 1 3 z j B x q - i T i 3 w G t 4 v s E 1 8 J n w s 7 L u t n z B _ l r S - 2 1 0 u B y 0 h 1 B i v x y F t 4 n h G w z M j x B 6 j - h F 7 t 3 r J - 1 j t C 5 x 1 0 G q r l k L q 5 w S k g g q F 1 9 g 3 U i x t y B j 7 9 I 1 m 3 8 C u h 3 9 J t 4 w o G _ k 3 6 G q g z - E g 3 5 - J m 5 8 n O k w - z C o m _ z F 8 q 0 0 G s 0 I o t q o b z 9 x p Y u w _ v D 5 g - E x i o l L v s _ 5 3 B m 8 j p H 8 v k 7 S r 3 j b s - r q S k l p n F x r 3 F w 1 x 5 S 5 w p a k i 6 3 L 3 1 v S 2 l i 0 F 5 0 v r Q k y h l C j 4 - r F m - t X q t l w H n x D p 0 x i X m w t x E h 1 t k H n 0 x i X l h w S y n l n M z 9 x p Y k 6 6 X k y 6 k K n 8 6 Y n 9 9 x P 4 1 8 p M 3 v y w L v o i a o 4 4 y X 0 u n x E k j _ a 0 1 j s Q 6 - 0 t D v p 8 k B 3 q 4 x P w r w 7 D 9 6 _ 0 B i q 7 q N n 8 _ r D - w 3 u F n g 1 5 N v F s q r s O 8 n v o B 1 7 h m B 5 o 5 s O s x u s O 1 0 8 s B o o 2 H - m y b p i j 3 U u l u t I 3 3 w C g o r x M 8 v z v J 3 t 0 9 F z 5 6 w M j x u b 6 - g z H - 5 z i I r q 3 8 E p 3 4 l E p 3 g m h D _ g y o E n 7 4 g M i 8 l x F 4 j w k C t q h s K s h p w B 7 9 N j g j m c p h x P v w l T 8 x q o B o w y r Q o n z s H y 9 x p Y 8 w m h F w p v o N _ b v F s 1 J y s h v O z k n n P j j 4 j B k 0 y s G j 1 i h M 9 j m y D 2 4 _ x E - 7 h g O 6 o 4 c 1 _ v g W u 6 k 4 I r w 8 - C h 8 9 J u - 6 3 I i 2 0 V w 4 8 R 1 z u j d - m g U p _ 6 l V m n n u F 7 8 l l B 0 1 7 l L 3 2 9 H 0 j n p E 3 j w - i B 4 2 t r P 0 y W _ w j i X 5 6 2 D 1 k q o N 2 1 2 - B w y 2 I 7 v 4 3 u C - w 4 F r n 4 r Q l 0 h 9 D 7 7 m p E w w 1 - K 0 i l N x n h x M x n h x M i o r x M 3 2 9 J r _ i _ D 1 o l P 6 t u i J 4 t _ _ S h i y U h z m z a 0 7 t - B u - 0 4 B y x 9 q F 2 _ p n R 6 u w T s z 0 p Y 1 p l N s j x k D 8 w 0 4 E 1 r n 3 U x u k E w n k 5 B 8 h i i S 4 _ z p D g h t g G 4 3 i z K j 8 6 s C 8 7 7 p P r w Y x _ q p Y _ 5 k u P n 2 4 0 P 8 g z m B h g h 1 L k 1 q 1 L m - 0 c w 4 7 m _ B 9 m o G t y g 8 M l p s 7 M 2 t 2 7 M q 7 t z C 6 u 2 7 C y u u v J x 7 u l E u x O n r l h C 3 _ 9 g C s q h x B u m s g B k g j v B s 8 1 O _ 7 m C 7 y _ f g g 3 m B 4 - 8 2 P u _ l D w 0 m g B r o t f 8 l 8 p B _ 0 m 2 B h 7 h V s 4 1 2 H h g 3 8 B r 9 u Q 3 - g H 0 7 j h E s r - u E 6 l v e o s B - 0 q n N v g p i B v _ 5 0 E - q I 3 g 7 l P 5 g R 6 1 9 m R l l o B _ 8 w P 1 6 u z S x l F 5 - - n B 3 t s D o 7 - 7 O s l h G i u 7 j F w 6 z j E m s o o F g r 3 B j i o s G s y k j B 8 z l C w 4 5 i J 0 l o 2 C y 7 l i D l 6 q i D w _ 9 a m 0 v x B x 9 6 K m m l 8 H 6 h g W - p M n h 2 9 B t 7 I y 9 w 2 G 4 - k M n i 0 B 5 6 x X 5 m g 0 F k 8 9 M w 4 8 3 G g 7 t t B m 5 g t B p 8 r j B x 6 o H 4 n m q J 9 h P l i j 0 C x 8 r p B v p x a t g 6 _ D h 4 2 e s u r f q o u 9 G 0 j _ L g x g D - 3 o 5 C h _ 1 - B v 0 w b 6 z - G v v 7 7 H j s v 3 B i h 8 Y u 3 k 4 I x i k K 2 3 v B n 4 y x B k 8 k p H n 3 v E h g 7 - D 4 t p g C t p u s B z 6 3 h D 8 z 2 D i _ i S q l h J x m 8 O y 7 2 J v 3 s D 0 z i x I z r a s m i 4 J 8 9 m G 1 l 8 s G _ 0 l v B t 2 3 s B 1 k m L l r 8 B k 1 v e 4 _ q 8 I s s z 6 C q 9 p v E q E 8 r j e 8 1 2 u B g 1 1 P t 9 y N 7 w 2 p G 5 4 - v G w i 9 i C g D 2 r 4 q M s S 4 2 2 x I l l o Y q 5 1 _ B 4 v r j I 8 p w I u v 5 - R p - g C 6 s i W m 5 j - L 5 p 1 H 9 n t g O v l B - j r z C y y t I 7 _ u a m x m v B v 6 1 6 B s q w r I r _ h p E 6 r 8 H 8 v k u B - p z e g l r y C 0 2 m 3 B g n j H h r q r D r q l 9 D p h i F y k 0 1 I l 7 q C j m 3 S y H - r q v C n l s _ I - 3 s c r v j g H j r l i B _ j _ o C v 1 k N o w w m C 3 3 3 7 D p j D w w 3 0 F m r p u B q _ s 5 F x 7 - 4 E t h 0 l F 0 q i M 3 2 6 C g 5 h x B y w 2 D u v 0 5 G 4 w u B v 3 9 0 K v u x a z q 0 C i q j h C 8 w 8 s C _ 0 7 j B 0 8 y K r r 1 4 E j 8 o 5 C j p m 4 B r q 3 3 B v u s O j _ 0 l B x 0 u u E _ 3 p P v z r l I z r m V k 0 r 3 B j z i W m h q o C 2 j q L y h 9 S 6 n 4 q C n u - E u r p v E l h z Z t 6 m M x w 1 u C 1 5 - S 2 - 6 G 3 z p H x 7 q P y 0 G j J 2 y 0 _ B p t 3 q B g l l u B 9 j w 8 N l _ z h H m m q 5 B g 4 U w s s 9 C m s r 3 B o 8 r r D o 3 7 o B 8 t 6 M X p v 3 h D j k u Z 8 s 7 _ C s r 7 7 B 9 r 5 D 0 - 6 8 I n _ h J w C 1 8 q _ H 5 p i G 3 6 4 m Q 1 q j E 4 n 2 z B v k n y E h 9 B _ v w l F k w k s B 0 6 5 _ B z i 5 V i y p a i _ j m B k l g B t s s d l g 6 L 1 w v _ H 8 w k q B 0 t q w J i l m P 9 t 9 E x j g X k 2 0 j C s 7 v f 2 - 4 Q t n q y C g g u 7 B 2 - l P 5 8 n v B s n j b q 5 q X K z v 6 Y j u 7 B h 8 i o B 3 7 j 9 E 2 n i y K u s Q 4 5 E t s 6 y H p r n F j 3 5 G y v 6 O m y _ 2 B s w u U v z 0 q D 0 v n F 1 z 2 7 C 9 q k z B r m 9 y B u 4 5 e w t 8 p B u r l R 5 7 5 g G w 7 2 q C w m u W t 5 4 U u j q g C t n p E 3 k m v C x g 6 q H - v s C l q g 2 Q u 8 g C q 3 u 5 B z z 3 y B i 5 6 a 8 j q D k m 9 B k x 1 w B 1 3 s q C h w g 6 G v o a w r z G k l 1 3 B 8 q 8 1 B k k l 4 B n 8 y E j r z k H _ 1 y D 3 B j p v 0 D 7 j 7 r B y 8 l r G g g - C 4 n 1 G t r r - J y o 5 e z z z F 2 o q p K g t B z h r t E 4 z y y B 9 5 i 3 E o n 8 s C u n l T 9 g 9 g E 4 p k V u h q o E q v v K 7 5 l 3 D 7 - 4 V 4 p m q J k o m 7 C u n 0 g H j 4 7 G k 1 h N k t k q E - 5 _ x F 7 h t q B r 0 5 D - 5 _ x F w m m O q q s k B 2 o s J j w k 4 B q 4 2 j D 7 5 u H q r s I n y s a 0 0 x 8 B n z _ B q 0 3 F j p B o y 3 T z s T 6 g 1 C q n q 8 F 9 l w t B 7 t 2 o C y z 6 I x 6 4 9 F r l C k b w g t M _ 2 n k K 1 6 t M 9 w r R o v 0 n J Q t l z i P 8 1 5 S p h _ D p 0 q h L n v o r B 4 z _ b 0 u k D j 1 9 r C y w r v C k v g u B w t 4 k D r 8 4 L 3 n y p B 8 4 m x E w 6 2 V h y 5 D u z x w G 0 6 8 B p 5 u v D g h O - s k Z 2 0 3 o B 8 m w q D r - x F 9 m l Z 7 h q s B z s h q B j y u S i z r r B k 2 9 P 4 r 1 e p r g k F 9 9 i P v k n k E 7 p o X h h s O 3 u t i J 8 7 C j u n K r o Y w x 9 C q i m f t 8 p y C t r l p B j z 1 D 5 u u x D z n l J l h z P o 1 m 6 F z q O o l s v E i g 3 x B l p l z C 5 z t K - p k 2 B 8 - p 4 C _ q G p l z 4 L z r y k B h _ 1 6 I 8 u - L 4 i j z B q w 3 v C 8 x g z B i r 2 C y o _ - E h 2 m Y 5 u v m D l _ r m C o 9 n S y _ 0 o F 6 2 5 C s w 9 7 E m j 2 x B 1 r r - K 6 n V x o 3 7 E q m k s B 2 j g F 6 q - z D n j t 7 E n h K v 2 m Y s u 1 F q - k E 3 v k R x p i - C 3 2 h 5 H s 2 n F p _ 0 n B 2 4 7 5 D 7 _ z 8 B t N j u p p B 6 7 v 3 B q 3 _ y B q 3 5 H p m - v B k h v 6 C j q _ s B q h p x E 6 3 t 0 B u r l U z u 1 j D 1 o g R l 8 z 2 B p 8 0 z D o w l F 6 2 n C o q s w C q 1 z - C 7 r 4 P 7 x 4 B p 9 v _ F j m g u C p z C p n s - D m 9 q m C z p l Q 7 g l a x v 0 a 3 w r 1 D _ 4 L 5 q g - D 0 m _ 4 I 7 9 - J t 0 E o 5 9 t E - 8 0 o B q 1 8 3 B - s 0 j B i q o t B _ m t i C r o i K j v y Y 7 o _ B 1 l q m G s v r f q 8 i F p x q v K r 8 w U k u f t 5 r t C x 1 i 1 K j v 8 B 8 x 8 h C _ x k J z 8 3 s C k i z d 7 p g k O s o r D 0 z r l B 1 y i q K t 9 i t B u _ N o 2 g T k 5 q k F i i 8 N 0 2 H t 0 5 f s w h w E y 4 w E 9 o z m G z - 2 S s v 7 L q s z 6 H m h 4 C j 3 n n B n g 8 r B p v y p C w j 3 D 3 r g 9 E 8 o t y B 3 k x C 7 8 g g K p z 0 E - 4 P z v v n E t j o h C _ o h 2 B 8 t v 3 G _ - - B k q o 3 I 8 u u k C 2 4 4 z B r 3 1 s F 7 u 0 p B 1 P h k n t N - v 0 F n s r I n 4 x n I s w v c 4 g _ m G 4 4 E 4 m 2 F 3 2 j e k 8 2 i C v z n _ C p v 3 N 7 v y Y n 8 v B z x 9 m D y - w q F n i n w C r t j I 5 z i - J 0 l 2 o D t R y h 1 T _ 0 w W t m x 8 D 0 2 n k D 4 y 2 y B t w - J 0 4 z D 8 4 j T n 3 s w I m 7 s B k u 2 S u t w 1 D s s p B _ 8 - o B 6 w u L - 2 o j B - y m X g i x d m r h t C 7 w 8 D u - t h C j 6 p 1 B l - m y C s _ j H _ z W l 1 o r C z 1 x - B m 3 5 z B 1 7 8 G m u _ J t p k 7 F - i z l B 0 3 B 1 r w C x v m J t h - Z t u h s D h j n y C t 9 9 1 B g r z i D 2 2 1 a o 5 m V r n t p E y r 8 C r j 9 G 8 5 x 7 I m u 9 q D 9 t l C 0 o h y B n B _ s 3 y I s r o h F y q M 6 x 5 H 1 y i v J 7 p _ L t z o z H h g 1 P z s 8 u B p i v D w s n z d _ n n P o 1 4 U k 6 3 1 G t s L o j 5 v C 3 o 6 w B t 4 r l B 6 q 1 _ F - u 7 j B n V s _ h 2 C j k W g r 4 O 8 _ m 5 D l 2 4 H 6 3 5 U - y 5 - C q 8 4 Z v 9 p D s - h Y 1 8 5 Q 7 h 3 - C p 5 p C u u h D v l l t C q 1 i v I n _ o z H 8 7 m D x 8 - i H l 9 u E h z g 6 E m y t I h j 0 a o m 7 r L z w U 9 3 9 I - p x w R 6 o h m B _ o h y B 6 k z 3 G w i p w B 1 m m 3 R m _ B k y - Q 1 x _ D g 6 _ Q 7 7 E h k v m B 1 q t m E 3 1 l D - s x U s 6 s g P 8 6 3 O u s H t x 5 h V y s g C l 3 2 8 C 0 i 8 - D l q z 9 F y g m B j s o d u 2 L w j 1 z E t i 2 8 C i q u w D n v l y C 4 z - M m u j 8 E m j 5 F j 2 x i K 0 g z L s 2 2 F m 0 0 g E q j x a 7 2 o B r 7 8 6 C i q - q B 6 o k O 9 y Y l 9 4 O l 2 9 s B w 2 0 i C m o v i G 7 i q Z _ r m 3 B 0 - w l J r k 0 Z 6 4 i u D o r 1 C j g q 3 C _ y i z F o h l E s n q U m m n I 8 5 v t L l u i - C n p r 4 D 9 j 8 6 C u u z _ C 8 m 6 Q l v 9 L x y u D 2 0 4 Y 3 0 p 8 G g z z J 6 q 5 i B 5 s 7 s C 7 r h t E r 9 s 6 B i 2 6 E p o s M _ 8 s 4 B 6 - w a 2 m h K q y 6 1 B 2 p 8 8 C g 0 h E 3 0 4 v I 0 6 o O 3 g - y J k y v Q w 0 7 0 D g s i q C j - 1 j B _ q o t B m 4 - q E q p D u 0 q P p l 2 i B 5 k 1 n B w i v 7 B 5 g z C 1 x q 2 M i k i _ D y 1 7 0 C o - 4 N p n m w L r J p j r r B z h j k D x 7 o d - 8 g 6 E n l 5 s F k g m F _ k s 6 J m v u j E s 4 k x D 1 s 7 o C 3 p o a 4 5 _ s C m o p n B g p 3 R x 0 h c _ _ 4 r B 0 k t z H i - 4 m B w o I p 4 4 u C z 5 i g C l l q n B w - 3 h B o v o Z 9 1 q u D n 7 k 5 C 0 q 5 G q s z g E s 4 6 u J 4 m - H 8 2 g r B i 4 p s G 4 9 2 G 9 z - N n s u r H y q E j - 2 W x p x O 8 _ w w B 4 s 9 i G i u 3 y D l m i 2 E i i _ P v l 9 H h _ v L i z q W _ k j 1 E 7 v 7 F u g 4 x B y x t y B 4 z r P 3 y 8 K 4 1 u 9 B i - 3 O 8 x p j F 6 v y l C i 7 f x 9 v q B 8 l 2 i C z w 6 i C h 3 5 _ B j h 1 F v z 7 j C n 0 q 9 B k 9 o - E 2 5 j w H 9 Q s q p B 0 o y l C o j 3 u E h m B u l x k C 6 3 r h B 2 g i o F q y 1 C g h x 7 I 4 6 o H 9 x 6 h K - x 6 h K w v K 7 t m B k 5 k I i d i z t n E u 1 x r D s 0 6 K k 6 m 4 F y 9 y n B n m h z C x r t B 5 r j w G 6 y 6 3 C h m _ E - z 8 D v z 0 5 E t y q x D t s B k q u y B o 4 3 t F i t q C o 9 l 8 B p u D l u x U l j y I p u s i B - 1 s C s u 4 n B x z J w 0 8 r I 9 2 u X g i h 4 C m p _ L h n w c 1 9 j z H h g J j t n 1 B m z t p C 4 - i L 8 g p E 6 p v E v 1 7 2 B v 1 x l D 3 7 - E _ q 4 g D i g 9 f x x 9 E w x s g C 8 y w C 6 9 3 U 0 3 2 x D y t i T 5 y o T _ s 4 G h g 6 H l s u d 9 n t B z n g I q u 9 K x w 5 j C 2 w z w F - x p F 3 q h B i w _ O g 6 m B x r g Z z l i D u p m M q h z w F i o j D w 3 q N t 6 _ X _ 0 w k C l p r m B h - p J 1 o 4 C x 6 _ v P y t p B i 5 x s D p 6 4 w E 1 7 0 G w r w l D o 2 8 6 H r V u z i W 8 n - 0 B j k _ _ D l n v n C q t 4 i E n _ 1 _ D g n 4 r F x - u 6 D s v w b j u s 7 B 2 z y 6 B 3 p _ E 2 9 8 s E _ n 3 t B h - S 7 1 4 n C y x h j E x - P - u v 5 B z 1 g 0 J 6 t 8 1 B t s r g B 2 5 t z H 6 1 t q B 7 a 1 i q j B q 7 l 6 K u u J 8 3 o y B n j 6 X r 9 1 t C 5 q _ B i 5 x B y y q B 3 y 9 p F y 3 1 n C j 3 5 g E j n 1 l D g i l I m 6 g j B 2 8 t Z n t t U 7 m 7 k H n 0 w r F v 3 v X _ p t X 7 i 6 t B 9 8 u z B 3 v _ g B - a v 2 6 u G z n r 4 B 7 C q y y s D j y 2 t C q v 4 u B p q 0 0 F n v u h B 7 4 5 8 F _ 3 D 8 0 2 s B 7 x 8 f 2 t 0 5 B o l 4 m K h k v m K x m h n K r p S h 1 k m L t v j G q 2 g z P 1 3 x l L w 0 - H 2 y u 0 K u k 8 z K u k 8 z K p x 2 K g k m j B m m 2 2 C _ m a _ s q z K 6 n 4 K n 6 w 5 B _ y l _ E v h n 8 H k z 6 P q v g b g 3 6 8 C l g r O r w h 5 B m 0 l 6 E h v m B k r x G v r l T 8 1 8 R 9 4 z M t 4 w h I 5 t g k D 1 l 4 w H t 8 y k C y v m y M z - 2 E n C v h x 5 H v v k 9 D y j j 3 D o n k _ B 7 h _ F o i m m B - h 3 w C l x v 7 E q r 8 y B t s s 2 B r s s L v o s c 9 k n p B q j m y B s 2 v H 7 g g c v w x 9 C r - p X _ 9 p - K i 7 o 6 B g 9 m B 4 4 u 3 C 2 5 n t C p l g D v q _ r D t 9 n C 1 s s u C 3 _ y _ E t 2 - E o 5 s z M v 8 7 D 4 3 q j E 5 o s V i _ z g C 9 3 S j y 4 Q s j n U 7 y 8 7 B m i m c 7 k 2 5 F z y x U v j _ i B v t 0 y D 4 5 m s C p r l C 1 t 6 u F 2 r h e 3 n i m E u 2 7 w N o 0 _ Q l y k l B 5 o 9 M 8 v 7 3 M p v x y B y w z V i _ n u T s _ g E l g n s O n 9 x b k v l 7 G 8 o s x D o q v c k s D x 8 8 n F u u i 0 E 4 1 5 6 C g 1 o L v z i m I g l x u B 1 8 z q I h i d 1 - h D t h i 0 G m m o 7 E 6 n H k k 1 n E o s q u C 3 - k k M h j D i y 0 1 I y 9 l Q i v - m D 0 4 q n D 6 r T s t q 8 O 9 3 x C g 0 q D r 9 r v E t 3 1 R 1 l 1 q B q 9 F m 3 z C k y t s C 8 j k _ B p t i 7 B t 2 x K 5 _ g u G z t q B m - w i R 8 z i 9 B 2 1 4 y H p p T k x r k C 9 l 6 u B t s 4 e 9 7 x k B _ 6 x g O l x x w D s s r i F 4 k l e u 2 z s G o j j z I v 5 v F 6 t 4 L 9 p i S r p x i D q p 1 T h t F n t w Q - j N q 2 6 q G _ - q R 9 k l U j s P p h o m P p u 9 m B n k _ E - 1 n k X 5 - j e 8 4 7 d 7 p m 3 F h 9 y i C n h g r C h i l q E o _ w k C n p r 1 D h 5 o x B 4 y w W - y s z F 5 m l M p v y g B - q u z B h i n 3 E i h 5 g F h y 6 f 5 h S t i M 0 - m e 4 2 5 D k u m q B s h 8 5 H 6 h r U z g l 0 B 9 8 u p D u j 6 l C n t p F o t y t I _ s 8 X u l _ _ B j z v q B 6 _ F u 1 w r J j 0 G t j - s B y t 1 u H g k n a 3 z v p B 1 y 9 u M p 2 o G s 6 5 q B g 7 _ B g _ z u Q q m C i q 6 z D s q _ _ B n 1 6 w B _ 5 n f z l w N _ j i 8 L 2 v o X s 5 1 4 J i g - 8 B s m C i z 3 8 B 9 u 4 H 9 t o _ z B w g 1 V p w 6 2 F _ y 5 z C t 4 o I r m _ Z - 3 z 8 C l k z l C n Q o n _ S v w n 2 J w 3 _ 3 B 3 C q 5 y y H x h h 6 C 6 q 4 r F 9 u R _ _ _ z G r 5 n n E 1 j q q F 7 - E i r h e i 6 E z r 1 9 H 5 - 6 w B 7 3 x 2 E u 4 9 y C v k w H w h x o E u I l J y p 6 P i p l V 7 3 5 q H k 9 n Z l u h z B - 3 n 1 H k g i u E 7 u g F n v v K 0 u _ m G j 4 j b i h u H 5 r 1 n D o z s Q v _ 6 7 E y m q x B v n r 4 E o k h 4 J 0 3 k d z r g h C n w 0 2 J 2 u s x D q 9 x r R r g o g C 4 i j H z x n y U m o x o B u 0 x f 6 i - 1 M k 8 4 v F - _ 8 g D 5 g o 4 B z h 0 j B x j w 9 D 5 k z 1 H 1 k 9 a x 5 o R 1 q u p B v 0 _ k B l y i 8 B - 2 r 0 O l J _ o v 7 Q v x g _ B l l 3 B j u l o Y u x e - p 1 J h w y p C 0 - s u D g 7 Y i x u c s 3 Z o j 6 C v i w D x m 2 - B v 1 7 G w p 9 Y t 9 p k C h U w 1 8 y J x t k O m m 9 O x q u 9 B i s 4 s B s V j u w B 6 t 1 H x 4 h B 1 z i W 7 z y N z n 3 a l t m V t z q l C s h 1 B 8 3 3 G m x p o E o x 9 P 3 2 1 M _ g r B 6 3 k F u 9 k 5 H p z l p B y m I i h t i B r g 6 G p 5 n b x n S 1 s 2 _ P o q h 3 B i h 5 M 4 p n 3 D i i 0 5 K l - 3 I o m u h O p 2 8 K _ 5 4 f t j - q T h o t t G 5 3 x 8 D j 3 z M 6 F l o 9 w D h 7 5 a r 5 k V j r C r w z x E 3 n 3 l H w j l E l x p o B q y u n H p w t 7 F p 6 2 r B s q 1 u C 0 r v n E 5 k z V 4 y 2 1 N k 9 r B q q w l B 4 s 3 - B k 4 u y B v x 4 P t 2 i p B 2 3 3 J 6 n n z I u x 9 B 6 5 o D 7 8 p H t v v r B s 7 G q u 0 T z x l R t 2 - q C 7 q 6 h F 9 3 g 0 K 0 v y f x v 2 O 2 7 j - G r u 2 B - 2 _ i B h z i o B w s - 6 E j 3 i K t 9 n g L u 4 4 o B m _ t B h - z v G v q C g q u j E 1 u o p B m 5 t B 3 _ g h J 4 v - L j o h G 2 6 2 B 1 u 0 - H o q z 5 C p i g w D 9 5 7 t G h y u C 0 i - 4 I t 4 5 j C l 9 0 E m 2 x E s _ 2 7 U s h D _ 0 5 l D h _ N k 5 u 0 E m _ 5 q B w 4 0 x N 2 r y s F g P h - 9 9 I 2 p 6 3 F y l o j F q r z I j x s 8 d s o B j 1 9 b s s w q F 8 j g j B r _ 3 H n q o j E 5 m 7 9 B i v 2 F q 4 k i G r s B u 5 y 8 C s 5 o k C 5 l s l H 0 g j y H 7 6 y s B _ i _ y C y o n 3 D - q l W n r 9 G _ r m - B i j i m F 4 9 s n B g - w o E w w h D 0 9 l 4 B 9 3 t G 0 - n p E - y p Q i n 9 M l h _ g B u l U 0 y 2 B 1 v z S q j v G 4 z F - p 7 u C 3 m x U 2 y o l B v g x _ C 5 z 9 O w h n n B v 6 q l C _ n 6 E z u u W p r h k D 3 2 q Z i 4 5 i B u y 7 4 I 5 6 q S q - T i i j X - 4 _ V t v 9 r G 0 5 p F o o k S l q q 1 B - q g B _ m 9 j B w n h i M h w z 6 B y n q Q 4 _ - a n 3 - s G u w 8 N 2 3 m 1 F n j z l D n q k t C 0 5 v l C 8 q 8 _ B 7 q 3 G s p i a v _ 3 H - 7 s Y h o l P h n _ E 1 q h N 8 t n w B 5 _ z Z 7 I p w 8 O p l r w B h l u p B 8 o g 2 C y 6 4 G w 3 l s C - 2 8 j C 0 v n G q v _ g C 7 t v a u g t z B 5 o w j B 1 3 o o C w 3 h U g k y Z w - 6 s B v x o o C t 6 1 B s - 8 f t e r m r 8 C x 3 9 X s q r Y 6 v B m 3 h m B n z 6 Z 7 i x E 8 9 s p B r h i d H n k N - g q Z i _ q p B 0 i q d 6 9 i g B 5 o p T o z q V 0 v x w I m s q C m _ t x C 8 _ w G _ s y 4 E q p 8 - B i p p 0 D j w _ 3 M 7 _ 4 L n j 9 4 I q z o 4 M q u z - y B q u x h H k j 7 V s z o z p B j _ j k H h w 6 J 1 t 7 s K g r _ m J _ x 5 _ r E - 2 x K m o h k E m l n t C s 9 y 7 M q 9 y 7 M q r w m C 9 - 1 x H o _ z _ B k w y 6 K q 5 u - V _ j m M 6 q 4 j Q q j C m p _ g 1 B r u _ 0 F w z i z B y 7 r o N 3 h 9 5 J y n 4 L - o - 4 S 5 5 j Q o n x k N 3 5 3 5 S v w w 0 E v 6 _ 3 E w w u k D o w 6 n H g h 4 k I t v q 8 C 2 h 0 2 U g h 4 k I 4 1 l 8 C r j k - S g j 5 B u 2 - i E 0 s - m M 1 o 0 x K s m 4 k F 7 5 2 g U m o 5 i B r 9 p y I 8 h i t G h j p D m 3 p 4 Z o z 3 u D i 2 1 v M h p w g G j _ u K 9 z 2 s R z t o 4 B 6 n p j I 5 8 _ 2 D 5 - v 6 G 8 5 7 g E k _ 4 j I s s z F n r u y Q x s i b q r p i P u j t r C 9 n m 7 L x _ 0 v D 5 8 C - t r y J 8 v s v O y 9 x p Y 8 4 p j N _ v z i K i 3 s x D j z w y Z u 2 t N s 3 n F k 7 9 1 R h 4 w n G 2 i p B q 3 g m h D t 5 v 6 G k p i p G - r y l D z 9 x p Y g i v V h j g I z u z h O 3 h 1 r D j 3 i p E q u 0 o N v g q B i n 5 F s 2 l L q l v y Z o 4 p 4 D 3 i j t D v i j h B q z m 4 D 3 3 k f y 4 w m T 4 4 u 3 C o p s 2 J t z h 8 C 5 q 5 v H 0 y n j D 6 m z 4 F 8 y L t z 6 m c 2 _ D k m 0 g C h _ 9 n M q u 8 5 I h p w g C 7 t r I 2 y r m c h J 1 j m k B y u j s X n _ q D g o 4 g h B n _ q D - o z L 7 x s m Y 5 m i Y v q z w J 3 9 0 s E i k z O _ 8 _ y Z _ w 4 t D 6 w f 5 6 m 5 L 5 0 h n I h u x m I q x g 7 M 7 7 4 z E g s i v D 2 q 7 y B z 8 j y s B o 1 s u I x 4 7 m _ B 5 o 9 0 D 6 3 s 9 C 1 h 9 i O q s 7 n C v j r t B z - _ o R y v i g B r v 8 z a l 0 6 u B 4 j 8 y P z g J v - 6 3 I h q B 5 v j u M 1 8 - _ B 4 w p q Y u 1 n t C 7 p y 7 B x 4 7 m _ B - w 5 j Y n 8 L i 1 2 Z u v y 6 P 9 0 v 6 J _ h t 1 C p n 0 s E & l t ; / r i n g & g t ; & l t ; / r p o l y g o n s & g t ; & l t ; r p o l y g o n s & g t ; & l t ; i d & g t ; 5 6 7 3 4 3 5 4 5 5 5 6 4 0 2 1 7 6 7 & l t ; / i d & g t ; & l t ; r i n g & g t ; q o 4 _ w 2 3 9 e 1 9 4 G 4 z y 6 J o h 1 G 4 - n 5 K w j 4 6 I v z l Y j j k K p 2 h 3 T j 4 o w E 5 y r L y z v g D q 9 M l n 3 w M l n 3 w M m h o J - 8 z x L j 8 3 q B 7 s 3 j I q q o h Q n j 9 B y o 4 y D 8 _ Q v n t w E 8 6 n 7 D i u 5 m I & l t ; / r i n g & g t ; & l t ; / r p o l y g o n s & g t ; & l t ; r p o l y g o n s & g t ; & l t ; i d & g t ; 5 6 7 3 6 8 9 2 3 6 5 9 1 6 0 7 8 1 6 & l t ; / i d & g t ; & l t ; r i n g & g t ; 8 6 v s q 1 o z a n 7 q 6 F 5 t r 0 G 2 m q R h t - E p 5 7 6 E 9 j 8 q I 8 9 y C 0 o g T 8 q u g N 0 t 6 f x 5 y i C y i 1 l B x h h C q v n u F n 5 y g B _ v t q B 4 _ l j F q 6 2 O - i - K x h g - B & l t ; / r i n g & g t ; & l t ; / r p o l y g o n s & g t ; & l t ; r p o l y g o n s & g t ; & l t ; i d & g t ; 5 6 7 6 7 4 3 5 0 8 0 9 4 8 7 7 7 0 3 & l t ; / i d & g t ; & l t ; r i n g & g t ; w 8 u r g h q i n B 5 l v m r B 4 m 4 m G k q m n G s l v _ F k l k q Y r t 2 I 8 y - 3 R g g k g I n z 1 k M o w s v C 3 z p 2 0 C w s q p G o 6 p x M x u l _ J g 7 g J j n 5 1 S s 7 j J m 4 4 y X m g t C 6 n 8 2 K 9 w 8 g M 9 w 8 g M p p h D 6 _ g q D m 8 _ _ J w h n v N z 2 1 m D x 1 8 9 B k 7 h j E j q 2 r D i z z 6 D 8 7 k S h 0 z 2 E 9 4 6 k B p w y r Q 4 j z t K 0 9 m P u t 4 0 L s t 4 0 L u t 4 0 L 6 t 3 Z 3 n s z g B 9 4 7 f x k _ z M - m y u C s t o x G y _ u 1 L n k w H z l - m P _ z h l C y 8 7 4 G g 5 z s B - 4 7 8 X n u w s B - - h O q 7 - r W 2 i p B h s p o S t s - K _ l i 4 N v 6 j t F _ 0 l 9 B z 1 s 4 N k h w x H x x _ k B p p r j P 7 4 g C 1 h 2 V - i z - K 1 0 8 j R v 6 2 t P o 5 t B k 3 3 r E & l t ; / r i n g & g t ; & l t ; / r p o l y g o n s & g t ; & l t ; r p o l y g o n s & g t ; & l t ; i d & g t ; 5 6 7 8 7 8 3 8 9 2 4 3 8 3 8 4 6 4 7 & l t ; / i d & g t ; & l t ; r i n g & g t ; h 7 5 h - x 6 - g B w 6 B y i o q I t p z g S y t 6 r M i p y O q 1 4 B 2 h - 6 m G 2 - p i C 3 r q m C p 0 y p B g _ 9 5 S x 1 x 5 S g 8 _ C j k 4 s C 5 i z p G w q h n T t 5 n k C t 0 0 x I w q h n T u 6 p h C x p p H i k 0 t R q u l k I - h - 3 B p q o t R q i 1 k C j 7 2 8 G 4 8 r 2 D 5 4 1 w E v 9 9 4 O q s u B m q x h S s r z S 6 y 7 k M r i 5 H m 6 z 7 B t g x o N m x 1 p I 3 9 w q D i 9 n 5 L 6 6 n q B j h g O q l v y Z y 7 x v D 6 z 1 l K 4 m v v B 7 5 u i K 5 4 4 g E y _ 9 9 L x 8 s m K 8 r p H k l 0 7 V 8 - 2 u H r 8 l m r B m v y - C h l - 1 B 2 l i x H m n v v h C h l - 1 B 5 q 3 L j q u h F y 3 o h S r 6 i q H z v 8 W x m 9 Q l t l 5 S l t l 5 S g 9 u Q - n u 4 E 1 4 _ 7 E _ m u 0 E _ y h u U o - 0 i B 3 6 0 x U t r 1 P _ q 3 n D 6 x m - D 4 4 2 w 5 B y _ k k B 5 n m y C k 0 g 2 L g j z 5 D h n 5 p Z 4 4 z D p n 9 5 c 8 s 6 z B v u z j C 6 v k k D v 6 - D - o 6 0 z B l 2 l 9 M z i n b z i o k H - o 6 0 z B l o g 6 M & l t ; / r i n g & g t ; & l t ; / r p o l y g o n s & g t ; & l t ; r p o l y g o n s & g t ; & l t ; i d & g t ; 5 6 7 9 7 6 4 7 5 9 8 8 9 5 7 5 9 4 3 & l t ; / i d & g t ; & l t ; r i n g & g t ; - h 6 1 8 y 1 4 l B 9 s 7 9 F s p 0 6 L y l 6 s F - 5 w w B v 4 h 0 H t z p i B g 7 0 s C 8 w s 9 M 9 3 k u S 3 y 1 l B y 7 5 h 3 B 4 1 8 D x 4 v p L k 3 8 h F 7 7 i 1 D 1 - 3 U v u i t Q u - y h O z 5 X 7 6 5 s R q j o y B g _ i w I m r I o m j 1 Q 0 s t m D i 4 - l f p w l f 9 p z M g x s - K 5 u 6 w B x r l t C p z w - I p j 3 s E p h 7 l E 4 _ l s O z s m R g w 1 3 G j i v l E w g l y O 8 5 1 C i r 8 o S i r 8 o S o u u g C 5 l p s T 2 p 3 u D y x x 8 G z z 0 5 C 3 l w y E t t 4 0 L x 3 r 1 L k z j m I w 5 1 e i l i s Y - o h p B n o t W g x i j Q 1 k m 5 B n j 0 l V 6 1 o y C p y 0 4 G & l t ; / r i n g & g t ; & l t ; / r p o l y g o n s & g t ; & l t ; r p o l y g o n s & g t ; & l t ; i d & g t ; 5 6 7 9 7 8 1 9 0 5 3 9 9 0 2 1 5 7 5 & l t ; / i d & g t ; & l t ; r i n g & g t ; 3 3 y u 5 7 _ q l B 7 8 9 7 C r 6 p p k D g m o m H 7 3 E 0 m w Z j 0 k z Z x t h 0 C j n o 6 L _ p _ m R h n s a r 4 k r N r 0 t z C j w p v h C 3 o h V y 8 w k _ B i 7 g M s 5 7 P g k j x R j j 1 k B 4 m s V j 4 r q G w _ 9 r Q w 8 g 7 J 7 _ x Y v j 8 m P v j 8 m P _ u o - E i 1 g b 8 y 2 l _ B 6 v 9 2 U v v g F y w r 0 C 0 s u x C _ - z 4 B 9 u m r E h g h 1 L w 4 w z L 1 p B y k j 7 F h y h o N g 3 0 m D & l t ; / r i n g & g t ; & l t ; / r p o l y g o n s & g t ; & l t ; r p o l y g o n s & g t ; & l t ; i d & g t ; 5 6 8 1 2 9 4 3 5 2 3 6 2 5 0 4 2 0 0 & l t ; / i d & g t ; & l t ; r i n g & g t ; p j 5 z l 9 h q k B n q v 4 G - z 4 _ K q o v _ K 1 o l z C i p s 8 C n 0 7 w K o 5 u r m B 4 o t n a k v 4 c g o h Z v 5 5 r Q h m _ _ B w k t p T g m z 9 D 3 t u x O l - 1 x G r r 0 u K x t v 7 J z r 6 h H p t 2 E 8 1 t 4 Q w 6 t k B o r q g L h q 3 m T _ s 5 1 E z u 8 o E s 4 Y h q 3 m T 7 s 6 z K 5 m z o B h q 3 m T y i j r O - o _ 0 b 9 k u D w k j p F s 4 p w L i x 1 1 J 8 5 i 1 G 3 y 5 s P u t 4 j D w 1 r s F 8 6 6 9 G j w t I u h h n c s w 6 R 4 p 7 N r q m z K 2 r n 3 U v 0 7 1 B 2 j 9 y K z q w z H 9 _ v 3 E r - J l k k o h B - s u J u 4 n p b i 4 4 s B h v x g V 5 n 5 o B i 0 z O t l 5 _ L 4 v 9 T 6 p 6 l _ B - j _ L u v q j y B w 1 _ o C 9 g y - j J s n k y D w u u i J 0 n q n S 0 6 1 b h u 7 h b z 3 - G i y x G 2 g r y X 1 4 n n E 3 s 1 6 H 3 y 8 D l s 7 y u D h 0 w 2 E l 4 n n C h u t 0 l C 0 y l 1 B x s j r B t q j k C l w _ j y B 4 - 8 N r 8 l m r B i o o s G q 7 1 q O 9 n N v j 8 m P w 5 8 n C y q p u F h 2 w s O 4 _ l s O w s u s K x s m L u h 0 x P y v m s C z l u 4 F u h 0 x P v m - x P k 5 q Q 3 8 m L 1 k q o N 3 k q o N 0 D o o z n M 3 n p 9 I u h 4 p H q i 9 t O m s s y D - h 8 o V 9 5 1 B o 4 y x P j u h p B j 6 s - E j z w y Z s q 6 C y l - y T 9 y l D v j x - J l 2 - y C t _ q 3 W j 8 4 7 D q l 9 _ G n 8 - l _ B u j 0 s G 5 y o z C z s w z Y l l x O 6 3 w 4 f v g o C 1 i 4 - B & l t ; / r i n g & g t ; & l t ; / r p o l y g o n s & g t ; & l t ; r p o l y g o n s & g t ; & l t ; i d & g t ; 5 6 8 1 3 5 4 9 2 8 5 8 1 2 4 6 9 8 4 & l t ; / i d & g t ; & l t ; r i n g & g t ; s l z h p _ q k i B s 7 h h G - y g 0 H h 3 0 k H h h p H 1 v 6 2 U 8 _ E m 6 k 5 H k 2 5 7 C 5 n 0 3 U w y E s k s v C x 4 7 m _ B p 1 q C _ s u 4 S m 3 i w F 9 l 5 r K z u x _ L 3 7 w W 5 6 g 5 s F g m p 1 K 2 k q o N u t 6 e 4 5 i 1 N u m s J 2 m 1 s U - n 0 t J x _ 8 3 B 0 7 g I j s _ y E 1 k o 3 C 3 g w m F o s h v C j 3 i X o i w h I u j 2 u D t 0 y m M 2 w 8 m M q 4 o m M i u _ 9 C r z w l D 9 y 9 h I s h n g D l n 8 m E - 2 h 3 V m _ t 9 D x y _ D x 0 k w M v l 3 t C g q 9 6 Q z s 8 V i y h o N u l k 2 L 8 q w B u v q j y B z v _ z D 5 v o i D h 2 w s O l 5 1 h B 1 t 2 2 I j n j o C k p 1 U 7 y v 1 0 C 5 y i C 3 5 r 9 O i z o p C k l q w F 1 5 r 9 O 3 5 r 9 O 8 o v o H - q i E 7 2 m o N g q j n C 5 5 6 z E u t 9 B w 1 x 4 b 0 4 6 E - w o o g B x 1 5 E k g m g C _ q x 1 y K q 6 - z B n 8 h w J y j m 1 F 5 t 6 4 T r 3 r N i p s F n 4 u 7 Z g 9 g f n _ j p Q 0 - z _ B o k 1 B i u i y X w - 4 h J o h 2 h B 7 6 z P 6 z l k R p 9 5 j R 8 w 0 d g g y i K p 9 5 j R g p u i G & l t ; / r i n g & g t ; & l t ; / r p o l y g o n s & g t ; & l t ; r p o l y g o n s & g t ; & l t ; i d & g t ; 5 6 8 1 4 7 6 1 8 4 0 9 7 9 4 7 6 5 7 & l t ; / i d & g t ; & l t ; r i n g & g t ; z g x 1 m 7 q 1 g B _ j k k C 8 2 q l D j p 9 5 V x x k k B _ 7 y g d 3 x 7 D o h u 7 g B 7 7 t E 6 4 i s C i _ 2 q Q 2 6 1 O x 2 1 j U u y O t g 2 o O p 0 j H n z h n o C 4 z r 3 C q g 6 3 G k o p 1 B t z m _ F s o 0 o M _ k j h x B 5 n j n C 3 - z h E 7 l 0 2 K t j j C q z 0 8 8 B 7 7 v 8 F j i i 6 B y 3 x C j 2 s 5 P v 5 7 u U p o o B s u p p W l 1 9 5 M t w 5 o B 3 F 6 2 j n T p 4 6 o R 7 x 1 B h q 3 m T t h x t P 3 z p 2 0 C r 9 - C g i w o B 7 0 3 4 J u q 3 h S 6 1 i F y x n r J 1 w t v t B 6 i j m L n Y 7 t h h M 7 t h h M 8 n r h M 5 t H - o _ 0 b 0 2 y o E z t 0 9 B h n u p W y w n 2 F m 7 p u F 4 7 g p W k t 6 T 6 9 t w M h 4 0 h S v y 5 - B - i 6 h B v w 5 _ B q t 8 n N 4 6 o p D 5 3 - 7 E z 5 6 w M z 5 6 w M w g 5 7 B g 7 k 3 E z 5 6 w M g 1 x k E p 3 q o E 5 4 y u J y 9 l l D 0 q 3 9 M s g n j B r 3 8 k J 9 x p h B 5 0 v r Q 9 l s 8 B t r v h L q 5 h B i j z m c 7 t w w C y n v 7 N - i y o L v w _ a 3 q h Q q u 0 o N v 1 y v M m - a x 4 5 y H 5 0 k 8 H - m 2 _ O r m 6 7 C l 8 q h K p 4 r 1 C o 1 1 l G 8 y y 2 B k 6 j s O r x u s O 7 n S i u w 0 H m z 3 o G w 5 4 1 S r 6 v p B s 7 t m B u i y r J u 6 p 4 R 3 1 0 D 5 z t 2 U 2 3 7 g N r 6 k F 9 k r X g 0 g m b 0 3 o X 8 x x l K _ _ l 1 E 0 y 0 Y i v 1 v N v w k s B i y 1 0 0 C n w 9 u H 8 m k h D 6 6 9 6 Q m l 8 B s 2 5 q G u _ 2 z 1 G 2 R 1 q v l N s i z r N 4 1 2 - H & l t ; / r i n g & g t ; & l t ; / r p o l y g o n s & g t ; & l t ; r p o l y g o n s & g t ; & l t ; i d & g t ; 7 2 0 6 2 8 1 8 6 4 4 3 5 2 0 4 1 0 4 & l t ; / i d & g t ; & l t ; r i n g & g t ; h w 1 y y 4 k _ j B - _ z F l 2 5 H 7 k _ P v o z R h k 1 B p q t y H p l 9 0 B _ m _ F 7 x 8 I 1 4 o j H t g P 3 3 h 5 B _ h V h z 2 D j 6 q E y 1 n K 7 w u 3 T _ l n N 9 g 8 E k l q w F 1 1 - - B 1 s q i B x 0 8 v B i g 9 j C p 7 l E u g - w I 6 t n F & l t ; / r i n g & g t ; & l t ; / r p o l y g o n s & g t ; & l t ; r p o l y g o n s & g t ; & l t ; i d & g t ; 7 2 0 7 9 4 6 5 2 5 0 3 9 6 5 6 9 6 8 & l t ; / i d & g t ; & l t ; r i n g & g t ; z h x 5 y n j s j B 9 i - z G k 8 s 4 W 4 p g r C 3 q 4 x P 2 p 0 l C g 6 g s Q i 3 q z F 9 t u G 4 w q 3 B m q x h S 0 p q Z 7 h s w J 1 _ y l F 2 _ 2 0 C g m 9 x D t 1 8 z v B x n 4 i I z _ 2 C h _ 1 y W v 7 x q B l h B p o 3 6 d t u i 5 B o j q Z t 1 8 z v B 6 v t - I v 5 - p C t 1 u F l 1 _ r F 3 z q 2 L t 1 v z E x _ q p Y y x F m 7 u 3 E r i 6 w B t i i 1 L 3 q l 8 D 0 j 6 y 1 D 7 o l s K r 5 1 G 5 0 9 j L s i - i I p _ x - B 2 i s z B g t h i T y o 4 7 E t x k 4 L 8 x S l y 8 B - j n h D 6 - t 5 S n g 1 w M 1 u l m _ B q l f h x y k y B w m o u C x q h 9 D x n r h J o y z J p l 2 o N - w G v h t 2 C w o p v D 1 g D s 2 9 k M y s 4 n C q u l t E n w 5 2 E h 4 q l C t _ d h k _ s V i p w v H - 9 5 I z q v u C x j p 3 W 9 6 i l C v 3 9 n J w m n C i u i y X j U g 5 _ w H x 8 0 q D 5 3 u h S q l 0 c - j m 9 K v s _ i M 9 i k P 3 _ l s O r 2 q g B j r g 5 H 3 _ l s O p 3 6 s H & l t ; / r i n g & g t ; & l t ; / r p o l y g o n s & g t ; & l t ; r p o l y g o n s & g t ; & l t ; i d & g t ; 7 2 1 0 3 3 1 8 8 1 1 5 6 3 7 8 6 3 2 & l t ; / i d & g t ; & l t ; r i n g & g t ; 5 h 6 g 0 _ 6 t d o 9 9 x P y z w m _ B 2 u l m _ B p 3 n r D o 9 l l B p 0 g - P j k 3 8 B _ 8 2 M 7 x p 7 R 4 l 1 3 C j v v i B s x u s O - y K s m v z B 9 n 7 x 5 B g u m g B x 3 - _ C i 6 - k M 3 h - 7 C w u t G q 6 3 s F j n w t I q o u _ C l j r v F m r 4 y B h 1 s v P y u q G p l - 3 I 1 5 2 3 I j m 1 1 G x _ u 3 J o k 4 4 E x _ q p Y t m E n 5 s r Q s n 4 r Q r n l g G v y 3 v B 2 8 4 p Y 0 3 B 1 5 5 h B 2 w 0 w E w u 3 z J 2 9 m j C m 1 5 5 E t 7 2 s E 0 7 6 s D j 2 2 q F z 5 6 L z 3 y n N m x 3 D n p x s G l x m s Q j z 9 2 B k z q 8 D p _ r 3 u C 6 p O 6 9 k l J w 2 q q C 1 i w x B - j _ s D w l Q _ y y C o _ 3 0 B z l - m P 4 w u y L i 2 m T w 9 m o J - v o l J y 9 m o J g w 6 4 D 6 u u o R z 8 n T p n L 2 6 s 8 J 0 1 g F _ 6 g z K t _ z C 8 i p q L l 1 f h s 5 u J z r j V _ j O 3 g 9 _ a i l r T & l t ; / r i n g & g t ; & l t ; / r p o l y g o n s & g t ; & l t ; r p o l y g o n s & g t ; & l t ; i d & g t ; 7 2 1 0 3 8 0 3 6 2 7 4 7 2 1 5 8 8 0 & l t ; / i d & g t ; & l t ; r i n g & g t ; l - o 7 l 5 o l d x 2 V w 3 7 v H 1 v 6 2 U y 1 4 p D 3 - z v H i l h r O m z i X o u k h V 7 2 h H r l v y Z 1 v 7 n E t j P 2 u l m _ B w i u 9 G j t v 0 b 9 y z s B 4 6 y C o v 3 q Y q _ o k H m l r j F w y 7 p Y 9 9 1 P 9 7 Q r m 7 l a l n v c z 6 8 k S - l v k J p x 5 3 E m 3 g C g 7 2 0 b g g w x C k 3 x _ L w 4 w p C v n D - z 3 g M - z 3 g M 8 t h h M u i D & l t ; / r i n g & g t ; & l t ; / r p o l y g o n s & g t ; & l t ; r p o l y g o n s & g t ; & l t ; i d & g t ; 7 2 1 0 8 2 9 5 1 3 2 4 7 1 6 2 3 7 6 & l t ; / i d & g t ; & l t ; r i n g & g t ; m 4 4 i 7 8 1 y g B w r m t B m 1 n n E j v 2 z a 5 l Z y w _ g Z n n 0 z F m j l W y r p q L _ v g 4 F 7 2 t _ B j y r p H u u h o C s n u y O 0 3 q 9 B i 1 j q a q n G n m 1 M 3 8 s r Y 5 h k h D l l 4 - L - h p X p h n j B y m i y P y m i y P 8 9 t l J 4 h z J s z _ X 1 m o j b s z _ X 0 s p F s t 6 g X s z _ X z m o j b s z _ X x - J s z i 6 W w n r k E v h p l B m 4 3 q C u q 3 h S i i w o B 6 4 - T v g x o N r v y m C 5 z z p E 6 y 8 7 F z g g G r 4 y 8 C 3 m q n P n l 3 2 K h k 2 N r h j u I 8 5 5 E o o a y m x y B k g g r M g 6 9 B 4 5 3 5 S t v i X u x 5 k M x w p c w q n u O 7 3 - R k 9 n k L n x _ X v z t 5 D l m l r M 4 i - u G l t v p B k 5 n s B l t l 5 S i m 9 o K s k 3 d 3 2 z g 3 B 6 i 5 h G 7 i t 1 C j o H o l k 4 W q _ 3 _ B m 6 j 0 C r r r k F 6 _ u 5 U v h 4 F j s j k B v o i v H 2 6 W 0 k z d r n 4 r Q p 3 t p I z _ n 3 B w i r s C 2 x 0 h J v 3 C 1 8 4 p Y 9 p C y 3 o h S v t 3 4 G 2 8 4 p Y 4 y t 2 H l x 1 p I 4 i j C 1 8 4 p Y 5 6 t 7 J g u 1 2 H h j n P t y o D i 4 0 h S y _ 4 2 C _ l 3 1 H 1 x j N q x w _ e x t m H s l y _ B r r x l B 5 p y s K 3 p y s K g m p s K w u B 5 w 0 k K 4 7 8 2 H 6 p 6 l _ B 2 _ o 7 G m n 6 y U i 6 m D _ j v F 3 j w - i B g r k w R w 1 x 5 S z x 5 O 9 x 3 N _ i k n M v r g _ M t 7 j k C j l u 2 B 6 p 6 l _ B k x 7 O 0 m j r V - j W p 7 v 3 W _ g u M g h x - F y i z p E o 3 s h b 8 B i p 9 s E j q y q H t 8 g n O r m u T 2 v 6 2 U m h h 7 I o u 8 H p 4 w i D 9 3 n v P p o 6 y G y l l 4 J p 6 6 u I 2 4 w C v j 8 m P o 0 z l G n u h g C - r 7 T n o y o Q 3 3 l t F o q 1 u H m o 2 S m y o - Q 5 t 7 B y w q t M j 3 i p B o n k 9 J - 3 0 0 D 6 x 3 t N o 7 y n B z z u t E l i 3 4 D 5 y 9 t H g v l l D t r u 7 F n s i o J 1 2 h 1 C o 6 7 g C i - 9 u B - 5 - 0 M p n q 0 V z 4 N w H 5 v 7 l c 6 n u k C z 9 x p Y _ 0 c u t x j B q x k t H m q z H 2 3 5 y M _ z y _ N g w 2 k C 4 5 g 3 G n s 4 z J 4 0 - B z g v o c t - o 7 B i r y V 4 q t 8 N s z 8 u H 2 v o G n g y u B 9 q 9 3 W l q i j E q s q x H o 6 K y y y y O t 1 x W y y _ r J g q x q B 3 v - j I v _ 9 r Q q 3 r f n 2 g C - - n 4 S - g 3 4 B 8 n o F s u r b g z j N 8 s h t L s 5 0 t G k v k 7 F _ u g w H s 5 j t H v y 0 f 5 h q s I g 6 k x M w i 8 G 0 t 1 l R 3 9 g h E k y 7 R r 4 7 w D g 0 h n P j 5 m y J t v 4 - i B 4 8 0 a q n 8 w M n _ 0 R g j i 9 C 3 t m 0 v B 2 5 l C u - 6 o T o _ u C u k w l E g w 9 z V s w s B s r z H s 1 1 7 g B w t B _ l x t g B n n m S 0 v 4 t Q & l t ; / r i n g & g t ; & l t ; / r p o l y g o n s & g t ; & l t ; / r l i s t & g t ; & l t ; b b o x & g t ; M U L T I P O I N T   ( ( - 1 1 . 4 5 4 5 2   3 5 . 8 0 4 6 1 0 6 ) ,   ( 5 . 9 5 4 5 2 0 7 2   4 4 . 0 5 5 3 8 9 9 ) ) & l t ; / b b o x & g t ; & l t ; / r e n t r y v a l u e & g t ; & l t ; / r e n t r y & g t ; & l t ; r e n t r y & g t ; & l t ; r e n t r y k e y & g t ; & l t ; l a t & g t ; 5 5 . 9 3 2 1 9 3 7 6 & l t ; / l a t & g t ; & l t ; l o n & g t ; 8 . 9 8 4 9 0 3 3 4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4 2 9 6 8 0 8 7 4 8 6 7 6 5 4 6 6 3 & l t ; / i d & g t ; & l t ; r i n g & g t ; 1 n _ w m j k 7 5 C j L l i B n 2 B j P 2 E o Q 4 C _ G m V g H k J g M n F h D 9 C 3 G x E 0 L x C i G 1 p E r H 7 C n l B 8 X u u C x E 2 D y K _ N 4 n H u K r G w H 1 I & l t ; / r i n g & g t ; & l t ; / r p o l y g o n s & g t ; & l t ; r p o l y g o n s & g t ; & l t ; i d & g t ; 7 4 2 9 6 8 0 8 7 4 8 6 7 6 5 4 6 6 4 & l t ; / i d & g t ; & l t ; r i n g & g t ; r n 4 4 u g 1 0 5 C l r D 3 F n D o G j t B h W 4 B 9 G o D 0 1 C j G & l t ; / r i n g & g t ; & l t ; / r p o l y g o n s & g t ; & l t ; r p o l y g o n s & g t ; & l t ; i d & g t ; 7 4 2 9 6 8 0 9 0 9 2 2 7 3 9 3 0 2 5 & l t ; / i d & g t ; & l t ; r i n g & g t ; y k 9 _ 8 i r 7 5 C 2 m G n v B z D k E 4 w C - C z 7 C 1 h C w D t C 4 W n Q 9 D 3 d & l t ; / r i n g & g t ; & l t ; / r p o l y g o n s & g t ; & l t ; r p o l y g o n s & g t ; & l t ; i d & g t ; 7 4 2 9 6 8 0 9 4 3 5 8 7 1 3 1 4 1 5 & l t ; / i d & g t ; & l t ; r i n g & g t ; 7 _ 6 q k j - 4 5 C 2 G u r B 8 k B t L q J j D - E 3 N - V j h C x J 1 C g C o h B 9 I k W & l t ; / r i n g & g t ; & l t ; / r p o l y g o n s & g t ; & l t ; r p o l y g o n s & g t ; & l t ; i d & g t ; 7 4 2 9 6 8 1 2 8 7 1 8 4 5 1 5 0 7 5 & l t ; / i d & g t ; & l t ; r i n g & g t ; i 5 h - p j q 6 5 C r D 8 G 2 E i E w j D v C z C 4 F 2 K 1 5 C & l t ; / r i n g & g t ; & l t ; / r p o l y g o n s & g t ; & l t ; r p o l y g o n s & g t ; & l t ; i d & g t ; 7 4 2 9 6 8 1 2 8 7 1 8 4 5 1 5 0 7 6 & l t ; / i d & g t ; & l t ; r i n g & g t ; j r x o w u u 4 5 C q E v D 2 C 4 C y E t P l F - C 0 p B k M 4 d x C m I 0 D v G p q B 1 w C g b & l t ; / r i n g & g t ; & l t ; / r p o l y g o n s & g t ; & l t ; r p o l y g o n s & g t ; & l t ; i d & g t ; 7 4 2 9 6 8 1 3 2 1 5 4 4 2 5 3 4 4 5 & l t ; / i d & g t ; & l t ; r i n g & g t ; t 7 2 v t i 8 0 5 C 4 1 T w E 4 C 3 D g E v B 3 l D t K k C g h D q I t G h H r G 8 E & l t ; / r i n g & g t ; & l t ; / r p o l y g o n s & g t ; & l t ; r p o l y g o n s & g t ; & l t ; i d & g t ; 7 4 2 9 6 8 7 6 4 3 7 3 6 1 1 3 1 5 4 & l t ; / i d & g t ; & l t ; r i n g & g t ; q 9 o r s l t t 6 C w C 0 C z D s B 1 W v B t B 7 G 3 E p M 7 I & l t ; / r i n g & g t ; & l t ; / r p o l y g o n s & g t ; & l t ; r p o l y g o n s & g t ; & l t ; i d & g t ; 7 4 2 9 6 8 7 6 4 3 7 3 6 1 1 3 1 5 5 & l t ; / i d & g t ; & l t ; r i n g & g t ; k - z 9 9 o m u 6 C u C w E x D n D 1 b v H - C r E q I q F p e o K & l t ; / r i n g & g t ; & l t ; / r p o l y g o n s & g t ; & l t ; r p o l y g o n s & g t ; & l t ; i d & g t ; 7 4 2 9 6 8 7 6 4 3 7 3 6 1 1 3 1 5 6 & l t ; / i d & g t ; & l t ; r i n g & g t ; k q o 9 q x m u 6 C 0 J i H 1 H r H 5 G 6 F p G s H & l t ; / r i n g & g t ; & l t ; / r p o l y g o n s & g t ; & l t ; r p o l y g o n s & g t ; & l t ; i d & g t ; 7 4 2 9 6 8 7 6 4 3 7 3 6 1 1 3 1 5 7 & l t ; / i d & g t ; & l t ; r i n g & g t ; k t l g x 4 _ t 6 C 2 G k N 2 C h C 3 H o G 6 C i E _ D n H t E 0 D 2 H z Z y H 3 I & l t ; / r i n g & g t ; & l t ; / r p o l y g o n s & g t ; & l t ; r p o l y g o n s & g t ; & l t ; i d & g t ; 7 4 2 9 6 8 7 6 4 3 7 3 6 1 1 3 1 5 8 & l t ; / i d & g t ; & l t ; r i n g & g t ; 6 5 7 9 3 o t t 6 C w C x D t I h C o G i G m 5 D y 5 B 0 C _ s F h L z F 2 C t 3 D l F x W q Q o G 9 j C l h B w q B m G 2 5 C g E u k D u J 4 J w C 7 B u V s R z D q z C x o B x D s C q G 3 j C 4 D l h C 6 D r b w P x h C z C 6 F j Z N 9 C r 0 B 7 C y F 2 D v w D x E 6 F - 4 B u P s O m - D y 0 B k D r B q I x C 9 E q D 1 J v V x N m F 9 D - K 8 E 4 1 C 5 4 B - j G 6 H h E q b h G j M 6 E i t B 4 k Q j C & l t ; / r i n g & g t ; & l t ; / r p o l y g o n s & g t ; & l t ; r p o l y g o n s & g t ; & l t ; i d & g t ; 7 4 2 9 6 8 7 6 4 3 7 3 6 1 1 3 1 5 9 & l t ; / i d & g t ; & l t ; r i n g & g t ; z n 2 t 3 k q t 6 C j I v I u U _ D t B i T 3 C 0 B k D g F o H & l t ; / r i n g & g t ; & l t ; / r p o l y g o n s & g t ; & l t ; r p o l y g o n s & g t ; & l t ; i d & g t ; 7 4 2 9 6 8 7 6 4 3 7 3 6 1 1 3 1 6 0 & l t ; / i d & g t ; & l t ; r i n g & g t ; 0 1 _ x g l z t 6 C 2 Q p L u l B x c g H 5 H z i B w m B f 6 F w D 5 C h E w K m K u J y 5 B w r B 0 q C w k B 4 V z F t Y t D _ G z I v D _ M k N n L 0 C z D s C o U 1 X u R g N h m C 0 E q Z 2 C z F x X w E o N t D 7 L y p C z p B 2 Q n I 1 D l D o M 5 H 3 F m N 6 C z H 5 R x H t B 2 c p i C l B k C z B 0 U r L 0 E n O 8 e u M x K s k B g J - C 0 P z C q I v K q D h 7 D y F 9 G W r H x K 1 H u G 2 E 6 J x F j o B 7 O x D 6 C j D - E i B 2 h C _ G u G x W z H x h B l O 8 P Z 4 G 0 C g H m E x 9 B 8 G x D m E z K 2 Y h C 1 F 1 D n h B m C _ F o G i M 9 a 3 M u F w D z V y D 4 B 4 p B g 4 D k L - s B 9 U _ L 8 O m C h C - B 1 F h C 1 B h F 2 P n t B 6 L 1 G 1 Z 4 T - R r H g J 9 C t E w I 1 J u I n N 8 L r l B y w K z C 9 J y o B _ B 1 E j E s I n J 2 X w 4 C o p B - l B j K o F 5 C _ c p R w L r C r M - J m D _ 8 B r M p m N k D r J 0 H 8 N y H n E h H r G k t B j e - I y g B 9 I r G g D j C w J 5 a 0 B g F 7 D 0 J p D 2 D m D 3 l B 6 F r C - I v N 4 K h E 2 o D 1 j B j o B q H l G j C n L t F V u K 6 M 1 p B i W & l t ; / r i n g & g t ; & l t ; / r p o l y g o n s & g t ; & l t ; r p o l y g o n s & g t ; & l t ; i d & g t ; 7 4 2 9 6 8 7 6 4 3 7 3 6 1 1 3 1 6 1 & l t ; / i d & g t ; & l t ; r i n g & g t ; q l 9 3 k i r t 6 C s E _ G 6 C o G _ 3 B t b 9 s B 4 B 1 C _ B r C o S y H t - B 4 s B & l t ; / r i n g & g t ; & l t ; / r p o l y g o n s & g t ; & l t ; r p o l y g o n s & g t ; & l t ; i d & g t ; 7 4 2 9 6 8 7 6 4 3 7 3 6 1 1 3 1 6 2 & l t ; / i d & g t ; & l t ; r i n g & g t ; - 5 n w 3 4 p u 6 C q E z F 4 M v D 2 C h C u M 4 w B t B 5 G 7 C 6 B 3 C s O m O g D j C & l t ; / r i n g & g t ; & l t ; / r p o l y g o n s & g t ; & l t ; r p o l y g o n s & g t ; & l t ; i d & g t ; 7 4 2 9 6 8 7 7 1 2 4 5 5 5 8 9 8 8 9 & l t ; / i d & g t ; & l t ; r i n g & g t ; 4 q - 1 j 7 v t 6 C n L g H 7 K v H t B 7 Q - G r C h E 1 P & l t ; / r i n g & g t ; & l t ; / r p o l y g o n s & g t ; & l t ; r p o l y g o n s & g t ; & l t ; i d & g t ; 7 4 2 9 6 8 7 7 1 2 4 5 5 5 8 9 8 9 0 & l t ; / i d & g t ; & l t ; r i n g & g t ; x p o h t 5 i t 6 C j I x O h I u H 0 Q z F 1 D k E - E Z w m B r D x Y z q I j Q s 0 B o 7 B t D 2 C 4 E 4 G g F q E 0 C w V 2 Q v D 3 F 4 E z D y l B 4 E _ M w E i H 1 H z L s E h G t U 7 P o H 8 M m N 6 C j D 7 F s E y E 5 L t I 6 g C q C h F _ k D h u B h S s w B l D _ D r H s F x E o D 5 G z E 8 H v U v N m C - W j D - C 6 D 4 Y x H 5 s C 7 N v C 9 G 2 B l J g M g T c 3 j C i C 6 B h 6 B l b p b h F u n C v C j N p E x R 4 w B 7 C s D - Q e 3 D j F 3 9 D t E 9 G g C j E g Y 5 G p E j t B h o D s e 3 g B 2 O v E 0 D _ W z t B h D t B i I x E n K v H g G t E y D 6 O k C 4 B 1 J o I l R g C r C 9 D t G g D h K r G 7 3 B t F j C p G 9 J j B i S 9 L 2 m B w b j w C y B o D - a 6 B x E k Y l E 4 F 6 W i D g 0 B 2 M j I 8 G j M v w B - I w g B 9 I q m B v F 8 G k B p C n G z P 3 B 0 C 6 J 1 D r D y H n J p M s H & l t ; / r i n g & g t ; & l t ; / r p o l y g o n s & g t ; & l t ; r p o l y g o n s & g t ; & l t ; i d & g t ; 7 4 2 9 6 8 7 8 1 5 5 3 4 8 0 4 9 9 3 & l t ; / i d & g t ; & l t ; r i n g & g t ; p q 1 6 7 n 7 3 5 C 4 G t I s Q g E 9 C l B 8 B 1 V r G 5 P & l t ; / r i n g & g t ; & l t ; / r p o l y g o n s & g t ; & l t ; r p o l y g o n s & g t ; & l t ; i d & g t ; 7 4 2 9 6 8 7 8 1 5 5 3 4 8 0 4 9 9 4 & l t ; / i d & g t ; & l t ; r i n g & g t ; o 7 2 1 6 y t t 6 C h L 5 O w E q R y U 6 C q C m G o e 3 N 7 M g P 7 M 6 B s I v Q 2 K - D 2 g B w m B & l t ; / r i n g & g t ; & l t ; / r p o l y g o n s & g t ; & l t ; r p o l y g o n s & g t ; & l t ; i d & g t ; 7 4 2 9 6 9 1 1 1 4 0 6 9 6 8 8 3 2 1 & l t ; / i d & g t ; & l t ; r i n g & g t ; y x t j i x l 2 5 C s E _ G s C w U i Q t B q D z C _ B u O - I _ N j C & l t ; / r i n g & g t ; & l t ; / r p o l y g o n s & g t ; & l t ; r p o l y g o n s & g t ; & l t ; i d & g t ; 7 4 2 9 6 9 3 1 4 1 2 9 4 2 5 2 0 3 3 & l t ; / i d & g t ; & l t ; r i n g & g t ; 5 k m i q - n p 5 C 1 6 0 i D 5 5 8 6 H 9 m y u I w o 4 5 D 9 1 6 S m 0 n b h 1 1 B 3 5 5 N 0 8 y W 2 n 7 q B - - j - B 3 8 2 Z x m 0 C m 4 h h C _ j 6 h C 4 v 2 M 5 u z x B 3 o 8 G 9 3 l _ B k y 5 Q h 2 z G n 8 s C 6 w 0 B u 4 l N l 8 t r E h 5 7 s B 3 p m - B g i 9 I 7 6 z D m g s Q j o i V 6 v 9 m C 4 u m n C q t j Y 0 4 2 c w n g U j r 7 M t z _ 3 B 3 l k C t 3 q F x 0 8 0 C q i r w B z k 5 G u y l G m q j I z h 4 E r 4 z N 6 3 6 Y 1 7 w G p l s D 9 2 6 Q r j g i B 6 j i c x n u U 0 i i B j - x V n 2 n m C 0 z B _ s 3 H w r z C 3 z g D r 4 0 L i x w C 5 5 7 C 9 w z E - 9 7 B y 8 1 1 B m 6 5 z C y z 9 E 5 4 y o G p r p G r j y m B j x 3 V g g 6 j B y u z 2 B j n v 4 D u 7 5 k L s - - 0 M _ z y q I r o m M z o s f h t n J 3 o 4 E 4 0 9 R _ 1 6 D p 7 _ D - 7 t D i 8 u Z z 3 t F i n p L 3 w w n D m n n W l w 6 0 B 3 p l U r u - l B z m g x I h 2 r f 8 h x H p g y 1 Z u y x 9 C 4 y s D o _ - j B t 9 l 3 B w l p p C h 1 - 6 C g p 4 o C i 0 y B l 6 w E 9 9 5 J - 8 y B 5 o i 9 C 7 3 8 o D m - s D h v k D z t u M v t 0 8 D v w v I t l 9 0 B m o h F 0 9 9 B _ o h C i 5 4 O 6 o 8 C 8 z 2 N x q 0 E 9 - m I n q i g B u 2 - F z - 9 P _ o v B k 8 z Q k h i F j z i U r 8 l a p h p E 2 x n p C u m u h C h u j e 0 o n P 9 q i c 6 h _ W l 1 9 B 3 l u I h i y - B z h 9 K l _ x l P k t g w T g - m l G s 4 9 t B 9 2 w 2 R v 5 u W k w 1 C 8 m t K j z a g w 5 D h g 4 B k u x B m - l B l 8 f h i H - l i B 8 u e _ l v B v v T z 9 3 G _ j 9 E u 4 l C k 4 4 L 4 r q U v _ 8 z B 4 l 1 i B - y u p B n 0 y g B q i 1 d v q t q C 7 2 z b u k z f o r w c y y l j C p k h C v p w F j t n D 7 l 7 L z m 7 U z 2 m C p x g E h m O 2 w 9 B 4 8 V j 1 P m l z B q p h B s x o l B 2 3 3 J 0 u s z B t _ 1 L i z h G i 5 o B o - 1 H s u 8 B q o 1 F h g 8 B y y 6 B o i 5 B x n w D 0 z t D 9 7 c 1 r O 4 7 i C 1 l g F 1 u q K z 0 6 T v 5 5 C n h 9 J w 3 f y j 7 G m g p H 6 9 7 D g p h G o g l D 5 m r G s s 4 J 0 r z H y w h E s 2 8 i C n l h X 1 j l 4 E q i 5 - D p _ u J m 5 o K k x 0 X q n 0 M l 6 o R h n t e 3 _ m p B 4 q z s B l y w 0 G z h g I 7 t 2 W l _ x b 1 9 5 V s j h D s j 4 Y n 4 x t B m o _ H w r _ l F g l - 0 E 9 - 5 k C o j r i k B l u j N g i k a 6 1 n j M 0 4 7 l Q 1 z j k Q j _ 6 F 3 p p s B p q s o G - 5 _ W h k r M g q 8 q h B u v 7 h C _ 5 s x F s g s F w q b r z x y Y n 4 r x E j v 3 g q B & l t ; / r i n g & g t ; & l t ; / r p o l y g o n s & g t ; & l t ; r p o l y g o n s & g t ; & l t ; i d & g t ; 7 4 2 9 6 9 3 5 1 9 2 5 1 3 7 4 0 8 1 & l t ; / i d & g t ; & l t ; r i n g & g t ; q i 0 y i i w z 5 C z q D m f 8 G 7 F j F t H x g B z 5 B z G o I 8 F p G s H & l t ; / r i n g & g t ; & l t ; / r p o l y g o n s & g t ; & l t ; r p o l y g o n s & g t ; & l t ; i d & g t ; 7 4 2 9 7 0 0 5 2 8 6 3 8 0 0 1 1 6 2 & l t ; / i d & g t ; & l t ; r i n g & g t ; s q q r _ 6 p z 5 C x c u E 5 F s C j D 9 E z J 7 C i M r E u D 1 E 0 H _ E 0 G - D j C & l t ; / r i n g & g t ; & l t ; / r p o l y g o n s & g t ; & l t ; r p o l y g o n s & g t ; & l t ; i d & g t ; 7 4 2 9 7 0 0 5 2 8 6 3 8 0 0 1 1 6 3 & l t ; / i d & g t ; & l t ; r i n g & g t ; o 7 y 3 i 2 q s 5 C z S 0 J x D 5 F 3 H m G k C y c 7 G y D t C i F j C & l t ; / r i n g & g t ; & l t ; / r p o l y g o n s & g t ; & l t ; r p o l y g o n s & g t ; & l t ; i d & g t ; 7 4 2 9 7 0 4 0 3 3 3 3 1 3 1 4 6 8 9 & l t ; / i d & g t ; & l t ; r i n g & g t ; 9 0 6 0 6 q _ r 5 C j I 6 J m E x H _ H 8 B _ B 2 B k D g D u B & l t ; / r i n g & g t ; & l t ; / r p o l y g o n s & g t ; & l t ; r p o l y g o n s & g t ; & l t ; i d & g t ; 7 4 2 9 7 0 4 0 3 3 3 3 1 3 1 4 6 9 0 & l t ; / i d & g t ; & l t ; r i n g & g t ; 8 0 i v r g q s 5 C q E y C 5 o B i H z H 9 C r E u 2 B r B j E n C _ C & l t ; / r i n g & g t ; & l t ; / r p o l y g o n s & g t ; & l t ; r p o l y g o n s & g t ; & l t ; i d & g t ; 7 4 2 9 7 0 4 7 8 9 2 4 5 5 5 8 7 9 1 & l t ; / i d & g t ; & l t ; r i n g & g t ; o i i n i z n r 5 C t D w E 4 C l F 3 l q B y h J _ p B 6 L t E z E m D 8 - K 6 4 7 B 7 D & l t ; / r i n g & g t ; & l t ; / r p o l y g o n s & g t ; & l t ; r p o l y g o n s & g t ; & l t ; i d & g t ; 7 4 2 9 7 0 4 7 8 9 2 4 5 5 5 8 7 9 2 & l t ; / i d & g t ; & l t ; r i n g & g t ; 7 2 x 1 0 v k r 5 C x F 3 F p F o G _ 3 D x C w D j H k D g D s 9 D & l t ; / r i n g & g t ; & l t ; / r p o l y g o n s & g t ; & l t ; r p o l y g o n s & g t ; & l t ; i d & g t ; 7 4 2 9 7 0 5 0 9 8 4 8 3 2 0 4 1 1 1 & l t ; / i d & g t ; & l t ; r i n g & g t ; h 3 s - 7 1 y q 5 C v F t I s G t H 5 G 4 F r G h G & l t ; / r i n g & g t ; & l t ; / r p o l y g o n s & g t ; & l t ; r p o l y g o n s & g t ; & l t ; i d & g t ; 7 4 2 9 7 0 5 4 7 6 4 4 0 3 2 6 1 4 5 & l t ; / i d & g t ; & l t ; r i n g & g t ; _ i m 2 6 o 0 q 5 C 2 G 8 G p F x H _ F q I j B r C 7 I & l t ; / r i n g & g t ; & l t ; / r p o l y g o n s & g t ; & l t ; r p o l y g o n s & g t ; & l t ; i d & g t ; 7 4 2 9 7 0 5 5 4 5 1 5 9 8 0 2 8 9 0 & l t ; / i d & g t ; & l t ; r i n g & g t ; 2 j 2 5 o n g q 5 C 6 Z u E i H s M m C c q o B y D m D - D _ C & l t ; / r i n g & g t ; & l t ; / r p o l y g o n s & g t ; & l t ; r p o l y g o n s & g t ; & l t ; i d & g t ; 7 4 2 9 7 0 5 5 4 5 1 5 9 8 0 2 8 9 1 & l t ; / i d & g t ; & l t ; r i n g & g t ; p h t p h h o q 5 C 1 O w E - B 3 H 4 Y t B 8 B - J 2 H j G & l t ; / r i n g & g t ; & l t ; / r p o l y g o n s & g t ; & l t ; r p o l y g o n s & g t ; & l t ; i d & g t ; 7 4 2 9 7 4 5 8 4 9 1 3 2 9 0 8 5 5 3 & l t ; / i d & g t ; & l t ; r i n g & g t ; _ z m 4 5 u 8 x 4 C s E _ G n D j F - 4 G 0 w B v C v H v B q D w D g C r C l M 4 o J _ r C & l t ; / r i n g & g t ; & l t ; / r p o l y g o n s & g t ; & l t ; r p o l y g o n s & g t ; & l t ; i d & g t ; 7 4 2 9 7 4 5 8 4 9 1 3 2 9 0 8 5 5 4 & l t ; / i d & g t ; & l t ; r i n g & g t ; v v 7 p 9 t 0 z 4 C 4 6 D p L x l C j C t D r I m m B l D h F i C q i B q h R 1 C 5 C k F _ E & l t ; / r i n g & g t ; & l t ; / r p o l y g o n s & g t ; & l t ; r p o l y g o n s & g t ; & l t ; i d & g t ; 7 4 2 9 7 4 6 3 3 0 1 6 9 2 4 5 7 0 5 & l t ; / i d & g t ; & l t ; r i n g & g t ; - q z p s x o 7 4 C l L _ J 1 H 4 I w F 1 E 2 H j G & l t ; / r i n g & g t ; & l t ; / r p o l y g o n s & g t ; & l t ; r p o l y g o n s & g t ; & l t ; i d & g t ; 7 4 2 9 7 4 6 3 3 0 1 6 9 2 4 5 7 0 6 & l t ; / i d & g t ; & l t ; r i n g & g t ; z 7 k z n 3 y 6 4 C g y 2 C - q v B o o V - 5 q C y p z B v 0 o B 4 0 6 C o u p H & l t ; / r i n g & g t ; & l t ; / r p o l y g o n s & g t ; & l t ; r p o l y g o n s & g t ; & l t ; i d & g t ; 7 4 2 9 7 4 6 3 9 8 8 8 8 7 2 2 4 3 3 & l t ; / i d & g t ; & l t ; r i n g & g t ; h j n o 5 _ _ 6 4 C j I i H 0 q B 3 F n D j F 9 C x C o I h H y I 2 b n M j C & l t ; / r i n g & g t ; & l t ; / r p o l y g o n s & g t ; & l t ; r p o l y g o n s & g t ; & l t ; i d & g t ; 7 4 2 9 7 5 2 1 0 2 6 0 5 2 9 1 5 2 5 & l t ; / i d & g t ; & l t ; r i n g & g t ; k 1 _ x h t 5 m 5 C w C x D z D s C m M 9 C s D x E n E i F o K & l t ; / r i n g & g t ; & l t ; / r p o l y g o n s & g t ; & l t ; r p o l y g o n s & g t ; & l t ; i d & g t ; 7 4 2 9 7 5 2 1 3 6 9 6 5 0 2 9 8 9 1 & l t ; / i d & g t ; & l t ; r i n g & g t ; y n - 3 x 0 g i 5 C u y C s f _ v a 1 O v p B 8 0 E 0 G y C y E 6 C x K g u Y o C h D p m K 7 G w m C t C h J m b p M 6 K 7 r B u - F z C 4 F 0 H _ C 7 L & l t ; / r i n g & g t ; & l t ; / r p o l y g o n s & g t ; & l t ; r p o l y g o n s & g t ; & l t ; i d & g t ; 7 4 2 9 7 5 2 1 3 6 9 6 5 0 2 9 8 9 2 & l t ; / i d & g t ; & l t ; r i n g & g t ; m 4 r y l k - h 5 C j I i H l D m M m k B l 3 B 3 7 h B 1 H 6 I q D y F _ B p 4 n B k c 6 s C 7 w B h G & l t ; / r i n g & g t ; & l t ; / r p o l y g o n s & g t ; & l t ; r p o l y g o n s & g t ; & l t ; i d & g t ; 7 4 2 9 7 5 2 4 8 0 5 6 2 4 1 3 5 6 9 & l t ; / i d & g t ; & l t ; r i n g & g t ; 7 h - 2 y s i p 5 C l 1 D n I 4 E 1 H t H l f 7 U 0 F 8 F h E j G & l t ; / r i n g & g t ; & l t ; / r p o l y g o n s & g t ; & l t ; r p o l y g o n s & g t ; & l t ; i d & g t ; 7 4 3 0 6 2 2 4 3 4 7 7 8 1 5 2 9 6 1 & l t ; / i d & g t ; & l t ; r i n g & g t ; - 3 q 4 8 6 h 7 0 C - q M w r - K h i n Q 2 _ v P o t g 1 B v m s f 0 t 8 H l j v Z n 0 8 B n g q E l q 6 V 2 1 b 5 x g E n 2 y K 0 v G 8 z p c m o x B & l t ; / r i n g & g t ; & l t ; / r p o l y g o n s & g t ; & l t ; r p o l y g o n s & g t ; & l t ; i d & g t ; 7 4 3 0 6 4 4 8 7 1 6 8 7 3 0 7 2 6 5 & l t ; / i d & g t ; & l t ; r i n g & g t ; p i o s m w 4 j 1 C 4 G t I i J 4 q B o C m C i C w 2 L z C r B t G l G h 6 H & l t ; / r i n g & g t ; & l t ; / r p o l y g o n s & g t ; & l t ; r p o l y g o n s & g t ; & l t ; i d & g t ; 7 4 3 0 6 4 4 8 7 1 6 8 7 3 0 7 2 6 6 & l t ; / i d & g t ; & l t ; r i n g & g t ; o _ l t n 5 g k 1 C z s J p I z D s C g E m C g j E 4 B p z C 3 C 0 B p C 9 I j C & l t ; / r i n g & g t ; & l t ; / r p o l y g o n s & g t ; & l t ; r p o l y g o n s & g t ; & l t ; i d & g t ; 7 4 3 0 6 4 4 9 0 6 0 4 7 0 4 5 6 3 3 & l t ; / i d & g t ; & l t ; r i n g & g t ; 9 y m 6 2 v n k 1 C k V - H _ e 4 J 3 D g J n W 2 T 6 S k I h H m O s H & l t ; / r i n g & g t ; & l t ; / r p o l y g o n s & g t ; & l t ; r p o l y g o n s & g t ; & l t ; i d & g t ; 7 4 3 0 6 4 4 9 4 0 4 0 6 7 8 4 0 0 1 & l t ; / i d & g t ; & l t ; r i n g & g t ; p l o x _ _ 7 i 1 C r - v c 5 o 3 C r 6 t F 0 j u N 1 q e & l t ; / r i n g & g t ; & l t ; / r p o l y g o n s & g t ; & l t ; r p o l y g o n s & g t ; & l t ; i d & g t ; 7 4 3 0 6 4 4 9 4 0 4 0 6 7 8 4 0 0 2 & l t ; / i d & g t ; & l t ; r i n g & g t ; q - 2 t h u j k 1 C - H x F 5 F m H m J o G v B p H s D 1 C _ X g C h J j M 5 D & l t ; / r i n g & g t ; & l t ; / r p o l y g o n s & g t ; & l t ; r p o l y g o n s & g t ; & l t ; i d & g t ; 7 4 3 0 6 4 4 9 4 0 4 0 6 7 8 4 0 0 3 & l t ; / i d & g t ; & l t ; r i n g & g t ; y o - q _ z i k 1 C l L t I 3 H 6 I w F s I 2 H j G & l t ; / r i n g & g t ; & l t ; / r p o l y g o n s & g t ; & l t ; r p o l y g o n s & g t ; & l t ; i d & g t ; 7 4 3 0 6 4 4 9 4 0 4 0 6 7 8 4 0 0 4 & l t ; / i d & g t ; & l t ; r i n g & g t ; 3 u x x 1 l v i 1 C w C 5 z P v u Q v F y E 1 D l u K v H 0 i G t B u 9 y B v l D 6 B w D n E w H 9 u H & l t ; / r i n g & g t ; & l t ; / r p o l y g o n s & g t ; & l t ; r p o l y g o n s & g t ; & l t ; i d & g t ; 7 4 3 0 6 4 4 9 4 0 4 0 6 7 8 4 0 0 5 & l t ; / i d & g t ; & l t ; r i n g & g t ; r 9 v t q n k k 1 C j I 2 C h C X 2 G v D z D n D 8 w C 9 N j 0 B u F q I m c p C n M z j D _ C & l t ; / r i n g & g t ; & l t ; / r p o l y g o n s & g t ; & l t ; r p o l y g o n s & g t ; & l t ; i d & g t ; 7 4 3 0 6 4 4 9 7 4 7 6 6 5 2 2 3 6 9 & l t ; / i d & g t ; & l t ; r i n g & g t ; 0 _ 9 5 3 - i l 1 C 0 J q N s G 8 I l B 1 J 4 F r C n C h M & l t ; / r i n g & g t ; & l t ; / r p o l y g o n s & g t ; & l t ; r p o l y g o n s & g t ; & l t ; i d & g t ; 7 4 3 0 6 4 4 9 7 4 7 6 6 5 2 2 3 7 0 & l t ; / i d & g t ; & l t ; r i n g & g t ; 7 x k q u g 7 k 1 C 2 G _ G u G m G s F q I t G 7 I & l t ; / r i n g & g t ; & l t ; / r p o l y g o n s & g t ; & l t ; r p o l y g o n s & g t ; & l t ; i d & g t ; 7 4 3 0 6 4 4 9 7 4 7 6 6 5 2 2 3 7 1 & l t ; / i d & g t ; & l t ; r i n g & g t ; n - 6 j n 2 s g 1 C k g u F v _ v - T 4 k w g G 3 9 g m J q 4 b _ 6 p s Q 1 m w p H - 0 v h J & l t ; / r i n g & g t ; & l t ; / r p o l y g o n s & g t ; & l t ; r p o l y g o n s & g t ; & l t ; i d & g t ; 7 4 3 0 6 4 4 9 7 4 7 6 6 5 2 2 3 7 2 & l t ; / i d & g t ; & l t ; r i n g & g t ; h n q 2 j 9 4 i 1 C o 4 F l I z 9 j B 6 C j F 9 E 1 - L u q M g C l 6 D 0 i F j G & l t ; / r i n g & g t ; & l t ; / r p o l y g o n s & g t ; & l t ; r p o l y g o n s & g t ; & l t ; i d & g t ; 7 4 3 0 6 4 5 0 4 3 4 8 5 9 9 9 1 0 5 & l t ; / i d & g t ; & l t ; r i n g & g t ; q i n x l r h k 1 C 4 G u 6 B v i B 2 E z H o 5 C 6 B z C g C j E - D 8 C 1 a r C i F 7 D & l t ; / r i n g & g t ; & l t ; / r p o l y g o n s & g t ; & l t ; r p o l y g o n s & g t ; & l t ; i d & g t ; 7 4 3 0 6 4 5 1 4 6 5 6 5 2 1 4 2 0 9 & l t ; / i d & g t ; & l t ; r i n g & g t ; u - i 5 v - s l 1 C l - F h I 8 Q 2 C s C j F 8 D r - L 7 G o F n G - F & l t ; / r i n g & g t ; & l t ; / r p o l y g o n s & g t ; & l t ; r p o l y g o n s & g t ; & l t ; i d & g t ; 7 4 3 0 6 4 5 1 4 6 5 6 5 2 1 4 2 1 0 & l t ; / i d & g t ; & l t ; r i n g & g t ; v s p j x 0 - j 1 C 7 O y E p F m G j _ C 8 i D k L v E 3 C l E u H l t D 0 Q p w B & l t ; / r i n g & g t ; & l t ; / r p o l y g o n s & g t ; & l t ; r p o l y g o n s & g t ; & l t ; i d & g t ; 7 4 3 0 6 4 5 1 4 6 5 6 5 2 1 4 2 1 1 & l t ; / i d & g t ; & l t ; r i n g & g t ; 2 0 k t 2 8 j h 1 C n l l c m z - J k 3 q a y s v K q z _ C m 0 p I i 9 5 E 9 j 3 I s x p K 1 5 - M 2 1 _ m F 5 k s R o 1 x E q 4 h N _ 9 5 G x 2 t Q 5 2 o L 6 q o I m z _ F - v m N w - p L j u v D x k - H 9 7 g E 1 0 j N j 7 p Q v 1 - t I 7 l v c l z i G t o 2 Z x 9 6 J w _ 4 Z 4 x u H y n 9 L _ x j E 6 y r H u 1 2 a n 3 5 P x 5 n B 9 x 2 J j t x L 4 - - B m 9 g S g 8 m I 6 m 8 C q _ p K q 5 g l C 1 t j F 1 o x m B h 2 m J 6 4 p F w t _ r C t 9 g N i z n I p u 7 W - 2 v H 5 8 y G 1 1 X y 6 9 H j k y K p q l E 6 0 y j B r z h H q 9 t i B 9 y r E - 7 u K m i - C j 4 2 E 8 - l H k 7 n H s h o D g u n D - 8 9 D s v k E m 4 8 M z m z B r _ w C 4 0 h G 4 k x G 4 y 5 F 3 m 7 Y i 2 o D j _ n E 6 j _ C i j o S & l t ; / r i n g & g t ; & l t ; / r p o l y g o n s & g t ; & l t ; r p o l y g o n s & g t ; & l t ; i d & g t ; 7 4 3 0 6 4 5 2 4 9 6 4 4 4 2 9 3 1 3 & l t ; / i d & g t ; & l t ; r i n g & g t ; 5 5 z n v - 2 g 1 C k y B v 9 B - O y V y E g N p D 7 d p D _ M r I k E g Q t W j F h C z F 6 p C l I v L 4 C 5 H g Z t b 2 j B 5 N - 0 E w P x J x E o D j Q x E l V 3 Z 0 F 3 E _ B w F 7 U z C - G q S i 8 B k D l E 0 T o D k F g D 6 R 1 d & l t ; / r i n g & g t ; & l t ; / r p o l y g o n s & g t ; & l t ; r p o l y g o n s & g t ; & l t ; i d & g t ; 7 4 3 0 6 4 5 2 4 9 6 4 4 4 2 9 3 1 4 & l t ; / i d & g t ; & l t ; r i n g & g t ; x 9 1 2 g u h g 1 C l 6 H v D y E j X k y C x F t I 2 i H l F t H w 1 B t E 0 9 I s t J t V 3 C j E n C 7 D & l t ; / r i n g & g t ; & l t ; / r p o l y g o n s & g t ; & l t ; r p o l y g o n s & g t ; & l t ; i d & g t ; 7 4 3 0 6 4 5 5 5 8 8 8 2 0 7 4 6 2 5 & l t ; / i d & g t ; & l t ; r i n g & g t ; 4 h s 4 3 y g h 1 C 0 J t I q C s 4 B h D k C z G t E _ B g C k F p G s b 3 P & l t ; / r i n g & g t ; & l t ; / r p o l y g o n s & g t ; & l t ; r p o l y g o n s & g t ; & l t ; i d & g t ; 7 4 3 0 6 4 5 5 5 8 8 8 2 0 7 4 6 2 6 & l t ; / i d & g t ; & l t ; r i n g & g t ; p 3 _ y h 5 u g 1 C 3 O 8 G g H 6 C s C h D 8 L o L 9 G g C m F w H _ C & l t ; / r i n g & g t ; & l t ; / r p o l y g o n s & g t ; & l t ; r p o l y g o n s & g t ; & l t ; i d & g t ; 7 4 3 0 6 4 5 6 6 1 9 6 1 2 8 9 7 2 9 & l t ; / i d & g t ; & l t ; r i n g & g t ; q z k o - l o g 1 C 4 G _ J s G k G m L h H j B i D 3 I & l t ; / r i n g & g t ; & l t ; / r p o l y g o n s & g t ; & l t ; r p o l y g o n s & g t ; & l t ; i d & g t ; 7 4 3 0 6 4 6 0 0 5 5 5 8 6 7 3 4 0 9 & l t ; / i d & g t ; & l t ; r i n g & g t ; w o k - s 2 l 3 0 C l L 4 J 3 D z H k C v C - Q g C k D n C j C & l t ; / r i n g & g t ; & l t ; / r p o l y g o n s & g t ; & l t ; r p o l y g o n s & g t ; & l t ; i d & g t ; 7 4 3 0 6 4 6 0 0 5 5 5 8 6 7 3 4 1 0 & l t ; / i d & g t ; & l t ; r i n g & g t ; p y u r 9 o x g 1 C 4 Q x D 6 C i E t b 4 D 7 G o D t U w B 8 C & l t ; / r i n g & g t ; & l t ; / r p o l y g o n s & g t ; & l t ; r p o l y g o n s & g t ; & l t ; i d & g t ; 7 4 3 0 6 4 6 0 0 5 5 5 8 6 7 3 4 1 1 & l t ; / i d & g t ; & l t ; r i n g & g t ; s i 0 o u 0 x 4 0 C n 0 f r D s 7 l D k N 0 V h C l F 2 4 N 8 D k 2 2 B h y E p K 6 B y D 4 8 O y F 0 D z 9 E p G j G & l t ; / r i n g & g t ; & l t ; / r p o l y g o n s & g t ; & l t ; r p o l y g o n s & g t ; & l t ; i d & g t ; 7 4 3 0 6 4 6 0 0 5 5 5 8 6 7 3 4 1 2 & l t ; / i d & g t ; & l t ; r i n g & g t ; 1 u q j g l k 9 0 C r D 8 G 7 F i E r t B 5 E x C 1 C 2 B m O l C 9 d & l t ; / r i n g & g t ; & l t ; / r p o l y g o n s & g t ; & l t ; r p o l y g o n s & g t ; & l t ; i d & g t ; 7 4 3 0 6 4 6 0 0 5 5 5 8 6 7 3 4 1 3 & l t ; / i d & g t ; & l t ; r i n g & g t ; w o m l o 3 8 6 0 C s E x D 1 D i E t b k x v B 1 p J k U 4 B n B 2 F 2 H 6 s - C u b 8 N 8 E & l t ; / r i n g & g t ; & l t ; / r p o l y g o n s & g t ; & l t ; r p o l y g o n s & g t ; & l t ; i d & g t ; 7 4 3 0 6 4 6 2 1 1 7 1 7 1 0 3 6 2 2 & l t ; / i d & g t ; & l t ; r i n g & g t ; x _ 8 j 3 y 1 7 0 C 5 B z F s 6 B 1 L s C 3 K m G i C 7 G r B t G g C y v B 4 H s H & l t ; / r i n g & g t ; & l t ; / r p o l y g o n s & g t ; & l t ; r p o l y g o n s & g t ; & l t ; i d & g t ; 7 4 3 0 6 4 6 4 1 7 8 7 5 5 3 3 8 2 5 & l t ; / i d & g t ; & l t ; r i n g & g t ; t i 9 s 9 o l m 1 C p 6 i B 8 q s H j w q E n y T i w x C 5 _ q F & l t ; / r i n g & g t ; & l t ; / r p o l y g o n s & g t ; & l t ; r p o l y g o n s & g t ; & l t ; i d & g t ; 7 4 3 0 6 4 6 4 1 7 8 7 5 5 3 3 8 2 6 & l t ; / i d & g t ; & l t ; r i n g & g t ; y 9 n i 3 g 1 g 1 C v X q N t L h C l F - R 1 G x f i P 2 B p C l G - D 7 D & l t ; / r i n g & g t ; & l t ; / r p o l y g o n s & g t ; & l t ; r p o l y g o n s & g t ; & l t ; i d & g t ; 7 4 3 0 6 4 6 5 5 5 3 1 4 4 8 7 2 9 7 & l t ; / i d & g t ; & l t ; r i n g & g t ; z - 3 v r 0 n i 1 C r m 8 B 8 o - B r r w C r i k D u s M i 4 5 P & l t ; / r i n g & g t ; & l t ; / r p o l y g o n s & g t ; & l t ; r p o l y g o n s & g t ; & l t ; i d & g t ; 7 4 3 0 6 4 6 6 5 8 3 9 3 7 0 2 4 0 1 & l t ; / i d & g t ; & l t ; r i n g & g t ; 7 2 u g 8 t p 8 0 C 5 B v D t i L 7 S - S 0 m S 4 C l D m G s 4 P r E o T y F 3 E 3 3 Y g C k D g F _ C & l t ; / r i n g & g t ; & l t ; / r p o l y g o n s & g t ; & l t ; r p o l y g o n s & g t ; & l t ; i d & g t ; 7 4 3 0 6 4 6 8 9 8 9 1 1 8 7 0 9 7 7 & l t ; / i d & g t ; & l t ; r i n g & g t ; y s m 0 q 1 7 7 0 C 5 7 2 H j i 0 B n 4 q B r r T 1 k 6 C 3 0 x O r m N o r z G & l t ; / r i n g & g t ; & l t ; / r p o l y g o n s & g t ; & l t ; r p o l y g o n s & g t ; & l t ; i d & g t ; 7 4 3 0 7 2 3 8 6 4 7 2 5 8 1 5 2 9 7 & l t ; / i d & g t ; & l t ; r i n g & g t ; 7 h 5 2 u 7 p n y C 9 - k I o y p u D - s h J o 0 l x C _ o l h C j n l M w y 4 _ E & l t ; / r i n g & g t ; & l t ; / r p o l y g o n s & g t ; & l t ; r p o l y g o n s & g t ; & l t ; i d & g t ; 7 4 3 0 7 2 5 5 1 3 9 9 3 2 5 6 9 6 1 & l t ; / i d & g t ; & l t ; r i n g & g t ; j j s 8 s _ h j z C 5 1 B u l D 8 G 7 F i E - C 7 9 C w 9 B w D 3 C r C - D _ C & l t ; / r i n g & g t ; & l t ; / r p o l y g o n s & g t ; & l t ; r p o l y g o n s & g t ; & l t ; i d & g t ; 7 4 3 0 7 7 2 7 9 2 9 9 3 2 5 1 3 2 9 & l t ; / i d & g t ; & l t ; r i n g & g t ; l 1 x t r q i p z C r D v D 2 C n D 6 5 W - C l B x z I w D j g B v U g D y m B w 6 D n o C _ E & l t ; / r i n g & g t ; & l t ; / r p o l y g o n s & g t ; & l t ; r p o l y g o n s & g t ; & l t ; i d & g t ; 7 4 3 0 7 7 4 3 3 9 1 8 1 4 7 7 8 9 0 & l t ; / i d & g t ; & l t ; r i n g & g t ; q 8 _ y x 9 l 5 y C 4 G m N 3 D o G y j B v m B q D 0 F 3 E y K h G 6 U j C i F _ C & l t ; / r i n g & g t ; & l t ; / r p o l y g o n s & g t ; & l t ; r p o l y g o n s & g t ; & l t ; i d & g t ; 7 4 3 0 7 7 4 9 5 7 6 5 6 7 6 8 5 1 3 & l t ; / i d & g t ; & l t ; r i n g & g t ; q i 5 r j i y o z C k w D z F z D k E t b t L h C q C v H 1 z B j r B u D 2 F m D p 6 C l Q g F 7 L & l t ; / r i n g & g t ; & l t ; / r p o l y g o n s & g t ; & l t ; r p o l y g o n s & g t ; & l t ; i d & g t ; 7 4 3 0 7 7 5 7 1 3 5 7 1 0 1 2 6 0 9 & l t ; / i d & g t ; & l t ; r i n g & g t ; s t p 9 9 w i j z C 0 J 4 l B l D l O t H l B m I 4 F u n B - D u B & l t ; / r i n g & g t ; & l t ; / r p o l y g o n s & g t ; & l t ; r p o l y g o n s & g t ; & l t ; i d & g t ; 7 4 3 0 7 7 5 7 8 2 2 9 0 4 8 9 3 4 5 & l t ; / i d & g t ; & l t ; r i n g & g t ; l l v k 3 8 h 6 y C w C w E h Y m E x H c x C r a o D j E n C 8 C & l t ; / r i n g & g t ; & l t ; / r p o l y g o n s & g t ; & l t ; r p o l y g o n s & g t ; & l t ; i d & g t ; 7 4 3 0 7 7 5 7 8 2 2 9 0 4 8 9 3 4 6 & l t ; / i d & g t ; & l t ; r i n g & g t ; q z y 1 l 5 8 - y C 0 - w B 3 6 M j _ u O 6 9 i B 1 2 - H & l t ; / r i n g & g t ; & l t ; / r p o l y g o n s & g t ; & l t ; r p o l y g o n s & g t ; & l t ; i d & g t ; 7 4 3 0 7 7 5 7 8 2 2 9 0 4 8 9 3 4 7 & l t ; / i d & g t ; & l t ; r i n g & g t ; o - 7 1 m t m h z C q u 5 1 O s 9 2 I p 4 s a k 6 z j Q z - z i D k - k Z r - t J 5 9 u k B g 7 h S h 0 h F g 1 9 q C q 6 y Q 5 j y O z 4 v G j 2 s b 7 j y F j i y U 8 j 5 D r q 7 3 B w 3 v s C u u o T z g y P 4 1 h C n s 2 Q 5 q r C z 7 0 L 6 p o E 7 o l F 9 5 l D n 7 - J 9 p o c 4 s q K s u q G u o 9 B 6 1 q d x g 4 l B 1 k s x L r n i g G 1 0 y D o p s C n - 8 y B t w 5 F 0 s i E s 5 k r D 1 r 2 L & l t ; / r i n g & g t ; & l t ; / r p o l y g o n s & g t ; & l t ; r p o l y g o n s & g t ; & l t ; i d & g t ; 7 4 3 0 7 7 7 6 7 2 0 7 6 0 9 9 5 8 5 & l t ; / i d & g t ; & l t ; r i n g & g t ; t x 2 t y 2 n 8 z C 4 r t R h 2 s I x r q s C 1 0 m G j k l N t g 9 d u q i g B 4 s x 2 C & l t ; / r i n g & g t ; & l t ; / r p o l y g o n s & g t ; & l t ; r p o l y g o n s & g t ; & l t ; i d & g t ; 7 4 3 0 7 7 8 5 6 5 4 2 9 2 9 7 1 5 3 & l t ; / i d & g t ; & l t ; r i n g & g t ; q 1 w k q 6 8 6 v C t m - I r _ U 3 s S - C z y t G s w 0 H 4 g u Q & l t ; / r i n g & g t ; & l t ; / r p o l y g o n s & g t ; & l t ; r p o l y g o n s & g t ; & l t ; i d & g t ; 7 4 3 0 7 7 9 5 9 6 2 2 1 4 4 8 1 9 3 & l t ; / i d & g t ; & l t ; r i n g & g t ; z 4 8 5 5 g v l w C n X z X j P x L s z B k E g E g e 9 m B n _ C _ 3 B p E 9 G 8 K 7 s F 6 o B g C 0 B - D 8 E _ 3 G i b & l t ; / r i n g & g t ; & l t ; / r p o l y g o n s & g t ; & l t ; r p o l y g o n s & g t ; & l t ; i d & g t ; 7 4 3 0 7 9 0 5 5 6 9 7 7 9 8 7 5 8 5 & l t ; / i d & g t ; & l t ; r i n g & g t ; 9 _ g p 0 m 9 y v C r X j T x L y N 1 B g E 7 E 5 r B x J 8 n B l B w D n E p M m b _ a & l t ; / r i n g & g t ; & l t ; / r p o l y g o n s & g t ; & l t ; r p o l y g o n s & g t ; & l t ; i d & g t ; 7 4 3 0 7 9 0 5 9 1 3 3 7 7 2 5 9 5 3 & l t ; / i d & g t ; & l t ; r i n g & g t ; q 4 v 1 2 5 z 2 v C 5 B v D O 5 F n F k G 3 G 9 J h E h B j G & l t ; / r i n g & g t ; & l t ; / r p o l y g o n s & g t ; & l t ; r p o l y g o n s & g t ; & l t ; i d & g t ; 7 4 3 0 7 9 0 6 6 0 0 5 7 2 0 2 6 8 9 & l t ; / i d & g t ; & l t ; r i n g & g t ; 4 i z - s - s 1 y C 4 y I n I 2 E z H 3 i O 3 N s F m L q I l z B t C y K s J s b q H & l t ; / r i n g & g t ; & l t ; / r p o l y g o n s & g t ; & l t ; r p o l y g o n s & g t ; & l t ; i d & g t ; 7 4 3 0 7 9 0 6 9 4 4 1 6 9 4 1 0 5 7 & l t ; / i d & g t ; & l t ; r i n g & g t ; 5 o o j y 9 q y v C v F 5 r H 0 C z D l D m x C y - B z 0 C W 0 u B - V y F 6 F h J - n F g D 7 I 0 W 3 E 0 B - D j C & l t ; / r i n g & g t ; & l t ; / r p o l y g o n s & g t ; & l t ; r p o l y g o n s & g t ; & l t ; i d & g t ; 7 4 3 0 7 9 0 6 9 4 4 1 6 9 4 1 0 5 8 & l t ; / i d & g t ; & l t ; r i n g & g t ; w 9 i x h l z v v C 5 1 8 - G 0 w 5 O _ 0 8 I 9 z i N v r 5 Q u 5 x q D o 2 1 p E n y q j C z v h J u q 1 J 8 g t X 5 m y o D 7 k - 6 C j 5 3 U - r 0 J j n q B z 7 v n c 7 1 _ P o - x B 2 y 0 v D h 2 4 r E q o s B 1 0 n M o i 0 C k p m D k h s K n - q N 6 v 4 q C l m 3 m D y q t H g p z 8 B y n x O o u q O h 3 h a w 1 s t D m 2 0 G _ z l 5 B y m 9 P 6 s - C g - 9 v I x m _ K 4 h 8 N v 2 r E 7 6 _ 6 B j 9 7 B m 4 p _ B r k y g D 5 9 _ K u 9 i F m 6 t D q j k U 6 v m G 4 7 _ D r o w I 3 v _ T n v 9 B 9 p t C p y j E u w 4 D 0 m _ H g r h C 7 p g G h i 2 F g 3 q T n g n H t o b t i 9 H o o r B r - _ H n v q B n 2 m B x u J 9 s q I 8 _ x C t h h B v 5 0 B r 4 5 B z 3 u L q l J 9 z b i r i H 8 8 E 3 s e u 9 j C 1 5 Q g h _ F 3 h m B - _ 9 C t 5 x B n _ l B q p t H 2 n J u w N n _ 1 C z 3 n B y m - F u g L _ s 3 C z i e 2 z o N 3 t s C w 6 o Q _ q w L u 8 z L 5 8 3 D u 0 q i F y 9 1 G x l p 9 B 4 p r O z 3 1 d v x p E t t w I _ x 0 D g s y B i w Y l l S 7 l q C z 8 w C t z s B j - x C 1 m M 9 m 8 B z 4 O h 8 _ B h 4 3 B s _ s C 6 i h I n j m B n - 4 C m l 0 W 0 s g C m i I k g o B x r 9 X t 5 T j w 8 D t 9 P n v _ D x h k D t s x C r g u I - i h q B o q 6 8 B h u s C n 2 q c 6 y 1 F 1 v g p B l 5 - P k 5 t v C - 9 z U t u 9 E 1 p x C w 1 w G 0 z p N - - w O y 0 w S j o 9 F x 4 l J s r i B v x j O i i j B 7 w 2 G 4 s 2 C k j v D 8 u Z 7 p x F o n t E 4 k w B - x 0 E 9 v l E 5 6 1 F q x g E 7 0 _ V s l 3 D v h i J m 1 7 B u l I g j 4 C _ o g E _ m 7 B 4 g x V l 2 t H 1 7 h Q t 8 r X z q r B 0 1 _ M j 8 c k 5 8 B z 5 k B r k r P x i v B y s - J o s f - v u H q w 4 d 0 v w S v h G n j s B r k 6 Q 4 v _ C j _ r D y q y B 5 l r U 9 h s O k u R - l n K m o E l 0 8 V w x 0 H w _ n C x n k d w q u B _ j h B i 5 v B j m m B v r n f _ m o b s 6 0 C z h k K o r 8 J 8 4 v F u _ X 2 l 2 D w i h G i w l D 3 w y B v k 5 D i 9 z Z 7 u p D u k G 4 g V 0 o 0 B 3 p q H - z p M l t 5 E 2 m i L - t R y t k i B h 4 s I 9 i s F t z q p B m k x C q h I 5 s w C n 0 Q 7 m T - 3 u C z m g C u 3 G 2 m d o o E i s L o 9 r B 0 l a 0 r q G 8 l 4 R y x n E y 7 q B p 9 0 M 1 i m C v - Y l 7 T 8 u i C v t u F x x i B s o K 4 t 9 E g 1 j C 8 5 s E o g m G 0 h 1 B p 6 R _ s m E y o J q v w L _ k z D t _ 8 E 6 6 p B k o S 9 2 9 G p k H t 6 g E j s G 8 - h B s 9 h B s r y D o h X n n O 4 s m G u - y W q u v B l _ l D u 0 q B 0 3 J 5 n T k h f 5 0 q B 3 t p B 3 9 5 J h x n J 7 v J w z l B 5 t J m k 2 D 6 k 7 C z w z B y p d q x O j r n D q l s F u k 8 B - h 9 H k x c 7 l j D _ y r G x _ o C t 4 1 B w 5 l B i l 1 D n x w E g 8 3 V 1 p t S 0 o u U 1 j 8 H r 4 g B 1 l p E l 8 b 1 _ p E - 5 8 E m 7 v H 3 q v C m w r F q k x B x y r E g h r Z z p 1 M q 8 g D v v z H - i t F j o 7 X - k 1 B 8 j z B 4 h d q p u C _ g o G 9 o x D 7 s D n 6 4 o B l s S 1 5 x R o 3 n G m 7 C i x u B 6 u c u 3 u I 8 h I o _ j K w s 7 L m v 3 G w 9 m C x v d q h m k B w 8 - S i 4 o F z 4 1 X z k H y h p B r l i B 4 7 4 B 1 x k 9 B y u 2 1 B 8 5 - H 7 p r n B q 4 h O j t l a z j W x 3 w E - m K p l 2 e 3 g h W _ _ v D t r 4 G u h H 6 o z C 4 q Z t x g B 1 x R s 1 0 C i q 6 V q 5 - P z q k C h 6 s K 9 n t E v y q J 2 n U k w R 5 3 n O w n - R g p s J r h b 6 h u F 9 y 4 F w y o d 0 v l M n m 2 N j h r U h u J k 3 w B i 8 9 1 E 1 6 k y M z p t E t h k D i g o r B 9 8 z E 1 7 3 M 7 y 4 N _ i 7 T w 7 y 1 D z r _ y B 3 o - 6 D g t t 5 B x q l 5 I l 4 y R q 5 z h R - 0 r m S t 9 - d u _ 3 R h 8 _ M r i t s B h k k s C 8 9 z 1 B 9 t 2 Z y - k I v u u I k r p w C - y 4 u C v 4 r h K 3 z m F s 1 _ k C 7 z y k B 6 9 t _ D k 9 2 i E - w x g C t p m n D x 4 t 0 B _ 7 v l N u y - u B 0 s s O 3 s p _ B o s m p B 1 0 r K 7 n 1 K q l 4 Y 5 i y x C 7 2 - 3 B y n v d h 1 u M i g u J 6 x 9 S s j x X x 8 9 B j n 9 X p k m E v m 8 Q u k 3 R t 9 w v G 0 w 6 F l 5 p 3 B r 0 g B 6 3 m K l w u F r 1 G t q r O 6 n o a q t s q C h q c t j 9 B _ p L m 0 k G 6 6 K p s S 7 k w h B 0 0 x b n 2 t D x h L 7 n w K - 3 v B 7 j l 9 B o y i m B n y p k E p s _ j E q q 9 1 D 1 w 5 i D 1 k p u B g k 0 K 3 4 7 q J v m 4 I - i p e l k t 3 B g 7 u P n g 1 d k 5 2 V g w v B o 4 4 U g u 0 C - 8 7 X o 7 q d t z 2 l D 2 3 7 s B h h v O j h k O m 2 o Y 1 s r T y t j v B 4 m 7 1 C p 4 - 2 G o 4 l s D p t 9 Q 7 i 8 U w i 0 I 5 4 g 3 B 8 0 w E q 9 r m C 5 u q j G s 7 v i C x z 6 4 B 2 h s p F 3 2 r m F o i s 2 B v j r p B k v w q B 1 h l s C w t i E y w u E j - 8 C n r i C 5 _ h G 6 h t H k s u S r 8 u r D r 7 u n L 4 _ r j B 7 p - h W 3 k s y D - z l k C p i q F m t - _ B - 7 7 r C 9 k s _ G x 1 5 y 9 C 5 w 8 x C 4 v 3 j C n x g a p v 3 W h 7 s E s n x e h h y h C t 3 6 5 D y t q F v z g G i n r N w y o D 8 o y o F 1 - p r B 4 9 9 F o q h J q 9 n F l n t o D j - 0 f _ 0 o D 9 r k 4 B i v h p D o q 0 x B p n z 0 B l m 2 Q 3 v r G 7 l h s G 8 h 8 h I o l 2 q E z 8 s u H 3 w j p C z u l 4 L r i h l D t s p f g z 3 Q 2 i 3 u B l 3 w T k - o P n k l Z 3 x l R j s y D 3 m l Q 4 r o k B s 4 - J 2 q h k B _ o n Z 1 8 h N v u x O u n y i C u j 3 p B z s r t D 3 u _ J o o _ p B r 3 g M j z q S _ n u S z i n 4 B 8 _ n O 1 v g T n g 5 d u o 1 C 5 9 h f g m n L h 3 1 m B 3 - 9 K - x _ I 1 5 7 K t v o F v l 9 y B 8 2 y q E - z v Y w h 0 W y t t F 4 q k E n g h 8 C 2 x 9 o B i x j H m w 6 6 C v 7 m S 6 r 6 C j 7 1 P v g m 7 B g 6 u t B 2 8 w C q l k H j p v o B 2 n 2 H 5 z q J h g r G t _ _ r F g 5 n y B 9 w 5 t C 1 v g V z q t M r 1 9 F x y 0 I x t i x B 9 2 w U y z x D _ s j o C 5 m l H l 4 r 3 C 6 p j D 9 j g 4 C s q s 9 D o 7 1 B j - 2 7 B q 5 o r B l 2 j G n q 2 m B p l 4 V q w 8 l B n g w K j o 5 K g _ - 5 G 6 1 t y F 7 8 n 9 Q 2 4 h n C i g 5 x C 7 v p R 3 - h k D p v l k C 7 w m J q 7 u L 1 2 - e 1 9 r C h v p Y i 7 p J 1 y 6 I s v z X t 0 7 M 7 i m M g 4 _ 3 F 3 h l c m r h Z u _ 8 G 2 v - X r s s D 9 q 1 D s 4 0 q B 4 5 y E r k 8 I z v k 9 D y 6 l G 0 q s 6 C l 8 y B k g k g L p q 1 e 4 u 6 5 B r t y g C 4 p j k E g 6 p t F q k 8 t B 8 i u 8 E h 8 k 6 o B m 5 6 x F 5 y 6 _ a u 2 y 9 W 0 0 5 p z C k z 9 i h E 3 q 2 u M o 9 w k L t r u X h x o i B u h i u D k x q H 3 h m C 0 v h E 2 t Q v F z x v g G m 6 i o L q y 0 i M 4 z 6 x W 8 s l e h v t L u 4 7 s F 7 m h w J l z y L 2 g _ D i y l H - 5 k O z i 7 C t z t c o g t L v g t C _ n 3 E 6 k y E z 5 n G k n m n B j 9 v n G 0 7 e j - n E 9 t 9 D h g _ i F 4 4 r F s 3 5 s E m 1 j N x 3 s F n 2 v 0 E z j v 7 s C 1 - i - T n h z k E j t v 3 I 4 z x - E & l t ; / r i n g & g t ; & l t ; / r p o l y g o n s & g t ; & l t ; r p o l y g o n s & g t ; & l t ; i d & g t ; 7 4 3 0 7 9 0 8 3 1 8 5 5 8 9 4 5 2 9 & l t ; / i d & g t ; & l t ; r i n g & g t ; 2 1 h 4 h 9 1 x v C 3 - l C 8 g x B p k 8 C w x s C o k - O j 7 p C m n w I v 6 - I j 5 z I u y y B & l t ; / r i n g & g t ; & l t ; / r p o l y g o n s & g t ; & l t ; r p o l y g o n s & g t ; & l t ; i d & g t ; 7 4 3 0 7 9 0 9 0 0 5 7 5 3 7 1 2 6 5 & l t ; / i d & g t ; & l t ; r i n g & g t ; n k t 1 l h 5 8 w C z u B 8 G p F g E 7 N 9 x B w F 1 E r G 6 R - F & l t ; / r i n g & g t ; & l t ; / r p o l y g o n s & g t ; & l t ; r p o l y g o n s & g t ; & l t ; i d & g t ; 7 4 3 0 7 9 1 5 1 9 0 5 0 6 6 1 8 8 9 & l t ; / i d & g t ; & l t ; r i n g & g t ; g 7 _ k 6 4 6 j w C 1 j 3 C n 4 p 0 C u s q y E 5 1 j n E j h g G z 1 m T _ 6 r s G x l s X u o 9 H 8 4 l 5 B _ n 3 P 5 5 t P 8 2 x h B 3 m n O 4 3 0 4 C n 5 n q B & l t ; / r i n g & g t ; & l t ; / r p o l y g o n s & g t ; & l t ; r p o l y g o n s & g t ; & l t ; i d & g t ; 7 4 3 0 7 9 1 5 5 3 4 1 0 4 0 0 2 5 7 & l t ; / i d & g t ; & l t ; r i n g & g t ; j g u 9 t 9 q l w C 4 h 1 4 H - 3 x w B g x 2 q B r v 2 j B n 4 x 6 G m g p 8 B r 9 5 E m k 3 R x y 2 l B & l t ; / r i n g & g t ; & l t ; / r p o l y g o n s & g t ; & l t ; r p o l y g o n s & g t ; & l t ; i d & g t ; 7 4 3 0 7 9 1 6 5 6 4 8 9 6 1 5 3 6 1 & l t ; / i d & g t ; & l t ; r i n g & g t ; o m 7 2 o y 3 8 w C z O v D 2 C p F x K s M - C s j B 4 S v E _ B n E i O _ C y G 5 p B & l t ; / r i n g & g t ; & l t ; / r p o l y g o n s & g t ; & l t ; r p o l y g o n s & g t ; & l t ; i d & g t ; 7 4 3 0 7 9 1 6 5 6 4 8 9 6 1 5 3 6 2 & l t ; / i d & g t ; & l t ; r i n g & g t ; p i 5 x x 4 l 7 w C q v q 9 B j 4 n k C 9 t w H 6 j u D q z w D 2 q 8 L 6 j o 8 C v 8 1 O g 6 1 Q & l t ; / r i n g & g t ; & l t ; / r p o l y g o n s & g t ; & l t ; r p o l y g o n s & g t ; & l t ; i d & g t ; 7 4 3 0 7 9 3 8 8 9 8 7 2 6 0 9 2 8 1 & l t ; / i d & g t ; & l t ; r i n g & g t ; _ x _ s j 3 5 6 w C j I 2 C h C y u D g E 7 C q u C i L o I o F n G 1 Y 9 3 D & l t ; / r i n g & g t ; & l t ; / r p o l y g o n s & g t ; & l t ; r p o l y g o n s & g t ; & l t ; i d & g t ; 7 4 3 0 8 1 7 3 2 3 2 1 4 1 7 6 2 5 7 & l t ; / i d & g t ; & l t ; r i n g & g t ; j q u 2 j 8 n s y C m 7 D 7 l C v 3 C u _ W h q Q p p T n t 9 D g 5 v B r q Q g 5 F 3 1 D 9 p Q 8 G 3 D j D _ D w j B 7 R i G o c v y C 8 l C s L n R 2 i B p t g E 9 4 F x 1 J 5 q k B v o d p w z B w r I n 5 F y D t C i F _ C & l t ; / r i n g & g t ; & l t ; / r p o l y g o n s & g t ; & l t ; r p o l y g o n s & g t ; & l t ; i d & g t ; 7 4 3 0 8 1 7 4 6 0 6 5 3 1 2 9 7 2 9 & l t ; / i d & g t ; & l t ; r i n g & g t ; n i 0 p k 1 u 2 x C _ 7 C w 7 C i V r L m H j D t s C 5 y D k o C x 8 B j D m C h 1 Q 3 y E w D p R m D p o C o q G _ m H & l t ; / r i n g & g t ; & l t ; / r p o l y g o n s & g t ; & l t ; r p o l y g o n s & g t ; & l t ; i d & g t ; 7 4 3 0 8 1 8 6 6 3 2 4 3 9 7 2 6 0 9 & l t ; / i d & g t ; & l t ; r i n g & g t ; o x n 1 8 2 6 v y C 2 i J r u 5 m C 2 t r K 7 - g U i r l I u 0 0 E r i W g 9 V i x 6 C 2 6 5 K u 8 B v j s B x - E x o 0 F n v R 6 z b 2 r u C p m 4 J h u _ C p k k B 7 9 J x q U 6 0 o C k j y C u u 8 C t z t B g y V q t 4 C y m 6 E v 3 - I & l t ; / r i n g & g t ; & l t ; / r p o l y g o n s & g t ; & l t ; r p o l y g o n s & g t ; & l t ; i d & g t ; 7 4 3 0 8 1 8 6 6 3 2 4 3 9 7 2 6 1 0 & l t ; / i d & g t ; & l t ; r i n g & g t ; t o m 1 u z i v y C y Q k V 0 C x D h C r 6 G h D - 7 T r v P i 4 S 4 n F r y C u 7 H w D g C r C g D _ C 8 j H t q D - 7 L r u D u 1 C u v e t 5 D m D - D u B & l t ; / r i n g & g t ; & l t ; / r p o l y g o n s & g t ; & l t ; r p o l y g o n s & g t ; & l t ; i d & g t ; 7 4 3 0 8 1 8 8 0 0 6 8 2 9 2 6 0 8 1 & l t ; / i d & g t ; & l t ; r i n g & g t ; 9 z i 3 6 y p t z C r m O m h C 0 r B g 8 D j u E w U i x B w j E o w C j r B - v D j 7 D y 8 I 0 2 D o Y 2 t B 4 m B y p G & l t ; / r i n g & g t ; & l t ; / r p o l y g o n s & g t ; & l t ; r p o l y g o n s & g t ; & l t ; i d & g t ; 7 4 3 0 8 1 8 8 0 0 6 8 2 9 2 6 0 8 2 & l t ; / i d & g t ; & l t ; r i n g & g t ; 3 5 _ h u _ j q y C 6 6 D k 7 D 4 l W 6 C q C 8 v E - p G _ v K y 8 G 5 7 D _ B - x C k D x j G m o J & l t ; / r i n g & g t ; & l t ; / r p o l y g o n s & g t ; & l t ; r p o l y g o n s & g t ; & l t ; i d & g t ; 7 4 3 0 8 1 8 8 3 5 0 4 2 6 6 4 4 4 9 & l t ; / i d & g t ; & l t ; r i n g & g t ; 0 h n k y j _ m y C v j - D p g - D 9 j 1 B k t v B 7 5 o B u v v E _ m t C v 4 5 G & l t ; / r i n g & g t ; & l t ; / r p o l y g o n s & g t ; & l t ; r p o l y g o n s & g t ; & l t ; i d & g t ; 7 4 3 0 8 1 8 8 6 9 4 0 2 4 0 2 8 1 7 & l t ; / i d & g t ; & l t ; r i n g & g t ; p x t r 4 o 4 u y C q m E _ G 7 F n D h F 8 d x 5 G 3 s B 4 B - G l E w p J s S - D j C & l t ; / r i n g & g t ; & l t ; / r p o l y g o n s & g t ; & l t ; r p o l y g o n s & g t ; & l t ; i d & g t ; 7 4 3 0 8 1 8 8 6 9 4 0 2 4 0 2 8 1 8 & l t ; / i d & g t ; & l t ; r i n g & g t ; _ i 1 v v - x p y C v p 8 C g o 4 C p q z D t 2 7 B 8 9 M 9 - 0 C m z i B o o k C & l t ; / r i n g & g t ; & l t ; / r p o l y g o n s & g t ; & l t ; r p o l y g o n s & g t ; & l t ; i d & g t ; 7 4 3 0 8 1 8 8 6 9 4 0 2 4 0 2 8 1 9 & l t ; / i d & g t ; & l t ; r i n g & g t ; o h 0 2 k 6 9 u y C 1 q D q y E p I 3 D g J n K x 4 F z r B w D g C k D n C _ C & l t ; / r i n g & g t ; & l t ; / r p o l y g o n s & g t ; & l t ; r p o l y g o n s & g t ; & l t ; i d & g t ; 7 4 3 0 8 1 8 8 6 9 4 0 2 4 0 2 8 2 0 & l t ; / i d & g t ; & l t ; r i n g & g t ; z i n 3 7 u 1 u y C 7 n B g a n I 4 E g E - C q c g i B v E 2 D p G 7 D & l t ; / r i n g & g t ; & l t ; / r p o l y g o n s & g t ; & l t ; r p o l y g o n s & g t ; & l t ; i d & g t ; 7 4 3 0 8 1 8 8 6 9 4 0 2 4 0 2 8 2 1 & l t ; / i d & g t ; & l t ; r i n g & g t ; 9 u u g 0 w n u y C r D j T o z E m E 3 z D 2 3 N B m x G t l D 3 r B g C 2 B 0 K 9 D t F p I - n B - w J z Y - j G 1 V 2 B k F j G & l t ; / r i n g & g t ; & l t ; / r p o l y g o n s & g t ; & l t ; r p o l y g o n s & g t ; & l t ; i d & g t ; 7 4 3 0 8 1 8 8 6 9 4 0 2 4 0 2 8 2 2 & l t ; / i d & g t ; & l t ; r i n g & g t ; 6 - n x v 3 z u y C r u C 5 F 1 H 9 E g L t E p N g C p G 7 D & l t ; / r i n g & g t ; & l t ; / r p o l y g o n s & g t ; & l t ; r p o l y g o n s & g t ; & l t ; i d & g t ; 7 4 3 0 8 1 8 9 3 8 1 2 1 8 7 9 5 5 3 & l t ; / i d & g t ; & l t ; r i n g & g t ; 8 3 9 i z z x o y C u x p a 1 s i i D n n 6 W 0 i p F - 6 l S h 5 u R 8 n x 4 B t - 4 M w 4 z Q - t 6 g B i 9 r m C t t 9 g B l g 6 3 B h 8 v 0 L 5 _ x F r 8 p B s j k k H 0 - 4 k D 4 m z g B h h g d s 6 3 t D q 6 x w C & l t ; / r i n g & g t ; & l t ; / r p o l y g o n s & g t ; & l t ; r p o l y g o n s & g t ; & l t ; i d & g t ; 7 4 3 0 8 1 9 9 6 8 9 1 4 0 3 0 5 9 3 & l t ; / i d & g t ; & l t ; r i n g & g t ; g z i v u 3 p n y C 5 B v D g H s G 8 I w F - G 2 H 7 I & l t ; / r i n g & g t ; & l t ; / r p o l y g o n s & g t ; & l t ; r p o l y g o n s & g t ; & l t ; i d & g t ; 7 4 3 0 8 2 0 7 9 3 5 4 7 7 5 1 4 2 7 & l t ; / i d & g t ; & l t ; r i n g & g t ; - w - l 3 u k o y C D u J v D g H s G _ D p H t B 5 M z C h H 0 H 7 D 2 M & l t ; / r i n g & g t ; & l t ; / r p o l y g o n s & g t ; & l t ; r p o l y g o n s & g t ; & l t ; i d & g t ; 7 4 3 0 8 2 0 8 6 2 2 6 7 2 2 8 1 6 1 & l t ; / i d & g t ; & l t ; r i n g & g t ; x 4 1 s 7 o h 3 z C v 9 B z F 0 E i E u N k J 6 D s D p n E 3 C k D i D j C & l t ; / r i n g & g t ; & l t ; / r p o l y g o n s & g t ; & l t ; r p o l y g o n s & g t ; & l t ; i d & g t ; 7 4 3 0 8 2 1 0 6 8 4 2 5 6 5 8 3 7 1 & l t ; / i d & g t ; & l t ; r i n g & g t ; k p 8 4 3 3 i u z C _ 4 K s E z D q 5 B t D y E h C y z J k G m X t E 8 2 C 6 B y D o X h F w w C t B x C y D m p B i _ F w H w Q i F j C & l t ; / r i n g & g t ; & l t ; / r p o l y g o n s & g t ; & l t ; r p o l y g o n s & g t ; & l t ; i d & g t ; 7 4 3 0 8 2 1 0 6 8 4 2 5 6 5 8 3 7 2 & l t ; / i d & g t ; & l t ; r i n g & g t ; r 9 z 6 1 7 k 4 z C z c n h D 0 C g H p F 8 w B 7 W x H i C 0 c p f v y H l V j f 9 G n E w H 7 D i f o K - d 7 0 K & l t ; / r i n g & g t ; & l t ; / r p o l y g o n s & g t ; & l t ; r p o l y g o n s & g t ; & l t ; i d & g t ; 7 4 3 0 8 2 1 3 0 8 9 4 3 8 2 6 9 4 5 & l t ; / i d & g t ; & l t ; r i n g & g t ; l 2 m u p 1 o 1 x C 3 O 4 J 4 E o M 3 t 3 U q D - G m F l G 7 k q S l - B & l t ; / r i n g & g t ; & l t ; / r p o l y g o n s & g t ; & l t ; r p o l y g o n s & g t ; & l t ; i d & g t ; 7 4 3 0 8 2 1 4 8 0 7 4 2 5 1 8 7 8 5 & l t ; / i d & g t ; & l t ; r i n g & g t ; 3 g i h y u 2 z z C 7 2 C u s R 9 h B w Q 9 l a - 0 L m r B x 4 j B s y C 4 Q 1 4 E 3 s J w E 0 E l F - E q j b 0 S v J - M n o K l q C - Z 2 1 B z 2 O 3 0 U s n C o 0 K g - B 0 u H 5 k B 2 u B i 2 B o h E 2 F o F 9 I t m R 6 s B & l t ; / r i n g & g t ; & l t ; / r p o l y g o n s & g t ; & l t ; r p o l y g o n s & g t ; & l t ; i d & g t ; 7 4 3 0 8 2 1 5 4 9 4 6 1 9 9 5 5 2 3 & l t ; / i d & g t ; & l t ; r i n g & g t ; o p w 4 6 h _ 0 x C 2 2 z i F p 9 q 0 K 5 p n T 6 i t 2 M y 1 6 R x j l J y _ j I 3 2 k O u 5 w n C l h w 8 F q v 6 n C 8 2 y c 3 4 1 Y r 0 v Y o y r i B j x q g B l q p f s l x Y 1 u 8 Z z n j a h 9 g n B o r j O q j u y Q 4 3 h q B r g 4 i I z 3 i g B _ q _ L i n x I n n w c y r g D 0 g 2 M - 6 k v C n - l G t l 9 B j 5 2 G o 1 q B 7 8 z C h h x d r 9 o 2 C 1 5 k 1 B z _ m I 9 5 x R 9 3 3 K k 3 s I 0 m 3 F 6 s y R 1 o q D 9 8 w 0 C l 0 5 Y l - 5 v B x 8 _ 1 C 9 p z H n v 3 B u h 6 L x y 1 D 8 w q S t 5 g B 2 z k b v u 9 F _ 7 1 P 8 5 v W - i p g B 1 g 0 I - s 3 c m m i - E v o v 4 B 5 _ 7 k B v j r g B k m 2 4 R 2 j 2 t C o 9 7 j C 2 m t V n p 3 t B s 0 g R l w m j D t v k 4 D u x v 8 j B q h 2 k B w y 0 N 2 _ w H 4 g o w E y w 8 d o i s P o 3 3 O m - i C 8 g - E p n 2 _ D 6 1 1 6 B r r z Y s w - Y s u 8 R _ h k w C j 6 h M n l u c r i 7 U s 5 8 H n r 0 M q y q K v y 9 U g m v H v 8 y 3 F p k 0 T i l 1 u D _ z - y C - 5 8 f z u g 4 D 6 1 q w B n n 5 D 3 z o Z p j l 3 G m i 6 o D v o 1 m E t i s o B 4 t 2 O x p 0 j F 6 i - r H 9 x j g B 9 6 1 M 6 u 6 Q i 2 h L h y n D o u x E v - g D y 8 1 m E g z z w C h t p s I j k k m C o 4 n r C k w v I 0 x r s D u s y Y p k 3 V o q r S w h _ H v r k n K s 4 q _ D - p s h B x 3 7 o E 1 i 7 6 L i z j b h m 7 3 L 5 p 5 j E l g j P 4 t _ Q 6 9 8 p F s s n v F s k q m B x y 7 g B 4 j l t F 8 6 z 6 J i 9 5 Z i 5 v q B 3 r k p G 5 k u w D h h r t Q y v i c j 8 5 k Z w k w t C v y 6 P 9 j 0 R 2 6 w w C t 0 l - D q 8 9 d 8 3 z C - y q C t l k F h v u s B 5 o x l D 9 h r c z p m x G 4 2 m i D k i 7 f l 4 - 4 C 4 0 i z E k 6 i o J k - g P x u k 4 D j 8 2 7 B g n r 0 D v l 2 8 G g k 4 y B y 7 p H k h r r B 8 s _ k B k 7 3 h K w 8 l u B q v s z E w t k F r j n L v m k p E 5 _ 9 r h B g z 5 j H l t 9 b v t 5 l N z 3 r u G h v Z t l e l s g C - k 9 g B l g 2 B y 6 i V j u - w e g v 8 r K - h k l F x v p i J t _ 7 h B 0 j s C 6 s 8 O o p m g R g s 0 s D x m o F 6 - x t D 6 8 k I s u h P z k k w C m - r Y u t 3 v B x n 6 2 B y 3 p I t j 3 i B 1 _ 6 W j v _ 7 B 6 n 2 y C 5 1 z B _ i x C v 3 _ B t g 5 P k r q K n 4 j F _ 4 i E g z w F g y x C p j n I x l 0 G 1 q n 9 x B 8 - h a z 5 _ d y v i y H 2 8 _ G o y l G - m g C z t n Q 2 v 2 D x s z H u 8 m O 7 j 1 M 2 2 5 G t - t E p x l E 5 l 8 G v 6 9 C v 8 k k E 6 s 6 B t 1 i r D g j j d k q q j U q 7 o 8 S q h g 5 P 2 v p q F t 4 5 l C n 5 5 L h 8 1 F k q w N 3 6 y t L y r 6 p k C o p o P 5 u h m B q p 3 L u 3 n O 8 3 j F q j e p v v K i l 7 B y 1 - C v - l J l u j N 7 - i S j 0 g C 0 s s _ N w _ n D 2 s s - R h 8 p E z 1 8 6 B 3 1 n K 1 t 5 K 7 4 u B o _ 9 I 1 1 7 B o j g G _ 5 q D l 3 - D 4 t 8 M 5 5 5 G j 3 l F o 0 7 s B k g n H t p x J y - 7 E v 9 t d i 6 g C - q u C w 5 j 8 B s 4 g j B u y q f s 5 5 h E t 9 n G 5 6 q G p w t B 9 3 k G 9 v t F 1 n s D v 3 t D 9 k v J 0 q i z E s g q k F x q y 2 D - i - E n x u E 0 g y G 9 y m J n m k N v 0 g I q 3 v S q p v k B z g y o E t j v 0 G u 8 X 5 2 0 H i p o D u t Z 9 i 4 K i n 6 J k o k v B v 9 - p B 4 - _ X l r m U h 9 p F g - 4 B 4 u 5 Q p 8 u b j 4 v D 9 2 8 V j 7 p g B m m p F 4 u _ C - i 6 N 5 4 u H j v - G _ 2 u I v y - 8 B g k k w B 2 w y o D j p v 1 D 0 j g 4 C s 8 0 R s z 4 B 1 m 2 C p 1 2 P 3 w z R q 0 s m B r l 1 H w l k C j v 6 L g 5 u t J p l v T u g 1 E q 3 8 o C 7 _ l H x 6 v E q 3 v P t 4 x D g 5 7 P 3 o l j B l w u D _ z o B n n 0 J t h q C k o s Z 5 h j Q 1 2 2 F q r s K k g j a _ h 7 F k _ y D l y q L l _ v D n 9 h F g 9 y F n w 8 b - x m e t r m N 3 5 2 t B r j h D 4 _ l h N 2 9 h n B 9 _ m a m 7 t 0 B n q v y B 0 8 7 g B h 7 7 i B 7 1 1 D 2 k z J q 6 6 K v h 9 _ E 3 0 t D 7 r 2 I 4 5 h E n t 3 D p 6 0 L t j m H 0 h 2 L 4 7 x B z 1 j 2 B t r j I i z m C r s m n B w 5 - M j s w I s m h F r y l B 5 m 1 D 4 _ j B r l 2 Q q y o h B h 7 k C m - 8 M 0 7 v B s t 7 r C g t k H 4 9 - 0 B l n s C g 2 i x G g o g i B n 9 p 4 C w y r y D 5 7 u 1 T x w m 7 B l r - R 2 6 l h B y s 5 n B u p h 0 G - g X 3 r x T 5 w a u m k T t q t Q 9 0 h S x q z C y 8 w 3 B 9 0 u j D 8 i g O p 6 i E w z V l 3 4 N 3 0 t I v 8 q G w v t F g t r l B 8 1 u B 3 o r 3 B g 8 q S g g _ l C u x 6 k D g 6 g u B h g 9 D t y r F x k l J x m q b l s w E s i h 5 B q 9 x r F n 7 _ l E 2 x m g B 7 u m G p p j D s j y H j x 6 E t r u Y 0 q _ s B 2 r 0 f w 9 5 s F 8 8 8 y F g 8 3 d j r 4 g H o 0 3 v d o 5 4 6 R 1 9 2 0 J 1 2 k p B s y g J _ m _ G - h l E m y - U q l r K y _ j Q n m m w F k 1 s _ b u s w S h 0 u N t q 6 S p 6 q R p - 8 L l 6 s F 8 1 p F s i w X x p 3 L n j 9 J z h y L t 0 5 I 3 s t - p B j 0 q E 6 7 n k B 1 x z p E 1 n 4 7 E _ t n D y w s 4 D _ j 7 j F 0 k z - H 9 _ w n Q 8 u h l E p 2 z J _ q 1 G n 9 4 H 8 g 2 J 0 w _ C 9 v 5 D u t w C l 2 r F y h r H m _ j H v y _ 0 B _ 9 8 I v t 3 U o u u E k i h H w 4 9 B l _ _ B 0 w n I h n 0 U r p 5 1 B 6 w 9 h H 7 g h v K i 2 g 2 P y q o 9 Q j 7 w k N 9 s k w N q 4 2 p M 4 - y 0 C - z 9 P 7 0 c q j 8 I l q 9 B _ z i 3 E r s 7 t B n n j g D 2 z 1 x H n g 9 j L t i g 9 I m 6 n i G w v n k E 8 z 7 r K z y g y I - n q B y 4 t E 4 w v J x i 9 Q 9 r 4 d r m 8 _ C k x j w D v u y t U p l 2 U 4 4 8 2 m B i q 1 _ B t w h n F 9 v 5 v g I o w h - 1 B 7 m x D q 7 - l 8 B n v 7 1 N - s s j d 4 p k v E w 1 8 I v x _ x E 1 n 8 0 i B l w _ z r B o 0 3 w f g s 1 W 9 o y g C 8 _ h f w g - D m 8 s H u o M 2 5 g K k 0 - R n m g a 5 i 7 I n p 2 a 3 u z N 3 v 9 R j 7 p g D 1 4 5 2 E n 4 l E 5 6 r T n r 0 z B t 5 n t D q 6 o v Y 2 x r 6 E u g 3 4 D 2 9 9 c q n 8 p B s z g v R p 4 - L 7 t 0 q C 6 r - q C 3 1 s D l - s C p 3 3 P o k z W k h k V y n y y G 2 9 2 B z j m 3 D u m g q B s 9 z W 1 x 4 j B t w 0 F v n g C 3 0 4 s B _ 6 t H i x 8 W i 7 2 C i u u q F 7 q 6 m K v y 8 l B l 8 8 1 G 1 0 z h B z z q x D 2 6 t i B 2 w 4 _ H 6 n 2 h H u 6 x s D o _ k E y t _ V u p 9 h B j w s x C 6 k x H n x 1 l D h u 1 Z s 4 4 m C 9 n 6 f q y u B g 6 8 L 5 o u N j _ 0 B q x 4 U l x b s r i M k 8 z l B m i z E 5 i 1 J y 5 6 Q 9 - 3 u F g 6 u N j 6 i J z p p 3 D 0 y w H l 4 v K r g v E h r i K 4 j 4 U - 3 0 I - 7 h j D 1 y o j C _ n r J 9 5 1 U g 7 5 o B k 2 r G x t r S l h o t D 7 - x x C 0 x 6 b h - 8 s C o x z C - 2 g 4 B 7 4 n l D t x l T h t 6 n B 3 j s O 8 0 i M _ 4 0 J g r 4 u B x 0 m O 0 9 p N i k 8 k B t m j L u m n s B y v u F _ 0 o p B s w q J o y m _ B y 0 m d 3 7 z I 1 m k E 7 g 5 Q j z _ X 9 5 x P z m q O i 2 v Q 4 1 n T g 0 v E s _ - h B u 5 g F k 0 y G n h 7 C u k q I y 9 g O o k p E 6 l n a s 9 z Z t v q P t u i D 9 h k a 7 4 7 E u o 2 b 6 8 t g C _ o l r B n 5 n n B i 2 _ O s v o b _ - w N - m k - J 4 h 0 r B n k k C g i x y B 8 4 2 L p m i H 4 w l m D r 1 h Y r y m v B q x 8 G h v m G g t 3 E 1 j x M l h j L j v 8 V i u 0 Y 8 2 s j B 8 7 3 _ B p l 4 y C j q 5 S q o p D n i r O x s 2 U 0 k i V 0 5 v Q t x w W u t 3 K 8 2 q O r 1 6 J 6 n v Z j 1 3 U 0 9 y J q - 4 O s 8 s T 8 7 m M t r 6 F z l _ V l l o O 0 g t j C q k 9 O - m 5 q E n i 1 U o m p 1 B 7 h 2 v B y w j 1 B t s x J 5 6 k D - r p Y 4 2 z B x y r m B o l t J x o u J _ x 6 o B 5 k p Y o _ 5 G 1 2 r 4 D w 9 6 n B r x 3 g B _ w i U 8 l 6 s C o 2 p B 4 8 x R 3 z 7 Q i 9 p - B 7 t x D - 2 y c u x 9 D p w o M w m v N q t 6 H y m 0 q B 3 p h l E y r - F x 8 5 V s o g K v 3 3 d 9 7 x C v 2 k F w m h 2 B 1 n c m 9 g s B p w w H 1 9 g 0 K 9 2 z 0 D 7 0 t B g 8 6 3 C 0 k m P 8 7 l B 7 l T z 8 - B h w 3 E q j u i C u u 0 p G q p x J 4 r k M - r v F 1 i 9 C 6 _ 5 G 7 g q 6 D 8 i z W i q w H g 5 v G t p 5 B x l u H j x k r C 2 r _ 9 D v i 5 L _ r C 0 5 q u D z h 5 T i - 0 w K y v 7 n D 8 _ s g B 0 5 m u B s w h x B g l z K s h - v B j r l k F t t j P 0 s o b _ m z H v h r v C 3 g v I j g - G 6 _ k P 4 q y E 6 t j G 0 o u j D n j 7 P r r 8 d 2 w l P j 6 m c r z s r C v 6 q V w y k j B - 0 k R _ k r G h x t M 3 m v P - _ j S w s i x B 7 i t K p l 5 L i i n C 5 m 1 e v 9 2 O t l p w B g 0 v J 4 h t E y 9 1 f 3 j 1 3 B l 2 8 U v h l j B x r 7 k B 9 y s T 9 j s T q 1 _ N p r s O 0 4 3 j B x w k J 7 w j J y 2 9 B u w p E t x k c k - 1 Z z _ 8 N 5 6 9 V - p l G o x 8 D j o 2 Q q 0 h f p 4 6 X 4 q u o B u w 3 Y i _ q C u l z 7 B r u 7 Q 2 1 - t B j w o l B q h t f 1 u 9 o D l 7 p 2 H i 6 u J o 4 v G j - u E 3 6 g l B l 6 d 4 g 0 C z l 5 5 B j h l w D p 0 n X 6 t 3 E p x - S i h u G k 4 2 V 9 6 u N v 1 8 5 H 8 t 5 K w j 1 Q g x 1 q C x v l B o 9 _ G 8 v 6 u B 8 p 7 D l q p w C 3 3 3 j D j _ l 5 C y m s q C 6 t 2 y C 9 u 3 v C r i v 6 B n m s F 3 3 3 M i 5 8 3 F s w m s J p w 8 j B 5 p m B s h n H 6 p _ W 7 1 1 k F h q 0 I z g w h U y _ w H n - 7 P 7 p t u B 7 v n C 4 x 4 N 5 s v j D i s h t B p o i b 0 h 8 3 B x 0 0 u G s 9 l n F v m _ i B 4 l h 8 D 6 x n m B k i h E m l 2 F o 0 8 E p y r s B y k i U u w z O u r v P - _ x m D x _ u O u y l G o l k N s 1 _ - K j u 8 T 9 1 m w C z 2 - B p 7 l B 7 p i C u r j Q _ l g H z s g D 9 n 5 s B 0 s m n B m 3 h K - w z w B w w u 6 H 8 4 2 9 B w p z R x n k j B _ m 7 Q 2 z m h B 0 4 i J v h w G 2 - h i B 8 0 3 N m l m N 8 7 y 8 C z 1 w s B p 1 3 C r 3 l p B v h t g C 0 z y B 2 h i V i 2 l h C n 3 q s B l 2 2 s D t y m 3 N i n u H 3 7 - 1 B s k x 5 C 5 x 9 m B 7 v y T 1 y 7 I 6 x j v B s 3 t a 3 4 i i C k 1 n X q 7 o t E h - i 9 B 3 o 0 I o l n U 6 0 j m D x o p F 1 i w e r 6 v J n - k N 7 k m G h r 4 T s 4 n G z 9 _ N m 8 m T q z q - C o 2 g G 6 p 3 r B 6 i 4 i B k u v I h q s C r r y e j 3 r E k x u l C 9 g 2 M i 2 8 6 B o 4 - R n l 9 S g l j F p k 6 g B h r 4 N g p n c 0 n w H j 3 9 G r u n K 4 8 5 Q 6 _ x I 7 i 3 R u g v W m 7 4 t B 0 m 1 W q - s T 9 9 g V r w 8 s D u h w i L o 3 0 z B 6 i u E n i 6 _ B q 0 n j B _ 4 i F x h w J w 1 h K r 6 r L s o n a 0 g t h B h 4 y h I _ u v h C 3 q j D 5 l g K 9 s _ F k 9 m p B p q 8 B q j 5 J j k j n B u q n C 6 i 7 E z g b _ 0 4 M 0 l j 6 K p 4 y n G u v j W u 2 j I h z l 3 B u t q G g l _ M 7 l z F 0 1 i S 7 v z r C n k k 0 D z v 4 0 B r 4 6 m F n 9 j r J r i h H l 7 t x D 4 l m i D _ x q z G p r 7 9 H o x 6 k B l w 4 p B 5 7 8 B z s w k O l z g 6 B o t 2 T y s 0 v D p z l O s h 0 O _ 9 u V q g p G _ g q v B z o 2 h B z m s 9 C n o 4 o B 2 9 1 - C _ o 4 4 C 4 o 7 E - z q C u q r M _ z 0 T 8 3 9 y B _ y n 3 B h u j x C z v g F q 2 z m B h x 8 1 C u 8 o i B n j w X z 4 k W g h s 4 K z 6 8 t E w k u 9 B 2 h 9 8 N o 4 n H 9 h 5 E 8 q e m 6 k E j u 0 D y 5 p D 2 x u v B m s g U i 5 j 7 i B 1 n o J i k o Q 8 q y R r s i G 4 6 - h B w r j t C p 0 7 6 L h z 6 n B t 5 r o B _ 1 5 2 H k z h 1 D s 7 m S h v w s B x q 0 z U 7 o v Q 8 _ - g F q 6 4 4 C h q 6 2 H q z w n E m 3 l r R j x y m Q 8 q q 1 E s - z t B 4 o y U m u 9 n B t 2 o Z g y i Q l 8 3 B 7 t t S v q 4 J r p n I 4 q g K j x 4 0 B - l v J k 3 z 1 C 9 x p l E r z 1 Q w 3 s Z i l x l F z 3 g p C r 0 n s H k 9 t b x q x d x z - l F i 1 8 k J u 2 w 1 B r i w T u g m t F 7 m g d r o n 4 B 0 0 x E m 6 s F _ 2 t J u n u O t h s n B u r r 4 N 3 6 n X s g 0 k Q z n - C g - m r D n 5 r k O 7 u 2 z G 9 r v o D v n q 7 T 4 - 6 s T 6 l n v H 6 2 u X 2 j x m F 4 u r h F s 3 9 1 B 7 n 0 T j o 3 R _ h 1 r B - x q g R i 4 3 s f 2 6 k u K z j z 6 N r i u m C 4 w z j 6 B l 8 u 9 K u j 4 8 G o v n j j B i 2 9 m g B j 4 n 7 H _ _ z 0 H 4 8 t j K l q 1 O 0 u u p C - h j 7 J w 5 p Y 7 3 5 8 D j s p B s 2 h G h y 5 D i t u a g t x _ F n 0 x 1 D _ 7 i _ R 4 r u 9 O t 4 q d l 8 o m J r 9 - 8 P v 7 w x H y t 3 g F 2 h 4 6 J 6 6 6 1 E r 3 w m I r _ o S j 7 8 0 D w 5 4 t D 3 3 l 1 J o k 1 h C p 7 o R r g y F 3 k s C u 8 2 H u 7 r D w - y P 0 z z E r 2 m O k p n E 3 j 4 C _ 1 g C 9 3 q K t n 1 D w 7 - Z v x k C j j r E 8 y 8 m U - 6 3 x F 8 8 z w I 0 k y q C i u 8 _ D i 2 3 7 B l - 1 x D 2 _ h w o C j 8 7 i E 9 h g K 0 i _ k B 2 z t p B - j l b j s - a o 7 p H m m i e m _ k D m 9 5 l C l o m v B j 0 x 1 C q s 6 o K 3 _ _ l C 6 z v d h 1 q g C i t 3 j B i 2 t 8 B h w 5 2 F i j u O 3 9 3 h B 2 t S 2 s _ 2 C 7 q g 1 E _ i h 0 C h 4 - 1 G r 5 u - E 4 o h 2 C j j x N 2 3 k B 3 - 6 D i p 2 E p z s s C 9 6 i p B z h 3 N p r 3 Y 0 p 2 B 8 l k M 2 5 k i B y 3 n H i n _ N u 7 s J w h 5 T 8 z 9 R j 7 o K l u h c 4 p m M 5 j - R _ p o 4 F k q 0 y J 0 o o 5 C n p t y B g h q 3 B 1 p z v K 6 o w h C 6 q 6 g B g 3 p S 5 1 s b 7 k 7 L h o 7 N 4 5 3 K n 1 p 8 E w y u 7 E - s m N v j 0 B g r u G _ 5 4 X - l z 4 B v o o t B s z v F t 7 i h J 2 x _ W 4 n 7 q B y s t - B 5 h 8 U 6 o o Z 3 i v z R 9 4 k 3 O - g 3 x O p g 4 i G 1 7 m - H q t z r D y 7 0 5 B 1 m 5 D w h t n N m y 7 z W t u 8 4 Y 3 z 1 u N z q _ y F 1 1 x 7 D s 0 o i D z 5 1 j D j _ _ E 3 q x z D y j p n D s w 9 7 I q o 2 z B 0 _ 1 y D 3 u r 6 H 8 g 0 r H g y 2 l D o l x z f h q 0 s E w 5 1 6 F 9 7 - - B 5 _ j w L u 6 y h P 0 p q Z 6 9 k K u m 1 E p 2 q W h v w I x - j K j h 4 u C z x 8 a 4 o q B - j x H g y z K h z z P z q n G 1 n - G _ n 9 R 1 n m E 7 1 9 n B t o p K o i k I o p q p B x p x H 5 q 0 F p r 5 J 1 k 5 S 0 w o J q k 5 R j 7 1 f i o y d g 5 z R 0 z 5 H p 6 m S 9 o s g B 6 1 0 F 3 9 v u B m 2 m H n g 2 B 2 z w s L u x 2 0 B g 1 r v T m s p m E i v y x K y x m z B l n j e 4 y 5 h D h 1 z N h - r i B h q 8 m B 0 z 6 k B _ n l e t i u g 7 C m p w t Z r 9 m o E 1 x 8 v - D v j k 0 F 6 9 4 5 B u k g - L h r g p L r i m p M y 0 p m C l 6 9 9 E x m z x E s 9 n 3 B x y h 1 B j 4 r f o - 8 y B h 5 0 1 D v i v W 9 n 9 J 1 k z t B g 8 5 6 P 4 v t R n r 8 r B i 3 p Q r 8 z n C v 8 6 v B 3 v 7 j K - t l T 7 t m D x l i H j 4 4 N m v 2 C 5 1 r C u z _ D _ t i s C s r o q C p 8 v m D 0 0 t 1 C m l 6 y E k v 0 i C g _ l P z 1 x v F h w z 3 E t 7 2 t D w k 8 _ R y g 7 n C m 7 2 x C n g j k C h w 8 8 J i r h S z u 8 7 U j v z L u t 4 j C y n x _ G h 4 z _ R 3 6 4 p D v m j j M z 4 k v C k k s o B 8 - q _ C j z r G r z - F _ q g P 7 5 2 j b o 2 s a 7 i w k B 8 8 1 Q u - w G q r s g B q s n m E m p 1 j C l 1 o m B m l 1 E h i x B 6 6 y J l s l C 8 8 2 R s _ p c x 2 r W 5 6 v U o v w r F w k x V 6 8 n E n x h I w 4 v X m i _ Z l l h E v m l l D p u y x B 9 - m H o 9 t O j v n v E n r 3 G o h 2 r E s i v R u t s h B i h r h I 3 8 l I _ s r 5 B l y l K u h m h D o r h 2 C p g z V m o 6 D g 3 y v E v h u g B 1 2 u E v 3 - B m j 5 E 8 g x F p 1 s J j - k E x s o K i 9 m M g 7 w N 2 - q N y z t D 5 1 m y J w z k h B s v 2 l T x 4 v s B w o g 2 N i k u 3 C 3 n 9 q H t z n 6 C q 3 q n C 9 t _ b k j t z C 5 6 0 o B r o 9 S - w q 6 C j m 0 D u t h F g t - J p - 5 f 9 i 3 Q v 1 t K 0 7 l W 3 h y 0 F n 7 9 J z k x W u 1 m O u v h l E 1 n o 7 B l q q O n u o Q z 5 5 r C 9 l q j B u - z H g t q K 5 5 w J j z 3 U 3 7 x R 4 v 8 l B s 7 v i C m 3 w U v _ 1 N o 2 w V _ k i b n h 4 l B s n q N s h s r I k t u P g 9 w D w q i T i 0 g B 1 j q 9 B g t 1 W x _ l 3 J g 2 Y j l i B n y w J 7 0 p J t i 8 g B _ s a q x g I w h q G 2 o w t C x 9 9 g J w w 1 9 D u _ q q B u j 8 9 E 6 4 x 9 W m 8 p q N 7 7 m l B 2 - 0 q B u i g C p r p w J 1 2 l K 7 7 i D w p l O j s p B r h t H 0 2 _ P l 5 p I o v s 2 B n j 3 H 5 q x J u 0 t F s 7 u I 3 3 g F 5 s t X 6 j l 8 C o i v U m g l 9 B g 4 t b k l m L l h v 0 D t 2 i o H _ t p 5 B o 0 j j D 5 9 5 q B 4 v m _ C m i j S _ g x 4 E o i z z C 7 l 7 n G z i v B 2 o 4 D u - 8 G 4 t j - B 1 g 8 x B _ 6 v Z r h 7 b _ x k d z 6 r J n 9 i s B s y s W 0 2 8 6 C i s 3 n B z _ h b _ l q d h k y H 1 s 7 5 C - 9 h 7 X m l m 6 J 0 i i g I 5 q x 1 C l i 5 5 E l u - w B k s v 9 K 4 8 6 f z k k T 0 s h h D n l 0 D t k 2 I _ 6 6 B 0 m v p B r 7 l 4 B h s 2 B _ 0 4 B s s q s B o u 0 X 5 4 h y C o n 4 c t 2 0 J j 8 y x B o o s v C o s l w B 7 9 7 u D o v 9 l C - h 9 I p t _ h B g 6 2 B k p 4 s D 7 i y B w 4 h i B 4 y w G n g w D - 3 - B 9 k x a 1 t s M 5 p w _ C x 0 k V 9 v 8 S m y 9 h B - p 6 N 5 n u _ D g k _ o B l y z 0 G 6 2 6 b j t 0 _ D t h 1 s C 3 u o W r x - k I g v m 2 C 6 - p 0 E j w k x B 8 8 8 1 C z - j Q 3 w t V 2 7 3 D x u 0 5 C p h 0 U - k 9 F 9 t j P y q r y B v j 4 h C p v r e w g r H l q 8 g B x x q 6 E 6 5 j H 0 p 0 i B t 0 y H l 5 r w D r n v k H i 5 v t D 0 l _ - B _ j l E o 4 m r B 1 o w j D v 4 g y E p - z e 5 g g C k r p p B g - 3 k B _ 2 v E o t 1 s B 3 - k 0 C 2 r v b - u n o B o h 5 n N 8 7 8 D z 7 4 H j 7 z Q 8 g k S r i t a j 2 2 3 B i l _ C o v 3 O x t g U n l o S 0 g n P i l r W r k 0 5 F o q - x G w _ v J y _ g p C 1 s r q B 4 9 5 C x l 8 k B - 9 o x C g t i t H 1 6 3 h F l v v r C _ l i q R j 1 o o C 4 5 z m B 6 g q 0 B l - 8 w M v 3 n 9 F w 6 t p B j p z - B k l v 4 B i g q 8 C g 4 n h C n o q x C j i p g i C 6 o _ - C g i i s X 3 i 8 u D l 3 j p M 1 u p o h B i y k v 6 B x v 4 q K z 6 w 9 B 3 q y x O m 4 x s M g 4 0 y F 8 o x y C l o v J l j k m C l z 7 G j 1 o m B y v i p B r o u f l h s L i 2 h c _ 9 v l B t h Z o 2 o Q 8 g 4 Y n z v g C p 3 v y T 7 6 p 1 E p m 9 4 Q 8 9 l n O 1 9 l 3 E w 4 y s G _ 2 o n D & l t ; / r i n g & g t ; & l t ; / r p o l y g o n s & g t ; & l t ; r p o l y g o n s & g t ; & l t ; i d & g t ; 7 4 3 0 8 2 1 5 4 9 4 6 1 9 9 5 5 2 3 & l t ; / i d & g t ; & l t ; r i n g & g t ; 9 u j r o v x 1 y C m 2 n G l 9 s X u w h R k q r K 8 _ - E - l C s 4 l T m _ u U r - 3 I 5 q m F - w o C 5 r - J h i i h B 0 8 7 G & l t ; / r i n g & g t ; & l t ; / r p o l y g o n s & g t ; & l t ; r p o l y g o n s & g t ; & l t ; i d & g t ; 7 4 3 0 8 2 2 2 0 2 2 9 7 0 2 4 5 1 8 & l t ; / i d & g t ; & l t ; r i n g & g t ; g 8 t t q s q j z C s E g R x D v S l O g E w 2 N 4 B x E o D y H m b h j D 6 j C 3 I & l t ; / r i n g & g t ; & l t ; / r p o l y g o n s & g t ; & l t ; r p o l y g o n s & g t ; & l t ; i d & g t ; 7 4 3 0 8 2 2 3 0 5 3 7 6 2 3 9 6 1 7 & l t ; / i d & g t ; & l t ; r i n g & g t ; 4 w - 0 u 0 i r z C s E 1 F u z B s C p 8 B 0 w C 4 D z C 1 E t x B w s C s h B j G & l t ; / r i n g & g t ; & l t ; / r p o l y g o n s & g t ; & l t ; r p o l y g o n s & g t ; & l t ; i d & g t ; 7 4 3 0 8 2 2 3 3 9 7 3 5 9 7 7 9 8 7 & l t ; / i d & g t ; & l t ; r i n g & g t ; 8 h r t o 4 t 6 z C m q g J 1 w s B 4 y 8 B u 5 8 C m 5 n G k u 1 B i 4 z C h w m C 5 m n D 7 x Y 2 o O l w p B 5 q k B 9 x R _ p D l 7 2 F 0 s 3 B 6 4 3 B & l t ; / r i n g & g t ; & l t ; / r p o l y g o n s & g t ; & l t ; r p o l y g o n s & g t ; & l t ; i d & g t ; 7 4 3 0 8 2 3 0 9 5 6 5 0 2 2 2 0 8 1 & l t ; / i d & g t ; & l t ; r i n g & g t ; m k h w v r u 1 z C 0 k i M 0 m u I 5 o 8 V 0 g 5 Z 1 5 o O t w m f 7 k 0 W y s q E u i r I m t h S - - p 6 C z t v N 7 y 1 G 7 4 x k C r 5 i Q w 4 0 0 B u k i T s 5 i N & l t ; / r i n g & g t ; & l t ; / r p o l y g o n s & g t ; & l t ; r p o l y g o n s & g t ; & l t ; i d & g t ; 7 4 3 0 8 2 3 4 0 4 8 8 7 8 6 7 3 9 5 & l t ; / i d & g t ; & l t ; r i n g & g t ; l q z 6 s 0 w 6 x C 0 m m X p 0 i G 7 v - _ B 7 q u m B l z 8 l M 0 m 7 E 8 k 5 2 B u q 8 b x k o H i m z q B q u 1 t B - 7 z j I j p n F k 8 2 O & l t ; / r i n g & g t ; & l t ; / r p o l y g o n s & g t ; & l t ; r p o l y g o n s & g t ; & l t ; i d & g t ; 7 4 3 0 8 2 3 4 0 4 8 8 7 8 6 7 3 9 6 & l t ; / i d & g t ; & l t ; r i n g & g t ; o m n u n w 3 j y C t F p I p F x H z G o I 2 B p C n C j C & l t ; / r i n g & g t ; & l t ; / r p o l y g o n s & g t ; & l t ; r p o l y g o n s & g t ; & l t ; i d & g t ; 7 4 3 0 8 2 3 5 0 7 9 6 7 0 8 2 4 9 7 & l t ; / i d & g t ; & l t ; r i n g & g t ; o 4 _ g l 3 6 z z C m r B 2 n d 5 q D p g E 2 J 2 E i J 3 7 B 9 x L 9 y D 6 n F 6 n C t 3 H 2 p B g 3 C l w D l 1 G n 6 B 2 D r k B _ q G i 5 G h 7 L 6 r C & l t ; / r i n g & g t ; & l t ; / r p o l y g o n s & g t ; & l t ; r p o l y g o n s & g t ; & l t ; i d & g t ; 7 4 3 0 8 2 3 7 1 4 1 2 5 5 1 2 7 0 5 & l t ; / i d & g t ; & l t ; r i n g & g t ; j j u q r _ 5 4 z C n o B v i B 4 G q 5 B _ G 4 E l O v i F j n I 3 3 H h s C - 4 G k C x C 2 F r C z 6 C k 0 D 2 4 H 9 j D l v E s g B & l t ; / r i n g & g t ; & l t ; / r p o l y g o n s & g t ; & l t ; r p o l y g o n s & g t ; & l t ; i d & g t ; 7 4 3 0 8 2 3 7 4 8 4 8 5 2 5 1 0 8 5 & l t ; / i d & g t ; & l t ; r i n g & g t ; l 5 3 3 0 5 9 5 z C r D _ G q g B z b k G 0 C 4 C 7 K q C _ D 2 I o I o D m h B w B j C 8 B 5 C v U x M i F j C & l t ; / r i n g & g t ; & l t ; / r p o l y g o n s & g t ; & l t ; r p o l y g o n s & g t ; & l t ; i d & g t ; 7 4 3 0 8 2 3 7 8 2 8 4 4 9 8 9 4 4 1 & l t ; / i d & g t ; & l t ; r i n g & g t ; 9 h k z y t - h y C n u C l M p D n I 7 F j D - g B i G _ g D z C 3 C m D n G _ C & l t ; / r i n g & g t ; & l t ; / r p o l y g o n s & g t ; & l t ; r p o l y g o n s & g t ; & l t ; i d & g t ; 7 4 3 0 8 2 8 5 2 4 4 8 8 8 8 4 2 2 5 & l t ; / i d & g t ; & l t ; r i n g & g t ; n r i k 6 u s n y C s E x D 4 x D s Z j F j w d r 2 O m v E 4 B x E g C r G 7 t O j 4 N h 7 L s u F & l t ; / r i n g & g t ; & l t ; / r p o l y g o n s & g t ; & l t ; r p o l y g o n s & g t ; & l t ; i d & g t ; 7 4 3 0 8 2 8 9 3 6 8 0 5 7 4 4 6 4 7 & l t ; / i d & g t ; & l t ; r i n g & g t ; h k g 7 u 7 w 5 x C 4 4 r 2 M v m 3 j C w _ l i E z j - 2 F p s 1 9 O u k w l T p t o q R 1 p x j Y x - _ s F 8 h l j T l 2 9 n H h 1 g w Q _ z u t 5 B _ x 3 6 T 2 3 t H x x t B j p 3 C 0 4 n C - s _ G 8 s 2 I _ 3 z N n k 1 j D _ g o 6 F l p v n G i x v 6 Q 9 9 5 m B l p s 9 H _ r _ g B 8 m h j I z - 3 u D 9 x l U 9 k 1 k G w 6 m 3 E z m q 0 E x _ 8 7 D n p 6 y C 4 7 8 X s 5 j x N 9 l s t B - u m _ H x g v p F 4 s n - b z k 1 g P 8 z 1 3 G 1 u y g G 9 p _ 7 F 2 m 2 l B 2 0 4 8 G 0 6 8 d 4 5 x x D - y n k G n k t - F m 8 - F g s v E 7 r p W 2 3 o X 5 i 0 p C q 4 4 p C q r n 9 B - u 9 L 4 - g L o 1 9 G 5 4 j t B s j 6 F u x 9 P u v i C 2 9 7 h B z 5 5 L g x x H o j g w C 0 7 m T 7 m 8 G 7 9 y D o l z V 0 4 x B g s 9 4 C m p o E w p r D - 8 0 L x m m H i v h U 6 3 s n C 1 0 h i H s q r Q - 0 _ i F v h r S n g p C y w q B x l s c 5 3 o Z j y h 9 D o 3 l I j n u B z y h E x 3 2 F o v x H 6 h k L 4 5 6 w C 9 r j X p g 5 V o q y g G g _ z L p u o s C 6 6 q Q - 7 0 n O 4 5 j r C s s l d l y q 9 B i l i U 9 g g V y _ v t B 9 w i H x n h x C i w r 5 B t p z K s p v N - 6 1 d x 6 2 h C 5 z 5 Y r t m b 8 l l M o 0 9 R 9 x g J w t l C z s 6 F x x 3 M j i y 9 D l 6 l q C 7 _ 8 n L 8 9 _ i W 6 z j f g o 9 r B 3 3 q j E j x m g I 2 y l G v o u C k q 2 L k q n D _ v 2 P y t 2 p N m 5 5 H 4 1 3 9 B q s y t D z 1 y _ H l n w H 2 m 6 g B 5 w 4 4 B g - 2 t B 7 m m R w v z O s j t o E m x 3 1 D 3 - 2 d 0 y l t D o p r L 3 g x 8 D 5 r w L 4 2 _ z G p h g l B 9 z 4 h B i - 8 V o h 1 S n 8 3 C y o 2 s G 6 o y L k j k T y - 0 y F k 6 y b 3 7 t n B 3 t 7 O g q y I g i h U k 3 p r C 7 5 7 F o - z f i 1 7 M o 0 6 C n k t c - - u O - o w I _ _ y S j r i E v k 5 B j 3 - K 7 4 4 D p 4 7 k G h 9 u 8 D 3 m s E p q q 9 H u o 5 2 H & l t ; / r i n g & g t ; & l t ; / r p o l y g o n s & g t ; & l t ; r p o l y g o n s & g t ; & l t ; i d & g t ; 7 4 3 0 8 2 8 9 3 6 8 0 5 7 4 4 6 4 8 & l t ; / i d & g t ; & l t ; r i n g & g t ; 3 p h j x 9 6 x x C 4 G t I s G - E 3 G h H r G j G & l t ; / r i n g & g t ; & l t ; / r p o l y g o n s & g t ; & l t ; r p o l y g o n s & g t ; & l t ; i d & g t ; 7 4 3 0 8 2 9 0 3 9 8 8 4 9 5 9 7 6 4 & l t ; / i d & g t ; & l t ; r i n g & g t ; 3 4 l r r y j o z C 5 7 G 8 G 7 F q C h D 7 z B 8 g D v E 1 E k F 8 E & l t ; / r i n g & g t ; & l t ; / r p o l y g o n s & g t ; & l t ; r p o l y g o n s & g t ; & l t ; i d & g t ; 7 4 3 0 8 3 4 1 2 5 1 2 6 2 3 8 2 1 2 & l t ; / i d & g t ; & l t ; r i n g & g t ; 1 3 5 h - i - 6 0 C h u G 1 g t x B s 6 t E _ k x k B n h 3 B & l t ; / r i n g & g t ; & l t ; / r p o l y g o n s & g t ; & l t ; r p o l y g o n s & g t ; & l t ; i d & g t ; 7 4 3 0 8 3 4 1 2 5 1 2 6 2 3 8 2 1 3 & l t ; / i d & g t ; & l t ; r i n g & g t ; t 2 7 n 0 i y 3 0 C k q 1 6 B m g z L 1 0 - R v s 8 D u v x F p 7 i m B & l t ; / r i n g & g t ; & l t ; / r p o l y g o n s & g t ; & l t ; r p o l y g o n s & g t ; & l t ; i d & g t ; 7 4 3 0 8 3 4 4 0 0 0 0 4 1 4 5 1 5 9 & l t ; / i d & g t ; & l t ; r i n g & g t ; y 9 6 _ 9 _ 1 7 0 C 2 6 9 E 8 M x D s B s G k u D 6 D j V 3 2 U 8 D r E p - K k C 4 B i M t E z E - p C 4 5 6 B 3 C m D i D 8 C & l t ; / r i n g & g t ; & l t ; / r p o l y g o n s & g t ; & l t ; r p o l y g o n s & g t ; & l t ; i d & g t ; 7 4 3 0 8 3 4 4 0 0 0 0 4 1 4 5 1 6 0 & l t ; / i d & g t ; & l t ; r i n g & g t ; l k j h - 8 2 3 1 C 4 G t I l p I l 2 a t B z C g 9 b 3 C 2 H _ E l 6 r B & l t ; / r i n g & g t ; & l t ; / r p o l y g o n s & g t ; & l t ; r p o l y g o n s & g t ; & l t ; i d & g t ; 7 4 3 0 8 3 4 4 3 4 3 6 3 8 8 3 5 2 2 & l t ; / i d & g t ; & l t ; r i n g & g t ; 2 z x g m 5 x 6 0 C o 0 H 9 u o D 5 m _ P m o K 7 7 3 B i o L 7 _ q G 6 3 Z x l x E u 5 J l s P 6 x j E - g q E & l t ; / r i n g & g t ; & l t ; / r p o l y g o n s & g t ; & l t ; r p o l y g o n s & g t ; & l t ; i d & g t ; 7 4 3 0 8 3 4 4 3 4 3 6 3 8 8 3 5 2 3 & l t ; / i d & g t ; & l t ; r i n g & g t ; g n k t x 2 x 8 0 C 0 Q r 5 R y o _ B 2 E i E g k V 8 D 5 n m D t y C 0 q I 5 G 4 F m F _ v f 9 j D _ E j i B 1 F 6 C i E o 2 K _ 8 N _ v c n q U z m S s y N _ w Q 9 C 8 S z C 3 C 2 H y k w B j G 1 I & l t ; / r i n g & g t ; & l t ; / r p o l y g o n s & g t ; & l t ; r p o l y g o n s & g t ; & l t ; i d & g t ; 7 4 3 0 8 3 4 4 3 4 3 6 3 8 8 3 5 2 4 & l t ; / i d & g t ; & l t ; r i n g & g t ; l k _ j x 5 4 3 1 C s E 2 y B 7 7 H 2 C 3 D _ g I g E 7 E - 3 v B v E 6 F p G q l q B j C & l t ; / r i n g & g t ; & l t ; / r p o l y g o n s & g t ; & l t ; r p o l y g o n s & g t ; & l t ; i d & g t ; 7 4 3 0 8 3 4 4 3 4 3 6 3 8 8 3 5 2 5 & l t ; / i d & g t ; & l t ; r i n g & g t ; l n 7 v 0 y h 6 0 C 0 5 F 4 6 Q 5 2 E k m G g _ 6 I z 6 t B 4 h 2 C 8 5 i B y u M o q P 2 w p B s - 0 i B s 7 w X & l t ; / r i n g & g t ; & l t ; / r p o l y g o n s & g t ; & l t ; r p o l y g o n s & g t ; & l t ; i d & g t ; 7 4 3 0 8 3 4 6 4 0 5 2 2 3 1 3 7 2 9 & l t ; / i d & g t ; & l t ; r i n g & g t ; l 4 m v n v g 8 0 C 6 k W o w Y 4 r l I 5 z Q n 4 - I & l t ; / r i n g & g t ; & l t ; / r p o l y g o n s & g t ; & l t ; r p o l y g o n s & g t ; & l t ; i d & g t ; 7 4 3 0 8 3 4 7 0 9 2 4 1 7 9 0 4 9 5 & l t ; / i d & g t ; & l t ; r i n g & g t ; g 4 v w 9 9 q 8 0 C - t 9 D 2 v 9 E _ q _ C 4 j U s 3 q L & l t ; / r i n g & g t ; & l t ; / r p o l y g o n s & g t ; & l t ; r p o l y g o n s & g t ; & l t ; i d & g t ; 7 4 3 0 8 3 4 7 0 9 2 4 1 7 9 0 4 9 6 & l t ; / i d & g t ; & l t ; r i n g & g t ; n 9 _ 5 k i g 4 0 C o 4 5 - B l 5 z J - _ m F i z y B x j I 0 i 3 B 9 1 h N z n J 5 q r D m 3 - R & l t ; / r i n g & g t ; & l t ; / r p o l y g o n s & g t ; & l t ; r p o l y g o n s & g t ; & l t ; i d & g t ; 7 4 3 0 8 3 4 7 0 9 2 4 1 7 9 0 4 9 7 & l t ; / i d & g t ; & l t ; r i n g & g t ; h 8 3 j 0 6 4 5 0 C j I i i h C 5 F q G - r w C - p G t E - n _ B o D - I 0 _ 4 D & l t ; / r i n g & g t ; & l t ; / r p o l y g o n s & g t ; & l t ; r p o l y g o n s & g t ; & l t ; i d & g t ; 7 4 3 0 8 3 4 7 7 7 9 6 1 2 6 7 2 2 7 & l t ; / i d & g t ; & l t ; r i n g & g t ; 2 y x t g 6 j 1 0 C s E r 8 b i H s G m C n 1 l B _ r 1 B x C 1 C t C i 2 C 2 D p G y h B y H 8 C o 9 W p v T & l t ; / r i n g & g t ; & l t ; / r p o l y g o n s & g t ; & l t ; r p o l y g o n s & g t ; & l t ; i d & g t ; 7 4 3 0 8 3 4 7 7 7 9 6 1 2 6 7 2 2 8 & l t ; / i d & g t ; & l t ; r i n g & g t ; m 3 z 0 p 9 g 1 0 C 6 o i D 8 p F g 5 O w 8 S v 4 U j p U 3 w y L 2 o s o B 0 y S 0 q S & l t ; / r i n g & g t ; & l t ; / r p o l y g o n s & g t ; & l t ; r p o l y g o n s & g t ; & l t ; i d & g t ; 7 4 3 0 8 3 4 8 1 2 3 2 1 0 0 5 5 8 0 & l t ; / i d & g t ; & l t ; r i n g & g t ; x x - o o k w 5 0 C _ q g F r 3 8 F 1 - w D 1 8 i G & l t ; / r i n g & g t ; & l t ; / r p o l y g o n s & g t ; & l t ; r p o l y g o n s & g t ; & l t ; i d & g t ; 7 4 3 0 8 3 4 8 1 2 3 2 1 0 0 5 5 8 1 & l t ; / i d & g t ; & l t ; r i n g & g t ; i w p r x 7 _ 5 0 C 4 G i p e 5 F 1 H 8 d x 2 1 E 3 G 6 4 e o F n G m w n F & l t ; / r i n g & g t ; & l t ; / r p o l y g o n s & g t ; & l t ; r p o l y g o n s & g t ; & l t ; i d & g t ; 7 4 3 0 8 3 4 8 1 2 3 2 1 0 0 5 5 8 2 & l t ; / i d & g t ; & l t ; r i n g & g t ; g s 9 q _ s 7 4 0 C u 6 5 e l _ p D - o j B m w h B j j I - g p B 7 _ z L z u o I & l t ; / r i n g & g t ; & l t ; / r p o l y g o n s & g t ; & l t ; r p o l y g o n s & g t ; & l t ; i d & g t ; 7 4 3 0 8 3 4 8 1 2 3 2 1 0 0 5 5 8 3 & l t ; / i d & g t ; & l t ; r i n g & g t ; m z r s j m k v 0 C - 7 a _ 3 4 B - _ i i B q s 1 Z 0 y n H s h 2 J n p w D 6 9 v B 1 3 m D t 8 f 2 o h B q u z B _ s t V j q D g o 1 E 4 h H l w q D t 3 - n B 5 j y E z r t I j q v C g p v K 1 1 q B z 4 i B 1 i s E y g w N o j o z B u 8 _ C _ j 1 H k o y 9 D 1 _ 9 x F h w u F w u q H - 6 x F m 2 l L 2 r 4 O k 3 4 B o 1 _ J 1 m q N 8 9 8 r B y i h X i 2 - U o 7 m J l m p E w 5 u E 4 v 0 o F g 7 o T 7 r 7 Z 6 v 3 n F y i U q n z B g 5 0 C y 7 F 2 w Q 9 q m E x 2 z F 9 o 8 C - t 2 B m h a s 7 k B 6 s i B j u T n c o k r D v - 4 B z 2 z E p h _ C j u E o q n D 5 9 y C j 8 s C o 9 d 7 h l E x 4 R h t C 5 l p F i 5 5 B q x 7 C x 4 z E 7 g y D l 5 2 C u t 3 d 7 u r q B 7 h 1 y B - 5 3 D g g s B r m w F h - u B 2 p 5 B s 8 9 M 9 m m W q z Q z _ M 4 u 0 C o n 6 S h 8 r p B v 1 g C y 8 u j B 8 o f u g 1 B o 5 m C 0 0 - J o t g E j x f y k H r w z Y 3 - s L x q 4 H - o _ H _ k v F _ r 0 B 2 9 x I 4 s n D u s F q 5 x U 0 3 8 O t 4 r G m m r 7 C g p - B 2 n 1 B j t i D 2 x y 2 C p - z P v 9 s C 9 9 v C v z 1 F u x n o E v p j B 1 m X 3 1 d 4 k t B 7 w i W u o 6 C 6 p x C _ m E j 6 _ B w o K l g - _ C h 8 z T h g y Y r x i B 1 7 Y o n 0 B 3 s Z q 4 E t x d 6 y n I y i J v 6 D 2 h K x i k D w 2 F v n E 8 z t C g s 4 B 5 z 3 G 3 v r B _ - n D s 0 l K n 1 X y 6 D 6 4 g C r p 9 F k 2 q C _ q E 0 6 D s p s B 3 x q C _ s P 2 - H x 8 j B v q 4 B 4 4 8 B i u b z h 8 B t - s B t v h E n v p E j v 5 B 8 m h B g 7 S 9 q _ G k m t B i 3 D 4 9 J _ 9 6 C g 3 B m r 2 G p x L n z B 1 r 7 C n _ x C r m D 2 s v B w o C 6 - F 8 u 6 Y l u p v B 2 y 1 C v k N h 4 - I g 7 i B q _ n E 6 _ 5 I 8 w 8 C x m u E 0 k n B 8 r l D 8 5 o D 5 5 v P 1 w j O v l r B 9 6 _ K 1 1 M 4 9 u J 9 l J i 8 p P j 2 Q l _ X x s g E r z i L v y 3 G 2 6 j F 7 6 n H l n n S s 0 - C p k T 2 1 j C - u y D j - 6 B s 8 p L - 0 n C - t q p B 6 4 r E 7 t l D n n J - o l F q - g z G n 9 3 V 2 8 4 u B w 1 F - n K s v J m - q 2 E h 1 - B r i V - 2 J 4 2 W q 5 m n B z _ g B _ 3 P u p v C 4 3 u j G m 2 V 5 k e 1 k q C 8 x S 1 8 h F w _ J r o m D n 8 D w j T 5 n S i y 3 _ N r k q y g B 2 7 7 G p 7 y F z j 5 4 E g 8 m R - 3 4 9 P u n i T 2 0 l H 4 9 5 K 8 1 p V l y 7 G 1 t v 6 I j - j m B o u z D n y i B 4 5 y C 4 g E o l o D u h j E _ y g K v m x D 4 w 4 L z 7 _ h B 7 k 8 Q n 8 i V i 2 w z B 3 3 u r B 3 s 3 H & l t ; / r i n g & g t ; & l t ; / r p o l y g o n s & g t ; & l t ; r p o l y g o n s & g t ; & l t ; i d & g t ; 7 4 3 0 8 3 4 8 1 2 3 2 1 0 0 5 5 8 4 & l t ; / i d & g t ; & l t ; r i n g & g t ; w i 8 i 0 k x 8 0 C 2 G n I z D n F _ I 0 w B p E q I m F 9 - B 8 E & l t ; / r i n g & g t ; & l t ; / r p o l y g o n s & g t ; & l t ; r p o l y g o n s & g t ; & l t ; i d & g t ; 7 4 3 0 8 3 4 8 4 6 6 8 0 7 4 3 9 4 1 & l t ; / i d & g t ; & l t ; r i n g & g t ; 4 p l 6 o 7 6 7 0 C w C 0 C 2 s F o a 7 F z H 8 _ 3 D x C z C _ s H j H o F u H 2 M _ n - C & l t ; / r i n g & g t ; & l t ; / r p o l y g o n s & g t ; & l t ; r p o l y g o n s & g t ; & l t ; i d & g t ; 7 4 3 0 8 3 4 9 1 5 4 0 0 2 2 0 6 9 5 & l t ; / i d & g t ; & l t ; r i n g & g t ; r _ u z q 6 - 0 0 C x F - 3 g B g H s G t H 3 G _ _ d 8 m O t E 3 C o Y h g B k d r C i D _ C g o D v F 4 p W & l t ; / r i n g & g t ; & l t ; / r p o l y g o n s & g t ; & l t ; r p o l y g o n s & g t ; & l t ; i d & g t ; 7 4 3 0 8 3 5 3 9 6 4 3 6 5 5 7 8 2 5 & l t ; / i d & g t ; & l t ; r i n g & g t ; 1 9 1 k s 4 2 u 0 C 0 G l L p L o N j j B y Z i E l D t W 8 T 5 M u o B p B o T i i E j E g F 0 m B s m B & l t ; / r i n g & g t ; & l t ; / r p o l y g o n s & g t ; & l t ; r p o l y g o n s & g t ; & l t ; i d & g t ; 7 4 3 0 8 3 5 3 9 6 4 3 6 5 5 7 8 2 6 & l t ; / i d & g t ; & l t ; r i n g & g t ; y h w 1 g u h q 0 C s E r F l L r I n F h F _ L p E t E o I 5 C k F s H & l t ; / r i n g & g t ; & l t ; / r p o l y g o n s & g t ; & l t ; r p o l y g o n s & g t ; & l t ; i d & g t ; 7 4 3 0 8 3 5 4 3 0 7 9 6 2 9 6 1 9 6 & l t ; / i d & g t ; & l t ; r i n g & g t ; o 6 4 l k u 0 v 1 C w C 0 C g g B u G v H 3 G h R 3 C r C h J 7 I & l t ; / r i n g & g t ; & l t ; / r p o l y g o n s & g t ; & l t ; r p o l y g o n s & g t ; & l t ; i d & g t ; 7 4 3 0 8 3 5 4 9 9 5 1 5 7 7 2 9 4 3 & l t ; / i d & g t ; & l t ; r i n g & g t ; i 8 q 1 i - 8 y 0 C w C 9 _ l B _ G m E h F n u g B k C o L 7 q c 8 B 3 E y H x q Z & l t ; / r i n g & g t ; & l t ; / r p o l y g o n s & g t ; & l t ; r p o l y g o n s & g t ; & l t ; i d & g t ; 7 4 3 0 8 3 5 4 9 9 5 1 5 7 7 2 9 4 4 & l t ; / i d & g t ; & l t ; r i n g & g t ; q m 0 i 0 k 4 y 0 C l L x F 9 u C i H z H z 4 Z g I z 5 F o D - I m 1 U 9 L & l t ; / r i n g & g t ; & l t ; / r p o l y g o n s & g t ; & l t ; r p o l y g o n s & g t ; & l t ; i d & g t ; 7 4 3 0 8 3 5 4 9 9 5 1 5 7 7 2 9 4 5 & l t ; / i d & g t ; & l t ; r i n g & g t ; 1 6 2 3 w j k z 0 C w C o q C 3 F k E o o m B k C s D y x K 3 E - I 9 h k B & l t ; / r i n g & g t ; & l t ; / r p o l y g o n s & g t ; & l t ; r p o l y g o n s & g t ; & l t ; i d & g t ; 7 4 3 0 8 3 5 4 9 9 5 1 5 7 7 2 9 4 6 & l t ; / i d & g t ; & l t ; r i n g & g t ; w 0 u 4 v o s z 0 C m - L l h E 3 B t D x D 4 C 8 h C 8 C u E x D h C j s H 0 E s C x H j z k B p E 3 6 K 4 F k F p s k B o D i F j g H & l t ; / r i n g & g t ; & l t ; / r p o l y g o n s & g t ; & l t ; r p o l y g o n s & g t ; & l t ; i d & g t ; 7 4 3 0 8 3 5 4 9 9 5 1 5 7 7 2 9 4 7 & l t ; / i d & g t ; & l t ; r i n g & g t ; w m s t l 7 h z 0 C v F 7 q M y E s C q G n w i B k C x C r q V n E y H 9 h k B & l t ; / r i n g & g t ; & l t ; / r p o l y g o n s & g t ; & l t ; r p o l y g o n s & g t ; & l t ; i d & g t ; 7 4 3 0 8 3 5 4 9 9 5 1 5 7 7 2 9 4 8 & l t ; / i d & g t ; & l t ; r i n g & g t ; h o o 4 7 t i z 0 C 4 G 3 z n C g H s G z j C q D z 4 4 B u i B 6 F k F 3 P 3 Y & l t ; / r i n g & g t ; & l t ; / r p o l y g o n s & g t ; & l t ; r p o l y g o n s & g t ; & l t ; i d & g t ; 7 4 3 0 8 3 5 4 9 9 5 1 5 7 7 2 9 4 9 & l t ; / i d & g t ; & l t ; r i n g & g t ; i 5 n s 6 i 5 0 0 C p 0 h C w C 3 F r P j c 1 H 6 D - r R h 0 D z h U v D x D s C s G h D k C m h s C i I x E l E 8 4 a - D u B & l t ; / r i n g & g t ; & l t ; / r p o l y g o n s & g t ; & l t ; r p o l y g o n s & g t ; & l t ; i d & g t ; 7 4 3 0 8 3 5 4 9 9 5 1 5 7 7 2 9 5 0 & l t ; / i d & g t ; & l t ; r i n g & g t ; x 4 8 _ u n m t 0 C 0 n g F k o S l u z J q q Z 9 u r C 5 6 P g l f 5 6 - D & l t ; / r i n g & g t ; & l t ; / r p o l y g o n s & g t ; & l t ; r p o l y g o n s & g t ; & l t ; i d & g t ; 7 4 3 0 8 3 5 4 9 9 5 1 5 7 7 2 9 5 1 & l t ; / i d & g t ; & l t ; r i n g & g t ; g 6 x j g y - y 0 C g o f n v g B h n m B t t w B o j v H _ 7 j B 8 z b _ l n D g r T u v t J & l t ; / r i n g & g t ; & l t ; / r p o l y g o n s & g t ; & l t ; r p o l y g o n s & g t ; & l t ; i d & g t ; 7 4 3 0 8 3 5 4 9 9 5 1 5 7 7 2 9 5 2 & l t ; / i d & g t ; & l t ; r i n g & g t ; p z l k n 1 p 0 0 C w C w E 9 s H 3 D z H 0 j E - R 0 h 7 B w F 1 2 Q 2 D h J w y R 4 W g F p - i B & l t ; / r i n g & g t ; & l t ; / r p o l y g o n s & g t ; & l t ; r p o l y g o n s & g t ; & l t ; i d & g t ; 7 4 3 0 8 3 5 4 9 9 5 1 5 7 7 2 9 5 3 & l t ; / i d & g t ; & l t ; r i n g & g t ; z g 7 l i 2 - y 0 C w C 3 c _ G 0 G r q M r I n F g E k - d 5 m f 0 F n E y H - _ h B & l t ; / r i n g & g t ; & l t ; / r p o l y g o n s & g t ; & l t ; r p o l y g o n s & g t ; & l t ; i d & g t ; 7 4 3 0 8 3 5 4 9 9 5 1 5 7 7 2 9 5 4 & l t ; / i d & g t ; & l t ; r i n g & g t ; k 0 h h 0 o m z 0 C r D 8 8 j C 4 Q 0 C l d x t J n i B 2 5 F _ J v 2 L w f w V x L k H 3 H h D - E z R q X m u C q i B 2 l F j o e 3 m B p 0 G u i B c 5 y C n 0 n B o P j J o y j B 1 I & l t ; / r i n g & g t ; & l t ; / r p o l y g o n s & g t ; & l t ; r p o l y g o n s & g t ; & l t ; i d & g t ; 7 4 3 0 8 3 5 4 9 9 5 1 5 7 7 2 9 5 5 & l t ; / i d & g t ; & l t ; r i n g & g t ; k u y q n j l z 0 C 9 S y m s B i R - B l D _ D n u f t B x C u i B z s b 8 B 1 E h J _ 4 G r g J u B & l t ; / r i n g & g t ; & l t ; / r p o l y g o n s & g t ; & l t ; r p o l y g o n s & g t ; & l t ; i d & g t ; 7 4 3 0 8 3 5 4 9 9 5 1 5 7 7 2 9 5 6 & l t ; / i d & g t ; & l t ; r i n g & g t ; m p i k _ m _ l 1 C s E _ G 1 D l D 2 G j P 0 6 B 7 m C o 6 D l F _ D - V z C y D v G y W n p C _ m C n R t G u F 7 J 4 H s H & l t ; / r i n g & g t ; & l t ; / r p o l y g o n s & g t ; & l t ; r p o l y g o n s & g t ; & l t ; i d & g t ; 7 4 3 0 8 3 5 4 9 9 5 1 5 7 7 2 9 5 7 & l t ; / i d & g t ; & l t ; r i n g & g t ; v g u - 1 q - y 0 C 0 J s g X t L 0 E l D h F h h 5 B 4 D 0 F 4 7 i B o F w H n n L 3 - G & l t ; / r i n g & g t ; & l t ; / r p o l y g o n s & g t ; & l t ; r p o l y g o n s & g t ; & l t ; i d & g t ; 7 4 3 0 8 3 5 5 3 3 8 7 5 5 1 1 3 1 9 & l t ; / i d & g t ; & l t ; r i n g & g t ; j l 7 n g 6 v 0 0 C l I w l J 7 F q G 9 g 5 B s D - 9 N y D o D - I h _ f 0 G i 1 E & l t ; / r i n g & g t ; & l t ; / r p o l y g o n s & g t ; & l t ; r p o l y g o n s & g t ; & l t ; i d & g t ; 7 4 3 0 8 3 5 5 3 3 8 7 5 5 1 1 3 2 0 & l t ; / i d & g t ; & l t ; r i n g & g t ; 4 g q q z q s 0 0 C s E w 8 C s E h m C g H s G h _ D z K _ n u B r E z t L 8 c n E n G 5 3 1 B q E u 7 B & l t ; / r i n g & g t ; & l t ; / r p o l y g o n s & g t ; & l t ; r p o l y g o n s & g t ; & l t ; i d & g t ; 7 4 3 0 8 3 5 5 3 3 8 7 5 5 1 1 3 2 1 & l t ; / i d & g t ; & l t ; r i n g & g t ; h 8 g 0 - n 4 0 0 C x F i z E _ z O t t E v I z H 9 E q y x B 5 G 3 C 0 B v 1 X g D 6 9 D & l t ; / r i n g & g t ; & l t ; / r p o l y g o n s & g t ; & l t ; r p o l y g o n s & g t ; & l t ; i d & g t ; 7 4 3 0 8 3 5 5 3 3 8 7 5 5 1 1 3 2 2 & l t ; / i d & g t ; & l t ; r i n g & g t ; s i z x 5 0 z 0 0 C 4 G h 4 C m o e 0 E n D i s F 2 E k E - h F _ t D 8 - I x C z f t 2 Q z 0 M 1 E 0 H 0 x L 1 C _ B j B h E 1 j E o D i F k b & l t ; / r i n g & g t ; & l t ; / r p o l y g o n s & g t ; & l t ; r p o l y g o n s & g t ; & l t ; i d & g t ; 7 4 3 0 8 3 5 5 3 3 8 7 5 5 1 1 3 2 3 & l t ; / i d & g t ; & l t ; r i n g & g t ; h n g o 3 w 0 z 0 C 4 G x D s B p g G h M s E w E 1 D 1 t J 8 C t D x D 4 C l s H 5 F l F h D u t 8 B t B x C j y z B 2 5 C i C 8 q M o D y H l 5 y C & l t ; / r i n g & g t ; & l t ; / r p o l y g o n s & g t ; & l t ; r p o l y g o n s & g t ; & l t ; i d & g t ; 7 4 3 0 8 3 5 5 3 3 8 7 5 5 1 1 3 2 4 & l t ; / i d & g t ; & l t ; r i n g & g t ; _ t s y q r h 0 0 C s E u n G v 2 D 1 D q G y s m C t E p g Q o F w H z s 8 B & l t ; / r i n g & g t ; & l t ; / r p o l y g o n s & g t ; & l t ; r p o l y g o n s & g t ; & l t ; i d & g t ; 7 4 3 0 8 3 6 3 9 2 8 6 8 9 7 0 5 3 2 & l t ; / i d & g t ; & l t ; r i n g & g t ; r y s z 9 t 6 0 0 C s E 5 _ M 0 y B g H n F y 7 D y E s C z H t k Q i i K z C _ u C 0 h D _ y F _ B r C y H 3 P 2 h F u t B z j E & l t ; / r i n g & g t ; & l t ; / r p o l y g o n s & g t ; & l t ; r p o l y g o n s & g t ; & l t ; i d & g t ; 7 4 3 0 8 3 6 3 9 2 8 6 8 9 7 0 5 3 3 & l t ; / i d & g t ; & l t ; r i n g & g t ; r x r g i s v 1 0 C z 9 B w E 4 C 1 H 5 p E h 8 k B 1 9 B 2 n I 8 C 8 s L 3 F m E 6 w C t L s B 1 B i u D 7 E 6 h p C o I 0 n Y z C 1 E r G i j O - L & l t ; / r i n g & g t ; & l t ; / r p o l y g o n s & g t ; & l t ; r p o l y g o n s & g t ; & l t ; i d & g t ; 7 4 3 0 8 3 7 8 7 0 3 3 7 7 2 0 3 2 1 & l t ; / i d & g t ; & l t ; r i n g & g t ; 5 7 x 4 n q 7 y 0 C r D y v a r I n F h D w g d m w y E l B 6 B 5 2 Y o F n G 8 k M _ 4 Z 2 m k C & l t ; / r i n g & g t ; & l t ; / r p o l y g o n s & g t ; & l t ; r p o l y g o n s & g t ; & l t ; i d & g t ; 7 4 3 0 8 3 8 7 2 9 3 3 1 1 7 9 5 2 1 & l t ; / i d & g t ; & l t ; r i n g & g t ; 3 k h t s z h j 0 C n 9 B w h C 0 C 3 F 7 H m q B p b 0 p B j V j m D w D j H k S u H - L i W & l t ; / r i n g & g t ; & l t ; / r p o l y g o n s & g t ; & l t ; r p o l y g o n s & g t ; & l t ; i d & g t ; 7 4 3 0 8 3 9 4 8 5 2 4 5 4 2 3 6 1 7 & l t ; / i d & g t ; & l t ; r i n g & g t ; s 5 i 0 k 5 z - z C u w 7 B q v j B s l 2 C 2 4 c v 9 L m o O - t e g t X v 9 j E & l t ; / r i n g & g t ; & l t ; / r p o l y g o n s & g t ; & l t ; r p o l y g o n s & g t ; & l t ; i d & g t ; 7 4 3 0 8 3 9 5 5 3 9 6 4 9 0 0 3 7 0 & l t ; / i d & g t ; & l t ; r i n g & g t ; _ y x m i 0 v v y C o z n B - k 5 C 7 y 3 f t y x E n z R m i U t 7 T s 4 3 B u o l G 9 8 g C h p L h u l L h r r I - 0 3 S g 8 d - m 6 M n 0 h O & l t ; / r i n g & g t ; & l t ; / r p o l y g o n s & g t ; & l t ; r p o l y g o n s & g t ; & l t ; i d & g t ; 7 4 3 0 8 4 3 4 0 2 2 5 5 5 9 7 5 7 1 & l t ; / i d & g t ; & l t ; r i n g & g t ; h y 5 1 4 k 3 w 0 C h L u E g H s G 7 R 5 M u D 0 D m D g F q H & l t ; / r i n g & g t ; & l t ; / r p o l y g o n s & g t ; & l t ; r p o l y g o n s & g t ; & l t ; i d & g t ; 7 4 3 0 8 4 3 4 0 2 2 5 5 5 9 7 5 7 2 & l t ; / i d & g t ; & l t ; r i n g & g t ; 9 6 s - n t j 6 0 C l I o 2 x C 5 F 1 H s - n E t B u D s 9 G 8 F n U i 0 B o H l k b u H y B j B p B m L 5 E g g d h D w - B t B u D 5 N w F g 0 N n E l G 2 i r E & l t ; / r i n g & g t ; & l t ; / r p o l y g o n s & g t ; & l t ; r p o l y g o n s & g t ; & l t ; i d & g t ; 7 4 3 0 8 4 9 2 4 3 4 1 1 1 2 0 1 4 8 & l t ; / i d & g t ; & l t ; r i n g & g t ; u t q u 8 6 g k 0 C n - F 6 Q o a 1 D s C h S 2 Y k 8 f 5 Z y F 1 C o F w H h L k k M u K 0 K _ E & l t ; / r i n g & g t ; & l t ; / r p o l y g o n s & g t ; & l t ; r p o l y g o n s & g t ; & l t ; i d & g t ; 7 4 3 0 8 5 6 5 9 6 3 9 5 1 3 0 8 8 5 & l t ; / i d & g t ; & l t ; r i n g & g t ; 4 v y 9 k r 8 2 z C i V 6 n K n t X 0 E k E o C k C 1 Q 2 - B u 4 B 8 D s D 2 F s O h r C 7 h C n z B t - E g C 0 B - D j C & l t ; / r i n g & g t ; & l t ; / r p o l y g o n s & g t ; & l t ; r p o l y g o n s & g t ; & l t ; i d & g t ; 7 4 3 0 8 5 6 5 9 6 3 9 5 1 3 0 8 8 6 & l t ; / i d & g t ; & l t ; r i n g & g t ; 7 l 0 4 j 2 0 2 z C 7 1 B 6 G _ G u G x K k C _ H 6 O l R g C r G 8 E & l t ; / r i n g & g t ; & l t ; / r p o l y g o n s & g t ; & l t ; r p o l y g o n s & g t ; & l t ; i d & g t ; 7 4 3 0 8 5 6 6 3 0 7 5 4 8 6 9 2 4 9 & l t ; / i d & g t ; & l t ; r i n g & g t ; 6 m 4 5 o l m z z C 4 G g H 3 H 9 E w F 4 F r G j G & l t ; / r i n g & g t ; & l t ; / r p o l y g o n s & g t ; & l t ; r p o l y g o n s & g t ; & l t ; i d & g t ; 7 4 3 0 8 5 6 6 3 0 7 5 4 8 6 9 2 5 0 & l t ; / i d & g t ; & l t ; r i n g & g t ; o 0 x p 1 r l 1 z C w C w E 1 D l D 9 _ C 9 C x C 2 F t G g h B - d & l t ; / r i n g & g t ; & l t ; / r p o l y g o n s & g t ; & l t ; r p o l y g o n s & g t ; & l t ; i d & g t ; 7 4 3 0 8 5 6 6 6 5 1 1 4 6 0 7 6 6 2 & l t ; / i d & g t ; & l t ; r i n g & g t ; 8 g 0 r 2 9 0 1 z C 4 r 3 B z F 1 D l D h D q - B w v E w k G o u D _ w B 6 T s D y o B y D l E m h B p 6 D 3 7 K j E n U t 3 B & l t ; / r i n g & g t ; & l t ; / r p o l y g o n s & g t ; & l t ; r p o l y g o n s & g t ; & l t ; i d & g t ; 7 4 3 0 8 5 6 7 6 8 1 9 3 8 2 2 7 2 1 & l t ; / i d & g t ; & l t ; r i n g & g t ; 9 r v 8 2 0 m y x C 5 S 8 G 6 C k E h O x Q o I t C 2 K - D j C & l t ; / r i n g & g t ; & l t ; / r p o l y g o n s & g t ; & l t ; r p o l y g o n s & g t ; & l t ; i d & g t ; 7 4 3 0 8 5 6 7 6 8 1 9 3 8 2 2 7 2 2 & l t ; / i d & g t ; & l t ; r i n g & g t ; p i 4 t 0 z x 5 z C u k J w l B - B Z l r E u x I 5 0 B k k B 5 K o C - C s D 2 F _ t H l J i O j l G 0 L w D t V n N 8 K i D _ C & l t ; / r i n g & g t ; & l t ; / r p o l y g o n s & g t ; & l t ; r p o l y g o n s & g t ; & l t ; i d & g t ; 7 4 3 0 8 5 6 7 6 8 1 9 3 8 2 2 7 2 3 & l t ; / i d & g t ; & l t ; r i n g & g t ; r k y 5 4 7 - r z C s E y E i r C k k I q R x 0 F p s D y x B g x B w x G j c 7 F q G 9 C 3 y O _ y F n s B n p C q 5 L 0 B 8 i F j u D y t P & l t ; / r i n g & g t ; & l t ; / r p o l y g o n s & g t ; & l t ; r p o l y g o n s & g t ; & l t ; i d & g t ; 7 4 3 0 8 5 6 8 0 2 5 5 3 5 6 1 0 8 9 & l t ; / i d & g t ; & l t ; r i n g & g t ; g - q 0 t o 4 1 z C q y B 1 o B p P j T y E s R i J i G - 0 G 3 J 3 E 0 K v M h H j B p G 7 D & l t ; / r i n g & g t ; & l t ; / r p o l y g o n s & g t ; & l t ; r p o l y g o n s & g t ; & l t ; i d & g t ; 7 4 3 0 8 5 6 8 7 1 2 7 3 0 3 7 8 2 5 & l t ; / i d & g t ; & l t ; r i n g & g t ; i x y _ 0 s t j y C k o K 1 8 n B 7 _ a m m b 5 v c r t i F s g g C 2 p k B y g 3 D & l t ; / r i n g & g t ; & l t ; / r p o l y g o n s & g t ; & l t ; r p o l y g o n s & g t ; & l t ; i d & g t ; 7 4 3 0 8 5 7 5 2 4 1 0 8 0 6 6 8 1 7 & l t ; / i d & g t ; & l t ; r i n g & g t ; k 2 y _ p 7 s q z C w C 4 J 3 D i E - C 2 I z G z C 6 F k F _ E x P & l t ; / r i n g & g t ; & l t ; / r p o l y g o n s & g t ; & l t ; r p o l y g o n s & g t ; & l t ; i d & g t ; 7 4 3 0 8 5 7 5 9 2 8 2 7 5 4 3 5 5 7 & l t ; / i d & g t ; & l t ; r i n g & g t ; g v 4 z 7 6 q s z C t D 1 F 4 C s G i Q 6 D 4 B 9 G o D p e j G & l t ; / r i n g & g t ; & l t ; / r p o l y g o n s & g t ; & l t ; r p o l y g o n s & g t ; & l t ; i d & g t ; 7 4 3 0 8 5 7 6 6 1 5 4 7 0 2 0 2 8 9 & l t ; / i d & g t ; & l t ; r i n g & g t ; m i t j i s 7 q z C s _ E l I o s B 7 H l D - E v C 1 g M y D m D i F j C & l t ; / r i n g & g t ; & l t ; / r p o l y g o n s & g t ; & l t ; r p o l y g o n s & g t ; & l t ; i d & g t ; 7 4 3 0 8 5 7 6 9 5 9 0 6 7 5 8 6 5 7 & l t ; / i d & g t ; & l t ; r i n g & g t ; q p z m u g g t x C r D y E 1 D i E x H 9 N g M w F 4 F r G s 0 B o H & l t ; / r i n g & g t ; & l t ; / r p o l y g o n s & g t ; & l t ; r p o l y g o n s & g t ; & l t ; i d & g t ; 7 4 3 0 8 5 7 6 9 5 9 0 6 7 5 8 6 5 8 & l t ; / i d & g t ; & l t ; r i n g & g t ; j 9 t 5 9 7 q w w C l s 0 r B k x t v C 4 z 5 2 P l 3 x x P v y r g Z x t 0 r J u 3 k 4 Y 0 q 9 u H w l 1 m j B 3 7 h q G p 7 w p e - w h 0 C 9 q t v B x i y 2 P t l 7 1 P n m 1 8 L y w p 5 F z i k y G r s p 7 B u _ p x D m 1 2 y E 8 9 3 l E 7 5 h y C q o y v F z 3 u Y 0 o r 4 E _ 7 3 h E 5 0 4 o E l l w 3 G x v 2 j C i 2 9 4 N z q n X j 1 n 9 F n p h n F n 5 v S 0 g 4 e p o l v C l m Z 7 v i o B g l w g B n 0 _ l V s v w 0 E w j u p B y k u R t 6 0 7 G 1 u v P 7 9 y r B 1 i 9 Z v l u p C k n 4 u H 9 v 1 O w w 9 5 D o _ 9 0 B 5 p v 8 C o _ z F k 1 t x D s k n Q - 3 9 o B t z h 9 B m j 5 I 8 - y 3 D 9 5 7 m H l 9 8 V w r j o B v l v K m i w h C h 7 6 B 1 i m s B g m x D x t 2 a - t 0 r F k v o c m x k Z 8 z u O 8 i 0 H 4 j 4 D 0 l 0 H l k 1 E 3 6 w o B p p g M _ 1 o F 6 k r Q _ t k 2 B z j 1 r H 2 0 n n B m m o F l 0 3 H y t z g B n y 4 J x t 6 y H m k q k B i p o s B 4 l y M 7 8 s l C 7 z z _ C 7 7 k r D 6 0 9 q C w 2 x k B 4 5 0 n B n 5 j h G 7 3 y 5 E x m n 2 J i m k s C 4 k z p B 9 v 3 l B m h h p C y 6 s n G w k _ j B z _ y D i 5 s s B l 2 y 6 W k y 0 i H 2 z m m B 0 3 _ p J z p 7 _ C w 0 7 g E y n t y B j h h M u x h e 3 n w w C 5 1 h S k j g n D s s 8 s B g r r l B t g v 4 B u _ p j E 0 r s 9 C l i h p D l 0 j f o g 8 v B 9 x - U t s j X j o 1 K w 3 v a i 5 o S n j p h D z _ 7 T j m 4 1 E u 8 2 H r v y k C z 1 j u E k s o H - x o y I n u 8 u E x q r 6 D o 2 w l G s g _ W s u i X 2 z w U u t 9 K r p w F t q q 4 D 3 7 k D s x x F w 3 z m Q o - y p E i x o f 8 9 7 s B r m 8 K s j u 4 f 9 t 1 b 1 - r J i 8 0 U 4 w r w C r u y g B i 9 n 5 D r - j e k i - 6 D z 4 - 3 C 3 5 x - I 5 9 m y C p 0 o i G l o 1 x X n - p 6 E u 6 q k P z h 0 2 B v g 4 z F 4 r _ y B j 5 j D 5 g 0 G 1 2 l D j q 8 D y w 7 l B r t o T x j i F z 5 k C 0 q t C 6 6 5 C r 1 v B u 7 p C j 8 s G g h m B l - n a 1 8 6 i K t k l h K & l t ; / r i n g & g t ; & l t ; / r p o l y g o n s & g t ; & l t ; r p o l y g o n s & g t ; & l t ; i d & g t ; 7 4 3 0 8 5 7 9 3 6 4 2 4 9 2 7 2 3 7 & l t ; / i d & g t ; & l t ; r i n g & g t ; 5 i p y x - m j z C j o B s E r I m E g E i G 2 1 B 2 F t C 0 K 8 E & l t ; / r i n g & g t ; & l t ; / r p o l y g o n s & g t ; & l t ; r p o l y g o n s & g t ; & l t ; i d & g t ; 7 4 3 0 8 5 7 9 7 0 7 8 4 6 6 5 6 0 5 & l t ; / i d & g t ; & l t ; r i n g & g t ; m 7 y s j p j j z C j I 2 C h C n I 6 C 5 K h _ B 4 C k E h F 3 r C 7 6 D 1 C m P j B k D i p D w p E & l t ; / r i n g & g t ; & l t ; / r p o l y g o n s & g t ; & l t ; r p o l y g o n s & g t ; & l t ; i d & g t ; 7 4 3 0 8 5 7 9 7 0 7 8 4 6 6 5 6 0 6 & l t ; / i d & g t ; & l t ; r i n g & g t ; 7 6 w p q 6 o w z C 9 o 5 H l g z B 1 j q B h 6 X g v W l l N h q t B o 1 B & l t ; / r i n g & g t ; & l t ; / r p o l y g o n s & g t ; & l t ; r p o l y g o n s & g t ; & l t ; i d & g t ; 7 4 3 0 8 5 7 9 7 0 7 8 4 6 6 5 6 0 7 & l t ; / i d & g t ; & l t ; r i n g & g t ; 9 l - s l t 1 i z C v F u o K r d 1 B g E 8 D r E - 7 D x m D 3 C j E n C 8 E & l t ; / r i n g & g t ; & l t ; / r p o l y g o n s & g t ; & l t ; r p o l y g o n s & g t ; & l t ; i d & g t ; 7 4 3 0 8 5 8 1 0 8 2 2 3 6 1 9 0 7 7 & l t ; / i d & g t ; & l t ; r i n g & g t ; z 8 o n 3 - h 2 z C 0 J 2 C h C 0 f _ y C x t G u m K 7 n F 2 u F 4 o E 0 J i H l D o U y j D u 1 F _ w B 2 j B t t P 7 4 G u Y g o B 1 z B 6 S 5 8 C 9 y C i i B j 6 B 9 5 B r N 2 H - D 3 d 8 m B 9 _ H 7 j B _ C & l t ; / r i n g & g t ; & l t ; / r p o l y g o n s & g t ; & l t ; r p o l y g o n s & g t ; & l t ; i d & g t ; 7 4 3 0 8 5 8 1 0 8 2 2 3 6 1 9 0 7 8 & l t ; / i d & g t ; & l t ; r i n g & g t ; w r 7 1 k - q 1 z C 1 O g i C 3 9 B g H 3 H m C t B t h C 2 c o v B 0 D r C n C 4 N & l t ; / r i n g & g t ; & l t ; / r p o l y g o n s & g t ; & l t ; r p o l y g o n s & g t ; & l t ; i d & g t ; 7 4 3 0 8 5 8 1 0 8 2 2 3 6 1 9 0 7 9 & l t ; / i d & g t ; & l t ; r i n g & g t ; 3 x 3 g 0 p p y z C v X 2 f 6 Q y E h C q C m G h h B k C t J 5 r B 1 C j m B r C n G 2 R & l t ; / r i n g & g t ; & l t ; / r p o l y g o n s & g t ; & l t ; r p o l y g o n s & g t ; & l t ; i d & g t ; 7 4 3 0 8 5 8 1 4 2 5 8 3 3 5 7 4 6 3 & l t ; / i d & g t ; & l t ; r i n g & g t ; x i 6 1 9 i 0 x z C 5 S 6 J h C j F n D x H t B u X z C r B j B k D g S 7 D & l t ; / r i n g & g t ; & l t ; / r p o l y g o n s & g t ; & l t ; r p o l y g o n s & g t ; & l t ; i d & g t ; 7 4 3 0 8 5 8 1 4 2 5 8 3 3 5 7 4 6 4 & l t ; / i d & g t ; & l t ; r i n g & g t ; j 7 q _ j 3 u 3 z C _ - w B 8 2 q E t 8 r D p z m K k s 5 B g 1 e i 0 R 3 u R u 4 l B - n u B i 3 0 B 3 j R 0 j F r v i E i s 0 B 2 2 D 7 3 - I & l t ; / r i n g & g t ; & l t ; / r p o l y g o n s & g t ; & l t ; r p o l y g o n s & g t ; & l t ; i d & g t ; 7 4 3 0 8 5 8 1 4 2 5 8 3 3 5 7 4 6 5 & l t ; / i d & g t ; & l t ; r i n g & g t ; x 6 7 t 9 _ p 0 x C 0 j i S m 9 R k i - E k _ b 9 r Z 1 o N 8 k u Y & l t ; / r i n g & g t ; & l t ; / r p o l y g o n s & g t ; & l t ; r p o l y g o n s & g t ; & l t ; i d & g t ; 7 4 3 0 8 5 8 1 4 2 5 8 3 3 5 7 4 6 6 & l t ; / i d & g t ; & l t ; r i n g & g t ; - t 8 2 u j v 0 z C n c x g E n i B 4 h C y r F _ G 6 C j D - E 6 _ H q 5 C 1 Z l r B w 3 s B 3 8 N u D 0 D m F l G _ t V p u T & l t ; / r i n g & g t ; & l t ; / r p o l y g o n s & g t ; & l t ; r p o l y g o n s & g t ; & l t ; i d & g t ; 7 4 3 0 8 5 8 1 4 2 5 8 3 3 5 7 4 6 7 & l t ; / i d & g t ; & l t ; r i n g & g t ; s p w z x s g 3 z C 4 M t 9 B 4 J p F m M l K 5 p C 0 F o D p G 8 C & l t ; / r i n g & g t ; & l t ; / r p o l y g o n s & g t ; & l t ; r p o l y g o n s & g t ; & l t ; i d & g t ; 7 4 3 0 8 5 8 3 1 4 3 8 2 0 4 9 2 8 1 & l t ; / i d & g t ; & l t ; r i n g & g t ; n g y m u r 1 1 z C j r D s a s C q C k G 2 S 6 O 5 f g C r G j G & l t ; / r i n g & g t ; & l t ; / r p o l y g o n s & g t ; & l t ; r p o l y g o n s & g t ; & l t ; i d & g t ; 7 4 3 0 8 5 8 3 1 4 3 8 2 0 4 9 2 8 2 & l t ; / i d & g t ; & l t ; r i n g & g t ; 7 _ - l 6 o h 4 z C s E y E _ J s G _ D q w B w F n R 2 H 9 D p w B & l t ; / r i n g & g t ; & l t ; / r p o l y g o n s & g t ; & l t ; r p o l y g o n s & g t ; & l t ; i d & g t ; 7 4 3 0 8 5 8 3 4 8 7 4 1 7 8 7 6 4 9 & l t ; / i d & g t ; & l t ; r i n g & g t ; 3 l u n m 1 w z x C 3 t h L t 0 9 C z k 6 _ J 7 n n U i 2 2 F k 0 2 C o 0 6 n B g r v 6 G y y h h B n 5 o o B 4 9 r p L n 6 n k F h o s 1 D o z 0 F o n g F i p 6 o B u m o V j v 7 R j v 6 q C y o 4 X t r z M z z z a j p 1 X z p s - I q _ o q D j t t u B - _ x s C - v n y E o i v l E q i v b i w q h D k 2 7 y B h g o r B 1 9 g r G & l t ; / r i n g & g t ; & l t ; / r p o l y g o n s & g t ; & l t ; r p o l y g o n s & g t ; & l t ; i d & g t ; 7 4 3 0 8 5 8 3 4 8 7 4 1 7 8 7 6 5 0 & l t ; / i d & g t ; & l t ; r i n g & g t ; k z 6 1 i 7 1 k y C n n o B r z y B o - E 1 3 z J 5 2 7 B 1 x n D 0 1 p G q h y E 1 v 5 C 6 _ w B l 2 5 B 2 v o E _ 6 k E 1 q l G & l t ; / r i n g & g t ; & l t ; / r p o l y g o n s & g t ; & l t ; r p o l y g o n s & g t ; & l t ; i d & g t ; 7 4 3 0 8 5 8 3 4 8 7 4 1 7 8 7 6 5 1 & l t ; / i d & g t ; & l t ; r i n g & g t ; z j g 2 u m j 5 z C 0 J 3 F k E x F w E 6 C l D x H 9 C x J g T z Q - E z I u V q l B g q C 3 u B 7 D 3 B u E 0 E n F s 2 F o z B y N 5 s C k G 4 B z C 3 C m D y t E u h E k 2 P t k B p e 7 I l t D & l t ; / r i n g & g t ; & l t ; / r p o l y g o n s & g t ; & l t ; r p o l y g o n s & g t ; & l t ; i d & g t ; 7 4 3 0 8 5 8 3 4 8 7 4 1 7 8 7 6 5 2 & l t ; / i d & g t ; & l t ; r i n g & g t ; x _ m 9 8 - 4 2 x C v x z F - t n k C r r - o B 9 - 8 M 0 _ 7 h B z 5 u w B t r 0 Y z 4 g n B 9 v w r B 2 6 y S 4 l i j E n w n F 3 2 v n B n o 0 m F 2 s 4 - J & l t ; / r i n g & g t ; & l t ; / r p o l y g o n s & g t ; & l t ; r p o l y g o n s & g t ; & l t ; i d & g t ; 7 4 3 0 8 5 8 4 8 6 1 8 0 7 4 1 1 2 1 & l t ; / i d & g t ; & l t ; r i n g & g t ; s 9 x v s g w v z C x 7 I 6 4 K t D 3 F n D j D y 7 L 0 4 B s y J 7 b m G r E r V l 9 C 2 8 I y D 3 U p C r g I w B - L & l t ; / r i n g & g t ; & l t ; / r p o l y g o n s & g t ; & l t ; r p o l y g o n s & g t ; & l t ; i d & g t ; 7 4 3 0 8 5 8 4 8 6 1 8 0 7 4 1 1 2 2 & l t ; / i d & g t ; & l t ; r i n g & g t ; 8 - 7 m l - 5 4 z C 5 B y C z D s C q C - m B 5 W v n B 8 h J o C 8 4 D w - B j 4 G 0 5 C l B u D 0 D j E z _ r B 1 - R w 4 G 7 L & l t ; / r i n g & g t ; & l t ; / r p o l y g o n s & g t ; & l t ; r p o l y g o n s & g t ; & l t ; i d & g t ; 7 4 3 0 8 5 8 4 8 6 1 8 0 7 4 1 1 2 3 & l t ; / i d & g t ; & l t ; r i n g & g t ; m l 0 m y 7 v 4 z C v F y E g K q G - C t m B k I r N j J _ C s m B & l t ; / r i n g & g t ; & l t ; / r p o l y g o n s & g t ; & l t ; r p o l y g o n s & g t ; & l t ; i d & g t ; 7 4 3 0 8 5 8 5 5 4 9 0 0 2 1 7 8 6 4 & l t ; / i d & g t ; & l t ; r i n g & g t ; p n p q i n 4 t z C u l D 4 J 3 D z H h 0 B r 4 O v K l 1 C u t D q w B - 7 N w F 1 C o D h J H i z D m n H 2 9 D 3 m R p - B & l t ; / r i n g & g t ; & l t ; / r p o l y g o n s & g t ; & l t ; r p o l y g o n s & g t ; & l t ; i d & g t ; 7 4 3 0 8 5 8 5 5 4 9 0 0 2 1 7 8 6 5 & l t ; / i d & g t ; & l t ; r i n g & g t ; n 0 h 5 2 u 2 4 z C s E _ G u Z n h B g k B t 1 C v t N z o D s j D l j C 5 r C z h C v f 1 C o D i F l j P n q n B h v E l t D 4 N & l t ; / r i n g & g t ; & l t ; / r p o l y g o n s & g t ; & l t ; r p o l y g o n s & g t ; & l t ; i d & g t ; 7 4 3 0 8 5 8 5 5 4 9 0 0 2 1 7 8 6 6 & l t ; / i d & g t ; & l t ; r i n g & g t ; 3 l 1 n 3 q 8 0 x C p D v D y E n D g E g e - R s u D y h J m s U 7 W - 0 B k 1 X u 6 P y j G w j D u 7 E n n H 5 z B s D - G 1 9 E y 8 B u k C h t Z j x C t g g B 3 - f i w V p i V x P & l t ; / r i n g & g t ; & l t ; / r p o l y g o n s & g t ; & l t ; r p o l y g o n s & g t ; & l t ; i d & g t ; 7 4 3 0 8 5 8 5 5 4 9 0 0 2 1 7 8 6 7 & l t ; / i d & g t ; & l t ; r i n g & g t ; t k j j 5 x o 4 z C i l B r L z D u E k 6 B - S g H n F t H 6 t C j l B x y B v V 3 E - D 5 I i S 7 D & l t ; / r i n g & g t ; & l t ; / r p o l y g o n s & g t ; & l t ; r p o l y g o n s & g t ; & l t ; i d & g t ; 7 4 3 0 8 5 8 5 5 4 9 0 0 2 1 7 8 6 8 & l t ; / i d & g t ; & l t ; r i n g & g t ; _ 7 w m n v w t z C z O 5 q D h 2 B m - E x i B z D n D h F 9 C v y B k L l h C 0 3 B k U x W 7 W k K n T u E h I w Q 6 G z D k E j D _ P o t D l 7 B m 9 B 5 5 B 4 B s n C 6 h B x 7 B q D z C 0 D j E s 0 B q W 1 P k 7 B 7 D j q B u 2 E u k C 0 K w K 8 u F t w B & l t ; / r i n g & g t ; & l t ; / r p o l y g o n s & g t ; & l t ; r p o l y g o n s & g t ; & l t ; i d & g t ; 7 4 3 0 8 5 8 9 3 2 8 5 7 3 3 9 9 0 8 & l t ; / i d & g t ; & l t ; r i n g & g t ; j g i 2 p - t t z C 7 h B 8 Z h y F p I s B s B o G 8 d n j C 0 n C r K 8 I z B s B x D u r F 6 Z 0 C 4 C 1 B j D r _ K 7 j C 7 N 8 T w p B g L 9 U l j C n f q L 1 E o O o 6 M u 1 C j q B u K 7 P 3 1 F 1 Y t n C & l t ; / r i n g & g t ; & l t ; / r p o l y g o n s & g t ; & l t ; r p o l y g o n s & g t ; & l t ; i d & g t ; 7 4 3 0 8 5 9 7 2 3 1 3 1 3 2 2 3 6 9 & l t ; / i d & g t ; & l t ; r i n g & g t ; 0 4 5 i 1 j w 4 z C _ j H m N - h B j I l T - B l D h F 9 C 5 y C w D i C 0 9 B s o B 7 G 1 E k F 8 E & l t ; / r i n g & g t ; & l t ; / r p o l y g o n s & g t ; & l t ; r p o l y g o n s & g t ; & l t ; i d & g t ; 7 4 3 0 8 5 9 8 2 6 2 1 0 5 3 7 4 7 3 & l t ; / i d & g t ; & l t ; r i n g & g t ; g 0 3 5 8 y w 6 z C s E r I - W j F _ D v g B _ F k I z C 6 F y H 2 j C w g B & l t ; / r i n g & g t ; & l t ; / r p o l y g o n s & g t ; & l t ; r p o l y g o n s & g t ; & l t ; i d & g t ; 7 4 3 0 8 5 9 8 9 4 9 3 0 0 1 4 2 1 1 & l t ; / i d & g t ; & l t ; r i n g & g t ; i w 0 n o 0 v g 0 C k 0 M - 1 B z p B p h R p I 7 v B j u T 7 Y 9 L p u C n T 2 E z H - n H g 3 9 B z C _ B s i E x _ W 9 G t G u s E x C w D 2 D p G 7 D x Y & l t ; / r i n g & g t ; & l t ; / r p o l y g o n s & g t ; & l t ; r p o l y g o n s & g t ; & l t ; i d & g t ; 7 4 3 0 8 5 9 8 9 4 9 3 0 0 1 4 2 1 2 & l t ; / i d & g t ; & l t ; r i n g & g t ; 0 m 3 3 2 s j o z C r D _ G z 2 P 6 x H w g C m g C g x B s k B s 8 E x n B 1 t H m R h C j D - C v C 1 0 M j V j 7 B 0 n F u w B t n B h D t H 9 k B 2 1 D z 5 B i C z C 4 F k F g D 4 R _ s B x g D n o L s z R 9 v H i 9 F z 6 P 9 y G 5 l K p G j C & l t ; / r i n g & g t ; & l t ; / r p o l y g o n s & g t ; & l t ; r p o l y g o n s & g t ; & l t ; i d & g t ; 7 4 3 0 8 5 9 9 2 9 2 8 9 7 5 2 5 7 7 & l t ; / i d & g t ; & l t ; r i n g & g t ; o - p r v 8 u o z C x F i i C 3 D q G j b 6 B 8 B l m B k F 8 E & l t ; / r i n g & g t ; & l t ; / r p o l y g o n s & g t ; & l t ; r p o l y g o n s & g t ; & l t ; i d & g t ; 7 4 3 0 8 6 5 9 7 6 6 0 3 7 0 5 3 6 9 & l t ; / i d & g t ; & l t ; r i n g & g t ; 4 h j t t k p n z C 3 S q 0 M q n G r q M - q D i z C l v G 3 o B 4 C l D h F t B 5 Q _ n B w g E _ q D q o B 0 i B g T y g D j a v q C o g K - 6 B h J h M & l t ; / r i n g & g t ; & l t ; / r p o l y g o n s & g t ; & l t ; r p o l y g o n s & g t ; & l t ; i d & g t ; 7 4 3 0 8 6 9 2 7 5 1 3 8 5 8 8 6 7 3 & l t ; / i d & g t ; & l t ; r i n g & g t ; 2 h p 8 5 6 p n x C j I 3 F m E _ I 1 G - G j B p C 7 I & l t ; / r i n g & g t ; & l t ; / r p o l y g o n s & g t ; & l t ; r p o l y g o n s & g t ; & l t ; i d & g t ; 7 4 3 0 8 6 9 2 7 5 1 3 8 5 8 8 6 7 4 & l t ; / i d & g t ; & l t ; r i n g & g t ; 4 v 0 u 6 p l n x C r D 1 F 2 C s C j D m C t J 0 F n E n G h G & l t ; / r i n g & g t ; & l t ; / r p o l y g o n s & g t ; & l t ; r p o l y g o n s & g t ; & l t ; i d & g t ; 7 4 3 0 8 6 9 9 2 7 9 7 3 6 1 7 6 6 9 & l t ; / i d & g t ; & l t ; r i n g & g t ; k x o 4 4 l _ 0 w C z u K o 9 k C z k U 9 t z D 4 k 7 B k q M 0 - 2 B _ z F 1 2 a 0 7 n C l _ w B 6 i 2 D t 3 u E v q P o q t C p 6 h F 4 j k p B r 3 9 B _ 4 2 C & l t ; / r i n g & g t ; & l t ; / r p o l y g o n s & g t ; & l t ; r p o l y g o n s & g t ; & l t ; i d & g t ; 7 4 3 0 8 6 9 9 2 7 9 7 3 6 1 7 6 7 0 & l t ; / i d & g t ; & l t ; r i n g & g t ; 2 7 k 3 _ r l p z C w C x D y E k E 1 z D _ n C F n 0 D 6 5 P r b 6 D s - F o 9 G m i E j E n e z j B z u B k j C u q G q y D _ C v t D & l t ; / r i n g & g t ; & l t ; / r p o l y g o n s & g t ; & l t ; r p o l y g o n s & g t ; & l t ; i d & g t ; 7 4 3 0 8 6 9 9 9 6 6 9 3 0 9 4 4 0 1 & l t ; / i d & g t ; & l t ; r i n g & g t ; p _ j 8 t 7 z 0 z C t D 0 C 9 H x F 2 C g K m E o G q j K v B 4 B w D g C r C - D 6 _ B k D w H t 3 B & l t ; / r i n g & g t ; & l t ; / r p o l y g o n s & g t ; & l t ; r p o l y g o n s & g t ; & l t ; i d & g t ; 7 4 3 0 8 6 9 9 9 6 6 9 3 0 9 4 4 0 2 & l t ; / i d & g t ; & l t ; r i n g & g t ; p 1 n k i l 5 o w C s k w F w o q m F u k q 1 C z j 8 M _ o z 6 D 6 h 4 D 9 t j O 0 1 R 7 1 J 5 i 1 G _ j n h B v 6 w E m u i I t v 4 C 7 o - a z 4 u R p x m G j - i H 1 1 i o L o 9 0 x B 4 h 9 D u m r n B 6 h 4 s K q - g 2 B k s 0 y B 1 m r M & l t ; / r i n g & g t ; & l t ; / r p o l y g o n s & g t ; & l t ; r p o l y g o n s & g t ; & l t ; i d & g t ; 7 4 3 0 8 7 0 0 6 5 4 1 2 5 7 1 1 3 7 & l t ; / i d & g t ; & l t ; r i n g & g t ; r j h o r p m 1 w C w s z M z I z u 6 B y y 4 F 4 4 f l x p C & l t ; / r i n g & g t ; & l t ; / r p o l y g o n s & g t ; & l t ; r p o l y g o n s & g t ; & l t ; i d & g t ; 7 4 3 0 8 7 0 7 8 6 9 6 7 0 7 6 8 6 5 & l t ; / i d & g t ; & l t ; r i n g & g t ; o j l 7 6 q s g z C h I o H w C 1 F q s B l 7 H r I n F h F 0 P z D s C j D - C h V g v B m 9 I s T j B p C n C _ C & l t ; / r i n g & g t ; & l t ; / r p o l y g o n s & g t ; & l t ; r p o l y g o n s & g t ; & l t ; i d & g t ; 7 4 3 0 8 7 3 2 6 0 8 6 8 2 3 9 3 6 1 & l t ; / i d & g t ; & l t ; r i n g & g t ; m u 4 k y 0 _ v x C 5 O i a g H s G 6 P r u F x C q L 6 L o I o D w H 6 z B w K 4 z B & l t ; / r i n g & g t ; & l t ; / r p o l y g o n s & g t ; & l t ; r p o l y g o n s & g t ; & l t ; i d & g t ; 7 4 3 0 8 7 3 5 3 5 7 4 6 1 4 6 3 1 1 & l t ; / i d & g t ; & l t ; r i n g & g t ; 6 l y w n 0 q 4 y C u p C 2 7 C j I w E z D l D m o C w x C j D _ T - R i C 1 r B n i C z J 1 Z r H 8 Y _ F - z B n 7 B 4 u B z N t H h h B r W _ T v J o I q F 2 H l e z v E 6 0 C n - I z h V & l t ; / r i n g & g t ; & l t ; / r p o l y g o n s & g t ; & l t ; r p o l y g o n s & g t ; & l t ; i d & g t ; 7 4 3 0 8 7 4 3 2 6 0 2 0 1 2 8 7 6 9 & l t ; / i d & g t ; & l t ; r i n g & g t ; m p r 9 g t i p x C o r B h 2 B w E 5 F u E x D u N q k B _ G n D 1 H 9 m B 0 I - l D 2 c 3 Q 9 G 8 F r C i D 8 E - 5 B g C m D - D - T q j C & l t ; / r i n g & g t ; & l t ; / r p o l y g o n s & g t ; & l t ; r p o l y g o n s & g t ; & l t ; i d & g t ; 7 4 3 0 8 7 4 7 3 8 3 3 6 9 8 9 1 8 7 & l t ; / i d & g t ; & l t ; r i n g & g t ; t 9 4 t p y l 5 v C 8 0 k F z 9 o E o 4 k X h p 7 E i m 9 K & l t ; / r i n g & g t ; & l t ; / r p o l y g o n s & g t ; & l t ; r p o l y g o n s & g t ; & l t ; i d & g t ; 7 4 3 0 8 7 4 9 4 4 4 9 5 4 1 9 3 9 3 & l t ; / i d & g t ; & l t ; r i n g & g t ; g m j h x k z 2 0 C k s r x I z z 8 s E r z n x U 2 2 o 2 Z y 7 9 n L n 7 _ _ P g z h a p r n t B _ 2 v z _ B u r y w H i 5 n w E 0 v 3 2 X 6 - 0 r C 0 n m z I n o l R 5 3 4 h B 7 z 2 D 6 - g m D k l w j U 4 w _ q B 2 9 5 0 C & l t ; / r i n g & g t ; & l t ; / r p o l y g o n s & g t ; & l t ; r p o l y g o n s & g t ; & l t ; i d & g t ; 7 4 3 0 8 7 4 9 4 4 4 9 5 4 1 9 3 9 4 & l t ; / i d & g t ; & l t ; r i n g & g t ; 5 i 7 x k 4 n z v C 9 t G y l B 5 _ B q C g k B k C i L t E 3 V 1 z C x f 3 C t G l M u B & l t ; / r i n g & g t ; & l t ; / r p o l y g o n s & g t ; & l t ; r p o l y g o n s & g t ; & l t ; i d & g t ; 7 4 3 0 8 7 5 8 7 2 2 0 8 3 5 5 3 2 9 & l t ; / i d & g t ; & l t ; r i n g & g t ; k u s g m o 4 l x C s E y E 6 C z H 1 m I 1 q F u D y D o F u H u 9 K j w C & l t ; / r i n g & g t ; & l t ; / r p o l y g o n s & g t ; & l t ; r p o l y g o n s & g t ; & l t ; i d & g t ; 7 4 3 0 8 7 6 0 4 4 0 0 7 0 4 7 1 6 9 & l t ; / i d & g t ; & l t ; r i n g & g t ; x 1 8 9 3 _ 7 u x C s E x D 4 C l D h D n b o u D 9 t f 0 4 B v 2 B m E x H i C m 2 f o I 2 B k D 7 j B j C 8 k B j C u H p q B 7 w B 6 E _ U 5 D u o J _ p G q 7 B & l t ; / r i n g & g t ; & l t ; / r p o l y g o n s & g t ; & l t ; r p o l y g o n s & g t ; & l t ; i d & g t ; 7 4 3 0 8 7 6 4 5 6 3 2 3 9 0 7 5 8 9 & l t ; / i d & g t ; & l t ; r i n g & g t ; y x _ 1 o o h 5 w C k k g B o _ 0 F 5 x 0 E w y 0 G 9 - v C w - p E m i j C n z m B 7 3 q D & l t ; / r i n g & g t ; & l t ; / r p o l y g o n s & g t ; & l t ; r p o l y g o n s & g t ; & l t ; i d & g t ; 7 4 3 0 8 7 6 4 9 0 6 8 3 6 4 5 9 5 3 & l t ; / i d & g t ; & l t ; r i n g & g t ; q g _ i 9 z z q x C t z z D p _ q d g s 3 F 8 l s B 9 y k B 0 s O 6 g G k 3 s B w 6 S 6 q Z h r i N k v 8 L t z 2 D o v w B 5 g W w g 9 J & l t ; / r i n g & g t ; & l t ; / r p o l y g o n s & g t ; & l t ; r p o l y g o n s & g t ; & l t ; i d & g t ; 7 4 3 0 8 7 6 5 5 9 4 0 3 1 2 2 6 8 9 & l t ; / i d & g t ; & l t ; r i n g & g t ; v t 1 h k s 9 p x C 6 M 6 Q k 6 B l P s C g E t b n b 0 S h a s m C n E n G h e 5 I 5 D & l t ; / r i n g & g t ; & l t ; / r p o l y g o n s & g t ; & l t ; r p o l y g o n s & g t ; & l t ; i d & g t ; 7 4 3 0 8 7 6 6 6 2 4 8 2 3 3 7 7 9 3 & l t ; / i d & g t ; & l t ; r i n g & g t ; i y 1 y w z o o x C 2 M 8 l D 1 F 2 E w 4 B m M w G i J k M i Q m J o u D _ P q J o Z 5 8 B l D k e i 4 D l K o - B x Q l f m L 4 F t G j 9 C u h D 4 F j E 0 s C r p F p 5 P 6 p G i t N & l t ; / r i n g & g t ; & l t ; / r p o l y g o n s & g t ; & l t ; r p o l y g o n s & g t ; & l t ; i d & g t ; 7 4 3 0 8 7 6 6 6 2 4 8 2 3 3 7 7 9 4 & l t ; / i d & g t ; & l t ; r i n g & g t ; 2 r t j y 5 3 o x C w r B 2 f u N m Q o C n t B k C 2 q D s i B h H 2 B j k B g 8 F & l t ; / r i n g & g t ; & l t ; / r p o l y g o n s & g t ; & l t ; r p o l y g o n s & g t ; & l t ; i d & g t ; 7 4 3 0 8 7 6 6 6 2 4 8 2 3 3 7 7 9 5 & l t ; / i d & g t ; & l t ; r i n g & g t ; 1 5 s z 2 m o p x C x F 3 u C 7 F z H 3 N q c 7 Q u L 2 D p G i t B 8 C & l t ; / r i n g & g t ; & l t ; / r p o l y g o n s & g t ; & l t ; r p o l y g o n s & g t ; & l t ; i d & g t ; 7 4 3 0 8 7 6 9 3 7 3 6 0 2 4 4 7 3 7 & l t ; / i d & g t ; & l t ; r i n g & g t ; r m - g y u 4 w w C l 6 v E p z D h u 7 C h u 2 B 3 _ m U x 8 x E w 7 _ C m 4 T v 3 k G 6 2 m B s p F _ 0 v P g o s O w y r b k - T 0 1 a & l t ; / r i n g & g t ; & l t ; / r p o l y g o n s & g t ; & l t ; r p o l y g o n s & g t ; & l t ; i d & g t ; 7 4 3 0 8 7 7 4 5 2 7 5 6 3 2 0 2 5 9 & l t ; / i d & g t ; & l t ; r i n g & g t ; k v u q n i 6 n x C 1 t C r l C 9 u B w l B 0 a z O t D _ G n D j D l i F o i K - e 3 0 E y u B 1 p C 6 Y l b 1 N i 2 B 7 M t f y D 2 B j E 6 j C u 7 B l U 0 o J o j C v u H & l t ; / r i n g & g t ; & l t ; / r p o l y g o n s & g t ; & l t ; r p o l y g o n s & g t ; & l t ; i d & g t ; 7 4 3 0 8 7 7 4 5 2 7 5 6 3 2 0 2 6 0 & l t ; / i d & g t ; & l t ; r i n g & g t ; o 4 x p k w n g x C y o 5 _ B x k h t G p j t K 2 l 9 8 C o k u n B y h r - E 4 9 y P 4 i 9 Q 1 8 m c 2 6 9 a - j y k C z 3 g Y 6 k - x C r 0 s F _ 4 _ g B & l t ; / r i n g & g t ; & l t ; / r p o l y g o n s & g t ; & l t ; r p o l y g o n s & g t ; & l t ; i d & g t ; 7 4 3 0 8 7 7 4 5 2 7 5 6 3 2 0 2 6 1 & l t ; / i d & g t ; & l t ; r i n g & g t ; q l s s q w h - v C v 8 4 f j w j D j z R q 6 t E 0 - 1 c o r l F & l t ; / r i n g & g t ; & l t ; / r p o l y g o n s & g t ; & l t ; r p o l y g o n s & g t ; & l t ; i d & g t ; 7 4 3 0 8 7 7 4 5 2 7 5 6 3 2 0 2 6 2 & l t ; / i d & g t ; & l t ; r i n g & g t ; 9 q 2 g _ n 5 n x C i V x O u h C y R g a x D 6 C i E - C 7 n D y j B i C n V l N z E 6 F 0 B i F j C & l t ; / r i n g & g t ; & l t ; / r p o l y g o n s & g t ; & l t ; r p o l y g o n s & g t ; & l t ; i d & g t ; 7 4 3 0 8 7 7 4 8 7 1 1 6 0 5 8 6 3 9 & l t ; / i d & g t ; & l t ; r i n g & g t ; 2 z 6 y n 2 r 6 v C 1 0 P u n y B z 9 2 C o w Q n u u F - l k G o 1 2 B 7 - 8 J k h t K o _ o B 5 i 2 D q l h U & l t ; / r i n g & g t ; & l t ; / r p o l y g o n s & g t ; & l t ; r p o l y g o n s & g t ; & l t ; i d & g t ; 7 4 3 0 8 7 7 5 2 1 4 7 5 7 9 7 0 0 5 & l t ; / i d & g t ; & l t ; r i n g & g t ; k o h - 8 6 i x w C 5 7 I p r D 8 2 Q 0 E l F o C k C i i B m 5 i B 3 7 D t C 0 B g D j C & l t ; / r i n g & g t ; & l t ; / r p o l y g o n s & g t ; & l t ; r p o l y g o n s & g t ; & l t ; i d & g t ; 7 4 3 0 8 7 7 5 2 1 4 7 5 7 9 7 0 0 6 & l t ; / i d & g t ; & l t ; r i n g & g t ; n 6 n s 0 o t g z C t D w E l p B o 3 F r n B k e l b 6 L 4 B z C r B x G m F 2 L p k B q z D p C u O h E 4 R - F & l t ; / r i n g & g t ; & l t ; / r p o l y g o n s & g t ; & l t ; r p o l y g o n s & g t ; & l t ; i d & g t ; 7 4 3 0 8 7 7 5 2 1 4 7 5 7 9 7 0 0 7 & l t ; / i d & g t ; & l t ; r i n g & g t ; y 4 h 9 h 3 o y w C 3 q n C j 7 2 J q z 5 G h u m C j - 1 C h n 4 Q & l t ; / r i n g & g t ; & l t ; / r p o l y g o n s & g t ; & l t ; r p o l y g o n s & g t ; & l t ; i d & g t ; 7 4 3 0 8 8 2 2 9 7 4 7 9 4 3 0 1 6 3 & l t ; / i d & g t ; & l t ; r i n g & g t ; s 6 w x 2 r x u x C i q P 6 u l D i 4 5 B z g w C u v J 8 v f v p g G & l t ; / r i n g & g t ; & l t ; / r p o l y g o n s & g t ; & l t ; r p o l y g o n s & g t ; & l t ; i d & g t ; 7 4 3 0 8 8 2 5 0 3 6 3 7 8 6 0 3 5 3 & l t ; / i d & g t ; & l t ; r i n g & g t ; 0 x y 5 _ 3 _ p x C r D x D 4 C s C 1 K j 8 B v 5 G p 5 G 7 u F r u P 1 N x J t f x E l 6 F 4 L v e g h B w q G s _ C h g 3 B & l t ; / r i n g & g t ; & l t ; / r p o l y g o n s & g t ; & l t ; r p o l y g o n s & g t ; & l t ; i d & g t ; 7 4 3 0 8 8 2 5 0 3 6 3 7 8 6 0 3 5 4 & l t ; / i d & g t ; & l t ; r i n g & g t ; m z o _ q 8 v q x C g m 8 o B 6 l t V j y 8 v B r s p O m v w L i h 3 L h p 4 L 1 r 8 L m j l a m _ k y B i 6 t b 4 1 _ a n I 3 u u 3 G u 1 u S o m w s B 6 m w b 2 m 5 C 8 t m Q 7 n n n E k 6 - o D 7 3 4 O s y l c _ g _ S g j v T & l t ; / r i n g & g t ; & l t ; / r p o l y g o n s & g t ; & l t ; r p o l y g o n s & g t ; & l t ; i d & g t ; 7 4 3 0 8 8 7 4 5 1 4 4 0 1 8 5 3 4 5 & l t ; / i d & g t ; & l t ; r i n g & g t ; 7 w p 8 0 7 1 y v C s 5 B t D y E l Y 3 H _ D 1 0 C r _ C t B 6 B 1 C 2 B r M u 1 C m D g D k W & l t ; / r i n g & g t ; & l t ; / r p o l y g o n s & g t ; & l t ; r p o l y g o n s & g t ; & l t ; i d & g t ; 7 4 3 0 8 8 7 8 2 9 3 9 7 3 0 7 3 9 3 & l t ; / i d & g t ; & l t ; r i n g & g t ; 9 9 m w 7 h s 5 w C q l h P _ 2 u I _ 7 5 F l q 2 B m n n G r 4 G q k n B 8 q H 6 i c l 0 H j 7 w E x 8 j C o t h B & l t ; / r i n g & g t ; & l t ; / r p o l y g o n s & g t ; & l t ; r p o l y g o n s & g t ; & l t ; i d & g t ; 7 4 3 0 8 8 7 9 3 2 4 7 6 5 2 2 4 9 7 & l t ; / i d & g t ; & l t ; r i n g & g t ; s l 6 h z t q 6 w C v n 8 H i 7 p L w v i C s t Y p 3 u E l k 7 M z v 2 C y y V q j 5 C 1 q l D u 5 M & l t ; / r i n g & g t ; & l t ; / r p o l y g o n s & g t ; & l t ; r p o l y g o n s & g t ; & l t ; i d & g t ; 7 4 3 0 8 8 8 0 3 5 5 5 5 7 3 7 6 0 1 & l t ; / i d & g t ; & l t ; r i n g & g t ; x u 2 o m 6 v 1 w C p D v D x D h C q Z s 4 B 1 p D z t B 8 1 F v d q G - R p H x C v E _ B k c g T k m C t m D - G l E - D o b _ g B k O j M y 6 Q 3 3 B & l t ; / r i n g & g t ; & l t ; / r p o l y g o n s & g t ; & l t ; r p o l y g o n s & g t ; & l t ; i d & g t ; 7 4 3 0 8 8 8 1 0 4 2 7 5 2 1 4 3 3 7 & l t ; / i d & g t ; & l t ; r i n g & g t ; 3 p p k 1 y o z w C l I 4 l B h X s R w 3 K 8 e q G 9 C w F y L - r B y u C h 2 I 2 H w H t 4 D w 7 B & l t ; / r i n g & g t ; & l t ; / r p o l y g o n s & g t ; & l t ; r p o l y g o n s & g t ; & l t ; i d & g t ; 7 4 3 0 8 9 0 7 1 5 6 1 5 3 3 0 3 0 5 & l t ; / i d & g t ; & l t ; r i n g & g t ; m x - l p o 8 g w C r q - D s g m G y u l B r 5 H 4 n w E k 7 o w B v x J q r u C t r 9 E & l t ; / r i n g & g t ; & l t ; / r p o l y g o n s & g t ; & l t ; r p o l y g o n s & g t ; & l t ; i d & g t ; 7 4 3 0 8 9 0 7 1 5 6 1 5 3 3 0 3 0 6 & l t ; / i d & g t ; & l t ; r i n g & g t ; u 7 8 l 9 j 8 5 w C p 3 C o m D 9 c 4 C l D 8 I 8 _ F 6 k F v E j H h J s 0 B p - B & l t ; / r i n g & g t ; & l t ; / r p o l y g o n s & g t ; & l t ; r p o l y g o n s & g t ; & l t ; i d & g t ; 7 4 3 0 8 9 0 9 2 1 7 7 3 7 6 0 5 1 3 & l t ; / i d & g t ; & l t ; r i n g & g t ; u u x s 8 9 s 3 w C 2 9 5 5 K q q y R 1 h h U p y q F l _ 3 E 3 5 t C 5 w 7 h B - g 0 K h s - D y q q i B i n n K j s 4 L w i 7 E 9 u p j B m l 3 C j q k K 6 g 1 R t g u R 8 x y x B v 3 v K 5 v x V w n v G - 2 z P z 9 0 G j r 6 O 2 r f z s z g B l _ 7 w B u r 0 G j k m f r 1 n J g o 0 D _ n u J k 1 1 r C p n - J x 5 k g B k w 0 g D p s 0 r a & l t ; / r i n g & g t ; & l t ; / r p o l y g o n s & g t ; & l t ; r p o l y g o n s & g t ; & l t ; i d & g t ; 7 4 3 0 8 9 0 9 2 1 7 7 3 7 6 0 5 1 4 & l t ; / i d & g t ; & l t ; r i n g & g t ; k t l l g x 3 _ v C r D x D 4 C s C l O _ Y t H x C 9 G l E n 6 C 7 D & l t ; / r i n g & g t ; & l t ; / r p o l y g o n s & g t ; & l t ; r p o l y g o n s & g t ; & l t ; i d & g t ; 7 4 3 0 8 9 0 9 9 0 4 9 3 2 3 7 2 4 9 & l t ; / i d & g t ; & l t ; r i n g & g t ; 2 0 8 j 1 7 q g w C 2 _ 4 a i s 1 v F t x r 8 D 0 h o u B n k r 2 C 6 i k c x n h 2 C 1 m p 8 G k 3 _ a 0 r o N m 0 - 4 N v n o 8 D 3 2 u w F - k i n K _ 5 o y B 7 x z g D y v 1 M t s l T k 9 p l B 8 v 2 g B t r p 5 G 6 1 u G 9 k x I 8 k h Y - o m g B l q k d o s p K v m t E 1 m 3 g B 7 3 w p H v n 4 C z i o 8 Y q 7 k q B & l t ; / r i n g & g t ; & l t ; / r p o l y g o n s & g t ; & l t ; r p o l y g o n s & g t ; & l t ; i d & g t ; 7 4 3 0 8 9 1 2 6 5 3 7 1 1 4 4 1 9 3 & l t ; / i d & g t ; & l t ; r i n g & g t ; l i 9 n 7 7 0 v y C p g E k N 4 E j D m C 8 v C s j B n 1 a p 7 B s D y D l E w H y i 9 B & l t ; / r i n g & g t ; & l t ; / r p o l y g o n s & g t ; & l t ; r p o l y g o n s & g t ; & l t ; i d & g t ; 7 4 3 0 8 9 1 8 4 9 4 8 6 6 9 6 4 4 9 & l t ; / i d & g t ; & l t ; r i n g & g t ; 4 s 1 9 j 4 r g w C k y B r i B x D y a p F j O t t B z g B q j B u c 0 w B 3 R 2 1 B m I g C k D u t B 4 y D s s C n q B u m B & l t ; / r i n g & g t ; & l t ; / r p o l y g o n s & g t ; & l t ; r p o l y g o n s & g t ; & l t ; i d & g t ; 7 4 3 0 8 9 1 8 8 3 8 4 6 4 3 4 8 1 7 & l t ; / i d & g t ; & l t ; r i n g & g t ; o v 9 q t g w 6 x C x v t l B x o _ t B 6 w j l K 6 y 1 u B p 9 7 H w y r 6 D z k m Z x g _ m B 6 v 7 i J 9 v l X v j l g B y 7 h G 8 k x n B & l t ; / r i n g & g t ; & l t ; / r p o l y g o n s & g t ; & l t ; r p o l y g o n s & g t ; & l t ; i d & g t ; 7 4 3 0 8 9 1 8 8 3 8 4 6 4 3 4 8 1 8 & l t ; / i d & g t ; & l t ; r i n g & g t ; m q 9 p v s o 5 x C 4 G g H k E z b 5 F 7 d s E y E p F j h B 4 w C 1 u h B s - H 2 - e _ i P 7 o J p r K 2 6 I 6 B z C 5 C k F m s C w _ D z 3 E t n C 8 g B z w H 0 j C k k O o 1 C 6 E t u C v 4 N _ C s E k z C o 6 J 4 i O j C & l t ; / r i n g & g t ; & l t ; / r p o l y g o n s & g t ; & l t ; r p o l y g o n s & g t ; & l t ; i d & g t ; 7 4 3 0 8 9 2 7 7 7 1 9 9 6 3 2 3 8 5 & l t ; / i d & g t ; & l t ; r i n g & g t ; y 8 3 r z 9 1 q w C l L 8 G 0 E s G _ x G i C l V 4 F r G 1 j G 7 D & l t ; / r i n g & g t ; & l t ; / r p o l y g o n s & g t ; & l t ; r p o l y g o n s & g t ; & l t ; i d & g t ; 7 4 3 0 8 9 2 7 7 7 1 9 9 6 3 2 3 8 6 & l t ; / i d & g t ; & l t ; r i n g & g t ; 1 m u j t - s 8 v C w C v D 4 n E 7 0 F k 1 J 0 l S u i I _ n D i m k C 2 G x D 4 C l D h D v 7 2 C r m i B _ 8 G z _ P p j C _ t D 3 7 B 9 C u D z E 8 K v o C x i C 2 B p C 9 Y 7 D & l t ; / r i n g & g t ; & l t ; / r p o l y g o n s & g t ; & l t ; r p o l y g o n s & g t ; & l t ; i d & g t ; 7 4 3 0 8 9 2 7 7 7 1 9 9 6 3 2 3 8 7 & l t ; / i d & g t ; & l t ; r i n g & g t ; u 9 u o z t r v w C s E x D w R t I 9 S y E 4 E o G i C 6 S 3 r B 1 C 3 V m D i O - T & l t ; / r i n g & g t ; & l t ; / r p o l y g o n s & g t ; & l t ; r p o l y g o n s & g t ; & l t ; i d & g t ; 7 4 3 0 8 9 2 7 7 7 1 9 9 6 3 2 3 8 8 & l t ; / i d & g t ; & l t ; r i n g & g t ; - s _ k 3 - 2 5 v C v F 4 f p F x H c v J n N t C 0 H n C j C & l t ; / r i n g & g t ; & l t ; / r p o l y g o n s & g t ; & l t ; r p o l y g o n s & g t ; & l t ; i d & g t ; 7 4 3 0 8 9 2 9 4 8 9 9 8 3 2 4 2 2 5 & l t ; / i d & g t ; & l t ; r i n g & g t ; o j z s - h y 6 x C r 5 u V k 4 _ k B m 0 p 8 G v v l p C 8 w 8 b 8 n t k G 9 5 u k D o i 3 E o v 9 s D p h 8 6 E 8 1 3 k B j 4 w o B z o s _ E j w i g B q 6 4 X k 8 p 8 C 5 4 m 0 B 0 t 6 Y h s 6 5 F u r g b o 0 s _ D 8 m 4 L 2 9 v N n k 8 i B q - w 0 C 4 y p b 3 t k R p 8 n _ V 2 g k C 9 7 h O h 0 p G - k r g B 2 j 3 _ D 8 6 s j C t i 7 v C 8 g u 3 D z m n q B 9 z r t C 3 l z - D - q - n C & l t ; / r i n g & g t ; & l t ; / r p o l y g o n s & g t ; & l t ; r p o l y g o n s & g t ; & l t ; i d & g t ; 7 4 3 0 8 9 2 9 4 8 9 9 8 3 2 4 2 2 6 & l t ; / i d & g t ; & l t ; r i n g & g t ; q 4 x w w q 2 m w C s E 1 F 7 H s C h - C h 0 D q G 8 I 1 G x E 3 E 5 w E 0 K n U 3 5 C & l t ; / r i n g & g t ; & l t ; / r p o l y g o n s & g t ; & l t ; r p o l y g o n s & g t ; & l t ; i d & g t ; 7 4 3 0 8 9 2 9 8 3 3 5 8 0 6 2 5 9 3 & l t ; / i d & g t ; & l t ; r i n g & g t ; i u g - - h t q w C r r H - F m 4 v B n I 7 F o e 7 E y - 9 C 0 F 2 D k O _ E & l t ; / r i n g & g t ; & l t ; / r p o l y g o n s & g t ; & l t ; r p o l y g o n s & g t ; & l t ; i d & g t ; 7 4 3 0 8 9 3 5 6 7 4 7 3 6 1 4 8 4 9 & l t ; / i d & g t ; & l t ; r i n g & g t ; 3 g 4 y 3 h 7 8 v C q 9 P v z r B w E h l L 5 5 E x L 1 l C s j J l w B 7 j B l Q p Z w _ B r C i D l C 3 B l y F z l F y V 9 9 G 3 D i J 8 D p g 4 C 5 p G z C w h D _ B 1 s B w 0 F r y u B w 9 J n - X s D y D n E w H 1 _ d & l t ; / r i n g & g t ; & l t ; / r p o l y g o n s & g t ; & l t ; r p o l y g o n s & g t ; & l t ; i d & g t ; 7 4 3 0 8 9 4 0 1 4 1 5 0 2 1 3 6 3 3 & l t ; / i d & g t ; & l t ; r i n g & g t ; r z i 9 3 q 5 v y C 4 M t D r I 3 H k G x R s D z E l E g F h G & l t ; / r i n g & g t ; & l t ; / r p o l y g o n s & g t ; & l t ; r p o l y g o n s & g t ; & l t ; i d & g t ; 7 4 3 0 8 9 4 2 2 0 3 0 8 6 4 3 8 4 1 & l t ; / i d & g t ; & l t ; r i n g & g t ; - m - i q n h k w C y 0 h j F 3 y 4 - I - j h H - h h L o 5 3 k C x t r o O p g u R x z j V g 4 1 G & l t ; / r i n g & g t ; & l t ; / r p o l y g o n s & g t ; & l t ; r p o l y g o n s & g t ; & l t ; i d & g t ; 7 4 3 0 8 9 4 2 2 0 3 0 8 6 4 3 8 4 2 & l t ; / i d & g t ; & l t ; r i n g & g t ; q n u 8 z t v 8 v C k j - v D x 3 2 x D p 6 w 4 B s l l q B 8 _ 0 t B & l t ; / r i n g & g t ; & l t ; / r p o l y g o n s & g t ; & l t ; r p o l y g o n s & g t ; & l t ; i d & g t ; 7 4 3 0 8 9 4 2 2 0 3 0 8 6 4 3 8 4 3 & l t ; / i d & g t ; & l t ; r i n g & g t ; w o g 6 1 0 r y w C s E 1 F m E o G j x L q t D l 9 D x t U t E z E m F u H y v y B y p S & l t ; / r i n g & g t ; & l t ; / r p o l y g o n s & g t ; & l t ; r p o l y g o n s & g t ; & l t ; i d & g t ; 7 4 3 0 8 9 6 5 2 2 4 1 1 1 1 4 5 1 5 & l t ; / i d & g t ; & l t ; r i n g & g t ; t j l 4 u h r 6 w C w C v o B z 8 G j j L _ 6 D 1 w K t o B 4 h C l T 4 C t S x d 6 o C n 3 B 7 v B u Q l F m C v B u D 8 B x z B a u _ B 8 o B 5 a 3 8 C 5 C k D 0 v B k M 7 C z C 6 o B z y E 4 I k M t B 6 B z E p V s 4 E z 6 K 3 C r C - D _ C & l t ; / r i n g & g t ; & l t ; / r p o l y g o n s & g t ; & l t ; r p o l y g o n s & g t ; & l t ; i d & g t ; 7 4 3 0 8 9 6 7 9 7 2 8 9 0 2 1 4 4 1 & l t ; / i d & g t ; & l t ; r i n g & g t ; v - v v z s h 3 w C 0 Q - 3 i B z F 2 E y C x D - B l D g E r K 3 7 F o 9 B 0 4 E x m D o P m D y K 3 w B & l t ; / r i n g & g t ; & l t ; / r p o l y g o n s & g t ; & l t ; r p o l y g o n s & g t ; & l t ; i d & g t ; 7 4 3 0 8 9 6 8 6 6 0 0 8 4 9 8 1 7 7 & l t ; / i d & g t ; & l t ; r i n g & g t ; j 7 p 9 - 4 h 2 w C 5 B 7 O n T 9 h D r P m R z I 3 K 3 D s q B u z B l F h F g 4 D z N q r H 1 h C l N y _ B 8 K v 4 B w y L q 0 B 4 g B 4 R 6 U & l t ; / r i n g & g t ; & l t ; / r p o l y g o n s & g t ; & l t ; r p o l y g o n s & g t ; & l t ; i d & g t ; 7 4 3 0 8 9 9 8 2 0 9 4 5 9 9 7 8 2 7 & l t ; / i d & g t ; & l t ; r i n g & g t ; p k 1 - y g n - v C 4 G t I s G k G 3 G 4 F 2 H s H & l t ; / r i n g & g t ; & l t ; / r p o l y g o n s & g t ; & l t ; r p o l y g o n s & g t ; & l t ; i d & g t ; 7 4 3 0 8 9 9 8 8 9 6 6 5 4 7 4 5 6 1 & l t ; / i d & g t ; & l t ; r i n g & g t ; s r k z 1 9 t y w C v F 3 F n D j F 5 N s j B 4 B w D n E y H r 5 C & l t ; / r i n g & g t ; & l t ; / r p o l y g o n s & g t ; & l t ; r p o l y g o n s & g t ; & l t ; i d & g t ; 7 4 3 0 9 0 1 2 6 4 0 5 5 0 0 9 2 8 2 & l t ; / i d & g t ; & l t ; r i n g & g t ; q o 5 n _ t l q 1 C 4 p C g H n F h F 3 N r E 9 Q y D t C i F 7 D & l t ; / r i n g & g t ; & l t ; / r p o l y g o n s & g t ; & l t ; r p o l y g o n s & g t ; & l t ; i d & g t ; 7 4 3 0 9 0 1 3 3 2 7 7 4 4 8 6 0 3 2 & l t ; / i d & g t ; & l t ; r i n g & g t ; 4 2 4 y _ _ - l w C l o x a o i t V y 6 2 U y u i D 0 4 6 D n 2 9 G o i N 0 2 x L s z x M _ B 3 4 o Y 9 k 3 I n m i T i m p i B m i n Y p p w D 0 l t B - 7 1 7 B u s m B v h w K x q m C s k v D _ 8 x B 9 9 _ B w u t J _ j 4 L w p e 3 o 0 R - 0 w H s v 3 b x z o m C u 6 1 z B g q p m B r 2 t 8 J 6 g i K w v - J 2 w 1 K 9 k _ a - 2 r C z _ s n B _ 1 i N v o 3 H s o o B n z 7 d y n n O i p q X m q l g B k z i i E s 1 7 a 9 m z v C k 5 v 8 B 2 9 - Q 4 q i n X s u z D g q l q D 5 s 8 _ N 6 5 - l B 1 p 3 H & l t ; / r i n g & g t ; & l t ; / r p o l y g o n s & g t ; & l t ; r p o l y g o n s & g t ; & l t ; i d & g t ; 7 4 3 0 9 0 4 7 6 8 7 4 8 3 2 2 8 2 1 & l t ; / i d & g t ; & l t ; r i n g & g t ; 0 z y x q w o o x C t D v D 4 C s C 0 8 E 7 N q D q I z M v q B i D 8 N q K & l t ; / r i n g & g t ; & l t ; / r p o l y g o n s & g t ; & l t ; r p o l y g o n s & g t ; & l t ; i d & g t ; 7 4 3 0 9 0 4 7 6 8 7 4 8 3 2 2 8 2 2 & l t ; / i d & g t ; & l t ; r i n g & g t ; o n r 1 u 7 h 3 z C r D x D 2 C n D g J g G 7 G 2 D k F s K & l t ; / r i n g & g t ; & l t ; / r p o l y g o n s & g t ; & l t ; r p o l y g o n s & g t ; & l t ; i d & g t ; 7 4 3 0 9 0 4 7 6 8 7 4 8 3 2 2 8 2 3 & l t ; / i d & g t ; & l t ; r i n g & g t ; 2 h 4 1 i y 1 q x C 2 1 i K 1 h r F 5 0 z F 6 g w 9 L - y 3 1 D s i 2 4 C n 6 4 H x _ 9 Q 6 m r m D y o v W 5 l h C 4 q g w B m s h U 4 0 k F 6 i p E x y y M 6 5 j H & l t ; / r i n g & g t ; & l t ; / r p o l y g o n s & g t ; & l t ; r p o l y g o n s & g t ; & l t ; i d & g t ; 7 4 3 0 9 0 4 7 6 8 7 4 8 3 2 2 8 2 4 & l t ; / i d & g t ; & l t ; r i n g & g t ; k 1 o y 8 m q 1 z C 2 Q 9 k F t L 3 D j D - C 1 o E 4 n C l B l V h H l Q g D y m B 0 K j G & l t ; / r i n g & g t ; & l t ; / r p o l y g o n s & g t ; & l t ; r p o l y g o n s & g t ; & l t ; i d & g t ; 7 4 3 0 9 0 4 8 0 3 1 0 8 0 6 1 1 8 5 & l t ; / i d & g t ; & l t ; r i n g & g t ; _ 7 t 4 j 5 u o x C - n B - S 6 J u G w v M g e r H 5 E v C n 7 D v E n E p G o n I k 0 B k W & l t ; / r i n g & g t ; & l t ; / r p o l y g o n s & g t ; & l t ; r p o l y g o n s & g t ; & l t ; i d & g t ; 7 4 3 0 9 0 6 0 7 4 4 1 8 3 8 0 8 0 9 & l t ; / i d & g t ; & l t ; r i n g & g t ; w n z j v r j q w C r 3 C o l B r I h C j D 0 - B - W o C - C t B v E m T s T 3 V l E j Z u H & l t ; / r i n g & g t ; & l t ; / r p o l y g o n s & g t ; & l t ; r p o l y g o n s & g t ; & l t ; i d & g t ; 7 4 3 0 9 0 6 1 7 7 4 9 7 5 9 5 9 0 9 & l t ; / i d & g t ; & l t ; r i n g & g t ; v k u _ w x y 4 y C w C y E n Y 1 W k U 4 D 0 F 3 E x 6 C g D j C & l t ; / r i n g & g t ; & l t ; / r p o l y g o n s & g t ; & l t ; r p o l y g o n s & g t ; & l t ; i d & g t ; 7 4 3 0 9 0 6 2 4 6 2 1 7 0 7 2 6 4 1 & l t ; / i d & g t ; & l t ; r i n g & g t ; 4 t x _ 8 q t o x C y p r C 1 - j F g t _ D _ 9 p B u h s c x 9 w B l x U t 2 q G & l t ; / r i n g & g t ; & l t ; / r p o l y g o n s & g t ; & l t ; r p o l y g o n s & g t ; & l t ; i d & g t ; 7 4 3 0 9 0 6 2 4 6 2 1 7 0 7 2 6 4 2 & l t ; / i d & g t ; & l t ; r i n g & g t ; j g 2 o m - j 3 w C 4 G v L 1 D i E _ D x m B i I 4 F r G k 1 C & l t ; / r i n g & g t ; & l t ; / r p o l y g o n s & g t ; & l t ; r p o l y g o n s & g t ; & l t ; i d & g t ; 7 4 3 0 9 0 6 2 4 6 2 1 7 0 7 2 6 4 3 & l t ; / i d & g t ; & l t ; r i n g & g t ; 1 x n q x - m 8 y C z r h C k o 2 B q g i D z 1 g f p 3 I o o v B n 0 s E 6 8 z D q j 5 B 4 o 4 G 1 i k B r o - D m 8 _ M & l t ; / r i n g & g t ; & l t ; / r p o l y g o n s & g t ; & l t ; r p o l y g o n s & g t ; & l t ; i d & g t ; 7 4 3 0 9 0 6 2 4 6 2 1 7 0 7 2 6 4 4 & l t ; / i d & g t ; & l t ; r i n g & g t ; i 5 y n s y s 2 w C t c n L p 2 B 7 X - 2 D z 2 B m 6 B - 8 G 5 F s G k G 6 S x j I - k J h g Q 0 D j E l M k h B 7 D & l t ; / r i n g & g t ; & l t ; / r p o l y g o n s & g t ; & l t ; r p o l y g o n s & g t ; & l t ; i d & g t ; 7 4 3 0 9 0 6 2 4 6 2 1 7 0 7 2 6 4 5 & l t ; / i d & g t ; & l t ; r i n g & g t ; 0 q 3 x s s t - y C g 8 C j g R 2 J 4 E i E k M v 9 D r z H y g E - G m F g F y G & l t ; / r i n g & g t ; & l t ; / r p o l y g o n s & g t ; & l t ; r p o l y g o n s & g t ; & l t ; i d & g t ; 7 4 3 0 9 0 6 9 3 3 4 1 1 8 4 0 0 0 1 & l t ; / i d & g t ; & l t ; r i n g & g t ; 5 h 9 5 4 6 i k z C 5 g E 0 C 2 C s C j D n z D v C x E 4 m C 2 B i D w B j C & l t ; / r i n g & g t ; & l t ; / r p o l y g o n s & g t ; & l t ; r p o l y g o n s & g t ; & l t ; i d & g t ; 7 4 3 0 9 0 6 9 3 3 4 1 1 8 4 0 0 0 2 & l t ; / i d & g t ; & l t ; r i n g & g t ; t m 5 - x _ 5 o z C o 5 B u E 5 F s C s e 9 9 D m J l L p I s C - t B i N y E m E g E i t D p u F x r L q z B 9 t B o C h o H 9 7 F 3 x E _ S p B 3 C m D y K s h F w t N j z B r 5 B x 7 B 8 S 1 C 2 B l J 3 E y H k u g B i o r B j - H & l t ; / r i n g & g t ; & l t ; / r p o l y g o n s & g t ; & l t ; r p o l y g o n s & g t ; & l t ; i d & g t ; 7 4 3 0 9 0 6 9 6 7 7 7 1 5 7 8 3 8 4 & l t ; / i d & g t ; & l t ; r i n g & g t ; p 4 - h y i z s x C l L 7 X 2 E z H m C 4 B 1 y B g C j E g D 8 C & l t ; / r i n g & g t ; & l t ; / r p o l y g o n s & g t ; & l t ; r p o l y g o n s & g t ; & l t ; i d & g t ; 7 4 3 0 9 0 7 2 0 8 2 8 9 7 4 6 9 4 5 & l t ; / i d & g t ; & l t ; r i n g & g t ; 0 - v r y 2 i 0 z C 3 - 8 N 5 m 3 Q 3 i o D w i v P l l w F - n b & l t ; / r i n g & g t ; & l t ; / r p o l y g o n s & g t ; & l t ; r p o l y g o n s & g t ; & l t ; i d & g t ; 7 4 3 0 9 0 7 5 5 1 8 8 7 1 3 0 6 2 7 & l t ; / i d & g t ; & l t ; r i n g & g t ; p m 8 9 z g 0 x w C 8 M z F 4 E i J x L 6 k B i 6 B j d z O z F 0 E n F - N 2 p B 7 F j 3 C s f 2 G x D - B p S h F t B 6 B w D 9 7 C p S 2 j D 9 C - U m U g R 5 F i J g M - x B 6 w B h p E 9 0 G p 6 B p g B 4 m C k D t g I n 2 K r G g D g 0 B 7 l C r I 7 B g b t R j E 8 7 B _ C & l t ; / r i n g & g t ; & l t ; / r p o l y g o n s & g t ; & l t ; r p o l y g o n s & g t ; & l t ; i d & g t ; 7 4 3 0 9 0 7 5 8 6 2 4 6 8 6 8 9 9 5 & l t ; / i d & g t ; & l t ; r i n g & g t ; x i - k o t s g z C y h y K 7 g u E - 9 n i B m l I l 4 i B l w 4 C _ p 2 E _ 6 9 G 4 m 3 H 2 - 1 H s 2 C g k n C 7 1 M 2 0 K 5 9 S i 6 k C r o p I p h t B t 6 q B - 1 6 B v s Z 8 z g F 6 u e & l t ; / r i n g & g t ; & l t ; / r p o l y g o n s & g t ; & l t ; r p o l y g o n s & g t ; & l t ; i d & g t ; 7 4 3 0 9 0 7 6 2 0 6 0 6 6 0 7 3 7 3 & l t ; / i d & g t ; & l t ; r i n g & g t ; w p _ w 4 3 6 k x C 5 B w E z D k E 2 j G t 7 B v C 8 B E 3 E y B i F g l M & l t ; / r i n g & g t ; & l t ; / r p o l y g o n s & g t ; & l t ; r p o l y g o n s & g t ; & l t ; i d & g t ; 7 4 3 0 9 0 7 6 8 9 3 2 6 0 8 4 0 9 7 & l t ; / i d & g t ; & l t ; r i n g & g t ; 2 m t v y i s 9 y C t D w E 4 C 5 H 7 t B 7 W y k E j n B u M i U x H i Z g J v K k C x C 1 C r B 4 K i S n x C g 8 B n k D k D 0 L j E - 1 F 7 D & l t ; / r i n g & g t ; & l t ; / r p o l y g o n s & g t ; & l t ; r p o l y g o n s & g t ; & l t ; i d & g t ; 7 4 3 0 9 0 7 6 8 9 3 2 6 0 8 4 0 9 8 & l t ; / i d & g t ; & l t ; r i n g & g t ; p k i j 9 z o i z C 4 6 p B g m K z k m C k 4 r Q t j S 1 t 5 C o - a x x E j l j B 3 1 V p j g D & l t ; / r i n g & g t ; & l t ; / r p o l y g o n s & g t ; & l t ; r p o l y g o n s & g t ; & l t ; i d & g t ; 7 4 3 0 9 0 7 6 8 9 3 2 6 0 8 4 0 9 9 & l t ; / i d & g t ; & l t ; r i n g & g t ; w n y i 2 m 4 x w C 4 G 5 X - B u G - N i i B w D _ B 0 B k D s W l C & l t ; / r i n g & g t ; & l t ; / r p o l y g o n s & g t ; & l t ; r p o l y g o n s & g t ; & l t ; i d & g t ; 7 4 3 0 9 0 7 6 8 9 3 2 6 0 8 4 1 0 0 & l t ; / i d & g t ; & l t ; r i n g & g t ; h 1 s 2 q g 7 x w C 6 x l C 5 9 g F q 4 W l 7 Y i q I 1 m s B y 7 R v w _ U & l t ; / r i n g & g t ; & l t ; / r p o l y g o n s & g t ; & l t ; r p o l y g o n s & g t ; & l t ; i d & g t ; 7 4 3 0 9 0 7 7 9 2 4 0 5 2 9 9 2 0 1 & l t ; / i d & g t ; & l t ; r i n g & g t ; m m y r m h y 5 y C j L p I 6 C r n B r _ B _ w D y 2 Q i H 1 H 7 E w 9 B 1 r B k m C k g G y D w T 0 F l V 0 F 0 D k D k h B - Y l C v j B & l t ; / r i n g & g t ; & l t ; / r p o l y g o n s & g t ; & l t ; r p o l y g o n s & g t ; & l t ; i d & g t ; 7 4 3 0 9 0 7 8 2 6 7 6 5 0 3 7 5 7 2 & l t ; / i d & g t ; & l t ; r i n g & g t ; t j 5 _ i t _ 4 y C h 1 D y l D y G l I z D s 0 C 2 E p F m Q 1 0 B 1 K 8 D 4 B 6 X n B 3 m K o L 0 F 6 F o F r G 0 b _ W 1 M w H 3 I & l t ; / r i n g & g t ; & l t ; / r p o l y g o n s & g t ; & l t ; r p o l y g o n s & g t ; & l t ; i d & g t ; 7 4 3 0 9 0 7 8 2 6 7 6 5 0 3 7 5 7 3 & l t ; / i d & g t ; & l t ; r i n g & g t ; w 0 u i k 9 3 v x C 7 O 8 y E 3 o B t I q G _ D 4 B 7 Q s i B n z E 4 H g D u B & l t ; / r i n g & g t ; & l t ; / r p o l y g o n s & g t ; & l t ; r p o l y g o n s & g t ; & l t ; i d & g t ; 7 4 3 0 9 0 7 8 2 6 7 6 5 0 3 7 5 7 4 & l t ; / i d & g t ; & l t ; r i n g & g t ; m o u i l 3 y 4 y C x F 3 F n D g J j _ D 9 C g E 4 t D 9 C 7 G h K h J 4 R l G 5 T _ m B 3 5 C & l t ; / r i n g & g t ; & l t ; / r p o l y g o n s & g t ; & l t ; r p o l y g o n s & g t ; & l t ; i d & g t ; 7 4 3 0 9 0 7 8 9 5 4 8 4 5 1 4 3 0 7 & l t ; / i d & g t ; & l t ; r i n g & g t ; 6 x o q y 1 g h z C s E _ G x T i J y w B l l B z C 1 E 0 H s p E & l t ; / r i n g & g t ; & l t ; / r p o l y g o n s & g t ; & l t ; r p o l y g o n s & g t ; & l t ; i d & g t ; 7 4 3 0 9 1 0 8 1 6 0 6 2 2 7 5 5 8 5 & l t ; / i d & g t ; & l t ; r i n g & g t ; j n 8 t _ 4 9 g z C x F g H 3 H 9 E w F 4 F 0 H j G & l t ; / r i n g & g t ; & l t ; / r p o l y g o n s & g t ; & l t ; r p o l y g o n s & g t ; & l t ; i d & g t ; 7 4 3 0 9 1 1 0 9 0 9 4 0 1 8 2 5 3 5 & l t ; / i d & g t ; & l t ; r i n g & g t ; x w - q r y x p x C u 3 v M x t K _ 6 n N n s t G s w X 9 - l S & l t ; / r i n g & g t ; & l t ; / r p o l y g o n s & g t ; & l t ; r p o l y g o n s & g t ; & l t ; i d & g t ; 7 4 3 0 9 1 1 0 9 0 9 4 0 1 8 2 5 3 6 & l t ; / i d & g t ; & l t ; r i n g & g t ; p z q g - l u p x C j h 4 B k n u I 0 i n G r i q U h n i L k u 9 E j 0 h f q 8 w U 5 s l I p 5 z s B 3 - y R 3 6 k H u v z U l q 5 q C 0 2 6 V 0 w i 7 B q j m r C p _ x x B s r r u D i n v Y _ 0 v l D 6 3 0 l B x v r G 6 r u B 6 - g k B l j m B 2 y 3 P j 2 k D o 3 x D j 9 x P o 0 r h B o - n 7 D u 0 x 4 E y v j 4 F i z - 1 O 1 k 4 t E i 8 r _ B & l t ; / r i n g & g t ; & l t ; / r p o l y g o n s & g t ; & l t ; r p o l y g o n s & g t ; & l t ; i d & g t ; 7 4 3 0 9 1 1 4 3 4 5 3 7 5 6 6 2 0 9 & l t ; / i d & g t ; & l t ; r i n g & g t ; k x j y z l x o x C n o u g C 8 u 1 1 D 6 3 0 4 D r n h e t p _ I 2 n 8 M v p u 5 D r _ 7 6 C 1 0 2 N & l t ; / r i n g & g t ; & l t ; / r p o l y g o n s & g t ; & l t ; r p o l y g o n s & g t ; & l t ; i d & g t ; 7 4 3 0 9 1 1 4 3 4 5 3 7 5 6 6 2 1 0 & l t ; / i d & g t ; & l t ; r i n g & g t ; q t 9 h 5 y t 3 y C s E y E 1 D i E 6 w B g I x C h H r G i s C & l t ; / r i n g & g t ; & l t ; / r p o l y g o n s & g t ; & l t ; r p o l y g o n s & g t ; & l t ; i d & g t ; 7 4 3 0 9 1 3 2 8 9 9 6 3 4 3 8 0 8 3 & l t ; / i d & g t ; & l t ; r i n g & g t ; u m h _ - h q p z C v F g H - W j F l t B p f z C 3 C m D n q B u B u m B & l t ; / r i n g & g t ; & l t ; / r p o l y g o n s & g t ; & l t ; r p o l y g o n s & g t ; & l t ; i d & g t ; 7 4 3 0 9 1 3 3 2 4 3 2 3 1 7 6 4 5 1 & l t ; / i d & g t ; & l t ; r i n g & g t ; q 2 n t r v 2 p x C g m G 9 q D 2 p c 3 8 G u 7 D p y F 7 x F 9 h B 1 r E 2 J 7 F z K g e q 5 C k i P h W 8 3 c n r F y r X m - J y X t 6 B v M 0 1 C 8 7 B m W & l t ; / r i n g & g t ; & l t ; / r p o l y g o n s & g t ; & l t ; r p o l y g o n s & g t ; & l t ; i d & g t ; 7 4 3 0 9 1 3 4 9 6 1 2 1 8 6 8 3 0 9 & l t ; / i d & g t ; & l t ; r i n g & g t ; 4 i r j 9 8 i p z C j 3 C 9 D u B l I 5 F m 7 C q G - C v C s 8 I 7 J o D - P j G & l t ; / r i n g & g t ; & l t ; / r p o l y g o n s & g t ; & l t ; r p o l y g o n s & g t ; & l t ; i d & g t ; 7 4 3 0 9 2 0 4 7 1 1 4 8 7 5 6 9 9 3 & l t ; / i d & g t ; & l t ; r i n g & g t ; 4 n 3 i r 8 n p x C 6 k B 5 O 6 G r T 7 9 B 4 f r T 6 C u G s e m 4 B 9 7 B 4 j B h 1 C y Y l W 5 M m I j H l N g C m D w H r U 2 H n p C m F m n B j o C - d o H & l t ; / r i n g & g t ; & l t ; / r p o l y g o n s & g t ; & l t ; r p o l y g o n s & g t ; & l t ; i d & g t ; 7 4 3 0 9 2 5 0 7 5 3 5 3 6 9 8 3 1 1 & l t ; / i d & g t ; & l t ; r i n g & g t ; m k r 7 h p r h w C g f 5 k F n r D l z F o w D 0 C t m C 9 S 0 G 0 C y z C s B s C h F t H j h C z m E w s E 1 y Z l z C r 6 B y I m D w H 3 I & l t ; / r i n g & g t ; & l t ; / r p o l y g o n s & g t ; & l t ; r p o l y g o n s & g t ; & l t ; i d & g t ; 7 4 3 0 9 2 9 5 4 2 1 1 9 6 8 6 1 4 7 & l t ; / i d & g t ; & l t ; r i n g & g t ; 1 4 y 7 1 9 k 7 x C l I t I q G t H y F 1 E r G j G & l t ; / r i n g & g t ; & l t ; / r p o l y g o n s & g t ; & l t ; r p o l y g o n s & g t ; & l t ; i d & g t ; 7 4 3 0 9 2 9 6 1 0 8 3 9 1 6 2 8 8 3 & l t ; / i d & g t ; & l t ; r i n g & g t ; 8 t y 3 x - 2 7 v C t - F g 2 K s l n D 5 j o O t 1 P p q h F i y U q l N v 7 T x 6 t L h q i E h - D s h w C h m r E 8 u 7 B u s l B - i 2 C j g V s l l B h y s N v z s C y w 9 B 9 7 7 J u l z F & l t ; / r i n g & g t ; & l t ; / r p o l y g o n s & g t ; & l t ; r p o l y g o n s & g t ; & l t ; i d & g t ; 7 4 3 0 9 2 9 6 1 0 8 3 9 1 6 2 8 8 4 & l t ; / i d & g t ; & l t ; r i n g & g t ; s y y 8 z 3 6 7 v C 4 G x D h C h P 4 E o G 9 C t 4 F W 6 B 1 C o D - I k B _ o E & l t ; / r i n g & g t ; & l t ; / r p o l y g o n s & g t ; & l t ; r p o l y g o n s & g t ; & l t ; i d & g t ; 7 4 3 0 9 2 9 7 1 3 9 1 8 3 7 7 9 8 5 & l t ; / i d & g t ; & l t ; r i n g & g t ; - 9 l o z v z 5 v C 9 x F 6 7 C 5 c 8 5 B 3 F n D o G w j B l D h F t j C x H 7 C z C i 4 C z 0 H r B k D - D u B & l t ; / r i n g & g t ; & l t ; / r p o l y g o n s & g t ; & l t ; r p o l y g o n s & g t ; & l t ; i d & g t ; 7 4 3 0 9 3 0 7 4 4 7 1 0 5 2 9 0 4 3 & l t ; / i d & g t ; & l t ; r i n g & g t ; o s t 2 q i - s w C 7 n 9 - C _ 0 1 k S i s 1 g D o 3 t r H 9 y t 2 D g w - j B u 8 z h F r i s 6 C k g w z H h x z k B 0 0 l J x w z 8 F i i n I y k n L 0 - g y G w y m M g y _ l F m 9 0 d & l t ; / r i n g & g t ; & l t ; / r p o l y g o n s & g t ; & l t ; r p o l y g o n s & g t ; & l t ; i d & g t ; 7 4 3 0 9 3 5 4 5 1 9 9 4 6 8 5 4 4 5 & l t ; / i d & g t ; & l t ; r i n g & g t ; 8 h g x l 4 _ 6 x C s E 0 C s s B 3 g E v D 5 F s G - E y u H - U z C 1 C m D u 2 E l M 0 H 7 D & l t ; / r i n g & g t ; & l t ; / r p o l y g o n s & g t ; & l t ; r p o l y g o n s & g t ; & l t ; i d & g t ; 7 4 3 0 9 3 5 4 5 1 9 9 4 6 8 5 4 4 6 & l t ; / i d & g t ; & l t ; r i n g & g t ; 6 z _ 0 n k l g w C u 2 p n B h k h f 7 5 y i D w 9 l j B o 7 0 J k g j u D i w _ B _ n j Y 7 s 3 S & l t ; / r i n g & g t ; & l t ; / r p o l y g o n s & g t ; & l t ; r p o l y g o n s & g t ; & l t ; i d & g t ; 7 4 3 6 9 4 7 5 8 1 5 7 5 3 6 4 6 0 9 & l t ; / i d & g t ; & l t ; r i n g & g t ; m i 0 u y q 9 y v C 9 S w E 4 E j F 7 E i I w D 0 D k D - D j C & l t ; / r i n g & g t ; & l t ; / r p o l y g o n s & g t ; & l t ; r p o l y g o n s & g t ; & l t ; i d & g t ; 7 4 4 2 8 0 9 6 9 6 5 3 8 3 2 9 0 8 9 & l t ; / i d & g t ; & l t ; r i n g & g t ; z s r y j 0 5 g x C v F t I n D x H 6 5 h F r 4 M q D q I l E 9 I t s O u u _ E & l t ; / r i n g & g t ; & l t ; / r p o l y g o n s & g t ; & l t ; r p o l y g o n s & g t ; & l t ; i d & g t ; 7 4 4 2 8 0 9 6 9 6 5 3 8 3 2 9 0 9 0 & l t ; / i d & g t ; & l t ; r i n g & g t ; p 6 5 m 7 5 v h x C y J x L s G t K 3 G y L 0 H j G & l t ; / r i n g & g t ; & l t ; / r p o l y g o n s & g t ; & l t ; r p o l y g o n s & g t ; & l t ; i d & g t ; 7 4 4 2 8 1 2 6 1 7 1 1 6 0 9 0 3 6 9 & l t ; / i d & g t ; & l t ; r i n g & g t ; m l r 0 r h v g v C 6 Q w E 4 E o G 9 C s D s L g C k D g D u B & l t ; / r i n g & g t ; & l t ; / r p o l y g o n s & g t ; & l t ; r p o l y g o n s & g t ; & l t ; i d & g t ; 7 4 4 2 8 1 2 6 1 7 1 1 6 0 9 0 3 7 0 & l t ; / i d & g t ; & l t ; r i n g & g t ; 1 j v x 2 h 0 _ u C 5 O 8 J 0 e t t B 7 b i 2 I h u 3 C p F x H p E _ r I i 1 P m l L q 0 F _ r G t w E z - B & l t ; / r i n g & g t ; & l t ; / r p o l y g o n s & g t ; & l t ; r p o l y g o n s & g t ; & l t ; i d & g t ; 7 4 4 2 8 1 2 6 1 7 1 1 6 0 9 0 3 7 1 & l t ; / i d & g t ; & l t ; r i n g & g t ; l n 7 x z z h g v C 6 5 - K x w 0 U l y v D k 4 r J j 3 E j l 0 B n k n C 5 w V p q 7 G k z m B 9 p G i q p B s z q D w n 6 K i s n C n 0 z k B u 5 G p 9 s O & l t ; / r i n g & g t ; & l t ; / r p o l y g o n s & g t ; & l t ; r p o l y g o n s & g t ; & l t ; i d & g t ; 7 4 4 2 8 1 2 6 5 1 4 7 5 8 2 8 7 3 7 & l t ; / i d & g t ; & l t ; r i n g & g t ; k o 3 u m 7 m m v C 1 u B p 9 M 8 j S 2 J 2 E q C h D 1 N l z M - r L m 3 C z C 3 C t C f f 7 D & l t ; / r i n g & g t ; & l t ; / r p o l y g o n s & g t ; & l t ; r p o l y g o n s & g t ; & l t ; i d & g t ; 7 4 4 2 8 1 2 6 5 1 4 7 5 8 2 8 7 3 8 & l t ; / i d & g t ; & l t ; r i n g & g t ; 3 t 7 v 6 o 1 4 0 C 0 n N k z I 6 Q z D s C j F 9 C v i W k L 2 l C z C 3 C r C i D _ C & l t ; / r i n g & g t ; & l t ; / r p o l y g o n s & g t ; & l t ; r p o l y g o n s & g t ; & l t ; i d & g t ; 7 4 4 2 8 1 2 7 2 0 1 9 5 3 0 5 4 7 3 & l t ; / i d & g t ; & l t ; r i n g & g t ; 0 g g n w 0 o _ u C - 2 C o k S 4 _ y D 7 r 6 M r x U i q 6 B z n F & l t ; / r i n g & g t ; & l t ; / r p o l y g o n s & g t ; & l t ; r p o l y g o n s & g t ; & l t ; i d & g t ; 7 4 4 2 8 1 2 7 2 0 1 9 5 3 0 5 4 7 4 & l t ; / i d & g t ; & l t ; r i n g & g t ; y 5 - o x v p 0 0 C h L o 7 D 4 7 C j I i 6 B 4 G q h C _ G 3 D g E m C 6 s Y z 0 T m I 0 D k F 1 - B i 8 B - Y 2 g B 0 N & l t ; / r i n g & g t ; & l t ; / r p o l y g o n s & g t ; & l t ; r p o l y g o n s & g t ; & l t ; i d & g t ; 7 4 4 2 8 1 2 9 2 6 3 5 3 7 3 5 6 8 1 & l t ; / i d & g t ; & l t ; r i n g & g t ; n r r j l v w 0 0 C s j J 9 1 L q f w E z D k E h D v B u p B u 5 C - N h C 0 C 7 S i w D 1 g D s h C t r H 7 2 V 3 F m E g E y - B z B r I m E _ I q D - 0 G 5 l s B 1 v m B s n O m 2 L s D x E o D - I h 7 E 0 g B 3 Y l U 6 N j w C & l t ; / r i n g & g t ; & l t ; / r p o l y g o n s & g t ; & l t ; r p o l y g o n s & g t ; & l t ; i d & g t ; 7 4 4 2 8 1 3 6 1 3 5 4 8 5 0 3 0 4 1 & l t ; / i d & g t ; & l t ; r i n g & g t ; h r 6 g 4 _ q y 0 C w J l L u E g H n F _ D _ u E z 7 B 3 N v 7 C 6 B y D r B k D h Z u H 8 0 C s p G & l t ; / r i n g & g t ; & l t ; / r p o l y g o n s & g t ; & l t ; r p o l y g o n s & g t ; & l t ; i d & g t ; 7 4 4 2 8 2 9 7 2 8 2 6 5 7 9 7 6 3 4 & l t ; / i d & g t ; & l t ; r i n g & g t ; 0 0 y o 0 s s o x C 5 u B w E z D l D j h B k e t 3 I z 2 I v J n B 1 C g C p C u b s t P 7 3 B z Y m K & l t ; / r i n g & g t ; & l t ; / r p o l y g o n s & g t ; & l t ; r p o l y g o n s & g t ; & l t ; i d & g t ; 7 4 4 2 8 2 9 9 6 8 7 8 3 9 6 6 2 1 1 & l t ; / i d & g t ; & l t ; r i n g & g t ; j 8 z k v x 5 z w C q y B v i B 7 r D 6 C i E - E m X u D 0 i B z J x g B x Q k o B 9 G n E n G y h F v Y & l t ; / r i n g & g t ; & l t ; / r p o l y g o n s & g t ; & l t ; r p o l y g o n s & g t ; & l t ; i d & g t ; 7 4 4 2 8 3 0 5 8 7 2 5 9 2 5 6 8 3 3 & l t ; / i d & g t ; & l t ; r i n g & g t ; 4 n u q 5 w 6 q u C v l C 6 0 G 4 J 4 E g E 8 D h m E 6 i D 0 F 2 D h E l C 2 B k D 7 I & l t ; / r i n g & g t ; & l t ; / r p o l y g o n s & g t ; & l t ; r p o l y g o n s & g t ; & l t ; i d & g t ; 7 4 4 2 8 3 1 4 1 1 8 9 2 9 7 7 6 6 5 & l t ; / i d & g t ; & l t ; r i n g & g t ; r s u q 0 p - l 0 C k V s z C i 0 C 8 6 C q e q Q 6 a n 9 Q m G l K v E l R 1 Q t u F 9 _ C 5 K g E r b y n C 7 m B 3 K 2 k B o Q j h B i - H p j C u u T 6 p B 6 B 8 B 6 i B g T 0 u B 2 t C 2 P k u C 7 y B g C t G 9 P v u B 1 i G l Q 2 j C l g B p C g D 1 I - 2 C 7 p B 9 v E _ y D 9 x J - n L j k B - J 3 G y D l E i F s o D i 3 I 7 n L 7 w C q H 3 3 D & l t ; / r i n g & g t ; & l t ; / r p o l y g o n s & g t ; & l t ; r p o l y g o n s & g t ; & l t ; i d & g t ; 7 4 4 2 8 3 1 4 1 1 8 9 2 9 7 7 6 6 6 & l t ; / i d & g t ; & l t ; r i n g & g t ; x 6 8 q q o 4 q v C l X v l C u j I _ G n D z H t H 6 D 9 U g u C 6 g E o X v E _ B m D n M j G 3 d & l t ; / r i n g & g t ; & l t ; / r p o l y g o n s & g t ; & l t ; r p o l y g o n s & g t ; & l t ; i d & g t ; 7 4 4 2 8 7 9 7 5 6 0 4 4 8 6 1 4 4 1 & l t ; / i d & g t ; & l t ; r i n g & g t ; k n h z p 0 r y t C k V u E q N s C g E 7 E m i B z C 0 D j E g D s H & l t ; / r i n g & g t ; & l t ; / r p o l y g o n s & g t ; & l t ; r p o l y g o n s & g t ; & l t ; i d & g t ; 7 4 4 2 9 0 3 0 1 7 5 8 7 7 3 6 5 7 7 & l t ; / i d & g t ; & l t ; r i n g & g t ; n v o 4 k m i n 1 C 8 l D n I 4 E p n B n D j F i C 3 G r V s v C r G j G & l t ; / r i n g & g t ; & l t ; / r p o l y g o n s & g t ; & l t ; r p o l y g o n s & g t ; & l t ; i d & g t ; 7 4 4 2 9 0 4 0 1 4 0 2 0 1 4 9 2 4 9 & l t ; / i d & g t ; & l t ; r i n g & g t ; 1 9 q j g u 2 - 0 C t X 1 O p g D l I 1 D y k B o g B l i D q 6 B 1 L p T 8 y B i m B n D g E 9 E p j C x Q - M i P x V y _ B - s F t 1 I 6 i B l H o F - D 7 D & l t ; / r i n g & g t ; & l t ; / r p o l y g o n s & g t ; & l t ; r p o l y g o n s & g t ; & l t ; i d & g t ; 7 4 4 2 9 0 5 0 7 9 1 7 2 0 3 8 6 5 7 & l t ; / i d & g t ; & l t ; r i n g & g t ; g t z n l j _ o 1 C s E 0 C 4 C s C j D _ j E z 1 C z b 5 K s N 9 c 0 8 p B o 7 D - g D x D - B l D g E i M w 3 B x Q s 9 B 7 _ P L k x K o r D t l B i P j H t M r e _ n I 1 7 L Q t 1 F & l t ; / r i n g & g t ; & l t ; / r p o l y g o n s & g t ; & l t ; r p o l y g o n s & g t ; & l t ; i d & g t ; 7 4 4 2 9 0 5 0 7 9 1 7 2 0 3 8 6 5 8 & l t ; / i d & g t ; & l t ; r i n g & g t ; 6 r g i u i z n w C j L - S g H s G _ D 1 N w F k P 2 B p G 7 D & l t ; / r i n g & g t ; & l t ; / r p o l y g o n s & g t ; & l t ; r p o l y g o n s & g t ; & l t ; i d & g t ; 7 4 4 2 9 0 5 9 7 2 5 2 5 2 3 6 2 2 5 & l t ; / i d & g t ; & l t ; r i n g & g t ; 7 h 6 _ 6 2 5 5 w C - H 6 l D p D - L j M 6 E 7 2 C p s E y f 3 F - B q G k e 7 R l W z R j y B t J 2 I z 7 B g G i L 4 u B 6 O 1 C v N p N 2 B k F i O 9 T o H & l t ; / r i n g & g t ; & l t ; / r p o l y g o n s & g t ; & l t ; r p o l y g o n s & g t ; & l t ; i d & g t ; 7 4 4 2 9 0 6 4 8 7 9 2 1 3 1 1 7 4 5 & l t ; / i d & g t ; & l t ; r i n g & g t ; 3 s s n s t h l v C h o T i h g B v w 0 J m i Q j x l E 6 t t U i j n W l w i F x 7 o M m 1 d & l t ; / r i n g & g t ; & l t ; / r p o l y g o n s & g t ; & l t ; r p o l y g o n s & g t ; & l t ; i d & g t ; 7 4 4 2 9 0 6 5 9 1 0 0 0 5 2 6 8 4 9 & l t ; / i d & g t ; & l t ; r i n g & g t ; 1 5 n t t w u 1 0 C y 7 S z q D m k 1 E _ w Z w 6 _ C x 7 I z 6 b 9 O h r X h r D 2 G w 6 D n I 5 F o Q x H 5 7 C _ L O o B l u C v D z D h C j D m C i g E r u U i G 6 C q C h D i C 6 1 e g 7 k B w P i 7 H t k _ B _ n p B 7 r L - 0 T j _ P 6 u B 8 O l 6 B 9 J w T 4 K l e z P & l t ; / r i n g & g t ; & l t ; / r p o l y g o n s & g t ; & l t ; r p o l y g o n s & g t ; & l t ; i d & g t ; 7 4 4 2 9 0 6 5 9 1 0 0 0 5 2 6 8 5 0 & l t ; / i d & g t ; & l t ; r i n g & g t ; p t s w z 8 3 i w C v 9 B l v B 0 y E - 1 B _ Q z D 1 B q G h h B 0 g J k J j S 6 Y l b g k B 8 5 C h S r H 7 C v E 3 8 C 9 f 2 h D n x D n E r x B - D - F v 5 P 0 7 B z p B & l t ; / r i n g & g t ; & l t ; / r p o l y g o n s & g t ; & l t ; r p o l y g o n s & g t ; & l t ; i d & g t ; 7 4 4 2 9 0 6 6 5 9 7 2 0 0 0 3 5 8 5 & l t ; / i d & g t ; & l t ; r i n g & g t ; m s s 0 w 9 _ 9 u C s E 4 y B 2 E i J k C s D - 5 B 5 C j E g D 6 E & l t ; / r i n g & g t ; & l t ; / r p o l y g o n s & g t ; & l t ; r p o l y g o n s & g t ; & l t ; i d & g t ; 7 4 4 2 9 0 6 7 2 8 4 3 9 4 8 0 3 2 1 & l t ; / i d & g t ; & l t ; r i n g & g t ; k z v l 7 7 s 3 0 C q r B y r B 1 F 4 E o G 7 C 0 O y 9 B w D 2 D i F _ E & l t ; / r i n g & g t ; & l t ; / r p o l y g o n s & g t ; & l t ; r p o l y g o n s & g t ; & l t ; i d & g t ; 7 4 4 2 9 0 6 7 2 8 4 3 9 4 8 0 3 2 2 & l t ; / i d & g t ; & l t ; r i n g & g t ; r 1 1 w y q u g v C j I _ y B x d j F v H v C 0 F x G p z B t G j G & l t ; / r i n g & g t ; & l t ; / r p o l y g o n s & g t ; & l t ; r p o l y g o n s & g t ; & l t ; i d & g t ; 7 4 4 2 9 1 0 8 8 5 9 6 7 8 2 2 8 4 9 & l t ; / i d & g t ; & l t ; r i n g & g t ; n 3 s k s - q p 1 C g m e q v i C 8 1 8 K z r o F i h p H l q y B n q 3 E y 5 h B n h h B 5 p O i 6 k C p v I & l t ; / r i n g & g t ; & l t ; / r p o l y g o n s & g t ; & l t ; r p o l y g o n s & g t ; & l t ; i d & g t ; 7 4 4 2 9 1 1 2 6 3 9 2 4 9 4 4 8 9 9 & l t ; / i d & g t ; & l t ; r i n g & g t ; j n t 3 0 t 9 9 v C x p y r D 1 v 5 r H o t 3 7 J k 3 w i B p m 4 Z 2 0 7 j I k i j U _ t i D s p 4 B h - - v N 5 s - q C o m 1 h D x h 8 6 B 3 1 _ o E & l t ; / r i n g & g t ; & l t ; / r p o l y g o n s & g t ; & l t ; r p o l y g o n s & g t ; & l t ; i d & g t ; 7 4 4 2 9 1 1 2 6 3 9 2 4 9 4 4 9 0 0 & l t ; / i d & g t ; & l t ; r i n g & g t ; 9 s 2 y 0 l j 2 x C w C w E 4 C l D h n B 5 E x C z E o F h q B j C & l t ; / r i n g & g t ; & l t ; / r p o l y g o n s & g t ; & l t ; r p o l y g o n s & g t ; & l t ; i d & g t ; 7 4 4 2 9 1 1 2 6 3 9 2 4 9 4 4 9 0 1 & l t ; / i d & g t ; & l t ; r i n g & g t ; 8 _ 3 k u m j 2 x C t D w E 1 D k E 7 0 B q U 8 P q D 9 G l E i F s q E g D _ C & l t ; / r i n g & g t ; & l t ; / r p o l y g o n s & g t ; & l t ; r p o l y g o n s & g t ; & l t ; i d & g t ; 7 4 4 2 9 1 1 2 6 3 9 2 4 9 4 4 9 0 2 & l t ; / i d & g t ; & l t ; r i n g & g t ; g q h 5 n g 7 w v C 4 G t I 1 H t H 5 G 1 E r G s H & l t ; / r i n g & g t ; & l t ; / r p o l y g o n s & g t ; & l t ; r p o l y g o n s & g t ; & l t ; i d & g t ; 7 4 4 2 9 1 4 9 4 0 4 1 6 9 5 0 2 7 3 & l t ; / i d & g t ; & l t ; r i n g & g t ; _ p 6 1 s w m i x C n L _ G 9 K _ I t - X w F q T m F w H s - X & l t ; / r i n g & g t ; & l t ; / r p o l y g o n s & g t ; & l t ; r p o l y g o n s & g t ; & l t ; i d & g t ; 7 4 4 2 9 1 4 9 7 4 7 7 6 6 8 8 6 4 5 & l t ; / i d & g t ; & l t ; r i n g & g t ; 9 x i v i 6 q i x C 4 G y E 4 E j F t 7 B 4 B 8 B 9 J r C n C q j C & l t ; / r i n g & g t ; & l t ; / r p o l y g o n s & g t ; & l t ; r p o l y g o n s & g t ; & l t ; i d & g t ; 7 4 4 2 9 1 5 0 7 7 8 5 5 9 0 3 7 4 5 & l t ; / i d & g t ; & l t ; r i n g & g t ; 6 t h k 1 2 j 8 0 C 0 4 y D q g X 8 1 q Q - s g G & l t ; / r i n g & g t ; & l t ; / r p o l y g o n s & g t ; & l t ; r p o l y g o n s & g t ; & l t ; i d & g t ; 7 4 4 2 9 1 5 0 7 7 8 5 5 9 0 3 7 4 6 & l t ; / i d & g t ; & l t ; r i n g & g t ; 6 q y 4 7 p 4 x w C p 3 d l 6 v E m l h J o 0 M h w h B r 2 j B 8 - q C j h Z q s 8 F 9 k 8 I 0 1 - F 6 i _ J n t o Y u 0 9 F & l t ; / r i n g & g t ; & l t ; / r p o l y g o n s & g t ; & l t ; r p o l y g o n s & g t ; & l t ; i d & g t ; 7 4 4 2 9 1 5 1 1 2 2 1 5 6 4 2 1 1 3 & l t ; / i d & g t ; & l t ; r i n g & g t ; o x 6 y p y o h x C w C n I 4 C s C _ I n K l B 9 G o F - D 4 N & l t ; / r i n g & g t ; & l t ; / r p o l y g o n s & g t ; & l t ; r p o l y g o n s & g t ; & l t ; i d & g t ; 7 4 4 2 9 1 5 1 4 6 5 7 5 3 8 0 4 8 1 & l t ; / i d & g t ; & l t ; r i n g & g t ; g s t m k 7 9 - 0 C w J v D m s B n _ B q N 3 D u G o G t B 1 G o r D x l B 1 m D o D y H k o D & l t ; / r i n g & g t ; & l t ; / r p o l y g o n s & g t ; & l t ; r p o l y g o n s & g t ; & l t ; i d & g t ; 7 4 4 2 9 1 5 9 7 1 2 0 9 1 0 1 3 1 3 & l t ; / i d & g t ; & l t ; r i n g & g t ; s s 4 x 8 _ 5 9 u C j I 5 F r j F o w o B - s h C - C B r E g d g C 4 u K m h B n x B g 3 l B 1 i c & l t ; / r i n g & g t ; & l t ; / r p o l y g o n s & g t ; & l t ; r p o l y g o n s & g t ; & l t ; i d & g t ; 7 4 4 2 9 1 6 2 4 6 0 8 7 0 0 8 2 5 7 & l t ; / i d & g t ; & l t ; r i n g & g t ; l _ 6 1 h t s 0 0 C g h t H 0 3 o B h o I p r l E r k g H 9 4 p C l r j I 6 - g D & l t ; / r i n g & g t ; & l t ; / r p o l y g o n s & g t ; & l t ; r p o l y g o n s & g t ; & l t ; i d & g t ; 7 4 4 2 9 1 7 0 3 6 3 6 0 9 9 0 7 2 1 & l t ; / i d & g t ; & l t ; r i n g & g t ; 2 y 0 - v 1 5 5 0 C j L n i B o g h C h 2 D 8 r B 1 D u G 9 c _ 7 C 1 1 B 2 0 E 1 - I _ y D 6 o D l x C w H - T n - B 9 - G 5 n C 8 9 D 0 G w y B y y B l m C _ 8 C l 9 k B 7 y F o l H _ g Q 2 x D k z B p 8 H v i B 7 l C y f 5 2 B 1 X g t L z 8 I i z B z i B 2 C v D 2 f 6 y E k 6 B m R v T k E _ I 3 G 1 8 C h z C 9 G 1 V l s B i T u X g i B z g B j D u V 0 E k E _ D 5 z B i L 1 J 4 X r B t C i D _ C s J 0 H 0 i B h N 5 M 6 h B u F 7 m E i 2 B 6 L 9 C z B k H i E _ D 2 I 1 j J n 8 C y D m D l Z y b j i t B p U n E r N j 6 F j 1 I i 8 H 5 1 Q u X t J r j C 3 m E q v B t N r C 4 0 B 1 E m L r h C r g B z m B k M w M _ P k j G 1 w j B - p S 6 u E l b 7 R - N 1 H z K 0 n C 4 t D 4 I 8 0 V 5 l D k I l N g C p J v q C l H 1 C y l C 7 h C t f m o B 5 E r H 8 D r E 1 C 2 D 6 F 1 C _ S 1 C 4 L 3 C i I 1 N 1 u F v C 2 F 2 B h E - p B 7 3 B i o D q E g N s E g V t c 0 7 C u y B o f 2 M t 5 C m t B - t D - Y p k B j K 9 5 B h H r C g F 0 N & l t ; / r i n g & g t ; & l t ; / r p o l y g o n s & g t ; & l t ; r p o l y g o n s & g t ; & l t ; i d & g t ; 7 4 4 2 9 1 7 0 7 0 7 2 0 7 2 9 0 8 9 & l t ; / i d & g t ; & l t ; r i n g & g t ; 3 5 p m o 0 - 1 u C v F 6 Q g i C g N g 6 K w y B p I u G h D i G u p B x p C z Q u X v y B h 6 B j R 3 E 6 K i D 9 Y 4 N & l t ; / r i n g & g t ; & l t ; / r p o l y g o n s & g t ; & l t ; r p o l y g o n s & g t ; & l t ; i d & g t ; 7 4 4 2 9 1 7 0 7 0 7 2 0 7 2 9 0 9 0 & l t ; / i d & g t ; & l t ; r i n g & g t ; x _ h s z l y y 0 C l 2 n C h 9 B _ o D z 8 G x i B j w w C 0 s s L z x i E 9 z T j j V j k k B w 9 p D & l t ; / r i n g & g t ; & l t ; / r p o l y g o n s & g t ; & l t ; r p o l y g o n s & g t ; & l t ; i d & g t ; 7 4 4 2 9 1 8 0 3 2 7 9 3 4 0 3 3 9 3 & l t ; / i d & g t ; & l t ; r i n g & g t ; j w l 6 6 3 t m w C u j H r s E x D h C 3 b l L x D 4 C y 5 D x B t B t q 3 B 5 G _ B j B k 0 D g n B 4 m B 7 d 4 z B & l t ; / r i n g & g t ; & l t ; / r p o l y g o n s & g t ; & l t ; r p o l y g o n s & g t ; & l t ; i d & g t ; 7 4 4 2 9 2 0 5 0 6 6 9 4 5 6 5 8 9 1 & l t ; / i d & g t ; & l t ; r i n g & g t ; p t 3 x i h p _ v C k 2 h w F u n 0 I 1 q 8 o D i m t m D 0 7 p Y o n v Q - 3 g q B & l t ; / r i n g & g t ; & l t ; / r p o l y g o n s & g t ; & l t ; r p o l y g o n s & g t ; & l t ; i d & g t ; 7 4 4 2 9 2 1 9 8 4 1 6 3 3 1 5 7 1 3 & l t ; / i d & g t ; & l t ; r i n g & g t ; 4 8 h 6 m _ u - w C h u p E n 4 E - u B 9 B 1 D i E _ I u n C y 8 k D 0 2 N n 7 n B 1 o E _ 8 O 4 5 b z r L y F 0 D r C - D i b p u o D r F s 6 - B & l t ; / r i n g & g t ; & l t ; / r p o l y g o n s & g t ; & l t ; r p o l y g o n s & g t ; & l t ; i d & g t ; 7 4 4 2 9 2 1 9 8 4 1 6 3 3 1 5 7 1 4 & l t ; / i d & g t ; & l t ; r i n g & g t ; g 4 5 o 3 k m u v C w C w E 4 C s C 0 k c k G u F z C g C v v D k D p 4 N j C & l t ; / r i n g & g t ; & l t ; / r p o l y g o n s & g t ; & l t ; r p o l y g o n s & g t ; & l t ; i d & g t ; 7 4 4 2 9 2 3 6 3 3 4 3 0 7 5 7 3 8 4 & l t ; / i d & g t ; & l t ; r i n g & g t ; y 1 k z m y 0 o y C z O u r B k R w G h D k C z p C h R 3 C 2 H j G & l t ; / r i n g & g t ; & l t ; / r p o l y g o n s & g t ; & l t ; r p o l y g o n s & g t ; & l t ; i d & g t ; 7 4 4 2 9 2 3 6 3 3 4 3 0 7 5 7 3 8 5 & l t ; / i d & g t ; & l t ; r i n g & g t ; t u w 1 p h z o y C w C 0 C z D 1 B q G p W u Y i i B u D 1 C o F u H x u E & l t ; / r i n g & g t ; & l t ; / r p o l y g o n s & g t ; & l t ; r p o l y g o n s & g t ; & l t ; i d & g t ; 7 4 4 2 9 2 4 1 1 4 4 6 7 0 9 4 5 2 9 & l t ; / i d & g t ; & l t ; r i n g & g t ; 9 7 z z g v o n u C 4 M h I v D z D 3 H 9 R q 5 D - 0 B 4 U v t H x o B 5 F i E 8 I j j H r l B 2 u B 1 y E y D 0 s D 1 4 B t N r G 2 4 G w 8 F g 0 B x Y & l t ; / r i n g & g t ; & l t ; / r p o l y g o n s & g t ; & l t ; r p o l y g o n s & g t ; & l t ; i d & g t ; 7 4 4 2 9 2 4 1 1 4 4 6 7 0 9 4 5 3 0 & l t ; / i d & g t ; & l t ; r i n g & g t ; 7 4 7 7 k - q 3 w C s k v 5 B m 9 7 4 B l s p F u 6 i H & l t ; / r i n g & g t ; & l t ; / r p o l y g o n s & g t ; & l t ; r p o l y g o n s & g t ; & l t ; i d & g t ; 7 4 4 2 9 2 4 1 1 4 4 6 7 0 9 4 5 3 1 & l t ; / i d & g t ; & l t ; r i n g & g t ; y w 2 r x u 2 o x C i z g D n m v O 3 0 n D q p J 2 h 2 B y p J g j L 1 u D r 8 a 4 r h E p p L 5 n 2 E v l s B t w I i r k B h k K r m i B 3 8 L & l t ; / r i n g & g t ; & l t ; / r p o l y g o n s & g t ; & l t ; r p o l y g o n s & g t ; & l t ; i d & g t ; 7 4 4 2 9 2 4 1 8 3 1 8 6 5 7 1 2 6 5 & l t ; / i d & g t ; & l t ; r i n g & g t ; l t l w 3 2 u o x C t w W 2 Z v w W _ G 6 C q u D 5 F 4 G w E 4 C l D j O 3 H 9 E x W k C _ 8 O o I n E p y G x 1 T q w I - C 7 Z h F i C o I 8 g D 6 B z E m D i k C 9 D 8 z B 9 D y v F 8 E & l t ; / r i n g & g t ; & l t ; / r p o l y g o n s & g t ; & l t ; r p o l y g o n s & g t ; & l t ; i d & g t ; 7 4 4 2 9 2 4 1 8 3 1 8 6 5 7 1 2 6 6 & l t ; / i d & g t ; & l t ; r i n g & g t ; 2 r 9 k 9 - 3 s u C s E _ G k l D r S h D k C w F r B r B z M u t C i F 7 D & l t ; / r i n g & g t ; & l t ; / r p o l y g o n s & g t ; & l t ; r p o l y g o n s & g t ; & l t ; i d & g t ; 7 4 4 2 9 2 4 6 2 9 8 6 3 1 7 0 0 6 0 & l t ; / i d & g t ; & l t ; r i n g & g t ; r 1 - k g _ r m u C x g z B o 5 w B s z - B 3 k 7 J q 5 v V x s 0 D u m o D 1 t c 7 v v B & l t ; / r i n g & g t ; & l t ; / r p o l y g o n s & g t ; & l t ; r p o l y g o n s & g t ; & l t ; i d & g t ; 7 4 4 2 9 2 4 7 3 2 9 4 2 3 8 5 1 5 3 & l t ; / i d & g t ; & l t ; r i n g & g t ; - 9 r 6 p x w w u C 7 6 3 1 C t 9 8 0 K 8 r y v B n 5 h H 1 w n n B k 7 x c x - 1 W z _ - x J s 1 7 x B v h 2 J i 7 i V x l l o D 9 5 p k E 9 1 n 7 E 2 _ n Q j y k M 6 1 h 2 C 6 6 u 7 B 3 j p M 4 w _ H x l g o D h w l p B x z n r V l 5 x C 7 4 o U k _ 7 v J g i s V 7 o t w B o n h I & l t ; / r i n g & g t ; & l t ; / r p o l y g o n s & g t ; & l t ; r p o l y g o n s & g t ; & l t ; i d & g t ; 7 4 4 2 9 2 4 9 3 9 1 0 0 8 1 5 3 6 1 & l t ; / i d & g t ; & l t ; r i n g & g t ; q i 9 m 5 n j 0 w C x u B y C z r D 1 D s C h D 6 D 5 m B v B 6 B 8 r D l N j B k D n C j C & l t ; / r i n g & g t ; & l t ; / r p o l y g o n s & g t ; & l t ; r p o l y g o n s & g t ; & l t ; i d & g t ; 7 4 4 2 9 2 4 9 3 9 1 0 0 8 1 5 3 6 2 & l t ; / i d & g t ; & l t ; r i n g & g t ; i w t 2 r 9 0 q x C j I i f m l B r I k H q C v H q D - V r f w D i Y k F j G & l t ; / r i n g & g t ; & l t ; / r p o l y g o n s & g t ; & l t ; r p o l y g o n s & g t ; & l t ; i d & g t ; 7 4 4 2 9 2 5 3 1 7 0 5 7 9 3 7 4 0 9 & l t ; / i d & g t ; & l t ; r i n g & g t ; r p i r 7 - j l w C t _ 6 F - k p l F - 8 3 r F j z 0 R 9 4 n T s w q h C w 0 j p B t l s D q k i C 7 x 7 D l 4 j C q k n c u o n H 2 s v K z 5 l B o 3 4 M q x y E l 8 f x g P h g q F v p r R h p u 4 B i 7 3 r B 0 m 1 g H 9 s 0 w I g w u h F y n t U h i m p B r 6 1 C q g i S l k x k B x 7 v 8 B x t n r D z 9 7 M q - 3 S n 5 g V _ 1 g 1 B u t i j B i r 3 W 4 p 1 R o 7 k u B s x 5 P 4 u 5 N z u h H 4 i 1 9 B o s 8 H 9 2 l J y 9 p n D i u j H _ m 5 M z 3 u p D 4 y t f i l s L q h 3 X 6 z 3 C 6 g w 0 B 2 r w d v q t N x 3 t - C o i y b 2 j 8 B - 6 0 E t x v D u h k T - 1 h G 1 m s - B 4 h x I 0 8 j G r g 7 Q 4 l K _ i q E 0 m u X 2 i g I 6 t 9 B p y s H l v k D 0 l y w B 2 3 l D 9 z t o E - 6 8 R u 1 - G o 8 1 H p 8 6 B s 7 6 U z 9 p X p o _ f q r s U v g g N _ x 9 H p k _ N v h 8 K t w h L l 8 p s B t m 3 C 1 t z R s 2 v X 2 5 k j B s l r D k 2 s y Q h j o 2 C 2 i - h I - p 2 6 d o _ 0 7 L g 0 m t L z n 4 u J 3 s r H i r x x J - 5 n 3 f z i 1 h B - _ j l C z 8 q y I k n y n B - 7 _ k E v 1 s u C q 5 5 P u w 7 B g w z a 6 s p o H 8 s 2 4 O 3 g o u D i z n l C t 0 x V 5 g k r B 6 y p S t 6 g r C 8 0 w t B 8 v v - G - w z 0 B 9 g w N _ u q l C r y p u D 9 6 3 M g n g N 5 4 o x J 0 2 2 k B v v u g R l 5 j 4 T v 5 2 C v 8 s D t k 2 H 5 7 o B j z 2 i B 1 3 _ r G 1 1 _ D 7 4 g 9 E 0 q n Z 7 0 k I x 7 o L r 4 k I t 8 r 4 H 7 9 v 5 E 8 7 j q Q & l t ; / r i n g & g t ; & l t ; / r p o l y g o n s & g t ; & l t ; r p o l y g o n s & g t ; & l t ; i d & g t ; 7 4 4 2 9 2 5 3 1 7 0 5 7 9 3 7 4 1 0 & l t ; / i d & g t ; & l t ; r i n g & g t ; 8 u 2 m - 9 - 2 v C 4 z _ Z z 0 t K i 6 7 E l t w C g v q C h r c j - q B 5 7 i E w i _ D 4 z a y h k E s n t B q 2 M 5 g J t m C 7 8 t N 8 2 Y j 8 F k 8 l F t v 3 G 9 s p I v w 3 F 3 _ t o B 7 z r D 8 r _ I 0 x m D k t w C & l t ; / r i n g & g t ; & l t ; / r p o l y g o n s & g t ; & l t ; r p o l y g o n s & g t ; & l t ; i d & g t ; 7 4 4 2 9 2 5 3 8 5 7 7 7 4 1 4 1 4 9 & l t ; / i d & g t ; & l t ; r i n g & g t ; t 7 g m _ o l 2 v C w C x D o N 6 J 4 E x H j 0 B i C 7 G l H y D 8 K - I 3 d & l t ; / r i n g & g t ; & l t ; / r p o l y g o n s & g t ; & l t ; r p o l y g o n s & g t ; & l t ; i d & g t ; 7 4 4 2 9 2 5 5 2 3 2 1 6 3 6 7 6 1 7 & l t ; / i d & g t ; & l t ; r i n g & g t ; m i y n - 8 z q v C j L 3 T n L 6 J x L q J q C h F 5 0 C 6 u B n i C o D p C j U 0 N & l t ; / r i n g & g t ; & l t ; / r p o l y g o n s & g t ; & l t ; r p o l y g o n s & g t ; & l t ; i d & g t ; 7 4 4 2 9 2 5 5 2 3 2 1 6 3 6 7 6 1 8 & l t ; / i d & g t ; & l t ; r i n g & g t ; o q 7 o i 8 q 9 t C 4 G r I s C w o E p S 7 1 E 3 m B m w B s D y D o D 0 m M 2 s C o z D j C & l t ; / r i n g & g t ; & l t ; / r p o l y g o n s & g t ; & l t ; r p o l y g o n s & g t ; & l t ; i d & g t ; 7 4 4 2 9 2 5 5 9 1 9 3 5 8 4 4 3 5 3 & l t ; / i d & g t ; & l t ; r i n g & g t ; 5 t k s l 6 n 7 t C h L n i B - c - B k K 5 K v H m C n H 3 Q l W 4 B _ D _ T l 7 B l B w D 3 C r C 2 t B 9 D 8 C u E 2 y C g D 4 N y H k P t C i F 7 D & l t ; / r i n g & g t ; & l t ; / r p o l y g o n s & g t ; & l t ; r p o l y g o n s & g t ; & l t ; i d & g t ; 7 4 4 2 9 2 5 6 2 6 2 9 5 5 8 2 7 2 1 & l t ; / i d & g t ; & l t ; r i n g & g t ; 1 x z t 1 _ 2 t v C h I 8 G 3 D z H 8 L 6 B w D t C 0 B g D 8 E & l t ; / r i n g & g t ; & l t ; / r p o l y g o n s & g t ; & l t ; r p o l y g o n s & g t ; & l t ; i d & g t ; 7 4 4 2 9 2 5 6 2 6 2 9 5 5 8 2 7 2 2 & l t ; / i d & g t ; & l t ; r i n g & g t ; m z y - n m 2 t v C 0 G 8 G 2 E z H n K m I 3 C k D - D j C & l t ; / r i n g & g t ; & l t ; / r p o l y g o n s & g t ; & l t ; r p o l y g o n s & g t ; & l t ; i d & g t ; 7 4 4 2 9 2 5 6 6 0 6 5 5 3 2 1 0 8 9 & l t ; / i d & g t ; & l t ; r i n g & g t ; n 7 u h t - r p v C u 5 B g a _ Q n T h C s G j O 7 m B 9 C E u D j R r f t i I x C y D l E n G 6 9 K & l t ; / r i n g & g t ; & l t ; / r p o l y g o n s & g t ; & l t ; r p o l y g o n s & g t ; & l t ; i d & g t ; 7 4 4 2 9 2 5 6 6 0 6 5 5 3 2 1 0 9 0 & l t ; / i d & g t ; & l t ; r i n g & g t ; 0 7 h 2 p 4 o p v C w C w E 1 D q C 9 m B p E q I m F i F o W & l t ; / r i n g & g t ; & l t ; / r p o l y g o n s & g t ; & l t ; r p o l y g o n s & g t ; & l t ; i d & g t ; 7 4 4 2 9 2 5 6 6 0 6 5 5 3 2 1 0 9 1 & l t ; / i d & g t ; & l t ; r i n g & g t ; g n m l i 2 5 5 t C j L v D x D o 3 G 8 J k E h F 7 C p 8 C s 6 U 9 C x C w D t C p G 3 - B x w C 0 3 O m K & l t ; / r i n g & g t ; & l t ; / r p o l y g o n s & g t ; & l t ; r p o l y g o n s & g t ; & l t ; i d & g t ; 7 4 4 2 9 2 5 7 2 9 3 7 4 7 9 7 8 2 5 & l t ; / i d & g t ; & l t ; r i n g & g t ; 4 x z 7 g s 5 j u C v F y E 9 F j F - C z N u F v E 3 E y K u B g W & l t ; / r i n g & g t ; & l t ; / r p o l y g o n s & g t ; & l t ; r p o l y g o n s & g t ; & l t ; i d & g t ; 7 4 4 2 9 2 5 7 6 3 7 3 4 5 3 6 1 9 5 & l t ; / i d & g t ; & l t ; r i n g & g t ; 3 g o i _ o h x w C q E w E z D 5 L q R i 7 K k l H 6 h C 3 g E w E x L t L 4 C s C t _ B v L 6 C j D 5 R - g F j f y P w c u s E h n E w v B 0 v B r t F m j B 0 h B l Q 0 K 9 P o s C h G & l t ; / r i n g & g t ; & l t ; / r p o l y g o n s & g t ; & l t ; r p o l y g o n s & g t ; & l t ; i d & g t ; 7 4 4 2 9 2 5 8 6 6 8 1 3 7 5 1 2 9 7 & l t ; / i d & g t ; & l t ; r i n g & g t ; m p 6 9 k 9 3 j u C s E w E 6 C m J k N i H r O _ I g I 3 1 Q 8 B _ B o F l G y 2 I & l t ; / r i n g & g t ; & l t ; / r p o l y g o n s & g t ; & l t ; r p o l y g o n s & g t ; & l t ; i d & g t ; 7 4 4 2 9 2 5 8 6 6 8 1 3 7 5 1 2 9 8 & l t ; / i d & g t ; & l t ; r i n g & g t ; 3 p r t o 5 k s 0 C r D v D z D s C 0 v 4 B 2 4 B 2 x B r 9 F 4 e 3 g u B 1 D v w F y a o q C 3 D q G v H 3 4 m B q j G g m k F l S 7 o B 6 C l F - N p K k L 7 m D 5 x E y D - J n a 3 p C r 5 B u w G w p B k 7 E m g H n 5 G g w M - E 0 I x C z m D q g E l 8 C z C g C m D y i F l k B j m B r C u s C r J q d m T i i B 7 G n E p M k 3 O i 0 B 5 v I 0 t B p k B l G q E _ 5 B 5 2 B g R g N _ k B 3 w C o 5 B n w T i p E t 7 E - 6 C y H 8 C n L 0 z b 9 0 D u t B s 2 C h s B 5 C k F s W l 9 C w h D n f 6 h B y s O 4 B 6 B z E t G 3 V r C n C - n C - u E 0 j J u 0 C w s N h 7 I u g B 7 p B z 0 X j G & l t ; / r i n g & g t ; & l t ; / r p o l y g o n s & g t ; & l t ; r p o l y g o n s & g t ; & l t ; i d & g t ; 7 4 4 2 9 2 5 8 6 6 8 1 3 7 5 1 2 9 9 & l t ; / i d & g t ; & l t ; r i n g & g t ; r u 2 o z 9 p 3 v C y Q w J u E z D n D q w E s U 1 5 G h S w j D g G u F 1 C 3 E 7 w D 4 F l E n k D 7 - B p o F 5 p B 0 N & l t ; / r i n g & g t ; & l t ; / r p o l y g o n s & g t ; & l t ; r p o l y g o n s & g t ; & l t ; i d & g t ; 7 4 4 2 9 2 5 8 6 6 8 1 3 7 5 1 3 0 0 & l t ; / i d & g t ; & l t ; r i n g & g t ; 1 r g t 1 7 5 q u C 4 G g H 1 H t H 5 G 6 F p G 8 E & l t ; / r i n g & g t ; & l t ; / r p o l y g o n s & g t ; & l t ; r p o l y g o n s & g t ; & l t ; i d & g t ; 7 4 4 2 9 2 6 0 7 2 9 7 2 1 8 1 5 0 7 & l t ; / i d & g t ; & l t ; r i n g & g t ; 4 7 p x z 6 9 5 t C 5 B 9 O _ G 4 C 3 H j O i M 5 G r N _ b - D _ C & l t ; / r i n g & g t ; & l t ; / r p o l y g o n s & g t ; & l t ; r p o l y g o n s & g t ; & l t ; i d & g t ; 7 4 4 2 9 2 6 5 5 4 0 0 8 5 1 8 6 5 7 & l t ; / i d & g t ; & l t ; r i n g & g t ; - k p 3 t l q v v C j t G i z H - g D s 8 C q a - c - B n D g E k C v B h f 2 u B 8 n B 6 T j O i g B n D j F 7 N u Y _ h B y l C l 8 C 3 r B q v B 7 l B x G y h B m O 6 g B i b 9 v C & l t ; / r i n g & g t ; & l t ; / r p o l y g o n s & g t ; & l t ; r p o l y g o n s & g t ; & l t ; i d & g t ; 7 4 4 2 9 2 6 5 5 4 0 0 8 5 1 8 6 5 8 & l t ; / i d & g t ; & l t ; r i n g & g t ; i v 3 i 0 8 - x w C - n p B u r U - w q B - 7 N 5 u 2 B y g G z 6 - B h 4 y E 8 3 i C & l t ; / r i n g & g t ; & l t ; / r p o l y g o n s & g t ; & l t ; r p o l y g o n s & g t ; & l t ; i d & g t ; 7 4 4 2 9 2 7 4 1 3 0 0 1 9 7 7 8 7 1 & l t ; / i d & g t ; & l t ; r i n g & g t ; l 1 i x y l 0 p 0 C 3 3 E w 7 D i s B 2 C 9 r G 3 9 T x 2 E 2 g C u n D q N l F k G w F i 5 E _ B 5 8 D 2 k C k Y j J y q G l x B o Y 2 u C o i B 6 2 C 1 7 F 5 G 0 D r C i D u p E 7 u T & l t ; / r i n g & g t ; & l t ; / r p o l y g o n s & g t ; & l t ; r p o l y g o n s & g t ; & l t ; i d & g t ; 7 4 4 2 9 2 7 7 2 2 2 3 9 6 2 3 1 7 5 & l t ; / i d & g t ; & l t ; r i n g & g t ; 9 m 3 1 1 7 y i 0 C 6 M 5 9 B r I 3 H i U l K 4 9 B 9 J l E g F - L & l t ; / r i n g & g t ; & l t ; / r p o l y g o n s & g t ; & l t ; r p o l y g o n s & g t ; & l t ; i d & g t ; 7 4 4 2 9 2 8 4 7 8 1 5 3 8 6 7 2 6 5 & l t ; / i d & g t ; & l t ; r i n g & g t ; 1 v _ z 3 m k v v C k h 7 H 9 _ p F 8 k m B - 0 i C o n S - o n B n g - C w w f & l t ; / r i n g & g t ; & l t ; / r p o l y g o n s & g t ; & l t ; r p o l y g o n s & g t ; & l t ; i d & g t ; 7 4 4 2 9 3 0 1 2 7 4 2 1 3 0 8 9 3 3 & l t ; / i d & g t ; & l t ; r i n g & g t ; 3 y 7 v 3 6 h _ w C s 3 v X t 4 5 c r v 5 x F u s t 8 B k x h u C & l t ; / r i n g & g t ; & l t ; / r p o l y g o n s & g t ; & l t ; r p o l y g o n s & g t ; & l t ; i d & g t ; 7 4 4 2 9 3 0 1 6 1 7 8 1 0 4 7 3 2 8 & l t ; / i d & g t ; & l t ; r i n g & g t ; q x r w 8 5 0 h v C t F 9 O 5 F l F k M g G 5 M 5 G h H 0 H u H 0 N & l t ; / r i n g & g t ; & l t ; / r p o l y g o n s & g t ; & l t ; r p o l y g o n s & g t ; & l t ; i d & g t ; 7 4 4 2 9 3 2 5 3 2 6 0 2 9 9 4 6 8 9 & l t ; / i d & g t ; & l t ; r i n g & g t ; i m v s v y 4 o y C o n P 3 S 0 y M 5 v K q 9 P l I 5 F l F - E 5 _ 5 B 7 2 O 6 2 N 6 t C 8 B h H u L g C k D g D 8 u F & l t ; / r i n g & g t ; & l t ; / r p o l y g o n s & g t ; & l t ; r p o l y g o n s & g t ; & l t ; i d & g t ; 7 4 4 2 9 3 5 5 9 0 6 1 9 7 0 9 4 6 4 & l t ; / i d & g t ; & l t ; r i n g & g t ; w j 0 5 7 r 2 q w C 4 G x L 9 K h D m C v C w D s P m F s H & l t ; / r i n g & g t ; & l t ; / r p o l y g o n s & g t ; & l t ; r p o l y g o n s & g t ; & l t ; i d & g t ; 7 4 4 2 9 3 6 6 9 0 1 3 1 3 3 7 2 2 6 & l t ; / i d & g t ; & l t ; r i n g & g t ; x 2 - p 2 y r 9 t C s E s q C 2 E k J 5 5 Z g q B u F - G 2 H l 6 P h w E 8 E & l t ; / r i n g & g t ; & l t ; / r p o l y g o n s & g t ; & l t ; r p o l y g o n s & g t ; & l t ; i d & g t ; 7 4 4 2 9 3 6 9 9 9 3 6 8 9 8 2 5 3 3 & l t ; / i d & g t ; & l t ; r i n g & g t ; 3 4 8 w y 8 2 o u C x F s a x u C i t R t p T 7 4 E p o B s 6 s C i V h I p L z D 1 B j D - C p H 8 L u g D 0 d 3 7 F 6 B s 2 B u o B t f 3 p C 3 7 C 0 g E 6 7 I z 5 B 6 D c 0 F 1 E m P _ 9 B 4 B 8 B 6 h E 1 C 3 C m F - D _ C & l t ; / r i n g & g t ; & l t ; / r p o l y g o n s & g t ; & l t ; r p o l y g o n s & g t ; & l t ; i d & g t ; 7 4 4 2 9 3 7 1 0 2 4 4 8 1 9 7 6 3 3 & l t ; / i d & g t ; & l t ; r i n g & g t ; 8 k 2 1 2 y q 9 t C y - N 9 3 a i k B g t s L 5 3 L y 9 2 D 4 x k B v v 1 C y g i D q k G y w j H u z _ V 6 _ m B 2 - 9 P 7 p 1 J 9 r q G 0 o h C r 4 D & l t ; / r i n g & g t ; & l t ; / r p o l y g o n s & g t ; & l t ; r p o l y g o n s & g t ; & l t ; i d & g t ; 7 4 4 2 9 3 7 1 0 2 4 4 8 1 9 7 6 3 4 & l t ; / i d & g t ; & l t ; r i n g & g t ; o 5 y m t i l h u C r y x M y m x D h 2 t E 4 6 k Q k r 3 B j v h E l 7 _ B 0 t 5 E 8 q 5 b v 9 k B 1 j o B 3 - 6 C 6 r j K s _ 5 B w w m C h 6 w F w k _ F i 2 8 C l 5 v B 2 x H t j X _ 1 m B r v 4 F r i w B o t s C x m Q v n i B h 7 M 1 p t B x 7 J 4 z t B l - 9 C 0 j 5 B 4 p e 4 6 r I n h V t 8 E l x k C k v z E k 2 E 9 u G m s G g w m B _ y t D v 6 s T - x 6 Y 6 p n w B - 8 g B u _ 4 i B q u 7 L n r 2 E u n 5 P _ 4 s J m v o E z i R i 8 F y 9 j C y z U p 2 6 B 4 s Z k 3 2 D r 9 i B 1 z 4 F r 1 h C p w 1 D x q _ G q x o M h 1 q C 4 4 m C 3 w h D 5 3 x B l h y E - r J 2 - q q B _ m D w w 9 1 B g m 1 Q v w n C o 7 t L j u q F 2 t y F 8 - 0 F 1 - w H i _ g C o g o S n - l B 9 g 2 D 6 3 o B g g 2 B m 0 u R _ 8 2 C 7 n W 7 9 g B g k 5 P n p o D o v z C y 8 s C x s x N h y t M 4 9 g J 0 z y G j k t F _ 5 h N j u p G g 9 t B 0 y j D n p _ O h _ o B i 8 g e q k 0 V o m j D 0 u 1 B v - 5 C 8 k h H 2 j o I - z _ D j s o d r 5 5 r C - 6 m F k r o x C w m 2 E z s 8 j B q k 3 S q s o I o v s t C w 7 7 E j 5 i W 5 t 8 H j q I j 8 2 E 9 g F v j 4 C 9 p F 9 9 - L 9 h P w x S 7 v H y 4 o M _ 3 m O w t s J t 4 q C i z u B n t y N u 8 3 I v 3 m n B j 4 t f o 1 q E 3 s j C 0 9 r I l 3 9 B r 8 E 9 u y X _ 0 z B 5 i j E 7 z t D n 6 3 B 0 o i C 1 0 x G j 5 a q q M g 6 o H p z l H j 4 u I 9 y k B n n E k x X i 6 - I h p r O o r h B p l o J s 7 p J - m n E z p y E j q _ Q v v 3 U 7 v h B m n S - y X v w h D _ 6 4 B v u 6 C n v f 5 i - F 5 l p G 9 0 3 G w 8 z H x 0 w S r k h C m - 4 B 5 6 s D j i N t _ 4 C 4 p I z j 4 C 4 p w D u g m C w o i U 5 0 n D r 6 J 6 w 9 D y 4 h V j j 5 J w 2 j R q g 5 p C g q 5 B m 3 y C _ _ z C 6 4 g K r z w L q n 8 C - n _ B z 5 k y B p _ q B 2 v Y g q 9 C j s x B v 1 m B 3 i v D m 5 O 1 5 m C r y p C k l g C w i R u w n T o j K 3 j I 6 j - B p 7 b n s 0 B g k V g _ z C u w 6 S t 2 i K l o u 6 D 3 t i B j u 2 C h v n F 5 j r Z 8 h t u E 1 m v p E n 6 o Q r 7 6 I 4 4 w u B j o s 2 B g p m R - h _ C 0 n q C 4 s 0 1 B 2 l l b n 5 j 3 C q w h 2 B 9 k u 8 D v n s q C p - w O 0 w 8 E t m x E o 2 j M o 9 s B i y 2 B 0 r l F 9 q g G g g w C l 3 j F l z P k s t J x t 9 B 7 u Q u z z K 5 x F _ v V i 7 p B - 5 E m - u D _ 7 Y g 4 l F s h G 4 7 k B 4 h V q 8 U 6 - b 9 9 s C h 1 5 F 9 o W x x S - w O h 6 p L n j 6 B 5 2 - J i o q B v - h C & l t ; / r i n g & g t ; & l t ; / r p o l y g o n s & g t ; & l t ; r p o l y g o n s & g t ; & l t ; i d & g t ; 7 4 4 2 9 3 7 1 0 2 4 4 8 1 9 7 6 3 5 & l t ; / i d & g t ; & l t ; r i n g & g t ; - p p w m 8 8 5 t C 0 J g H 7 H g E v B 3 G w L 4 K n C j C & l t ; / r i n g & g t ; & l t ; / r p o l y g o n s & g t ; & l t ; r p o l y g o n s & g t ; & l t ; i d & g t ; 7 4 4 2 9 3 7 1 3 6 8 0 7 9 3 6 0 0 9 & l t ; / i d & g t ; & l t ; r i n g & g t ; q 1 _ 3 h h r r v C - K 6 G 7 F s M n t B i i B u D h H 0 H 7 I g b & l t ; / r i n g & g t ; & l t ; / r p o l y g o n s & g t ; & l t ; r p o l y g o n s & g t ; & l t ; i d & g t ; 7 4 4 2 9 3 7 2 0 5 5 2 7 4 1 2 7 3 8 & l t ; / i d & g t ; & l t ; r i n g & g t ; r l n - 7 6 q 7 t C t D q 2 Q x 5 E m k I 2 E l F r 0 B 2 t C w 9 M g 8 I _ l C z E j E h Q 7 j B k r G t e _ E s g B & l t ; / r i n g & g t ; & l t ; / r p o l y g o n s & g t ; & l t ; r p o l y g o n s & g t ; & l t ; i d & g t ; 7 4 4 2 9 3 9 3 0 1 4 7 1 4 5 3 1 9 2 & l t ; / i d & g t ; & l t ; r i n g & g t ; v x _ g w - 6 z w C u r b n I 4 E i E 4 t O y Y i i B 4 X _ B n 0 E z E 2 H j G & l t ; / r i n g & g t ; & l t ; / r p o l y g o n s & g t ; & l t ; r p o l y g o n s & g t ; & l t ; i d & g t ; 7 4 4 2 9 3 9 3 0 1 4 7 1 4 5 3 1 9 3 & l t ; / i d & g t ; & l t ; r i n g & g t ; n v 8 i g v 0 g v C k l J y s g B 4 s b r r q I h 2 z D 8 k n F q x o D - u n H _ y o X l w M & l t ; / r i n g & g t ; & l t ; / r p o l y g o n s & g t ; & l t ; r p o l y g o n s & g t ; & l t ; i d & g t ; 7 4 4 2 9 3 9 3 0 1 4 7 1 4 5 3 1 9 4 & l t ; / i d & g t ; & l t ; r i n g & g t ; 1 s p q l r j h v C m n 3 F r - l B 3 j h I u 7 _ B 1 0 p B & l t ; / r i n g & g t ; & l t ; / r p o l y g o n s & g t ; & l t ; r p o l y g o n s & g t ; & l t ; i d & g t ; 7 4 4 2 9 3 9 3 0 1 4 7 1 4 5 3 1 9 5 & l t ; / i d & g t ; & l t ; r i n g & g t ; 4 k 3 3 k p l 8 0 C v q D g s R r r H 6 4 0 B w y B v l F 4 f i n E z D s C j F 6 D 7 p C l z I _ 1 B r z H 9 _ E i y F m y N n 1 T n 7 D x E n E n G 9 3 D & l t ; / r i n g & g t ; & l t ; / r p o l y g o n s & g t ; & l t ; r p o l y g o n s & g t ; & l t ; i d & g t ; 7 4 4 2 9 3 9 3 0 1 4 7 1 4 5 3 1 9 6 & l t ; / i d & g t ; & l t ; r i n g & g t ; t l 9 u u 2 2 9 u C 9 u B w E 8 l B 7 K - X i N z D n D j F 9 C 4 g D m I n E w K t N j V w D g C 0 H 5 I 5 C h E j G & l t ; / r i n g & g t ; & l t ; / r p o l y g o n s & g t ; & l t ; r p o l y g o n s & g t ; & l t ; i d & g t ; 7 4 4 2 9 4 0 1 2 6 1 0 5 1 7 4 0 1 7 & l t ; / i d & g t ; & l t ; r i n g & g t ; 2 o y y 6 i g p 1 C 6 9 P k o R k r _ D 4 2 j D l 7 n B i t X 1 x v B k o Y 0 z b & l t ; / r i n g & g t ; & l t ; / r p o l y g o n s & g t ; & l t ; r p o l y g o n s & g t ; & l t ; i d & g t ; 7 4 4 2 9 4 1 3 6 3 0 5 5 7 5 5 2 6 7 & l t ; / i d & g t ; & l t ; r i n g & g t ; o 8 o 3 7 r x 4 w C y l D n l C 6 G 7 F z H 8 p B 4 6 H v E 1 E k F j G & l t ; / r i n g & g t ; & l t ; / r p o l y g o n s & g t ; & l t ; r p o l y g o n s & g t ; & l t ; i d & g t ; 7 4 4 2 9 4 1 3 6 3 0 5 5 7 5 5 2 6 8 & l t ; / i d & g t ; & l t ; r i n g & g t ; p 5 u 6 w k g 5 w C v x F 8 6 D z 9 B 1 X l T o z B Z l _ B x L - B k K q k B v b g B v _ C 9 z B 3 s B 2 u B z y C 8 9 M 1 r B 6 9 B C 8 c y L v M i n B 5 j K _ 0 C y r C & l t ; / r i n g & g t ; & l t ; / r p o l y g o n s & g t ; & l t ; r p o l y g o n s & g t ; & l t ; i d & g t ; 7 4 4 2 9 4 2 2 5 6 4 0 8 9 5 2 8 3 3 & l t ; / i d & g t ; & l t ; r i n g & g t ; i _ 1 4 z 4 x 9 u C j I i H 1 B i Z x S j d 6 C q G 8 D x C 5 r B _ X r B t M _ g B p Q 9 I j C & l t ; / r i n g & g t ; & l t ; / r p o l y g o n s & g t ; & l t ; r p o l y g o n s & g t ; & l t ; i d & g t ; 7 4 4 2 9 6 0 3 9 8 3 5 0 8 1 1 1 3 7 & l t ; / i d & g t ; & l t ; r i n g & g t ; w 8 1 _ 3 u z r 0 C 4 G p I z D p - D j D 0 v Y 4 Y u F 3 H _ p B z R w F 1 E j J s _ C 2 G 0 H 4 5 M 6 p J 5 C k D g D l C & l t ; / r i n g & g t ; & l t ; / r p o l y g o n s & g t ; & l t ; r p o l y g o n s & g t ; & l t ; i d & g t ; 7 4 4 2 9 6 0 3 9 8 3 5 0 8 1 1 1 3 8 & l t ; / i d & g t ; & l t ; r i n g & g t ; z z x p 7 t h 2 v C n g 0 B n j u D p q D n v o S x l X s y 7 E t 0 u F 0 u I 5 9 6 H 3 u n B k - m D y z n L 5 8 g B u v x B u l 0 B y 9 Z t r _ C k o o C 3 3 q B & l t ; / r i n g & g t ; & l t ; / r p o l y g o n s & g t ; & l t ; r p o l y g o n s & g t ; & l t ; i d & g t ; 7 4 4 2 9 6 0 3 9 8 3 5 0 8 1 1 1 3 9 & l t ; / i d & g t ; & l t ; r i n g & g t ; p y 0 m h o 8 v w C l o 8 B - 1 e y p N 7 v w J 1 n f o 9 i B h l 3 G & l t ; / r i n g & g t ; & l t ; / r p o l y g o n s & g t ; & l t ; r p o l y g o n s & g t ; & l t ; i d & g t ; 7 4 4 2 9 6 0 3 9 8 3 5 0 8 1 1 1 4 0 & l t ; / i d & g t ; & l t ; r i n g & g t ; 4 s n 4 k 1 y v w C j w w d w k c t 0 3 B h v z B k p x C p u g I v q P 3 g g B 4 t _ I & l t ; / r i n g & g t ; & l t ; / r p o l y g o n s & g t ; & l t ; r p o l y g o n s & g t ; & l t ; i d & g t ; 7 4 4 2 9 6 0 4 6 7 0 7 0 2 8 7 8 7 3 & l t ; / i d & g t ; & l t ; r i n g & g t ; v o 0 6 8 o y 8 t C u k 3 B x 9 m D 6 V 7 m I _ y N q h g D i x u D t w 2 B r 1 U _ y l B v h 2 B k j 2 C r y g B - j i T 3 2 r D _ j x I 7 u V m v G v i m r C q g k S 3 4 j D 5 1 z B m k h U 8 5 p B 5 3 y C & l t ; / r i n g & g t ; & l t ; / r p o l y g o n s & g t ; & l t ; r p o l y g o n s & g t ; & l t ; i d & g t ; 7 4 4 2 9 6 0 4 6 7 0 7 0 2 8 7 8 7 4 & l t ; / i d & g t ; & l t ; r i n g & g t ; k 4 r i 4 i 9 q 0 C s E y E 6 C i E 9 E 1 R 4 B 8 B 1 E 0 H l C v Y & l t ; / r i n g & g t ; & l t ; / r p o l y g o n s & g t ; & l t ; r p o l y g o n s & g t ; & l t ; i d & g t ; 7 4 4 2 9 6 0 6 0 4 5 0 9 2 4 1 3 4 5 & l t ; / i d & g t ; & l t ; r i n g & g t ; z p - l j s l 2 v C w C v D p P 3 F m E x H t B u D 8 o B 2 B p C g F u B & l t ; / r i n g & g t ; & l t ; / r p o l y g o n s & g t ; & l t ; r p o l y g o n s & g t ; & l t ; i d & g t ; 7 4 4 2 9 6 1 9 7 8 8 9 8 7 7 6 0 6 5 & l t ; / i d & g t ; & l t ; r i n g & g t ; 3 k o k z 5 _ n u C u J 7 1 B r r D 0 E n D j O 2 o F 6 5 C z 7 B l o D u F l R m j B r G v j G - P o F i F u 7 B & l t ; / r i n g & g t ; & l t ; / r p o l y g o n s & g t ; & l t ; r p o l y g o n s & g t ; & l t ; i d & g t ; 7 4 4 2 9 6 1 9 7 8 8 9 8 7 7 6 0 6 6 & l t ; / i d & g t ; & l t ; r i n g & g t ; 6 2 8 t 5 p - _ t C w C v D 4 C s B u q B - E 4 B 7 G n E m n B j G & l t ; / r i n g & g t ; & l t ; / r p o l y g o n s & g t ; & l t ; r p o l y g o n s & g t ; & l t ; i d & g t ; 7 4 4 2 9 6 2 4 5 9 9 3 5 1 1 3 2 1 7 & l t ; / i d & g t ; & l t ; r i n g & g t ; j p s s g m 3 q w C v F g H v r O 9 W h D - C w F 4 F m F 4 7 O 0 H 7 D & l t ; / r i n g & g t ; & l t ; / r p o l y g o n s & g t ; & l t ; r p o l y g o n s & g t ; & l t ; i d & g t ; 7 4 4 2 9 6 2 4 5 9 9 3 5 1 1 3 2 1 8 & l t ; / i d & g t ; & l t ; r i n g & g t ; w z q 2 n j 7 m x C y J 0 f x I z H v B v C 3 y B 0 D k D g D _ C & l t ; / r i n g & g t ; & l t ; / r p o l y g o n s & g t ; & l t ; r p o l y g o n s & g t ; & l t ; i d & g t ; 7 4 4 2 9 6 2 5 2 8 6 5 4 5 8 9 9 5 3 & l t ; / i d & g t ; & l t ; r i n g & g t ; p 6 2 x 3 p 6 n u C m f n L w E - B 3 i E 5 H T j D _ v I m q B 5 s g B - t V x C w D n E y K l g J 8 g B 0 j C 8 u F s _ C _ 7 Q 5 P m 7 B & l t ; / r i n g & g t ; & l t ; / r p o l y g o n s & g t ; & l t ; r p o l y g o n s & g t ; & l t ; i d & g t ; 7 4 4 2 9 6 2 5 2 8 6 5 4 5 8 9 9 5 4 & l t ; / i d & g t ; & l t ; r i n g & g t ; _ l q k z h g r u C 9 S y E 4 E o G 0 I 6 B 1 C 2 D r C i D 8 C & l t ; / r i n g & g t ; & l t ; / r p o l y g o n s & g t ; & l t ; r p o l y g o n s & g t ; & l t ; i d & g t ; 7 4 4 2 9 6 2 5 2 8 6 5 4 5 8 9 9 5 5 & l t ; / i d & g t ; & l t ; r i n g & g t ; w j 3 r s w - q u C q 5 B p I p F j D k C 9 a y Y w F h H m D p C 7 D x P & l t ; / r i n g & g t ; & l t ; / r p o l y g o n s & g t ; & l t ; r p o l y g o n s & g t ; & l t ; i d & g t ; 7 4 4 2 9 6 2 5 2 8 6 5 4 5 8 9 9 5 6 & l t ; / i d & g t ; & l t ; r i n g & g t ; 6 n - u g 7 2 w w C y C v D 1 L v u C 4 y B g K 1 H - C _ v C _ d 5 E v J s L _ B j B 5 6 C _ p E 7 D & l t ; / r i n g & g t ; & l t ; / r p o l y g o n s & g t ; & l t ; r p o l y g o n s & g t ; & l t ; i d & g t ; 7 4 4 2 9 6 2 5 2 8 6 5 4 5 8 9 9 5 7 & l t ; / i d & g t ; & l t ; r i n g & g t ; 2 y q l u z s x w C 7 4 i B 4 p f r 1 1 C r x 1 C x w y C t 1 g F z s i C l w w B x g o B 7 5 o B g w n E u g R 1 y j B i 3 R 5 p L 9 q k B _ j T u 6 R j 2 K y 2 k C 8 4 2 C 6 x 1 F & l t ; / r i n g & g t ; & l t ; / r p o l y g o n s & g t ; & l t ; r p o l y g o n s & g t ; & l t ; i d & g t ; 7 4 4 2 9 6 2 5 9 7 3 7 4 0 6 6 6 8 9 & l t ; / i d & g t ; & l t ; r i n g & g t ; m t v j u o y u u C 6 3 4 B x r J g u N 1 h m C 2 i w B y t b g q 5 R t 7 0 B - 9 K m 4 h B 8 y R y 0 v D & l t ; / r i n g & g t ; & l t ; / r p o l y g o n s & g t ; & l t ; r p o l y g o n s & g t ; & l t ; i d & g t ; 7 4 4 2 9 6 4 7 9 6 3 9 7 3 2 2 2 4 1 & l t ; / i d & g t ; & l t ; r i n g & g t ; 2 z o j u 9 w _ w C w C w E - B s C 9 1 C k x C _ D i C w D 3 C p Q o k C k 8 B 8 E & l t ; / r i n g & g t ; & l t ; / r p o l y g o n s & g t ; & l t ; r p o l y g o n s & g t ; & l t ; i d & g t ; 7 4 4 2 9 6 4 8 6 5 1 1 6 7 9 8 9 7 8 & l t ; / i d & g t ; & l t ; r i n g & g t ; 6 - 5 - 5 2 x o y C g f h 9 B 3 l C y E n Y o 8 N n I 3 D i E 8 I t 4 G u q D 1 Q l 7 B z Q 7 6 D p 7 B 1 Q l 7 B w 0 K - r K 7 g B 5 M l l B k x G _ S l R o F i F l C u C q l B 0 _ C 1 d k 0 B 6 k B y R 8 r K 4 g B t n C 2 h F r j E r w B & l t ; / r i n g & g t ; & l t ; / r p o l y g o n s & g t ; & l t ; r p o l y g o n s & g t ; & l t ; i d & g t ; 7 4 4 2 9 6 5 1 7 4 3 5 4 4 4 4 2 8 9 & l t ; / i d & g t ; & l t ; r i n g & g t ; k 1 w z v g q o u C v F t I s x C u Q 0 a 9 7 H g 0 C w R z v B l 2 B 1 F n D q C v K 7 N w u B 7 Q i s I w 8 I 1 V 0 T r 1 I 2 B o O g n B s K t 5 C z n C & l t ; / r i n g & g t ; & l t ; / r p o l y g o n s & g t ; & l t ; r p o l y g o n s & g t ; & l t ; i d & g t ; 7 4 4 2 9 6 7 0 9 8 4 9 9 7 9 2 8 9 7 & l t ; / i d & g t ; & l t ; r i n g & g t ; t i j k t 3 3 h v C v F v h E 5 F i J 9 C 2 O 2 T m I 3 C k D y W t C i D j G & l t ; / r i n g & g t ; & l t ; / r p o l y g o n s & g t ; & l t ; r p o l y g o n s & g t ; & l t ; i d & g t ; 7 4 4 2 9 6 8 0 9 4 9 3 2 2 0 5 5 6 9 & l t ; / i d & g t ; & l t ; r i n g & g t ; x k n 1 v z 6 6 t C v l q y P t 3 8 v E l k j x H s u u d g 7 5 6 I 6 u - q W t y s i I 3 h r 7 R p t 8 k D 1 1 1 y J l 9 1 r s D 5 k - o H m s 1 E i y p J r g k H w n 6 _ B 4 x r - F k 5 m J q 1 x I t n t E 5 _ 2 y B 4 h q 5 o B 6 6 8 2 S 0 y t y I 5 v 0 6 D n p _ J x 4 s e m 5 x 4 B 0 o g 6 S t n 2 2 K x _ 3 w j B 9 x - Q 4 z m J 0 p 4 n R 4 y j o U q 1 n 5 I g 3 n u C j - 6 5 F 9 n m T u 3 u 6 C r x 0 1 C t r g 5 B 0 - s v R z g x i B 3 8 4 y C n u i 2 I _ j w s C s j 9 0 C 8 t 8 3 L u x w x K 7 j 9 o B q 7 i h P m 5 m g C l - 2 r O l 3 v o B j v g 1 D v w q m B w t 2 F q i s a 2 r 8 I s n g v B j - m v U g m 6 5 B 3 2 s x C 5 h v h B w x 9 p D i t r u B t v j g U 1 p 6 u C j t 2 K m m _ g C m 8 _ B m h w i B 6 k 8 U m 7 l B 5 3 9 H _ u u D 1 g o C 7 j j Y v h e 6 o g G 1 q k D i 5 s D 5 n g F 4 j 5 x C i 7 u P r l m 3 F x g j 4 B o i w k C h q p N t p - h B 5 o 4 K x 5 g G 8 x l w B g 2 _ q E k 8 s 1 E i l 8 J w - p F o 2 g 8 B t 5 y s D n g t C s z q c u 6 q C m k l F r m 0 I 9 7 7 f 5 x 1 L j v x 3 B g r i K r m - G k h 1 y I m i 4 Q 9 _ r 8 B 9 3 8 j B n 4 m w B 3 y s S 6 l _ E h s 9 K h p z O m 0 6 m C 5 7 v o B n n 0 0 J z k 3 x B p u k t B k 9 v B 6 n 1 C 2 h u D w 7 y C i o j C y n w d _ - _ S - m v 2 G 3 l w n C 4 o 5 E q m k G h 2 4 G 1 h i P y k 5 C y _ q P 6 9 r - E p s v q B 8 t i l C u k 4 f 7 t p H r i i J k x j g B x s 8 x E z o 7 y S 7 w i t T 9 n g j I v 0 - y C 1 t x 7 D 0 x u h M j 9 2 g B t l 0 Q r 2 u O k m 2 E x 9 - D v j h o C g 2 1 8 B 0 2 j E 7 y _ F k 7 6 x W m w 4 5 B & l t ; / r i n g & g t ; & l t ; / r p o l y g o n s & g t ; & l t ; r p o l y g o n s & g t ; & l t ; i d & g t ; 7 4 4 2 9 6 8 1 6 3 6 5 1 6 8 2 3 0 5 & l t ; / i d & g t ; & l t ; r i n g & g t ; k 5 2 1 8 j y o x C r 4 R u E z D n F i x C u G o 8 L 4 P j y E _ 1 B 5 J 0 t G v E g C r C 0 1 C y D g C 0 B - D 9 7 V & l t ; / r i n g & g t ; & l t ; / r p o l y g o n s & g t ; & l t ; r p o l y g o n s & g t ; & l t ; i d & g t ; 7 4 4 2 9 6 8 3 3 5 4 5 0 3 7 4 1 4 5 & l t ; / i d & g t ; & l t ; r i n g & g t ; l 5 2 q r l 9 m x C 2 G 9 c 7 F i J k C 6 B 7 r B g C 0 B - D j C & l t ; / r i n g & g t ; & l t ; / r p o l y g o n s & g t ; & l t ; r p o l y g o n s & g t ; & l t ; i d & g t ; 7 4 4 2 9 6 8 3 3 5 4 5 0 3 7 4 1 4 6 & l t ; / i d & g t ; & l t ; r i n g & g t ; x u s x o v v m x C p D u E j P 6 C s Z g x B 3 H x H h 1 B _ G 6 C l F - E 4 4 B 3 F h C l F x H 9 b p L y E - W j F 7 g B r O 3 F p F i E - E h u B _ G 6 C l F _ I 4 4 B i N 2 C h X j F 4 Y l D g H 3 D i E x H u x B r I p F j D x H s k B r I h C k J v H n D 2 J y E 2 U q G r b j Y o V 8 G 1 D m E q C _ D t B 6 B p - E 4 F 2 B o _ x Z p G 3 P & l t ; / r i n g & g t ; & l t ; / r p o l y g o n s & g t ; & l t ; r p o l y g o n s & g t ; & l t ; i d & g t ; 7 4 4 2 9 6 8 3 3 5 4 5 0 3 7 4 1 4 7 & l t ; / i d & g t ; & l t ; r i n g & g t ; 1 w m 3 r 5 5 w u C w Q t D r I n F h F g o F 2 t D 8 - B v q E 9 E w F 7 l B 1 U i D n o C 5 7 E z - I & l t ; / r i n g & g t ; & l t ; / r p o l y g o n s & g t ; & l t ; r p o l y g o n s & g t ; & l t ; i d & g t ; 7 4 4 2 9 6 8 3 6 9 8 1 0 1 1 2 5 1 3 & l t ; / i d & g t ; & l t ; r i n g & g t ; w s g 1 3 w - z w C h t J 0 p C p I 3 D k Q 6 P 2 u B q r D q h D 3 C 2 B i F j C & l t ; / r i n g & g t ; & l t ; / r p o l y g o n s & g t ; & l t ; r p o l y g o n s & g t ; & l t ; i d & g t ; 7 4 4 2 9 6 8 4 0 4 1 6 9 8 5 0 8 8 1 & l t ; / i d & g t ; & l t ; r i n g & g t ; n z 5 2 4 o 2 w w C 7 q s G k w k T y l 3 G r v 4 D o g v M i - 1 S v v 6 K u j 7 B _ n v C x m h B w i 8 2 C h _ m H 1 h v F r g k E p k 1 U & l t ; / r i n g & g t ; & l t ; / r p o l y g o n s & g t ; & l t ; r p o l y g o n s & g t ; & l t ; i d & g t ; 7 4 4 2 9 6 9 1 6 0 0 8 4 0 9 4 9 7 7 & l t ; / i d & g t ; & l t ; r i n g & g t ; y 3 y o _ n q h u C y p 1 n I 8 7 8 u B 4 5 h E _ 0 n p B i p z T t 1 j R z 1 3 n B r l - a p t i - K 7 9 l R 4 5 n w B 8 h s _ B i r - Q 5 8 3 k B k 7 2 k C n n t a & l t ; / r i n g & g t ; & l t ; / r p o l y g o n s & g t ; & l t ; r p o l y g o n s & g t ; & l t ; i d & g t ; 7 4 4 2 9 6 9 1 6 0 0 8 4 0 9 4 9 7 8 & l t ; / i d & g t ; & l t ; r i n g & g t ; u p k w - m m r 0 C 7 q H _ 5 B 0 z I 1 F 7 i B x i B 7 9 B i 7 D v i L 0 3 M 2 v j B h m R 9 T u 4 G - 7 r B u C v D n m C 2 C s C j F y 4 D - u N r 2 C m s d t i B k z H 2 k J t - Z 8 G 4 E q C m C 4 w J 5 v p D 2 1 B x 9 K - U i L y 8 G v p C o w B x n H o 4 B 8 x C i J r s K _ m a u k - B 0 _ d 1 1 a y 1 K p h w B v C g z N o z F l E n M 8 q K 6 u i B h q B v U w S i F s s C k l q B 6 - X u v i B 3 x J 6 _ D 7 u D 6 r J g v B y h D 1 p C j 0 H 8 v H x y R s U - E u F j i C g I z g B 4 5 C 1 7 C p 8 C 8 L _ 1 F l P s C j D 7 v d j O 6 C v L 8 y E _ 5 B z D s C x K x u F 0 w B x H p h B 8 P 4 u I 1 z B g t G n h C m I 5 C h E 1 j D 0 H 1 E s L g 2 B z C g C r C w H - F k y B z l C - u B x h D o l B n X _ s B 1 w C n o C 0 H 2 B w g G p y B z x E 5 G 2 D 0 H 1 j B m 7 B r w C 3 j B h k K p J z z C j E - D j C o h C g h C 3 - 2 B 2 y b 1 w C w 0 B 7 D & l t ; / r i n g & g t ; & l t ; / r p o l y g o n s & g t ; & l t ; r p o l y g o n s & g t ; & l t ; i d & g t ; 7 4 4 2 9 6 9 1 6 0 0 8 4 0 9 4 9 7 9 & l t ; / i d & g t ; & l t ; r i n g & g t ; k 0 i h n j r 4 v C p _ m B x 3 f k _ 0 B h 5 U 3 4 t L 8 y j M u 1 c 5 n U - x W x q S 7 j a r o n D n i p B x - 3 B t 3 a t s w B _ j h D 7 n 6 D g k T & l t ; / r i n g & g t ; & l t ; / r p o l y g o n s & g t ; & l t ; r p o l y g o n s & g t ; & l t ; i d & g t ; 7 4 4 2 9 6 9 1 6 0 0 8 4 0 9 4 9 8 0 & l t ; / i d & g t ; & l t ; r i n g & g t ; m 2 y t n h q 2 v C 2 G 8 G k K g K z L n I z D k E g E - s B j r B m - B 8 n B _ S 5 J l H k D - Y 7 Y m n H g s C & l t ; / r i n g & g t ; & l t ; / r p o l y g o n s & g t ; & l t ; r p o l y g o n s & g t ; & l t ; i d & g t ; 7 4 4 2 9 7 0 5 0 0 1 1 3 8 9 1 3 4 2 & l t ; / i d & g t ; & l t ; r i n g & g t ; y 0 r 9 m r z s u C t u B u E y E h g D h Y y E 4 C p k C l F - E q D 2 F 7 a r G r B 2 S 8 B 1 C t l E i F 7 D & l t ; / r i n g & g t ; & l t ; / r p o l y g o n s & g t ; & l t ; r p o l y g o n s & g t ; & l t ; i d & g t ; 7 4 4 2 9 7 0 5 0 0 1 1 3 8 9 1 3 4 3 & l t ; / i d & g t ; & l t ; r i n g & g t ; m 6 w n v 5 1 s u C 4 G g H n F k G 3 G 4 F r G j G & l t ; / r i n g & g t ; & l t ; / r p o l y g o n s & g t ; & l t ; r p o l y g o n s & g t ; & l t ; i d & g t ; 7 4 4 2 9 7 0 5 0 0 1 1 3 8 9 1 3 4 4 & l t ; / i d & g t ; & l t ; r i n g & g t ; _ _ 9 s y p r o x C y r 3 B - F v D 2 C g N z D h C l m M - E 3 l D v E 3 C r C 0 t B l y O q 2 K 6 l D 0 C x D h C q C o G r u F m L 3 C r C y - F y D m D t q B h 8 E n Q k 2 E u K y R & l t ; / r i n g & g t ; & l t ; / r p o l y g o n s & g t ; & l t ; r p o l y g o n s & g t ; & l t ; i d & g t ; 7 4 4 2 9 7 0 5 0 0 1 1 3 8 9 1 3 4 5 & l t ; / i d & g t ; & l t ; r i n g & g t ; 8 j s 8 t p j 2 w C w 9 l K o 0 _ C 4 i z L 6 7 w K 3 v U w 7 f l 5 4 B 5 m l B y 9 P _ 3 T - 2 9 B h h 0 Q & l t ; / r i n g & g t ; & l t ; / r p o l y g o n s & g t ; & l t ; r p o l y g o n s & g t ; & l t ; i d & g t ; 7 4 4 2 9 7 0 5 0 0 1 1 3 8 9 1 3 4 6 & l t ; / i d & g t ; & l t ; r i n g & g t ; s w z p 2 i q 7 t C w j H p L i H p 0 D j D 9 E 3 Q v g B 5 G 0 D x Z l z B m F s H & l t ; / r i n g & g t ; & l t ; / r p o l y g o n s & g t ; & l t ; r p o l y g o n s & g t ; & l t ; i d & g t ; 7 4 4 2 9 7 0 7 0 6 2 7 2 3 2 1 5 3 7 & l t ; / i d & g t ; & l t ; r i n g & g t ; s i m w 9 u x x w C j I r T p F _ I l B 6 B o T n J g D u B & l t ; / r i n g & g t ; & l t ; / r p o l y g o n s & g t ; & l t ; r p o l y g o n s & g t ; & l t ; i d & g t ; 7 4 4 2 9 7 0 7 0 6 2 7 2 3 2 1 5 3 8 & l t ; / i d & g t ; & l t ; r i n g & g t ; m q k 4 x 4 - w w C 1 8 a n 4 4 E 8 y v F 4 o m F p 9 5 C h z s C g w w M & l t ; / r i n g & g t ; & l t ; / r p o l y g o n s & g t ; & l t ; r p o l y g o n s & g t ; & l t ; i d & g t ; 7 4 4 2 9 7 0 7 0 6 2 7 2 3 2 1 5 3 9 & l t ; / i d & g t ; & l t ; r i n g & g t ; s p 6 o 0 y v x w C g y E y t a 9 T 6 U x F n I 6 q C 6 C k Z 8 D _ H t H 3 K m G m X z g B s Y n y B 0 8 G 8 9 B g _ B 4 o B j H p C n C o K & l t ; / r i n g & g t ; & l t ; / r p o l y g o n s & g t ; & l t ; r p o l y g o n s & g t ; & l t ; i d & g t ; 7 4 4 2 9 7 0 7 0 6 2 7 2 3 2 1 5 4 0 & l t ; / i d & g t ; & l t ; r i n g & g t ; s s x _ m 1 j y w C o 3 y K 5 r 2 I u - m F r k C - r p D r s 3 B t x i B k i L m j c p s i C w j V 9 y H m 6 d _ j T 9 s d y o p B u k q B 0 6 R q q 6 B p u O p 7 K v h d & l t ; / r i n g & g t ; & l t ; / r p o l y g o n s & g t ; & l t ; r p o l y g o n s & g t ; & l t ; i d & g t ; 7 4 4 2 9 7 1 1 1 8 5 8 9 1 8 1 9 6 9 & l t ; / i d & g t ; & l t ; r i n g & g t ; g z n i h z 8 m x C 4 G t I k J i G 3 G 6 F r G 5 I & l t ; / r i n g & g t ; & l t ; / r p o l y g o n s & g t ; & l t ; r p o l y g o n s & g t ; & l t ; i d & g t ; 7 4 4 2 9 7 2 4 5 8 6 1 8 9 7 8 3 0 5 & l t ; / i d & g t ; & l t ; r i n g & g t ; h i 1 u 9 l 1 - t C 3 o x J 5 m o J 6 z 4 D _ 7 y B m g k B o m 9 N x s f p z n B 5 p E s g Z 5 9 f & l t ; / r i n g & g t ; & l t ; / r p o l y g o n s & g t ; & l t ; r p o l y g o n s & g t ; & l t ; i d & g t ; 7 4 4 2 9 7 2 4 5 8 6 1 8 9 7 8 3 0 6 & l t ; / i d & g t ; & l t ; r i n g & g t ; 2 8 5 u 9 t - 4 z C s E y E 6 C n S 1 L j d n F k G r E j p N - G l E u H z u E & l t ; / r i n g & g t ; & l t ; / r p o l y g o n s & g t ; & l t ; r p o l y g o n s & g t ; & l t ; i d & g t ; 7 4 4 2 9 7 2 4 5 8 6 1 8 9 7 8 3 0 7 & l t ; / i d & g t ; & l t ; r i n g & g t ; 4 r - 9 u h m 4 t C x q D l q I 6 G i H q C o C w w C l b j 7 B 3 Q z w D 3 C m D i D 8 C & l t ; / r i n g & g t ; & l t ; / r p o l y g o n s & g t ; & l t ; r p o l y g o n s & g t ; & l t ; i d & g t ; 7 4 4 2 9 7 2 4 5 8 6 1 8 9 7 8 3 0 8 & l t ; / i d & g t ; & l t ; r i n g & g t ; p y p l 7 o 2 j 0 C j I i H 1 B g E 9 E w F 6 F r G s H & l t ; / r i n g & g t ; & l t ; / r p o l y g o n s & g t ; & l t ; r p o l y g o n s & g t ; & l t ; i d & g t ; 7 4 4 2 9 7 2 4 5 8 6 1 8 9 7 8 3 0 9 & l t ; / i d & g t ; & l t ; r i n g & g t ; x n _ x 4 y q v z C _ k f w h 2 B 6 G 7 F q G 6 D v 4 p C g o T 9 K z H 9 a 5 G 1 a 0 B i D g q G & l t ; / r i n g & g t ; & l t ; / r p o l y g o n s & g t ; & l t ; r p o l y g o n s & g t ; & l t ; i d & g t ; 7 4 4 2 9 7 2 4 5 8 6 1 8 9 7 8 3 1 0 & l t ; / i d & g t ; & l t ; r i n g & g t ; 1 u - p y v v w z C h 5 j B v l o B 7 i s C s 5 y F 7 1 D 5 p T r I m E o C k C u u H t B q w S 2 F y v J i g b s i a w 9 a 2 m v C h j B l D - E 4 v S 0 F w m F g C p G _ _ C 8 C & l t ; / r i n g & g t ; & l t ; / r p o l y g o n s & g t ; & l t ; r p o l y g o n s & g t ; & l t ; i d & g t ; 7 4 4 2 9 7 2 4 5 8 6 1 8 9 7 8 3 1 1 & l t ; / i d & g t ; & l t ; r i n g & g t ; n l 3 s w z o 9 t C r F s E 1 F h C l D j 9 F v 1 C 1 3 I t B u D 6 F k F 2 n I w 4 I m W & l t ; / r i n g & g t ; & l t ; / r p o l y g o n s & g t ; & l t ; r p o l y g o n s & g t ; & l t ; i d & g t ; 7 4 4 2 9 7 2 4 5 8 6 1 8 9 7 8 3 1 2 & l t ; / i d & g t ; & l t ; r i n g & g t ; u n j o _ j l 9 t C 4 9 2 5 O 9 l v V r h n 7 C z s w g C 3 t 9 D 3 6 i q C u 4 4 m C & l t ; / r i n g & g t ; & l t ; / r p o l y g o n s & g t ; & l t ; r p o l y g o n s & g t ; & l t ; i d & g t ; 7 4 4 2 9 7 2 4 5 8 6 1 8 9 7 8 3 1 3 & l t ; / i d & g t ; & l t ; r i n g & g t ; _ o y 3 - s x 5 t C 0 G n I 2 E z H n p E 0 p B s D v E n E - I 9 u I & l t ; / r i n g & g t ; & l t ; / r p o l y g o n s & g t ; & l t ; r p o l y g o n s & g t ; & l t ; i d & g t ; 7 4 4 2 9 7 2 5 6 1 6 9 8 1 9 3 4 0 9 & l t ; / i d & g t ; & l t ; r i n g & g t ; x r 5 x p l l 6 t C l 2 k G r 7 l B 1 8 N j m X 9 v u B u y g C _ 4 m K & l t ; / r i n g & g t ; & l t ; / r p o l y g o n s & g t ; & l t ; r p o l y g o n s & g t ; & l t ; i d & g t ; 7 4 4 2 9 7 2 6 3 0 4 1 7 6 7 0 1 4 5 & l t ; / i d & g t ; & l t ; r i n g & g t ; 4 2 w z v m p g 0 C n l F 9 c l d n Y - W k J h F k C v C x C z E 5 C x U 0 T - r B r E 2 X y D j B i D u H & l t ; / r i n g & g t ; & l t ; / r p o l y g o n s & g t ; & l t ; r p o l y g o n s & g t ; & l t ; i d & g t ; 7 4 4 2 9 7 2 6 9 9 1 3 7 1 4 6 8 8 1 & l t ; / i d & g t ; & l t ; r i n g & g t ; y m 7 2 w 1 y - t C w C w E 2 C m H u M i o C l S l c j Y _ r B 1 1 L u E y E s B j D 8 I z H 3 K k e v l D w g E 1 y C 4 l C i 2 D v 7 D y q Q k o B h y B z C y D l J u t B i 8 F 3 3 E m n r B & l t ; / r i n g & g t ; & l t ; / r p o l y g o n s & g t ; & l t ; r p o l y g o n s & g t ; & l t ; i d & g t ; 7 4 4 2 9 7 2 6 9 9 1 3 7 1 4 6 8 8 2 & l t ; / i d & g t ; & l t ; r i n g & g t ; g u u - m y 4 7 w C 0 J i H 5 9 F h F k C q o B - G l E y 5 G 7 I & l t ; / r i n g & g t ; & l t ; / r p o l y g o n s & g t ; & l t ; r p o l y g o n s & g t ; & l t ; i d & g t ; 7 4 4 2 9 7 2 6 9 9 1 3 7 1 4 6 8 8 3 & l t ; / i d & g t ; & l t ; r i n g & g t ; r m g v k 7 r n v C 0 J t I s G v H w F 9 J r G u H & l t ; / r i n g & g t ; & l t ; / r p o l y g o n s & g t ; & l t ; r p o l y g o n s & g t ; & l t ; i d & g t ; 7 4 4 2 9 7 2 8 3 6 5 7 6 1 0 0 3 5 3 & l t ; / i d & g t ; & l t ; r i n g & g t ; 0 w 7 x 8 i o 3 t C v F j P 4 E _ I i C 6 B p N 4 H j G & l t ; / r i n g & g t ; & l t ; / r p o l y g o n s & g t ; & l t ; r p o l y g o n s & g t ; & l t ; i d & g t ; 7 4 4 2 9 7 2 9 0 5 2 9 5 5 7 7 0 8 9 & l t ; / i d & g t ; & l t ; r i n g & g t ; 0 k 9 9 8 g - 8 t C k g _ a z 2 o C t 1 2 G 3 6 - 7 B 5 g 5 H y m s p B _ u g m E t o y G 1 p n t C j 0 i q I 6 o x L & l t ; / r i n g & g t ; & l t ; / r p o l y g o n s & g t ; & l t ; r p o l y g o n s & g t ; & l t ; i d & g t ; 7 4 4 2 9 7 2 9 0 5 2 9 5 5 7 7 0 9 0 & l t ; / i d & g t ; & l t ; r i n g & g t ; 2 3 g m - 6 q 6 t C 2 G 1 c y E 1 D p z L g E 9 N m x G 4 Y t W 8 w B w j D j 1 E 8 i N _ 6 E s D 8 B 2 D p G p j D u K y K 9 D q p C 4 r C 0 7 B 8 j C 6 g B p 4 D 9 w B 2 _ C n G 8 C o F i D q H u H h E 3 C k D i D 8 C & l t ; / r i n g & g t ; & l t ; / r p o l y g o n s & g t ; & l t ; r p o l y g o n s & g t ; & l t ; i d & g t ; 7 4 4 2 9 7 2 9 0 5 2 9 5 5 7 7 0 9 1 & l t ; / i d & g t ; & l t ; r i n g & g t ; 2 7 7 2 i u t k v C 5 t C 8 G 4 E j F g M g L 2 O 0 F 5 C k F 7 D & l t ; / r i n g & g t ; & l t ; / r p o l y g o n s & g t ; & l t ; r p o l y g o n s & g t ; & l t ; i d & g t ; 7 4 4 2 9 7 2 9 3 9 6 5 5 3 1 5 4 5 7 & l t ; / i d & g t ; & l t ; r i n g & g t ; t 9 p w t 6 l 3 t C 5 B v D o R m E v H t B z C l R l J 7 I & l t ; / r i n g & g t ; & l t ; / r p o l y g o n s & g t ; & l t ; r p o l y g o n s & g t ; & l t ; i d & g t ; 7 4 4 2 9 7 2 9 3 9 6 5 5 3 1 5 4 5 8 & l t ; / i d & g t ; & l t ; r i n g & g t ; - p p o y 8 q 4 t C l I 0 E s C q G j 1 B l c m m B g K n F w j D q q B - C o c q 1 D 2 T v t B l S x n B u R _ l B 7 o B x k L m - E r _ J i m D g H l F _ D _ L g w K x y B w _ O 2 s H 1 7 K o s I 7 z C 8 W w H 3 r E v Y 6 N 7 P _ _ C j j E z j B u W p p L s K & l t ; / r i n g & g t ; & l t ; / r p o l y g o n s & g t ; & l t ; r p o l y g o n s & g t ; & l t ; i d & g t ; 7 4 4 2 9 7 2 9 3 9 6 5 5 3 1 5 4 5 9 & l t ; / i d & g t ; & l t ; r i n g & g t ; w o x g 2 m 3 _ t C 9 9 c t u w 3 C s k - d u 9 9 n B - x j H r l 5 _ E q k 4 4 F x p v O 3 3 5 H 3 z t c y 7 x e i q p t B q 8 7 I q v 7 M s j 2 w D & l t ; / r i n g & g t ; & l t ; / r p o l y g o n s & g t ; & l t ; r p o l y g o n s & g t ; & l t ; i d & g t ; 7 4 4 2 9 7 2 9 3 9 6 5 5 3 1 5 4 6 0 & l t ; / i d & g t ; & l t ; r i n g & g t ; 8 3 m 8 o t j 3 t C t D w E w N n F t H 4 B w D o P 2 H h M & l t ; / r i n g & g t ; & l t ; / r p o l y g o n s & g t ; & l t ; r p o l y g o n s & g t ; & l t ; i d & g t ; 7 4 4 2 9 7 2 9 7 4 0 1 5 0 5 3 8 2 5 & l t ; / i d & g t ; & l t ; r i n g & g t ; o 7 n x v 8 w j v C 1 c t L 0 E o J n n B 3 z R - 8 F 1 7 B - p G 4 n C 0 1 K o o F 1 G 6 X 5 C 2 K 4 8 F l 2 F 7 6 9 B 4 t P - d _ R u B & l t ; / r i n g & g t ; & l t ; / r p o l y g o n s & g t ; & l t ; r p o l y g o n s & g t ; & l t ; i d & g t ; 7 4 4 2 9 7 2 9 7 4 0 1 5 0 5 3 8 2 6 & l t ; / i d & g t ; & l t ; r i n g & g t ; 9 6 h t 9 l q 8 t C w C 0 C 0 E l D g k c k E 9 F 0 i C l F g J w - B j W t J 5 G o I 3 C 6 m C 6 H r M g O 3 i k B j u D 8 C & l t ; / r i n g & g t ; & l t ; / r p o l y g o n s & g t ; & l t ; r p o l y g o n s & g t ; & l t ; i d & g t ; 7 4 4 2 9 7 3 1 1 1 4 5 4 0 0 7 2 9 7 & l t ; / i d & g t ; & l t ; r i n g & g t ; y w v u n 4 v r v C 0 J v I m H 9 W g i H 9 F s 6 B 4 E o C k U _ - I q D 9 G o F l q B 2 W g n B 2 H n m B y n B z 6 C h x B j G & l t ; / r i n g & g t ; & l t ; / r p o l y g o n s & g t ; & l t ; r p o l y g o n s & g t ; & l t ; i d & g t ; 7 4 4 2 9 7 3 1 1 1 4 5 4 0 0 7 2 9 8 & l t ; / i d & g t ; & l t ; r i n g & g t ; s w r v o k u r v C 2 G 8 J k J r H w F 1 E r G j G & l t ; / r i n g & g t ; & l t ; / r p o l y g o n s & g t ; & l t ; r p o l y g o n s & g t ; & l t ; i d & g t ; 7 4 4 2 9 7 3 3 1 7 6 1 2 4 3 7 5 0 5 & l t ; / i d & g t ; & l t ; r i n g & g t ; 4 h 2 m v h o j v C i 1 G 4 5 v F o 7 j D 5 8 I o 2 i B m g - G 3 w V w u j B j w j B i 5 - C m i 0 F r 1 0 C z _ k C 5 l 6 T 6 m m D & l t ; / r i n g & g t ; & l t ; / r p o l y g o n s & g t ; & l t ; r p o l y g o n s & g t ; & l t ; i d & g t ; 7 4 4 2 9 7 3 3 1 7 6 1 2 4 3 7 5 0 6 & l t ; / i d & g t ; & l t ; r i n g & g t ; r y 5 m 9 9 0 - w C s E j m C h p B - X s C j F v B 4 B n V 8 B h g B t 6 B 2 H u H & l t ; / r i n g & g t ; & l t ; / r p o l y g o n s & g t ; & l t ; r p o l y g o n s & g t ; & l t ; i d & g t ; 7 4 4 2 9 7 3 3 8 6 3 3 1 9 1 4 2 4 1 & l t ; / i d & g t ; & l t ; r i n g & g t ; y l j 5 x 1 q 4 t C j I 2 C h C 2 y G j 4 H 8 D s D 2 F m D 2 1 C 3 k E q 1 C j C & l t ; / r i n g & g t ; & l t ; / r p o l y g o n s & g t ; & l t ; r p o l y g o n s & g t ; & l t ; i d & g t ; 7 4 4 2 9 7 3 3 8 6 3 3 1 9 1 4 2 4 2 & l t ; / i d & g t ; & l t ; r i n g & g t ; z j i v 2 p 1 i v C s E 1 F 8 i C 5 O 0 r C 6 i I w f 4 C n F x t B h s C t B _ i L u 7 H _ 1 B q D l f o h D z E 2 B p C s K m y C z O s m B 0 m B & l t ; / r i n g & g t ; & l t ; / r p o l y g o n s & g t ; & l t ; r p o l y g o n s & g t ; & l t ; i d & g t ; 7 4 4 2 9 7 3 5 2 3 7 7 0 8 6 7 7 1 3 & l t ; / i d & g t ; & l t ; r i n g & g t ; s o u z n k x 8 t C w J v D 3 F s G _ D 1 N i C x C z E t G g D 1 P & l t ; / r i n g & g t ; & l t ; / r p o l y g o n s & g t ; & l t ; r p o l y g o n s & g t ; & l t ; i d & g t ; 7 4 4 2 9 7 3 5 2 3 7 7 0 8 6 7 7 1 4 & l t ; / i d & g t ; & l t ; r i n g & g t ; t _ y q 2 _ 0 i v C s E 1 F 6 C j F v 7 B 4 B z C 6 F p M r w B & l t ; / r i n g & g t ; & l t ; / r p o l y g o n s & g t ; & l t ; r p o l y g o n s & g t ; & l t ; i d & g t ; 7 4 4 2 9 7 3 6 6 1 2 0 9 8 2 1 1 8 8 & l t ; / i d & g t ; & l t ; r i n g & g t ; l n 0 n - x r 5 w C t D w E m H n P n D o G j 0 B z G g d r B k D 5 v E 8 C & l t ; / r i n g & g t ; & l t ; / r p o l y g o n s & g t ; & l t ; r p o l y g o n s & g t ; & l t ; i d & g t ; 7 4 4 2 9 7 3 7 6 4 2 8 9 0 3 6 2 8 9 & l t ; / i d & g t ; & l t ; r i n g & g t ; z m v 7 5 k u 3 w C z S t D r I n F g E u - B w u B m I 3 E n G 1 Y g b & l t ; / r i n g & g t ; & l t ; / r p o l y g o n s & g t ; & l t ; r p o l y g o n s & g t ; & l t ; i d & g t ; 7 4 4 2 9 7 3 7 6 4 2 8 9 0 3 6 2 9 0 & l t ; / i d & g t ; & l t ; r i n g & g t ; w s w p 7 v u 9 y C 1 S 4 G g H m E m G 2 i G v C 1 C 6 F y H q W - L m K & l t ; / r i n g & g t ; & l t ; / r p o l y g o n s & g t ; & l t ; r p o l y g o n s & g t ; & l t ; i d & g t ; 7 4 4 2 9 7 3 7 6 4 2 8 9 0 3 6 2 9 1 & l t ; / i d & g t ; & l t ; r i n g & g t ; v 9 g 8 0 x o t t C j 4 r T v z 6 1 D g 3 j b g v 6 L n x 0 V l _ 9 t M g 9 8 p S i l 5 4 D p h h u G o q u C w s N p 3 C i 9 P s 7 F X p 2 n 3 B n r m 2 B t 9 k E 0 r 2 J v o h F p q 9 J - 1 6 C h z z R o 6 r B n j u B s k n Y z 3 z s H q r n 1 D 1 w 9 Y o 8 k B 5 l 8 U p 1 y I g _ z 4 G h 5 v I v z y G x n 8 N w n n q B m _ w E o i 6 I m s 6 R i s m k D 0 5 n E h 8 q 5 C q 1 x j F 0 w 0 W 4 9 y R 6 k 2 Q 5 3 9 L 6 y 3 n B 0 8 l H g v m V 6 p 4 e v l 7 n C 2 _ 7 w D 3 x y F w n _ C g n 6 K r 9 n D 2 s - O _ q x P k v t j B n o s J g - j S i x 3 h D 8 i _ F u p h - C g j 9 0 D g x v g C g i w Q 0 7 g 1 B z w 9 D - u z Y g 8 q E 6 m z k E z o n N l k k T l 4 1 I 1 j x K t x z 4 S s y _ S v o x O 2 1 v 5 D x q w i B - 2 2 R z y p x D 0 p 9 t B o s _ x F p 0 i O y _ 2 d u 5 l q G z q q e s r w 6 C z 6 h 5 B g i 0 r I j 6 x x B y h _ n G n z x 6 D w 3 n G w m y k C w p 4 7 D - 4 w S 1 - o n D t p 9 z B v 2 9 S _ s r B _ 9 _ E 7 v q B 0 - k K v k s D h v k D 4 t - D 6 i l q G p _ k r B 1 0 7 4 G t 6 - d 5 y i V r _ 5 h B 3 _ 9 p B o l k M 6 n x W 2 p 2 x E u o 7 5 I g z n - H 4 y n X z 4 p j C s 7 z n B 2 2 1 w B w g m 1 G u 4 v q K 3 m y d w z 8 u C x 1 4 4 C i 5 r m R j u x w D x 6 q 5 k B j m - 3 K t h v m B 2 s n r F 0 l g p U 0 3 8 g K v t n u D & l t ; / r i n g & g t ; & l t ; / r p o l y g o n s & g t ; & l t ; r p o l y g o n s & g t ; & l t ; i d & g t ; 7 4 4 2 9 7 3 9 7 0 4 4 7 4 6 6 5 0 2 & l t ; / i d & g t ; & l t ; r i n g & g t ; 1 g j x s m w 3 t C h I m V w q C 3 D l F g e j 1 E x 5 J j W 3 M 8 q H h n P s D z E t G j G k p S z w G v - G o W 5 4 D q H & l t ; / r i n g & g t ; & l t ; / r p o l y g o n s & g t ; & l t ; r p o l y g o n s & g t ; & l t ; i d & g t ; 7 4 4 2 9 7 4 2 1 0 9 6 5 6 3 5 0 7 3 & l t ; / i d & g t ; & l t ; r i n g & g t ; - 3 4 2 m 0 i 6 t C x F 1 F n g D s G r s W k k D - N t K - s B - C x B w U h F 4 D 9 Z q i B q 2 D _ 0 P j H j J _ 4 G u l M 7 T - K x q D 5 T x w B 9 j B 7 D & l t ; / r i n g & g t ; & l t ; / r p o l y g o n s & g t ; & l t ; r p o l y g o n s & g t ; & l t ; i d & g t ; 7 4 4 2 9 7 4 2 4 5 3 2 5 3 7 3 4 4 1 & l t ; / i d & g t ; & l t ; r i n g & g t ; t 6 4 k u w s g v C 2 x E 5 h N y y H m y B 1 l C 9 t G j T i H 1 H k u D 7 R 1 N 9 U s 9 B g y F h l B 3 M z 0 C v C y F 2 F 3 E i T 4 s J 2 F m D h E 8 C & l t ; / r i n g & g t ; & l t ; / r p o l y g o n s & g t ; & l t ; r p o l y g o n s & g t ; & l t ; i d & g t ; 7 4 4 2 9 7 4 3 1 4 0 4 4 8 5 0 1 7 7 & l t ; / i d & g t ; & l t ; r i n g & g t ; l v 6 m 5 j t y t C y J r I r O v H t B z C u I a h B r C s H & l t ; / r i n g & g t ; & l t ; / r p o l y g o n s & g t ; & l t ; r p o l y g o n s & g t ; & l t ; i d & g t ; 7 4 4 2 9 7 4 5 8 8 9 2 2 7 5 7 1 2 1 & l t ; / i d & g t ; & l t ; r i n g & g t ; - x 0 p 3 z i 2 v C v c u E - o B u l B 1 D j F t H y X t - E 3 C 2 B i F _ C & l t ; / r i n g & g t ; & l t ; / r p o l y g o n s & g t ; & l t ; r p o l y g o n s & g t ; & l t ; i d & g t ; 7 4 4 2 9 7 4 6 2 3 2 8 2 4 9 5 4 8 9 & l t ; / i d & g t ; & l t ; r i n g & g t ; h w y 3 r _ x 1 v C 4 0 h M p l q C z o k c u 2 7 P - r s H r u 3 H w 5 z J - u R & l t ; / r i n g & g t ; & l t ; / r p o l y g o n s & g t ; & l t ; r p o l y g o n s & g t ; & l t ; i d & g t ; 7 4 4 2 9 7 4 7 2 6 3 6 1 7 1 0 5 9 3 & l t ; / i d & g t ; & l t ; r i n g & g t ; u z h 3 h 4 m r v C x c y C t I q G t H u c z C y D m F g F 5 D & l t ; / r i n g & g t ; & l t ; / r p o l y g o n s & g t ; & l t ; r p o l y g o n s & g t ; & l t ; i d & g t ; 7 4 4 2 9 7 5 0 0 1 2 3 9 6 1 7 5 3 7 & l t ; / i d & g t ; & l t ; r i n g & g t ; y 2 _ 5 6 y 1 7 w C 4 G i H u M m C v B 1 J 6 F 0 B n G 8 E & l t ; / r i n g & g t ; & l t ; / r p o l y g o n s & g t ; & l t ; r p o l y g o n s & g t ; & l t ; i d & g t ; 7 4 4 2 9 7 7 6 4 6 9 3 9 4 7 1 8 7 3 & l t ; / i d & g t ; & l t ; r i n g & g t ; z 1 _ 5 t - w 4 t C s m E u o N 3 g E 0 z I _ y C h 6 c 4 5 B t l C j I n I 0 - E s 2 G s i C g K p F w 6 C o x B y e 0 h H h D v C z C w L q m L 7 z E - n G p a 5 1 G - 6 K x 8 C o h R u o B s z r B z E 2 B i F 7 D & l t ; / r i n g & g t ; & l t ; / r p o l y g o n s & g t ; & l t ; r p o l y g o n s & g t ; & l t ; i d & g t ; 7 4 4 2 9 7 7 6 4 6 9 3 9 4 7 1 8 7 4 & l t ; / i d & g t ; & l t ; r i n g & g t ; l 3 6 6 j j 2 4 t C h L v D g H u C t D t I s G h D i C u D 1 C i C y X y D t C - D 7 D & l t ; / r i n g & g t ; & l t ; / r p o l y g o n s & g t ; & l t ; r p o l y g o n s & g t ; & l t ; i d & g t ; 7 4 4 2 9 7 8 6 7 7 7 3 1 6 2 2 9 1 3 & l t ; / i d & g t ; & l t ; r i n g & g t ; t v 7 l k r 9 w v C s E _ G m E k Z 3 L i g B h d 3 c r 3 C r - F w E - B h C j D r t B 9 C 0 O 7 p C g 0 P 8 9 B 3 z C n J w b 1 4 D _ C & l t ; / r i n g & g t ; & l t ; / r p o l y g o n s & g t ; & l t ; r p o l y g o n s & g t ; & l t ; i d & g t ; 7 4 4 2 9 7 9 1 5 8 7 6 7 9 6 0 0 6 5 & l t ; / i d & g t ; & l t ; r i n g & g t ; z m s m h i 0 s y C w C w E 7 5 g B 3 3 g B y E y t F s C 1 5 G _ w C p E s q M 2 0 N 4 x S g z N 0 F 4 H 2 v F 9 v M 5 i K & l t ; / r i n g & g t ; & l t ; / r p o l y g o n s & g t ; & l t ; r p o l y g o n s & g t ; & l t ; i d & g t ; 7 4 4 2 9 7 9 1 5 8 7 6 7 9 6 0 0 6 6 & l t ; / i d & g t ; & l t ; r i n g & g t ; k g 8 t 5 _ s u y C 3 g o 8 B z 3 t I 2 l c 1 h r B p z 4 B q j m d m m - I 1 - e i l o B h u O o p S & l t ; / r i n g & g t ; & l t ; / r p o l y g o n s & g t ; & l t ; r p o l y g o n s & g t ; & l t ; i d & g t ; 7 4 4 2 9 7 9 1 5 8 7 6 7 9 6 0 0 6 7 & l t ; / i d & g t ; & l t ; r i n g & g t ; 5 p m m 4 y s u y C 9 3 E 4 J 3 D j D h D h _ C 1 l D 7 G o D y H o 7 B & l t ; / r i n g & g t ; & l t ; / r p o l y g o n s & g t ; & l t ; r p o l y g o n s & g t ; & l t ; i d & g t ; 7 4 4 2 9 7 9 1 5 8 7 6 7 9 6 0 0 6 8 & l t ; / i d & g t ; & l t ; r i n g & g t ; 6 m v m - 1 w 0 w C 2 l D 3 n T j 7 H 4 J 2 a 5 9 G 4 E x H s F v 7 D t z E 1 _ E s 2 N 9 6 D 9 G o D 0 W 8 E & l t ; / r i n g & g t ; & l t ; / r p o l y g o n s & g t ; & l t ; r p o l y g o n s & g t ; & l t ; i d & g t ; 7 4 4 2 9 7 9 3 3 0 5 6 6 6 5 1 9 0 5 & l t ; / i d & g t ; & l t ; r i n g & g t ; 7 s x _ l w 3 3 t C w C 0 C i H l D h n B j b u c 7 G n E i F 3 P 4 0 C & l t ; / r i n g & g t ; & l t ; / r p o l y g o n s & g t ; & l t ; r p o l y g o n s & g t ; & l t ; i d & g t ; 7 4 4 2 9 7 9 3 6 4 9 2 6 3 9 0 2 7 3 & l t ; / i d & g t ; & l t ; r i n g & g t ; 9 z j 4 3 9 1 r y C 3 1 D m z C 8 J 3 H r W q h H 9 m B 9 k M 9 g B g 3 C o w B t E _ B 2 B h J 2 y D y 7 B p E w D 0 D k F _ N k q G v q B w S 0 K 9 Y 9 L & l t ; / r i n g & g t ; & l t ; / r p o l y g o n s & g t ; & l t ; r p o l y g o n s & g t ; & l t ; i d & g t ; 7 4 4 2 9 7 9 3 6 4 9 2 6 3 9 0 2 7 4 & l t ; / i d & g t ; & l t ; r i n g & g t ; 4 6 3 _ m y 0 v x C 0 x j G r g N q m 0 V i j F v p l G & l t ; / r i n g & g t ; & l t ; / r p o l y g o n s & g t ; & l t ; r p o l y g o n s & g t ; & l t ; i d & g t ; 7 4 4 2 9 7 9 3 6 4 9 2 6 3 9 0 2 7 5 & l t ; / i d & g t ; & l t ; r i n g & g t ; q y i h y - n q y C j I h 9 I m m w C 6 m 4 C o l 6 B x l Z l 5 L - t B j F 6 D y F m 4 3 J j 6 q E k n p C t C i D 3 t D & l t ; / r i n g & g t ; & l t ; / r p o l y g o n s & g t ; & l t ; r p o l y g o n s & g t ; & l t ; i d & g t ; 7 4 4 2 9 7 9 3 6 4 9 2 6 3 9 0 2 7 6 & l t ; / i d & g t ; & l t ; r i n g & g t ; x o _ l 8 r 9 v x C 1 g i J i 7 0 C - h j C q o z C 5 9 y V 9 m 9 O r v R k o q C 9 0 0 E & l t ; / r i n g & g t ; & l t ; / r p o l y g o n s & g t ; & l t ; r p o l y g o n s & g t ; & l t ; i d & g t ; 7 4 4 2 9 8 0 1 8 9 5 6 0 1 1 1 1 0 5 & l t ; / i d & g t ; & l t ; r i n g & g t ; 3 _ r w 7 m r _ x C k 5 K v D z D - W o G y w B j 1 C 8 L m I s T 4 1 D _ c l E w H o y D & l t ; / r i n g & g t ; & l t ; / r p o l y g o n s & g t ; & l t ; r p o l y g o n s & g t ; & l t ; i d & g t ; 7 4 4 2 9 8 0 1 8 9 5 6 0 1 1 1 1 0 6 & l t ; / i d & g t ; & l t ; r i n g & g t ; n j r 2 k y 8 w t C 4 n 7 V w 9 8 j C m v s N 3 j z G _ _ v m D y m - 3 D z w x 8 G 4 r y J r g r H n 1 j J 9 3 h i C 7 j 3 x B _ q o s L 0 z j g C w x 6 w C & l t ; / r i n g & g t ; & l t ; / r p o l y g o n s & g t ; & l t ; r p o l y g o n s & g t ; & l t ; i d & g t ; 7 4 4 2 9 8 0 1 8 9 5 6 0 1 1 1 1 0 7 & l t ; / i d & g t ; & l t ; r i n g & g t ; j k m n 9 n 2 l w C 4 G g H j 9 J 3 K t H w F 6 F 0 h L k F 8 E & l t ; / r i n g & g t ; & l t ; / r p o l y g o n s & g t ; & l t ; r p o l y g o n s & g t ; & l t ; i d & g t ; 7 4 4 2 9 8 0 1 8 9 5 6 0 1 1 1 1 0 8 & l t ; / i d & g t ; & l t ; r i n g & g t ; l k r o 1 w l 0 t C w C v D 4 C s C j D 4 w B q M 7 g B 9 0 C v C w D 2 D 0 H k z D u b z 5 C & l t ; / r i n g & g t ; & l t ; / r p o l y g o n s & g t ; & l t ; r p o l y g o n s & g t ; & l t ; i d & g t ; 7 4 4 2 9 8 0 6 0 1 8 7 6 9 7 1 5 6 3 & l t ; / i d & g t ; & l t ; r i n g & g t ; m 0 m k p 0 v h x C l I i H 1 H g G 5 G 3 E p G h G & l t ; / r i n g & g t ; & l t ; / r p o l y g o n s & g t ; & l t ; r p o l y g o n s & g t ; & l t ; i d & g t ; 7 4 4 2 9 8 0 6 3 6 2 3 6 7 0 9 9 0 0 & l t ; / i d & g t ; & l t ; r i n g & g t ; q 4 k m 7 - 0 4 u C 9 0 S v q E 2 l o W 7 s 8 j B j q 2 B n v 4 D z v M h 2 h B i 8 i E w 2 i C x w 0 B n z o F z l 8 R w g y C & l t ; / r i n g & g t ; & l t ; / r p o l y g o n s & g t ; & l t ; r p o l y g o n s & g t ; & l t ; i d & g t ; 7 4 4 2 9 8 0 6 3 6 2 3 6 7 0 9 9 0 1 & l t ; / i d & g t ; & l t ; r i n g & g t ; 4 q 7 7 8 p m m v C - 3 r e l m y - C 0 p o d x h k u B q 8 u 8 B _ g 1 M x m q 1 C 3 p k a 1 k k D & l t ; / r i n g & g t ; & l t ; / r p o l y g o n s & g t ; & l t ; r p o l y g o n s & g t ; & l t ; i d & g t ; 7 4 4 2 9 8 0 6 3 6 2 3 6 7 0 9 9 0 2 & l t ; / i d & g t ; & l t ; r i n g & g t ; u 0 - 0 9 h q w t C v u B t Y 2 J z L u Q 0 n D 1 B g E _ L u c u 3 C 1 5 B y X 3 J 3 E h J w K 1 - B n M q H & l t ; / r i n g & g t ; & l t ; / r p o l y g o n s & g t ; & l t ; r p o l y g o n s & g t ; & l t ; i d & g t ; 7 4 4 2 9 8 3 9 0 0 4 1 1 8 5 4 8 4 9 & l t ; / i d & g t ; & l t ; r i n g & g t ; - i 3 _ l 2 u k v C - H 6 G 7 F q G - C l K m I 0 D k D g D h G & l t ; / r i n g & g t ; & l t ; / r p o l y g o n s & g t ; & l t ; r p o l y g o n s & g t ; & l t ; i d & g t ; 7 4 4 2 9 8 4 0 0 3 4 9 1 0 6 9 9 6 2 & l t ; / i d & g t ; & l t ; r i n g & g t ; o i k 2 x m x k u C v 7 4 p B u g 4 G z 3 u i B 8 9 g D 1 n Q s v s B t r 3 C q r n j E s g g 3 D u 5 m n D w 2 l m Z 9 o 0 R 2 - y b s m p D - _ n C n h x e q w h P j q z F h s l E t 5 o S k 2 s s B v 5 e 0 x 4 G q 6 x m D u _ w m C q p _ v B v y r N 3 x h B t 0 8 C 4 q 2 R 1 j u n B 6 i 8 Y 3 p m o E 9 p 7 q C v s k G 8 w 2 D t 7 p t H u 6 t D 7 _ z L q v 2 D h 3 y G l k _ y M 1 7 5 0 M p 6 5 n B 9 6 - u B 5 4 z z B g j u a u x _ d m u p 3 E g g 8 k C m x 9 u D 4 4 l 6 F 3 w - 5 D k 2 7 j C g q o o B 1 8 9 U 8 k 7 o C 0 _ i b j n - i C m l _ d l s 6 6 F k x r q F u 2 u B y y 9 C y s y K 2 p q n B 5 2 k u F 8 y v 4 F 7 4 r - a i q p t D k q 6 V 1 _ 7 2 C 5 m g S p x - 1 E j y 6 a k x _ r D 3 4 g D t r _ s U 2 k l M r o n C 5 g l g B o 7 u I 3 g o B 3 l q S 7 y k x B 8 x t g B - x 3 F w 6 _ x D v 4 t j B p x - S h _ q H k u g D 8 j - N _ m y E w i j F h - 0 J 5 v n E l 5 o T y k 5 M t 0 j M 6 m 0 o C 1 0 o W 2 0 _ g B u w 0 J 7 7 w O x g p H 1 2 y L o 2 8 V k s m R 5 y r I 2 5 u G g r 4 z B 3 3 p B x y v K 8 _ - S g m 3 Q r 7 i J 8 u w i E j m t f r 2 u g B h 7 3 K 4 4 i S q r m V 1 l 5 g B 8 p - D g h l H q p s L z p t - B o k l H y 3 9 m F 4 9 x - N j q 2 x E j s - x H - 3 3 z D z s 0 r Q 8 n 7 k X 9 7 v T z - q p B p y x y g B p r 8 _ G r p 7 j D t z 4 q C i h g 3 C l - x x G _ g g k G 0 n s g N 1 i g e u 3 s 1 B 6 _ u l B - n x E v 5 x m B q v y q D 3 6 p z B 8 t p 3 C x z 4 1 J g h y H g - s J 1 h k _ B v k s o E 5 r r s F 5 u 3 b 1 v l W p l 0 Q o 4 8 M 6 7 u 7 B k j 5 U 4 n k k B 4 r 2 L 6 5 4 t V 3 p p u B p 1 x n B 7 8 z D 7 q 0 J 6 2 s I 2 x p Q - s 1 M _ 5 v H q j y w B p 1 1 b 3 3 2 b 2 p t D w v 9 S 8 k 7 j C 6 r x Q h y 6 E 1 z m w I 7 _ l u B 2 8 x q B h o y 1 D j 4 m v E 6 9 7 E v u m K 3 h r Y 6 q z i E h - 0 z B l z 1 w F y x s P v n - S r r z j D 7 1 0 7 D 1 - 5 3 T i o 4 1 J 1 _ 6 8 H q x h Z v 2 5 5 C v h u s C z _ 6 s L s u - 0 F g 2 q j P v y h o D t 2 o 9 F u n 3 d 5 j x p D s o - 7 M m m z n H 2 w g _ H j i 7 - K 5 g y h F 7 v k 4 B _ g 9 _ D x 1 8 F s 4 t o C r 3 8 n C 4 _ y R q z i J h u 0 e k l 0 K v 8 u b 4 5 1 d v 8 v e s 9 g g B o v m z B k x 9 M 2 t 9 E r i 4 W 8 3 o S n j z - D 0 x 2 k C i 1 9 S 3 z r E u j i e t k v L i l 5 J j t r N t m 3 b v 8 7 W 7 - y K 1 v 1 s F 3 h 7 R j 2 r l C 7 r u R 2 j i b l 0 6 L o 1 q D h i 3 I 5 8 1 S i y u C s 0 s G i h _ n B 4 3 u Q 0 i 4 M 3 5 q z C h y q R t h - g B h 2 x L 4 i v D n 1 5 P 9 8 9 S 3 w i T x 4 9 j C 9 z j E _ k 9 d p 9 s K m 3 6 h C u y p J 9 i 6 D 4 v l B z y 0 G k - h n B 8 u j N 8 4 x 3 D w h k S h 3 q O m o r a 1 t 0 o B p 5 4 r C i r 6 q F w z h 2 B k 1 _ E u l 9 4 B 8 o k L 9 3 6 R 7 i k n E 2 x 3 R 4 i 5 M 2 6 0 4 B j r o G 5 5 v l E g m z X w q 3 n C 7 y l 8 C n - h P p k s 7 B 6 3 9 p D g g u r B 1 v t h B o _ 7 6 D x m n h C i q 8 z Y g w m N s 3 n W j 5 j w B w 7 q J 7 t n S t 0 s v H g v h H g h j 7 B 4 w z j B l l 0 p C 8 9 n r B j m - v D g u w s E j - q E l 3 n H w y 5 G n t z H _ 3 5 - B v o 3 f s y z 0 C 1 7 2 J q x 6 r B 3 0 h X q 4 w S 5 6 7 E g 9 - S q g o s B t j 1 B r 2 x M l 6 r 3 C 1 u p 0 W 9 i 1 S j _ 3 m B w 3 h D 2 4 t m H 2 j 7 e 6 4 s S h 5 m F _ u o X l h 3 V 8 h 9 w C h j 3 y E 2 2 p H x p w F - s u w B _ - g o B k 1 r z B l i j j C s 2 m M r l 4 x B 5 w 6 3 B 0 l s J 1 1 k u B 2 z y K p y 9 0 C t r 1 C r 4 v a t w 7 D u g s F j t 6 E 3 u p E t - 3 0 B k h 3 G i i z x E r q q P v o n a y p v 5 C 8 n p v B k s 4 S - o k 2 B 2 7 g l B s 7 7 p B m 9 j i C k 5 o a m _ 7 M 6 9 u Z j 3 h q C i q y I 7 t j f j r o w E p r o 6 B 4 v n h C x t z r C h 6 k g C 1 7 6 5 F - v o E l q 8 C r w z C p 3 4 R 3 h o a _ s 5 C z k u D z u 3 O 4 w 3 F 1 7 r p F g z 3 h E 1 4 k L i z k D v 4 y P 3 - 1 e j 9 u R w 2 - B _ 3 F u W v 1 L h q m H n i g B 9 m 9 X 2 h 2 Z u w l 1 F 9 p s z E 4 - w t C x 0 6 s C 3 k 9 m C 6 l x p D - 4 p 6 B g p v r B v 0 u s F x y y 1 B x t 8 m 4 B 2 i 4 3 p C 3 m w 1 p C 0 6 j 2 z B o 8 j z L 1 8 p - x B m g n v E 9 _ 1 p C 9 2 j p D j 8 k W 5 w 6 r B i v s O l 9 y Q o - p c t w y p C m k 6 b k - 8 k B w 6 l r B 4 x l - E 9 1 u C m p 3 Q n 8 - N 1 6 - 5 C p y 4 s B y h 4 Q - 8 m S 0 0 s R 1 m r c w o 7 J m w l T v r 4 L 2 3 n u B r m 1 d u l n d 0 9 3 C i 7 t R 6 l 0 D y 0 q X _ k k c j v h D q i y 7 B 4 5 r g G 5 h v 7 e 3 j r s O 4 n s G i k _ G r 8 y c 9 7 y G k 5 y a 9 g t M p w _ g B 9 7 _ J g 8 k n B r z G h 0 - S u u j X 6 9 l F u j o 1 E t t 3 q D o 2 7 5 G r 0 p 4 B q _ g W w t t N l - 4 L 1 7 s c 5 o 4 b _ 0 i x E 0 0 2 a v g - p F v x i g B m i 5 P _ i - e 8 1 8 G i 6 n G n 1 k W 4 7 p g B - 1 8 P - z w J 2 i z I 2 i 7 _ H x 5 s k B 2 o k M 2 4 7 y B m _ 7 z B 4 h m W 0 - z H t - x Q v j m G k 2 r C n w y C 9 2 l L 5 8 t d l 7 0 o F j _ 7 p M n p 7 r J r m 7 3 X w s 9 q t D t 2 5 3 G p m n m F _ t x 2 a 0 _ j t I s 1 x - K j o v k K 7 v m D 8 m 0 Z i w y a n y n q C 1 m l 0 C 2 4 3 r H h 6 _ k G h l y V x 6 w 4 B s 0 g p K g 1 3 O l 7 8 0 I y 5 3 3 B h w x w G p 0 j d 6 z q o D h 0 k r B t z i F 3 l t - D w l k t I _ s q z I n _ k 8 B 5 i 1 Z v 8 q f s 6 s i C 1 j - _ H p j o 6 C 8 i 9 x J l v 6 o B 4 p o F s x 6 E p i 1 R w _ y 2 C t 0 9 s B s r x X n 5 2 u M q j _ w D m 1 p R 2 j k g D x 8 _ K r 1 3 O p q 4 P - 3 y h B 4 w 9 F 4 0 x 7 B j h b y v h d s 4 v C m y 1 L s - 1 L o 1 9 C p z u Q 5 8 y E i v 1 6 C h z t a - w n s B 7 y q v C 4 j h v E 8 w 5 i B 4 j s F o 0 4 E 2 - 3 1 C 0 l k 9 D s 4 - g C q 2 3 u C 9 x m - J r 6 3 2 B t l t 3 B m q 1 2 h B x 5 x y C 7 3 r l B k 8 1 C q w l h F g 5 n r a o u o D - z i 3 C y 0 i X r n 4 t B 1 j h 1 K p x n q D - _ 3 e r - x 9 k B h x _ Z r n o u B 8 1 2 8 B h l l 8 C _ t z 2 B 3 7 h 1 B h 8 1 O _ r 8 E q z u n L x o 6 s C p 1 3 r C 4 r 5 i B h h y k C k y i R 1 3 y V - j w n B s 3 9 V h _ x 9 B h o u W u 7 u g B k z k r K v x h k B x y r X - x o I 1 _ w 0 F 8 4 g t a 5 0 v 5 E 7 7 v y H n t l m D 1 n t i B j _ i j B 2 o z w B 8 v y V s j 5 J 0 9 w G h 7 x I s m 4 E 7 4 s z E n t 9 E 8 8 3 c i 0 q u C u m 7 G v o 9 G p 4 i O p _ w z B g u n h B q 0 m B h g k D l z - J - k n 3 B s p t O _ v w l H v 2 0 2 J l z u I - u q v C 3 4 p m D n p m 1 L y 0 0 Y 7 - n F h z _ C 6 v o D t w v C _ u p B 1 - k E t y 1 Q w p w D g 0 n Y 7 n s K s z r J 5 s 1 q C x 6 u v B k n i u C r 4 l N 6 8 _ i C 8 u 8 E i r l q D y 8 o P t 0 7 C r j x f l k 4 2 L 3 i q 3 B u t 8 h B r 2 j W _ 2 6 p D k r t U n 0 u k I y 7 m l B m h 3 2 I r z 8 r B 3 s y K 0 - i W u z u g C r h p 1 D v 4 r j C z s o w H q 4 5 r B n - 4 0 C o m p z E w j r T m 1 t o V 0 t v m K u 0 o o F q _ k q E 8 v p 8 B r 0 q 1 M 4 5 x l D - t q n C k w 2 k J n 2 7 w C 8 o o 5 B 4 t u K t r 0 F 5 6 q x C x 8 u t D - z s m E q l m G k z k Q 7 h k h D r v m g B j r z g B 1 x r O 7 - z _ B z 3 h C v y m V j 9 8 X 4 x x E 3 6 2 F m y p Q 9 u 9 s D q l h w C o r r b w - y O 4 7 s g D 7 v n 8 N 5 3 k q O z q n R _ 8 y J m u 5 a z 1 5 Y t x g C x i o C y h s F 8 7 q k E v _ s h B z w k m C 1 n g z B z z m q K i u m W 7 5 r S n o o M 2 m z i B l n - I r l u E x o S 8 r 8 D n 5 y D z x 0 H y j - q B v j m m D 8 g 9 6 D 9 9 i a v t 4 t B s 0 e k p n G n m s S 9 w 1 o E q n 8 G y i 6 D - _ s H 5 w 2 O v x 0 F o 0 n E h l 5 l B p o y g B - j h P p g 3 D k y m C x v k a n s 4 r B 2 n u d v 5 6 F u j 7 G o 5 j D h x z E u r r C i - o C w z t S 8 p p 7 B 1 _ 5 y B n 7 3 i B _ - s f k 5 5 U 7 1 _ B 6 2 h K 4 z 9 V z j y U - z 0 F u 4 5 T w 2 z h K 9 z g x C l v 3 H 1 y 1 T n m 2 i K 9 p g d _ 3 5 7 I z u 2 o C l g 8 g D 2 1 2 y D l s 2 n C 2 h q U l v z r D g y 3 1 B 4 g r O m 5 h p G y h p 0 C q - 3 E 6 4 4 r B p u l 1 B y w t U g s g R i 4 k C w l r E n _ 0 w B 0 p 9 - B t k 0 J _ s w L 9 1 h H r 9 6 F 9 _ n G x s 8 L v j 2 c _ 8 g z C - g y D r 7 _ S h 6 6 Q 3 4 4 N j 5 4 H 5 8 7 H j s n 9 H g 0 j G r x 7 K w 5 0 X 3 m t 0 E i x 3 p B q 5 5 Y g 5 5 C g u t C g v m E i r j C t 1 t S v _ - D q 7 _ B - k - B n p g F _ 5 3 G 7 4 5 B g k r B v y j h M s v x - E y s _ Q n q s d i z x L l w g F g u u 7 B - 3 - S g h g e _ 9 y 9 E - r 3 k B 3 l w Q p x r C n w o G q v 4 T s z r w D o n o x B 4 7 z c 5 o r F j 4 3 9 B s u p a q - 2 z B p 9 k S 3 w 0 R m z 7 K 8 n 7 f _ 9 j n N 1 o 2 D k v - Q k p h D 8 t 6 4 B v k n 1 B w o g 3 G 8 - 5 t B 5 m 5 q B 8 3 x l S - o 9 g E 9 l 8 g D j v 2 l B x 0 - t B j o _ 0 J t g m z B & l t ; / r i n g & g t ; & l t ; / r p o l y g o n s & g t ; & l t ; r p o l y g o n s & g t ; & l t ; i d & g t ; 7 4 4 2 9 8 4 0 0 3 4 9 1 0 6 9 9 6 3 & l t ; / i d & g t ; & l t ; r i n g & g t ; 4 t 4 x l z r 4 t C t x K 0 5 5 B k h w Q k 7 u Z n k r H h t v D j u y D 1 l Y 9 i y F q v u B - k I 7 t Y u w v C h r v E s o z B l v R u 4 O u 8 V m p Y w 7 T p q - B 6 z T 7 w S 1 1 w B i y s B w q k Y q k C g 8 9 F s _ B 6 o Z - 6 q D o _ Y n r Q g v k D l i k B o k L t n U & l t ; / r i n g & g t ; & l t ; / r p o l y g o n s & g t ; & l t ; r p o l y g o n s & g t ; & l t ; i d & g t ; 7 4 4 2 9 8 4 0 0 3 4 9 1 0 6 9 9 6 4 & l t ; / i d & g t ; & l t ; r i n g & g t ; t s _ _ 5 r z v z C p i 5 G n I 4 E j F 6 I x m i B o 1 t C 0 F o D h E 8 E & l t ; / r i n g & g t ; & l t ; / r p o l y g o n s & g t ; & l t ; r p o l y g o n s & g t ; & l t ; i d & g t ; 7 4 4 2 9 8 4 0 0 3 4 9 1 0 6 9 9 6 5 & l t ; / i d & g t ; & l t ; r i n g & g t ; 3 _ q j j 1 m 9 t C w C w E 1 D i E v b t K t B x C 4 F r G 6 7 B j C & l t ; / r i n g & g t ; & l t ; / r p o l y g o n s & g t ; & l t ; r p o l y g o n s & g t ; & l t ; i d & g t ; 7 4 4 2 9 8 4 1 0 6 5 7 0 2 8 5 0 5 7 & l t ; / i d & g t ; & l t ; r i n g & g t ; t x j n h p j r v C 4 Z k l B m 5 F g V p I p F o G 5 y D z N l z I x Q k g B n D o e y 4 D x L k J 0 j E 0 t D o n C q X 5 n K n N 8 F h J 9 d k _ D w q S 3 w C k 0 B 2 j Q & l t ; / r i n g & g t ; & l t ; / r p o l y g o n s & g t ; & l t ; r p o l y g o n s & g t ; & l t ; i d & g t ; 7 4 4 2 9 8 4 2 4 4 0 0 9 2 3 8 5 2 9 & l t ; / i d & g t ; & l t ; r i n g & g t ; r q 0 u t j s q v C s E 6 J 3 D j F 1 m I v m K t E z E r G 9 I - _ I 5 0 F & l t ; / r i n g & g t ; & l t ; / r p o l y g o n s & g t ; & l t ; r p o l y g o n s & g t ; & l t ; i d & g t ; 7 4 4 2 9 8 4 2 4 4 0 0 9 2 3 8 5 3 0 & l t ; / i d & g t ; & l t ; r i n g & g t ; i w q l w y 7 4 t C m k 7 N g y 4 K p j q 2 J n r _ 6 B j q x C 8 6 u E 7 8 q t B 9 s i y B n s r j D & l t ; / r i n g & g t ; & l t ; / r p o l y g o n s & g t ; & l t ; r p o l y g o n s & g t ; & l t ; i d & g t ; 7 4 4 2 9 8 4 2 4 4 0 0 9 2 3 8 5 3 1 & l t ; / i d & g t ; & l t ; r i n g & g t ; 9 q w 8 i j j s z C s E y E 3 D j F z x c 7 C v E g C 0 B t k D - D _ 0 C 2 0 E & l t ; / r i n g & g t ; & l t ; / r p o l y g o n s & g t ; & l t ; r p o l y g o n s & g t ; & l t ; i d & g t ; 7 4 4 2 9 8 4 2 4 4 0 0 9 2 3 8 5 3 2 & l t ; / i d & g t ; & l t ; r i n g & g t ; u l 9 7 l 8 w j 0 C w C 0 C 2 C h C i E 9 E 2 C s C j n M x H 6 I 4 B 7 G n E h 7 P i D j C 3 C j E n C _ C & l t ; / r i n g & g t ; & l t ; / r p o l y g o n s & g t ; & l t ; r p o l y g o n s & g t ; & l t ; i d & g t ; 7 4 4 2 9 8 4 3 1 2 7 2 8 7 1 5 2 6 5 & l t ; / i d & g t ; & l t ; r i n g & g t ; q y p 2 6 h 1 1 t C 4 j J n I 3 D j F - C o n C z 7 C 0 F o F g n B _ C & l t ; / r i n g & g t ; & l t ; / r p o l y g o n s & g t ; & l t ; r p o l y g o n s & g t ; & l t ; i d & g t ; 7 4 4 2 9 8 4 3 1 2 7 2 8 7 1 5 2 6 6 & l t ; / i d & g t ; & l t ; r i n g & g t ; 5 j 2 8 g 0 h g u C t D w E s R s C j D m C x R o I o F 0 t B 8 E & l t ; / r i n g & g t ; & l t ; / r p o l y g o n s & g t ; & l t ; r p o l y g o n s & g t ; & l t ; i d & g t ; 7 4 4 2 9 8 4 3 4 7 0 8 8 4 5 3 6 3 3 & l t ; / i d & g t ; & l t ; r i n g & g t ; r n w w y o 3 g v C t D n h E l 5 E p o O g 8 D 7 m C w r g B n D h F 7 C 7 G q 4 C w S m P 8 5 R _ v B m v G y 9 U _ l C 8 B o D p G 7 I 5 d o b & l t ; / r i n g & g t ; & l t ; / r p o l y g o n s & g t ; & l t ; r p o l y g o n s & g t ; & l t ; i d & g t ; 7 4 4 2 9 8 4 3 4 7 0 8 8 4 5 3 6 3 4 & l t ; / i d & g t ; & l t ; r i n g & g t ; t s w v v j r h v C t D w E 4 C l D M 1 1 B s E x D 1 D i E 0 w C q C o a p I x L 3 D i E k 4 B i E t S g Q z q E g E 7 N 6 L 3 G l a - w D _ o B q P 2 n B n Q 2 0 B k p D l U 4 j C 9 p B h G & l t ; / r i n g & g t ; & l t ; / r p o l y g o n s & g t ; & l t ; r p o l y g o n s & g t ; & l t ; i d & g t ; 7 4 4 2 9 8 4 3 4 7 0 8 8 4 5 3 6 3 5 & l t ; / i d & g t ; & l t ; r i n g & g t ; i p 5 6 8 l r 8 t C j 2 B g y B r 8 G 0 5 B r h D o i C 2 6 F n F v K o Q 3 D j D k G 6 1 B 6 9 B 7 h C x p N 9 3 T g C r C - D j C & l t ; / r i n g & g t ; & l t ; / r p o l y g o n s & g t ; & l t ; r p o l y g o n s & g t ; & l t ; i d & g t ; 7 4 4 2 9 8 4 3 4 7 0 8 8 4 5 3 6 3 6 & l t ; / i d & g t ; & l t ; r i n g & g t ; r r - 6 i _ _ _ t C 0 6 D g V 6 Q o V _ G t I n D u 4 B - C i C j i C n a - Z 4 1 B x C z E m F - D 6 E & l t ; / r i n g & g t ; & l t ; / r p o l y g o n s & g t ; & l t ; r p o l y g o n s & g t ; & l t ; i d & g t ; 7 4 4 2 9 8 4 3 8 1 4 4 8 1 9 2 0 0 1 & l t ; / i d & g t ; & l t ; r i n g & g t ; 3 g u u l _ g g u C k B w E o R n F v H i I 4 F r J - D j C & l t ; / r i n g & g t ; & l t ; / r p o l y g o n s & g t ; & l t ; r p o l y g o n s & g t ; & l t ; i d & g t ; 7 4 4 2 9 8 4 3 8 1 4 4 8 1 9 2 0 0 2 & l t ; / i d & g t ; & l t ; r i n g & g t ; _ p p t o z 7 j v C v F x y F 3 F u G m C 9 C 4 S i I v E 6 o B r B r G j G & l t ; / r i n g & g t ; & l t ; / r p o l y g o n s & g t ; & l t ; r p o l y g o n s & g t ; & l t ; i d & g t ; 7 4 4 2 9 8 4 3 8 1 4 4 8 1 9 2 0 0 3 & l t ; / i d & g t ; & l t ; r i n g & g t ; y 2 h l l 9 x h v C z 8 0 2 G l 0 9 Y s g v v B m x q O q 3 6 H h 5 0 K x h 8 n B v i w J r 0 p - B t - _ d q g v k B & l t ; / r i n g & g t ; & l t ; / r p o l y g o n s & g t ; & l t ; r p o l y g o n s & g t ; & l t ; i d & g t ; 7 4 4 2 9 8 4 4 5 0 1 6 7 6 6 8 7 3 7 & l t ; / i d & g t ; & l t ; r i n g & g t ; h l 6 h w 1 1 k v C u J z F 7 F q G v B y P 5 G 3 C m F u H 8 C & l t ; / r i n g & g t ; & l t ; / r p o l y g o n s & g t ; & l t ; r p o l y g o n s & g t ; & l t ; i d & g t ; 7 4 4 2 9 8 4 4 5 0 1 6 7 6 6 8 7 3 8 & l t ; / i d & g t ; & l t ; r i n g & g t ; z 9 y 2 3 y - o v C m 0 n 1 B y m 3 C n i f o u 2 B k x 3 n B & l t ; / r i n g & g t ; & l t ; / r p o l y g o n s & g t ; & l t ; r p o l y g o n s & g t ; & l t ; i d & g t ; 7 4 4 2 9 8 4 7 2 5 0 4 5 5 7 5 6 8 1 & l t ; / i d & g t ; & l t ; r i n g & g t ; i 8 - u s 8 p l 0 C w C v D - B h C t t K h r G l W u F 4 F j E 6 u J m D p C _ E 5 l R & l t ; / r i n g & g t ; & l t ; / r p o l y g o n s & g t ; & l t ; r p o l y g o n s & g t ; & l t ; i d & g t ; 7 4 4 2 9 8 5 1 0 3 0 0 2 6 9 7 7 2 9 & l t ; / i d & g t ; & l t ; r i n g & g t ; 5 0 z 6 n 5 l z t C j _ O 8 k k B j o z V 4 k s E t v t D 7 6 i y B h j l B 6 y _ B & l t ; / r i n g & g t ; & l t ; / r p o l y g o n s & g t ; & l t ; r p o l y g o n s & g t ; & l t ; i d & g t ; 7 4 4 2 9 8 5 1 0 3 0 0 2 6 9 7 7 3 0 & l t ; / i d & g t ; & l t ; r i n g & g t ; k - o 5 i 9 7 k w C 7 w v o E 9 q 1 b _ 2 u K _ 6 - 8 C m 1 w 4 K m 8 p _ F l 0 i u F l _ _ m C 3 z g R p k p 1 E _ k q 2 H i 4 0 8 B & l t ; / r i n g & g t ; & l t ; / r p o l y g o n s & g t ; & l t ; r p o l y g o n s & g t ; & l t ; i d & g t ; 7 4 4 2 9 8 5 1 0 3 0 0 2 6 9 7 7 3 1 & l t ; / i d & g t ; & l t ; r i n g & g t ; g - q q n 7 t - u C 6 Q 1 3 L q l H m E o M - C l B z f l 7 D p a 5 C 0 h B 2 2 B j B l Z j G & l t ; / r i n g & g t ; & l t ; / r p o l y g o n s & g t ; & l t ; r p o l y g o n s & g t ; & l t ; i d & g t ; 7 4 4 2 9 9 1 9 7 4 9 5 0 3 7 1 3 2 9 & l t ; / i d & g t ; & l t ; r i n g & g t ; l z 9 o - 7 z 5 s C w C v D s 6 B 3 D j D h D o w B 7 G 3 E i D 9 I o F r C g D u B & l t ; / r i n g & g t ; & l t ; / r p o l y g o n s & g t ; & l t ; r p o l y g o n s & g t ; & l t ; i d & g t ; 7 4 4 2 9 9 2 3 5 2 9 0 7 4 9 3 3 8 1 & l t ; / i d & g t ; & l t ; r i n g & g t ; 7 g 0 9 q p r y u C s E 1 F n D 0 q B p P x 2 D 4 C 1 B g E 0 x G x W 7 k B 6 O p z C 6 F m F - D s K w j C - v E v x C g D 5 D & l t ; / r i n g & g t ; & l t ; / r p o l y g o n s & g t ; & l t ; r p o l y g o n s & g t ; & l t ; i d & g t ; 7 4 4 2 9 9 2 5 2 4 7 0 6 1 8 5 2 1 7 & l t ; / i d & g t ; & l t ; r i n g & g t ; 9 z k 7 i z h y u C t l C 0 r B r 9 B 6 0 E 0 G 8 G u i C u f u 5 B h T n P o J q C - C 5 E 4 h - E 6 B _ B o F w H o y D & l t ; / r i n g & g t ; & l t ; / r p o l y g o n s & g t ; & l t ; r p o l y g o n s & g t ; & l t ; i d & g t ; 7 4 4 2 9 9 3 0 7 4 4 6 1 9 9 9 1 0 5 & l t ; / i d & g t ; & l t ; r i n g & g t ; 1 h t o 3 6 x l v C 2 n K p I 1 D t 2 C t P p O h S 1 W _ 1 F g k D p v F 7 g B i y J 9 m B r W 5 N u F 8 B g C 0 B h E 4 s K 3 j N - P m b g S 4 K g n B 6 H i n B m F 4 m B i F r C l H 2 H Y r K t E _ r D 2 B p C n C j C & l t ; / r i n g & g t ; & l t ; / r p o l y g o n s & g t ; & l t ; r p o l y g o n s & g t ; & l t ; i d & g t ; 7 4 4 2 9 9 3 1 4 3 1 8 1 4 7 5 8 4 3 & l t ; / i d & g t ; & l t ; r i n g & g t ; x m 6 0 8 9 7 v u C 2 Z 4 G 1 F 3 D i J 8 P 9 E 2 I _ I q D q 2 B 1 E m D y B _ E q K w Q & l t ; / r i n g & g t ; & l t ; / r p o l y g o n s & g t ; & l t ; r p o l y g o n s & g t ; & l t ; i d & g t ; 7 4 4 2 9 9 3 1 7 7 5 4 1 2 1 4 2 0 9 & l t ; / i d & g t ; & l t ; r i n g & g t ; 7 v 4 k q j u k v C o E v D 3 F n D x H 2 P 4 B 9 G n E - D 6 N & l t ; / r i n g & g t ; & l t ; / r p o l y g o n s & g t ; & l t ; r p o l y g o n s & g t ; & l t ; i d & g t ; 7 4 4 2 9 9 3 5 8 9 8 5 8 0 7 4 6 2 5 & l t ; / i d & g t ; & l t ; r i n g & g t ; 4 v - 7 m 8 p i v C v F r I z O t D q N s G _ D _ F 3 R u F 1 V t C t M j G & l t ; / r i n g & g t ; & l t ; / r p o l y g o n s & g t ; & l t ; r p o l y g o n s & g t ; & l t ; i d & g t ; 7 4 4 2 9 9 3 5 8 9 8 5 8 0 7 4 6 2 6 & l t ; / i d & g t ; & l t ; r i n g & g t ; m l 5 _ q 7 r p t C w C w E 4 C k E n r W k C l j C l B z C 8 F i O - _ g B u B & l t ; / r i n g & g t ; & l t ; / r p o l y g o n s & g t ; & l t ; r p o l y g o n s & g t ; & l t ; i d & g t ; 7 4 4 2 9 9 3 8 9 9 0 9 5 7 1 9 9 3 7 & l t ; / i d & g t ; & l t ; r i n g & g t ; q 2 8 w 8 z v u u C v 1 f u 0 I 1 7 H k 6 F t i R t - J 9 t 5 B - n v C z D h C r 8 B m G v C o 3 z D 3 s F w r p B v z Z j z O r y u B 8 i L o I o D - I 8 7 F & l t ; / r i n g & g t ; & l t ; / r p o l y g o n s & g t ; & l t ; r p o l y g o n s & g t ; & l t ; i d & g t ; 7 4 4 2 9 9 3 8 9 9 0 9 5 7 1 9 9 3 8 & l t ; / i d & g t ; & l t ; r i n g & g t ; 5 - n 0 w 8 - t u C _ g i B n 1 P - x _ B h h P k o g F g p E k n J g 4 O t l T - i t P q 8 r H q n Y v 7 a p r x H 5 o p D y k 9 B & l t ; / r i n g & g t ; & l t ; / r p o l y g o n s & g t ; & l t ; r p o l y g o n s & g t ; & l t ; i d & g t ; 7 4 4 2 9 9 3 9 3 3 4 5 5 4 5 8 3 0 5 & l t ; / i d & g t ; & l t ; r i n g & g t ; r 2 8 4 2 1 s k v C 4 G t I o k B w k B _ I l K i G 4 B 9 G m D p C 7 Y h J 8 F k D g F 9 T & l t ; / r i n g & g t ; & l t ; / r p o l y g o n s & g t ; & l t ; r p o l y g o n s & g t ; & l t ; i d & g t ; 7 4 4 2 9 9 3 9 3 3 4 5 5 4 5 8 3 0 6 & l t ; / i d & g t ; & l t ; r i n g & g t ; 7 p j n k l v v u C s E y E j j B q 4 B t K t B 7 G n E y W g u B n C j C & l t ; / r i n g & g t ; & l t ; / r p o l y g o n s & g t ; & l t ; r p o l y g o n s & g t ; & l t ; i d & g t ; 7 4 4 2 9 9 3 9 3 3 4 5 5 4 5 8 3 0 7 & l t ; / i d & g t ; & l t ; r i n g & g t ; 8 r 1 y w 7 x t t C 0 J s a p F x H c x C w D p N r B p C n C _ C & l t ; / r i n g & g t ; & l t ; / r p o l y g o n s & g t ; & l t ; r p o l y g o n s & g t ; & l t ; i d & g t ; 7 4 4 2 9 9 4 0 0 2 1 7 4 9 3 5 0 4 1 & l t ; / i d & g t ; & l t ; r i n g & g t ; 4 o 8 l y j l q t C m w j G _ n l j L j r s H 0 k s M 8 w r _ B n i 5 6 B t i h t G t 6 5 o D 7 i 6 a l g 9 x N x q h c & l t ; / r i n g & g t ; & l t ; / r p o l y g o n s & g t ; & l t ; r p o l y g o n s & g t ; & l t ; i d & g t ; 7 4 4 2 9 9 4 5 1 7 5 7 1 0 1 0 5 6 1 & l t ; / i d & g t ; & l t ; r i n g & g t ; _ 5 z 7 y p 9 2 w C s E y E 1 D j F l 4 I x 8 F i C y F 1 E p G 2 5 Z 5 I & l t ; / r i n g & g t ; & l t ; / r p o l y g o n s & g t ; & l t ; r p o l y g o n s & g t ; & l t ; i d & g t ; 7 4 4 2 9 9 4 5 1 7 5 7 1 0 1 0 5 6 2 & l t ; / i d & g t ; & l t ; r i n g & g t ; n v w 9 t u 5 g z C v F 3 F m E m G - n J p 1 E 0 - G 9 t F i 3 C y F 3 C l E u H h 9 B t u H g 1 a q y D & l t ; / r i n g & g t ; & l t ; / r p o l y g o n s & g t ; & l t ; r p o l y g o n s & g t ; & l t ; i d & g t ; 7 4 4 2 9 9 5 2 0 4 7 6 5 7 7 7 9 2 7 & l t ; / i d & g t ; & l t ; r i n g & g t ; - 2 p 1 l 5 r y x C w C w E 4 C l D j D r K q D 9 G o F g F - L & l t ; / r i n g & g t ; & l t ; / r p o l y g o n s & g t ; & l t ; r p o l y g o n s & g t ; & l t ; i d & g t ; 7 4 4 2 9 9 5 2 0 4 7 6 5 7 7 7 9 2 8 & l t ; / i d & g t ; & l t ; r i n g & g t ; 4 5 w 1 3 p v y x C g f 0 Q k l B 1 9 B j T p T v P s M 7 p E 8 t D y j E - s B 7 s B m 1 D j V r z H j N - J t M y b j U q 4 m B 6 r C & l t ; / r i n g & g t ; & l t ; / r p o l y g o n s & g t ; & l t ; r p o l y g o n s & g t ; & l t ; i d & g t ; 7 4 4 2 9 9 5 2 0 4 7 6 5 7 7 7 9 2 9 & l t ; / i d & g t ; & l t ; r i n g & g t ; 0 k r v 7 t r g z C 4 v r F 6 G t I q C h D t K n W _ n B 4 q I 1 9 P 1 R h O 9 C t E 4 F n k B t 4 F t E 3 C m D - D _ C & l t ; / r i n g & g t ; & l t ; / r p o l y g o n s & g t ; & l t ; r p o l y g o n s & g t ; & l t ; i d & g t ; 7 4 4 2 9 9 7 3 6 9 4 2 9 2 9 5 1 0 5 & l t ; / i d & g t ; & l t ; r i n g & g t ; x w o y 5 l g q t C 4 s L 4 y B u n S 6 C j D i G 9 7 C v E v V 8 2 B x z E m 5 E g C p C i D j C & l t ; / r i n g & g t ; & l t ; / r p o l y g o n s & g t ; & l t ; r p o l y g o n s & g t ; & l t ; i d & g t ; 7 4 4 3 0 0 4 5 5 0 6 1 4 6 1 4 0 2 0 & l t ; / i d & g t ; & l t ; r i n g & g t ; h 6 x - 1 6 l v x C v 9 M 5 D x p B g V w E 9 o B 2 f 4 E q G 7 C i r I 8 7 U y F t C k F j G & l t ; / r i n g & g t ; & l t ; / r p o l y g o n s & g t ; & l t ; r p o l y g o n s & g t ; & l t ; i d & g t ; 7 4 4 3 0 0 4 5 5 0 6 1 4 6 1 4 0 2 1 & l t ; / i d & g t ; & l t ; r i n g & g t ; v l _ 2 2 v v s s C y s L - q x D 2 v t F _ w 6 C 3 7 q B 4 t m R & l t ; / r i n g & g t ; & l t ; / r p o l y g o n s & g t ; & l t ; r p o l y g o n s & g t ; & l t ; i d & g t ; 7 4 4 3 0 0 4 5 5 0 6 1 4 6 1 4 0 2 2 & l t ; / i d & g t ; & l t ; r i n g & g t ; l 9 0 4 _ - 8 s x C 8 y H 5 9 r u E y h _ s G o k 7 V o r n F 0 8 0 R n 6 m 0 B o 7 z 6 B q 9 1 p G q - 4 2 U 6 s h K 6 n v k B j _ q w B i j 3 h I t i q i B & l t ; / r i n g & g t ; & l t ; / r p o l y g o n s & g t ; & l t ; r p o l y g o n s & g t ; & l t ; i d & g t ; 7 4 4 3 0 0 4 5 5 0 6 1 4 6 1 4 0 2 3 & l t ; / i d & g t ; & l t ; r i n g & g t ; 6 p y o v o 2 v x C - p Q l 4 s B n I 4 E j D m C g I 6 g R m 9 a 0 c x E g C k D g D u B & l t ; / r i n g & g t ; & l t ; / r p o l y g o n s & g t ; & l t ; r p o l y g o n s & g t ; & l t ; i d & g t ; 7 4 4 3 0 0 5 3 0 6 5 2 8 8 5 8 1 1 3 & l t ; / i d & g t ; & l t ; r i n g & g t ; l s 2 u 9 - 9 t x C r 4 j B 3 g R y y B z D h C j F 8 D 2 6 E t y I x 9 P j 5 K 4 B 1 C 2 D y H u g B 7 v E w m B & l t ; / r i n g & g t ; & l t ; / r p o l y g o n s & g t ; & l t ; r p o l y g o n s & g t ; & l t ; i d & g t ; 7 4 4 3 0 1 2 5 2 2 0 7 3 9 1 5 3 9 3 & l t ; / i d & g t ; & l t ; r i n g & g t ; _ g 7 u _ m o g v C w C w E i K 4 l B l u B 1 _ B o q F 5 W 7 j O g u D p - C 0 y Q p w F j u E j j B 1 B n O o M 7 m B q 3 B v 5 B 2 9 B 2 r D 3 C 1 9 C u 0 D s 6 G v w M 0 1 C 9 j G 1 o C _ 6 G 9 q U 2 q G 3 t D q H & l t ; / r i n g & g t ; & l t ; / r p o l y g o n s & g t ; & l t ; r p o l y g o n s & g t ; & l t ; i d & g t ; 7 4 4 3 0 1 2 5 2 2 0 7 3 9 1 5 3 9 4 & l t ; / i d & g t ; & l t ; r i n g & g t ; 2 6 z 6 s h w s v C 0 Q t D g H s G t b 2 p B v C 3 J j H k O l C t j B & l t ; / r i n g & g t ; & l t ; / r p o l y g o n s & g t ; & l t ; r p o l y g o n s & g t ; & l t ; i d & g t ; 7 4 4 3 0 1 2 5 5 6 4 3 3 6 5 3 7 6 1 & l t ; / i d & g t ; & l t ; r i n g & g t ; y t u w t x 7 7 x C w C w f 2 E i J 6 T l B B 8 B 5 C n J y B S 8 C & l t ; / r i n g & g t ; & l t ; / r p o l y g o n s & g t ; & l t ; r p o l y g o n s & g t ; & l t ; i d & g t ; 7 4 4 3 0 1 3 6 2 1 5 8 5 5 4 3 1 6 9 & l t ; / i d & g t ; & l t ; r i n g & g t ; q v p h q 6 u r v C o 5 B u f 6 z C m N h C j D 7 7 B k C u D p B g C 8 W 4 F 4 1 D x E 2 B k D n C j C & l t ; / r i n g & g t ; & l t ; / r p o l y g o n s & g t ; & l t ; r p o l y g o n s & g t ; & l t ; i d & g t ; 7 4 4 3 0 1 4 5 1 4 9 3 8 7 4 0 7 3 7 & l t ; / i d & g t ; & l t ; r i n g & g t ; 3 y s 9 6 5 z t v C w C x D 2 C s C m q B q U r - C k Q n 2 C 1 K o G 7 R s - B h t P l K u F 8 O 3 C r C k k C 2 W 3 U 2 L 0 B - D o b z o U h v T & l t ; / r i n g & g t ; & l t ; / r p o l y g o n s & g t ; & l t ; r p o l y g o n s & g t ; & l t ; i d & g t ; 7 4 4 3 0 1 4 7 2 1 0 9 7 1 7 0 9 4 5 & l t ; / i d & g t ; & l t ; r i n g & g t ; 6 - r 4 q o m u w C s E 8 G 4 C s B l I 4 q C o s B n i E m g B h 5 C g 6 D l F - E g I 2 F 9 4 B - 4 B t r C v s B 2 m C h n D o D s D 7 J 0 B k D j G & l t ; / r i n g & g t ; & l t ; / r p o l y g o n s & g t ; & l t ; r p o l y g o n s & g t ; & l t ; i d & g t ; 7 4 4 3 0 1 4 7 2 1 0 9 7 1 7 0 9 4 6 & l t ; / i d & g t ; & l t ; r i n g & g t ; 3 t o l - 6 q p y C s s p D w s 3 B s x a o y l D w g m C y p g C 6 w q D t - h B & l t ; / r i n g & g t ; & l t ; / r p o l y g o n s & g t ; & l t ; r p o l y g o n s & g t ; & l t ; i d & g t ; 7 4 4 3 0 1 4 7 8 9 8 1 6 6 4 7 6 8 1 & l t ; / i d & g t ; & l t ; r i n g & g t ; i m - x - m r 1 v C s E x D 4 C s C q 4 N r d n D 3 3 H 7 F s G m C t B t r B z C h H j E v o R o i F v v H & l t ; / r i n g & g t ; & l t ; / r p o l y g o n s & g t ; & l t ; r p o l y g o n s & g t ; & l t ; i d & g t ; 7 4 4 3 0 1 4 7 8 9 8 1 6 6 4 7 6 8 2 & l t ; / i d & g t ; & l t ; r i n g & g t ; 0 _ _ y - g 1 1 v C s E x D q 9 C x 0 F l F - E x J 2 F p m H - 4 B h E 7 D & l t ; / r i n g & g t ; & l t ; / r p o l y g o n s & g t ; & l t ; r p o l y g o n s & g t ; & l t ; i d & g t ; 7 4 4 3 0 1 4 7 8 9 8 1 6 6 4 7 6 8 3 & l t ; / i d & g t ; & l t ; r i n g & g t ; y k h g y k y y w C v F _ G n D y e j D - R 7 E o I o D x u D j G & l t ; / r i n g & g t ; & l t ; / r p o l y g o n s & g t ; & l t ; r p o l y g o n s & g t ; & l t ; i d & g t ; 7 4 4 3 0 1 4 7 8 9 8 1 6 6 4 7 6 8 4 & l t ; / i d & g t ; & l t ; r i n g & g t ; 1 j y w k 6 z v y C 7 r u J - u _ G g u g F 0 w I 8 x 7 D 5 y J t j x B g v y C 2 6 - C t _ w B _ 8 H r i P & l t ; / r i n g & g t ; & l t ; / r p o l y g o n s & g t ; & l t ; r p o l y g o n s & g t ; & l t ; i d & g t ; 7 4 4 3 0 1 4 7 8 9 8 1 6 6 4 7 6 8 5 & l t ; / i d & g t ; & l t ; r i n g & g t ; u k 3 0 w x x y w C w C w E _ J n F 1 3 H y 9 g B u u B 0 g D z C 1 C t C i F m W u K u C p L o H g D j C 1 g D 2 y D 1 7 E x P q b g O j C & l t ; / r i n g & g t ; & l t ; / r p o l y g o n s & g t ; & l t ; r p o l y g o n s & g t ; & l t ; i d & g t ; 7 4 4 3 0 1 4 8 9 2 8 9 5 8 6 2 7 8 5 & l t ; / i d & g t ; & l t ; r i n g & g t ; i h v 6 7 p x 1 t C r j u 8 F s 8 9 F m 2 n - I 9 v w M x k s x D w 0 8 d z 5 n B m 6 u P l x o 3 D 2 7 3 l C l t x g F 4 6 g t B 1 7 q j D & l t ; / r i n g & g t ; & l t ; / r p o l y g o n s & g t ; & l t ; r p o l y g o n s & g t ; & l t ; i d & g t ; 7 4 4 3 0 1 5 8 2 0 6 0 8 7 9 8 7 2 1 & l t ; / i d & g t ; & l t ; r i n g & g t ; 9 2 z v 7 h 3 s v C t D 1 F h C l D 3 j C t B 6 B - G r G j U o W & l t ; / r i n g & g t ; & l t ; / r p o l y g o n s & g t ; & l t ; r p o l y g o n s & g t ; & l t ; i d & g t ; 7 4 4 3 0 1 6 2 6 7 2 8 5 3 9 7 5 0 5 & l t ; / i d & g t ; & l t ; r i n g & g t ; - _ p x l 1 z s v C s E 1 F m E o G y j E t j C i U i C 0 F g C 0 B - Y - - I _ a & l t ; / r i n g & g t ; & l t ; / r p o l y g o n s & g t ; & l t ; r p o l y g o n s & g t ; & l t ; i d & g t ; 7 4 4 3 0 1 6 2 6 7 2 8 5 3 9 7 5 0 6 & l t ; / i d & g t ; & l t ; r i n g & g t ; v q x p x s 5 q v C w C 0 C z D s B t 4 H _ I k C 6 O 1 C g C v U g D u C n C 2 K u t B 7 D & l t ; / r i n g & g t ; & l t ; / r p o l y g o n s & g t ; & l t ; r p o l y g o n s & g t ; & l t ; i d & g t ; 7 4 4 3 0 1 6 2 6 7 2 8 5 3 9 7 5 0 7 & l t ; / i d & g t ; & l t ; r i n g & g t ; q w x 4 w j g 4 u C q g y g G u n 3 8 E _ t u j B r r 0 k B 2 9 q h F 3 g x f 5 j 6 M m p h 4 C 8 7 i 8 G z h x t F & l t ; / r i n g & g t ; & l t ; / r p o l y g o n s & g t ; & l t ; r p o l y g o n s & g t ; & l t ; i d & g t ; 7 4 4 3 0 1 6 3 3 6 0 0 4 8 7 4 2 4 1 & l t ; / i d & g t ; & l t ; r i n g & g t ; 5 i i v 3 _ i m w C 5 m v B m 0 l L 0 t w B 0 6 0 L & l t ; / r i n g & g t ; & l t ; / r p o l y g o n s & g t ; & l t ; r p o l y g o n s & g t ; & l t ; i d & g t ; 7 4 4 3 0 1 6 3 3 6 0 0 4 8 7 4 2 4 2 & l t ; / i d & g t ; & l t ; r i n g & g t ; _ 7 l n o 2 j 0 t C o i I 7 L l I 2 E i J y k D o G x R z y H 6 B 3 C 8 H x E t C j J s H y H 7 D & l t ; / r i n g & g t ; & l t ; / r p o l y g o n s & g t ; & l t ; r p o l y g o n s & g t ; & l t ; i d & g t ; 7 4 4 3 0 1 6 3 7 0 3 6 4 6 1 2 6 0 9 & l t ; / i d & g t ; & l t ; r i n g & g t ; j t 5 n 7 m _ q v C n L g H k J t H 3 G 1 E t G 7 I & l t ; / r i n g & g t ; & l t ; / r p o l y g o n s & g t ; & l t ; r p o l y g o n s & g t ; & l t ; i d & g t ; 7 4 4 3 0 1 6 3 7 0 3 6 4 6 1 2 6 1 0 & l t ; / i d & g t ; & l t ; r i n g & g t ; 7 g r 5 r 1 w r v C s E 1 F n D 3 K p F k n D 5 r D k z C x D 3 D g J t B g I h t L q u G 8 c g C 0 B _ R j R 2 B i D 5 i K & l t ; / r i n g & g t ; & l t ; / r p o l y g o n s & g t ; & l t ; r p o l y g o n s & g t ; & l t ; i d & g t ; 7 4 4 3 0 1 7 6 7 6 0 3 4 6 7 0 5 9 9 & l t ; / i d & g t ; & l t ; r i n g & g t ; m u h s 1 y 3 4 t C g r 6 9 B r o r L t 5 r C j n z q B - n 4 V 8 g h 5 H p 5 z B _ _ i g B p 4 2 V - q g t B 0 k m S 6 p o E l j p 1 B n w o k B 6 m k 2 B 0 o 9 H k n p I 1 k k a q 5 1 - B x 5 0 t B 2 6 - L 2 g v Q n 7 - D p 0 l g B 4 1 p b i 7 6 4 E 6 0 5 9 B o r 6 k j B h y z Z & l t ; / r i n g & g t ; & l t ; / r p o l y g o n s & g t ; & l t ; r p o l y g o n s & g t ; & l t ; i d & g t ; 7 4 4 3 0 1 9 2 5 6 5 8 2 6 3 5 5 2 5 & l t ; / i d & g t ; & l t ; r i n g & g t ; r 9 s k s w q s z C y J t I 1 H r K t E h H r G s H & l t ; / r i n g & g t ; & l t ; / r p o l y g o n s & g t ; & l t ; r p o l y g o n s & g t ; & l t ; i d & g t ; 7 4 4 3 0 1 9 5 6 5 8 2 0 2 8 0 8 3 9 & l t ; / i d & g t ; & l t ; r i n g & g t ; m j 4 6 g x 3 2 t C n 6 y B _ v R y 3 0 D y z g Y z g s F k m v C k z 1 E _ w k D k 8 S v u s C & l t ; / r i n g & g t ; & l t ; / r p o l y g o n s & g t ; & l t ; r p o l y g o n s & g t ; & l t ; i d & g t ; 7 4 4 3 0 1 9 7 0 3 2 5 9 2 3 4 3 0 7 & l t ; / i d & g t ; & l t ; r i n g & g t ; 3 9 g m - 7 z g u C 1 t G q 5 B s g B 6 G 7 F z K 2 3 B 3 N z N i L 0 c r 8 C 3 C m D i D 7 D & l t ; / r i n g & g t ; & l t ; / r p o l y g o n s & g t ; & l t ; r p o l y g o n s & g t ; & l t ; i d & g t ; 7 4 4 3 0 2 0 4 9 3 5 3 3 2 1 6 7 6 9 & l t ; / i d & g t ; & l t ; r i n g & g t ; o r p x 5 - m x x C l I i H 3 2 E j F o r q S p k 4 T o 1 7 K 1 x y B 4 d l B w D 3 E y K 7 3 1 B l 1 _ J o 6 J 6 n z D h l s E v x u D w 8 T u x d y v i B m W & l t ; / r i n g & g t ; & l t ; / r p o l y g o n s & g t ; & l t ; r p o l y g o n s & g t ; & l t ; i d & g t ; 7 4 4 3 0 2 0 6 9 9 6 9 1 6 4 6 9 7 9 & l t ; / i d & g t ; & l t ; r i n g & g t ; _ 9 1 _ _ 7 m 4 t C z S j r D r L h C 1 B o G 7 R z G g r D 0 S g e 8 w B n n B s g C 2 e 6 a 9 o B p F h F t B u l C z C 6 X 6 r M k T z E g C j E l e i z D s k X l - B & l t ; / r i n g & g t ; & l t ; / r p o l y g o n s & g t ; & l t ; r p o l y g o n s & g t ; & l t ; i d & g t ; 7 4 4 3 0 2 1 9 3 6 6 4 2 2 2 8 2 2 5 & l t ; / i d & g t ; & l t ; r i n g & g t ; i - p k 1 4 5 z x C g u j J 0 h 8 c t 9 n S - z 5 F k 9 3 F 6 m n t B & l t ; / r i n g & g t ; & l t ; / r p o l y g o n s & g t ; & l t ; r p o l y g o n s & g t ; & l t ; i d & g t ; 7 4 4 3 0 2 3 6 2 0 2 6 9 4 0 8 2 5 9 & l t ; / i d & g t ; & l t ; r i n g & g t ; 6 - 6 2 t l l 6 x C o k W 4 g p F m - h c 6 - k Z y q j l D q p 4 F & l t ; / r i n g & g t ; & l t ; / r p o l y g o n s & g t ; & l t ; r p o l y g o n s & g t ; & l t ; i d & g t ; 7 4 4 3 0 2 3 6 2 0 2 6 9 4 0 8 2 6 0 & l t ; / i d & g t ; & l t ; r i n g & g t ; r p n g i l q 1 v C x 5 b t v C 2 _ Z o v _ C 6 9 1 V o - r F 2 1 x F x 8 j D z t 6 H z o 1 J & l t ; / r i n g & g t ; & l t ; / r p o l y g o n s & g t ; & l t ; r p o l y g o n s & g t ; & l t ; i d & g t ; 7 4 4 3 0 2 3 8 2 6 4 2 7 8 3 8 4 7 5 & l t ; / i d & g t ; & l t ; r i n g & g t ; r n s h 4 2 0 t y C z g E i 2 J 6 J n F o G q D k s X x E o D i F _ C & l t ; / r i n g & g t ; & l t ; / r p o l y g o n s & g t ; & l t ; r p o l y g o n s & g t ; & l t ; i d & g t ; 7 4 4 3 0 2 4 5 8 2 3 4 2 0 8 2 5 6 1 & l t ; / i d & g t ; & l t ; r i n g & g t ; - 5 6 8 t s 4 i w C 2 G n w B x X _ n D w C w E 4 C o k B 5 F s C j D - C 1 G 5 2 O v C 9 G o i D 2 B i D l C u g B & l t ; / r i n g & g t ; & l t ; / r p o l y g o n s & g t ; & l t ; r p o l y g o n s & g t ; & l t ; i d & g t ; 7 4 4 3 0 2 4 5 8 2 3 4 2 0 8 2 5 6 2 & l t ; / i d & g t ; & l t ; r i n g & g t ; j q x z w 4 9 l w C t D 5 p p B _ G m E h F j 2 z J q D z 3 o B w D 3 E - I 1 v 7 J & l t ; / r i n g & g t ; & l t ; / r p o l y g o n s & g t ; & l t ; r p o l y g o n s & g t ; & l t ; i d & g t ; 7 4 4 3 0 2 4 6 1 6 7 0 1 8 2 0 9 3 7 & l t ; / i d & g t ; & l t ; r i n g & g t ; y 4 k u g q v w t C r D x D 2 C s C o k E w o C l h B - N 6 D 7 C z J y D k X p k B w 1 C h U t w B h M & l t ; / r i n g & g t ; & l t ; / r p o l y g o n s & g t ; & l t ; r p o l y g o n s & g t ; & l t ; i d & g t ; 7 4 4 3 0 2 4 6 5 1 0 6 1 5 5 9 3 1 1 & l t ; / i d & g t ; & l t ; r i n g & g t ; q k g _ 5 9 1 8 w C g r g E 7 z 3 D 8 r e 7 7 Y s y x B w p 5 L z n a & l t ; / r i n g & g t ; & l t ; / r p o l y g o n s & g t ; & l t ; r p o l y g o n s & g t ; & l t ; i d & g t ; 7 4 4 3 0 2 4 9 6 0 2 9 9 2 0 4 6 2 4 & l t ; / i d & g t ; & l t ; r i n g & g t ; j u 4 0 l n 8 v x C p 2 5 x B r 3 t E 1 l L - v 4 C 0 l y L q 1 x K g y h M l 2 l B t p 5 B o l _ B q x Q 0 u j C p w 3 I n 3 - G - x r C 4 5 j B - p L 3 w s B h m L 1 8 N t z - D n 9 K k x W y 8 m G 8 9 i H & l t ; / r i n g & g t ; & l t ; / r p o l y g o n s & g t ; & l t ; r p o l y g o n s & g t ; & l t ; i d & g t ; 7 4 4 3 0 2 5 2 6 9 5 3 6 8 4 9 9 2 1 & l t ; / i d & g t ; & l t ; r i n g & g t ; 8 l m - n j 2 r x C s E 1 F 6 C j F n w d h _ C 4 B 1 C 2 D p G m 2 U 3 w G & l t ; / r i n g & g t ; & l t ; / r p o l y g o n s & g t ; & l t ; r p o l y g o n s & g t ; & l t ; i d & g t ; 7 4 4 3 0 2 5 3 3 8 2 5 6 3 2 6 6 5 7 & l t ; / i d & g t ; & l t ; r i n g & g t ; 3 t 7 x 4 o g 1 u C 4 9 P r 2 L z F g o G 4 5 B z u I 3 B v D z D s B q C _ D y w B x 1 D 5 6 U z o B j u C x w S _ x O i t B o s C 5 B u E z D 1 B z H 0 U i E t 0 B 0 3 B v p C t k J z y C t y I v 7 D 4 7 U z i W s 6 c l 5 F h 8 C 3 m G y D o D h E 8 C & l t ; / r i n g & g t ; & l t ; / r p o l y g o n s & g t ; & l t ; r p o l y g o n s & g t ; & l t ; i d & g t ; 7 4 4 3 0 2 5 3 7 2 6 1 6 0 6 5 0 2 7 & l t ; / i d & g t ; & l t ; r i n g & g t ; - h 7 s 8 i y r x C r D 1 F 3 D j F s g J l K y F 0 D k F - j E p w C & l t ; / r i n g & g t ; & l t ; / r p o l y g o n s & g t ; & l t ; r p o l y g o n s & g t ; & l t ; i d & g t ; 7 4 4 3 0 2 5 4 0 6 9 7 5 8 0 3 3 9 3 & l t ; / i d & g t ; & l t ; r i n g & g t ; 8 9 0 k q 8 l 3 u C s 2 7 J j x 4 K g 6 2 z B l i x V t g b n l 7 D w o u n B s 5 - f r w w 2 C 6 5 t g B & l t ; / r i n g & g t ; & l t ; / r p o l y g o n s & g t ; & l t ; r p o l y g o n s & g t ; & l t ; i d & g t ; 7 4 4 3 0 2 5 4 4 1 3 3 5 5 4 1 7 6 1 & l t ; / i d & g t ; & l t ; r i n g & g t ; h t x t y u i z u C 5 S 0 C m N p F h D 5 j C s M n D g E g G w X j N z E 2 B v M _ _ C 5 I 0 N & l t ; / r i n g & g t ; & l t ; / r p o l y g o n s & g t ; & l t ; r p o l y g o n s & g t ; & l t ; i d & g t ; 7 4 4 3 0 2 5 4 4 1 3 3 5 5 4 1 7 6 2 & l t ; / i d & g t ; & l t ; r i n g & g t ; r m l _ o m u 0 u C x O y C 4 1 G x u C t L m r 7 B h s E s o V 4 g 2 B s 8 S 6 G 7 F i E 8 D 9 0 J q 8 a v 0 G 3 n P i o B r 9 W 5 _ q B u k F x y B 1 C 2 D 1 5 D l U j C & l t ; / r i n g & g t ; & l t ; / r p o l y g o n s & g t ; & l t ; r p o l y g o n s & g t ; & l t ; i d & g t ; 7 4 4 3 0 2 5 4 4 1 3 3 5 5 4 1 7 6 3 & l t ; / i d & g t ; & l t ; r i n g & g t ; 1 j k x - 4 7 n v C 2 G r I n F v H u F q I 2 H j G & l t ; / r i n g & g t ; & l t ; / r p o l y g o n s & g t ; & l t ; r p o l y g o n s & g t ; & l t ; i d & g t ; 7 4 4 3 0 2 5 5 4 4 4 1 4 7 5 6 8 6 5 & l t ; / i d & g t ; & l t ; r i n g & g t ; 1 2 l p 5 z 5 o t C s 9 4 5 Q g w t 5 D o k h j C 4 r z N z u 9 x B 2 6 w j C j j n 5 B 0 k 9 q C w m g f n x 4 R p 4 i Q 7 n n C q s w p C 6 9 4 L l z q v E 3 5 5 m E v - p y B h o u o B s t 2 Z s u - R & l t ; / r i n g & g t ; & l t ; / r p o l y g o n s & g t ; & l t ; r p o l y g o n s & g t ; & l t ; i d & g t ; 7 4 4 3 0 2 5 5 4 4 4 1 4 7 5 6 8 6 6 & l t ; / i d & g t ; & l t ; r i n g & g t ; x v 9 5 p 6 o x u C r r 5 D n y 3 D r u j O 1 v v S 3 u s C h 4 r J & l t ; / r i n g & g t ; & l t ; / r p o l y g o n s & g t ; & l t ; r p o l y g o n s & g t ; & l t ; i d & g t ; 7 4 4 3 0 2 5 5 4 4 4 1 4 7 5 6 8 6 7 & l t ; / i d & g t ; & l t ; r i n g & g t ; 1 l g j 1 3 t u t C - H z F 5 F q G - C k t D x C w D n E w H p 5 C & l t ; / r i n g & g t ; & l t ; / r p o l y g o n s & g t ; & l t ; r p o l y g o n s & g t ; & l t ; i d & g t ; 7 4 4 3 0 2 5 5 4 4 4 1 4 7 5 6 8 6 8 & l t ; / i d & g t ; & l t ; r i n g & g t ; x 5 g z 6 7 s w u C w C v D 4 C s C u M l k C w M t O i E 5 R 8 L m o B 1 J h H t C i D _ C i D 5 4 B y K q b _ n D & l t ; / r i n g & g t ; & l t ; / r p o l y g o n s & g t ; & l t ; r p o l y g o n s & g t ; & l t ; i d & g t ; 7 4 4 3 0 2 5 5 4 4 4 1 4 7 5 6 8 6 9 & l t ; / i d & g t ; & l t ; r i n g & g t ; 9 u 0 i w 8 5 w u C _ k B x X y f o N z I k k B 7 K l S m G 2 P s j B q X 3 Q w u C v V t C p C q 0 B 4 _ D h M 0 Z & l t ; / r i n g & g t ; & l t ; / r p o l y g o n s & g t ; & l t ; r p o l y g o n s & g t ; & l t ; i d & g t ; 7 4 4 3 0 2 5 6 1 3 1 3 4 2 3 3 6 0 1 & l t ; / i d & g t ; & l t ; r i n g & g t ; 7 g g 6 v m l l v C w C w E 1 D l D r 0 B i Q 4 j B 2 I s F x r B 0 F o D - I 6 z B r v E 1 I & l t ; / r i n g & g t ; & l t ; / r p o l y g o n s & g t ; & l t ; r p o l y g o n s & g t ; & l t ; i d & g t ; 7 4 4 3 0 2 5 6 1 3 1 3 4 2 3 3 6 0 2 & l t ; / i d & g t ; & l t ; r i n g & g t ; p g m 4 v 3 6 k v C w C v D k H j F r b i E m J k H k E l S 4 q B j F - C 7 C u c _ S n N 8 O 3 Z i G r W 5 R 8 P 5 b 9 m B j O p t B h S h C q C v H z R 5 Z i u C h f r w L o 2 B w D h N i d h R o M 7 F l D _ D t B x C _ 9 B z r B j l B - G m F u H m 4 F 3 S y J w E p D n L 7 9 B u E 7 L k _ E 9 i E j G g F w T h E n G 7 P x j B h q B 0 s N z n C s 1 E o _ C q u F & l t ; / r i n g & g t ; & l t ; / r p o l y g o n s & g t ; & l t ; r p o l y g o n s & g t ; & l t ; i d & g t ; 7 4 4 3 0 2 5 6 1 3 1 3 4 2 3 3 6 0 3 & l t ; / i d & g t ; & l t ; r i n g & g t ; 1 l g y k 3 s l v C 2 Q 7 c k R l Y r P m v D 3 K m G q D 2 F i c 4 L 3 V t i C - G 2 D r C - D j C & l t ; / r i n g & g t ; & l t ; / r p o l y g o n s & g t ; & l t ; r p o l y g o n s & g t ; & l t ; i d & g t ; 7 4 4 3 0 2 5 6 1 3 1 3 4 2 3 3 6 0 4 & l t ; / i d & g t ; & l t ; r i n g & g t ; - k 7 z h l 9 v u C 7 S x D 6 C l F s o C - C t B u D 0 D u h B 5 C y H 3 I & l t ; / r i n g & g t ; & l t ; / r p o l y g o n s & g t ; & l t ; r p o l y g o n s & g t ; & l t ; i d & g t ; 7 4 4 3 0 2 5 6 1 3 1 3 4 2 3 3 6 0 5 & l t ; / i d & g t ; & l t ; r i n g & g t ; i p 4 w 9 1 n l v C 4 G g H v S g J h f 9 n D x C 1 C n E n G 7 d s h F & l t ; / r i n g & g t ; & l t ; / r p o l y g o n s & g t ; & l t ; r p o l y g o n s & g t ; & l t ; i d & g t ; 7 4 4 3 0 2 5 6 1 3 1 3 4 2 3 3 6 0 6 & l t ; / i d & g t ; & l t ; r i n g & g t ; r 1 n - g 1 k 0 w C - m n B 6 v Y n _ 8 D o _ 4 E z v a _ h j E p 9 z Q & l t ; / r i n g & g t ; & l t ; / r p o l y g o n s & g t ; & l t ; r p o l y g o n s & g t ; & l t ; i d & g t ; 7 4 4 3 0 2 5 6 1 3 1 3 4 2 3 3 6 0 7 & l t ; / i d & g t ; & l t ; r i n g & g t ; 8 l 2 v l 2 8 v u C s E _ G k K 1 H x B 9 E p K i I - G r G h q B i F j C & l t ; / r i n g & g t ; & l t ; / r p o l y g o n s & g t ; & l t ; r p o l y g o n s & g t ; & l t ; i d & g t ; 7 4 4 3 0 2 5 6 1 3 1 3 4 2 3 3 6 0 8 & l t ; / i d & g t ; & l t ; r i n g & g t ; n 5 m 9 n u r l v C h I v L n F k M r E n N 2 H j G & l t ; / r i n g & g t ; & l t ; / r p o l y g o n s & g t ; & l t ; r p o l y g o n s & g t ; & l t ; i d & g t ; 7 4 4 3 0 2 5 6 4 7 4 9 3 9 7 1 9 6 9 & l t ; / i d & g t ; & l t ; r i n g & g t ; h t _ l l 2 s p x C w 7 C _ U 2 J 2 E i E 8 D s w B 9 k B 9 M 2 F o F n C _ C & l t ; / r i n g & g t ; & l t ; / r p o l y g o n s & g t ; & l t ; r p o l y g o n s & g t ; & l t ; i d & g t ; 7 4 4 3 0 2 6 3 6 9 0 4 8 4 7 7 6 9 7 & l t ; / i d & g t ; & l t ; r i n g & g t ; 7 i _ h 1 j 2 k v C g V w E 2 C u G o U m C 2 O j N 3 C 2 B i D 9 I 5 D & l t ; / r i n g & g t ; & l t ; / r p o l y g o n s & g t ; & l t ; r p o l y g o n s & g t ; & l t ; i d & g t ; 7 4 4 3 0 2 6 3 6 9 0 4 8 4 7 7 6 9 8 & l t ; / i d & g t ; & l t ; r i n g & g t ; 2 s r 1 - 0 8 y w C t F 9 O w H u B w C z F 6 E 4 J 7 F o M 1 R i M n j C i E k E g E 4 P s t D v C x E z J v g B v y C 6 I l 9 D 2 P 9 U r K o j B y p B 7 U 6 g D 1 Z 5 7 B 4 2 C 1 J y P _ T 5 E 5 G 2 O 8 L m I 3 C 2 B i D 3 P 5 6 E z 0 F w g B h I 5 I q E 1 p B o 6 Q w C 8 G w K t Y n I 9 F - F u K h G 2 G 5 P s J 4 G j G r F h M l w B s E 7 T r D x P h I 5 d & l t ; / r i n g & g t ; & l t ; / r p o l y g o n s & g t ; & l t ; r p o l y g o n s & g t ; & l t ; i d & g t ; 7 4 4 3 0 2 6 3 6 9 0 4 8 4 7 7 6 9 9 & l t ; / i d & g t ; & l t ; r i n g & g t ; 4 l 9 j i 1 6 t t C w r B n 4 E 1 c y 6 K 3 F n D g E 9 C j n K 5 j I 6 9 B 0 D r C - D _ C & l t ; / r i n g & g t ; & l t ; / r p o l y g o n s & g t ; & l t ; r p o l y g o n s & g t ; & l t ; i d & g t ; 7 4 4 3 0 2 6 3 6 9 0 4 8 4 7 7 7 0 0 & l t ; / i d & g t ; & l t ; r i n g & g t ; o r t 0 t q g z w C q E z F 1 D l F 9 R 3 G l D o C 6 3 B n H - C w Y v K w w B r E 1 f o D i F 7 D t D s J 9 D l E g F l g E y g B s E r M s H & l t ; / r i n g & g t ; & l t ; / r p o l y g o n s & g t ; & l t ; r p o l y g o n s & g t ; & l t ; i d & g t ; 7 4 4 3 0 2 8 0 1 8 3 1 5 9 1 9 3 6 1 & l t ; / i d & g t ; & l t ; r i n g & g t ; z n q 6 2 s h 2 u C h I 8 G 4 E x H _ H o I j B r C g D u B & l t ; / r i n g & g t ; & l t ; / r p o l y g o n s & g t ; & l t ; r p o l y g o n s & g t ; & l t ; i d & g t ; 7 4 4 3 0 2 8 0 8 7 0 3 5 3 9 6 0 9 7 & l t ; / i d & g t ; & l t ; r i n g & g t ; - 3 k t 8 x m r t C 5 B w E k s B 4 C p L 5 S v L 6 C j D - C n K k J - C g L u D 3 C 2 B q n B l f 8 B m P t C h E 5 p B & l t ; / r i n g & g t ; & l t ; / r p o l y g o n s & g t ; & l t ; r p o l y g o n s & g t ; & l t ; i d & g t ; 7 4 4 3 0 2 8 3 6 1 9 1 3 3 0 3 0 4 1 & l t ; / i d & g t ; & l t ; r i n g & g t ; 1 7 p n 1 u - v u C y G 6 G g K s G - E z R g I u D 4 F 0 H s K 9 L & l t ; / r i n g & g t ; & l t ; / r p o l y g o n s & g t ; & l t ; r p o l y g o n s & g t ; & l t ; i d & g t ; 7 4 4 3 0 2 8 3 6 1 9 1 3 3 0 3 0 4 2 & l t ; / i d & g t ; & l t ; r i n g & g t ; k t 2 s r 2 s l v C x F 1 F z I x I n 3 D w G l O - R t K g G r E 3 l B q L y X 3 Z j b w P z 5 B l W 7 C s D y D 2 B k F 7 p B j 9 B x P j o B n - B j M n C 9 D h 5 D q K & l t ; / r i n g & g t ; & l t ; / r p o l y g o n s & g t ; & l t ; r p o l y g o n s & g t ; & l t ; i d & g t ; 7 4 4 3 0 2 8 3 6 1 9 1 3 3 0 3 0 4 3 & l t ; / i d & g t ; & l t ; r i n g & g t ; 0 2 m g 7 4 - v u C s E m N 6 G 2 C h C q C _ D y Y t B 7 G 2 D 0 H 4 K g D j C & l t ; / r i n g & g t ; & l t ; / r p o l y g o n s & g t ; & l t ; r p o l y g o n s & g t ; & l t ; i d & g t ; 7 4 4 3 0 2 8 3 6 1 9 1 3 3 0 3 0 4 4 & l t ; / i d & g t ; & l t ; r i n g & g t ; m 2 8 r z 0 8 v u C 4 G t I y p F - C 0 I 4 O y F 4 F r G 2 1 E - I 8 C & l t ; / r i n g & g t ; & l t ; / r p o l y g o n s & g t ; & l t ; r p o l y g o n s & g t ; & l t ; i d & g t ; 7 4 4 3 0 2 8 3 6 1 9 1 3 3 0 3 0 4 5 & l t ; / i d & g t ; & l t ; r i n g & g t ; x n w 0 x w u u t C t u y C g 8 - V y k 6 h C 1 x r G s g - H y i 2 d l w s N _ g o B & l t ; / r i n g & g t ; & l t ; / r p o l y g o n s & g t ; & l t ; r p o l y g o n s & g t ; & l t ; i d & g t ; 7 4 4 3 0 2 8 3 6 1 9 1 3 3 0 3 0 4 6 & l t ; / i d & g t ; & l t ; r i n g & g t ; m z o m 4 w r w u C h I u E 5 F s G r q W s g e v m Q u 8 E t t B - r K n v F 4 D t k H l 8 C 4 4 c 3 J t C p G q W 3 B n 0 1 C i 1 C 5 g H x k E 8 p 1 C v j K o o J & l t ; / r i n g & g t ; & l t ; / r p o l y g o n s & g t ; & l t ; r p o l y g o n s & g t ; & l t ; i d & g t ; 7 4 4 3 0 2 8 3 6 1 9 1 3 3 0 3 0 4 7 & l t ; / i d & g t ; & l t ; r i n g & g t ; r g g 9 z 3 4 t t C 9 H y J o h C s 6 D n 3 C y R - 0 F x F g H k N i H i E - E v r L s 1 L 0 x F n f 4 F r G g D z P & l t ; / r i n g & g t ; & l t ; / r p o l y g o n s & g t ; & l t ; r p o l y g o n s & g t ; & l t ; i d & g t ; 7 4 4 3 0 2 9 0 8 3 4 6 7 8 0 8 7 6 9 & l t ; / i d & g t ; & l t ; r i n g & g t ; n m t 0 o u y q t C 5 7 G y m G z O 2 R g D y H 5 D y C r 2 B 1 c m l B k l B l X v j B - p B 7 - B m b x u B w r C h L l I 5 F s C z K k 4 B u U v I i N 2 C 6 C j F - E 3 N o 5 C n 5 B u g D h z H w 4 E 7 l D k n O s 2 L x E t C i F 7 D & l t ; / r i n g & g t ; & l t ; / r p o l y g o n s & g t ; & l t ; r p o l y g o n s & g t ; & l t ; i d & g t ; 7 4 4 3 0 2 9 1 5 2 1 8 7 2 8 5 5 0 5 & l t ; / i d & g t ; & l t ; r i n g & g t ; 4 n r j t v p - u C 9 _ F k y B y C t L x I j F i M l r B 4 d 2 I 3 M x 5 B 6 B - G r G l G p C i D 0 N & l t ; / r i n g & g t ; & l t ; / r p o l y g o n s & g t ; & l t ; r p o l y g o n s & g t ; & l t ; i d & g t ; 7 4 4 3 0 2 9 1 5 2 1 8 7 2 8 5 5 0 6 & l t ; / i d & g t ; & l t ; r i n g & g t ; j r k 6 j v z - u C r D x D 1 D l D _ D 4 I u F 2 F t G g F m K & l t ; / r i n g & g t ; & l t ; / r p o l y g o n s & g t ; & l t ; r p o l y g o n s & g t ; & l t ; i d & g t ; 7 4 4 3 0 2 9 1 5 2 1 8 7 2 8 5 5 0 7 & l t ; / i d & g t ; & l t ; r i n g & g t ; 8 u g k z 8 y h v C w x x c - z 7 g C 8 o - B w 5 U g 0 - R z 0 X x s v G g n F i 0 u k B & l t ; / r i n g & g t ; & l t ; / r p o l y g o n s & g t ; & l t ; r p o l y g o n s & g t ; & l t ; i d & g t ; 7 4 4 3 0 2 9 1 5 2 1 8 7 2 8 5 5 0 8 & l t ; / i d & g t ; & l t ; r i n g & g t ; 6 g v q 9 4 x - u C v F y E m E j F 2 P 2 d x 7 B 4 d 7 7 C - V y Y t y C l y C x J s I m F j G x 7 G 0 0 E - 0 L r n C & l t ; / r i n g & g t ; & l t ; / r p o l y g o n s & g t ; & l t ; r p o l y g o n s & g t ; & l t ; i d & g t ; 7 4 4 3 0 2 9 1 5 2 1 8 7 2 8 5 5 0 9 & l t ; / i d & g t ; & l t ; r i n g & g t ; w p n g 4 v j - u C 9 3 x D - 1 t D x n r C 2 o S j l e t 9 _ C o m 8 C h - n C 8 5 0 F k y 9 C & l t ; / r i n g & g t ; & l t ; / r p o l y g o n s & g t ; & l t ; r p o l y g o n s & g t ; & l t ; i d & g t ; 7 4 4 3 0 2 9 1 5 2 1 8 7 2 8 5 5 1 0 & l t ; / i d & g t ; & l t ; r i n g & g t ; u q 9 x o s p - u C 8 U t D r I n F v H 1 R s D 7 J g C p G 7 D & l t ; / r i n g & g t ; & l t ; / r p o l y g o n s & g t ; & l t ; r p o l y g o n s & g t ; & l t ; i d & g t ; 7 4 4 3 0 2 9 1 8 6 5 4 7 0 2 3 8 7 3 & l t ; / i d & g t ; & l t ; r i n g & g t ; s 2 o 6 - 7 8 - u C k 9 h s C 3 4 l - B - o - W x 2 r v B v _ 2 D 9 8 s G r x 9 u B - u k j F m i 9 q G j p y Y j n h o B 4 2 h W j r x F i y k h B 0 4 j m B p 1 2 N 3 o 2 C & l t ; / r i n g & g t ; & l t ; / r p o l y g o n s & g t ; & l t ; r p o l y g o n s & g t ; & l t ; i d & g t ; 7 4 4 3 0 2 9 1 8 6 5 4 7 0 2 3 8 7 4 & l t ; / i d & g t ; & l t ; r i n g & g t ; z 1 _ g 3 m u p t C s E 3 F h C n O x H 7 E 4 B 9 G l E i n B 8 E & l t ; / r i n g & g t ; & l t ; / r p o l y g o n s & g t ; & l t ; r p o l y g o n s & g t ; & l t ; i d & g t ; 7 4 4 3 0 2 9 1 8 6 5 4 7 0 2 3 8 7 5 & l t ; / i d & g t ; & l t ; r i n g & g t ; 9 6 j m 1 1 v q t C o f g 6 B r I s G h D i C - j H 4 F r G _ C 7 L & l t ; / r i n g & g t ; & l t ; / r p o l y g o n s & g t ; & l t ; r p o l y g o n s & g t ; & l t ; i d & g t ; 7 4 4 3 0 2 9 1 8 6 5 4 7 0 2 3 8 7 6 & l t ; / i d & g t ; & l t ; r i n g & g t ; u 1 u z _ t s i v C w C 4 h C 2 J z D s B k Z _ I q j D n z D 0 d w F q G 6 Y g G y F _ B m D 0 H x j B j I h J w j C 2 K g S r M 7 P j J j G & l t ; / r i n g & g t ; & l t ; / r p o l y g o n s & g t ; & l t ; r p o l y g o n s & g t ; & l t ; i d & g t ; 7 4 4 3 0 2 9 1 8 6 5 4 7 0 2 3 8 7 7 & l t ; / i d & g t ; & l t ; r i n g & g t ; t 8 n y 0 v i i v C t F z F 5 D 9 S 4 r B 1 D s C h F 2 I h F 9 C x C 1 C l H 3 C 4 P 5 E l B q I m F l M - L & l t ; / r i n g & g t ; & l t ; / r p o l y g o n s & g t ; & l t ; r p o l y g o n s & g t ; & l t ; i d & g t ; 7 4 4 3 0 2 9 1 8 6 5 4 7 0 2 3 8 7 8 & l t ; / i d & g t ; & l t ; r i n g & g t ; u m - k i u p i v C 4 G u - E i H z H v B _ H o - B 4 B w D r B m D p 4 B o D k D l C l C & l t ; / r i n g & g t ; & l t ; / r p o l y g o n s & g t ; & l t ; r p o l y g o n s & g t ; & l t ; i d & g t ; 7 4 4 3 0 2 9 2 2 0 9 0 6 7 6 2 2 4 3 & l t ; / i d & g t ; & l t ; r i n g & g t ; 4 6 m v n h 5 k v C j I i H 1 H t H z J h H h J q H & l t ; / r i n g & g t ; & l t ; / r p o l y g o n s & g t ; & l t ; r p o l y g o n s & g t ; & l t ; i d & g t ; 7 4 4 3 0 2 9 3 5 8 3 4 5 7 1 5 7 1 5 & l t ; / i d & g t ; & l t ; r i n g & g t ; 0 i - 2 0 h 4 9 u C 4 G 0 E _ 6 C q M 1 n I q U 2 8 E 6 w B w j D w i P 4 B u D 3 C r C h k B n 4 D i - C s K t t D l G r M n 6 C 7 j G q q E s H & l t ; / r i n g & g t ; & l t ; / r p o l y g o n s & g t ; & l t ; r p o l y g o n s & g t ; & l t ; i d & g t ; 7 4 4 3 0 2 9 3 5 8 3 4 5 7 1 5 7 1 6 & l t ; / i d & g t ; & l t ; r i n g & g t ; w g i 9 1 - 9 9 u C w r B r I k E - 6 J 9 C 9 M 2 F o F j 8 E g C p C n C _ C & l t ; / r i n g & g t ; & l t ; / r p o l y g o n s & g t ; & l t ; r p o l y g o n s & g t ; & l t ; i d & g t ; 7 4 4 3 0 2 9 3 5 8 3 4 5 7 1 5 7 1 7 & l t ; / i d & g t ; & l t ; r i n g & g t ; w h r l o h _ 9 u C k V x D 6 C j D h n B r H 8 O 1 C 2 B i D g h B j G & l t ; / r i n g & g t ; & l t ; / r p o l y g o n s & g t ; & l t ; r p o l y g o n s & g t ; & l t ; i d & g t ; 7 4 4 3 0 2 9 3 9 2 7 0 5 4 5 4 0 8 5 & l t ; / i d & g t ; & l t ; r i n g & g t ; j 0 - i - 4 i - u C s E x D 1 D l D _ I n 0 B 7 E 4 B q C j O s C i E 9 C z N x C z C g C r C h Z 0 7 B 2 G 0 B - D k s C 8 E & l t ; / r i n g & g t ; & l t ; / r p o l y g o n s & g t ; & l t ; r p o l y g o n s & g t ; & l t ; i d & g t ; 7 4 4 3 0 2 9 3 9 2 7 0 5 4 5 4 0 8 6 & l t ; / i d & g t ; & l t ; r i n g & g t ; 6 g y x p _ l - u C t F p I 4 E g J c q D o I g C p C - D j C & l t ; / r i n g & g t ; & l t ; / r p o l y g o n s & g t ; & l t ; r p o l y g o n s & g t ; & l t ; i d & g t ; 7 4 4 3 0 2 9 3 9 2 7 0 5 4 5 4 0 8 7 & l t ; / i d & g t ; & l t ; r i n g & g t ; n l t z u u s - u C 3 B 0 C x L 3 H k G 3 G h H 4 H j G & l t ; / r i n g & g t ; & l t ; / r p o l y g o n s & g t ; & l t ; r p o l y g o n s & g t ; & l t ; i d & g t ; 7 4 4 3 0 2 9 3 9 2 7 0 5 4 5 4 0 8 8 & l t ; / i d & g t ; & l t ; r i n g & g t ; 5 m 5 r r x n - u C w C l u G z i B 7 F k B v D 0 l B 8 q C 6 6 B q g B l D g E 4 D y F 2 O 8 O c g E l F h D q D v E r N 4 H n U - j E r C u O i Y t C _ H o C 5 L z H 6 D y F 9 z C 9 m D t G s H & l t ; / r i n g & g t ; & l t ; / r p o l y g o n s & g t ; & l t ; r p o l y g o n s & g t ; & l t ; i d & g t ; 7 4 4 3 0 2 9 4 6 1 4 2 4 9 3 0 8 1 7 & l t ; / i d & g t ; & l t ; r i n g & g t ; 5 3 u 4 i s t _ u C g 2 8 m B u i k j D q 4 8 x N 2 h o r E 2 z m 2 B n j _ 0 B r 1 9 D u i x h E _ g 8 F j 9 j H 0 - m d 8 6 u 8 H 5 8 9 5 B j z 6 n C s i k 7 I v q 9 m B i 9 8 n C 1 0 - j E u 8 r W k 5 5 o B v z m C t 7 s G & l t ; / r i n g & g t ; & l t ; / r p o l y g o n s & g t ; & l t ; r p o l y g o n s & g t ; & l t ; i d & g t ; 7 4 4 3 0 2 9 5 6 4 5 0 4 1 4 5 9 2 1 & l t ; / i d & g t ; & l t ; r i n g & g t ; - 5 u h _ m m - u C 8 U t l C k _ P x c - 1 D 3 r H s 6 B 4 E o G i C l B r V k o B o o B r u U l V w o B 3 h C 2 F y X y D o D - D 7 D & l t ; / r i n g & g t ; & l t ; / r p o l y g o n s & g t ; & l t ; r p o l y g o n s & g t ; & l t ; i d & g t ; 7 4 4 3 0 3 2 5 1 9 4 4 1 6 4 5 5 6 9 & l t ; / i d & g t ; & l t ; r i n g & g t ; - g j 7 s 9 1 _ u C w C 1 s E 7 9 B r I s G h D v B o 1 D k w B s D 7 f o F j U - T i F 7 D & l t ; / r i n g & g t ; & l t ; / r p o l y g o n s & g t ; & l t ; r p o l y g o n s & g t ; & l t ; i d & g t ; 7 4 4 3 0 3 2 5 6 9 9 5 7 8 4 2 9 9 0 & l t ; / i d & g t ; & l t ; r i n g & g t ; g p 2 1 g p 5 8 u C j 8 G n I 4 E z K n F o C i M l D g E 9 C z J y i B r N 7 G g C p J - D _ C & l t ; / r i n g & g t ; & l t ; / r p o l y g o n s & g t ; & l t ; r p o l y g o n s & g t ; & l t ; i d & g t ; 7 4 4 3 0 3 2 5 6 9 9 5 7 8 4 2 9 9 1 & l t ; / i d & g t ; & l t ; r i n g & g t ; 9 q l t 3 s 8 8 u C 2 u p l D p - 9 - B y 8 q w F m y 4 F 4 y r V m q 4 G & l t ; / r i n g & g t ; & l t ; / r p o l y g o n s & g t ; & l t ; r p o l y g o n s & g t ; & l t ; i d & g t ; 7 4 4 3 0 3 2 5 8 8 1 6 1 1 2 2 3 0 8 & l t ; / i d & g t ; & l t ; r i n g & g t ; x 9 o 9 x r 0 7 u C 4 G t I w U h D k C k I h H o S h M & l t ; / r i n g & g t ; & l t ; / r p o l y g o n s & g t ; & l t ; r p o l y g o n s & g t ; & l t ; i d & g t ; 7 4 4 3 0 3 2 5 8 8 1 6 1 1 2 2 3 0 9 & l t ; / i d & g t ; & l t ; r i n g & g t ; n o 6 y i q 9 5 s C g N t I i J p K t E 6 F 0 K j G & l t ; / r i n g & g t ; & l t ; / r p o l y g o n s & g t ; & l t ; r p o l y g o n s & g t ; & l t ; i d & g t ; 7 4 4 3 0 3 2 5 8 8 1 6 1 1 2 2 3 1 0 & l t ; / i d & g t ; & l t ; r i n g & g t ; s n _ _ p t 2 5 s C 5 B p L p I g K x g L y V n D q G g M v s C p H z C _ B 8 H s 8 B o k O l H 3 C r C h E 8 C & l t ; / r i n g & g t ; & l t ; / r p o l y g o n s & g t ; & l t ; r p o l y g o n s & g t ; & l t ; i d & g t ; 7 4 4 3 0 3 2 5 8 8 1 6 1 1 2 2 3 1 1 & l t ; / i d & g t ; & l t ; r i n g & g t ; l 4 r w y t m v s C j j 4 o a l 4 m 4 D - 7 9 1 H h x s - Q p 7 p t C l k 3 1 I 0 q u I t - x m B 4 h k r I 0 5 v y F q g 8 4 C 2 2 6 B n l u B v n - C s v y y R s s j 3 l C j 1 5 l B 3 o o y C q h 3 F 8 6 q C p _ x M g 8 _ S 0 1 8 C u 2 z v E v m t l D _ l 6 n U q 7 p x G p h 1 g N 2 v _ - R t j 6 w N g 0 m 8 F - l q H z 1 w j B y r 5 m K w - q 5 D - z h i B 0 - - n j C i s y z G 5 g i 6 E w v _ 4 G x u - - O 0 i z z B _ 0 - 9 V i i l 7 M m _ j 8 E s m l u B 3 - 4 i C j u 5 7 B j r 0 4 B w 3 2 o J z 0 p l B _ m h M l g u _ B q 9 4 J o t q E 5 p 1 _ B l h q H r _ n z B 2 q s D 6 h 3 D 1 k m 9 B n g 7 H 1 2 3 P 7 y k N h 4 5 j B r u j g E n 3 v I u h l W u z 0 5 B _ q 1 n F q 6 4 2 B 0 4 7 r B o 1 j 5 B q o 7 Q 2 h 4 o B l t - Y z 9 t 2 E 5 8 2 t G 2 m t K 4 m p 5 B u - z j G 4 n 5 k B - i m x D w 8 l n U v 1 h O y l w w G 3 g u n B k g g Y g g 7 K h 5 i g I 7 t y U s z p c k m o o F 4 u u F _ 2 0 I x p 5 M w j _ 0 B j t w C v h q u D 7 _ 4 d y y m s B o 1 - K v x i 7 B 3 3 4 x P 2 h r q J 0 x v S 1 o m X k m 9 Y r y p X w v 7 N 6 8 3 z B j s y B x 7 l f u 4 u V 9 r 4 S 5 - l N i m 3 B v 0 6 L 5 j t Y l i h 3 D w 2 k h B j l 8 H 3 z a 0 2 u I 4 9 - 5 C y w j K u 3 w O r z z s C r n m I v _ w N p - v H i s 5 5 C s l y 7 C v x u q J 3 7 j D j r - 1 D 8 r y h K l q 9 O k 9 o X 9 g i Q p x l t B k p 6 N p - 2 w B k h i K - k s i C v 5 i j 6 B o x 7 r H - m u 3 C 0 4 m _ D n 4 v o D t 3 6 Y 5 u 6 7 B u 0 - x K o 4 3 o B 5 n 0 N 2 i r R 9 _ - K k 7 8 6 D h 6 2 o B m l h v E z 0 k t B q 8 q I k q i G i p r m F i q x X t t 3 k H 5 2 x p C 8 0 s u D k 8 1 3 D 5 i 4 t Z z - v 9 B 3 p r b x l 6 C w y i C k w h X 6 3 z L 1 m k K 0 - p h B 6 8 _ m D - h p s D 1 u n e l h n w H o _ r i C o - 4 5 B 9 4 w 9 C 0 6 n 1 L o 3 i 9 C 3 p m 7 I 2 t 2 F g _ 0 g B u 5 h F g l l C h g s M 8 4 k Z o l y g F 2 - 0 B 7 2 6 2 F p - g w B x k j x B v x - l C 7 s h x D w z j m C y p g R l q 8 r C q 2 6 1 C v _ 1 E l 3 k 5 H 1 r y g B 6 k k x D - w 8 S y t _ K r j z l V 4 u 6 r I l u 5 p F h 8 u g I m 4 1 5 M z v g q K x r n o B & l t ; / r i n g & g t ; & l t ; / r p o l y g o n s & g t ; & l t ; r p o l y g o n s & g t ; & l t ; i d & g t ; 7 4 4 3 0 3 2 5 8 8 1 6 1 1 2 2 3 1 2 & l t ; / i d & g t ; & l t ; r i n g & g t ; 8 u - 5 2 1 p 8 u C 4 G 3 F h c j F k G 8 D v C 9 G o D m k C u H & l t ; / r i n g & g t ; & l t ; / r p o l y g o n s & g t ; & l t ; r p o l y g o n s & g t ; & l t ; i d & g t ; 7 4 4 3 0 3 2 5 8 8 1 6 1 1 2 2 3 1 3 & l t ; / i d & g t ; & l t ; r i n g & g t ; m 5 3 h p 3 p 8 u C r D y E 4 C u G l O i G x C p B y I l Q w B 8 C & l t ; / r i n g & g t ; & l t ; / r p o l y g o n s & g t ; & l t ; r p o l y g o n s & g t ; & l t ; i d & g t ; 7 4 4 3 0 3 2 5 8 8 1 6 1 1 2 2 3 1 4 & l t ; / i d & g t ; & l t ; r i n g & g t ; w x 2 2 m n n 8 u C 6 5 0 B 7 p 0 B y y p E _ v v C g 9 z B r r m C & l t ; / r i n g & g t ; & l t ; / r p o l y g o n s & g t ; & l t ; r p o l y g o n s & g t ; & l t ; i d & g t ; 7 4 4 3 0 3 2 5 8 8 1 6 1 1 2 2 3 1 5 & l t ; / i d & g t ; & l t ; r i n g & g t ; 4 - v 2 8 k j 8 u C x F 3 F m E x H i G 8 L v C w D 2 D 0 H s 7 B & l t ; / r i n g & g t ; & l t ; / r p o l y g o n s & g t ; & l t ; r p o l y g o n s & g t ; & l t ; i d & g t ; 7 4 4 3 1 0 8 6 6 0 6 2 1 8 6 9 0 6 4 & l t ; / i d & g t ; & l t ; r i n g & g t ; q 8 t 5 2 9 9 3 v C 5 O 0 C 1 D 1 H v K k C 5 G 1 E v M g D u B & l t ; / r i n g & g t ; & l t ; / r p o l y g o n s & g t ; & l t ; r p o l y g o n s & g t ; & l t ; i d & g t ; 7 4 4 3 1 8 4 1 4 8 9 6 7 0 6 3 5 5 3 & l t ; / i d & g t ; & l t ; r i n g & g t ; _ 6 g 6 i q - r t C x F _ G w M x I z H n K x p C x C p B 2 D p G 0 4 G & l t ; / r i n g & g t ; & l t ; / r p o l y g o n s & g t ; & l t ; r p o l y g o n s & g t ; & l t ; i d & g t ; 7 4 4 3 1 8 7 9 9 7 2 5 7 7 6 0 7 6 9 & l t ; / i d & g t ; & l t ; r i n g & g t ; 4 i x g 5 p u 0 w C v t l d n 4 s G i 1 Q h j j H v 6 w F 9 3 p C 2 x h L j 6 - B l w s B q 6 w B q v 8 O x s 4 G y m _ G 9 1 X n z m B 7 m z B g 0 h G t 8 n M 9 3 j B l m k H & l t ; / r i n g & g t ; & l t ; / r p o l y g o n s & g t ; & l t ; r p o l y g o n s & g t ; & l t ; i d & g t ; 7 4 4 3 1 8 7 9 9 7 2 5 7 7 6 0 7 7 0 & l t ; / i d & g t ; & l t ; r i n g & g t ; 3 2 l 4 5 s n j t C n j Z _ u c k - 4 E 6 1 _ C 2 3 W 8 1 4 L p 3 8 C & l t ; / r i n g & g t ; & l t ; / r p o l y g o n s & g t ; & l t ; r p o l y g o n s & g t ; & l t ; i d & g t ; 7 4 4 3 1 8 8 1 3 4 6 9 6 7 1 4 2 4 1 & l t ; / i d & g t ; & l t ; r i n g & g t ; w l y 2 r q - i t C v 4 E 5 s J 4 J w G h F 7 C w g E 5 m G 9 Q y D 2 H u H & l t ; / r i n g & g t ; & l t ; / r p o l y g o n s & g t ; & l t ; r p o l y g o n s & g t ; & l t ; i d & g t ; 7 4 4 3 1 8 9 4 0 6 0 0 7 0 3 3 8 5 9 & l t ; / i d & g t ; & l t ; r i n g & g t ; u o u 2 s y 9 6 q C l o - H l h v O w 9 s N l g u I g 1 u 2 G 7 4 u Q _ u w H 9 p n C z 2 k O q j h o C p o k C 8 h x n C q 4 k T s z 0 L 8 5 6 9 B n 0 l u B l p 8 4 D w i j E 7 _ m r B o t 1 9 D g w 7 Q 2 w n L v r t _ C _ x m 1 K w r t j F w 9 n 5 B h 1 z m B 3 - 5 t D p r 1 C g t v n F q r 4 s B l g x j J z 1 o f r i 9 N 9 u s a 1 l r U 0 t 6 n C g k g I u r j Y o m x f l r o 1 C j 8 9 N u 7 l y C 2 1 s s J o 5 9 2 B o n k T 1 8 4 F - h k w D o z 9 P _ 1 t 2 B z n 9 D 5 q n R _ 7 1 r B g x u v B g k i B 9 k 1 n F w u S t x g N l g i d q t _ B k 1 _ F 9 l g g G - m _ w B o t r y B 7 w o s C z q x 8 B x 2 v m D i q o 0 C - l v C n - 8 v B k i - F 0 p p C w q k J l 1 i E o _ 3 E 1 t 7 j B l q j e n 8 m I y y l d u 4 g C 7 h g F z n 0 H o x n I - v g w B l _ 3 m B o 8 u G n k i h H j x m L u 4 u 8 B 0 0 s 4 C g z s B 5 3 7 z D 3 n s 2 B 5 6 - f w 9 1 1 C s 4 w x B n j 4 k B 7 m v X r 9 h j B u h z s B h p o G j r v j B 9 4 8 K 6 - z E g 7 k O 1 6 2 5 C s w u P 4 _ k j C - - s w G 6 u q R 1 2 g 7 B 5 5 z 1 B g x 1 s C i 6 k n B j v w 9 C 4 - 2 K 6 6 y Z j x 2 n C 8 m 6 y C y 9 l v C 4 o h P 8 5 7 8 G r 0 n f - 6 8 R _ j 3 r D k l z 0 D - _ w z B 2 z r h F h n i m D y x w 1 J - w j 5 C m q v g C o x w s B _ m q 4 B g 1 w r B 1 9 l v B _ 8 9 7 k B l 4 h j E 8 _ m 5 E 1 8 6 z B z 2 - d g 5 7 v D n 2 - a v z h b 7 2 s I 8 0 v R y y k M y n 6 w C v x 7 n C i v r g E s 9 z 3 B 1 u u x H 7 2 l p E n q 0 3 C z h h x D v 9 k m M 5 r 4 v F m 7 1 1 B t q m f x z l Q m s 1 j D l 3 k Y 4 o t z B 8 g v m B 0 6 s 5 B u k o U 8 0 _ g F - n m r H n t s D h _ g a p h q n C q 7 g o B i 0 z y E w v z m B p i t d o n n a o h h r E w 0 5 o L 1 u g i L 7 3 1 3 H 7 l - 5 E o 3 k j E 9 m 9 C s m n v H l i 6 h B x n n L 4 m h j C 7 g z U 9 x f x 6 x Y - _ _ J 3 0 n o D y _ h O o w y k B s o t D 4 m r D 0 s d k x 0 E 8 r 1 F x 5 z G 6 6 x G 2 y T k w - R 6 _ _ D p 6 t N j h t L g 2 H i j q O p v j O v 8 2 Q q _ k R s 2 v B 9 q 4 P r 2 3 k B 3 k - f g 2 o 7 I 6 4 q 9 B m 2 q 1 B h 6 g m B g p q e n 0 y P h 9 x J s o m f 5 9 t E i 1 n 6 I p s 5 m Q 0 n s 6 E x 6 - j C q q 2 f 6 o y 3 B 9 0 v H 3 q k s C 1 v t u D 6 - 3 _ C w p _ B t 2 r g C y 8 _ 4 D m 8 u n D v 0 9 7 B l i I 3 4 8 q B - l r Z r k 7 k B j r t V o 7 6 J k z l Y t 8 w F _ s 0 l B l r x J 7 8 n F l q r u B 0 u 7 E l 6 0 l B i h o u B h t 2 G 0 r k q B y 1 i d m q x L 3 i w s B 3 8 8 g G p t 6 S w 4 j G o x o 9 I y y 5 h F w k v m B o 2 9 Q r k 5 p B r 7 4 6 F - - 0 i D v h n 1 U 4 _ q s D g z 9 9 X _ z 9 l C m i x n F s y r h C v 1 h n B l h o U x u 2 H 5 l 5 5 C 6 p o t F w h 9 3 B r 2 5 j C g m 5 C l w u h B 4 1 2 F s 0 g R l k 7 S k s 8 K n 5 t g B 8 v y D p p 7 H 5 3 0 C r 4 U 8 n r J q z u G l v 1 R 7 9 5 j B s p k J - k g 3 B j o r 0 h B 3 9 j 7 M 5 o g h B 5 m 9 Z k o y x D q y y 6 C 4 8 h l E r s 5 6 F r 8 7 1 B s t o a t j 3 C 3 n u 0 E x y - C v l g m B 0 7 n G g p - K 4 5 w C s 1 0 O p _ _ B r z x O 7 z - 9 C n u 3 t D z y 5 w N 5 g p 2 C 4 0 u i B - h j r B 2 w 6 k C - j Y 1 l x - B 4 k - 8 B - v 9 i B o o y S j 2 3 g B s 1 i 0 B p 2 g j F - u u W 6 8 s 9 B 9 k 6 G w j - W j y 2 m B l i p e q _ y L m 2 0 v B 6 x 2 N x w x J s v x M 3 y X y w 9 B h 6 0 P h 5 i D v t 4 M q s a k q 5 l C y n - _ B 1 t j h C t l v K s i - I 0 5 y e r 9 o u B u l 1 c x 0 p R v u 2 5 B v 5 2 8 B q j 9 G j 4 a i 3 l B 7 t 4 E t s W v g i B 9 z 2 b j w v U 5 j u I 1 7 o H w g x h F n j 4 R z p z u B z - _ Q _ t l R p _ s f q 8 i O z l g G 1 h h K x z h K w 4 8 P 0 j w B 2 5 w E l o 5 G q o 7 B j w v b m v y V v l 2 S 5 l v o E 3 7 x t C 9 t j i B 8 r s 0 B 4 w j h B t i j 2 B t p o O m y m l B 2 h _ H 6 3 g M 9 - p S 4 y 1 F 4 l 0 E w 1 g H 0 2 l k C r r m F y l 9 Q - r p 6 B r n 4 D 8 r n O w y Z w i u j B 6 9 i 7 O v j 0 4 C 7 2 7 M q 9 g p B 4 _ q Q 7 h 0 p C t s c x y - G 5 w p M g 4 w v B y k t V 7 _ k G v z 7 a 5 u 2 I 0 m 3 q C 4 4 u h B 0 h x D p i x F v - y O n 1 h J 6 2 - Z z 0 3 v C k i w 9 D 8 q x 5 G t 0 _ M 2 h 0 U j x 7 L o i p S 6 6 h S 7 l i B t 1 u J o v 1 F 2 w 1 G 7 l 7 i F 0 w v y C u g s - D 9 _ u N x n 6 E p 6 v 2 B w l j q I o h y l D z _ h i B i w z N q y _ a m n n S m 1 m n D 6 7 - B 7 - r p B w m p 5 B s h x 7 E - l 4 y O 3 p p p D w y t 5 D 4 3 i c 4 s j b s g p h D 4 0 i H - q 0 b k 4 o 9 B j 1 q j B g 6 n 4 B 2 8 y a v y o r G t p 3 o B 7 i h 4 C t s 2 3 F _ g o N w _ o F 5 m 8 u H 5 0 q T _ n k F 9 u i _ B 6 w h 0 E 8 v n I 3 6 _ p C u 7 7 l C s r s B 4 j y t C y k - f z j o d h 5 t b r u v q E 9 w i q H j m 1 B y 1 0 m C y j 8 D 2 g 8 M - s v E w z 9 r B s 9 5 B r w 8 1 C m u h 2 C u k _ l D y j v j B 5 w n N t - n s G n 2 g j C 8 j _ X p i h p D p l n n N 7 l 0 n C p v g 8 C q 0 8 K v _ 6 y E n z z h C 9 y o 2 B 2 o i G 6 - v i B h v 2 E r h r J s p v 6 B o v y n C 9 j w O 2 1 q x C x r u D 9 - 1 R 0 _ 2 I q g p w B y l q S 3 7 s 0 D 0 0 p 4 B q r y I 9 3 m w D s l t c 5 j n H 9 p g 6 D 3 g v B 8 6 1 H v 9 t Y 5 _ t q B s n 9 F _ 0 7 D y 5 r 7 B 5 p q 0 C y r t C j 0 k C 8 j i P h 3 0 q C q s 3 u G n u 0 o P 2 1 s J h v o i B 3 o x g F n 1 w g P q _ 2 g D y 4 0 o E x x n a h 1 3 g G l l q 0 G _ _ 6 T q j 4 C o k 6 H g m 9 G v 3 u Z 4 m 3 T _ 7 g M y u 3 E p t h D l i m S 0 k 9 i B 1 x t J 8 w z 7 B s w 6 M z 3 v P r q p M j s m I j p y o E q r 9 - E z k 8 i U m n u l E g x 0 5 H r 7 5 3 K j z k 0 D h o w - D x q w z H i g u R s 4 0 E g 5 s 0 E 5 j k l F 8 k x l H n m l V t j 6 9 B - 8 n 4 P n 0 k o D 4 n k M 1 4 j g C g p y k B p 5 1 r K j w j 6 C y v h j U m j h 0 B t 2 j - B i j 3 2 C 1 x r G s 9 h v C h - y h L 0 h 4 a z n 2 J i 6 1 n D o i o W v n r n B z z l Q y 1 k 2 D - i z v G s s 8 o K 5 w t 2 F z n - 8 J _ 2 3 H 2 _ 5 Q p s - I 6 y k h K 6 0 0 t B j i u M 2 h r E i n y U w _ v h B v h t R 6 j w G l p 8 u D j _ x 5 C h 5 r Q s 2 3 W i g x o B o j 0 e j n 1 s M u 7 p K n 9 8 N i 2 o 2 L i m 7 f 2 g 3 p B y - t t B y u q r E y 7 w m C 6 l u 1 E g 3 3 6 B v 2 y e y 7 g L 2 g 1 t B _ 3 u U p _ - 2 C u z 4 Y n - i 0 d t x 2 u F x x - 9 B g g 4 q B o 1 8 h C u h o h D v h w 5 F z m 2 a _ o l 0 G y 4 2 q C j _ h 5 o C r z s 3 H x u 7 v D _ l q m B 9 7 7 _ D o k 6 4 C 7 t y 3 G p u p 6 B w 6 u 8 C s n 4 s D l k 5 H r w 7 g E 0 0 q p C u p t F l t 8 F m n w C 8 w x t B 9 k t D z 8 5 K g - y B p _ q a 2 y s l B 0 7 9 b i _ g g J t q h o F z t 9 j D p v o w E x u _ i D j 0 w i F 8 p y B q _ k _ C - 8 s i Y h k q r C q m o X - 1 z u C 3 g 1 y B 7 i 0 g B _ 0 _ r B l z n v C 6 p r i G 7 g - o C j 3 1 7 D s - r 2 K q - w U q z s F 3 2 q W w n m k B s i k J _ - 9 k B h z y K q v 3 m E 9 u q y K g k n x E 2 5 x d 2 6 0 D k 7 1 J z 0 m B p 5 2 a k - 0 z C s 7 9 h B i h x - D k k i m C j 5 _ s B 4 - m 9 C n x o _ C l t p n D 5 y v X h x k b 3 3 y J 6 x 9 6 f 1 t 6 l O w - 9 F 3 l 4 B r 7 p L _ m h 2 E g n 3 G _ g t E r 7 2 i I q s d 7 5 n g B y r g 0 L s v _ O 4 0 - G n h 7 k B 0 i 1 x H y k p L r 8 x K j l 4 B n 1 9 f 4 x 3 D 6 m 8 0 B 7 w l J 1 m 4 j B l n z m B g y n u B t x 3 C 7 7 6 D - w g H 2 w u B _ k 6 d r h w 5 E s - _ s C v 7 m W 0 k w Z _ y z a 1 k n - B - p 6 u B 1 j 4 2 G z 9 t S 0 m 2 M 8 4 r Q l i o B 4 4 m m C t l j E x q s G l m q C 9 0 o X 5 4 9 v F x n u z D k z 9 4 E h 6 t w N r h 5 T 7 0 n f j 1 3 u E n w x 2 B 0 y p C 1 w t S 5 o l c 4 3 9 m M l l n v C w z n X l 8 4 S 5 m x y B g n 7 D i 4 r F 3 8 m W m m p p B v 3 z I x h n M y k p F y w - i E _ x i T k 6 l 6 C n q 3 W _ 7 h u C k y u x H q _ x - i B p n 5 L 5 j i a 3 4 v D g s j E h s s F 5 w l r B q m h g B y g B 9 r w d l q 3 Q v x u O t 8 x B 0 2 5 Q _ _ 2 1 B 9 5 u D - 8 4 D 5 t q x B o 6 w 6 F 3 w 8 I - 2 k I 4 o k 9 B y y w 5 J r n k 5 B 7 j 5 m Q 0 8 h i C x s 5 C m w 7 B 5 r 8 G 5 o 1 B n 2 _ J u 5 p L _ r k l B 8 6 3 m B v x 6 w O w x g z F l q _ 9 N k 6 v v B k z z o C 7 _ l s E i o t L 9 6 s j I i m 8 4 F 0 4 r 6 B 7 _ 3 m B z 5 x U 1 5 v J 2 s n P s r x C t 1 g l B z _ j D g 7 8 M 9 j p M 3 8 3 - C n x k o I o u q 0 B 3 g 7 Q q j t B m 9 u d p w n R g t n 0 R z m z 0 C r 8 8 b x k 5 T g - 3 G 9 i w T y o v J l 1 8 g F 7 1 h 3 B 5 2 p 4 I g 3 i 5 C y w p j C u 3 5 h B 4 h n c 5 4 n 7 B l q 5 o F 0 7 2 0 C z p p 7 C j 2 v d s 3 v r G 6 s 4 4 E z m u D r n 0 F x 7 p E l u g S n g - C k m u T 0 0 3 V w u r x c 1 0 p S w l g M 6 g g E - 2 v M t 1 5 D y 4 9 1 B s 9 7 l L h z t F 7 v 7 7 F j r h C g 8 k y B 2 _ n C t x p S 7 p s H u s 1 1 D j 3 l U o h _ w B g 7 y K g 9 x B 5 2 r k M 3 i r Q q 7 i G j 3 9 - B l g k D 3 z n m B x - g D 8 h _ g C v i l d 7 0 1 s B k m i 1 B l m 7 K g 1 2 j b _ 3 v 0 L 8 p 1 4 K 6 t o j E z 3 n F 0 0 7 T - 6 7 D n r i I o i 0 i I l w z u F q _ 9 u E n 9 k 9 C z g n x C p l z G 2 v 0 I 5 9 3 k B r q 5 D g 3 l B l q u N 7 q k d z 2 j B i p q x B - h r V v 9 h Q 6 7 n U 0 1 5 Q 4 r i b 2 4 y H y v n v F - v v y B 9 r 9 T 0 i u P n - i U w o 8 8 I - 8 t x F 1 q 5 I j l m H 5 7 9 T q h t L _ k l p C r t - u B y - j _ B 0 5 3 g B i w h M j o v F h o m H l 7 k g B j 5 p g E t n _ G 5 i z f n 6 u M 1 s s I j k y R 1 6 s c 2 x 1 e 2 4 8 t E 2 w m D 1 t _ L g i k u B w 8 p Q h y g N _ 6 - s B i m u 2 B s 4 w D y 0 j O 8 l q V l r n o B y 7 l f g v x L x - u u B h o o z C z q 0 L j l w N s r o s D 0 7 l _ B u 3 p i B 0 r 3 X s n v g B y k k B t g z T 7 y q 9 B k k n K z 3 9 9 R p n 2 M g 8 h h F 7 o j U z v q N k i - g B y 2 y j B g k h m D 4 1 1 h D m 6 x h B 4 i 9 N i 7 q D 3 w 6 h B 0 p h y C x s 3 o B 7 i u w H p s g m C q v 7 S p u x B k j y 7 E 8 - o o B 6 3 g N k o - p B y i 2 D m z x G l g - x B w 9 m W v h u O j o m k B j z y K 8 p i V y m i - F - 0 0 4 H - 9 1 q B x 0 G 2 r O 8 i o B s 5 C 5 n 3 E v _ o B g 6 9 J i h 9 M 0 9 y L m 3 2 T x 4 p b k o p F q h 2 F i g 3 P 8 s 5 m B r 5 h V o h _ Q j 3 - j I s z x n B k m p H z g y W - 8 q p C 3 0 2 w H - 7 n r N v 3 r 8 H 2 l k 6 D x r k k E q r _ 6 B w y y o G p _ j g L 0 h r 0 H n 9 m D p 0 x P u 9 0 C v 9 4 E 1 s - j C g 2 w P l l t h B y w t i B 9 1 t F k 5 z j T h h 6 w B w i x z D 3 m p a 5 r z t B 6 w y j B r u 9 a q l x l G h h t - E r x 8 1 G y 5 o y F p o n 0 I k 9 v i D n s l Y 2 u g E n g s - H s h j x C t w j k B j u y m B p l 1 n D r v n L p _ y R 6 0 8 q O q m 1 x D 9 o o 0 I - - o 6 D n y k y D 8 6 2 5 I 6 1 0 a q t 3 r B q r q - B w x - 0 E h q n P u l t 5 C k u h u C t o j D 8 2 s j C o y w 4 C 4 5 j _ B x 6 u P q r 4 j G 8 _ r - B h r j 7 B u 6 6 d y 1 - O h m 6 Z w 8 g G w - k S 2 q p G - 9 q H u z q b y t j C u g j D 7 i j d r 3 k 0 B o 7 - 5 G q m g d 6 r z 2 C o k 7 _ O m 7 z 0 I i w u H 4 5 t I z n 8 G l n p H r s 7 O 2 7 r - B n - 2 Q 5 k 6 g B k 8 j O z 6 5 F u o 7 O 7 9 l H g z 0 H 5 8 z L 5 3 u D 1 p s M h o o E l 0 - f w z i 6 C _ u 7 u K o i 7 4 C k z 1 l I s k 7 4 C 9 9 h 0 F u h x w K j x l b p i t o B z _ 9 o H 0 s 6 h C 3 r p k S j j 7 o E p 1 r Q u k 6 w B q 8 3 - C t m 3 6 K h m 8 w V 5 o h u E 3 9 u _ D s 1 r y B q r j e y v 3 - C x t j x H n p m 4 O n v 3 s G 6 j 4 r P - r 6 p b 2 r t t B 3 q j 2 B m g p a 4 t 5 a i z h H 9 u x H 0 g k d v n _ T 8 g w D u 7 r a r 8 r H 7 l i G 9 i p B r x 9 H s h p F - p 5 L t 8 u J 6 j 6 r C 4 r m T j y h E o h r - C r x q B 1 0 w 2 D k z 6 3 B 5 2 v w B 1 u - Y 3 i 5 k C s g o h C j 4 s O 3 m q b x p q 0 E 3 n 1 - I x q j 1 C z s m l O _ u z p K 1 7 s s B h g z o D t - 3 r E g _ z s D k i v 4 B 4 i k 9 O h 8 j q Q 5 y q - G p g t x N z 9 7 g W 0 r o z E v o 0 g D 6 w m E p r 1 C h 7 m E z y w C 8 t i J r 4 t H 3 4 h N h v p 9 Y v z 2 m G 6 k w x J p s l 8 D r y m 1 H m 1 h j Z h u m n E q v h j E - z - 2 M q t i 6 I 7 - n 7 h B l o 5 w b w 3 w r O 3 v 2 g f _ v 6 7 h B m w r j F _ s v 7 E o r 0 o F g y v p H 7 0 r G v 5 v Z k x r N x 4 0 i C v h s 9 B u o 1 i B 6 n m C j h y F r w _ s B u s t f x 6 g u B - g 6 - B p g s t G i 0 t k K g i - o D l 8 _ F 6 2 0 b 6 q 5 N n 0 s C v 4 z y D l h n 7 C 1 o 4 I i 7 u K o n u g M g r 5 i B 8 w r T p r z W 1 l 7 E 8 x 0 J m j t K y 9 i B 7 o i D s i 7 G _ p 2 F 5 i v X 3 u j 9 B j k n u E - n 7 x B y r o D v 5 n j B h 0 m C - 1 8 t D i 0 n w L 3 7 u m B 9 u i 4 C g j k L 4 o 5 o G k - 6 0 F k j n - B r g v m d 8 8 - M g g h B - i y B y 1 h Y r - 2 Y 9 9 j B u 9 4 V 4 p x c _ q v g D - 0 j r 2 C 8 k z x K p k _ E l s p D l u n O i 2 x Q 2 n z C 8 q 4 n L 4 z 5 2 N g p v q N t m v W 8 o m g B y 0 t 7 F p - 1 8 C 1 u h g C 8 1 0 v F 0 j h D p 8 - 2 J y j y G 2 q 3 L p 6 q U 1 4 t B 7 - o C 1 - n 7 B 7 u v X 1 y k y H 2 k - t C k z 6 C p - l E w r P q v v c 8 1 p d 9 l 8 l B 6 m i v L 6 1 h N i o x - B p i 7 4 O m 6 x h D 3 2 1 i B m w v S z - D s 3 H k u a o 0 9 I n s i G - i r w G q g - 5 B 5 4 m B 6 s g B 4 3 i r D 5 z n L x g 2 H y x p P w 6 g C 5 t J s u O 1 l U s i k B p g 9 L 6 9 9 B s w z B z j n C v _ B 4 m H j u I 9 2 q J n 6 E r 7 x B k s B 8 1 1 B 2 x m C 3 q j B v w _ B p h b i o 2 M - - w J w k 5 E p z y C i 8 L w q e u v 0 D h 1 5 D h z w H k 1 V k x I r 4 N 0 j S p h Y 9 t E 8 u 3 F l 3 i B i u j B - t e j 9 W 9 w F g h m G p 6 o C h i n B v i a 9 y c o r L l 5 R m k g B 3 - D g - h B 0 8 0 C 5 1 h C r h L 8 j 6 C 5 1 2 B v j k F i 2 u E - g p H p h i a k u t B z 8 Z 4 3 Y 7 _ v U 2 j 2 B l 5 f 8 u a 3 5 L p u i B 3 y q B h h R 4 p h C v 8 b h l l E g y k E k m 2 C 7 6 j B g 8 5 B n 3 e i 5 T v 1 r E j _ G v g 5 B 8 m U r 0 i B p g E x x P 9 3 P s k D r y p Z 6 g n F r l 8 B t - K _ z u C u 7 u E 9 j j T 3 h 6 m B 2 7 l N j 1 q N r 6 r H 5 o _ B y r u F g _ v C 9 _ o H r 5 k G i k j B n m z H _ 4 i B - j t B s - t B m 5 x D w 4 q B 0 u I m 1 r B w j E _ l 8 Y o 6 i K l o r J z u s G l n J 9 z k C 9 7 n B - 6 I k w 8 D 2 z m O 6 y j M o z W v i p C 9 v 5 T s z w _ C j g v x C v w g C p 5 l z F 6 n 9 o G v s 5 v C p g 9 5 G t 2 x F 3 h i B 8 j w G 4 s 8 Y g 2 w n B 4 u n o E 9 h u C m 1 _ 4 B 6 h - C 4 x g I x k - w B m 5 7 E i 1 r q i B k y p y I l z y 3 Q n i x n D x 2 o y H t l l 8 B 7 w j s D x - t h E i 9 0 m r C z o 4 z B - 4 y D s h p D 8 u y t D r l j u B 4 l i 5 I l k _ 7 B i m l 5 B - 2 g l B k 2 z _ B q w 4 F v 4 z r F g k w P i v 0 i D z 4 y B t x g f 4 z 2 n D 2 s - 9 B i q 7 Q 1 n - 0 D l 5 5 E j w p T m t r U h t i K n - y C z 3 9 l B 7 s 8 f m 2 s m E o h 8 x B z j u u B 5 _ m 7 C 4 s 7 d x s 6 B 6 p u D j y z 0 B w 8 p S 5 s - J 8 k k M r _ o h B - - 1 k C w r 5 j E r y z 7 B n 6 2 U n x u m C w 9 1 X 4 h r c q - w O 0 j 2 2 C l 3 1 o E i 3 _ _ C v 7 s M 7 o 9 Y 9 1 n z G y 3 h O z h h k B u 1 i 0 B 2 g 9 I 2 u - p B r o m 5 E s _ n N u 1 7 5 G g 9 1 M 2 t w z H 9 y v M 0 9 5 s C w 8 x K i 2 9 k E _ 0 y p B 3 g m j D y 3 s g E s x i O 5 u - j C m _ h k G v v n V - 9 l E 2 - p B o s 3 - C i v l m B 1 y 9 9 B i _ 6 U r 2 u u C y g t C j 1 r e s t i q B 9 5 u u C s 2 y b i 8 k 7 E 4 k i Z h z y L o y p o E v 0 5 f 7 t 6 P _ j k l B s 3 _ i B o r v q B m 0 t 5 D 3 r w d r _ k I j w 0 n C m l n 5 B w l - e q - v h B _ s 5 g C k 0 n d k z j Y r 1 3 m D j 4 r u E 1 9 n f - y 4 2 B m t 6 4 C z 4 x u D h q v 1 B o i 9 g B z t 0 E 6 k 4 j J x n 4 F y 4 v j B u l 1 Q w 1 p 9 C w 5 q B j j 7 B - v n R j - n B 6 s 6 B h 3 i n M u g 0 N 9 8 - S s - 8 Q 7 3 0 I l w 0 B s x z x D m 2 t B q q y L 7 m i K 1 z g i C 9 z z D r - 2 t G 1 0 5 G q 6 r r D 7 - 1 S 9 m m 1 B 1 5 t g C _ 8 p 6 C g y t 2 B q s j - B 0 4 w H z h 5 8 D q z 7 x K 6 z t 3 D - h u - H 5 3 x i J k k v O - 0 r W v m 5 B 4 i y V 9 l 2 e 5 h u B y n n C 2 j 7 L j 9 l r B g 1 z s a 7 g j D n g r B s t j U z 1 r - G p t i Q h 1 p M l g k _ K 1 q l G k n 1 K 6 j 1 p B 0 j 9 t J q u w Q v 2 g Y q w t B j o v K j k k S j i o q Q r 0 g u G _ w _ K h s t 9 B k i t 7 S z y t l D n o o J 7 s r q C 7 o j m G - 3 _ l I 7 x i 6 U j 8 t K j t 6 E h w w r B 6 l 2 D 4 - w E - - m I z v 4 F x k 5 D _ p 6 h C z 4 u L 7 1 s D q j g U 9 g n 3 D 9 j n M 7 6 6 F m t q E p o 3 E 6 4 o E o - 2 I 6 7 6 S g 5 9 8 Z j 9 _ B x v i 1 J p z g g E 1 8 w o B z 2 r B r - 6 U 1 z n 8 U 8 t 8 B 9 5 n B t _ 5 K 1 n s F s 9 d t - 1 Q z n m w G 6 s o B w _ h F k 5 8 I 0 1 v o K u q k i B k y h d n s p 3 F w l i C h k r E t h a i 4 K - j g O r 1 z n D 1 x V m 0 i m B q 3 4 4 F x 8 3 F 3 g n E 4 p 4 J s r p C y 8 - D o v 7 K p u 1 I r 2 t B u - 6 H x 2 3 7 H 0 g I 5 j n B q 9 2 I 0 h H s r 4 1 C h p u G 1 l t 4 B p - i H x 3 M 7 u - v H g l x B k p y C 9 t q J y l i - C _ m 3 6 D z m y C 9 t g a v o j g C s z 6 K q g 2 D 6 k p g B j y r 3 C m r 7 8 C 9 s o C 8 n v C _ w 1 N x o t P _ t M 5 o z c s 3 N t j y U l 1 - q C r k i E 9 3 8 B s s 5 F _ - m p E _ 0 9 B s m i C 8 o x G y x 2 B 0 6 H z 1 H n h z F w x Y n h 0 E 3 g L l x o M 9 1 2 T g 5 4 Z q g B o k 1 J l t l p C m h J p _ E v j h 2 B h 3 7 B 1 g 6 E 3 s j B v g s F h 1 l B g - s C t p 6 B 0 l s C 0 - C z z 5 P 4 7 n D 4 k g H v d i 1 - I 4 p l z C z 6 8 D 1 _ u D t u - B r 5 F s 8 l B 1 0 H o 2 s B k 3 L h r 2 B h 1 n B z 8 w D 6 i u C _ z z C z o O r t 6 B i t v K h 1 B t - 8 m B w 4 d y s G p k H 6 h U 9 o J z m z C z j h C u s i 6 B r m 8 F q m t 4 B l g u W q m t g J z u 2 r G _ q q n K k r j y C 4 x n 4 E z j s t N 1 x 1 t O g l 5 v M 6 3 6 g J h t 0 y D 3 8 t V o m l b 5 s m l B 7 3 3 - N k p g d u o 9 0 C r z s w B 0 k - f p 0 0 G 3 7 t b m - 3 C 4 5 i U 8 z g m N s 7 m p E 3 _ q 8 B p g i T u k r 7 C 0 7 - c 8 g h D p u r D h j p P k m m m B 5 8 k 9 E 2 s m 1 D x p p I 2 2 2 E j t l C 6 _ _ - D k 6 q E 9 - _ b 7 v o E 0 9 9 D s 9 x 8 B m 4 8 v D q - t D r u h W 5 8 u F 2 2 v J 9 m m - B 9 2 6 5 B 0 7 5 d j h t b l 1 z l C z n 7 b z 9 k S n 3 t J r v 3 a z x z 4 C 8 l o q B 2 0 z 9 F w 2 4 w C x 8 l d q - m - R y _ 1 1 B m - 9 _ 9 B 7 w g m J u t r 4 x B 1 g 4 3 E m 8 p 2 B i 1 6 l P k - t 3 q B h z v r L m p 7 S q i w - D o 1 o p F k h w l B z k j B 3 w _ F q 3 r 5 B z 9 o c m - g 3 B 8 3 8 N q 4 - n B g 2 q Y v x i 6 D h 7 v _ J 7 6 4 4 B - 4 2 k E 6 y u N 9 8 y b u r 3 w B n 2 9 x B 0 h g t I h p 1 p C k 9 k h L 6 n 0 m R 0 9 9 w C h g y F - z p I j u u p B k p 0 o o B h q _ g G 8 _ q h B j k 1 f 0 u m - D 5 v q i C 3 i 4 i B r n 2 4 I r i 9 u K 8 o n m B o t u M g 8 h T 9 z w i B 8 x m N r - 7 7 G o k v U t 5 y r H 0 i 6 K z 6 3 9 D 7 l _ k E z t j x J p s 4 t B m h 5 s D k q _ o C 9 u 0 g G x 1 z 6 C s t x B x 1 l 7 E y _ n 5 D - 3 i d _ 0 j 3 E o s k z B 1 2 y n E q u l x B 0 u 2 k B 6 p z u F j - l T 7 w 8 i B 6 j 4 k I _ 3 u O o n 8 _ F j k k u C m 4 y g G 7 _ y P s z k f t l q m E l y q 3 I w o 0 l I x h 0 w E h x 2 h E 1 w g p H k v 3 z D n v 3 5 c q t o z I 4 j w R j p i F j o u d 2 6 w w B v 0 2 L 4 7 2 4 C 5 7 z 3 F 4 2 4 U s n x h B r w u f r m x O k 0 q B r - r S j t _ a 1 l h k T w 9 1 t B 5 - h p D u x 7 _ B 8 l p o C k j g v R 3 8 u t P y s n 4 C - 4 p y B 7 8 l 0 C 8 y 8 s B q - r 7 D h j 8 g B n k 6 F q h s o B 7 s t 2 D _ x t K i w 6 x C t 6 o P s w t g C q 9 r i I 1 8 0 1 D l g s S u y j C 8 1 j H 3 4 m I g k y H j j 8 a t s w d s 3 6 Z j 2 8 7 D l l 8 j M 5 1 8 m H _ 3 2 4 B o p p r B 2 - 1 r B 6 q g Q h p 2 j B 3 5 q L 2 i s 3 G v y n x C w _ - N 2 1 y D 5 2 l - B j 2 1 h G z r w k B o x j G _ i u I - o h H l 9 z C s w s C v x y L _ 4 6 H 8 p 8 E v m L x 5 z 9 E 9 x v b v m k j F j i y o C 1 s 2 Z p x l F m 6 i H s 0 p H n l 3 v F 5 p s u H - l j _ F 7 4 8 p C k r 7 p H k 3 g n G 3 u _ m B r s - p C j 5 z q E p g 5 j B 5 r 7 v B z x q Q m 9 h n B 1 u n n E v l 9 q E t 3 - z I 6 0 r 6 F k 3 n T z h s q C k o k Y i u h w F 9 w 3 s C 6 4 l V 7 l _ c 9 g 9 8 G s g u D g p r J v _ i r B v x 5 b y x 8 i B x - v q C _ h 3 s H o n - E g - x D x 9 - v D 1 x i j B 0 6 l p C o _ q I 2 y k k B l q 0 D 2 _ m j C 5 h x 5 J - _ _ q C u l n 1 B 1 g i k E 1 m 6 H v l 8 k B o k y J u _ 6 I 0 u 5 N o 9 g Q l q 6 E 1 n v E x 0 k I j 7 4 G j g 2 X w i w F 4 o 0 f i w 3 6 D g _ 4 o D y o 7 B i w 7 w B - 6 s r C k z 5 z H 8 u s 7 g B n _ g 0 C n v x u D _ j o h C v y j t B l 8 x y C 2 h t E l z o O 8 4 o N j 9 9 5 C v k u s B s v u q D 4 j v m b k 9 9 m K r p t 3 H s 9 z 9 B r 6 _ c 1 h n I t 5 4 F u x r 8 8 B g 2 w j E s m m - P w 6 v v B w _ l 4 C 7 z g j E t 1 k u C p 3 3 m F 9 l 9 7 W j 1 j h C 5 z 5 E 9 w p N u v t Z 9 - 5 B w u u D p m E 2 p B m g E w 8 o 3 C 8 7 l B o p 1 b j 3 3 x B 6 l _ Q t r k D _ t 3 U - r s B l v y H 2 0 4 G s v j - B k _ r G g t 0 K 8 6 s 4 B 5 7 4 W 1 t g H 0 3 z B l 7 m B 7 g - p F v x 8 i D r z 4 H w 9 x d 6 j t 8 O w 0 4 O z 1 t 2 G 6 3 y z L 9 m 8 u B 9 1 4 0 C 6 k p t E l g i 5 D r q p 7 I n z z x C j p 0 X 7 n l V 9 0 u B r s h J o r g C 2 w k p E 3 j j I 8 k y 7 I g p n K p t 1 0 D 4 2 k x I 3 5 l 0 B u j i k J z 5 v F 1 x u l B 9 n 3 w G v k r 2 C w w y G i y q R z 5 0 n B n z 5 j B h g t 7 H 5 l 5 F - i p a k 4 7 L 7 r u S g l - N 7 n u N r _ h 3 B i 9 w o B - s z h B n 2 j d y y g u E x 3 9 u E n 0 2 K w 8 - - B j t - P h 8 q G j l h x B 9 y p a 5 h w J i - h Q v u 1 G u o r h E s y u K 6 l p - C 9 j 9 Q q 7 8 X k l 0 Q h 5 g m D n q k G q u s R h 7 o K 6 h n r L z q 0 p C z i z J u o v B n - v n B k q j l S w l r q H r 9 0 F _ y s p B j 0 h h C p w l 9 R q j r V - 3 y 8 B h 7 t v C z j x z B v 1 r z D s v l - B _ y p g B v g m 7 D t 3 9 o E k 6 3 u D w q k o L q 2 j z C 7 k k T 5 q - g H - j w m W s h w 2 B n g 0 l C t p o 5 B h 0 s g E 5 - 4 1 E l _ 8 z C g 1 u y E 0 8 0 h G p w y M p m 4 t C x w g - D 8 u u i C _ 4 - w E _ l w m H k x x k e 9 h r v H j z l z E i 3 l 8 F y h n C j p v l C - v 4 q B m 8 l n E _ _ 2 Q _ 0 m n B h 6 x Q t 3 u B y t q L - y U - r w J 7 i S q s t 7 C 1 n k F n 6 3 E m 3 2 C 5 w o G g 6 2 F 0 v s Q h p v z S w 0 x s B n 4 u 4 B s p 9 k D s 5 j w B 1 1 o y C h 0 j 6 C l _ o n I r 3 _ H m 9 h M 8 y z D m 4 i F 3 9 h O u k 5 P k i w h I h i k 6 C 3 3 m 1 B 8 k m o B 7 - 6 o D 4 3 y 1 E 5 3 0 4 V m p s 5 H 2 3 - 9 B - 9 w o B 1 t 8 U j 6 3 E i v 7 C 8 4 v g G g q w 0 E x 6 w 4 E v t u 9 O w 7 9 0 o C p v 8 q Y _ y 9 w Q x n w 4 O x t u l E k _ 2 k C 8 y h D x - t T z g 0 W 8 h o M t o v 7 B u 2 u a 7 n q P u z q E - 2 8 j B o j n x D k m x i C 2 x 5 k B 6 t g V _ _ u 5 B g z p N 1 k m I 9 s 6 F 9 u t F j i 8 M 4 w g E 2 j g k B q 6 z x F 1 p 0 4 I z 5 3 h J v t - l B _ s y M 9 r x x B z q s B - - - J z r 6 F 0 6 1 B 1 n p E u i r B 7 6 9 K 8 u m Z w j t B 0 w 2 L 6 5 j E o j z I 5 g 0 L 4 k g D - u m G x h 7 D 4 7 b w u p F n 1 O u 2 n F n l s L u 2 h N - 3 l F 9 _ a z r n R l 9 9 F o 3 y F y 9 0 O 9 9 q q B 8 t i m B g - a t o J 5 y S n m j s D i s y M z - w N p _ 2 D 6 5 G s y t C 8 6 9 B p h h X x l V r 4 j B q 9 l B h w d 5 m S 7 m t F 9 6 l G w i 3 B t 6 u H t y 2 4 F m 6 s E w i h z C p s 2 N 0 9 4 Q k l l N w 7 2 M k 7 h K p s r j B i 6 q g B 8 l t F 2 i y B p w h E 5 8 p t C i q i F w 8 k j B _ 1 b l 7 h s B m 1 p R 6 p l l C 5 w P 2 6 8 H 8 k G 0 q v G v 7 R 5 v 6 F h p W t 7 b o l P q 9 J i - 9 B _ z 3 G 1 z t a i t Q p g e r 5 g H 8 2 n V 3 h i Q 5 6 Y m 6 q B h 3 s B k z T 7 g p C 0 9 r N 6 _ s E q n i C n o t B 6 3 z D - u _ Z y r 7 D 0 q x C s p h E - v P g p C k m p F o m 7 C - o - J 1 g h a _ q 3 B k h x S 9 7 v E _ q 0 D r 1 1 B w y 3 H g h v D m 1 j D 1 o - B p 5 0 B p x _ B x 8 l D 8 n - B o t v K w 0 4 B 6 2 r M o y Z 9 _ q C 1 3 4 X 1 - j B t j q N 6 _ j E g j v B q v j C v 6 I z l e p 9 p D g v R 5 0 M 4 m u B q - f 9 q O i j R n y i B 7 _ X 0 l 9 B v z p D n 5 3 G 7 4 m B 4 5 i C i i u B x - o K s j 0 H s u h D z y z C g 2 o C m 2 q I x l s B n _ 4 D y - 4 D r m H k x 9 F 7 m g B 3 t h B 6 v i B z m N j v i D 2 _ 4 C o 0 3 C n g p D k 0 9 D 5 u 8 D t k e 4 o o J u z w c 6 5 3 O y o u D 9 v 2 C _ s v C r 4 m J t 4 o E 4 u j E 5 y i C 0 3 n I m v 3 C i g 0 G 1 o 9 G 7 x 4 D q 7 t C q j p H - h S u l h K i 2 9 B o m v F 0 i y D w 6 s F i 9 m B 0 k h K 3 _ v B l 3 i K 3 p R 8 t r J s s j C 8 7 m D 0 m T t y q O q 2 7 D z 1 g D z o R i w 6 x D p j u x M 7 k 6 B 3 6 7 v y C h 9 _ i a t p m 0 F 9 4 g 4 K k h s 9 D 3 i x I i v q Q 2 q 8 i u F - 1 r 1 C j p j W t y 2 w B j z k k B y 6 j w B 2 g j P o z u h B 8 k p U 6 y l Q 8 2 y F 8 w l D u 2 o J u y 2 B v o 9 K 7 9 t g B l 0 0 5 B 5 r u H j p k 3 D z t u a s t 9 L 9 z g j B 6 1 2 M 7 p 6 E v j g w B 3 w q B 7 s v U t u 3 y D l y 4 U 2 - - T 1 0 9 8 B 2 m 2 B 7 l o I - v 9 D w h 8 v D p 4 q C 4 x y I 0 k l N r u h Y 2 4 5 J 1 r 4 7 F h q 5 u D x i v Q m w - d 2 - k D t y 4 K 1 n 1 G x n g I - 0 8 g B 8 m x X g w q m C g u h y G u 2 1 _ K 5 9 0 5 F 7 j w k I h n 1 x J y - 9 o B 5 8 j 6 B 2 n j 3 D y h 9 0 B q t y C - y 0 t C 4 i 4 V g g 4 B u 7 w J 8 8 x C r t g E 8 4 _ D 4 3 x D m k 6 C 2 5 9 U 2 k 8 W j _ 1 B m 5 5 C 7 7 0 B 4 q i E n r i B 3 q g C 0 7 e s s o C 6 4 r B h u x F x w _ D x 3 1 Y x 9 y 1 F j 9 - h B y r 7 b v q h d 0 l u Q z l h v B - t m m K g m 8 h C 4 4 g E 7 h q C 8 h h K m x _ w B o 1 q 2 I 9 q p C 2 g 0 H r r w E 5 7 s K l n Z z o i D 5 1 8 8 G o u z y C h h h I q 1 j x E 9 2 x n B l y n 5 D z - 7 q I i y o K 3 l h K 5 m k C v n l J g r 6 u S o n 3 d z n 6 G h 3 v g E r - 8 m B p 9 r X g 2 q Y r y v a v m z v B w q s l B o v r F 4 3 1 T u y 9 p D 4 6 9 F 4 t n K - i - M u v z Q h t y Q 4 3 7 I _ l 4 R 1 j t c y p g d 4 _ p g D 0 4 s J n m 8 E 8 n l C 4 4 x T 5 x x G 1 6 i N p q p g B m p x O - q h O 5 t j N m r 5 a u k x U o l 6 C 6 - 5 U l 6 t E o m _ N k 9 _ y B 2 1 u P 6 6 n X n - t F _ u o U 6 6 h F z o g w F v l k 6 f z - h l v C w 1 9 7 C 4 3 y n L 1 s 0 q H 8 0 q x l J 6 5 l g 0 B r n g p G v v g m h C g 5 g S g l h s G p 6 6 O s 1 i D o y _ O w 3 h - J s 4 j Q n v 3 N 0 i 4 D _ k 0 K n v x M k _ 5 I t p _ P m i p I p 0 9 K m v 0 G n o 5 g H k 9 8 m E l q 8 s B k i t E v s k E g h 1 F 5 5 v W n 2 r 7 K h h h L q 3 n D w 0 p O i x p h B x k 9 q D m u 0 h B i i g L 8 u 3 D 4 8 x w B 5 k 7 S 3 g j k B u r 8 z D k m v E 3 3 v 0 G z j y u D u n s S s l r T - 1 r e j x v L h g _ n g C s u q e y x u R h y y M u 8 x Q h j z E v y 3 G x o h L s 8 y K 0 6 2 J s t 5 D 7 m p D w - y Y - u w z 4 B 2 - - h K 3 x s d v 5 m E l l i Y 1 m y I v q 6 y B o 6 l e s 7 6 s B w u u 0 B 6 - n T j z i Y 5 4 6 I 8 5 l H j 7 w D z j 3 s B h 8 5 i C z 3 k i D h - y o F 1 7 i y B p 2 n b t i t T t w _ T s u 5 r B 3 w l k B s g 6 K _ j n B p 3 2 I j - y K 2 q 9 W l 8 u j B x 2 1 H j 7 4 0 B w z 0 D k 5 5 c k 0 7 D o _ q j C 5 q s 4 D 3 9 s J z h s j B 0 v m y B m 4 s h C g h u D j 0 n o B - 7 8 P 7 y r Z m 5 _ N s h j T 8 u n L p 0 9 g B r 1 u D q u 8 R 5 - l J w t l - B o 8 6 J q 3 u V y 9 h Z 8 0 q R x _ 2 h B - m y G w u 0 i B 1 g m D r t q G i m s D s m w B 3 l h k B 7 6 6 H 6 r t C 9 y g Q s v - O j q u U j j k P u s q D v z 9 C 9 j p x J j 6 n j J g 3 t v B 1 g i F w 5 o F w w w I 2 5 1 n D z x 2 z G u y w 3 C p 7 7 4 F o z w Y q 2 3 U l k l M 5 n n E v l w G o _ 2 J x 4 v o B s 5 g M 8 m 5 B 0 l 3 C l g w h B 2 3 y a w - t q D v x r 9 D m _ - t D q 1 o o F n k q F m q 1 U x u q D q n 9 a 0 1 4 3 B 1 i 9 D g 0 7 y D h k h G 6 1 y I p 9 p D x g x E 1 y p O x k t - B m m 3 6 B y - y P 9 x 7 g C y 8 h w B s h 1 J 6 4 r L 7 p u I r n l T o 2 4 i C j 0 v H t s n G 4 m p B o n g - B 2 q 2 q B p h 3 r B 2 2 h n B y 1 1 k C 4 g o N j q - I q w 2 L s 5 u 3 B w y y e h j 4 S q s r d u 2 n i B i 8 y P n i r 5 D p 3 w 4 C r 6 0 N 2 n j P n u 4 Q u 3 _ q E 6 l 3 e k 5 l Q o r m H l x o W 4 p s G - r y F 3 0 9 g B u u y Z 9 0 6 3 B o n z L u 7 _ W s r n Q 8 o 6 G x _ 8 8 D r 4 1 z D 3 z 1 C o v x F 1 q i 3 B y _ m B p _ o C m w 4 T k u u f o 4 y D y - z y E y x w N 3 3 q g G l 2 3 2 E t j s p O j y i R 8 2 u G h i 1 w B n i h L 9 6 q a t t o L 5 - g E g m s M i v m F o q 8 D i v z C v m h _ D z s x j D m m i O n 8 1 b m j s L 7 v n O 9 5 u y D 6 r i k C n g 3 B 0 x 6 G l w g O 3 n 5 t C 7 3 z m C 6 5 2 N v s x F m 2 n 9 C 7 1 y N 4 u _ I 0 0 j d s 9 m w D y 7 u m B n _ x p B x n l C k k _ B x y r n B o h z 3 C u w o E s k _ H t 9 t g L q j p _ B - g q P 8 h 0 C 7 3 o D q 3 7 P 0 v 9 D _ h 4 D 3 2 z D o j i J v o l T u 3 v D 7 4 1 t I y g t q a 7 2 k l v D n 4 j 2 f 3 r v v m D w j 9 q I l k y 9 H m u i 7 o B 8 7 8 1 Q k q _ 5 4 B k m j g 0 J m 7 t k K t w 1 _ M 0 - 6 4 B k z 7 g C 6 9 i p c z y g 7 k C 9 w 7 z B u t x 6 - B j v y y 0 I 9 q 2 1 F w n o j B v _ 8 e x u 8 N m p 4 G u h - J z o 8 h C 5 i x 6 D r p j 1 E z i o 7 E u _ 1 x H 5 v h J q 8 - J i o 6 9 G n 0 2 B 9 w - x G h p y o D l p 7 k B 7 y i v D 5 0 m u D h r 6 W 7 - h f _ g z H _ 7 t c t _ 7 3 E l 2 t 5 E w 9 u I i 6 n z B y s r x D w 6 s x F p z p r D t w s U l v o o B p 1 p T - 8 r X q m r 5 B 7 z 2 U 0 w l S 9 i 9 d k 3 5 y M q n k 1 C g 8 v z W _ u - 0 P j y 3 8 T o 7 0 r F z - m 2 n B 7 w i p B 1 8 9 L y t 3 2 B 9 n x N u 4 5 F x g s Q 0 i 1 C v 8 q P - g 8 D s z k G 1 k 5 E p 6 u I w 3 w J 8 q 9 K x m u P k k 9 Q 0 j k L q s t I - 2 w B 4 7 3 G i 2 z C h l z M i m q D 9 0 u i B 5 r x 6 C 2 l i U t r z F l p m I j h k W 6 s 0 b m 9 5 X h 8 l B s o l D 4 p _ D 8 v 9 B g w 4 D 6 0 w N 9 3 7 P 6 _ g Y 6 u g V 5 m l D v q 0 C t - l R 7 n 6 0 B t 6 g o b 9 h o 8 C 7 9 x k B i h o y B m _ g U p m _ j B k 3 g U - 4 4 I 4 v h P h j 6 s C 4 7 j h G g 5 4 7 P 7 u 3 _ B i o v T 0 s 6 - C 5 w m 2 K n 3 9 2 D l 2 n v E u 3 5 P r 6 k G u h 9 D z v r t E z o y J x - u 7 C j _ n 9 M z n x D q y 8 C h 7 l J u z l E i n - C l 6 p C g 5 x L v 3 3 P 1 7 2 l B 7 w 1 H - 0 s D p - y H 0 q o g I y - 7 e i y i g B y 0 i n C - _ t D r o y w B _ _ 9 l F q y g v C 2 _ z G 6 8 z K y q k d w 9 v N 2 n i T p m 9 b m z z p B s i 1 R _ y g E 2 9 i Q 2 z s B z k 2 l B 4 z r t M z 7 l s B s q j D 9 h u I o i m B l 0 z P 0 - q 1 G 4 p y q B l k 2 M u _ h L z 0 j f 8 n 8 O g 3 o D g 2 s V 0 x 1 C 5 s t w B w m 8 e k k a 6 6 m G 3 p t Z r q v r B m j m D 2 5 r C r 0 q N p u r N 6 _ u Q q 6 n F 9 j u E x s c i 1 g O - o 6 L p j 5 T 2 8 k O n x m - C 0 z z U 3 x 4 M _ 3 h D 1 i 6 N x m p D l _ 6 G o 1 t S y k w D w u l V 1 7 r F y i 3 G - r 1 E t v 3 H w 0 8 M w 5 1 G v k 3 H i h j N t 2 u G s 9 i C r h p I s m 4 E 4 - _ H z 9 4 h C 0 y 7 K 8 w q K x u 2 i B _ y - U 1 t 8 G m q 5 X t - z h D s 0 g w B y _ 8 J m 6 6 l B w k 4 o B z v 1 D g _ l F 4 q 1 t B j r k V s o l 8 B t 2 - N 2 p l E 2 x l l E x 7 q D t p s I v g h 4 B s x l a k v p B 1 q v D _ t y L 0 0 _ O 6 g s O t m p B r j 5 i B n t r i B 8 8 h C z i 3 r B 9 h w M n 0 9 H v w z _ v B i r 9 6 i C k p r 2 F j 5 5 V - 8 v 8 B l v 6 n G m h 0 r E n j 9 F i x 4 t B 9 4 9 j F 2 m P l g x H 3 8 7 C v 2 6 y P - 8 x R i h i U _ 8 l D 6 m 6 h B w j 3 z L j n o 5 B k k u g C r g B x s p H 7 6 9 s E m r t i D w x o 6 D n z _ n L 1 n j 6 J y 9 o 4 F 7 j g 9 U m _ 8 r v B r 1 3 s C l i 6 1 F o y 1 6 E g 4 4 6 B 9 h l W z 9 q 5 k B t 1 9 z W 2 i 0 M n n m e v o r V k j y u E 7 t u o C z 8 5 - C 8 8 o x E 1 3 i l H v i v 9 C g 2 g z B 1 t k J 0 8 p G x 3 _ B q u o D q y p C w z n D 5 k 2 g B h 6 q m D 9 9 - m D g o x 3 B 4 l 8 5 Q 0 z x c s m j o I 2 - 5 X 4 5 p n B p 4 x g E 2 h u 1 z B t t 1 p X s v j q E i 9 p r C i n 9 w E 4 v m j B i 8 - o B n 0 - C i 2 q F s r - x B o m x G y h 2 L 6 h o G n _ l t B _ i i _ e x l i E 0 0 0 q K 5 9 - t o C m r 3 k B 6 r 0 s f 0 l v O 8 9 7 - K p 2 9 k L 4 3 1 E 0 9 o D _ 3 _ 2 o D _ r i n N r i 1 r C 9 r 8 t D o 0 v t v C 2 o n n C l s m 4 D t m _ C 0 g i P t q 8 b s k i j H 3 1 g H t y 6 g B u k o x B 7 u 2 a y j - Z v i j D x 7 j v D g q n C x 1 7 i B 7 j m q B v r y a j 9 t M y 6 t Q r 4 z 0 H r o 1 y C o 1 _ v B u i z g B 0 4 3 g B p o y m C v z x h B 8 z l H 9 3 x _ E x y h H x t j B y r l 0 C 9 3 h u M n 4 - 9 B 3 0 0 h N t 6 - g C y 0 j y Y 9 n 8 0 I 5 5 o E z 5 i u M z m 1 - B 0 l t i B _ 2 q s D t o 3 h F z k r b g m p x F i 7 r 0 D r 9 j p G q z 2 _ D r q 9 1 B 6 w - z S 4 p - L 6 q - r B 1 j l n C z 7 w 4 K 5 3 _ _ H q v g m C 6 3 l o C h 1 o d g r 1 N 7 i 9 p Y 9 _ - g K 8 1 3 g F i 4 z i B v _ - r C v u 3 C x z 2 Z r q x K s 2 g w d z - q D 8 q g 2 F & l t ; / r i n g & g t ; & l t ; / r p o l y g o n s & g t ; & l t ; r p o l y g o n s & g t ; & l t ; i d & g t ; 7 4 4 3 1 8 9 4 0 6 0 0 7 0 3 3 8 6 0 & l t ; / i d & g t ; & l t ; r i n g & g t ; x k 8 0 8 o 3 o w C 4 G t I m J o C k C w F 4 F 4 K 7 I & l t ; / r i n g & g t ; & l t ; / r p o l y g o n s & g t ; & l t ; r p o l y g o n s & g t ; & l t ; i d & g t ; 7 4 4 3 1 9 0 9 5 2 1 9 5 2 6 0 4 1 7 & l t ; / i d & g t ; & l t ; r i n g & g t ; l l n q 5 v s j t C s E m a r I u G o E r L 7 F q G 8 D w F 1 C _ B t G k C l B 7 r B 0 D r C - D j C & l t ; / r i n g & g t ; & l t ; / r p o l y g o n s & g t ; & l t ; r p o l y g o n s & g t ; & l t ; i d & g t ; 7 4 4 3 1 9 1 8 1 1 1 8 8 7 1 9 6 1 7 & l t ; / i d & g t ; & l t ; r i n g & g t ; 6 9 x h _ s x r r C 9 p q F p r z V _ 7 5 D o - M 9 r 5 F r i k F & l t ; / r i n g & g t ; & l t ; / r p o l y g o n s & g t ; & l t ; r p o l y g o n s & g t ; & l t ; i d & g t ; 7 4 4 3 1 9 2 8 4 1 9 8 0 8 7 0 6 5 7 & l t ; / i d & g t ; & l t ; r i n g & g t ; 5 - 6 y 6 m 2 7 s C m i _ D i n x C y n l G k q - D r _ k K 9 t 7 S & l t ; / r i n g & g t ; & l t ; / r p o l y g o n s & g t ; & l t ; r p o l y g o n s & g t ; & l t ; i d & g t ; 7 4 4 3 1 9 2 8 7 6 3 4 0 6 0 9 0 2 7 & l t ; / i d & g t ; & l t ; r i n g & g t ; 4 g 6 y w g 1 6 s C - v 0 n F z y h - R p 0 h I v u r d n 8 6 q D 4 r i J t p g h C o i 0 F u n - o B k 6 r G v 3 h F i s - D 3 n n D 6 t q 0 B l s 1 I l k 4 C 2 h 8 N _ k n G 9 w x c o _ w I o _ _ B 2 w l a o n _ j B 7 g j G l 1 r F 7 o h J p u 5 r B o 5 2 R 5 q k g C o 1 _ n C h n k 7 B j - l m C w j h K h j z a k g v b u r s F 2 7 q D - n j L 2 x 8 Z u z k c n y v - J & l t ; / r i n g & g t ; & l t ; / r p o l y g o n s & g t ; & l t ; r p o l y g o n s & g t ; & l t ; i d & g t ; 7 4 4 3 1 9 2 8 7 6 3 4 0 6 0 9 0 2 8 & l t ; / i d & g t ; & l t ; r i n g & g t ; s t k w r l z r t C 4 G 3 F s C s M n t B 5 E 5 G 6 F k F g z D & l t ; / r i n g & g t ; & l t ; / r p o l y g o n s & g t ; & l t ; r p o l y g o n s & g t ; & l t ; i d & g t ; 7 4 4 3 1 9 2 8 7 6 3 4 0 6 0 9 0 2 9 & l t ; / i d & g t ; & l t ; r i n g & g t ; 8 1 p u 5 9 j 7 s C y J p i B t I l F _ D t B 2 9 B 3 C 2 B i F _ C & l t ; / r i n g & g t ; & l t ; / r p o l y g o n s & g t ; & l t ; r p o l y g o n s & g t ; & l t ; i d & g t ; 7 4 4 3 1 9 2 8 7 6 3 4 0 6 0 9 0 3 0 & l t ; / i d & g t ; & l t ; r i n g & g t ; v x x 0 x 7 m 7 s C u J z c q a 4 C i E h D i C q s E 4 F l E 9 D - F & l t ; / r i n g & g t ; & l t ; / r p o l y g o n s & g t ; & l t ; r p o l y g o n s & g t ; & l t ; i d & g t ; 7 4 4 3 1 9 2 8 7 6 3 4 0 6 0 9 0 3 1 & l t ; / i d & g t ; & l t ; r i n g & g t ; l 0 v j 0 m 8 6 s C v c o z C 3 F s C j D x K v L t O - X u N w V i 6 B 2 f - l C x X s V i H 1 H k C v C o z N 4 y F y 2 B s v G t M n R 9 e p G 7 D & l t ; / r i n g & g t ; & l t ; / r p o l y g o n s & g t ; & l t ; r p o l y g o n s & g t ; & l t ; i d & g t ; 7 4 4 3 1 9 3 0 1 3 7 7 9 5 6 2 4 9 7 & l t ; / i d & g t ; & l t ; r i n g & g t ; g l x _ n v 3 p x C o z p J 5 l 3 C 5 v m H 8 3 8 I s 1 u G 4 t j E r o f t m 7 C _ 2 m B & l t ; / r i n g & g t ; & l t ; / r p o l y g o n s & g t ; & l t ; r p o l y g o n s & g t ; & l t ; i d & g t ; 7 4 4 3 1 9 3 0 1 3 7 7 9 5 6 2 4 9 8 & l t ; / i d & g t ; & l t ; r i n g & g t ; s q s 4 u o t k t C w C 0 C 2 C h C q C m e u G x H 4 D x p C 5 s B 0 p B x C x E o F l G h y X m K & l t ; / r i n g & g t ; & l t ; / r p o l y g o n s & g t ; & l t ; r p o l y g o n s & g t ; & l t ; i d & g t ; 7 4 4 3 1 9 3 1 8 5 5 7 8 2 5 4 3 3 7 & l t ; / i d & g t ; & l t ; r i n g & g t ; q - 7 8 h p 5 9 s C t D 1 F 6 C j F 4 j B q j D 4 P _ P - p E t b o 7 E v C w D g C j E n e 0 W q s C 8 h F 4 6 Q & l t ; / r i n g & g t ; & l t ; / r p o l y g o n s & g t ; & l t ; r p o l y g o n s & g t ; & l t ; i d & g t ; 7 4 4 3 1 9 3 2 1 9 9 3 7 9 9 2 7 0 5 & l t ; / i d & g t ; & l t ; r i n g & g t ; 2 n t 8 t j 7 _ s C s E 3 F l Y 3 H 9 E m 9 B 5 G 1 E p G 1 j E & l t ; / r i n g & g t ; & l t ; / r p o l y g o n s & g t ; & l t ; r p o l y g o n s & g t ; & l t ; i d & g t ; 7 4 4 3 1 9 3 2 1 9 9 3 7 9 9 2 7 0 6 & l t ; / i d & g t ; & l t ; r i n g & g t ; _ t p x 5 4 m 9 s C s E 1 F 6 C q G k q B p H - r C j F O s 6 D g y E 4 l D p 8 G 0 h C 6 J u G k M r o D 6 I m G q U 0 j B n v F x W p 1 C g G r E - Q - e l N 6 S n l B 0 F y I Y 5 G x E 7 Q s L l B 8 L 6 O 8 B 3 C x Z k F o D i F 4 R 6 j C 7 L q b 2 R l G o H 9 d l G v 4 D m b & l t ; / r i n g & g t ; & l t ; / r p o l y g o n s & g t ; & l t ; r p o l y g o n s & g t ; & l t ; i d & g t ; 7 4 4 3 1 9 3 5 9 7 8 9 5 1 1 4 7 5 5 & l t ; / i d & g t ; & l t ; r i n g & g t ; q 9 g m g j r g t C k V i N g H k J m C 4 B 7 5 B 3 C k D i F j C & l t ; / r i n g & g t ; & l t ; / r p o l y g o n s & g t ; & l t ; r p o l y g o n s & g t ; & l t ; i d & g t ; 7 4 4 3 1 9 3 7 0 0 9 7 4 3 2 9 8 5 7 & l t ; / i d & g t ; & l t ; r i n g & g t ; v i v g n 4 g o t C 5 8 m m B o 3 t 2 G t 4 6 O - y n P s 6 o 3 C n x x 0 C v q 2 z C s s 0 q B o 2 p X 3 p l N t w x 1 B p o _ q H 3 _ 3 d m s p u B & l t ; / r i n g & g t ; & l t ; / r p o l y g o n s & g t ; & l t ; r p o l y g o n s & g t ; & l t ; i d & g t ; 7 4 4 3 1 9 3 7 0 0 9 7 4 3 2 9 8 5 8 & l t ; / i d & g t ; & l t ; r i n g & g t ; x n h 5 p 2 l - s C t i 6 q M s 9 4 B w i 0 x F w o k 2 B q g p 1 I u 9 i C v _ q 4 F & l t ; / r i n g & g t ; & l t ; / r p o l y g o n s & g t ; & l t ; r p o l y g o n s & g t ; & l t ; i d & g t ; 7 4 4 3 1 9 3 7 0 0 9 7 4 3 2 9 8 5 9 & l t ; / i d & g t ; & l t ; r i n g & g t ; 7 z _ 4 4 6 k p t C s E 1 F 6 C j F k v E 4 j B m 7 E m n L v C 2 F t C i D 2 m B i _ C x - B 1 S p x G o 7 B & l t ; / r i n g & g t ; & l t ; / r p o l y g o n s & g t ; & l t ; r p o l y g o n s & g t ; & l t ; i d & g t ; 7 4 4 3 1 9 4 0 7 8 9 3 1 4 5 1 9 0 5 & l t ; / i d & g t ; & l t ; r i n g & g t ; j l 5 _ s 3 1 6 r C 4 G _ G 7 t E s 6 B k H s C o U _ D q D 2 F r 1 O 4 H u H & l t ; / r i n g & g t ; & l t ; / r p o l y g o n s & g t ; & l t ; r p o l y g o n s & g t ; & l t ; i d & g t ; 7 4 4 3 1 9 4 4 5 6 8 8 8 5 7 3 9 5 3 & l t ; / i d & g t ; & l t ; r i n g & g t ; q - 7 x 4 8 q 3 r C 7 O u C 8 G 9 F j S t B 5 M 3 J 5 C r M i D j C & l t ; / r i n g & g t ; & l t ; / r p o l y g o n s & g t ; & l t ; r p o l y g o n s & g t ; & l t ; i d & g t ; 7 4 4 3 1 9 4 4 5 6 8 8 8 5 7 3 9 5 4 & l t ; / i d & g t ; & l t ; r i n g & g t ; 6 o 6 3 1 x z 3 r C s E o a 2 E l F - C 3 M 1 Q u D 1 E 0 H v w B & l t ; / r i n g & g t ; & l t ; / r p o l y g o n s & g t ; & l t ; r p o l y g o n s & g t ; & l t ; i d & g t ; 7 4 4 3 1 9 4 6 6 3 0 4 7 0 0 4 1 6 3 & l t ; / i d & g t ; & l t ; r i n g & g t ; 9 v 0 q 4 i i s x C 2 Q g z C 8 J n F k G 3 M 6 u B 4 X 6 F p C g D o K & l t ; / r i n g & g t ; & l t ; / r p o l y g o n s & g t ; & l t ; r p o l y g o n s & g t ; & l t ; i d & g t ; 7 4 4 3 1 9 4 6 6 3 0 4 7 0 0 4 1 6 4 & l t ; / i d & g t ; & l t ; r i n g & g t ; q 0 9 y x t m k t C h g L p _ 6 G 9 x i B 0 i z D s 3 Y m p V j 2 S - z J z _ P n j G 9 8 v D y 7 q B w h t B 0 m o J 6 s 2 I h w o C t _ n E p 5 _ B 6 n m D & l t ; / r i n g & g t ; & l t ; / r p o l y g o n s & g t ; & l t ; r p o l y g o n s & g t ; & l t ; i d & g t ; 7 4 4 3 1 9 6 3 1 2 3 1 4 4 4 5 8 3 9 & l t ; / i d & g t ; & l t ; r i n g & g t ; v p l 8 k l 6 m t C r 4 1 D 0 l r I - p j B 5 u O - j c n g p D & l t ; / r i n g & g t ; & l t ; / r p o l y g o n s & g t ; & l t ; r p o l y g o n s & g t ; & l t ; i d & g t ; 7 4 4 3 1 9 6 4 8 4 1 1 3 1 3 7 6 6 5 & l t ; / i d & g t ; & l t ; r i n g & g t ; 3 - i k p 8 r t s C 6 j H x g V g x I 6 v Q 4 - F 7 7 i B 3 u P v h T p 2 D 9 k M v g Q r 7 F 8 2 b _ k p E v h p D & l t ; / r i n g & g t ; & l t ; / r p o l y g o n s & g t ; & l t ; r p o l y g o n s & g t ; & l t ; i d & g t ; 7 4 4 3 1 9 6 5 8 7 1 9 2 3 5 2 7 6 9 & l t ; / i d & g t ; & l t ; r i n g & g t ; i _ 3 _ 7 y h 2 s C 3 O r L h p B s C g E u w B _ j D _ d s w B m 5 C 8 T 4 B w D g C j E 9 4 D i l M _ y D 2 R & l t ; / r i n g & g t ; & l t ; / r p o l y g o n s & g t ; & l t ; r p o l y g o n s & g t ; & l t ; i d & g t ; 7 4 4 3 1 9 7 2 4 0 0 2 7 3 8 1 7 6 3 & l t ; / i d & g t ; & l t ; r i n g & g t ; l x 4 4 1 i j v t C 5 B v D 2 q C x 3 B 4 G z 5 E i N y E 1 D i E _ D 1 - 4 B z D s C q C m C 1 s N 5 G m P 7 E y F z u L o D r g C w H p p 5 C & l t ; / r i n g & g t ; & l t ; / r p o l y g o n s & g t ; & l t ; r p o l y g o n s & g t ; & l t ; i d & g t ; 7 4 4 3 1 9 7 6 1 7 9 8 4 5 0 3 8 1 0 & l t ; / i d & g t ; & l t ; r i n g & g t ; 0 u - w h o i 0 w C 5 B 2 J g H 3 L l D j D i G 1 G s I t G 2 D r C i D 7 D & l t ; / r i n g & g t ; & l t ; / r p o l y g o n s & g t ; & l t ; r p o l y g o n s & g t ; & l t ; i d & g t ; 7 4 4 3 1 9 9 5 4 2 1 2 9 8 5 2 4 1 7 & l t ; / i d & g t ; & l t ; r i n g & g t ; r x - r z 5 w 4 w C 1 t C h v B 3 O o 5 B 2 r C v p M 8 0 J y m B l k F h i B w E 1 D l D h F 2 2 W q 0 w B 1 7 C w P 5 G 2 l C x y C u j D 2 r E h h C r E 1 C 5 C 6 W x G y H x j B u H k o D 4 m B 1 t C & l t ; / r i n g & g t ; & l t ; / r p o l y g o n s & g t ; & l t ; r p o l y g o n s & g t ; & l t ; i d & g t ; 7 4 4 3 1 9 9 8 1 7 0 0 7 7 5 9 3 6 1 & l t ; / i d & g t ; & l t ; r i n g & g t ; r - s o x w g 4 w C 4 G w V o o G 9 F g J t B W t V k _ G g C p C - D u B & l t ; / r i n g & g t ; & l t ; / r p o l y g o n s & g t ; & l t ; r p o l y g o n s & g t ; & l t ; i d & g t ; 7 4 4 3 1 9 9 9 8 8 8 0 6 4 5 1 2 0 1 & l t ; / i d & g t ; & l t ; r i n g & g t ; x v k - r o r z w C 8 M 8 G 4 E g J 7 C z J 8 B g C k D i D j C & l t ; / r i n g & g t ; & l t ; / r p o l y g o n s & g t ; & l t ; r p o l y g o n s & g t ; & l t ; i d & g t ; 7 4 4 3 1 9 9 9 8 8 8 0 6 4 5 1 2 0 2 & l t ; / i d & g t ; & l t ; r i n g & g t ; - w 4 k h 2 _ i s C 0 5 k W q x 7 N n l g e 5 8 8 i G x 1 h u D 2 _ 4 9 C v 8 2 L y i t i B r t 8 m B 3 0 r e _ 5 w 5 B & l t ; / r i n g & g t ; & l t ; / r p o l y g o n s & g t ; & l t ; r p o l y g o n s & g t ; & l t ; i d & g t ; 7 4 4 3 2 0 3 9 7 4 5 3 6 1 0 1 8 9 0 & l t ; / i d & g t ; & l t ; r i n g & g t ; v 9 w l i u 9 - u C r D w E o l B p L 2 C g H w M z i F - E s D 2 F j 7 F m F j G & l t ; / r i n g & g t ; & l t ; / r p o l y g o n s & g t ; & l t ; r p o l y g o n s & g t ; & l t ; i d & g t ; 7 4 4 3 2 2 5 0 3 7 0 5 5 7 2 1 4 9 1 & l t ; / i d & g t ; & l t ; r i n g & g t ; - s j u j x _ q r C o y 0 D x x w B 3 2 v B 3 4 m B n g x D n n m B & l t ; / r i n g & g t ; & l t ; / r p o l y g o n s & g t ; & l t ; r p o l y g o n s & g t ; & l t ; i d & g t ; 7 4 4 3 2 7 9 6 6 9 0 3 9 7 2 6 5 9 3 & l t ; / i d & g t ; & l t ; r i n g & g t ; 8 o s 1 6 v p o q C w C 0 C r I 4 C i J 5 N 5 G q P p G q K & l t ; / r i n g & g t ; & l t ; / r p o l y g o n s & g t ; & l t ; r p o l y g o n s & g t ; & l t ; i d & g t ; 7 4 4 3 2 8 5 2 3 5 3 1 7 3 4 2 2 1 1 & l t ; / i d & g t ; & l t ; r i n g & g t ; 4 1 q 5 v 2 u 6 p C j 3 y j D k w 3 - C u v 3 w J h k 2 i O x y 6 g B m 2 m E u s y k B 7 w 6 j D w z u z d m r u j B y z s y B s 2 0 O 6 w m z K r n h w 0 B k 8 q 0 C p r q m G n k 8 V 8 n z i B 7 q s l L l - 2 J i l h U j 4 i V & l t ; / r i n g & g t ; & l t ; / r p o l y g o n s & g t ; & l t ; r p o l y g o n s & g t ; & l t ; i d & g t ; 7 4 4 3 2 8 5 2 3 5 3 1 7 3 4 2 2 1 2 & l t ; / i d & g t ; & l t ; r i n g & g t ; m u n l n l 0 s t C 4 G g H 7 K h D k C l B y F h H 0 H 8 N & l t ; / r i n g & g t ; & l t ; / r p o l y g o n s & g t ; & l t ; r p o l y g o n s & g t ; & l t ; i d & g t ; 7 4 4 3 2 8 5 9 2 2 5 1 2 1 0 9 5 6 9 & l t ; / i d & g t ; & l t ; r i n g & g t ; 0 0 _ 5 q i _ h q C w 1 g z B y l 4 H o g 3 X w 4 q w B z - 7 m F u 4 9 t D s 9 6 l J 8 1 8 0 T 8 o 1 O 1 _ v U 7 _ 6 b k 6 8 p F i s l s I i r - - C v u r W v 4 x t E y t 9 V r w w 1 B s - 1 4 F 3 t 2 C o g 0 8 C u 5 6 z C 3 i w d n 6 4 M g m 6 L z w 5 1 C k i x _ B _ m 5 h G t 3 h - D s 2 6 v B w k k u C w - o t B 1 l q D 4 i _ l C 3 7 p K 9 p 6 y h B l w v 5 B 6 q 5 D q v 5 3 E v p v z Y j 4 1 5 c 5 x g z E j h 9 m v D v t w 3 F v t h 2 E q 0 i 3 K 3 w n s E & l t ; / r i n g & g t ; & l t ; / r p o l y g o n s & g t ; & l t ; r p o l y g o n s & g t ; & l t ; i d & g t ; 7 4 4 3 2 8 6 7 8 1 5 0 5 5 6 8 7 6 9 & l t ; / i d & g t ; & l t ; r i n g & g t ; p 8 8 5 5 1 g l q C 7 w r B 0 5 B s l B s - E x h E z L p F v q J 7 s C z b _ w B 6 I r E 9 G t G j 4 B o h B j z J r J m P l 6 B 7 h C g r D 6 9 J x j J 7 G 2 D p G 7 D & l t ; / r i n g & g t ; & l t ; / r p o l y g o n s & g t ; & l t ; r p o l y g o n s & g t ; & l t ; i d & g t ; 7 4 4 4 0 3 9 2 2 5 4 1 6 0 8 9 6 1 5 & l t ; / i d & g t ; & l t ; r i n g & g t ; y s 8 m o 0 9 n r C _ x B 3 O j I z F r I 6 C 9 s C 1 B v D s E k y C s E 6 G z D 9 K k Q j h B 7 7 B p W 0 Y x R 1 Q o i B m g G 3 Q - U 7 n D x Q 5 Q 1 J y D n E h E n G 9 3 B o W 9 n F x x G s j C & l t ; / r i n g & g t ; & l t ; / r p o l y g o n s & g t ; & l t ; r p o l y g o n s & g t ; & l t ; i d & g t ; 7 4 4 4 0 3 9 5 3 4 6 5 3 7 3 4 9 1 5 & l t ; / i d & g t ; & l t ; r i n g & g t ; t j n u k m v k r C v u B o r B w r B u f x D 5 F o J s 4 B g 5 D 8 P 6 I z R s Y o X w X g T 4 F l J 6 B 5 Q 9 G 4 L 2 H y K 9 I Q q W k W s m B & l t ; / r i n g & g t ; & l t ; / r p o l y g o n s & g t ; & l t ; r p o l y g o n s & g t ; & l t ; i d & g t ; 7 4 4 4 0 3 9 6 0 3 3 7 3 2 1 1 6 4 9 & l t ; / i d & g t ; & l t ; r i n g & g t ; i - t 4 g w m k r C i m i B w g f m t i B g g v D u 0 - B p 0 b l i 1 D v m _ B z z 1 H 4 s W w 3 7 B & l t ; / r i n g & g t ; & l t ; / r p o l y g o n s & g t ; & l t ; r p o l y g o n s & g t ; & l t ; i d & g t ; 7 4 4 4 0 4 0 7 7 1 6 0 4 3 1 6 1 6 1 & l t ; / i d & g t ; & l t ; r i n g & g t ; t v v p 5 o 3 9 r C 4 M x c _ G D u G o C - C 5 v D t E 0 D C r G 7 D z P & l t ; / r i n g & g t ; & l t ; / r p o l y g o n s & g t ; & l t ; r p o l y g o n s & g t ; & l t ; i d & g t ; 7 4 4 4 0 6 7 5 3 7 8 4 0 5 0 4 8 3 3 & l t ; / i d & g t ; & l t ; r i n g & g t ; o l 3 1 5 q w 6 q C 1 1 B 9 S 5 F 3 H q B - O g H 6 C j F 8 Y 2 5 C n p E 6 T 7 U 4 1 B y F 0 D 8 K k S t v M m 0 B u m B & l t ; / r i n g & g t ; & l t ; / r p o l y g o n s & g t ; & l t ; r p o l y g o n s & g t ; & l t ; i d & g t ; 7 4 4 4 0 6 7 5 3 7 8 4 0 5 0 4 8 3 4 & l t ; / i d & g t ; & l t ; r i n g & g t ; h 0 7 8 4 3 k _ s C 6 M 6 G o N s C z B v _ C 0 I r E z C 4 F 0 H 9 n C q H & l t ; / r i n g & g t ; & l t ; / r p o l y g o n s & g t ; & l t ; r p o l y g o n s & g t ; & l t ; i d & g t ; 7 4 4 4 0 6 7 5 3 7 8 4 0 5 0 4 8 3 5 & l t ; / i d & g t ; & l t ; r i n g & g t ; 8 q 8 5 9 t 3 8 r C - H p 3 C z F 0 E h 6 G z - C q z G 4 6 C 2 i d 2 w M t - D y 4 S o U j p J 9 E g G 3 Q h R r Q h H m T n E t 4 B 1 6 C w 0 B k S v w E r 4 B n 8 E x Z z 6 B r C h J 0 T 4 0 B k w F q 8 B 4 _ D n 6 C s b h U x j B 6 s B & l t ; / r i n g & g t ; & l t ; / r p o l y g o n s & g t ; & l t ; r p o l y g o n s & g t ; & l t ; i d & g t ; 7 4 4 4 0 6 7 5 3 7 8 4 0 5 0 4 8 3 6 & l t ; / i d & g t ; & l t ; r i n g & g t ; _ _ r m _ - 1 7 q C n o B - S 6 J u G _ j B 0 j B h h F t E g P 0 D r C l e 6 g B 1 P s m B & l t ; / r i n g & g t ; & l t ; / r p o l y g o n s & g t ; & l t ; r p o l y g o n s & g t ; & l t ; i d & g t ; 7 4 4 4 0 6 7 5 3 7 8 4 0 5 0 4 8 3 7 & l t ; / i d & g t ; & l t ; r i n g & g t ; t u i 1 r 2 4 7 q C g y B t 9 B y C z D y M q G r b p p E 2 _ R v 7 B 0 d o X 9 Z s L 0 D m F 9 j B 6 o J i 3 H z Y 0 0 C & l t ; / r i n g & g t ; & l t ; / r p o l y g o n s & g t ; & l t ; r p o l y g o n s & g t ; & l t ; i d & g t ; 7 4 4 4 0 7 0 4 9 2 7 7 8 0 0 4 4 8 1 & l t ; / i d & g t ; & l t ; r i n g & g t ; n o h r 1 9 g 6 q C k w r l B q s 2 D 1 u k h B v h h X y x - I j w _ h B & l t ; / r i n g & g t ; & l t ; / r p o l y g o n s & g t ; & l t ; r p o l y g o n s & g t ; & l t ; i d & g t ; 7 4 4 4 0 7 0 4 9 2 7 7 8 0 0 4 4 8 2 & l t ; / i d & g t ; & l t ; r i n g & g t ; 6 j p r 6 l 6 6 q C 1 u B k a o N p F i E _ I 2 Y 8 L _ n B i I 7 G - G r B r C p G n G 6 N 6 N 9 H & l t ; / r i n g & g t ; & l t ; / r p o l y g o n s & g t ; & l t ; r p o l y g o n s & g t ; & l t ; i d & g t ; 7 4 4 4 0 7 0 4 9 2 7 7 8 0 0 4 4 8 3 & l t ; / i d & g t ; & l t ; r i n g & g t ; p - 3 5 2 _ 3 6 q C p c t F 0 C x D 3 D k E q G 8 P 6 p B - V 1 G y F 1 V 2 K g F h M u m B & l t ; / r i n g & g t ; & l t ; / r p o l y g o n s & g t ; & l t ; r p o l y g o n s & g t ; & l t ; i d & g t ; 7 4 4 4 0 7 0 4 9 2 7 7 8 0 0 4 4 8 4 & l t ; / i d & g t ; & l t ; r i n g & g t ; w m r 2 s t j 7 r C 9 x n C 0 s s B 1 q 9 F u m t F 6 4 W k 1 s D j r G g _ S w m R 0 m s D 7 k N 4 2 6 C h v 7 J & l t ; / r i n g & g t ; & l t ; / r p o l y g o n s & g t ; & l t ; r p o l y g o n s & g t ; & l t ; i d & g t ; 7 4 4 4 0 7 0 4 9 2 7 7 8 0 0 4 4 8 5 & l t ; / i d & g t ; & l t ; r i n g & g t ; 4 9 z y w k 7 8 r C 0 Q u E n I j d n D o C 6 I x Q z J u i B 1 E k F j M q H & l t ; / r i n g & g t ; & l t ; / r p o l y g o n s & g t ; & l t ; r p o l y g o n s & g t ; & l t ; i d & g t ; 7 4 4 4 0 7 0 4 9 2 7 7 8 0 0 4 4 8 6 & l t ; / i d & g t ; & l t ; r i n g & g t ; w h o 4 w u v 6 r C x 4 p G 9 r 5 D t - j B y q _ C w t 3 K g 6 h B s s v E & l t ; / r i n g & g t ; & l t ; / r p o l y g o n s & g t ; & l t ; r p o l y g o n s & g t ; & l t ; i d & g t ; 7 4 4 4 0 7 0 4 9 2 7 7 8 0 0 4 4 8 7 & l t ; / i d & g t ; & l t ; r i n g & g t ; q s t l 8 _ g 7 r C v F i 6 B i H q G - C v C p q C g C r C - D j C & l t ; / r i n g & g t ; & l t ; / r p o l y g o n s & g t ; & l t ; r p o l y g o n s & g t ; & l t ; i d & g t ; 7 4 4 4 0 7 0 4 9 2 7 7 8 0 0 4 4 8 8 & l t ; / i d & g t ; & l t ; r i n g & g t ; h o i o w h v 3 s C w C x D z D k E j D _ I 4 D o I l E k O 5 I & l t ; / r i n g & g t ; & l t ; / r p o l y g o n s & g t ; & l t ; r p o l y g o n s & g t ; & l t ; i d & g t ; 7 4 4 4 0 7 0 4 9 2 7 7 8 0 0 4 4 8 9 & l t ; / i d & g t ; & l t ; r i n g & g t ; x - 7 i q h 0 6 q C u 4 F u h C u r B 3 c v L 4 1 I 7 K k Q 5 j C r H 2 O 8 6 H - j H _ O y 2 B v N t Q 2 K k k C _ R 7 d & l t ; / r i n g & g t ; & l t ; / r p o l y g o n s & g t ; & l t ; r p o l y g o n s & g t ; & l t ; i d & g t ; 7 4 4 4 0 7 0 4 9 2 7 7 8 0 0 4 4 9 0 & l t ; / i d & g t ; & l t ; r i n g & g t ; y h g x j j 9 6 q C 2 i W h h l B i y s C 6 x p B j 9 s C 1 x U y 5 2 J & l t ; / r i n g & g t ; & l t ; / r p o l y g o n s & g t ; & l t ; r p o l y g o n s & g t ; & l t ; i d & g t ; 7 4 4 4 0 7 0 4 9 2 7 7 8 0 0 4 4 9 1 & l t ; / i d & g t ; & l t ; r i n g & g t ; 3 x p 5 p v 2 6 q C _ k B n 2 L h T y E p F w e w k E n W 6 h B x f o s E l a 5 J n N p R y I 4 K u H o K h - B & l t ; / r i n g & g t ; & l t ; / r p o l y g o n s & g t ; & l t ; r p o l y g o n s & g t ; & l t ; i d & g t ; 7 4 4 4 0 7 0 4 9 2 7 7 8 0 0 4 4 9 2 & l t ; / i d & g t ; & l t ; r i n g & g t ; 5 p 7 5 q l v 6 q C g V o V _ G w N 5 b m U 3 g B 6 L 5 G 1 l B 4 F 8 K 2 H w H 5 P y R & l t ; / r i n g & g t ; & l t ; / r p o l y g o n s & g t ; & l t ; r p o l y g o n s & g t ; & l t ; i d & g t ; 7 4 4 4 0 7 0 5 6 1 4 9 7 4 8 1 2 1 7 & l t ; / i d & g t ; & l t ; r i n g & g t ; p 0 _ 3 p j p 1 q C 2 0 G g q C m a u V _ J q Q z H k U x m B - a h j C n h C 6 u B q I k Y 2 H j Q h Q 5 w C q K m K & l t ; / r i n g & g t ; & l t ; / r p o l y g o n s & g t ; & l t ; r p o l y g o n s & g t ; & l t ; i d & g t ; 7 4 4 4 0 7 0 6 6 4 5 7 6 6 9 6 3 2 2 & l t ; / i d & g t ; & l t ; r i n g & g t ; n x i - i o j 4 q C w C w E 4 C s C g k B n h B s w Y 7 8 z B - q G i y G g 5 D m Z 5 K n D n Y u k B 1 H i k E 3 k M p K t E h H r G u 6 J _ _ C v u D x e t e y 0 B 4 t B - I 8 m B j 6 C o m M r M 8 K k D j 2 F n C t M w s C h h J r U q F p G u H r 5 C & l t ; / r i n g & g t ; & l t ; / r p o l y g o n s & g t ; & l t ; r p o l y g o n s & g t ; & l t ; i d & g t ; 7 4 4 4 0 7 0 6 6 4 5 7 6 6 9 6 3 2 3 & l t ; / i d & g t ; & l t ; r i n g & g t ; 4 l n 9 9 6 0 6 r C w Q 6 Z r L 9 F j F 2 Y h W 0 O y X 4 F 0 H 3 P o K & l t ; / r i n g & g t ; & l t ; / r p o l y g o n s & g t ; & l t ; r p o l y g o n s & g t ; & l t ; i d & g t ; 7 4 4 4 0 7 0 6 6 4 5 7 6 6 9 6 3 2 4 & l t ; / i d & g t ; & l t ; r i n g & g t ; p p 6 t w o o 2 r C 0 9 0 C j h R m y v q B h w h S _ k z F j n 7 F 8 4 3 N s z o w B p j z d o l b 0 i y E m 1 z D x i _ M 4 8 Z x h c & l t ; / r i n g & g t ; & l t ; / r p o l y g o n s & g t ; & l t ; r p o l y g o n s & g t ; & l t ; i d & g t ; 7 4 4 4 0 7 0 6 9 8 9 3 6 4 3 4 6 8 9 & l t ; / i d & g t ; & l t ; r i n g & g t ; - _ 7 m q 1 4 6 r C 8 U 2 G g N j P 1 D l D h D r H w Y _ s D 6 t C L s D x E t C i D u H s K 7 T 1 u E & l t ; / r i n g & g t ; & l t ; / r p o l y g o n s & g t ; & l t ; r p o l y g o n s & g t ; & l t ; i d & g t ; 7 4 4 4 0 7 0 7 3 3 2 9 6 1 7 3 0 5 7 & l t ; / i d & g t ; & l t ; r i n g & g t ; k y 7 r 2 g v w q C w C 1 F 4 C l D j k C z 0 R _ 4 D p 2 E 6 I _ F i L y 3 C 7 h C 7 5 B 1 C r B r C y b 8 0 C s 9 Y _ C p j B 7 D 3 - B q j C & l t ; / r i n g & g t ; & l t ; / r p o l y g o n s & g t ; & l t ; r p o l y g o n s & g t ; & l t ; i d & g t ; 7 4 4 4 0 7 0 8 0 2 0 1 5 6 4 9 7 9 9 & l t ; / i d & g t ; & l t ; r i n g & g t ; j g z y q x 8 w q C n 9 o X n r 4 V v o 0 y C 7 3 l X j q _ M 0 8 5 o E & l t ; / r i n g & g t ; & l t ; / r p o l y g o n s & g t ; & l t ; r p o l y g o n s & g t ; & l t ; i d & g t ; 7 4 4 4 0 7 0 8 3 6 3 7 5 3 8 8 1 6 1 & l t ; / i d & g t ; & l t ; r i n g & g t ; g w 5 q - k q 3 q C g V 0 J g i C z 3 C l T 3 F 4 V 2 V s C q M y f w V z L u R h Y r P m J s M 3 1 E t B m L 4 S p m B 2 p B y O q 3 C g T y D n E n C h E _ N j Q 2 B 3 C 9 m E 3 f q F 8 t B y I 7 J o D p G u 0 B 2 K g D v j D 4 R 5 T & l t ; / r i n g & g t ; & l t ; / r p o l y g o n s & g t ; & l t ; r p o l y g o n s & g t ; & l t ; i d & g t ; 7 4 4 4 0 7 2 2 4 5 1 2 4 6 6 1 2 4 9 & l t ; / i d & g t ; & l t ; r i n g & g t ; 7 p q l 2 z _ n r C 6 M x X j v B h _ B - B 1 B j S i B 9 o B 1 D n D _ I 5 N 1 Z n V 8 c h m D k T h H x G 4 K 0 W h U 4 R o K & l t ; / r i n g & g t ; & l t ; / r p o l y g o n s & g t ; & l t ; r p o l y g o n s & g t ; & l t ; i d & g t ; 7 4 4 4 0 7 2 3 1 3 8 4 4 1 3 7 9 8 5 & l t ; / i d & g t ; & l t ; r i n g & g t ; t m i v v 3 6 n r C 2 G _ G 3 D _ I _ H 9 G 2 B k D l C j C & l t ; / r i n g & g t ; & l t ; / r p o l y g o n s & g t ; & l t ; r p o l y g o n s & g t ; & l t ; i d & g t ; 7 4 4 4 0 7 2 4 5 1 2 8 3 0 9 1 4 6 1 & l t ; / i d & g t ; & l t ; r i n g & g t ; r p u o 8 y 6 n r C 2 6 D 4 u U g N k N 0 E m E q U g e h o D j r B 0 k F w 1 D o i B h R u I m F 0 K u H o W 6 z B & l t ; / r i n g & g t ; & l t ; / r p o l y g o n s & g t ; & l t ; r p o l y g o n s & g t ; & l t ; i d & g t ; 7 4 4 4 0 7 2 4 5 1 2 8 3 0 9 1 4 6 2 & l t ; / i d & g t ; & l t ; r i n g & g t ; 7 w z w 4 7 g o r C h L - S 8 J 3 H 6 P 3 N g I _ O s I m F u H z P & l t ; / r i n g & g t ; & l t ; / r p o l y g o n s & g t ; & l t ; r p o l y g o n s & g t ; & l t ; i d & g t ; 7 4 4 4 0 7 2 4 5 1 2 8 3 0 9 1 4 6 3 & l t ; / i d & g t ; & l t ; r i n g & g t ; 1 6 x 3 3 l u n r C 4 4 K 5 B r X 9 u B q V l P p F q M _ Y p t B - p G r 7 B 2 t M 0 S h V n V m d 6 H j Q n U 8 N g 1 C t n C o W _ E 6 E & l t ; / r i n g & g t ; & l t ; / r p o l y g o n s & g t ; & l t ; r p o l y g o n s & g t ; & l t ; i d & g t ; 7 4 4 4 0 7 2 4 5 1 2 8 3 0 9 1 4 6 4 & l t ; / i d & g t ; & l t ; r i n g & g t ; 0 u y w - _ m n r C 6 M z X 5 X w a 9 F s G m M w w C 7 0 C 2 I u F y D n E 3 C p 6 B g C p C - D q 8 F - T 6 E & l t ; / r i n g & g t ; & l t ; / r p o l y g o n s & g t ; & l t ; r p o l y g o n s & g t ; & l t ; i d & g t ; 7 4 4 4 0 7 2 4 5 1 2 8 3 0 9 1 4 6 5 & l t ; / i d & g t ; & l t ; r i n g & g t ; r k p p t 9 5 n r C 8 k B _ M h 5 E v I s G 8 Y 4 p B 1 N g o B 8 S m I l N 3 C v G r G n G 8 N 6 R o K & l t ; / r i n g & g t ; & l t ; / r p o l y g o n s & g t ; & l t ; r p o l y g o n s & g t ; & l t ; i d & g t ; 7 4 4 4 0 7 2 4 8 5 6 4 2 8 2 9 8 2 5 & l t ; / i d & g t ; & l t ; r i n g & g t ; h t h 9 v j 3 j q C k x o K 1 z p u E 8 o v r C m 0 y S 3 8 j J l r i Y v w l q P & l t ; / r i n g & g t ; & l t ; / r p o l y g o n s & g t ; & l t ; r p o l y g o n s & g t ; & l t ; i d & g t ; 7 4 4 4 0 7 2 4 8 5 6 4 2 8 2 9 8 2 6 & l t ; / i d & g t ; & l t ; r i n g & g t ; w o t 6 l _ 5 n r C 3 S - S 8 J u M 9 R 2 I c s c m L 3 C j B j Q h M 7 T & l t ; / r i n g & g t ; & l t ; / r p o l y g o n s & g t ; & l t ; r p o l y g o n s & g t ; & l t ; i d & g t ; 7 4 4 4 0 7 3 2 0 7 1 9 7 3 3 5 5 5 3 & l t ; / i d & g t ; & l t ; r i n g & g t ; - 9 7 3 w r 2 9 r C t D v D 4 V 3 H - E v C w o B - G j E n C x Y & l t ; / r i n g & g t ; & l t ; / r p o l y g o n s & g t ; & l t ; r p o l y g o n s & g t ; & l t ; i d & g t ; 7 4 4 4 0 7 3 2 4 1 5 5 7 0 7 3 9 2 1 & l t ; / i d & g t ; & l t ; r i n g & g t ; 8 h z p 6 0 4 w s C 4 G 8 J n F v H u F - G 4 H g D u B & l t ; / r i n g & g t ; & l t ; / r p o l y g o n s & g t ; & l t ; r p o l y g o n s & g t ; & l t ; i d & g t ; 7 4 4 4 0 7 3 5 8 5 1 5 4 4 5 7 6 0 1 & l t ; / i d & g t ; & l t ; r i n g & g t ; r m 6 - u 5 n _ s C s E 1 F 6 C n O 1 F h 2 B m f u E _ J 1 K i M 2 u B n 5 B l f z x E j h C _ F 8 I j O k M 1 G 0 F g C 4 H w b w p E 8 2 H q r K & l t ; / r i n g & g t ; & l t ; / r p o l y g o n s & g t ; & l t ; r p o l y g o n s & g t ; & l t ; i d & g t ; 7 4 4 4 0 7 3 5 8 5 1 5 4 4 5 7 6 0 2 & l t ; / i d & g t ; & l t ; r i n g & g t ; 2 w 4 2 m y - 8 r C h I 0 J k 6 B r I k J - C v C 6 4 E 0 D r C - D 7 D & l t ; / r i n g & g t ; & l t ; / r p o l y g o n s & g t ; & l t ; r p o l y g o n s & g t ; & l t ; i d & g t ; 7 4 4 4 0 7 3 8 9 4 3 9 2 1 0 2 9 1 3 & l t ; / i d & g t ; & l t ; r i n g & g t ; q z s 0 g o m 8 q C 1 O 8 Q z D s B j O k M 5 N 3 M 5 Q 1 C t C 0 W 7 I 5 T & l t ; / r i n g & g t ; & l t ; / r p o l y g o n s & g t ; & l t ; r p o l y g o n s & g t ; & l t ; i d & g t ; 7 4 4 4 0 7 3 8 9 4 3 9 2 1 0 2 9 1 4 & l t ; / i d & g t ; & l t ; r i n g & g t ; g - v r p 1 i 8 q C t X 4 J z L 5 H q C x b 5 m B g M 9 a 4 B 5 G n N 8 F n Q y H h U - L k b y G & l t ; / r i n g & g t ; & l t ; / r p o l y g o n s & g t ; & l t ; r p o l y g o n s & g t ; & l t ; i d & g t ; 7 4 4 4 0 7 6 7 1 1 8 9 0 6 4 9 0 8 9 & l t ; / i d & g t ; & l t ; r i n g & g t ; 3 k - _ i i x 6 r C w Q 8 Z 6 G 2 C w G o G 9 R u - B h W i L l V g C 2 B j Z 7 I 4 R i W & l t ; / r i n g & g t ; & l t ; / r p o l y g o n s & g t ; & l t ; r p o l y g o n s & g t ; & l t ; i d & g t ; 7 4 4 4 0 7 6 7 4 6 2 5 0 3 8 7 4 5 7 & l t ; / i d & g t ; & l t ; r i n g & g t ; o i u u 2 4 n 5 q C j I r I k J 6 I w F 1 E 2 H j G & l t ; / r i n g & g t ; & l t ; / r p o l y g o n s & g t ; & l t ; r p o l y g o n s & g t ; & l t ; i d & g t ; 7 4 4 4 0 7 7 5 0 2 1 6 4 6 3 1 5 5 5 & l t ; / i d & g t ; & l t ; r i n g & g t ; r 4 1 o - - i j r C 4 G r I 3 H - E i I - G 2 H s H & l t ; / r i n g & g t ; & l t ; / r p o l y g o n s & g t ; & l t ; r p o l y g o n s & g t ; & l t ; i d & g t ; 7 4 4 4 0 7 7 6 0 5 2 4 3 8 4 6 6 5 7 & l t ; / i d & g t ; & l t ; r i n g & g t ; u n v j - 2 2 6 r C i 2 o M 7 y W u q U i 1 V 1 1 y K 4 8 H l - f & l t ; / r i n g & g t ; & l t ; / r p o l y g o n s & g t ; & l t ; r p o l y g o n s & g t ; & l t ; i d & g t ; 7 4 4 4 0 7 8 0 8 6 2 8 0 1 8 3 8 0 9 & l t ; / i d & g t ; & l t ; r i n g & g t ; x 5 z r w z 2 5 r C s E _ G 2 k B m J g k B _ D 4 B 7 G 2 D 1 p F n C _ C & l t ; / r i n g & g t ; & l t ; / r p o l y g o n s & g t ; & l t ; r p o l y g o n s & g t ; & l t ; i d & g t ; 7 4 4 4 0 7 8 2 9 2 4 3 8 6 1 4 0 3 1 & l t ; / i d & g t ; & l t ; r i n g & g t ; p 5 t o 1 i n k 1 C 2 0 T t w S 8 G 2 E j D u _ r B - 3 F i 4 E 7 G 5 C j h I 9 o C m o B 0 F g C r C g F j C & l t ; / r i n g & g t ; & l t ; / r p o l y g o n s & g t ; & l t ; r p o l y g o n s & g t ; & l t ; i d & g t ; 7 4 4 4 0 7 8 6 3 6 0 3 5 9 9 7 6 9 9 & l t ; / i d & g t ; & l t ; r i n g & g t ; s m t - 8 p r y q C m 2 T 4 0 - Z k 2 - U g p b 5 t U g 6 t g C 5 7 9 I t w M h j l B & l t ; / r i n g & g t ; & l t ; / r p o l y g o n s & g t ; & l t ; r p o l y g o n s & g t ; & l t ; i d & g t ; 7 4 4 4 0 7 9 7 0 1 1 8 7 8 8 7 1 0 5 & l t ; / i d & g t ; & l t ; r i n g & g t ; g z 0 - 1 w y z r C 9 r E i V 8 G 2 E q G t K 2 I p E k l F 3 C 2 B i F j C & l t ; / r i n g & g t ; & l t ; / r p o l y g o n s & g t ; & l t ; r p o l y g o n s & g t ; & l t ; i d & g t ; 7 4 4 4 0 7 9 7 6 9 9 0 7 3 6 3 8 4 1 & l t ; / i d & g t ; & l t ; r i n g & g t ; w y 2 x 8 v 6 1 r C 0 J g H n F i E h D v B o L 6 F j Q u H & l t ; / r i n g & g t ; & l t ; / r p o l y g o n s & g t ; & l t ; r p o l y g o n s & g t ; & l t ; i d & g t ; 7 4 4 4 0 7 9 7 6 9 9 0 7 3 6 3 8 4 2 & l t ; / i d & g t ; & l t ; r i n g & g t ; v w 1 n h k u z r C 4 M v D 0 E 0 w E p F z D 1 B i E 9 E o L k v B m T 6 F t G j J i O q b 2 N & l t ; / r i n g & g t ; & l t ; / r p o l y g o n s & g t ; & l t ; r p o l y g o n s & g t ; & l t ; i d & g t ; 7 4 4 4 0 7 9 7 6 9 9 0 7 3 6 3 8 4 3 & l t ; / i d & g t ; & l t ; r i n g & g t ; 0 u w x 6 j w z r C t F 4 G w 5 F g H s G - C i C g 2 B 4 4 E 4 F r G _ C 0 N & l t ; / r i n g & g t ; & l t ; / r p o l y g o n s & g t ; & l t ; r p o l y g o n s & g t ; & l t ; i d & g t ; 7 4 4 8 9 6 0 2 9 5 8 6 4 6 3 1 2 9 7 & l t ; / i d & g t ; & l t ; r i n g & g t ; k 6 k w q 6 s v 0 C m p 0 D 1 1 h G s g r C 7 z 6 X z o l C 4 _ - B t l y D y 3 3 B n h h B 0 0 l m B & l t ; / r i n g & g t ; & l t ; / r p o l y g o n s & g t ; & l t ; r p o l y g o n s & g t ; & l t ; i d & g t ; 7 4 4 8 9 6 0 2 9 5 8 6 4 6 3 1 2 9 8 & l t ; / i d & g t ; & l t ; r i n g & g t ; 7 q 6 p j 7 z 5 0 C 2 G 7 c 6 Q t I s G i M i C w D - G 2 c 3 C m D i D 7 D & l t ; / r i n g & g t ; & l t ; / r p o l y g o n s & g t ; & l t ; r p o l y g o n s & g t ; & l t ; i d & g t ; 7 4 4 8 9 7 8 5 4 0 8 8 5 7 0 4 7 1 9 & l t ; / i d & g t ; & l t ; r i n g & g t ; p - 0 8 y y s o u C 5 S q f _ x E 7 S t L i m B g R p F g E 8 3 B t W y U g E v H s n C h l B i 2 B u y S y I p C _ N 4 H n G q H 5 3 D & l t ; / r i n g & g t ; & l t ; / r p o l y g o n s & g t ; & l t ; r p o l y g o n s & g t ; & l t ; i d & g t ; 7 4 4 8 9 7 8 5 4 0 8 8 5 7 0 4 7 2 0 & l t ; / i d & g t ; & l t ; r i n g & g t ; t v s r m l 9 4 w C 4 z 9 H v s E _ 9 S y E 3 D j F 6 D 0 - Z 6 w W s 0 t C h 0 M 3 C t C i F j C & l t ; / r i n g & g t ; & l t ; / r p o l y g o n s & g t ; & l t ; r p o l y g o n s & g t ; & l t ; i d & g t ; 7 4 4 8 9 7 8 5 4 0 8 8 5 7 0 4 7 2 1 & l t ; / i d & g t ; & l t ; r i n g & g t ; 5 w z 2 4 t u n u C 5 m 8 C 8 6 5 C _ 0 n D k 1 H 5 u 2 D 5 u e t q - J g x 2 B g v h B & l t ; / r i n g & g t ; & l t ; / r p o l y g o n s & g t ; & l t ; r p o l y g o n s & g t ; & l t ; i d & g t ; 7 4 4 8 9 7 8 5 4 0 8 8 5 7 0 4 7 2 2 & l t ; / i d & g t ; & l t ; r i n g & g t ; 3 5 g u z 6 5 s u C j - v d l w 7 R 6 q 8 5 E 8 t 6 i B l s _ r J g i 1 S k 1 h F 7 5 t n D t v j a - y _ W s 8 k q B t m 2 a 0 n - r B & l t ; / r i n g & g t ; & l t ; / r p o l y g o n s & g t ; & l t ; r p o l y g o n s & g t ; & l t ; i d & g t ; 7 4 4 8 9 9 2 1 8 1 7 0 1 8 3 6 8 0 1 & l t ; / i d & g t ; & l t ; r i n g & g t ; z 9 m q x h l n w C z l C h g G 7 4 E w k H 9 7 H z X o 7 D j g G w E 6 C l F _ j D k C c g H w M 1 T l 2 C 0 u D 0 k D l O x H _ T _ H 0 F h K r C i D o W u K s S 2 D 8 B l B u 3 B 8 n B 7 G 6 F h E _ C 9 i E k b u K r o C z q B j J 9 D u C y D t C _ B 3 J 3 G z Q 5 n D i I h z C p 7 D 1 C t C k D y K j B u 0 P i t E 9 J w I k F j G & l t ; / r i n g & g t ; & l t ; / r p o l y g o n s & g t ; & l t ; r p o l y g o n s & g t ; & l t ; i d & g t ; 7 4 4 8 9 9 2 1 8 1 7 0 1 8 3 6 8 0 2 & l t ; / i d & g t ; & l t ; r i n g & g t ; k l q x v 5 o n 1 C z u 8 e g l y R u 5 g D 4 m 7 b x 8 k Q 2 y 1 D s 2 W 3 9 Q t x b 3 q m B r m y D & l t ; / r i n g & g t ; & l t ; / r p o l y g o n s & g t ; & l t ; r p o l y g o n s & g t ; & l t ; i d & g t ; 7 4 4 8 9 9 2 1 8 1 7 0 1 8 3 6 8 0 3 & l t ; / i d & g t ; & l t ; r i n g & g t ; x g 3 2 h 7 u n w C o r B t 3 B 2 J 7 F z K 6 I q g D 2 P 8 I l k C p W u p B 5 M h 8 C z C _ B j B p C 9 I p G l C 0 N l j D t - G & l t ; / r i n g & g t ; & l t ; / r p o l y g o n s & g t ; & l t ; r p o l y g o n s & g t ; & l t ; i d & g t ; 7 4 4 8 9 9 2 1 8 1 7 0 1 8 3 6 8 0 4 & l t ; / i d & g t ; & l t ; r i n g & g t ; j - t 7 5 4 w n w C s E 3 X 7 F o G 9 E p m B v J y F 3 E y H m _ C & l t ; / r i n g & g t ; & l t ; / r p o l y g o n s & g t ; & l t ; r p o l y g o n s & g t ; & l t ; i d & g t ; 7 4 4 8 9 9 2 2 1 6 0 6 1 5 7 5 1 6 9 & l t ; / i d & g t ; & l t ; r i n g & g t ; x 5 1 7 p u i n 1 C r D 0 C 2 C s C z H 8 D v C 7 G n E n G h G & l t ; / r i n g & g t ; & l t ; / r p o l y g o n s & g t ; & l t ; r p o l y g o n s & g t ; & l t ; i d & g t ; 7 4 4 8 9 9 3 3 1 5 5 7 3 2 0 2 9 4 7 & l t ; / i d & g t ; & l t ; r i n g & g t ; m 8 4 t k 4 2 y w C 3 - 7 I 6 _ N 9 t x B s g 2 D g y t K m k h D 0 v 1 B o z w G & l t ; / r i n g & g t ; & l t ; / r p o l y g o n s & g t ; & l t ; r p o l y g o n s & g t ; & l t ; i d & g t ; 7 4 4 8 9 9 3 3 1 5 5 7 3 2 0 2 9 4 8 & l t ; / i d & g t ; & l t ; r i n g & g t ; 8 9 z 7 x k y y w C n q I l I 2 E k E 8 D 8 r O w c 0 F n E y H w 0 C & l t ; / r i n g & g t ; & l t ; / r p o l y g o n s & g t ; & l t ; r p o l y g o n s & g t ; & l t ; i d & g t ; 7 4 4 8 9 9 6 0 2 9 9 9 2 5 3 4 0 1 7 & l t ; / i d & g t ; & l t ; r i n g & g t ; t z r 3 6 p t z 0 C l 6 y B 0 h r B z 9 F l u U r 5 E 3 i g F 2 p Y i m 1 C & l t ; / r i n g & g t ; & l t ; / r p o l y g o n s & g t ; & l t ; r p o l y g o n s & g t ; & l t ; i d & g t ; 7 4 4 8 9 9 6 0 2 9 9 9 2 5 3 4 0 1 8 & l t ; / i d & g t ; & l t ; r i n g & g t ; 4 9 1 h r k k z 0 C y _ P 3 9 r e 0 6 z o C q s 3 m H 8 9 4 2 C g 6 y K w h r D u n u 8 D w 1 k t G i 0 6 m F m h w 0 B t l w S 1 g g J y k s F & l t ; / r i n g & g t ; & l t ; / r p o l y g o n s & g t ; & l t ; r p o l y g o n s & g t ; & l t ; i d & g t ; 7 4 4 8 9 9 6 0 9 8 7 1 2 0 1 0 7 5 3 & l t ; / i d & g t ; & l t ; r i n g & g t ; j i w j x 4 q z 0 C h i B 6 Q y E 2 E n F m G p E w 3 C y D t C i F 7 D & l t ; / r i n g & g t ; & l t ; / r p o l y g o n s & g t ; & l t ; r p o l y g o n s & g t ; & l t ; i d & g t ; 7 4 4 8 9 9 6 0 9 8 7 1 2 0 1 0 7 5 4 & l t ; / i d & g t ; & l t ; r i n g & g t ; m 8 o n t 6 w - v C m 1 J 2 m e r _ z C 6 G 5 F i E h D v y D 1 l e v k J l 1 Q 4 6 H w X v E 2 D p G 7 D & l t ; / r i n g & g t ; & l t ; / r p o l y g o n s & g t ; & l t ; r p o l y g o n s & g t ; & l t ; i d & g t ; 7 4 4 8 9 9 6 0 9 8 7 1 2 0 1 0 7 5 5 & l t ; / i d & g t ; & l t ; r i n g & g t ; s 8 0 6 2 p h 0 0 C _ z 4 B g k I k i 0 B u q m L 9 1 C 7 t x F l 5 _ C 6 v y Z p z B n h t B & l t ; / r i n g & g t ; & l t ; / r p o l y g o n s & g t ; & l t ; r p o l y g o n s & g t ; & l t ; i d & g t ; 7 4 4 8 9 9 6 0 9 8 7 1 2 0 1 0 7 5 6 & l t ; / i d & g t ; & l t ; r i n g & g t ; 6 g l t y _ 7 y 0 C - g j i B 8 6 7 o B 9 3 x B 3 k v N i 3 9 J 5 4 n D n v s C 0 7 g T 7 z - D 5 g 8 D 0 t s N 2 i t K r 8 y z B m 4 1 B q n 5 r C l y t j E 5 q p p P v - t k F x 2 m e g o p n W p j i 9 C 6 u l o B i i 2 x B w s 5 C p t v 9 D 2 p g - N 6 g - Z j 0 l 1 B 8 i q x P t 7 R y 0 n R 2 2 8 n B q 1 _ L m n s O g 4 o k F 2 y 9 X 1 y m H v - - 5 B q l i W w o y M n o - L o - s E 9 2 y P u g 4 G k 6 q D 0 - 9 E s 3 q Z m 3 o E q r p z D v 1 9 p I q m 7 r C 8 l r x M h 9 u g M v z t Z s z p G - 1 5 D 4 _ 9 d v n 0 E 6 r j 8 C z _ k U v n N 0 7 3 O k 2 0 y B _ p m R g 7 5 S i 6 m 1 C k 1 2 e v p n B 7 4 4 l D k j p d n x 7 4 D y 8 o 1 H n - 2 J h i 8 U 3 p 2 r I p y 6 k B q 4 p k C m h 4 n D x 1 r 2 K h s 4 I 8 1 t D q _ r o B 9 t W 2 i w - D y q 5 l y B k 4 j g R 4 l x l C z n j 9 B v 0 - t D s v m l E 4 j 6 m J y s n C t x h x C q g x 0 D 7 8 v D s q 4 B 3 x 2 8 M y h u o C y k 0 I n 1 0 x C r n r y K z k 0 7 B l r w n C m l m r L u u 2 - B g 3 1 I w 6 4 5 B z l 3 p M 5 7 _ - H i 5 o Q 4 q a w l j j B z 8 1 g B u x i X g 0 v H 9 5 2 J y r 7 C 9 r 9 t C 9 2 n H h h l C y 8 t F k o 7 G _ g 7 F 6 5 _ E o 6 n g B 6 6 o F z 1 2 B y q h I z u 4 o C 1 _ w K v y 5 K z j k P 1 x o j B x _ 8 I 7 h v E 0 t 5 S i l k D l q r G & l t ; / r i n g & g t ; & l t ; / r p o l y g o n s & g t ; & l t ; r p o l y g o n s & g t ; & l t ; i d & g t ; 7 4 4 8 9 9 6 0 9 8 7 1 2 0 1 0 7 5 7 & l t ; / i d & g t ; & l t ; r i n g & g t ; j k g j 8 r 7 y 0 C p 7 U s o h X _ v 4 d t t u F t i p B 7 u j B u 2 i B w q 9 F h y j I 2 u 5 D 3 v L 7 4 P & l t ; / r i n g & g t ; & l t ; / r p o l y g o n s & g t ; & l t ; r p o l y g o n s & g t ; & l t ; i d & g t ; 7 4 4 8 9 9 6 0 9 8 7 1 2 0 1 0 7 5 8 & l t ; / i d & g t ; & l t ; r i n g & g t ; m 2 p r o 8 g g w C x 9 M o _ E - x F r 4 R n l F 2 _ W 1 F 4 E j D k G 7 6 D k j D 4 B u D n z E h i C 7 4 F h V q D p K s G m s B k E _ D t B m 8 G 4 s E q 9 G m r D y D m D - D j C & l t ; / r i n g & g t ; & l t ; / r p o l y g o n s & g t ; & l t ; r p o l y g o n s & g t ; & l t ; i d & g t ; 7 4 4 8 9 9 6 0 9 8 7 1 2 0 1 0 7 5 9 & l t ; / i d & g t ; & l t ; r i n g & g t ; v p m r j r - z 0 C 7 t C p I 3 D g J 6 s O v _ C 0 n C 6 D 6 D m X G 6 B 1 C 2 D p k B g h B s 3 I r n C i j C & l t ; / r i n g & g t ; & l t ; / r p o l y g o n s & g t ; & l t ; r p o l y g o n s & g t ; & l t ; i d & g t ; 7 4 4 8 9 9 6 0 9 8 7 1 2 0 1 0 7 6 0 & l t ; / i d & g t ; & l t ; r i n g & g t ; 3 t u l k z l 0 0 C 7 1 B 8 G 6 C i E 8 j B 8 P 7 E s D 9 G w I v G r M 7 D 6 E & l t ; / r i n g & g t ; & l t ; / r p o l y g o n s & g t ; & l t ; r p o l y g o n s & g t ; & l t ; i d & g t ; 7 4 4 8 9 9 6 0 9 8 7 1 2 0 1 0 7 6 1 & l t ; / i d & g t ; & l t ; r i n g & g t ; 6 n l h 8 8 _ y 0 C 2 r 3 B t 8 z B 1 l j C 4 6 i K t 9 u Q 5 9 9 J 7 o 9 O i p q F - z s t B v t z C 4 h 8 C v 4 u M & l t ; / r i n g & g t ; & l t ; / r p o l y g o n s & g t ; & l t ; r p o l y g o n s & g t ; & l t ; i d & g t ; 7 4 4 8 9 9 6 0 9 8 7 1 2 0 1 0 7 6 2 & l t ; / i d & g t ; & l t ; r i n g & g t ; z t o 2 4 p w z 0 C 1 4 x D 4 n 3 E y y x C 4 i x C x - K h r k E z k 9 C 2 9 G t j K & l t ; / r i n g & g t ; & l t ; / r p o l y g o n s & g t ; & l t ; r p o l y g o n s & g t ; & l t ; i d & g t ; 7 4 4 8 9 9 6 1 6 7 4 3 1 4 8 7 4 8 9 & l t ; / i d & g t ; & l t ; r i n g & g t ; v m r n 8 h s - u C 3 g P l 8 l F r - 9 C w v y B 3 8 7 B v 6 p K p w P 2 9 r T r z Z - 7 j D n p o K & l t ; / r i n g & g t ; & l t ; / r p o l y g o n s & g t ; & l t ; r p o l y g o n s & g t ; & l t ; i d & g t ; 7 4 4 8 9 9 6 1 6 7 4 3 1 4 8 7 4 9 0 & l t ; / i d & g t ; & l t ; r i n g & g t ; q 9 m p h l y m v C t D x D F 3 L 9 z D t W 7 m N s D y D o D - I m j C z 3 B 3 7 E 8 R j C & l t ; / r i n g & g t ; & l t ; / r p o l y g o n s & g t ; & l t ; r p o l y g o n s & g t ; & l t ; i d & g t ; 7 4 4 8 9 9 6 2 0 1 7 9 1 2 2 5 8 5 7 & l t ; / i d & g t ; & l t ; r i n g & g t ; x g v x q y 7 7 u C 6 o o C q j l K 5 j 9 k B g 9 j 8 B r g 3 R r 7 t B u 3 l D 3 3 k I x j 0 g C q s n K n g 7 t B 5 z i C i u w 8 C - 3 s d & l t ; / r i n g & g t ; & l t ; / r p o l y g o n s & g t ; & l t ; r p o l y g o n s & g t ; & l t ; i d & g t ; 7 4 4 8 9 9 6 4 0 7 9 4 9 6 5 6 0 6 5 & l t ; / i d & g t ; & l t ; r i n g & g t ; q 9 x 4 3 6 1 0 0 C k 8 C g H n F h F s F 5 5 B z E r C i F _ C & l t ; / r i n g & g t ; & l t ; / r p o l y g o n s & g t ; & l t ; r p o l y g o n s & g t ; & l t ; i d & g t ; 7 4 4 8 9 9 6 4 7 6 6 6 9 1 3 2 8 0 1 & l t ; / i d & g t ; & l t ; r i n g & g t ; 6 o 2 v r t 2 y 0 C 6 Z g N 6 J _ J 1 h B 1 B g J v H 3 N j 7 B 6 S w X 4 c 1 E r C i D - j B 7 3 B 2 0 C & l t ; / r i n g & g t ; & l t ; / r p o l y g o n s & g t ; & l t ; r p o l y g o n s & g t ; & l t ; i d & g t ; 7 4 4 8 9 9 6 8 5 4 6 2 6 2 5 4 8 4 9 & l t ; / i d & g t ; & l t ; r i n g & g t ; l m _ 9 6 w i x 0 C 7 7 a 7 u q B j p E 7 z C w 8 r B 4 y 9 H q _ N h s S p y z C 6 2 1 M q w z B 9 s q L n 8 p B 5 z z B 6 p J y s k Y m 2 i D & l t ; / r i n g & g t ; & l t ; / r p o l y g o n s & g t ; & l t ; r p o l y g o n s & g t ; & l t ; i d & g t ; 7 4 4 8 9 9 6 8 5 4 6 2 6 2 5 4 8 5 0 & l t ; / i d & g t ; & l t ; r i n g & g t ; - v 7 3 h 0 l y 0 C t F l I w E 0 E 3 H g J v W o w Q 2 j B 2 Y _ F _ H v E _ B r C p 4 B m D y I r G i D 8 E q f r F 2 m B 2 1 E k W & l t ; / r i n g & g t ; & l t ; / r p o l y g o n s & g t ; & l t ; r p o l y g o n s & g t ; & l t ; i d & g t ; 7 4 4 8 9 9 6 8 5 4 6 2 6 2 5 4 8 5 1 & l t ; / i d & g t ; & l t ; r i n g & g t ; 8 9 k x x q 6 y 0 C l L 4 k J q 5 B s s L h T p I z D s C q U v W 2 j B n b s Y 0 1 B 3 y H 4 O 1 r B n a 7 J 5 U o n B y W u b 4 N & l t ; / r i n g & g t ; & l t ; / r p o l y g o n s & g t ; & l t ; r p o l y g o n s & g t ; & l t ; i d & g t ; 7 4 4 8 9 9 6 8 5 4 6 2 6 2 5 4 8 5 2 & l t ; / i d & g t ; & l t ; r i n g & g t ; 2 w h h s r v y 0 C v 8 k B y t 0 C r v n C o q N x l 7 I 7 8 S x z Q 1 6 l J & l t ; / r i n g & g t ; & l t ; / r p o l y g o n s & g t ; & l t ; r p o l y g o n s & g t ; & l t ; i d & g t ; 7 4 4 8 9 9 6 8 5 4 6 2 6 2 5 4 8 5 3 & l t ; / i d & g t ; & l t ; r i n g & g t ; 2 9 0 8 p - g y 0 C z O i V t v B i N 1 D l D t b p b h 1 E 0 j B r o J r 7 B t p G s c o I r B k D h J y t B u z D 4 m B h h c 0 y D & l t ; / r i n g & g t ; & l t ; / r p o l y g o n s & g t ; & l t ; r p o l y g o n s & g t ; & l t ; i d & g t ; 7 4 4 8 9 9 6 8 5 4 6 2 6 2 5 4 8 5 4 & l t ; / i d & g t ; & l t ; r i n g & g t ; i k 5 l 7 5 1 y 0 C v F 6 J n F x H x J - G t G s H & l t ; / r i n g & g t ; & l t ; / r p o l y g o n s & g t ; & l t ; r p o l y g o n s & g t ; & l t ; i d & g t ; 7 4 4 8 9 9 6 8 5 4 6 2 6 2 5 4 8 5 5 & l t ; / i d & g t ; & l t ; r i n g & g t ; 5 9 p p 8 z o x 0 C j I i H y u D 1 L y J 5 s E x D h C j D h D o w C 7 0 E 8 v C 7 k B g v B i i B y F 4 F 8 B 9 N q c s 3 C 2 F t C i F 1 5 C 3 i G n j D q y b & l t ; / r i n g & g t ; & l t ; / r p o l y g o n s & g t ; & l t ; r p o l y g o n s & g t ; & l t ; i d & g t ; 7 4 4 8 9 9 6 8 5 4 6 2 6 2 5 4 8 5 6 & l t ; / i d & g t ; & l t ; r i n g & g t ; - 8 2 - i 0 y x 0 C 8 6 w D - l C r m U k j 7 C h v 8 K u o k C g 5 C 3 p Z & l t ; / r i n g & g t ; & l t ; / r p o l y g o n s & g t ; & l t ; r p o l y g o n s & g t ; & l t ; i d & g t ; 7 4 4 8 9 9 6 8 5 4 6 2 6 2 5 4 8 5 7 & l t ; / i d & g t ; & l t ; r i n g & g t ; p g _ s p g u y 0 C 5 B w E z m C o J s G g J 6 P m v I - E n t B 2 v I l K s D h 6 B 2 F - J u I y S m F y b n q B 3 P g f 3 T x 2 W & l t ; / r i n g & g t ; & l t ; / r p o l y g o n s & g t ; & l t ; r p o l y g o n s & g t ; & l t ; i d & g t ; 7 4 4 8 9 9 6 9 2 3 3 4 5 7 3 1 5 8 5 & l t ; / i d & g t ; & l t ; r i n g & g t ; 0 v j j - 1 u w y C n 3 d z F 0 E t 8 M 1 B j D 8 D 5 G q 1 q C 3 C r C - D _ C & l t ; / r i n g & g t ; & l t ; / r p o l y g o n s & g t ; & l t ; r p o l y g o n s & g t ; & l t ; i d & g t ; 7 4 4 8 9 9 6 9 2 3 3 4 5 7 3 1 5 8 6 & l t ; / i d & g t ; & l t ; r i n g & g t ; 9 i w z t o 7 w 0 C o f y l B i K s U 8 e m g B l D j h B u w B p l B - Q 1 C 3 E g r D x E 5 C r G g D 3 j B z P t C r C 9 D h G l E i F 1 p B & l t ; / r i n g & g t ; & l t ; / r p o l y g o n s & g t ; & l t ; r p o l y g o n s & g t ; & l t ; i d & g t ; 7 4 4 8 9 9 6 9 2 3 3 4 5 7 3 1 5 8 7 & l t ; / i d & g t ; & l t ; r i n g & g t ; t 2 4 i h g k y 0 C 4 G t I w J 7 l C 3 F u G _ D 0 P 4 B m I j b 4 1 B z J x E 8 F h Q o W 8 z B & l t ; / r i n g & g t ; & l t ; / r p o l y g o n s & g t ; & l t ; r p o l y g o n s & g t ; & l t ; i d & g t ; 7 4 4 8 9 9 6 9 2 3 3 4 5 7 3 1 5 8 8 & l t ; / i d & g t ; & l t ; r i n g & g t ; y j l x h r l x 0 C j I 6 f p F m G _ H 9 G h K j B i F _ C & l t ; / r i n g & g t ; & l t ; / r p o l y g o n s & g t ; & l t ; r p o l y g o n s & g t ; & l t ; i d & g t ; 7 4 4 8 9 9 6 9 2 3 3 4 5 7 3 1 5 8 9 & l t ; / i d & g t ; & l t ; r i n g & g t ; l 3 - 0 j 8 l x 0 C u r B v D 3 F k E t o B 5 o B 6 C l F 9 E - x B t E 4 D 9 0 G 2 X s D x E 5 C h E _ R 7 I z P u J z d & l t ; / r i n g & g t ; & l t ; / r p o l y g o n s & g t ; & l t ; r p o l y g o n s & g t ; & l t ; i d & g t ; 7 4 4 8 9 9 6 9 2 3 3 4 5 7 3 1 5 9 0 & l t ; / i d & g t ; & l t ; r i n g & g t ; 0 s g w k q g x 0 C i 7 p B t t E o j B 9 1 r C 5 r q B t - J m l E u s w D 2 9 m E - 8 - F 8 g L z o T l 9 y B 3 w h B - 2 - N r m 7 N k k 4 B - j d l 4 5 B 5 x N w z R 3 1 s D & l t ; / r i n g & g t ; & l t ; / r p o l y g o n s & g t ; & l t ; r p o l y g o n s & g t ; & l t ; i d & g t ; 7 4 4 8 9 9 6 9 2 3 3 4 5 7 3 1 5 9 1 & l t ; / i d & g t ; & l t ; r i n g & g t ; k 8 u - k 4 i x 0 C 7 r 1 B 0 _ L t n 8 E 3 l h B x x Y o _ x C & l t ; / r i n g & g t ; & l t ; / r p o l y g o n s & g t ; & l t ; r p o l y g o n s & g t ; & l t ; i d & g t ; 7 4 4 8 9 9 7 2 3 2 5 8 3 3 7 6 8 9 8 & l t ; / i d & g t ; & l t ; r i n g & g t ; 6 p 3 n h o - x 0 C w C 5 c g R j d 9 r D k K 3 W i 4 B 0 j E 8 T 4 T c k T i I 9 G 3 C 0 B j s B 6 K g 8 B m S s K 3 B 2 N l M t e _ C 6 E & l t ; / r i n g & g t ; & l t ; / r p o l y g o n s & g t ; & l t ; r p o l y g o n s & g t ; & l t ; i d & g t ; 7 4 4 8 9 9 7 2 3 2 5 8 3 3 7 6 8 9 9 & l t ; / i d & g t ; & l t ; r i n g & g t ; 5 u h k k p 2 x 0 C v F 3 F u G v K p I y m I 1 3 D y C p I 3 _ B n D h F 0 j B g j l B - a j W 6 i E y p B v r C 6 B x E y F _ F r W i C s D l j C h y B 6 B g P t E z E l E l G n g 2 C w 0 U v 1 B & l t ; / r i n g & g t ; & l t ; / r p o l y g o n s & g t ; & l t ; r p o l y g o n s & g t ; & l t ; i d & g t ; 7 4 4 8 9 9 7 3 0 1 3 0 2 8 5 3 6 3 3 & l t ; / i d & g t ; & l t ; r i n g & g t ; r q x u x j u y 0 C k f o V 2 G p n C 9 O 0 l B g R s E 1 x F 6 Q v i B h L 6 U j o B 5 O _ Q l T 4 E j F - C 0 u I 0 u E y - Q 1 G 8 B 5 J y L 8 W 0 K q S - M z p C v E 1 C n m B y H 7 I & l t ; / r i n g & g t ; & l t ; / r p o l y g o n s & g t ; & l t ; r p o l y g o n s & g t ; & l t ; i d & g t ; 7 4 4 8 9 9 7 3 0 1 3 0 2 8 5 3 6 3 4 & l t ; / i d & g t ; & l t ; r i n g & g t ; _ u 1 w _ x p x 0 C g y B i W t X z F s g B i V j h D 7 D r D 2 J 7 F q C h D s t D r m B 4 I 5 E p K 7 U q X o G 2 I w F u p B t E z G m 2 B 1 C 5 C k F 9 P 3 w B h M i j C & l t ; / r i n g & g t ; & l t ; / r p o l y g o n s & g t ; & l t ; r p o l y g o n s & g t ; & l t ; i d & g t ; 7 4 4 8 9 9 7 3 0 1 3 0 2 8 5 3 6 3 5 & l t ; / i d & g t ; & l t ; r i n g & g t ; g p k l j t 5 x 0 C l i B g l B 7 O s a p F x H g 1 F p u F w F y D t C y H h U h K h J 2 g B 3 d & l t ; / r i n g & g t ; & l t ; / r p o l y g o n s & g t ; & l t ; r p o l y g o n s & g t ; & l t ; i d & g t ; 7 4 4 8 9 9 7 3 0 1 3 0 2 8 5 3 6 3 6 & l t ; / i d & g t ; & l t ; r i n g & g t ; - 2 g s m 0 - w 0 C g V y f g H l D z K y j B g E b j L 0 x E v 9 B r L 0 E h C q G v H 7 o E 6 L l r B x z M 0 c 3 M m 3 C j m D q I m F 9 I _ o E w h F n w J & l t ; / r i n g & g t ; & l t ; / r p o l y g o n s & g t ; & l t ; r p o l y g o n s & g t ; & l t ; i d & g t ; 7 4 4 8 9 9 7 3 0 1 3 0 2 8 5 3 6 3 7 & l t ; / i d & g t ; & l t ; r i n g & g t ; 7 o l _ 2 1 5 u y C v F 2 5 F 8 v L l F 8 7 E 2 m R q _ e o s J 2 n L t B 6 B v l B u F t V v n N q 9 G l E l Q - D _ 6 Q v o T i i O t D o a 2 C h C z H j 0 B s - E z D n D j L w 4 G p G g D 1 S 2 7 J x J w D 2 D y H j C l 1 D g s C u K z Z 6 X g C m F j G & l t ; / r i n g & g t ; & l t ; / r p o l y g o n s & g t ; & l t ; r p o l y g o n s & g t ; & l t ; i d & g t ; 7 4 4 8 9 9 7 3 0 1 3 0 2 8 5 3 6 3 8 & l t ; / i d & g t ; & l t ; r i n g & g t ; s t 5 j u 9 r 8 v C y p h 1 C k v r k D w _ 5 _ C 4 r s H n r h F u t u h G w u u B q o l z F v 3 m j H m 6 l J g w n h F t h 4 j D y u 7 m C - 5 g 4 F z g y B & l t ; / r i n g & g t ; & l t ; / r p o l y g o n s & g t ; & l t ; r p o l y g o n s & g t ; & l t ; i d & g t ; 7 4 4 8 9 9 7 3 0 1 3 0 2 8 5 3 6 3 9 & l t ; / i d & g t ; & l t ; r i n g & g t ; 4 j 2 r s z - w 0 C g f t D _ G 3 D x H y 2 S - V 6 B 1 C r B k D 9 Y o q G p w B & l t ; / r i n g & g t ; & l t ; / r p o l y g o n s & g t ; & l t ; r p o l y g o n s & g t ; & l t ; i d & g t ; 7 4 4 8 9 9 7 3 0 1 3 0 2 8 5 3 6 4 0 & l t ; / i d & g t ; & l t ; r i n g & g t ; o l v z 8 6 3 5 0 C j I z s H 8 w 6 D x D h C 3 b - E v C r t 3 B 6 j U 4 s I k D i D z P & l t ; / r i n g & g t ; & l t ; / r p o l y g o n s & g t ; & l t ; r p o l y g o n s & g t ; & l t ; i d & g t ; 7 4 4 8 9 9 7 5 0 7 4 6 1 2 8 3 8 4 1 & l t ; / i d & g t ; & l t ; r i n g & g t ; 0 m j m _ 8 v 5 0 C 8 U m k J 7 1 B 1 I p M u K y R 2 G z F 3 F h C l F k G 4 3 B r 7 B n H 5 Z _ 1 B g i B w P 0 P 4 Y x W m Q x I x 2 B 6 C q C - E 2 T 5 R _ w B 8 I i G v C m h D s l C z J w D g C j E 8 1 E k h B t U y K 3 u M 8 r C w r C & l t ; / r i n g & g t ; & l t ; / r p o l y g o n s & g t ; & l t ; r p o l y g o n s & g t ; & l t ; i d & g t ; 7 4 4 8 9 9 7 5 4 1 8 2 1 0 2 2 2 0 9 & l t ; / i d & g t ; & l t ; r i n g & g t ; 4 3 w _ v v 3 5 0 C v F 5 3 C 6 f s C j D m C i C 4 1 D x E 0 D r C r U j G & l t ; / r i n g & g t ; & l t ; / r p o l y g o n s & g t ; & l t ; r p o l y g o n s & g t ; & l t ; i d & g t ; 7 4 4 8 9 9 7 5 7 6 1 8 0 7 6 0 5 7 7 & l t ; / i d & g t ; & l t ; r i n g & g t ; w 6 z v n 3 y u 0 C - H 0 J 3 F n D o G 3 R u e z H r t B 0 j B l 7 B y q D 6 B 1 C g C 4 K h J 4 N 3 d _ 9 D q 7 B 2 g B 6 E & l t ; / r i n g & g t ; & l t ; / r p o l y g o n s & g t ; & l t ; r p o l y g o n s & g t ; & l t ; i d & g t ; 7 4 4 8 9 9 7 5 7 6 1 8 0 7 6 0 5 7 8 & l t ; / i d & g t ; & l t ; r i n g & g t ; r g 1 w t - 6 3 0 C s E 4 J z D k E 4 m b - E v C t q C 3 C j E u s S _ C u g B & l t ; / r i n g & g t ; & l t ; / r p o l y g o n s & g t ; & l t ; r p o l y g o n s & g t ; & l t ; i d & g t ; 7 4 4 8 9 9 7 5 7 6 1 8 0 7 6 0 5 7 9 & l t ; / i d & g t ; & l t ; r i n g & g t ; k w o t i 8 o u 0 C 4 G t I x S 2 g C o Q j F k M n K - x B u X z E m D m - C g p D 2 o D j C & l t ; / r i n g & g t ; & l t ; / r p o l y g o n s & g t ; & l t ; r p o l y g o n s & g t ; & l t ; i d & g t ; 7 4 4 8 9 9 7 5 7 6 1 8 0 7 6 0 5 8 0 & l t ; / i d & g t ; & l t ; r i n g & g t ; 2 v z p h _ 1 h v C 0 J _ J k J i G w F 4 F 2 K u H & l t ; / r i n g & g t ; & l t ; / r p o l y g o n s & g t ; & l t ; r p o l y g o n s & g t ; & l t ; i d & g t ; 7 4 4 8 9 9 7 6 1 0 5 4 0 4 9 8 9 4 5 & l t ; / i d & g t ; & l t ; r i n g & g t ; o 9 _ l p q 8 u 0 C y J h P 2 E q G 7 E h V v E 2 D h E g D q H & l t ; / r i n g & g t ; & l t ; / r p o l y g o n s & g t ; & l t ; r p o l y g o n s & g t ; & l t ; i d & g t ; 7 4 4 8 9 9 7 6 1 0 5 4 0 4 9 8 9 4 6 & l t ; / i d & g t ; & l t ; r i n g & g t ; k g z 7 u m 1 h v C 4 G g H 3 H k G w F h H 2 H 8 E & l t ; / r i n g & g t ; & l t ; / r p o l y g o n s & g t ; & l t ; r p o l y g o n s & g t ; & l t ; i d & g t ; 7 4 4 8 9 9 7 6 1 0 5 4 0 4 9 8 9 4 7 & l t ; / i d & g t ; & l t ; r i n g & g t ; 2 1 o u 6 4 o u 0 C 4 3 t d o h k t B y u x T q z - y B l 1 7 r C 8 x k N 2 m t h B q - x 3 H 8 z w D s j 9 K 4 m 5 R r _ z B i x l Q m m 1 U k z a 8 h g K q q a z h - K t l m C 7 i w h B j k 1 G j u 7 o B 3 7 h c z m m z 7 B h t l D & l t ; / r i n g & g t ; & l t ; / r p o l y g o n s & g t ; & l t ; r p o l y g o n s & g t ; & l t ; i d & g t ; 7 4 4 8 9 9 7 6 1 0 5 4 0 4 9 8 9 4 8 & l t ; / i d & g t ; & l t ; r i n g & g t ; z q 4 v z g l w 0 C r g D h s E _ p C t i B 5 X 9 F q M p W z R s F h V _ O n N 8 O q X n y E y F 1 E 0 H _ C x O & l t ; / r i n g & g t ; & l t ; / r p o l y g o n s & g t ; & l t ; r p o l y g o n s & g t ; & l t ; i d & g t ; 7 4 4 8 9 9 7 6 1 0 5 4 0 4 9 8 9 4 9 & l t ; / i d & g t ; & l t ; r i n g & g t ; z 2 u y _ q - u 0 C h L p I 2 E j S k o C j l Q y w C p 8 F p o J 8 L 1 G y F j R y I k D i O p v M q x c g 8 F i W q H & l t ; / r i n g & g t ; & l t ; / r p o l y g o n s & g t ; & l t ; r p o l y g o n s & g t ; & l t ; i d & g t ; 7 4 4 8 9 9 7 6 1 0 5 4 0 4 9 8 9 5 0 & l t ; / i d & g t ; & l t ; r i n g & g t ; 2 i _ k l v 8 u 0 C 4 M i V 6 J p F o C - C o w B 7 U 8 P v C w D 3 C r C g h B 7 I r j B & l t ; / r i n g & g t ; & l t ; / r p o l y g o n s & g t ; & l t ; r p o l y g o n s & g t ; & l t ; i d & g t ; 7 4 4 8 9 9 7 6 1 0 5 4 0 4 9 8 9 5 1 & l t ; / i d & g t ; & l t ; r i n g & g t ; 8 1 8 v z 1 y u 0 C v g n B o 0 0 H 7 7 I 3 g p D p r l D m j 2 B j n n B l 0 4 B 4 3 K y j s D _ v H 4 5 y B w g H 5 1 i C l v z B _ 0 x E 9 6 8 I w u _ B & l t ; / r i n g & g t ; & l t ; / r p o l y g o n s & g t ; & l t ; r p o l y g o n s & g t ; & l t ; i d & g t ; 7 4 4 8 9 9 8 9 5 0 5 7 0 2 9 5 3 0 0 & l t ; / i d & g t ; & l t ; r i n g & g t ; j 3 x w 6 p s i x C v F g H 6 C j F m w C 4 B 1 C j H h J t n C & l t ; / r i n g & g t ; & l t ; / r p o l y g o n s & g t ; & l t ; r p o l y g o n s & g t ; & l t ; i d & g t ; 7 4 4 8 9 9 8 9 5 0 5 7 0 2 9 5 3 0 1 & l t ; / i d & g t ; & l t ; r i n g & g t ; m v 9 - j y 4 r v C 4 G j P m E o G q 3 N 5 M s L o F n G 2 6 Q & l t ; / r i n g & g t ; & l t ; / r p o l y g o n s & g t ; & l t ; r p o l y g o n s & g t ; & l t ; i d & g t ; 7 4 4 9 0 0 3 6 9 2 2 1 4 1 9 0 0 8 1 & l t ; / i d & g t ; & l t ; r i n g & g t ; o q 5 l i i w w 0 C h I m V 2 w D l T h C l D 4 Y _ F o L 6 X 4 9 B 5 J l E i F 3 P & l t ; / r i n g & g t ; & l t ; / r p o l y g o n s & g t ; & l t ; r p o l y g o n s & g t ; & l t ; i d & g t ; 7 4 4 9 0 0 3 6 9 2 2 1 4 1 9 0 0 8 2 & l t ; / i d & g t ; & l t ; r i n g & g t ; 7 s u z v g o w 0 C q 4 F - x r B v D 1 r D 5 F s C x H n K h n K 5 v D p l D s l C 0 9 B r l B g P 3 C m F g S q j C & l t ; / r i n g & g t ; & l t ; / r p o l y g o n s & g t ; & l t ; r p o l y g o n s & g t ; & l t ; i d & g t ; 7 4 4 9 0 0 3 6 9 2 2 1 4 1 9 0 0 8 3 & l t ; / i d & g t ; & l t ; r i n g & g t ; m - u 7 x m s w 0 C r x F k f 4 Q n L t i B z D m E q C 8 P n W - U h 7 D 9 p C p V 0 D r C - D _ C & l t ; / r i n g & g t ; & l t ; / r p o l y g o n s & g t ; & l t ; r p o l y g o n s & g t ; & l t ; i d & g t ; 7 4 4 9 0 0 3 6 9 2 2 1 4 1 9 0 0 8 4 & l t ; / i d & g t ; & l t ; r i n g & g t ; l x 8 o 4 h x w 0 C 4 M 7 S r o B Z 4 J 2 C 9 F 3 K h D 6 D g L 3 y B k 2 B q I l E i F 3 I & l t ; / r i n g & g t ; & l t ; / r p o l y g o n s & g t ; & l t ; r p o l y g o n s & g t ; & l t ; i d & g t ; 7 4 4 9 0 0 3 7 6 0 9 3 3 6 6 6 8 1 7 & l t ; / i d & g t ; & l t ; r i n g & g t ; i m o 1 4 u 1 u v C 8 1 h P w 5 0 h B 7 u p q B x m m G 1 y 8 G & l t ; / r i n g & g t ; & l t ; / r p o l y g o n s & g t ; & l t ; r p o l y g o n s & g t ; & l t ; i d & g t ; 7 4 4 9 0 0 3 7 6 0 9 3 3 6 6 6 8 1 8 & l t ; / i d & g t ; & l t ; r i n g & g t ; 9 1 r t j _ - v 0 C 3 _ 1 G r 0 5 p I h 6 I 1 k m P i 7 q N 6 6 _ k C 1 5 C m k u 9 G & l t ; / r i n g & g t ; & l t ; / r p o l y g o n s & g t ; & l t ; r p o l y g o n s & g t ; & l t ; i d & g t ; 7 4 4 9 0 0 9 3 6 1 5 7 1 0 2 0 8 0 1 & l t ; / i d & g t ; & l t ; r i n g & g t ; j g h 1 v 6 6 v x C m r y o C p s 3 v C n 8 q X 1 0 7 f 1 n 8 n B h 6 x o E & l t ; / r i n g & g t ; & l t ; / r p o l y g o n s & g t ; & l t ; r p o l y g o n s & g t ; & l t ; i d & g t ; 7 4 4 9 0 0 9 3 6 1 5 7 1 0 2 0 8 0 2 & l t ; / i d & g t ; & l t ; r i n g & g t ; w - 8 0 q n 3 1 u C x F t I m J t H l B 0 F 4 F 0 K q H & l t ; / r i n g & g t ; & l t ; / r p o l y g o n s & g t ; & l t ; r p o l y g o n s & g t ; & l t ; i d & g t ; 7 4 4 9 0 2 1 6 6 2 3 5 7 3 5 6 5 4 5 & l t ; / i d & g t ; & l t ; r i n g & g t ; 4 m 0 z 8 w 8 q 0 C s E _ G x I s Z n P n D g E n t B m U n O 9 K 1 H v K q D z C 5 C v U j K v Z h w E k D y I k D 9 D k W & l t ; / r i n g & g t ; & l t ; / r p o l y g o n s & g t ; & l t ; r p o l y g o n s & g t ; & l t ; i d & g t ; 7 4 4 9 0 2 1 7 9 9 7 9 6 3 1 0 0 1 7 & l t ; / i d & g t ; & l t ; r i n g & g t ; h - 9 h z 5 1 q v C v F 3 F y k B t 2 E y w I o u D y 4 D t B 6 B - G j E 0 w e 5 k N g D u B & l t ; / r i n g & g t ; & l t ; / r p o l y g o n s & g t ; & l t ; r p o l y g o n s & g t ; & l t ; i d & g t ; 7 4 4 9 0 2 1 8 3 4 1 5 6 0 4 8 3 8 5 & l t ; / i d & g t ; & l t ; r i n g & g t ; g 9 s 1 3 i 3 k 0 C p 4 E _ G p F h F 7 E i i B w X 0 F t C h E j G & l t ; / r i n g & g t ; & l t ; / r p o l y g o n s & g t ; & l t ; r p o l y g o n s & g t ; & l t ; i d & g t ; 7 4 4 9 0 2 1 9 0 2 8 7 5 5 2 5 1 2 4 & l t ; / i d & g t ; & l t ; r i n g & g t ; 2 z w y z 2 n o v C s E 0 C 0 E l D h D 9 R s F s I n J 7 I q H & l t ; / r i n g & g t ; & l t ; / r p o l y g o n s & g t ; & l t ; r p o l y g o n s & g t ; & l t ; i d & g t ; 7 4 4 9 0 2 3 0 7 1 1 0 6 6 2 9 6 3 3 & l t ; / i d & g t ; & l t ; r i n g & g t ; p u 9 0 k 8 v w w C 5 B z F h P z D s G h n B 9 E y O 8 1 B v E g C r C n 4 B 6 E g V h M & l t ; / r i n g & g t ; & l t ; / r p o l y g o n s & g t ; & l t ; r p o l y g o n s & g t ; & l t ; i d & g t ; 7 4 4 9 0 2 3 1 3 9 8 2 6 1 0 6 3 6 9 & l t ; / i d & g t ; & l t ; r i n g & g t ; 3 6 9 h v 4 0 8 t C l I 4 f 4 C s M _ p B 9 j X r E y D o D y H i 8 F 0 n H w g B & l t ; / r i n g & g t ; & l t ; / r p o l y g o n s & g t ; & l t ; r p o l y g o n s & g t ; & l t ; i d & g t ; 7 4 4 9 0 2 3 1 3 9 8 2 6 1 0 6 3 7 0 & l t ; / i d & g t ; & l t ; r i n g & g t ; w o 4 i 8 y q h u C x F y E 6 i C 7 s D l w P z i B x X 3 d s E 6 y B 6 h C 5 F y g C x D 1 D l D - E 2 T p h C 2 1 D 3 - P x 6 B 9 k D o 6 O s q E n k E 8 E & l t ; / r i n g & g t ; & l t ; / r p o l y g o n s & g t ; & l t ; r p o l y g o n s & g t ; & l t ; i d & g t ; 7 4 4 9 0 2 3 1 3 9 8 2 6 1 0 6 3 7 1 & l t ; / i d & g t ; & l t ; r i n g & g t ; s - g k k - p r 0 C 2 G u E z D n D g Q j g 8 C p y L o g J j t B m X _ S l R 7 l H q 3 D x e n 4 B v v I q 6 z B i n H 0 N & l t ; / r i n g & g t ; & l t ; / r p o l y g o n s & g t ; & l t ; r p o l y g o n s & g t ; & l t ; i d & g t ; 7 4 4 9 0 2 3 1 3 9 8 2 6 1 0 6 3 7 2 & l t ; / i d & g t ; & l t ; r i n g & g t ; w r k s l z t - t C x 1 t Z n g m Q 2 7 9 k B j k k m B s x z D 1 p - j D & l t ; / r i n g & g t ; & l t ; / r p o l y g o n s & g t ; & l t ; r p o l y g o n s & g t ; & l t ; i d & g t ; 7 4 4 9 0 2 3 1 3 9 8 2 6 1 0 6 3 7 3 & l t ; / i d & g t ; & l t ; r i n g & g t ; p 5 i r l s m 8 0 C 9 n B 0 C 2 C 5 H q f v D 1 D y Z q C g E k C z N s D z C r B 8 H w D 5 C 9 r B _ B t G g D u B & l t ; / r i n g & g t ; & l t ; / r p o l y g o n s & g t ; & l t ; r p o l y g o n s & g t ; & l t ; i d & g t ; 7 4 4 9 0 2 3 1 3 9 8 2 6 1 0 6 3 7 4 & l t ; / i d & g t ; & l t ; r i n g & g t ; 9 2 9 2 8 r 6 q 0 C g V 9 l C h v C s s F m a n i B u h C r c n - B z S x F y E i K x - D v 2 B j T x j L 3 F u G o 4 B v K s i G u c p f 0 s E j - E r - W 0 o B _ X x 6 B w t E g m F x G - P m W 0 N & l t ; / r i n g & g t ; & l t ; / r p o l y g o n s & g t ; & l t ; r p o l y g o n s & g t ; & l t ; i d & g t ; 7 4 4 9 0 2 4 4 7 9 8 5 5 9 0 2 7 2 4 & l t ; / i d & g t ; & l t ; r i n g & g t ; l o w 3 m r l l v C 2 G g H k E 1 W m C t B o i B 1 E k F 3 3 B & l t ; / r i n g & g t ; & l t ; / r p o l y g o n s & g t ; & l t ; r p o l y g o n s & g t ; & l t ; i d & g t ; 7 4 4 9 0 2 8 0 8 7 6 2 8 4 3 1 3 6 4 & l t ; / i d & g t ; & l t ; r i n g & g t ; j z 6 o 9 0 t y t C t D w E 6 C n F u q B w 4 B - E v C 0 F n E i p H g D Q V & l t ; / r i n g & g t ; & l t ; / r p o l y g o n s & g t ; & l t ; r p o l y g o n s & g t ; & l t ; i d & g t ; 7 4 4 9 0 3 2 2 7 9 5 1 6 5 1 2 2 5 7 & l t ; / i d & g t ; & l t ; r i n g & g t ; y n s 5 q 8 r k w C m r - N 0 j i T 8 i h B 4 u k D x 2 n I 9 9 j S y s 3 F g u x f q q t O 5 r o I x n v B 0 4 3 P q - w P 1 2 8 T q 4 j N n _ 2 t C _ h o f h z 0 E & l t ; / r i n g & g t ; & l t ; / r p o l y g o n s & g t ; & l t ; r p o l y g o n s & g t ; & l t ; i d & g t ; 7 4 4 9 0 3 2 3 4 8 2 3 5 9 8 8 9 9 5 & l t ; / i d & g t ; & l t ; r i n g & g t ; h u q y t p t w t C 4 Z v D 0 E s C q G x K k M s D z C m Y t G s H & l t ; / r i n g & g t ; & l t ; / r p o l y g o n s & g t ; & l t ; r p o l y g o n s & g t ; & l t ; i d & g t ; 7 4 4 9 0 3 2 5 5 4 3 9 4 4 1 9 2 0 1 & l t ; / i d & g t ; & l t ; r i n g & g t ; 3 l 7 h k g y z t C 7 7 y B o m r l C x 9 - a r 3 z 4 C 2 - y 0 H 4 j _ J 6 v 2 x C _ _ v y J u _ s t D & l t ; / r i n g & g t ; & l t ; / r p o l y g o n s & g t ; & l t ; r p o l y g o n s & g t ; & l t ; i d & g t ; 7 4 4 9 0 3 2 5 8 8 7 5 4 1 5 7 5 6 9 & l t ; / i d & g t ; & l t ; r i n g & g t ; 6 x 3 7 7 - 6 q x C _ x E y C x D - B q C s o C u G h F v B g 1 D 5 t B h D t B x C m 2 D j a w D o D k D 7 D x P t U - D y p G & l t ; / r i n g & g t ; & l t ; / r p o l y g o n s & g t ; & l t ; r p o l y g o n s & g t ; & l t ; i d & g t ; 7 4 4 9 0 3 2 5 8 8 7 5 4 1 5 7 5 7 0 & l t ; / i d & g t ; & l t ; r i n g & g t ; 2 o 1 p r u o r x C 0 Q u E w a z i B 1 D j F - C t B _ l C u v B r B r G j G & l t ; / r i n g & g t ; & l t ; / r p o l y g o n s & g t ; & l t ; r p o l y g o n s & g t ; & l t ; i d & g t ; 7 4 4 9 0 3 2 5 8 8 7 5 4 1 5 7 5 7 1 & l t ; / i d & g t ; & l t ; r i n g & g t ; t 9 4 - j 9 l 0 t C t D w E 4 C l D _ P 8 P 9 C 6 B - G m F 8 7 B j C & l t ; / r i n g & g t ; & l t ; / r p o l y g o n s & g t ; & l t ; r p o l y g o n s & g t ; & l t ; i d & g t ; 7 4 4 9 0 3 2 5 8 8 7 5 4 1 5 7 5 7 2 & l t ; / i d & g t ; & l t ; r i n g & g t ; 3 r 1 m w l p 1 v C 3 s x J o 3 g C 7 j R 5 s 8 M 2 u 3 L j i j C l s I 9 s P 1 9 1 J - n g B k 4 3 Z _ 7 g K g r 0 M k 6 g B u r 2 B & l t ; / r i n g & g t ; & l t ; / r p o l y g o n s & g t ; & l t ; r p o l y g o n s & g t ; & l t ; i d & g t ; 7 4 4 9 0 3 2 6 9 1 8 3 3 3 7 2 6 7 3 & l t ; / i d & g t ; & l t ; r i n g & g t ; 4 l t j u u 7 v x C u q i E k l W m u _ C j l t C w 3 f 2 o W y x S r v 0 B & l t ; / r i n g & g t ; & l t ; / r p o l y g o n s & g t ; & l t ; r p o l y g o n s & g t ; & l t ; i d & g t ; 7 4 4 9 0 3 2 6 9 1 8 3 3 3 7 2 6 7 4 & l t ; / i d & g t ; & l t ; r i n g & g t ; 9 _ j 0 t t g i x C 4 G g H p 6 m b u s _ B 9 0 o J n F v H s D x E y t H w 6 n E z m W n 9 C 8 r M r G j 4 S 8 r v B 5 n G 5 C r C o 9 F u p w B n 6 B 0 D r C n x B m q 8 B m 0 F 2 8 B i F j C & l t ; / r i n g & g t ; & l t ; / r p o l y g o n s & g t ; & l t ; r p o l y g o n s & g t ; & l t ; i d & g t ; 7 4 4 9 0 3 7 6 3 9 6 3 5 6 9 7 6 6 5 & l t ; / i d & g t ; & l t ; r i n g & g t ; 7 _ o q v j u r v C i - v i D q p s K u 4 t m O z o p 0 C 6 4 9 t D 7 r 9 Y 3 l l j B o l j G 1 x 0 0 G v 8 4 S h 2 h C 5 n _ C 2 u h I h q r D j r m B m j b h v - J n 0 p q B g 5 x G _ j k L k l i B h u t X 4 - T w u j E n - g B t 4 p L 5 3 s D n i 5 7 C m 4 i 2 B s y h m C 6 v 3 G m z 1 C 1 o 9 B _ 8 i B h g l C g r 5 N n m q k F j 3 h G w m k k B g u g c 1 4 9 l B q p 7 F u n 7 G 6 7 o k B u m y v B 7 k u w D 9 y q l C 0 7 4 a n u t o B 7 8 y 0 U & l t ; / r i n g & g t ; & l t ; / r p o l y g o n s & g t ; & l t ; r p o l y g o n s & g t ; & l t ; i d & g t ; 7 4 4 9 0 3 7 6 3 9 6 3 5 6 9 7 6 6 6 & l t ; / i d & g t ; & l t ; r i n g & g t ; m x i 5 m t 0 3 t C w C x D z D m H v F 0 C y E s C o G l 0 B 2 S v E 5 C m O u O - D j U j C & l t ; / r i n g & g t ; & l t ; / r p o l y g o n s & g t ; & l t ; r p o l y g o n s & g t ; & l t ; i d & g t ; 7 4 4 9 0 3 7 9 4 8 8 7 3 3 4 2 9 7 7 & l t ; / i d & g t ; & l t ; r i n g & g t ; h 5 j r 8 n 4 1 t C 8 x O v 8 G y 7 D 7 X w G x H n j C 4 o M q 8 O s 1 D w q D x C 3 C o D - I 4 1 a h j D & l t ; / r i n g & g t ; & l t ; / r p o l y g o n s & g t ; & l t ; r p o l y g o n s & g t ; & l t ; i d & g t ; 7 4 4 9 0 3 9 0 1 4 0 2 5 2 3 2 3 8 5 & l t ; / i d & g t ; & l t ; r i n g & g t ; w n _ t w m j 7 x C w C w E o 9 C 5 s H 4 V l F 9 u P 2 U i E 6 n C i C 1 J 6 F 7 y G r l G t k D h 5 B p G 7 D & l t ; / r i n g & g t ; & l t ; / r p o l y g o n s & g t ; & l t ; r p o l y g o n s & g t ; & l t ; i d & g t ; 7 4 4 9 0 3 9 0 1 4 0 2 5 2 3 2 3 8 6 & l t ; / i d & g t ; & l t ; r i n g & g t ; u u - r w n o p x C 5 B z X g v U p q M 0 C 9 h D 4 C q C x H q D - w D r 0 M j 7 D j y E w i B 0 D r G s H & l t ; / r i n g & g t ; & l t ; / r p o l y g o n s & g t ; & l t ; r p o l y g o n s & g t ; & l t ; i d & g t ; 7 4 4 9 0 3 9 2 8 8 9 0 3 1 3 9 3 2 9 & l t ; / i d & g t ; & l t ; r i n g & g t ; h 4 2 6 i 8 6 v x C w m E k z C 2 C 1 D q C h D o y B g H n F _ D j 8 F i 1 D y k F z C 1 C 2 B m 0 D v j G x w B & l t ; / r i n g & g t ; & l t ; / r p o l y g o n s & g t ; & l t ; r p o l y g o n s & g t ; & l t ; i d & g t ; 7 4 4 9 0 3 9 2 8 8 9 0 3 1 3 9 3 3 0 & l t ; / i d & g t ; & l t ; r i n g & g t ; - q g 6 3 u 1 9 w C s 2 2 D g - Z t z b u 4 0 H w _ Z j w l C p r 1 U & l t ; / r i n g & g t ; & l t ; / r p o l y g o n s & g t ; & l t ; r p o l y g o n s & g t ; & l t ; i d & g t ; 7 4 4 9 0 3 9 2 8 8 9 0 3 1 3 9 3 3 1 & l t ; / i d & g t ; & l t ; r i n g & g t ; g u t 7 t k w k w C 4 y 2 D j i 9 J j y i C t u l D & l t ; / r i n g & g t ; & l t ; / r p o l y g o n s & g t ; & l t ; r p o l y g o n s & g t ; & l t ; i d & g t ; 7 4 4 9 0 3 9 9 0 7 3 7 8 4 2 9 9 5 3 & l t ; / i d & g t ; & l t ; r i n g & g t ; 2 x o r l 7 2 r x C _ M X w q C 4 C l D j O i C W L 8 r D g C k D n C _ C & l t ; / r i n g & g t ; & l t ; / r p o l y g o n s & g t ; & l t ; r p o l y g o n s & g t ; & l t ; i d & g t ; 7 4 4 9 0 3 9 9 4 1 7 3 8 1 6 8 3 2 1 & l t ; / i d & g t ; & l t ; r i n g & g t ; x 8 3 5 p 1 q r x C 3 9 M z 5 c _ n D 4 y C x t X z D s C x H u j B r W v C 6 z j F o u G x E t C i F 7 D & l t ; / r i n g & g t ; & l t ; / r p o l y g o n s & g t ; & l t ; r p o l y g o n s & g t ; & l t ; i d & g t ; 7 4 4 9 0 3 9 9 4 1 7 3 8 1 6 8 3 2 2 & l t ; / i d & g t ; & l t ; r i n g & g t ; p 5 7 3 2 x 1 z x C 6 8 m F m o E h r x D 6 l D y p J 6 s h B m l l F g m e 8 v s C i g q E z 9 h Z q j q i B m k o B g t n J v j 0 p B 3 s s C & l t ; / r i n g & g t ; & l t ; / r p o l y g o n s & g t ; & l t ; r p o l y g o n s & g t ; & l t ; i d & g t ; 7 4 4 9 0 4 0 6 9 7 6 5 2 4 1 2 4 3 6 & l t ; / i d & g t ; & l t ; r i n g & g t ; y 7 v q 1 o o 0 t C q E g a g H 1 H 2 n C v H q D k J i 4 B i C u D 4 F 0 H n G 5 Y k B 5 B m F - j B l G 8 C & l t ; / r i n g & g t ; & l t ; / r p o l y g o n s & g t ; & l t ; r p o l y g o n s & g t ; & l t ; i d & g t ; 7 4 4 9 0 4 0 8 3 5 0 9 1 3 6 5 8 8 9 & l t ; / i d & g t ; & l t ; r i n g & g t ; i q y z o u u w v C o 3 5 C 5 y j D 4 v i E k v 0 C u y l C 1 _ o B _ 8 - H k v g H _ n w B g - g E u r T i 2 5 B i w 2 G 4 1 S w l x I r 8 h C 1 y D i l U 6 k i D 9 _ E 5 p 2 B z i 9 I i s S y x t D & l t ; / r i n g & g t ; & l t ; / r p o l y g o n s & g t ; & l t ; r p o l y g o n s & g t ; & l t ; i d & g t ; 7 4 4 9 0 4 4 3 3 9 7 8 4 6 7 9 4 2 5 & l t ; / i d & g t ; & l t ; r i n g & g t ; m y 6 s _ 1 t k v C s E 1 F 6 C o G 1 3 I v C y F 2 D j J l e g p E & l t ; / r i n g & g t ; & l t ; / r p o l y g o n s & g t ; & l t ; r p o l y g o n s & g t ; & l t ; i d & g t ; 7 4 4 9 0 4 4 3 3 9 7 8 4 6 7 9 4 2 6 & l t ; / i d & g t ; & l t ; r i n g & g t ; y i 3 z g u 3 z w C s E 1 F 1 D i E h D 8 T 3 G 4 F r G g D m W & l t ; / r i n g & g t ; & l t ; / r p o l y g o n s & g t ; & l t ; r p o l y g o n s & g t ; & l t ; i d & g t ; 7 4 4 9 0 4 4 3 3 9 7 8 4 6 7 9 4 2 7 & l t ; / i d & g t ; & l t ; r i n g & g t ; 8 r 4 8 - 0 h 0 w C w C 1 F h C l D r 3 H n n z G g j P 7 o D q D 0 F 2 B 8 k C p C 9 D r o p O & l t ; / r i n g & g t ; & l t ; / r p o l y g o n s & g t ; & l t ; r p o l y g o n s & g t ; & l t ; i d & g t ; 7 4 4 9 0 4 4 3 3 9 7 8 4 6 7 9 4 2 8 & l t ; / i d & g t ; & l t ; r i n g & g t ; z 1 1 6 0 0 5 z w C v F y E 9 l L i v O _ D k C 0 2 V x E 2 B k F j k E z k N u _ C & l t ; / r i n g & g t ; & l t ; / r p o l y g o n s & g t ; & l t ; r p o l y g o n s & g t ; & l t ; i d & g t ; 7 4 4 9 0 4 4 3 3 9 7 8 4 6 7 9 4 2 9 & l t ; / i d & g t ; & l t ; r i n g & g t ; 2 v 1 z 4 p 1 z w C _ 7 9 B 0 g M j 5 - D 3 m X v z p I u _ t C j h h B 2 1 3 B g w _ E & l t ; / r i n g & g t ; & l t ; / r p o l y g o n s & g t ; & l t ; r p o l y g o n s & g t ; & l t ; i d & g t ; 7 4 4 9 0 4 5 0 9 5 6 9 8 9 2 3 5 3 8 & l t ; / i d & g t ; & l t ; r i n g & g t ; - 3 w h 0 9 i v u C 6 q u B _ t t B k z t B o 8 W 6 w Z 8 6 v B r 8 - I x _ 1 G o z E r 9 P h 7 p T 5 x _ D 0 r 2 B & l t ; / r i n g & g t ; & l t ; / r p o l y g o n s & g t ; & l t ; r p o l y g o n s & g t ; & l t ; i d & g t ; 7 4 4 9 0 4 5 0 9 5 6 9 8 9 2 3 5 3 9 & l t ; / i d & g t ; & l t ; r i n g & g t ; o i r 6 t y o t t C s E 1 F x v C g 2 Q 7 n B x 3 B 2 h C t F - S p 3 C q m B 0 g B 9 H m y E i _ E m l B 9 l F 5 p Y - _ M z D n D h D 8 D 2 l C w u q B z z I p u 6 D 0 g E 4 r I 8 8 G x l B 2 L j E - D 9 3 B & l t ; / r i n g & g t ; & l t ; / r p o l y g o n s & g t ; & l t ; r p o l y g o n s & g t ; & l t ; i d & g t ; 7 4 4 9 0 5 1 1 0 8 6 5 3 1 3 7 9 2 1 & l t ; / i d & g t ; & l t ; r i n g & g t ; h x y y z v 6 1 u C n x K h t e 6 - V 1 8 i C _ g M h k _ Y 6 v h N 3 5 r B q 6 m B 4 0 7 C n k r O x i O _ p N x p 0 X 9 _ 9 E 9 y j G i m y E 1 o S 6 w V - o q G & l t ; / r i n g & g t ; & l t ; / r p o l y g o n s & g t ; & l t ; r p o l y g o n s & g t ; & l t ; i d & g t ; 7 4 4 9 0 5 1 1 0 8 6 5 3 1 3 7 9 2 2 & l t ; / i d & g t ; & l t ; r i n g & g t ; i s 4 v i 7 i 1 u C x F 1 F m E g E i x J u 4 D p o H 0 d 6 B 1 C v z B m F p j K p 7 E v w G & l t ; / r i n g & g t ; & l t ; / r p o l y g o n s & g t ; & l t ; r p o l y g o n s & g t ; & l t ; i d & g t ; 7 4 4 9 0 5 1 3 8 3 5 3 1 0 4 4 8 6 5 & l t ; / i d & g t ; & l t ; r i n g & g t ; _ x j u l r - w u C 4 G t I k p C s k B 6 q B l Y 5 K z 1 C r K 8 T 0 O l N q F m h B l U l Q x z B 3 u D j Z 3 - B u B & l t ; / r i n g & g t ; & l t ; / r p o l y g o n s & g t ; & l t ; r p o l y g o n s & g t ; & l t ; i d & g t ; 7 4 4 9 0 5 5 3 6 9 2 6 0 6 9 5 5 6 2 & l t ; / i d & g t ; & l t ; r i n g & g t ; q m 9 w w p 1 l t C j I k N o R q C j D n z D 8 D k u C w D 1 E 0 H z n C q W k F _ E & l t ; / r i n g & g t ; & l t ; / r p o l y g o n s & g t ; & l t ; r p o l y g o n s & g t ; & l t ; i d & g t ; 7 4 4 9 0 6 1 4 5 0 9 3 4 3 8 6 6 8 9 & l t ; / i d & g t ; & l t ; r i n g & g t ; 7 x 2 n q 8 k 2 v C q y E m i C l v C 4 a l F o e 5 N 6 L t E w D g C 4 H _ c 0 D k F l M w S z r B - G m F g D u B & l t ; / r i n g & g t ; & l t ; / r p o l y g o n s & g t ; & l t ; r p o l y g o n s & g t ; & l t ; i d & g t ; 7 4 4 9 0 6 1 7 2 5 8 1 2 2 9 3 6 3 3 & l t ; / i d & g t ; & l t ; r i n g & g t ; _ 2 - 0 m t y n v C h L z X g H n F x H k G 8 L 5 Z 7 G 4 F j J g F s H 1 I & l t ; / r i n g & g t ; & l t ; / r p o l y g o n s & g t ; & l t ; r p o l y g o n s & g t ; & l t ; i d & g t ; 7 4 4 9 0 6 1 7 2 5 8 1 2 2 9 3 6 3 4 & l t ; / i d & g t ; & l t ; r i n g & g t ; u h u s 7 6 2 4 z C 3 3 E z x F q m G u h C 5 s J u y B 9 g E o m D q m D m z C m 6 B o x D 9 i B r p B 6 4 B y 4 B z t B r 1 C 9 h F t B l B 1 q C k T y X 8 F i F _ C i 8 N l Z _ t B _ 8 B r 8 D k _ B g P y p B l B w t J - 9 C x C 9 a - Z p z D 7 E o I - M 3 C t C 6 1 L o _ M 2 F u O y W m F s H & l t ; / r i n g & g t ; & l t ; / r p o l y g o n s & g t ; & l t ; r p o l y g o n s & g t ; & l t ; i d & g t ; 7 4 4 9 0 6 1 7 9 4 5 3 1 7 7 0 3 6 9 & l t ; / i d & g t ; & l t ; r i n g & g t ; i 2 i n j _ 3 _ t C z 6 t K i 9 0 E x u g C k y z B m t w E o u 4 R p t - J 0 q u G v u 7 J & l t ; / r i n g & g t ; & l t ; / r p o l y g o n s & g t ; & l t ; r p o l y g o n s & g t ; & l t ; i d & g t ; 7 4 4 9 0 6 2 0 0 0 6 9 0 2 0 0 5 7 9 & l t ; / i d & g t ; & l t ; r i n g & g t ; x 5 z v k 4 h 6 t C n s q V z l r O x y z U 2 t l I n z i s C k o q F 9 1 q d v _ w z C & l t ; / r i n g & g t ; & l t ; / r p o l y g o n s & g t ; & l t ; r p o l y g o n s & g t ; & l t ; i d & g t ; 7 4 4 9 0 6 2 1 0 3 7 6 9 4 1 5 6 8 3 & l t ; / i d & g t ; & l t ; r i n g & g t ; 1 m 4 7 y o o 9 t C x F _ G - m U k J 9 E x C s x K 2 m C 2 i B h K j E g D l w B u W k O s K 8 C & l t ; / r i n g & g t ; & l t ; / r p o l y g o n s & g t ; & l t ; r p o l y g o n s & g t ; & l t ; i d & g t ; 7 4 4 9 0 6 3 8 2 1 7 5 6 3 3 4 0 8 1 & l t ; / i d & g t ; & l t ; r i n g & g t ; s o 8 4 x v h s y C m B X w E 4 C l D h F 7 R s F - G m F g S o K & l t ; / r i n g & g t ; & l t ; / r p o l y g o n s & g t ; & l t ; r p o l y g o n s & g t ; & l t ; i d & g t ; 7 4 4 9 0 6 3 8 2 1 7 5 6 3 3 4 0 8 2 & l t ; / i d & g t ; & l t ; r i n g & g t ; s i 0 j t y 9 r y C 5 B v D g s B 4 C v - C o C 9 C x C x E o p B t k B - D j C & l t ; / r i n g & g t ; & l t ; / r p o l y g o n s & g t ; & l t ; r p o l y g o n s & g t ; & l t ; i d & g t ; 7 4 4 9 0 6 3 8 2 1 7 5 6 3 3 4 0 8 3 & l t ; / i d & g t ; & l t ; r i n g & g t ; 5 _ 3 q _ y 6 r y C 4 G g H v O g E - C _ S u I 2 H w K j C & l t ; / r i n g & g t ; & l t ; / r p o l y g o n s & g t ; & l t ; r p o l y g o n s & g t ; & l t ; i d & g t ; 7 4 4 9 0 6 3 8 2 1 7 5 6 3 3 4 0 8 4 & l t ; / i d & g t ; & l t ; r i n g & g t ; v g p j 5 h - 3 t C 2 Z v D x D s B s C v t B k C u D 0 i B j B k D g D u B & l t ; / r i n g & g t ; & l t ; / r p o l y g o n s & g t ; & l t ; r p o l y g o n s & g t ; & l t ; i d & g t ; 7 4 4 9 0 6 3 8 5 6 1 1 6 0 7 2 4 4 9 & l t ; / i d & g t ; & l t ; r i n g & g t ; 3 z q _ y h x t y C 1 t C n 8 G n I 7 F i E 8 D 2 1 B u u B z y C z C z E r C - D _ C & l t ; / r i n g & g t ; & l t ; / r p o l y g o n s & g t ; & l t ; r p o l y g o n s & g t ; & l t ; i d & g t ; 7 4 4 9 0 6 3 8 5 6 1 1 6 0 7 2 4 5 0 & l t ; / i d & g t ; & l t ; r i n g & g t ; r x n v l 1 h s y C r D t L 1 0 N i i r B s s B l D j D 9 C x C 0 r D _ 3 e s l F p B 2 B q 8 B - g C h E 7 D & l t ; / r i n g & g t ; & l t ; / r p o l y g o n s & g t ; & l t ; r p o l y g o n s & g t ; & l t ; i d & g t ; 7 4 4 9 0 6 3 8 5 6 1 1 6 0 7 2 4 5 1 & l t ; / i d & g t ; & l t ; r i n g & g t ; k z p k 2 g w t y C v F g H s C u q B w h C 7 q M x D s B s C j D 4 3 B 7 0 E q g R x p C j b - 7 F w e 6 J 1 D j D x K 0 M w l B z D 9 K z H k C 2 3 D r f 7 y B 6 F g t C r w E _ 8 T n 4 N q y R w u F & l t ; / r i n g & g t ; & l t ; / r p o l y g o n s & g t ; & l t ; r p o l y g o n s & g t ; & l t ; i d & g t ; 7 4 4 9 0 6 3 8 5 6 1 1 6 0 7 2 4 5 2 & l t ; / i d & g t ; & l t ; r i n g & g t ; s 4 0 q i _ 6 3 t C v 1 q C 1 y p E 2 o 7 I g h 6 B j 4 _ C m t p C w 5 F n 1 E 1 5 l D w 9 y B _ 6 t C & l t ; / r i n g & g t ; & l t ; / r p o l y g o n s & g t ; & l t ; r p o l y g o n s & g t ; & l t ; i d & g t ; 7 4 4 9 0 6 3 8 5 6 1 1 6 0 7 2 4 5 3 & l t ; / i d & g t ; & l t ; r i n g & g t ; p k - v 1 8 t s y C 5 B v D 7 h D p v C k E h F i C u D n 6 B q _ B g C q S i F j C & l t ; / r i n g & g t ; & l t ; / r p o l y g o n s & g t ; & l t ; r p o l y g o n s & g t ; & l t ; i d & g t ; 7 4 4 9 0 6 3 9 5 9 1 9 5 2 8 7 5 7 9 & l t ; / i d & g t ; & l t ; r i n g & g t ; - 8 q y j 5 y 4 t C l I r T 3 D j F g G 3 5 B w D 2 D 0 H j C t Y & l t ; / r i n g & g t ; & l t ; / r p o l y g o n s & g t ; & l t ; r p o l y g o n s & g t ; & l t ; i d & g t ; 7 4 4 9 0 6 4 0 2 7 9 1 4 7 6 4 2 8 9 & l t ; / i d & g t ; & l t ; r i n g & g t ; 5 7 8 y q i 1 2 t C - o v C t 3 h V n g y N n p X 7 s w C t - b s 5 t E - v x C x k n C x y u B 5 r p D l q o C 7 4 x C p k p L & l t ; / r i n g & g t ; & l t ; / r p o l y g o n s & g t ; & l t ; r p o l y g o n s & g t ; & l t ; i d & g t ; 7 4 4 9 0 6 4 0 2 7 9 1 4 7 6 4 2 9 0 & l t ; / i d & g t ; & l t ; r i n g & g t ; n l l i z 5 n g v C n s v L m l q D v p L h 4 E 1 l 3 O 2 - x K x 7 l m B i 0 g G 0 n f 2 m 7 C l j 9 B 2 3 t C o q v B r 0 s L p p - B 8 k v b q v h J v y n Y & l t ; / r i n g & g t ; & l t ; / r p o l y g o n s & g t ; & l t ; r p o l y g o n s & g t ; & l t ; i d & g t ; 7 4 4 9 0 6 4 0 2 7 9 1 4 7 6 4 2 9 1 & l t ; / i d & g t ; & l t ; r i n g & g t ; 0 i 5 - p v 5 3 t C 9 n B 8 i I h l F 1 F 3 D j D - C r 7 F z o V 7 G 3 E y H m _ C & l t ; / r i n g & g t ; & l t ; / r p o l y g o n s & g t ; & l t ; r p o l y g o n s & g t ; & l t ; i d & g t ; 7 4 4 9 0 6 4 0 6 2 2 7 4 5 0 2 6 6 6 & l t ; / i d & g t ; & l t ; r i n g & g t ; q i 1 h p h 8 - u C 5 B v D g m B 4 p P 3 - M - l C s f o a q R 2 e s e _ P 7 N l K 6 O v l B 8 r T g 6 d s d x e - j B 8 E & l t ; / r i n g & g t ; & l t ; / r p o l y g o n s & g t ; & l t ; r p o l y g o n s & g t ; & l t ; i d & g t ; 7 4 4 9 0 6 4 0 9 6 6 3 4 2 4 1 0 2 5 & l t ; / i d & g t ; & l t ; r i n g & g t ; 2 w s x s 5 _ 7 x C 5 B v D z D 1 B z H - C t B 7 G 3 E y K 5 D & l t ; / r i n g & g t ; & l t ; / r p o l y g o n s & g t ; & l t ; r p o l y g o n s & g t ; & l t ; i d & g t ; 7 4 4 9 0 6 8 1 8 5 4 4 3 1 0 6 8 1 9 & l t ; / i d & g t ; & l t ; r i n g & g t ; 7 _ y 3 8 5 g 4 t C 0 l D 8 G 4 E h O i G 4 B 1 5 B 0 F t C k F 8 E & l t ; / r i n g & g t ; & l t ; / r p o l y g o n s & g t ; & l t ; r p o l y g o n s & g t ; & l t ; i d & g t ; 7 4 4 9 0 6 8 1 8 5 4 4 3 1 0 6 8 2 0 & l t ; / i d & g t ; & l t ; r i n g & g t ; k i z 4 g q h o v C h I z F v I z H 8 I n K 9 M y F 3 E p G 6 N s J & l t ; / r i n g & g t ; & l t ; / r p o l y g o n s & g t ; & l t ; r p o l y g o n s & g t ; & l t ; i d & g t ; 7 4 4 9 0 6 8 1 8 5 4 4 3 1 0 6 8 2 1 & l t ; / i d & g t ; & l t ; r i n g & g t ; x 5 k 6 7 r g 4 t C z S g V 8 G 1 D k E t W k x C 6 P 3 N 9 l E i j E 0 O 6 B 1 C t C k D 1 j G u B 5 S j C 7 P _ C 5 h B s 7 B & l t ; / r i n g & g t ; & l t ; / r p o l y g o n s & g t ; & l t ; r p o l y g o n s & g t ; & l t ; i d & g t ; 7 4 4 9 0 6 8 7 3 5 1 9 8 9 2 0 7 1 8 & l t ; / i d & g t ; & l t ; r i n g & g t ; 4 u 6 g 3 0 6 3 t C q y C 8 x B 2 G 2 J 6 y B g 6 B 9 u B y E m E o G 4 D j l B 6 1 D p 1 Q 0 F 2 D p G 8 C & l t ; / r i n g & g t ; & l t ; / r p o l y g o n s & g t ; & l t ; r p o l y g o n s & g t ; & l t ; i d & g t ; 7 4 4 9 0 6 8 8 7 2 6 3 7 8 7 4 1 8 2 & l t ; / i d & g t ; & l t ; r i n g & g t ; _ i s 6 g t h 5 z C t X v D 5 F 1 H 3 g B 4 B z C 0 D 6 K - D _ C & l t ; / r i n g & g t ; & l t ; / r p o l y g o n s & g t ; & l t ; r p o l y g o n s & g t ; & l t ; i d & g t ; 7 4 4 9 0 7 0 4 1 8 8 2 6 1 0 0 7 3 7 & l t ; / i d & g t ; & l t ; r i n g & g t ; 1 n 3 6 k o g j x C j I 5 F 7 H h D k C 3 G 0 L r G s H & l t ; / r i n g & g t ; & l t ; / r p o l y g o n s & g t ; & l t ; r p o l y g o n s & g t ; & l t ; i d & g t ; 7 4 4 9 0 7 2 1 0 2 4 5 3 2 8 0 7 7 6 & l t ; / i d & g t ; & l t ; r i n g & g t ; 4 l 4 k 7 q q z t C q 3 m J i n j B 2 v 6 D s l 4 P r l q C t l i B q x n C h 1 o G 9 s Z 0 q 7 B 1 4 1 B h q l B z 9 y D & l t ; / r i n g & g t ; & l t ; / r p o l y g o n s & g t ; & l t ; r p o l y g o n s & g t ; & l t ; i d & g t ; 7 4 4 9 0 8 3 0 6 3 2 0 9 8 2 0 1 8 6 & l t ; / i d & g t ; & l t ; r i n g & g t ; z r i n j n _ r t C _ M i R 3 D q G k C 4 B z f g C k D n C _ C & l t ; / r i n g & g t ; & l t ; / r p o l y g o n s & g t ; & l t ; r p o l y g o n s & g t ; & l t ; i d & g t ; 7 4 4 9 0 8 3 0 6 3 2 0 9 8 2 0 1 8 7 & l t ; / i d & g t ; & l t ; r i n g & g t ; v 3 i m 5 _ g w x C 6 M y C 2 C 9 F g Q - E 5 E 4 u B v E 3 E y H n - B & l t ; / r i n g & g t ; & l t ; / r p o l y g o n s & g t ; & l t ; r p o l y g o n s & g t ; & l t ; i d & g t ; 7 4 4 9 0 8 3 2 6 9 3 6 8 2 5 0 3 8 5 & l t ; / i d & g t ; & l t ; r i n g & g t ; t 3 u 0 5 k 9 t x C s w p J o z n B g - _ G o h 5 F 0 2 z F 1 h M y l q B 7 m t F & l t ; / r i n g & g t ; & l t ; / r p o l y g o n s & g t ; & l t ; r p o l y g o n s & g t ; & l t ; i d & g t ; 7 4 4 9 0 8 3 2 6 9 3 6 8 2 5 0 3 8 6 & l t ; / i d & g t ; & l t ; r i n g & g t ; 2 q j x s 7 t m t C 5 B v D - B 6 C 5 t B v 0 B 1 _ C x 7 B t B u D 6 F p G 6 g B k 4 I _ m B 8 C & l t ; / r i n g & g t ; & l t ; / r p o l y g o n s & g t ; & l t ; r p o l y g o n s & g t ; & l t ; i d & g t ; 7 4 4 9 0 9 3 1 9 9 3 3 2 6 3 8 7 2 7 & l t ; / i d & g t ; & l t ; r i n g & g t ; i q 4 9 l l z l t C - 4 3 M x s q P m t q F x y n O s h 1 J n - o S r l m T 8 k l H 5 8 0 m B g j x I l 1 o _ C 1 v n J 4 - 4 B n 6 h C _ s 2 L 3 y 9 r B x w 7 m B 3 i q r D r u j M 4 4 5 K 9 2 i i E & l t ; / r i n g & g t ; & l t ; / r p o l y g o n s & g t ; & l t ; r p o l y g o n s & g t ; & l t ; i d & g t ; 7 4 4 9 0 9 3 1 9 9 3 3 2 6 3 8 7 2 8 & l t ; / i d & g t ; & l t ; r i n g & g t ; 7 t 0 i x m 5 l t C v F 3 F n D j F 6 P 5 9 D l j T 9 z B o c n o J 5 o E j p E r E x E o D - D 0 7 B - k - B h u 0 B & l t ; / r i n g & g t ; & l t ; / r p o l y g o n s & g t ; & l t ; r p o l y g o n s & g t ; & l t ; i d & g t ; 7 4 4 9 1 1 7 8 3 5 2 6 5 0 4 8 5 7 7 & l t ; / i d & g t ; & l t ; r i n g & g t ; x z t q o v 8 h u C - 9 I t k x H j 0 o D 4 m 1 F l 2 y D j 9 _ C r 5 m J j n t B & l t ; / r i n g & g t ; & l t ; / r p o l y g o n s & g t ; & l t ; r p o l y g o n s & g t ; & l t ; i d & g t ; 7 4 4 9 2 5 6 9 2 3 4 8 5 9 6 2 2 4 1 & l t ; / i d & g t ; & l t ; r i n g & g t ; w i w g g q 3 5 v C j y v 0 H 4 _ l t H z p 3 M z j 5 R & l t ; / r i n g & g t ; & l t ; / r p o l y g o n s & g t ; & l t ; r p o l y g o n s & g t ; & l t ; i d & g t ; 7 4 4 9 2 5 7 0 6 0 9 2 4 9 1 5 7 1 3 & l t ; / i d & g t ; & l t ; r i n g & g t ; 0 o y 8 i 5 u 3 v C x F r I u G k G r E 7 J 2 H s H & l t ; / r i n g & g t ; & l t ; / r p o l y g o n s & g t ; & l t ; r p o l y g o n s & g t ; & l t ; i d & g t ; 7 4 4 9 2 6 6 1 3 1 8 9 5 8 4 4 8 6 8 & l t ; / i d & g t ; & l t ; r i n g & g t ; u l 8 1 o 4 p h v C m k _ M 1 4 x F o w p B 5 6 K z 2 K r _ d r j t C 4 8 o D 7 1 t B x u k D 0 i 2 C 2 s o K 8 s k N m i E _ 3 q L 9 3 J m 6 7 B i v q B w 4 a _ l g B p 2 W 2 y i B p 9 p B 5 x r B 5 y g C z w v G & l t ; / r i n g & g t ; & l t ; / r p o l y g o n s & g t ; & l t ; r p o l y g o n s & g t ; & l t ; i d & g t ; 7 4 4 9 2 6 7 7 8 1 1 6 3 2 8 6 5 4 3 & l t ; / i d & g t ; & l t ; r i n g & g t ; s 6 v k k u k m v C t _ o j N 5 6 u F 9 x w k C 0 0 g _ B z 0 l s G g v 1 Y x n l n I 2 1 0 J q h 3 J g u j 3 D j 7 q h F i n - x C h y 7 m J & l t ; / r i n g & g t ; & l t ; / r p o l y g o n s & g t ; & l t ; r p o l y g o n s & g t ; & l t ; i d & g t ; 7 4 4 9 2 6 7 8 1 5 5 2 3 0 2 4 8 9 7 & l t ; / i d & g t ; & l t ; r i n g & g t ; 2 m k h v g m m v C x F y E 6 C j F k - R i C t E 3 E p G s l M 4 g B & l t ; / r i n g & g t ; & l t ; / r p o l y g o n s & g t ; & l t ; r p o l y g o n s & g t ; & l t ; i d & g t ; 7 4 4 9 2 6 7 8 1 5 5 2 3 0 2 4 8 9 8 & l t ; / i d & g t ; & l t ; r i n g & g t ; v v v k 2 1 2 x u C q E 8 G 2 E j F x n H 3 2 I 9 i T 3 h O s Y x C 3 C j B t G w K i p E 9 0 D j e _ p G x - I 0 w L & l t ; / r i n g & g t ; & l t ; / r p o l y g o n s & g t ; & l t ; r p o l y g o n s & g t ; & l t ; i d & g t ; 7 4 4 9 2 7 1 0 1 0 9 7 8 6 9 3 1 2 1 & l t ; / i d & g t ; & l t ; r i n g & g t ; h v 7 4 6 q w t x C y u g J p k L s k 4 J k 6 j B w 8 n B & l t ; / r i n g & g t ; & l t ; / r p o l y g o n s & g t ; & l t ; r p o l y g o n s & g t ; & l t ; i d & g t ; 7 4 4 9 2 7 1 0 4 5 3 3 8 4 3 1 4 8 9 & l t ; / i d & g t ; & l t ; r i n g & g t ; y i z g g w 8 k t C 9 S y E 4 C 1 H r b x I i J 4 I u 1 D 2 I r S o G x m B 4 B w D 5 C 0 H 3 w C 6 E k F - 5 C w 7 B g W & l t ; / r i n g & g t ; & l t ; / r p o l y g o n s & g t ; & l t ; r p o l y g o n s & g t ; & l t ; i d & g t ; 7 4 4 9 2 7 1 0 4 5 3 3 8 4 3 1 4 9 0 & l t ; / i d & g t ; & l t ; r i n g & g t ; z j v _ 1 r l s t C 0 Q v D g H s G i q B z t P 7 C w D 1 E p G 9 n C 6 o D 4 N 3 T & l t ; / r i n g & g t ; & l t ; / r p o l y g o n s & g t ; & l t ; r p o l y g o n s & g t ; & l t ; i d & g t ; 7 4 4 9 2 7 1 0 4 5 3 3 8 4 3 1 4 9 1 & l t ; / i d & g t ; & l t ; r i n g & g t ; o v 9 q v 5 s i t C g x v S k s _ L o - y k I 2 s - J i x - 3 C r t w 1 E s q m F 9 n h l B 5 y m 1 H _ 4 o o B v v _ N x p p F y n 0 J _ r t F 5 _ 4 H y 3 5 E i 4 n U m u 4 O x 0 o G 0 i 5 9 C 5 g k 0 C 9 6 y u C k - t g B & l t ; / r i n g & g t ; & l t ; / r p o l y g o n s & g t ; & l t ; r p o l y g o n s & g t ; & l t ; i d & g t ; 7 4 4 9 2 7 1 1 1 4 0 5 7 9 0 8 2 2 5 & l t ; / i d & g t ; & l t ; r i n g & g t ; j t l 3 v 3 i s x C 8 0 T y C z D 6 a i r B 6 G x D n D q e 6 h J m C t B 4 1 V - G j 9 D 4 h K 4 B x E n E h Z 1 w C y 0 E & l t ; / r i n g & g t ; & l t ; / r p o l y g o n s & g t ; & l t ; r p o l y g o n s & g t ; & l t ; i d & g t ; 7 4 4 9 2 7 1 3 2 0 2 1 6 3 3 8 4 3 3 & l t ; / i d & g t ; & l t ; r i n g & g t ; 1 q - h y 1 8 8 s C h I y r B - 2 C h 9 B h L t X g i C j L 0 J j P 2 E j F m C 3 Z z m B i - B v J k T i C 8 1 F h W 7 K q G - E g J p O m q B 8 P h O s 4 D 7 E q D u 3 C r 6 B 5 V 7 x C r x C - Y u K v 1 F z w C y R 5 P 2 N & l t ; / r i n g & g t ; & l t ; / r p o l y g o n s & g t ; & l t ; r p o l y g o n s & g t ; & l t ; i d & g t ; 7 4 4 9 2 7 1 4 2 3 2 9 5 5 5 3 5 3 7 & l t ; / i d & g t ; & l t ; r i n g & g t ; 8 0 8 z 4 o 0 _ s C _ U y J 1 X 9 c n T y 5 B _ U r L p F z t B p S 4 j G x m B z N j l B _ u B r l B w L g C w 2 B z V g C k D l q B o 0 B p j D & l t ; / r i n g & g t ; & l t ; / r p o l y g o n s & g t ; & l t ; r p o l y g o n s & g t ; & l t ; i d & g t ; 7 4 4 9 2 7 1 4 2 3 2 9 5 5 5 3 5 3 8 & l t ; / i d & g t ; & l t ; r i n g & g t ; 3 s 4 z x u l - s C u p P 7 y 1 D 2 r s B 2 u 0 C m - 9 C k u 5 B v i i D y 2 a & l t ; / r i n g & g t ; & l t ; / r p o l y g o n s & g t ; & l t ; r p o l y g o n s & g t ; & l t ; i d & g t ; 7 4 4 9 2 7 5 2 3 7 2 2 6 5 1 2 3 8 5 & l t ; / i d & g t ; & l t ; r i n g & g t ; w w g 5 w i m z w C 0 t w m B - 3 6 J y j v N g v y C x 6 2 B 1 r q B v - m I w t V l i t B z g K s u 8 b w h w 9 B n i l M j m w G 3 - z 8 C 6 j m a 7 z v F & l t ; / r i n g & g t ; & l t ; / r p o l y g o n s & g t ; & l t ; r p o l y g o n s & g t ; & l t ; i d & g t ; 7 4 4 9 2 7 5 2 3 7 2 2 6 5 1 2 3 8 6 & l t ; / i d & g t ; & l t ; r i n g & g t ; l u z 0 n i j 0 w C _ l G 4 G g H u G 5 q G q 0 M 2 C h C l S - E h 3 I j 4 M 9 p C y X z E m D g n B z M q T 0 L r C p M - d w o D o h F & l t ; / r i n g & g t ; & l t ; / r p o l y g o n s & g t ; & l t ; r p o l y g o n s & g t ; & l t ; i d & g t ; 7 4 4 9 2 7 5 3 0 5 9 4 5 9 8 9 1 2 1 & l t ; / i d & g t ; & l t ; r i n g & g t ; - u g 3 l 1 z v s C p 9 B u E g s B n j B n S h F r o D 0 d v E 0 D 9 4 B x x B n G 3 Y & l t ; / r i n g & g t ; & l t ; / r p o l y g o n s & g t ; & l t ; r p o l y g o n s & g t ; & l t ; i d & g t ; 7 4 4 9 2 7 5 7 5 2 6 2 2 5 8 7 9 0 8 & l t ; / i d & g t ; & l t ; r i n g & g t ; i h v z i u s y w C 5 r E r o B y E n D j D 8 D r l D x r B x E g C 0 B - D j C & l t ; / r i n g & g t ; & l t ; / r p o l y g o n s & g t ; & l t ; r p o l y g o n s & g t ; & l t ; i d & g t ; 7 4 4 9 2 7 6 0 9 6 2 1 9 9 7 1 5 8 5 & l t ; / i d & g t ; & l t ; r i n g & g t ; 1 z w y 2 t h x w C j 9 B 8 y I 6 G 7 F j F - E y x N 8 S x E 4 H g D u B & l t ; / r i n g & g t ; & l t ; / r p o l y g o n s & g t ; & l t ; r p o l y g o n s & g t ; & l t ; i d & g t ; 7 4 4 9 2 7 6 0 9 6 2 1 9 9 7 1 5 8 6 & l t ; / i d & g t ; & l t ; r i n g & g t ; 8 1 z 1 - x j w w C q q 3 B 3 v 2 G 3 9 p P k u q K x q N o 6 m B x m 8 G & l t ; / r i n g & g t ; & l t ; / r p o l y g o n s & g t ; & l t ; r p o l y g o n s & g t ; & l t ; i d & g t ; 7 4 4 9 2 7 6 4 0 5 4 5 7 6 1 6 8 9 7 & l t ; / i d & g t ; & l t ; r i n g & g t ; u _ k 3 - j x v w C - 0 V h h _ C s p C _ z O g p U q k 7 E j 3 5 C q j U g z d x h 2 D & l t ; / r i n g & g t ; & l t ; / r p o l y g o n s & g t ; & l t ; r p o l y g o n s & g t ; & l t ; i d & g t ; 7 4 4 9 2 7 6 4 3 9 8 1 7 3 5 5 2 6 5 & l t ; / i d & g t ; & l t ; r i n g & g t ; h v t - - g z 7 r C 6 n j I 3 r m C j p 5 D t s n M m 6 _ B 3 0 l B h 8 p B w n m B g - T 5 0 0 D z q L o m y B 0 1 z C 3 7 p C n - u D w - k B 0 t w C & l t ; / r i n g & g t ; & l t ; / r p o l y g o n s & g t ; & l t ; r p o l y g o n s & g t ; & l t ; i d & g t ; 7 4 4 9 2 7 6 4 7 4 1 7 7 0 9 3 6 3 3 & l t ; / i d & g t ; & l t ; r i n g & g t ; m 9 2 5 q m 0 i v C i f g V 8 G 7 F j F 4 j B 1 H - E s c - M 2 c r N j E - D 4 N g W & l t ; / r i n g & g t ; & l t ; / r p o l y g o n s & g t ; & l t ; r p o l y g o n s & g t ; & l t ; i d & g t ; 7 4 4 9 2 8 8 2 2 5 2 0 7 6 1 5 4 8 9 & l t ; / i d & g t ; & l t ; r i n g & g t ; 3 h t u 7 q 9 7 u C w C v D z D n D v i B 2 C h C q C v W c 6 B m h E y D m D h E 0 7 B & l t ; / r i n g & g t ; & l t ; / r p o l y g o n s & g t ; & l t ; r p o l y g o n s & g t ; & l t ; i d & g t ; 7 4 4 9 2 8 9 3 2 4 7 1 9 2 4 3 2 6 5 & l t ; / i d & g t ; & l t ; r i n g & g t ; n y 0 6 2 w g - u C s E 1 F h C 3 H k 8 E 1 _ K 1 3 I y 3 B x C 1 C 2 D p G l g H 5 1 K 3 3 B o q G & l t ; / r i n g & g t ; & l t ; / r p o l y g o n s & g t ; & l t ; r p o l y g o n s & g t ; & l t ; i d & g t ; 7 4 4 9 2 9 2 7 6 0 6 9 3 0 8 0 0 6 7 & l t ; / i d & g t ; & l t ; r i n g & g t ; x - 0 n r y o - u C w C 0 C h Y n F m G i C z C 1 V 2 H u H & l t ; / r i n g & g t ; & l t ; / r p o l y g o n s & g t ; & l t ; r p o l y g o n s & g t ; & l t ; i d & g t ; 7 4 4 9 2 9 2 7 9 5 0 5 2 8 1 8 4 3 5 & l t ; / i d & g t ; & l t ; r i n g & g t ; 2 y q y s j m g v C y C v 7 H 6 n N w n J u _ C l I i H q G y w Q 6 z J l D _ D k w C t E x V 4 l L 4 j o B 6 s E 8 B r B r C i D 2 b - D t _ H & l t ; / r i n g & g t ; & l t ; / r p o l y g o n s & g t ; & l t ; r p o l y g o n s & g t ; & l t ; i d & g t ; 7 4 4 9 2 9 2 7 9 5 0 5 2 8 1 8 4 3 6 & l t ; / i d & g t ; & l t ; r i n g & g t ; w u 9 q o r 7 m v C r D v D z D s C m 4 B - C l B w D _ B x G k D w H m K & l t ; / r i n g & g t ; & l t ; / r p o l y g o n s & g t ; & l t ; r p o l y g o n s & g t ; & l t ; i d & g t ; 7 4 4 9 3 0 8 8 7 5 4 1 0 3 7 4 6 5 7 & l t ; / i d & g t ; & l t ; r i n g & g t ; 1 v 4 o v - v 8 u C _ m K - S 4 C h C x H n b 4 j B 9 E t J 5 p C 2 l C z C 8 F h J 5 P m W r F & l t ; / r i n g & g t ; & l t ; / r p o l y g o n s & g t ; & l t ; r p o l y g o n s & g t ; & l t ; i d & g t ; 7 4 4 9 3 1 4 7 1 6 5 6 5 8 9 7 2 1 7 & l t ; / i d & g t ; & l t ; r i n g & g t ; n t q r _ - t t v C u h 6 B 5 t G 1 2 L 2 u a 3 h 4 B 7 O p I m E g E 8 D - 6 D 1 r B 9 M 4 O s i B h q C l B b m n E u q C w f 6 M u E 5 F s G t W z j C i x G 4 y g C 2 I q D 1 C _ B 2 B i D 4 6 J 5 v H o p J w H g F j J - G 9 M 7 U i I 3 f u T n a r j I h s F 3 k S 1 z I x E 5 C p G 7 D & l t ; / r i n g & g t ; & l t ; / r p o l y g o n s & g t ; & l t ; r p o l y g o n s & g t ; & l t ; i d & g t ; 7 4 4 9 3 1 4 7 1 6 5 6 5 8 9 7 2 1 8 & l t ; / i d & g t ; & l t ; r i n g & g t ; 1 5 q r _ 0 9 t v C k u u C 8 G p F g E k C o 9 B k u C v j H 6 O 3 J r R q m C o F n C _ C & l t ; / r i n g & g t ; & l t ; / r p o l y g o n s & g t ; & l t ; r p o l y g o n s & g t ; & l t ; i d & g t ; 7 4 4 9 3 1 6 8 1 2 5 0 9 9 3 7 6 6 5 & l t ; / i d & g t ; & l t ; r i n g & g t ; 5 p y 0 j p v x u C 9 s G 6 G 5 F i E h D p 3 O 9 Z z C 6 F j J p 4 D & l t ; / r i n g & g t ; & l t ; / r p o l y g o n s & g t ; & l t ; r p o l y g o n s & g t ; & l t ; i d & g t ; 7 4 4 9 3 1 7 0 8 7 3 8 7 8 4 4 6 0 9 & l t ; / i d & g t ; & l t ; r i n g & g t ; z 2 2 r 0 s h r u C s E y E 4 x B 8 J h P 2 C p F v H 4 B m i B q 2 B m m C _ B m D i F h M r D 4 N 6 N & l t ; / r i n g & g t ; & l t ; / r p o l y g o n s & g t ; & l t ; r p o l y g o n s & g t ; & l t ; i d & g t ; 7 4 4 9 3 1 7 2 5 9 1 8 6 5 3 6 4 4 9 & l t ; / i d & g t ; & l t ; r i n g & g t ; o z - m 8 w k i v C q E y C y E h C z H k M 9 C 7 G 2 D j Q j G & l t ; / r i n g & g t ; & l t ; / r p o l y g o n s & g t ; & l t ; r p o l y g o n s & g t ; & l t ; i d & g t ; 7 4 4 9 3 1 7 2 5 9 1 8 6 5 3 6 4 5 0 & l t ; / i d & g t ; & l t ; r i n g & g t ; 7 6 z _ w x k u v C 7 x 3 D j h n W 4 p u p D z z 6 g B g 6 _ B z j 2 B k h c l q w F 3 3 U l 9 i O g n O 9 v w B 5 _ l D 7 1 J u k E m m o F h 5 Z y 6 6 J 0 x X 8 l 0 B 4 7 L p r c r q i D l u b & l t ; / r i n g & g t ; & l t ; / r p o l y g o n s & g t ; & l t ; r p o l y g o n s & g t ; & l t ; i d & g t ; 7 4 4 9 3 1 7 7 7 4 5 8 2 6 1 1 9 6 9 & l t ; / i d & g t ; & l t ; r i n g & g t ; 0 r u 0 w y n 5 u C x O t D _ G u G h D 3 z b i C t E 1 E k F 6 1 E i 0 B 3 - B u B & l t ; / r i n g & g t ; & l t ; / r p o l y g o n s & g t ; & l t ; r p o l y g o n s & g t ; & l t ; i d & g t ; 7 4 4 9 3 1 7 7 7 4 5 8 2 6 1 1 9 7 0 & l t ; / i d & g t ; & l t ; r i n g & g t ; k s h 1 o p 1 4 u C t 0 4 L 0 n 5 a 8 m 6 o C r z z o B 0 - z j E h 9 u Q h 6 x F y 0 r C q t 1 D 9 r l P l q t F x y y o B p 0 7 X s 2 l k C j g 7 h I z i v x D n x z h C n 1 g Q o k u I 4 t y t B 9 u s G j r 2 9 B 4 g - q C 3 - y 5 B n u 5 g C q 7 s h D p k v y J 3 h 2 m G k n u 9 C 6 g x 4 D 0 g 5 o S w j j x I w s 5 6 B h q 4 - E k 4 9 q V n 3 v P 9 u y v O 2 m t t D & l t ; / r i n g & g t ; & l t ; / r p o l y g o n s & g t ; & l t ; r p o l y g o n s & g t ; & l t ; i d & g t ; 7 4 4 9 3 1 7 8 0 8 9 4 2 3 5 0 3 3 7 & l t ; / i d & g t ; & l t ; r i n g & g t ; m h 8 h 0 p w j v C t D w E 1 D q C v z D k C s D y D N 0 B 0 B 8 o D _ C & l t ; / r i n g & g t ; & l t ; / r p o l y g o n s & g t ; & l t ; r p o l y g o n s & g t ; & l t ; i d & g t ; 7 4 4 9 3 1 7 8 0 8 9 4 2 3 5 0 3 3 8 & l t ; / i d & g t ; & l t ; r i n g & g t ; - 6 o g 8 1 3 9 u C q 5 B j 1 f z c v o B y E h C l D _ D 8 t 0 B p x L _ m a _ n F u p B y O o L w D o D k D i S _ B y 9 B 5 l B v G u H - s D 5 2 C 4 N j M h E t C h K 0 B g D 2 m H i b 5 Y j q B 4 N 6 E & l t ; / r i n g & g t ; & l t ; / r p o l y g o n s & g t ; & l t ; r p o l y g o n s & g t ; & l t ; i d & g t ; 7 4 4 9 3 1 7 8 7 7 6 6 1 8 2 7 0 7 7 & l t ; / i d & g t ; & l t ; r i n g & g t ; p l g 7 x t w j v C 4 G v I 1 H r H 5 G 3 E h E s K & l t ; / r i n g & g t ; & l t ; / r p o l y g o n s & g t ; & l t ; r p o l y g o n s & g t ; & l t ; i d & g t ; 7 4 4 9 3 2 0 5 5 7 7 2 1 4 1 9 7 7 7 & l t ; / i d & g t ; & l t ; r i n g & g t ; w w s i p i g z t C r 5 5 t 4 B g 7 8 s J z x z _ G m h v d 2 - 9 D o v 8 K j p 9 2 H z 2 l i M l 3 r T k 1 t c 9 w r k F l p 3 0 B h o v Q v 0 j n C 2 r v y C i p u 7 F o z z x D 0 g 6 g C 6 j z _ H - 4 s S 8 w p P j z 8 e 1 5 r a k - 9 H j g h f 3 k _ T 6 h y J m x t F 9 6 _ P t 5 p 6 D x 9 7 l I x k z x B m s - G 7 g x E 8 2 _ - C 8 _ l T t 4 s 2 C p m r O n 3 t E o t 0 D q g i P s 8 3 B n 2 r B q u k D 6 r p 2 C 2 k 0 H w 1 y I j 3 0 0 C 4 z j s B v w w 2 B 3 t j k S t 8 u w L 9 g 9 s F j 6 - k C g z h n I x r k Z i 7 k q E 4 9 g z B j 6 u Y 5 q s O 4 - n z B k 3 y i B r v n o B k 7 8 e - v p k D u o w f h u 8 W r 5 w G p p 7 J j z - 7 B 3 0 n n B 4 v 7 Q p 5 z o E i q g 8 B l 3 s r C t t g - S p _ p 1 F 6 4 m q C s z w v M o v 3 D o r s U - 1 5 E - s 8 E i 7 6 H z x l O 8 2 l t I w n g u B u i o 4 B 1 2 1 4 B l w k K l q j l H 5 u r U p s z O _ w n S g 5 u h B r t 0 i B 5 j w O v 1 9 D x 3 9 W g r 9 D g p 7 M k 0 7 M k l - H p 0 z a u - y 5 B l - - J t w l Z h w _ l B h _ u a x 0 y K r 3 X g x y o B 7 2 t c l u 8 n B i q p s B t r - t C 5 2 5 s B i s t S m o u q B z 1 n X i r v Q n s z t F 4 o 1 n F z t _ 7 E - t 7 1 K 5 7 x 4 C z u 6 R 6 7 g y B 6 3 p _ F 8 i j T 6 u z v H 9 h k n F 8 6 q y P 7 j y m E n l t x G y 4 1 M 7 p - q C n k 0 h B 0 2 j n D u p o r B r 2 v X t 5 g U 6 8 h m C w r 9 n H t 8 u J 2 i - h D 1 _ 8 C m t 5 T _ u u k C k v u o E v k p N s o s o B 0 5 7 2 I q t h C 5 9 h I z m z r D j h i X t l n J y m r d h y q r I t w l 4 H z p 7 H i _ - v C k q h x C h q w g B 4 t 5 l B m q 7 7 B y 7 w l F 9 s n d 9 5 w Z 6 4 y - C w r y p B x 6 2 5 I l r l U m - v g D r h 8 0 B w 3 u 4 C 7 w v l G 0 2 y f k t n e u t s n D x - t t C 8 9 3 Q h _ r v B o - j w D q j n l C - i h p L g g 2 h B 9 3 1 Z v j 1 Q 5 y 8 P v m 4 z B h r j r B 1 j l 6 F s j o - E _ _ 4 n E - s j V _ o r P y p 1 E v r u I x w s p C q 2 v D 8 p 6 4 C 8 l r 1 S j 3 q m C 0 x 7 h B 3 3 u f m u 7 5 P o 2 - a v r z E j t - R - g - m C 6 8 x u B t 3 _ z K 7 3 p B z i j d s o 2 z G t t y f 4 l 4 5 D p v _ p B j v 4 z B 1 5 0 o D - z w X j j i B z p k d z 2 0 I - 6 i T i o h J g 7 w C v u l D 8 t q H r l p B h i k c r g r Q v o 9 _ B p 7 6 n B v t w G u 3 - l B n y 0 7 B w l x L s s 2 Z i x s w B j 7 p k B 1 z _ 8 B k 9 l m B r 1 2 m G 7 1 1 Z t _ - I 8 8 1 L m 4 s K u x z s B k 6 x q B 9 7 p y B r m n Y 3 p z J 5 y k 3 B 4 s z D 9 j 9 E l 6 - E s s k F j 8 g e r 5 _ E 6 y v W x y 7 V z u p U t q 3 b r 9 _ V 9 4 8 c & l t ; / r i n g & g t ; & l t ; / r p o l y g o n s & g t ; & l t ; r p o l y g o n s & g t ; & l t ; i d & g t ; 7 4 4 9 3 2 1 5 5 4 1 5 3 8 3 2 4 4 9 & l t ; / i d & g t ; & l t ; r i n g & g t ; 3 j v s s x y q t C h L 0 J 1 F v I 3 L 7 W t S 9 K j i D 3 D 3 D o Z m k V u h J z W 6 p B r 7 B v r C - k B 8 B r B 2 B i D 8 y D j U j x C 3 6 C i 5 H 7 2 F 5 w I v x B g D - T v Y & l t ; / r i n g & g t ; & l t ; / r p o l y g o n s & g t ; & l t ; r p o l y g o n s & g t ; & l t ; i d & g t ; 7 4 4 9 3 2 1 7 6 0 3 1 2 2 6 2 6 5 7 & l t ; / i d & g t ; & l t ; r i n g & g t ; 2 6 h h s m w 9 u C k y B o f 9 g D g R i H s C m w E n D x D o l B y E h C i Q i U - R p H 0 1 B l K p _ C x C w D o D h E l o F h k B v Q w _ B 8 h D 4 H s H & l t ; / r i n g & g t ; & l t ; / r p o l y g o n s & g t ; & l t ; r p o l y g o n s & g t ; & l t ; i d & g t ; 7 4 4 9 3 2 2 1 3 8 2 6 9 3 8 4 7 1 6 & l t ; / i d & g t ; & l t ; r i n g & g t ; m 4 l w v h p q t C h 8 n I 6 9 g B 6 t w B k m x C - i y C w o i B 1 v h B 0 w q B g x P i 2 w M 4 p n C & l t ; / r i n g & g t ; & l t ; / r p o l y g o n s & g t ; & l t ; r p o l y g o n s & g t ; & l t ; i d & g t ; 7 4 4 9 3 2 2 7 5 6 7 4 4 6 7 5 3 2 9 & l t ; / i d & g t ; & l t ; r i n g & g t ; p 7 i k 7 q o x t C 9 S g R 0 G _ G h C l D 5 j C i C w D 6 F 5 l B o F g D _ C & l t ; / r i n g & g t ; & l t ; / r p o l y g o n s & g t ; & l t ; r p o l y g o n s & g t ; & l t ; i d & g t ; 7 4 4 9 3 2 5 9 1 7 8 4 0 6 0 5 1 9 0 & l t ; / i d & g t ; & l t ; r i n g & g t ; j u k j - 5 8 u t C v p 9 K o t q p C 2 p 8 l F i l z N 6 q 6 T s z k H 3 m m b n 9 h I x 6 h D q 5 y C r o k 5 B x 1 - Q 4 m o E o v g j B n k _ X x u s s B q x t a k o s b v m 4 p D n q k q B 1 h m I 3 w m E r w p C w y z n B z - o N 4 v 3 n B 4 v - G n h _ F 0 s 5 L y 8 q o B r 5 g I 8 w 5 N i i u s F u q 5 g B t w t r F j n _ k B s 6 i k B p 4 2 E & l t ; / r i n g & g t ; & l t ; / r p o l y g o n s & g t ; & l t ; r p o l y g o n s & g t ; & l t ; i d & g t ; 7 4 4 9 3 2 5 9 1 7 8 4 0 6 0 5 1 9 1 & l t ; / i d & g t ; & l t ; r i n g & g t ; 3 y - y g 5 _ y t C w C w E 3 L i J 4 I u D 9 G 6 F h J 9 L & l t ; / r i n g & g t ; & l t ; / r p o l y g o n s & g t ; & l t ; r p o l y g o n s & g t ; & l t ; i d & g t ; 7 4 4 9 3 2 7 4 2 9 6 6 9 0 9 3 3 7 7 & l t ; / i d & g t ; & l t ; r i n g & g t ; h 8 n u k h v z t C s E 8 r B z D s C o U w U p F q C 6 t D 7 C v E g C j B n k B - l B t C i D u b y m B & l t ; / r i n g & g t ; & l t ; / r p o l y g o n s & g t ; & l t ; r p o l y g o n s & g t ; & l t ; i d & g t ; 7 4 4 9 3 2 7 4 6 4 0 2 8 8 3 1 7 4 6 & l t ; / i d & g t ; & l t ; r i n g & g t ; m 9 7 x 3 l w z t C 4 G x D h C - O 3 F 3 D j u C o 4 F y C 0 C 1 D n S q J w 8 E x _ D y 7 E g E 3 H q e w j D w j B 8 P j O y q B q U o U m Z y q B 5 W n D 1 L h i D n I l h D 1 F n D _ - B u M j D g o C k J h D 6 D 5 l D u D 1 E k D g S n 7 C o h G s 1 B 1 E 1 E _ 1 C 3 C j B 4 W 6 K - D 1 - H h Q 1 w C m p J 2 k C - P u H r z B y L m T 3 E n G 6 N w K k O 7 D & l t ; / r i n g & g t ; & l t ; / r p o l y g o n s & g t ; & l t ; r p o l y g o n s & g t ; & l t ; i d & g t ; 7 4 4 9 3 3 0 4 8 7 6 8 5 8 0 8 1 2 9 & l t ; / i d & g t ; & l t ; r i n g & g t ; 0 7 6 x p v 9 t t C j I _ G 3 D _ I g I 9 G 2 B p C 7 I & l t ; / r i n g & g t ; & l t ; / r p o l y g o n s & g t ; & l t ; r p o l y g o n s & g t ; & l t ; i d & g t ; 7 4 4 9 3 3 0 7 9 6 9 2 3 4 5 3 4 4 1 & l t ; / i d & g t ; & l t ; r i n g & g t ; w 2 h m q o g i q C w _ j J 4 p q x F q w o K w p 5 2 C 0 o k E 0 m r v B u 3 t 2 B w u 4 O w 6 p X k x h M q l 7 G n 6 8 L z q 6 g E 6 4 v 1 D 0 5 6 q B g _ u 1 B x 9 l N k k z Q v 5 k l B j l _ Z g k j W q 9 5 m C v n t W & l t ; / r i n g & g t ; & l t ; / r p o l y g o n s & g t ; & l t ; r p o l y g o n s & g t ; & l t ; i d & g t ; 7 4 4 9 3 3 3 4 0 8 2 6 3 5 6 9 4 0 9 & l t ; / i d & g t ; & l t ; r i n g & g t ; 6 z q z 9 9 7 y t C 1 w - F 9 n 9 K 7 _ p D z 3 Z h 3 9 C - i O 7 g W - q 6 C 3 v V h j M 0 _ 2 J y l t E i 6 k b 1 5 y C & l t ; / r i n g & g t ; & l t ; / r p o l y g o n s & g t ; & l t ; r p o l y g o n s & g t ; & l t ; i d & g t ; 7 4 4 9 3 3 3 5 4 5 7 0 2 5 2 2 8 8 1 & l t ; / i d & g t ; & l t ; r i n g & g t ; 4 y w u 2 n 1 z t C 8 Z 6 G r X t o B r I o J o q d 0 6 B u Z l O j h B s G j F 6 D 0 O w u C n g M 0 S _ L 3 Q 6 9 B p m D _ B g C j E _ p E _ g B i s C o n B r C 8 H l J g F o K & l t ; / r i n g & g t ; & l t ; / r p o l y g o n s & g t ; & l t ; r p o l y g o n s & g t ; & l t ; i d & g t ; 7 4 4 9 3 3 3 5 8 0 0 6 2 2 6 1 2 4 9 & l t ; / i d & g t ; & l t ; r i n g & g t ; 5 n _ _ 6 h w z t C w C w E s s B 2 C s r B u E 5 F 1 H 8 I x 4 G 3 N z Q 7 Z 5 5 B i P w I m D r G w H 1 j B u r K & l t ; / r i n g & g t ; & l t ; / r p o l y g o n s & g t ; & l t ; r p o l y g o n s & g t ; & l t ; i d & g t ; 7 4 4 9 3 3 3 5 8 0 0 6 2 2 6 1 2 5 0 & l t ; / i d & g t ; & l t ; r i n g & g t ; 8 2 h j j 5 9 y t C t D v D 0 E q C j D 9 N s F 9 G t G _ N j G & l t ; / r i n g & g t ; & l t ; / r p o l y g o n s & g t ; & l t ; r p o l y g o n s & g t ; & l t ; i d & g t ; 7 4 4 9 3 3 3 5 8 0 0 6 2 2 6 1 2 5 1 & l t ; / i d & g t ; & l t ; r i n g & g t ; k 0 w v n w r z t C x F i R u G m G 3 M 8 B _ B 2 B p C w K j C & l t ; / r i n g & g t ; & l t ; / r p o l y g o n s & g t ; & l t ; r p o l y g o n s & g t ; & l t ; i d & g t ; 7 4 4 9 3 3 3 5 8 0 0 6 2 2 6 1 2 5 2 & l t ; / i d & g t ; & l t ; r i n g & g t ; j 5 t y 3 g q z t C j I t I 1 K i G 5 G 6 F p G j G & l t ; / r i n g & g t ; & l t ; / r p o l y g o n s & g t ; & l t ; r p o l y g o n s & g t ; & l t ; i d & g t ; 7 4 4 9 3 3 3 5 8 0 0 6 2 2 6 1 2 5 3 & l t ; / i d & g t ; & l t ; r i n g & g t ; u 0 8 k h m s z t C l i B p 1 D q E 2 J 0 E 2 s B i p G 3 H m M i G e 2 p B 5 E 0 O 8 u B u o B u L 3 E j Q 6 m B n C p C t N t C i D l U 0 B 0 D h N 2 D p G j G & l t ; / r i n g & g t ; & l t ; / r p o l y g o n s & g t ; & l t ; r p o l y g o n s & g t ; & l t ; i d & g t ; 7 4 4 9 3 3 3 6 4 8 7 8 1 7 3 7 9 8 5 & l t ; / i d & g t ; & l t ; r i n g & g t ; i 9 1 o k v l z t C y C y C k H q M 7 E y F 2 D 0 K j G & l t ; / r i n g & g t ; & l t ; / r p o l y g o n s & g t ; & l t ; r p o l y g o n s & g t ; & l t ; i d & g t ; 7 4 4 9 3 3 3 6 4 8 7 8 1 7 3 7 9 8 6 & l t ; / i d & g t ; & l t ; r i n g & g t ; q w r k 4 i 6 y t C _ v D v D - B r O 8 G l s E r X 8 G x I 4 J - S 5 D 7 I r D i N z D h C s G - m B 7 R 4 D q X h a 9 J g 4 C 6 O z m G x 5 B 1 C 3 E t k B y H 4 N & l t ; / r i n g & g t ; & l t ; / r p o l y g o n s & g t ; & l t ; r p o l y g o n s & g t ; & l t ; i d & g t ; 7 4 4 9 3 3 3 6 4 8 7 8 1 7 3 7 9 8 7 & l t ; / i d & g t ; & l t ; r i n g & g t ; _ _ 9 4 5 9 r l t C z 9 y z L l h x u D w 7 - Y 4 r s Y k y q x D i l g - D q r 0 - Q p j 5 1 C 1 6 r T v h 4 x B _ 4 r p J v g w m E m _ w s d 7 8 2 L j j o F r s m u B 8 m i _ D n 6 0 x B s 8 k o B 6 w m q B p i k p D r g o G & l t ; / r i n g & g t ; & l t ; / r p o l y g o n s & g t ; & l t ; r p o l y g o n s & g t ; & l t ; i d & g t ; 7 4 4 9 3 3 3 6 4 8 7 8 1 7 3 7 9 8 8 & l t ; / i d & g t ; & l t ; r i n g & g t ; m 4 x 4 w q 5 z t C t F _ M j v B v L r T s C l D - C j b z N 9 Z 8 1 D 1 E 0 H 3 P q t B 3 I & l t ; / r i n g & g t ; & l t ; / r p o l y g o n s & g t ; & l t ; r p o l y g o n s & g t ; & l t ; i d & g t ; 7 4 4 9 3 3 3 6 4 8 7 8 1 7 3 7 9 8 9 & l t ; / i d & g t ; & l t ; r i n g & g t ; r 5 4 j 7 w 5 y t C 2 r k B 7 y r B w j 7 C h 3 Y q l n G k m F o D j _ i B m 4 i C & l t ; / r i n g & g t ; & l t ; / r p o l y g o n s & g t ; & l t ; r p o l y g o n s & g t ; & l t ; i d & g t ; 7 4 4 9 3 3 3 6 4 8 7 8 1 7 3 7 9 9 0 & l t ; / i d & g t ; & l t ; r i n g & g t ; 1 0 9 i 7 9 8 y t C _ Z g R 6 C l F q R q C h D k C x C h R y D r s B p G _ E & l t ; / r i n g & g t ; & l t ; / r p o l y g o n s & g t ; & l t ; r p o l y g o n s & g t ; & l t ; i d & g t ; 7 4 4 9 3 3 3 6 4 8 7 8 1 7 3 7 9 9 1 & l t ; / i d & g t ; & l t ; r i n g & g t ; 7 p w z 1 i 7 y t C g n p F j 1 s B 6 t l C x r 6 C u r I t h W - 0 Q v m x B 4 y g C 8 p 8 C j - s G & l t ; / r i n g & g t ; & l t ; / r p o l y g o n s & g t ; & l t ; r p o l y g o n s & g t ; & l t ; i d & g t ; 7 4 4 9 3 3 3 6 4 8 7 8 1 7 3 7 9 9 2 & l t ; / i d & g t ; & l t ; r i n g & g t ; 6 g v s q i 0 z t C q E p o B _ G n D j F 1 g B 8 P r H 4 B z C 3 C o F 4 K y K 9 T & l t ; / r i n g & g t ; & l t ; / r p o l y g o n s & g t ; & l t ; r p o l y g o n s & g t ; & l t ; i d & g t ; 7 4 4 9 3 3 3 6 4 8 7 8 1 7 3 7 9 9 3 & l t ; / i d & g t ; & l t ; r i n g & g t ; p 4 q m m 4 7 n t C s E x D 6 C i E 4 j B 4 B 5 G 4 F r G g D i b & l t ; / r i n g & g t ; & l t ; / r p o l y g o n s & g t ; & l t ; r p o l y g o n s & g t ; & l t ; i d & g t ; 7 4 4 9 3 3 3 6 4 8 7 8 1 7 3 7 9 9 4 & l t ; / i d & g t ; & l t ; r i n g & g t ; l t 8 q 6 n 1 y t C u _ 1 B 6 y u C g m 7 B p i n B j k O n y 6 C u u L 7 p y D j 4 E l - _ D 0 n U w j p C 6 g n B - j v D j n u C 5 5 2 D r k P _ g O & l t ; / r i n g & g t ; & l t ; / r p o l y g o n s & g t ; & l t ; r p o l y g o n s & g t ; & l t ; i d & g t ; 7 4 4 9 3 3 3 6 4 8 7 8 1 7 3 7 9 9 5 & l t ; / i d & g t ; & l t ; r i n g & g t ; 0 n h 9 6 j g z t C r D x D w N r I n F v H 3 M x C z C 3 C m D r e n G j C & l t ; / r i n g & g t ; & l t ; / r p o l y g o n s & g t ; & l t ; r p o l y g o n s & g t ; & l t ; i d & g t ; 7 4 4 9 3 3 3 6 4 8 7 8 1 7 3 7 9 9 6 & l t ; / i d & g t ; & l t ; r i n g & g t ; 0 v w q 7 p t z t C 8 Z 9 O y V s C j D - C 4 D v E 4 F 1 G x C 3 C t C i F 7 D & l t ; / r i n g & g t ; & l t ; / r p o l y g o n s & g t ; & l t ; r p o l y g o n s & g t ; & l t ; i d & g t ; 7 4 4 9 3 3 6 4 6 6 2 8 0 2 8 4 1 6 1 & l t ; / i d & g t ; & l t ; r i n g & g t ; x - s i h 0 y k t C s E 4 J o b y J g H v S l D 0 w B 2 d n r B x C 4 F 2 H z w C r G j G & l t ; / r i n g & g t ; & l t ; / r p o l y g o n s & g t ; & l t ; r p o l y g o n s & g t ; & l t ; i d & g t ; 7 4 4 9 3 3 6 6 0 3 7 1 9 2 3 7 6 3 3 & l t ; / i d & g t ; & l t ; r i n g & g t ; 4 y 4 9 o g y y t C t g D 6 G 4 E q G j 1 C x R p r B y F 1 E 0 H 9 p B 7 L & l t ; / r i n g & g t ; & l t ; / r p o l y g o n s & g t ; & l t ; r p o l y g o n s & g t ; & l t ; i d & g t ; 7 4 4 9 3 3 6 8 7 8 5 9 7 1 4 4 5 7 7 & l t ; / i d & g t ; & l t ; r i n g & g t ; n g _ 0 v n x v t C p s E _ U p j B v o B 2 C 6 C j F m o m B j x y B 6 x G x Q 5 p C 6 D k q B 4 I 7 G 1 E 7 J s X 2 c y D g C h E 9 P j C - 2 C q V m V 9 H h t D 9 I r J p C g D 6 N k O 0 D s L 3 C v G i F h U 7 h B 6 G 3 F 6 M j w E l q B w p E m K & l t ; / r i n g & g t ; & l t ; / r p o l y g o n s & g t ; & l t ; r p o l y g o n s & g t ; & l t ; i d & g t ; 7 4 4 9 3 3 6 8 7 8 5 9 7 1 4 4 5 7 8 & l t ; / i d & g t ; & l t ; r i n g & g t ; n w z _ 4 j 3 v t C q 5 Y 9 9 u B y m G k 4 n B l w j B r q 3 F z 3 Q _ i n E o 5 w F & l t ; / r i n g & g t ; & l t ; / r p o l y g o n s & g t ; & l t ; r p o l y g o n s & g t ; & l t ; i d & g t ; 7 4 4 9 3 3 6 9 8 1 6 7 6 3 5 9 6 8 1 & l t ; / i d & g t ; & l t ; r i n g & g t ; y z 4 q q 3 _ v t C x u x G r v - G 6 - n B s k q B & l t ; / r i n g & g t ; & l t ; / r p o l y g o n s & g t ; & l t ; r p o l y g o n s & g t ; & l t ; i d & g t ; 7 4 4 9 3 3 6 9 8 1 6 7 6 3 5 9 6 8 2 & l t ; / i d & g t ; & l t ; r i n g & g t ; 4 0 y 2 2 4 1 x u C w C 2 J o - W g H v S i E m C t B 7 Z 7 G o v C o g G l N r B k D i D j C & l t ; / r i n g & g t ; & l t ; / r p o l y g o n s & g t ; & l t ; r p o l y g o n s & g t ; & l t ; i d & g t ; 7 4 4 9 3 3 6 9 8 1 6 7 6 3 5 9 6 8 3 & l t ; / i d & g t ; & l t ; r i n g & g t ; 8 q 4 1 9 j p z t C 3 q D 5 2 C y C y f x F u g B 6 M 2 J s z C 4 C s B g J g G 6 u B y u B 6 g D w X s 3 B k h D 1 G z C 1 E r G 6 R 1 I & l t ; / r i n g & g t ; & l t ; / r p o l y g o n s & g t ; & l t ; r p o l y g o n s & g t ; & l t ; i d & g t ; 7 4 4 9 3 3 7 0 1 6 0 3 6 0 9 8 0 5 1 & l t ; / i d & g t ; & l t ; r i n g & g t ; 8 h i 7 l 7 5 s t C h L 4 J y N 6 l B w R m Q o U p t B t B 4 B 1 C y I i F j U o F 5 J r l B 6 O 7 J 2 B j E 9 D n 5 C & l t ; / r i n g & g t ; & l t ; / r p o l y g o n s & g t ; & l t ; r p o l y g o n s & g t ; & l t ; i d & g t ; 7 4 4 9 3 3 7 0 5 0 3 9 5 8 3 6 4 1 7 & l t ; / i d & g t ; & l t ; r i n g & g t ; u 9 2 m p j 8 v t C - H w E 0 E w M t T 7 S 1 o B 4 G g H s C h D 1 7 B t W x W k C 1 h C 1 f x i C 6 K h Q p k B g F 2 N - D j C & l t ; / r i n g & g t ; & l t ; / r p o l y g o n s & g t ; & l t ; r p o l y g o n s & g t ; & l t ; i d & g t ; 7 4 4 9 3 3 7 0 8 4 7 5 5 5 7 4 7 8 5 & l t ; / i d & g t ; & l t ; r i n g & g t ; t 3 h 4 4 i s u t C w C 0 C 0 E s N 1 F 4 E o G k C 5 Z _ g D 9 G q F H w H m b _ e & l t ; / r i n g & g t ; & l t ; / r p o l y g o n s & g t ; & l t ; r p o l y g o n s & g t ; & l t ; i d & g t ; 7 4 4 9 3 3 7 0 8 4 7 5 5 5 7 4 7 8 6 & l t ; / i d & g t ; & l t ; r i n g & g t ; z 1 r 2 w 4 _ t t C w r F w k J _ k B 8 z B _ 9 C 7 O 2 C h C z H 1 m B v 0 J - - L z m E 9 U v E 3 E p G x p B & l t ; / r i n g & g t ; & l t ; / r p o l y g o n s & g t ; & l t ; r p o l y g o n s & g t ; & l t ; i d & g t ; 7 4 4 9 3 3 7 2 9 0 9 1 4 0 0 4 9 9 3 & l t ; / i d & g t ; & l t ; r i n g & g t ; 5 u o 2 t 3 s t t C k y n H i 5 h H g _ n H 0 l 3 c s - u u D n w 5 F 7 r 7 x E & l t ; / r i n g & g t ; & l t ; / r p o l y g o n s & g t ; & l t ; r p o l y g o n s & g t ; & l t ; i d & g t ; 7 4 4 9 3 3 7 2 9 0 9 1 4 0 0 4 9 9 4 & l t ; / i d & g t ; & l t ; r i n g & g t ; l _ 1 w - l 3 k t C 0 v 2 m B 0 7 q E z o _ x J - h l 8 B w q _ F p u z Q p s p t B q 6 1 - D m w - m T p 7 l x C q x 3 L x 7 _ - B 1 h g 7 E r h 8 j D q r r M w p h X u h y L i i 6 I v m 1 H h j 0 M w _ 9 w O s o l H 0 0 9 x B 4 j v S m 4 g 2 D o 7 8 k C v x w W s h s j D i i 3 L 4 1 y P s 4 _ G u 0 n T 7 8 2 R w 7 7 3 C y 9 g H 0 1 p B s v k u C 3 z q s D r k n S u u n P g t y j B 1 0 q r R 3 n o b t 5 q q B 2 p v h I u 8 o T h i 2 W 5 1 u M i k Y m p _ D 6 w 7 B k n t a x n z g C 4 m - n B x w q 8 I _ r k u C j m 0 7 B s 3 r e h i 9 B y j m D k w - E u x j E q k 8 H 1 k r a t h o d r s _ O 4 r 2 N 4 0 t F 0 z 7 V s x 2 W 3 z _ V 0 m j b - v 7 l C x j 9 N 5 k 3 C t m 4 J m q 1 G r s 9 J s t 9 i B q o 9 c 8 y 9 z B 9 j 5 o B 8 q i E 1 y 3 C 0 l z G l 0 - _ B u h 8 N 8 4 r D u r 4 N 9 t n e w i 5 D u p z G q s m P 2 k p G 6 l k I y j _ O i l h w D 5 8 9 D y 1 1 P u l s B 4 o k F y p r F q - 7 j B o 5 7 E m l z E k i p p B o t 1 H 3 1 z D 3 1 4 F k h t C r - n B - w _ B 3 m 6 F k g 5 C s w q N j 3 o Q j s f w o s D _ q y D 0 y 7 B 8 v p D 5 6 y Z 2 u Z s j l Q v l R y u 2 C z 0 f v g v B v _ 1 P v 3 r D w 0 E y u 9 B n t g L o 5 r a u z g C 0 1 1 B y 2 G v s 7 D j p 0 F u 2 _ F _ 3 k C 6 0 u B t n T l g 6 u C y i 0 D 6 z t j B 5 q 7 B 1 h 4 L 9 i p j B 4 2 y f l q x B h z u F j 2 N 4 i 1 F m r 7 B n 7 g B t h v P 5 2 q N h p x H 6 5 Y s j 4 W x 1 v E n 2 g r B t j g C 0 z t G 5 6 V 2 7 k F p 1 1 C q w p C i n 7 B r 2 h D m h x B h g D v 7 y B - _ 9 V n o m e j 3 q C o i o C 1 o h I p 1 1 I 9 i p G 0 0 o p G u _ 6 p B _ 7 h c v y v W u 8 p H 5 r p E x l o F h 4 j M 8 r o c - - v E m y o M w 4 N 7 h p C x p o F 5 - t M t 6 d w 9 9 d 4 p 3 L r y 3 J v k n B _ - y b s q 6 G 5 i n G 1 - J q m z M k y m B g y n B 5 8 j B g g 9 G 0 1 p L x o m F 2 8 2 6 B x 7 U v 0 y L 2 v O 5 s k c x 7 n F 4 v 3 B z j 8 B n s j E s q w C 2 w _ B n r Q 8 2 o N 1 7 p m C i - o G 4 p 1 e k z o N o g w N 0 m f z _ t C q 4 o M v x y C g u r S 3 2 - o B - n p j D g - g Z k 5 g 6 C t 4 - M g n s B v o h F w x 5 C 3 w 3 C 0 k m G g 0 y F x 7 s B r u 9 D u 0 Y l h - B l j 0 G 4 5 p C y _ x I - g y N s 7 3 N k 5 1 f w q 1 H 0 _ u J o q 2 l B q 3 r K k r j v B q h p I j 4 V y t r I s 1 6 D x 4 y B j 9 n B x j H w 5 W - 4 R 8 u p O 1 s z D 0 1 m B 5 r r b 8 w j I 1 x x M 0 y v K w 5 5 e _ o q R 9 q o D 2 2 o K 8 _ m C 1 7 s F 5 7 _ 8 B 8 3 y G - w o Z r 7 z H _ v o G y _ z N w j y T t 8 l a y 5 r K 7 2 7 D 0 g 1 X t 9 y o B 8 5 0 B z _ i B 3 h 3 D l l 0 C l h s z B q 9 0 F y p 8 T 2 o t C 8 q u C 8 6 q n B v n 7 O 3 6 C t q l D 3 g f o 2 5 C 4 _ 1 B j r 7 C i m P 0 i G g 9 U j u f m o h B o r u F t 3 D u s g G 9 v 4 E 8 m m D w v 6 F 2 8 d 4 s u F g 8 m E v t s D 9 2 u 9 F z - 1 o C q g 7 p L 7 u q g B 5 1 r - K h g n r D _ s y s B j i l x W k 6 2 - C 2 j 4 l B _ 4 - 4 B q h 3 D n q t X q x j I 9 h g Y s 3 9 u L j 9 _ q B 8 y 6 D 7 - r a y k 1 B n 0 _ S v 1 s C 0 m g H l x j F - t o J m k 2 x B y 0 l U h 3 - J 9 5 x H s 7 4 4 B z q 0 J - - y 7 P y q s o C w m 1 M 7 2 1 p B i u 9 Y 4 m 8 B 9 4 v g C o j l l B v v o 4 E v 5 s T z o k G 0 4 k K 5 o p E 0 - 3 q D q 5 h R 7 q 4 7 B 5 p v 1 C m v p - B 9 9 4 E v r Y - n n K l i n g C _ j p n D m 4 y D t 0 v D s x z y N t 9 t 7 J m u y h I _ 5 q 1 B 1 p w l B m 0 h U 3 1 m L 4 j 1 N v r v _ B s s o Y x - 6 0 G i r j J 8 u v I g _ h H g 7 q z t E y u w m C s j 5 D g 0 m y B x x 7 K k l - c x 8 q F 9 k 6 L 2 n x y C 4 9 9 B _ z 0 E _ q i C j 7 3 E 7 m 8 C t x t N j x 7 F x - x D k 0 y a 7 y 0 H x 7 - H r s 4 C y p m N 9 5 6 Y 8 g h I s p - b q v u V 9 k - x j B 5 v m x D - t 3 d y - 2 u B 7 y w y B l m n G o j m n D p i _ 0 B i t 8 z N j 6 4 V q 7 l E i n y q C 5 8 h w B j 6 4 V g 7 j O p 4 t m B n 4 s n B 3 9 3 B - o p 1 B s 5 5 - B j - 3 z C i 9 7 m P i i 9 7 O p h 2 i E m u 8 8 B w - p r B n j o i H 4 0 z T j u l F _ l k G i 7 - E v o v C 2 w r s J r u i 0 Y u _ 1 Q v p v D h 8 6 S 5 r y C 0 q 9 s G _ 9 t 4 E y z q R r x 0 n B l v 0 o D 7 7 u - a i y q q B o q l V k 0 o o B 4 3 x w C 7 r z y C g 1 - M h - q I - t 4 k C 5 i 9 U o o 3 o B _ 9 0 2 D s i 9 u H i v q r B 7 p 1 m o B _ - r M i q z Y n p 0 J j 3 4 q E n q 9 h H 5 6 3 C k 5 8 B 0 r x D o v p o C g m g m D s y - k D y 1 3 _ G v 5 k y E k i 6 7 C y p i - B v 7 l l B i 6 4 u B x 2 4 1 G 1 o z q C h 1 2 8 B 9 9 v P q t 4 S t 8 z _ B z v w S 0 g z J x r z Y 0 2 g E _ o n O q 0 2 L 5 i k F h l 2 F 5 1 g - V o r j o C y g n Z w t z l B t p i l C t 3 s m C g p D 7 u r M 6 _ l n O n - h r B 9 1 o E s o n 7 D 3 8 o y I 1 p l I u m N o j m N l 8 Z 2 4 7 C 2 0 1 e u t 3 8 H t n q B s o s o E y 2 z S n r g d j w j r C 1 - 3 E y r h u B u z z W w 4 w q E s y j r B 1 0 8 m I g r p n B u t i q D 2 m r - B o _ x Q o x x D x q 7 k G u o 2 s C 4 y y F p x - J w 7 z T x z r Q v 6 u 6 s B 2 v h v D l o 7 a 2 s 8 N t r 6 z C u g _ Q 3 l 9 H n p 0 m H 2 t r q J o 9 2 u B 5 o t W 0 4 k g X g g _ u F w 1 n 8 H 1 j m _ E i s 3 p B 1 3 5 B 8 9 4 D 4 m u G t x j W r 6 9 D y g p B g m o 2 B q 4 y R 8 6 2 C p g j h D y i p G 0 k 1 C x q y C j t x F 6 _ y E m r h P w 4 0 P _ m g F 3 6 4 h H _ 6 t T 2 k l T x v 4 O - w w E 9 q h B h l z B y 4 g D z p w E 7 z 7 C k j 1 D 0 j P k _ p C 2 _ o B _ m Z v - - F h 2 u G _ x 9 C u _ y l B 0 o l F - q 9 E 1 o R i r 6 B r r y C o - s Q h w 1 h F h 2 p g B l p v F u h 0 z C 8 y a 7 k y r D v p m g C - 4 2 w F v i u 4 K g 5 2 B n q t B i u H o 4 c l r R 4 j g N s 1 6 C 3 k 1 Y g v g E m 4 m B g k s B g t 6 t B 4 7 j E x 2 _ F z l k C h r v B 2 h i R l k w B p 5 U y u 4 H 6 v j d _ s n B 8 6 2 G u g j l B z y Z m _ o D 7 5 x M p - 5 n B 8 v s 3 C m 9 0 x C l 0 o D r l T x q - I h z f 9 4 i B 8 9 i K p o O j x P m s k B z u W y y O 9 4 j M r s x K p 0 r B q 3 k V 5 u h F 5 7 j F n 2 L - l 5 C 2 p 3 B u 2 q B p - y B 9 q S q i 6 C 8 l 9 C h y d q x u B l - u B 2 x 7 C x - _ E h n Z w o L n x S 3 k T g k k D j - j B u 1 T 8 q a 1 4 2 B 9 - U k z M _ p L u 0 6 D k r o C k 5 S u x 6 D 7 6 J n g 5 C i r s B m v U u s a 0 h 2 B r x d 1 y N s w H y u w F j 3 g B 6 5 7 C r i 3 D 6 g 9 P s y a n t 0 B m 1 9 C o 8 k G z m 6 B z w u B - z C m 9 o E 3 h s C n 8 g Y 1 u h B m p N 6 2 W t k L u x y B 1 h D k _ 5 D h w q B 9 - 6 C 0 l E 8 g 4 D o s n E v z O m r 4 B u n b - 4 p E o 6 k F r r H x o L u s j B r m Y 9 q 8 C 4 i 3 B p h R 1 7 Z 8 i x P 4 y a 9 2 e i h k 8 B m 6 4 5 D y 4 y D p j r Q m m 2 _ E h s 2 9 B 0 2 Q _ k P n p n G 7 w w 7 B h z _ Y o 1 n D t 0 q I n n F n 3 R h x F t m g C 0 1 g D x z 0 4 E 2 7 l D k g v O 5 i 4 B m 9 W t u g B x w 2 C p h h D h r p B 9 w _ E 2 5 3 C i g n I 6 q - a 6 v - d k p K h 5 J 6 4 x W 0 _ z I _ z w B k p g B s 3 8 B 0 n s M y h u G g x m B 1 t P s x D s h t H y t P h 5 i B 0 z n D g s w H 4 x o E 9 6 6 J 8 l h z C m 1 s J z 3 y q C 1 h v L r s x F t w t I w n D 0 t Y t 3 E u 1 6 M m q r C 9 2 S z x g E 7 x i F p y j B l j r B 9 4 _ B m q 9 O 2 9 y B _ z n P m 4 X o 5 8 B l 8 h L n t _ z R g u r u H k g 0 X - i j 1 D p g G 3 6 0 b 4 _ i o I q s 3 h N o k q R x 7 _ 8 B 1 q 5 l B 8 u m E l 3 z T k n r g B - s 5 2 D p z _ r O 6 u 4 v E y k y r F 9 0 3 0 B 5 6 _ o B x o 3 3 B 8 r l 2 C h k p H j 9 g p D u g j h B 7 h - H i m i G m o x e 6 5 7 i B y j r S p m 5 S n y q B r j - 7 B 4 6 9 D y 3 5 F _ p u f 5 1 x E k p y B y q v T l 4 k G h x 5 S _ _ 5 K x 3 - C 5 7 h O 2 m o J h 7 m N - u o I 7 y h W x u x G n z 9 H 2 u p C p l o F s t 9 E k s 9 D 1 h N n h G 9 Z q 5 y B 7 1 n C h z p B m l q B 2 o - B 1 T 1 p 3 C k 2 x x G l n 3 g B r m p S 1 l l x C g 2 9 i B w 0 3 w E q 3 6 c w n s U s l 6 8 D 2 y r g B 3 g 0 L 3 y 1 I 6 m v K 9 z _ H p n j o C - 7 u U 3 4 k s a h s q C g r v o B p y v D p 3 l K 8 g z D 1 g p K 2 y 3 H - o i G p q j K 9 2 m D m 4 n G 9 g q o H w - 0 B x 5 i H o - _ m Q 9 z x v Y 3 r j z F _ h i 5 H z - j 3 L i m v q B l 3 v v F t 5 p h T h r 9 5 H g 5 s y o C x 3 0 m z B 4 4 p m _ B 0 6 u 7 M 1 h u k F p z s F m u m y B 4 5 8 C - g n 8 B 9 2 7 H l w j J 7 m n C 2 x t R v 0 9 D 1 3 k l C 5 0 w G v u h E 3 w u D i q l P u 4 i C 4 h q B 8 u x E 9 m 1 B z u 5 Y 2 _ n B 2 - w K o m 6 J 3 5 v D 0 m 4 D q u k E k q l F 9 3 q N i 4 2 N r 0 6 E p s i e h 7 v w C h z 1 V 4 3 4 p D s 9 l k B _ n 3 Y 5 s m 1 3 C j y 9 j L 9 v z i U 2 3 o 7 K 9 x 5 t P 7 u r G 2 q r 8 D 3 _ u 8 Y r 0 9 v W t r p 4 4 G 9 2 z 3 t E _ 9 x g 9 C y v x 0 q D o t 4 l S u 3 j z x B l 5 k 3 N q 3 8 _ S z g g v r C 3 5 s _ W x m l q g B 3 n u 3 G q j j 7 B p h _ k J 2 g u v C l 6 n e s z p E q 3 x w B m z k I s k q U v 5 8 B q v m z B q t 5 B o 2 s D l o t B 7 s 5 S l 8 v L 6 8 - S 7 i _ F 1 2 8 B _ 6 5 G 2 w 6 i B 1 w i l B o o 7 p B w w 1 S 0 5 p 6 Z 7 u z o h E p i g x G o h y 6 R j 9 h 4 b 2 4 0 j F g 9 r 9 8 B q t o 9 o B - q 7 3 y C q q v 5 6 C n 3 2 x B - 7 5 y B g x 4 k g B m 3 t - h F 6 v 2 n z O v 8 m m R m 1 w 5 h C 3 m n 0 h H m u j 0 O 1 p y 9 D 5 y v 5 J 2 7 5 y q B g i g 4 m B v v x l j B g i o 0 p C y - q v O - g u w H u 1 q r u B 8 g p 6 3 B 3 o w 4 Q t p l g K 9 h p n B q t 2 h K i s t j G n 1 6 2 a j i 9 h 0 B y 7 w 8 T y n u 0 r C j 8 5 q j B m n t 4 c 7 - _ 9 E u 5 z v 0 B h - 0 1 I l t 6 5 s B 5 5 r 0 D x z 8 0 B m 7 h j E y 4 k w C k j s D u 5 - M u q t V w 8 x P o 5 _ o D 7 x l d r v j U 1 4 v B i g 4 P 5 2 r K q l 0 Q s p t M j r t B n 6 w M t 3 y D u k 6 P v l h k B 8 v p C k w 3 N 2 x 7 B u q 4 K j j 7 F i 0 n b u 0 i F g x x F j 1 9 v B 4 l n t s C m r h p k B 1 g s 2 k B l 4 0 v F l p v 2 C o t j i D g 7 9 J v 3 t 5 C x j k l e 4 q _ o I i 3 6 y 5 C h i x n J m 2 - j C l _ j 5 C 4 - 2 h B v 2 k h B 8 u 6 B 4 - _ l E p o l h k V 1 - x z T y 2 6 j X 3 v h z B o r - D x y 2 R 1 3 4 h O 6 8 7 4 3 B 1 m k p C 6 1 k Q o n z H i j j z B 0 n i i B l 2 - C _ 1 r G - 6 5 R x w l M g _ 3 F r 8 5 O l q u 1 B q 5 j D r h s W p u l 8 q D v j h O 5 v j C 7 l s I s u 3 F 8 q r r B - y p O v z q C 2 m _ C x - r V 2 1 4 G q 4 s E h g g _ B 5 x l q L m k s - B 6 0 6 q B v _ s 6 D s h z 2 G p 7 n 9 C 6 k - _ L i t 7 x F w 8 k j C 3 g z e l y q S 0 p w l C n 6 y S 9 4 y Q o h l 3 M 2 3 4 _ E x k n 3 G 6 r t g D k h 1 r H j 2 h - C _ k 3 3 C 5 s u n N 5 p h c r j g s C 7 - x x C l x u K n v z - G 0 r 2 m D j 8 - _ B o z v I j 2 i q E p x p X 6 9 u c h 0 _ 4 B r 1 p t J & l t ; / r i n g & g t ; & l t ; / r p o l y g o n s & g t ; & l t ; r p o l y g o n s & g t ; & l t ; i d & g t ; 7 4 4 9 3 3 7 2 9 0 9 1 4 0 0 4 9 9 5 & l t ; / i d & g t ; & l t ; r i n g & g t ; 0 m s k y v n i q C x 5 3 1 C 4 l j n B y l 9 m B _ j h x X 8 6 4 a 8 u - s B g m 4 i C z u 2 z B 0 9 x q I r r x y F r 7 w _ K v 4 j n B y t 2 X 4 8 k b l 7 x b 4 h 3 2 B & l t ; / r i n g & g t ; & l t ; / r p o l y g o n s & g t ; & l t ; r p o l y g o n s & g t ; & l t ; i d & g t ; 7 4 4 9 3 3 7 3 2 5 2 7 3 7 4 3 3 6 1 & l t ; / i d & g t ; & l t ; r i n g & g t ; 8 y h 6 p n x t t C y G p I 9 i B l D h D 6 D o o B 0 F 2 D k O g D h G & l t ; / r i n g & g t ; & l t ; / r p o l y g o n s & g t ; & l t ; r p o l y g o n s & g t ; & l t ; i d & g t ; 7 4 4 9 3 3 8 1 1 5 5 4 7 7 2 5 8 2 5 & l t ; / i d & g t ; & l t ; r i n g & g t ; l u 4 5 2 9 z w p C s E w E 6 C i E q - H - - 6 G t B z C w s H 3 C o F l G h i 6 H w 7 B & l t ; / r i n g & g t ; & l t ; / r p o l y g o n s & g t ; & l t ; r p o l y g o n s & g t ; & l t ; i d & g t ; 7 4 4 9 3 3 8 2 1 8 6 2 6 9 4 0 9 2 9 & l t ; / i d & g t ; & l t ; r i n g & g t ; i w j p 4 l 1 p t C w C 2 J 7 l F 6 r B z D 6 C g E m C o i N 4 B w D 3 C 0 B k S i 3 B m F g S z j B p D & l t ; / r i n g & g t ; & l t ; / r p o l y g o n s & g t ; & l t ; r p o l y g o n s & g t ; & l t ; i d & g t ; 7 4 4 9 3 3 8 3 9 0 4 2 5 6 3 2 7 6 9 & l t ; / i d & g t ; & l t ; r i n g & g t ; k 5 y 0 1 6 5 n q C 5 B v D - B h C j S - C t B 9 G o D h Q 8 E & l t ; / r i n g & g t ; & l t ; / r p o l y g o n s & g t ; & l t ; r p o l y g o n s & g t ; & l t ; i d & g t ; 7 4 4 9 3 4 1 3 1 1 0 0 3 3 9 4 0 4 9 & l t ; / i d & g t ; & l t ; r i n g & g t ; l i 1 k 2 l 3 q v C v 9 B - l C 2 k H 7 _ M 5 F k E h F q D 8 4 E - 1 Q r z H w L 2 B i D _ R x Y & l t ; / r i n g & g t ; & l t ; / r p o l y g o n s & g t ; & l t ; r p o l y g o n s & g t ; & l t ; i d & g t ; 7 4 4 9 3 4 1 3 4 5 3 6 3 1 3 2 4 1 7 & l t ; / i d & g t ; & l t ; r i n g & g t ; p 9 p 7 p v z 7 u C z g E g W 1 l C 8 G t I s C z H - j C q 4 D 9 i H w D g C x U 2 W i k C o D p C g D u B & l t ; / r i n g & g t ; & l t ; / r p o l y g o n s & g t ; & l t ; r p o l y g o n s & g t ; & l t ; i d & g t ; 7 4 4 9 3 4 1 3 4 5 3 6 3 1 3 2 4 1 8 & l t ; / i d & g t ; & l t ; r i n g & g t ; p 0 4 v z 9 l 8 u C 2 G k N 3 D x H k C u F 9 G r B k D i D j C & l t ; / r i n g & g t ; & l t ; / r p o l y g o n s & g t ; & l t ; r p o l y g o n s & g t ; & l t ; i d & g t ; 7 4 4 9 3 4 2 0 6 6 9 1 7 6 3 8 1 4 5 & l t ; / i d & g t ; & l t ; r i n g & g t ; 1 g 8 0 3 o o _ u C 4 G 0 E h C m k B _ V g m B 9 r M 8 7 K l v B k q C - 1 B v - J y E s B i E k o C o q B k E w 6 C k e t H z N j m E t r B 6 l C g 5 E _ B n E s T 0 X k o B 5 J t Q i D l C z p B r x F m 1 C k O r v D 8 i B t 2 G 5 2 G 5 x B 2 W 9 Y 8 C & l t ; / r i n g & g t ; & l t ; / r p o l y g o n s & g t ; & l t ; r p o l y g o n s & g t ; & l t ; i d & g t ; 7 4 4 9 3 4 5 3 6 5 4 5 2 5 2 1 4 8 1 & l t ; / i d & g t ; & l t ; r i n g & g t ; r y - o v 2 u 9 u C s E 1 F 6 C i E l n I v K q B x c i a i H 5 H j D 9 E h V 0 9 B q L 1 E 0 H 2 B 9 G g C j J j M 1 n C p j E & l t ; / r i n g & g t ; & l t ; / r p o l y g o n s & g t ; & l t ; r p o l y g o n s & g t ; & l t ; i d & g t ; 7 4 4 9 3 4 5 3 6 5 4 5 2 5 2 1 4 8 2 & l t ; / i d & g t ; & l t ; r i n g & g t ; x 7 t u p 1 w 9 u C r c y C r I m E m G y Y 1 G 2 F 6 H h E 7 D & l t ; / r i n g & g t ; & l t ; / r p o l y g o n s & g t ; & l t ; r p o l y g o n s & g t ; & l t ; i d & g t ; 7 4 4 9 3 4 5 5 0 2 8 9 1 4 7 4 9 4 5 & l t ; / i d & g t ; & l t ; r i n g & g t ; w 3 9 x - u s k u C m h C - t G k h C z F 7 F j F x s K x _ D j - D v O z H 6 1 K w 6 L v C 0 F o D t q B 5 y Q i D 1 v I 2 9 F h q B _ C & l t ; / r i n g & g t ; & l t ; / r p o l y g o n s & g t ; & l t ; r p o l y g o n s & g t ; & l t ; i d & g t ; 7 4 4 9 3 4 5 5 0 2 8 9 1 4 7 4 9 4 6 & l t ; / i d & g t ; & l t ; r i n g & g t ; t j - n 0 u 2 y u C u J g N t I s G k G 4 w J v C j N 3 E - I 1 - I & l t ; / r i n g & g t ; & l t ; / r p o l y g o n s & g t ; & l t ; r p o l y g o n s & g t ; & l t ; i d & g t ; 7 4 4 9 3 4 5 5 0 2 8 9 1 4 7 4 9 4 7 & l t ; / i d & g t ; & l t ; r i n g & g t ; x 0 z g q 3 3 s u C r D y E 4 C l D k e i U t B x C 4 F m F q 0 B h M & l t ; / r i n g & g t ; & l t ; / r p o l y g o n s & g t ; & l t ; r p o l y g o n s & g t ; & l t ; i d & g t ; 7 4 4 9 3 4 5 5 0 2 8 9 1 4 7 4 9 4 8 & l t ; / i d & g t ; & l t ; r i n g & g t ; _ y m w 2 u 7 z u C x F _ G v d w e 2 E 6 J 1 D l D h D 3 R g G v E k P 6 i B 2 B g 0 D 8 g B h G & l t ; / r i n g & g t ; & l t ; / r p o l y g o n s & g t ; & l t ; r p o l y g o n s & g t ; & l t ; i d & g t ; 7 4 4 9 3 4 5 5 0 2 8 9 1 4 7 4 9 4 9 & l t ; / i d & g t ; & l t ; r i n g & g t ; j _ j r r _ m 9 u C 7 t C p I 3 D j F 5 R 2 I q D - Q z E r G u H & l t ; / r i n g & g t ; & l t ; / r p o l y g o n s & g t ; & l t ; r p o l y g o n s & g t ; & l t ; i d & g t ; 7 4 4 9 3 4 5 5 0 2 8 9 1 4 7 4 9 5 0 & l t ; / i d & g t ; & l t ; r i n g & g t ; p 2 0 g h m i 9 u C s E - 4 E 3 F p F _ G w y B 0 r F 3 S w y H 3 x F n l C 4 J 7 F o G u j D 0 w C o j G 0 P i i B v E 5 C k F 7 Y 2 D y D 5 Q h f 6 T s - B 7 C 1 G h N z q C y _ B y o B y D j K x q B - D _ C & l t ; / r i n g & g t ; & l t ; / r p o l y g o n s & g t ; & l t ; r p o l y g o n s & g t ; & l t ; i d & g t ; 7 4 4 9 3 6 3 5 4 1 7 5 4 1 1 8 1 5 1 & l t ; / i d & g t ; & l t ; r i n g & g t ; j y 7 o n x t v t C m 5 B l I x s M i z M v D 2 C m H q C 8 I x 3 M x C q v B 5 p C - G j y H r G 8 E & l t ; / r i n g & g t ; & l t ; / r p o l y g o n s & g t ; & l t ; r p o l y g o n s & g t ; & l t ; i d & g t ; 7 4 5 0 0 8 1 2 1 3 6 0 9 4 1 0 5 6 1 & l t ; / i d & g t ; & l t ; r i n g & g t ; p s u - h w j 8 q C n X x F 4 J 4 C 1 B - R g M 7 U o L 7 J l J 7 I 9 L & l t ; / r i n g & g t ; & l t ; / r p o l y g o n s & g t ; & l t ; r p o l y g o n s & g t ; & l t ; i d & g t ; 7 4 5 0 0 8 1 2 1 3 6 0 9 4 1 0 5 6 2 & l t ; / i d & g t ; & l t ; r i n g & g t ; 5 _ s 7 q 8 i k r C r 9 i u I v 0 8 k B q h r F w z 0 1 B 0 h 3 q E l l 3 U m g 1 D & l t ; / r i n g & g t ; & l t ; / r p o l y g o n s & g t ; & l t ; r p o l y g o n s & g t ; & l t ; i d & g t ; 7 4 5 0 0 8 1 3 1 6 6 8 8 6 2 5 6 6 5 & l t ; / i d & g t ; & l t ; r i n g & g t ; 1 1 2 8 q 3 z 5 s C w Q y J 4 J k H s U - g B 2 4 D l F v S u e 8 l B j c o Z z b 1 B x T 4 8 E p r E j 1 B 8 e 5 F s C g J 5 N 6 L x l D s o B r l B p z E r R 7 q B t x B t e 3 v M r q B u O s T 5 f x V 6 H j E j J l M s p E - n C g n B _ N v - B 1 d & l t ; / r i n g & g t ; & l t ; / r p o l y g o n s & g t ; & l t ; r p o l y g o n s & g t ; & l t ; i d & g t ; 7 4 5 0 0 8 3 6 5 3 1 5 0 8 3 4 7 1 5 & l t ; / i d & g t ; & l t ; r i n g & g t ; 3 8 x w 0 k p m r C y 7 n D w 8 q B g r 5 C g 6 N l m x B 1 i w C r l 1 K & l t ; / r i n g & g t ; & l t ; / r p o l y g o n s & g t ; & l t ; r p o l y g o n s & g t ; & l t ; i d & g t ; 7 4 5 0 0 8 3 9 9 6 7 4 8 2 1 8 3 6 9 & l t ; / i d & g t ; & l t ; r i n g & g t ; 5 6 _ 1 2 g 5 j r C 5 2 f _ 7 4 B 0 o 2 C z _ i E m 7 k C i t 1 B 2 h u B r k v E m z c k g 6 B 4 0 z B q 4 o B 5 - x B x u c k 8 T & l t ; / r i n g & g t ; & l t ; / r p o l y g o n s & g t ; & l t ; r p o l y g o n s & g t ; & l t ; i d & g t ; 7 4 5 0 0 8 3 9 9 6 7 4 8 2 1 8 3 7 0 & l t ; / i d & g t ; & l t ; r i n g & g t ; q q 9 8 6 t t m r C j I g H s G t H w F 4 F r G j G & l t ; / r i n g & g t ; & l t ; / r p o l y g o n s & g t ; & l t ; r p o l y g o n s & g t ; & l t ; i d & g t ; 7 4 5 0 0 8 4 2 7 1 6 2 6 1 2 5 3 1 3 & l t ; / i d & g t ; & l t ; r i n g & g t ; p s 0 z 6 u s v s C l I 5 F s G k G i s m C g I q I l E l G x - t C & l t ; / r i n g & g t ; & l t ; / r p o l y g o n s & g t ; & l t ; r p o l y g o n s & g t ; & l t ; i d & g t ; 7 4 5 0 0 8 4 2 7 1 6 2 6 1 2 5 3 1 4 & l t ; / i d & g t ; & l t ; r i n g & g t ; 4 u n x y p u 6 r C z O 4 y C v u C t i B v L 7 F u G 5 0 B 5 s C g x B 3 p E z _ C 5 E 6 B 1 C y I y D w o B v V w o B q D n b 1 N 6 B o I 3 C r C k S t G 2 W - P 5 j E r 4 D - T s m B & l t ; / r i n g & g t ; & l t ; / r p o l y g o n s & g t ; & l t ; r p o l y g o n s & g t ; & l t ; i d & g t ; 7 4 5 0 0 8 4 2 7 1 6 2 6 1 2 5 3 1 5 & l t ; / i d & g t ; & l t ; r i n g & g t ; s 3 w k n y u 6 q C 5 B 0 C 5 i B 2 V m J q G m G 9 z B g I w D m d o F i F 4 1 E 7 D & l t ; / r i n g & g t ; & l t ; / r p o l y g o n s & g t ; & l t ; r p o l y g o n s & g t ; & l t ; i d & g t ; 7 4 5 0 0 8 4 2 7 1 6 2 6 1 2 5 3 1 6 & l t ; / i d & g t ; & l t ; r i n g & g t ; n - p 7 9 6 t y s C m o P 8 G p F z B 9 _ C s h l C 9 E u c 0 F h K h E _ N 7 k d n G z x G & l t ; / r i n g & g t ; & l t ; / r p o l y g o n s & g t ; & l t ; r p o l y g o n s & g t ; & l t ; i d & g t ; 7 4 5 0 0 8 4 3 4 0 3 4 5 6 0 2 0 4 9 & l t ; / i d & g t ; & l t ; r i n g & g t ; i i 8 5 x 1 z z q C 0 y y F 2 z v p B 7 z 7 a 4 q h B s g o C n - x D 6 k t B _ 1 w B y u 7 F w s 5 B k k y C j r r I r j M _ n w t B q m r d u - M j j P & l t ; / r i n g & g t ; & l t ; / r p o l y g o n s & g t ; & l t ; r p o l y g o n s & g t ; & l t ; i d & g t ; 7 4 5 0 0 8 4 3 4 0 3 4 5 6 0 2 0 5 0 & l t ; / i d & g t ; & l t ; r i n g & g t ; 9 x 6 z 4 y h o r C _ 7 C - - D 2 G v i R s 6 B y 6 B o 8 D n D h F 3 z B w l B 1 D i E - E 5 M o 4 E l V 3 r B 2 - F - p C y o B 8 X 2 o B s 4 C y 2 B o D 0 H 8 N - i E 7 I 5 D & l t ; / r i n g & g t ; & l t ; / r p o l y g o n s & g t ; & l t ; r p o l y g o n s & g t ; & l t ; i d & g t ; 7 4 5 0 0 8 4 6 4 9 5 8 3 2 4 7 3 6 1 & l t ; / i d & g t ; & l t ; r i n g & g t ; _ 7 n q 5 4 y 6 q C 8 Z z F 2 C 1 D 3 H j D - C i G s D 2 o B o D k F - D 8 C & l t ; / r i n g & g t ; & l t ; / r p o l y g o n s & g t ; & l t ; r p o l y g o n s & g t ; & l t ; i d & g t ; 7 4 5 0 0 8 4 6 4 9 5 8 3 2 4 7 3 6 2 & l t ; / i d & g t ; & l t ; r i n g & g t ; 5 g 3 t q z x 6 q C 2 Q l I p I p P u G g Q 4 P n K s D 1 C u I x G t G h J - D 8 E & l t ; / r i n g & g t ; & l t ; / r p o l y g o n s & g t ; & l t ; r p o l y g o n s & g t ; & l t ; i d & g t ; 7 4 5 0 0 8 5 1 3 0 6 1 9 5 8 4 5 1 3 & l t ; / i d & g t ; & l t ; r i n g & g t ; q 0 1 r r 0 u 6 r C 6 Z _ M g R h C 1 B _ I n W 3 0 C _ i D j s N y n F t H 1 b 6 I s Y 4 O k 2 D q T l E l G 5 3 D w 7 B v 3 P - 6 E j w J & l t ; / r i n g & g t ; & l t ; / r p o l y g o n s & g t ; & l t ; r p o l y g o n s & g t ; & l t ; i d & g t ; 7 4 5 0 0 8 5 3 7 1 1 3 7 7 5 3 0 9 6 & l t ; / i d & g t ; & l t ; r i n g & g t ; n _ 6 - r 1 9 8 r C w J z F 2 E 1 H v K _ L q D y F 7 J 2 K 6 N 1 I & l t ; / r i n g & g t ; & l t ; / r p o l y g o n s & g t ; & l t ; r p o l y g o n s & g t ; & l t ; i d & g t ; 7 4 5 0 0 8 5 4 3 9 8 5 7 2 2 9 8 3 4 & l t ; / i d & g t ; & l t ; r i n g & g t ; 4 5 3 1 x 8 z 5 r C u J 8 G v I w M 3 W j O t H i L v E y D v x B j Z 4 R & l t ; / r i n g & g t ; & l t ; / r p o l y g o n s & g t ; & l t ; r p o l y g o n s & g t ; & l t ; i d & g t ; 7 4 5 0 0 8 5 4 3 9 8 5 7 2 2 9 8 3 5 & l t ; / i d & g t ; & l t ; r i n g & g t ; t r 4 i m 5 h 6 q C m m t D s i O p _ h I z 3 2 K 1 8 0 S o y r E _ q q B t p y D m o D q 1 - B - q 5 C 0 2 C t 0 Z 5 l g D & l t ; / r i n g & g t ; & l t ; / r p o l y g o n s & g t ; & l t ; r p o l y g o n s & g t ; & l t ; i d & g t ; 7 4 5 0 0 8 5 4 3 9 8 5 7 2 2 9 8 3 6 & l t ; / i d & g t ; & l t ; r i n g & g t ; o 4 w t 3 5 g 3 r C g V 1 X 5 F n D j D t K x R y c j N 1 E 0 H 3 P m K & l t ; / r i n g & g t ; & l t ; / r p o l y g o n s & g t ; & l t ; r p o l y g o n s & g t ; & l t ; i d & g t ; 7 4 5 0 0 8 5 4 3 9 8 5 7 2 2 9 8 3 7 & l t ; / i d & g t ; & l t ; r i n g & g t ; 8 w x 5 k k 0 3 r C w C w E 4 C l D j D 6 5 C 7 E s Y u 6 L g L 5 J t C i F s o D 3 p B o u F y r C & l t ; / r i n g & g t ; & l t ; / r p o l y g o n s & g t ; & l t ; r p o l y g o n s & g t ; & l t ; i d & g t ; 7 4 5 0 0 8 5 4 3 9 8 5 7 2 2 9 8 3 8 & l t ; / i d & g t ; & l t ; r i n g & g t ; r k w p 2 k z 5 r C y G 0 J 0 E m H q G 8 I p H s F y F 0 F r B 2 B - P j G 6 E & l t ; / r i n g & g t ; & l t ; / r p o l y g o n s & g t ; & l t ; r p o l y g o n s & g t ; & l t ; i d & g t ; 7 4 5 0 0 8 5 8 5 2 1 7 4 0 9 0 2 4 1 & l t ; / i d & g t ; & l t ; r i n g & g t ; u o i v z i 7 y r C w C v D i H p S t H 5 G 1 E 6 K - D j C & l t ; / r i n g & g t ; & l t ; / r p o l y g o n s & g t ; & l t ; r p o l y g o n s & g t ; & l t ; i d & g t ; 7 4 5 0 0 8 5 8 8 6 5 3 3 8 2 8 6 0 9 & l t ; / i d & g t ; & l t ; r i n g & g t ; w v r p u q m j r C l t x F q y 2 D 8 y g D h r I p I 3 D j D 6 j B 7 C g o B s p M 3 o V 9 l D q 2 h C z r B s 8 I _ 5 j B g p p B r V 0 D r G j G & l t ; / r i n g & g t ; & l t ; / r p o l y g o n s & g t ; & l t ; r p o l y g o n s & g t ; & l t ; i d & g t ; 7 4 5 0 0 8 5 8 8 6 5 3 3 8 2 8 6 1 0 & l t ; / i d & g t ; & l t ; r i n g & g t ; w 0 v n _ 6 w 4 q C o f 7 O x D m H - B 1 F z X x D 1 D i E i M _ H 3 m E 3 J 3 f n E m S 2 R & l t ; / r i n g & g t ; & l t ; / r p o l y g o n s & g t ; & l t ; r p o l y g o n s & g t ; & l t ; i d & g t ; 7 4 5 0 0 8 5 8 8 6 5 3 3 8 2 8 6 1 1 & l t ; / i d & g t ; & l t ; r i n g & g t ; v y j l 5 _ k j r C g a v D i H z H 8 D i I _ O _ B j E i D 8 C & l t ; / r i n g & g t ; & l t ; / r p o l y g o n s & g t ; & l t ; r p o l y g o n s & g t ; & l t ; i d & g t ; 7 4 5 0 0 8 5 9 2 0 8 9 3 5 6 6 9 7 7 & l t ; / i d & g t ; & l t ; r i n g & g t ; 4 i - 3 - v 1 z r C g o s B u o o C n 7 R r p J 5 4 v J r k d g l M & l t ; / r i n g & g t ; & l t ; / r p o l y g o n s & g t ; & l t ; r p o l y g o n s & g t ; & l t ; i d & g t ; 7 4 5 0 0 8 5 9 5 5 2 5 3 3 0 5 3 4 5 & l t ; / i d & g t ; & l t ; r i n g & g t ; j 9 v z 3 r 5 z r C j I 1 F 1 D i J - E k C y F 1 E o O j G & l t ; / r i n g & g t ; & l t ; / r p o l y g o n s & g t ; & l t ; r p o l y g o n s & g t ; & l t ; i d & g t ; 7 4 5 0 0 8 5 9 8 9 6 1 3 0 4 3 7 1 3 & l t ; / i d & g t ; & l t ; r i n g & g t ; h p k x v - o 6 r C t c y J M u E g s B h C l D - E s F B - _ E y D t C i F _ C & l t ; / r i n g & g t ; & l t ; / r p o l y g o n s & g t ; & l t ; r p o l y g o n s & g t ; & l t ; i d & g t ; 7 4 5 0 0 8 5 9 8 9 6 1 3 0 4 3 7 1 4 & l t ; / i d & g t ; & l t ; r i n g & g t ; q y k s m m 0 5 q C y J 1 F 3 D g J c r E o I 2 B p C n C j C & l t ; / r i n g & g t ; & l t ; / r p o l y g o n s & g t ; & l t ; r p o l y g o n s & g t ; & l t ; i d & g t ; 7 4 5 0 0 8 5 9 8 9 6 1 3 0 4 3 7 1 5 & l t ; / i d & g t ; & l t ; r i n g & g t ; 4 q 5 9 4 w j 6 r C t D w E 4 C s C m M v K k C 6 B 9 G t G _ m B j C & l t ; / r i n g & g t ; & l t ; / r p o l y g o n s & g t ; & l t ; r p o l y g o n s & g t ; & l t ; i d & g t ; 7 4 5 0 0 8 6 0 2 3 9 7 2 7 8 2 0 8 1 & l t ; / i d & g t ; & l t ; r i n g & g t ; 6 3 l p j 3 2 l 1 C s E l 2 D v i R o v L g 1 O m E g E k C 4 B 2 F h n E 6 t E o 6 e z 0 I r B p C i D j C & l t ; / r i n g & g t ; & l t ; / r p o l y g o n s & g t ; & l t ; r p o l y g o n s & g t ; & l t ; i d & g t ; 7 4 5 0 0 8 6 1 6 1 4 1 1 7 3 5 5 5 3 & l t ; / i d & g t ; & l t ; r i n g & g t ; 3 w o r j m 3 k 1 C t D 8 m E 6 1 T p I m E x H m v H s - B s g E 0 u C g 3 D h J 4 1 E 7 D & l t ; / r i n g & g t ; & l t ; / r p o l y g o n s & g t ; & l t ; r p o l y g o n s & g t ; & l t ; i d & g t ; 7 4 5 0 0 8 7 3 9 8 3 6 2 3 1 6 8 0 1 & l t ; / i d & g t ; & l t ; r i n g & g t ; 3 w - 0 u 2 3 i r C 2 x Z 0 n K 8 G 4 E x H _ F g 3 C h V w X 5 m E p 1 G y D t C i F 8 C & l t ; / r i n g & g t ; & l t ; / r p o l y g o n s & g t ; & l t ; r p o l y g o n s & g t ; & l t ; i d & g t ; 7 4 5 0 0 8 7 4 6 7 0 8 1 7 9 3 5 3 7 & l t ; / i d & g t ; & l t ; r i n g & g t ; w q 8 6 h u y l 1 C 1 O h 9 G M 0 k H p g K 6 C j F 8 D r E 6 u w B n B m 2 B 3 C 2 B i F 8 C & l t ; / r i n g & g t ; & l t ; / r p o l y g o n s & g t ; & l t ; r p o l y g o n s & g t ; & l t ; i d & g t ; 7 4 5 0 0 8 7 6 7 3 2 4 0 2 2 3 7 4 5 & l t ; / i d & g t ; & l t ; r i n g & g t ; n y u n o z s l 1 C _ n P 2 6 K y E n D g E 8 D g _ J 3 y O 9 m H w j E w F _ X m D i F t - B u 0 U & l t ; / r i n g & g t ; & l t ; / r p o l y g o n s & g t ; & l t ; r p o l y g o n s & g t ; & l t ; i d & g t ; 7 4 5 0 0 9 0 6 6 2 5 3 7 4 6 1 7 6 1 & l t ; / i d & g t ; & l t ; r i n g & g t ; - w o j x v 4 6 q C k i I 8 r L _ 7 C 8 G 1 D q C h D - h F j 0 B g Q w p B r E - G P y P _ I 9 C j r F n k J h N j R t C h E x w B r 5 C l w B & l t ; / r i n g & g t ; & l t ; / r p o l y g o n s & g t ; & l t ; r p o l y g o n s & g t ; & l t ; i d & g t ; 7 4 5 0 0 9 0 6 6 2 5 3 7 4 6 1 7 6 2 & l t ; / i d & g t ; & l t ; r i n g & g t ; t _ g i s o y 8 r C j k Z _ G 4 j o M o 9 M 2 r M h h f l s V r s n B x g j B & l t ; / r i n g & g t ; & l t ; / r p o l y g o n s & g t ; & l t ; r p o l y g o n s & g t ; & l t ; i d & g t ; 7 4 5 0 0 9 2 9 6 4 6 3 9 9 3 2 4 1 7 & l t ; / i d & g t ; & l t ; r i n g & g t ; q x 0 7 _ 6 2 w q C j I i H 1 B k x B - R u 7 E i 6 C 7 C u D 0 D 0 B o S i S q b 9 3 N & l t ; / r i n g & g t ; & l t ; / r p o l y g o n s & g t ; & l t ; r p o l y g o n s & g t ; & l t ; i d & g t ; 7 4 5 0 0 9 3 1 0 2 0 7 8 8 8 5 8 8 9 & l t ; / i d & g t ; & l t ; r i n g & g t ; 7 1 y n h z 7 0 q C j I v L m E o G p H y 7 E _ I 4 3 B 6 D 2 S x C 1 C q F y K u q S v j B & l t ; / r i n g & g t ; & l t ; / r p o l y g o n s & g t ; & l t ; r p o l y g o n s & g t ; & l t ; i d & g t ; 7 4 5 0 0 9 3 4 4 5 6 7 6 2 6 9 5 6 9 & l t ; / i d & g t ; & l t ; r i n g & g t ; v i x v q 5 o 6 r C s y B t D 6 G l T u 8 C q 7 D 5 9 B _ G n F o q B 9 N w j B 8 n B 4 S n B g u G 4 X h K i 2 C _ K j Z s H & l t ; / r i n g & g t ; & l t ; / r p o l y g o n s & g t ; & l t ; r p o l y g o n s & g t ; & l t ; i d & g t ; 7 4 5 0 0 9 3 4 8 0 0 3 6 0 0 7 9 3 7 & l t ; / i d & g t ; & l t ; r i n g & g t ; v 6 y _ i n x 6 q C w C w E 4 C n D h F 6 P v B x C q I m F w K 3 P & l t ; / r i n g & g t ; & l t ; / r p o l y g o n s & g t ; & l t ; / r l i s t & g t ; & l t ; b b o x & g t ; M U L T I P O I N T   ( ( 8 . 0 7 4 3 8 4 8 6 8 5 3 5 6 6   5 4 . 5 5 9 0 5 6 4 5 9 2 7 9 8 ) ,   ( 1 5 . 1 9 7 2 1 2 7 2 7 5 3 8 6   5 7 . 7 5 2 2 4 8 4 1 9 4 4 9 ) ) & l t ; / b b o x & g t ; & l t ; / r e n t r y v a l u e & g t ; & l t ; / r e n t r y & g t ; & l t ; r e n t r y & g t ; & l t ; r e n t r y k e y & g t ; & l t ; l a t & g t ; 5 9 . 6 7 4 9 7 2 5 3 & l t ; / l a t & g t ; & l t ; l o n & g t ; 1 4 . 5 2 0 8 5 8 7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3 8 5 6 6 3 1 1 1 2 3 7 2 0 6 0 5 1 & l t ; / i d & g t ; & l t ; r i n g & g t ; u 6 y x 8 - v l w E _ w 0 D j p - D s x O _ q i F 1 - u F t q 9 F t m n G 2 r b 6 w 3 N l i B 1 1 D h u u H x F m B 3 t q F u o w F y n e w y - B 4 5 5 F v u 9 F 1 r i G y z j G 1 7 k G u m D s 6 p J u k m G 3 x K 2 7 p J v q l J t q - I r s 5 I 5 z 7 D 7 7 c 3 h l I 3 F 4 h - C _ J p T q 6 y H t z m H v g 8 G 0 s w G u s h G h k 0 F l 6 x B l 8 h B 2 3 3 E z I 3 D s u n H n w k I i p j J o 8 7 J k 4 4 K z o 9 B _ j i E y 1 k M y 6 5 M l F u 5 2 L y 0 9 L 2 x k M 6 w r M x 0 B n 8 2 K g j 0 I 4 j K v n - L g h 6 L I 8 h 9 H _ D s - 2 I h 0 v I i w l I p y 7 H g M 9 g 7 G o _ _ G u 9 x G 8 5 i G w 8 k C 0 4 5 L z k j K n y H 0 _ Z y 7 x E 0 0 t K - U j W l 6 k E u 6 5 D 7 9 E 0 9 n L 7 1 2 M 4 S q o 8 C o y 6 C 3 8 N v o i H 9 4 v H o v 5 H l n m I w X s j L k I t E v 1 n H W z J 9 i t H j r 1 H j 9 _ C 7 t l B 5 y g I z l S h 8 u E j m p I 8 0 q I u 1 q I w D s - k L 1 C 0 F x 0 6 M x E y u z I - i v I q 8 n I v _ 9 H - 2 n B 6 5 1 C o 6 1 C w 9 j B 4 g 8 G k k v G w T 6 v v P y 9 u N j u p J 7 3 F q o k O x M 7 v v H w y h I q 5 1 I _ o I 7 0 q G h x 1 J 7 n s J r M 6 n t K v z 4 K h E 2 n m W y 0 v W l n t W p h - V j U - g o N H 6 4 3 M r t O i s 6 F o W r t 9 E 2 k s F 4 n l F 3 _ h B h 6 n G x 9 9 F i w j B p q 9 E t 6 L 6 l o H 3 I v w 2 N k 9 l M 8 E z u y E y h r E 0 5 g E q _ 2 D s p G r 3 B q i n C & l t ; / r i n g & g t ; & l t ; / r p o l y g o n s & g t ; & l t ; r p o l y g o n s & g t ; & l t ; i d & g t ; 7 4 3 0 5 4 9 9 5 1 8 8 6 6 5 5 5 3 1 & l t ; / i d & g t ; & l t ; r i n g & g t ; x 2 r 4 y u _ 2 1 C v z t E l x 6 E 0 l p F 8 o 3 F r D 3 6 k B 7 t 5 D w t 7 C i 7 w P k g r B x l C 9 r w B h o g C g i t H z 2 2 H q x g I 4 h C 7 u h D y 8 x O 6 1 Y 2 z I 8 s R 9 - x E o 9 S 1 k j C 4 t i C y r B 7 _ t B n 5 c t r I 5 g E k 8 C s 0 n D l L i 4 m C t 1 g B 9 - _ E 9 2 c 0 t m B X 3 g U i q 7 B h L g h O q p C p i u J 9 p x F - 7 a _ l e h p Q s h w N u s R i m 8 J j 6 q Q k - x R 8 y C t j L - - F l s 5 B q g M p h R s f z 9 y P l 8 I 8 5 5 C 5 0 x B x l i J 4 4 p J w l 4 C q - W 4 7 p C n l F x 4 s B r n s D h h D 9 j l J k V i - g C p u C s _ P m y E 5 1 7 G 1 z x B o 1 Y z s u H x g E _ i W p 9 6 F 6 u U m 3 y D 3 4 w C 6 l g B v 1 h C 3 0 q N p 2 L _ M 7 u B m 2 k F - 6 b p 2 L 4 n y B t 2 g B x 3 - C 7 O r 4 R z 7 I q l z C 4 6 p B i l B 7 1 6 B r j r J _ 3 0 B 6 3 v B 1 u B 8 q 7 B t 6 k B 8 q b t F 3 r 1 B n 1 h B q p G w z l B 8 v v M g - L w 2 I 5 - 7 B l 3 c 3 t C n 7 x E h y t C t h 2 F n 1 e k y B h G m z 3 M h l s L u 0 C u g B q n H y o x L n - n K g W 0 y D 4 g 6 E 8 s g B w 6 n B u 5 i E v 8 3 D o y H q z l B s u _ F _ v y G 3 8 o H p m 8 H n y N k x u B z 6 _ B q _ k H y 4 v B r j B m _ o E o 5 8 D n u Q g - r M n 2 i B 7 8 k D s 5 B z O 8 i 1 E h o B l t n E u 6 t F 9 8 6 F 2 _ l G 2 h w G z 2 7 G h 1 j H 5 l C t 7 i Q 1 r I t y F 6 n e v x n E p p r J z F z j m C 1 j m C v n 8 I 0 f k u 7 B v D 3 5 r H t x u H 9 x u H j q x H 4 _ v H t 8 r H 0 x q H m p h B p i 5 C h d _ i I v 2 h B y J 4 l h B - l a u 5 5 K 5 m p B 8 m H l 5 C _ 3 M x s y E 4 j M p g D p D 7 6 5 D _ i H r p n B x 6 9 D j j D w m 8 E v o w E r 4 h E 5 2 C g z x I s 7 1 J - t 3 K x h 8 I z t G 8 M o 3 v B o o 3 L 4 j m I w x 9 I p 8 G o j W l z 1 D 1 w K j _ t B z 4 _ P 9 z 1 D 3 u B - 1 L p k 2 I 0 5 B 7 g R 3 m j D 0 v j B r 8 0 K v 0 q B m K - s s C s z l C 3 i r M h v W l q X i 5 r I 5 8 t B n x X m g w B 7 9 t I n 9 _ I 2 y I 5 h K v l u B i 0 y D x 0 V 9 s G r q I m b 5 u o R 1 6 r P p 3 n N 8 v v M 1 p 5 B u 2 8 B - - Q g 8 S _ s B 6 7 F h 8 V v _ 8 M s u q L 3 1 W x l R w s h B r j V - n 8 Q z 4 D s w 4 N r j N y - y R 2 4 p Q 8 C i k 4 L i i w K k o q J k p 8 D z 0 e j r 6 s D k 0 6 L v 8 O 6 v r F _ 0 Q k t 7 C - h U 7 h o L x w S z j 5 I 5 j l J o 9 N u w D 2 g m G y y E z i m C p 8 _ B z y N j 6 _ P 6 5 B i s 4 S 6 x 4 D 3 8 G s r k B n j - E n w 5 D 5 g D t l C 3 3 6 K 1 z 1 L v X k k S s 2 o B k m E h y N n s 1 B m B 5 4 j B n X l 4 j B i 4 F l y P 1 q l E p r 5 D y q l B s y 1 P - 5 L i v 9 C w h T 0 x n D 9 8 M o y C m y H p 6 U l q I 4 l E l n U _ s h B t u Q q y D l v 0 H 0 N 8 t _ B y 0 C j q 4 B 0 x h G 2 9 K - 3 D k t f l n L j i P w w y B i 3 I y g B o t P y m B q y R s i 0 M p 5 r Q _ s z K s p E x - B o t q J g q 7 I v m R z 5 C - - n E 0 w g a 1 t D h v 0 B l t 9 L g 0 b 9 h 7 C 8 s 6 B v m z B n n R 4 i w B h 4 W s H r 9 V n 8 - I g _ D 7 Y 1 l 3 G r m s E 9 i P i l q B v v E 5 _ x B 8 3 r C 4 m q C x i x I w q 8 E m i F 1 1 _ J w z w J t x J 3 j B 8 l s F n p y D h w T o 5 M j h o E p x u D g z R m q x B h u p C j n R p t O t s q G l g H _ N 2 v h B y 3 s I u _ m I o 9 _ D v u v G 2 v V z 3 W 3 P w 8 T j r 6 N C 4 p E x y x T j p 3 S u 8 T 0 m 6 C z k l B h _ 1 M j y p B 4 0 h G 0 k X k 2 r C 1 9 f o 2 5 P u 4 - N 6 o E z s y E l 6 l E p 3 v E j - _ E r c - 2 C j 1 k G v 0 z D 0 m p F 7 r x F w k 8 F y - l G v 4 E k 9 S 4 z Y 8 l E h 9 g B 8 m v E 0 2 I 8 z B s g B z n s H n m s H r x N y 1 5 C _ y M - u T 1 k z B n g 3 B 1 8 u J v 3 B u u F u 9 4 D o y b j n L 4 n 6 F 3 z - H 1 3 E 6 n J i 5 g E V 7 9 3 D 2 j X g 3 I g l k C v - G 1 0 3 C k 1 a z t Y 4 w 9 C q r K 6 z B p t D g 1 l C r 0 s D i x 9 C v 9 g B p _ d q j C _ 1 1 P h 9 e 7 7 q C 0 R o n 6 F 4 s B o 7 B u q 2 B h h V q m B w r C x P h - 1 D l 6 l E 3 2 C x l Y m 0 T i s g B 9 x P x l g C 9 r J 6 U k j S i r B 7 i o B k p S 4 w n B y 8 W v u n C t 8 t B r 3 R 2 y s E 4 0 T p 6 k B 0 G 4 9 v C z x 6 J u - L 5 k j D l p Q 5 5 b g r b n 9 l B 6 s s N 1 s J q r F X j 3 m Q l L 7 q D y l z C i s i E w u m E u 5 p C i V k p i H k i t H 8 q r C k q c x 4 E h u q B 8 p C r l v B g k H t 2 V s m u T w 9 S 9 1 t C 4 z n B v z o D o v a 4 z 2 D 7 j 8 B - S 8 5 1 O 0 0 M r 4 6 B k 7 m C i 0 I z 2 t C r 9 - F 9 x S r 3 V k k 2 B 0 q l P i 2 g D r i R w z 4 D m w g E - _ a v 7 2 H g n k D m 2 8 K - 9 U 8 r c - _ k I v 6 2 B 3 i R m u b 4 j z J m t o C g 6 4 B 0 l W p u 8 C g 6 F w u t B 3 l m C y E g 6 F x 2 k C 7 s H x D k x D q g X l r l J 4 - E 7 g G n 5 e y v l B 7 u s G 3 _ k B l m F 1 n 0 B 6 l 2 B 9 y W 0 l B h x 1 B - g w E y p 9 C j g K s j r B v L n 3 d j q u N n m s O o r k B m 3 9 H n - y P 5 c q 1 G o y o E j j U g 7 x I _ 3 3 I o o e n L o u v K w x 8 K h 0 P r 1 6 C z 4 2 B n - J j s i G u 4 m J k 5 m J r k L w s k B s 8 m C g 5 4 B o 8 0 I p w w I o i v I z 7 n I j l 4 B l 9 b x r M - 0 g B 3 - _ H 1 h 8 B 5 l v C q y _ F 8 - L 2 n 8 J y h C x k _ K g 7 p L 0 y E m B w 4 2 V 1 m 6 W 8 2 T v h v Q q 2 5 X w E n _ u G x t s G 0 l r G 7 9 p G x 2 D _ - s C l p 8 C l 5 i Q v t j R h v B 1 8 m Q v _ x S v r D o j r G 0 0 t G i 1 t G l _ u G - y F s V t L w x 7 C q w q H z l p H 9 j 0 C j 8 j B o w i H _ x g E 0 1 M p 3 2 G h z x G l g q G - B i y i C 9 u J 7 u X z h 2 L v n 7 K 6 q s B 3 1 9 D s h h J s o 6 B 9 t 3 C m z _ L _ 5 m L n 0 - D - l l D 0 2 7 N 4 z E s 1 l P u n D r v C w q p N 9 g 9 L w s B n d m 0 1 H g g B o t t H l i 8 G o o E r u 0 E y k 6 F v d g 9 2 D r s 3 D 6 e 6 3 F l k t I 4 s s J - _ m K v 8 Z l i 9 F i B 4 7 P 3 u z F 3 z 6 F q k B n w m P 4 k 8 P o n w Q j w _ Q k k D u w w D p i Y k g y H x z D y - x H 4 - R o - - D 4 m v H m 4 p H 9 m B 1 1 m G k _ i G j u P - x V z u g K w s o K n 8 B r k C w 4 B x o 7 G h 8 9 G s e l S - o H 6 y s V x 2 4 N w i d z 1 9 C i k B 2 g y K _ - x K n r w K - i t K 8 n o K 8 1 _ J 3 2 z J 2 9 o J 7 N 6 5 9 B 5 s 2 B 2 q 8 G 2 3 B p j T s 4 D 6 h i C n k w B g w H 9 v v E 0 6 v F t m M j D 5 i F n m 1 B i k B p 9 F o x k M 1 4 i M w v k M 9 n - L I z z 1 B 2 j v E F j 3 h E 4 9 C 6 1 H t n n B j n C v o 8 L 3 4 8 N w h I y l w L y 6 y M s k B l t C 1 5 I y x C n o X _ - V n 3 4 G 3 n j H 6 9 p H i j y H i n b 3 m M l n g O z 2 n O p 7 J u 2 K n S u m p L 8 m b x q 1 S g B o k G y 7 2 N 1 v F t 5 g L h p D o k 2 C k k N 7 7 2 K q q k P v z 6 O t w n O s - H q t s H 0 7 E 5 7 u B 8 t m C 0 w B g o C - h 5 B z g n E r k p G 7 1 U w y u K v 7 5 J _ 4 9 B q v T o 7 - D y j B 9 p G m o F k y 0 H 7 8 i H g M q o U q 7 r B z y b 7 t s B q u M v 5 J 0 6 L 8 T 7 y D 0 7 r B 8 m a 2 7 E _ 3 5 G u t v G r p E x p v E 5 y D l 7 M k 9 L p u x B z q k S 1 1 y B l j z B 3 _ F k g O - l L s i k C i K 6 4 Q i z U z _ B 1 t H g g B w 1 3 F k 9 r F l 0 F w i t C z - U u s V u 2 _ L h j m B p d m 5 T 5 q Y l i D 4 x 7 B n d 6 x s K 2 3 - B Z 0 h v E s q g B k 2 u B z v B 3 1 x F _ q P p h G o h Q x x q B w l 7 H o R k z B 2 u o C y - p B t I 6 p _ B 9 2 D 2 C 2 - S t v G _ k I l v C z x q B m n h Q _ z m B n h G n t H - s I r T 6 w 3 B 0 E 8 j r B 9 B s - S 9 2 q C o p K 8 u l C 4 s F z u X n z W q 4 m L 3 5 1 C t x 1 B n y K _ n G 3 k l D 8 h M m x U g z k E 1 6 6 B 0 z z B i 4 T 4 0 u B n v 5 B 5 s H y 8 C h 0 2 G g _ 3 G - 0 2 G 7 i 0 G n x x G h g v G p 9 I h l 4 B _ _ N 8 3 j G 8 1 M 8 o 9 G h m 0 G i 1 Z z 2 x B 0 l B n 5 E 1 y h D 4 p i B 5 u C k 5 o B z g G 7 B s 7 5 C s t t B q x 2 C t p o L 9 i 0 C _ x 6 D v i R 7 3 C 2 J g 0 H n m v B 0 r k B 4 j h G p L n n v C x F 7 j Z - 5 j B x F 1 u n C p 0 k I 5 - h J w h 5 J q z y K z j o L z j - H k 0 M l w q M z 2 4 M m p y B 9 1 V l w 8 L h i 1 M 1 i n N 5 v 5 N 7 B 2 - w B 7 7 I l 6 6 K 2 g m G 1 k j C g N r 3 m U s l 7 U t p r V j - v V p y - O o m S 3 0 9 U 2 4 k U 2 q i B h u o L 8 J 1 z y L 1 m 7 K n o 8 B y 4 u E o j W t 8 a n g 4 B u h C h 3 i B v c m 5 K 7 4 l F 3 g v F p 3 C y 8 w E m w j G q g r G h _ z G r k 5 G n h h H k q C 8 q p F m _ l D o n G _ s e o r t G 5 o Q x p 9 D q s g I 8 w 6 I 5 B 7 q j N h z k O n n j P 2 5 l K - i U i a s j 1 Q 5 w j R 7 7 r R j 9 r R 4 2 J t L p s I w 0 I - c r 2 x B p 6 t S h 9 I r I _ p i B n y 9 B _ G m o h G w 7 K - n O g 2 J 5 j o B q E j o B 5 B n s x M m m 7 N k l B k 4 - K r 1 1 L x v q M o v 6 M 2 r B i h _ E 9 2 L m u j I k q m I 0 m p I m n p I g g X _ w i E 5 _ k I n k i I 1 9 G u j I 6 G z m 6 W 9 q y X u _ s C 3 9 k L g 4 5 X 2 p N 4 Z 8 x p J z i k K 8 M 1 p x J 2 3 l K 9 S - 9 5 I 1 8 r B v m 6 H i w 6 O 2 g B j x 0 G s i p G 5 9 9 F p y v F z p B _ q 2 B t 0 v F 3 0 s D 0 5 z B p 4 8 I _ s B w m g H p 4 s G 7 L y 5 1 E x 9 h F r t O j U t 7 L n p U - d q s K 8 q v E h M g 1 7 L o q G 1 k g D j Z 1 7 p H p k c y B k n B h k B - D i 6 r C 4 k w B n g y B i 4 m G k o k G 0 n k G g F v t s U 3 - 1 T k 3 j O 4 _ K j j 1 R n v I w _ C o 4 9 P 7 d v 8 z Q l p 8 O m 2 _ M 7 h B k _ r K v q D 2 0 2 M _ 3 x O 9 4 j B g 6 z B z - w I 4 p _ H z p Z z _ o D _ 2 1 G 3 t M v z - H p v S w 1 t B g k 4 T 6 p i R 4 R 0 u F 5 z 0 E i p x B j v u K g r t J m z p I p c u u _ F l 5 z G 2 x n H v 7 U 8 q g E 6 0 G h 4 E g o r D 2 Q 4 l D g 2 o B 7 i k K 1 i _ K - 0 1 L i 3 o M x 8 U x F 3 - o D v j B v 5 C h M x g x I 7 3 - H n h v H r o 8 G - F 7 p v G h g 5 F 2 M m 7 B 3 8 3 D y m j B 1 l Y w 6 D x 3 8 E o v r F - u 4 F 5 l n G q r F 2 7 t F - w 4 F 0 h h G m w o G 8 1 J 8 m G 4 j y V g i z W 3 x W z - l B 4 s R g g - N p 1 3 O l I z n 2 I 4 1 9 I q V p 8 G m B - k j T 2 5 t R x 4 E 5 2 f o y u B g 4 0 I q 1 9 I i o K - n r V v n 5 V v h D t 8 b h u G 3 g z Q x 7 H t 8 U _ x j G n j j B p M h B 7 p s P j Z k S 4 0 _ O k p q P v k w P 7 3 - E 4 _ 7 C 5 4 N 3 3 i I k 6 Z s 8 0 N _ N w B s h u P 4 x 6 O u 8 F 5 n r I l 5 - H 6 4 M 4 _ 1 Q q 8 p D 7 g q E 5 i v N 1 p 2 L _ v Z q l D h _ 4 G r h x H 1 O 5 B 9 g o J 3 B j w K 4 u w L h I h I p 3 z F m y _ F o v o G n r x G M g j 5 J j 0 j H l u u H 7 O t D _ M 9 1 1 L _ 0 h N 1 t u N n 9 - F - l 0 B M w z g I _ u j I y v j I 3 9 k I n j i I t 5 r E w u R 4 i 7 H k x 1 H x D x t _ K 7 q x K w x D _ 5 g I _ i t J m 8 K 4 s w G - z i G n k 0 F i i l F 6 3 3 E 4 n _ D q g B _ v k F p x z F h c O _ 6 k M z o 1 N s 4 g P s n k Q x 0 c m Q 9 9 9 G 7 m j H r o r H u q v H j D 8 7 p H 1 _ 4 H j _ 4 H m q 6 H g B j n B h 6 u V 3 h y P g u O u 7 y C h F 8 n z L h D y h g T y 7 - H l o k C y _ w R w - z Q k 3 8 C 0 y _ J k 7 o J s _ w I 0 h 5 F g 7 E 6 D _ 9 e p 5 p F i y - E 9 v z E h _ o E l _ 2 D o i l B t B I - m 6 F v s n F 7 C t q b s 6 6 F 9 1 2 M - s m O t r F x 5 3 B 4 w l G o w l G 1 3 m G k g j G I 3 z R s w 0 B t h q D z 4 l C z x i B 1 n p G n n p G 2 _ n G _ D 8 n o K v o g K s o 1 J v u q J 7 u F p 7 J z b u w 8 G h 6 9 G x n p G h O m 7 5 G s o m B l 3 o C o 0 0 G y j G p g o J t F n 5 v E k j C q w L o m K i b z 4 n G k u 1 F n w J q 2 H g u d _ t V _ z R q 4 l H s v F g j j F 4 s g H 4 3 9 G g D 8 g n E k r S p r Z 9 D 5 y 1 V l 4 n U z o U m q G 7 q l G l j 5 F m t u F l 5 h F 3 x 0 E 7 L 9 6 5 D 9 o j E x 3 v E h 1 V 5 v K r l C w l D r 9 B g r F 2 k 8 J j 4 6 K h y F 0 8 S k 7 w D 5 2 h B t g R 1 6 H 2 w r F 2 9 0 F h j L k o P r 1 V t t h D h r 5 B _ k B - 3 - F k v t G t 1 7 G v p m H 3 j Z k g v D 1 p 8 H w h r G w w D x y q I 2 J 2 z H _ h r X v i B 5 3 D y u r G r 6 g H 9 h B w _ q B _ 0 J 8 U 9 2 C h m 2 E 0 r i F r D k p 3 L 2 y C x k D 4 w w K _ y 9 K l h h B 2 1 u F n r z L s u 4 L h J i O z 0 X f p M m l g O j k _ F h k 3 B g k C 6 o - L s 5 7 L l M g D r - x B 3 j G z h 6 L - 4 v L s 4 7 B x _ 7 D 0 3 2 K r v E 4 g B u _ k E 1 j B g F h z u D 2 l M l w g G h q B u 4 w G u 1 r G 1 s l G - - 9 F 3 3 2 F p p t F k n l F m h 6 E p - B 0 - 4 B i k X 4 g r E 0 r C 4 s g L w p i F v q D 2 r m E w 6 w E x y 6 E 2 0 k F z t G 4 l g B - s 1 B u y y F g 4 5 F k i h G 5 h n B n _ z G 8 6 3 G r t J l 3 g B v y F t y 7 O h 2 D m 8 i O m u 3 B o p N n v q D 4 J z F z n - I n o - I 1 o B t l p H 1 9 B l v 5 N q z m O h T D i - E - 9 O - i g M z i n M 8 r s M m o f h t s G k - v H 0 _ S 0 u R 9 6 I o w q E u y C 7 m m H x m 8 H h I y 5 B h n s G y 4 3 G j - g H 2 7 p B w g w C u w D 6 Q h x W 0 u k E m 7 0 C i b 8 9 l N 2 s q L u p C y 7 B 1 t l I 8 7 Y 8 j z F 5 9 R k k q C z 7 V x n C _ l l F 9 8 4 E x p B y R _ s P m 7 Y 6 v u F 0 4 l Q q t 6 O 1 P x p 5 C 2 t h B h u 0 G i W k 5 J V - F l 1 q B 5 D u C l 4 s G i 5 3 F v v K t m 8 C u J x O h p q F 3 B k B k w r G x u E w 4 g E z - z E t u j F n q x F m - g G q E 8 0 k F r g 0 I u 8 7 C k v v D u g Y l k 3 G K 1 Y 5 l 7 E j 0 0 E q l t E t 7 j E - F 8 C k w v I u 1 4 H l w h H n i l B x _ h C 9 - r C t g D 6 E v 2 N l X 7 - 1 F 2 7 q G q x - G _ m 1 H y J u J u x y K 5 g D g 1 Y 6 v o E q z m J 7 x 3 J w l 9 C l q M i z D k 1 C 2 w y I 5 n C j 4 2 F _ u u F w w n F j h q E m W 8 C q K 3 2 3 P u 4 - N 7 L m 7 B j C o H 9 i D 8 g 1 D w 0 r D t q q I _ z Y 9 l m H v q I 3 r r L 5 k F - 9 x E 7 z 6 E 0 t i F x t q F j r D h n 8 M 7 O n L 0 r B 6 9 y J q 9 u I l u G t h l D l j 3 B z p U s x s B s z 1 I n 4 B z j l K _ v j K 2 k 9 J n g e 7 j B 7 Y w H n 4 W 9 v v B 1 u m F q b _ R x o k P 2 v v D i - 6 D k s C m h Y 6 9 g E t j N t _ x B z v H q v e i n 8 N w v i N D i 8 T z t D t h 1 K q 6 5 J j 2 S 2 1 g F o 9 j I n 7 V V v 9 x F 3 p m F _ 3 G 1 s s C g 6 n B w u y G 2 v D y Q y p i E x s 9 B v v k O w y C 6 n N y 8 F 3 u v G w p E g i k I s - 1 H t 0 p H 2 - 6 G i 1 a n w C r n L t r 0 C r y 0 E s m B 6 o E n - B o q 6 B x i G p 6 7 D g r v D _ 7 u D 6 u 2 D r 6 H 0 v y F w q _ D 4 y H h p x G w z - G u h t H y i 4 H 3 l 2 F z 8 G p u t I r x S 9 8 v E s 6 K r x S 8 1 j J - 2 L l 9 - F v D 4 z j G m 0 j G 5 q g C n r I 0 x j B s n 4 L p t 8 B g 6 t D v - 7 K h E m n - M u 4 a 4 u z H z z 6 N 0 9 j O p o C r q U g n k I k _ p N 0 o m N 9 5 g N 7 v H 4 3 z J 3 _ o J h 8 8 I 1 k 3 G t 4 D 2 m B l C 6 j 1 D o h 3 D 6 N n 1 0 O 6 - l N Q 4 N 5 3 - H w 1 t H q _ 6 G 1 3 n G _ a u B t - B l m n D 8 0 C p _ x F z q m F m g 6 E 4 m v E _ a _ 9 C o E 7 L l 7 l E 8 q K h u 8 B x s s H w o D z _ R 3 Y - T q k q B s 3 1 E h j o K p w C - 9 3 Q k v 2 O D K t _ n K 7 u j H q y C o _ v G 0 Q n X k u 5 E _ U q E j 8 m N - h B 6 7 C t F 1 O s h k D D 1 O w 9 W w 5 B 2 6 w Q K 0 t j J x m O k 2 0 P g V 8 u w L t u x M v q u N t t o O u 7 v J h j D 1 I 4 5 i E i 5 i E x p 7 D 3 B j C r 6 7 D p l y D 9 9 1 C i p S o t 5 E j g o F y u z B y 1 o B p l n G q E 8 M 6 M h I o k g F i x r F g _ 0 F g z _ F _ Z 5 O X 7 S x 1 D x 7 k B _ M y J 2 k _ B 9 S l L j 1 r R u y E 8 4 M h l s E h 3 7 P q H 5 P 9 h i C j w l I _ z q R p 3 7 P o j r O d D h G t 9 9 F m o 6 F m h s F 9 h 7 E 8 8 3 H l w k C 7 p q F 8 o i D _ 1 E l g l C q r l F g 8 0 N l g o N 2 i O 7 s l G 7 D w H 9 7 h K 9 s 4 J 4 z w J 3 7 i J l C 7 n C 4 4 i C 7 t 8 B l z 0 H 9 d v 3 h K w t t J o K g D _ E u 9 1 P 4 s _ O 0 1 j O 2 m 1 C 8 7 _ D m 1 E z n r M p v l L r u _ J w n 1 I r F i b q 7 u O h - B w w 2 K k 8 2 C l C 2 m B 9 D o W 4 8 5 J 6 k X 1 o F g F D 0 0 8 V g n 8 U 1 u x T h j G h i t O q K o i 0 M m 8 t L 0 r C i - 4 B j v n D 3 x C p _ 0 E 7 1 9 E 3 s k F p y t F 7 n y F 4 l 4 F 6 t - F 6 7 h G 8 5 m G k S p x 0 F k j y C s 1 b n G y i 6 J 6 h 6 J g O y W u h 2 P - g 0 P k l q P y u _ O _ o r O j n R g t 4 I 6 o 7 M 6 h - L 4 N D h h 7 B - L 9 d g j 6 E g 1 C 5 _ _ G - L 4 N h _ 5 D 8 t g B _ C x i 3 G 6 2 H x 7 z I 6 t 7 H 0 k g H 2 x l K 8 m 3 L k f k B p 2 9 J w C V x 1 p G 7 9 t B x n g C 3 1 r H u p 1 H - 9 h I t x q I w 4 0 I q 2 6 I z F 9 O y r l C v D u E _ o P 1 2 4 M 0 y B 7 O j m o L p r y L o B _ j _ M 8 k _ M j z j N m 2 2 D - 2 6 C q a 1 F 6 - - K - h 7 K - y W 6 r 8 F p 0 n K p T l T 2 w q O u g j O s 7 3 N 1 y x G z h m B r I r y u J x t i J _ J w f j t p S o 8 v S 1 F k N g h 7 H q 4 _ F 8 7 D p 8 2 H q 1 - B q r t B m z y T m u i E h q s G 7 B 3 u 1 W 4 o m X l y W v q T - O n v q B 2 t 1 H - _ M o k 0 L 4 J i y 4 S 6 1 r S g _ _ R g H 0 p x Q o 6 F x v 1 B i 0 H o B h 9 G l _ - M 1 q g C 8 2 T n 8 z F s 7 5 C z 3 C g - t F 9 l C 1 y 2 G 9 5 7 G s k 9 G v h D h g - P 4 0 m L m 1 M 4 8 C v 2 B 5 w x G 1 - u G - n o B 5 q p B 6 q m I z 9 k I x D g 0 6 M i z z B u 8 C k 6 v B t _ 8 E u l B t h h O s _ i O 4 _ 3 G 6 9 p B j - 1 N w 1 - B m i C l y K t v B z D m 0 Z k o 0 L i q e 7 0 P o j p N n i g N u w 7 B t 5 R X h h 4 B - 1 z D s j j L 4 y w L k q p F o s t B y p s M y _ 2 M p r 8 M r - - M v g m B o 0 M h v B 1 x 2 G 2 y g I k u j I - 3 n I r 2 B v r D 0 0 M k 0 t G _ l w G q 4 y G 1 4 h C j n o B 6 y B h k L 8 9 - K 0 z O w s l C 1 s z I 9 0 r B p r g C K k j 1 E v v j F h g v F w 2 5 F 9 1 B m t i F l t q F j 5 z F n y 4 F 8 q l C w y E z 8 G j 5 g S q t 4 S 8 w l T i m k D _ 4 - G p 2 D 8 r B - v 1 B l 5 E x D 1 u G _ 6 y K u s s K j z n K j o h K o N 9 B q 3 Y p 8 7 G y - 3 G 1 h u B 9 O - 6 k G h r n G k 9 p B 8 u 7 B _ z o G s 0 o G 8 0 o G 1 9 k G h v i G x D _ y B 6 5 o B 1 s o J v r - I l l l D j 2 L u z I j 5 u G g k 5 J 2 - o K 6 g l H 1 j L 6 G 4 - 1 K 3 n _ K z y h L s 4 y G 1 w K p u q F - k 0 B 5 3 q N 6 r 7 N l 4 k O q u q O h s s O 8 G x 1 j M l - a 0 _ 8 S 1 F w V l 2 5 H _ g x D h m Z m q t H 7 8 j H Z g H m p j S 7 w 3 Q 4 C w y a i 1 3 E l z 2 I 8 p 7 H q j g H 6 C 4 7 s H _ y u I 9 h _ G q l G 7 s t K F 2 o g I y p g J r 0 g K 9 2 9 K 8 q 6 L m J _ q e 9 g z B i H 8 q N - w 8 C 9 u C z 4 f o g X y o w G j v s G 9 u n G m p h G u t 8 F n h 0 F m 7 r F 0 0 _ D r v C v I 7 1 j E p w 3 C 8 z u B 8 u 1 H 5 7 2 H 0 3 y H x 0 u H r n p H p _ B 7 l 7 F 8 0 6 G 9 l 0 G 5 F 4 n E j g 3 H z q p H 2 3 6 G n j q G _ x D u 0 H i p _ M l 6 x M i z _ L 6 2 - B l 2 5 D g h z K 8 w 5 J 4 g _ I 3 r i I - B g 9 4 B - 6 x J 4 n D 4 3 J s y a y 6 j G 0 E - s E _ q 1 G u r 1 G 1 i 0 G o o _ B x 1 r B g - j C h 1 P q u r C 9 3 C l - - F g r g F r 2 f _ 3 s J m l 5 J 6 G 4 y t G z - z G h 3 L _ u _ D r m 5 G y w 6 G r j n B s 8 p C y x 6 G i y 6 G 1 1 2 G x j 0 G i p w G o n r G 3 - k G q 7 _ F v m F 2 z _ D - q v F 5 F j t v Q 6 n 2 O i K v z r B y w D 0 6 p C x F q _ 0 P i 1 r F z r 8 C s h t Q s 6 k F 7 7 m D 4 j t Q v i j Q o k 5 P 5 x j P 3 5 t C 1 v - D 0 f z h 0 G _ 4 y G u 5 y G w s F g s c p h u B s n E y q j B m 7 X x - J i 7 _ R 4 i r B 2 _ w B y w r F w 9 0 F 1 5 - F w v o G v r x G 9 j 5 G 8 n K 9 1 r E m h l H 1 3 e v o B l w w T h 8 9 T 0 C 8 j p K 1 o B 2 4 g J k 5 i K u 0 - J g p K s a v v 7 Q q q t H z x 1 B g H w 0 z M v 9 8 L 1 6 e z - M 1 k L - j j Q 0 q t P i 9 C 2 3 2 D 2 l l Q 3 F m y s M i n D 8 f g y l P 8 _ - G r p o B r o g N 0 7 3 L w N 9 r i I x r 0 B v 5 f 9 l 0 G 6 4 o G 9 j g G s 9 C _ 7 q E 8 y p F - l 9 E p q y E y 3 G w q o C g t 3 F v o B X y o m I 2 J g N h 5 q N 5 k y N x y 5 N j l h K 9 t J 9 9 1 N 2 m D q x 1 F o 5 1 G 5 y g C l - s O 5 T s n 6 F q 2 p F q y - K y j z M 4 v 5 E x l v C o 5 0 P i l 8 F l p i G D F 5 h 3 Q l q 4 R M X m w m L z - z G k D i z V h v 1 K g s u L k D 3 h H z o C w t E q i u B m v C k g K 8 y 9 B s w i G s z F l 8 l R J 9 - E m o s C n s B 7 m E p _ 2 M _ q 8 M q h E B 9 h C k p o J 4 p o J n 7 p J g q l J h u r D 0 1 r B _ q 8 I 3 _ 0 I p n s I v 6 B 4 F 7 3 h R m q r Q 7 q N - f o u 8 I g C w r - E 1 t c 5 i q J n p v I 1 - y H 8 8 4 G m u 2 H u g w I y p q B y s 1 D i u B t C 3 9 v K y y 9 J g l r L u 5 7 M r C 3 - o F v z 0 C k _ Q v U N - 7 5 E z g t E 1 3 i E m 8 3 D 2 B z w s E o D x n D t j 8 E j 0 C l i 7 I q Y j g B y h - B 9 y 7 B g s h H p t r G v s 1 F l 5 q G x s - G 7 - 0 H x 2 m F _ g L j E z o p J 0 n 6 J m j F v U 3 v u E 4 W h p C w 0 D _ 6 _ E j v D 5 e 9 t l K 1 U h y C 5 x B x G l z y D i n 9 D 6 H 5 e q 6 4 G t Z h 5 B 5 s v M k - n O t G v k B 1 i p R 4 7 5 S 7 s n D n _ p H p p x V y B j n x R s 2 7 R y k k S o j k S _ g B i l 9 J _ j C x t s L 6 7 B v R j K v 5 8 J j w p L q t - M 5 z t O r C p z t F 0 6 1 F 5 y p C 5 n b 2 7 m G 6 t B 4 n B l s a v l G 0 T 7 m 8 K 3 3 F 3 a 9 q g B s P 0 t E y w 5 B _ B 8 g q G _ j g G 4 i 0 F 8 n _ C v 8 K t p _ E l o x E l 6 m E - n _ D q u B 0 t E 1 z l N 4 r n M k y o L 5 i C 4 3 w I z 9 C m i D - k r B w 8 6 B k p B 1 E q 7 1 C 3 E 9 q C 2 8 r L r R q _ G g _ I w I z a 3 x p F w z h F g u E z s h G 3 8 K 7 r k D 8 9 j F g w 0 E u r E _ 2 D 9 w w F 7 o n F q l 9 E y p y E s 6 n E 9 y r C j p G i v 1 D m n - D 2 n B h _ 7 F 4 - r G 2 s 7 G p g q H 1 v 6 H h 5 l I j J n i g I 3 j 9 I 5 y J 1 8 E 4 3 y I 0 z 4 I p M 8 y K x - w L g u E g C g C y _ B p x w F 4 k m F 6 q u D o 3 D h k v E u 5 L t x 4 H _ m u H o u B 2 _ B o 6 V p 4 q H 5 g 9 K 5 U t C z o G p 8 q E j H g 6 3 D 4 4 5 D v l x D t - n D w 7 k D k 9 t D v s 2 D 3 g C 6 j F p l G 2 B h s 9 H w m 7 D _ z d 0 y e v o o E 8 n 6 J y i q K 4 p 6 K _ x n L 5 _ v L i D 4 p m M y p s F q x s B g 4 p M - _ n M t u k M n h 6 L x j G j - 2 I 5 p i L 5 5 C y p E r g y G j s q G _ 0 h G u 9 3 F g u u F g _ i F k 6 g E w g B 2 j t E 5 D z o 7 J i r B w Q y r C 6 y l C 3 y p G _ h W h u 4 M q _ t O z t G v - 0 M 5 6 v R m 7 D i w 2 U x 5 9 V y 3 - G 0 0 s E v F 3 O n 6 v E q k S z - F 1 k s O 7 g r P m B s f 8 g r G v s x G m 7 3 G 0 j I r 9 v E w f o B u n e - S t D 2 t u C k i p I v h n B r 9 a _ h z E t 9 a u 4 y D 5 q h F l t J _ M - x 3 J n m k K y C D t 1 t C m V o o P 7 y r B 4 s _ D r j - I i 0 M q z 3 N q l B 8 1 J i 1 6 I o 2 m J 8 o y B 6 m 5 Q - r 2 E i x 6 D m 7 5 C 1 - i Q h k U t o O h 9 G n h D _ o N i q w F _ 2 j J - n l J k 5 m J s V m z C 1 m n N 1 n n N j x x J 9 y t I m g Q h 8 4 M M q k I o 6 9 I 2 8 3 I Z p T s a t v B 4 5 s N m q _ M 6 x s M 0 q 0 L w 8 D z 1 P i 9 C s 7 n D n l L v m C j z h E 2 C 5 h D g 6 _ F o - 5 F o p K 0 q C r h E 6 v q H g 6 n H w 6 n H m l l H 5 l h H z 9 7 G 8 9 m C i z m B 1 0 N _ 6 0 D s x D p t 8 I n s D j z F 1 n o B 9 0 n C l z F k N 9 l h K 7 8 6 J 0 n 2 J 5 w u J 7 h D M k k s I q a 4 7 D 2 7 5 C 6 o e g 6 - G k m 9 G 1 8 7 G m i C o a s k m G 2 j v D l r M 4 8 C 9 t J p y h D g 7 K 2 8 C q y j Y u V o z C 2 g 7 H o h 7 H y l B 9 c 4 s k B p s I v i B k _ j C 7 z n E v l n M z n g M 8 0 3 L 7 h D - u G _ k p Q r I Z 0 h g L g q N 9 1 - O g H k R 6 l J j P r u J 5 i w D y g X 4 m l H 4 l B m N 4 s u O 0 z C 9 c 8 5 6 I 2 7 3 I t 5 E s l J v t 8 M 3 p 1 M y h M 4 g m D x 2 D 1 F x s k K - n o B 1 z l E 1 i a s 9 h N g - N l _ n R y 3 J 8 0 q H y a t I 0 _ 6 I z - n I M 9 2 B n i q G - 4 L 8 x r D r t v F 4 x g F i K n Y 4 y _ M u - y M q J h i D v s 5 G x j v G _ z C - 3 4 E 1 j 0 F z v C 1 L - s T i H p _ I i K g z B 8 8 - G 9 9 G j s D 0 p f 2 C 1 r o F - o B r _ B x m C 2 C n _ 2 H h u x H o o l H o 2 u B 1 t g C t t H i s B 3 o v F 9 o B u q C t 9 G r x K t 7 k G X q n G 7 k Z 2 l 4 C m m w G z v x G t _ u G w q C t h E y m g U p m C s n G 1 k g M v l g M y E k l W s z - J l l z P t t n P q n y O g H k n p N i g i N n t g M p i D p w i J s z B Z w - S q N i i C j 1 5 H x 8 2 H s 4 y H l _ r H y E k 6 y F j - s F 3 r o F s u g F 7 g b i 1 z B l o y E q 8 q E 9 1 h E k 0 E m 6 B o 7 3 I v u z I 8 i v I i 8 s E 1 r T 9 B k 8 D z g r N x v B o N j x q B 6 h M 2 C p m C 2 0 - J m s 5 J 2 C y h m K 6 t 5 J o g q J m g 4 I k y m I j 4 5 D 8 y U r j 8 G - 0 n G h C w u q E t 1 B g k H 9 r x G 0 6 3 G z j L 5 8 G 8 5 B 8 M - m s G 0 p c x 9 4 C n 0 j H 2 i t H n 3 2 H y 3 9 H u t j I r o x H q V o q C j 7 p G 2 0 t G m 1 t G q h x E u - E u q C 6 y B w l B w l B y n 4 H z 7 2 H p I z o B m h p N g z E g i C o - p L u - E m - E s n u O q i y O 8 G 6 v i C 8 y p D u 7 y K i m p K v t k K Z h 3 0 J h y u J l t - I 3 0 w I r v C i z B k t 8 F _ f - i 9 E q l u F k o n F 0 E h 3 q F r s - E n z 2 E t 8 p E m 3 g E _ i z D u 3 X l i o B 9 r p E z h B s 6 B o 0 6 D 2 C 9 3 2 G 6 q w G h h l G 4 u 8 F 8 z E z m F p t I y 1 I j P l v s G i n m G o z m B g x 7 B 3 m 7 F l s D 6 l B o x t L k h z K i H p k w E 5 v B g K t h E k z - J g v 8 J u n 2 J 6 g w H z 2 D x D - m h H j r 5 G g n D z o B m 8 s J 9 r r J x D 6 l p U m 5 7 T 8 r h T w t 5 J h l U 3 2 D x 2 - Q v r z P k o j O y o w M 2 E - h x C 8 a 3 X p m j C n I z o l J j y S 3 s s O 8 - i O l 2 5 N 5 0 u N 6 3 6 M 7 p n M 6 x t L w 1 I u z E p T u r y B 3 s I w p 2 J p 7 6 B o u 0 S m 6 h R m w t P z s D Z 1 r z P n d 7 3 j P 7 F m 2 G z 6 2 B 1 F 7 l - S 8 n j S s 0 9 Q 5 p 3 P 8 l H 2 4 F 1 6 8 E s m E r q _ G t g p H p q Q l v l E - S t D 2 h _ M 1 4 q N 4 1 3 N p p 9 N 3 X _ Z 6 0 G v 6 8 E y J y 7 C 0 x 0 D 3 p - D 5 1 h B q m i B v 5 v E w C s 3 k Q 7 6 v R 0 q 4 S 7 p 5 T k w r S X 0 y B 7 v 9 U 8 g p V m 8 - U l t E 0 C z g _ J y q 5 J r r M r x x G _ o w G 9 B M k 9 x I 0 7 0 I 9 8 I r 2 4 F u 3 Y m y k E 8 z Z - x 5 T _ G s m D p 0 q I 9 0 q I 0 C y n 1 Q 5 j r Q n j j Q 7 0 4 E h s j D m 9 5 O 0 s - N 4 g i N p - 8 L 5 F 7 n l D w v L y q n F - q o B q w k B k - q E t j 2 E 0 v k F n 9 Z o l l C s q _ F o g W y t k F i z t F w l N l 2 D g q 1 E n 5 6 B g o f - 8 m U o 4 7 T - 8 n T s 6 B _ y B z g v G - v s G M u s F - 0 P h 9 I u 5 4 B y l B 9 3 C y u _ L 7 t 2 E 6 7 0 B 8 y B _ 2 J 7 u 8 M 1 F j l 1 T 3 0 q F 9 y h E _ 0 H g H q g 6 F q o G g m J 9 p v F - r o F w 2 i F 9 9 I z k 5 C t o y E y 8 q E l 2 h E 9 6 3 D h n C 8 m D l 1 5 T o 7 r S z D l k 9 E 7 4 L p 7 t C u - s E 9 3 l E h 5 5 D 9 j y D z 8 o D v 9 t D m E l - J _ o g F k z C z x o O 3 r s O r 9 G t x n K h P q 4 m O q g Q v k 3 P 2 C w j I t l 0 R v D v 4 3 O u y 9 O 3 1 7 O 7 2 7 O 0 3 T 4 7 X 6 h 7 L g l _ E l y h E y 2 h R o n l Q v 9 7 O 6 q 0 N 7 g l B j q 7 F 4 2 5 K h - G w i x B r s I z t J h v x J m h z J o B x F r l 9 N y _ x O m s h P D h o n P h r r J - k Z h l v P o n t P 3 z - O _ G - 7 n R h p v Q r p z P 9 n 0 H 6 s j B n i D s 6 B k y 3 F m m 1 F n - s F 8 x a u 9 8 B y u g F r 3 4 E m m x E k 6 o E w g F Z _ - l K n u X n q o F l 0 x J 8 9 m J o 1 I q n G j i l D t h D n 3 C n m z I 2 z m J x u 0 J y z i K X - S g r 7 N y s q O 7 j w O 6 1 m O 8 G s 9 1 O l h 0 O 8 x q O s y 7 N 3 F v L 7 v s G x v n G 7 8 H 5 1 5 D 8 z 3 F v _ B n u s D t 4 k C 2 - i K r 9 H p I q v i H r l h H 6 J 1 j 0 G t g v G s n r G o 4 j G x t E y J l s E y C o y j J 4 - 1 J 9 l k K m 8 j C 5 r H j i 4 B 0 x 8 K y x m L 4 9 p L z g v L w E s 1 t G v _ u G 8 7 D o a i _ l K 5 r k K q 0 - J 3 5 3 J 9 5 h B s 2 G y 3 x C 9 s l J 4 _ 3 I 1 6 q I 4 C 0 v R i H F k r 0 L m q 2 K z t H m s 9 G y y 3 B 0 3 u B 2 3 3 F 1 n m F s 7 C 6 C h C k y 5 F w p t G b t T z 0 2 S _ 8 9 O 2 i C 4 C w s p N - v B F 5 u - I - B m g l F 5 4 4 E 6 j v E q 4 k E 9 F z m F i - m O 0 E 7 m C n l g G p v 5 G s B F 0 4 6 G k 8 o G 5 x 2 F g t r F u s _ F q p 2 C 6 r a 5 q j H 8 _ 0 H r u K 3 3 4 I 2 n p J 2 0 4 J _ n l K x r G j u B g t x C i l G 5 B r 1 D w C 7 h o F k v m B l 7 y B t X k 8 F l q Z y x z E 4 v v I 5 s o B 7 n U p 2 1 B z 5 h E z y s D p 2 2 E i p S 8 s 5 E s u r F i i 8 F j 1 p G 2 l D o p c y g 4 H n z P k 3 l K 2 _ E z m 0 U 2 r F k s j I s g s I o 7 x I k 4 3 I _ m E 3 5 - C l 8 b k j l H 0 j l H t 5 j H q v i H _ 6 - G i n 9 G 3 - M n z 7 D s 6 B 4 j 7 L x u o L o x 5 K 3 r h K o i q J r 3 w I - q s C m m x B 8 u 9 G q g B h 2 h I 2 p g J i n i K 8 r - K k j w L l D g q 2 M x j q N m s _ N s U w 7 _ J 4 l l K o r o K 5 9 p K j h B h 2 E 9 o I 9 7 v I 9 7 Z g 3 K p 0 _ B m h g B z - 8 F z 7 h G l q k G l S s k D 8 g S _ 8 L l 1 B 6 l P j u B t l 4 M y g C u G 2 v y J - 2 j K 8 8 E 2 w r I 7 y n L 3 b 5 W w n s Q h 2 i R z m M p 2 5 S v 3 m T h 3 7 H o 2 v C x W n z 7 R r v F m q B x n x N h x t N 6 w B 8 j D _ 2 r N 4 j D x K q h 2 M - k t M w - 5 L - 9 D u 7 i J v o D i r 8 G 4 s v G o q l G x v 1 F z m I 7 l _ O p y 2 J 5 3 G 2 t C k U x z v I 0 v l I o n a u s w D k r s H 5 N 8 d i - x F 9 y b _ _ w I o i 6 H 1 x R 5 _ 2 D 2 3 s G k w B 2 u E j r u F m l h F G 4 D 0 9 _ E i _ u F y l i G l 4 p C r m i B i w W j g z E z w 5 E B 1 p C i s E i u C 7 C 4 r 3 J u p h L t B _ q q M x m G j 4 v H h z H x 7 x O 8 8 y P 4 l C q k - H t o m I g z q I s t w I s g G 4 1 D h 8 j C C u s E _ _ t B x o N h a 8 S 4 y N z r B j 0 M q 8 U r 9 N _ 1 B v 7 w D i s E t u g I i i 8 B 1 w 3 N _ x p E o r x J - t - J g v B _ u B m 9 u L t j I 5 G z o P y X w 0 x B t E 9 M m 9 z G j h 9 G p g l H 9 j t H k t x G l q l N h 0 I - 5 B y o 6 W 4 y F n a _ k u D n u 3 B 1 3 i K _ y F 6 c 8 _ 8 E j 0 H w r D i x 9 U m y S 5 j I m i R m 1 p E t 6 9 H j h 7 H 3 h 7 H 8 u G _ 1 D x 2 j J h 4 m J 9 h x B m 1 o D 5 6 p J p z C 1 y E h z m O 1 6 1 O m 0 7 O j 1 n B _ p x H u p 2 F 1 t t B h R s L _ u - Q y x 7 D g _ B n s F k 5 E 5 G _ 2 L - q 8 J 9 m E 8 1 D j h r B n - P s t J 2 c i g i V m x 0 V _ 3 h C q 6 6 J p 4 j J - Q - t 8 J r q 5 J q k U w w q B 4 r g C g g v G - m r G u - k G q _ B C 3 p t H i y m H i - 7 G z 6 q E h 1 H 3 r d 9 _ 6 I 7 t p I 5 V 9 n E p m 2 O 0 9 j N j j x L _ i j D 4 g j C z M 1 6 B x q s I n 2 1 H o s h H l 9 o G p g B t s B 3 3 i F i z 2 E p g t E U h 3 _ D q 1 W 2 0 x H s u B l 1 J k y N r g 6 B j r - J x m e w 9 B 3 p C 7 h 2 B y r X y j 2 S x t k U i 8 I l _ s Q 8 v j R 1 9 t R l _ N - 8 l K m 2 D w D _ t u J w s r J o m C v E y y j R 6 z j R 9 G n w z M 0 2 q M l g i M i y y L 8 x 1 B i 1 l E l 4 v K r g 4 I o d h g k J v s d 2 g r K o 0 o J j - q E i v S x q g J o 6 I w y m M s y x N 5 w E z 3 k M _ m i Q t q a n x Y i w m D n n n H 2 2 w H r 6 0 H 4 s C v a 6 y x G _ - p G 9 J 0 2 D i 1 4 E i 2 n E 3 7 m O 8 m y E u 3 q C v _ 9 I 5 3 J 7 - w L 8 F 4 F 9 G r 2 t V 5 9 - U x z C g z 7 D 2 9 G - y C n j _ M v k H v 6 K m m - I 9 z H s i B o 2 B t 8 C k h E h p t L 7 p t L m 2 D i _ k L n i r B o 9 m U - r B z 2 J 7 5 n H 6 5 2 B g 8 t E y i B 7 w D n t l N p B j m D i 2 3 O 2 m n P 2 y F g j u M 4 l y N 6 3 C w - J k q x H 5 _ v H r - v H 1 x q H m _ B o I w n v B z z Z u m g M p l W s n g M 1 6 g J - 5 F 8 4 r L o u _ K a w i B 9 k 0 L g P v - E 4 1 j M g 0 N u L u 2 B u _ 1 N j 5 s N 9 8 h N k 3 3 D 9 3 x C x - S r g 1 I v s p I t t 4 H p g o H 5 C n n D - n E 5 C o r D r x l R q 8 I _ 2 L 3 r B W 5 s h X o m 5 G r 5 k F v E j _ N p p 5 Q p B 7 G 3 y 6 M k m C u o B 5 k p I s i B 6 B 5 0 5 O x p l P v n p P - l t P 4 3 C v _ s C q t u J Y j l J w n - I m - M w x x F 9 4 9 I n 6 6 I 4 y W _ j 1 T 7 _ N 0 v z I w 1 t I p 5 g I p s 4 H u I 4 F m t j D 3 q P w 6 4 F 8 i B E - 3 m O z l B m I - m E 0 3 j H - n h B 6 u x G z f k 9 G y u w I 9 9 x I 6 v w I 9 k s I _ u G t 5 F 7 y E z C 6 l 1 M t _ _ C g l u D 6 5 4 M i 2 r L 2 o B _ l F w i B y k n M 2 m g M y h E j i C 9 h u R 1 w 9 Q h m p Q - s c 1 8 9 I 0 D 9 - 0 C r B q T 6 2 t I q t - H v k w H r g g H 7 6 B i h G 0 5 1 D _ h D z R 1 v z C 7 C 6 u H 9 n r B x u d t 6 k E h 6 6 D 6 p 7 D q D v j C x h p G m v 7 F v h s F m i 7 E 1 o E k 2 w C j n l C p 5 B o j B m u j F 3 v y F - _ g G 9 u t G m y N - p q H h p 1 H y 9 B 8 S u t q F - 4 F w x 3 D 4 l C j V j z n B r s g E j 1 G i 3 r H w _ z H z 9 6 H p t j I s r D 9 0 G w _ g H 2 t u H - p C 9 5 m C m 0 x B q 3 2 H 1 3 9 H m 7 k I r l p I 4 w t I q x t I v g v I Y 0 r D - v 3 E 0 l u D 7 y B g T v 3 y K _ 6 j B m l - E y o _ K r _ - K l - - K q h 7 K z k 2 K u h u K r 2 G 6 X y w q D v s F w g G 1 2 J E 5 p d 7 y 9 O - x h X 9 G 8 B - 2 Q n h v I w h g N m 9 I n p y R 5 u 5 Q 5 l B m m F 9 r j B y D w r - H N z V x E s l s W n i C 3 f r q C 7 y m E 7 7 D _ r I r o j L j p j L 5 J s 5 o X 2 F 9 s g W 3 l B 7 G _ s s G - k r G j i C k I 8 x 3 D E n B k u w T h w j D O _ - g I y r 6 I n w 9 J 4 s - K r g j M 4 v 9 M 4 h f 5 g u H 6 2 F 8 v r I 1 H u e w z s L 3 v 4 L k 7 8 C k 5 j D v 5 i M g B z n 8 B 3 s o F u v g F p 9 H 9 6 6 C 2 E m p _ E 4 5 T - g E 9 O 8 0 i K 6 m j L 8 G q q w N l m y N l n y N x y u N 0 v l N _ v l B 0 m m G 1 4 q M i 3 3 L z v B 2 9 g J w 1 I h 7 4 F 3 u - H 0 3 q H n w s D u o S w g - F 7 r 4 F n h s G 7 K x I t j u E _ 3 w E w 4 9 E q t - B g q C - o n G y h m G o B 3 c t j x K - 0 3 K m a y y B r 0 3 K 7 n _ K X M 5 0 m V i 8 1 O p 9 U k 6 B k p j L 8 p j L u 2 8 K 5 q 8 I j 4 C w V 9 B 4 l J 9 X y E m j v I 0 u m I 1 x 8 H 5 u x H _ J r T g - k F t u 3 D n 7 t M 8 6 _ C 0 r _ D s E h k o J - x 3 J m 5 l K w 2 y K l 9 6 K - l C k 9 v J p o o L x 1 4 F 2 o e s V M l 8 p G 1 8 p G 4 J l 8 p G z 8 p G h 9 p G t t n G y E j x _ G 0 z 6 G z l y E g o G 4 4 t G i o m G _ 7 _ F v l L q s c z 2 D 0 k h Q i u p P 6 l 7 L h i E _ v 5 J 9 9 I - B x x 5 L s R h 6 h E 7 0 F g 0 1 E k B y R 9 h 7 E z v 1 D _ x B h r 8 L v m u N 6 l f p u q I s 5 o Q - 1 B z 5 z O h i r P p 8 _ P g i x Q y C y 7 s J p 9 k B m 6 p R 7 g 7 K z t X y v 9 Q t v B n 9 7 G r I u V z 2 q M - 5 8 L 0 7 w L 3 4 h L n P 3 9 j H q 7 r F 6 z C q q r G _ 9 _ F u s B y v 4 H 5 s h H 1 1 n G v 2 z G 0 k B 9 F g m 3 E 0 q R _ l r C i r y F y 4 g G r _ r G o u 3 G _ y k H k 1 s H k J u m x U - - 2 C 4 i 9 I r x h W _ o t W h 7 J p j k S o - 9 D 8 _ h F 6 j D 1 n u G l 2 r G u t l G _ u g G m l 5 F x _ K q M g x l G y i j B s y y M 7 4 w M y u r M x K 9 7 B l t o H 6 r k H q h - G w l 3 G 0 w C _ 5 h O - C G m u v G 2 r l G - 3 8 F 2 _ x F u w B 1 - o E j n 8 E s t y E p 6 k E _ F g _ H g B s e s 7 1 V j D 3 k T 8 p 3 I n D O u - 8 C s B 3 m 2 G 6 0 k H _ l y H q _ i I n 8 v I x 0 7 I 5 t B i n 9 H q h o C q l u C 1 K T 3 6 m T 5 8 8 T o C v 4 m K 0 x r K v k t K k w r K s i l K m U p u k J - _ 5 J v z 9 C r 4 7 B m C 0 h m S _ n g R I _ j l B 7 N e h x p M j _ t L q v u K 2 0 5 B w r _ C u 9 R w 7 q C w P 9 C u g 1 J t B 5 8 1 C 9 4 C 5 L u 5 Q p Y b 9 9 H h n u H k p y H l c s C k 2 _ C k l j B j _ Z _ s h M 5 p 1 N w y o P 3 v 2 Q r 6 G r w W i 5 K z 1 2 B w x z E - u I 9 3 - I t r l I m j C r - G i 5 _ D r v K 2 h q F t m y G 9 q 3 G 1 9 5 G 9 w 8 G k 8 B t k x R o g v R w H g O p w 4 K 3 m 1 K l G g O z j P n r y D 0 w V s 3 q L s b s 3 9 G 5 l 3 G q 3 w G h s q G x t g G 8 w 1 F z o t F _ 9 i F V d m o D l 9 x G 7 v 0 H p D _ s _ E g m v E m 7 8 G 1 x 2 H o 1 x I g o j B h r - D 2 G w x h N y - _ N 9 S y J 1 w q K t D q _ r I w 1 3 I 2 0 j J 1 l 0 E - 9 a u E u f 1 c g n G k v k E w g M s h l H 9 i p H y l t H p 2 B 5 o _ K 3 z h L w 1 8 K q 2 8 K u 8 y K z h u K 1 y h E n x q B 4 r V 4 m n F g H 0 E 1 1 x J l u - I j Y k - s N k 2 l M o 2 5 K y 5 6 D i 2 m B w j v K p l 8 L k 5 k N m y t O k E n F 4 - r N 3 t t E h 2 4 C 7 0 B r u m N v o u P w i 8 P q h k Q m g k Q g - j Q h F r z 4 N 8 m 5 F l s H l h D h z N v w 0 J x 9 9 J 1 X y o n S t 2 3 K t 6 w C 9 n 2 I 1 X _ 6 u E u E 7 y 3 D 7 2 L 6 2 y G 2 p 1 G v z 2 G l n 5 G v 0 2 G j 9 k G h P 7 i 0 G _ G w E w s 5 Q 1 k n Q g n 1 P j 6 j M g l t D y n e 0 n 1 E 5 h h K 9 0 q K v D 5 t _ G 7 q M 0 w k E _ t i H u u i H 1 o B 9 0 q C g i h C m p P y q l P 8 w D w h r B 7 o v C s k H q t L 8 Q q m u O 0 7 1 O 2 9 j C h 6 s B v h 0 H m j n F z k x H l L m f 6 l f _ x q E i 3 l K k 4 5 F w 1 Y n w r L g N j I 7 p i G h p n G s 1 G z t n K 6 v v K 8 g 2 K w q 5 K 7 y F 0 i y O h n - E s j w C - 0 o O n _ B m v l M 1 i B g 5 y H u z q H s y i H u i 4 G g H 0 l u F y - k F 7 k 9 E l p y E g K 1 L x s D m 2 8 J k t 2 K h C 9 n w D s l r D r x z D - m 9 D q o m E - i 3 C - l 0 B l j 4 B _ 3 n D 1 6 6 J 0 t 8 J 9 B z F w t 9 Q w E 1 i R 0 _ v M 4 1 6 R 2 5 l R h p v Q q N 8 f 5 5 g B v w 2 E 0 E 6 o 0 N p _ x M x 3 l E 9 v x G 0 9 s J u 8 p J M M - 9 U m N m N 1 g u K m 9 5 C z l p C m g t J 3 F s j w J g H s 1 7 N 9 z 8 M o o 7 L i s 2 K w r g B 5 8 p E w y p I l i x J p m 3 K n F 9 4 k J _ w E 2 2 o E k R y E m _ 0 I m 4 T u j x E 2 C M - r - I l x z I p _ n I m t 4 H i g o H _ k 4 G 8 r m G y r f o s _ B 9 F b t j k H - 6 _ H k q 6 I r m 3 J s C 4 k g I t 9 v I - - n B o z w D 2 q v J 2 z 4 J - z j K 5 - p K u h y K o C 0 u k H q w w E q p g X 9 v 4 I z s m D 5 0 8 V k M _ D 5 z 7 H n w w H 2 j B 8 p k N 7 g p E l q h C 8 n s L 3 s N j w B n D h s 3 D 8 m i E m v s E i k 3 E 2 e s C p x - F 4 4 B 0 y Q 0 p s K v - 6 K p g 7 K 6 w _ D r w 1 B q k 2 K w t s K k 7 i K n 7 3 J 4 7 K y 7 _ F h p j C y 1 j I h x S n 9 u L M p i B s u 6 G 7 s _ G 8 h l H p t m H z 0 r B r 0 q C 2 v q H 8 5 n H x l p H 7 B 6 J 6 n - N 4 o g B z m p H v - q N r _ 4 M 4 x l M 3 n v L 1 1 0 K r - 3 J 4 C 7 0 W 8 3 6 D 0 i g H 9 1 n G y t - G n t 2 H 8 w u I 3 3 k J 6 q a 6 8 - E q C 8 1 3 H m 9 i I l _ s I _ m 0 I 1 K s M w 8 7 S q U 3 H 1 0 _ H o 3 l I n i j E 4 w Y 4 0 X 8 3 x C 3 w s G y o m G 7 n 7 F w 8 y F k p n F s w 1 E 9 l C x u n K j 9 t K 5 z 2 G 1 z N m 6 y K r - t K x D s l m G - u i G l 4 C 5 u 2 E v l 7 F l s 2 F 7 0 x F s 6 r F 2 _ k F 5 F 4 7 4 B 0 s z C 6 2 j I w u t H 5 v 5 G 1 D y s B q _ 3 L m H 2 E 8 - _ F x k t F i 7 S u 7 N y t 2 J r m U t D n w q I t m 2 I x k i J 4 3 p J j u x J x o B v t w I 2 y B r 6 6 J o a 6 r B 9 m n N 2 t l N l T r 1 3 D - 3 V j 0 u H x 9 r H u m l H x D 2 C 9 6 3 K y E g 9 7 T t 3 p S y q 5 P u N 7 g 8 O 7 F u u h G r v v F r 4 6 F m p t G n D 9 K s z 9 M 2 k r C w l i F l D m p y F h 0 6 F x s k G z r p G s M T q 1 s H p h 5 H l F n l n I 6 o x I v g g C g i r C i Q g w 3 L 5 - 0 T r v 5 T s u u T - k - S u z E 8 v l P q h p M 3 0 N g o l Q 2 V p r - E g 1 3 E j h u E h 4 l E 3 3 7 D - j y D 2 5 p D n h 0 B 5 0 L j o 7 D 3 m j E 6 u s E 0 j 3 E g 2 9 E j x l F u y t F 2 z 0 F 3 K r - Y i E q C 4 j g J k 7 P 3 5 O _ r y J x j z O v z _ O z W 0 o v H o U j h B z r s X m o C q - n G 7 _ r C w Z M 4 n j O 2 a - x y N l 1 5 L 1 n 8 L b i B w m g E s s q E p 8 z E b 9 p _ C 8 t F l t 6 J 1 t k L q 5 r M m 2 v N q Z s g p R o l m J - x h B z 9 G 2 g 9 S 1 8 8 R 2 q 0 L 4 q r C q h 9 G w g l H h i p H r r D k v 6 G 1 t _ G 1 i _ C p 6 c 6 0 t G - O 5 9 _ B 0 s 8 D 8 l g F u - m F k z r F h 6 z F x m 2 F 5 g 7 F u E p L 9 o 2 S 4 v i E g r w F i z l T 5 i - S t L y E i n x Q u 3 Q q u 5 K 0 q t P 3 l 0 O 0 E o r x P 3 7 o O g 9 6 M q z a v 1 i G 7 F b t 0 k K 5 y - I k 0 u I o z y J s C 0 5 u D 8 o n F 7 4 L s n j B K x O 2 s 4 D K 1 x N g j q B y 5 t L v o h E y y s E t F 4 M i m G D r D l 0 h C u _ o B 2 x p K i i _ B 8 0 y B s 9 z B 4 1 C 8 m 6 K 0 v 9 K y W n G _ h n I s h n I u 0 B r y 8 O h h x O 9 7 h O g k x N s H j G 2 - 4 D 7 r 0 F r r k R q o D y t y I s 1 4 H m w l H 3 m q G o z 5 F 4 q F p _ _ I u p - J 2 s 8 K m B v F x 5 g O 8 M s E h w n R k V 3 l C v F M z r n K l 3 h B F D x 6 u G 2 1 y G h l 5 G p t _ G o B X 3 z x M r L X u g z J v D 8 G 6 7 s J 1 t u J m 9 s J q 1 M 2 q 8 F j 4 C g g w H 3 q - I - t 2 I 5 1 t I 5 i B 2 C n q x K 9 p h K h 2 x J k 3 m E y t c 2 V 2 3 6 G 7 z s G _ j 6 F 2 _ r F n 7 4 E o 5 m F p 3 6 F h q 9 B m z o B v S j m 2 G g 7 w B o 5 w D 3 q I o k g F h s q F X r D x i 2 F u r i E x t G r 4 u G k s 6 G m - k H x u u H v 3 2 H 5 q 8 H 7 q y L 0 3 y K 7 n 5 I v r D 6 z 8 K 7 j U 5 s s G s 1 8 K 6 s 5 K s 8 y K 8 t s K o 3 J s 8 6 I l z w I r i l I p g 3 H 7 q p H l u 5 G r z n G 1 9 4 F 7 F z u - E u s 5 E x 9 n F n m q F q J 7 K n D 6 o 7 C o y 6 M p m x K u 0 I s - i O 1 1 5 N p 0 u N 5 j g N v 5 q M 4 C g s V q _ 6 I p v n N z 9 j M l q 7 K k q w J h 8 k J 6 x H - 0 z H 4 - 2 L 1 B 7 K y l i F n k q F _ o y F 5 z 6 F r 9 h G r r p G i 7 s D g 7 P y 4 0 G 1 H q G - 6 p M h t 0 M t z j B p 5 r G k p 9 M h S z 5 9 G g v 8 G h x 4 G g n 3 G w h y G z 1 r G 7 _ 6 D o g J l n - F 0 w B 3 j r E q v I n k u G _ 0 K w w 7 F r 4 w F r 9 i F 9 5 3 E g G B 3 u d j W k C 0 k p O h 9 o E v n h C 5 0 z N 8 1 2 P 4 B 5 Z t 0 s J k w 3 D v 4 s C r 9 P q 0 w B x 6 - B 6 l a p _ 5 E o p q F 3 M g l r B z t h K g i k J 1 s i I l o 5 H r 6 7 I t S 1 4 h J s C p r q Q q o i S l D p O p h 9 F p s k G w z q G 7 9 w G t y d 9 q g C X x D o B - r 6 W i x u W p 4 0 V s r y U F z D 3 t l J m h 1 I u 0 g E p v X F k l w H q R 2 E r 8 h C r d u p j O k H 1 D 7 v j D x I 4 a 3 5 q F j 5 7 D q 4 y F m 0 3 L q B Z p 9 4 M g x s M m 3 3 L j 6 h L m r p K i n w J u k 1 I s B 1 z x H 4 C _ t 3 I g p i K 6 C 7 K u l E n D w 5 g G g 5 v G s q - G g p _ F j t C x i 5 H y 4 l I 2 s u I o g C p l v B 2 6 v J 7 O 6 q z M v 8 - M u - o N x l y N w E - O h r p B 2 k H k N z F 3 n 1 M 9 5 2 B 6 q g F o - v M p 3 j M k R 9 B 9 X 9 B w E - q T m N 2 _ 1 O w r u O i q - N 3 g r N l p p H t q Y z 9 8 L x 7 h L 1 t h K 2 E r P 3 z n G o r 1 F 9 _ j F x x z D 6 3 F h l 9 F v i x G r 1 g H p 6 w H k E u 1 9 E q s k F 1 i q F 5 h x F _ w t F l D 9 x 6 F - _ 8 F h 7 h G z 6 h G 6 w l G 3 o k G _ v l G o g j G 6 - i G z o k C y - e m 0 7 F _ I x g y Q o 7 3 P n _ 3 F 0 v j C - 2 0 N r w w M v - 4 B i 6 h E 9 C 6 p F n F 3 H z r 6 E n g h F g _ o F y x t F l D n 1 n J m p v J v h - D w i 9 C 5 n p B 9 q 0 J 0 h 5 J 8 M 1 i o L 6 s _ D x x n C t r I l 7 H w 4 p C 3 0 g S 8 x y T v r 9 U 0 p j B n 4 q N n _ a 0 t l B v g 7 F y 1 _ F s k h G 2 z j G j T o p j B 1 v i W u 1 i K _ 2 H t _ 4 E 3 d 0 9 4 D 2 8 m E s m B g m 8 E w i t E k 1 u E m 7 9 E m r B z h 8 M 0 u j G 7 q I - t y E - n q G r z 2 F g j S o E h j k M 1 y - M 3 g 8 B z 3 c _ r R _ U _ U k y B u y C k y B k n d i 9 9 E l 2 j D q 2 9 G h y 0 G 7 u M 3 s m F x z - E l 5 2 E y o v E k i 1 D 5 T h 6 9 D t i 0 D 0 0 r D o - v K 9 0 D i 0 3 G g f p D 8 i H k B y G 7 i D 8 i Q 5 4 8 H 5 r q B 9 _ t D u J v p B g g o D 6 g t D i v 2 D 6 p g E V q E p q q F 2 o 3 F n 2 k G v w 4 F x c 9 1 7 G j g p H i y y H x w 5 H 4 G j u 9 F p m v B g p y B 7 6 k G _ y o G s z o G - 7 p G 0 l z E m n E 4 0 o G l t n G u 2 j G _ n h G - g G w m t D 5 c p 9 v V n v B v y o O v g G n w 4 R h P o B q 2 y H 7 q x H 5 z u H v _ x D u l W - w m H s 8 - G 9 q 5 G w 8 y G 4 C 1 q v F x k w D s q s B r j D y 9 i H q K x j B 9 - 0 R 4 1 1 P k B 0 R g u 1 F w Q o 7 m E 9 H 2 M _ i z C t F D i l e 7 n T w x 0 D s q 8 D s n N l y 6 E o 9 m F o 1 J i 3 8 P v X 1 4 i Q y C 2 G i z y K p j o L v x 8 L v g u M - o 8 M 5 k n N w 5 F s z O h 9 e r w J u l k J 6 q K 4 k B k s 4 D l p h E t F p D z 0 V o E r l m H i y 9 H u t o G v t G w 1 s J F k B h y r B w C z y n I x j 5 I o 0 m J j v 0 J r h h K y j I 9 4 r H 2 t 3 B q y 4 D k h 2 K 0 C u _ v J 7 t u J u 9 s J o 8 p J _ 7 D o 6 g J 6 8 3 I m h y I m l w C k 9 0 B u l 7 H y j w H 2 q h B - 3 l L w h Y l i s J D C q p - F j 0 7 F g o k C - i c n h y F 5 P 5 j B w 1 r G w 0 m G i 5 8 F 5 3 2 F s H 1 Y i v y I u B x k 0 D 7 _ v P 5 - r P z i t O t 7 n N k x 7 L 9 L K g x z C 3 B j C j C z v i I _ k o H w q u C 5 t C - j s G 8 0 T - h S 6 r y P w 1 _ Q n Z h m k Q x 0 g R o q z R _ m X i 0 x L i D h Q 0 p m M i O - D l r o K - D C z q 6 H 8 2 7 H 7 j G z j y F o 8 4 H 9 I n G q - 1 P o k q P 7 j E j U 7 Y 8 r h C r w Q 3 j D u 4 O j M H u 2 r G u l p G - 9 i G v g _ F p 4 2 F k v u F 4 w n F 3 r 9 E k b w 8 i H 1 m u B w q 6 B 3 7 9 F q g s F u 1 u I 6 3 y J j l 0 K y p 3 L w C g j I - r t I k 2 o M o B v F t 2 r H 9 9 z H - j - H i o m I i N m B w 0 g D 6 G j t _ G 2 s i H - i n B h p v C g 5 n H y 5 n H j 8 H _ 1 5 E z v m H r l h H w 7 - G - p 5 G 5 k 0 G 2 z 2 C v i u D o 6 - K i q C 5 h g M 4 m s B g q w F 7 l 1 M 2 v _ D 9 7 w C 5 5 4 M 0 h 3 M 7 3 x M _ _ o M 1 i B 8 2 6 M v s 2 F y r B j m k K 2 l t D 6 l _ B 9 z 3 K M 6 G i q w F l h E s l t H x x u H g 1 t G 4 z l B j t u D 5 o q F 3 6 6 F j 9 t B 2 - 5 B l o _ G w J t D m j w N - y 3 O 6 7 0 P 0 - w Q h v B 7 B _ s 3 F q 9 s C o 2 Y 2 J 6 G 5 9 _ S u 3 y T r L x o B p 0 r L 5 v q B m q g F 9 1 r L j r o L g s B p I 6 y 6 G t 2 2 G l y x G 9 v s G Z w V w r j B w V 9 B q 2 G q y i E v h g G w - 5 F 8 s F _ 0 6 D z D 3 5 h L 4 x s K w p z J 7 x 5 I 8 j _ H 7 t h H s 7 N j p l E 3 v k I n D m t g D _ u F j G u y p M g 5 0 L i _ 5 K 1 w _ J 5 D 3 j B 8 o t C x o u B x - m H n - _ G x t o B 7 g i C j C i 0 B k _ u O 9 L i t B x s O D d n r r K t p 4 J z _ 4 E i v V _ 1 p I 6 E t 9 n E d s H 8 h F _ C u t q J 9 7 2 I w - j I q s w H 8 C 1 P g 8 1 H - _ i B 9 2 1 M 7 n B r 9 9 K 7 q x M l 4 g O 9 7 u P y C 8 U n 1 D k j H _ i g F m 6 t F i 2 5 F 1 2 k G q z y G r 2 7 G y - k H 7 u u H 5 r H _ z n B s 1 G _ z n B 9 4 r H n o x H 4 0 y H 2 t 1 H 1 6 2 H l n o B 0 2 p M v 9 7 P r i s P t h 4 D i o z D y h 5 B v t 9 E 1 t D w z m G g m - F w k z F n 0 o F 5 x - E s t e h i t B r 7 n G l o F j 1 K i l z F 0 5 p F r y - E o 1 1 E h _ d 8 n r B j - c j l 4 J o u 3 I 0 v D k B 7 _ F r v 1 D z k i G q n N _ q k E i 9 1 G h v g G p 6 y M t x t O S u h B 8 q E j E 3 U t j q H n s m B l l i D o 4 7 I 9 v y J j E r 1 9 E w w l F p C o O 3 p z N v 9 r N j Q p C j J k 8 i M H 2 6 p M 8 y L x z g G 7 h j G p U - I v g y K - n 1 K - _ x K t 2 u K _ R t t k M q 3 7 L 4 z b 2 n - F 5 0 7 K 4 w m K 8 m I y 5 1 G 0 p 4 I r w i I r n C w u k D o E 5 T 8 g 9 B 6 0 r D m 8 g C 2 M q g s M p v k O 7 2 6 P 8 l D 7 t 7 O _ M 0 p o C p j 5 G 4 m 2 R 8 Q - S z t y C l I g 8 p L x r y L v D i N z 3 4 M 2 k _ M 8 G g 5 h N u 5 6 I k 1 M 0 0 6 M q v i D g 6 n D z n n M k 2 3 L k 5 m L o g z K 5 F z L 7 9 3 J 0 - g J v I 1 D h h u E q B O b p 1 z I 6 w 4 H w N s B 4 q n F w 9 5 E y 0 u E 6 4 9 E O x S w m g E 3 g Z t o n B p 5 j E h 1 m D 7 _ t D v j o B - 0 V m q g E 5 h s C g z I h _ x E _ q 3 E h i - E _ l D m w m O _ M M u 3 0 I 4 0 9 I 0 9 l D 8 o y B z r u J 8 h C v x j R 8 5 p R o 2 l R j x - Q F D 9 s n G 0 _ S r v B - t 7 Q 1 l r Q 8 m 1 P - h E 3 5 q M q N g H 8 0 q H y q 9 G z D 0 8 y H r P 1 z s G u N u 7 q E 2 C 6 l B 7 0 j T 6 u y R g K w o _ E 9 t 0 E F h q i G 0 J n 4 d u i Y q u r O 4 m v O m z n O 7 j D o x 1 I 9 P 1 - o J 6 s h J 0 t 4 I 1 n r I h 5 - H m m z H x y h H z 3 B w 9 m E 3 I x 5 C i v i B k _ m E v n L 6 y h G 2 q w C z u T 6 k l F q z 1 E t n 9 F k _ v G 3 S 4 Z 1 x N q E 4 u z B z q u H t s 8 R k - 2 T x w m V v D 9 S 8 t 9 O g N k 6 l K x y F r l - H p s 0 K 5 _ 6 K 8 G 2 J k 8 0 C h w 0 B 1 k 4 Q 7 I l G n h y G 3 9 s G q 0 m G 5 - 9 F t x G v 7 E 5 r w E k 0 h G i w 1 F 0 4 p F i b u B j n s L r g o K x i G q _ 2 D h 9 o D j C t n h L x x N 2 u 9 I 4 k 8 J l 4 6 K 6 q 3 L D v X l - - L o 7 D k m s K z 3 q N l w 5 N X w J m u g I x m z I 7 u B r q - O z 6 _ P 3 4 E 2 9 z N w 5 o M p z N m a - S 3 m o J u 8 v J p 1 3 J _ n 5 J w E z x l E k 6 B 7 B y r 9 Q 4 3 g J h r p B 1 o B o a 7 5 z D s V g R s 8 8 S u o 0 S 5 1 r B 9 w 1 B - p 7 D 6 n v K l - 4 L p 5 u L n o B i V j s 5 N 8 2 1 O 0 _ w P 4 8 k Q r n o L z 1 6 K 5 B _ e q m B 2 Z 5 D t _ i B w 4 2 C - k _ G j k 8 H - h 2 I 1 O r - F j o B 5 B p 5 8 E 2 9 m F i V i l B _ k m I 9 j j C m p o C u 0 m J l s x J g N x F n t 5 N z 2 L 2 7 C m - y E V w J 1 9 o H v t 5 H l r I p 4 z F D 8 0 3 I y C d 7 t y E o 8 m E q 5 8 D 6 z y D y p 8 D 7 u p E g - y E _ 1 7 E D l L V s x q E o g z E s 1 J 4 z - G 9 1 B 8 M u 3 4 P q y p R m B v F m p 1 H s w g I m l B x F t 2 L q g r B _ M 9 H o - q E 6 n 3 E r 3 l F j 2 z F 5 S x P w l q H u C 3 B - s 3 D o E V D K m z g F - n T 8 q u C 3 2 - F n o x G y n i H 8 v y H u v g I 9 s t I 0 J n i B g y 5 O z 8 G 2 0 y T r t J w v v K w h _ E 9 6 j B y z 8 K n p _ K X k 6 B 2 m - N u 5 3 N m u w N o x _ L 6 f g l 3 M 3 q g M g t F s _ 6 I t 1 0 K 1 D o g x L b 4 G r 3 h B 1 c j i B _ 2 5 F v o i G _ w t G 7 9 z G 3 3 7 G 5 8 G - i P x _ g B 9 D w r m D k w V 5 P f 9 D j U z g - K 6 m B l C 8 1 q L y g 6 K 2 3 p K 8 z z J _ C 6 y z J s _ j I 9 L 3 6 8 H y 5 i H p m O D s J 2 r j G q 1 3 G _ _ s H 4 t g I 0 m w F u s L y z m J t u 0 J p m k K v D 9 6 4 U z F m B i z C u 7 C 9 H 6 E 0 0 C v 0 K p 0 2 F 3 j B 8 R - z u S 2 y R o 5 0 L j C g k u G 9 6 i G w v 1 F u u n F - F 2 N o x 9 G z 2 n G l w 6 C - s G r F 0 G 8 2 m C g _ E n - _ E 4 v r F x v 4 F 1 2 k G p q x G u s 6 G 5 0 j H 9 i u D 9 n Y X k V 6 0 y G l k 5 G t s _ G u h l H 8 3 n H l 6 r H 3 p j D j 5 d 2 m t H k 6 B n r 2 I z o 0 E n i i B p C _ k n I p k D 3 6 u K p C m - p K w 9 2 K j x 4 K r w 4 K k 7 2 K 8 p w K l C 7 4 g N 1 8 u M s h h D r u _ C s o n L 9 4 x K h o 4 J v 3 8 I i i h I 2 M j s y E 8 w n B t 6 U n p h E q w q E 3 m 2 E h I K 7 1 z F q E m B 5 x 6 E t 4 l F v r x F m k 8 F q l s B h h 4 B m i w G v j 5 G t g h H K i a r h p H u E o 8 C M u E l v j N 4 o w N t x 5 N o l - N h _ B p 0 q M o 4 _ F 2 7 0 B i 6 3 N u 5 s N x D q 9 h N w x s M z u 5 L w l g L j 2 w I t v C s j q J p 7 t I 2 p u F - m F g x 4 H v w 7 G p n 5 H 7 j g C n t q C 1 - w J q 4 r K 1 B 8 x r I m n 3 I 5 0 k J 6 p v J 7 k 6 J 0 p a x l j F 3 r t C j i l I h w _ K _ J n P 9 i v G 9 h l G u 1 3 F l i t F r t - E h 2 N l 5 n C 5 5 l E 2 k B 0 q k E k 2 v J 8 i s K v F 4 M 8 o 6 G h g R r s x M 7 q 5 N 8 r 9 O 5 - F 3 - x E 6 Q s E t g p H u 6 v H 5 w 5 H v D u k J 5 3 d 6 g m G - p s G l t x G g p 1 G h m 5 G 3 X m B h 6 s B r z n C 8 4 n H 0 C r 0 j M j m g M o 6 B i 5 h G 6 h y C q _ 7 C 3 u 4 K n 1 u K 7 8 r B 7 9 h E _ C n s 8 G 9 x 0 G 6 R l C 8 z l H x 2 5 G 3 P - L i q 7 I 7 _ d k y j O l n y M 8 i 9 K u z v J u J w C i q 8 D q E V v 0 t E t F j 1 t E q 0 k F o 7 t F z w 4 F m h h G - 3 p G 6 0 y G m B 7 B o 4 i O 7 p T p w 5 D 5 p p B h t 5 B j - F s y C 2 6 w E 3 y 6 E p 5 l F n h v F x k 2 F x 6 - F r o n G z p s G x F h m v B y u 6 G q s h P p l r P l i z P l l v P 0 x 8 D t 2 V u E n L s y 5 E 4 1 Y s l 5 J _ y t G l z N 4 h p K z k x K s 5 y K p u 0 K 9 m x K y E - 1 q M w - h M M Z q 9 y K k 6 F y r R 9 y r H p 9 B 5 B q 8 S q 7 w E w z p J h 9 O 2 4 v J v - g K t h x K 3 l _ K 8 Q 7 B m 6 X t o B g i r G 1 2 r E 9 8 G i 3 y G 8 p 1 G 5 z 2 G p 0 2 G 3 0 2 G z i 0 G w q C l m p H i 3 J 5 k y E r m h H l _ 7 G n l 0 G 9 w s G s 5 j G 4 u 8 F 1 D 7 p 0 B 8 7 X j P n T s z 6 D _ G h 5 g B w V r I 9 B o 7 y G 0 8 0 B t - k O y 8 s N 0 k w M j 2 y L 3 n u K 4 a 1 q 5 B 2 k g F u h C h n u J j - g K i q r D u - g C n q 2 E t z r B q l B 0 J r 6 k I g h s I 1 x W j v 9 U t 2 m V 4 h p V r m i V n T h P 3 8 r H z m p H F _ G l u X i 6 F w 9 p J v j h S _ z 9 Q g q 1 P n d z x _ K v I 4 C 6 u 4 H 8 l x B 9 8 h C 3 m v G 6 4 3 F g p o G v i _ G 0 U 9 3 R z 0 7 G w C j L 7 8 v O 5 5 2 P 7 u q M 8 s L t q 4 R 8 Q y n 8 F l 3 f 2 6 h M g r l M l y u H j 8 g H y z 1 O w k 9 C 9 s q F j I 0 2 1 O v - u P X l L q u 6 D t 3 C _ p 1 H 2 2 9 H 7 9 a 1 o t I q E t F g 4 m C 2 o 3 F 2 Q x O k 0 G 5 2 C k 9 g G v 5 z G - m m H 4 5 6 H m B D t o x G 4 n i H v F D 2 o V 8 g w G w l l M g k H j y 3 J 9 h y N x F g N 6 8 4 P - 9 m Q h k z Q p 4 e 8 k 2 J 2 n 1 Q 2 k t Q 0 j l Q 3 i 5 C _ 8 k F r I 1 _ 2 H 3 - r H 5 o h H u w 1 G p i q G x p 7 F 5 i t F - 3 7 D 1 v C 9 F i K z 6 4 E w 8 y E 7 r j F q g w F 7 x - F 5 v u G 5 r 7 G l _ l H F T y k D h 6 t N r w 6 Q 2 u 1 R 3 v o S j F 3 k y P z _ D 5 2 - F 3 B 7 v 3 O 5 4 q Q x n 4 R r 6 i Q o 7 D M D t o B x u x F o o 1 G u E o B 0 q c i N - S t j r P i N 6 G _ o t L i j 0 L _ Q F t y j R 8 6 9 H n x 5 D 4 - o Q t x K 5 q r V y n t H _ 7 y D s r 7 U y 4 k U 8 4 l T q p j S t T t I y z 8 J 2 x m I g g B s l y I 2 v 4 H n Y h 7 3 D 0 u t D l u o D 4 2 w D x 6 a g 3 t G j 9 4 M z u J - s 5 I i m J p 2 t I k v j L r _ q K 1 D 4 C z D i H p v 8 I 6 y m I r y x H 6 v L j 3 h E w v h G m t y G 6 i q H 9 4 _ H g 7 C _ l i K 7 1 9 K 6 h H l 4 1 I r y g H u 1 X j h 4 M j t m N i m z N q 7 2 N l v P n t z G 3 s z G p 6 w G h D 4 _ n G - R g E m 3 0 H v y w H 8 u s H 4 v H r r 8 E r r g H w 4 5 G 5 2 w G p j p G - C h k u G t n H x 3 u H j i E m z 5 Q _ 6 o G - 0 9 B l z n N p i s L 2 k B q 4 0 F 4 o j G m w 3 G 6 0 k H s C 1 B i 9 E v 2 h J i B 5 K m w o K s - 7 K p _ 1 E s p k B u l 8 J 1 v 3 K m B m B 1 3 t K 8 u g L 7 x j D n 3 9 B 3 T l x N p h y L o E n X s l e 7 3 E k h l M i u 3 N x k j P 5 m v C o w j G x X 1 O 8 x y K 4 j t L 3 9 m M u g _ M y C X _ _ P l r D x F t D i q z M 4 G i 7 3 G p L m B y C i 8 s Q 8 y C r 7 - F z 5 k G 2 x o G s z t G o l w G 0 3 y G l h 0 G x 2 6 C 2 q 8 E 8 - 4 D m 5 i D j - H m o l F p s 9 E 7 z 0 E 3 m u E s h F 7 x m B r n w G t 2 t G r a 7 o K E Y y z t I s 7 n I 9 3 Y - z 6 D n k 7 H s v r J 2 u J 1 p h G 4 x z I m o i I z 8 y H g r h H o v g C u q o B h y 8 F j K 4 l 3 H x w x I 3 1 1 J 5 w 1 K z w z L 3 o C r u 1 K 9 k j J g 7 M k x 8 N p G x n x O u 0 _ O y B h E _ u x D i D k i z O n _ 0 O g O n C - j B - v 8 B n C j - h S q r 3 R k k 2 Q l G 4 i 2 Q 1 1 F z u v G 8 3 O j g B J j H h 1 t L 1 i j K C U 6 9 p E t 7 C l 5 l G x k 6 G 9 v v H C C z 1 w E 5 5 D 3 6 T 9 7 o I 6 p q F v j S 2 8 w K 9 7 z L y u x M r l w N l x m O 5 G m 5 s F v j s B v i I i 2 u G t 7 o K l s m L y o i G j m g B 8 S n 5 - K - y w L p 8 C 0 w q M p l B i w o O 8 j w O 9 h y O 0 o B 4 z 5 N h R L w 4 r E 5 J 3 r s K z l p K g h 9 E g 6 d n s 5 J 7 i w J h 9 j J 2 z 9 B 2 o s C l x m I 5 C u T 1 7 g I n u t H g o 0 C k 7 f 7 s m G h 1 w F s i i G n x 3 G k t r H 0 B - k h N k x l F i r n C j z J 5 p p L o l i Q n g C 0 z k J z o v J 1 q y J g - 2 J q i 6 J x v 4 J s v F n 5 p H m y L 5 7 s N p 9 l R a 6 F t h q J g 0 z I 5 i _ H 6 h k H l y D 7 9 5 E w k x G j j q H 0 z h I r C 9 r 0 P 6 _ m R h B C 0 _ r D p h S 8 9 9 G h E q m q Q 5 v 8 Q 7 j p J z w o B g o z R o t 3 R t i x R 2 j r H - i i C u j 2 Q 9 D z y 1 V 6 t 1 I n h u C u 1 w S g 6 x Q z P 1 P - 3 i J 9 m o I v Y s n x D - 8 o D s p C 0 q u C l z z D 3 S i W l 6 7 D s j z D 5 _ F 1 6 I k B D x o M i i 1 E 2 y k F V 5 B 0 i 1 G g x q E o z M 1 g - H z o w I z i i J 5 o u J 1 7 9 J 9 z q K 6 G j 6 p G k o e 1 o v C 4 h r B l 9 _ B 8 3 y G q 4 y G - h 0 G p w x G _ n w G 9 B 1 F m w 1 H 5 0 u H n _ r H r 8 j H 2 C k r t H z 7 2 B 7 0 j P 4 C 9 B r u w O g 3 l N h m 2 L 6 j j K 3 D w R 3 p X t i s D o i j I s C 7 w u G n 1 g H 1 i u H x 2 _ H 7 i q I s m 3 I 9 1 C k 0 s H i l p J j F y m w P 1 _ p K p m h H 0 h w M z D 2 C m 5 l T z D x L 2 t 8 F i 1 Z 7 2 n C 1 g t F x 7 j F s 7 5 E n l w E q 5 m E p 4 7 D b h C i s P h C h C 0 8 o E 0 M 5 L g 3 w D 6 g C r 7 9 C 7 n l E t w t E 4 j 3 E q 9 - E 8 _ o F r u t E z - z E t p x F n 9 B 0 7 k H r 1 f l 3 m D v u q I m y 9 I m B 5 B t h m C g u d 1 y p G 0 w - G k - 3 H u k g F _ x O D i f s y 9 H g l B r D r i 2 F h n i G h I s g h G _ r 6 G j I p 0 j H 2 i t H _ q 1 H p r D v p n G j 7 k I q l p I q i s I p x t I 9 x t I x y t I v 2 q I - 6 n I h r v C p - y B h 3 5 H 4 5 y H 6 9 n H t I h i D 1 z - D 0 2 i F x 3 4 E 6 q z E q 6 o E l 2 - D 1 9 H s 0 i C p s u D 9 F h C h C 7 x p G k i i H u 5 3 H 5 8 y I _ n m J h x l F 5 j Y o 9 L t _ 9 G z z 9 K i E - v z G s r 3 G 8 x 8 G - v g H z b q G - y v D z H z B w v v N o G z W z k k S h k C w - j Q 9 k 1 B h m - B h z - E 8 1 1 E n m u E k 6 i E t 7 5 D 7 o w D y o g E v 7 a k 7 1 J j L V p g E 1 O u C r 7 m N y o 9 O v 8 y Q r _ k S 6 Q j l F 0 5 t R v h l S j _ _ S 9 j s T r L u E j o 2 S 8 k 1 Q z v O 4 r u L 5 p L 9 z o I u 9 w M p G 9 7 r N - l z N w t 8 N n 4 w B l w l G n U w W 7 o g X u 9 Y z 1 9 H y q w I 2 k 8 I p 2 m J m p r J l g z J k I o k Z y F 5 G w j y N 7 6 1 O 5 2 5 O 6 j h H 2 g u B y 2 7 O 4 n w O 3 5 m O g h 2 N y D 4 i B g z h E _ B q y 7 Q k 7 q I 8 - k B h K 7 0 w N q k 5 M j K n r 1 F 3 6 i F x s r F n _ 7 F h w 5 F r Q 8 g _ G m u k G 0 k C 0 2 _ H S h B k k 2 G p o - G 3 9 p H g 3 w H z 6 0 H h s 6 H y K 4 9 t H 2 x _ H H H k m u L q l u L w 4 q L m h k L D 9 I l 9 r B 5 w s C _ 1 l H o 0 B x 9 w V z 4 _ T r _ l S k 1 l Q 2 N o H o t h B n h 5 F 4 z B j w p H 5 t p E m o 3 E 1 O k B - p q I 2 0 v J D p D h t 4 F - H 1 S z O 5 g 0 E t F 1 - 3 B 6 M D - - h J i m 8 J x - w K 3 j o L 8 s 3 L k q p F y y u B 3 2 4 M 6 j _ M 6 G h j n M h 0 q M 6 8 o M k k 1 F 9 j n B u w _ L l x y L x i l L w n 2 K F M n 8 r E - z h E 1 t v P - B 8 2 k E u t y B k v 2 J w o y I k x x I 0 M 4 E s u 9 H s C i t q E 0 k 3 E m n t B 7 1 j B w p r F i 1 0 F p 7 M s n p D s 0 l G l t u G l D t x 0 W l q x X x q u G - 2 1 F k k s Y x K n 9 2 J u n y J 9 z n F 7 s t I 4 G M 5 t j N v 4 1 N - 2 k O t j w O o B h T m 6 o M l l x K z F n v B v D u 3 8 W 8 n z W j 4 i W v 8 m V p T t s i J z v 2 I t v x H o R _ m 7 H v 1 m H 5 7 2 G 8 8 j G u 0 w F h C 5 r 4 F l y u G k 0 8 B 8 0 0 B 9 r 2 H 3 k q I _ m 6 I p 6 t J x - C w 2 3 B 7 x _ J p 4 i J u B o K 5 q m F g t B 9 0 2 F n p m F 3 7 4 E u n m L 4 n 6 M 2 _ t O v j j C r 4 u G 4 G 3 4 0 T j _ h V q 7 k W - g - W 2 z - B i N l 6 6 J 9 k 8 B i - l D 8 t 8 J p 8 6 J x D g n 2 J n w u J l t o J r s 8 I l x z I x s v C 0 9 0 B q 0 1 H i g o H 4 C _ k 4 G 5 z n G s r 1 F 8 6 i F w h w F 7 k Y 3 0 w C t 0 z G 7 - l H r O p F w q g Q y g C 5 _ s S n h 9 T F n O t s 1 C j w m D T l F 5 l v R 0 r m S j r 1 S z 6 q L 3 w e o G r 8 z T h D x K 5 w _ O 0 h x O k e 7 j T 6 g 6 L i e R s j j V 6 8 1 T p 3 7 B i j u I 9 6 x Q g G 1 5 m I 8 n s H n j z G 4 9 4 G r o i D 3 k g B l 7 r I - w j J 3 m 8 J l B L 4 s x F h 4 5 F l i h G 5 w o G v y t G 9 o P r g h C j n G - 7 3 G i m 5 G 8 B n z o G 3 z o G l 0 o G z 0 o G i t n G p 2 j G 5 n h G _ y 9 F p B 1 C 6 _ x D s I 0 h s R N n n p Q j 7 o B i 5 5 H o 7 o O t v _ M 8 r v L 4 k 8 G 1 4 J 3 v l K m D r 4 q G 3 r - G 8 6 w H 4 x h I v 9 0 H 6 b n 0 8 G i q n B p t N _ 9 m H q i 3 G 7 w m G 5 6 3 F 2 o m F t B 7 1 y J h j 8 J 3 Z x i s M 8 z 1 N s D _ j j T x C 0 0 m U w F L 5 h 3 T t E n B x _ w E y F q i B h m 5 Q 0 5 r H q y T 6 s 3 G y n - G g x k H z 9 z B m l i C 1 K q _ g N n r m N 3 _ p N p p m N 7 m t M x K 7 s 7 M 2 9 h F v 7 d 7 2 9 F o 9 r F s B q 5 i F g y 1 E m s o E 4 g 1 E w G 3 7 _ E 5 v s F 5 w h C y p _ B z D j u n N r h G u 0 l P - m 2 N o o i M m m B 0 y g F u o i F j X h 9 q J j 8 M 5 v u P 7 - m R t 7 5 S y 2 j U 4 t j V k l 7 C v - 4 H g 5 5 C n _ z G j 4 7 G g 3 - G D 6 G v r y L 6 h C h l y N 7 c 7 B 8 z o E w E x 8 r R 8 r B 4 J 1 q g C w E w E s 6 9 H h u 8 H x u 8 H 8 p i B h z h D i R _ G u x 3 E _ U 7 y 6 E 2 G 1 7 z H t D v F 7 g D 0 r b 9 1 V w z y G w g 9 G x q m H h k Z x 4 g C _ g k O q - 2 O 1 g g B n u r I x l w P w j y P w W n G o q t E l o R n 9 - H g F w K m t g H j u 8 G s 0 B j U 9 I Q o g 5 W y o z V w B j G i x u U g z q L - _ d 6 - X 2 r z K - j g P Q g b q h O k B 8 C 3 7 9 F o g s F y Q 5 D q l j K w o k B p _ Z m B - K 6 1 u E 0 u 5 E 6 8 m F t r x F w C D 8 w - B 8 n P K 0 G h w k O t 4 2 P t 8 G y v s N - - k S u E 1 t 9 F 9 q i G v 6 k G 1 6 p G s j r G n s s G 1 s s G 0 1 t G h P w E z - J 4 1 5 E 9 q x H p 3 j F g l H 6 x q H h x m H s 8 - G - q 5 G x z x G y 4 o G y 8 _ F y o 1 F w 8 r F p q o B x m n B 1 u 0 E _ 5 m E - 4 7 D 9 F y _ 9 L k 8 6 N i w s P 5 y V 7 1 9 K i 4 q S 8 7 x T s 0 s U - u 4 L 8 6 9 L 5 y w C h p j H n 8 m K o 6 w B 0 p 6 U o y 6 V i E z 2 n O g l x O _ j x O - 7 B h 8 3 M x B z B j 5 z J R h D l _ 1 G l r z G o n 0 D v 5 M s t q G o o L 5 k - L r 0 q L 2 h 1 K y x _ J 4 I g M n l - F 8 9 x F 0 s o B j j q B 2 8 4 E o w B x n x B e P m v h H l n 6 G x n V 9 s 4 D 8 p h E 4 v p E q 3 m D 7 6 D y z 6 E w x j F o t q F r z y F w F u 3 r H 6 B h 9 w P t 9 s Q t x l R z y B 7 y Z g Q u v r M y u k M 0 v 9 L y l z L 2 0 l L i M u 6 n M w i z L r K y 1 3 C 2 3 N 7 _ i F g M k C - 4 1 G 8 4 n G 9 C 3 N w v 0 H 4 8 e 6 g - F 4 E y 5 q G k x v H n D 2 U z m 3 K w G y M s l w L 1 h x M k E q i v S x p D i 2 g R j y 8 U 5 2 9 C u k 3 I 6 y o W n 0 v W 6 m t W 8 5 g N q j k B m G s k j V r i h U q v E m 7 z P t t m R 1 1 2 J t 0 m K u q s V i p j U o x J - k M l u 4 N z i 0 M w m s L 4 - n K t B 5 1 w F h 4 t F z 0 T z g 4 C _ 5 z G j 1 4 B t 5 B 9 6 w E n 2 7 E 8 w j F 3 x r F 4 k 2 F 3 l 8 F z x o E 7 _ E h x o G 1 J t f 7 h _ M p z s N x - z N 7 t 7 N 7 G - i w C o v 4 O 9 C m C _ 2 8 C l j u E g 3 r I v O 9 k x M s i m O p y f n 2 C 5 k R 8 4 - B 7 _ s B 7 7 g B t 6 x E 9 j h F v s G x w z D 6 q _ F 9 _ r G g i 6 G q C n D w m t G v t s F j t C - n j H t p r H r v z H _ s 6 H s g g I j o k I j F k l - G 9 u g H t u g H 0 j - G x y u F k 6 C - 2 r G _ I t 9 1 G t q z G n 1 C k 0 u K 3 m g K y g v J 1 p _ I 5 N 7 N 9 y D w t O 6 k t O e 9 g B 7 g n E 4 3 q B r n g K o h v J r q h J 9 E p u t J 2 6 2 I 5 o _ H o x p H 9 a g n 0 F - u y G h n q H z n j I - U v J 6 6 z G h o i H _ 9 6 F t 3 1 F 1 z D v 7 s I r s w K 9 r S 8 v l G p j t K o o o K 5 o g K w s 4 J 6 j E 5 _ - N s - d 4 w Q n 8 Q 6 7 9 B o C q _ x K y u r K 7 t j K i s 4 J q - r J 6 6 8 I v 0 s I u _ q F 7 2 H j 1 E 1 y D l y k B 7 g y C 6 j o P 3 g v O 1 h x N 4 n r M i t o B z 9 D g - R 9 1 j O 5 4 G 3 4 G h o z G v i p G m w 7 F - s u F r 7 B - u s B _ d l p - C o h 3 B x y R w v y E i G t - s M s u M 6 j g P o _ H 4 i G R - 6 n B y Y B 5 i T x 7 3 E j o v E p 7 k E q 6 7 D m l y D 7 i z C P 9 q S o 9 1 M o 8 5 L G 8 D 6 I G k x 7 F 0 _ x F 4 I 9 E g _ e w t D _ u y E k y X q s O 2 j E y w y E B R w _ 5 D o v E i g H 2 5 8 I 5 6 m I _ l m B k k E 2 v w D 1 o u G _ i 4 D v s C - v 4 I 7 y y I 3 3 s I j j k I 8 I t q G l i F _ 4 0 O 8 y X e 3 6 z C q v 5 F 0 1 j C h 0 i B o p y G 4 0 8 G s G m u z L r s m M F k y T j u 1 S s M x 2 _ E n n B p i j E p y 7 I z 1 k D q h e r 2 9 C t 9 t H 1 m q B 3 v w C p 8 t H u n v H n k r H k i n H 6 r k H i t 8 G p t B 7 w _ B 7 R _ 5 C 2 l o K p z k B o x o B 1 y 7 M q G - 0 u F 7 6 7 B u p _ N k g i O o q B 3 8 i D x - p F i k i C 1 t B - r 4 T g k V x 1 k B 9 i 6 J g E 5 u N y g y W _ w C g g - T x B x 4 I - 5 M v l Q k q U y v 0 C v s z F p j l E q q L g v y J w j i K v 4 z K 0 n - K h 0 j B z w F p l O 6 h _ R j z 4 T x v N y 8 w B s 9 5 B 9 3 y B q - S l t l J 8 9 6 I z L h p u D y m W 2 j 4 G 8 q r G 0 w 8 F l j t F t u - E u 4 w E m g g F n D w v s E q 0 8 B 8 3 v N 2 8 8 O u n k Q v 8 m R y k i S 8 i t G q y l D y y p O j 6 j X y u j Y y r t Y z j h Y 5 1 t X z w 8 H i 0 6 D i o p V 3 F q k r B n P 5 F _ k I 2 r d _ f x w _ K y - i K 4 V m m p M h C F 9 z n G 0 1 H 6 q 7 H w R k 0 u I m z y J 7 l 3 K q s 6 L k E q Q 2 k i E l D z x 2 B x y h B 2 p R 3 r 9 J - h q K y 0 4 K g x i L h 8 q L l n u L 7 y x L x 4 I l 9 4 H i k N w z y E 4 2 0 H - x w H 6 9 h F 6 x G 9 1 l H r 2 9 G g y 0 G y 7 E m 1 K m 2 6 D t z i G i 2 3 F h v o F w s k D y 8 0 F 5 s 7 D 4 4 m C v 9 B t D x 1 D y C r D x n u J x - g K x X r r _ G p r m H z 4 r H 7 n x H l h E l 5 2 H 0 - 6 H j t 8 H 9 o O 7 n 0 E q h 7 H l 1 5 H z 8 2 H 6 y 2 C r k n B 1 F 1 w 2 S o y 2 R n r v Q s 0 l P 9 m 2 N u k - C 4 z i D 7 q u K 9 x u L n D n n q K 3 u u L n w t M u s u B 2 2 g G j 6 n O - 6 6 O r o u P 3 i 6 P j F z v z V v 9 T y v g P _ Y o M z j h D w - 8 I R x B r 3 r G p m p G 9 1 m G 0 v g G m C _ I l 2 i M _ y 2 L 9 1 q L 8 I s l o K 3 3 p K 9 z z J y 4 - I 9 5 m I k C _ t 2 N t 9 2 D q q m C u k u N s 5 u P v C i L - w j J w 0 6 J 1 5 B i 2 1 N 2 g 0 C r y 5 E n B 8 j 8 I 7 2 p J m t x J h r 8 J o j h K 3 2 i K 8 n - I 0 o B i r k K x E 1 5 y G 6 k p C 6 j n Q 0 k 7 P t 0 h P - 8 m O 1 0 l N 6 F 5 s 0 L o z _ K t C s 1 s G w r h D h x o M q D 3 Z l j m I p j t D s o p B t 4 v J 7 3 l K s D x C k z n I 0 6 C z u g K I 1 H 8 k k B l O z B y 7 r N 6 7 2 N 6 6 2 N y w 6 N z w s B l 3 l B 2 1 g C 6 r v N 8 4 g N 3 m 0 M i M 7 y 7 H p v w H l _ i H i j 3 G B R 3 y D k p x C i h e 9 4 w M 4 u r M 6 t k M 0 g 6 L 6 r s L 1 _ C n 5 4 H 0 n a w v 5 M 6 l - B 0 9 l E r m 9 K t 4 5 J 2 3 2 I 1 7 N k s p C k m 4 J 0 6 _ G - 9 C 0 I i C w h 0 D g q 7 D l r B l 3 m C t v u N x w - O w E u x 6 G 2 o h B 7 v y C x 1 2 G t j 0 G 8 o w G g 4 t G 7 3 o D r - O m 7 _ F m 1 I 4 i y I _ w m I 6 0 1 H - - j H m g z G 4 - _ F u 2 u C o h T p 8 u F k r L s u u B b w G - h j N 0 6 g P r u y Q n p - M m 6 N l D i v o K g 1 4 K u x i L s y s L y g g B w v k H l p D 3 q z F p v o H 2 j n H m k E 7 m m M 6 n R 0 m v H q z 2 L m s s L - C 2 j 1 K 1 r j K l k Q p x 1 F k 6 5 I 0 j e s 2 q G 0 u 3 G z o j H 2 s v H 7 i - D 1 _ T 7 u h I y p z B 1 x _ Q 9 9 q R 1 u 3 R r t 3 R v _ D - 1 E g g m J o 6 v L 5 r n L l w V 7 l k G 6 z u K g 5 h K j v t J 5 p 7 I i G 9 p G q 0 o F o o 8 G 1 - o G l t 1 F B 2 I s l u E 6 r O h x w H 2 r 6 N k G p t B k h p D z z b l q o H 4 2 5 G x j u G 2 P 9 E w t D r t k C s q - G h i u H F y e p x 2 B k t 5 F p m z O q C 4 o - V s 7 2 W u l l X h 7 J r s o S _ j B g Q - j t K j 6 m B q r u E - u j K 3 j 9 J _ D v i r H p 0 B 7 5 8 F 0 4 2 F _ 0 v F k - d 0 r 4 B - C 9 N z 3 3 M j j - L 0 x l L n 1 p K 9 C i G r y h G 7 2 w F 6 q m C w 1 S g q 4 E 7 C n H r r p D _ y z D r q 8 D x s m E l B 2 S i 1 - M x - t O s j Z k q x J 2 y N g w I i i s J t b x q i P v H _ I 6 z X 7 8 F s 8 - H 6 n 6 H R 6 j B - 2 h G h 6 8 F j - 3 F t u f - C 9 s 2 B 8 p B n 2 2 K i 3 h K x p n J 5 x s I 8 3 D 0 3 o J 0 t n I t J 5 8 u D x 7 u B k 8 w O B - C v k _ Q q h k P r 5 g E 0 h g J p i q Q s q U z b i E t 6 i N q n z N 1 H m v 4 B i J B j q p G z 6 M B n n B 1 q t M 5 6 w M z W j S l h m Q 2 - j Q m q B x k r H v t o H 9 g B g B 3 3 h G m C 4 t 0 F 7 - 3 F 8 s 0 F v l s F z x n F 1 3 g F o 0 0 E R n W 1 m B t y z C z g B e 6 6 s G r k - F u j B 9 0 1 E o 4 h F z R k C 9 s x E v B 3 R 1 m l F 8 j 7 E 6 D t B s i s E 6 T u 7 5 D 7 m x D j r 2 C 1 z B j r 6 D u r l E j 3 u E h q 3 E 4 o h F s D W 9 3 o N q 3 z O i I u F 7 M 1 G 2 8 a 9 7 C 4 B 1 Q m _ J u h o L 7 h 5 Q z J p E l 2 k Q - p 6 R - k u T z n 1 G t v 6 D k I j V 5 n w F m y 4 F 6 B o 1 4 M z p l N j - z N 6 x 5 N g q 9 N x x 6 G p 7 X l 6 B 8 0 5 N n u w N 3 C p v w N 5 9 h N h y s M w h 2 L g C h H 2 u i J g 3 B r q l H p v 4 H - 2 i H o D y 8 u H o _ w H J 8 K z 9 l I - n j G 5 z J 3 g - J 2 k 9 D 4 - - C i h r M 7 t v M 7 1 t O r 7 w B r x 6 H 8 k g S t M 0 n B j 3 i L j 4 k M p Z y n B t q n H 7 2 3 H 8 5 t D 8 x g B 5 q x I j k 9 I - 7 8 C _ k 5 B y 3 t J - t 1 J h J i j B p o u F 3 q _ E u n w E x l E o 9 t D y w s F n 9 7 F w u p G 9 u 3 G m F - l B 9 n _ E 7 v 1 E 7 8 q E 2 v j D 5 i C o 7 3 D n q v D u h 0 B o v I 9 w 1 F p y R u y v C _ 5 h F 4 3 2 E 1 g r E 2 4 - D i C 2 o Z m 5 1 B 8 5 2 F m w l D 6 k q E m j 2 C o p 1 J x 6 J w k 9 M z y p M 5 4 G 3 - 1 Q t _ p P 6 - c x m B m G t z w J s 7 i J 8 D 1 n H 7 8 8 D m 3 2 F n 8 - B 4 i 7 B t n 3 R z 9 x Q 5 k M 4 i K q q 5 F 8 k l X z B o C 8 3 u K h n B _ - l J 3 7 p K - o g K 3 _ 5 J m i v J p r h J w _ z I t o D u l 7 C j u l F 9 8 Q _ p x C 6 2 g C 0 s Z j O p q - L m 8 9 B 8 o s E m x 9 L i i 6 L - l X t i F q 3 l L x s 9 K h y L w 8 q D 1 q x B 0 v E 7 g B R R q n - B q _ 7 D s j G o s 0 F 9 h F q i 9 M 8 i K 1 z j O h m 7 M t 7 t L 4 4 r J 6 L P s x X h s w J g o 0 J n q 8 K 1 y o M p E h k 8 F - _ l G 5 s R n v p D h t 6 G m g h H 0 h p H 1 7 v H m g 0 H r 6 8 B k 2 q B 8 T s v H 0 k B 2 u x I 5 6 q J n F 2 u 3 G s z k H r w l F r 6 G m u 6 H 9 u h I 3 b l - t H k r u I w l 0 I I z K r 8 3 U g Q j D 2 g g Q z - h Q r w 4 I y g i B p g y P l q i P q 5 P 3 k p G x - s I 2 o - K 9 9 q L o 5 2 L 1 6 i M p p m M q e 7 j k L x 3 p M o C n - u R y v y M l - K 0 - v Q u 7 3 P n q W u 0 o T 3 9 y R w 1 7 P p - 4 B 5 6 3 F 7 C 5 3 M g u M _ 7 k C y n F l m I 1 B t 3 q J j 9 9 G 1 4 H t u g K s s o K s g S j 8 1 D 2 E q n m K 2 i h J n p q I o 3 k H q q F v 9 z K 2 _ 2 L v k 4 M t l 1 N q C 5 W F - 7 1 F v w - F v 9 r G l D 7 8 r G 9 9 9 G i r k F j w F r o r H p 2 w H k x B u g I s g i K 0 r o K 8 q o K 8 w r K n _ 2 C q w M p 4 H h z i R g 0 k R z s _ Q g z u D j z _ E 6 x G z 7 6 C 0 _ 0 D 9 w s D y N t k _ G w o 3 B l t n C k r 3 I z i 0 J m 4 r K q - l L v y 4 L h t t M q C x p n C 3 r 1 C 0 g i K _ r o K v _ p K 3 k t K s w r K n 8 p K 7 5 m B 8 k q E m C 3 j 9 J h 3 z J p t n J g 8 5 I q k 5 F g - H 3 w 7 H z _ q H 7 2 i C 0 1 q B k C 8 7 5 D q p w D h g o D s j s D q w 1 D - p _ D 5 s m E 3 3 u E W B n p 6 B q m R g h v H t B w x - E 7 q x E 0 6 l E n o g E y 3 P n 8 g G j o 6 G s 3 w C o s q B q x n I 3 0 G u n i G 2 3 i B 9 o o C 0 i 5 G h q i H B r E 1 9 z L r 2 o M 2 2 f g k 5 G m t u N 2 n 9 N r 8 i O 1 u q O 1 v q O x E j u u T o 6 6 E 7 r 1 E n j 7 L 5 l W w o w R s 8 c 9 g v D 9 h r G 8 7 u G w l F 0 6 p G k 7 p G 3 0 t G l 1 t G k t s G o 6 R 3 n V p E q 6 H p n q H x p C v J u g l J _ 4 j B v J 0 o n K 5 h j L q i 5 L h 4 v M _ S Y i h _ C r _ E y y 6 C k s E i I z p l C o c 3 r 7 C y q D p x O s 6 - L v C l s f 1 q u C 4 5 y B h l y B - 4 s C t l D 9 x B 7 U k 5 b - 7 l G c 3 x - G u x k C j f t 2 g Q 2 p M t r B u 9 B g 0 r E t 5 m C - - L s p T v 0 J z k i H y k 8 H _ h B x n N q w q C m 3 2 P s 1 h C 8 x F y 9 v O 7 l D 2 x q K i q M o 2 h B q 5 - F l v o G x r B s t x F r t 6 G 6 B t p j B 2 l _ K 1 J 3 N s 5 C 7 z t H 0 - 2 G p q o G l l i H 3 M q s J u _ 4 L l 2 o B r 9 W w r 0 J s 3 t K y c c y o o O 7 3 4 P i I u F 7 v z B s j o F z l w N p q q O y x 7 O n n g B k 9 y B z 1 q E 9 w 6 D n y D 2 T i s 9 B p s P u 2 x D n v - B k 6 t M 7 0 Q z r L 1 p _ D t u o E p 7 w E q z 6 E q r H g 7 o B q y i C s i M o v b i 8 l T 6 k q R s B j - 6 E 9 l w E t g V 1 r v B m 7 4 D 9 n j E v x t E z t 6 E q u k F w u Z s n j J q 2 4 J 7 l 5 B r x x D _ _ 7 K q C v n y P r j i Q j D j i i Q t o 2 Q 0 o 4 Q v j y Q u j V 6 u r K z 8 5 P 8 h 7 C 1 p E - h r H 2 r 5 C u _ f 9 t 4 G r k u G 1 y k B _ 5 C m 7 _ T p s 5 S w v T n y g L u o 4 J 9 E x q q J v s N k 4 B l 1 w J m - o J q 9 V 4 2 s D k M m C y 7 n Q l 8 7 C 5 p 8 E w h 9 M 8 d o z g N k C 9 C 5 z 2 K t q 4 G k s w E t v V t k 8 N 5 N j t B l n l F k r 9 E 5 r x E t 8 m E p s N w j B v w y B y - I 3 m g H _ 9 d w 3 B q j D h x g L q 1 h K u 0 2 F h k M 9 5 k E s o s E m y j I q h 2 O x n h O Z - B 6 p _ B h n m C p z 8 H 1 h s H k 4 6 G i H O m 2 1 H n s h H k 9 o G x m 9 F b k 5 B 7 - t N o x s P 1 7 i R 1 7 5 S j y h B i m h M p j p B i 0 k M 0 9 j W g 6 2 W k w M 5 n q P 1 m q P h s i P 8 1 4 O h D 0 l k F - p l F y n n D o 4 5 G 7 7 j S v 5 t Q 4 t Y 6 3 i J 7 4 m I u i G r s N y o 7 J k 0 9 J _ 5 k B _ 0 6 B x Q n H 7 k j I 2 _ k J g 7 U 1 s m E y h U 8 g 8 I h 7 y J y k k K 3 k S h p j B p y w L k - h V v 7 0 C o o 2 I 0 3 C t p 5 K u o _ K o p _ K w D i j l D w 3 K u s k F 7 i q F 9 2 u F m - 2 F w r 5 F i m _ F t o I r k 5 D m i j G g x l G r 4 m G 9 3 m G - o D h 7 1 E h F z K q x s H p 8 t H o w s H _ 4 p H 0 r n B m k x I 0 p r I B _ D y l 9 M y x J w 8 8 I u 1 K j 8 2 C j w d 6 t v G j z m G 4 w 7 F q _ x F l m l F k 9 4 E _ k u E p p S z z 8 F m n C p j S 1 u g H u j s J 7 x q J i - l J v t h J g - 2 I 1 z v I - E p n _ Q _ 4 y C u - x F 8 g t O u _ 8 M h o D B 3 5 3 E r 9 o E c G x h z H 4 l h F u 9 J n 4 F - n l C i 0 s C k J s r 5 F - s - F j 7 h G z p k G l p k G u w l G _ v l G w v l G 6 - i G 0 w g G m 0 7 F 9 t w C s 9 V l z 1 F n 9 _ D w 4 D u 2 o F 9 - i F n b w r w E z - M l p O 1 n v F w p e 6 3 T j k v L v 3 h L q i C s x i C 8 8 j J o 1 I 3 2 B p w n G p 1 9 F w 6 F u x D 3 F h 1 9 F 0 r d - 6 h L 7 4 n K - y o J 8 w p I 9 l s H w p u C y 1 0 B w p j J n D 1 v y Q j p m Q y g C - _ T l 2 C z m 5 D 9 t B m m g Q p 4 n F 5 9 r D 8 t 1 R q i i S w _ V o C q U t i p B i h H 5 9 T m h t G 8 v 8 B z y L 7 s z G q j y G 6 i y G 0 w v G _ 7 E v u P x - m I _ 9 h E w u m C j o 4 L 1 9 j L o u Y n q G x l 4 L j 9 5 K _ o 0 F 5 p S g 4 2 I p 2 H 2 s 7 F 2 j s G u k F g s q I v J 2 o Q t 2 8 B 9 0 J l 7 B h l j I u 9 J k g E h 8 N 1 N 8 x o F w 2 8 E 9 m P - m v K w s 8 L k _ m N h t k E r q i D v m E _ - Z o 9 O o w C y - t C t 0 l B 9 x h G 6 w v F 7 r _ E 7 6 m F z 6 D _ F z t m B i C i 6 L k 9 h B i C y s Y 9 i O 4 8 - I j v 1 I - 1 s I 4 _ 8 H 0 5 C i q U x r l F 6 4 D y 3 K 4 0 i L 1 y 4 L k j r C 9 2 e 5 l C u h - N 4 s b 4 u V 6 m 8 E 6 q x E r 5 j E 3 B y G 6 q K 0 q o G 4 x E w q i F q m 1 H 3 t q I 3 O 3 B 7 l _ G l y 2 H 6 4 X r s l E o x j J 0 5 K 9 k F y l 1 G 0 0 - G 7 w S i t 6 G 4 q i H 1 h p H z n x H l g G 7 n o J l q r J z v x J 5 u C w 6 9 H r u u J h v u J m 7 - G h m F 4 6 g J k 8 D 7 q - H - l 0 H r I x L 2 v m I 2 - 9 H y s t H 4 - - G 0 t w G q o S 3 7 6 C 6 z w F 7 n 9 E h C 2 u 0 I 9 n 3 J k j 8 K _ r 6 L 6 6 C s 3 4 K 5 l T z m v F 0 - i O h t 9 N x 0 u N s q _ M g v 1 G h _ b n n y E 6 0 z B 5 F o p h Q v 2 s O q s 3 M 7 s 7 K i s o M O r 3 8 N 6 r 0 P 3 5 _ O 1 s s O v r 5 V 8 x k V i - N l - 3 O 2 C n 1 x J 5 t i J g k y I y h _ H 0 3 q H u 4 J j v B i N M g t b z F 0 J u 5 1 O - 7 x D 5 u - D z 2 1 C h _ l F u l t P t L r 0 h L j r _ K y t 5 K l p x K t u k K 1 7 3 J s u k B 0 z _ D t v 5 I p I k 0 9 O g - 1 O p m C k p t H u 0 m E i k 3 V r g o T n P 8 5 4 S 4 C t x o J j 6 t I 5 j 3 H 8 6 6 G r 8 4 G 4 o 7 B 8 g _ B s x u I 8 n j J - z L l y 1 S z v q U _ _ 1 V y z j C h q J h n 2 H y x T 4 i 6 I 3 x 7 I k h H x 7 7 L 3 6 7 L i o R - g 6 J w q 1 J 1 6 J w m y J 7 v q J v H 4 w B j - k E _ k l B 4 g y F h u P g 7 8 I 1 0 s I 8 D t K i q t F s s m F x v _ E l 2 1 E 6 D 3 R c k G n u s B _ 6 q E j w x H k g g H 7 2 x G s - _ F h C t t h H l c t m 9 F o p y H 4 0 r I o q _ F o z 5 J s _ - J i t 2 D 4 9 5 B m E t t - M 0 t x O t o _ P 2 w t O 6 k E 2 2 q S k l t B l 6 m K r 8 8 T 1 l p E s t k F q _ u K q o 4 I j C o H 0 k z G u w L n 9 o D v 8 g B y p k E 8 U D 6 9 o B 0 o E z 9 _ E 8 u y F 1 0 k G v 6 z G g w D 4 1 t R i 8 C _ h 5 Q 6 v 2 U q k g W u 1 G t t x G z w l E x t J 0 8 3 G 3 m 5 G g x 6 G 1 6 s B 3 4 h C n o 5 G x 1 2 G v j 0 G _ o w G k n r G 1 - k G m 7 _ F q v l C o v b s w w F q o n F x h G s q 9 P y p j O q 0 E j 3 z I - s n I v O _ v x I 3 t t K o 4 s L w 3 r M w q o N s t _ N l F l 0 v D k 5 S - l j H k 8 p H 9 m r H t 9 t H l 3 t B 3 5 r C g o v H 3 7 t H 8 j D 1 t 7 M u v y M v H _ m o K x i 9 J t K h F l 9 w F 9 j C p i F 8 s o W 9 o J - 9 t Q 2 5 _ T 3 j o S 5 y D n j 8 N h _ s M 7 z B s z 3 C w 3 B t B 1 N k w C - 3 M p l g H l _ o G p E B l 7 m E 3 _ L j u m J 6 7 w K 9 x E 5 2 3 G 2 4 j B l v 5 O 1 4 g Q r v l R 1 h C w i r P m 9 6 P - k J o i n M q h E 3 g 0 N 0 y u H w x 3 H k m v J n 0 t J 4 - g B o h m E - R o C q o o K r u j K y s 4 J u 1 h H 2 1 F t H 2 j B 7 q z D r 8 z B k i 9 S p 0 x G q x i D y a m z 5 Q x s D y 4 z M i 5 l N u s q L h C r i j N j 9 _ O s i g B o w y J - 5 n F 6 j g E 2 p F r 3 u F q z 0 F t y 6 F u m _ F 4 1 u D y l V v x z G _ i g E _ w M y x k H r o r H r 2 w H 3 t z H 1 _ 4 H 6 q 6 H j 3 t B k Q s h i F 2 _ V l v 3 R z 1 C o k w P - _ C i o o P 4 h x R u s g R u 9 r Q h 9 x P r 4 i C g v R g p 9 G k 8 m C p 0 5 N i R h z F t L p I p 9 m U x D 7 j l D y 4 y F u m m G y v U 0 l 5 J l w l E m k o D 1 x 7 F p _ g B x 8 _ K 7 D 5 I g l g K 2 r q J 8 s y I 2 0 4 H q m I m - 5 E 9 H z P l k z B g w m G k B 8 C m u n F 1 n U l _ t I - 9 _ E 7 2 w C w j S k w _ F h 3 u G u o V w J l o B w Q g 9 i L 8 j z M K D p - F 3 B t F 8 N u k - L s k Q p q n B n 0 - E o l w K n 5 x H k p E 3 3 8 I u t s B w r y I 1 1 x H _ t r F l Q h p - V t 0 7 W x l 2 T 2 i F y 0 B j h o Q 9 - n Q y B l M m 7 2 K 2 s K v s k H 2 6 p K 8 n g K n 3 S x 8 n G s K d u 5 4 H 2 1 l B j 2 3 C o _ i H l j 3 G 4 N g k z F g v n F p j 7 E 7 k u E l o n B 3 p 0 C _ u - B y k h B k _ v G V u C 3 6 x E l u j F 3 _ Z 6 v m J - h k K m B k B 3 p 9 F - w q C 2 l f h I s E 0 x y F w y _ F 0 - l G 7 5 u G o 6 3 G g i 9 G t 2 j H y 3 n H 9 O g s F 7 n _ K y 8 C - n l J z z h L o h 7 H s 6 D m i I 5 _ o C h L t Y 9 H j C u u d 5 s 0 B - j s L 1 h 0 K u C x P h r m C 0 s P w - q E s p C o 1 u E 7 3 8 E D K 2 _ L D 3 T m s g B s J u C o t n F - v 6 E q u r F o y 0 D 4 y I 7 v S 6 8 m F h 3 z F h r 9 F h n n G q f 7 S i 0 8 S 6 u a _ v 8 K o 7 p L M o h 0 L 4 r _ L t i B o B z q i U o B v 8 v U M 4 y B 9 z n C q 4 9 I _ 4 9 I m 6 6 I 0 9 0 I z x w I i - 5 F 5 9 G w _ 9 H _ y 1 H t I z u l J j z z I k 8 g I n j s H 7 8 2 G 7 n g G p 0 - F q p b j 5 4 C j c p F s B r _ t N z 7 _ O r r u Q t 0 3 R w 5 D - v m D o 5 S o 6 j D - x V v o 7 G v w g H l S q M 4 x q G 5 g x K 9 - F i 9 6 H x F 7 3 2 H 0 k p I - v t I o w U 2 6 o M r k u M 8 s s M u - _ C z 8 m D z i B 6 i r B y s 1 G 0 6 y G g n r G j v n G i z B 3 F 7 y y L o l q L j 1 0 K i 8 q E m v k B p j m B s g q B 8 w l C z k R l w q D _ j v D - c t 2 p E 4 3 r F p m C z u s G t _ p G w 3 j G 2 6 _ F 7 p v F z D v 1 x F h 2 q F _ 2 i F 6 3 n B x 6 h B v u 1 M o s 0 L z _ B q q 3 M m y l B 4 s c q N m s B - r - H l x r J 4 2 G 2 w w F p t o F 0 o G 8 s F 2 C 0 k I 4 2 Q n 5 6 E w n e _ n 5 K g 8 - K u E m B 4 0 0 I o z m J 4 G w i 4 H u l 9 C v p p B - 3 2 B r 6 w C 0 4 0 I y 2 6 I y 2 9 I w 3 j J 9 n i J 5 8 I 3 r 6 W 4 w u W l z F v 7 n I t 0 N 8 3 5 E m w 3 B p m m C n u x H q 8 D 2 w p F v y h F s 6 5 E o m x E w 8 q E g 2 g E 8 5 4 D j s u D 5 v C t P o 8 4 J u v p L l n 4 M h l k O u G O i u p L 2 2 m F k j y B 2 r z N y q x O h i q I 2 j j B 5 k m Q x q 2 Q g 2 k R u o R l 5 O v 3 m K u v g P q 3 4 O r _ y O 4 1 K y t 6 T - E z m o S x - y R 1 3 l Q 5 N e g r 8 G 2 s v G m q l G 0 1 2 F g G s x - E 2 i 7 E o k u E l 1 u E 3 8 W k C 5 v z E 7 7 m E 7 C 2 I 3 y o C _ F 7 E g w p H i C 0 p 5 H s q I 5 w n H o 6 h I g 4 R w r h L u X v C 0 y 1 L p 5 2 M 5 y C i o y L l q q O E s D k j 2 S x C i I p v p D y 4 3 C z u h J k _ 8 I 5 u 4 I 4 p u E q p U m w l I t y 7 H p 3 t H y 1 3 C l _ 5 K s 9 f 9 w z E k 3 i J x m - C s o n B c t B m i l B 9 4 V 0 l v I 8 6 g I 6 o 1 F g o E t 2 _ G o s r G r r 7 F x 1 W o q K m g B z 7 g B u 2 Z 4 z r D h u o D 0 2 w D l 8 M r u W m _ 0 G t g m H 3 5 a z y x D o y r I g i f 6 j _ D 0 l m J k w 1 J 3 p 9 J u 4 B 9 z D 0 s 6 H g g g I 5 s h I 1 i n I z m k I - l k I m q B v t g H p v _ H v w V z 6 J h p - F i - 2 I k l u I y 0 i I q o F _ 7 h F z i 6 E k 0 0 E r l t E 0 3 B 8 6 k K 5 p G 2 q 2 L l K 0 h g D 1 4 K e - 6 u B 0 8 4 B j r i I s B _ s m G 6 u j B 6 p 2 B 4 k i B 4 6 B o q 1 F k i l F j 1 2 E u m 3 E p 0 l F p 9 1 F 2 n j G F s 4 v G k E p w - F _ 0 q G p x z G _ - 5 G s n b z x W j r s G z r s G _ l w G s m w G 8 m w G 8 m k D u 3 T 9 t s G 9 j l D w m S 9 B m - o M 2 w x D m o t K m O 0 K z k m J H _ 1 q J l y 4 J 3 1 7 J 3 5 _ J y r g K p 4 _ J 0 g 6 J f 9 I - z 2 L 9 t D o w q J i 1 g L n 7 x K s K s K q m 6 C r 0 i I h w 7 S z Y 8 E 0 9 5 K h 7 h D 0 u _ B x 2 8 I x 5 8 H u q 6 D 7 q l E w 2 u E h 5 8 E r D t F l 4 l F j k o B 8 _ w B 8 x _ F 7 m n G y C D 0 u g J k f 9 z 7 G j s E k m w F 8 M z 2 2 F _ h O v 7 r J y 9 D 3 t u K g W 8 - q E u C D 2 w h G u C k B x 4 h E p g D l X o E 8 3 w D o E 9 H z 6 9 F 8 q o G u J 1 1 u G p 6 z H w J q E y u y H 5 h U 5 q 5 N 7 u B 8 w 3 N 0 8 x O m q o C - - 6 F y 8 8 P t i B y C q m m X p - g Y 0 C 9 t m H y j l H i k l H 7 5 j H n l h H y E 9 g 9 E s n E 9 p 5 G z k 0 G q i C k R _ o 2 J g h t J - B - X 7 s 2 F r q v F v s o F r r - E m 8 4 B r 0 W 8 i v E u 3 k E q 3 8 D 3 L u R - 6 n E j 5 7 D u r o E z 9 z E 1 i h F l y 6 B j 0 d 8 h 3 F 3 _ h G 9 b w o _ F g l j G y k t G j _ w G j 1 4 G i y 8 G x 2 9 C y k c 1 2 z C - x i B j S F y x l G 8 g o G u g o G h o p G y - n G i - n G 8 u l G u h j B u l r C 1 3 x E k p 5 E 7 g h F 3 o q B m 7 q B 8 8 v F 4 - 2 F j g 9 F 6 0 g G _ j 6 D u h J k Q 1 H 1 H q h i K 9 - p K 6 5 u K 7 0 z K g E z B s 2 g C 1 9 u B 5 5 9 G o v 8 G 5 k 7 G h F - u i R 5 g y Q 2 q n B o w l I 7 v 6 O k p 6 N g 7 1 M h w q L y h P g x R - _ B z 1 8 E 1 w s F 2 U 8 u k F z u p G z o X m i H j _ i N h p I 3 p O 0 j h C k 1 I 3 F w n E v l 0 H 0 q t H r 9 j H i 8 n D j - U t j v G r z i G z j 0 F - u o F w n D 9 4 9 F v 6 q F r Y m m j B g r B v q Y r T p - Z w u j G 7 k F l s E 0 1 v M y r F p o 0 K t D y g w C 2 i 2 B g 6 x I 6 1 6 I 2 1 g J 0 3 m J x q r J n r r J 8 8 s J 0 C u t l M t n g M v z n K q 6 B g 9 C l x u J 9 9 G n 0 s F u 1 g Q j m 4 R j _ r T y C y J q 2 9 H w n m I F o 9 u I p o 2 I z F u 9 t R r u 4 R z v 4 R 1 t z I 1 _ y B 1 6 n R 7 y j E _ m g B g m D p _ z G - u B 8 x g I w 2 T 6 w m E t o O h 2 w C 4 q F 1 o Q r g D j x 6 E 7 g o F u 8 0 F l n i G 7 1 B j p h F z l C 0 u m E p t x F 4 r 3 F h 8 I 3 2 e o z x C h 2 B u 9 F - D 0 H h z g R q 9 q R v k x R n j x R l U q 8 4 H k j O z n s E 2 x w H m 2 U w l 1 D x 1 h H - r 8 G y o z G g j p G d h G o - i F h l 7 E j x G m _ x C 8 9 i F v w g N 3 B 1 d 1 1 1 B D 5 D u 5 5 K l q l E 5 7 x E u C 0 G 0 z l K K K q j H 9 2 - F n l u J 5 B 1 O q w y F m x _ F r 2 p G w 4 3 G s E i r q H 5 w K - v j F _ n j B k l z C 7 S V 1 i r J k _ q G 6 n P x s h L v w 8 L j r D - m 8 M y 0 g J 6 y O 2 J g N 1 u t I k 5 0 I D r o B 7 4 k G m y t G - s x G 2 7 3 G y v 6 G _ j 9 G x u _ G q 5 - G M x t w B j k 8 B 4 3 n D k q V r L 5 B z - g H h h p H u E 3 i r P k 9 8 P u - o Q g i t Q t i r Q M g j p Q i j 9 P q 3 j G s - j C y V 6 y B n 7 4 M 3 o B M 5 h 7 K 0 8 y K 1 6 q K u 2 - J 6 j w J 2 9 g J l 6 p E n v X z 0 8 H g K 5 _ r L 1 v h K 9 0 5 I k - 7 J 9 l 5 H 8 z J - g q M i 2 v N 5 t v O 3 H j 6 O O I 6 n r F - 2 u F x l 4 F j y 6 F o 8 o F l S 2 i j G 3 p k G 7 4 m G 5 w e q g g J 3 v _ I s v w D 8 r n B s - 5 I 4 h 0 I 1 0 v I 2 w l I 8 - 8 H n 0 B 7 N 9 q i R 4 3 7 P 1 k q C p t P h 5 u C o r 5 M s j B k G l u 1 I v 8 m I g M - E m 7 L k - H 1 k s F u j k F i l 7 E g k 0 D 0 3 B 7 E y g 3 B 8 D y j B - u _ E o 2 S y y v L 7 y p K 0 I 6 D 7 s P 1 R l W z r 4 G v w m G t j t E z 0 C 9 j l F k l C 7 x k F i C E g g E o c 8 L 0 l y D j j C t j X B n H y m q G m 4 z G - 9 s H 8 m g C u 0 h C x - L 2 O _ _ x B p u n J o 8 8 I y h x I u _ g B 1 n 1 C 0 3 0 O p 3 0 N 9 l k C 7 - o E 1 k n L w Y l 8 F 6 s 8 B v 7 B p 1 a - C k y 0 H p y l H 0 8 x G i 5 i G s j B t n r B - 5 Q 8 8 o D w _ t D h v 2 D - n V g q Z 2 6 _ K 4 l 4 J 2 8 e k C x 5 _ D 8 L t i q B 8 s Y u n F 8 s u D z u 2 D y 9 J j h C p K 1 8 6 D o j E v 1 l C i 1 0 O y l k N v B 5 1 U z 1 U y m - B 7 u F 0 h 7 B t z b s q o I i M 9 E 4 n u E n W 1 y l H o v 0 G B g z C v D 9 m l J 3 o o J o B y m h T l i - S i z 4 S h s p B i 3 x C l n s C s q y R i t 1 Q h q z P _ 3 q O 5 F k w o C 8 y n B h k 9 N h 1 3 O y h m G g u i C m 9 8 P 4 w D o 2 3 N i i t Q o j t Q x D u m 2 J 0 C m N o 9 0 I g g y I l 4 q I 7 l i I 3 F m s B y m 1 F 2 5 t G p h l G 4 y i C q 0 h G m u e y 3 i C m W - L - L t 1 w B k b 9 T u 3 p Q 9 z s D j u j C 3 I o K _ h g K 5 1 8 I w Q S 1 v 4 K m u 2 B - g 6 D w l M 9 5 5 G z 6 h K j M u H 7 j 4 Q z 6 3 P _ u 6 O q g x N i q S v j B w n 8 E 3 t y E V _ C j C s - q H j C i t B z 6 2 I h G w B p 2 i I 2 z 7 H l C - i 4 Q m h 7 G 5 r 4 B 1 Y d 2 u s B 6 y D 9 g i C j G 9 4 u M t w B u B 1 6 L k p E 3 v 7 F w s u F k B 9 L 8 E 4 l z G r w B 7 m t F 6 _ 4 B _ 6 Y o E V o 7 m E - i 8 H p _ _ I h o B K o v y F m 8 N 7 - 9 K i 0 h M 2 y C n 3 k L w 3 i O 4 t 9 O 0 9 0 P q 9 k Q 2 i x Q v D 1 h i I 0 k 2 B 0 _ s C s w j I 5 o - H y E M 9 9 U x D g s B h p y N h _ 3 O - _ k O m 8 s N y 1 z M m s 0 L - q h H 1 s M y r z J u R b 4 5 _ L 4 s y K h C h C v k t I 1 6 n J k g p F 9 5 a 9 q k L l D x I r i 4 J 1 g u J l n 3 K 0 q h M 1 B s p r F j y 2 B t j k O s y k P h l _ P 3 b 9 3 y I 3 z 4 I l S s U - 1 k D x s s H s g Y u 4 r C r o 8 Q u 7 l Q 3 j E k 7 1 P z 2 0 O i 8 Y 2 g B z Y _ C q 2 r C 0 w 1 F k 5 p F m u _ E 4 v z E 5 g c q 7 B m v 2 O _ r w M 5 3 E q 9 i L v 0 _ P w j H k n h R w o 4 S 1 w K x r n K o v 2 C h 1 1 C u l j L x _ u L 6 G 8 k B x h 2 I w 5 y J 2 x m J 9 4 - F x n s G 3 g E i m g F o 1 - G 3 _ l B _ M u m z C s f m 1 G 4 0 y G 8 t 6 G h h h H u h l H o u q H l 6 r H 5 x u H 8 r B 3 u C - z z D 9 9 2 Q z 4 x S q f y J 7 3 0 T i 6 o V o B V l - o H o y E p 6 9 J t D _ M _ w j G 0 w o G 4 j w G 3 j 8 B 4 y u B 8 7 3 G 0 j 9 G n u _ G g 5 - G r h E 8 j x P t L 6 i p Q 8 i 9 P t o v P t 6 7 O l s D l u 5 L s g i N j z i G k v q E - 4 h I m m G x 9 0 M n r H 2 6 1 K X j L m t 8 K i r 3 L l - t M w 0 h N X y C _ 8 y J y z i K 1 s E v 6 k I x n o J y y B _ Q r c _ 9 t O 3 2 i Q x c - t 7 O z c v c t v 8 L y 2 4 B m m g F 1 r u N 7 9 g O u E u 0 M u f l 2 B i q C w y B 6 Q - p Q q o P k g m G r 6 u G X 1 c 8 t 9 O g r h P x F k a n o B 4 u p D 9 1 B t D h 0 r E 3 r 5 B n - - L u 7 2 M 9 g E j 4 r H v o B j t x G 3 4 2 H h s 8 H 4 J m B 9 g n B 1 w n C u _ k H w 5 v H 0 8 6 H D 0 5 B - 4 u G k 8 C 4 p i H r 3 r H 0 J t X t v q K i p r D 8 o o C M o y B t j o F l i v F v l 2 F u m 8 F p i B 3 r H s E 9 _ g H y r q H t _ z H r q 8 H v D 5 5 c _ t l B 2 p j B k j 2 J i s 8 J 6 s 8 J 7 - 9 J o u 8 J y q 5 J 1 1 0 J x D p r 8 I h d 0 f n h 7 P 2 x 8 D h x - D k 3 2 D 2 x _ D g 8 5 O q j j O 0 8 s N 2 w w F 1 1 D w y w L p h g M 1 h u M x m v B - v x F h r 8 M _ j m G _ 4 o B v D t g 0 O s q u O 8 g j O v g 2 N u a 3 i B p q 0 E q i C 1 F 7 _ g S 9 z N u i w X r I x q - I o i C s a v p y N l 6 d k 9 h N n q Y s n l H v 8 8 L 5 j 9 E l k Z 9 t h E 8 2 _ R q x r S 9 g y S w n G 3 y 4 E y o h B n n s T g q h T _ y B u f y C 2 4 0 I l m 8 I v m - I 1 u C q 9 v H n I j m C s s p F 8 G k N 6 2 8 W 1 u G k _ l K 0 z - J w v 8 J l 2 0 J k 0 6 D 1 k n B r s i J h t p B 0 7 n D 2 w m I 0 E u o G 2 V X 2 l x P x D 5 y x J 3 u r J 8 q 4 H z 8 x E 7 1 _ P w C v F 2 3 p L v F v F 8 3 8 B 7 j 0 B 7 S s E 7 h - I 9 q x J 0 t - J g o i B 8 y 5 E o V m B 6 y O n L M i r 1 H 8 9 6 H j g i I x 8 u G 2 w D 6 G z F m p s K j T 5 c q y m L y f 2 y B 1 s y X g R 9 u B _ t k U 5 y m V p u G n 3 f p L 7 8 x S 2 J 0 y Z u 7 D t l F M X _ 2 p R l t 4 R w E j 2 B p x 5 H v r 8 H 5 g i I 8 u j I 6 q m I 3 9 k I p _ k I l v h F i u L 4 f m v 2 R h d j P 4 w l N o l 3 M u i i M z 7 r L 5 F m w 5 J k o 7 H g 3 r D v m u E j 8 l E v 6 7 D 2 j z D k B 3 B t 7 V 0 r v D 6 E 0 N 0 r u F x o 9 E m v u B n - m B h o q M k z i O 0 G 2 G 1 m i G q 8 S o j t L s E i V h i l J n 1 6 J 8 z M s E n o g C l L z c D g - 9 M M X 9 r 9 F i g m G o 9 N 7 3 d i 5 8 B j 6 z F 5 l C l L 6 1 s J 4 x i K r 9 O s t k U m V t D _ m 5 K 9 l o L m 5 0 I p u G 5 3 h C 2 x Z 3 1 D 6 p C v - Z v g 4 B g j W 4 k s B k 3 x I t u 9 B t F l t G g i s M j q 5 N t h v F K 1 2 j Q 6 r C 1 j v N x m 9 L V 3 B m m I 3 l a 0 i 6 C 2 5 Q h 9 B k s 4 D y j z C v x F w 2 u E r s 4 E j w K 9 6 u P j j 7 Q n j L 2 q k B 0 2 4 B 9 s 9 F n 5 k G 4 y - B n i n B i z t G 5 t x G 0 p 1 G g 9 3 G 4 J - O 1 5 z D n _ x E 7 w 4 F 7 o i G i w o G m j w G _ w z B 8 y O 5 o U 8 9 D 6 _ 1 Q _ j i P m o t N 3 p 2 L 0 0 o B 5 2 C o g k D z 8 k D q y C 9 r 4 E - v j F g V X j p j R o z 8 S z 9 B 9 4 k L r p y L X y o l M y h n F u x z B 9 3 4 M v r 8 M _ l _ M r t 8 M 1 F x k L x D w E q 5 5 X y u m X 0 i w J 9 c i 7 9 H s V 0 k t Q y j l Q 6 n x P 9 6 7 O 4 s - N _ J 0 V w w w F 5 F v _ 3 K k r P 0 o j O z w u M j 7 0 K _ r o M p q n I q _ S k 3 n D q m D 1 w u H t s u J _ 7 s J q p i B 2 y m E 1 F o y h R o s 5 Q z l r Q l m 3 P 4 x U o z _ D o 4 x C t I z 6 U 4 u r F u i 8 F 2 9 q G 9 t 9 B 8 3 v B _ z n H i x y H p j - H q j p I t D - 1 n I 8 9 u I 3 q z I v p 2 I - 9 B 9 5 s B q n s B - j p H k v h P 4 5 F 4 7 D g s m I z r o I 7 y l L _ C d u 4 8 F g l z F 5 I K 3 x 0 H z Y V h h 2 D 2 1 1 E v Y u m B k W w g B l _ 0 K g q t J D p D - 1 5 I n l _ G V 0 G 0 r m E r x 6 C w 0 G D 0 Q r g E r c 9 q j M r z q N X D 2 G u 9 0 F D s E 9 j s O t D s E r m j P l I k V _ t 8 D 8 j 4 C g q C y Q p v p E u - y E s 2 7 E 1 5 l F r D h s t I 4 z 6 I x l o J 3 v 0 J 3 z p E 1 8 k B r o k K 7 1 q K 3 9 t K M _ Q w 0 s N 6 q w N 2 h 0 N 4 9 p B x t s G y j p N v i g N 2 6 n D k 4 g D 4 h i M z D v s - H v v x H q R - X 2 t 8 F w k r B i 9 v B - B 9 6 4 F n 2 h D k p m I g 3 j J 0 3 j J m 5 m J 3 9 k B _ 4 j J 0 5 j J p q 8 I q t o C k - j C 0 s F x p O z u 9 N w 7 s N 8 0 z M 8 4 3 L - 8 c 5 q l D h l y D 1 q 3 K g x o M - r E z x 1 D 3 g D 0 9 m F l s x F y 3 5 F 3 g E w l w N m s 3 F n w 3 D 2 q 3 F l p 2 E r 3 C p o n G t D v D g q C _ k 5 J q q _ L x x q M j 0 x M 2 - 2 M 0 g 3 M y h 3 M m - v M p I y E m 5 7 T - g G _ u R 5 6 q K y w n S z 2 - Q t I 0 _ g J 0 n v I q v 4 H w x g F n 0 F s 9 o G u p o G 7 i _ G 3 s 2 H q - t F q y m L r 0 r L z o B x 6 3 O 1 h w D z h D h w W 3 O x 9 - L m B - H q i I v k v C q E r F g z s E q p 3 E 6 y H 9 g l J t X D l i o J u m 8 J x n O o o p F D 2 q 3 E x - F x z j H o x y H w 8 6 H 9 S l k 5 G 0 v i F p 2 q B 6 2 H r 6 s G 8 1 8 F 6 r u F y G r s y E K D u 1 i C w v - G 3 q 5 H K 0 G 6 v y F 7 3 - F s g w G r 1 7 G 8 M q E 5 S y l q O q E v F n i s C 8 M 5 B 3 6 u Q y C t o 8 H 2 m m I 6 5 x I n l 8 I u h l H u 7 D 3 4 d 0 1 q E s 7 s J u _ v J j T 6 j l H q k l H j 6 j H 7 w _ G n 9 7 G w g 4 G 8 p w G 7 - p G x L y v t B r 9 - C - n i I - g - B 7 o g C m V p x S o n s K u - s Q v p 7 Q p u - Q 0 C 0 4 j J _ 4 g J 3 o 5 G j t m F z 3 2 F z m m B x 1 w B y _ i F p k 7 E 2 n v E 2 p S - 6 m H r 3 s G u B 8 u d p s O z 4 y N 1 0 F g l h J 1 k 2 E w 7 m F 4 7 0 F 1 1 k G k s l B m w 5 E 9 8 r B 3 _ n N n 5 P i - y R 9 _ H j G 2 4 h Q r w 4 O 4 p t N y _ _ L 5 t M r n C t 3 B u B 1 P k _ K r q w E g - o E z 5 - D 4 g 1 D u 0 r D k 8 u D 6 s 4 D i q i E i m E t 1 - C t 7 I h i B 6 E 9 y k G l y 7 G 5 h x H w - o I v n g C r k o B m x Z 8 v w L 1 - o H j 2 V v t j N 5 u 5 N t - t B l _ M 4 7 j C p 0 x B h q - Q p 6 m D 5 g 7 F 5 j l S 5 p s D 0 u l B y - q G M K u 3 l K k 9 1 K 7 5 k L 2 g 0 L u E l I s v i F z X i m 5 J 1 i h K 8 z H r h a 1 h - E 2 x u B r 2 e p k 0 B _ Z o 8 y J j g h K 4 x j G u 9 S u x 8 K y v a 8 y O n o r U r r D r - g Y n 7 j B h v q B n x u H s 1 y H 9 p x H v q x H w E h r x H q o t H 3 m p H 9 B 3 x _ G p y _ G 9 3 2 G j i v G 9 x q B 5 w 5 B 1 v B s q o C i w 6 D x i n B s 7 s C p w 8 L 5 B y J s 0 3 I h k l J 2 9 y J v 8 9 J s 8 v J i N u E w w - J o n s B 4 m I q j h I i m o H u x w G p u n C 9 H y G 7 p l E 4 9 y E 5 r 1 B 6 m d m 6 t F 0 w u B x t n R 1 4 _ S 3 m 0 U - 4 9 V 7 8 U y 9 4 P n r y X y 2 5 X p q 3 X w 7 X 7 _ y B 4 w 3 F s k I m 8 k F 9 B y E p t E 9 B y E 8 u s M 3 o g M 2 7 w L w l H y v m I q N F 2 w 7 B y E - t o J 7 m i I m R n 3 t I 0 g _ H l 5 u H 0 g q B 4 m K _ 8 m F v F V 9 n p B n l j D l 9 x N 8 q 9 O y C l L n 3 d r 8 z G v 1 q N 6 4 i O l 2 3 O o l p P w n g B l i B 2 1 n D x s 9 F z p s G y q r D 1 3 h B r x S k 5 F h 0 q K y 3 y K n _ 6 K 4 z 8 K 5 v 1 B M j 1 m V t _ v V k 1 n B u m 4 C k o g B x k h H s m S q 8 y D 6 m 9 G i g 4 G v k 0 G h w s G 5 v n G 4 7 _ F 7 t 2 F 7 g t F 3 7 j F m w b 8 1 z B v l w E k 4 k E k 5 6 D r 3 P r 5 v D _ q 4 D y n k E 3 w t E 8 s g D 1 8 h B o n J n _ n F 3 3 6 F l g s G h h _ G g o 7 C l x P 0 6 6 N l r o D 7 g z B m l I n r p H j 0 r J O g - p B n 2 5 T 9 3 p S s 0 u C y n 2 B _ J p q p H 8 v b x 6 6 C _ q h B 2 r l Q i j n O j u I i p E l m b 4 w i R u b 7 j s P 6 9 p Q k _ x P _ h F 0 _ C 9 s w E 8 - x C m 0 B 2 k 0 M _ C 9 d u B 2 u t J u g 3 D v _ h B 0 9 D 2 x r G 5 u 7 F h 8 q F 0 _ 5 E h g E k B 6 n q J 8 t m J 9 2 C 7 2 C 4 7 S 2 j s B 9 p h E t y r E _ - y E 6 2 7 E x x j F 9 p Q v s y C z t x F y C u y B k g r B q - k H g k 4 C l q M w 1 h G 3 4 n Q s y R 0 k 4 L z m a 2 9 i F x - G m w 9 C 5 h s E u 4 _ D 8 U 0 4 r I 5 B 2 M k 0 3 G - H n g _ F v 8 s G w x y B k 3 H q t N p q B 2 1 C m l g O l g i O m j g O g x i B 2 3 l H m m x N m y i N m m 0 M 4 j - L w o J - 2 S g - y R 4 z s I z p n B - w G x v l L i x 3 M q w L n 8 f n u I 0 - X n _ 0 K k q t J D s K k 1 C z z p B m 5 G t u 4 K k l x N p 3 g N r q r M 2 r x L 4 0 2 K x r 7 J g b i u 7 H - F y s f o E 0 g o D 6 q v D n q X y g B 8 u 1 F 8 k l F u C 5 6 E o H 8 4 7 C o E w i w F 6 q F r u p E g p 6 G 5 z r H i u g I w 3 x I 3 i i J m 6 v J i 5 F 8 o w F g j 2 B 9 m 9 N _ z m O k h y O i 0 H - 9 k L o j y O w 2 2 D 6 k S q f 1 q _ G z q m H l - t B s r r C y r 1 H u _ 6 H o z g I 2 u j I 9 8 k I 0 C 7 z h L w - - K g s B 9 x x J 3 w 0 K 1 6 q K h s i J - X 0 m z J 0 9 g J z D n 1 w I 1 u - H 3 t H u w g F - n Z h 9 2 F o s z H p 6 P l 8 E y 7 r D H C l p o P 0 m q P j u D 9 2 0 H r m v H k j r H 7 2 w B u 5 i C 3 g - G - k 3 G g l u G w j k G v t D i 1 b 2 2 7 H k 2 7 H - D t 3 h H i p 1 C 2 w 7 R k z D w t 2 B 1 j D k z D r 1 i I y _ C g j w B v r 4 J 9 8 o J 3 n C w s s S y 6 x Q u r x E 9 0 8 C 8 9 z M _ e o l D 7 5 g H q x 9 H 9 m O k 7 B 3 - w H l g E 0 p i E 0 1 o B 6 l e - m 2 E 7 g - E 5 u B s x h N k m g B D w 5 t F 1 p 9 F y j H s 8 W 3 x t C h s J i n N r j o B t 1 h B 5 - _ E t r q F v j 2 F v 5 - F q v o G v 9 z G w t 6 G k m D l s 8 B x i s E w g B i 0 1 E r _ p E w Q n x F w n 3 E y 7 m F 6 7 0 F 3 1 k G t p x G 7 g D g 8 t F 5 B 4 _ k H g q 1 H 5 y N 3 t 9 D g s m E n u 3 J k y y K r D j 1 1 N x 7 8 E o 6 0 C o _ w P m 9 o Q 6 w m B p 3 f 1 k j C 6 1 m J k 8 v J i j 2 J i s 8 J n I 2 y B g t f o j C h j E m h s F 9 h 7 E 0 8 i L w j z M q E 3 B t r q K x 2 u L u C y i I 6 u o E 2 7 w E k m h B _ k s B 0 l g F w o p F m 9 t F 4 - 0 F u 5 5 F t D t z 8 L 2 7 u E i 6 8 B _ q s M 2 8 v M n 2 x M 0 t s M m _ o M 1 p 5 G w g X x D i 0 6 G _ 7 y G q o r G k 5 j G 5 n 7 F r j u B t y 8 G i D _ 1 w H 2 _ D l q 5 F q l 2 H 4 k 2 H m k 2 H t x v G 9 w B x _ x H n m v H u K k _ q T r 0 u S o q W _ 2 r C 2 4 m B h - x G y i p G - 9 9 F i 4 w F p h k F 5 2 2 E 2 - q E 2 4 s C x 1 B _ z Y p p q D 3 0 k I q E K l s 2 G l 9 o H h u C s 0 0 I x j o J 5 B 5 B k y 9 H i s l B q _ u D 0 1 s J m s - J 3 g x K u k j L 6 z w L q w 6 D 7 y n C k o K j n l J 5 3 C n h 0 H n r r J g 7 p J 2 7 p J v q l J s 6 g J _ 8 3 I i 6 F 2 s 8 F 6 y 3 F z D 3 r o F 7 1 q F h Y q N o y n S m w 1 Q b M x k 4 O x _ j N O k H s t V k 4 u B k 9 2 D _ i J m j o D r w C 9 6 1 M j y v L j t Y 0 5 3 E m 9 o E h 7 x E r m h F 4 5 t F 5 B 6 o 3 F h 2 p G 1 u 2 G 7 z j H - t u H 4 G 4 1 n H n v u H 4 r 1 H y _ 6 H 4 j I t 6 s F g 0 g I u v j I i w j I 4 1 g I - h w D s q d 0 i 7 H g x 1 H x 1 u H m 9 n H t z _ G 2 v 1 G i H 0 6 t G 4 r h G x v 2 F F k q n F - - 6 E _ k v E h r n E y g 1 E 9 F w q l B r F 4 q u C y p 8 D _ 8 t O _ 2 o Q j 1 g S x F m - m F o 9 t F _ z y F w 9 S w v 2 C 3 6 w C v x W 3 8 - F q z j G k j m G v r n G 8 z o G w k m G 5 s n G 1 9 k G y n h G 5 g g G 6 _ 5 F 3 F _ x 1 H 8 6 4 B u l H p g b _ y i H v 5 2 G k q r G 6 9 _ F l 4 x F t 9 j F j n n B h C 4 C 7 8 q I u w b s t t D t P x 5 x F 1 2 h F u 5 m F v 3 6 F t v p G i j 6 G u g q H w g C i m t G l F 7 y 8 N y 4 B y 8 P q w d 9 q r M 1 v j C 6 q r B k y L 0 u i R s 5 m B o z D k 6 i D x u p C m 5 p K 7 v Q s q G 2 q m D 1 t D o j T 3 9 x B 7 I 7 1 w B g q W 7 - u J s p 7 I 0 3 m B o K g 0 B s H i j p G 0 l - F h q 0 F k v n F 1 i G t r l D j 9 e z m 8 G w 6 q G i l i H 0 y H 1 t C 7 u q N 2 8 o P h I x 2 S 0 i T v 9 5 D 1 o 8 G r o q G i 6 3 F 9 0 D y r C r 4 h E z w r E 1 l 2 E 0 z k F q _ E t t 5 D 6 j 8 F 1 m n G 3 q x G _ 4 F 7 0 h B r r 1 B r 9 J u x 0 I l q 0 J 7 _ z C - y 1 C g w w L s z I n 6 L j n 3 H 8 j i H 4 l E 1 r 3 K s 4 F x - I n 5 o J x p B 8 v l H p n C v 4 h E n q l E 7 7 x E z - _ E z 6 k B n 0 8 C v 9 6 C 3 B g 7 n B s 4 u C V _ k k C 2 5 J 1 7 7 D 2 u V 3 8 9 N 6 r i M t u B s J 3 i b 4 6 8 G i 3 6 H u C p n _ G 5 5 C 0 t 1 I n u l I v x 0 H q H _ E k q g H h k 3 G 3 q q G i l - F h 4 D _ 6 i E y l l F x 8 4 E r _ p E x n j M m h C v r 4 E n 4 l F w w r F 5 B g k 8 F 8 u o G 9 q x G l s 5 B - 3 P q v r G w x E j w J 6 x s E g u 5 E m 8 m F 1 i L 2 z n D 6 - g G r 4 u G k s 6 G r - g H u 9 g D 4 l 6 M y 6 D 1 9 J - H X u q 8 D j L m s 6 D h I k B _ l i B h I q i m I - - _ I 5 v 3 J - 3 t K 3 w W 2 m h B 1 5 u G 2 t i E m v 2 C o i - N u s q O v D z F 6 3 p R i N p L m z t V 7 j 6 H 5 m k M 0 h 9 B u h 1 D k s w J 8 3 w D 8 h W o i _ L 4 s 2 C p h c q j z H z k u E m m I 3 B z h 0 K 3 o q M 5 3 g O 2 8 s P x 1 D - 2 - C w l s B - 1 V i - g C 5 y r B y j W l 2 V _ 3 s J j q y C u i 8 F 4 9 q G p h 5 G i z H v r 9 F v n n G t D 7 S 5 i s C h 2 f q m 1 G 2 2 4 B h x S x j 5 L l z t S o 0 x C 2 9 2 M x 9 - M i s l N x 0 3 D p j _ C v D 5 X 4 - p L m 1 m L 7 1 h L p q - H h v G n i u K 8 2 - J z 1 x J l u - I 0 E p l w D q R _ J _ p f 6 s k B t x - Q p p z Q g 1 I g h i M p T z D x p v F 2 n E r I 3 i B z _ n T 8 o j S 1 z 7 Q 4 8 8 K 9 5 1 C o o G 3 9 8 L 1 7 h L 5 t h K z T 7 u H j Z h k 3 I j i 6 I 3 g 9 I j g 9 I t - 8 I w 9 n B j 4 s D j w v B 5 v _ C 6 0 v I 9 D z i t B _ _ _ D 7 p 1 J l j v J 9 n C i n B q u n L - 3 l L m 3 g L z 3 7 K v g J 7 n m B 8 g y C 1 1 h H m i 7 G 0 2 w G 5 3 N r u 0 B 7 5 - I 6 6 x Q _ v 2 O w 7 F 9 o 7 J r q D p r 3 J v q D 4 7 m F l g R 7 3 D 2 n J p u Y 5 j 5 F 8 t u F _ 9 i F t 2 W y - 4 B y j t E 7 4 h E - q 5 D _ p k E l 4 v E u 1 7 E o 9 m F 7 r x F x 6 b g 5 m C 5 3 k G 1 o s G r i m C y z n B r q Q 0 0 _ F q y j G h q n G z 6 p G j 9 U j o o L 0 2 Q y p y B 5 i 0 C u k 2 B u g v I 1 v w I 6 k s I h 7 n I 7 k i I p - O u j x E 6 5 y H u l H 5 1 5 D s 2 J 8 z j G q 0 j G 6 0 j G 8 G 8 G s 6 _ R 7 5 j H h 4 t C r l w R l 4 4 F - k _ C 9 B 2 C k h i M 7 4 6 C 3 h v G t w n G v j g G r i 0 F p 3 q F 5 9 s B _ y q E _ p C 7 i s E x p m F k 5 3 E q y I 0 8 v C i 0 7 E o l p F 3 1 B 9 4 8 E - h o F q m w F 0 k 8 F 5 7 I h 8 G l 8 G l t 4 E 4 - q B p m v C p o 8 H t 0 n I 3 i U q j p I t 9 d 7 l x G _ m q H w n j I w 3 8 B 4 x x C o m E 9 2 k G 7 4 u G - i 5 G q q i H w s q H n n x H v 4 2 H 7 r 8 H z F r _ 8 E 2 J F 3 9 r W z 0 o X 0 f o o g W z l 8 X k N 1 F 6 1 t G q 2 t G z 9 p G - t n G Z 8 z Z p - 1 N v v B _ i 7 L t _ 7 G k r d z p n M q N O 0 v m B n 4 k G h p s G t _ z G n 8 I h h 0 C 6 h r G o - P x r p S _ 3 m J 2 6 0 B 9 g - S 4 x 4 S z r p B 7 u C k u b o o - N 9 m u D 1 4 d n r j T 7 c v h r Q m q y B i 6 K 9 h 4 B 7 p T m n e o s b k y - B _ - 0 F 0 5 5 F u n 8 F k k h G u z j G x 7 k G k 2 r F v i B r t X 9 9 B n I n k h K - 1 x B 2 0 n B p 5 w W p 2 D k t u T u i l W n j w V z 8 H h h u B o i h Q x r M 0 2 m L 2 C 2 g X w x c 7 p t F 4 w n F q v _ E 4 w y B 1 m a w h r E z p B 2 7 F s k r P o 0 q C 0 u x G - s 9 Q 7 q 5 Q _ c z J o k 8 I 5 1 m J h 2 Q t E g t n K o r 0 K C n V h w l T 5 G 8 B l p P g y h L z i w C t l h G g _ B i m C y k h K 1 y - J _ g _ J 7 q 5 J 7 3 T 3 o g U 1 C E u k m C p a Y - 8 l K 2 q k K h z p D x v 7 B 8 X 2 p i J m 0 N 7 t n S q n w R s u 3 Q g q z P w 0 s O x 8 4 B x g l F 0 4 y L u 2 k K 5 z Q 1 n _ D p t q E z - 0 E o i h F q 3 b w p 9 B q 7 1 F 5 o _ F s s p G m D 4 i h F x 0 t F 5 u 5 F x 1 l G m F 8 - w G 9 l t B x 4 g C q n j H t 9 p H 2 2 w H 9 g y B j i r C i - 4 H 9 k 9 H 4 3 a r w o I 3 v o I m h n I 5 y l I 9 v H 6 8 w F u 0 7 H h 1 0 H n t s H d u H 7 v T 4 t x L o o t C s v 0 K - j 0 N 1 C _ 4 f o - y B o _ 6 F w k 9 N 8 6 z O k m n P 6 h n M _ 8 G 2 _ _ P 7 - g Q 7 7 y D 8 7 t E 2 F 3 J 4 i z P 6 l v P w D y o B 1 s k V z h p V x l B h R _ 8 q N m T 1 4 m O y 2 5 N y 2 q C q _ t B g n v C 6 7 k B o 5 c _ 9 6 F 9 M r E x s 7 B 9 M G 9 k B k 2 d 9 _ 3 H k q t I 4 6 H w - 0 M 2 1 1 N m 8 y B 0 r x G m i r P u D 6 - _ W h l h T 8 r I 1 v j Y _ i h Y u 2 B 2 X v p 1 E 8 c 1 J o 4 6 B v 0 x C h 3 6 I v E k v x J w D 3 J n r c z C u i B o 7 1 N 1 C 8 9 k L r p j L g y 7 D 1 v 7 B _ h 7 K g x 0 K t u s K m k _ J z z m B j 0 8 D n R g Y p n 5 P x - 5 O h r C 1 - w L i u n M r 2 5 K 0 3 r J n r y K s r j H u 5 U t G t u s E p j 3 E z 1 9 E v s k F 8 s s F _ h x F 4 t K q j q D 3 4 7 F m S r M 3 r 5 F s - 8 F 0 K q g x F t i j G i F t t 1 J w _ 2 J 4 9 2 J p r 1 J 8 4 z J 2 y t J w t k J _ E r l u I Q l C h t 8 G i v 4 G y l u G x 8 i G Q 8 7 n B 6 p _ O 2 1 0 N h r 0 C r q w D _ w 2 K 7 i x C z 5 r B 2 s a _ e x O 8 C x z 5 G m - j G t j j D 0 G j C 1 o w D 2 l E h p q F - 6 6 F t l s G r D p w j F n 2 s F l k 2 F l 6 - F _ M p l 2 F n s X j 3 N h _ h B 6 n _ H h v h H - - D q k i H t _ _ H 5 g 5 I z o x J w C 0 1 T k 5 2 M r 1 v U X j I 8 t k U x F j z 4 F s n 8 F 7 8 - F h 7 k G v 7 k G u _ _ C - x S k k m G y k m G p 9 k G i 2 j G y E 7 q 2 F 3 y 9 F g y 3 F j g 0 F s k u F 5 r o F j n m C w t t P k n j O m o E j q T p L v o B z y F 2 i y R 8 9 v J j p v C o B _ Z 1 r 5 B w C 5 B s x j J 3 w 3 J u _ o K g w 8 K z l o L q h 0 L 0 h s I l - J y 7 h M - O n I x _ v E w E o B 8 3 y G t L _ 5 B 1 x 0 J v D z F M 3 5 m U - 7 v U o a y J 0 J 8 g 9 G i g l H n p n G 8 5 B y z y H s l 4 H l s 8 H 4 5 9 H v n - H h o - H q 3 Y 6 z M z n n G 9 5 u G h y n C q w m B j 4 7 G u E u E i a u g g U l I w s 1 H x y 5 H 3 s 8 H i i x B g - w E n m 8 I z F y C 2 9 2 M o 3 h N r L g 0 j G w E X j 2 B g j h G 1 4 r H 6 6 m C 8 j z E s v u C 3 o 9 N x 5 k O s _ i O y l B 3 X k 6 p J _ 4 o B s u i H g 6 - G m N X x D m 2 t G q s 1 G v x x G 0 3 t G 2 C y l B 8 G 9 w 9 D M s y 6 D v 2 B Z h 2 q I 2 s m I g s B t i B o r s M k s s M i t s M y 9 o M v v 8 H r p O g 1 3 L u z E 8 7 9 I 9 k 7 K 3 F 0 k g L 6 q p K 2 m w J u i 4 I n 9 5 H x 6 E 5 _ j F - i m H k i j I 8 q B 5 o B k 8 h N M x D g w 1 H n s x H 0 y q H _ m l H _ G m m W 8 7 s N _ u 0 S w 1 Z 0 G - F D p D 8 l v E 8 x B p t 3 D x u j F 9 1 z F k f n r j M j - m N q o q O s y 3 N r o B g n z C _ M v 5 k L 5 l C w h 2 J - h h K v u n K 0 8 3 G 7 _ M o B m a o q t L u 3 w L p I v D 2 6 0 I - 1 x B s x 7 C 4 J 3 8 k G l 9 k G g 2 j G p g g G 4 r 8 F 6 _ 5 F - - z F z u X q _ m C u w p F n y h F w g 8 E 5 s 0 E o 8 q E x 2 j E r 3 7 D 8 h z D 6 C u w w G s r C - k t I 1 _ t J g h v K r O 1 B h q z O 7 n _ P i u _ N 8 8 E k l i S 3 b 1 K l o g O 3 b k j t G 3 8 w G m l y G 2 p 3 G q g f 3 i y C p - 1 G w 1 0 G 5 r z G r i F x _ - B 6 h 0 I 0 j m S i z o R p 5 l Q 6 m R i x J q 8 h D _ y - E p K l t B h 0 s I i j 6 H k 8 m H w 7 x G - 9 C z 5 3 F r o g E 3 l E 2 z p G l 9 8 G z l D 9 1 - K g v 8 L L i C l q _ D 5 M 4 B x h t L j 4 u E n _ g C l w D k 9 r T w F 3 Q s o 3 C u p u B 4 9 n G q _ i G 8 I I g 1 _ J 7 y w J 4 6 i J 7 w j B j u v D 7 N 9 v _ E - 7 3 E 6 m u E n 9 m E g 6 9 D u i 0 D 1 0 r D w u o D m q I u 8 t B s r 1 B h p 6 G q D v C 6 t 3 O z u z B 8 q j M 0 1 g B 0 O v 4 p C w t G t i 2 R y 9 B j z q E n 9 _ D o y 4 O q y 2 N o p y M x k n L y 3 o J 8 L r s 9 I 6 l n K 2 1 B y 2 9 J s r h L z m _ L q z 4 M 3 G n 7 D v - g C w F 3 G 2 7 k B m L 6 p 8 C p 4 6 B 4 6 s J n I i 2 Y v l 0 E - o r J i 9 v J g k 2 J y o 5 J p 3 3 J n 6 i B p 2 p E u j z J x D m 5 s N p j g N o x s M m _ k F 7 2 r B 0 v j L i p z J s N j 2 u J 8 m y I 4 C 6 l q J q r g J - n q K 0 l w L n 2 C p k 3 K 8 i w L r k F 1 3 l F 3 q x F 8 j J 5 n m H q o 1 H q q j I 3 n z I 9 S p s n K j w 4 E v 8 k B j 9 6 K _ m j L g _ p L 1 0 r L 0 q V 9 v x G i 1 m L p I g p y B k p t L 3 s y L 0 m t H u p P 4 J 2 r m X z t 6 W j 5 i W h 7 R r - 3 O Z h d p l 7 F - r 2 F r y K m v m I l l U 7 B h y 2 G p 5 7 G 9 t _ G 0 4 - G F 6 2 Y g g 9 P 6 p 5 J z t X 5 k z P h t n P q h 2 O 0 r - N y z l N 3 7 q M 0 E - 6 p E m z i C r o l L l m 7 J g 9 P 9 y F t y - O 5 8 3 O o j x B i p w G w 8 3 N y E g H - r - H k z B 5 l l D y n 3 M 2 w r C 9 6 j B 6 g M m - 2 M w y 6 M l 6 4 M _ h 3 M 5 g G v 2 B p I o w 1 H t 6 2 B s k l Q t 5 1 D 5 y h E 6 o y O - t y N t _ x M z _ r L r P 2 m t J 9 F h i E 2 z l P 5 8 5 N 2 m p M 1 r 7 K 5 i E u 2 G k _ 5 C 4 0 6 D l r u M 0 r 0 L m t y B q k 9 G g s o C t q X - p u H 0 t a - q y C r 7 U 9 l n G j 8 z G u 0 - G u r q H m y y H n q 8 H z - h I 6 G _ s b 1 1 r E 3 9 B 5 g l D 0 o y B 5 w h L r n o L 6 p t L y x m B n L - x 8 L r z o D h 7 u G r - z G r r 2 E h 5 5 B z o 3 G l u D 6 2 U p i x R - 1 o R 6 g y Q 3 6 7 P g z D h v v B H _ C z - B 1 j E k - i H o i O q - 4 D 7 u s C 8 t f w z h G w v 1 F l z o F v 8 4 E y i t E l _ Z - 9 _ E 6 j w F - 7 a s y C p 3 - F 0 j m I v i 5 I 3 r 9 F k o N g t - J 0 t v K n 8 6 K m i r G m k W X z F s z t G v 8 u G 3 g 0 G l h 0 G F q V x 1 8 L t 2 8 L w u _ L k z 3 L 2 - s C 1 m u D q i q L x t _ K v j R 4 3 o G Z - X i g 1 I 5 z W h n o B _ u 1 H p j 0 H 6 - v H v 9 r H 2 l B z u n G 2 8 - G y h 4 G 7 z x G g H y 5 g D g - q G 9 i n P s E z v h D k 0 _ F 6 u r S i k h T j k s T 2 7 D 1 8 I y r B x 8 G v 8 u L v h g M p x q M i p N 0 _ u I 0 C w t 1 H i u 1 H 0 u 1 H 9 i 0 H s 3 y H g g w H j n p H 9 0 4 E 2 0 H i v R o 6 p B 6 l h P _ i k D v j o F q l 2 R r 8 x S j y 2 G v v q C 4 u 5 E g 0 k F 8 l w F 9 j 0 B 8 6 p B v 3 k G v 5 u G k 8 C o k n S q u l T h 6 9 T o i p U h _ y B x y 5 D 4 4 4 B - 9 v U u n g U u 7 K t g o F y l D p x F 3 r 5 D 2 q k E l 1 g B n l C p n p B h p M s i m I t p Q 5 h o F o u p D 1 4 j B 7 r h L 2 4 6 L m m z C g z g J y 6 v J t u C x v K q g k D V k 0 Y 1 g 8 B k 8 S 8 q w C 1 n U h G 5 m t F 2 s _ E 2 l v E 1 w 6 E s l D 8 9 E - 9 u F j s q B 5 r 1 B u - v G 6 y - G m z I k _ q B o j 1 E t n h F w m y B l r x F 5 q 9 F y 7 l D 7 g R z 4 m D r p T w 1 Y s 0 y G w u k E q y p J u 9 9 M l L D 4 z - G 2 h t H 9 0 r E v z P t _ h I D X 7 8 q Q m t h R g j y R h u 4 R t 2 8 R 3 m w O h z F 2 m D n h U o r l B l - F 8 n q H k z 9 H u m G j p _ G q h t H 6 p c v l 3 C r r q I k s 6 D 2 r l B g l B s i w N p t 7 O l 5 _ P v p - Q m V s 4 0 I q 2 6 I p w 9 B h i 0 C z n l J 6 4 m J h q o J 4 l 9 G 7 l F 1 p i J g 3 J s j s B _ n - J 9 0 k L 2 G i 4 u E k o j B l 5 6 K p 7 u L v v j M 0 q z M - v j N 3 5 q N t l y N 6 p d g N 5 3 6 B p q s G 0 k w G j g 0 G k n s B r q g C j T n k h K 4 3 i K 3 l h K _ u 8 J p 5 3 J 8 h w J z t o J y 3 o E y x a n h G r y r B 9 1 g S y q l C i 3 0 I u E 4 7 k Q w j 1 Q o z l R s 5 p R o a 8 1 G z m 0 B - p n P j r n P 7 3 7 O r 3 q M 5 h D 2 l B 6 x u T m z _ D o 1 G h o j D x q Q g y k B n i v N 0 N s z l B j k u E k 9 i L 7 8 0 M y 0 i O n 8 u P 7 9 u P g a z p 4 R p 9 x S u E h i 8 X q s o Y 3 r 3 C k v U l j L t 3 C l t 5 N t g y E y t _ D 5 4 i B q _ C o y z J l 5 2 I r g 6 H 8 u - G 3 B p j n G g o 3 F p 9 B 2 2 v H _ o j I x k 2 I 8 z m J 3 u 0 J 4 z i K y C p 7 t K s 5 0 I t r D i z 8 K 3 o _ K y _ - K q - - K w 7 k F 8 o h B x w 0 K x D _ t s K m 2 - J j 4 0 J l u l J 1 y z I n k l I r 2 j E x 2 P l j 8 G h C t p m C u 5 - B v 1 N 2 1 Z 4 C 9 n m C 1 D 0 v _ M s R r h 4 K z 3 z I 9 _ B 3 3 w K 5 m j E s o i C j 9 t N y m 1 O i n g Q j z d x s 1 C y q B s 7 P j t 2 Q 5 - q R h - - R y y q S s 2 K 7 r z D 1 i l E y g y B t 7 u V _ g r C - n p G _ o L p w e h 6 M z y 1 I k l x I g w H 8 j G i 3 0 H o _ x H p j r H n s o H n 1 C u _ x B i 8 1 B g s 5 F w m _ F i j j G u 6 0 E u u D y g g B q k P _ g g E 5 v o H u 6 p H 8 5 p H n u o H 1 3 l H i 3 h H z 3 9 G 2 w j C 5 k Y o z o K 7 3 _ H q i J q 3 k M s i h N q - 2 N h 2 u F z 8 i C v _ 2 O i u k P i J j t S h _ w G n h g C 0 l s Q m r 4 Q h z i R z j O r 7 2 O 5 - y O 8 _ g M 7 o D 8 k _ N j i F s j P x 8 y O u 1 K _ 3 B q 5 P I k G 0 9 h E 8 5 y C m p U k 6 h O z 3 p N 5 k M r m z D _ v o C h - 6 E 7 l w E w 4 k E l 8 3 D s n g E x u r E q l E x m q D l q j F i 3 p B 9 z s B u h 3 F _ 2 g G o k o G 2 n y G o s 3 G 1 H y s 9 M p 4 l B 9 8 w G 1 q x N 1 - 0 N g E j F q l n H r m r H w 6 p H p l r H n u o H _ j N h i n E s s k H 8 h - G m C 2 w j C x B - x L m 2 j D h 3 9 G h m o S l m _ Q m 8 _ K z 4 M _ L _ T s o o I 5 j z H j 9 6 G s 3 i G l K _ F _ 2 c 5 E t B x t U c _ F g y t K x Q h n o C t 2 8 B m h o J 0 6 H n w p R l B 2 O 2 h o L 0 t j M t E x l s K j g l H - M q 7 H u x r L z h 0 L 1 9 6 L u z j M 1 8 h M i _ B g G g 4 o L k 9 9 K t j J 7 y M r j 8 J y q h L 1 0 h M q 4 - M 5 Q - l 1 B h 8 2 O - 6 2 O p 7 i D k j o E 7 x n O 8 7 E o n z B i g x O 6 t 0 C u p u E j z D m 6 n Q 8 1 w B _ 3 N 0 y l L p p x B j 8 8 D w l - B z o J 6 z - E m - 4 E 3 w c z u J n r x K 9 q h K u h q J n y 2 I 4 C 5 i y D u 7 2 D u 7 z M o 9 k M 7 n k O h c p F _ u k F 5 k x F p z w C g 7 W o l o G 2 o y G u g 6 G 8 x k H 1 o r H t - C p 3 5 S 9 k r T 7 u i P s y J w j 2 T B g J g Z k g o C j 9 F _ j p L t i k L n l Q 9 p o S g t 5 R o n x C 1 h z R p _ x Q h s K 8 u M 3 1 l C 4 P r W g w 5 M 4 5 g M R 6 I n p h J n s D p x r J 0 E v v n N k m i M 2 1 5 K 8 n t J z 3 D y 5 l G 2 h I j 1 v E i o y H q 3 o I s C g h s B 8 l P z - l H v q 2 H q _ i I 8 q x I i l V v _ 1 E o k m J 1 3 t J k u 1 J i E k 6 _ J 3 i F t 9 3 M u j 2 M 4 w y M l m t M 2 9 g M q 3 S g h - G _ z l L q _ q C g _ j E y w C 2 j B s o R h D j D 7 w 7 I _ - 8 I g g 6 I 0 g 3 I 5 y y I s p r I w 1 i I k m 6 H 0 h 2 C v h 7 G 2 _ R o 5 x K 3 p h C z 7 B i 3 2 F 0 Y 1 7 n B s g u C v 7 B k M l z D z _ 8 D 6 s 8 G m j K m x u R 9 8 h B 7 y s F 7 l g C - - j K p p Q i 8 k H r t x M n 1 1 N m B t F s j l M h 0 q N 2 o q O y w z B r 3 7 G j 8 6 P y - s Q t m 3 Q r u - Q 8 G 0 v h P 2 2 J 7 n s T o - 8 S 3 r M y l p N - 9 n R y n h Q l _ 7 O u 9 C z y o L 1 D 8 2 M 2 E v I _ h Q w 1 H j 2 - D i 8 2 D y u t D 7 p l D x S h C _ l I 6 C 0 w n B 5 L b x q l L h x F v o y C 5 p 4 B 5 5 7 D V u C z - 2 B j k - B u l 7 I g 5 w E j o T 3 h j C u v r F 2 1 5 F _ t o G g z y G s 0 - G n g p H 0 J p _ h I i g s I r i B z - z H n n 5 I z m - I t n i J h o i J y 4 g J n p - I k u L w 0 G 2 r i F 0 u U s p r C p 6 8 E i l B 8 v j G g g r G 8 4 5 C m t 6 G 6 q i H g t q H h w u H r g 0 H i m 4 H n z 5 H 7 v 1 B _ r o C x D r 3 3 K 4 j 2 K q 0 v K r t E 7 k i I _ 1 - J 1 0 x J y 9 j J s h 1 I 2 C x 8 j M l 5 n E q g 5 P u w a - g - P o k 1 P p i a _ G w k 5 P o w l P l l L 6 E n 9 o D u - j D 3 - Q 1 w G h 7 r B x y 0 E 2 g r E k 5 J 5 D w 0 g F m v 9 C r i G n z t E r 9 z C 7 L y 5 8 D k j z D p t 3 D g f 7 D r q 0 F 9 L 6 N x 7 5 L n i 6 H 7 u H i n H y 8 q H s j z G k 1 u E 3 3 8 E u v r F l v 4 F 2 Q - H s o q H x - Z n y 1 D s s L h k 2 F 7 r 9 F k V j L 5 _ z C 6 i W g x 2 D 8 Z w t m J m v y K q q g E u r i C q k l N l r o O 8 h p P m 7 k Q y 5 y D l 9 8 E 2 J q 2 j J o w U - s h F 5 q r J z t u J 5 X g a u r i D s v y B m h _ L 5 n 5 N 3 O y j l N 0 z M 4 w i K 6 6 0 P 7 - y Q y C w k u O 2 0 5 O u p l P r w j E r 5 z D z o B n I 7 6 2 H t 7 2 H m 3 y H 4 3 y H x 9 r H r x m H 4 8 - G p r 5 G z D 4 i y I u - p C w m 6 B z o 0 H q 1 i H m g z G 9 m g G q - r F g 3 t F s C 3 0 D 1 - o C 6 6 D m 9 m F 8 k g F 5 S t r 9 F r n n G j I q w D - _ r T g g y U q x t V s n g W 5 g v L 4 4 4 B r s n W z r 5 V h 3 w T 1 i B 3 F k z z M 1 q g M 3 v o L o h z K p P q N 7 6 h L 0 l m K l Y 5 1 - D 5 7 r B h 8 h D 6 m 9 K h v T - 8 _ G t q m F g 6 3 E r 7 l E m _ 2 D n m 8 G 8 j k C m 2 6 H V r D 8 C z n w E z w 6 E k B 2 - m E q 3 p K w z z J k p k J - v 7 F v n t F z P m n v E x s y E g x k B g n r B m h 1 G t p u H l y x B u r i F 4 6 t F _ 5 p B w J 0 4 X h r H 2 7 C p w q C r s J 2 o c - q j E - x N t F s 0 p L - v 4 M 5 B K h o - O x j o F 1 u h D k - x R w y B 9 g z Q 8 Q n L 2 8 o Q h o 7 Q m 4 p R 2 k y R j 4 f - w n K z _ r R - x - Q v r 8 I g w l B 4 s F t u 0 R 0 r x Q 2 w p P - z 9 N m 3 s M 9 p 8 B v 7 3 D 3 w t K s 9 9 L y i J s 3 p B 4 s t B v D l 8 k I w q m I - 4 n I k n w G y m D _ w j I Z r p - H 7 v 8 H 1 9 2 H o N O x 9 h D 6 s x L 7 D 8 g B t 5 2 F h h y F 8 R m 0 B 1 7 x H Q j G 5 q o I h M 8 R 8 N 1 i t B r 1 _ D u 5 n E 2 2 9 D 9 _ 0 D t 0 E j 2 j L p 7 C - s v M u 9 y I 8 t W m o h D x 9 - E j h p R 3 k G j u _ N q g 3 O y B m S 7 n o N 7 8 2 N 2 _ D 3 9 v L 0 8 j O y 4 I n 4 u X 0 0 i X 7 Y 3 9 V v - g B l i _ F k 8 0 L 9 - o L s 3 2 K 5 n C t 3 5 G o W j G w r _ O 8 k 8 N D q K j o F q o J 4 5 J y k X 0 h F _ p G l 2 2 F z _ H 7 x - E l y 0 E u B D z 2 x K 7 1 S 0 n 6 F i t n F 3 B 8 C 9 9 1 C r F o u 2 D o 0 G 5 4 z H j p t I w J t o n K p s h L z w K 5 v q I 5 l x H p 8 U y o l N u 0 3 N y 7 i O 8 t q O 4 J 8 - u I w g v I o k s I 8 k s I v - k I m o h G w V s 6 B 8 j 7 H g i w H 9 y m H j 0 _ G h 1 x G v i l G p 8 4 F z 4 q F j r s C _ 1 O k l v E m H s x E m x 7 L o H 8 C m 9 j I _ k o H h 4 z G r n p B v k v C V 5 B 3 w 6 E j q q F w o 3 F z l n G 5 7 z G 7 p _ G x 2 r H 1 p 2 E o g M _ M m B x g y N 7 t o O z x 7 O l k r P n I i t i H n 4 j H 3 4 j H w x 6 G x D k v i H 2 f i 2 j G h x _ G k g 4 G z D w w s M 1 7 8 L 2 5 m L 6 g z K - p u D 7 p 0 B v w - I x r i I v 4 m H 6 C _ h w F 9 w k G p n 2 G - 2 v D 5 t W s C n F q 4 k M g 3 k N m u _ N 6 9 4 O q C 0 z r M x t 0 M z 5 3 B l g g C 0 0 X j j - M T j h B 1 l q V _ P 5 8 9 S t y s S h w 7 R n o _ Q 1 j C w x G r W 5 m B z g p B e 7 B 8 o d v n k K w o s K w 4 y K 5 2 1 C 3 2 1 C 7 2 3 K m j 2 K z n x K k t s K 9 B v j 0 O i r - N v 0 7 D s _ 5 C v j g G g x l B 6 z E k 9 _ F k p 1 F v u o F _ i 8 E v m w E h 4 h E 8 t q E p o 4 E m E 4 g C 3 z x D m w 7 E j y l F z 4 u F 8 g 3 F 2 j i E 4 k G 3 7 m G m k t G 5 v z G k j t G q G 5 n 7 G u l - G 2 5 h H m 5 h H n j j H 3 t g H y j 2 C q w 0 B l 7 y N l p 8 O 9 L k b 5 p B s w k D s 5 p F _ 1 g F 6 h 9 B m i T y g r E 0 2 O s j z G p l _ G k _ 3 H j k z I g z p J M 5 S m - v C x p M 0 1 k F k y r F o z y F p y 4 F z 7 - F m y j G 9 p n G m q C n k 8 B u 6 _ C 6 2 5 F 2 r b m z H y 1 s E l - g H n L v F i t l B r 7 _ B w x t G t _ z G s u 6 G 9 s _ G l 3 j H u i l H - j p H 6 r B q 9 p B q m k D n y t I w k s I 2 o p I i y j I g 6 _ F s z E n _ 2 H w a 9 0 - C n h s C o 3 z N - n - O 5 O g 8 w P n i 0 R - j Z v 1 n I 4 6 x I t o 2 I 5 m 8 I 5 c i a 4 o l M i u 3 E m u 7 B 8 _ 2 M 3 x h D w u u F 8 2 p I j C - x - E p y 0 E 8 9 o E 3 4 9 D o 1 5 C w Q v 6 v D n l C x 2 g O n 2 6 P _ i W 7 4 6 K r 4 s B 8 3 7 E m j I 1 o y L 2 h C j i x K z y x M u j _ M 0 r l N l 6 - C 0 v c p D D 6 _ o E s 5 _ D - h 0 D j u n C s 6 D 9 s G 6 u _ F s w y G 3 1 B r w B p w B 1 r p C h x - E x p B 9 T r 3 n M x k i L i W 8 R t g J 9 i c z i k B 6 2 s I o w 6 O 8 4 i D 1 x r N i k q B p 4 x K n 9 k C 9 y p H i 1 r C p 5 C q j z H i i T t 3 B 8 E 7 m r M 7 j i L o E 8 C y 8 q H x 9 d - o g G w t m B r _ Z u C o 6 k H 0 m 7 G l k p L j 4 l L l U h v l G r - i G s t B 7 v I l U u K H o y 1 I 7 k x I g D l U s 8 w S p - g B 9 t r K _ E H z s 6 N D j M 2 1 q L _ C j z u K g x m K 2 w w J j C 7 k r I q 3 m B r p 5 C v 7 _ G z 2 n G - x k L j h 8 M 3 S h o x J n s q F m u a K D z u q I 9 t l E 5 7 g J g l 7 K 3 w s K 9 r 2 J r B o 5 u H 0 7 2 G r B v s r G 1 4 J x z r D p j p F 3 _ 7 F v 2 l D _ m T 8 q j H 0 B o j 8 L 2 2 7 M h i y B p 2 g G i s v O j w k P 6 l y P 7 h 8 P w g i Q - P r v k N g h - M l U 9 Y - 3 S 7 l l B u b g O g 6 m B 2 8 p I g i u P 9 I 7 P k l t M 9 t 9 L 6 g u L 8 k M _ u 2 B 0 v 7 I t - 5 I 8 y y I 6 7 B _ g j H 5 w l I g t _ H s v w H k 0 B z 6 x H 2 k n C r h t B o o J _ 1 l Q n - B s w 9 C i o D g 7 6 D o m I 5 - 5 H k m d r D 8 C 0 7 N s J 6 x k F 6 l E x q 7 D q s m E p X 0 G r 3 R 0 G n X - y z D 2 5 p B 1 q X s y C l 1 k G n q 9 F g V m o i H x k x H 1 o 8 H 9 w q I 9 o z I 6 1 6 I M r i B 6 G _ y t G 2 2 y G p g 0 G 8 8 3 G s 9 3 G x n 5 G 7 0 2 G r 1 2 G n j 0 G k j x B y v 3 B 1 _ p G h v n G j i g G m g 6 F w 7 y F h p B 5 - t E t I o z 5 K 0 0 E g g 1 D - - D y r p D l z z D w q 8 D s r k E j 8 q P 1 h 5 I v w S 2 7 t F u r B l L n 2 s F 5 w 4 F 2 5 B w C n w n C h L 3 v 3 O x 3 m Q v X - H 7 k y L 8 n P 7 q D 6 v w L 5 B X n 9 v O 8 6 0 P k V _ M 8 4 5 C o t i C s i 2 B l j 5 G 4 G _ Z - i s C 5 B l L j t q F p u C j y p E 2 4 5 F t t 9 F o t R q 7 D v x 8 R g j 0 S 8 w l T 4 t i D _ 4 - G 4 - W x 0 2 G j 6 R i q j L 0 2 8 K 9 w 0 K q u s K y 2 - J g k w J s l u F q o G _ y n D 5 S 5 1 2 B 0 Q 6 M 7 m i G - 3 u G j 6 l F m w D 3 p m H l u u H g 9 6 H 8 x g I x 2 n I v D n 3 n I i N M r h R t D 5 2 1 L l x j M q x p D 4 m 9 C j m 1 M g g 3 M 1 8 k G 8 x m B g w z M h n u M x D n 0 u N k q _ M 2 x s M w q 0 L 1 w _ K t 1 N l z s G 1 x l J 1 i o I 6 C u j k C l _ h B h 8 V 6 E 1 P v 3 8 I 8 C 3 B 9 3 n N p D 2 2 I V d 5 7 x G o 0 8 F u C k B y 2 m B s g B k B x 4 9 D 6 g t D g f K - K i 5 w E D k v z E l 8 n E g x 0 D q p _ D p D r F 9 8 9 C 5 3 E m i 1 G r q u H q h C k B 6 6 D m B k B 6 v - G - q 5 H s z 0 I o z p J w C 6 p j I n n z I u z g J r q Q t u x F _ h 2 J 6 v - J 7 o k K m p N 7 g 0 G 3 X u r w N j _ _ B y s R s E u 3 i O j - m M u y E - 8 2 P 1 9 m Q _ Q 8 - z N j s 0 F s K h M v 4 2 F 3 0 v F s 6 p F l z - E k b k i 1 B m 9 1 H p t D v o q G m 6 3 F p n C 4 g z F _ 8 g G n X o y i O X 2 N s _ g D 4 i q B 1 I D o 7 2 C t w C m l h I - 4 x H r o 8 G q w r G w 7 F _ 7 j I 9 y p G s m d 3 S g x - G l x k C - r 8 B q 7 6 D t p w D k g o D 1 - 1 I h x 6 J 0 0 G o j m I j 9 - L j I 9 r 5 N j 0 3 O s f 7 B v j - I 2 4 s J i i 2 J j - J p y 2 G n I 2 1 q E v D s l B 9 p i U l 6 2 H 4 1 g D 8 0 t U i 2 k U 7 X j m s W r w r V g 7 k U q i M g g _ H x j a n P i n v I k o 7 H u N p P i m H 4 C - w - I 2 z 1 G _ _ 5 B l r x M w 8 _ N q 9 s P 0 x Z 8 - 2 T 6 5 B 1 7 _ S k h l H 7 u j E - n 6 W z F o 5 p R 6 - t R n 5 n R 8 v 9 Q x 0 5 D m - u E t m 3 P u q N i w s K 7 x 9 N 1 D 7 6 1 C _ l B 3 i B o h y I o r p I t y 8 H 0 j w H - B p v 8 I l p B q 1 i H u m w H r w 5 G - t I 3 2 h F 2 i p F 9 K 3 D u - 0 D r 1 x D k m l C 7 p I z p n E 7 w F y 3 m F q q y F w 6 N 8 t q E 0 v x I y s s J - q E 3 4 j K 1 B 6 - l L F y U 9 0 o H 5 p 2 H l D n r k I x 7 v I 9 0 4 I 3 y h J 1 K F x m 1 B q G s q B p n r H j S i q 3 G n 6 M p p o J 7 1 4 F g m S - 7 6 J w q 5 J g k z J u - s J z D 2 8 n H x n h H 2 k u F n v C i 6 t G h Y h j g G - t 2 F r j u B 6 _ u C 1 r y J n 2 7 J 6 n 9 J - D p M y s C z k x R y K o 6 3 U o 2 u U 4 1 8 T l C j r g R _ E 8 N h 8 u M r w 2 L o W _ E 1 _ q C 6 4 G q 8 F 9 g v J Q 3 Y o t q J 3 7 2 I q - j I r g v H u 5 2 C v 8 q F 2 z 1 E 3 B t n F 7 w X h 0 z F 0 r o G n 1 D w 0 g Q r s 8 R 9 k F 8 h 5 Q t l v B j k l J k k H 3 k 8 I 6 z I p 2 j H r 6 9 B 7 I j G t n 3 S 6 4 u R l C - l 5 F 0 m z F - u M j 6 9 B w 4 r D j m z B s 2 2 K 8 p x D l u 0 B x 4 P j h t B - u T p l g P h k k N t i G 4 s B l s y E y m - J 5 q H t g o F n i 2 F 2 9 l G 1 p x G 1 t G _ Z p u 5 H 9 6 b w 5 u E y r B l v q M x z r B 2 1 E p h 0 Q 5 6 3 P w o D 9 7 r B g 4 2 J l - 3 Q 5 D i p E p i 5 F 3 8 q F o h F h 5 - D 3 h 0 D u r j G u o 6 G o j H 4 i m I l k v B r 3 m D 8 M r X g i 2 R l h 4 B t q x J y n K - - g K i u v K x F 7 k 5 L 9 m _ K w f D M 6 o s K 7 k x K y 5 y K v u 0 K k 7 y K 0 s s K w t m I k x D - y S n s 4 E v F k B 1 - q J j m Y 5 t 4 F _ y h M h z q N 0 y C 0 4 v J h l k K 2 9 1 K m g p K 7 O g o t L r m 5 L r 1 8 L u t _ L 8 G Z 7 s y L z F h x - O 5 x 7 D 6 4 0 D i - 1 O w y q O s o k D k 0 6 D v s n N y j w M y r 0 L z D t 5 3 D m l h C h 6 n K h z l J 9 w o F x g D - _ Z x m 2 E 1 x r B 1 1 k L 5 s j M w y h N 6 _ E _ j j L t r I j 4 r R 8 t l B 1 4 c k 7 D q 1 U h G 8 E r k 5 F u u u F v r m F n k 7 E k W 2 i z F w h 1 B g z 0 L 8 q m E i _ y E v - _ E n 1 s F D 1 O 8 - i L o g h G 8 m i B n n n G z 7 n G 7 D 4 g B j z l L h _ f p x 7 F 0 k z F 0 v n F 1 q 9 E 5 T l U z g p J 2 l M p 5 g N u K u K 5 v g G r z 7 F 1 s 0 F n 1 v F 8 6 p F u 3 g F i i 6 E 0 s x E y g B 0 7 Y 2 R 5 D h 4 D 9 5 i G 3 d i x s I q y t H p _ t D 6 s 4 D g q i E 8 w q E w - L 1 1 s F y j H 8 M 3 B 4 1 7 E 6 0 Y r n n D w - t L 0 s z K q K - p q G V 2 R _ k t E w 7 k E z 6 7 D l w B p o 5 C k B - F _ j l F 2 1 8 B 8 x B t p r L 5 h 8 M _ l q O j q n K z w S x F j u 0 J g 5 l K q 2 y K 4 x 8 K 4 m j L 8 9 p L 1 g v L x u w B 9 r 9 F r u C _ 7 0 P l q M 9 y 3 K 6 l j L j v B 1 9 9 J r s y L r 6 1 L y k 0 L 7 u y L i r 8 F 5 5 d h d z i 7 K x p x K 7 u k K u 0 z B p t s D i 1 H 9 i K k k s F 0 u F 8 w w M p - B - u T 9 n F z 3 B 1 w 7 K 4 i z H - i E 5 6 w I 2 x s J _ 7 S t 6 H x - _ E 7 9 k D k 1 J w p 3 F q v j G s n K K 1 l 3 G 2 x j B 2 j C - 4 h S u x L k 2 w S z _ 3 Q 4 q 6 O r 1 8 I 5 m L o m K v 7 G w u 2 D t x F o E s 5 r I 0 Q x - k J 3 O 0 G 9 1 h B _ x E 6 x y K k l s B 4 v r O 2 0 w H t g g E w r 0 W s 6 q W - 7 E l t k N o 5 3 M k z D 9 s 0 F 8 N 8 R Q n s 4 J 3 k u I q W t 4 D 0 7 B r _ k K p n i L K 9 D H 7 n y J r k v J g v n J 5 8 - I - p B u K 8 u n J 2 s h J 1 - B 0 9 - B 1 y p B k k p G 5 t g G j k 5 F j o F h - u J 2 6 Q 5 _ 3 D x n g E m r 3 D u k 8 C x _ 8 O m D t r - K y z 4 L k - w M 0 6 i N 5 r u I 3 x T 2 t B _ 7 w M v y p O 3 q t O n G - I v w s V y B - D 4 s z G v 1 0 G 6 5 w G p - s G h u q G r 9 n G o v h B t 0 g C 1 y 7 F m t B 8 N 8 u h B 9 - _ G n r y M w 3 0 L i r z K j C 1 P q 0 w G o x z C i k X z u I u k z G 8 h - F s 6 9 E r _ u F r D V u m K 7 h B q y s J 8 o v K k _ P _ y n H x u x M _ q t B l L _ M i y h N m B q f 7 w S v o u J o 7 D 5 k o L _ t 3 L 7 h _ C 3 o j D i 6 o M o 8 v M w u z M i _ v M i u s M 1 F g q 1 Q - 4 1 D g 8 s E m r t P s v u O 1 4 u N j 9 q M p z 2 E t 4 r B 9 2 - D s h q B 4 C m j 1 H k u 0 I w p l B z m j E 0 w 1 K u w z L v u m M i B w 1 k N u 1 6 N j D - w r O 7 9 2 O s 5 q B l T 6 1 l T 2 q 0 S 8 8 - G 3 r v C v o s C 4 z I - q i G y t 3 F n I z q n G v D r p 6 W l k - W 5 _ O j n o G k 3 9 K C 4 K 1 3 g G 9 k o G j t 5 F 6 b 7 z 8 G z x k H h 9 p H o 2 w H - 5 0 H n k K h h o G x p 5 F i O r w q G m 4 r G g n B j Z 2 5 w J h - q D k 9 z B 3 w 4 J - v 4 J p v 4 J k 5 z J u 1 w J t - o J 3 v H 0 r v E g 5 G 5 u v G h 8 n G 5 t g G r 3 2 F 7 o t F o _ i F 6 g 6 E m 7 T x m r K u s P n 7 q F k j J 3 I z m p O u - z M m g w B _ 5 n B l i l B t 4 g K q E 6 E k 0 l B x i G 0 p G o 5 7 C s m B D u W y h 5 D 0 6 J q k 1 B x 2 g E z r n F J r J 1 u - G 2 6 _ H 8 K o F q 7 l B r j - N 4 0 8 R 1 6 K 8 7 H 3 q t L k r M u q x H v g q L 6 1 h L 5 f s o B w w 5 H l y g I o 7 k I 7 h s I v i s I y u w I x m D l r 1 G 2 y t I 5 J k g g G r z i F 7 t y V 7 J 6 X j - v H 8 z u H 2 m p H n m l H o y _ G 8 3 2 G 5 q w G j r 9 C 3 4 T 3 C x 3 q O z i i N u l 2 L o 8 n K j g 8 J x p 2 C i y - C 6 0 0 M z o i O j E r h 6 G 0 9 l H n s v H t 0 3 H 8 z _ H z w I s 1 u F 7 t r I y 7 s I - I u 7 w G _ 6 w G w 6 w G g 6 w G q g l E 4 3 H i m p G 5 t l G r v g G l C j x 5 M _ h m M 9 o s L h 4 x K 6 E Q x n C _ n 8 E 9 u I 2 5 m I o H y g B q 4 G w r K - q v G l 8 9 F 7 L 6 4 4 H 1 r s H r _ _ G y 0 w G o K 9 D i l M 2 z t D - x 7 F p r 0 F 5 _ q F 7 D 4 R 5 3 B _ C q W 5 5 y C l C 8 7 t Q 5 j k P t 6 y N K t l r M q 9 D u n x D k g o D t r q K 3 9 4 L w C 8 U - z s F i q g E s 4 F 4 9 q G p h 5 G 8 M - H _ l j I g v g J 3 8 g K v v 3 K k l B i g 9 G 6 z M w u m L v 2 1 L x g n M 4 h C s o s K o 3 y G l _ O w h 2 K 3 2 3 K i j 2 K h - u G z r Q g t s K v t k K r I i z q H s n l H 1 r 5 G k 2 u B 9 7 6 B r x n G 3 o 7 F x s v F j o l D n l C p q j E 1 O t F 8 8 q G v g 5 G y p q H m j W 8 t 6 D h r D w p 1 H r j - H v x q I 0 6 x I w 3 3 I p m - I o p P 2 1 r F r o l J v D x - 8 E p 3 1 C 1 t z I y B 6 u z V 9 i x V 9 I q 8 p N z v M 0 p 3 R 6 o _ Q 8 y i M j g J l C i u 4 G 5 P h h o P j - 9 N 8 E V 9 m k H r 5 C o 7 k E 8 6 6 D i n x D w Q 4 2 z C v 2 K v k - V l t 6 V l C i x 5 S u - t Q 5 w B 5 _ w R x 9 v Q 8 E j G 2 u v D o 7 Q j r q G g 0 B h 0 0 E 1 j s E D _ C h u l O 7 m y M o H 1 z - H n p j E s r R g y 0 I r D k B 3 4 v E 0 v 5 E w s i F w x r F z l C r g n N s E 7 S 5 j o J r 0 1 C u p o C 3 y q K 0 n e g q p F o V y C r 2 j H x s m H k a Z 5 j x K 6 p 5 K n - 6 K h g 7 K 0 f 1 F 3 8 p G n 5 E q z p D p x l I 6 _ K h g 0 I u 5 p I v w C s 8 g E h U h 1 7 K - q r K 8 C p 3 7 P h G 7 D u u F - v 7 F h p s H 8 2 1 G q w h G h 1 m D 0 8 u D r u 3 D m q g E D w J - 2 s B 1 k n G j g n P D y J l 3 k L v w 8 L u p z M 6 o l N _ n s K - r H _ j - N m 1 m O z y o O x D y _ S 7 1 r L s v 9 Q 1 i B t L 6 n t H 9 8 r H _ G x D q p p I n l i I q i C p x j U - - B z - h S r u j U 9 y x T 6 5 9 S j G 2 g 2 H 7 i P 1 9 j E w _ i H x k g D 2 k X j q q G z v 7 F s s u F z w - E m K K i v r G v 0 2 B 9 H - K p 4 z H - n B l x 6 C - 2 C q r k E o 0 s E 3 n 2 E o y B _ h j L x i 5 L t D t D D o v g I _ s i E t v K o E 2 M 8 1 8 B n 6 6 C t 0 - D h o 5 7 E 2 l x E s _ s E j 5 - 1 E l g 7 g D i v 8 F z i u r B u o - o G o 9 1 v C _ y m g H 5 - t r B l x 2 - I _ y 8 g B w 7 y 5 G - 0 m H n 0 W 7 7 R y m J _ 3 n B g 3 G i 4 s 3 D g u 4 H 4 p 9 P v o r Y i y p O 7 6 h 2 N n p - i B 4 j 0 k D 7 3 2 k C s u o _ B x 9 4 2 D k k k q C k 0 u b s y 8 D i - j C j 9 2 H 7 h x 7 B k i 2 J o s h z C 5 q t 1 B t 5 d x 8 w C 1 g 7 5 B v 9 x D h t 7 q F 7 b t h B z x 8 E 5 x z G k n _ F k l g Q 6 l i C x q E p h B 4 p L k q a m Z i k E t s C 2 h j B h D 0 z p B s 7 y C k 4 B 9 j w B 9 _ C 9 s v E g 0 7 K k 3 3 _ B 1 t o H p p J 5 6 J h u H 4 z p U 8 x C g g Q 8 t L 8 - E x L r I 9 o B v 0 1 D k w 2 C q 0 o E n g N o 0 M s 2 m C 6 v y B k 6 n B u g g K v l k M q 9 P n k i G 2 6 4 Q z 4 I j o q C 7 n 9 J p - 7 C h v 6 B z W j 6 z J 8 j N z k h U k _ r B 8 q U n n B 3 _ 3 M n s W k 6 W 9 q J 3 u x B k m u C l 0 j B w p x C 9 o o D 9 o X u x M 7 n 9 B 2 i d 6 5 8 C v _ - B x 3 3 B i i 3 B u t g G z 1 l C m u 0 B o o i L v _ k E x - K 7 k T t m Q o 1 X 1 r u G 7 y d h r E k o W 1 j a m 7 F k 8 q B s l V s 5 S j p n C i 3 v C x y L u i 6 D 5 m M 3 o H t x x D j - r C 5 y 9 B n u w B 3 8 _ B 2 o w F 4 g h C y q C t r M j - U p u J v 6 f p i b 0 1 _ D h 6 g B - g u B k g F k 9 E u w H w t 4 B w - 5 D i u o B m p u B w j k B 6 w T i - g B 6 t o B p 0 o C j r K y m O 5 x O 9 u U s x n C w X 4 y k C s r H j y n B 3 0 Q i y P 3 h T j 6 i E t n k J - s t J g n a u h 4 D v k 9 B 9 0 7 Z 5 n q C 8 4 W p i Y p 7 g L r _ u B 5 l g O g w m C 4 _ f 5 4 m B p j 1 D r 5 z B r y b l u _ B r h O k m m B 1 q W k k N p o n C 8 v p C s j P o k l B I 2 3 y S h g Y 8 y X w k N 1 t t C s w 9 E w t Z x h 3 C z t v E q t q S u i n H - g B 1 j 5 B x 5 O 9 q J k g T 4 q z C l u E _ r Z p 0 z E n 0 k B 2 h H o 0 E z 5 E 4 l S v 3 h B _ i 2 R 8 p 3 E 1 n h F i o P 2 s R n k Z s u t B 4 g C n 0 D o k o E 0 9 2 F 9 w 2 B - 8 Z t 6 x J 3 L o 4 3 c 4 0 _ N g s g D p q k I n z _ H z - - B o u w l B 5 v g B _ - n C 5 o 6 C i g f 5 p h I - 6 2 j B u 6 l n C j n w h B u h y F v 2 l B i 1 u K 4 u w D 8 _ n M i - 5 I l _ q a w 3 n V z 8 g V u v l G s g f s g h B k x m F 9 s h C t q - L l x _ H w p x C n 2 z C _ l c 2 r q E i J 6 _ V i u 4 B - 4 O - 5 m B u j o N r 2 p M p t x D v 9 1 G m 4 8 C - C 8 o 4 e - q 8 E 1 r h C h s x z B 9 6 i C v i p B 3 2 t B m v _ C 8 - n E p h k G r u F 2 9 f o 8 j E - - m E 5 4 4 H 6 5 y C 9 r m D 4 j 7 C v q p G m q a z m T v h b h 2 q F 6 7 x C 4 5 v C h p X t p 3 D i 3 u B 4 p s B 8 8 y D 4 m D y z m B 8 y U 0 - v B k n 2 B t 9 b m m k D s 4 i O x _ M l h m B - m 4 B r k 3 C j z V 4 x T 6 g e m r n B 6 2 3 C v p r B 7 i T 0 7 h D 5 y k B n u P t j O p v N s 9 E i l I x x 1 B w i v D 6 y E 9 q 3 C z g u B z 3 1 D w u L 9 1 P 0 5 N t 6 Z p s 7 M 1 - 8 D t q 8 N r q w u B s 3 3 C n l k G i - 5 D s 0 n V 9 1 a h p l F y 0 g C 8 1 K _ 8 L w i H i o W k K t - U 2 z E i m S j _ a 9 n O x - k D n u h D j y k C 9 7 k B j x n E - 6 l F q p j B - 4 d k g Q j 8 c 6 1 O w 5 N i m P 4 8 C k j I n i B 5 t 1 B q k H g s B h 0 D m g I i o a 1 w h B g g C h 0 _ O g l 8 x B h z c h h B 5 h n E 5 h 5 B k 8 r B t 7 n B 6 o 1 r B m s o B y l R _ F 2 6 I j w c g 3 W 6 7 - D g s m C r 6 u B w - c v 2 3 B 9 _ K y 5 8 C q m - B 6 u M l v d _ n F s _ H 1 s e 8 l Y v n N m 6 b o r w B p q t B i 3 i B 7 r i C 1 0 Q 8 o T u y P o l C g 7 I 1 0 J z h T 4 6 E 0 3 E 0 6 H j 5 K n n N r m K z j X j 5 J w 7 G 9 _ L 1 0 G m s J - m N k 6 H v u V 5 p G y x G 8 t D 2 o F 5 6 J l - C k k D l - C 3 j C m o C x 6 J 8 - B u u D 5 s C 0 6 C g 5 D m q B h S - n H y j D s x J 4 j E r 3 a t 5 G 7 v F x o H v z D _ n C s o F j 1 C y u H 7 q F w x F 2 6 H _ 6 H w u C s 3 C 6 7 G - t U 7 9 C p r B p j J t 9 K i t D q 2 W r z o C y n U 3 4 r I 8 q 8 B s 3 R m - Z h V p 3 5 C i x r B 6 _ t D s 3 j B r x R 3 j X m i P p j 1 B - p W r 4 i D 4 9 e p - j I 7 k M - 3 O s w Q 5 v f 2 n o K v K 1 3 3 B 0 y X l g Y x x 9 C l v 7 H h w w J 4 q 3 H w r 4 B p g Y l 3 g V 4 8 V 8 3 1 B 7 v d x z r G o k 5 F j t 1 I z z r G 5 s 4 G 9 u d 4 8 - W n - o E 8 t s C 9 p 7 Z g l s m C - g 3 R 1 3 Z 1 j 6 C 1 8 i F q 7 V 8 x s D h 8 u D z 6 T 5 k l F l 7 T r o x B h 8 i H m r w D _ m a n 1 E k o u E _ 8 r B h z c m v O j z h B u l E w 1 H n 3 D i 6 F z _ O p g u B 9 1 t C - z 1 D i i z E 8 g r B M q _ N 9 9 I 8 y Q w h h B y p - B z y _ B 2 0 u D i Z z 0 n F 0 r y D h 2 z C x 6 i C o 4 W 3 u f h x 7 H 3 - 2 D 0 s o B y - h C 6 h 1 J y 0 w B h 8 8 D p t N s i 2 D 7 5 p K - q l F 4 1 g C s h r C 3 6 7 B 9 q z D k 4 w B x p J m v q G 3 k 3 D p 4 t B 1 t S n h L k w l C 6 x i C u o _ B x 0 q C 3 n - I n m u D 8 t t B y 7 X t g u B z w w B 1 4 U 0 x v G q u r K r q l F 4 5 P y o L q 9 q D m v p C 6 i i C x n 1 C 9 i w B z p r B _ _ H 9 y k B x 1 r C 1 7 p D 1 q 6 B 1 w 9 C j 1 l C 1 v d i v Y 6 i c k 2 F l v g B 4 x j C - w d v 9 T z p E _ 7 E - u h B g 1 K s j K u v T 2 j P m k P h p H 6 o G z s I o _ S - 2 f r 4 h C 9 6 s B u 3 J 1 6 e x g - B r r Y s 4 J q - N s g Q s n E n n s C p p o B l 3 D r 2 C _ h J n 9 i D 5 6 i C s g r C 5 i j F y 6 8 C h w 6 B w v O 5 o q B v w 6 B x 2 4 C g l V _ g S w 3 - E p l 6 E y 9 5 I z 5 v I 2 g g B m h y B 5 y u F o h m E w u p C i _ i G y g m E j x i B x 2 z C y 5 N l 7 M 1 0 L p 1 x F t 3 j F w 9 p B 9 _ a q r o C 4 s i D 1 t 8 H o 7 9 H t 9 b t 1 n E q h t C - 5 f p _ 6 E j v g C l g c m l j B o r g B g q s B 2 j h C 7 - O v j m B s k i B 9 w x B - p u D 3 v 3 C O 0 1 0 B 1 2 b w p a m 5 q B p t S y q L n 1 d w s z B v 2 j B 5 z f 3 1 N p n F l 7 o C 9 s t C 2 g s B g k x B 0 n t D n 3 6 E 2 l y V 6 t 3 B 5 _ M p 2 B t v 1 B v x 4 E 8 2 n D 7 8 x D l n j C 6 _ v M 4 0 u B - y j N x t 3 C 4 i x P u y o G p i l D 5 - z H 8 _ w E 5 0 N 5 - u B x - M s r j B m N 2 g X g r P r s p B t 6 d 2 p f 5 5 f q 0 m B 9 9 c 1 n 1 B 2 5 q B - l 1 B o 0 p B x W u o - B 6 3 0 E 1 t N 9 4 M _ s 8 B 0 2 W 5 l z G 2 t 0 B i 9 q C r k 8 N v q m D s 6 y C 1 v g B 6 k r F g l 3 B 1 t K v n X 3 0 B _ 5 5 B l 9 z B y k 3 B 8 5 s D g i r C n _ z B _ 2 p B 6 q x C 8 5 5 B 2 o v H p l p E t g h E 8 n v H z - 8 D 5 - 3 E m t k N y u p C 2 4 D 3 q W 1 _ D p w f 1 2 b q 0 5 C u i Q r n T 8 6 N x 5 L 9 0 9 B y l I 4 5 T 9 8 t C n k R y g Q h 4 V r 0 P w 2 T h s X s o d u 6 K w 7 K _ 7 K 5 o s C 1 4 k C u 3 u B 3 0 L 5 - D v 7 l B o 2 Z 0 8 D w q i B 2 6 F 6 o G r m w E s l E w _ L 6 8 D v t H x 8 H x y W y 2 J _ o P 6 1 Q y y O 7 - F j 9 G s q P 3 y S 9 0 P 4 2 T v 8 U - 5 w C n - x E 1 k v B 0 9 _ N 7 1 B j 2 k L y 8 g T v l 8 k B g v 6 G l j m C 3 z q M o l p I x k Z 0 o p j B j m 9 U w z 8 F t 8 x G 7 0 - H h w k C i 0 4 B 6 3 1 K 3 i 2 I x t y C 1 r v C 6 y u E r l n I q i o G 8 h _ D o 8 0 G x _ F 2 2 _ C x o s C o 3 n D 4 0 6 I p 5 m Q - l 2 I 1 x S 0 z O t m F i q F v k O 7 g L h q H o v O o h I u n D 8 5 F 1 u G 9 r I 4 n G 3 s I r k R p 0 W 8 o s B 9 6 s B y u l B s - E v t J l 5 R j i B p r H l q X j 9 e l i V z n a y j T u p J o 7 Z r 3 g C 2 - K i 1 b w 5 M j z X 7 j b 0 9 K 5 g c x o M 7 - Q 1 q I 7 1 2 B g 3 8 B z 3 c v q X r 6 k B n 7 U k r b x 9 B j h n B _ x - B h q 8 C h 8 _ B 3 i n B v 8 x D v n 2 F 5 _ J 4 s L i _ P 3 - o C v 8 O 6 7 1 J g x Z s j W 3 2 e i n h B m z q E g n e l n Y o 6 j C k 6 l D o n P k r l B 3 _ 4 I 4 g h X 3 9 J 8 4 0 C r _ J u t l B 8 _ W 3 y W n 7 i B 8 q C 1 5 p E q v o C 8 k P s h j B _ j E q 9 V r 1 o C 9 4 m B 2 1 F l 0 b v y c w k G q p R 9 k O 3 i E m w E 5 0 t D z u P y r n B q w 9 E p q G 7 _ K i k K y h H n O 7 t B o o E j 5 j F j p O - 4 i B k m z C k 5 _ C m q b 4 5 n B 3 0 V o u U z 5 j B 1 2 f r 3 h B 8 y - B k 3 4 B 1 i 8 B l 8 h I k z - G v w n C x y r B 0 t u C 8 q r C m 6 m C _ o d o s b _ k _ B m 4 v B s h 2 B m r _ D 6 8 r I _ 3 8 B s m h B g p j B r 5 R 4 w p D - 6 w C 3 j m C o 3 4 B z - z v B z 1 f 9 3 6 K 7 m Y i q o b _ t y T y - 1 J 2 4 0 I p z 9 D l m q G 2 o 3 M i 9 X 5 0 j M k k h Z x 6 s n B 4 r B 2 4 g Q 0 1 6 I o n m G j p l D u z l G 3 1 n F j i 8 C n t m c p 6 1 F y 2 X i 6 g C 0 p m G 9 1 5 H w m x Q o q m i B 6 p P 4 j 3 F z K 9 l q V 7 9 9 G m w H m g z e 2 i r g B r 4 s S i w s E m z g E 4 o 4 H h u - H 9 n l E g l K p t s F h y n L v q i Q l j n R 2 4 g J w 9 0 D 5 y 4 E k j h C 1 r v C r m C 5 _ _ B 3 p 7 Q 1 h g n B g v m B 1 g u D y u 6 M l 3 6 C _ k h C u 3 g W 8 8 n o B g h q C l t - E 7 1 _ I 9 r 5 G q g O h i 0 C y _ P s w a 7 m Z 6 p P x u 9 F i 5 9 O g 9 K y o f n n o J r t I i x T v y k B g g l C 7 1 R 4 k r C 7 5 h B t n y L w 8 5 F o 8 h N 4 m 9 C t 3 1 N o 7 D q 0 - B t - k B i s u B n _ 2 C _ P 3 6 l a 1 5 - r B y o a k i x O t h q Q 0 u 9 X k t 7 E w 2 8 D 9 n h E n p 9 B 9 s m P g i y F s r Z k r o I 8 v I 9 u _ H x 4 t B 2 y k E w 6 n D 8 j t C i 1 0 C 0 - 0 C 6 3 9 H g k 9 C s s L 8 x y G i r 8 J - - _ B 3 r 8 C 7 v 3 D k p 6 G p v j H r l 8 O 8 o t B - _ n F k g l M 0 7 w D _ l 4 C r 0 y C - W 0 s x U v v q U - 5 z E 1 x _ H o h j J v x g H o 3 n B p 2 1 D z z n I _ 7 1 J - m 0 Y r 4 7 g B x Y j 4 u Z 5 p t h B 4 9 9 n B w j k c x 8 r B l 7 t o B 1 z p Z n u u Z s g 9 Q v m g C 0 0 t R m g t P 4 o t D 5 q 3 D g y k N g r p f m j h B 7 n M 1 s _ G o s z 0 B 3 5 j B 4 p V g w l B t 8 h L n 2 5 D 1 5 V p 3 n F _ x Y t 8 c t j 4 B 1 n o J l 9 _ B t o - E 9 4 h B x t X n - M o 9 X x g n D v h j E 5 n I 7 v i R i r m r C t 7 h i B q 1 9 R 1 2 h i B 5 k w B 5 m q B n s S 5 y q b i 9 p H m 1 p 8 B t _ k n B p 5 p c 8 x q G j n X s 1 r K g u i L v K v 7 k v B 6 j p L h 2 4 I k 8 9 R k n v J _ i y G 1 s k J q - i B 2 y v L i 1 F 2 m 6 u B v m 3 R k 2 8 l B 4 t j a x 4 2 O m i 7 p C u z x z D n l q B - x c m 5 _ V e 3 0 l H y u q G g o u I q 8 7 P h - p U 1 x x f t 0 _ O k y g F w - m O 4 2 w f k 2 w E k y 8 G 4 h p L h F t o 0 M - s z D 0 x l C 0 8 9 I l y 2 E T r i x F g l r F 8 i - G q 8 w R 8 m j f 0 n x c 9 h 4 L 0 - s O t i p G m g m E 1 v x B o j x E s 1 _ C 3 k j F v 0 v I 6 h s P j - g E - 8 u B m g r D 2 w M 3 5 t D v h j E 5 4 1 E l n 7 M - y 9 S m y u K j _ - N h 9 o C t s 2 E l i v B 4 k 6 L 6 i v J v 6 p N _ q 3 H q q Z 3 3 9 S t 3 i C u s 6 9 C v g x x B 7 6 u R k k _ Z q h 2 T y 6 h H 1 q w K 4 3 w B g g x O 7 _ m l B u v 0 B _ t y M v y z l B z q 8 N p 6 9 G l z j B l l r T 8 u q S n h v O 3 k v b l o v O 1 _ D 6 x 6 T u u r M x v g B q - _ V 9 s n L 7 q 5 i B g s t F 7 2 2 K 1 4 1 X 3 x _ E n 5 l m B 6 2 j D z y y I _ u 8 b y k w Q g j 6 j B m s m S q l y H 0 u t H 4 o k D s m 2 B j t 6 E z 3 w H o 6 5 B 6 2 s 2 B m 0 v v B t 5 9 G o v r K l 5 M x 2 9 W i 9 1 v B k 0 i I g _ 4 0 B 7 2 3 U _ - n Q 6 x t h B q u q S g i l K w u w D 9 n k _ B 5 q q x B 0 7 7 l C m _ 9 D 2 g n c s s k P p h v R _ t 8 G r k k I n v w H q 7 - D 0 h n H o k V t z j B g j y G z y t N 9 y 1 e h 4 8 i C n x m R n u 9 K v t B j r m N i B t 5 9 C 4 t F 5 q p B q p p F 3 h 4 B w 2 J v u J y 3 _ C s r _ B 4 0 - B 3 q M y 8 j C l 6 _ S u 6 v H z x W t t - D j v h D 8 m p F u p 2 U 1 g 5 I 9 j 0 U j 0 j H y p V z q T o 3 J _ q e j Y q 4 K k o 1 K z j 4 F u 2 X 6 1 I 2 q V 0 3 9 I l h h b 2 7 s Q v t 2 E g l I o x I 0 x T m i 3 B u g 4 D 7 u g a w 5 w V u t m C m - d 0 - g B q w I 3 w 7 I w v Y m v 8 B g 5 g N h 8 w F 3 s _ H 9 4 Z k 7 q D v m k C - q m R o 8 x F k _ i B s 0 V z G z i _ B v g 4 C _ 3 9 B p y t D l w d 4 j P m 6 D w l 2 B j g 5 C 1 y n C v r u N 3 h p H x j 8 B g x k E n 7 w C r p 3 C q r k B w v i C 5 r M h 6 h B w m J x 6 G j r G z l M z u f _ x u D o q U 1 p 8 N 8 g J h l y C _ x H T q 9 L l k T p n u G 3 8 Q z 2 E 6 z C n 2 D 8 j H 9 o T i 4 0 C 3 v W i 1 o U k n 3 F x k F l w S n j Z q k 4 C o u 7 C k z Z q n D 4 u D w g S h m o D o w m F - 8 z B 5 6 2 K v 9 n B 1 k Q u q U s s U 2 1 M q n 9 C 9 i u D m 3 x I h j u D y 7 K 0 s k U l 2 1 D x 7 _ B v 2 6 B l 3 d _ q 9 x B l p 5 B u - 5 E k 5 u B _ j z C k v z B r 2 6 B 2 2 5 C y 9 w B 1 1 d n 8 a g 7 D x r x G k 4 8 B y x x C w r 2 C 8 x n D 7 r O n u v B i r _ I x h 7 B o p x B w 2 H 3 9 R n 3 R 7 t C 0 n 2 U m z v M 0 r u C 1 x r B s _ q G - 3 0 T y j j L 6 Q 6 5 0 C j o _ G 9 7 x E y t 5 O p g o F q 0 y D 8 v u B 2 i m I p 8 g B w i 6 C 4 s m E t i j C 5 - o C h o 4 R o k 8 J _ j 1 H 2 g 1 B p x 1 C p q I - 6 y B m 2 4 B 8 w y G q l y B x r p C 6 _ 4 D s 6 u B 1 w p H 3 8 3 D i 6 n B i o m D q y D 8 9 o B 8 r j G 9 1 W v o U x g 7 B 6 h W z q D n o p B j m 2 E s k f h 9 O j h E q l J 2 1 X 9 6 O n v J 6 5 F r j L 2 u a g o N w g 6 B 6 z M t i p C 0 s r C 4 t b l T 3 1 3 D 5 l w O 5 3 r E r k U r m p C w o k E t v G g l H g z O 7 j 8 B n 0 r B w z E r 0 F g 5 B _ q L r h G o l H v r Q j 8 H q g Q 9 8 c 1 t H m z E 2 m E 3 g E 5 9 t B 7 q D - q D x 9 B l 2 B 4 7 y D h z F 0 9 C g 6 N 4 g s B g p C s z B 3 s I m u R 1 7 w C i h h C 0 1 n B 5 o B i g Q v h E n d j j B i l E 6 o C o g B r i D 5 u J 6 2 G m o E 6 y T _ h y B i 7 C j u E 4 7 D q 1 G k k J w _ w B 8 x E m i I 1 I i 9 P 6 m P z 9 J 4 6 D i 7 D k k H n 2 B g i C g 8 D v _ B m 6 D k 6 D j p I 9 i Y s p L h 7 M q i J u 0 E n 9 G r _ M t 2 e 5 h 8 B p 5 t K z r 9 U j 6 - F g 7 x O i t 7 B u o f t v q B s o g B 2 m D p h u B 4 v b w g I p 7 Q s g j B 1 m z D 9 k o D m p z B s i d s z X s h t B x r 2 B 2 3 8 C 5 u g B n s - C T p i g C t 9 2 C p r v E o 6 L 8 n T r y i O 0 S z m q H 6 q j E y h j C 0 7 x B q 5 q D h k 1 D z - i E q j r C r j Y 3 z K j k n B o 2 4 B p 9 a m x U 5 8 s B 9 n X 9 u m D h p z D m - k C s 9 9 D i g i B 4 h e 2 z o B j p 9 B j 0 m T g y J 5 r G h u K q u c n m _ C s q x P t g u B m o i B 0 - w E n 9 j B g 6 D u k K u z X 9 _ 4 D t 7 2 C i o L - y v I 7 z i k B 8 v 0 G 2 l - B s h d 9 g L _ i C i t F 6 9 p B 1 g G _ o s B o i M t m U i 5 Q p t E h 0 4 F r y N - g x a - v 3 J h 2 L - 3 6 J r z u H 2 w 7 C q u 7 V 7 4 7 G o v a p r 3 C - 2 g B j i m C h - 6 F 9 7 l F 4 u _ D u p i B 2 5 F i 3 G x i D y t F n - z B n O i 7 P 9 1 C k 9 5 B 9 k R 9 7 l C 5 3 4 C 8 1 I y i M l l L - g G z g G 5 r I r L x k Z w v U y _ l 8 D r v 8 C r 0 _ I p h s m B o - q F t l w K 4 m R 6 w n h C r i u v C y 8 n N u 6 - 2 C z l 5 l B 9 0 g V 4 0 5 B 7 z B q 2 m M _ p q I j 4 6 H k u q I 4 - 2 Q 4 6 z G w y P h 8 9 E y _ n J r q 8 j B 2 0 8 a 3 o g H u 6 u r B r - m Z 5 m 0 d l 7 3 F w _ y L q z w 9 C 6 z z Z 4 7 k C j m p c q u 4 w F k 8 u x E q 8 r 2 B s n L j r 4 I 8 m 2 l B u p x x C k o 0 F u 9 0 K i 7 i a y 4 q P 4 g o L z 5 o Q s i 5 6 B 3 q q H m 5 q N v l y l B 7 k t H 4 x 3 O 8 2 C v 7 4 Q n k _ O r s u k B n 5 q T x 9 n B y u o I t x m K s i z 6 B r 0 t 0 B z x k j B u 2 i s B 2 t D k t 4 t B - 7 k E p 1 r C l 1 h Q 6 z u X n y r r B 2 m 4 K s z 3 C t n 6 F 5 h 3 R i 1 - Y n l 9 J 1 5 5 S n x m N 2 l 7 B i y J t m o D 1 5 8 F r s k J p 8 0 N v i y C n h P k u y g B y p 5 J o p w F 6 g x B 8 5 p T w j 2 B m s h B 2 j i E x 4 U 3 K i v b l t x F w 7 9 M h 8 4 L v p r L n z 1 D x w W g k w N 4 u w L j v 4 E 5 2 t C _ u 3 B 0 g x B 9 s 8 C q y l B 7 - z B 1 7 e o x i C v 9 c t 5 g B 3 1 t C 4 1 y K o 4 p L g z H o 1 i O x - x E _ 4 F z l x H 6 7 z N k v 8 K u 0 o M 3 h o J k r F 9 - 7 I i 6 s C s l z C g 3 n D v 6 1 L v r - H m x i F 5 2 j H l h w D k x l B x g Z o 9 9 B x j n E - s 8 E q j y G m t w E q i q E 9 3 i D k 8 k K v _ 3 F 8 Y 6 n 0 D 7 6 w M s q o P 4 8 p H 9 8 h G y o S 6 0 Z m x a _ 3 o B s g w C k n 7 N n j 0 B y 0 Y o 9 8 G 6 u y K 8 u m J y 2 v B 5 y 6 P _ l j I 1 1 W 8 p 2 B y 5 2 C m p m D v w B 0 w 4 C p g m E 1 6 q D p g 3 B n z 3 C p 7 4 E t 3 v E v k s D 8 8 N 4 l z C 5 k 0 E m g h C s i 9 G o l w f s g 1 F 8 x 5 E 0 3 k F y 0 u B r h z B _ 6 X 7 7 y B l s 7 D u 0 G o q 3 B 3 r 4 E u x g D k t u C i x z B o 8 h M w 6 6 I 2 1 Z 3 - T r 4 t B 5 m w B g h W 3 D g 1 i C k r L p p w B y 0 w D g k t G 3 s k I 4 s 6 H 6 j l C u l d o u r C l g 7 K t p u D - 5 z D 4 w U o x z M t r t I 8 i - N 0 5 s J w j I z l o J k 5 0 B k 0 H o a i i J 3 3 U 7 m n C 0 r 5 C 9 2 7 B i G z x z C x 6 - B v j s B 3 n j B z 2 v B _ - j B 7 s g B p s 2 B q t 8 G 3 o n C x 6 z C 4 7 g C u z 2 C r 2 P z _ T z H t w g B 1 4 3 B z 4 j O o 2 u S i q B l - x P z w 4 N i t m C g q k H m k 2 D w z u D j m q B 9 h p E 5 9 p D q i 7 C 8 t w D 9 4 3 B 6 q u B g B 9 m r H j u v E w 5 1 B z 9 2 C s m v v B z s 9 Y w w 4 K o s u E t 5 l C y w 4 B 3 y y C 3 3 j F u g 7 H r q o F _ h 1 C 9 g K w s V 2 k l H 4 n 4 C k q h B u q a 1 1 k B 2 _ i J 8 m 9 M 8 h r F y _ 2 E j w P 9 0 L j o 0 B x w q D 3 7 - C i l r B _ w o B i g p L 2 - i B k y X 1 k M h - x C g r 0 F g _ j E k 4 3 C s q a 4 l c g w b p 5 2 B k 7 v J p w q D o 1 7 C 2 y 8 B r g q K 5 h j H l r - C u s y D m z l B o n w C x r O 0 s e 6 x 3 B - i u B i p s B q u 3 B o 6 p C h 7 9 J 0 w m E l 1 P 0 l G 5 q 1 D v p n C h 6 i C 9 5 1 E 9 9 p F y n n D 0 v H r y k D 5 r r B _ 3 K t g P 6 3 Q 3 3 r E t m v B q 7 p C 9 t 1 W 9 4 k O i 4 9 I 8 k W l w w I 6 i x E 1 h z B n 3 j B y 7 3 C h o 5 B m j g E l 1 S m v t B r 7 i B 3 8 H - 3 k B i i k E z i 5 D k w M k j 0 P 7 4 y I 2 m m E 6 2 Z 0 u b - o o J 1 2 6 E 7 2 3 O 6 - _ C i i x D y p K g g 1 C x q i I g z Y 7 x s B 7 1 v I x o 8 N k p r I 5 w 4 N s p u B w y J k n l K j k 9 D k 1 m F i 2 s C 3 - z B t v g K q i o C 7 v g H o n 2 C l o X _ n 2 B o n 4 C o u 3 F o 1 _ F 0 y o G 4 _ s J u _ 5 C 4 i s B 5 8 J v x h C 2 0 l G r x 2 B h 8 o C p 6 z C 7 4 l B 4 h _ D y - V 7 g P 0 x a 8 o i B o p o C q x g D q q i E q y g D q w z B v q Q h j U 1 4 h B q o s B 5 p v B 6 t j B 7 z 1 B k 0 C j g r M v m u K p r 2 F g 3 g I l w h E m 9 1 o B - k 3 X 1 m s C o y i C z w N _ z J 8 r h B m - 5 F p y 7 D 9 7 m D 9 z r B o 6 0 B - x 7 O k j p I g j l P 9 q 8 4 D q g - 1 B q 8 y W - p s G x 4 6 E q y 3 F 4 s F g y 7 C 6 u t G w k f s 8 u D r 5 u Z m 6 z B u t q J i n 7 M v 6 h F - p w E k 5 i E 4 k B v o q D w k 1 G w p q m B u 2 G 3 s 5 L o 1 k s B g v 7 T 2 i I q 4 l 6 B 3 v 0 J x 1 g B o u z B - z m Q q j _ L o f y v z B x n Y 9 6 x D k s k B 8 - w B v - 9 C p _ 9 C i s m L _ l w F h q n K i j w G 2 q p F 8 6 m C 2 o K - q o J i 2 m E 8 y Y p 0 v D n x g B k m j B 1 u 5 B s 3 n D 9 3 5 Y o 3 q m B g 2 t G m w 4 D l 8 z G 5 s 7 D 6 x Z g a q i r B 8 h Q t w 6 B _ 6 p H w s i L _ 5 4 3 B 6 - l J h 4 z C x v 2 E 3 _ x D 5 p 0 B l g j C w z g G _ w j C z 3 H - 1 t B 4 l 0 D o 1 j D z w n F i x J 1 2 p N v q q p B s j 0 5 C 4 i G k l 5 R p 8 o w C 5 u k b v 4 7 C - V 9 a i 7 8 M v 8 5 h B g 5 q P k z - H h p m D u u M 5 q y v B 3 m _ Q 4 3 p X 4 z l O g v 4 K t 5 m B v o z D 5 x _ B j m X _ 2 0 H - j 9 J 1 2 w M - z i N 0 k v J 8 i t G 8 m 4 D k 0 m C 9 7 g B w 6 Y x u s D t 7 t B i r u B t _ 7 C n 0 B - w 4 C _ 8 x B z 6 2 C t o _ H 0 h 5 F i 7 z I n r _ m B q u o R 2 6 L 1 k w K 4 m 7 W 3 w 7 H 6 t y E p 6 t L q 1 h O q - B 1 i 8 N 3 x l a v 7 v a 1 k h I r n t E 7 x _ B 2 2 7 J 9 o H 2 z w E m p l B 1 q O 2 8 D k u c 6 w R 7 s W 9 3 l C v 6 9 n B y 9 2 b 9 s k Y o _ 8 H v h O x _ g D r p 4 G 6 o 9 D 0 o 7 J t i i P q 3 8 a x j Q 6 r 4 3 B _ w v h C 1 8 g U h 0 o C 5 m z G r 4 2 J 1 q n X v q r O 1 H h w v E y t d r w 5 B 5 6 p E k x Y i 5 N l 8 Q j w i B g z s D 4 _ h C 6 8 g B 1 u F 6 _ q F g 2 v F k v 0 C _ i m E p u z D w t 9 C t i y D u k i D x 5 h G o M p - l m B h o x N q h o Q g z s C 8 3 u D n 6 z E v x 8 E _ w 0 B k s u E l h n I 6 m 9 M 9 t w C n i 5 B 1 1 w M 3 6 0 L p g 6 K x u w C w h i D z v s F v 7 _ E h i 9 F u 5 - E j x e - w i R i 4 _ J 1 r x B 6 j P i j 2 C - j 5 B j x N j p s D h z q C 6 i v D k v 7 E t u z G 5 q z H 9 3 w G p 2 t D _ y o B o z 3 B 6 1 Z 6 u n B 9 x s B 1 8 p K o m b 8 v g 4 B _ _ x B 8 x G 9 j 1 D i s _ C p 1 l B w w T 8 s U i - s C 9 t X l w G n 6 G v 8 T 1 4 Z 5 5 i E v 8 4 D 9 o 4 G 7 n 8 V 7 v c 1 y k B o C 9 9 n B 5 n p G 9 _ 2 J h x d v 4 p K s 4 - H o 7 h E g m a j 8 g C p o l C 6 o q M z 4 K z y M u _ p E p 3 u C 0 o n B 9 m P y 0 e _ 1 2 B o s X q - l B i w w B _ 4 C n o b - q f t k 2 B p k m X t 0 0 D 1 _ v C 3 q l B 6 w r H k 7 s O y 3 i _ D x p C s _ m m B 2 q u H - q 3 E - 9 s Q j 5 9 z B - u 6 D v m 4 S p r 8 D 0 9 4 L z 7 8 G 2 v o D 0 g 4 B - n P 2 n s G k i B s v o 0 B v - v G n u 5 E 3 3 t F l r 4 G y y 7 K w w C - j r E z y m K l 6 Z z - i E k 6 7 F 1 u _ n B 3 g 4 n B _ q i j B 7 u v R 7 H 1 4 4 E q z 9 Q n q v C 5 x - D k m r G n 4 o D 2 l 3 B 0 u 0 C j q 1 C g h g E p 2 y B s k e 3 - j B 3 n - E - 9 U 7 0 q I j m u K - t 8 H j 6 h C s u l B l t h E 0 9 g Z g r q H k s 3 B z k 8 B g v t B - 2 b 1 s x B 4 2 j D - 9 D r n 1 C 9 y j O 6 w 3 a u n u E h k p G k G - v x E 4 m l B z z g B 0 q 1 E p y h D 5 w - D y k v D n 8 M 5 - u C 1 - 3 M n n Q j t p B x g _ y B r 2 p E 5 8 w C 3 p 5 G m k n F s x i C 2 w k B - 8 Z z s S y h i E 3 _ w F g o k F r n 6 J 8 j 4 a k 5 w B n r W 9 p E t v F q 9 r B z p W 4 - i B g u s C r u d m - B j s 4 D o 1 6 K i n L w k 7 E 2 g t 5 B v x j O P 6 u y E k s w D n h h D 6 u 8 B m y s C - _ - B r 9 7 C 4 g r F 2 1 i I 4 8 i G n g k I 4 7 s G g p r M u g j V z 3 2 j B r r v E 8 - q C s u 4 B o v O 1 2 E 3 6 G 1 x e 8 o q E k i _ D 7 7 i C v 4 7 B o g H s o u B t _ 3 E s p u B k 7 y C l t m D k 2 X 1 j l G - l v G 5 v s D r j a w 4 T k 0 u B 6 k J j 4 z D - 6 j B x _ U s 1 v B r g v B g j g B z - U l s T j 8 d s s Z q v v B g v s C n n 1 C l r x B - 4 l H w o x C w i i C 7 7 7 C r k n C 2 3 9 B 0 j n D v u o M s 6 U x 8 v G u y 5 U 9 1 i C - h o D v 0 r f s q 0 F _ 4 - I 9 r 2 p C j s w C r s q J 3 l 6 a 6 i K k _ s W x u z g C 4 u 7 S w 1 3 C 2 q n B o j P 6 h d r 2 l B I 2 r w E q q w E u 5 y C _ w Q j q H t 2 P i 0 m B 8 l N k p R 0 m 0 I s g r C g r Z _ 9 h B n u 4 C z l 8 E 7 1 - N 0 6 8 M i n x t B 3 k p c 7 - 3 L l 2 H p 3 _ N v r w M 0 y w V v p u V 9 w L _ u H 8 - q F k l b 1 g p B 9 k 9 B n p q C 8 h j G 7 3 t D q - q D p j p E k 5 y C 9 h p G h 6 u C x x s S q g m E n 3 h G p j o D k l x C 3 r 6 O i t x w B 8 _ n E - m h I 8 I v 8 j S 3 - 1 H 8 n r I 2 w B 0 1 n q B 8 l x C n x t D v 0 4 H 8 L 9 7 1 H w x v C y g u C i s 3 H u 1 p H _ j 1 K m w _ C 5 l w B o o l B 6 r s B p u s D q r s B 8 _ S o 6 X l 7 k G j 6 k O v 4 6 B g 9 s C u 2 T _ l t D y 7 m C m n J n _ n B 6 o u B j l z F y i 8 r B 1 x v I x 4 1 G p 0 U r w w S 8 s h h B u s l O x l z D k v s C p g 5 D t 2 U 7 2 a t _ i E n 4 7 B 5 h w B m w p H q l n K u x g b 0 _ m P h s R t v w L l _ 1 J s q _ G o n 2 I x y j J 7 - 3 H y 2 9 J w q D 7 4 t F m 0 g O r s t d p o 5 b 7 6 Y 3 5 i H i u u D s 5 2 E _ 1 v F n m q B k o q v C q _ 5 I 4 s m F 7 5 z B x n H k 0 s D 2 x 7 K 8 i s E 8 q 9 R 8 y n Q 3 o z K 6 T 1 u z T 3 6 s K l 0 t B p h Y w 5 W j F r u E 5 3 f p p p B j 3 - C j u 9 D 5 0 P v 9 H 6 3 K r _ T g v p C x 1 6 X 4 t _ U t g 2 H v j 9 B 0 7 n C 7 n D u j z B p u 1 O - s s B o h c m j o K p p 7 I y g 2 D y i r I z w y B z x r G 9 - g D u h k B j q v E o 9 9 D 2 w g G q k o E - x s B - - Y 3 k R m g B y o t P k 0 k E k j _ H l 1 S w 0 X 1 3 3 B 1 g h D n y t D 9 l l F 7 4 7 C t g t D v i w F y q 2 G 7 0 4 B j t 2 C u l o B 1 s b 2 3 g B 4 3 L i t I n 0 w D 0 6 E q 4 f 2 7 b 3 k _ B 7 z n D 8 g o J s - t D y g 8 B o n o O s j n G n h 8 J s 4 4 V h o i D u o T 8 i L o w K 7 q i D n g r G 5 y C i 0 r H 3 y s E y t p E 7 5 i E m v s C r 6 J v l X s l b 6 4 N 1 n h U x q s X q h 0 Z o v _ C w z g C m h 7 B p 7 - B q p w D 3 k 2 U h r l B 1 9 y E 6 r 9 B x 3 z B 6 y s D p v 1 F v 6 _ M 2 y h h B h x 9 C 8 3 5 U j w 2 j B u 1 2 c i 5 y N g 3 N v 0 2 J z h 4 L k v i I l y t H 4 q 3 J l g u G l 4 F z y I k 9 B 6 q q D - 7 y J r s 2 C t j z C 1 z l B n 1 a k h j B 2 _ - D o j l K h F 9 6 z T - 0 w J v z z s B 0 u 0 C 0 6 y e i g 6 L 8 x G q m u I o j 7 C 2 _ V u p R 2 3 F 7 6 2 B _ m J k 6 N l w V q g i C h l k C 6 L t _ 4 B 1 8 g C j t p D - u o E m 0 z D 3 4 u B g - h C w - 6 C 8 n F p i w B _ 4 P k 4 N t l X x 9 Y h 2 U o v H j q G g p Z n 7 B w n F y r h D 9 o m L z 7 r I i r t I l y r F - 0 m J o t m e w _ l o B 2 4 g b s y u y D 5 m 1 G r g w C z 3 _ v D 2 h - I w n 8 C 7 q 7 C z h z H 7 z B w 6 h D u z g C h 5 i C 7 w F q 1 H n _ O y m h B u 5 m C s 2 Q 3 s M 6 k - C 1 u t C l y s B 3 8 i C w y 3 B h k 0 C 5 m v F p 2 B h r n G 6 4 n D w r P m u Z m w w D 5 v v D z 1 E n v g B 5 5 i C 1 9 z B 4 6 w B n o v B h h 0 G z 5 s B 4 q c 7 c w 7 m C 5 x w C 0 g I s r N i q K u t l C n i l D 0 z 2 D p v w C m 7 h D u 6 n C s i G m t 3 D 2 k w I k - h J y m 5 N q o - D g x 0 E t 7 6 D s 5 C o 4 5 I y 5 9 Z _ q x t B u l k M s _ i B w _ n K q 9 o D q 1 6 B j y 6 I q j 1 M t 6 x U k r - D w v n C 7 q b g p q F 5 _ 7 N q 2 v Q t 5 t P 3 y 9 G 8 u j C s p o I 5 n m D m s v B 6 8 t B g 3 s B j r 3 B 8 3 i B 3 o y B k v j E n s 3 B 6 x n I 1 r k E z _ g C W x h t H 2 p h F 6 w 3 J _ r 9 F 3 w j G 5 - L 0 0 V m _ H x q 6 B m g d - 1 o C i 4 N _ g 2 C _ t o B k v M o v v B q _ R r 8 3 F r 4 i D o v v B q 3 w B 0 v Y 1 9 Y h j O q 1 K 7 3 M s m O _ y t C - 8 g C - 3 2 C 4 g k B n u h B _ 1 S 4 g V 9 x E 2 q D v p r C p q m L 6 n p B z p i D i q 5 B g y x B 1 u z B l - q B 1 1 Q 2 w K l p r D - o l C w h 8 B h u 2 C v f y y F k i R t o P 3 l 1 E 6 i j C y - h J 5 0 G m 2 V z n y B 7 o o C 4 o _ G 1 v z B 0 1 f p - L u 2 N q p Z _ g k B 8 j b w s O h 7 Y y l a 2 1 d q z h C g n p B x s h B u s v B 4 5 h D 5 4 3 E y 0 q B t u d l w c n k X n v V 4 m R 2 _ R 3 8 F x B u p F h 0 L t s 1 C _ 9 V r 0 R v _ n B j 7 Z s v O 0 v Z j k R 7 5 I k k E x 6 z B _ 9 e 3 o x B g x G 6 g 3 B z j q B g 4 P 7 0 J r r 3 B o h 8 B g x 1 D q w S y 8 G m 5 d _ w S y z r E h _ P 9 y H 0 q q D p 9 P j r K g p U v 2 U r 5 O j 5 U x p J h k Q u 9 e q 9 R v 4 t P n v j B t n V 0 8 e 3 v 9 C 1 z 4 B n - q B 5 6 D p n N i _ H m r g G o 9 e r o W g 8 a p 1 Y q t w B s k o B n r l B h p i D m h o F l 8 s Y j h 4 C 0 p M n m E j 0 G g 1 r Q x 4 2 C _ r J 3 w Z 7 o r C - w O z t e _ 9 e x r 6 B t l M k _ x B m m a m v M j 6 G 6 m l B x 0 B _ j c 2 w Q 0 g H q 7 L i o L - 7 Y h v d s o U w i c 9 i w B z w h B 0 x M 0 j j B y o L 7 i O 9 7 Q m 9 r B r 2 E q w E l 9 Y u q Z h s w C k - R v s m D 4 w Y j 3 l C 4 t O h p J i j V q 5 y C n v h B 2 i k B 3 9 r D 9 3 H s z p B - 9 5 J 4 o m E j 7 o C 8 k 7 C t w h K g j r C o s Z z x d _ 7 7 K s p z B 5 1 n F w p g s C s x _ C n _ U j n o L o w p D 2 l t D v k m C o 8 D 2 y 5 C x h D z 1 l Y 9 4 E 6 o C 8 o L y q - B q x C 8 m z B r m - F 1 x k B 9 3 u C w n F 4 i L z z H _ - F j 9 W 8 p 5 B 7 t a L 3 7 N q i G w 9 f w j D y 4 1 B 6 h x I h g y C 1 7 1 G l y j B m 5 W z n X 5 w e z 9 n B u 2 K 9 n M z o H - 5 J m p r K 3 l n C i y 2 L 9 x c 1 n 1 C j x d 1 7 J l t H x 6 c - 3 g B 7 q E u y J - 1 z C o r n B z u f z w n F 8 9 q F r v 4 C l m z D 8 p o I r k n C r K s m R x 7 - B 6 z 3 C j _ C h 3 i D t h w B - p 8 E u 2 j D i l l B s _ q C 7 _ i F z h p E t 0 z E 7 - _ D 4 k 0 I l 1 z C 4 j 7 B l v g B 7 u g B 0 w C p z k B j 4 i C 1 y l H 7 7 6 D 6 y v C w 7 g M w 2 0 E l m 6 C 4 l z B s _ e x 1 l B y h 3 B 2 s w D h v F n 4 O r x d s l V v _ B - 2 D 6 3 Q x r G l 5 M n _ K 1 w k D 4 _ q F w 5 9 B 4 7 L 3 u g B _ _ h B 2 q Z 7 s K z r S w s w E r v i N g l g D - u d 9 s h B 0 r O 6 i D _ 8 M p 9 v C r n V 6 g V k 2 W 8 n U h h w B z s s B 8 h Z j 8 l G j w u B p 6 j C o i 8 B 0 1 e 1 z Y i 3 N 2 q Z 2 j D g j t B o k N z 2 C n u J 6 w z B y k J 1 7 b 6 x D y k G j z R x h F 2 P x 2 7 B 9 5 8 D s o v G - i q C m 2 1 B w m u B x 5 2 C i 7 h D 9 l 1 C z u h B i k b 4 - 2 B 3 _ X 6 L s 6 U g s 9 B i q 7 D 4 z k I n s o G 3 s 7 C x j 9 C k 5 j B x 4 p C 5 t V p t f _ 2 W i l z B 3 y D i g k B s _ Z j i 9 C l 8 q G 6 7 4 C u 2 i B 5 x 0 D r l y B p n j B g 2 g B g h a p m 9 C u p T u p Q 0 0 2 B i r 1 B 1 l e g 0 5 B o 8 q C i g t B i u T r x O 1 n P o t 1 B p 1 J 3 j S 5 h 8 J 1 i q C 3 v u B 3 i z C j 7 B s 7 k C i y j D 9 _ g D 9 v g L u s 0 C h y R y 1 S 4 h j C x l i B o 4 _ B n n 6 F j t h B l h 1 B w n l G x 6 i E 3 r w C 3 w L s 9 R k 1 L 5 v c 9 _ o B v g 6 E w i l B u i l B 9 z 3 B - 9 q B 8 m L 8 m L - s g B h t P 3 u V j x L j z D 5 9 D _ 1 S x y M 1 n v E g i N 6 3 j B n 0 Y 5 o c 1 y I k i V k 3 5 B h 4 I r p D 0 q C p p B i v D i 1 X t l M n i O p i 1 B l m z D v 0 U - a 2 j z B 5 x b t 6 i E z 9 6 D 9 u g B r j O y o z B l 3 E 0 9 X 7 q j C y n D i l i B 6 h S 1 2 B y r F j v C n w F v 5 H q 9 L g u O u 6 C o p F t i D l 5 E - u J 4 9 E 1 k O 7 n X x r G - k Q z 8 Y 8 - c 9 4 M 8 x G x h B _ h C 0 j S _ h T m s L h h E h u H _ n u C 4 q N 2 - W s l s B v o 3 C 8 g 6 B r i 0 E l q - D n y x B 0 y H 4 6 l D x s J 9 l C x _ B z b l 2 a r h B 3 2 B 4 z I v p Q _ 7 D 9 K v j C 1 3 M y 6 L 1 6 J k p F w 3 G 5 s D 7 y g B 7 n v B 1 x j B k 9 E q k I 4 2 G j k O v - K g o L 6 v Q i 8 - D s 9 h D k g y H p q t C 6 t 0 C 0 6 2 E i j k B 1 i O u 3 N x s N w 2 N j i W - o W n x z E p q x D x g Y x x k B k t D 3 l t E 1 r x D g h o E u 1 3 C 1 0 t B _ w l L 3 1 t H q l g R s 2 W v i T i j K n p E - j q B u v H r y h B 4 z G 4 8 E k x Y 7 7 Q 9 g r H 8 s 9 E i g 9 H n s 6 B v 5 Z k h H t 2 C 7 y S z q M o n E 3 i F _ j E 4 w Y 9 h O r w L _ 6 q C t 5 h T l w L 2 6 E 9 s P w m m B z 5 r D q i 2 C i h i C u m - B 1 y k B s 6 r B j _ o B 9 g O - 7 C 3 7 S r 1 a 5 3 r C 9 3 r G k x 9 E v - 7 C 3 - u B - 9 I 9 _ J o _ P 3 i R p _ F 5 n H z 0 U m n u B q 1 F 9 0 C z 7 p F r v s B r p W t 8 6 D r q 7 - B 1 x k B i 9 R u 3 y Q m 1 h B q n U y 8 f g 5 y h B w i 5 R k 3 2 c s u j C m y y e s o g R x W 2 4 J n 7 d 8 6 P y - h B - 3 7 B 2 s 8 B i j b u 1 h B u i g D i n u B p _ K 4 i k B z t e j 1 B l 3 D 9 4 G r W _ 0 F q u I 7 - L 4 m C o r 9 D 6 n O 6 q M 5 m d l g r B k h U 5 h O g 5 D 5 _ C 3 n J r 6 m F 4 m 8 C n 5 K z w u B l 8 N j 0 Q o - 2 B y _ c x m K j 7 9 E _ - s B x x z C x k M 8 q Z s w M l y c 4 w p B h h O j g 2 B i q 5 B - r 8 D y q 5 B t j q O n y H h 4 F x s N 0 z g C v 7 T 0 3 P 8 z t E r m - C o - I h 4 G 4 9 q F y m R 6 - d 5 v h B 0 7 - D - - 4 B g z g C o 6 - D 3 0 C g l m B i 8 x B _ q 9 E p 9 p D z h o D k n U 9 z U 6 x X t 5 z B m _ h B 2 1 S 7 o t B w - m B v 3 p C h o l C g G w h P 9 u d 8 i c _ 4 N v v f x 2 o C o - m H h 0 b 6 p u B p 9 Y x l M g g 7 C x 0 a k i g D g 7 n C 7 u V 9 7 Y _ v j C 3 5 Z 0 _ e o t D l 4 G - 4 K 4 6 q F z 2 m B l 4 z B 8 l u E _ z p H w 9 g B _ r 4 B y 9 e t j T - - K 2 l t B g w E v q S 8 5 l J r 4 Z i 2 8 C o _ f j m r E n 9 T 0 8 L - 5 I s m S v 3 t C i m s B u v m B 7 l o B 7 8 H 5 v G z u - F r g 3 C - l Q 6 - e y i V 0 o t F n j T l 6 i C 6 j D 0 j 3 B g h i B x x h B y g F o q V 1 l o B 3 y r B y o i H 6 u m B 8 0 J 7 o M i n K 1 h R 1 3 L r i D 6 x I u h e 7 2 t B r 8 p I i 4 3 C 4 i 4 D 9 j u P u 4 q B 9 i O u v T g l l B g p R 7 v G n u J u v a r o s G t i y E h y K 0 m J w 3 K p h B _ w H g w M 5 5 Z 2 p k N z 2 a i l s E t 7 z B y o a y w H p h L - z F 7 q M q v R m z U 0 z O j h G 5 n l E 4 r e x r Q 4 l _ B 3 n 0 E s i w C _ t t B k u R 6 t L 0 n E v i F q g j B 3 p x B 9 y D x t N v q G n r S j y j B t y 4 G x 1 C u p a 9 n w B q x H 1 w V o o m B g h i E n k Q 0 v Q k j l B z t y I 5 2 r C 8 v s C w - 5 D r r h C 3 _ K 1 p E _ v E n h B n d t h D j 9 a 7 9 O p m F i t F 4 4 S j 8 T i - i B t j X v 2 0 B r g k D j 0 G r j C x y l H s g 7 B z - X u - G 7 9 g D 4 l R p t e x 5 g E _ - h C 2 - G p k q C 5 x R t k f 3 8 W _ z 5 B 3 s e 4 3 c p _ P 4 l o B s w K r n P 1 Z v 9 w B p 5 K 0 i 8 B v l f 0 o q M u m Y 2 3 d 1 g M x m h B 4 1 f n l g B w 1 d u 9 R i - I i h V l w L h 1 J i _ l B z 1 0 D 2 9 B i m 2 F w k j C j k S i 3 s B j p g E 5 4 p C x 6 D 4 r J q j r M v t m B 0 q m C 6 9 y L w - G y 8 5 D s 9 h B 5 h T s m a 2 m t a g i u I s n - B n v 4 C n v F z l L 8 a 1 s S 6 i 3 B p w g B w x M l 5 O _ w Q r r m D g h _ F 8 h j B 9 - t P 4 j K m 5 N 8 5 5 B 5 p E w u o B 7 5 8 F 6 0 0 H i h 5 E p h h D g 9 h E o g H 4 g t B z y k B 4 g i B 3 1 z C 8 w Y x k 9 B m 8 p H 8 i p L 5 j q B 3 4 I o o l B _ g 3 E n n q B y s B g 6 K g m G 1 3 P 5 6 H 1 u G 1 r G m o R p 4 O t _ 3 F h p 1 C k u 8 B 3 3 a l p r B t b k m k F 3 y v D 2 k K - 8 6 J 7 j L p _ B o u D 8 0 4 O 1 y y B q v H x u i B 0 t D 3 4 G 6 1 K 6 4 B - 1 k B p 9 T 9 7 Q n 4 M 2 h P r u s B g v m C p g Y o - R 7 o H o o x C i 8 1 B 8 5 q B y 4 N 9 y R s 3 N o n a j v d 5 v c 8 2 W 3 s 6 B n 4 G 6 t M 5 r L 0 m L u u M k 0 K i j N e z p D q l B r t J u q B n _ C 2 7 n C w 9 f t 6 n B y n u B _ t T _ 5 b o x N 5 6 T m 7 z I p 3 i D k k l B 0 _ d _ i G 6 8 j E 5 0 r C n j T u x T _ 5 P 7 n I 0 t l D 1 l l F r 1 U x z R 6 j l B 5 i O 1 h B j - C - 0 C k m u B p q i C 1 6 T v 6 Q w 9 d p v d n w e s - d o 9 g B 7 _ L z s N 2 v v B l q D o 4 o B v k L l v X l 0 D s - H p t K o v D 1 6 J g s O 0 v S h y B l p S r k M x 9 - B j r G l 5 G 1 k M _ 1 S 3 - x C 4 3 q B y n z B 3 p E 1 o t C 9 x R 8 n U o 3 y C i u Y v 7 B 0 j b u x p B t v e 3 w _ E y - n E j 0 B 1 t h B - - X z 7 g E h 2 r C r 7 2 C q q Z l q W 6 t Y 5 v j B 9 4 p B 4 _ i B w j l B j p J - 7 Q p q J q 0 u B o 4 p H g v D 7 8 G 6 l h B j - J u n D v 8 B 7 h Y 0 9 V n 8 T z k h I i 3 1 B o o z X _ u Y s o R x g P i z m F v t C h j 5 B h y j B p j 1 B y u M p y R 2 2 W 6 t s C 1 p _ H k 3 W i k b j 5 m B i v o B s p n B q j E z _ K g x G u 0 v F t 7 g E p 5 J h k q B p u e n p W t - L o u G z t a r 2 m B k v T i 8 r B 8 - d r k X 7 i q B r j S _ u H y y s D x 4 M i v H g k K z k M u x X 5 q F - 5 J x l k C - p S 3 R p p h J l 6 j S l q S x n t C 9 n k C g r B m n g B 5 8 b i z G q u 5 C w y v B v 7 J v _ C o Q 3 X 5 2 L m k J h v B x v G u g J 6 t v B p x L m u o B k _ g B i 1 K 8 _ H w 2 S 0 g t B 5 - o E i s 8 B v 3 I z r W g 4 1 B o 4 N - p E z l X _ 8 V 6 s O 5 w c 9 2 i C 1 r 2 B 7 t g B g i V - 2 H g _ e y u Y _ 4 9 B 7 p E v g L t l 1 B y 4 D 0 4 D r z b 4 g 3 B 2 2 W 0 x X 2 n F p 0 3 B 4 j k H 7 v z C z v y B - s g B 8 z 3 C _ k m B p p t B z 4 0 C g u C 7 7 C 7 6 D B 4 8 M m m R 9 _ D o x D w g v D h 8 I u s t B 1 F w t b _ i C k w E 4 - h B m _ e s j D q t Y 5 7 T 8 i V x u N x 9 6 D x i 1 B v k q B 7 2 a 2 _ e o h k B p o h C n 3 i D j x 4 C - n t E n x c o y v C j j s F l q S r u 2 Z g n n D k r w E 9 q 1 I 2 2 y C q v S h 6 B 7 p s B y z s B h i h C x 8 j C w h l D y w W _ 6 v D h r F r 4 6 H l h F 3 k m P 5 j Q 8 7 O r s h N m 5 y B 4 8 a 7 1 Y 2 5 m D u 7 U 0 s v B 2 p 5 C 7 E g 9 f p h O g 9 f g z X q h h B 0 - 5 C v j a 9 5 H h l Q x v d m j l B k s v B u w 1 L i h 2 F 0 o 9 D p u n F z u _ E - s B o y 0 H p m 1 C - g w B u g c p _ q B q 8 2 Q m j n G i 5 q P n l e o 6 v D v u U k _ O 3 z u B n z u B r 7 t F u 7 v E s _ y B r l 6 B p 1 o Q n u q a j m I i k k i B 5 o m T - i w K 7 y t D 1 3 l B 5 2 E p g K 9 k Z 4 v z B z x k C j k v B i n d t 2 i B s p G u l z D n u Q i n 3 F l v 4 M z k j C 0 G 8 7 C j 2 t E z p 5 B z 6 k B v _ z G 3 0 D x h p B 6 v v G r 8 g V 5 j 1 B 0 y 0 G 9 N 0 5 2 F h x i B l 3 a u 9 E n - C _ 1 F t - C y x D s 7 D 9 w i B 5 1 U 5 v s B l 0 b l m 1 D 7 1 b 6 v o B j i p B s 8 y C _ t Z j l w B 8 w s C 1 i 9 B 1 7 p F 6 u 7 F v m B n i 6 E x u - X s 9 8 H g y p B 9 q v D j n - J n o q J 3 2 a 8 Y m 7 S o g s B 1 9 u C s 3 - E g B 7 u x D 6 y l D k x Q m k P o Z y r N l _ D r u B 8 x G 1 z D 0 g F u 5 F p w F 7 g Y r r M - p E p _ K 7 t P j t C n 5 E q v U n 4 R z 7 a - g 8 B p n s D q x q E x l C y 5 B k l J n y S 6 7 p B 7 q h E r - o C j p T r k 2 I 1 n i G w 4 F 0 g M y 8 p B g n K n u Q o 6 5 K l x v F 1 o 5 C 9 2 1 1 B _ - 3 Y t r q B 0 _ P h w q B 5 o o B 3 r 0 B s g - C m 7 8 B x 3 h B 7 p T s p h X 4 h C - 1 y o B s 9 t d 0 v i E 3 g w E j 3 3 D s g 1 B j r 6 C _ o p J o w 7 E t o u G r 3 w M 6 j D m n 5 F l 9 n o D 0 _ g B 8 - m H k s t F r n w K 1 w u U 0 p U 7 p 1 C t h h E h l Q m 8 r B v 5 u B z u z E 3 u 9 C r v h M 2 7 x B k 2 S u p q S z _ 1 H 3 1 h Q l - q H 5 n H - o E 8 w G 0 0 V x u U q x N 4 9 e s o F t i T g h 7 C o l x C u 3 W w u Y 7 y b v y y B x B 6 z X z u g B 1 v _ E t y R g p U m m q E u n t O g w I w v 4 e v u p u B q w q y B 1 5 q h B u v 4 B q y 7 J y 0 7 K k j N 3 9 j _ B x 5 l z E t y z E 3 r n J r i 1 S 7 l m M 9 8 _ D g x i I - u 9 o B u - G l w 5 8 E r t 9 o B o k s d q _ v l B 1 5 t P u o k R s t 0 B g k 3 S 8 p 4 t B - 0 s I r o 8 E h 3 0 C l _ y E u n o X h i l M x _ k M x y p L l l _ I 2 d 2 t 0 G 6 l t F z 7 8 G 0 _ i P 1 m 6 F 3 j 6 C r 8 q H 0 n q G t l t C y 9 s O y h g D 1 z l C j 5 g E 3 _ _ L i 6 7 D x s f p r y I 2 0 s D 2 t s C s 9 o D - j u Y 1 j r E 2 8 j E p K 8 g t B n W o v H x y R 4 I j - g D 4 - c i G v 7 F n y b - s h B y 1 L - 8 N 7 w L 7 u F y - B 9 1 C s M x g E T u x B j 4 G 7 t V k 2 i B y 8 g B 5 3 G l t B _ w G i 5 C 8 d o j B g q B 9 s B v H k l b x 3 H t b l m C l s H g 2 F y 2 q B 3 p h C k 5 C w 3 P w q H _ _ I 4 m L l z H 1 s L q 9 M l k M u U o e g k B l 1 C u v K z p S k v M p h F p n N 6 g R 1 k J j 6 B s l F t j H j j W z 0 G l t P 8 p B u t 0 C l i s X m 2 g C 4 i i C l n I m o U 5 o W k L i t l E y k F k 7 I g q 7 D q - t C q n a r m X x o h C n v s B y 8 E j x R m 8 V j u V l x z C y 2 5 B w p R n _ s L z j 6 3 J o _ i 4 J z j 6 3 J z x z 7 B k t _ i D v n q s F l 0 x U h 5 r 4 J 9 u 9 4 J h 5 r 4 J m k 8 h n B q p q v J r p C s 0 - 2 J 5 l 9 8 m B g p x 3 J 8 g k y I 5 q l B 1 u o 3 J 1 u o 3 J x p - U o s 8 q F l 5 j - m B t p o u I p v u B 8 g U t 3 q B l p u g J 6 i 5 q C l t z w U k 7 5 P s 2 g 2 F p 5 7 l C h 6 n U r g x p O q 5 2 2 I n _ 1 0 C 4 u 6 l N p 9 2 c 1 1 w 5 H j - l m D 6 l w - U u q x B 4 9 p 5 G w i 7 w C l n 6 V g u p r M _ o o h R l u o B p z u S 7 v l 5 E s 6 4 q B o 4 i 8 E 0 r p m C 8 z k 0 N u 6 x o B t 7 l g B 3 s q Z o 0 i T z h g h F g l 8 w C w g 6 6 H - p 0 1 C 8 8 2 i C v s 3 q F s j 4 r F i z m i C s n 5 G i 2 o q R 5 y z j C v u - z D h 6 l g H 6 n m z C m r 6 0 L 0 r s a 1 k - x D - x g q Q 6 3 r i D v 8 5 F m 1 g t L g 6 t K _ g 9 n C z j t y U 8 5 y 5 D w _ z r B i 3 1 g C i q t 0 U w 6 k i K 0 3 - 7 B x 1 9 q T u 8 U x j v r K i q t 4 B 2 4 0 o D h x p x F w q z o P p - o _ G z t 2 z B t 1 v M o r x 5 K n w 0 p P 4 r r 9 F n n n 1 D r p 4 J u t h 3 P r 0 s 3 P 9 5 q t B - 4 x 2 H _ 9 i H 5 g h o B y y k 4 E l - s n N l 6 2 b h 7 t q H n - s n N l p m k N 6 E _ p 3 i F 0 m s 9 B y o 3 n N p w g - 0 B t m r 6 D 0 t 4 f v 8 3 1 B s q x m S 1 s 9 m S - v m O o m 4 w G r x 3 i B 5 g 1 k S x 4 5 l H q l x H 4 j g n B m l 9 x S n 5 0 j G l m s r D m y F o 9 4 8 R 7 z 4 w S l q 8 p B v l t L k 1 g z G m p t p L 9 s p j B w g 8 j G u o 4 s C u q - Q o x x 0 W q x r 5 B m u 9 D _ q 2 W v 1 t k C j 8 h 5 M j 1 t 4 M y 4 3 4 M - q i j H 8 l t a h 1 t 4 M j 8 g U r o 2 w D _ 9 i a 4 x j 4 M x u 5 3 M 2 x j 4 M h 3 i C p k 8 8 K 9 5 2 7 K t 0 l C x j v g E k 4 i t C s z q 0 M s z q 0 M s z q 0 M l 1 0 0 M _ - h C o x u 9 F 3 s - X 1 x g 0 M 8 n 3 i D m 8 j n D z x g 0 M h 1 p 5 I 1 v g L i w 2 z M s 3 l 3 E m 0 4 8 B l 1 x v y B u h o a z o q - G - r 4 y M h s 4 y M 9 q 2 l D l k w j D k s 8 B 9 5 u 9 K k 5 6 i H 7 h i Z m i l r y B o t i z M 4 w p k C u r o s D g l - B h s 4 y M _ q u y M _ w i I x s l o J i p 6 x M y p s 1 I y y v L p - m w B _ m 6 r F - p k y M z m I 2 z 1 m J p m l 2 J w s 8 1 J o 5 w s F l j k U 0 2 j w 3 C 9 m P o 8 1 _ I p m l 2 J p m l 2 J z n 0 g D 3 x y 8 B w y z D h z o U p 0 g g E 8 n t 7 J v - 5 7 D x - i r B 9 - h 1 J o 5 q 1 J 6 6 3 1 C y g 9 1 D u j D p - u u R n - u u R 4 i l m H 3 m B x _ 7 h C k r r s j C 4 z h 7 D _ 1 x b 3 3 g t B g x 4 l J 6 k t e w h _ _ K m k k P s 9 g y F 6 9 j 2 C p m g 6 B 9 j 0 v F t 0 l 2 H u i p S 1 x v q B _ - 6 0 F 4 x n h G j j 5 k B 3 m v v M s - _ I 1 8 t _ I o t 1 s M s k x g L 6 n p B k 9 g i D t z r k D _ q p t M _ q p t M 6 9 y 1 x B h 3 8 B m _ j M 7 x j n F s 6 w 0 B 6 w k g B p z n 3 F _ 6 e 2 h l t N o o m C s 4 4 h D t t i z C 3 q 0 t F 3 2 k E s z 7 c m g 1 V _ t g 7 D - g 0 X 7 4 5 v H 3 t y b 9 9 6 T z u k q I 3 4 4 w H 6 0 l e 3 s i 3 O 2 n 1 N l m s 2 G 7 t s E w o 1 B 0 x 3 2 O _ 2 E p l h s C s n t x D k s 1 D t o o y K z p p J 1 t 3 l K 2 6 x L l 7 5 R l 7 0 I 4 k - 1 H 1 9 w _ C q g u - B l 9 l K 8 o i l S k n 7 l B 4 5 w 4 G 9 z j h H m n - I u m 9 7 d i u w B i 2 6 C 8 _ _ p E t 1 q q L x 9 5 e k u w B o 4 m 2 N m _ - F 0 7 p G 6 q 2 S v o y V m u r 1 R y h 0 H n q q 6 C 6 n i 9 M v l B m x z w H 6 v l p G i t u J r j x _ K 6 4 _ m G _ v l p G 6 l q 6 B 4 r 0 6 D s z x s E z 1 r q G l k - t P 0 _ s q E v t 4 N r l u t B w g 0 t P 4 5 9 s P 3 p 0 i C 1 - y 9 E g t m C 4 5 9 s P h 9 o t P 1 i p r M - j s F u z l 5 B g w 7 1 G u z n s P m u 0 B w 7 9 i M n s s z N t i g 6 B 6 9 w v F 8 h V p v k y M s _ h z N t z y _ C o z 3 7 D i j t y N w 5 C 2 l y 1 H 5 5 w X x 4 n s N u t 9 r N g 2 m c x 9 y s H 4 y p z J j p x D 0 t 0 B u t 9 r N v i z r N - x 7 L x v n F 0 5 g g H h v 8 s N 0 n n 3 G k x r k B i z 0 q D 6 s _ 3 B 2 n g n B q x _ w P l 6 4 d o 4 q o D 1 0 2 s L o i 1 x P 6 k s C y x 7 d p 7 l _ a 2 l - H 9 8 s P 3 9 i h I q n 9 n P q n 9 n P 3 i h k B 7 h p y D 6 x l d - w x j 9 B 0 - 0 M m 7 7 7 K m 8 r T t 6 3 j D 3 m y 9 B 1 h m v P 2 9 6 u P 9 1 z 1 C 6 s j M w v u 6 C _ _ 3 9 D w n y g E q 9 4 j E q q 0 h E 4 2 x x H n 6 3 1 B n 5 s r Q 2 l k i N _ 9 6 F s - q g I 5 r 4 s B 6 s 9 j Q g _ l B y q k 2 O i 9 j 4 J 0 8 m a l w o b 2 3 m 3 D u v B 8 1 y s F u 4 1 D 8 t l x B 1 _ n _ L m o v F 8 s i i F s r 5 p C 6 n - W z v s p C t - l r M h - 4 s B v v 8 J - r _ 2 L q q _ 6 O o i w V k q i J 4 o 6 w T 0 p l S k v n W p 1 6 0 P x o _ B - q z y B 8 4 3 2 E - z m y C 0 n k _ D m k u p J y l k g B 7 y q r J 5 p p h B g 0 i y K 7 i r k E z u 0 x C 1 8 3 0 H g z p p D 7 q v 0 O u 5 l o C 8 l _ w B n n p t I 6 o l 9 C j 8 j 9 E g 3 o 7 B y j y q a o 6 1 b y h y s F p 9 _ w D o l 0 q K k x l 2 D 0 9 9 g C 7 4 h p F _ w o p D h q 7 7 B 8 u r k K 6 u r k K 3 u i k K 3 v 4 y G p i z M m 9 t x K h m s p E n i k s B 7 r y w K n _ 8 o G 3 r p R 7 r y w K v q j m E x - 3 m G - v q q F j 6 j v L 7 y n k B i 1 s j B k v 3 s M m v i 9 D 1 i x B 8 _ 1 3 Y 1 m k F m w h x L 3 _ w y P o w g w B 1 r x 3 a 5 2 _ J k 6 1 E y 0 t s S 0 z 4 2 D s 7 t g B 9 3 s p F _ 5 2 w R z x k R s s m D v x x u b p _ y 3 C 2 o 0 7 M h y o r B 6 h l h G n _ s 0 C 2 r 8 _ G h v g 6 G _ l o D z 3 3 q Y r g 5 h B 3 k r t B j 9 4 3 B 2 2 8 o D - 8 r 4 O y 1 7 H w z n i B n l s p N _ _ 8 _ C - x G o u s 6 I - 8 i 4 D - 2 7 C 6 - 5 p C - j x w C 5 q 8 7 D u z t n B z _ n D i 5 5 D i l l 8 I 7 r 2 v G 6 u 1 T m v m y E 0 7 i f _ 9 2 B k v 4 i E i 4 l z B t 5 p i F k 8 _ - K p 2 s J 8 3 _ P j k t D 9 i z g G 2 l v n Q g 9 9 y M i - o H _ l p S l 9 3 x K 1 k 9 Q y 7 _ 4 K r h y j Q 6 g 1 s B q - q g I 0 _ t 7 P m i B 1 6 s i T i 2 B 9 l h u T - k t D l w i x O 9 q r C - r _ X 5 h w v M z t 2 r T r _ w Q p 3 i o B j _ q y G z q v s T v - g C l g 6 7 C z j m q N 5 l 2 o I i h 9 5 H 0 4 4 M i g i n L k h - 8 B y 5 h 8 R 6 7 z m B n 3 0 D 7 6 k - Y y 3 i t B 5 n m X g 9 k 6 K u z 3 D o - 3 n M n j y _ B p 2 9 s b x y 8 K w t J z 6 6 h N 8 q w c x g j w G 4 0 _ n H n u s l J o 5 - j C j 3 y T y - z l c 9 l w f r 4 m g B y 8 0 j F x u v j B 3 3 p y H _ v v l D g _ 0 T g 5 2 o O y _ m Q z r u W v u 2 4 K o g w o E 3 7 2 V 0 h 0 v U s q m l G w 2 1 c n h r 2 D x 8 r g R h 1 z w B o 2 1 C 7 z - u Q m v 4 r Q 6 u 9 B l i - s S 3 u a t k x i R k 2 h C w _ y z B j _ g s D y _ l b _ t i r S r 4 j p L h y o b v 7 r 8 L _ k s a g v 0 y J 7 l g i B z 1 m J s p n 4 V 9 z j j M y 8 7 s B k 8 _ S q s _ 7 B 1 s q 4 D t z m F - l j _ W g v r q B 2 i h 3 E u 1 u k C i s 3 5 V 2 m M l u h 6 D 0 5 4 p H n u l 0 E 1 y s 6 D u w z G q u 0 o G q 4 5 k E 8 _ o v R z m 4 D o t z 7 D j m 9 w G w 2 t u D t - i _ H u v l r K 6 q 5 N 5 1 w r C t 3 9 r F k L h k 2 g P h k 2 g P h k 2 g P G q p k s F g w p t C - h s h P 5 l _ 3 C 4 m h i F w 3 j o E 2 q 5 v D 1 h m v P _ 3 p y M 4 t 4 E r k S j h v x L 6 5 l F k y o 5 C j y n i F m 8 r r P i 3 1 q P 7 n v z B p v o b z 4 j - C m 8 r r P o 8 r r P 0 9 7 3 I 3 1 t d n s l 3 H t 6 9 a z 5 k g K s 7 7 - J s 7 7 - J k u _ _ C j z h i C z 5 k g K 3 q u C 9 z s Q s s s 5 E 4 w v l K 8 o k 9 C n j j k C h 9 n 8 J y g - 7 J 8 r v U j q u w F o o m _ J y u 6 o J i i L r 9 s 2 n B v r t l F 8 m 0 Y v w r 9 J _ 0 h f 5 s 3 1 E 0 t 0 9 J 6 h Z q z 6 j I v n V 0 t 0 9 J 0 t 0 9 J 0 t 0 9 J x _ p m B _ 4 s 2 J 9 s s k B 8 w 1 i H 4 1 v D y g x u Q 0 9 r w J z 1 _ Z j z i 8 B 8 u x B 8 2 z - E - w r g B v n 2 j J q - i M y v - r M s k s h D i t C 5 r s j F m z 6 Q 7 l 4 7 I z 6 4 h E 5 i 3 0 C k 5 _ y H - x k l B y q - 2 B k w 0 n D k m u 3 B w m x z F j q 8 n E x s 5 F p _ _ 5 C 5 n 2 s F _ v w x N 5 3 k a g l i 5 L _ u n 4 D 2 0 r 2 C v q - 5 L q 5 h C j x k 4 K 2 6 w k E 8 g m o C z 5 4 v O 2 m 2 2 K g w 2 h C t 1 3 F s 8 x z 3 B 4 w r P _ 6 n m J 9 1 q - B g j 7 g D x g T h 6 o G w _ 4 q O p u x Q k 4 2 s J _ 1 g 5 G i p v s B 5 u u d 9 l g V 0 8 1 h E 3 7 o B _ i 4 1 I o 1 4 V o m n n F z 3 2 z H 0 n - D 0 6 w 8 C n p C i x 4 6 B s 4 z t E i l n f r j q y J w g k u D 1 7 3 H q 6 4 T y 6 w l H u k h L y q p 0 K 9 r w 7 E u O 0 u p g B 9 p 4 5 D x 1 i w G k - y n B 8 v - v L h i 1 g F 7 _ 6 j F 0 w g q U k x q I h k 4 g E t q 0 _ D p 8 9 t H 6 4 5 x E q v m t D z n g l G z E 0 4 - t R q j a 0 3 _ 9 L p h z T 5 6 3 m C n 4 r x H 6 z h 7 B s i v o I t o 8 j C 9 k I j g o x V 2 l - H j 3 s t G 7 t j h H n n v 0 C i q j 2 M g 0 6 3 L 0 6 m D 3 0 y i C 1 0 u j H i o i u G q 3 4 M u g l i V o _ 7 g H 0 m u o C r t t k B u g z 2 V m 1 q K h 0 z 5 X g v h E 6 1 u 9 B z 9 w u P 4 8 u w J n q C j s n 5 E k q w g D q m 8 o J 0 j g M l _ x l B j 0 n r I q i o k C 7 y t V g 3 j r V 0 x 0 V 6 9 t - B - 4 h w K u q v 1 M s 4 i t B n v h R 9 5 z 5 X q s y L r 9 z t c r - W i g r Q v 8 j _ H i q m 3 D k u n p E 6 u m x L 0 r l h L h l J i s k o E q l h 0 F n i z t F 8 6 v U s u v p e 5 p 1 G q l v F u j 7 w V v v v j B o v u N m 6 2 m O 3 q n q J 5 l n n D z q l M 0 i 5 p T v 6 r l B g 7 4 - d k 9 _ B k l z n B z h u o W n 0 u B g k u h D _ 9 0 x N v 5 v p B q 7 t v O 6 n l v C x r k R 4 4 x 6 P l 4 4 q E 3 x m z D 5 x z 7 P 8 5 J x z r _ J x j 8 Q x m 2 2 P w o k r D 1 s 7 x E p - p l B _ w 6 q I m u z i N q 8 8 D 1 i j 4 P k j n q E r t m y D s x 3 U s w p 2 H w k 7 j M 5 z l 5 F u 4 m l B x 2 4 k M i 7 u k M j g x z D t m t w C i y i l M k 3 g s F y y 4 r B q 6 9 m M g 3 O n p 7 z Q _ 2 9 G 0 l k x C t z i p H 7 0 9 g D h 9 i p D x s 8 s G r h u h B y j r L _ 8 u g D k u z v B _ j 9 F w i n T z z 1 x F 0 5 o 3 M n v n 2 L r 7 W 7 2 _ 2 M s r n y B s 1 m h F t t 2 q D u g l 1 C v u s Q _ m x w H i v r B z n 2 x K v 4 o g C o 8 v u D 3 7 z 9 C q 6 r k T 9 s g i B m n n N n 1 w 0 I u 2 x l C u n 9 0 C 2 9 y t C h l r v I l 3 6 u C j l 1 k F 5 g j - E 1 p n w C - 0 k a n i h y M x j s 3 C g 2 o 4 E q u - 6 E m 6 1 _ C w D 6 i 7 2 R u 1 4 9 C 6 x h D t v j i P 5 0 0 z D u o 7 y F 0 l g m M k x j v F i 9 t q B l 1 z n K k 0 3 C k w 7 n M i w 7 n M r j C z w m l C z 8 0 9 D x l z 7 G s y 1 Y 6 2 n n M 4 2 n n M r 6 9 m M y i g 5 H 0 s 4 O r 0 t q L r 6 w y C j j 8 i D r h s Z j z 3 j G s y - 3 I n u n F p z 6 p L g j x p L g j x p L k 0 i 6 I 5 5 3 E 2 7 3 9 K x w u 9 K x w u 9 K q v o m B v 2 g x D 5 r v D s l l 9 K v 6 7 8 K v 6 7 8 K 9 i - F m 4 x q I 1 g t j s B w t w o H 7 8 s M h v 3 g F r 2 m l B r m s g L r m s g L 1 3 - N k 4 - p D r k _ X t 7 k H z y 0 4 I o - - 4 L w n 6 0 G h 2 q X 7 v u n v B 0 o h 7 C 0 i t h D z o 2 4 L o h 2 o G q _ q b x o 2 4 L x t n n C j 3 r 4 D o - - 4 L 8 s z 5 L o v t 0 F 7 z r y B y h _ p I x 5 l t B 4 8 9 y Q 2 8 9 y Q t 4 t x G x 2 2 m B 2 h v F 9 x 3 0 Q 9 x 3 0 Q u 3 l 1 E 6 j l 2 D u s g 3 B s y u 1 H s 1 o 0 J k 7 2 e l j 6 _ C u - q y F l 6 5 x J v g 9 2 B 7 3 p 8 F w x t 4 I 5 - 1 o B v 5 l o I q m 4 7 B u h u 5 c k q g C 1 0 2 D v q w 3 W 5 z p x D _ 4 - p B 2 5 m u F o 1 - o M 7 _ 0 u D 1 r x i E p 8 3 7 J 6 3 e u i w n c 8 s g c 2 5 q N o - 3 _ N u r D j 7 2 1 L 0 9 7 5 C w 0 y m R n t 7 f t o s K 5 p 6 u I 6 8 9 2 C g 6 8 5 H u l F n n 7 j F z j l 5 H l x 6 u F i v B 9 v o - Z 9 u i E 3 5 k 7 D m i v z D y k m 1 B - i 7 3 G 9 x q 5 F m z p - E 0 r _ K 2 3 i W w 7 - C k o O 9 h 9 p M _ 5 z w I q q m s D 8 5 m D y v 6 3 T u l z j D z o 9 Q w 0 4 x E y m h z P 3 z g J o n 1 7 D y z 7 0 F p 9 S w 1 7 i U _ k 0 B j 1 g G 8 3 t N u k 7 q F _ q 5 0 F s u k 3 K 1 p 4 - B m s m w F z p 6 w F w h z 1 B 4 t 5 r B 9 8 y g F w x 1 j W x g I u 6 v l X j 7 0 I 1 9 3 W k v y C z 5 _ 3 R i 1 k C _ 9 y q C k t k 1 Q 6 _ y 6 E r 8 1 O z u v t J 2 j y 2 F - 1 q m N r 6 6 u F v q V r - k w M 3 j 6 B z y 2 - G w p q w G p k - N h m n 1 N 1 w p j B 7 r u j D - s i H z u _ m K 9 9 s C q 0 P 0 v 5 t Z p t k p D q z r l N t 2 Q 2 m X m k 9 i G n t k o P u g h E o w 5 q C g g v n U t y g 1 B t m l B v - u - X 3 g g Q 2 i v k B 9 p p s C z 9 l r J r u O n 5 6 t H n 5 w v J u r - F r 8 m 3 E v m i 6 F h z 1 U 9 w 8 c 8 - u z L w 9 9 j C v q 1 m C z 0 q 7 M j 1 k R 5 w n o E 0 i j 0 N p 7 x x D h y 7 W 5 s m k J q 4 7 y L o 3 u 7 B o s 7 e n 1 4 2 Q x w 0 F z 9 w D y - r z B t i _ 7 O p k v 7 M n z - B 9 l i 1 B x h p K 2 7 z v U y i n B h 1 3 N j 6 m q I y g h 7 B i u w 1 K _ - 9 p D w 6 v _ E l z 0 l I j 6 h M _ q - i D 7 7 n y K z 0 7 9 C k s x t G j _ _ U m _ 5 w K 5 l k B n z q z F z u o o C 2 1 x E 4 p l h S 9 - 7 K 7 9 0 s N q 0 j l D i 7 v i G g 1 x o B 6 b w j - 2 H 1 5 l R g 8 9 o X k 8 m V t m m o D k q s 7 E 1 i 8 j C 0 7 9 y E v q x v B p - j r B x z 9 6 B 5 2 9 p F g l 0 H k p i 3 J w l 9 Z w x q D 5 6 2 _ E 6 5 z p F 7 6 h H y 1 5 m C 5 - o t N m n l k D 9 5 l t L p u g w M h w k H r l 1 q B o m p g b 5 x s c 2 o 7 - Q 3 4 S l r x h J k j 0 9 E y n u P x 5 W p 2 x 6 C y n n w G 1 2 K 4 u 4 h I w j 1 r F 2 v _ t E u r o v J r l 2 C 2 i 9 y P 2 9 5 c n k m 4 G u 4 y 2 G v 0 8 r B 6 - t k E m l 2 9 D 9 1 j 0 B j 6 l j E g l - M u 1 q x B l 6 2 n Q 3 6 n p B n h i D 4 8 j y X 8 l u Q 8 - 0 z L w n i 0 F u s s w C z 9 7 V v 7 o 4 C 0 p 5 k C - n x n C o 7 2 4 F v m w t E x n v j D - 0 h _ O 2 j v G 3 h t C v g l 3 B z o q _ D 8 i 7 r Q l w v m C w l w Y x g n y C i x 3 t B 5 6 6 M h 4 l q E 4 2 - 8 B i x 4 s G j 2 0 j E x 8 - w D k 8 j M p m 9 7 F s w 8 C z k m K z 9 8 o B j 5 o 1 H z u 3 o I 2 o y h B y 7 5 p B 2 p x 0 H 3 i k j B m v n N h h l 9 E p 5 v K 5 u 8 w H 0 w o L t q 1 P 3 7 2 1 J 3 v R u q q i H 5 q y O o i 2 L 5 m z o C 8 n t 9 F 5 w 9 h D z u 4 8 E _ l 7 6 N u h G i 8 i B x p 8 q N _ k w D k v t o M 2 1 0 d h l 4 7 D _ v n 3 X n y 6 u B - - v Q 1 o t 1 I 9 - p l T n h 9 H x _ 9 e r q - j P p m w h D 8 u 0 b 6 w v 6 E 1 x m 9 K v 2 i 7 B 5 v v n E i - u 1 E g z o 8 D m v x h F o r 4 5 H 5 w o r B i u k J t 5 t l L k 1 y 7 C q 6 7 p E t s - 2 I n j c n s 6 r U p i o E 2 n l r B s l l o H 1 o 8 y C 0 v w 4 C 7 - - i B u - 9 j E p 6 p y C n r o l C 0 j w u J - 5 4 u J r t n u J 5 n T l n 3 G 0 z w - T s x 9 t I n - k i F 7 h l r E j y 7 m J s t B 7 8 3 - W y h n E l w r 4 E - k z 5 I 4 n m P j 1 z 7 N - t 5 R z p - y a x - e 0 g w 2 B k u r h N h 4 B w p x m O _ m 2 7 B p 4 h d 8 3 2 w R 6 i w a u t z t J 5 - 2 s B n u q m J 2 w 6 8 E 8 1 y t H i k 4 i F p v p C g m X p 2 n h P - g l 5 C z u g n N 5 o s I m y o v C 0 k i 0 B 9 p 9 G m z 6 W 2 - s F 0 8 s - H 6 t s e n y 2 4 H 5 w 6 g C 5 2 - B p t t L h q u u H i g w s C r _ n q J u 6 p g B 5 6 8 n B 7 - j 1 T o v t I o i g M - 1 v 4 N w v o O - 1 0 0 K s t J u m m 1 C 0 m 6 W i x y m R 4 w m n B o 1 m u F q h o 4 D 9 t p U o y n a o y r J t v o j G x y 7 U l l r 8 J g 0 m 4 B - 8 n w C p i k j B m - U _ n - E 5 j s K o _ g y B g 5 s B 1 i z E 6 7 o p D 1 j s B k g j P x w s u H 8 4 r 1 L h f 7 w g D 9 q 9 r B o 4 _ B o k s E 6 7 O 0 3 E x 4 0 a s y 8 _ J n w l - J h 1 p V y p 4 w F 0 k k h K 8 - y y E 4 g p g B - g 5 z F l h h R p o w r C 3 y 3 j D y 4 i n M 4 i o 1 I 6 t 3 J s h s u E x s 2 C 3 p w m B 5 9 7 p M i 4 l F j i s M 4 n 3 k G q g y p M n 2 r v C r 1 z z D 8 4 0 8 L z y z a q - j u B n m r S 0 z n I y 5 j B i j s C t 8 9 s G t q U p p z j M 2 t o S i O j 9 n u U o 0 y r B o 5 l U m j m w E l o j 2 H 1 o t y C h t 1 J j j u k G 6 t r n B 2 z q J n s - - C h Z 4 _ 7 s L 0 o H m 2 z z I h k D k p k g D 3 u 0 I - x C 0 0 4 V 0 l n 8 C _ g u N 2 i x h B s z u P n 9 k m C i y e i o 3 D - v t T u t w 4 M g n M x v u E n s z y R 5 z v 4 C j m l 0 F _ w 8 N 4 q q b s 9 8 r I s g g Y 7 2 t 3 K s u s m B t i n H z 7 5 m K h h 3 c j 6 0 6 I r o o K i o 1 h D y o s q X g 3 r G u 2 i M 5 3 3 x Y 1 t 5 C z z y E 0 l y 2 Y x 9 2 w C 9 _ n M i 6 g x H 9 9 j D u 3 9 s L 6 j F s g r r E o 5 l w E u w 2 q H _ i 2 H h g 0 P v 8 p _ U z - g B _ n 1 t B 0 0 s v D _ 8 3 2 I x n z S 3 l 4 h E m n B n m j 5 I j B _ u 2 7 C t 4 t t B 3 w k B o t w x D s z v s B 4 w X i 6 y s I 1 - r F z k 8 E m _ l w D 7 t z E v q w 8 G k t y X 1 y q 2 L g 9 - u B p t 9 p C l - j g I 4 8 z F 1 n h 1 I o w i _ G 2 2 1 D 2 g 5 C 1 v h g E v q u l F q y F h p 1 j B 4 o _ t M q y t S 2 2 n 7 B p g 9 z B y 9 x o B m w 9 J p 5 s H s i l s D q s 4 V 4 s m m B z 3 h l I v 7 8 O v g 8 K j o q 1 E n 7 3 6 D x z w D 6 v - C i 4 n F p l o 9 M i 1 k c r w z v C u v k K r s v m C q j s R 6 _ i 6 B m 5 5 2 B k g 9 e m v - i C 8 v n G 0 m 5 k G v i m K r p 4 p O l t q g C z s o 5 B 7 l B 0 1 5 T i x w c y h E 9 G u L u L x - v H 7 l v 3 T k _ x D 5 8 C 0 F g 9 1 _ h B 1 8 C 4 z n E l 3 s p G i 8 m D 1 q 0 v G s i 3 8 B g r n m B s 3 o 6 D r u u 7 M r g p V 0 j - u C n z 9 h G h 4 _ l D 5 i v D m u 9 j D 5 w v j B n 3 3 N v 8 h g E 0 u t 9 D l r z w B j q 7 j C j 7 5 y B o i 7 _ H u m 6 1 Q 7 l 1 G i - _ _ C v 5 _ z D 8 7 3 r K y y N 8 g D _ z 1 C y o 3 C 8 g D g r D r y 9 I x j _ a k z 7 g I 6 8 l F x 6 l i E 9 h _ 9 I x v k E _ t n K 6 v q 2 B _ x y y G 7 g 2 B r 9 y 8 H y 5 y S w o w p O 9 1 t H o 4 h f i r 5 _ D 4 x 6 E l 6 0 Q u w t i F z i x l L 5 q i j C i v 7 x B r _ 5 Q r 7 B 4 i o r B q v n q B x t u F j - r X 7 k 2 0 N p k h I i q 0 n B 2 m a z 0 B g y G h c z v F 1 K 4 j B l D i R z s C 5 j C s Z g I _ q I h w D y z 1 u C w i o J g l 8 w K g w u z D u 1 D r q C 8 q Q o x S p v U 8 1 V p o V 3 6 D w p M h g M i x K g s I j t L 9 s R w w S - j S 5 m d m 7 I j y B 6 9 l B r 5 p C s x n C k z k C - - g C 6 j 8 B 7 t 3 B 6 1 x B m g K y t H i x F p x I y m M q l 4 E 0 - C o 3 E p t F 2 i B p x D 5 t L w o O q q Q r w D 1 s 7 B v k _ B p _ g C n z I 5 l f h m e y 3 c p q b j 3 Z 6 g c m C 7 m B B o Q 6 C h h B j t B p m B 6 u B 9 5 B i u C j j C 9 r C 6 D 6 3 D m g E r m E k r I q 7 I z y I m _ H u - I h t B - 2 O 8 h N 9 7 N z x O _ y P o 9 O z o N 9 M _ 6 H y 6 H 8 s G - m H 7 m I u v H _ x G p o I 2 w C o j D v 0 C 5 7 C x y C 2 t C k j D w x J k w J z 1 T 2 n F 5 v D q u H s - I 9 z B j 7 B n H j m E r E w - F p 4 F 9 x E s r H 2 8 G 2 l F 9 m D u P l i C u 8 k B o 0 P l m S k 1 P l i M v l I 7 x H 2 g L z k P t 4 S 9 t D y _ D x g C i g D x k D l R 2 W 4 m B 2 H 9 l B 9 Q 7 m D 0 H q K r F 8 p C x O y g B y K j H k - D g v F t 4 D 5 6 L _ g B p M o S v 6 C y 0 B h o C u b x G q S n e m z D r o F 7 P 8 m B w b g p D r 4 B x 4 B w 1 C - n C 2 q G x U 4 F 1 7 D z y E 6 4 E - z H l z C 0 t J 0 h B n q C n v a p V r 8 C m d 2 F p y B t E 4 n B 7 r B 4 r H u 9 B 6 u B m i B 9 5 B g x S - x E 8 1 B n w z B _ k F p m E l g M y 4 E x h C i u C o 4 E m I g s E U J k F m D 0 D v E u F q X n m G h V h V 3 G h N 5 G q D 5 s B 0 O h V 7 Z 0 1 D g I 9 v D u F z J - M h N - y E - _ E q t J n l B j a p V 0 X x r B l w D z J 6 s E 6 l C - Z i L t 5 B 2 u B 3 Q _ S v 7 D h a r l B 8 l F - M h V - U l f h V 4 S 7 M o g R 4 O _ g D t m E u 1 D 2 u B h V m o B 2 l C t f z C q o B 3 h C - Z o 3 C 0 c 4 u B 7 p C r f y X i T 3 r B 8 - F i I k L w k F h f l r B o c t 0 C q c q c 7 M 2 O m L 1 J 9 h C z J n w D 8 S i L m i B 5 Z 3 s B y P 8 2 C - 7 C r E 5 j J g u C 2 p M l 9 S l m s B y X 4 g E h m E s s E _ u C 1 E r M j a w c r y B _ k F 5 i W 2 u B - x E n H 6 n C m U 0 w C 4 i D w g D u c r y B i 3 C s 9 B i 1 D 3 x u B z y C 9 Q x r F 9 7 w Q 9 7 C 9 Z 0 m Y 2 q X 9 m H s o B _ X 5 y C t V n B 5 w D x 6 B k u B Q h x C 0 p E 1 g H n 8 L g q J g _ F t o E n v l D r j P n 3 h d 8 p 3 R u v f u l Q 9 v E x g h B f y 1 C i _ D k p E 3 3 D u C t x F 5 0 F g q G 3 n C u t P - h P 1 2 N _ m N t F x O y R y G j L x O w J o E 3 B v F t F z S p X 6 6 D _ M w C 8 C k B j I x X i V - H 4 G 2 G t Y - n B 5 D u B 0 B f 5 I 7 D u C 8 U r F h G 7 D u J 1 I 1 P p D r F 3 d k B u C g D d q E w B k B j L p D 6 E 9 P _ C 5 D o E j C 9 D 8 C w C v D w C r F k r B 7 L - F k B l G u B v Y 6 E _ C l M h G _ E k D i D _ C 4 N s K 6 E 0 G o E - L 5 T 1 S u 7 B o b 5 D 3 B x F w J u C 3 I j G 5 D u B l M d t F o E q H v w B z P 1 P 6 N 4 N m b r j B 8 C 7 I y j C 6 E o H t F y J _ Z 0 J 2 G y C 9 B y C m B r q D 6 2 I z - I m y C y C r x F z u B t l C h L n X 0 Q 7 S h i B 0 7 C s J 1 d 1 I 2 M m W q 8 F 8 R 1 Y f 3 P i D u W - i G l 7 L 1 1 K m t B m _ C 5 T r w C 3 P _ h F j U 8 R 3 P 2 7 B g D 0 W - D u K 8 E u K _ C r F l C u K q W 1 Y 5 P i D U y D i D 8 n H 3 i P q t P _ r C q g Y o l X o 2 U 5 1 K x - x B y z L z g H 3 n C q K h u M 2 j C - L q O 6 O j J w p E _ K 9 i N 5 - B l q B p q B j g C t 4 B 2 m C n M 2 j C l k N s O - m D 4 1 C r k k B j 0 p B 1 p u B j n z B i p J 3 4 B q k C 7 v E z 1 F g 1 C i i F g 8 Q 3 v 0 B v s 4 B q s 6 B s j 9 B s 8 - B y t P n t O t v M g t K 1 w H 2 3 k B j x C t h e n s F w o h D 1 k P x k E 9 j B 9 n R 1 w I n u D 8 o D h p F u s K q 2 E i 8 B 2 F m L h V y D - D 7 I 5 d 7 P m O k 3 B - I 9 Y 0 K - w B - j B 8 _ C v q B y K 8 u F i F s I 4 B 3 G 5 C r M o E 4 M 5 h B h o B s H n e u b r e u T o W 6 z B 2 7 B w 0 B s 8 B n v H 6 E t F u f m f s J 6 m B o b v M j x B 6 1 E v 4 D - P 4 H n M 6 7 B g s C y v F 2 1 E 7 p B s 5 M g i F o _ C 6 i T 4 r C o 4 G _ x B 7 I x U 4 1 E x w B 3 i G s m B o K w g B 8 R 4 4 C i h B 9 H 3 j D 5 T 6 j C 8 b o s C x M 3 w B s m B - 3 N n x J p 7 E 4 h F o 0 B y 4 G 8 j C _ r C r G s i O 5 5 C p 6 C r x G 7 k D 2 7 J 5 j d 0 o X w 2 R y I z r N 7 h X j t c r 2 G - G z q N p 4 J 3 i J q 7 M p g C h q z B x g s B 5 m k B z s B k 1 B 9 n B r G 9 Y 2 2 E 8 v B g 1 B z 7 G 6 y F p G w b j k D k q E j k B l g C 2 D h Z 7 e g n B 4 j O _ y L j q F _ q E 1 k B 4 v F 1 w M 5 w B w s C o w P w k C 6 X 9 G m O h E q z D t 7 D L Q _ m B g u B q r E w h G u v B 6 h D s 3 L n Z t i C - w H - r B h r B 1 2 F v 3 B k B v m O 3 5 C t 6 C q 5 V y h D 5 u L o 8 B q j w B r m H _ r T x x I k 2 B u u C y g G m q D p 2 G 8 t P 1 x C v Z 0 m C 5 7 D o l F y - F q X 8 t C h h F 6 h B l m E 6 g E s h D l z B t x B w 1 C n j N u q S q 4 G o _ C 7 l R w h F o 8 F 9 7 E t u D m 1 B l 0 C 4 7 R l m W o 9 b u 4 g B g g m B l a x n f i m v B q 0 x B j 5 0 B _ 2 2 B - Z u r I u u G p z E h 0 C q Y p 8 D _ y F 1 z H 8 1 D y 8 I l 2 G x 8 D - k D x p F s u w K 7 - B 6 t I i j Y m 5 M y o q C t 3 S 8 u P l 4 B s - Y g k C x q B y 0 B q h B - v E 4 4 G u 6 J 0 n H 1 t O s K s _ K x u D u z R x w C h k E g p I 8 8 Q 7 x B y W g X w 2 B j m B n x D 7 e m v C h 8 D o 2 D 8 1 B t 1 G w h B 6 u F o o I 8 j T 4 W j u L i h R h 8 K m - C s l T q d k 8 J l g C q 2 E _ x L h K q s H g - l B 1 8 C m 8 B g 1 C t - I 8 j Q 6 x E u 7 n B 1 4 D 7 n C r j B v 1 K _ _ K l U 0 z D 0 8 B 0 m C 5 7 D q l F q s E i g G h z E 7 z C 4 8 B k p I p R p o C n t D v G 0 i B i Y l 6 B m 2 P 2 g Z g w N g h L u 4 C j B x N 9 p F s u E 6 o B x k E - 5 D 1 6 B _ - D 1 V _ - C w x P p 8 E i 7 G y j L 3 m S y t I m 1 B 7 s F l o E 3 3 F r Z q _ D 7 o C m 3 D u l C r m D o t I g m F 6 9 B 6 h N j w D k v B j l E 3 - E w v C s t E 9 - G g s C 0 7 F g 1 C - 3 B 6 u V r J y c 5 r B 4 s C 1 8 r B 7 _ H 2 s D m t K 3 9 C 8 u C k c v V u 9 B 7 n D x y B 7 q B h 4 N l x C 7 w C r J y t B 0 b - k E 3 6 B u 2 C y v C 2 o B v Q r V i Y k v B 0 L k _ B w S x 7 K x k B z 6 C 0 s C 7 w C 3 w C j E w L z y B h s B o g D g v C h a g v C l U u r B 9 H m p D 8 n I s 8 B C n G 5 d v w G o _ E n L g z g D l 1 D g 7 T _ q k B i 6 Q z r q B n 4 D 9 w B r 9 C 3 5 F 9 h C _ O 2 u G k p B w v B g z F j K n p F o 8 G r h F j r F q x F z r F 1 2 Q l 8 X 5 g O q 6 p G 3 0 5 t B w 1 B m g u 2 J u j q g I q o l J x 2 u _ F l 4 1 Z y s h b 1 8 n n E p 3 j v C u - M 7 j j S p m 6 h C 9 o P h 9 5 Z k 1 l b n l j k C k 1 4 l D r 4 h s C w h x 8 C z _ 9 5 B 1 w 9 H - t 9 r B _ 4 w C w 8 m a m 8 v t B _ 0 9 V 9 i 7 j B t 1 v n B o g q q E o - 2 Q h v u n F 3 _ u I 5 v 3 L t 4 w m B 0 2 n T q g m h C 7 8 v J h 8 3 G l 5 i x C 8 _ _ 5 D n 9 C 9 8 u 0 J x u q 3 B i r v c h z i 8 K i v h C w y k 4 B 6 j s g K 5 l 1 4 G r y x 8 B 0 h p k B q j 4 g I i 7 m G w i - D j Q 7 6 4 u C j p R 5 u n x B 2 k u m G 3 7 P 3 U 8 n 8 L l s h 4 B p 4 o q B t v D w 2 j k B k t y s O x x B p 2 6 x G - 7 q B z z 5 Z w k l Y n 9 E i u 7 4 K 6 w g B r V 1 C m D 0 F 4 s E - Q n V v E 4 c m I 1 J v E 7 G y F 8 S m I i T w X i m C q L 5 Q 2 O i I - M 7 G 0 D 6 H w I 0 D t C z z J q 5 r C r 2 _ i F n 6 m 5 F _ 1 v l C _ y z Y 9 i g B 9 o 7 h D m 2 l j B 6 g 6 o E u y 6 B 1 n 6 B l p 1 X - 6 N 9 z 9 a u S p 0 1 m G - 5 4 9 G 2 p r W 1 p 2 s I 2 8 B l y H 4 l L x q P 9 _ S u t X u _ a x y Z 5 G 4 2 g B y w l c j l t q D v y - m C z 1 j e g o O s K S - M s K 7 I j B 0 F U u D 0 I j N 0 I n B r C w D _ B 2 c 1 C y F 0 F 4 B 9 E l B j B W m L N L w D q D 9 E q D r B z C 3 Q N 0 K U 8 B p B x C 0 O Y r B p M N w F 2 B f h I V s K 9 D r B z C 7 C 8 B U 8 E y D t C u I r G N p H i I u D x E t C p B h N h E p B 6 1 B x E g C z C v J u F 2 D 0 F 2 F J 8 C h B 3 J r B 6 B 6 S p B p C j B w D 4 B n B g C u D r B p B r E J y B j B w H p B u F z C U o E 1 C j B h E p C 2 4 V t V 5 C x E r B h N a 1 J 8 B n E 9 r B g C 3 C g C _ B y F z E - G t Q _ o B q L h s B 5 l B 3 7 D 5 r F 1 4 F q D g 3 C u 3 C l 6 B a z z C h n E o y F j - E r s F 6 2 D 8 i B N w 8 H u 3 L 5 9 N q q Q 6 2 L 1 l S 5 z O s 1 P r s F t k H 8 l C q 2 D x i C x 3 J r E u D q 2 B 5 f 2 H 2 1 x B y D 9 G o L 1 Q i L z N 3 Z v J k I x w D x 7 D 0 y F v 7 D 0 F 0 F g P o I 9 J g C m F g C 1 C u r D 7 J o I g C n J 5 C w L 7 7 D - _ S y - O m z K _ 5 H y n B s w G m v J m p B _ _ G r i J h n D 3 J y c l R u L 1 G n B 0 F t a 3 C J j G S 9 D N u F L J l C J 5 G _ B r C _ B 8 m F m 3 E 4 4 H v 2 K - j N g O 6 5 G - k E 1 9 C q m F w s H i T 4 h D _ v B t x C _ p E 4 x L 8 p E s - C 6 n B o F l E k j B 2 F v a g m C x C i C r H 7 C z J z G 4 B n B j B h B S n B i C 7 M s D _ F v B P 4 B _ F k L 3 h C x V p B 9 _ p C m 5 r U q t x v C 5 q w G 8 v i a k 7 1 C - 5 g R n Z y _ D x o F z w B g k C g c j s B L g _ B o Y g 3 E q 7 O r z U 1 t 9 C 0 q 0 B g t 6 K s h K w k 9 R 5 _ h R n g y T k 1 c 7 9 y M s g m B 2 q 8 r D 8 v x G 0 j g q B v u y U y 8 n I 7 J _ 9 E 0 j M u h O o 3 O z i P 0 i O 5 7 L i 7 J i 6 G v x H h x I 8 y L 8 4 O s z R u 8 T z w C z v v B r 9 r B 7 r n B r i j B k y d z h J _ _ D x y T i 7 O 2 5 L t z G g n M g m Q n q U - x G q i F y 5 Z y x c 2 v d 9 p B 0 3 H 0 v F 5 u D 9 i C 6 h E w g G z z H 4 7 I s 7 I - s B 6 L l b 6 2 C 6 O 1 f o t D 9 0 C k C l f - 1 J 7 k N y 8 B x i C g x K 1 u D u y D - L t G k T 6 t C w r D o d l j M 0 5 H 2 g L 7 o C - i f o h Z p z a h r h B y l n B x 1 u B 7 J w g G 8 r H t z I 3 7 C 2 F l l B m T k i B s 9 l B _ u B 0 D 9 M o c 1 Q 6 9 B j g B t l B h r C r 6 B x E i n C _ u B 7 J h Z i 2 B - Q x p C v a 5 7 C m I g C 5 j B t M z E p E _ d m e 9 N 3 J o i B - G r y B k v C y F - M 8 F l l B o v B u H 0 B 5 J t J k L j R t l B 2 v B 0 g D _ s E 9 l D s u C u 2 B w X s o B u L 2 X x y B 7 y B g v B 7 r B l j I s 2 B _ w K x 0 M j s B k v B u s E 1 n G 1 y E 3 7 D i T p z C u L 4 c p m D k t E 2 y F q v B 7 5 B i P t - W s X o S 1 r B n M 8 c 3 G 0 F h V 2 I j R 9 U z f g r D r V _ S j V 8 S o L p z C j V 7 h C h i C x k B q I 5 5 B n i C w c u p B 4 1 L l V w 2 B s r D - 7 D n l B h N s T k T n B w q s O u h a m I q I u X _ S l q C i I u D 5 C l V 7 G _ S 2 y F 3 J y L 2 X 4 F r m D y X _ B 1 C w F i L p V 3 f 0 F 3 t L n 7 K g P 2 F z E o - o l B k r 5 I 0 F i Y w v B n R q I u T w v B 8 c 7 J o F w D U _ B p C r B 0 B 5 C n B x J 3 J y F 1 J g C - D t C y o B n E 7 G n E 0 X h a 0 o B t f 9 J q I m I 0 F q T h R w L i P x f p 6 B - M 3 l B j R 3 J 2 F 8 O 2 F p a 0 X 2 D 1 E l N 4 s E n V 4 c 8 X 5 G j B z C a 8 B 9 J y D v y B i T q F 1 C 7 Q h R h s B 7 G x E 1 V 7 G v E _ B 2 F p G u c v E t E u D r B z E q L w D u D q c p z B 1 C 2 D 7 G r C j C w K z C h B s K i D r C y D y I x E 3 C s H y B t E Y p G g C o I 4 B 0 I 4 B 0 F r E w F i F W 8 B 2 D k I a _ C Y 6 L 6 B W l B a v E r E q D k C m G k C s D - k B i G s F v B 4 D y F i I i I n V y H h M g D q F g 6 E 2 h E y u C v h M 1 r B 0 s E 4 w 5 D s m 5 I 6 9 B n q V n m S y p O 6 y 9 B _ r D 1 2 J 1 g M r 9 N w n O y 1 D 8 4 c r s b n 2 Y _ x W l m S g 4 L x E h 8 K 2 B k i E _ u G y 8 I 7 n K z s L z - L 6 6 H 1 s L g s 7 t C i 6 j B k 9 k l H g s h K - h x D - u 1 G n 1 y 7 E t U 4 H s L n a k P q F 9 G l m D h q C s i B h 2 J y 9 B i i B z Q 4 O 5 Q g v B 5 Q 3 M w X t f 2 c h V s c j f h l B o o B 2 S j r B 7 s B o j B z Q h l B y c 6 O 1 J o I s I q I 3 J h R 4 F t C m O y W g h B h U q W j 4 D 8 N o s C l e t M x G v U j Q y K - L - L D 4 R 8 R 7 P 9 I m F u L p l B y X s X 2 O z Q q 3 B w - I 8 v C 6 u B 0 o B z M 0 _ D j e x - H u t B p G 9 q B 1 M 9 G z J l V h N 3 C h Q t C 4 F j N h a _ O h R 7 G 9 M _ S s r D o I h H i n C 4 F r V - y C 0 c l 8 C j l B h m D - 7 C 9 M 7 Q 9 G i Y u L j R 0 L y D 1 J k T 2 X v E Y w i B 1 C n H _ F n K 7 N 8 d g M 1 N 3 M v J 6 O v l B 5 J 5 r B 6 l C y c s k Z p y B 7 g 1 B y t G g 7 H j r C g 7 J 2 W m F 7 G - G q 0 B o b 6 m B g D h J 2 D 9 J y S 2 D h g C 0 H a s D 9 a 0 S 8 1 B 7 Q m I y L 2 W m 8 B l e 3 I p D 3 u B w n K n i B 0 Q 3 P n G _ O 6 F k D 0 j C - d 5 j B - L q y D o K - d s b m 0 B z n C v g D _ 0 C k h C 8 7 C 0 R o K y H l E r a t E 0 S 7 G p G 8 o E k 0 B w H g D - q B u b j 4 D y v D i f 1 9 B 1 O 7 p B r 9 r B l Q x a s 9 G 1 a g r E t i H 9 e m i D 3 f w I h p C h K m T 2 X 4 O 1 N j t B g e p K g I - Q p J i O k _ D h t D y o D 9 o F j Q 6 F t V 1 J v J n H 0 P j z D 0 P i I 8 F u W m t B j j D w Q x u B 5 h B m W p 2 F 0 F n l B 8 y D 2 j C 8 F o 5 E v z C g O q 5 B k 0 B _ K g P s q D 8 O r R v U o t B s o D 4 4 G y H m P 5 5 B j g C s z D i O 2 H 4 F k L q n C h V - J l e p M 6 F 9 M 4 T s w C m v M n b v J i T x U i 8 B j Z l N 3 Z l b 2 u M z N i h E h E g s C 0 H m T - k B 5 0 C w x G w 7 E - C r 7 B h f 3 _ E _ l C - r B 4 m F w L i I t 5 J x K o R u G - 7 C n g M g P v e t V j K r 4 B v G 8 c 5 5 B u r H - _ E s L s S u D _ F 6 p B j W 9 Z 2 X 7 G w v B p x C p k E 6 H _ 9 B o D 8 m B u o D l U o 1 B h U 9 H - 1 B - Y 5 j B 6 R v Y 0 Q 5 h B 7 3 D 3 T s m E k f 1 S r - B 3 3 B q K y r C 8 r C 5 - B v e m d t V 5 - P m q T y 2 V r 8 C t n G 6 h E g n C 0 p D 6 s C j h S 5 l N p 0 J o 9 H 9 1 O q 7 O 7 y T x k D 7 y T p 1 v B g 6 a h i g B q 3 k D k p I i x F p 1 H z 7 K k p O k i R 2 p k k B j q C 7 m E k i R x _ N z 7 K y t H n 0 J l 6 S 3 1 X h J g - D 9 g C 3 0 I h h M _ 9 O m q Q w 4 R j u m E s 4 E s 7 H t n G s t E n r C l E g 9 B 4 2 D w g G p k H r j 4 C o i B t m D x 6 B l H 9 h I t q L i w P v x T - j B p w E o D 7 5 D u 9 F n 0 p B t 2 F z k K 0 6 G t 0 E j 1 H q I l q C o 3 C n y C 3 h T 7 n D v m K h s L v J _ v C p _ C 7 z B l i I r 9 D 3 z B z 6 D o - F w 9 J - q K x g B 4 n F 3 9 D - 2 I k - G s 6 H u 7 I x z I r k H q u G x p j B 6 h n B - 2 o B x 2 o B x r F k u G 4 l F - m D j 5 B _ z D w i F o r s X h E w S - r B z h C s l C s n C 0 r 4 B g M u p B 6 1 B p f t o P k z N o 3 L i 9 I r o G l y D q g o B - o C s 7 O 3 r P 0 l U 5 u y U s p i q C 1 p r G z s 8 f k o n 4 B i C k L s F r K s w C 1 R l K r p C _ i E v m B 1 9 D 1 R - a w 1 B x H t K j D - s B w D z C 5 E r H v H i G r K g L 2 u B i L i - B - r C n k Q 1 R k 5 C x l D r w D 2 u C 9 l B p 3 G q 2 6 E x z 5 E t 0 3 I j o d g 7 r e u w n R z x w 1 B h 3 h M u q m H p l _ B x C z J y D 0 S 1 C 4 F 3 G g L _ u B m i B r E x C W Y a p B 8 B W G i C x C w D N N S S f a N L w F J C c 9 C c G Y o I y F v h C 6 u B 5 j H 6 u B 9 3 v M m 7 q Q t 4 2 K n i k S 2 D 4 I u F 6 D 4 B n B m F a n B x C 8 D t B m C - E 5 N 4 D 9 p C - M p E - E g E 4 B m o B 0 1 D u 9 B h F t W i J 4 w B x K u 4 B g Q h F 5 E i I t B i E s B l I Z - E q C 6 Q - X 1 K h S z B z K h n B _ Y 4 C o G s C 9 E 1 G 2 I s F z J g G 7 C h O 9 h F h D o C 7 E p E 4 I l D h D r W 3 t B p S l F I x t B i Z u G - O 9 S x B 6 I u j B y P p H - E 8 w B h h B - N l 0 B r H 5 N p H v C o C g I W o D h Q 0 B 4 O j W 9 Z 9 s L 5 r B 5 J 3 E _ W u P 1 C 2 O 9 Q u L j m B t V h N u I l H 1 M 7 e m j B k i E n g B 2 u C z i C r J k u B U y o B g Y v N v M 2 v C j o G y z F k X p Z t N j R 2 H 8 O _ 1 B y X 7 G t n D v N 5 C 2 i B s L n V i I 1 Q x J 5 G 2 B 6 K g C y F u c k I 2 F j K 6 F _ K i P p s B l E p e m F z E w 2 B 3 C j K 5 C 7 G i I o X h V t E x 6 B 0 L 0 D 1 J r E p E q C q C o G w Y n b l K _ L p K z B 3 R s F n K 7 C z C k C j D 4 E 6 C t K 5 E 6 I m G k C 9 a h F i G 8 I 5 N k G s B w C w C s B g E s B z W - g B 3 o D p 0 B u w C v H v b 3 R m M 6 D q G - C k C s D g M 3 m B z 1 E v b i k B 8 P 8 w C 7 R m G j D n F _ P 6 P 9 C r E v B h F 9 t B v H 8 I k M s C s C l F x H g e l 1 C h F 1 H g E 0 Y v H k k B i q B g J k x B 2 j D 3 R m G 9 C O _ D 9 E 6 B c o C 6 J t H 3 M g E s M 5 H u Q r P t O o Q j S s G j O k o C g Q q G r O l F k q B 3 W o M 6 w B x _ C h F q J l F x H w - H 8 P s q B m U 4 1 F x W l O y M j F 4 j B s C 2 a q G x K r z D p 1 C 4 Y j 0 B 1 7 B y w B l 1 E 4 Y t b w v E i q B z B t S o G o v H 4 Y 7 v F m C - C 6 p B 3 N j 7 B g M 3 j C 1 g B l 4 G i G g E _ l B p F x H 6 D m w B o r m C 6 L u c u d 6 X o L 3 Q o X g I h N w L 2 H - p B 5 3 B 2 7 I x J t J 8 d 6 p B 8 I 4 j B n D o C 8 I _ H p H _ H z J y L r C r C w 2 D 2 2 D 8 X 0 i B 6 c l a n V s X 5 x E l j H z J 5 C k F 8 R - I t G w H r e x M p B r B g h E x 8 C 1 e 0 L h b s y X - a 2 u B 0 c n m D s L r 2 G z f v k W 7 Q 9 l D 2 c 5 r B l N n E u - C 4 t B w K 8 R 3 j E q t B k n B _ X g T v f z y C 7 p C w 3 C g v B o v B t x D v n E 7 5 F w 9 I l p C 8 i B 1 l B 6 c x h C y l C 2 l C n l B w o B r 6 B u T q F j Z 6 b q P q P k P o D 5 C s L l a j a 2 O g L i U 3 4 G z 2 H k 9 B h 6 B 8 4 E 3 f 9 7 D 5 g F 8 i F n a 0 F 9 y C k 2 B 2 1 D m o B 6 h B o c y 1 B h y B o x F 6 L 7 M s v B _ c h a 4 c x f 6 O l l B v 4 F 3 M p y C _ i E g q B x 0 B 6 C q a y f n D h O n b 9 9 C 2 p B 3 Z u t C k 2 C z 6 C k p D s 1 C z j D z - B m 7 Q 6 R _ 2 3 B 0 3 I o i O 4 m B r U y S 6 K 9 Y r w C w K 9 w E - k G z k B 2 F 6 c q F q h B z q B n g B i X v 4 B p Q h K 0 l F 1 r B 1 f m _ B h K r U w b 8 g B 2 H t i C 0 i B t f o 8 G n l B g T 2 X k P v R q - D u O - G i 1 D 0 q H 2 v o B r 9 T k i K _ 4 D 6 t D 7 N y Y g M 3 9 D 6 D 6 I g G s D 9 r B 3 w D t f m r I p B u D 3 G 5 M 9 E 6 Y 6 I z G t C r M i h B j J y H q F y D 3 J r f 6 L _ D g E m C 4 D 7 M 3 G m L 4 S 8 S g i B m L 7 M 5 M s D v E k T u T i d q L 0 c 2 O p H n b p H u F h N 5 Q 1 Q 1 Q 5 E 9 E g M v C c 5 N _ L 4 D 2 O x J r E s Y 0 q D x R r H 8 I x H i M o C q G k C g G r H x H 8 I j F - E 4 p B h O j F q J 3 K v K t H x g B 8 L p K t H _ P 8 P 4 n C _ D k J 9 E n H 1 Q 1 N q l C s F v H z m B z m B - s B 2 I o l C 7 E r W 5 s 2 B 0 3 B 3 y D 6 p B l B v B 3 R h D o G 6 P z R 3 N y j B 3 R 2 3 B 0 p B h W z N 8 d u v H 3 N 9 m B g q B - _ C 1 b s G q C u G r I 2 y B j 5 E 5 c 5 X t I n S m 4 B 4 j B w j D j 0 B n K 6 S 2 c q L 5 M 1 Z 3 Q r K 5 m B 4 - B j i O t 0 B l D 4 C n D 7 0 B m k B l D n D 4 C 2 l B 2 E n F g B - C 8 D 6 D l b 2 d 2 P p W u j B i G - u F 1 m B v K j D s G n 0 v 6 B h t x n B 2 u B _ q q D l g x Z y h l K q u n e o 1 - 7 D k t p 6 B v 2 h M u x u D x K m x B i g B y 9 p B 0 - P y q C q 8 v C p P 4 J l T v L n F i k B g Q k J u a z L v I m E x W - R 0 5 D k Q w x C o k B 3 4 4 C r l 1 0 C h 4 0 m B z y 9 6 H g g 1 I 0 z y 0 B 2 i 8 K l j y 5 B x T 0 n m k K y i k E s m o g C 2 k i n B 0 y y G n v _ G 5 7 U l 3 c - 2 V 7 z r B o o l P q p 1 m C n 8 9 p K y s 4 h C 3 z q x B h k i s F t h j z B x 4 l r H k n l B z j 8 y L z 2 y 2 C 0 x 5 q L s 5 1 g E i h H p s 9 - N 7 v s v D s p h q B p j r p K 6 t 5 D p 2 o _ D 5 6 5 i D w j k v E 8 2 d n j u j D u 7 0 g B h g o 4 G v _ q B x p - 1 D x s 6 i C z 5 x O o h y 3 J 6 o x J m r r t F 9 n v K 7 h h x B 5 z 6 z E h 7 0 v L o s l 4 B 6 i 4 k N t w _ l C 7 4 - 2 K z s 1 0 D 3 4 0 i I 5 2 o E 2 y 9 B x x U 4 x x 4 b o 0 3 D s p m h B 7 x l q N 8 2 h C v k 1 3 C o 6 n n F v j H m y j r N 6 8 0 s B 8 _ G v y 1 E n 6 i E 6 w v F n H 8 L h b c c l 5 i E 8 q 5 D 9 p k E 5 m d - y I z n 5 q N l o j I i n o l L 6 i 4 j B y u y C 9 2 T s o 5 I z 4 6 I 2 p 5 I x E z 8 0 I 8 B k T z 4 y G k w x G _ _ u G u - u G 9 5 o B k m 8 B z m m G y h g G i 7 R - 9 5 C 6 g 0 F _ - s F u j m F 9 n _ E o t 0 E m _ r E i 3 j E m 7 3 D q Y 2 6 k C o D 2 B x o E r l - C u y t E 0 B p R n 8 y F i 3 q F u s - E 1 w 1 E t C 0 9 j F 2 v 0 E m 8 9 C i k F 3 4 9 E q m q F 3 v 5 F o _ m G 4 y z G r k B 8 b - 1 4 J 4 p t K 1 5 0 G 9 x Q h q g D 7 - S 9 w w F 5 o n F 9 h 8 E 5 r z E v 5 m E - 3 8 D 2 B p j p F 3 _ 3 C o n T _ i x G p g i H 2 y z H n 6 l I r p 0 I 0 0 h J 0 B l q v J j 1 X 2 n q B m - n B H C k - 2 K f h J t u 8 Q l 1 k R 9 z k R t u g R g D 3 w g G i 7 8 F k t 6 F l t 0 F r s 4 B k v h B s 7 p F l k k F q _ K 3 s 0 C 8 E 8 E q _ K 0 g B w g x N s u p M i W j C m w 7 L q 6 p D 5 j - B _ z v H p o t I k r F 2 9 g F 7 9 v L h 3 2 L l 2 2 L j o z L n n z L h w v B z y y E x g - K 9 D 8 i k I 3 - 8 H k v w H r 1 F u - i F 9 i 3 G u h p G j g q E - 3 D r 8 q F r F 6 p w H 7 k n K K t F v x 6 E l h o F w 8 N 3 9 f r 3 z P h w C 9 q 2 L m 7 B g r v D s J 7 L w - 5 E h h s E m 7 8 G 8 U K 9 t 3 D 5 p - D o x g D p 1 D 1 9 x E 4 p C l 6 8 E 1 - z C 6 h G C 5 C v z p F l H x j n J 4 y - H i 7 7 I q p n E 0 r v C x n 2 K q h G p j w H s 0 u J p g 7 I w q i I 0 t p H x z B 4 z 8 I m r 4 F _ l O r y 1 K j t 6 L q S J q s 6 E j t k F t o r F g u z F x s 5 F m u - F h r U 5 l 7 C o q p G i D 2 s - F v z g G 3 h j G r h j G l s y D _ 4 l B y r m M m 8 w M i F n h o G z 4 S z k _ F l 5 W y l 6 K 6 k 6 K g F n M h w 3 H i j 2 H g y w H t u s H z v E 1 k 9 M 4 y p M s H h U s 8 F m g 2 H q 4 2 J g q k J o w v I h y v C - x - E 6 v z E 7 8 n E o v y B n u Q 9 x k L y 6 9 M K M 2 Z 8 z g B t C _ K y o y C g k F r t q E C j B x x v H 0 m q I 8 3 h J p 7 7 J o O C s i 3 C l J 9 9 v F 9 m u C w h a w h 0 H u 8 m U 1 C j - v H p o t H z 7 n H 7 w i H o y _ G _ 3 2 G y j R u 4 o D i h l G N 6 F 0 D v _ l R 7 q 9 P l y - N h q i M t C 2 x 9 J j l d 8 2 6 F j q v M v r p L j 6 4 B 8 1 - O y D k 4 0 J m u l J q 2 x F j 8 K k p i I 2 D l 4 i F n 2 3 E 5 g t E t 3 g E 7 p 6 D v p m E 8 4 x E r p l B x 3 p B w 7 n F 3 p y F n 7 7 F 5 0 l G p 2 v G i j 2 G - y 8 G v 7 h H h J p l 2 C y w w C p 9 y C _ 7 - X i F i O 0 _ w F g D i F 7 4 2 W n G 0 u o H p 5 p H 0 3 l H y h j H 3 h - G - l 3 G 4 x c 6 z z C n s q G 5 I w B s m g K y j o D v u 0 B 6 N z w r N 5 m k M 5 v 7 K k B j i y B 6 b S q v h C 7 h h B 1 z l G q z L k v g K 7 z r K j i y K 6 9 2 K k k C i F 3 g o U n q B s _ w S 5 _ _ T z y x T - n C 2 7 Q 7 p l N i 7 j X 4 o 5 I s l n D 3 u n F 3 - 5 E 5 i t E _ p l E y 0 g B k n p B 4 B t B s 5 v O 9 3 s Q w l p S w 1 9 T 6 O W l g - N t k J 7 m u T 6 j 8 B q 0 3 J o v 9 U 7 G w D v 9 - K u z h L j - - K 9 - - K v V z l B v s 1 G q 9 m D 4 y S 5 3 t G g v n G 7 p h B y 6 h C 6 m 7 F x 7 y F r 7 r F 3 - N _ x n G o p 7 F 7 V 1 E i x i J 4 i o I k 8 g B s n 5 C i h 8 H i X o 9 l C 6 H r J _ 0 x D 5 e 2 0 - L - t z N 6 6 _ O H 3 n k Q m n v R 5 1 q S u n q B i g q K n 4 x T i F x h o Q 6 _ 7 C h 4 T i d - 3 m L - 2 3 L j v j L w l u K g C h g B t N - J s q h H i l v G s m g G 2 m U 3 y r C C C 8 n v G y i m H 5 s 9 H p q 3 I r C j z r I m 2 _ I 5 0 j C 7 y 0 C m w g K 7 0 r K j 0 4 K q 7 g L g l k L - D 2 5 G i O f 6 7 w G q t z G 5 j y G p j y G k 6 Z n 4 3 C 3 3 S _ R q v - C n 1 r K g g 3 K t q B q s 1 S u g _ S p 6 C i j r T 0 h r T 9 I n M u - _ D v 1 0 G j _ w U w H D n z p B n 2 - E m 1 g L s n w K y r j K 6 N h 8 o J k s 1 I - L 3 I z 4 2 E w k t E 3 n F h 7 E 7 3 9 B k B 9 L g k X q 7 B j y 0 E 8 C r F r i 0 D n 3 q D t w 2 H p c 7 o q M 4 2 v H 9 _ i B u 9 D x P 5 D n 3 2 E t 3 B 6 s g L p _ t D 5 t 3 D q 5 B o i m I - - h J w z p J 2 G v - w K y h C w g 9 G 2 - k H 2 9 t F v s x J h 4 6 J 7 8 G 1 3 C r m O 9 r 5 D K k B z 5 z G _ 7 S g j s M 4 _ q G h k B m i n I - D - v o W z r 6 V f g F q y 4 G p o 3 G 6 r z G l w v B 2 t 6 B s n u G s l p G j t l G t g _ F j G 0 h 7 G p t v G i j k G _ C r _ x F 5 n t F u 9 D 2 k z D m v z E l 8 n E 1 3 E r u t F 1 - n G Q - P 9 r y D n G m n t M 2 2 D p 3 v K n r i B h 7 2 C u z v F m i k F y 9 4 E 1 j t E o 3 9 B 5 3 M y _ 1 D 6 o h E y O t J 3 l y B 4 B t 4 1 K - U P q r 7 D 1 r k E x 0 s E 8 i 0 E 9 M 6 S t 4 5 C 3 q 3 F n s 6 R u D L m 6 t K E E i o r J h - y J y F x s i H 3 6 X 1 x p D 6 t m H u k p H t p i B v m 4 C t 6 n H h l l H 2 l h H u 9 7 G 3 g 4 G j q w G k g q G t v l C x q e 2 6 4 F 0 r v F n g l F 8 F m z 2 I - p 7 H m 5 _ G 7 t n H p m N p x 7 E z o 9 I 0 l 3 J 4 y w K j E 4 K y r k I _ 7 v I S h B l n _ F q r k G r p F 9 q s E s 6 r G z z v G j z v G n k u C m w g B g t z G n C 9 j D n G f y 1 m R 9 I 4 2 i M s q 4 L j M w K l u o I 5 x l I 9 g 9 H k 5 m B h s 5 C _ E m n - F 5 _ R w B _ C t 7 n G 9 _ 9 F s 1 a 6 i v G 4 _ j H r x 1 G h K t 8 t G - j 6 F 3 _ r F h 4 j C g 3 R q n q F C j z O - 5 B - p w N o g G w y j R 2 z j R 9 u 9 Q 2 o z Q o k - P 4 5 e 3 h y I n v u O h H 8 0 y L J - J k q j Q o 3 s O q p B r 5 q H m x F y 6 x E y 4 o H q v k I o F z q _ F p 2 q G x u 3 G n z k H s z o H h B s h 5 H t h g I 2 k n I p G s l j H s 6 l H 5 k n H q v o H n e - D x 5 r N h 8 9 B 4 j j F 7 i o N w r S 2 p h I 7 v H q _ _ D l 4 W 7 7 w U 8 o v T 8 7 j S 2 t g B 5 8 r J u u F 7 n t F m 1 g F t n C j 8 q F 9 h 7 E x o x F w s j G g x x C m l f 6 o q H s r B m 5 z N 1 g E i s 6 G h q m H x p T n 3 9 T j t 9 U h 6 c _ h l H n 5 i B 6 2 3 N - H g 7 0 F 0 8 l G r t 2 G 2 G 2 Q _ p k B t l i F m F 9 k 8 D y o j F i 9 m T r G m O 2 v 6 Q m 6 v I l y 0 B x i i S t 7 u S j 6 u S _ j C z - n Q t 1 9 R _ 8 u R 5 Y 2 s k J p 9 h D r o u B h n r I m x 7 H v q s H 7 o 8 G 0 2 i C 5 j 8 D 4 u i T v 1 6 T g s r B q i l E v z U 2 B t 3 t F m i i G h x 3 G z h q H k w N l _ 0 E 0 9 v I l i 3 E t l V 1 o s J p C k 4 z K q 8 g L 1 m p L 5 9 v L q g 1 L u - 0 L 0 x x L 3 q r I 3 - H 9 I u t B 0 s m D 7 Y H p j t B _ j r H m 4 2 O i w n O w j x N s H 7 I t w y E m - i C z r q E n 5 y E z o 5 E n k i F 5 0 m F l Q v t 7 E n n y F i l 4 F r 4 7 F 5 5 q B 7 x 0 B 6 6 h G i O 8 4 m G s 4 m G 9 - n G t - n G y n k G i n k G m p - F D 9 z 7 F m z D 6 _ j S q q g H 7 t m C p o F 0 0 j O i 6 _ M 4 r C n 5 0 E j 2 0 G x 1 0 G 7 i y G l w 0 B 6 7 6 B 4 w 2 I 3 7 g I l w b v 3 p D v N u j 3 H w 4 _ G - 5 m F v m u F 5 2 M q m 7 F j i 4 G 1 V 5 9 g J j H 5 g _ H 7 n 7 H r h o H g 4 x G 0 5 9 F 2 4 6 F 0 j x G m D p j h B w n 5 B y x - F y _ r G 1 h 6 G u o j H x s v H o h 5 H 2 u h I p G h E o r k G m 1 y B j h y B i D z y r M 1 z y M 4 p k C x s u E z j 2 M l M n G h 3 l O 6 h g O - 2 2 N 6 l m N 6 l 0 M h s 9 L k i O u l 6 C _ t f w 1 p K 1 p B r 4 v P 5 j r M o v C l n _ E v 0 3 E m k w E n 4 m E _ 1 - D m 9 1 D t u t D r t k D h 2 0 C 4 n B 1 y y D j n 8 D n J C l r p D s x z D 3 m _ D k p n E - o C i r E o F h B 9 6 4 K _ k 3 K v k B t h 3 F o - j B 7 6 i F 3 2 t F g z - F r r y G 3 - h H l m y H 2 H h B y g o B 0 x 6 B 0 u u G i 3 4 G h 9 h H 1 9 p H 9 i y H 8 m 2 H 3 l 9 H i D i D z l x R k 4 o C x r V 9 6 n D x m z J 9 J q T 4 m n Q _ w n P x u - N m j 5 M E C w k 0 F - 6 F j z a t s 7 L 2 k q M j 7 C i j j M n J _ k 3 K t w z L v l V w q r H m - z J n 0 g I x E m 7 r H j - _ C y 4 e 9 w q H i w m H g 7 j H z n 9 G 9 g 4 G r p _ B 9 j r B u I 0 w r J z _ 6 I x t p I g i 3 H 4 g k H 5 9 t G g s 7 F s r E 4 q n E t C h p y H z 0 r I v G x M 8 8 1 F 8 u k G 6 g x G q - 9 G 6 W z 0 q G 6 W h 1 s H g o 2 H _ 5 7 H 8 o k I 1 x o I k - p I f v w o I n U m h q Q v - n Q _ g B o v _ H u W w y y I s 3 s I 4 i k I k 5 4 H n j v H i 0 B j x 7 F s 5 1 G j C s 3 i D H - F 4 q z K h 8 u J p D 7 L y i z H u B u C x x j D u C m K w 1 i C z t M i l 3 L k B - H w 9 v C _ U u J u i _ B 7 t C k n j B 1 O y Q r c k - L 7 _ _ I i l 8 J v F w C 1 4 - F 2 m e x i s C r v 2 G g 1 - G n L m l B h j - I p n r J v z 3 J p o O 6 x o G y C w i m G i N 1 X x o B 5 c 7 B w 8 3 G h j n B 3 j p C 3 6 7 G s x 6 G 3 7 7 G v 1 2 G - 1 2 G 2 6 y G 2 C _ v l M u u 1 G _ g X l k w D 3 o M K h L k 0 x I 9 k u J n r H w 3 v H 6 s m L z w 8 L y p z M _ o l N k a v 1 y M x 7 o R 2 u r O l v Z t Z j s m B 5 o 7 C 0 8 t J h l i K u r 6 K k - q L t 2 9 L n C 3 x p C z 6 F g 8 1 D 6 4 q C s 4 0 K 1 n t J z r j J g v t K m D h g 1 H g z 8 E k l O _ 2 7 I 7 r v J 7 9 _ J j 1 r K p 0 4 K w 7 g L h J t e h - V j Q i D v r u B p M 7 r 9 M z y G y s 6 Q p 8 E s w N 7 t v J 2 y h B 2 l 4 E p C 9 5 7 J 7 1 r K y p 6 K n 8 l L 2 0 B 4 t g K 5 3 2 L 1 k 6 L 8 6 7 L g D j t v N 7 2 r N 4 5 2 K o z D l u y M z w C 5 8 5 I 2 1 s I 3 4 - H 8 t w H v t D v m k N k W o K q K 2 u m K j v Q v 4 y N k B 1 I 4 w h G u C y G u 2 O 5 D D u t i B - 2 v E i 4 F 4 g s M y z i O 2 Q m m E j i B y y t D s H 1 r 9 E 6 w z E u h r E 3 5 h E m K u B _ o n O r j r M y t z B i p t B i 1 3 G o r B q w _ F l 3 u G v F 5 B q r 7 B 0 p C 8 u w L k q q H k j W y v o G t k B l m c 1 m t B h B y r 6 E x e o O - 1 s L p 3 9 L j l v M t - g N h J 4 6 l H t 7 p H 1 x s H i w f 0 s - C w b i F q w k J 0 v k J w u h J h _ 8 I l G 8 R _ t j K _ v z K m s j K 8 0 z J 7 D 3 P 9 7 o J n 8 D y D x 9 - G q m 0 G p 7 r F i p B z r h G r 9 y F y u o F 6 - 6 E 3 k v E 8 H p i w F o x k G r k 6 G m D 8 q j H t k B 0 k Y t g p F - p y F n p _ F 3 k o G u o 9 B 2 6 O o _ r G 0 B C - v t H q n F i w 0 E z 5 8 G u m 5 H l x u I r C v 4 v G k p I h K 4 _ B x 8 5 E t C 6 n l I s p B r r g J g v t K t y z L u l 4 M p 4 6 N n _ l O 2 H - s _ N 6 t B h E 1 - g N g 2 t N y g 1 N g 2 4 N v w 6 N y 9 0 N v 2 r N h h s J w 6 J l G w q W t k D 6 5 O o z x H n x - K 2 B i u 2 H - u x I - r s J l q - G 0 p H j E x g 8 K u r u L 3 0 k M k 9 w M i D o 1 1 I z i 6 I l h 9 I p g g J 9 1 7 F l 2 K n - 8 I 8 v 4 I 4 w 1 I 7 I l M y w d 5 y 2 L 2 v s S q v m R w 3 9 P q H p x 0 H _ m g H 5 o 5 C o - X l g 5 F 3 T z h Z l X Q s 1 l H 5 r 8 G v x 0 G 3 6 n G _ C k j 1 D y g B u B k j s F j 4 2 E - F 2 N o K h j D w g B 2 0 r C D m K y 0 a 3 w G 1 i k N k 1 u E t F s J - 2 v E m 7 9 E s v r F x 4 l F 5 S r D 5 S 1 7 m M 2 G m B 6 w 5 E 3 p h F s - m F s 9 t F s p V 4 m g B 1 7 n C 2 5 _ D q 2 H 8 2 I z _ t C u C s s N _ a l 5 9 D k p k E o 5 w E l - _ E 4 M _ l p F 4 8 0 F k n K w 4 F x m 8 H y 5 B 2 G u h C l j Z y _ E 1 t G u r F v F _ Z i 8 C 2 s l B g a r h p C g a - 9 M m s l T p 6 j B 2 5 q F u w 7 G m n 5 H U r C w h m H 9 x 4 B 0 8 l C i 8 y I x m j J 0 j 3 J - u o K n s 1 K k p 6 E 1 s 9 C 8 _ r E p o E l 3 M 2 v C 3 9 C v R 7 a 6 - b k m t I n E J y v 7 G 7 o y H r 0 r I z n j J m y 8 E u 5 a q q t K 9 o - K z i _ D p _ n D j K l H j 4 8 J n p y I x q F v p y H 1 8 P - k 3 N 6 H 5 k d w l h E v t v J w 9 m K z 2 4 K k D o h k O 1 l u C 1 q k F y t m P _ k y P 3 h 4 P k g 6 P w h y P x j s P g F h e 8 q x B x l _ F i D 2 y n J y b w _ p I h i p J 2 w n J w K l U - x k R i n 6 Q q 7 h Q 0 7 1 G n s 4 B y _ K y _ s K n p 4 J 1 4 i J 4 1 p I 2 7 F g b 0 R H 4 z w G 0 n 3 J k 5 U t s - K u h B i z i T l m i O p l V h g k W j o l X m n B g z 4 I h v 5 C - u 6 V 2 i 4 V 0 3 u V 9 D w - 5 J o 0 w J - p B 6 n h I 8 r 7 I 7 D u B z u Y - d z z 0 H n 8 i G m D g u 7 G 3 9 1 B 8 _ i C w j F U q 0 D t y 5 C s 7 z E j E o 4 u F x g 3 F 5 n _ F 8 r k G s 7 r G _ r u G u h 2 G 9 4 w B o v 6 B h Q j x l G u m 7 G g m 7 G 1 7 5 G l 7 5 G t n 3 G 9 h y G i n u G u H 8 n 8 N q k m N u 3 7 B j 6 2 E x 0 v L j 1 w B h v j C y m B 1 _ 4 E o s x E 7 9 n E g 6 8 D 1 2 N o 2 b w r G v k k Q 0 o 6 E m g x F o 0 l V m m q V n C 7 p n D m - T r y Q p C _ t B y 5 l B 6 b s h B w - q L 9 i i F 0 4 t B 2 W s 5 4 N q 3 n O 4 o v O m 8 2 O 4 u o H _ h p B y - y O g y n O 1 k _ N 9 D y l k G 3 j E y k r E m 0 B _ _ 2 C l w s L s l u L 5 i p L w r S n i y G 1 4 D s y c _ w z K t m o K 7 I u H y o 4 L 5 _ R z j y F s - 1 X 9 D 6 3 q R u 3 H l - k C 1 p u E D l k D l l z N m - 0 N o _ 0 N t s v N o n m N u H 1 t r K u n g K i p z G 2 3 I _ q k J 4 u y I r 3 N m q 8 E t k o K r i v H o p E y k M v r P 5 2 8 D k g 0 D q 2 q D i j j D m i s D r v 0 D n m _ D m n l E w j F s 2 C z l i F u p 9 B p Q 0 t 1 C l r m B s 0 e y 2 C n x 3 B m h 3 H 3 q l H 5 V v m y I 2 r 0 H k 8 3 D 9 w O 3 p y H j u u B 3 s m B g j h F v q r F - u 5 F v m j G y u u G g 3 4 G u - C 3 n y F u y o H p G v g I w 0 4 I 5 y r M 2 s 0 M 4 9 3 M h 2 5 M 7 i 2 M w 3 w M 1 o n D 0 9 7 C 3 x G i h B 3 p 6 H u 8 4 H 7 j B h y G j j u C w 4 r C h 8 L v w 9 L _ 8 0 L y 2 q L 1 - _ K h p U 2 p E q i r H v q k H 3 r 8 G m q G n o u E 2 i p G 2 p 6 F m 4 w F t h k F w y D 3 g 6 H 6 v 9 G 8 s a s 9 n B - 5 P w W h 8 E j 4 B m i j H 7 t o I 0 n I r 9 8 I m z D r 9 l J 1 8 5 I y 1 s I 8 l h I z h k B k i O n s v G 8 C k p 6 F 1 p B h m u E r 6 j E 4 z B x y h K 9 4 b z u s C 3 7 j E v i N o x t D - 9 d p j N n y p B 6 4 8 F 8 z 7 L 8 w g L w i g K v w J o 7 T u - 4 B o H n o C 6 _ g V 6 o k C x i 0 I u b z z X 2 3 H _ q z G 1 v v G l t q G g 2 h G p 7 L t n r I x _ 8 H u 2 t H x 9 _ G z 3 B 6 0 a g s w H p q 2 L y 0 E 4 5 6 D m r m E j 8 x E 5 - _ E _ k B 6 z 0 I j 5 j B u r g E i V _ 7 g F r 3 u K _ 7 p K z h l K l x 7 J 3 1 F g 0 u V 8 w 4 C x w E x h y B v n - G t y 8 G n 6 5 B g j m Q p l w Q p m 0 Q 7 i w Q o - p Q 3 8 7 P l G v j G k 5 G y z 1 F s b u 1 r G 7 n C 5 Y 1 t m F y _ 3 F v v j C u l q B 5 8 x H 4 h r H m q g H 2 t 4 G j C 1 q 9 L x 5 n G _ u V x v _ J m m 7 I q p G o 2 C n p v M m w x N i t v O 4 W 1 k i O l Z r 6 5 B x t n B _ 1 i R v k E s 3 k B 8 o j H o h u H 4 6 l C 9 l V y 2 x E j E m 5 w H p k B k F j o y G _ l n I x p x I i q I w i i G n k e n 7 S - 7 v C m D y p 5 D l n k E 3 u s E 8 W i l h E - 1 9 E x 1 m F m t s F 1 z 0 F 1 h h B j 2 p B 3 1 4 K 7 8 l L h s z L 8 6 7 B x n q E x x k M 1 w k M 5 9 h K 9 j D m 3 i M g F 7 t s L w g k L z 1 K t q B w g 3 J o t g K n - h K j p m B l p s E v j l K h 9 h K s q z H - 7 E s 7 2 J s p t C 7 5 P r 1 l O k 7 0 N h r k N j 7 u M 9 n u B h i H n s x I j 9 v F l 6 N u g L v 7 5 B p C s q o D x e - 6 j D o v - C 5 6 5 M i i q N 5 8 2 N 6 4 I H y r z D j x B y m r H t x s H - v E w _ w F r w s H u k r H p i n H h s k H 6 _ 3 E i 5 G 6 g B 1 t y M g z i M x s w D _ y D 9 7 v P 4 y j O x Y g 5 z B _ n J m 8 J 1 r g D t x B l 0 0 F h 6 7 F 6 0 B r i i D 2 4 H 5 i o G r j t G _ 8 w G _ g 2 G u g 2 G 2 p J w _ p I h s r I v r r I 2 g n I i k T n G n v s L 2 z R - 6 5 G n n 5 F s 0 b 5 t 4 K w g t K t 5 h K 1 g v J 4 p _ I h v I h 5 2 E 1 m u E i 9 m E m K i s v D p w J l t D r y s D y t k D 4 r p D 3 2 x D n t G h L 6 M 8 k B t k s D 9 n p B u n P w 5 B 8 x B s J 3 B 4 l E u p C v 6 U t w 1 D n h U u s g I z h 5 I g 4 v J k z H z m j D 4 o j B 7 3 N y 0 j O m 1 l C v j E o i p G 0 h F 0 v 7 H w 9 D z r l I z n s H 0 x b - n n B o j X j n h L 5 4 m M q E 6 M y - 3 H 5 q t I 2 y C x x k C 7 9 t B v v W 7 0 k G 8 j 1 G o 9 k H y o 1 H x j Z j v 5 D 4 7 u I t l 5 I m 1 j J x F 5 2 6 E t r D - 8 G i s l B 4 _ K i l M 7 6 2 E y 3 t H t z h H k u h B p g u C v j l B 5 p B 7 4 2 E 9 n F 9 o 4 K t l - B - u E 1 5 o J 0 0 p I u g B g _ 2 D _ m l C z 3 E 0 u 2 D 4 p i E v i L n h S x 9 _ J 3 0 r K p C p 5 2 L z w H m F j h 3 F u v - F 1 8 v F n Z 1 1 v G y r G p C n q m B i p H J p G 4 q 6 C _ w g B j Z 0 K r k G k l T v p L 2 s C h E j k B u z _ B 9 1 8 O o 7 i C u r - F 3 r k P t u g P 9 Y l 3 u S v p U 3 x J 6 _ C h 6 C p z 5 M m 0 p M q x 4 C q t C y p n E m g j C g _ 1 F g w k G v 9 3 C j B g 1 W _ - U 1 4 n B g n C g j B _ o p C 2 6 3 D i i G g 6 4 R 3 3 9 m B 8 p j C v 2 6 D l v R - j x B n m W 5 j h C g Y g p v B m 4 C p x D p n s I - - E C n 9 y D n x D j 3 J j z z B k k 0 C h 0 Z 0 y S 0 4 t C t k I - 7 8 B 8 g G w y W r y 7 C 9 G p 1 M q 9 G g q 5 I - n _ B i 6 R r q C q 9 G o r Q g t E h 1 n B g _ B i n v B u v 1 B _ 3 g B 8 5 R u i B i T s g G v l B y l F h _ s C 4 y F 9 Q z C s m o B - n e n w 7 C m - J h 7 p C p V z z H 4 6 w C 4 8 k B h N x C j 8 j C 8 _ J r y B 8 S h 4 r D z y q L p 3 O - i u G 7 r t J _ _ t I 7 9 C g n a q 1 w B 1 j q B 2 1 F x t t N h k 0 M t q S m i V i v I g M 9 _ x C g v I u u M y 3 N m y X p q S j b - 3 i C 4 i N 3 8 Y v o t C 6 t D 7 t N k q s U 0 8 - S s x G u - 4 E 4 i K 3 t g B 5 x y B h x j B 9 u F y m - B p k Q k 5 n M 5 i 1 B 0 4 y C u - B k v E p 5 u C u 4 P l 0 B o x u K u w B 5 h F 0 2 q B y i P l s 2 B n b 5 N m 3 W y t m C g p p O z 6 2 C 0 7 L _ m z B 2 i t B m 7 w U u x J z 6 u C u k l B j k r E m 7 L 1 u h B t H g U s z v C l h 5 B G 1 3 I u r l G _ w 7 F q l z B 0 9 x G 3 h k G u n C g l x C r o r B 3 9 D h 5 u C 0 P p 1 E q 7 - D l o J 5 y D y Y _ u T n p E l j r O r 7 B 3 0 l B y n r K l n n J 6 q 8 B p 2 H j 8 s H _ r 5 D s 3 c q c y i o B 6 v k C r v - B 6 h N j v n H x 6 D q 8 f 1 s e i 7 V q u n I i g o J _ 7 G s i x H s h o L w w W l l z C r x 2 D v _ P k L i y F p 1 Q l l B 8 g D 7 l D - 4 v H g p 8 H p n m I 3 3 o B L h s i D s t J h n G v j I o - y P _ w h D 4 c z y B x 6 K 7 9 N g m C h q V 5 q w F n a p y 2 D - p C 9 s B x 7 F 8 L i j E i n q G m 1 - F - h W u 9 J B 2 t C - h W 6 h B 2 S 5 E 5 v D _ n B 9 4 K 8 t C g L 9 U _ 7 a g I n 4 F 8 s 5 D r h C o 9 B 9 9 8 G 1 3 v H i i 8 B W W 3 4 F p y E 6 S m L l k J q 4 k L w F 0 l 2 F 4 h n B 3 u 6 M o L o l o B j _ 1 K t l j L s y r L s x 4 E j 6 v B 4 o Y x q o C o q j P - h 1 F m l s C n l _ M _ h n H _ D o C m - s G 5 l p G o _ i G 9 n - F 8 D 1 z z C k M k G 8 9 o J _ p B m M x K x 3 u V y - H o 1 o R 9 R 8 P x w d h D r 0 t D v K B 0 g 6 D _ D m s k N p m 0 M 7 j - L y 9 o L o v y E u m m B l y z J g 5 2 I x z 4 H _ F G _ z u L c h u g J p - v G r - L r 2 - K 1 m _ L p f 7 v g I h - r I 6 O v C s g - H _ l z I _ i l J 3 5 B v m m I s D q s n K y X q o B l h 2 J h v - J t h p K m h E v l p I v 5 F m t 0 K _ t 0 K t w q H 0 - J s n x K 9 s s K t g m K 6 _ 6 J p j w J z E r v l C h 9 y G 3 z l P v h 4 N 3 m p M y i 4 K u y 9 J n E k m 8 L 9 i s N n J k p i Q 3 r x R p - 7 S j n - G g j q D j Q 0 H - g S h E z n s J 8 g 3 J 4 p p G u 6 M u y j K 1 k l K 9 j l K l j l K w v j K u W l U - m u I H 8 l X k 2 t B _ N y H j i y W y K p p x C H k 8 B q s h I o 0 w H y K k r h I y q h I g S z i y G r w v G 2 l p G o 1 m G o 2 h G p l 5 F 6 l z F t - q F 8 C k m k C g q G 5 r 9 E - 9 n P D u B 7 r l I _ 2 I t 8 x F 1 3 h F 9 H 1 6 I o 2 6 H - x x B 3 9 9 C o g 5 J 0 k 1 G i 3 q J h E k p 5 W r U 9 k V - 7 8 C 6 s C u z L 9 7 0 H k 0 _ H 0 H j i q X 2 8 - X y s C k _ n B 6 5 w M 7 k n Y j x z X l s 7 W g o z V 8 v l U z 3 N q K h - d q K n p U r z 4 O v h _ N 2 n 7 M j 7 5 L 1 p B z - c o i T u B p h k F y p G i 4 G s y D u B 6 E 6 E u B o r 1 I t 7 8 H r n C w p G r g j B n r 0 F v i P q x L 6 v m K 9 7 r J t 9 w I 7 6 E 6 t 1 F x 3 P 4 3 m B 5 2 1 B 5 n F j t 4 B g 3 h G - g _ F i - 3 F 0 6 w F w _ C 0 v g B j 4 B y i t K x 7 h K H o s C 3 i t W o s K 8 l o S g q i R _ r C p _ R o p E 7 s 8 B y g B - 9 f h 0 g N w u F x _ d 5 2 F n x B s _ T l 0 r M l x B 2 4 H r h g I y k n I 7 q u I x n x I o v P 4 3 a x 1 w D h x y J j i 6 G z 9 L q O p h 6 G i o j H l s v H z 7 0 H x i r C y g D z j J t 2 v H j k m I v r b q y N n x V g g S w k 2 C _ 4 l L s t i L 2 r n B k p 7 E j 6 2 K 6 3 5 B k m u I h j k I 0 v H h D t b r i F m j s P r u P k e _ 1 j W q w _ U x 1 z T h 7 j S 8 - G j 7 j L n t f _ - c 1 k 6 C q j l B _ u E p K i _ g B 1 _ i F 8 p Z z r 2 B 4 p w E t 8 m E i C 1 1 U m 4 7 P 3 9 u O j 1 a 6 _ 0 K q p m F r 0 U - a G p 7 T 9 0 r C n - X n W 5 k q C _ p Z 2 - c 5 i o D 7 0 C 4 q n B 7 z t D z 1 o C - 7 Q v w i B o k 2 D o l u I h y n F n s K x 4 4 H p 8 F _ n 5 R 4 1 j Q n w j O - 6 l M 1 z B h w i B j s C g l 5 F j h 7 G 4 3 B n 1 o C z w p M 6 m a 6 m n D h i m N i q 5 C _ y X r q G 4 u Y 5 o z G y 5 y C p 4 l Q - 7 Y k G 6 i K j 6 J x 6 p F j - i F 2 P 2 3 B 2 7 r B 3 h w B 6 D o q Z v j 8 N 3 m t C x j C 8 i N 7 i T q 7 E z k M 7 g 5 B z t P t w n F 9 E 6 4 P x u s B e 5 r 6 B P n t B l w 4 C 9 0 C n b 7 x 9 C n _ K u j E 8 m a 6 - I 8 - I 1 3 8 F 1 4 w F n p W h 3 i C p g 6 E n j Q m - I g M p j q B 8 i G y 6 L - l l F 2 7 V 5 y D n 9 1 Q s t D 7 p S 5 R 7 o v E 2 8 l E 4 d 4 0 w B g 2 x K o w B g v H 3 3 x P 4 w G m _ R y m p O t - z M g w C q j B j t s B n H q j B m w B m 4 D _ 0 - P 6 w G i G y j 0 D z h O 1 r y I 6 m 3 H t B v 0 a 3 i 9 K l K z N - o E v m B 9 9 K P u 1 u M m 3 _ K 5 h _ L 2 x 1 N 7 7 C 0 1 B 8 0 t E u s 4 E u F n q 3 E q s q F l B y l C t 6 u I 8 u B n z j J p 9 y J s u C 5 g y R 4 i l S o w x F - w 6 D y 1 6 S w D 8 B - g 3 M n n _ M g 8 4 M i o u M j y _ L o m v L 8 l 7 K u q p H u t H 3 C s - 8 L 0 p 7 K t s z J 5 3 r I 1 z y J t g 1 H x i J - 6 9 L 9 j h N j E g 6 t N z 9 l O 6 6 6 O t p s P r w M i l T o r G 8 _ 4 H 8 0 z K i 0 z K q z z K 5 h j B H h p 0 D _ 4 u V r m j V s 0 u U 8 p v T q q G m l r E r o r I j G 7 k 3 G - d j z 0 H n _ m H g 0 B t j D l C s 1 E 8 3 g F w i 6 E 5 - I 2 v d k m z H 5 p B 8 E 8 1 r C 1 Y 9 o 4 K 6 E q t P r - i B m h w B 3 9 R t _ r B j 8 g N g D _ m X 5 5 h H x u k H q j j H 6 i j H t p n D 7 g k E 5 z u D 7 g J 0 y c 6 g g C u r x N p y 4 K m 9 F n g o C l h s B s o n I 9 n 3 I 9 l m J n t y J 5 w H 3 l G q r E k 4 6 F m _ y I 6 - w J g l q K k q k L 1 p 6 L v 9 l L v e 3 s 9 M 0 m 3 D y y i B z 8 E g t - F x i j G k 5 m G 2 4 m G o 0 y B p 6 P j w 0 C n e 4 1 n F g _ Y w x i B h m c - l g J o O q n M l u 1 K 0 z n L l o 6 L s r m M k h B 0 p I x u x O 6 p m Q 2 - Y o - g L t - 7 S 3 5 w B v i h B m 7 o C m F 0 8 i N 5 t _ N o z L v 5 y C 1 n k n D 8 x y B v w 9 R 3 k b - n 4 X u t _ H x 5 y q I x t r - C 1 j D j _ 6 1 C l - g B r m 1 s F r h o E r w j C x s 4 B 9 1 K s h _ n D 6 7 Q z g s s H 7 Y u y l p C t _ 9 e t 2 1 5 D q q 8 E v z 5 i E y r n L j y s L x k z e g j F 2 1 5 8 C j o 8 D m y h C u p 3 O r 0 J x y v f 1 n 2 B g z i G - x w n B q d 6 y t E 0 k a g t M t q w S 3 - s N y x n M 1 k 7 B 5 v 4 X 9 D u i F n U 7 w C 7 - H 7 w C l x M v 1 3 H i 1 R u t t E v v r I 9 o x I i D - m g T x 9 o T w 0 7 R q 9 J n H m g r J n y C y _ _ H i g 8 I i w W t t 2 C u y 6 C m _ - L w y N x h C j u c 1 u z C 5 s i B m t u u E l u n g B 6 0 x q G x r 1 R 4 - p N 7 r q v C k y 4 Y i z t i B 8 h 7 8 F z 3 9 q C 6 w 2 B 0 x 4 L i 7 0 b r k 9 g D h 5 g _ B o y y 6 D q s g O t v _ 9 F z _ 3 D 2 w L 7 z 3 C x x 0 E m 9 o E 6 r t G u l i H t l 8 H m 2 x I y J t x o D y J r D l r H 5 B 5 S k y B t c h o B k 1 5 F j o B t F y r i C t F 5 1 s F g q 3 F _ g h G _ - q G 0 0 y G z 3 7 G w 2 - G k 2 J w j z E v D - w 0 V m i _ E k 0 j G q g l W 0 1 7 V 7 X 6 J 2 m D i R q a g m 9 G x 8 7 G 6 J 9 B q 7 K 3 l n H 8 l Q 5 v O l q 2 C r l 3 E 0 B v N u 2 h E l 6 4 D n m B j B h u r G 5 l 6 G q 1 B 8 6 7 M j u x O g 6 x L s n M m h 8 L 6 9 Q g 2 C u k 1 L y 8 i M 2 6 M 6 z j K 0 - p K 6 l t K y 0 z K y 8 Q q 8 2 K - v 4 K 0 9 Y 0 z R m n k G g D 9 D y g 4 F k 9 p F 4 j T i 3 9 G i 8 1 G y l u G y z m G _ r K 9 9 z I n y i I j 4 D t p 3 H p t Y g o m D 6 0 E q i z H q m B m n x B n x F j l C - t p E g j 1 E u 0 G 6 5 p B 5 - t D - u 3 D 0 G m B r l C 3 5 b 0 4 X l p Q _ z s E 6 k 1 E n y N u z n H 6 h 4 H z 4 k I m B z x F - l 8 H 1 l z I m w D x 3 i B v 9 B o f x O r F p n h L o 1 2 M - 7 G k k 1 B u 2 z J 2 s n J s H v w C m w V o l 1 D 5 m x C l s Z n e q 9 u B 5 r B h 6 B 0 2 q K 7 q s K 3 k p K v l p K z 0 - J t p h B u 9 t E u x u J 9 8 j J h w r D z x g E l w 2 R g x 7 Q q n 7 P k i D 7 q e h s w G g C 7 6 j G h 2 3 F 3 z p F v j 8 E 7 h t E - 3 w E i 8 _ E n j f y n 5 B l E k n l E 4 v t E s g 2 E u i 8 C n x I p s k F 7 9 o F n 8 v F 6 4 1 F k F 1 k E 3 z g R S i w 3 R o 9 - R 9 - h S 0 6 - R x n 1 R x n 6 H 1 3 5 B - 8 r Q o t B l 0 2 N j y p B i s K 2 x 7 H i u w H h G o 3 I 1 n R - D 3 j N n u 6 N o u n J z _ x B i 7 u R o 6 p Q k t B h - q F 1 6 h F o h 6 E h m u E w 5 2 C 7 8 f h 9 e m j C 5 _ t C g n B y - i E o p J s 6 2 K i p w K q t j K y 9 5 J 2 q v E 3 o u E p v E i 4 2 J i 8 F v w 0 G i z s I p t D - q g G j C 4 0 3 B _ k X n 0 v F q n l F r r 9 E w w z E _ 2 O m g G q z N 2 5 r H j 9 v H x 1 y H h 2 y H v _ S r 7 _ R r u 2 R k m 8 B r 0 2 D 9 w i F 6 x S 2 6 t E w D j l J 8 m v B j o K - 5 B s r s G 3 l w G u 9 u G y v x G w 1 k C 4 n T 3 n r C 4 _ Z 4 g U x l j I 2 _ h J i r 9 D p q t B 8 h _ K x J _ w q K l v 8 K 5 y w L _ y 8 L s i n B 5 G o v 9 B w g a u l 5 I t E v w m B u k 0 R r 5 F r 6 1 O s u G 9 4 3 I i i 2 N y k t 8 H x g v D l 0 j J u k 8 0 N j w a l o f x 8 C 1 o 5 J v p N 2 8 k G 5 J i 0 1 W 7 i u R w s I - y k V g k _ T 6 p y S 9 2 9 Q o 4 j P g k m B - 9 t G n E y r y E h 5 9 E 5 1 t F p 9 7 F 3 2 q G w 4 4 G u _ l H z 4 B 1 0 q G 9 t n B v a r 9 s E s T o y h F m 3 4 E m o y E 2 9 r E 2 L t u 0 L 6 7 n K t C - r 9 I 9 q y K 3 e t C x 9 9 L r 4 v N t G x i p R z k 8 D t 0 0 F x k j G u m t I v w o M g g 9 N 1 Q 9 k s B 8 r x F 2 p u N 6 l s O v m l P x y E 2 8 9 J l 7 l K l p s K 7 4 n H j l J _ l x K - u 1 H s 9 G n s s K 3 - l K w r M j m l H 4 m h H 7 f t 6 B 2 - k G p 7 _ F u g K m r u M k 1 y L 9 z E - l B 4 k 9 E i p y E k 5 L g g V 2 _ v E g g w V s 3 6 C 5 h v I 6 x 0 U j - y T g s M u s y N w 7 j R 1 E 6 p - P x h n O t R E q p 5 L h 8 y D m 1 h L 7 J p k I l 6 2 U 2 i B y D u t 2 I x V w L 7 g m K v 0 Z 6 h E h _ m C _ X p N z y 3 F 6 8 H l 2 - B _ n h H u I _ o B s m 0 O 6 t E 3 7 8 K N J q h y D 0 D r R i p 0 O 1 3 l N j K J z 3 w N C 2 D s g V 2 D 4 L r r n F k X k 4 h E n y I 5 l d j B x G 7 x 5 F p p t G r C o F v j 3 F 4 _ m G g 0 d 6 k k O t z 0 B r p - G k F r C 1 g 8 S m _ l U 3 z r M h q m B - m - V k n B n C 3 0 X S k O o 8 z J i 0 4 C v h l C x 0 7 J 0 h 6 J S D 8 k 6 K x v 4 K 3 9 x K y 6 p K r u 8 B 7 u l D g 2 z J q r k J h _ z I q K h M t i v H k o g H - 8 x G g y h G h j E 4 2 I 1 2 y C v 6 l E t o - D l 0 t E 3 r 4 E i 0 k F t g v F 6 2 5 F 8 v j G y r F t - x E 4 _ E y 5 - K j 9 u L v z 8 L 8 p l M 1 X i N q _ 2 M h r 8 M 6 4 h N i 2 x C v w h E 5 u G 9 8 I - 0 w T 0 q h T w V Z - n 0 B z s I 8 y q H v 8 j H m 1 6 G Z n s 9 B m j H g 4 X m v u B l 3 s G 4 z B m h F r n C o H h G 3 5 q D 5 - G u u _ E o K j C n 8 z I x 7 8 H o H 1 I 8 C u B 2 R 0 0 0 N 6 E 3 I m 4 Z 2 R o K h h t B m W h G q k z F 5 q m F 5 D 5 d v j B 7 T 7 q 9 E h y g C o 7 i H 0 R u C 6 4 j L 6 u z J p D 8 C n p 9 E z S z P h 6 7 D 2 9 o B i p S 6 u n H i i _ B x 7 a i n 3 F p k n G n g 5 G q p q H p y N h z n I 5 p Q w x 3 N 6 k S k t 7 B l 7 b n u x F r u q B x q 0 K 3 m _ K n 0 k C 2 o g F l i B w q j I y q k B - 7 I - t G v x J 6 j 9 B v k l B 5 x 7 F r - x F n 4 D m l 6 C h v H s p E 3 _ e n s 3 H z r s H p _ _ G y 0 w G 5 T l 7 E n h k B _ 1 1 P t g k B w 0 U v u I 6 u s B _ C q l X j l 5 F y 7 B z x G _ 8 _ M 9 g 7 C 6 m B 5 w 5 M h g J 5 8 2 I 2 y q L o 8 s K - n U - m u B 7 k - B 0 t e k m t C v Y q j C 8 i w B h 9 - D 0 _ K 9 - q F y k q B 4 3 O j x u S o 7 i E 2 9 m E g o J l 4 P g 8 F 4 k z H k y 9 G 3 s 0 B y g y C i r h C t o F 9 z v C 6 r 7 I 0 4 p I h 7 L l k 6 H 8 _ q H r u M j k 7 E w r x E 9 3 P 5 u E t 0 8 C 6 v c s u m G w h 1 G z y r H x 8 O q 3 0 B 5 5 _ B 9 5 b t v 3 D r 4 c o i W u n j B i m E y p k B k w r F n - 0 M q 6 z N x 5 z O _ 7 j C _ 9 K 4 w L q H _ 6 n B i 2 8 F 2 j t E 6 z B _ n D j e n l l B 1 4 s D 2 m m M q n - L j z 2 L p g p L 9 D n q g P k 1 j O q l 6 C 3 - 3 D l p 9 L 9 m 4 K w s w J 9 8 7 I - - j K r c v x r B v m Y y 3 u E l 4 E 3 m s G n 8 G - 5 l F 8 - L 3 3 k G h r n K 5 x v Y x j b 3 u I 2 t e i t g B x p Z 9 z 3 C 9 9 d _ j X q k M q w y B m j C h 1 F l h k B k W _ h O 7 9 f 0 y k B x o U n 4 D - T 8 0 o C i g Y j 1 K 2 5 Z 0 1 w M s 3 r C s i 3 D o g u L r q 4 K v x _ J m o k J C 8 0 p I 2 y t H k x R y 5 z B q j s F z m a y r 2 B i q S h G n j D h v T u 8 p D s i 1 B 1 j l B k 1 l C u 4 Z z j l B l C z x p B v - 3 D 0 6 u B V m 8 F p u 0 B H y m B p j N u t N p j G o k k G o 4 8 F h - x F x 0 o F u u F 9 q w D 9 h P y y D p n L - F j 1 F z t s C l - c 1 9 R 1 - 2 B 9 i D r j B h w C l 1 q B p - 2 B - h K 0 n J 3 B 0 r C g u i B p l m B p - G _ n D h r 8 B z l u B 0 N k h F 8 r C 1 g 7 B h 1 w B l p s H i q 4 G s g B 8 x R 8 s B 5 m t F p i 7 E 7 j u E _ z 7 E u J l l C g i _ L 6 2 z N 3 i L 5 B 3 8 t B w C m 7 B 4 z l B y j Q 8 h r O y G y 6 n B u 4 z B K l C 1 o g P g k 8 N - k z B n 2 S u n o H z p B t o 0 F t p g G 8 t y F 7 h B h o m F r 5 k B v 6 U s r K 1 m r K i z 4 H l w B & l t ; / r i n g & g t ; & l t ; / r p o l y g o n s & g t ; & l t ; r p o l y g o n s & g t ; & l t ; i d & g t ; 7 4 3 0 5 4 9 9 5 1 8 8 6 6 5 5 5 3 1 & l t ; / i d & g t ; & l t ; r i n g & g t ; 9 y 7 8 _ q t p h D h 8 7 B w 0 r K u k 3 E q m V 1 g v B o z B 8 v _ B 4 k g K _ s N 0 m Z 4 5 f p m 7 H g C 4 x n G & l t ; / r i n g & g t ; & l t ; / r p o l y g o n s & g t ; & l t ; r p o l y g o n s & g t ; & l t ; i d & g t ; 7 4 3 0 5 4 9 9 5 1 8 8 6 6 5 5 5 3 1 & l t ; / i d & g t ; & l t ; r i n g & g t ; o - w h 1 3 s h w D 6 3 0 E 8 u 3 H r p z H r i r H - E 5 r _ I 1 3 I v _ 3 F 9 g k I q y X i 0 y H t i B z X o 7 2 V 2 J h 1 p E q 9 v H 4 q m X y y h X t v B 4 J g o h T 9 t 2 S 5 p l S v n w R 8 J i W u r v D l n U x x H v 9 3 C 6 k - D w r E 1 s y F j 4 l G 6 H l E z g 6 M l 6 p O 8 z g H k o 1 B 1 v 4 Q 8 8 i C k 6 v E p y y F w 0 r E p w D s p i G 2 4 p G 3 j w G t o 1 G u r i G & l t ; / r i n g & g t ; & l t ; / r p o l y g o n s & g t ; & l t ; r p o l y g o n s & g t ; & l t ; i d & g t ; 7 4 3 0 5 4 9 9 5 1 8 8 6 6 5 5 5 3 1 & l t ; / i d & g t ; & l t ; r i n g & g t ; l q m 3 n 6 i n v D _ n t D 1 F 9 v _ G 3 6 z D p k U 9 5 d _ h g C 0 1 x E h _ z L 3 y 2 D 3 h 6 B & l t ; / r i n g & g t ; & l t ; / r p o l y g o n s & g t ; & l t ; r p o l y g o n s & g t ; & l t ; i d & g t ; 7 4 3 0 5 4 9 9 5 1 8 8 6 6 5 5 5 3 1 & l t ; / i d & g t ; & l t ; r i n g & g t ; y h j k _ 8 o 2 v D l 4 l B z u x D g j C x t o D 3 7 9 C 9 - n O j q i Q h w h C s _ k F u j - R i q 3 M i 3 G w i n O 3 h k M 5 5 E - i m F - q - E o v 1 E 5 g u E s 4 m E _ n 6 B j h N w z B i j M 6 C 2 t F z p 9 E o - j G o v u B _ m N 8 u 2 D w C k B u 5 s C v - s E r R h 3 1 H r u 9 G _ x p G 6 3 g H 5 y 6 H h u x I y 3 _ H i 1 B k D 5 w E 8 W l E 0 g Z u w 9 U v E 4 j v Q 5 9 p B t k s I z i h Q p n x P _ 1 - O o - 2 H _ 5 e x o p N p z B & l t ; / r i n g & g t ; & l t ; / r p o l y g o n s & g t ; & l t ; r p o l y g o n s & g t ; & l t ; i d & g t ; 7 4 3 0 5 4 9 9 5 1 8 8 6 6 5 5 5 3 1 & l t ; / i d & g t ; & l t ; r i n g & g t ; h x j 2 h y _ v t E l 4 7 H y k s J 6 j s J p y q J h w n J 9 t h J i q B j D p p J 3 v C h C 1 2 c w 6 z B s o l F u B _ C g j 1 B 4 R s H 0 3 l Q h 0 0 O 1 6 z I u h O - i x C m r s C 0 2 h F _ O t f q h h H y u C 1 t 3 F 9 Q 8 O v 7 u E & l t ; / r i n g & g t ; & l t ; / r p o l y g o n s & g t ; & l t ; r p o l y g o n s & g t ; & l t ; i d & g t ; 7 4 3 0 5 4 9 9 5 1 8 8 6 6 5 5 5 3 1 & l t ; / i d & g t ; & l t ; r i n g & g t ; k 8 - q x _ - 6 x E i q 7 C m 9 l I k o g J s C 7 H 8 - 0 H 4 k D p z z G u m 9 I n k 2 G t p H u M 1 B x i 9 F h t p G 3 t r B i p 0 I v 0 h J 2 n s J m v 1 J j 8 i C n 6 6 J v o 5 L l s I z l v P u q p P g 6 o B 4 s P r x X V m K - F u B 5 9 3 D v 3 B 6 o E y G 6 E o g k G 2 1 w F K l X 5 v p B i q i C 6 2 8 M 2 D 5 h q C 7 x 1 E x x 2 M 4 i 7 O q 1 6 Q x 3 3 S y o p E t 2 g G r 0 6 V _ h _ W p G 8 y L x i t G 4 n 9 J h k G i r x F s 6 b n l 1 E j V k L 9 Z g I 2 w r E s r 4 E 3 z k F m r x F v C r E 8 3 u G y 1 7 G j V B j _ W x C t r t B & l t ; / r i n g & g t ; & l t ; / r p o l y g o n s & g t ; & l t ; r p o l y g o n s & g t ; & l t ; i d & g t ; 7 4 3 0 5 4 9 9 5 1 8 8 6 6 5 5 5 3 1 & l t ; / i d & g t ; & l t ; r i n g & g t ; _ u 5 r j g 4 3 w D y p k H _ T i 2 5 B p n F g 7 S s m i D w z T i x f 0 v v E 7 _ V 9 i d s 0 1 I & l t ; / r i n g & g t ; & l t ; / r p o l y g o n s & g t ; & l t ; r p o l y g o n s & g t ; & l t ; i d & g t ; 7 4 3 0 5 4 9 9 5 1 8 8 6 6 5 5 5 3 1 & l t ; / i d & g t ; & l t ; r i n g & g t ; 7 i s 7 9 8 m 5 w D 3 b q C I r n y P q j k Q - k u Q 2 p 4 Q o G o M i s r I u r r I r 5 G t u 6 F g 3 i I r 6 j B k o i B v x 5 H r i B w 2 j J g 4 m J z F i 9 x I 2 9 x I - 3 C g _ p N k 6 - R u j r H z 3 J v u 8 F g 3 D - 0 i E 0 t o F - o _ E h s z E 3 5 m E 2 4 7 D i p 7 D k q n E o 1 B & l t ; / r i n g & g t ; & l t ; / r p o l y g o n s & g t ; & l t ; r p o l y g o n s & g t ; & l t ; i d & g t ; 7 4 3 2 2 3 6 2 5 9 1 2 6 2 8 0 2 2 9 & l t ; / i d & g t ; & l t ; r i n g & g t ; r 1 p u h v 1 p t D 8 6 q G u l i H D 3 T 9 v - E u z 7 E u C p D - o 7 J p D q 4 _ D 2 z 3 G 2 s y H v 1 z F j q q D n n x J 0 _ w B p 1 f o 2 5 C p g E g _ v C 2 G z O q n q H h L p X 4 k f p D n y P q E m y C 1 l _ G 4 M V u y H u J y G y 1 5 C 5 0 V h m Y q r l B s k w F _ w g D l x 1 D 0 9 8 G 5 4 l F k z p J 0 r _ D 3 p x J 9 2 h B - o 2 E 2 k t D j t h E r 2 V m q c l r w I 2 1 6 I y 1 g J w 3 m J 9 i n B k q l P w l t P 7 n r P i x h P 4 f i R 5 i R n 6 2 B M 6 G n 8 I D w y B - g E i 0 g D w q c m l B 7 t G 9 4 k L 7 y N 2 j W m 2 T 7 9 y P y y B u f z s _ G o s i H i 4 n H 1 j p H 1 l s C u n s B g w q H w w q H 2 6 n H p I u 9 0 I - q v C t v 5 B m q p I o _ 9 H 0 r 4 H z p p H 1 0 _ G y _ y G t 2 P u 1 3 E q j v E 9 v B 3 s D w q q L y x 6 L y m 3 N g s 4 P 4 q B z x x N n g o B 5 h u H k n 4 P - p y Q x 9 F g y 3 S 0 _ o T m 3 x T 5 l 7 G i y s C x s C h h B j 4 l H h i j H o i - G x j 7 G 7 m B z 7 l Q 6 i o P 6 P B m _ 5 L 6 _ x G u v T 3 p W w h 7 B 2 5 C 2 3 W x k m N g 9 i G h 3 u k B y i c _ j B 6 _ i J v u 7 I l o H h D - R k g i B y g J r h Y l t 6 F - C n 0 i M p 6 0 L 9 o 9 K h w m K 3 v w J t q 1 I r m I q p m F 8 l 8 G i C t 2 0 B 4 D k 8 n C q t n 4 B - 7 F r z h G 1 p W l u e 2 i k F q p n B 1 j C k y 0 G s 8 s G t 0 h G 9 8 3 F 9 r C l 9 1 H x 7 i H t g r E x p G 4 - 4 F 4 2 C p k 1 H l y 0 I z Q i C 2 5 r J 0 7 q C l _ z M v 6 n B m t D v l 1 C 7 2 i D 6 6 j E 2 w 7 K y 1 q B 1 r w H 6 d 6 o 8 O p H I _ j 7 E v B t 4 G v B w p q G p o 6 F y r m C r 5 7 C u 9 R z R R i w 4 O t p t N - s P o 7 m H 8 0 F o 7 w I 3 s B l K g i l B 4 r J 4 r n E r 9 P _ - j K y 3 u L j m z M 0 6 b _ q D 0 r 9 F - 8 S t 7 z N 8 m s O i t - O 3 g x P q L s q r U w 3 n R g t E z 1 t U i v i U 1 C 7 6 y G o _ U w 3 h L 3 _ y K l 9 i K l l w J 7 - 6 I m l l I 1 m w H r B 8 _ G y x 3 C n 4 i E 2 q n E 6 9 z E l E k c v s p J 5 3 p B 1 w 3 G y s r H q w h C j z 8 B 9 x r I h m 6 I 8 1 n J 7 v 1 J j 3 7 J y 9 z B u o m W k h B i D w 8 1 E h Z h Q o 0 R o x V q z 4 G l _ s R w H p U v x 0 B S 0 b t w o B o 8 B p k D v 4 B l k B p g C n n b p 8 9 R 9 8 u S 4 o n C z i m J - w w E r i v M i F o 0 u F h k B k h B 4 y 4 I _ n 1 D o z j B _ g 6 P 1 s 1 J 4 m X 8 w e k D s s 6 C 2 g L _ y 8 N 9 p L 8 x 4 L 4 7 m B o l 4 F g u 0 M y k - M k n B p M i 6 u U y p z U i - - B n r 1 J h _ _ T g D k l t M o l - L s H w g 6 K 9 q 4 K 6 9 D _ s z K r j E w y R u B r 7 s G r 6 v Q x l - B q n H z 1 h K y m h J u 8 4 D _ s B w w m G 0 s f x 3 9 B m z l C r _ p E & l t ; / r i n g & g t ; & l t ; / r p o l y g o n s & g t ; & l t ; r p o l y g o n s & g t ; & l t ; i d & g t ; 7 4 3 2 3 5 9 0 2 6 4 7 1 4 6 9 0 9 9 & l t ; / i d & g t ; & l t ; r i n g & g t ; z _ j r z x 7 t m D g k 1 H 8 r o G l t G r D h g E 3 w r E p D o 0 x I j l u J m 8 o K v 3 k L V s E j j o J h - x E i m g B r 3 C q 0 y G i 6 3 G o 8 C x g E l r j N 2 v m O K 6 Q r X _ m y B g z H x O p 4 h I 0 w y G q 4 F j o B t 9 w K v 5 u L 2 l s M r t j N h 2 B l 3 q N 7 m 9 N p L q r F 5 r w B y s 8 D x j _ K j 8 u L n w j M p L p D g l e u C r 3 B 6 U 8 C _ 0 E 5 t y E m _ o E 3 5 7 D g j s B v - Q q l D t - j K h 3 u L k r F 5 h B p 6 U _ e p D l m 8 C n X x O h p x F i _ g G o x y G 8 Z k _ q G _ 7 C 2 Q v F 7 h 8 I 9 n u J 3 6 9 J l 6 t K t o B X o y j G u q o C p L v D s 1 _ F m k h G 2 J x c K n z n I l k 5 I 6 0 m J g _ y J l 4 6 J n o k K s i p K g q s K v g G o 0 I h x 7 D 4 u l B n q o J y m D M 1 l 5 I j 2 B q h v D 2 p V x i p H m l t H - o x H 7 c l w n K 7 w n K w _ l K q 5 i K 3 6 i B s 7 s E x 2 0 J w _ p J 4 6 o B g m v D 8 J w p k D g H 2 G 9 6 g O s y B w C k z y K n u C w 7 6 H x 0 n I 6 5 x I - n v C n 8 _ B 0 9 N 6 y u B 3 c t c 8 v D 2 G o H _ u o M u j q O u y C 9 n h F 8 w r F 6 9 0 F 9 5 - F 5 O w r B u 3 v M p i n N - S h u G x 1 j H 7 h p H x - z G k a v g 0 H z 5 2 H 2 m 4 H 9 z 5 H h _ _ B t x 9 B 9 7 2 H 5 j 0 H z 0 u H 2 y q H y x i H g 1 6 G s v R g w r D h h q G h p B g v g F y v 1 E 6 i v E q 3 k E w n D v I 3 u u M 1 _ h L g 9 D F 5 L 2 9 5 E 2 5 m F m x 5 F 6 3 q G j t 7 G - r r H g w 6 H g z k H 0 q B l F h 0 9 K l _ q L p _ 7 L 9 6 i M u h o M v 4 m G 3 x i B n o t M g v r M 4 j G _ Y m l 2 D h F g k E w n s E i 0 7 F s m 5 F h n z F w 4 D v z D h u o H 2 s k H g 8 E s 0 7 F 8 x G k U x B t u P s j P q w D j 7 b 7 s q D 8 2 9 H u E w 9 S l I p u C n 9 h V - 8 r W k a 2 o 1 G 1 l 5 G r h D r - B l p s H q h 1 B 3 - 2 B 7 i D t 3 B v 2 1 M z O v r 5 D - p j E 4 2 u E y v 5 E v o h F x 2 s F v t q B l r I 7 p Q u l 8 F 3 w K 5 g E 8 7 z N 5 l C 6 4 F - w 3 D q w D y r q H o y y H r q 8 H m t j I t k Z 9 5 t E - 1 B 2 y C n L 5 O 6 v s N o g M 2 y k B l 5 x H i b m m l F m g 6 E - k u E s 4 g E w Q 0 v D 7 t p E 4 v D w h t D u J r F 0 x 0 D u q 8 D z t n E y 3 u E v F h I v g v F u r B r 2 6 B h I X q k s M i 4 x I 4 s R 1 1 D 9 j l J l s x J t 8 9 J 8 6 l K z F u E - o s D _ Q X l 2 B i h 0 L h k y N q t 7 N 0 6 v B 7 7 p G g i C n 4 m V h 0 9 U 9 B 9 B i l r G 9 t s G 8 y B h 2 w T 7 h D h l n Q k g - R z v 3 Q z D 8 _ j J 8 k y I v 1 8 H 4 t t D p 6 V g p G o t m G u t _ F 7 1 z G 2 3 9 E u 0 s E 8 M x g E u z 3 I l k o J k V w r F 1 5 j B j r D x _ J 6 y C w J l w j F s 7 t F 3 w 4 F q h h G _ v o G x _ 4 C k y Z n p g C j 5 s B u i 9 G 9 O n i B g m D t 3 C x y q K s n 5 K 0 J m w k U i m 7 U r j i V t g m B z 0 q M 8 k H m z C 4 0 g I o 1 g I 2 f o E _ p w H r 6 o H 9 h B v g 0 E y p C 8 9 D 7 0 v L 8 E k _ 4 D j 8 V _ 7 i H - p v G r t 7 F 0 i w F y 7 l G t - 4 G s - s H v F u y C 8 M s x q E 2 s i F 2 Q w _ E 9 1 B h I 8 6 D s r B d 0 4 p I l k 6 H 8 2 H r l g R g i i P o h O u 7 F j 1 i J 1 4 - L i m G y G 4 p 8 D 7 o Q l 4 v E t i Z y m i H q n 1 H k u a 6 x y F u 3 5 F 6 z M x o 0 K r s 5 B l t - D v 8 U t z 3 J w j I _ M 7 o i G n 4 p G i 1 y G 7 r H 4 6 u E 3 s _ G 7 h h H l t m H 0 4 n H q - E h 0 j M 2 s l M 0 C 3 l F l n v B p k L 3 u C 9 2 6 S i k I 9 - j X k x D z 9 G i y j I 8 l 2 K 9 B n t E 1 - u G 0 m r G 8 m m G i p h G x t E z 3 L u 1 l T o 0 O 0 k p N z 7 8 R x 5 4 F k i I x u B 7 _ 4 G y q i E n p Q V h I s 7 z L w J l L i 9 k H w o 1 H 4 z M u 0 3 I - j l J r v 0 J i q 8 J 9 O M 0 g M - n 7 Q x x 0 V - O 3 y F h z h L 7 z h L 1 0 h L 1 h 7 K 3 w 0 K k u s K s 2 - J l 1 x J n P w n n F 1 y K g 9 X - 6 1 D m q l H t 7 2 G 8 r m G u - y F 5 2 h F h 8 u F 6 C 7 8 o C i k y B 1 i t I - 3 k J 2 n 2 C n r n C r q t K - 9 g L l q u L v p 9 J r - C 1 K h 3 y I 0 j 3 I p y 4 I k h 6 I u g 6 I i h 3 I u k x I j 1 v I h D z q G 2 0 g C 0 J x c _ n d 3 2 h B 0 s L - H 4 2 u E _ k B 0 u F v l r I w u F 5 m 6 N 0 s p M y n z K 5 _ o C s 4 w D 1 S q 9 t O o 3 o Q 5 t 8 R o 4 p T - u B y z I 8 t 8 D 7 w K t 3 C h h D z s w B 4 i 2 B v _ z G 3 k 5 G o 3 - G 7 4 E n 9 B j 1 D _ U 9 h B v 6 - L g i w N y 5 B 8 g w G o 2 4 B i i 2 B 7 p m H _ x y H h u G 9 S x n Y _ 4 F v X v 4 E 1 1 D 7 n C r s l G z - 9 F l r 0 F 4 j s F 1 3 B q H s 9 t L 3 d l 5 o J 0 N m u F 8 s w J 8 3 r I k 3 y J y h 5 K 5 S q E 1 t q I v 1 V _ i l P w 7 s Q 6 5 t R y C u l 5 Q g z C o 6 K 5 8 6 K - 7 k L w 4 o B t l - E s q t L 8 w D D 1 j U x y 0 J x D l L j g p H l _ z H o 9 6 H v - h I y j I 9 2 6 E m n G s l B _ r F x X q o w F 5 p T - g 0 C 9 t 9 F v 8 - F i z j G 8 i m G n r n G 5 7 p G z o B w k r G 5 - 8 E y m D l 9 p G 0 l m G o 7 K g x D k N v _ k I j w m H 7 X 3 v 8 H t n p H k y 7 H 4 R 4 h 6 Q s 9 p P 0 9 w N 2 t q L o E 3 s 4 F 6 s t G 9 7 g H - 6 z H t D 0 5 u I k y g J j r x J l 0 6 C r i m C k n s K y - 1 K v n _ K 0 n j L 0 C m l J g t 8 J t x u N y l B 4 J l m 8 X w i w X Z x D h m F 8 k 1 P i v n S k s B g i m K v q Y 5 x h F 0 E q B q r w G k g F y 1 q H o r 9 G g K - B u 2 j I s 9 y H g t 9 G r x 2 F u R h C 4 C x i D u R r P r m g G x u v F y r _ E t x s F 6 r _ F w 5 v G 3 g _ G 7 7 l C 7 2 y B k E q h 6 G j o j H v g u H 0 7 0 H 7 5 7 H m 7 i I y x o I h 9 z B z 2 z C s w I r m u L l s S l x i R i w I r x 4 G 9 9 1 G 3 q G 8 _ i G w h _ F g m 5 F y s 0 F u q t F 2 8 V 7 m k C y z - E m 5 2 E y Y t K 5 r x L - C - 3 y O 5 - l N 6 q 2 L 0 m L k s 0 G 0 S 6 L - x k F m h 2 F 5 0 T z v j J 8 8 g K 6 B 1 N p 0 r D p x 0 D w q D o m 3 C o t n E l 7 w E m z 6 E - s i F 9 x r F l B 9 Z x w y H u 9 h I l - r I o x W n 3 s E 4 8 G u 4 7 G h N p l B 6 z 3 J s i h K 5 7 l K l w 8 D g h H z t n L o 3 l L 2 3 7 K 7 x 4 C s n x C i m o K l 9 5 J y 8 o J 2 Y 4 n C p 6 p F 7 _ i F s _ 4 E h s x E u j B 6 D y 6 h E 5 r C c 9 v z E P t H _ n r M _ 6 o L z 2 H 4 5 - D 0 - 1 D B t B i 4 h F 1 p x E 3 t z B j o c 9 u r F z G k - F 2 7 6 F r t o G j w D q D p 8 r I k u C 1 o V l w D z 5 B i _ - L i m 8 M w 8 G 4 l C t y E - Z w X g B v - i H - t 4 G 2 Y x r G w x v N 1 W z r 1 S x t 8 N k w M k g I o k - K o M h h B l T s l g U 0 p 3 T 1 8 n T v m y S k o G 3 u C g j w C p 2 D h P w E w l B 0 2 7 T v 4 f 8 8 m C z z 5 D - k - S o 4 r S _ m D 9 X v x 1 B g H 7 k - P l z j P 3 F - i m F r x 2 E 0 E 7 x 2 E t k w E s 4 m E o 2 _ D 2 _ 0 D j x s D g 4 l D 5 4 v D t r 3 D 1 v t C 0 z G 8 r q E p 3 x E 8 o 5 E u k i F n F g t v H 3 h 5 H j v h I m v r I p k C n 9 H 6 i v E x 2 P 4 h o H w v w G 4 l 6 F o p C l k h F y g w F l y - F w n t G 4 k D n F w z J j s 6 E n x h I y e o Q s m y K h 0 n L l - u C 4 2 u D 0 i r C x 7 x B u n r B g 0 a - 8 h B i 4 o K 3 9 4 L 9 9 J z h o F q x y F l r 9 F k h h G y C w r F 5 k o J 1 y 3 J u w p D 7 3 6 B x 7 t K 7 B y C 1 l - I q 2 g J o 4 m J x p o J w E n 7 7 G 3 j n B x k p C z o 5 G y s 1 G 3 x x G _ 3 t G r s j D i v R w p h G - h m B 8 9 - G 2 s j B 6 v _ B n r 8 O q n H k 6 2 C q H 8 E r i 5 F t 7 n C w u V _ s _ E g m v E _ r i K n X i 7 k H z l 8 H p l z I i z y G 4 j H p x 3 J r y q K 1 y 3 K - 6 k L y y B p u G 6 G 6 G q 2 6 I r m i J 1 n l J r o l J h r M v 4 R h y F 6 9 x U 8 m G j 2 B l L _ j H 4 G - H h 7 z G 3 9 g H 9 s u H 6 7 6 H 5 0 n I 2 8 u I 2 s b 9 v l E 3 l - I l h a 3 8 t K j l x K 0 n t D 8 1 a o 1 E s 8 t P r _ 9 N g 1 g F - s 0 B s 5 5 K q 2 y J m q 8 K 2 i l M _ t s N s E 8 p l C m m f t o s G 7 9 z G 6 t 6 G - g h H o 3 n H k u q H 5 q M m 8 u E y f v 0 q I M - O l m n N v g G 2 n t D 6 - P 9 v x G u n w G n - u G r g u K 5 t n G 7 X m N 5 i - P y E m B n o 2 I n h a 0 1 q E i s F w l 1 Q y p 5 Q r 2 4 F _ x 7 C 8 k t Q - c n T 1 9 p G h u n G q o h G t z 9 F x p - E j d l 1 x F 7 i B u 1 G - 2 j H k 4 n H 5 j p H v D p 0 q C 3 y F k N X 3 j 8 B u E h 5 q N 8 h C 9 m 5 L k 3 3 N g v 7 N j 6 i B n t 2 S q g Q i j r B 3 z 6 E 7 B w J u 9 k H x 8 z H k _ W g u i F p u C p w 2 G w v U s w 8 K 2 s b 6 p g E 8 8 m F 3 o T x m 8 H z o w I u y g J 1 4 s B o 1 0 D h x S r t w T 3 4 v U y 0 M 8 q l N 9 x W z u x G k x 2 C 3 _ a y 4 y G g 5 y G u V t h E v q x H j 8 H w z v K 3 y n K k 1 - J z 6 3 J 7 v r J k 9 9 I - 8 H s u 8 F y x D v 6 0 J n w 8 I t t Q m z O u 2 3 N - p 9 N 2 m - N t L m l p K l 0 N x - u G x 2 D l q - H 9 2 0 J g 9 C l T j s 3 C 9 c q p V _ g r G - 6 u G 5 x 2 G 6 7 3 G z F y C 3 s 4 R 4 g j S x 6 c w r c v 0 j M q z - J u q y B p k - S y 3 r S n m F z i u K s y 8 J o i t J 9 u 8 I x s T 6 n v D 7 7 R 7 z s G x v J q 1 u C 8 8 D x T 3 g 4 J 3 L 3 c y n z C D 9 H t 2 N 2 _ L l - n F y G _ 7 q G 9 h B 9 3 l F 0 8 0 F 0 x _ F g - q G 6 j H g 5 v H g a 5 B p k 7 Q h h D i v 2 C r t h E - 9 g O 0 l u O 8 2 T g 7 s J u H g 0 p M 9 p B 8 - s K 2 9 j L m 6 1 G m t N 7 _ H l - w I q v 7 H 5 l k H l p v G 5 5 r B n 7 4 L m x O 7 3 j B r D y R l - G 0 j l F _ g m I _ 8 W u t y H q E t F 9 y s F k n N r 7 w K h t 8 L i l B w p 3 L g v m O l L s _ P 5 w 3 J y h C 8 0 3 I 6 5 X o 9 x O z l n P _ 5 B 3 2 L p i B w y B 9 1 j H p s w I 6 G u E 6 G V l 5 8 H n x F q p s N p 7 q P 0 m y B m z p J u - q B l q w T 2 _ E 2 _ o K o w 8 K 7 l o L y h 0 L g 6 B 2 r B i x p D 6 h C o V 0 o l P 0 7 D t q T r s 8 H s h 1 P p j z P g g X 6 _ x I z z t I u p p I p l i I x 3 5 H n u x H o s y B i y i C w 2 6 G x l L l i l G y i 6 F t i t F z t - E 7 q y E 1 p l E q m i D t 3 E p j h F 3 D i B 1 3 o H k m g I m r 0 I v 5 q J 1 - C p k 2 G u o - G h 5 t D 3 n X q r v H w z 3 H m s 6 H 9 s h I g - - H z b w U v 8 m R 3 4 a 7 l 2 P x _ 2 O k k B F p - C u 5 N y h _ D 5 k j H 5 - K 9 9 3 M - 8 3 M 4 g l C k z 8 O g 8 0 O 5 2 l B 4 9 8 I 9 v 1 I m l u I _ p B k g - G _ u v B w 6 - I 4 P z 3 4 H v 5 u C v l t E 5 N n W x j g K k 4 l J w Y w o 5 C l q w C - a l u F y u H 0 5 g q B q t s C z w L w Y B u p w E v m B _ 7 h D 2 - I x 4 w F 4 p Z o 4 9 B j g 6 E l j t E w h P t - q E v 9 y E 1 i g F q - u F l j 8 F 9 w - B 2 9 l B v l 1 G x 0 - G r y E 2 j 8 I _ l o J t E B g g C z y L z b R r 6 w M k y y M g g v M q u r M 9 g B k q B r j u L 0 q i L w o F l l m N z z w M q v 2 L 3 9 5 K v 7 B B 7 k z H q j E z n 7 I p n _ H 4 5 _ G g q 5 H y h 2 I k r 0 J 3 4 m C s 2 - C 1 y C 6 h B g i Z t j J r _ y E x j g F 2 O c g g 5 G l p q H m o B 6 h B 8 h B e 4 m 3 S v o D s j k F z v _ B k 3 n M 6 p Z q k i L q p 7 J _ _ 1 I v n - J 5 M 1 j S q l C q D x Q y p q D z G v C z 8 8 G p u y H _ x n I t y 6 I u X w 9 B m v 2 G y c l f 0 l n G x J 0 O h s L 4 B p E 2 q D _ k s D y g - E p n p F u s x F W z 5 B w 7 y B k L 9 M q 4 z F r l 8 F - w j G 8 4 p G _ g E t u 6 G 9 l _ B z g M 1 6 v M x 7 D 6 g i I E p 7 B z 6 6 D 4 T v g B 0 p B p 7 Y 8 0 u M m w B - j g H x k h B 2 4 _ B 8 n B 2 S 7 s B 9 r _ E u - n F y 1 B n u g J g 8 g K x 2 - K v 4 6 L s D h 1 G m g 0 C n v U - w j G _ S - M 9 1 n H l 7 v H 5 G p g h C j a 1 J n 5 y D 5 G 3 h C u u C k I t E 0 4 g S j a l 8 C W q o B 1 1 n H w F t E 8 _ l B 6 l C x C w h g M v q c u o B 8 x 2 G L u D k 2 B n V 0 9 B 3 n 9 Q k r 4 R i v B s o B j x p W g v B g T - 2 n H 7 z I q L y F _ u 1 W v E L j r c j r c z f r m D l 5 3 I w i B u i B i 1 k C w i B C v 9 3 G 0 n 5 G v _ 3 G - _ 3 G x E 0 3 j F 2 F w D 3 l 9 G p y 6 G n N 4 9 p G y 2 B 9 z i F t o h G w z 9 F m 5 4 F 1 v w F x a k n y E 8 6 j F a 6 B v j 4 H 9 m g B 4 P 8 - G _ 9 9 F - 3 w F x l l F h 0 1 E w n F h y 0 L 4 p 5 B - 4 t F 9 r L 2 g 5 I 0 r 0 J q n O i v n R p - z S h k H v r C 7 x s E c 5 8 g C n p k C p l Q j h y P m p k P i 6 0 O 2 6 h O _ p B - m - F v x 1 F 6 - 3 D 3 h F 4 i k F p _ C q _ w I q o 3 H _ i D j j 9 K 4 5 w K _ n B _ v 1 L 5 M g w k O g i B v k s M 2 u h D 9 2 O s j B z 5 8 D _ k y D t u 2 D l p g E 0 1 B 9 l E p n j B 8 g 0 E l u w L n y B u j D 4 o k H 7 i T 4 8 r J i y X n p x L n z p K q - G v g B o - 1 D _ 2 q D s 9 J o 2 x D k s 5 D j r k E h 0 s E 7 j J q 1 D x 7 z L s X l B 2 2 k G z o V z 5 B o t G o _ z C o 7 I h w - B 1 j J 0 x F - 2 m B h h 1 D 7 t i B o 9 o D w 3 P 5 8 v G 9 7 N w g s C o j o B _ n B p w q E o 2 z F p s u C s 2 t K 0 n g C j x - B 0 k v B u _ g H 3 k _ B j 6 0 C 4 7 k B v z g D m o n G h i h T 7 v U 8 t n K L 2 X i 2 B t n l P y 6 j B t w 7 V 0 p n W 8 p o J x x 7 C t 4 p W g 1 P 0 8 t E o t E m 5 E u t z I l 4 y F u w E q h g I u y o I t 8 s I 5 4 v I v m 9 B 1 w h J _ g m J r v h J i k E i j - G q 7 y C n y w H n v F _ Y 1 4 O i l 2 D _ h y G 2 v v G m t q G 5 _ K 3 w i N 5 x p M g M _ D x q h C p z z C v r 4 I - r C p 3 H _ j u I h r 6 F k t v G s 7 i G v x 9 C 8 s 5 M l 2 7 B _ w G m n o I t u V w Y 7 q t J - y p I j j S r t 9 I 0 g k K h 4 p C y y P t - L u 6 z G _ 1 i Q u m 4 R t E s D s j 2 S 2 l i U _ S u Y j j S l 4 j C 5 4 t F _ o 9 F 8 2 u G W p E l y y G x z - G x h t H o v 5 H 9 p o C s s 5 B s u t I 4 p z I p m D t s i H 9 Q z w D v x m L z C - r F w g i I n q C 5 _ E g t J n 8 C u 4 E k 8 y B g 8 k B 6 x q K i 3 h B o 4 i B y o g C m 8 y B 1 r F W 4 4 m D 5 y C z y 2 D 6 O L s y q C 0 9 B h g y R u y F 5 y O k 4 r H i h E o 2 f w v n E i 2 f w - k D l n i B 1 _ E z _ 0 F t E z m G m s 9 D g y k C - 7 t F _ 2 - C 9 p C t s _ D 2 t q F h 6 p C i w 7 O z o l N r h r G o 4 r H m 7 8 Z 1 p w F z v k E 4 - v R r o z C x z t V q v 4 R 8 y F m 4 f 0 1 q I 6 9 1 N k _ B 7 7 D w x j E z l B z o p I y - k I p 9 9 H m _ 2 H q 2 u H u 9 j H - 7 0 D g 2 P w j v G C e 8 n 8 G 7 o E q g k F r m B i l t F 9 i H o 4 z H c 5 l E 6 k i G 4 5 z G p y n H 1 g 4 H 3 G 0 k F y l v C j n K 7 w u B h 1 k F x C G k x j F y 1 D 7 w w L k I r r B y i o F p y y F r y B l B h 3 i O r k J z r 3 F _ o g C s 3 h B t 9 N x 2 3 I q l - I v 7 D q i B p r z M p m D z u F m z p H s h 3 G r g k G 5 1 w F 9 a _ F p o g E 9 t 5 E q D t p C x 6 D h t a x k g B r i I c 8 j u J 9 h s K n r F i - 9 C n f 3 M q 7 g K 6 x N r 6 w Q w c l q i D 8 g D r r F q o 3 C i j L h - m F g 2 B - o V l 6 0 C k q 1 W k L 0 t 1 B y c r r B r - v C o y r B p k 9 C w - x N s 2 g B 1 r b o 9 v D l o P x 9 w Q z m f z 0 6 I 0 k i J r n h B l 0 n B 9 w m L h 0 5 E 5 5 0 I j n 9 C r o e 8 s E 3 y E 9 4 p J o 2 B v k W g n - I 5 3 9 I 8 c g s I p 3 i K h - w D m 5 j H j y m B i q v C i l h H g x _ G x l W y s I v z C z n G 3 7 p J h 7 m J q m C Y l g Q 0 F v V 8 l F t 5 o B l z E 7 G x 1 2 U n _ N i g 7 K 2 3 3 K E v - E q - M w D 5 J 3 8 p C k t E 0 F 2 9 U t q C p s F r 8 7 E m i 0 G 2 8 w W g v G 3 0 I 4 w m H w v B h 6 _ F q y K s t E 3 s F g - O 8 X 1 8 C t 9 8 S s v B 9 7 D t 5 i K 0 9 6 J 0 s I p z E x r 3 T m m F E w x x G 3 3 t G h r z C m m Z o l 0 C u z W - - E l q N _ l 5 U j z B k h G o i w E i P h i v I t p p I r 2 G 6 4 3 J 4 s H k m C t j 1 F o I 9 1 G u o - I r z C 0 l p H 8 u C j 7 K 7 5 j J n z E o l F 0 6 t K z C k n 2 F k n 2 F k r y X u o 3 X m q 3 X g 4 C p n E l 5 i K 1 i h C - - _ C x V E z 3 5 X 6 u C s 9 k G j 2 G o L j 7 p C 2 3 C w u C u D 8 8 U o j U - i y R g u 4 R j n E h 6 B x x 6 D i 5 E n n G 8 6 9 T n z k U 2 3 t C 9 7 0 I 5 m g U 0 i B z - E k z F - 7 D m I w o B h n 5 J z C q t p S 4 3 t S m 5 E h z C z 8 - K n B o z N l z O z y B x C i 2 6 E m o O g t x G 9 o 1 G 8 l 5 G 5 j I k j 4 B - 2 T z f u D h p t L n 2 w L _ 9 B 6 c r r l N r V u r D r x l T o 3 L j a 9 u 3 L u j g M Y h 8 C j x y H m 5 m D y 2 g B s 1 n I n 9 u I z C 9 7 v H w o B x C y t 9 F h j 2 B l l u O 3 w 9 O 6 r j P j 9 v M j n E 2 q n P l 1 9 O - - 1 O z 0 H 1 _ E s i v F x - 0 F u r I 9 Z p h C j r _ D g _ x E 0 y 1 D 7 p r C y w S x y n B v 7 t F k r 9 F l v o G 8 2 h B r z _ F q o n G h a 6 t G 8 S x Q i 3 8 E o c 8 v 1 L g o B s l C v p k B o t 9 B 2 O v 4 F 2 O 2 O r z 9 H l 3 x I 1 y j J o r x J t z i K p n s K i 0 3 K m h E _ o 2 I v 5 F - l D 8 7 I 6 - F _ 0 j H t j t H 2 9 B o L _ u B E m p i G p 8 _ C l 2 T w 4 i B n z 2 D L z m G n 5 6 L y j i J z z I g - t B 4 y 4 F q g 7 F k r i G j z j G _ 8 _ B o l - E m v B _ 4 i B k u u N 8 6 1 N w z n C k 1 p E m t X q 2 B s o B 2 4 E k 5 s B r q o C y i p C _ 0 x B m v t I 6 9 B 3 h C y s E 0 3 z D 2 2 L v k k D - t g E k g G s o B q o s O 8 y 7 O r p d k h i I 1 t L y t h F l g 3 M y q 9 N v 7 0 B n t l M v q C j i w C _ i 4 B m g 0 G g h i I - q l M - y C _ 6 k I 1 z t G g 2 D 4 r 8 C g j v P u q 7 Q o z h L 2 _ k L 6 X n 4 0 D m t s G t 2 g D i g h S m u J 6 g l L 8 s _ K - g - C r _ p C 8 p h K g 2 x J w u - I r 1 O t h 8 E p 2 1 H 7 V C 0 1 m H s p 0 G _ m g G 5 p u F 5 z Q q s 3 D 5 y 4 B r m P g x t E r k 3 E 2 h h F n p r F 6 u z F s h 9 F w - Y s n B 6 k C y t 6 E y y l F 6 p D x N h y H 1 g g F y n q I m D h i q H y p 9 B z n i C g _ v I 4 1 h J - t y J u 2 k B 2 c j q C 7 m E 8 t u N k s H s q 8 M p s 9 Q v t 9 Q p a 3 J q - 9 J g g _ J k 8 6 J 3 q 5 J l k z J _ z l E m 5 g B 6 r - I k v 2 I z E 9 7 n D j y i C 0 D o P _ 3 4 R v 2 M j h 4 N y _ q M g w B s 4 u J n 8 4 J 6 H o D g k h F i m x F g y - F _ v u G 7 1 8 G 0 y V 1 z w D 7 m 7 C s 5 l B p i g I x p F m g 4 U k y z V w n m W z o t W 3 r y D v 9 - H m 2 8 V s x s S 1 j D g y l U o 3 H l 1 v F 3 s m F s 3 g F _ 7 3 E D 5 I y p W x 5 C z h u I 7 o 3 H l 0 w B v x g C 0 _ o G i 4 t F t 2 - F h L q E m _ q B - n B 2 t i K 4 q m L 1 j 2 F v k o B n n n G k 8 B n 6 7 S h k g T j o R o r G v 5 0 H 0 1 C i F _ u _ Q y s C r J _ K s 1 x D o F 2 4 v D q p 5 D 6 H h 5 B k _ m B s t C u v C 2 p 7 F y t v F m u - E o n w E t x E 1 5 B - h w G t s 3 B 6 t 1 B k g h H z z H 2 5 q B 2 y j C r 6 h G k k w P p w e w h 3 I 1 v g B 2 t g R h k 2 Q q r Z j o H 9 N 6 j B 3 s h J x t 4 I 7 1 s I _ 4 - H j 7 u B - r C z u y I s _ u J G t H 8 x _ J 1 p n J l k X m g q E z 5 _ D u - 1 D t y t B 4 h N s v K t u y F 6 j n G 4 9 J y j v B B v C m i x H 8 x n I v z 3 I 7 2 s J w _ J z h C 4 s y C u D i I x 1 Q j 8 C 8 9 z H 5 2 9 H j o m I 9 g s I p V 6 B i t _ G k i h H z i l H j j l H w u m H 5 w U r - w D l k n F l z E 5 v i H y D q k 0 H 7 g w H _ n p H n 9 - G C m P g s v C 0 w s C 0 n m B _ y l O l t t N - y q L 8 d 6 z v L _ x X 1 m _ O w v g N u l R g 8 f l w L k k i G 7 u r F r y C - n V u 3 u L g x 4 M 1 G t B r t v I l r y H s i z I 0 u 4 F 5 9 P p h C 7 4 x O 1 3 g Q n z p R k p p S 9 _ E 8 9 r W v x m E w g 0 H t - W v s 8 J m g m B s z n E m _ y B 7 r 5 K k 4 3 K l 8 y K 1 t s K u j _ J 6 3 0 J t _ m J 8 t 2 F 0 g K 6 F q w x H q P n R 8 3 t I h 8 r F r 1 H 1 8 D 1 l w H q 3 _ G 6 0 n G 4 6 x F 5 x B 6 0 D k k x G w 3 o H 6 4 _ H l s U 2 7 z E 6 3 n J 0 n 6 J 3 1 r K l 5 S i r p G 0 7 J 7 j m J r M f i z h J s 1 q J 9 n v J w 7 z J 2 3 a q _ p I 2 9 p I j v o I g j 2 H w H 1 j G t 6 2 F q 0 7 H - 0 0 H j t s H - g 4 D - 2 s R _ 3 l Q 9 h o K u k M u 3 _ M s 2 H _ x w G 9 m 9 F 3 B i W z n 8 G - 2 n G o 9 K 9 t T 2 g t D 1 S i 5 l D h L D i _ i L w 0 G m w - B 1 l s G 1 p j N 2 G h L h 1 z O u m G y 2 5 F g k J i z m J D - n g C k 1 9 H o i p I 6 9 w E v o n G 3 p s G 4 k J o v k E 2 7 3 G 8 k J r i B 5 k s C j w 9 B u 4 3 I t q T - 4 w W z 6 w W v t n W z 3 0 V x D j i u K n m F 5 - _ B 5 _ f v l 3 G 3 n a l u o B 0 - m E 7 _ j D 6 9 z E j - - E s v s F u o 4 F _ t k G s u u G j E p n 4 D n Z y - C 6 4 t B p j r C i o 2 H 9 m 9 H 8 o k I m n B m m g O r 5 l O 0 t r O p 3 l O 7 u w E j v 0 C i v n J g j O - 0 r N - _ 1 M 3 t D 1 4 D 1 t l G g o - F i s 6 F k m z F z - q F m 8 Y p 5 9 B h l 7 E _ w z E 7 T s K t q 4 J 1 6 l J u B w B 2 z n F Q 9 j E y _ i E 7 t D E x 3 3 E r n J t 2 I y 3 E 2 v C _ z q B m c x N s u B k y 3 C 0 x z D q n 9 D s p n E 4 8 B 2 t E v 4 3 L 2 n 7 K u o _ J t h z D 4 j m B z s B h y D 8 z l J o 7 h J 8 n q K s v u L x 6 y M z r g D s l 7 D k n z O g q u P h E n y 3 S S s - C p w E 8 5 m K n y k N q r m N t w q G 0 m q B n 6 C y 0 B 6 s z G s s z G j x v G z w v G 6 _ C 4 p E H _ _ u B 0 H n x B j h g I 6 o k I 7 t r I k j y C w v 2 B t p u I s 3 v I 5 1 v C 7 t 4 B k 5 s I 7 w B 8 _ C y p z D g D x 8 n U j k t T 4 m B m _ B z 5 m O j 8 3 N 3 C l p 0 L u 5 h L o n p C t r 9 C 8 6 0 J 2 w 8 I - 9 g I t t l H h 6 8 G 2 B 3 y u I 3 x I u i x G h 5 r K l g m L n n h M n p 2 M v o o N 6 4 4 N i D t 6 C z l y G l x o I 2 o H t a p 1 v K t h m K 3 t 5 J q v o J 3 C - n n F 7 n _ E 7 q z E J 1 - s E i 3 j E x 4 6 D i o w D 2 i s D t C n z C k z w T h h q T l i C u s n P y 2 D x w D t j 2 B 8 z k C n B i h E n - t F i 0 r B w o B g z 2 G t w 6 G 7 w 6 G o 7 7 G k o 5 G - _ 3 G z s 1 G 7 o w G o T p z C n i p N j g g L 5 8 C E 6 y F j 9 u E 5 y B o I g u u J 2 0 P 9 3 m O p n E 8 9 B m 1 8 L u v q B - 6 0 I z 7 0 I x n G z y B s y j M 8 i n M l s s M l 6 s E g _ _ B w D n i 3 M 3 o K - s 5 Q 9 8 C - G s k j Q h r t P k s w O r z w N z s V s r p H z 9 m L n 4 8 J n n 1 I w t C 6 u S 7 g C y I q o 9 D u q n E g 7 l B w 4 k B 5 _ - E h q r F k o 4 F r 3 g G 7 0 q G r x B q j F q z g H v _ p H 2 v z H r h h B - y l D z 2 F y 8 w M 0 W n 4 2 L r 9 g N o 2 i N g k C i k C 2 7 1 E y j O 7 z 7 J 7 u 4 J 9 Y h 8 E i r 3 R z p r I 8 y y B 8 N z 8 8 I z j D t z u K r z _ J z 9 r J h 7 2 I 2 j h I 1 x p H 6 j z G i m I k 7 B s 6 l G h m _ G p y 2 H 2 7 r I 2 Q 8 E j p r K 6 u w J 3 B 5 9 3 D u m B - 6 l E s 7 4 D y o g E 4 y s E g p 3 E - v j F m 7 t F g z H 0 7 B l n r I r u 0 B 7 9 q C 7 d n 8 o L h o r K m p q J s 3 m I & l t ; / r i n g & g t ; & l t ; / r p o l y g o n s & g t ; & l t ; r p o l y g o n s & g t ; & l t ; i d & g t ; 7 4 3 2 6 3 5 5 1 9 2 8 6 1 1 6 3 8 9 & l t ; / i d & g t ; & l t ; r i n g & g t ; t u 0 8 8 o h n x D _ e 3 3 h I 8 q i C x k v C 1 O h 9 o H 2 5 6 H v r t I v i - I 4 m h B 1 u l E h 3 6 J p t n K m 2 Q j 6 p G 4 r B u k h G p s i G m 0 j G p 8 k G z t i G w 1 j G k n h G p g g G - u C 4 7 v B M F - n o B 2 C u s 1 E n - O m k 7 H 9 B k R y h m K _ p 2 J 4 z 3 F 9 0 N 9 w 2 I 2 V h x 5 L i H 1 D z z s G m y l B 8 n 6 B 6 o u F q k 8 E h C 9 s D 9 F m H w 5 6 D v n - D z u r E 1 n 4 E n i h F r m 7 D - q E w h 3 F g 3 g G l D i B r 8 m G r j 2 G r p 7 G 4 7 h H p x o H _ 7 p H s p v H 1 0 w H z K g E 7 s 8 U y w 1 U 8 P o G 2 v 3 H k _ x H I I q n z B v H _ D v 0 8 V 3 - p V 4 Y B u v l I 6 k 6 H v - q H y 1 5 G 4 5 s G 5 n J h s v D 3 2 p F l z 7 E 6 h B - n 6 G 3 M i C r p G z N o l _ G h _ 3 H i k z I h V y n w I 2 O 3 v t G s i 5 G u 0 j H s 3 r H n B y - m M g k 1 M z C 3 h x Q t l B s l r P v E y l x K s L 5 m w G 4 8 b l 2 x C r 2 t G - l r G 2 F x E z 5 5 O x r u O q I - y B 1 n x P t 4 9 O _ o B z V 4 m 7 F t 7 y F N u g t F - r t D n t F x h 8 E h n x E _ 5 n E - 2 _ D j B y k t F q n x F r 6 u D h y M z w 3 G n h q H l 3 F u 7 1 F 2 j q I y 2 4 I j J i 1 _ H u l n I 0 H 9 u r I 6 v 6 B 0 h x S 4 - 9 S s _ 9 S - D g 4 g L m t 9 K o k k I 2 8 F k h t K q n g K y 1 z J 8 q k J 0 u y I 8 C z j B g 1 o C t w C q K 5 I 3 8 k K 3 p B 2 6 Q 3 I 9 T 8 t s B 5 8 m H V Q 2 o _ I _ 1 p I j C 5 D s h g K 9 1 5 I & l t ; / r i n g & g t ; & l t ; / r p o l y g o n s & g t ; & l t ; r p o l y g o n s & g t ; & l t ; i d & g t ; 7 4 3 4 6 2 1 8 9 0 1 2 0 9 0 8 8 3 5 & l t ; / i d & g t ; & l t ; r i n g & g t ; 5 n u r 1 4 h n z D z h z I g - 4 J q j H r g l J 2 _ u D w h 2 B 2 j H l j 5 I 8 z m J 3 u 0 J n t J k 2 - G p 7 t K t 0 3 K r _ 6 K 8 3 y G - x S v - J i 8 o M X v D x 0 8 L l z j M h 0 j M x k n M 6 z O s 5 o B x D _ r B s - _ C y 3 T y l m G 0 2 j G 9 g g G g - 5 F y y 3 F h 1 l E - h D 9 r o F 0 E 5 x n P k i i N s N l v u M g q g L q 8 4 J w v p L n n 4 M z v t E x 3 4 C k E 4 - l L t 5 n F _ 6 q B t _ w M k g h N i J 1 H _ r 9 M - r m N _ k 6 L i x B o u v N o M g Q 1 8 8 F - 3 H h t h W 2 g x V 5 8 T 3 p E g q u E m v g G w l 5 F q g y F k - h B 5 p x B 2 8 V z n n L 3 8 s K q 3 N 1 - _ L B 0 P 6 D 8 y o F s i 7 E 9 n D 8 n m F m t 4 F q D 7 C r h m I t v j J i r H q o _ G r h C o h - I 5 7 y J r 4 l K 6 O k L _ k j P 3 7 s Q 1 0 p R k u h E 4 r h F _ r H p 6 1 O 6 z 7 O r u 7 N n a 1 v h P 8 B o I 2 l i V l o y U 2 h _ T q n - S 9 J p 0 9 Q r - m C g 1 x G u - 7 O p 4 l N t C s h s L u m r L l 6 v G p n k B y l 3 O x U l E o y m N 0 7 n O g z d w 5 y I 3 k g Q 4 0 B 7 k p J n 1 p B q _ - R - x q S m 1 s S 9 D S q j y P g x V 3 p 6 H w j 2 H z 2 0 H s 0 B n u q G s z R g t h J v t 3 H 6 g B q n I y - i H 3 3 5 G l t v G _ i k G k 1 U 9 n 4 J p t D 0 7 i H - 6 E - n 0 F 1 - j F & l t ; / r i n g & g t ; & l t ; / r p o l y g o n s & g t ; & l t ; r p o l y g o n s & g t ; & l t ; i d & g t ; 7 4 3 5 4 8 0 8 8 3 5 8 0 1 0 8 8 3 7 & l t ; / i d & g t ; & l t ; r i n g & g t ; k v 7 j - q 6 y j D k m d - x P j i z I y 7 1 J 7 5 b q - o I o y B r 0 2 H y 7 y J j l k K 6 9 1 K 7 v h L n _ u L y v 3 L 2 J v D h 3 r E 4 j I 6 6 X 8 h _ E 0 k 2 J x z 0 J 7 p 2 F _ 2 Q n v u J 8 8 p J q 7 j J s 8 6 I r _ B r l 0 G h x s G - x i G j o 7 F y m u F l p B n 7 p E j 5 4 E t i u E 3 L 3 D j 2 h F j - z E 9 K F i 5 9 E l 7 u F 7 H 6 C o n g I y k B o J y j 6 G p s r H i q 9 H 2 x r I p 2 4 I i l m J t 4 t J 0 y 4 J p - C o h H 0 l n H u - h K o G z K 8 k o N 3 p m N v o 6 C q j 4 D r t 7 M o g e j 4 2 O x 3 j O 6 P v H k p U w 4 D 2 w B 2 w B x B h l - L 1 g u L 2 q 4 K j 8 F u - B t y m G m 4 D y x 7 K v 4 5 J g G P 0 l 4 J _ 6 w I i 9 B n z p L y O 2 7 G z l p F t 8 0 F l m E q l 4 R j V 0 m p S r k J p 9 o U x g 0 L 8 l v B j n G y r 0 K v p 5 K v E y F v k 3 T z y k U 9 j p U 4 t i U 8 B N g p 0 E - y 6 D z w i H s y 9 B 9 k 9 P k z j P l l j O 0 n g N k z k K 6 m C u 4 0 K q F v 6 4 D v q v D p t 2 D 3 m g E 8 t r E 9 _ 0 E v 2 9 E o w h C j 2 X m D h B g 4 4 G _ 9 l H x s v H 3 0 3 H p C j n 9 H h E t z 3 H _ j n I x t r I 1 p u I i 5 O 0 0 _ E t o u I u 5 s I K 9 Y 5 j G g O 9 I o k r H l U _ m B 1 9 n M h v 9 L g o t E 1 4 1 B k 0 g L 3 P h e u - t P q W n - r P 5 o p O 2 s i N j m k H 1 9 R V 5 D 5 v 7 K 0 p t J & l t ; / r i n g & g t ; & l t ; / r p o l y g o n s & g t ; & l t ; r p o l y g o n s & g t ; & l t ; i d & g t ; 7 4 4 9 1 3 4 8 2 5 1 3 2 2 6 1 4 1 7 & l t ; / i d & g t ; & l t ; r i n g & g t ; 6 l w r 3 m 2 i 4 C g w h M 7 _ 8 N - H k s R 1 O 2 G r X t 8 - L 3 q o O j I 4 G 8 M _ M v w 8 L u p z M 5 u j N q _ z N 2 J u E v 5 s B u E u m _ B 9 5 t E - l C i n u O X o B j g z P 4 _ 8 P w E s v 3 E 0 C D 7 s s G t L 4 o 3 T m N o B 8 y 6 D m N M n r 3 Q - k n Q g H j i u B g 9 C 1 9 b n 5 4 F p 1 x F n s o F 4 2 i F 5 9 6 E y m x E u 6 o E 4 C 0 x _ M i z l B 6 6 i F 5 0 t M m j m O r O t z v E x g 2 E j 5 _ E 3 w l F z q 6 E p S 7 h x F 2 k E h k l E 2 4 7 F i E z B o q k F I I 1 h 1 N 6 p _ N y g i O y - h O h D g J v 2 z E h h B g B q o z L v 0 B y 3 _ J 3 3 q L 6 v v B g n s E m C I 9 5 g V i r 6 T 7 j o S 6 5 v Q h 1 E i j 1 J u Y h 0 4 H n h z H j 5 r I q c 0 l i G x - v G 5 n i H k k x H m u C l l B 1 h t H h s b 5 y r F v o w F l g 1 F 5 5 5 F v 1 G 9 q 8 J 7 1 i K 8 x S 9 o 8 F z j p K s L w D 1 1 x C 3 6 v B h 7 9 H y u 8 H w 1 5 H 9 G N r k I 1 C s 2 1 W p v y V _ B 2 i B 0 v z I j p K k t 5 L _ u o L t g z K p R x j t J q 0 z I a C i j 3 H 0 1 i G k j B j B t C 0 3 h E 1 o 8 D p r o E s 9 z E u i h F - p r F w 7 1 F p 3 g G p C q - 1 E o 8 r C s m z O t M 4 b i m q Q p z g R D 0 t z H w l 2 H t x 3 H 7 w 3 H g O n U w W - w B 2 t v E 8 r S g - - B g p k C p 3 i I 4 u _ H 2 6 4 H x 8 x H i r o H _ p g H 9 d y z r G u B Q l - 4 E g u h B 8 3 m B 1 p B 0 q q J q x s I o H 7 L n 8 0 K & l t ; / r i n g & g t ; & l t ; / r p o l y g o n s & g t ; & l t ; / r l i s t & g t ; & l t ; b b o x & g t ; M U L T I P O I N T   ( ( 1 0 . 9 3 1 4 3 3 9 5 2 1 9 1 5   5 5 . 2 8 6 9 2 9 5 3 9 2 9 3 7 ) ,   ( 2 4 . 1 7 7 6 9 1 9   6 9 . 0 5 9 9 8 3 5 ) ) & l t ; / b b o x & g t ; & l t ; / r e n t r y v a l u e & g t ; & l t ; / r e n t r y & g t ; & l t ; r e n t r y & g t ; & l t ; r e n t r y k e y & g t ; & l t ; l a t & g t ; 4 5 . 1 4 0 2 2 4 4 6 & l t ; / l a t & g t ; & l t ; l o n & g t ; 1 6 . 4 2 8 1 2 9 2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2 1 4 9 5 2 4 7 3 8 6 4 1 7 5 6 2 0 & l t ; / i d & g t ; & l t ; r i n g & g t ; v g 7 x z v 7 x _ B 4 s m E o v 9 l C j 8 o p F o z i o B j n w v C 9 p p m I n q 2 6 C x 5 j o C k 8 w p J z _ v k H j t i X 9 p 0 v C r 2 h p H 3 n w Q o h 9 1 L & l t ; / r i n g & g t ; & l t ; / r p o l y g o n s & g t ; & l t ; r p o l y g o n s & g t ; & l t ; i d & g t ; 7 2 1 5 3 3 6 6 8 4 4 5 8 6 0 6 5 9 7 & l t ; / i d & g t ; & l t ; r i n g & g t ; v o u k g v 0 u - B _ y E r 5 y y G z s p y B j 0 g c k _ 6 u C s j n _ E k 1 y u B _ t n g E u l h b l 2 n B 6 3 q I v 6 9 w D 4 m 2 H o j i Q v 6 C & l t ; / r i n g & g t ; & l t ; / r p o l y g o n s & g t ; & l t ; r p o l y g o n s & g t ; & l t ; i d & g t ; 7 2 1 5 3 3 9 2 2 7 0 7 9 2 4 5 8 2 9 & l t ; / i d & g t ; & l t ; r i n g & g t ; n z 5 n y n - r g C w u 2 5 C o t 4 D 2 x h M 1 0 j z F 5 z 7 I o u l 7 I 7 9 1 z C g 7 x b z z u t E 8 - 1 g B o k i L w _ t g B 8 7 i D z h o k Z l s q G s t l p C _ g v O & l t ; / r i n g & g t ; & l t ; / r p o l y g o n s & g t ; & l t ; r p o l y g o n s & g t ; & l t ; i d & g t ; 7 2 1 5 3 4 1 5 6 3 5 4 1 4 5 4 8 5 2 & l t ; / i d & g t ; & l t ; r i n g & g t ; _ 2 5 0 z 0 n 6 g C 4 4 g z F - o m 8 C z h _ j C i z - x k B 3 0 9 n I o 4 - U s u g U h 5 l 9 G - 6 x h E t 4 j O r - 7 4 R u x - g I q 9 4 h B t s k d x w z o W g k _ N 6 j 0 X j g m k D 5 t 6 r D 8 7 _ s D 7 l 4 p D 0 u 5 u D h i m - C 3 i n h J x i 1 y B n x w h B p 4 1 r H o 8 _ k D 2 - j o H s u y h C i s 5 0 Q x D e z x g 2 F l i s z D m j u i E x 3 n g I s - u r C 0 7 7 s M 6 0 v G 1 l o 7 D z 3 3 l P w x n 1 B k m 5 F m q 7 x M u 7 - P 7 9 8 6 I 3 7 k 8 H 5 u p p B _ - z B 9 5 - n G n y 7 p B 8 r z _ F y y m h C 3 8 i K _ 5 x 1 K 2 4 5 H g v u k K y - g 3 B v 2 z k B i k s 6 G 5 g - _ F u x p 2 O y j B q - l z F j p x h D 3 g i q B q 1 o t E k s u H _ u m n K 3 - o u C 8 p o J m 7 5 v B h v - r N p p x h J u 3 o C j z 2 l H q w 4 k I s g z w F 1 q u y F t t m C l - 3 2 L 6 v t D 7 _ r j K r 9 j m F i 4 w v B - k p r H v m r J 9 k 0 V 1 l 0 o D - 8 l g D h t 7 j G 1 l 2 r I n 6 y s C g w 9 J g 5 k 9 G 8 9 8 j J 2 8 p b u m 3 l M 1 4 y e 8 l 7 _ G l k z x F g 4 i u D y q t E g l 1 n V h 5 o L k _ z _ K 7 u l 5 F & l t ; / r i n g & g t ; & l t ; / r p o l y g o n s & g t ; & l t ; r p o l y g o n s & g t ; & l t ; i d & g t ; 7 2 1 5 3 4 2 6 6 3 0 5 3 0 8 2 6 2 8 & l t ; / i d & g t ; & l t ; r i n g & g t ; r x u j h m 6 0 g C h u C 2 n v r L l 5 t 4 G u 4 7 J p y r z G _ x j n H q w l 2 D v o x i E - _ x d o w z g B k v w 1 X & l t ; / r i n g & g t ; & l t ; / r p o l y g o n s & g t ; & l t ; r p o l y g o n s & g t ; & l t ; i d & g t ; 7 2 1 5 3 4 9 6 7 2 4 3 9 7 0 9 7 0 1 & l t ; / i d & g t ; & l t ; r i n g & g t ; 8 8 2 7 m g 8 h - B h z t I 0 2 6 9 B m m 9 G z z u F o w 1 1 K l 7 3 B _ n x 3 F u w z t F z h _ V - i n 4 D w 9 o h D 1 6 k _ B 2 9 z 2 D j i w 4 D 3 y p x N y o Y 8 v 7 g J m l s 6 F 1 u 7 f - w 2 g E g v t E h y p s E m o j T q z w v E w w g B w 7 q 5 E 0 y q s D o w h v D 5 j 3 S i 6 j 2 G - w r K & l t ; / r i n g & g t ; & l t ; / r p o l y g o n s & g t ; & l t ; r p o l y g o n s & g t ; & l t ; i d & g t ; 7 2 1 5 3 5 0 9 0 9 3 9 0 2 9 0 9 4 8 & l t ; / i d & g t ; & l t ; r i n g & g t ; 3 3 9 r 0 r x 8 _ B 9 g 9 l M u u m q K - R w 6 z 3 D 8 h 4 x E g 3 C t h I 6 t K k 7 7 H v 2 q l G h 2 l g F n u i m B t s 8 B & l t ; / r i n g & g t ; & l t ; / r p o l y g o n s & g t ; & l t ; r p o l y g o n s & g t ; & l t ; i d & g t ; 7 2 1 5 3 5 1 0 1 2 4 6 9 5 0 6 0 5 3 & l t ; / i d & g t ; & l t ; r i n g & g t ; 7 o w x 4 _ - i - B 4 q b 1 1 1 d 3 h 7 3 Q u 3 l O 3 9 2 l D g 2 6 s G _ o g 4 B - l 8 o B v i p s C 0 - _ i B z u l D l p U s q o h J p h n z D u p v 4 D 8 7 B & l t ; / r i n g & g t ; & l t ; / r p o l y g o n s & g t ; & l t ; r p o l y g o n s & g t ; & l t ; i d & g t ; 7 2 1 5 3 5 7 9 5 3 1 3 6 6 5 6 3 8 9 & l t ; / i d & g t ; & l t ; r i n g & g t ; n o h u 8 k - p - B 3 w W 6 o r 3 G 3 u 3 8 B 6 8 z M 7 x l j B z j 3 K j p z Y 6 3 u h H 7 7 t g B 1 p 3 _ D z v m h E w y 7 p Y j 1 5 c u _ m s O 4 - x B y y - 0 J t u l i H z y n h O _ x j C s s u r H w m l _ C x o w o V 6 2 8 c u r - s J p 8 j M x v _ y B - _ s _ C k s 5 P h s v u C - i 7 B g - K q 4 x o Y d p o m r C 0 v g K z l 5 g V x x 8 Q 5 i 7 B k o o l X 8 7 h Q i 2 - l B r w o r B g h l f y 8 k y B y u 3 F - 2 p y M 6 z H 5 r z t L p h l 1 D 8 r k B r r r B s t 4 k H 7 i 7 1 E u 9 x B _ q x C g q - _ J q j u 2 E j z p Y o t t 9 E 8 _ o 9 G x k i 8 E o v x g H p x v b 1 x i 9 G l z S w o r k J o y q l E o y 5 x I x i 5 5 B l r j u B j y p h J 4 0 z v D 2 g 8 s C 2 t 6 L p v g 2 M 0 y r y I j p 6 P j v v c j 1 n g J 2 q l 5 E o i 1 y D 2 _ w p F o 5 x 4 B 0 3 i H w q 2 s K 8 u q T 7 p r r T _ 9 v M g 7 9 H p r m M 0 n h 7 H 2 6 4 8 B i z x w B i g v J j h l W _ g t 1 J m s h v B y g r z K k 7 P 4 t j v G z z q u E j p 5 0 V w 2 i 7 D 6 l 4 P p - w 5 D t m 2 2 U k 3 n w D 7 3 9 C k 6 8 u E p u v s E r 4 7 y C 4 3 y 0 B _ o x p F m i r 0 D _ l u 8 C k q n F h q w _ Y l w t D 5 v r G o 9 u 7 H 9 9 o E 3 1 9 I w n 9 s E t 7 p t I y x w I t - S - p 5 v O t r z b l r z t F l 0 9 O i q n 1 C n 2 i H _ z p c 8 u w - U 6 7 j K 2 z 1 i E - g p W w 7 7 t B 6 k u x H z 1 p H 5 3 u h S q w l U t n 1 O 8 0 t 1 K u _ 4 M k p t r G o 2 4 i F 9 t u E j g v 6 G p 7 x k B m s 0 s H 2 z p n G k 8 B 1 z E r j 3 _ E 2 n v 9 B o q _ 6 I 6 0 v D 9 z j a 4 p z o B r x p m D w u m 1 B i 5 q 7 F t t 3 6 B w h d 9 6 m s U x o 3 R o 4 8 5 B n _ 8 g K x 0 q r C 1 m q x P r g v _ J 9 x Q s m 2 2 U 8 q 5 W 4 1 v W g 5 s k F v z o B 2 r 7 e l _ 0 s I g p t q B _ r s t M 1 o s P x 1 w o C 8 k z o G 2 p z C 4 3 q m B t 2 1 0 C 8 u w g E 8 w x g E z k - 8 C k g l h C 1 1 j y B 0 0 w e 3 m 9 I h k - 0 F - 3 i 0 B 2 z 0 L 3 4 7 _ C 3 i h J h u 8 K t y y F 3 2 l g B v h g g B x 7 w f g 0 2 E m y 0 o G 2 m 7 m B 6 g i e 3 q _ 2 B _ 7 z v B - x 8 q B g v - g J g w 8 B o _ z u B o 6 C l j I y w w v C j g x o J 4 v 8 5 D o t i y D 9 1 2 5 D z _ 7 q B v l m m D k - 7 r I 7 q - 0 C p z t 0 C z g r r S h s k F r j 3 1 R v r q 9 G n g h 6 H 5 _ 0 5 C 8 3 y D m 5 _ 7 G q r q f k s h I r x l D w j o v R 1 9 r t C - 7 8 I k - u x P v n _ 4 B 9 j l t I 2 - w j B _ 6 i v e 5 4 N 5 _ h O n m x t a & l t ; / r i n g & g t ; & l t ; / r p o l y g o n s & g t ; & l t ; r p o l y g o n s & g t ; & l t ; i d & g t ; 7 2 1 5 3 5 8 0 9 0 5 7 5 6 0 9 8 6 2 & l t ; / i d & g t ; & l t ; r i n g & g t ; _ 6 _ x n y 2 t - B g 6 x C 9 v _ w C g m 9 p B 9 o i P 2 9 g 3 U 6 t 0 C r 7 6 T k j t _ D i y 8 9 B g i t z C 8 h p i D & l t ; / r i n g & g t ; & l t ; / r p o l y g o n s & g t ; & l t ; r p o l y g o n s & g t ; & l t ; i d & g t ; 7 2 1 5 3 6 1 1 1 4 2 3 2 5 8 6 2 4 4 & l t ; / i d & g t ; & l t ; r i n g & g t ; v r 9 1 o - 2 p - B w s 0 3 F o x j g C w h x 5 B r 1 h Y r n i v D r p 5 i B 3 _ 9 w E g v n o C 2 7 p G 7 5 0 v G n m s P m p z j D q 8 w G r 1 j t C 3 h 2 0 C 0 3 Z _ j y v B & l t ; / r i n g & g t ; & l t ; / r p o l y g o n s & g t ; & l t ; r p o l y g o n s & g t ; & l t ; i d & g t ; 7 2 1 5 3 6 4 1 3 7 8 8 9 5 6 2 6 2 8 & l t ; / i d & g t ; & l t ; r i n g & g t ; 5 8 r r i w 3 m - B t m u 9 B z 9 6 m C g 2 v h B 6 3 w j E h D n 6 3 M 1 9 0 2 O 8 m 9 - I 0 _ y v C y p U 2 4 r z X m g 2 T z t o r I n r t e o l u p C i n 1 u Y 8 m k _ B l i 4 v H q 5 9 S j w p y I & l t ; / r i n g & g t ; & l t ; / r p o l y g o n s & g t ; & l t ; r p o l y g o n s & g t ; & l t ; i d & g t ; 7 2 1 5 3 6 4 4 1 2 7 6 7 4 6 9 5 7 2 & l t ; / i d & g t ; & l t ; r i n g & g t ; r 8 0 1 t t i v - B m m r u I i u s i B z z 2 x D r u u s F m 3 o s D 4 4 q H _ y 0 6 F v 9 g a t - p K m q s E m 4 n 9 G 0 g o a _ j 4 t B - 3 s v H m 0 7 O 9 p 0 v C 6 m x t E n 3 6 2 B h v 4 3 B - m i F 2 k - 7 D 7 s - r D 2 v h U k 6 w m C v 8 n M t 4 q r L g 4 i D & l t ; / r i n g & g t ; & l t ; / r p o l y g o n s & g t ; & l t ; r p o l y g o n s & g t ; & l t ; i d & g t ; 7 2 1 5 3 6 6 0 2 7 6 7 5 1 7 2 8 6 8 & l t ; / i d & g t ; & l t ; r i n g & g t ; m 6 o 5 z i 4 8 g C o 0 8 w D p x _ x H u l 2 M j _ l z E 9 w 7 s F x 0 x h E 7 2 j - B 5 6 h s E l 8 6 D n q 1 e p s n D - l 2 g E - 2 7 6 B n w s 7 G u i 3 u B m 7 q a g v k o C q _ 1 3 F _ 4 x h L 4 6 u b & l t ; / r i n g & g t ; & l t ; / r p o l y g o n s & g t ; & l t ; r p o l y g o n s & g t ; & l t ; i d & g t ; 7 2 1 5 3 6 6 3 3 6 9 1 2 8 1 8 1 8 1 & l t ; / i d & g t ; & l t ; r i n g & g t ; 6 5 h r s x q 3 g C 4 p w 7 C l o _ 2 H 9 y t M 4 q L q 2 7 y D h y 4 8 C k 5 k - D s g 9 h B 1 h 3 I 5 _ h n B q 8 g l P & l t ; / r i n g & g t ; & l t ; / r p o l y g o n s & g t ; & l t ; r p o l y g o n s & g t ; & l t ; i d & g t ; 7 2 1 5 3 7 0 7 0 0 5 9 9 5 9 0 9 1 7 & l t ; / i d & g t ; & l t ; r i n g & g t ; x l n - y 7 l u g C 2 u l 0 G k x r 8 B - 8 G v v y q D v z q z E v y 1 g B u t i p K w 8 x 1 C 0 n w p P i r h 5 H 8 7 i 3 F 7 h 5 D n 9 l t S 0 s 8 c w 2 i t T i 9 x W z l o g B n 2 r j S h 5 q R s 5 p L p 1 w _ G o i w G r 5 2 t E 2 t j s I t p o H j i _ z E 8 7 x h B k 9 0 i B w q k K o m t y C g k 9 H o u 1 n D r 8 4 l H n v - B p 9 w t a x h g - B i q g 4 N n - k 2 I w 8 z f l k g 1 F y 4 n F 6 1 l r B u g x I 0 6 9 r N 6 l 7 E n 9 t P s i 0 v B g u - p B x o u _ J u x v D o p u r J g z g x I w 4 v t C l x m 2 F h t l L o z l C m t l o K g m p c w q 7 r I s k o 5 Q s x L k q 0 u C o 9 p k U 7 g 9 I l 3 x T r 0 7 8 L x 9 h - C 1 3 y a p 2 p 8 B & l t ; / r i n g & g t ; & l t ; / r p o l y g o n s & g t ; & l t ; r p o l y g o n s & g t ; & l t ; i d & g t ; 7 2 1 5 3 8 8 1 5 5 3 4 6 6 8 1 8 6 1 & l t ; / i d & g t ; & l t ; r i n g & g t ; m w p o 3 2 s z - B s g v _ J 3 l n B u x 1 s K m v k t B 7 q 6 y E 1 o - L g p 4 t E r 7 s r C i n w f 4 z o E o 9 s 3 B l 2 z E m g - 3 D z u 5 o K w 3 2 E s n v 9 D m 5 7 k E 5 m E 2 6 z C 4 _ 4 Y 7 u x O u 2 y t E k 6 z t E t 3 o o B 8 w t o C q m 1 z E t n 5 8 B q p y p F v 2 K z p x C 1 w t 7 D v k p n M u k _ p B 3 _ - D & l t ; / r i n g & g t ; & l t ; / r p o l y g o n s & g t ; & l t ; r p o l y g o n s & g t ; & l t ; i d & g t ; 7 2 1 5 3 8 9 2 8 9 2 1 8 0 4 8 0 0 5 & l t ; / i d & g t ; & l t ; r i n g & g t ; _ r l l g i 0 i g C 7 v 8 4 B g j 4 1 B 2 g 0 P 0 g s Q r 7 2 4 O h x 0 o C t v q h B v 9 0 7 E x 4 u k D o h 6 k M k i 7 B o v n o B k _ j n E x 2 1 _ J j 2 E o i v Z g k j v S k h x H l z t 2 B n o 3 N - m q g E o h h t B y y m o J j x o v B y v j 1 E v x o z C s t l 4 E w 5 n h I s q y 2 C 6 n 0 W - v n 1 Y q w V s g 2 q M & l t ; / r i n g & g t ; & l t ; / r p o l y g o n s & g t ; & l t ; r p o l y g o n s & g t ; & l t ; i d & g t ; 7 2 1 5 4 3 6 8 0 8 7 3 6 2 1 0 9 4 9 & l t ; / i d & g t ; & l t ; r i n g & g t ; 9 7 p - k j o w - B z - h w B t k 3 s H r m r R z i 0 J 3 v p i P r m e n 8 p v I j v n i B 8 z n 6 C v j g x I 4 - y l V g 2 j D r u z Y q 1 h 9 P h - m 0 K i - 2 6 D w k 2 v B w i 3 h K 9 h i T - g g z F l v z _ J w s 6 6 C _ z 5 x P y v z u B 7 y g 2 G k u 0 w G 5 l o 1 C 9 p _ k E 5 h q E o m _ 0 P y r 9 1 M 2 v _ E 2 w z 7 G s i 3 2 B w 6 t k C 2 p r 1 O t 4 g 1 B w 8 i C 8 m u U o s 2 _ J y 9 F p r i S g 3 - 6 C o 3 l B w r _ w D n l 2 n E t m t K _ 1 2 1 B u o g g C z 0 8 I - r l L 9 0 l 5 L k w _ B 6 z n 9 H k h 2 s C r 7 v 0 K & l t ; / r i n g & g t ; & l t ; / r p o l y g o n s & g t ; & l t ; r p o l y g o n s & g t ; & l t ; i d & g t ; 7 2 1 5 4 3 7 0 1 4 8 9 4 6 4 1 1 5 7 & l t ; / i d & g t ; & l t ; r i n g & g t ; 8 h h k l q i x - B 0 z v i D i 1 - 0 F g p 8 i B g 5 6 u B 4 6 s G - - w 4 E m 2 2 k B - 3 v g C - 8 k r E 2 w s S 3 y 5 8 B & l t ; / r i n g & g t ; & l t ; / r p o l y g o n s & g t ; & l t ; r p o l y g o n s & g t ; & l t ; i d & g t ; 7 2 1 5 4 3 7 2 2 1 0 5 3 0 7 1 3 6 4 & l t ; / i d & g t ; & l t ; r i n g & g t ; m y r 0 2 r q w - B y o g i Q q 8 h F 7 7 2 C l p s i C w - g 6 F 1 s w H 1 2 2 N t 5 z 3 D p _ h D h 5 _ 0 G l - e m 9 g u L & l t ; / r i n g & g t ; & l t ; / r p o l y g o n s & g t ; & l t ; r p o l y g o n s & g t ; & l t ; i d & g t ; 7 2 1 5 4 3 7 8 7 3 8 8 8 1 0 0 3 5 6 & l t ; / i d & g t ; & l t ; r i n g & g t ; u - z v t l u h g C w r q 9 G y s j j B n 2 g 0 F l 6 z t E n h s _ J z s 9 B h l h r E o 2 x 6 C i v 4 B p v n t C 5 6 n z S 0 1 x w B i - _ g I 4 - u J m x i m B 5 h h s F 0 j 1 m B 0 x q _ J p q 0 t B y 6 s a n s _ g G - j 6 i E - j i C j k o 9 G & l t ; / r i n g & g t ; & l t ; / r p o l y g o n s & g t ; & l t ; r p o l y g o n s & g t ; & l t ; i d & g t ; 7 2 1 5 4 4 1 8 9 3 9 7 7 4 8 9 4 1 2 & l t ; / i d & g t ; & l t ; r i n g & g t ; 9 0 _ - u o u 0 - B 9 h D i 9 n H t t u 1 L g 6 n q B 9 9 1 P 5 w p q Y 5 _ C 0 t 0 m H 6 h 0 8 C - 1 7 L j l 1 n V o 6 P s i _ F p o j t H v - u t E 9 r 8 i B g 3 5 - J q h h _ D 8 j y Q g 3 s 2 V v 4 1 B - t n 2 F - 1 n 4 B 0 - r f x l 8 3 Y 3 g H & l t ; / r i n g & g t ; & l t ; / r p o l y g o n s & g t ; & l t ; r p o l y g o n s & g t ; & l t ; i d & g t ; 7 2 1 5 4 4 9 5 2 1 8 3 9 4 0 7 1 0 8 & l t ; / i d & g t ; & l t ; r i n g & g t ; 2 4 x 1 k v y 0 - B l r u m D y 0 9 w F k 8 j 5 K l 3 k Y h n B k i 9 g O r g q V 9 p w 2 B x 3 t D g u u v T w 6 n h C i u p C 5 4 n - K 4 _ h V n r r 9 J p 1 - y B r h j G r p 6 4 J j m j 0 B k t g 5 F o - 2 9 F l n 0 D 3 9 n w O k 7 l m B t _ h 7 D & l t ; / r i n g & g t ; & l t ; / r p o l y g o n s & g t ; & l t ; r p o l y g o n s & g t ; & l t ; i d & g t ; 7 2 1 5 4 6 2 0 2 8 7 8 4 1 7 3 0 6 1 & l t ; / i d & g t ; & l t ; r i n g & g t ; 6 p - j m w u u - B i x 4 0 C 2 l o o C _ 7 _ V 4 s x _ D 7 j m P 2 l y i F n o 7 - F o i 7 C k i 8 y F y 1 j r B t h x 8 B 0 1 n i P k x d 7 j D z 1 u q Z 2 2 y G o j g 1 E t 3 s 2 C 1 0 m p B m 6 o E t k R n k T n 7 t v E 0 0 o k H n v s B v y 1 u P e 6 3 1 B 5 l _ s X l p h 2 B - w 4 m B 4 6 g m I v k 0 5 R 2 6 i m B 9 j 3 g N x t r v B o x 5 t H y y v G h u m 3 B t k 2 6 U 5 - i 9 C 1 j O l m l 6 S _ - v g C z 5 s v D 1 0 9 o D 6 u p 8 L n q z Y v k - L r _ t p M z s 2 Z 8 v o r S 7 h 1 S y g o E r w 9 q S 7 _ w j D p o H r 0 4 n N 6 z x v L x r 7 5 D 7 z z o G x 4 y r C y 2 i e 3 s z D 8 z s L n h 0 o G u h z 0 C s l 0 Y - 7 w 9 B v v i L 2 7 r 0 F q 5 5 1 D 8 - I 3 - s k E o 0 0 m G q G _ S h j p P 9 9 w r C 6 - 0 0 C w o p 7 C 4 0 k B 7 j l B r g n y G 9 8 3 h C 7 t 8 5 B 6 n u 2 F z 7 k z F s - y i D k q t C 4 4 3 l M 5 q t o D 9 i p s C 4 q z 8 N i s 2 x C - g y l D 4 x 8 6 D 2 z u m Z - - 7 D l n 4 8 I _ t o j I t i d 8 - 1 9 D l t o w O 1 7 2 F 1 4 5 B _ 2 q 4 Z 6 7 m y B y k m w F n s z 2 D i h r 0 E - 4 8 q P n _ k 0 E n g r 5 D v h p t G 6 n 0 W y u 5 0 Y s k x o B q l q U u 0 t 5 K i 1 z C m 7 _ j L s m q U 8 5 t g B x 5 x o I & l t ; / r i n g & g t ; & l t ; / r p o l y g o n s & g t ; & l t ; r p o l y g o n s & g t ; & l t ; i d & g t ; 7 2 1 5 4 6 4 7 0 8 8 4 3 7 6 5 7 6 5 & l t ; / i d & g t ; & l t ; r i n g & g t ; 7 m 8 6 w s y h g C 7 1 x z B 8 s u i D - r u 5 K 7 4 j 3 D u k 7 B j 9 n 2 i B 1 8 Q t s z H h p 2 l T p z - 8 J _ 5 j y C k q y D 8 q 8 0 T 4 z x _ D l _ 3 i F 0 g 0 I 4 7 g p W 7 m v d w 8 h r B w m i p I 2 3 r r L p h t u D 9 j C t w 9 y Z i n 3 G h 1 0 2 R g k 0 I g p o y E g x 0 4 G g l v m B k 0 m 9 K i 8 9 8 C n 9 r z G q l 9 9 F p x x f g n t j Q 1 q 1 w B j u 8 t K m - H r 7 h _ I 4 x w 9 B 0 m 3 G 4 v w 8 C l v n B w k x q L 6 7 2 J 7 t 4 - M l r x l O g 4 k h B 6 y u F k g 0 n b 6 3 r G _ x 1 0 B p _ v p P t 8 h 5 C 2 h 7 v L i t t s C - v - - H _ x t J 6 3 q W u o 9 r M 5 6 p g E 1 7 n v E p i g T z z 4 3 R q u x z B 8 z t J 4 h s - Y x q x 9 C 5 i w r G r w - y B z k p 4 J 2 i n 9 E j i 7 k X y h Y z _ h E r l v y Z 6 1 _ q B 7 _ 6 6 B h t r j D _ _ 9 l K x 5 z Q _ 8 m 1 L 3 5 o L & l t ; / r i n g & g t ; & l t ; / r p o l y g o n s & g t ; & l t ; r p o l y g o n s & g t ; & l t ; i d & g t ; 7 2 1 5 4 6 5 0 1 8 0 8 1 4 1 1 0 7 6 & l t ; / i d & g t ; & l t ; r i n g & g t ; h s _ j n s 2 2 - B 3 p y 5 B 3 3 8 5 D g g i 9 F o i _ k D u v l D 4 x s 7 Y q h j B w 7 h K i v l - O y s p 3 C _ o _ 6 E m l 5 q H 1 l 5 7 F r y o I l v 6 x C 2 o 7 5 P 7 0 0 z B j 3 5 w F w i - s C 7 l s p D 3 - j i F 5 j K k w e 2 x 5 _ E - u 0 u G & l t ; / r i n g & g t ; & l t ; / r p o l y g o n s & g t ; & l t ; r p o l y g o n s & g t ; & l t ; i d & g t ; 7 2 1 5 4 6 8 7 2 8 9 3 3 1 5 4 8 2 2 & l t ; / i d & g t ; & l t ; r i n g & g t ; r m - x v m i z - B s s l i E j t j M i 6 t W n j o X t 4 _ 9 B x 3 j z C 5 i w 5 C _ q r i M k p 8 q P z s u w B s l _ Z y 3 - h Q 5 s t 8 B 7 - k E 9 k m s K 2 9 7 o O r 9 l Q 8 - 2 I s l v y Z v l 7 g E - 5 l a g 1 v 9 F y t z k E 2 x p w G o u h D - i x 7 C l r n Y v t 3 b 2 n q B n 2 1 y H 9 z i h B _ u 7 X - g n v I n 8 8 5 B x - x B _ w k n R 3 v m C t m 5 8 G k _ s o E 5 m z 5 T h g r F q n 2 k C n t x 3 H 2 5 0 L 4 p z m Q 6 9 u r D 3 8 8 I r y 7 x E o s l w E & l t ; / r i n g & g t ; & l t ; / r p o l y g o n s & g t ; & l t ; r p o l y g o n s & g t ; & l t ; i d & g t ; 7 2 1 5 5 6 5 7 2 6 4 7 4 5 6 7 6 8 5 & l t ; / i d & g t ; & l t ; r i n g & g t ; i h k q n s j r g C 5 m 3 o C w w s M j s 5 Y g - z k D k v k T 3 4 2 J - g j 2 G v - 5 M _ 5 i Q t E i s w T 4 u x Z k - s o E m 1 9 y H & l t ; / r i n g & g t ; & l t ; / r p o l y g o n s & g t ; & l t ; r p o l y g o n s & g t ; & l t ; i d & g t ; 7 2 1 5 5 6 5 8 2 9 5 5 3 7 8 2 7 8 9 & l t ; / i d & g t ; & l t ; r i n g & g t ; h v h v w 3 v t g C x 3 h V r y v V h p 3 8 B r w w C 8 k i - C g p h p B g w k m C n 9 w z B v - h o C 8 9 v g E x l p T 4 u w 6 B & l t ; / r i n g & g t ; & l t ; / r p o l y g o n s & g t ; & l t ; r p o l y g o n s & g t ; & l t ; i d & g t ; 7 2 1 5 5 6 6 1 3 8 7 9 1 4 2 8 1 0 1 & l t ; / i d & g t ; & l t ; r i n g & g t ; v _ - 5 g i k l g C o 1 0 v D 2 7 8 s C o 4 n w V g h J h k X n _ m w B - _ q 0 E 3 7 8 u C z j h D m 8 z o B s j 3 8 B k n n q H - _ h c l s 7 E x t 8 k G 6 - y o B - i z R x r j 3 Q r 1 6 I z k 9 B l 2 w j D q m l j E g _ m o C q r 8 t B y - 3 U x o z B i n i 0 D v n s 1 F 6 x v I j 2 _ 3 E h 8 - D j 5 n Q t 2 r Q l 2 _ q M w y w S & l t ; / r i n g & g t ; & l t ; / r p o l y g o n s & g t ; & l t ; r p o l y g o n s & g t ; & l t ; i d & g t ; 7 2 1 5 5 6 6 4 1 3 6 6 9 3 3 5 0 4 5 & l t ; / i d & g t ; & l t ; r i n g & g t ; t 6 0 7 y v 8 i g C 5 l p C i q w n B 8 5 8 I 9 6 i u F t 9 n 0 C 9 p k s C y s h q B z z 4 k D - n m l O n h z R u u o B 3 w p p I o k k T t y 5 l N l g 4 x B i 6 w m I q k i y B 9 4 j q C v z g m I u 5 Z 1 h 4 D v 8 t 4 V u w - _ F k h 5 t C k 1 h G h 4 u 4 C r 9 y v E l 2 _ q M 3 x X v 0 2 8 I & l t ; / r i n g & g t ; & l t ; / r p o l y g o n s & g t ; & l t ; r p o l y g o n s & g t ; & l t ; i d & g t ; 7 2 1 5 5 6 6 6 5 4 1 8 7 5 0 3 6 2 1 & l t ; / i d & g t ; & l t ; r i n g & g t ; y g r n i o l q g C r _ 7 Z 0 7 w o C y 6 w O x z r h C i k - 0 F y z 5 M 4 _ j w B 5 q 2 x C r z p e 9 3 8 o B n 2 1 y H - o 9 1 B g q 9 j C r 9 u u E v 6 z I - j E 5 u o i C & l t ; / r i n g & g t ; & l t ; / r p o l y g o n s & g t ; & l t ; r p o l y g o n s & g t ; & l t ; i d & g t ; 7 2 1 5 5 7 2 7 7 0 2 2 0 9 3 3 1 2 4 & l t ; / i d & g t ; & l t ; r i n g & g t ; s r q 6 g 9 v u g C l 5 v U u 2 y G h 0 5 l I k 2 z y B _ l B k g 7 k C 0 i i O 9 p 9 y H n 2 8 0 B u y x T g l j V 1 2 z k B o g g G - o v o B k j w x C w k 4 t D n w j x E u 7 Q j o 7 7 G l 8 2 u I w 9 - X u o 9 J & l t ; / r i n g & g t ; & l t ; / r p o l y g o n s & g t ; & l t ; r p o l y g o n s & g t ; & l t ; i d & g t ; 7 2 1 5 7 6 4 7 7 2 4 3 8 9 3 3 5 0 9 & l t ; / i d & g t ; & l t ; r i n g & g t ; 0 g 7 z 9 p 6 t g C y z z g I 7 i z n B j i h 9 G s y i l C 6 r w n O m h 5 M 8 z m 4 B l s q G v w 3 4 E 6 3 6 g E u o J 3 h r 3 B & l t ; / r i n g & g t ; & l t ; / r p o l y g o n s & g t ; & l t ; r p o l y g o n s & g t ; & l t ; i d & g t ; 7 2 1 5 7 6 4 8 0 6 7 9 8 6 7 1 8 7 7 & l t ; / i d & g t ; & l t ; r i n g & g t ; m i l 5 2 0 5 v g C u 9 r 7 B m o 9 r F k w 4 j D 0 1 2 D z k x 1 L - h 4 h B w - 7 T l x r y C t w 2 Z i 7 v r G 0 x q _ J g 5 k 9 G 9 z H p x 7 l F k 6 z t E & l t ; / r i n g & g t ; & l t ; / r p o l y g o n s & g t ; & l t ; r p o l y g o n s & g t ; & l t ; i d & g t ; 7 2 1 5 7 7 6 4 2 0 3 9 0 2 4 0 2 6 0 & l t ; / i d & g t ; & l t ; r i n g & g t ; 1 - 4 w m n 8 4 _ B 9 w _ 1 L h 0 x B 9 l 7 q C m g 8 Y _ 3 6 8 G v y 0 _ D v m q r B q l 9 o I u F 3 q g U y 0 5 T & l t ; / r i n g & g t ; & l t ; / r p o l y g o n s & g t ; & l t ; r p o l y g o n s & g t ; & l t ; i d & g t ; 7 2 1 5 7 8 5 6 2 8 8 0 0 1 2 2 8 8 4 & l t ; / i d & g t ; & l t ; r i n g & g t ; 6 y 0 j 5 w o z - B 3 u q Y _ z 9 l z B s h w N y w r z H - m 9 n G 2 s 1 u B m 5 8 m D i v h j F 6 4 j n B h q u m D w z w 1 B i 0 1 3 E s 5 t R w 1 7 q B v 4 0 7 G p _ 8 F u z p l E 5 k x n B z - 5 9 G k 9 q u B g s m 2 G 0 1 V 7 r j D 7 z n K x x p w B 4 5 5 j B 3 q 5 r D s 5 0 m E u q w W - - - 3 F _ 5 x 3 G r l 3 L p 8 g o K 0 s 7 s B t m s z F z m 9 9 I n m 4 S v 2 k Q y 7 k z F 1 w g N n k 8 _ D 8 3 8 p C - _ u 8 B - n p T 8 _ 5 0 F p o 7 t E j _ s t B 9 _ 5 6 D q - p h B m s 3 - J v _ z 2 F & l t ; / r i n g & g t ; & l t ; / r p o l y g o n s & g t ; & l t ; r p o l y g o n s & g t ; & l t ; i d & g t ; 7 2 1 5 7 8 5 9 0 3 6 7 8 0 2 9 8 2 8 & l t ; / i d & g t ; & l t ; r i n g & g t ; 0 u 5 _ i h m p - B 6 n n n I 8 V _ 7 2 x J 5 _ D r s 7 r I g u - o D 4 r 3 C i 3 n J 0 w 0 4 C j w o P _ k q t E q s h _ K _ 4 k r B & l t ; / r i n g & g t ; & l t ; / r p o l y g o n s & g t ; & l t ; r p o l y g o n s & g t ; & l t ; i d & g t ; 7 2 1 5 7 9 4 6 9 9 7 7 1 0 5 2 0 3 7 & l t ; / i d & g t ; & l t ; r i n g & g t ; m o i 6 8 w 0 7 g C x j v Q s m k D 3 o s x B z 9 u 3 D 4 r 4 i D 7 2 k j B l g k p B - 0 4 x B i k y o H v l r m D j 0 3 p B m 2 u i Z 4 6 s R p i 6 d g q n w I r w 9 g Q 3 z 1 E r - 4 k K j r l 6 D 7 h z 0 B 6 8 l _ K x n m _ C h v x r H k - 6 P r z 5 M k u k J 1 t y 2 H 6 o 3 n B 7 3 t s K r 9 R n 5 w 8 Q y h y w C 4 j - L 3 8 _ 3 E y - 7 h U i - p n C 3 l o a 4 9 0 m D 4 s p s Q m 6 8 4 C 3 2 v g G 5 h 6 m D 0 l h y D & l t ; / r i n g & g t ; & l t ; / r p o l y g o n s & g t ; & l t ; r p o l y g o n s & g t ; & l t ; i d & g t ; 7 2 1 5 8 0 2 2 9 3 2 7 3 2 3 1 3 6 4 & l t ; / i d & g t ; & l t ; r i n g & g t ; j i x 1 y j r p h C y n 5 7 I - z 4 _ K t 1 1 i K 0 5 1 s y B m p 9 r F 9 v g 9 K i 8 m S z y 6 v G n w 4 U x o x u I l q t r E - h x 6 I 3 5 6 B s 7 p R g n s 9 G o r i l E q z r x C 3 n s C 9 2 a 8 v l 4 G n 9 w 6 D t y 8 f 1 - 0 1 I 0 l 8 b 3 n 8 2 J o 5 x 0 Q 0 j h q B h i 3 0 D r k u Y u p x j M v k 7 j M 9 q 1 6 F _ s i m B 9 i x 2 M 0 l 7 2 M 9 z B h r 4 t M x 7 s K t 6 r m H h k v m K _ i m m K v 0 y 6 o B 8 x j D i r m 2 R v 6 w 6 D j 2 w s O t j z V z j k o G 7 g s l D h 8 y d s 4 z G u 2 u P s s 3 6 F g r 1 D 3 4 y p C l j y _ D 6 1 t 6 C h t t Y k t E p l l 7 E t 6 2 m B p y 0 o K 1 2 t V p 5 n D p k 6 B 8 0 8 - B j C - 9 x J 3 q 6 p Q 7 i p D 2 8 g V z 2 5 4 J q l 8 3 B r x n V h i n o E 9 6 k i F j h 5 x G l C 9 p 3 j S 2 t 4 C _ _ - u K 5 w p H v 2 8 q H p 7 j r J 2 k X g z b j r n o B k o r o F 9 n 9 0 L 9 n 9 0 L 9 9 3 D & l t ; / r i n g & g t ; & l t ; / r p o l y g o n s & g t ; & l t ; r p o l y g o n s & g t ; & l t ; i d & g t ; 7 2 1 5 8 0 7 9 9 6 9 8 9 8 0 0 4 5 2 & l t ; / i d & g t ; & l t ; r i n g & g t ; o 4 p j 9 p 2 w g C v g R 0 h r 8 B 8 n d 3 o - O i v 1 q C 5 n 9 B w l w - K z o h C r r t v I j i n L i o y i J 8 t 8 B 8 j z B 5 i u y K 4 w v C t q o E u s x S i x j B h u 2 _ Q m o z G 3 g y p I w r q 9 G 8 m i u B 8 2 s s C j 8 k C & l t ; / r i n g & g t ; & l t ; / r p o l y g o n s & g t ; & l t ; r p o l y g o n s & g t ; & l t ; i d & g t ; 7 2 1 5 8 1 5 5 2 1 7 7 2 5 0 3 0 4 4 & l t ; / i d & g t ; & l t ; r i n g & g t ; j 1 5 2 k q 5 _ g C o h 9 o G 6 u p v I r l s G 7 x 2 n M i H 0 z 8 J 7 _ 8 R u y - E _ t j x N 9 v _ n F w 2 z o B 5 M g i 4 x L 3 g y 9 D k g 5 6 C x z o Y o m 8 m L n j 8 c & l t ; / r i n g & g t ; & l t ; / r p o l y g o n s & g t ; & l t ; r p o l y g o n s & g t ; & l t ; i d & g t ; 7 2 1 5 8 6 1 6 3 2 5 4 1 3 9 2 9 0 0 & l t ; / i d & g t ; & l t ; r i n g & g t ; h s 6 n n s u 8 - B n x k v D 6 - x U g y r 3 G q u 8 5 E j m g w B y i y v C _ z n m B l h 5 _ G n 7 p R x p _ - C t n 3 g C & l t ; / r i n g & g t ; & l t ; / r p o l y g o n s & g t ; & l t ; r p o l y g o n s & g t ; & l t ; i d & g t ; 7 2 1 5 8 6 6 2 0 2 3 8 6 5 9 5 8 4 4 & l t ; / i d & g t ; & l t ; r i n g & g t ; 6 q 4 l y 9 p m g C 8 k - C q 9 s F 5 p n B & l t ; / r i n g & g t ; & l t ; / r p o l y g o n s & g t ; & l t ; r p o l y g o n s & g t ; & l t ; i d & g t ; 7 2 1 7 3 2 0 8 5 6 2 7 0 1 4 3 4 9 2 & l t ; / i d & g t ; & l t ; r i n g & g t ; q 8 l k o k u 7 h C 8 z 0 u h B r 9 l t H - h 4 x L q i o x B 1 q 1 q E u n i 4 K 3 o 5 g D i u 6 o G 7 m v d 0 v v B q i l y u D 1 _ l f 9 v q _ L k 3 g _ L r k p p I m 2 l J 4 4 q l p B h n p 2 H t 3 1 G 9 w 9 - t B 3 h t t L g G v 0 5 v L 6 y x d p i y p F t g u q K r 9 p p p B 3 _ 2 i F n w y c i x j i K h y p k E 5 w q q B s p q w B n l w 9 K 0 g u p B - 6 p v G 0 t 4 t E i j g g C u 0 z u V y y s D 6 7 1 3 J 2 v S s _ k u L y x t i F 7 n s w B w w 3 Z w 4 s 1 F 1 t j D 0 n i z C j 9 l a 6 3 j l B 9 r y p F i 4 t h C _ k F w l z o B 4 l s 1 I 6 y j D t 0 6 V x i n z B p m p J 2 z n h J q q _ D h w g u I y q w b 3 q 0 1 H n l P 3 m q s D 4 5 j 4 M x l t E 3 g 4 i F i r m _ E 5 r h C 3 x m h J 9 l 7 g K 3 h T h z s _ Y l y q l D l 9 2 V s 7 k v D h _ m 7 D i 5 t 2 I u - 0 R 5 l i 9 C m r g M t n m w B j h t k G 9 y 2 m P l 9 z Q q r 4 M p z j g L n r y M y n p i D u t k l F o q h C _ l 5 _ B y u r r B v k 8 M v n w - D 8 y 4 k E r k k t B o v k 1 I 0 i o h R g 6 J 3 2 s p I v i K v p 9 i N v m 6 u B - v _ S - x 0 m C 4 x j O v i r 0 I o _ s - M 7 k 9 1 B q 0 _ r E 4 k 4 1 K i i s g E - i x t i C g s _ 7 F 5 l t 9 L y r 3 6 H - z n M 0 4 8 1 K 7 w z 1 K w n r B 6 2 l q J h - p 0 K 2 q 8 2 B 4 3 g w D w 8 h 5 J 3 3 q 5 J r 9 x J g 8 4 - G x 2 5 g p B - w m c & l t ; / r i n g & g t ; & l t ; / r p o l y g o n s & g t ; & l t ; r p o l y g o n s & g t ; & l t ; i d & g t ; 7 2 1 7 3 2 3 3 3 0 1 7 1 3 0 5 9 8 8 & l t ; / i d & g t ; & l t ; r i n g & g t ; x v x n w u 7 g h C 6 6 4 a 3 y g i O 4 z v X r 7 7 3 I 6 2 1 p B 1 c t 6 i y J v j k 3 G _ i 0 i C l 7 n - L l y s o D q k z h J 9 j u r C 0 0 z _ J l j - y E w y 7 y B 9 2 7 x D s g k l E z o s L 2 p 8 j H w 2 5 8 J w l z s C w t 8 6 C 4 8 n c s p g B 1 5 t C 8 t v - C 4 j 6 8 B w p r 7 G j l t N h k p s N r v j K 6 z X 9 - v k g B o C m j 0 Z 1 t m h I 7 l 7 m H 4 t 2 N i 7 i 0 H 2 x r N w _ 9 r Q - 9 5 z G v o J n 2 5 1 L 2 3 t M n y C u j 4 _ J 0 5 o g J h m e j l 1 k z B 6 x p 6 B w 0 j 2 F h p 5 1 O _ q I 7 8 h _ J 4 w k u K h k _ n F q 1 6 n B 4 n - 2 O j j q 3 O x 9 j 4 F h t N j r 0 y B i y h o N 1 7 r o N z 2 p b g n 5 N x z 4 3 D k - x q I k 5 q Q l 3 z a 0 s x y G g 4 j B j j l p I m 5 i g B l 1 5 s G s 4 z B q w q i F p y g C l _ 9 C s s g I j 5 q u B n x 5 7 B k t C - t k 8 D s m h I _ v 7 2 F 2 s v l D 4 q k k B l 6 _ x D k 9 z v H i 1 g l C w o M k j 2 y B z r k D 3 5 p u C 9 g y m F y t 0 k B 5 _ 7 0 E z r 4 w D o p p 5 B 5 6 5 v N w p 7 R 1 8 o i K _ 3 x n F m 0 5 1 B 3 p w D 5 p 9 _ K x r 6 _ I w u k D h q 1 5 K p 8 2 u K m y C g w m l K l w 6 m F _ 4 g l B h q g n I & l t ; / r i n g & g t ; & l t ; / r p o l y g o n s & g t ; & l t ; r p o l y g o n s & g t ; & l t ; i d & g t ; 7 2 1 7 3 5 8 4 4 5 8 2 3 9 1 8 0 8 4 & l t ; / i d & g t ; & l t ; r i n g & g t ; 7 q g t y k j 0 i C p q u _ B j r I 1 u 5 D r o 1 W s 2 m v F u s 7 C 6 z y c h s z j D 8 0 p x B 4 6 g k E i i 1 u B 4 m 7 V 1 q u z C 3 s i 6 B 8 9 u I 3 w g h B - w q F 3 z h b 2 o i - C p i 1 c 7 3 v k B l - g a o _ k i B g p g h C o h g E j s - z E k o t 2 B r h - D 9 2 o 0 C j t q P 1 k _ S 5 h 6 d n _ x Q h _ g U p n w h B z u P q u 8 G - 9 l Q s w v x E p _ s 1 C r z z E j 3 h W 6 i g h C _ Y - h o k I t l q B 2 9 5 1 F 6 9 7 x D 0 1 x t B _ s l G - y p 5 B g x r - C y 4 o F p l 1 t F x w - d s s k 0 E 6 z 9 1 B 6 - B w l w l B 0 0 n - B y j 0 - F 4 s s H l 7 k h F u h v r B p 6 5 Q 2 2 9 B _ i y H 8 s m S w 7 n u D g h t 2 B t 6 z g C w - k C m w T o _ 9 e 2 y s 2 B k s _ s B 3 _ 9 p B j 6 5 c 7 y h B y t 6 j B o j i B i k 4 g C k 3 q 7 B m z 3 b 3 p D u l 1 5 B v 0 g a o 1 _ J q q - 3 D 0 j 1 5 B i s k H j p o S x m v E - l _ m B 1 7 _ h F 1 x i k B l - 0 a p t t 8 E u s 2 g B - h t K 8 T i 1 3 7 F n 5 y v B u z k R j w o y C p z 3 v C x p h D p k _ o C k r 8 v C r w 6 B h 3 4 Y s m p D s 1 q x I 5 s 1 C t 1 3 x D x o s j E 2 x 0 Z y l z 5 G g q z B 0 q - o E q 5 S r j 0 i D _ p y K 8 n r 8 C y 9 h E i v - 4 B 9 t o D n - 8 k E j 5 o 0 B v l 5 G u y 7 N q 7 j J i n g 2 B g r k n B 0 j g Z x 8 q L 1 h - M - 8 q o B 4 p s 2 B i q g 9 B 2 l o K 0 - r J u w 0 8 C v y o C 8 l g j C 3 6 r D w n v m B z 1 4 3 D 1 p - X h k p Y y m 9 s B 4 r l 4 C t x k D o 6 9 s B k y 7 v C t j 7 D j 6 6 O o s 2 N j 4 o u E _ j o r B - - l N j i l k D k i 3 r C o - h O h 2 - a r g q K _ n 2 D u h l 4 C 6 9 9 s B 5 p x D t - o _ C 9 7 z g B v s h z D - m B y n u I m s k 6 B p m u 8 E v g l Y g v 7 S z p k J 4 q i b - h 2 P l y 5 3 D s g i e k 9 f 4 s k Q l 7 k Y 9 8 k n B _ 1 F r 9 s l D j m k 1 B t 7 3 U _ s w i C m m m n C - g q d w s 9 v B s 2 F h 6 h h D j v j o C 3 6 9 P p - l W 0 3 h H j m o 6 B - 0 v l E n o p 2 C u 6 P 8 t j a 1 j - M q w 7 v C u 9 s 2 B z - v e 6 j v H k x h q B 6 g s 2 B 1 l M 3 j 9 o C i p s k B n 3 k 9 B i g k f w r o 9 B 2 4 n U j 1 C s 7 g M 2 j s k B u y q 8 C 9 3 6 j D h h g O g 1 j a 9 z o S i _ m y D 7 v x z B s z 5 G 3 s s 1 C 1 4 3 v C 5 7 Q x i 4 q B 6 - 6 p C x 8 1 t F k x _ J _ x _ - C 1 5 8 8 B 6 z 3 d 2 p 5 F 8 x r K u t 2 p D j i 2 z C 7 w 2 j B 1 o j K h s q 4 C 0 r Z h z n L z t 7 2 C 7 l _ P k 3 5 R g 1 m _ D 6 8 K k 0 q o F 0 g 1 o B - s 5 k F - _ m o B z 4 H g j 7 o B 1 2 k s C q m z h B 5 6 - z C 9 l z H 7 w 5 b z 3 7 2 C _ z u D i h 7 z C m 9 u n D p O z q g n D 8 q 8 l D z 9 9 j C n _ Y z q m 8 C 0 z o n B q n t 5 B r m z F l o i Z x 1 h J h y i T t 6 z g C y 5 3 h E q 7 8 C 7 h j u B _ 6 5 L _ h 2 g B n 8 z g C w i v f 9 _ u B u 7 r 2 B z t 8 r C 1 7 4 r B 6 _ R 2 q t T h 3 4 N t x k g E 7 s p 2 B n 4 u F - g 0 g B i 4 s 2 B - l r O g q t a p o x j D r x e q 1 o r B u 1 j l B h _ j c z w _ p B z 1 i p P o t 8 d 5 3 n m C y 6 h 7 E g 8 r B 6 3 m u D o j 0 n B t 6 - B r 5 k Y - q x D 7 v m R 6 0 _ y C q r 9 a - 5 G g 9 t 5 B 5 3 g 4 C h 5 k 9 B k Q 5 y u 0 B o n l B 8 h 0 f k p - n C p i l Y m h o r B x i z F h k t x C 9 k 1 D n g 9 i G v k j E _ n k Q 3 0 i z B 3 p - 6 C q 8 w B g z z e s u z g D x H w 8 i m B g 3 o I x k 4 2 B - _ x a 2 s o n B 0 2 o W 7 6 m K x m r a x 6 3 q B i 3 W 1 - s a u s 8 3 C 4 9 2 E 5 r v d g p 1 5 B s 2 y N n m v E l o k o C _ k m _ D v o u G 8 v 4 e 5 p G x 5 - v C n l m 2 B t g k S 0 p 1 J 7 n h S 9 l g S q 8 3 4 C l s w h B 8 x s C j j 9 r C h - p d 0 j x R m 7 s V n z v E v 8 - o C q z n z B z g r L 2 0 i L q n - n C 0 7 s 2 B j z j z B _ 9 5 B s 1 - V q p 3 5 B m 7 o z B p 8 - Q 2 p 7 H y w 4 g C m y 7 m D M p o - 8 B 6 0 8 z C q z C 6 2 q 1 D i _ j q B 6 j i h B u v _ J 4 y 4 8 B n 4 6 0 C j k n l C z 8 F u l 2 1 B 1 v s B - n j o C r p 5 t C _ t D o m o u D 4 m _ s B F 7 9 x 5 B _ o g s C 7 u _ p B _ i o G 4 k g Q 6 k P - o w l C j - n 7 D l z l S p s - P z 5 m v B p q _ q D - 5 O - u 5 k D r 0 h 4 C k 8 n b h j y n B 2 8 8 9 D y r 7 E o 8 x c p k r H p t q x B y v h k C z u p 2 B 1 j q P - 8 r f r 8 u B _ 0 3 m E 1 4 v 2 B w g J n 4 m j D - y 8 r C j 7 w S _ k t T r k _ o B v _ p K 4 _ p 8 C l t 2 x C 6 o 3 c i 9 7 K x 3 n F x 6 v 8 C z 5 - l G i 8 W p u 9 9 B 7 l l n B h u - q B u t n B 8 y 3 S n n 2 X u x - 3 D _ i 7 1 C n q w K p 4 k v B u o F y 9 j 7 B 6 h z g D r 6 o C g 8 g _ B n p 3 w D v v 2 s C 8 x 9 E 3 v F p 2 g q B 5 w h 4 C h 7 g 6 B y h _ D k v s 2 B g q g i C s 4 W - r s _ D r 2 k d m x x y B 0 i i e k _ z C w 0 v 2 D v 2 s 8 B u g g w J u g g w J j 7 B 2 s l 3 E z z 0 i C y 4 8 C 2 9 _ 4 B 1 2 0 i C j k T 3 0 5 c 6 8 q k C 6 y g i C g 1 y E x j h l B x 2 5 c v p g _ E k w l L z h 3 g D k - 7 y D p o z F x 4 i u B 8 m u I 9 t 1 u E 4 - 0 o B t o 9 f s p s J w 0 _ T h 8 z B _ t j 0 B 5 - z g C l 0 _ p B n t 8 N 1 m u L w z r D x 5 s O n m h O 7 _ 0 Y r 0 - 4 C 5 7 s v B - v 5 Y k u k s B t k j D 7 7 1 9 B 4 r p W 5 5 7 X 1 y w v E i 1 y _ B 0 - 8 p B 0 2 G u j u a o n h j C x 6 5 1 B 9 y s w D j 4 o C q t o h B z 9 z B k 0 6 h D - 9 x n B o 9 l O 5 2 q 5 B m 1 g n C 8 8 D n r n 9 B t t z z B v 4 j R 4 l B v _ i W l m 3 D 4 _ V 8 m 0 Z r x x 5 B 1 g h w B k 0 2 Y _ 8 w B 8 y s r D k 8 p a 4 5 n D - o r m C v 7 t B v 9 s X o _ g 1 B 0 y 1 J l 4 x p B q z m C s m 7 z C p t 5 5 B u q 3 W t m y Z 9 h _ i D m y g X w r g T y y r 8 C 4 n h 1 B u m _ D 0 _ 2 s D j m x 2 D v r o F w 1 0 p H r 6 h m B - j g G o r 4 g B z 7 - m E 4 j 6 G 7 g m H _ n y H q w r C n u z f 6 k r _ B u 2 z B 2 p 9 C m 6 x s B j 6 j 4 C q 6 i q B z 2 q K x k w 0 B t 5 g 3 B s i u O - p q 6 B j x 2 k B i s k B s g 3 5 B j z l - B y v m B y 3 9 d r p q Y 0 9 x t F _ _ P s 8 q x C l z h i F 7 5 g O j u o l B 0 9 8 4 E t l R m v r _ E 4 n - d l 0 h j B z _ 7 v C 4 m 3 v C q m K 7 v s 5 G y j 0 S k u 3 E r 4 r a z w q 8 C l l o X - 4 r o B t s 0 5 B 2 i 8 U p t w g B - 8 r B g h w a 8 w h m D v 5 5 n F 3 E 5 m w y C k k k l D i 6 O u i g S s t t C k o y m B h w w h D g 4 s o E 3 4 2 F 2 t _ m B o 6 j S t w s y C m u e p 1 6 v N v 9 h d 2 y L m s l n B _ 1 4 G 0 2 j z B 0 6 h W 6 _ q 2 B j 5 v C j - l L z k s p D 1 h 0 r D _ 7 1 G m h 8 z C s l l 8 B y m I 4 - z g C i 1 9 W g 9 - B u 5 v 6 B 0 y 5 5 B 6 2 l V x 1 y M n l 9 a u 9 k h B m m 0 8 D z - 9 s B 9 p r I t 9 x k B q 2 l a w 9 i E - 1 q 8 C v m j s B k 3 t D v y 0 5 B 8 y i z B 2 j l 9 B 9 L m s r r B p _ j E t 6 k 2 B 9 r _ h B 7 0 F 7 l u _ C h z q i B 1 x 6 1 C i m 1 C q r i j I u z r z F 7 j j R 1 s l Y 7 3 r 2 B 8 y - T n m 0 E h q n r D i 0 q - B 5 g 7 g D q m y w G g p d g - w E 8 7 3 k R 1 v 2 x E 9 z c 4 q q f 3 o i 0 F 3 m s C k y 6 t B 6 5 n 5 E k w g k G h u 3 C n 0 p w B z n s n C w x x g C m B z 6 y p D 9 4 y 5 D w t h 1 C 1 p 7 g I x w 3 r F n t 3 1 F 7 i t n B j k n B 4 s 1 x C 3 o 4 Z m 5 - J h 0 2 4 J 2 8 r s C _ i r i C t 0 n C m n g u C 1 y 9 0 K 2 1 Q k q p 1 B x s 5 0 E 6 5 5 J s 3 t s E g w l 3 B p o v G v 4 m 0 I 5 B 4 5 i q H 3 7 h U 2 0 h G g k 3 2 B 3 6 5 p F s x f 1 0 q l B g p 6 F r 8 w x D 6 _ x t E m w Z p p u l B 6 y 7 2 F - y v F m v 1 z C 5 6 0 j D u v c q g h h O q p q 8 E l 8 w z C r 7 h D h x k n D q 6 4 5 C t t 0 C q h r H n n q v K o 2 2 J w u 8 w M y x b 9 p k g F 4 n 2 q B v r 9 F 1 1 2 j H - x 7 D 9 _ 7 o I 5 k g M v i 1 g B 2 y 5 w B w q w j B 6 4 r X _ z l l B o 0 8 o C s z y H 1 z 3 h D w k 2 v B _ 2 Q y - 3 W 9 6 u z C _ l j m B j g g N 1 j 0 V r 9 l J 6 1 m 7 B u g z M p z 7 t C 0 8 h X y j m J 0 r y J v 2 9 - B i l 9 h G 2 i k c m q y m B n w 4 B 9 s 1 x B u 0 c w _ 7 p E y 3 n 4 F 2 o 5 T n x i d t j h h C r z 9 L 4 - v B 5 i s L p x 6 r B - n 0 4 B t 6 n G w z p d v 0 g O p k 2 s B u m r t B 7 x k o B - r t X p x 6 n B m k k 4 B u l T _ l g 0 B s o 9 u C 6 q u 3 C o u 7 H y _ q X x m _ - B k t 5 Q 6 g h g B 3 r - j B 4 7 p M t g s 8 I _ r s C 7 m r B k 7 9 S - u 9 w B x 1 o l B q 6 K h h y u B u w s J 7 n y K i 1 2 h B r u m u B k w t s C 9 g t u B m y r _ B 3 5 8 C - g 5 n D z 0 s d 6 8 z _ B w l o i E n m 2 l B u 2 h k E v 6 t o B n 4 s o T m 4 7 r C g o 7 Z x j t y C i t B g m t E 1 5 2 h M _ z 1 E o q u 4 D 5 n m 9 B 4 v 6 I 8 m s v D z 5 g v B 8 y p I - q w y H p 4 i B t j s a v 9 6 5 B k n m Z r 0 k r C h k _ o C h x x G i t m 0 C g 9 m C m 5 1 f j h v v B l k i q E - i m E 4 v y I 0 4 8 F _ 1 w 1 B o v q f s t h i B k 0 k D 8 k r H 0 1 z C 1 l 1 F z 9 8 n B m m m W n w w D y y - t F 7 8 6 p B n _ y s B i q I t q 7 p B _ v g B 7 9 p X l r h 2 E q 5 l s B v 8 n P g 9 0 6 F 1 y 9 m F v 4 4 Z t m 9 t C r w y n B z 1 1 b u 7 1 p B 7 y _ 3 B 2 j t k D 4 k z o C 0 i h W z 1 x d 0 x m - C l t i B r u 1 h B v q 1 p H 5 0 8 D g n y 1 B p y g e t g y t C x v 8 H m z z 3 B u m j Y q k j H 6 5 k q B 4 u S y q r R x 5 3 r B z 9 _ C u 5 y q C 9 2 7 g B w 0 x - L j g 7 B y k 8 3 B g r - l B h h r U 0 8 C 6 i w C o 0 1 t D n 6 x m H 0 2 x I g q i 5 B i o t M 7 n 1 k D i 7 _ M r w u D p u 1 B 9 k s t F h 6 h D v 3 p l B s x k j F g u t N n - B 1 y 5 f r 7 z r B h p j m D 5 w 3 K k 5 y 9 B l 1 8 5 G v p x G y v w r H i s i C 5 z r Q k 1 7 B y v _ g B l - 6 n B k _ x h E q r p w C q z - x G j M l z j 0 C v 1 9 n J m 2 g 4 V p 9 9 e u 9 g t B 6 7 r v D v r 3 _ C u m n h H 0 4 8 i G 2 s w u B n z 4 w B r 3 5 G p - g 6 H n 2 i 7 B 0 q 2 B q x y r C i 3 l i D i 8 N - p 1 9 M 4 4 v B n r m 0 S s _ W y 5 x i B k 3 j 7 N 5 1 - n B z 2 2 9 B _ o o N u x B 5 x u x F x y q 6 B h 0 9 m G h 3 C t - j k B t y 1 - E u g u q D 3 2 w k C o - - U g 2 q q K - 2 9 T 2 x h x C _ 5 y b j k s P g s z V 2 v j l G t 3 s 2 B z h 5 8 B _ h r m B m 2 7 N 7 8 q k B n l t r E v y z j B 4 5 _ M u m 2 9 C m 8 s _ E r 7 9 B n w m S 9 s 0 D m 7 o C 6 _ M u m z x B l n r G v 3 6 R - w h k C i j O 3 6 4 o C o i s 1 K q y t N 9 T 1 3 h 7 E 2 w t k C 7 n s H w 4 q s F q q u U g o 6 F _ g 3 7 K i y z C v l t 7 C o r 7 y B h 2 h B q p o h D h q _ 2 H 2 m t D h u k w D 4 i m K o m z S m 1 x w D y 1 y a k l o C s 0 g k B o h 9 k C l q m b j l - i D h k 2 I - 1 p 6 B - v 3 J 8 4 x n E 4 j i R q p 7 y B v 4 - j B x k G j 3 u w G h 9 v L x 3 j f u 4 h u D 6 q r l B 7 - t D 9 w o m B u 4 p M w q 9 o C 4 y - r B m _ D g 4 v t C 1 y 8 j D p g g c z h 9 y B 5 w 5 m B r p g y K 3 7 a v 7 s i J k - _ Z s _ 6 5 I _ 8 - B 4 - m 7 B x o q 8 B w r u Q n m 0 Z _ s h z D k 5 o i D 4 m 5 r B 6 4 r G w q i T t n 8 b p n a z s v 2 D n 9 z Z w p _ Q i 9 7 t B w t g J r 4 0 7 F u i T h i 3 G 6 i o w B 3 z v 1 B i l 6 E g w s B j 8 h J 9 _ a n 3 q K 4 5 k w B l 4 o k C r u s o B t u G 4 n i 1 B 3 7 6 C r - 3 M z j z U n 0 y w F 4 n o E g v h k B o r B g 2 i v B o r B x h t O h 7 9 i F z 2 t 5 B 3 2 K 7 i - i F g 5 7 h C 7 j 1 M s t 1 Q 7 k h V 6 g x 9 C h r m 3 B l h 7 J v 6 t C x o g c 7 3 7 i B 9 s 3 d 4 3 3 B v 1 x z D h n 6 z C z i 6 N p 0 - I 4 p m O p _ 1 b m v s E t t g d 9 o j D 0 4 t Q 4 0 l B - 8 l E p h g Q 6 t q C w 6 s q B 8 u B v h w Z o r 2 h C 6 s q y C 9 l r B y i y E 8 v 9 F 1 k 4 P 3 - z Q 8 0 8 u F m o g a g w 8 y G 2 n _ I n n - O x m 7 P p 1 r q B m 1 8 l C - 1 o L w o i r H j m C w p y 9 B t t D z n j f u z x E 8 g 7 8 E 1 _ j b w i p 6 D s j g M r 7 m C 3 1 q E r 7 h P t x 4 K m w v 4 M 3 2 5 M z x 4 i C k i k I p 9 k k J g - 8 D p _ g M n x 7 9 C u z D 5 r _ r G 3 0 _ N n 9 - z D s 8 z D 8 3 _ Q 0 h o 2 B 7 g D l 8 0 8 G j u 5 f r 7 s O r 0 n v H 9 L 4 3 j S 7 8 x W n j j I 8 4 y i G l g X - r B l 3 F x z 1 z B 3 q m r J q s q U n 1 x 3 B - m q j B u 5 l d 8 9 q d i 5 i y B v 1 1 z C 9 h x l F k n 6 T k s s j B 8 8 7 R l 1 8 b q l w B v x T _ n n l B m k 0 _ B j v r g B z n u d j l w M 7 m 7 H p m q Z 6 h h 2 N 4 4 k b _ k v b w p 7 0 H 9 n k t B 6 r 2 z D l n k l B 0 n n C 1 x 1 5 B 5 r j s B p _ 0 q C j x 2 n C 9 4 P 3 z m Y 8 u C 8 y s - F 8 z u c x 3 n w F 2 4 v Z 2 r z r F v z g p K o x 3 o K l 0 5 B v _ - 2 J k p 5 z F v 3 g 3 B v 0 f r 3 n w F 0 t u e q u 6 j F s q 3 E 8 v r 6 D q 0 p C 7 2 5 5 B l t i Z u l q 7 M 5 u y r B p 3 r 7 K w 3 n B 1 t m x L m v - Z w 6 9 w D 3 7 r k B - t t q E m 2 s 6 C j o j V 5 6 z I 7 m m z D 6 3 - t D - 3 2 B n g 4 k G 5 8 0 u K 5 r 8 I o k W - k g i E 5 _ 4 i E l t D x x - s F u p q a 2 0 r l D t z 8 2 F q 6 3 C 3 s _ E 1 9 q 4 B - - 3 G w q p i B r 2 q j C 2 i L 1 q 2 z C x 6 u U t 2 k z C 7 n z 5 C i v 7 0 P r g N 4 x p h B i x r w B _ t 9 g D 6 5 s w E 3 i n k C _ u l x E l i v w B p x 2 Q v u 7 - K j o l j C o x 0 8 C 3 _ 5 3 H m g y k B x j u H k r 3 p D j h 9 n C g h k - C 7 h 1 p E u g x x s B 9 t M 2 y l 8 D g h k n B - 2 x F 4 q - k B m 7 z h D p 0 S x t B q - 6 6 C _ r s i R 2 j p D 4 6 7 U 4 - g C 0 h C h w 8 v E 6 7 7 6 D 1 _ 2 o D i p 7 I u 5 w t G g _ u B - m n 8 L 5 t s L i z t J z m n o E h y w y D 9 j v l n B l x j Q y n l i E 0 g - 3 C i x D s r m Z 9 _ x q D g h - h D v 8 q D l 7 - Y 7 n x w D g g j b t 0 n 0 J 5 w r x m B 2 s 0 t D w x y 9 B 1 5 1 N 7 4 q N l 0 n t G j 0 j r J o 6 7 3 B z s x L j l v 8 C 6 i q 7 B q s 4 M h 9 n 8 J y g - 7 J 2 2 q d x 6 j l F t - m t C l y r 9 C h y p 4 C k h o x C 6 p u 6 F 6 5 2 b 5 l z 4 C s B 8 6 1 m G 9 2 0 R o r 7 L z y k l F 3 G 4 q 8 6 Q u 4 i Q i h 4 B 0 8 z 2 F n t 4 C 1 7 4 D 7 1 0 n K p 4 p F i t p z J r 1 9 G j i 9 y R 9 4 p I 7 1 o i D 3 x y m E q 1 i m B y _ 0 s E y k i E 3 4 _ - N 7 k 3 D 1 j g O y u 4 l F - 0 5 q F h r l 8 C 0 n o j Z 4 n 5 j C p 7 l U k r 4 i D t k s X - C _ - m m B 3 - 1 s C - 3 s v D 5 9 F i 8 5 M i n 3 I 5 x 7 c u 6 _ F o 9 m m C 2 z j b n h 0 R x t 4 u E y 4 8 B 5 w 5 r L 3 r _ w B 5 i R 1 o q B r x g K 2 m 7 B i t 4 o e t v w C p q E k l v Z 6 k u m E r y k g B 9 8 8 3 L r 2 h E 8 5 r x C u E 2 t - Z 2 g o d - 7 z s E j 3 p g E 9 8 k 4 C 7 l s r H 8 k j K s 3 r i C u w 6 4 E h t E s 2 q i C z i 5 s C 0 x B v m 0 g B o h 4 - B w t 8 G v 7 m 6 J 6 z h O l p q J z p 1 9 C m w m w D 8 8 r J 3 t v 3 G 4 q _ s B 5 o x N l 5 1 e 3 y u Y 9 i 8 3 B q l 4 6 C - 0 y H t - o V i n l i N 2 r i W p l 6 Z v 6 t 6 D _ 9 r O m 3 6 t C r s s _ E 6 z v C - 3 9 j C 8 5 4 u C 0 g 7 u B _ s 9 0 E - h 7 D h q - 1 C y z 6 V i l v M 2 w g s E r v 4 n E r q M i s h G _ q h B 1 o k L m v 6 8 D n u - P q n g U l 7 c _ 4 0 B 9 7 _ 6 D h w 7 s B 7 m 4 R 2 6 5 y B h l k g B q n i j B q _ 9 L 0 w O 8 j _ z B u 5 n - G j j 0 H 4 g k 8 B n r s x B r 7 - Q p v s o C v s q h B 8 y h c o y r N v 3 q - G 8 0 g j C n s 8 6 D 3 z 1 j C 0 3 n h B - u m f - 3 g 5 F 0 - j a g 0 z 4 H n p r H 0 n 0 P l 6 n m E i s 4 w E t w 0 W k 4 h y F 6 m 8 b s 6 0 5 B q p 0 r D z i s o C x x n 1 C 8 q k e w l z T 6 2 - 2 K 9 n 9 D z n k s E s 7 4 y B y y Y q y i n B z k m 3 B q s o B v 9 k q D o w t 2 C s 0 o n B o 7 q B i l K _ r 9 S 5 t v L t 8 J p 4 v k D i n m E 2 - m x F v 4 o B h 0 4 5 D n 1 m E 8 n s C r u 7 U z g g g E 9 4 u D q k U q 6 t S o k y v C _ _ 5 h D n 1 2 x D w w i 8 D - 3 k r B j s - v H i 9 4 Z g j h q E o w 7 F q s 4 J r 5 u - V y v E h u 8 9 I l y B r r q t D 3 y 1 j B 1 s _ g B g t 0 H w y t g C 0 u u q I 5 p v h B p v q l B i l 7 j D 5 n i t E t j k s B o 4 j j E _ 8 i B s 4 2 n D h 3 - l D p 2 - U y u 1 B g 9 n 5 D 8 h o l E w n 1 r C 0 p s j B k z p E 4 x 5 v C - k g 2 B p v m g B y m q 0 C j r g B v w 6 w E i _ z G 1 N l 0 u 8 C 8 2 3 r F y 8 6 P j x 0 g D 1 6 m p D 5 m k _ B 3 t j J y r 6 g D j 0 9 w F x u s K 9 l n F _ s g x E u w v t B h q i C r h w _ I 2 s o O 4 h 1 M 0 3 2 X i n u p K h - g x B p 5 7 R - r q P l s 4 v F o - 7 l C i p j 0 F j w z J k p 7 m F w 0 p - E - 6 6 I v 1 M j g h D p 1 g y I h k q C j y i l M - 9 z W m r y z F h w Z 5 - 9 j L i y 5 G 0 y 9 g F q 4 o 9 B j w 0 b r - 9 x H 1 x 8 j B 5 - 7 2 J u h u J l z 4 a g g k i G s i 5 L 1 7 w D x 7 4 r B _ o k m C n x x Z 8 4 v P u q y a _ n i q F 1 u y G z 7 j r B 6 m 4 _ N g n v B o 6 s B r o t j F v u 9 W x 0 7 6 D 3 3 Z u s - - B - 9 l 0 K 1 k z H 6 m g 5 H o h x H 7 q z H q 2 6 9 J y t 8 c t i l T 2 8 M m h x H 6 4 i B i o 0 n C h 7 t F h 2 p I i v 0 G p o 7 I n w j q E y r 3 K t t 2 m B k t G 1 g 1 j B g 6 - q B z q i F g x r h E 4 _ 0 R u l 2 E g u 9 T z z H 4 z - 3 M n x 8 K 6 6 y h M - w z T 9 w q L t m 7 - G w 3 i 5 G 5 8 n B g q i e 5 t 1 o C 5 m 6 b q j 6 7 B 3 7 z N k _ g Y x r r D o y 1 - B _ 7 j 0 H p s i g B p 3 8 f q h m x D 0 4 7 t F - h 2 z C s 2 q 7 B 8 k 9 q H 3 l o 0 G r h 6 Q _ 6 h F l x - w F s r r z B z 6 0 3 E u n j a v 9 y O l - i 6 C l k v s D s y - k F s w w x E l s u G 1 v i p G l - 9 z F _ p j o D 9 5 u V 9 g g i R 7 l - L 9 x y I s r 0 5 N w 1 0 H u 1 k g F 5 5 z W 2 8 l y J g - 6 B t 3 k n B s y 9 i F 6 - x J i - x o E 9 p l U p o k 7 G k l 1 U t z q 1 K v g 1 B - o s s B v z o d 4 k 3 K i o p 0 C z h 2 B - k x Z z 0 3 b 9 m u 2 B 7 2 0 C m l _ Y h l x v H 4 1 0 q B n j s I 6 u j 5 F l o p a k y z l C z g p p C 1 4 I m g g B z 3 7 H 2 p i 7 B 4 g 6 t D o n w T k 8 - L - j r E 9 x 8 T n 9 o y C 8 t - 5 B 4 9 6 5 I 3 7 x B p 9 4 i E y g r 8 B r q h L x 5 v y B y j k i B x 8 2 k F x 9 3 U - - 7 C _ o 6 Z s v l q E - v k S x h 5 r B l q z H _ p j C l r r l D 1 o e 8 2 m V 9 u 7 t B 5 i o 3 I t k u P _ 0 s i D _ h i y H q _ 8 N 6 u p f 4 z j C s - j C 2 - j 8 C u u 5 h B p 8 u I o m k u C l 3 t t C 2 k 9 v B 6 h 6 D 5 x l E i o f 8 l 3 z G h r 5 g B t y u c 6 j k q L _ o 4 3 B _ t g 1 B 2 j h B u v 0 D m z U x k t 4 H j g E 3 8 s j E 4 l 4 0 C 3 3 - C n 9 8 F t 4 k q B 8 v o R u 7 7 3 C 4 t 3 O u p t Z 9 i p P j 6 8 2 B x 0 z H n n y x B - _ 1 - E r h 8 d 0 o a t 1 7 Z l 7 w y C g n t F y o s d 0 2 o h D j m 2 F 1 r 3 X 9 0 p u B p 7 g f h 5 q L 9 q k i H v 8 q n B 4 2 p s C 5 2 8 s B s l I 7 x 3 5 E p 9 2 l D x m n C 6 9 z 2 C v 4 p 6 C n y v D v 6 - 6 C 7 l q F 2 j - U g k 0 9 F - u m M h g m l F j u 2 0 E - k 6 P y n l K x 2 6 s B t 8 2 v G h h k q B n t u 0 B t y h u C n y i z B 7 1 t t D w k n h B i 8 z p B v l g H z n z 9 E 8 h 4 j T 0 7 E 3 9 7 t O g y p B m m - B m m r 6 Q n n h h D j 1 j l E g m z y E l q w U j 2 h E i 4 h v B z i n X p 4 3 - J 1 o u x C p 2 _ B w r 9 H 0 7 m m B z v _ q B 4 x 9 m C s m q E l 1 p 4 I l r t C 7 0 j g C 5 g 3 D g w m F 8 v 3 d i j - 2 D o n 2 C z m _ S i 9 l g L x r q C z o 0 5 B q h x D 8 - i p C m x y 2 D z 3 - R i s 9 H 1 8 J i z v C 6 3 3 k B k h 3 q B - 8 l H 8 m 5 Y 5 3 8 f y w w h C u 6 s G 8 1 x d - o D z 5 0 i C 3 8 Z t 3 o h B _ q l g B 3 l M n _ y Y 3 3 k q B q r - f s z o j B i h n H 9 x z C o 6 h F y 1 5 G 7 v g u B 1 l i B _ h _ p D 0 4 z D h q _ m E 3 x k - C y r w l B u l p D 0 n 6 U z h 2 G u 0 x p C p 4 k 2 G v x k F 3 3 X s h s T 0 u p w B j 0 4 4 B 4 o 8 z B m l 7 Y _ q s j D o h f n o q x Y r y 4 I p r i T t q y 4 J _ g 2 a t s g J t k x 5 B l o x a q 3 0 X j 7 k I x q M z - n B _ 7 0 E j 9 9 o B 6 7 7 y D j g n Z l j x q B _ 1 o 3 C h s 4 I 3 y R m - s W - p 0 d o h s 4 C l m G s 0 _ p H 6 j 9 h B 4 3 1 4 C 5 o u h B 8 k v v B y 6 y C v l g v H x p p Y l 2 4 n I 3 i p o B m 0 x B m - s W 4 i 9 k G g g - G 6 2 v L 7 1 - h B 6 4 b 1 4 w G j v g B s r 5 t B u z o g D _ t 0 x B h j k d q 4 5 w F u _ h C - k s S r 9 K 1 h C - t r 3 D p o 7 T l 0 w t C 9 s K s 1 0 G j z i P 5 x h 0 D - 0 l 3 B h 7 y i B v 7 3 l C v z 3 u B 3 1 l Q r - g D u I - q C 5 3 5 n C 7 z x s B h 8 3 x B 4 v s d g k i b - 9 5 4 B 8 j 0 8 C 6 j E t 5 Z 5 h 6 B m j - E t k p r E 5 2 - G i 5 r t F w w W x 6 y i H w 1 s F u u z l G r t b 3 w 4 0 C 1 p s K i 3 9 9 B - w 4 g E s 3 t S 7 r 2 n B 7 8 D 0 r v s L m 1 B o i j 5 B x 0 4 h C n g 9 I i 9 z T y m 0 c _ n z H - m 1 8 C i 7 w 0 R 9 m - K u 7 t 8 B n i j V s z - X j 8 s c 4 8 2 n G s o M 6 g i W v 8 9 Q k u p 6 B 0 g 5 6 B k 2 3 C z s y 7 C h 3 w t C 4 8 z p B m r p 3 B 8 u k 6 C q z x B w 3 r r G l u h s D 0 3 c l 0 h 1 B l 4 _ 2 B 8 y 2 n C q j x j C 6 l m k B o j 7 B 3 4 6 j D y 7 2 I 1 t m 7 B q r z 2 D i _ 6 9 C w y l I k h h n E h z r 2 D o w 4 7 B g r I k 0 l 4 B u g D k 6 s 0 E u 2 l q B 6 v p k G 0 3 C q 2 q y C 4 9 g n B 0 z 3 X j h z K 0 l h w B o - k r D x 6 8 Q 7 w 7 u B 5 2 0 7 B y w m 3 D 9 3 m C 6 p 6 5 B u q h E 2 l q t C _ 3 1 h C p 4 x u C h v q H 4 m h u G z - y c p 5 F t 5 k y B z _ k p F g - B 9 j 8 u H 4 s m j B l y p n B k 8 v 2 D g x _ 9 B u y N 4 x y p B 9 l 1 E v 7 y 2 E i o q 6 B i l t r E 8 8 9 J 7 y v x B t 5 o y D 8 r y q J y m k T l 1 v 5 C s z n v C 4 _ 6 Q g x 1 D 5 u u t C 1 8 3 s D x 7 3 G z 8 6 L 8 6 w C u 0 w p C 3 w x h C n h z c 6 m o F n x k p C 7 o s 2 D 3 1 t 5 D q 9 z w C u 3 w C n 0 h 3 C w 4 3 h C i s v G q z x 0 F s j 9 t B _ t l Y r - s 8 E t 5 u C 2 t n 9 G 3 n 5 v B y q l G u j s 0 C m 0 t h C t s l o H j 8 y D h 7 1 u B 7 z h q B i 2 x B x 0 k U w n q w C x o 1 Z 6 4 E - t i j C 2 6 9 h B w u l J 9 u h l E x r p 1 B i n 0 V m i _ q F u 1 k B y x 6 s B q r 1 g B m x t m B _ m k O 0 _ 3 V g y p G t 1 x o J k n y Z p 3 9 k D s 1 z 7 D k D h p 4 h C u 0 B w 5 4 k E 2 0 l i D l n 8 R v 3 o y G _ C y 6 p F i s y v B n 6 7 D l u o j C m u y w F m o z 5 R u h 7 G 9 2 z 2 B 8 p 8 N m h x t C h x l 9 F s 9 x M x 6 q 9 C k r 8 M m w 9 U 7 9 8 l B w i q D z t r C 6 3 V q s v z D - i o k B y l 7 s B - i x 7 K s p w 8 J q w X m 5 x 3 C 6 v p i B v 5 r 8 B p 0 6 M - _ z 0 E g 7 0 h E x - 1 2 B 8 p D 5 w s Y 3 l 5 - E p n o G o l 5 p C k 8 m D 1 m q n B n 3 j r I v 1 i 3 B h 8 y C s w z q C 9 s 4 l B 6 r E p n p W s 0 5 g G r r o C h y 8 p B l q V 1 9 o o F x r r l B k z n 3 B l r s l D r 6 k H p r 7 7 B g 2 4 w D n 6 - 2 D t - 2 z D 4 i k B r q y n G q o v N 9 x - z B 0 - j 1 D x q g E p p p n B v 2 t l C g x 3 z C v h 8 F t _ p T 4 m 2 h C _ 6 j u B 6 5 q D o _ t 8 D o w h q B g u n e 3 - g W w 3 8 e m _ 4 o B 1 t - v B q j o T s 0 i z D 5 g p Y 6 - l B x 0 - k B i 8 - F 6 j 3 X 4 l o 6 E k y r E w 0 1 n D 4 _ 0 _ C o 8 - m B m w 2 i E i - j g B - 8 3 g B 0 m o B l 8 8 1 C h l r 8 B g 4 o z E m h 2 o C k r t v F 5 n v 5 B g 6 n s B 5 x w _ C 2 n v C h - 6 8 B - q i H i 2 1 h C _ 8 p 6 B v y k 3 B _ o O l h u m C 7 x k 5 C p 7 p R l 2 o M 2 y 6 5 B h v t l C n q q - B r v _ N t n q X 7 g 7 1 C g k 2 7 B 0 p E v g o n B j 6 v 8 E x r I r z 9 y B q k 5 q F 2 6 _ x B 1 3 q 4 E p z o m B m 5 7 i E p w 3 H r w x 3 B 2 l 9 B _ v m j D x 0 4 h C 8 i w F t 5 9 j B v p s m E h h 5 e w j s H v 3 k E t l s s D 3 o z W 5 l z 1 C u n a 7 l 3 2 B w v n z C o 6 i l B 6 p k p E m k 7 F v r 1 E n 6 0 j B z j 6 3 J x p 3 B o 3 g 7 B i u s p B x i 3 5 D 6 h 0 C 0 i w O 2 r 6 g B 0 7 3 s C 0 5 4 u B 7 8 - G w 5 7 q I 3 s p s D 5 m u C i _ u w B v z i h B h j 0 4 K m h x h B u 3 u w B 6 u 1 j C l _ n p B 5 t o P m i k L t h 5 y K r - v h D m g x p B 3 j D r n o - D k m x q B k r h i B h u - - H t v u E 1 _ 5 o D r 2 2 z G x 0 8 s C q i t l I n 1 o E - v k a 3 y t G q 0 1 h C 9 r s 1 C 5 t 1 F 8 w h j L l t N m 9 k K k r _ _ H j n s S 6 u 9 2 C 2 l v B u w u 9 B n v h x B v s i r O q 3 0 1 B j m s i B y g i w B i l y v C 5 l n C k y g r F n 3 u _ F 2 g 4 B 0 6 w k D 9 8 2 o B h 3 q W - 6 9 7 B _ v o k L o 2 s d h 1 2 Z _ 8 m v D m j y 0 D g j K h 5 r 6 I n u y v B x B 6 i t 0 C l 7 3 i C 6 g o M h x j 1 B m q w g B t 2 s j C x 0 2 j E 1 u 2 O y _ M w _ l h C i h v 3 B r 0 j - B 2 i r h F 7 y y r C k o s H 9 l t s D n x g a l w h B m - 3 4 E 1 u 4 v F k r 4 X 2 3 y 3 E l n h x D l 6 8 D n 8 3 5 G j 8 r i B 1 q r D g 7 - o B x 4 9 w D t 1 2 r B m 0 _ y E k _ s B n i o 5 B n 9 z v D 8 s x r J 5 - 0 Q r s k r M 4 9 k J o h g j B g 2 - w E 2 7 x X 2 q m B o 8 l r E 1 8 s s I z z 4 G q o 5 Z z 7 w k B - 0 n l B 6 p x T q i v y B 7 2 j 1 B j 7 x P 4 v x u D x 8 r C q l 5 t B x 8 3 H 1 7 1 R 2 2 x k B i 6 l m G 6 s k v F n x p u B 8 z n j B n x u k B h 8 y W m 8 1 - B y 1 t S 9 w g D t r 9 b n 1 u Y u k E 0 w 7 o B x 0 3 w F v l 5 C r 9 z p D v _ l F 0 i _ g B h n r j B q o v J - - 9 v Q n n u t B 8 r 9 B y 6 1 8 D g x v - B y - H _ j E 4 u 7 t T w x 9 L l h l E 2 u - T z 1 t D 5 u w C 6 s n 3 G k j i C 8 o v H 0 9 6 o B _ y 0 l C 3 3 U x k w 6 B 6 _ l g B k k j q B q 1 6 U k s k W t i 6 t C l 9 2 0 D k n g C q t 8 n N - g l P g 5 9 y E 8 - s F 5 0 i h G - 7 _ l C 0 8 I 1 g u d 5 y p q B 5 h k n B 5 l k j D 7 1 o d 6 m z Q g _ x E 5 h k q E w o w x C z 4 z 9 C x 4 - G i 7 w 0 R _ 9 z 0 C j g v t C j n q T l y v z E 0 0 r B j o y h C u 1 k 6 C w x r b 7 s y Y 8 _ O t 6 t t C r m y 9 D n z O n r g 9 C z i z o C o l L p v p g C t i h T q r 4 1 G l q n n C l 0 7 E h h 1 g D 1 i - t C z 0 o B x z z 2 E 9 x - t C l o h R l y t y G n o g o E l 9 0 w B p i x h F k 7 u 4 B u _ w w D m _ q - C z u m K - - p Y g h y G g 6 p p C i x r 6 B m _ q F n i 1 l C x 4 0 g D n w U - s i H 4 - t r E z x x 7 D _ l 4 t J p 6 h _ B r 6 p B - v r - B i 9 3 n D i I j 0 n 4 C y 3 g S y s q 0 C - z U 7 6 l j D s t j a q h i n B i 2 2 F 5 t p 5 G o 9 p y B o 1 3 t E l x 2 z D 6 k p 8 B w q 8 Q s 7 5 p F m - 5 D 2 z m i T l 0 m G l v q m D q g u - H 3 r o r C k 3 m e w o y 8 C n k i c q y i T 8 g n I u z u p M 7 - p O q x 7 X 9 2 l f o y q 2 B j r p g C 2 u z m B 9 x p 0 E i k u E t - o w D o - q U m h 1 T t h 6 - B u 4 t u E l m 5 Q 8 i j 2 B z j s M u j u i C 1 g 6 q G 8 1 w B 5 2 x _ I 2 5 k 4 C 2 3 s G 9 0 j 1 B i g v u C _ w w v G j 6 u R i x z 1 H v 7 g a l 9 5 d 7 6 2 C h n 5 K q k w b n l j s D 2 y v _ B 8 k t k G 1 4 i D i 3 r a w o y r J x m z 3 B x 5 v B x 1 2 5 F 1 s 1 f r p u h L l i m Z 6 _ n 1 C 7 u k s C v 7 x z P 0 9 l E r K 1 v i 8 O p l i P h v m p D 8 i - 0 C 0 8 k X _ y m y D v m m M 1 0 - a 3 _ 4 D 8 t 9 6 8 B j l 3 7 K i k n P h j 5 5 T 6 h n N g y m f i 2 i g B 5 1 y j a v 8 5 B g 5 0 u C n - 0 v E w - w J z - p 9 G g 5 t D v t r i N q i m U x z 0 q I u p k G w 6 - d h s 1 m C u 2 y t E 7 4 j v B 6 i p Z w q 3 3 K 7 m 6 j C n 0 8 O n 2 k 5 K n k 7 B - j x 6 H 4 4 I x n y v F x 6 t 5 B v 2 v v K g s n G 0 z h I l 3 i j B o j 3 C - v o 9 G 4 k r R i 5 k 1 C q o v j G s z y u B 8 3 j z F p j 6 O 5 6 6 g C y 7 k z F v p z t O 3 u t O w z n s D m 6 u U t o _ k B k _ k h B 0 x i 9 G 5 l s E 6 p x j F t r 6 T 8 3 j z F 2 5 u N t 4 o 9 D 7 t 4 y K h r t 5 B 9 k k F 7 _ 3 w I 0 3 7 p E z t n z D h 4 q l E - w p C z 8 _ 6 N 2 z y B o l s _ B u 8 8 i D 2 5 t u G m i - D w t t 3 B q n u v C g s j z F o q 3 2 B s x 4 N k k s 2 Q 9 _ 2 I v m u k G 2 x 4 i F x 2 y k F z 6 W k 7 4 0 G k 1 - i C - 7 - x D x o l s B 8 - 3 M _ r z F 6 _ D i i x m T 0 u - L - j 7 s G y 5 o 7 E 0 x m D v s n q L _ p 0 v C g 9 z T n 8 0 s I m 3 u k B m r n 6 G _ o o y C 7 3 W g y 2 5 E 6 i y m K 7 8 j 0 B m k r E x 8 q j F u h z z D p i _ G r 5 2 t E p - m j C 7 p 0 v B 7 z 6 g B x y k m C _ 0 k 4 D r i 9 h B 2 1 i h H z g g n B s k S 5 m 0 4 E l w p q C y v 3 W y 5 t o L v 9 g L t 3 x - T o a - h - p E p x 6 _ J o 9 s 3 B k q N k h l 8 H y h w S h 6 9 z G 2 z 7 7 F 6 r i g C i i 0 2 I 9 _ 4 M j 0 _ 0 B - 8 z y C t q t j B 9 _ k r C n w p 7 B t t g j B 9 q r w C x s x s D j n x v C h _ x d g 0 i 9 C k 7 z B 6 j 5 - J p i 0 I 2 l 2 r I z i 3 v K o t n n C _ n h 3 D s x 9 9 E 9 w q D i l q j C w 0 8 B m n g u B 5 8 o i I _ 1 x 0 E 7 u t w D t - u 0 B z 7 q z E p 2 1 g B h z j i G _ _ l m C s 4 1 m F q o r v E p j v L o 0 - u E s 2 u 2 B p s 6 r N v p - H 5 w 6 0 E i o w z E 4 2 j n T h 9 - C 9 1 P r t w 1 H v s 9 Z i k 1 o J 4 j g V 9 n r 3 Q 7 i 1 Y v y v 0 F 8 q p V u - w r N _ i m D w k 8 7 P k s - v B g h M w i y x S 9 0 m n B g y i F g h 3 q V 4 7 8 S 0 y q s D q 5 8 f l 5 2 n C 2 4 k b g u u q L u 2 2 K r 9 2 8 I v x 8 v B x g k r E 1 g 5 1 F t r n h B j g d k v 8 9 N z o y 3 E 2 u o 7 E t r p 6 E _ w 7 2 C y 1 _ m B o g 6 n X _ s _ I l 1 r N y x o i P l 4 x z D 5 z 8 l B k 1 4 o E h h r j Z i l m M n - _ p T 4 z q 8 K 8 g 2 9 C 9 3 p H l 3 1 6 W w s h C k t 4 _ e 4 k x X - j N 4 x 6 3 Q 4 3 5 _ M 0 s 3 6 B y r 1 2 O 9 2 n e m k z o G p o k n D 8 x m u N r x _ J i 2 w s O j r g 5 H 7 m 5 R t i 4 D 2 q l n F 1 i 6 l J 7 - 9 s B n r g 1 O q 5 l 5 D 9 w h 9 E p t z L t j v m V k 1 4 0 N n n y G 2 2 w H 1 z 8 8 X r _ t 9 E m h B 3 x y 9 C m p - g K o o 1 h C v k 3 V n u 7 4 C x k 2 g F x 2 r v E i o 5 t N 7 s 4 H g 2 P 8 _ k s P m k o k D 2 u _ s E h m 8 t E 6 m t _ B 7 w y o K n g g F s 8 q p L 9 q w 2 I 8 4 4 T 6 w 4 v C o _ 2 s C i t u L - 3 w _ P k w - F n 8 h m M h u 8 j E 3 o R h j u v V j m s J p 1 7 r F - g 6 n L w 2 t D x q B 1 j 4 p R m - u U 0 9 3 4 O 0 v m D h i i D l g x 4 X q u v 8 C p w i 3 B p m 7 9 D o q 6 m V z s 5 C 7 5 _ o R i 7 9 S s h p 0 G q 2 i l G q j v - V h m 2 D 9 g J m z j q j B _ 0 b n h v s h B w t B v 7 - H 9 w 6 8 S z k u y N u t u t B 8 7 9 t E q p 7 4 K 1 n v H y 7 0 h c - 8 i m B 7 h m E 9 4 s 0 N t 9 m i O h o w s B v o - 0 C w w o g H m 6 n 0 P l u 4 n D _ m q 0 E g z - R 1 g - v M - z 2 p G g x i l D 9 n L k 7 _ z C _ v q m L k 2 o 7 E h q 4 h C w _ 5 v E o g n j D - - 2 m D 2 3 q R 7 z 2 W z s k N 1 n q l F v x q 5 C 2 l 2 r I 9 n s u P 1 j m E 4 w f l - 5 B g 9 u 1 K g 1 e 8 k l q K s t s C z u 8 o C 7 w 3 1 D l 5 x n F 6 i y r I i y n 5 D o n Y 3 9 o 3 J 6 3 0 E l v t 8 X m s w D p 1 1 9 C 0 n m q F _ m 4 e p n x q P 7 t v l C w 7 4 - E x w n t B 4 v 5 x R u j r h F v K w 9 z y E p l 0 j P v p k g C o k B 1 r _ j J 3 9 9 x H 5 2 l H _ 0 6 j R n x 7 L 1 9 t w B m g x 0 F 5 j v T y 3 4 K k h j 0 G x r v 3 G 6 w s C 2 g - 1 V 7 _ h u H l i l E 4 6 w 0 G 6 x s H 0 k x 1 L - 6 u C 4 w j q C 9 h m z E _ y y a q 4 - 0 M 4 w v o H 0 v i 5 E h j v E 6 v r 0 Y i 4 p H v 9 9 o B 5 5 v k Q k o 7 2 B 2 h 0 m L 7 t z l B _ v i t F 8 k g k I 2 r y 7 B i 2 _ n G 6 h 0 v E j j i v M 9 h 0 C p - 9 - G 9 l 0 B g 6 4 m F w s 0 v K v 8 7 D 9 t h j L 1 2 - H w o 1 h H 2 0 B 5 r s 6 D 8 p 5 j G u r - 2 E 3 j 4 o C 7 m 5 F u 5 k j F g g 8 p L l 6 z t E r 5 j u F 8 6 x x D r g l r D k 1 _ 3 D 2 z p h L _ - 5 I p z p Y n v V w v y i P g m v N u 1 w m I 8 0 8 l B o n 3 G s s 3 v W m M h k r x B i m 0 3 E w i 4 8 I _ o w s B j i s m B u o _ 1 S k - h F r w n J j t q p K k o k H 6 r u r I s 4 5 g B 5 _ 9 - P x v w 6 G h 2 y g O 9 u 6 B y n 4 x Y 3 k v O l z t J w _ l z b l t 8 9 B - t 5 8 O 0 v M g w s s H o 4 v s K g k 0 Z j k j 9 C 0 i m 4 G j 0 k D o 6 k Z r _ - 3 J z p t s C 8 3 4 w B j 9 o b 7 0 1 U i w r j E 3 m l X r y s 5 J g x o y C 4 6 M 6 1 q w M t z 8 x E _ 7 k r D x t w h D r _ t 3 P - k n Y 0 2 u v C y n 3 6 L z 2 x 4 H 5 y i g G j t v N t m 7 k L n 8 y o F i 9 2 J y 4 q 7 L n o s p D 7 z p B u h i r K - w 1 m B n w w o C n m _ k B 3 6 i S k j l y I q w 1 t B g x n n O 0 b 6 z i u D p 4 x y L g x l _ Y i n 0 2 E g - k v B p 2 v h S r r 0 r D 3 i w Q 4 4 - k J 7 q 2 x J m 5 v s D 3 s 6 9 C 4 n l - E j 3 m z F j _ q C 4 9 v v N k k u L v z 5 j C h x w g M u p j 9 G 9 u p u C _ l 4 B l z B u 7 m B n j w 9 F h _ z v C 9 0 Z q k m 6 C n q k x P j _ 8 I n 9 v q V n k v r B n u z v E p j 2 1 B v p j U m 3 t y E 3 u 3 8 B s l 5 h B 3 2 - x B _ 6 i 5 G g y v t M 5 9 j h C m h p L h i z v B 6 l 2 o B n s l G k s w q C y o 6 n H z 3 z p K j m 8 c x z 8 _ D g p 4 8 C z 9 j 9 D w 9 h v D n l 2 p D t w s r I 7 6 r j B 9 7 p c t v q z B _ k q E s 0 u k a w j V j l s _ D o j i 1 C v n i b s 3 s 9 B u h _ 4 E y y 7 2 C 6 i h D o - 3 j Q 8 7 _ r J u h l E 5 v k 6 B s g s t V 4 x j B u x 7 Z p 3 j 4 P 5 9 s x N u m 3 o C p h o Q i 9 6 q G 7 q m B u z y j F j w 8 x B 8 6 h w B 8 y 1 4 C z 5 n v J m U u l o - e o - i J i r j f 9 9 2 u B t t - m D 5 m t w Y - y k D o _ l J k 8 h C y u s W s q l x D h t w h C - 0 4 e 0 7 - m D z 3 7 j C w y m g D - x z B i m 0 t E 7 y y B p o o S 7 - - 5 Q i 6 x w B v 2 6 n H 5 m 6 Q 6 k v B i 2 8 Z 2 t 7 k E 1 k h z F 4 8 w j B 9 r j r I i j T 5 4 x v O 4 s x N 6 q v O _ z v T g r x r I 1 t u B x k 3 0 C s 1 5 N r 9 4 s B 4 j - b 8 g 7 D y h k p Z 4 2 9 C s g 6 b o - 7 1 U - y s b h i 4 D 6 3 q W h 2 j z W x x k T v q p 9 J 5 v 1 1 E - 1 u K 9 l 7 8 X w n 1 D y m _ u B n w s z X w m _ u B y p 1 3 B x _ _ u J g l _ p G 7 6 z 0 H 7 w 1 1 E r m 0 y E p - t j B 0 j u o d - w v G v z r - C n w 8 k N g s v b i l z i D 2 y - 9 E u 8 p 8 K 4 o h t B j r n D - 7 i 2 Z y u 4 I l - o J x l w y X q r 8 E z h q z K r - j k F t g S h 2 9 6 F r 5 k s I o 9 F _ p o p H g _ p m L 0 2 _ 2 B 1 7 j w B i g j t H p v 5 M o 1 i 3 Q z h g m L 0 4 G n 6 g 4 B u 8 F t g n o R u j 1 D x 6 v m D u v g C r 4 h g B 3 5 0 8 B z x c l - k 5 D k 5 7 x B - p - k B i 5 9 J p - i h I m v v m B i J 5 4 n m E 9 s v g E z 4 2 j B h 1 7 s F 2 t u X j n q h B l n 3 o B 3 y q p I 1 4 1 X _ n l k J 8 m 0 o G q s s o F l t i L 5 l k i D 2 m m 1 F 2 _ y v B 7 7 p H 4 s x B h - n V i 5 p g H g v k r D w 4 7 r C j h t W j g z 1 L 1 3 N - i n y G o l o m C 1 g 4 z E 0 p q k E z v r L 0 j i C u - 8 I j q w 9 K 3 v 9 0 C s l 9 x B h g R o s 5 6 T u _ - N 5 w r n F - 2 n y E z o 9 z K 3 u 3 a m - 6 7 J j 6 h D m 6 i - I o 9 o M m _ v S t _ _ 0 F q _ j h C t u w D z _ 4 n Z z 1 n 8 E s k Q r _ y k E 5 9 k C y r m - J - n v r B t u 7 7 E 9 s s p N l y G 4 g x 4 Q m 1 s I o 7 4 _ E - j z o E n 0 w 7 H i n 6 E k g j 0 M x z k y B l w y 7 D 3 k r n B - 1 5 b n 2 u g E 9 y t 1 F 7 q - B 0 1 o g E j i 8 6 B p 7 k T - q l i D t 9 6 Z u l p X 9 l 8 o G h n t B 0 i 5 1 D - 7 m 8 F m 8 B s r k 1 B w 3 n h J n k 3 c - j k y C g t h C j 2 4 y D t s n E 5 k h 7 C s u W 8 4 g n D l g k 7 D _ k g j B n h s g E 8 u h f 8 8 o C 0 r _ 5 N 6 v d 2 i s g C j 1 k m H i 0 v m K v i 5 F m 9 s t D h 3 8 t D 3 x o T u r 1 6 G m 6 y U q 3 2 - F 5 v _ i D w _ k p C y m o 2 C u 3 o o F y w k s B o s q H y 7 0 1 L u g h p E w r B z n n s D v r 4 N 3 y s y H z o 2 Z x 3 t 3 C n 2 9 P g x o o C o 8 r u G g t k 5 D x 1 x 7 B z 9 k q K 7 s Y 7 h 7 g N 8 2 y D 3 o m y J i q 2 z D 2 q l j C q 5 - a v 9 2 r I k h 5 F 0 0 0 i G 0 y y o B 7 h y Y - w i S 8 y z T 9 w t x B o i 1 j C m 4 4 i B m g 6 E 3 6 m l J t t s C 0 r z t B 9 w v _ E l 6 z t E l 7 x p C u 0 5 v L t _ H z 0 7 z B 6 j 9 t E g r 8 V 8 w 9 x B g 7 n j E z v 9 t B 0 6 v - B h 1 y v B w 8 g n G y m s b w 8 r 7 G v o k J 8 1 o T 3 _ 8 j J 0 v x _ D _ t 8 n D 4 0 g W 6 8 g u B 3 9 0 m T 8 2 r y B 8 z 0 u h B s y 2 _ H i m 3 s K u p s 2 R 0 o o 0 G u t j 1 C h 6 u j B 9 k 4 s B o 9 k D i y s 4 L y 5 j 0 D g x - L x r 1 2 D x j r 3 G h o k f 8 8 o C r u 0 7 D l - o S q o 7 r C r 4 h k C - 7 2 6 D 6 j - 1 D x v 9 k K o j w F 3 s g 2 R y 0 2 z D 0 x n i P i s C r 4 n h C 3 j u n C r r _ 5 C r 8 0 z S - i y F x 4 h F x x 7 v K p 4 N x 0 y 4 L j p k i B u l q h N 8 8 3 2 D t 0 6 m C w z h - E h 1 8 O i z x x B v m 7 r U q 5 3 B 7 k _ U h r r N o 9 F 9 4 t g J s i i - D h i 2 w C p 6 - 7 K w 5 _ 6 C 5 l v m r B l k o r B y 7 v 9 M n - 9 3 K p l n D r t D - j x v h B 3 j o E y t 5 - D _ 0 4 5 G 5 z s 6 L s l k I v _ h O - q v 3 Q r y - 0 C p y J y 6 j 7 c v i l K 5 r Z 4 9 g y d m 6 - z B 5 _ 7 - O i 1 9 C t q p t G v v _ _ J l h h m L 1 k - v F q r W i q m t M _ n 6 3 H w q _ t E 7 6 r t C l 3 u 1 B o k r 6 R o 1 4 5 B y 2 t r J 2 9 i E y t o h R 7 k g _ B 2 4 4 i L u K m 9 1 X v t t n P 0 p h k H l x 1 r B 8 6 1 P u 4 z o S w 7 6 g E z x 7 w D q o w x M r i K 8 3 z E q u x 1 b m w 1 t B 2 6 J 4 p w 1 b 8 w i B v - u 1 B y z 6 - Q t n v r B j 0 1 q N q j w s W 7 q 4 o D j 5 y 5 P v h y B 8 - t H 1 l 2 s R k i g s B h 0 2 2 C _ h m g P - g m J - j l X n w l n b i _ 2 J r l g u I 0 x g Q 1 n 2 I v p 5 9 E 1 7 s G _ w o g H & l t ; / r i n g & g t ; & l t ; / r p o l y g o n s & g t ; & l t ; r p o l y g o n s & g t ; & l t ; i d & g t ; 7 2 1 7 3 7 1 7 0 8 6 8 2 9 2 8 1 3 2 & l t ; / i d & g t ; & l t ; r i n g & g t ; 0 8 z i 7 7 m 1 g C 2 0 l K h r 7 k I g n 9 m B n h E o r i o J 5 l 5 k G v n 1 2 C u l H 8 p B k 3 _ o b j l r y w H t 1 6 H h 5 3 1 E v 9 W y z 0 M t z 4 - B p 2 8 G r u j x E g i y 1 B 8 p 4 N 7 _ 5 j B w 2 1 _ J 2 _ 2 D t u 5 k L p l r t E t s s u B n q m w H & l t ; / r i n g & g t ; & l t ; / r p o l y g o n s & g t ; & l t ; r p o l y g o n s & g t ; & l t ; i d & g t ; 7 2 1 7 4 1 0 6 3 8 2 6 6 4 9 9 0 7 7 & l t ; / i d & g t ; & l t ; r i n g & g t ; m k u 9 1 j o u i C y 0 r S x 2 7 O - 9 k B t 1 k B 4 2 o i C k x 7 8 B w r m 0 I - i H z l - n F n 2 u i G 8 p B q 9 5 j R u y 0 q N 9 9 D m _ n E 2 x j 4 M 1 j 8 3 B _ i k r E i u x k B s s x o I n z 3 U 7 1 t 3 J r h w u B 4 - x - G g m 2 5 O g v v k I s g o W 1 7 2 s K 3 7 2 s K - 4 2 3 C 3 m j 1 C y j 4 n L m 3 l J 8 I t 5 3 o Q s m g p J m 3 g s B v z q m K 0 m o Z 8 s 6 0 J 5 k j v C 5 q g l B v t 9 C n k n 0 D g y 6 O r m g i C 3 - w z D m 7 4 g M h - x 3 E h 0 5 7 B q m 0 b v 4 l x H t - k g B l 5 w o H i s s x J 2 y 2 K m 7 4 g M 6 3 Z s l 8 s I s q x n B - _ z Q r k y x N t 0 n 3 G z o 9 6 P z g k B 5 7 8 x L m g 3 7 H 1 5 o L s n v E t 2 y g K m 5 o 1 M 7 s z 8 E 8 t 8 i C v x o 0 O 5 k m x F 8 4 n u B j 8 2 I q y 7 g C y u l 8 C & l t ; / r i n g & g t ; & l t ; / r p o l y g o n s & g t ; & l t ; r p o l y g o n s & g t ; & l t ; i d & g t ; 7 2 1 7 4 1 2 7 3 4 2 1 0 5 3 9 5 2 4 & l t ; / i d & g t ; & l t ; r i n g & g t ; p l 5 2 j t r 6 i C 7 7 2 P t 3 r 8 H g z 2 D j w t g L - g r q B _ m u 9 L 2 8 n G u n i t F t h _ t E n 1 3 3 C i 3 3 n F 4 0 r Q - w i S o v y r B l y 0 - F 1 w 8 x C - 7 k H u _ k m N _ g x I g i l g F z i 3 0 D _ z h H 6 o w Y w n 4 T z 9 _ v F i u r h D x 4 u S q 9 i E r 3 w n O 6 3 t F v 3 s r E - s q 7 B 4 z m t O 0 2 w G l h y 8 M & l t ; / r i n g & g t ; & l t ; / r p o l y g o n s & g t ; & l t ; r p o l y g o n s & g t ; & l t ; i d & g t ; 7 2 1 7 4 1 8 7 1 2 8 0 5 0 1 5 5 5 7 & l t ; / i d & g t ; & l t ; r i n g & g t ; 6 s y 4 j 9 8 6 i C 3 - _ o B - 2 n o G z p q u B g j y 3 H i 0 o r B z h j z F 7 l 4 y E p w 9 s C v 5 _ n G & l t ; / r i n g & g t ; & l t ; / r p o l y g o n s & g t ; & l t ; r p o l y g o n s & g t ; & l t ; i d & g t ; 7 2 1 7 5 3 2 0 9 9 9 4 1 6 2 9 9 5 6 & l t ; / i d & g t ; & l t ; r i n g & g t ; 2 9 - 0 w 6 g w j C s r k 9 E 1 g - y B _ q _ m B 9 4 0 U z 5 0 i E _ 8 L r l u L 7 x r 0 W t v z V r 2 z C 4 t x x e 6 5 1 V o 9 l 9 Y m 7 h c x 2 p 6 G i h W z k n R q w r C w i n o I 5 5 z q B t z 2 r H i o j 3 B i t m C i 0 i o D q - n 1 D z - u V i 2 o a 6 z s C k 7 4 7 D 7 w - s C 4 s n D z 7 t 8 E l p z H n l m 3 B o j r n F - s 9 K r 4 n t B _ _ _ y B j w v 2 B n v f w g l r E 4 h g l C 6 2 p G n 4 1 p B x 9 3 g E j u s N - k s B s 6 j z D l w i 1 F 1 x E q y y w I 3 _ 3 F x u 0 i C z 4 7 p D 5 q o g B 5 9 1 h B 1 q v E j 2 l n F j l s 6 C 0 y 1 U l i Y y g g x B 4 - r t C k j 8 l C t 9 4 W 8 h x I w k g x B _ 0 p B 0 2 6 o B t z u t B 5 o - a - _ o B o q g 4 B u n 6 g B z m _ p B o g 0 Z r y 4 C q z 7 g B k g p J k h x R g w y 7 B 6 g u I w z 0 O u 7 4 w B 6 h 0 j B m 3 v m B j 5 H r s y w C u 1 F 4 8 v h D _ o 0 2 B 1 8 4 3 E p 2 U 0 6 y C y 3 _ 3 E m i n 1 B u m h 8 B n _ l t E n 6 9 E v v - s D l y 5 r C 0 7 a q s 4 j E s r j q C h 9 w X u 5 x v D p h t 3 B q p 9 E 0 i 6 T 1 6 v 6 B 0 3 h H i u i m B s s m C k s y g F t m m 1 F g g p L g q i L 7 s i R m 1 1 y H s g y s C u 0 z X 5 8 j S 7 q x n B m 6 i t C s s l D x t s y H 8 1 _ J u 8 i 7 B h z r r C 8 z J 7 k - m E 6 x j 0 B j 8 j o C 2 m b p 2 0 P 2 - x B k 2 u 8 D _ p j 7 B _ 4 7 x C i 0 v B t s - 6 J z 2 n P j r 8 y B x 1 w H 5 z 6 a 0 r t o D g v p O w 7 1 y B r n V 4 0 q Y i - 6 F _ x w q G v 3 p q J g u w i C 2 5 i 7 B 2 2 r z E g u p O 2 v E v z 7 Z p s s v D 0 v l n C 5 5 j S s x 1 p D 0 2 6 b q x 1 N q m m x C s - h m F k v B x u 7 B 1 8 6 y G j m j p F 9 h x B t 8 p - B x 4 2 z B v 5 q y E k u 9 s B w 5 6 u R o r l 4 C o m h r G u 7 t 7 l C _ 2 q B 4 2 t 8 O o j U 5 r p m G m u 1 z E - 8 i E m t k z H u q w i C 8 9 o z R 3 5 0 z R 8 4 t o B y l j j J 4 t D t y h h T n 5 3 7 H p p w t C p - 0 _ K q 2 n 1 B x p z p F 2 n v o J z _ _ x J 7 _ 2 v C t i k G z g v 9 K 9 2 7 - N 2 2 h O q 4 w o I p 6 9 m M g _ z m M v j Q j p 2 7 J 9 3 g 0 K t o 3 v B - 1 3 r y B 6 k 0 p B t x t y E n i i u D l h k i C - 5 2 2 I 5 1 2 g N 9 h o g B k 4 p X j 1 9 z B w o 4 n D u 5 C - w i S 9 g s B l j y 6 H 8 1 v T g l o q H 4 p 4 2 D i _ p n C x h t O - j x w D h n j 9 O p i 5 9 O h v 7 S o s r 6 I _ y 6 n C h x p 3 B 0 k 6 a 3 _ l s O 9 4 m v D i q y n E n 3 4 n K i g 4 T 3 1 w h O 2 h m f v y m 8 I 8 l 4 i L g t n O t w C g 5 j v h C 5 y 2 N k u h p G j - 6 2 B t 5 h n G 1 1 v u E i y j 0 I 0 1 t B - n 0 i B i 9 g G 5 6 _ z H h n x h B q 3 3 M y l 0 r F k g 6 q F 8 1 w 6 E 8 3 v d 8 7 3 n B v n 2 x J o p 7 2 C 8 u e v m v 2 o C u 4 u r D 4 s 6 8 F 8 x g a 1 n 5 t H 5 5 0 6 v B 2 x y v K n z g C 1 q 8 u D q u 9 t E 1 i j 4 P i z - R s 8 h z F x h 6 L 2 2 s _ E 1 h 7 1 C 6 m 2 Z w u 5 3 M g 8 g U - w l 8 J n i l w C n g 6 j B m h 4 r I j D o t p x I 2 1 4 i C 8 9 k r E t v y t H 8 8 s u B 7 x k g B _ n n Z x 6 r _ J p s y 7 B 6 2 s 9 B m z _ i P n r q l E _ i 3 1 L 6 r B 8 5 u 6 D v t 4 k G 6 m m f s u 3 i I i l - p C 8 _ t P j 3 r 4 N h 1 2 p E w 6 z T 0 8 h r K n y o s E g w x v Y j o F 7 p n B l _ v y P p _ 6 7 G k j 5 m C 3 l t j K i w t y B k u q x Q 0 8 g E t 7 - o S 4 g B u r j l M 9 9 5 U z s _ s P s q z R z 7 8 C j 2 l t I - o z _ E - v s q C - g 5 o C u 8 _ m M i v p Y t 0 n 6 C x i 5 l D 7 0 g S r t j Z z o o s D 4 3 Z 3 - p E p g 6 4 P j x h p D n j 6 g G 5 w j n C w i r n H t v 1 l E 7 y 7 2 B p m p J 2 p k x M p p s I s k t o C x q o v E 7 s 8 g B 1 q o W t q 1 s Q g p g K y r k i C n 6 h j D j x x x D o i 7 n C u x n k I i o i g B q j x x B 9 - 5 m D z o n 1 D 0 v 4 j G z y s 7 G v 6 1 p E _ 7 j h W i o t E 7 5 i l C 0 x 3 9 H s p v l C v p 1 o B n 6 j W n 6 m 3 E - q 7 O p i 7 0 F i j p u B 5 6 2 h E n 2 w 0 G - w x j C n q 8 m T q v h B 6 p t s C & l t ; / r i n g & g t ; & l t ; / r p o l y g o n s & g t ; & l t ; r p o l y g o n s & g t ; & l t ; i d & g t ; 7 2 1 7 5 3 2 3 4 0 4 5 9 7 9 8 5 3 3 & l t ; / i d & g t ; & l t ; r i n g & g t ; w t 8 y 6 k _ v j C g n 2 s D s 5 8 6 F p o l w F y 8 r 1 H 4 q _ Q 6 i r q B & l t ; / r i n g & g t ; & l t ; / r p o l y g o n s & g t ; & l t ; / r l i s t & g t ; & l t ; b b o x & g t ; M U L T I P O I N T   ( ( 1 3 . 4 8 8 0 2 3 1 2 8   4 2 . 3 8 7 9 7 8 5 3 6 ) ,   ( 1 9 . 4 2 6 9 7 4 0 0 0 0 0 0 1   4 6 . 5 3 8 6 4 9 ) ) & l t ; / b b o x & g t ; & l t ; / r e n t r y v a l u e & g t ; & l t ; / r e n t r y & g t ; & l t ; r e n t r y & g t ; & l t ; r e n t r y k e y & g t ; & l t ; l a t & g t ; 3 5 . 8 8 8 1 1 8 7 4 & l t ; / l a t & g t ; & l t ; l o n & g t ; 1 4 . 4 4 0 2 1 8 9 3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2 2 0 9 8 3 3 6 4 7 8 4 7 5 0 5 9 7 & l t ; / i d & g t ; & l t ; r i n g & g t ; 0 w g m - g k - t B h o g C t q v C 2 m D p 6 x D s 6 w E 5 z q N 4 s r C x 8 c j 8 2 I p k - B y h W l h c 2 3 Q 5 0 s B 1 p 9 E 0 n m D 0 u j G p i l D 1 s x F w z j B q 0 q C r 0 V l o k K z 8 h I o v 7 C 4 J x _ U o 4 4 B o B 8 1 Q z 2 t C 8 u a p w K p k C n u a 7 m f 0 t J _ P n - P 5 y C 9 o J l T g 5 4 B _ 5 C 0 - t B 9 - E 1 z C m 7 L 9 0 R j m O z _ O y o d z p p B v n F j 3 2 B l 9 B 0 m K z 3 B 6 y q B 1 p B j 8 6 B _ 1 U x s H 6 9 P 4 6 D x 7 9 B 1 9 x F 6 _ g C y v - B j m 3 C r i 3 G 4 8 g E 6 i I 8 m m D r 2 g B - m o B 3 j u B 0 C l m g C o o k B 5 3 P p g k B x 6 s B 8 q r C i j k D w x y F p 6 x D h - x D 8 o 2 B y p m B y v k H _ k s J n m k G i - - P 5 8 1 E w g H r 5 3 M k 0 m F i - r B x m X 8 k b C q 0 3 C i o g C 6 8 _ B o _ r B - 6 r C k n - B g 5 3 C r y 3 C _ p - B z 2 y B p 7 M 0 6 j D _ 2 1 B _ k j D 8 7 _ B i 5 w C 0 w S 8 l j D 5 8 g E x _ w F w 2 7 K 3 o h I m l 2 C v 9 g F v i k G 1 p g F m o h K g q h E 3 x y B s _ e 1 x 1 I 9 4 w F 6 _ z I n y k D v g 3 C p g h F u h j G w o y D k g s B y v q C k i c u q L g h 8 B u t G v 5 B 6 v 9 D 1 z m B w o B 6 3 C 5 7 - B u l k B u y r C q s s B 3 9 g E x g k G _ z r B _ 2 1 B - 5 V x g g C 2 i Q w j W 5 k C p q h C 5 E y s 1 B 8 8 U u y V 2 H j 6 N g i Z o 0 J o s a 7 u j B 4 8 q C i 1 1 B 3 7 2 C l o V r p x D 2 - B w t w D m 2 V 5 l s B o 1 V k i c n 3 r C _ o 3 C - q V y v q C i 5 _ B y - q C m h t B o g c - 4 - B 5 k s B _ o x F q 1 g C 3 l s B z l v E r h 2 B t i 1 G m x j D 2 j Z 5 y C r 5 w D 2 o j D i 4 q C 2 s x F k 3 1 C - 9 P r p v E 4 x x B 6 t C g z r B x q c r p v E 9 5 - B m x - E 5 6 0 B v s g F 6 2 c v q s B h h s B w - 2 C q - b m z 1 B w x V n l g C - j t B w i 4 C _ p J m s z G 5 i y B - 4 - B l l 2 C s u j D h k k D _ 6 _ B 4 i w E x 9 1 B z 9 - D q j g C n 7 w D p m H 4 o 8 B r r Z o s V s t c 1 h s C 4 o t B r 7 3 C r o 2 B w g 3 G z 9 0 B m l g C 0 0 x D 6 3 h B n 0 2 C n o 1 E 4 h R 6 s G - o 0 D - v Y x t 0 C u j - F p s 8 B 2 0 Y t s J 1 r 1 B - z j D 8 q r C z i s C o x g D _ s x D 8 g 5 B 8 w z C t q m C g 6 V p j 2 C 0 9 - B - 1 1 B u h g C n j l D 0 p c u t N q u g B 7 z n B k 8 I 9 r V k 6 j B 7 p g E r l k B l m - B 7 x w E q 6 i C 6 q G v 3 x D q 2 j B 8 p 3 C g u x D t v 1 B z h k B y _ 2 C 2 q t B k i k D r 5 x D z 1 x D o q x D n l g C w g g C z 1 x D i t x D n 3 c p r 1 B 6 z y D 2 0 0 L q - j D x n y D l n g C 2 s 2 B y y j B q x 1 B 6 w x D 4 7 2 C l 7 P 6 r r C u - 1 B j z s C h J - g i B - v M h j c & l t ; / r i n g & g t ; & l t ; / r p o l y g o n s & g t ; & l t ; r p o l y g o n s & g t ; & l t ; i d & g t ; 7 2 2 0 9 8 3 5 0 2 2 2 3 7 0 4 0 7 5 & l t ; / i d & g t ; & l t ; r i n g & g t ; 3 7 8 2 9 h t i u B 2 l f s o r D z O 9 p w B l l 3 C k w s B _ _ l G - 5 V m m q C u n x D o q 8 K t l 2 I 9 4 - D 1 8 I 4 7 m C p z x F y 9 1 B v 0 1 I w y G j D n 8 B x 6 p F v 3 1 F u g 4 B p t s B j 0 k D 5 s q C h p k G 8 x P r 0 H p y v B t r s B o 1 q C z 0 k B 9 n 1 B l y c _ 2 1 B x x V y v q C s o Q 0 0 P _ 7 j B 9 4 0 B y 8 1 B 4 w k B m h c l 2 - B 8 0 V 4 7 G m 2 3 C 9 q r C q i g C 2 u V _ y s B l q j B _ 0 c 4 j Y m F _ p k G 6 6 J q m o D w r c r q Q s x 2 B - j c _ 8 j B o x 1 B i y r B 8 5 6 B 6 6 O s h R m t y C 5 x G & l t ; / r i n g & g t ; & l t ; / r p o l y g o n s & g t ; & l t ; r p o l y g o n s & g t ; & l t ; i d & g t ; 7 2 2 0 9 8 3 5 0 2 2 2 3 7 0 4 0 7 6 & l t ; / i d & g t ; & l t ; r i n g & g t ; u 7 y m k o 4 i u B z l U k x T q k 7 C m 3 g C 4 o j D 7 j s B 0 - i B t q f 3 4 N - j N y - - B y 4 y D s r L 5 i q E & l t ; / r i n g & g t ; & l t ; / r p o l y g o n s & g t ; & l t ; r p o l y g o n s & g t ; & l t ; i d & g t ; 7 2 2 0 9 8 4 3 2 6 8 5 7 4 2 4 9 0 0 & l t ; / i d & g t ; & l t ; r i n g & g t ; n v - - 8 w s k u B 2 o r C x F p 1 L 3 6 j B y h C 4 0 I y s B 5 9 F q q C t _ J o 8 N 9 t D _ y D q s P s _ E g q 2 B j 5 E o o E 7 6 G 6 4 D k u G s 0 K - n D l r B 2 p Q k o O m x B r q c p 5 K q - I - i I - i W 3 3 G k 6 i B 0 6 H p 0 u B - u O & l t ; / r i n g & g t ; & l t ; / r p o l y g o n s & g t ; & l t ; r p o l y g o n s & g t ; & l t ; i d & g t ; 7 2 2 0 9 9 0 2 0 2 3 7 2 6 8 5 8 2 8 & l t ; / i d & g t ; & l t ; r i n g & g t ; 3 j 3 8 0 0 8 l u B m 4 F r 9 b u t l D u 0 6 C z 7 L o 1 r C & l t ; / r i n g & g t ; & l t ; / r p o l y g o n s & g t ; & l t ; r p o l y g o n s & g t ; & l t ; i d & g t ; 7 2 2 0 9 9 0 2 3 6 7 3 2 4 2 4 1 9 6 & l t ; / i d & g t ; & l t ; r i n g & g t ; r 1 l 9 h h x m u B w 4 F 0 l B 7 _ D l v F u u G 5 x B 8 b s g B & l t ; / r i n g & g t ; & l t ; / r p o l y g o n s & g t ; & l t ; r p o l y g o n s & g t ; & l t ; i d & g t ; 7 2 2 1 0 3 9 0 6 1 9 2 0 6 4 5 1 2 4 & l t ; / i d & g t ; & l t ; r i n g & g t ; w 8 0 x - 2 _ h u B v 3 x D z j 2 I 7 _ 1 I w h k G k p 1 I x 2 x D o 1 y F k x c 2 - q X - - D 9 o 3 C w - 9 E - x V w w u C u g g E o x 2 C r 8 1 N 1 v q B y k 3 B y - h K 2 1 u M 5 6 0 B n s 2 i B z k V g j p C x - p b g 4 W 0 m H 9 i h U j 3 j G n m q C w i t d 5 - 1 I _ h T r i t I z 9 2 C 1 s 2 C w x r C g m 2 B k p 1 I l l j P s 8 w M w 9 q H 4 n c 7 x 5 D 3 y F r 8 s B _ x Q 4 u E z 0 a q z g E q u c w h r C 7 4 I 0 w o B 8 o 2 B - 7 k B 8 j r B s q G k s K k s K 3 9 g M y 0 _ E w y L v m 3 I g y _ H x 6 j D 4 1 s B 7 1 j D r m k B r u g F 3 6 P 3 v R _ 3 m G s - Y m 4 1 I - h - H t i g C y q c j z q J 2 l H 2 s 2 C 5 8 2 B j _ x D m 7 P 2 u r C i v w D i 1 1 B i m 2 B 8 q r C 2 7 1 B w v 2 C w _ 1 B 9 5 - B n m q C g w T 2 k i B _ V 0 u t B o p k B k 4 r C - z j D - 5 V w o y D 0 7 1 B - y s B 5 r g C l 5 j B 2 q t B r _ r J u b 7 j D k 6 l C j h 6 D v y W v t w B 6 l g B t w 2 B x h G 2 9 - D 4 - j B t u x B 4 - d G l t W s q P t z F g v p F j j 8 B n 7 v E p q x D g k j D y n F r v j B y s q B u q n B v k 5 B 9 z e 4 k P - p v B _ n i B 2 t j G w n g B 1 k Z 2 u r C z 1 x D m o W z 4 s B 7 q M z i B q 8 5 C 0 1 i D u - p C x 1 Y 8 6 q C - y s B q j 2 C y i k B n m k G v q i D 4 O u y q C 6 h 7 E 4 k 0 B t 8 J k g x D s o x D m j 2 B h 5 - C 7 B - n 3 C 0 9 - B u x - B q t g I 3 i m W 5 q r H 1 3 w M o w I j y v D 0 3 i I h s 8 N y 4 - H 6 7 q C v s C w n g D u u Z 3 v h C 1 o m D l k 1 B t i h E o g s J n 7 7 C _ s G x o H 4 i j B x 1 k B s i y F o w l G j o v E 3 g q D 0 7 G 0 5 u G z m L z 7 g F g 4 - D v g g C 4 2 - H 6 4 1 B 8 6 i G o v C l m J - j D i 6 M r l k B l E 8 z 9 C s k a s h 5 B n o k B _ 6 V 1 _ g E p o e u 5 - C _ 6 r C 6 x L g s o H q 2 j B 3 w j B m x j D p k k G - n r H w - - D p t s B 5 m c k v F 0 z l V z j l C 1 j t G y m p C _ 4 L o p Q q j i B u q s B 2 5 j D 4 j g T k n 3 G v 5 K v 8 j D j g g I t p g T l 1 2 C k 5 j B 2 - V y u 4 B n s R v 1 x L p k h D v 5 v M t g 1 B z n s B v s c w 8 b 2 g k B 1 - g C s 5 L 7 8 L y 8 i C i w F w 8 b 3 w u B n 1 T n u s B k n 3 G 8 - P 5 1 s B o t s B x v J 9 m F o s y D m 7 P r w k D v 0 j B o g k D y g o D w 7 F w 8 s J o 1 y F v w 2 G g h x E - 4 2 G u j t H 6 q w F 3 y W k i k D 0 p c 9 g y D r 8 s B i s k B z v g C p x 1 B 3 q S 6 h 7 B p o H - 3 4 B p B 3 p h B g 8 j B p 2 r C u h 2 C o o 2 I h 9 P 7 5 2 C 5 6 0 B 7 q g E 9 r V o 7 x D 7 j s B u 5 1 D 5 l B 7 0 9 H r w q H m m r C 3 t g C i 1 1 B r t g I y h 8 B u x T m t b i j k D 7 q 3 C l m g C r q w E 7 2 c k l 2 B z v g C n j 1 B p v c _ 0 - E k j g E 3 m Q u s c y _ 2 C w 4 I n 2 F 8 j s B 4 7 - B h 9 h D o z k B h 7 h E h - v E s z Z k i x B y - q C 6 6 - D k y 0 E t m B 4 u T 6 x o D n m g B h p c n s W p k p H 2 w E h 3 r H 2 n j B j 9 x E 6 t 1 I 6 p i P s j k G 6 q g E v - D z 5 i B s 9 E v 1 3 B 2 t l G h 1 k D s h l C r s _ H q 5 S 8 8 o B i u V m q N F j i 1 B h 1 k D 9 4 w F s h p D - l n C r y D 3 v v D l 6 v B 4 1 s B x p s B y v q C k 5 j B u l k B 9 q q C 9 n r H 4 6 2 C n 8 x D 4 s - B 4 2 Q 5 _ j B 7 6 - B o i d - _ v E 1 X 9 l 0 B t t Q i x C 1 r 3 B y 7 b 7 5 2 C 3 p q H _ k c r n 2 I 7 p 3 C 9 w v E v w - B l k r H i o g C u 1 l O 7 7 g E 6 q y F 0 l z B 4 q 5 C l 9 D p l k G u x q C q g m C n u g E x 1 u E 0 _ s O k r g G o o y D r 8 Z _ u Z o i 6 D h k C 6 6 x D s r Z l _ i C v r o B j h m H u 5 1 B x w V u j U 1 n f i n 5 B w i o B 5 6 l D w u y D p w v E 0 v v B l _ D 5 m w B t 8 i C h r z D t n H p 8 B r p D 7 1 C j q 7 B j q 7 B x m p E - t 4 G x 3 M u w B l o h J l z u C 3 x i C q p n P p t i C o - _ E _ 2 w B 0 - 5 C 2 j k C 1 t z D 9 x h E g 0 H s 1 Q q k J _ h H p l T 9 u K l h b 4 z E 7 3 G _ _ Z i 5 c i i 4 B g T t r r C n m g B w n i G 6 S l r g B u 4 f w i o B 5 6 l D o k n B 9 t R 1 - P k w l D q t j C i 7 - F 8 o 5 B m l j D r 2 G q l j C w w 5 C 5 x y G 4 q l D 3 v w B _ s D r 3 y D _ n j C q 5 - F q 3 x D z 0 G o 1 f 0 k L g 1 n C u 6 r B q q M v l w F t l D 2 r E g 5 5 B 2 7 W n u B r 1 j F 4 t k B 0 s 6 M n h b v k C 6 i U 8 u T t 8 J g o g B u 2 k F 7 2 2 G 6 C y i e h 5 m B 8 k K 0 g T w 4 5 C m s K - v s C _ p m D _ t U o 3 T x j a - 4 O u s q B _ x T m y D k t L k 1 n B 5 o o B r 5 z D q 7 L n l T q x E g t O 6 k D i v H _ h I k 1 J 9 z N t o O y k B _ s D u t l D 5 6 l D z u V 7 E t o t C 1 7 l D 4 2 h B v i q D g 8 L 9 _ C y 0 5 B m z F 7 w a 9 5 l D o i u C k 2 F 5 h p B k 4 v C k g 8 B o u 5 B j - 1 J n w D 9 7 r I 1 3 u E 2 k 9 U - g q O z x n B z z 2 D n o r B 2 1 0 G 9 0 u F t q 6 C i y y D 9 n o B r u h E z 2 t C q - 5 B k 5 y D k q g F h 3 9 T k g m D 1 9 v E y 8 o B 5 i - E 4 n w F s i w F 1 l s O 9 j m C 1 l Z p 1 B l t h C - s h J w h H o q m B j - i C u 8 L r 7 g F 7 r l F 1 r 6 C 4 1 f 0 p D k 1 W g _ G - 3 i C k r 5 C 2 j - E s w t C o 7 u C i w k D n m K x - s C n j w B 1 - v B g z t C l 1 H _ z W 5 2 T n 2 4 B y 0 5 B _ u Z 4 v Y 7 2 U y p n B l u i C g C v 6 g D h i v E x 4 v B 2 y j C k v j C y n 5 C 6 _ u C 9 2 n B 2 u w E u j o B 2 _ t C 5 5 _ C z y 2 D - 5 r D 8 k s E z 9 4 Q 3 n 4 F 2 x 3 B 6 7 x D m j L t m W r v o C x 8 9 B 2 6 g E _ - 4 B n u j C q l 5 B w o v F 7 t g B h s g B 4 1 t C 7 9 v B 6 l v F 7 n h B 1 l S k v j C r z n B q h 5 C h m s I m 2 l E 3 8 _ C - w T u x f u o h I 0 l X s 3 m I h - B n k j C i g x B y s k f 1 z X m o H 3 3 T - 0 v B u u m D 4 - T w r j C 2 2 f 3 2 v B n i g B 3 z - E l y t C k 2 i C s 5 f 5 6 l D 2 8 x D 1 _ f x w T w 3 t C m m 5 B y 4 u C 7 s G 0 q j C o 6 f z 3 v B x 4 v B p 6 v B r x 5 C x 4 v B 6 y h E H 6 6 3 B o 6 f 6 0 t C y s l D u i Z n 0 n B 4 9 4 C r h w C 1 y 0 B l 1 Z n y 5 C _ g h E z r l D 9 t w B m v _ E j x - E 4 1 4 C r 3 - E l y z D 0 z _ E r i h B j m i B x z i C 3 u v B 5 _ v B n _ 4 B w _ h B r v u B 2 2 p E 6 h h E l y z D l v 5 B - v j C j p l B 4 k C 6 7 t E 8 l w B g y m D t 0 4 B k p y D k h i E y l u E t o g B k j u C l k 4 H w v t C y k l D j j g B i h m H - w l D h w 5 B t q Z y u z D s 2 l H 8 o 5 B - 7 5 B l 1 L q 6 n B 5 x 4 B r 6 v B 4 9 u F 4 5 x G x 7 x Q m r 1 B 8 o 5 B 9 s 5 C i 8 u C t t 4 B 0 n v F o n - E u 5 h B v 0 5 C 0 4 h G z r g R 4 s l F 6 6 n Z y z v E 1 _ y F r t F 5 q f y 5 w M s g 3 C i u x D j m y F 8 4 2 C _ p q C 9 y 2 L 9 r O l l m B u - 1 B 3 8 x F - - D x _ m C - s k E l - r B z 3 - H n s w E w z 1 I - 5 h K m k 3 C u m r E 1 v M 9 h j V v g y F i j F z k y K u r g I z i 0 Z i w _ H u 5 w E j y j D u h g C t 5 u M n g s J s z R 6 k 9 B 8 4 w F v g r C _ - x D i 4 V s m j F - z j D y v - B s 3 t B 0 y v D t o Q g p r C _ 4 1 G w p _ H 3 7 h F z 1 x D k s v E s x x F l l 2 C n k i F m j 1 B 3 7 - D l - z E w 3 k B z i u D w 1 a r 5 v E y u 2 B j 0 p H h n 3 C 6 6 - B w 8 i D - w T 6 z K w B m 0 7 H 5 w h D l m g C o x t J k n r C s 1 j B q k k G i 3 1 G n t D l _ h D q 6 j C k j _ B t 1 D w q K 3 r j C y w c j - B 4 2 I v l u C t h d s x 0 I 7 t _ C 9 w w E k s x D s 6 0 L 6 v V z z r N 9 m h F l 5 j B h k z B d z 7 c s g 2 B 0 x 1 I 5 1 s B l - _ H t z k G 9 s l O - w r N w 3 s I z t q G h g j V 3 2 s B u h - D m n i R & l t ; / r i n g & g t ; & l t ; / r p o l y g o n s & g t ; & l t ; / r l i s t & g t ; & l t ; b b o x & g t ; M U L T I P O I N T   ( ( 1 4 . 1 8 3 4 4 8 4 2 2 0 0 0 1   3 5 . 8 0 6 2 5 1 5 3 4 ) ,   ( 1 4 . 5 7 6 8 4 8 0 5   3 6 . 0 8 2 3 1 7 9 4 4 ) ) & l t ; / b b o x & g t ; & l t ; / r e n t r y v a l u e & g t ; & l t ; / r e n t r y & g t ; & l t ; r e n t r y & g t ; & l t ; r e n t r y k e y & g t ; & l t ; l a t & g t ; 5 2 . 1 2 4 6 7 1 9 4 & l t ; / l a t & g t ; & l t ; l o n & g t ; 1 9 . 4 0 0 4 2 6 8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4 8 4 2 8 1 7 5 0 5 4 8 6 4 3 8 9 & l t ; / i d & g t ; & l t ; r i n g & g t ; 7 1 - 4 g 6 8 9 9 C i _ t O - x t K k r p F j 8 0 K r 1 S v p q m C 4 - 3 C 2 3 y D n w 7 F _ 2 s J l 8 i B 1 k h E 7 3 h G 1 g j C u r d t j u D 3 3 k I k 2 j C - 5 m B y o n B _ 6 x H 6 u 4 F v l Y j 6 M g x Q l i I i 8 t B j s 1 C 3 2 o C 0 r 0 C k m H n k 3 D y z Z 7 1 a 4 - N _ 6 v F 1 l 1 C y v t F 4 6 0 B u l i C j u p B q t a p h u B j u 9 B 1 y 2 a m X 1 t z B y s - B k s 8 B w 4 c q 6 s B j m _ E v 3 v B v y V h z s B g k s L k v I s m H n 3 i D - t g C v u q D j m Z x t 3 C u 3 y F 8 p R p q W n u j R Z m g T p y r B 8 x M 2 9 S i n G 3 t K 3 y k B 7 9 l C i 1 7 C p 8 Q n s N m w B 6 5 j B 2 s G - s w C 1 2 r B 6 2 j D 9 r M - p Q 5 o H 7 9 g D - 7 D 7 5 5 B _ - Z n l M 9 2 y B g k p D h t j D n 7 y B o 7 X p y k B 2 u O v 6 R 9 4 k B 3 D i p a o 1 h B 4 j F _ u H t _ i D o 5 s J q r C 2 n u B _ 9 0 C 8 0 o B u h M r - G q 8 J 3 r 8 C q l I s 0 Y k 7 K j k h D 1 r R p z 9 C w j j B v 3 m B 2 4 J v 1 f 7 s H t n 4 B p p x e v r 9 F 3 - 3 R u k 5 J 4 h M h r r E y u o B n s L u x 5 B z 6 D k 5 w B v z n E n 8 g B j 4 u G g _ 0 B x 4 C 5 1 4 F v 5 1 C 0 t 6 t B 4 2 j D j q k G m 3 W n r 7 B r 2 Y 2 g s C 7 3 I _ g F y w _ D 3 8 F t i s K 2 7 M v 2 v B k 4 W i m c 9 3 0 B s v J 5 7 l D i 9 k B z o z H m - w O q - I i z q C 5 3 7 B h 2 j B 0 9 x B t x 9 I z _ 7 C s h i C 2 y 0 B g 9 h E n i _ B l 6 i C z 0 2 E _ r l M 2 2 Q m 4 x C p 8 x D 7 s D r 0 3 B j 4 0 I i 3 9 B g k l B l h q D o 8 j D v H y 3 S w 9 h B 6 l 8 I r _ g C r s l M 4 y 6 C n u z J 3 m q C 0 _ M 8 6 S y 7 _ C l m z D v 5 v M 9 u - B 6 k 3 B w 2 w B _ _ R 9 u 6 C u 1 u B s q m B h k L n 4 D t - B q j I 1 9 i B j 8 T 9 9 D x 3 U 3 4 5 P v h u Q z 3 O 9 3 p C h p n C 0 h 1 C 0 u O x r L 8 j v P z g r B h p t C w i m E z q O p 3 g B 5 4 k L m z z B q r - B o 8 z I p r o d v h F 7 7 F y 8 L 7 4 V j _ Q h i D i g F r r I - t G 3 8 Z 4 j B m 8 i J v n x B r n y B l k 3 D w j i B 8 v 9 R 1 j t E x 0 n F y 2 8 G s j z E p l U 8 k s J q k w C j x x E 0 z g C u x _ C _ w r C o 9 - K 0 n g B n n n B i o l B h j r E n 3 9 C r q g I - i H r p h P 3 r u C 1 h z E u 6 x D 0 m 0 B 0 y k C k g a 7 3 G 6 u D s G y _ v M t 0 D q 8 V j q 3 B 4 p m j B u x h H 5 r C z o V z 6 7 E q L n p 6 B 2 Y 8 g _ N h x x C 2 i p C 2 n p B q o u B x 9 m K l i 1 G l 2 a r z f 3 2 U q l s G y y P w r w E _ s k F q q 1 G m v 5 K 8 r m G 5 4 C 6 1 - B i s h k B h 3 s F z r q C 8 z E n 9 H i 3 8 K s p q H t w w T w t d 3 s 6 B g n x H v i W 8 8 q D 4 x l G 7 h k G o 7 r W - 4 m B m v 0 B v 0 J h p 1 E - x O i n a 4 9 n L 0 q T u s G 8 j w B i 5 k B z r l C v s w Z j k J t p c h z b 7 0 o C 2 _ l B 5 _ E n i 9 b l 3 Q z y l R v r 3 B y 4 w C _ 9 h B p 0 n F 6 o U _ i j B r l y C q x 4 K w i y F k 0 7 J k g S 5 8 z B u n r F p 1 l E h 5 2 H l n s j B j 4 v s C - O y 1 M 8 j k 8 B n n r J l o i G i m f v t g C 7 0 D x 3 r J 0 x k E n m 2 F 3 p 5 I k p b s 7 3 C h v l F 8 4 n D x 4 v E 5 1 9 J g v U w 4 v J 2 h t D 0 2 Q j 0 q B 9 3 O m 6 h F x z 1 E z u z E 4 5 l J 4 n u B g r q G v z 3 M _ s 7 F 0 _ g B 4 k r I i j 0 B z - K r 2 g 6 B k i w j B x i s H _ r z b j m u D u 7 X z h 6 o L r s w 8 B x t h a v 3 E 6 j m q E j v n v B t l g 2 E t 7 9 n C n 1 6 z D v t k u F 2 z 4 _ B 7 6 1 4 B s 3 p h B w _ 4 1 B s r h B 3 9 k g D m p s J z 1 7 M 5 9 w m N 4 5 6 T w x p p G 1 _ 3 6 B 5 o y P r r k I n p 1 i C 4 v 8 v C z z d 4 z l 2 B 2 y 6 x G 9 5 - r M o J - - C 2 x B 8 2 X 0 q i c v i l h B 5 - 8 F g 9 x 7 J 2 5 i V 2 7 2 9 G j g - c 9 h 6 K 7 5 g l J x - 2 K s 6 _ U m 5 k r G n 7 r n D 6 r l 5 H n 5 2 B 0 v m I y - S y k j i C l s 9 v E 8 3 g D n 2 j F 2 v - s B l p 8 - D 4 s 3 y E 6 i w C 1 x j q F 0 8 u e 1 s z 5 B o m 5 w C p 5 k x I k 9 8 i E 6 9 i S k g x Q q i v D 0 m 3 t C _ s v 6 X o y l B 9 2 m p B n t h Y 7 q 1 i B 3 0 8 k B 5 o i f g j 0 9 H k B 3 m 8 C u k p g C n 5 q P 4 z H - h v z C g 9 v n B l _ x u I q B i i l j D u u o C v q m h B x p 5 o B v z u v F - p 6 x B 4 Q 2 l - r E h r D 9 m o J h n x k D 7 t y C 5 r m 1 D h q i f s q C u 9 4 p E 9 0 5 l D x l o 0 I q 6 j e s E y t 2 x B q p i H o y u u B - y 2 i C q y i q B t t G s 5 W t _ Y x 1 3 2 B 8 t k B u w l P 4 _ - k B o 4 k _ H 9 x r d y E 7 r - h E z h j P z y x u B l y 9 m I t v w I h j 0 C h 8 q q c 2 i t Q w y 4 b h 4 g 4 Q 9 5 2 o C r k - u G u r i i C w 7 x u J u p 0 e x 1 2 y B q q C h p _ y N _ 0 i F t t s 7 E 7 h g G 4 r F 5 l 7 p N u q 7 f m 8 i q B 6 1 r 8 I 8 i z y B l h w R l i q 7 R u r l N 9 1 4 x C i 9 p B 2 l t u O 1 _ 7 v G 3 s M l 0 l y G i 2 z 1 C l m 8 v E o y _ F 4 i z u E r x 9 U k x n q J l 7 y Z j v w b 2 y m x E p z 8 w C 1 v 6 C p v 1 B 8 t m T s w r l B n 5 2 B r 2 B v _ h B p t m V s _ 2 U z 0 k 1 D 5 q 8 R h r X t x j 3 E 6 9 s C 2 i 3 n H x 0 h i D t 7 h y H y - x O 5 w 4 E 6 j 4 h W q m t D m 2 o h D v z z t G v j v 8 U - v n 8 B g g u F 2 9 r w I 7 1 3 J h h 0 u K j i l s F w 8 2 V g 7 7 h M j i 7 _ H _ v j G y y t c q m g u J 2 3 o B s t s 7 B m 1 n j J u w D 0 g r j C 1 k r V 5 o o l M h q 1 W w 5 8 8 D - 9 _ B 2 u 1 m I l s r q H w E q y s g B _ g h z C h 2 v t D w 6 4 4 G 8 x l N g k l N _ 4 g h O _ z j 5 N j 1 N r t 8 1 B q m s 8 B 9 x m a 5 q 6 v C 8 8 o d 5 q u 0 E w 4 2 z B u 8 C u x 3 - C r 5 9 g E n h o L 3 3 v g D 6 l y n E t k 3 w O 0 m 4 S y g k 5 H 6 n p n B i 3 x x E i j z C s q y i I 9 l 6 S 4 h _ k G j r 0 8 G 0 q 4 N w p C r 2 0 w s B _ j p 0 D t s 0 5 B w 8 h 5 J 5 y 3 4 C u t t k C 4 p w H x _ s g I u x m q C _ j p y D 0 r i v L _ j g V 6 7 k m B t L 8 r 7 8 B r n 6 t F z v w B p 8 j t N r x m q B h p 8 v F j t 3 q E _ z j 9 B 1 q o J t 8 1 j F j 7 d 9 z 2 S 4 w 0 6 C 4 j m t C 6 v t L 5 - 3 t F s 9 w L 9 j o v M v o q I 0 2 t F m i y T k j 9 a r u 8 N 2 4 v G - r 3 P l t s D 3 t j o F 1 2 B j 2 H 4 s J 8 _ v D w y r B p o x B w h k B 2 2 o F v 5 K 5 l H j r L n 3 I 8 2 g G x j 8 C 2 r x C l - u C 3 i D g 8 D q _ s C u g F l v h B g m z I 1 t a z p E w 1 K 6 u O s q z C 3 n 0 B m p h B 5 w 7 D g o q O 4 l J l h Z h 1 c 6 o K 3 1 e 3 9 O 9 h G r p t C l m t C h s S 8 m S - i 7 F 8 6 5 O r s 2 F j 7 O m g I g n L 9 0 - G - k f 6 j N k t p N m v m C i 9 h E s k B _ p 2 D u 6 P v 1 J t y g D p p h I l o J p g n F v 8 S _ w o B w n n H 0 g i B t 1 4 a y 5 r B x g x J v 3 5 H 2 3 w D k n _ H y 0 n B m 9 K l t i Z n t m a - 3 r B 5 m F w 8 k F u 9 4 B g - t F 1 v 8 C _ w u C p 1 W r i Y y l k F m y D 0 v u B r z K s - q C 7 t k C v o g K k q R 2 9 S 7 w r W o 0 o B t 9 z F - 6 Z p q x E _ 6 N q 1 s J s B 2 r P s p k T 6 t z C q s 7 B 0 m J 3 q 6 E u v Y s v r R h j O x z h B s _ H 6 l m F x 0 n B 8 j z B 3 h - D t j 9 B v m E z v 4 4 B u h P u u 0 F 6 4 x D s w h L 7 w 3 E o s J 1 z R o n k B w 7 2 E 4 - 0 K 4 0 K 6 1 o T 4 1 t j B 5 9 9 P y g o E h 4 0 B k 1 N 5 y 9 E s q Y 9 p m D 0 1 3 C j 5 _ D 9 5 G z - 9 J 0 r y B v v y N j - u B i 1 L s m - H z u F 2 3 B 4 o G p 2 B y 0 5 X v u k C x s G 8 m n F r 1 k B z 9 1 K v n J I r 9 F x 8 H 4 p t P i x o C 1 y n E n 9 z D r _ M h t p C m z O _ 2 p H v 5 z E g 7 I 2 h b h x 7 C 4 j z B r m B - m w B x x q B 0 8 C 2 v j I 8 0 Q 0 k p E u u h B _ v 2 D r 6 c h k F 3 u x E x 3 w D l x t D j m M 8 9 y D z x d k s 5 B s k j C - z 4 B h u e u 0 p B y z u B j r l E x 5 w C 6 7 w D 6 4 B k 9 E j r K g g a v r F x _ P 0 p 5 B i 8 L 7 l M v l m C 8 4 o M 7 8 G k 6 W s G r 1 r C q x Q z h R u w - B u u U - 2 5 B n 1 5 G v j V _ 6 - C g _ g F 9 z t E l 8 k B _ m 2 B j 2 1 I l i j D 8 2 _ C z i O q _ t C o v v N s r k N y 4 D i m 7 E k 7 8 H s 5 y B 8 x l p B 0 7 g O h m y B v p 4 G _ 4 7 r B 1 j z V u v 9 B n 2 j D j 4 g C s l 0 B o _ 6 C x p 8 E 7 o I q y h P i w 4 B j g 5 B n 2 5 C 1 h 6 E t x i B m u D i 1 I v 6 h C 8 3 N g 5 P 1 o P p 4 u B - - P 0 g R 8 4 P v w 6 B o 7 0 I h 9 J q w 1 L 9 i Y 2 x m C 0 i r F 0 3 G 9 m 3 C 0 6 j J w x 4 D v 0 k D s k 8 D r w d 6 i L _ 7 6 C m r Q 8 m u B s v 4 B j _ Z k h k D 2 z u B p 7 w F i q s H 5 r k C 9 z n F 3 4 t B y - _ C g 0 p R v k y S 6 p N v 4 x J 3 1 j B 2 h 7 H n s p E j 3 n I 0 8 h E - s x D p 4 2 C t 8 M u o u W 8 - o G 3 x K 3 - K 7 h j F q h g B x t X k x n B u y z C j 6 P k n r E y t N h 8 I 4 i g B - j 6 J l 0 3 J 0 2 M 5 m F j 6 z C k v r D q m z C m m j H i m X y n N 1 1 z I l 8 I o 7 Q i u x D q o j B 9 g Z 6 g 0 I q w 5 K p _ a u j 9 C v 6 R v 6 O 3 r _ j B 2 0 g F 1 7 U q g h C t v q F i x 9 I q 2 h 4 B i t P i 8 o C s l X 5 r v U 4 4 z B u 7 3 F o y O 2 1 w D y y - B 3 2 h O n p u I p z g C k 3 J r n 4 F u 0 M g q 7 B r w s C - z G u 6 m D _ 8 H i v v T 2 7 T x p g C 3 h w E 9 5 l B 3 6 H 3 u j H - - r C z o 9 s B w 4 I u t J y p n T s m j D l j g B l 4 5 B z n x C s 7 i E x r p S t - 4 T _ _ 1 G i z b x q 5 N 2 m H n x F 9 l m B y z 1 F n x K 7 8 o C 3 1 V _ s _ H 4 h t i B t s 9 B n 7 t E 1 6 H k 3 h G x p - D x x K m 0 u D g v R y t h B v - c z s w E l t x u B i s _ D h g s C w 9 q H x r u D n k m H _ i H p 1 p G j j 7 F r 6 l q B 5 l h O g 3 m C n 8 m P x 4 g B _ h s B h o O n m Y w 8 8 G 6 g p I - 8 k B q g 2 O m w j b o i p h B 1 g 7 E y g 7 L q n m K x I 3 l m F 1 j O g 2 S q 8 z H 7 h u G 7 s L z z _ D 5 h 6 B p 0 U p x y I - r g I y 5 5 L 2 I r 6 r G 9 4 z J 7 7 - K z 6 _ C 9 m - C l n 4 B m v u E z q o S 2 v j F - q s S n z l B 0 _ 1 D m s m F z y l V 0 h g I 4 6 r Q p x x E 3 8 q L m q n D g k V y 1 h B x o K y 1 o D q g p C 5 R 5 7 T 5 s t C p 2 k B y i 2 g B y y k X 9 j g K l h r O u k F 7 3 0 C s 6 p G _ k u E 9 h w B p o 2 Q 7 0 L 1 9 p G 0 y _ C 0 1 k i B i 7 4 Z m 8 x K 7 4 O r h - M 7 i 1 L 1 g 4 F n - 7 t B 0 y y M v i o D g x r E j 4 9 G q 9 j E 7 0 C i 5 5 U x 5 i C m m t u B l 5 m B g g 7 B 6 m 3 d x 2 l B 7 u 4 T _ s V 2 l r B 5 g q K h _ - d y 8 - E x 9 n B o n 8 Q i 7 z Q 8 o u B m m o E - 8 Y j 0 Q g 9 r E 5 o d x 6 T s z X r j 3 J j 8 k E 9 0 U 6 _ f l i p B k 4 4 K 6 1 9 E 7 o s C p j v F 3 q i n C o u o Q v i 4 K 1 y f q v 5 F 2 g 3 I _ r n D g 5 x c p j 4 E 8 y o I p t r 1 B u h r F 6 7 G u r l E 2 8 x t B m r u E 2 y r M h l 9 B v 1 r D h k s F s 5 x W y 8 x B 0 x F w g s O l i n i B r r x D 7 v X 8 y m O z 5 G 9 w h G x 9 z B z n j C v n O 2 5 g E 0 v 7 I 6 9 6 D 3 4 R i m H 0 w 0 C 6 j g B l z N - k g D t 1 2 B v 3 l E _ 4 J l n 0 D V 1 4 y Q k 2 n F 1 n Y j 9 - C h 7 p N 5 i p G 3 s e x 9 W y l 0 K g 0 3 C v 4 f t 4 k B n p O o 3 w F m _ j C s x I 6 x J g w v B t 4 2 J l k y Q g 9 h F r 3 L 2 y 0 D q 0 M _ y G k 8 h D v l 8 E i m b 0 n _ E l r h L - 4 5 Y 1 h 9 N _ g w C k 7 g Q h 1 k B z x s E i 3 R 0 q g j B s 4 N z 5 H 5 7 j B 5 x h B 5 2 m C 7 l l F 8 g 7 C 2 n u I 5 n M 0 f r 8 w C i 2 u E w g n F g m l H 3 t K q o U 8 l u J j l k C r 0 F 1 5 r H o h g E 0 k r B - o n C 3 6 x F 9 2 q J 7 _ w C v 7 x L o 7 9 B i 8 4 C 9 s N - 8 Q 6 C j 6 4 C y p e l n 3 X o i H 1 j 9 J k o 9 G o h p L 0 o 4 D j 8 i E p _ K s 3 h B n p h Q _ y P 3 h r E - s 2 C t 3 O p 5 m K o n 2 S o w J 2 5 P 3 z o S p - K t j J o m s D m q n B p 0 R i _ 4 B x 0 y B v r b 9 h u T 4 2 q C 3 w y D t p 3 F s 9 f u h H g p _ B o h y b v o 5 B u h _ D _ m k B i g _ B i 0 m F - 2 2 S i q U j r K r j W _ 9 b u 7 b h t N 7 9 T m 2 w E z y y C m n 1 J m u I 9 m m G n s L 6 q D 1 - X z q h W i j i B r z o D v 0 z D 3 q x H g 3 o F y z l D v m s F n 3 D q 1 J w n g H j i m C 9 S 8 6 F g 4 B 8 1 F 6 j B s h j C 9 _ L 4 P 6 s O o z p B n t t C n g N _ 6 m C o 2 v J r y S l k 4 m B s w n D 8 w 6 G y q n B 1 7 k H p i w B o h w H m 5 N 1 - k B 7 u w H 4 r n B v _ k B 3 v j M i m 5 E 6 o 2 J 3 F 4 5 p B 2 1 C k 8 B t k x E 3 2 q B p h i V v 3 g B i _ P m u 2 B Q z o r G l i t B p p T t l 8 M j p q D r z k C w g S 0 2 K 8 h u F g j X 9 i 4 E x z 2 I s u w F p 3 s I 7 i u M 8 y m B 3 y d g 9 - D t 4 1 G p i p B z r p B z 8 z H 2 8 0 B 1 n I o j s D m s _ C 0 g _ F w u D 9 5 G F z s Q x 2 4 E 7 3 z C q 6 q B v k Q k _ x F 2 p 5 B n 0 9 c k u 3 D 5 s h C o p l B y 5 k F z 0 W 1 _ i E l w y c q h f l k - E 2 3 J u q 7 E t r K j r k B u s v F l o K n w v K x 6 z B 2 x T s i e 0 0 u C v 3 l B _ x r B 3 0 6 D 5 9 o B x v _ E m 2 2 B g 2 P x s n B o h n B 0 n z B i s 4 C - 6 Y 7 5 y D h 9 i E 6 q n D y 8 j D t l p C q y O k g r H y 5 8 B 1 n n C p 2 9 G y y j Q R z l h I i n s E g y o B 4 p s B _ y j C n 5 l C r v u J m l x B t k O j 3 o C x i 5 B 1 u h C j 1 k B o h o Q y t r R 6 s o B 4 _ h B m m _ N g v j C c t t z _ B m 0 7 K - n s F 9 w F 5 - 8 E 7 r 0 B 7 l 9 B k 8 q C o e o k E 9 4 g B s y 5 E 0 3 F 2 h t B v v s I v n s F u 1 - C v m B p 9 i F g z 1 C 9 2 i C u l 0 I i 5 r J s l G i w k E 5 v G 6 p u B s g k B _ n O 5 o 6 B z 7 K 3 i I g m h M n 2 n C 8 u O w y _ J s k N 4 9 E 5 v 9 D 4 g F v 9 u B x q 2 B 0 4 t E r 1 4 B 4 1 6 B 5 4 M y k t B q k v H j p s B s w K 9 w k D 9 o r H v 8 n B w y N p q i B h h r C o 8 d 8 2 i B y u 0 B v n w E y u q G 4 m y G r 4 t B y p f l x W s h z H j h u D - v 2 F u 7 s D j l u B - 9 i H 8 u D p 0 r B _ w y D u - 2 E r t u V u v Y z _ k B r y c k r 9 E 6 p s H v 2 a g 1 s C n g z B 7 6 m H 7 q H 2 6 D 7 o O n 0 k B m G 3 l - C t q W - 5 G 3 u l F j 6 s B p s l G x p M w z 0 C 7 0 q C n w F w v n C j i t M x j O i y a 7 i v C q o g B 1 9 i B 9 1 y B v 8 h B n 9 z B v _ m D l x k J 2 3 J n 4 z F 8 l H 1 5 M w r o B g y J w t L z - l C 8 7 X 5 x k B j 6 w D o g H 9 l O t 6 I - l 1 C w i o C n x q E w n v D u V j w y C i v _ C 0 t L m 3 m C q o K p 6 M 2 l y D 9 o p G _ 8 O 0 y q F 1 5 J 8 v v N p t _ H p 4 V n s O _ 5 t H 2 x - B t n T p 5 Z p v 9 C l 1 y B 0 i N l - g C n g r B q t v B 1 m M 6 z O 0 v 5 E g l B g 0 n B u l c 4 i V z w y I 7 3 w H y t _ C h u u C v s u Y 3 9 Q g z 0 B 3 g j E x s G - 8 k G l 6 7 B j v r B 2 7 L j i I k 0 N q o p E 3 k I z 0 y H x l g B u _ g B o u n E y 9 - I m M y y g C 3 7 z D y 6 S v 5 J p p q H g x l D q 0 K q - Z 1 r o C 4 0 F 1 p J t 6 6 B o j c r m k D k j g d 3 t e l 9 T s p 2 B u m R p w y G l 1 a h q S z r b w 9 u G w k 2 I r 1 3 E 4 m p B 8 v 3 H 0 x X 6 9 z C t t i H q i K q h J 0 g 6 F i s o I k 3 g C 1 i n B j - - L y _ 2 E s s h B 2 2 8 C 5 p D s y m B t 7 4 E 6 8 S t w q B l r h 2 B 3 v i B v n m D g z 5 C x _ C h 5 M 3 1 l B j o 6 K l z e 1 y q C 3 4 y C y 1 a 7 r I 3 4 6 F g - x B u w B w 5 q D q 2 v G i x _ U t o v F n 7 p E v 1 t Z o m H n 8 z B u - 4 F m 4 1 B z z S 5 2 4 E u 8 l D n 7 c n i m C 3 t 8 C - 2 h B g 0 y G z k n M 6 k l C n x q B 1 5 k S i 7 5 J j 1 q I v h G 1 6 m B h 3 0 C g 6 i G _ t m C v w F 9 h a m w o M 6 y O _ z E 6 m k F 2 1 p D v 5 z C 8 w D i h M r 8 x E u g x B p w h B m z j D m j d 5 j y E 9 8 n K t - M p q T x r 1 B 3 y u D x g i C 1 i Z - 5 h C l u K 3 8 p F k l N y p h B v y P s 3 w G _ 0 r G z t 9 B h p 8 B 1 7 q W v 5 k C v o s D v 1 x K s v p M y p r C m 9 v J 5 m O y 8 y U 7 t q F _ q u B 3 z g B 7 g j H x B q u 9 C 4 9 p J 5 k p B 9 8 - B h 1 Y h h x E - 8 S h k M 8 1 g C z m i V t v r B 7 _ _ D l n Q p 1 P n p T 4 x b v q o I s 8 p C 3 i y D q - w B 1 y 6 C r g K n 4 o C - t f p p E y q w g B t 3 q L 7 9 7 B m 2 Q _ w m B l r j E 6 g w B - s 9 E 1 y X z v W y 7 D 5 7 H 1 X _ u c 7 m B 9 v x E 6 5 n G v g U o o 4 S l X z r O s 4 g F x 0 2 B z 4 v U k v j I k 0 0 P p p v C 1 q t C 1 x z J w 4 W 6 t 7 E r k u D z u 8 R g z a w m - B t o 8 K o r s L v 2 y B k - l D r 1 t E m 8 C y v 0 h B m v 3 B p m T z h p E 1 z i o B 8 y r Y x 0 z V l h 5 H 6 6 o F y 5 y C w n s H q g 8 D g 9 9 B 2 y Y z o u D _ r t B y 5 p B p 2 - H 8 w 5 E o x b z 6 p N 4 j V y w O 9 2 D y 1 6 D y 2 m J q 1 o E _ l t B 9 q W 3 j 6 C u 6 l Y w 3 - C 7 h 9 C 0 3 v L 8 g y B t v s S l 5 1 K _ k u J 8 q 1 r B p 6 0 F 2 t w D 2 l N 8 7 j J g 0 7 F n k i I t 5 L - t K 9 8 g V v s t C 5 g z B 4 _ W r 1 h B u x r G k q t B 1 n j D q - r I s u g E x 7 n I k 9 - T 5 l 0 B j - J y j v E n x 9 D 1 1 z D n m j U 4 i _ B o p j B u 7 4 B n x w C t 2 w G n n P j k T 8 p o E s 9 8 B r w s F g _ y C k i i B x _ _ i B r 8 T h n 5 B 9 0 4 G h 0 m K 1 v z C 1 9 k H t 6 X 4 x h F 8 g h H w 7 8 M w 1 k L 5 6 Q z t g B x o 4 G 8 n x C 0 r _ F h g - D n 8 T 6 9 _ E j 8 Y l q W u j 6 U y r x c u m z B 9 N n 1 4 C 3 u q B s 6 K 3 o 2 E j i l D v v J p t K z m 7 I h j n C l 2 U 7 i p E k t U 9 K t p h O u h p F 2 q P 2 0 x C y 6 K v q w B h 0 t K k _ S o 2 O i 1 h v B l 3 U _ z n 1 B 5 v h I v h N 7 9 1 D 5 v f k 7 s O s k n G h z h G j v v W _ m z B 5 s 6 Q w r m F 7 q 3 B 0 u t I y 1 3 D v h z D p q d s s j E r 8 s K r 4 9 G z r j K t 6 D h 8 i L 7 n j K h 4 9 S i i o C n O j 9 i B q 5 x C z u v C 9 y L t v _ I 5 5 t B w j h C 2 4 _ F 4 q g B 7 v G _ z j I j - J z y F v 3 r E 2 8 v J 4 p i H g 1 Y p 0 r H v c 8 w D 6 s R g u L 0 z G i v O x 9 T i 4 S h F 1 8 n B 1 v d k v H - h O k i V 7 r 4 D r 8 F z q W j l Q 8 j P y y m C t P m o 2 K q 6 B w R p t H g h I t 9 F s U 1 4 I k v M 2 _ H k - G j y B s 9 k C q m l B 8 4 B j 6 a q l z c k m 1 F x - s I 7 h 4 F s 2 3 C 1 t s s B v 5 r D h 6 i D y u t D m n m G - p 5 i B y e m 1 4 J 6 i q H 1 o s F y u j W j q x B o q n D t w w B r n 7 Q w 8 P t n r E m 6 S z m u K - w m G g q F w t i H t z j M n g j C u p y R i 2 j C q s j a 9 y 2 B 5 q o F t z 5 B 4 m 2 D 7 1 1 E v - 2 C p 1 N z 2 6 E 0 5 l D o z k F x w n E j 2 r B q v p I k h r C z r q J 0 s 7 E q v _ C 2 5 _ B m x l E r 8 S n 2 U 7 g o B 2 4 g J i 4 - B q o g B n r x G l q s D 6 x s H s x l I 3 _ Y - z f 6 n h B l z x B 3 g p C s 2 h X m v k E z s 7 D o q g a 7 1 B m v m B k _ 6 L i r g B h u x E w o m B m x u E g 7 P x 8 - a g 7 S - 9 n R 4 2 Q 4 t L 4 w 8 D k 9 x B s o 6 N q 6 2 F 8 6 W 8 s p I - l s x B z F 6 3 2 R 7 u - D k y y G 5 7 b 2 1 H u 8 1 B t n 1 D s _ e 0 y X 1 7 k E m j 7 W 3 o q C g 1 Z 0 o i B s u a 2 w v M g y B 4 z z B p z w C k k N t j O n 4 m B 2 0 h B 7 t 6 D z _ o B 7 n 1 C 7 s p B i 7 u E 2 p w Z p k a 6 i 4 D h l u G 1 p k C v 9 t D g l t G 7 b t 2 h E 8 y v B 3 g Y v 4 7 C n 8 0 C k m 2 G g q Q i 8 U o 1 8 C s w B v E v z - B 5 o l C 0 y h H w 2 K i Z 7 _ o O i o y D 9 0 C j l t N o m b o 5 Y n w 9 B t m h e - q v F n m _ P 9 g v C i w b 5 - J 9 u 5 D h 2 V h 7 0 M t o _ G t y F v - 2 e w 9 N h z 1 W m 2 2 C 4 - s C s - i d 7 u l E 8 v q H j 5 k B - j 4 B h x x B r h p D s 4 t D 1 h p J t - G 0 h 2 B 8 j k C j h 6 V n 7 U g m f n 4 h C r _ O m i m X k 3 y O j 1 1 B y g x B 4 k v E w l 6 B h m s O z 5 R o 6 y D _ 0 u B z s I r x h C 1 m m C r l - E 0 l z C z 4 c 8 p s N 8 w 9 G 6 _ h T o 5 y J 8 4 9 I 9 3 7 H 0 u L 8 v U y j g F 2 g o D q x k B w 9 W 6 m f 5 n Z 7 _ J 8 i 8 F j n F r s l F _ n z C 5 y P s q h C t 4 l G 9 5 _ B r 3 3 D i 5 v G 1 y 2 E 4 h - T 9 F 3 9 i B x _ _ B i 7 p B n w p B 5 6 u M o u i E p 7 1 D u l 6 H w l N 7 p o y B p 6 j H h l h D 2 u x I 7 4 w J g l v H u - h S s o C 8 l w P v t - c 2 t 9 E q 7 u J z 0 z C 0 6 t G t p l J z p o B 1 0 9 C v r k I t m r E g 8 E 4 t 7 F - n l T v r j e 7 h z F w g j B m y m F 5 z e l v G h q Y j 7 x D j 8 v O 0 s 3 B s p e 2 r s B 8 p u B 8 s 8 B t 4 x O - i r E 6 8 V 5 8 J k g k C g l _ B p 3 9 B n q q M 3 9 _ W y 2 Q - 7 4 F i 1 o K 2 r s K p k l J t 8 H w l W u z T v 9 u B o 7 r Y t 6 g F 2 k y H 7 2 9 u C n 8 v I - r p B o h 9 G o f n 8 z H m 2 p U m 9 3 F j q B _ R u u t i B _ 4 p I 5 9 d 1 z t C 9 u i G r t s F j 8 J s x 3 H w p s U k n k F 7 5 r C j u W l k 0 G k o - e 7 - 3 s C 8 9 S o p 4 C u 0 j C 8 1 4 O i _ 0 O o w H o q o I 4 _ j t B - s 2 B m s q G t x v E 0 y m L 4 j z K 1 5 - R j 2 y I s r o I g h l C g 2 m B t 2 q C o p 1 G r u G 0 s w N o 7 u I w h O 3 d o z n F w 0 l a 7 m y D 4 x O 6 o N 0 r 9 C l 2 1 S 3 g u K r l y L q u r f x n F l g _ C _ z 6 G p 8 4 I h s z F p 5 w G g 8 h K o 6 D t 1 i B g h p M h v K 2 m 2 D g - g B p 1 7 B x x r l B 5 w 6 I 3 u _ B g k K o y 4 B 1 r 2 F _ o 8 J 9 x 1 D 0 7 r g B 5 9 v D i u 7 B 1 s w I h m z - C o n h B 1 r t S 8 x u c 3 _ t D K k 6 r I w k _ B p j R z r v C 9 l n E 9 h q Q 7 v h I y 3 v N s w b _ 4 s E 6 9 1 K w g k V u u h R 9 k u i C y n _ B 8 r B 9 m 0 B u m u R o 9 - E r 2 m G 0 0 7 F 3 3 t D - 5 6 C 2 h g B - 2 1 X t z w J j v _ I 1 - z T 7 5 3 B o k y 0 B - 0 a 9 z t D m _ 7 D x r 1 I p x 4 C q y s C l _ Q w w l B u i p P t 1 r L 7 7 _ E v 0 1 I u v s E 3 k Y 8 w s i B m 6 g D 8 r o v B - 2 x E l y o H p y 1 B z 6 _ E g i i E 6 l o E 5 k 6 Q v u u F 7 2 x P - j w B _ P q - v B y C g 6 0 B x v S k h 9 Y r 8 g M p q w B q w U 1 l 4 B z n w B 6 u w E i g d h u o E s t 7 F o 1 0 E i - 2 E q 4 K m 7 8 B n - 4 L 1 2 t Z x m - E _ s U r w g B i j 3 I g B q c 8 p u H - 5 M l 0 _ E 6 4 l J z y e x z d u - - I k q t D y l _ F z n p C h 2 4 r B k v n e 4 h 7 B r w t J n 2 s I s 1 K _ - h K u q B w r s V n m r E g h 6 D y s u I z 7 f 8 r l M n o x G r y z D o 7 _ C n k n B 6 r z B o i m E l 7 7 C z v 2 V 4 8 5 D 3 _ 8 D x n l j B m 9 7 P 1 v v D n y y B k G w 4 y C _ o t Z t k o H h j 1 D 6 t 8 G 0 j G p s w H j t l B w n Y 8 t 7 D o r 8 k B g g - H v n - C u o F x 9 i E m - h O m u D w _ t D n w D t - q G y s Q t t h M k y x D _ o v B 4 4 - C r r B _ s q B v l h B _ 6 7 D i g m E p 8 i C _ 1 q H - z h B s g - V _ 0 u D o k P 6 1 w E q y w F k r N 5 4 z K 5 z 9 C s 6 _ K h 2 4 N 1 _ 6 D t y D k k - B l i u O g _ H s 1 v F _ w 7 K 2 i g E 5 2 g H 1 9 7 C s s v B g 7 t E r v u B g i h B 4 t p F 4 1 m B m 2 u C r o 6 J p 2 n O _ m g D r b 8 8 r B u r 0 C h m y B 6 g p C 6 1 o X n o V - w 2 O l t q J 0 s q i B i w Q p i l E w u - B 9 7 8 R n _ m D _ k i C m 3 g C n 6 r D o Q q r g D u 6 v B 7 r z I - 5 - C n k p S j u y C s o n Y z _ Y 4 4 Y i z H w 7 7 C 3 i 0 D 7 w 0 B x z i C n 2 K 9 l m V 7 1 z D r v 7 D q 1 M k 7 5 B l u v T p t n J r 5 _ c 2 4 1 i B o x p H i 4 v R - k 3 Y 2 s 8 4 B 3 n 6 G s h t B m 0 0 E r y t J 3 t k G q u - N x y i B y n m B v k z H 0 i 0 B 2 m n m B w g 0 E s j 2 D 4 1 q B v 2 Q g z 2 a g q 2 F 7 p z k B r q w N i 8 y B 3 x 3 I - g s F u 8 h F k G z k j F n t 8 _ B o k q E w _ d i _ u F m t q F l k g U - l 9 C q 7 z G n 7 p D P q 9 n G p h 3 C 8 t z J j z d k n 4 D x s v C t o 3 X _ j I v 7 6 C y 4 W 4 - e p t u V x s w C 9 n X 8 1 y G g j x B w q d y 3 G 3 2 t B 1 h O t g x B _ y s D p 9 g C r 2 T - x 1 H y p 3 C i 5 i Q p g 4 H 7 u j B 7 C t i 6 C 9 o _ I q g u C j v h B 2 k 3 B t m M 1 v 3 C 6 h j I 4 k m D r p n C 4 g S 3 5 Z z n I m 0 v F q u n I m m v C r s b p 9 S 2 j - H p 5 5 C _ n h F j t N z 0 R g p R 2 x a w n f l x 4 E j 9 j B u 4 j D y h t B w 1 x H v 3 s Q u z 8 e 7 m E w n i G r q 6 B t x y B k n a o h 3 B 3 v 5 S h m w K h - 5 B q s j M o i - E w 3 p G y 8 z C v m t C 3 5 j L y v s b i 0 w Y 1 m 1 B 1 w 1 B 4 - o I y 5 6 H - 1 o D 1 q s D 7 9 G - - M x o w B 5 v 2 B r x 4 C p z t Q x u 2 V h 6 x O 6 7 4 5 J w t 1 L w i v B 9 w g t B o 8 9 e w 7 h Y r l 8 E o 5 k g B i 3 u M r l _ Q u y v F 7 q x Z z _ K u q s b o m g 8 C s n k M 1 z R k 3 r N g B - 5 5 S 0 - m u C s 1 2 C z x t 1 B 8 v _ X l 4 1 C h o v B m N 9 4 k k B r g v B p l y P u z q S q o h M 5 x 3 C s y 2 C h s 0 K m q C 0 8 p B w t t D v 0 c v u 2 B r p J z z l a s x z j B p _ 4 t C k p 4 B x 0 r D g - F 4 9 0 C o 1 m L v k 2 m E - z 5 4 W z o r P 6 5 u i K k h 0 g G z v y C w 6 x 0 V w 9 4 d g k 0 L t h h Y v s g o W 8 g x E o z 7 V n 9 q y C p - 5 q H 0 h h s D m t r C 4 j 6 y G _ r y n D y n s B 6 i w C g R 5 - 9 7 g B 2 w 8 D 8 r B 3 9 _ B o r - p S 0 w 1 j B p h E 3 7 w C n 9 k B v 3 t 5 Z u w 4 0 C 5 4 m v M 1 x 4 E m z s r D l 6 u l B k 8 x l B 9 8 l Y n 8 l F 7 o j P 9 v u i F y r i 3 C j 8 k B z p g h B n z z 0 C x 1 k i G y r B l l i w Q _ k t D x _ 3 7 B q 5 t d 8 u - _ D s 4 8 9 R _ i i i C 9 9 t B 4 j n v F q m 4 b o k 0 h J j u u _ D 8 u 1 s D 8 i 7 f p 1 7 6 H 5 1 g B g m h B 8 4 4 1 K 7 0 g B s y n x s B z z r g G k l p W h i 0 B k s 9 z B 5 y 0 E 2 j 9 B 9 j 3 B 6 z s I z h k E 0 1 z J t _ V - L 1 h k B j 4 d 9 2 N t 9 y C 1 h X g l Q x o x K n 8 v E 0 g i B 2 k p I 6 _ y E l s p C q q 7 B m 7 u E 2 v t D 2 j 9 G m v 4 C 0 j O 8 r L 7 9 g H 2 7 v B j g 0 C - 4 j E o 2 2 D 0 m j I s _ W t x x F 6 h p I 0 6 y D p 6 I n 0 1 C h t v B v l m B j 2 3 K 1 g y S _ v w _ K m g w l T 4 8 s C u 2 w 0 V m i i v O m V y 4 2 V 4 r j j N q x t p D 4 j w h G t 7 c v t 8 4 B 6 x 4 w W l 6 s n E l i n B 3 j 6 9 D w - n D q _ h P w 2 p - G j u I v x s D p 9 o t J i u l H k 9 t 3 G v v j n D 5 h x u F - h j k B x 4 5 l B o w w 0 C o k r D v j s u C _ k 8 4 C x 3 m 6 C g y i o C x s u u C j r E 3 8 B t 7 w F 6 l r F g 3 S q u o B q 1 u D 0 2 5 B 1 x n D x 2 C u x 1 P h 0 j r J 1 q x b j y p r H w o r y G z x v x C o 4 k - T 1 0 B y o 1 n B z i p 7 B 2 1 k 0 C 2 5 n 3 E 5 6 O s 1 w - B p h n T x 8 S _ y g N i h s B 3 g h D t v c z 6 m B m j 0 D r w g B j n t C 1 r r B 9 5 z C _ z y E 8 q j B 0 x M o n h B v n m C 4 1 J 9 y v C 6 p i B r v l E 2 w i D _ h g B 7 v 2 B 3 v z B o 4 0 E 7 5 u B g g 3 B p v 9 B 3 2 D 1 v f l 2 r B r n o C v 4 U 3 g t H w t D o r 4 B v z R s - w B 9 g b q 2 j D 8 t v B j 5 a - m l C u 6 j B l o H s 5 0 D 8 4 D k h 8 B o i d 7 3 j F - 6 g B p g 5 C y u 4 B v g 8 B h z s B o k l H m - x H s i J x 5 Z m n t F o o u I _ 5 c v r 7 B - 5 u C p 9 U 1 j Q l i 6 B x 5 7 B s 4 9 B o g w D t p G r 4 H 2 j x B j 6 G j w F 3 1 l C x q G l n z F 1 3 q F w i p D l w 2 B z 7 j B - 0 k B 8 4 X n 5 a j 4 j C 9 t N i l E r p T m p W 8 q t B v 0 s I j k 8 B z o J o _ 4 C v 7 Q o h x B 9 - m B 3 8 l C o 9 l B 5 9 z D i v Y v 4 _ C m q H 3 2 8 B o 0 s L i 7 L 3 s Q p 3 h B m 3 j D k 0 Z w 0 y D v 1 W o s h B 3 k 0 B h p j C - _ T 6 0 r F l o X v n g C 1 j 2 D s 6 n D t z i B x x g C n 4 l B m t v B s z _ D i n K 2 p f r p B - m y B i y G y 8 w D _ 8 1 B r 6 O 7 9 j B 3 7 k I r h D n k z B t 6 6 B n s J p y n E y i k C 5 w w C l S 5 6 Q y u G 1 t L 0 i K 5 r D 5 _ O 6 6 w D 0 k y F h t _ G x 4 G w s 7 D 7 5 Z v 1 R p 7 s B x j 5 B h y F 6 i o D o z E h 3 3 B q _ v B 8 j I 9 - _ E 2 m 2 C 9 8 p G m s 9 C - p 3 C 4 y m B h d 4 9 p C m t L 3 u j C s n r C 8 n K k i d h j o D 2 l u B v p D h k Z m p _ D 5 o O _ q N 1 n n C - 0 r B 0 o C q q a o m S i n q H 2 m t B p 0 l E 3 u s C 1 - v D 5 s q B 5 i q F x n g C 2 u L _ y D q 6 u C - 7 X 9 t 9 B u i X p t v B x 5 q B 5 _ 4 C o v 0 B o q F u v i D 8 8 v C 1 2 y B 7 y F u 8 W z t 8 C 5 1 N p s j K o 3 p B 6 v i L n p r B p p X j s I q m k C t _ J j q m C q g B p 1 K g v e 2 _ P p P _ k r B v i v B w 2 M x 0 t D n r J s y x C - v I s 5 K w _ 0 B t j 4 B p z R - t 4 C 6 h l D - r K 7 _ T 2 y - B 7 1 j B n k g G x l T m j v J k 4 h C h p S y w E 4 r c z q 9 D x 2 P q h d q i J s u h B u u U k w M y 9 e _ v p E 1 g p B m 4 n B s w E 8 g t B 3 w 5 B g z 0 F 5 h Y 7 y H 6 j G y n g D m e 9 s r B n p h I l n t C r g o D - 5 t F 6 9 f 6 l u C j z r G k x 5 C 5 6 e 0 h s C 8 w E t z r B v j g F q n J j 4 s B 1 4 U 0 x G _ q y C u h s J _ j E h _ K i j U n t x B 5 j q B k 2 F i p f t x j B n 8 N s w H o 4 Q i u l B q o F 1 6 p B _ l x C m p C q 1 J o 8 n B h _ G z 5 8 F g 4 - I x r r B u 0 Q - q E 7 - 4 B i 1 O 3 j w B s 8 G y 3 E o r X 1 g 6 K w l c g g p C u t 8 B _ o V x w K 0 6 F 8 y G 0 i s E 4 y m B z x h B j y 1 B 0 q 0 D 6 p a x i D o r F 3 x k C q m J 9 j n C g g 1 B 6 P v y n F m 2 X r k f - 9 7 B 2 5 v F g x 2 C 3 i o F z n 9 B u j s B m q V x s 1 C p m I 3 k T z 6 e s v H g l Z 5 0 E w q d o i k D o 9 C y t c 6 m 4 D - _ U 3 p s m F 5 q r 0 H 7 v s z C 7 z n y F n l T s i x p P 8 o R 7 y 0 s H 1 s l j B r q v c y w p g D o 2 1 6 I 1 y 5 l I 7 8 i 1 D o 6 q B q 7 n o E s n 2 s F 5 _ l h G - s j - D r - u B i - t o Q k m y G 0 l z e 3 0 4 Y 6 z - y C 5 y i u C l u 5 _ S 9 5 O w s u I 7 1 i 4 V - i 9 D p w m 8 C 2 q g x C w q y d h 5 m 8 V s v h 6 D _ g q X r u o 6 B i o o Q _ w u 0 N 8 w 1 J w o 8 k L 5 7 m G x x 8 N 3 v j 5 U u t Z 2 n j 7 E n l 2 m D w x C j l 8 - Q q 6 n g R 4 l c 9 _ v l H 2 x 8 l C - 4 t u D 3 6 2 7 B k n v f m p y W 6 l l m B 0 i r r B u Q o l o C 3 i 6 S s _ r 8 G h u 6 F 6 g s Y 1 v n s b m q h o B m w 0 B 4 r m k F o 1 p m B 2 u 2 r B - h 0 1 E h 2 w g F m 0 C u w L 1 9 O g 1 q O y u U 0 j o D 4 w x C 3 7 i B 7 _ Q 1 i T m j 7 C 2 9 r B u 5 n G i 4 S 2 0 u C 8 i I i 0 b x k 0 H n n R n k L u 9 y F j 7 z B u 8 f 8 j G 7 0 P y o k T y k p D 6 n z J r 2 f _ t _ B m w o G z w f t 7 H r w T q - L 8 l d 4 - j Q i - y C F 4 i 7 B w q V k w T k j 6 H n 3 u E u 3 v C i o u B w 6 v D 7 u t B 6 4 R s 0 3 C g 5 5 B h l q C 1 k M n x V 9 v 4 N 9 9 Z - 3 0 B - v y B 0 i N 1 r r B 3 l w D r 8 4 E k h w L r 4 o D 4 h m J k x 4 k B 5 l 7 w P o 0 v n D 2 i m E t i 0 Y l r 2 N z m h n B t r - I k z _ 9 C 5 5 q p D g 8 o B 3 k s C t 8 s 6 C 6 6 1 B l - 8 1 d s x l G 4 5 u k L v v C j _ h z P q i s I h - 7 v B m 7 j v B j 6 m h F g o 5 5 K l x j p G o r y W t - D s l q w O 5 u 3 j B 8 z r 8 G g s 6 H j k - 9 G k k B g g _ 0 L i n k N i v 7 y F y 8 - 9 B o 1 w B 3 z k 6 S l t v E 0 7 q 5 D o - 0 x B 2 p p x I 9 q 1 C p t m 3 B t 2 q 5 E x z w j D w j 0 7 P l - j L _ _ g B p y _ q N z n y 1 B 2 8 j k F q 3 y C l w s x F l y g V 8 p v o M 2 u r h E v k 8 w B u z l L 8 3 u 1 B z 0 4 t R _ 4 N q w g R i l t 7 G 1 g s w D 3 n z l B z m r y B o w 2 4 B - t 6 O r m 5 i B m q w o C i i 6 w F i J 1 n 2 x D w w h 2 C w y r B s x y p M l z n H x _ j p H h q k b 9 2 2 2 B 9 8 l 1 G g w l I 9 7 s z N 9 9 D u o - T h t C h 8 k O r g m o C 5 7 u j E j - t E o x m Z 1 y v g E s j b y 5 0 x J 9 u k D - s 5 z G s k q y B v k l e 1 - z B - o n y B 8 s n 2 C 3 u 5 i B t m 3 D q 8 1 V o i 5 w F 4 i P v k 8 i D p 9 8 x C 1 t i F r _ 9 l B r r 0 y B 6 u 9 s B i - o J m 5 2 4 B q 2 p p C m 3 y 5 B 3 j 1 G _ h 7 q B s n t 7 D i h H p 9 n t B i q h 8 C 9 r 7 n C z s - 9 C g j g D x n v 6 B 8 r o l C t x 9 I - t p - F 4 9 s u C g 0 x s F - k 3 s E 7 k h z B i h l S m 5 w H x i 5 8 B o h 6 E z q 2 n C o m r p B r 1 o Y n t j I u l i J g 4 5 q B g h v P y x 6 3 L 7 6 l D w w p E - g j 9 H u n m V 5 o k B t i 6 7 D n 7 s k B z g 1 r o B 6 v 1 i K 3 i x q o B p v _ i K 6 v 1 i K 4 q 0 4 F 4 1 k S y x k z J w x k z J k l - s m B w x k z J y x k z J y x k z J l 5 7 y J j 2 w t m B l 5 7 y J y x k z J t q - 9 F s 3 v O 9 q 9 9 J 8 u - w 5 C 9 q 9 9 J y i m 5 n B g 1 l i C 6 o j r C l k g B m t o w m B s 0 n 0 J u 0 n 0 J x 7 _ z J x 7 _ z J s 0 n 0 J x 7 _ z J x 7 _ z J u 0 n 0 J s 0 n 0 J x 7 _ z J x 7 _ z J x 7 _ z J t t w 0 J x 7 _ z J x 7 _ z J p n z h J 8 r J o 3 z 0 4 C 6 n t 7 J y v _ s n B 1 s j j D - - z i C 7 3 t P 9 1 g t G v i w i p B p x 3 o K - q 0 j p B p x 3 o K 0 m 7 v 8 C 9 0 r t I 8 q _ C u z g p K m v u o K 0 m 7 v 8 C 1 N 3 v 0 u J 2 8 l y J - p w q m B 5 0 u y J 5 0 u y J 5 v j _ B j w v - C g 2 x 7 J r y 6 7 J g 2 x 7 J p y 6 7 J g 2 x 7 J g 2 x 7 J p i 5 p I 3 i n C - j v m K h k v m K h k v m K 3 3 1 k C 2 8 g - C p - 4 k K 5 _ m k K 1 5 5 K s s j z G r m B _ n y t K 2 - - s K 2 - - s K 5 j p t K 3 j p t K 2 - - s K 2 - - s K 5 j p t K _ q - l I - m v E p 7 j 7 K w l t 7 K p 7 j 7 K 5 v 2 7 K 2 k y 3 C 6 y s D 4 3 j 6 B y t n 3 2 F k x 5 o G r j u Y w _ 3 1 t B n h t t L u l 8 l B p o _ n F o 2 p j H 3 3 t P h u 5 4 K 8 x k i r B m 3 i 5 K _ k w 4 K - j 3 i r B m 3 i 5 K _ k w 4 K h x g z K h W m 3 i 5 K _ k w 4 K h u 5 4 K _ k w 4 K u n 2 4 B _ 1 6 n E z 0 x - L i u 7 - L i u 7 - L u z p r K e u 7 x B 3 _ 0 j K 3 _ 0 j K w 9 3 u o B 3 _ 0 j K 3 _ 0 j K 3 j z G t g B u n k M 4 0 2 t G x _ 0 a t 2 r 2 K 5 5 n i F t 8 7 q E l t l 5 S z v 8 W p t t 6 K l B o 4 2 4 Q - n m 1 N _ h - E w - j r N v 3 7 E z 1 j s Q 4 3 t i J 8 p o Z 2 - y 2 w B o 1 y n B n 9 8 G w t 5 0 D 5 r x l M g w n l M u 2 9 J z t 1 - K 7 m 8 i E w x 3 z C 4 1 j h L 6 j 2 a - v 2 5 F s 4 0 s B - 3 t w E i l 7 7 K i l 7 7 K z o z s C j v - 8 C - u p q K x i m 8 8 C - - 1 B 2 u n 9 t E - C _ 7 r 3 K g z s b k k g t E j 3 l C 8 i m C s _ o - E p g g U g _ 4 q H s x k v K 7 w v M t o 3 k I r n 8 w M _ r r - E h 1 _ 6 B j i k G o 0 p v K r u v v N q - 0 R z v 6 0 H m 7 z I m n w o I s s x o I 6 7 6 p B 9 m B g p 6 y I k 2 k 0 E r 1 h s F o n 3 G 5 6 z i E l 0 q r E x g l 7 E j i u O j _ 4 o I i w T 6 h 8 - V g j _ Z n v m y B 2 z 5 h G 2 2 - w B t x i _ I 7 9 i k B q j - G v h j n E 3 z 9 F 1 - x D o 3 g 0 I 4 n i 8 B h 3 j x B t - 2 O g k o i G 0 0 0 w B z h - h J 2 x 3 m B z k r o I 8 y t F t q 0 i G r t i R n 9 i 6 C s z t l L o g q k D o m s P o M z 7 t - F u v w h E i 5 4 s E i 1 s 2 C 8 l v C r q r s O h l B v h j n E 5 s _ m E z _ 0 5 K n p 4 o G w i z T n y p 5 I y _ o D q 5 t v T 6 - 3 P l 8 z B 5 s _ m E y q i i E 1 8 t v I n 2 1 l B 3 o t 6 G 5 l 2 u C v 9 g x E y 8 2 V 8 h 3 3 E v q i q C s w o t F x 4 _ v G i r 9 j C p q o h Q w h h r K 7 _ m Y r 0 j u E 1 u m q F h m g 1 B j 3 - 6 H m 6 n 0 P n - x k C 7 q z m G r 0 8 z P 9 7 t g J 3 m v v B y t z Y 0 9 z w Q 6 2 H l 7 m _ N k 2 s y H 2 n s F h z j f o l g m C n 1 1 k P o p 0 M v z p 3 W j i u 2 E o m p 7 C h z 9 t D 4 1 p g G 3 i o u D 2 6 t 0 B v l k T k o x s J o m 2 u E w _ g f n 0 y 5 K 2 E x 9 _ m I 9 v u w B q k o s M j 3 y - E y g x V 5 m r k F s l v y Z i v m C 7 p n r P g t k R y 8 m 8 R 1 3 7 B p i - 7 P q - u 7 R t 2 3 v G 2 t D x p l v C h x 2 6 Q 4 9 q 6 Q 7 h 7 p D 5 _ 3 m F h x 2 6 Q 4 9 q 6 Q q j 8 r B u 2 5 y I 7 u x u O u s 0 C w g 0 t P v z j h C 3 3 k o G j 9 o t P j 9 o t P s m h q E k t k R 2 3 0 z B n 5 7 h O 6 z 2 L _ 2 x 4 K w o 8 w D s n v v B s 1 g 0 G m p 9 r L x i 3 k F 1 t r i B i 4 t g K m 1 - g K g i h m G o 3 s x m l B r j j 7 H x i t h L l p 6 g L G - s 0 3 M v k 6 4 E z s i 9 B x j 5 k B v 2 y g G 5 9 7 p M 7 9 7 p M q g y p M o p p 9 E u l r 5 B 1 w s u F s t x 2 B 7 2 m o N q t 8 n N 2 4 5 r G 6 j 8 k B s r q o M _ _ q w C i 7 u u D z 5 x o C g j u y D p u u x L 2 1 6 i I 3 j l M t q r s O k z g s O z v p o E 1 u 8 v j C t 3 t q C 6 u g b 3 k 4 1 K g 9 u 1 K k 9 8 q G v x 2 V n 7 n - M v t 1 s L - 2 v B x 4 u 0 L u t 4 0 L u 2 u 0 H w l u N i h 8 M 6 - p w K l 1 i 7 P h 1 5 _ B _ _ w y H s 2 g B 9 w 7 x Q k l h 0 C p r 1 _ E n 7 n - M q m 2 8 D 5 4 4 P t q v o B q n 4 r Q 2 - t 7 P n 5 F 1 v - 0 D w u 4 0 I t y 7 x X 7 r F 3 o y B 7 _ 0 5 U 5 s 8 u M 8 s _ 3 B 4 0 x B 6 j u 7 P 7 6 5 s R k 7 _ W l l B 7 v 0 1 J z y 1 _ E 0 8 t i C 5 - h - K i q j o E h u 8 2 B p _ z g M j u i 1 J 2 5 l F _ q j N x u h 0 K v s R s r l n m C m 9 8 N g m p s K 0 t 7 s K k x y z B h 6 o _ E y 0 0 v N l o q v N x 1 g Q 6 g 4 j B p 9 r 4 D m y h _ N 3 k q 8 E 2 o w 2 D 8 1 v 1 D - g 0 7 H 8 2 h C w r l 6 Q g 3 9 V p t y 9 B _ n i o F 2 v 6 2 U s w w v E 4 8 I 0 v 2 9 J h k s w I 8 8 r R 3 u 0 9 H 9 0 6 M o 9 t 2 H x w w r B y q j l b z 6 y T v g x r L l 5 y n E j u 3 E h z m z a p 8 p T w 2 o l B _ j 0 q K - i m j T 9 r h P i 7 k I i 7 u k U 5 o k m E _ o 3 z I 2 0 k v D 1 3 z j I q - m M p _ j t P n B - s 7 g T 8 9 i 2 B s _ x r J h n m 5 G u q y q C r q r s O _ 5 o w B m p j y G 5 h 2 R 6 q s 4 H t 8 w j w B k j g u E t k 2 z B 7 r y w K q m p w K u x 7 w K 5 4 i k I l 0 7 E _ 1 i i B 5 r _ k G 4 y o h 1 B v s p o E 8 h k z D l 6 y y B v g t 4 J k q Q i 1 j i K g 9 u 1 K 7 0 3 G - 2 w u J 5 h x 5 M w w x h M t - L s 5 g o z D l i 2 8 C x _ q p Y w z j 0 O 3 5 B v _ n v S 0 _ t B - 0 t m m C 6 q 7 O q h y - M n 7 n - M 9 k 1 l C 0 o j x D 5 i g i H - t 6 I w v 9 k K i m 8 s E q p 7 6 X i g 9 h B u x r p H s l g m O r 1 1 - G n 8 o o B x w 1 l O k h h g O 6 S g o 1 - O g 6 t 0 F 1 i w n C 1 p q - O g o 1 - O 8 3 1 t H 2 2 5 m B 9 _ j 3 B 1 6 2 5 F v 3 3 7 N t 3 3 7 N h 5 l i B h i z 0 G - s 0 3 M y v 4 M 8 o 2 z I t u U 8 l x o N t q r s O z w t 7 F j m w n C 8 v t S 2 v - s L p - j j D g v 9 h p B 5 9 v i D 4 h 2 s O 1 w m 1 H r x u h B _ k i 8 I o 0 v V _ j k 2 O 8 j k 2 O 0 h 1 - E w n m n B h q 6 G 6 l 4 i N t _ t i N p t i j N t _ t i N s t 5 D 5 h u q C 3 v s g E g x _ 7 8 B 5 _ 7 8 D 9 - k W 3 y s 1 E x 7 2 3 D 8 5 6 2 I k 6 x D g h r 2 C x t 0 k F m v 1 9 J x x v X x u g o M w i 2 m J 8 s 7 D k 3 d t j 8 m P i I y 5 6 k N x t v q D g p 8 G 3 j 2 k C _ z 5 x P t y 8 f s h 7 j G 6 8 l _ K 1 r R v 0 j _ F y p y e 9 h 1 g D 1 s 3 F _ _ 0 7 C 6 3 i m D i z l g D m 7 k 4 E 0 - i F q x q 2 H m t q P 3 m - h B 1 y 0 6 B k _ m o B 4 g _ - C u w m f v x o z C k 8 9 8 K q 5 y m B 3 6 u X j p F v 7 n h f 0 2 q h B l p i 3 U v m 8 u E w v 2 B y l m C 5 t _ j H k p g j J l 5 2 i B s k 5 W 8 - i k B 9 s 4 p I _ 2 l y G 7 4 v F y m w O x 2 4 D 9 n s I m 3 m K x i y 5 P p z g R q u z H s h _ C w 1 2 1 F 2 0 z l B p t 9 R z i g T l r r I x G w y k t J i _ Z 4 5 m 9 S 5 1 6 o B 2 r l j C o q E 9 i 5 h C u 3 r 7 D 5 m h _ J 6 _ u C h y m u B n 4 i 0 K 0 t z O z r r F v k 3 k J s u p k B l v 5 Q m o p H z 8 n k O r k v M w 4 H n 5 n q B n h y o F m 7 9 G m 3 4 m B s x - W m x t M n z l u M 0 l h D 2 q 8 t B 0 - j p B 6 w _ O n j _ F 7 3 0 9 C v v L y x 8 2 D i j 4 o B j 8 8 O 4 p v v C 0 8 i t J w v y 9 J q O y 3 k h C 3 q 0 I m x k _ E n r P q t B 9 2 y t D h q j 0 B 6 9 0 4 C p 7 l O u v n l B 3 k c 7 1 5 g K p z o i C k u n L w i m V q r - w E t l E p w g R 6 8 n 0 C 4 0 s j C k r g a 2 j l 3 C n q y 0 B 6 n _ K 9 v 2 2 H - 8 y D p u z b v g j I 0 0 q m C 0 - z q L u 3 w W 1 g 2 3 C p 1 z M 1 q w Z 8 7 v O 9 t s t B s _ 4 6 B z 8 u m C 3 0 p p B j t 4 q I q 0 q 6 B 4 x q B k x j 9 C j 5 5 R n i 6 9 E m z w - C m 7 7 M 0 5 9 v E 1 i 6 2 J y o 4 7 B z p g F g o k L 9 9 8 S - 2 g D 9 x z e 2 i u 4 B 5 u 3 m B k h u g C j - o i F - l W y 6 _ 7 C l y o r C 0 0 s 4 K g y 3 K 0 k - E s p _ j Q 3 o w N s 4 s s L g 4 1 N g n 9 r V w l v g B 5 m t l E y p Q 9 8 z 7 B l 0 7 5 O g t j n C z n o q G l m x u J l - l D g y p t B 2 4 m v B _ i x u I 6 i 2 F s q m h C q 1 h I h 4 r u F z i p r B 7 _ 6 h D u 5 9 Y h 2 5 w B y k r L 9 5 h q N _ p j C j v _ 2 E n 1 u p D g _ - F 8 g r Q r j l - Y 0 s i G 2 8 t S l h 2 O p r r q D l m s J - i x 9 C 4 p 2 z D 0 9 5 s L g w j O 0 9 z r H l s r - I u 0 w J n 1 0 4 D t m 5 l J w 5 z T x l w n S 7 0 8 h L n 1 1 V u 3 h Q m 6 n 0 P r 0 8 z P _ 1 t k J - 8 2 b 8 3 p I w k w 6 E i 5 o n G x 5 7 x B n q 3 G u 6 p u B 0 7 _ l G y 1 y i K h 2 0 n B 5 i u z B 4 o 1 D - 8 j 6 I n m o M x 1 4 J u 2 w t C j 0 y E 2 6 v u F h 6 x s C z l b 0 t q V 6 h q c 2 _ 7 _ B n 0 r t E x v Q _ j s v P 8 9 3 E i 2 p o H u l x y C j - 9 F y z v - C v 0 6 6 C n y y a 0 h _ h F 7 0 x b w u - l B n 6 9 t C v p _ r D w h q 4 C 6 h 7 0 C p v t F w 8 3 p B t v u x B t z p B 8 4 5 3 H s y c 1 y r t C u r m R 7 _ 6 u C 4 y 3 8 B 4 9 w 8 E s 4 1 N r 4 j q D q t x u G 4 s 7 b 7 o 4 5 K 0 x d z 8 5 G t p y J t 3 2 p G - i 7 Y 1 0 g 2 D k o p 5 M 0 u 5 L 5 - y K u j w Y t n - g D 0 q j y J 8 y 2 G y x o - I u 2 4 p B 0 w r e - _ - k D y j - i C 8 s o F t h Q z 5 p o B i k 7 s B 1 u q v D l 9 q 1 D j q v S x 7 k z G - u 8 G y j u P 0 k p 2 B l 1 m X h y 2 f 1 4 7 3 B l j p 3 D m 2 m 3 B m 0 c r m j 1 B 3 _ n l D q z 5 l B u 9 q W 8 h 7 j D 9 t 1 x B p l m x K u D u 3 l y P t 3 j W s 5 t v E t j q q D n g t B d 9 y P n s l c o 2 l H u 7 l k C n 1 7 x B - m 5 j C m 5 1 r E r j n o C l m r - C 1 7 q F 0 2 r 0 D z 8 p 3 B - n x V h j j B 6 x q n C 7 6 k Z 2 7 y l F 4 j Y 9 7 0 g G w u s n C 4 u q M 9 m 1 E i - t o C 9 n u - C p s - T p k w h D t j l X u 5 u V h o g D h y 8 l C 4 5 2 S s z 1 s B 6 s E 0 u C 0 o l t X 0 r 2 e 1 m w l L t n k B 9 2 h p B 0 g 9 u C 4 v l 8 B 5 p l G 5 q 3 u K y 8 8 D u 1 U m 5 4 _ E h k l r E t q 5 F 5 v j i E 3 1 v F t 7 n Q z u n Y h 5 8 p B v 5 j k C w g 7 g B 8 0 6 F 3 8 q v C 0 l - r C i k i J y t j R 2 _ B _ r o f g 7 - _ G n j q 4 B 0 1 t C 6 9 g e 3 k m X i y y _ F 8 h p q D 4 y m H h u 4 g E p 9 j z E y 8 g f 4 w 2 x C v k 0 o B 4 - 1 e o 6 h m B 0 w x a 1 7 - U n w n 5 E o n v 0 B y w u J 6 2 h L 3 r j B v 9 w 4 N 3 x x i B h o o d 4 s X 4 6 w x F y 5 q b q 9 x 2 B _ y m n B - 1 r Z y _ z D l 1 s 6 E 6 u o 7 B 1 7 _ C p 3 v o B v v 0 4 H 7 6 l D _ l s C 6 2 8 L t p 6 I o y h n E k 9 - h E - z _ F x 1 v N n m 9 I z q B o T - 6 - 1 B u 0 u U k n s X 5 _ 3 r C o y - C u 7 3 R l m 8 _ D Q 5 n j a r l q 4 F u g l E s n n l B _ 6 w X g h _ j C s u 7 e g o x 3 G g l n B 1 j q n B 0 w o t C r k 1 R 1 i c k g 6 T t 7 6 G 4 v z V y k q g B q s m 3 M u 2 l B 5 1 q l B q 4 I 4 7 k k D t 6 v - J k j h U - k 7 6 B x t j 1 H r o a 5 u h 7 E r o r g B x 8 5 O j p s B 1 _ 2 F 5 4 x 0 B n _ r Q j 2 5 4 F 4 j q G i i s u B 0 8 s w D 9 7 k m B s n y h B j 1 0 F r p 0 8 C w u l n B 1 i 4 I 7 p w y C 8 l p h E x h 3 V 4 z s n B 6 5 x D k 6 c r k m 7 J 9 q j B 0 z p j D 8 B t x 8 u B r l 0 r E 4 s q V j 4 y o E 3 v g G o n g K _ x x D r k _ D w i r t C i 3 s q G k r G i 3 p z B n g 3 B 5 p 3 l F l 4 i s B 3 6 i J 1 7 y k H p 2 m M 8 1 k 9 B i s w q D 2 g o S j x 7 K g 6 o N v 8 z o B t _ t p B p v 9 L j 0 7 F - q y 0 F k - y U p q l p B r h l g C j w x x D 8 6 z L 9 0 y j D 7 9 0 x B l _ r c 4 7 F - n 2 a t 1 v m D m q 7 Z k 3 I v 7 7 n E 5 x q 7 C 1 t o I i p s q G m _ i X x v t T y 0 - z B t t 6 H 8 h 0 q E g u 7 G o x u G 6 m o y B 5 y B 2 m p i B 4 n m P k 6 7 M o x h C n h Q w 0 j P u 8 9 n C 8 o n l B j n 2 v B m p g d l r 8 p B u 7 p I s 8 0 L q x w C r n 6 l J i n t i B q _ 7 H _ 1 R 5 r m 0 C v _ q G l s i C n 4 u E 1 p n S w r 3 C j - n C u 1 7 0 H 1 h d g h x c m o 1 y B 4 i 3 r E 4 5 r C n n j y B 5 p o z C 0 1 q a 9 s z h B 1 p l Q z m y J n 0 0 G j n n i T i 8 v I w _ z g B i s q C i n w l C 3 _ m x B n l w n B o m v V t 1 7 9 I h 7 r 3 B v 5 _ v B 0 m m h B h 2 j h E y y 6 v C 5 8 8 K 1 j s 3 C k q j D x k l U 4 n r H p k l Z 0 0 R w t p S p n n w C 6 3 r 4 C 8 u 3 C z 2 6 y B 2 m 6 g D r y y J v o 8 l C _ _ 4 H 0 q h v F u _ o o D w j r Q 4 j h Y 8 k 9 0 B 5 6 x s B s s n K l r w m E m i a y n k 6 E 3 3 s g B 5 y x Q 0 i z B 9 2 _ v C 4 - z 6 D x o z r G 7 j l H w v y C l k 5 w B r s 0 q F t x r 3 C q 7 4 G 0 x t E 0 0 6 z D - 9 o e o 7 k S n i 4 i B v m t G 0 u v k B 4 0 9 l I m 9 4 F 5 - 6 R p p s p C 8 j s e i _ y B u 1 u h C 0 y q D y l p g B u j j i B 5 3 1 6 J 0 s Q w l n B _ n r y C k k q c l j y 6 F r 4 u u B j _ S m 7 j B u l x M k n 7 s D u u s 6 H q w q M 8 l v Q j h z h H r 2 j h E v 7 o h D 1 x y 9 B h 9 j J 0 9 - X z 1 6 T h 8 5 L k t - r B r x u f q m r _ D 6 1 v J 8 _ n c k v 8 n B 3 4 7 q C x 0 q g B 0 3 4 W 2 2 t 3 B n y n h C x p 2 d u t l P o x p t K 7 m u B _ y h g N k 3 _ 6 B o z j O 3 p 0 m C h g 5 F - g 6 W r 4 u z C l u j X l y h m C g 9 9 z B y 4 z M v 3 v k D o 8 1 m C s t 1 v G z p 1 D 7 r 1 C k o n 2 K 7 9 F g x i j B w r i E i g j h B q w 5 6 D p t y C p o 4 7 B t 7 h q G j u 1 i C i 1 y 1 C u 8 3 N y 6 4 w C 3 4 x y C o 7 q 7 B o o 0 2 B 7 s h B p - l p D 4 w n p C k p 5 B 4 - 0 W v 9 p x E z g 1 n C u r q 7 I k o p I l p 3 r K - k v C j - z G z n l L p 0 0 R 8 3 6 w H k x u L 9 _ r Q 2 v h B 4 n 7 X 1 _ u K p 3 v K u g 9 f y 6 j 6 H _ 6 x R g p y l B y 2 4 S p q o 1 C y h 3 f 1 4 k Z z z u r G g m t N l r 7 W k 7 o n F v n G j o b g - p M m p i Z q 9 g E n h 5 h G n _ _ i I k 0 m g B 5 p 0 K 8 g 2 M l j u L y g w P n _ 2 q E h 8 t S k n v 5 B 7 _ j v E 7 h q o D v 7 5 8 B 5 r i 3 D v v u 8 C u q g 6 B s k 6 C z 7 w 8 B 9 p 1 s B t s 9 Z 3 4 y x B 6 v 1 n O - 3 6 c w s p a v y 8 B 8 m p y F 3 n s 2 B o 4 O 7 j g w J m m I o 5 8 3 B 0 r W y q 6 n B o z 6 a j 7 q g B 2 z 4 s D x u 0 C y - v E 1 C - s n n D z 8 l 3 N w 3 r B z w 1 G k z 6 y D g p s g C p q o j B p 6 x 6 C u 4 v T z s p U y p r m D n s 8 y D h 1 q 0 B 9 z 8 t J s 9 u C t z p Z 9 q y 3 C 0 g 4 m F z w l u K 8 t x z B k 0 m T s 8 B 9 m j 9 P m 3 h D o w 5 k C w 8 p 6 D k 2 7 R - j w g C 1 m p _ B - i y W 9 p B 2 5 q j B l t O w 2 3 V 6 g g 6 B 1 s i G _ - r y B z u h E n k h v F q r - y D x r - E o 2 m t B 7 u j R y s 3 4 D h - - q B 0 p 0 d 7 L 5 z r 7 F - l u n D j k 7 B u l 5 r B D z l 4 q K o 2 l W r x v F g r 1 k E o 7 p U n 4 v F p j h p H k l q 9 B w v r F 7 l i l B v 3 t 7 E k s K z - 2 b z 5 y C t 4 g s B 0 i k s B v h m v B z 4 g q E g b 0 t q R m - r z D - 7 l n C - 2 q 7 F 3 n 6 1 C j x q l C 6 8 j l E g _ g h D y n k C 0 - 0 3 B y 4 5 o B - p 6 H z w 9 R 1 h u i E 6 - 7 z C w s 5 h E k s 9 j C o t s S k g q 9 C q s - _ D r i 8 B k 9 _ m C 2 6 0 3 B s v 9 H q 3 _ N y 4 - t D h u j 2 B i t 8 W m 1 Q w 7 _ x B p - j 6 B 0 9 k v B g r W 8 p q x E 2 v _ V s s u Z u q p m I 6 t u w B l o F k 3 t H 1 l 3 S s 3 x z Q u l k o C n 1 _ x B y t m K r l 4 x G x s t u C 5 B j l 6 2 N r i k K _ _ x i C _ t y h D k x 5 O p g 1 _ C x w 0 4 B p r l c 1 w 3 m E m 8 g E w 8 l W g h x 5 B 7 g 9 1 G - - x 8 B 8 r 6 K 7 u u q E 4 9 6 O 2 q u M 3 s V 5 k 3 1 J l o v D 9 j w C o n 8 m F g v i Z v q w l B n 1 o R _ 3 j 2 E _ j 7 M u w 7 7 C o i x r F - 4 g S t o y g D 9 l 3 w B 5 _ 2 u C y s 0 L s k w C _ j q m G 9 g 2 w F 6 m 1 Z j z n R n 3 7 2 I m v i z B u p 1 I q 9 g D p t j 2 C _ h 6 d p h o _ B 5 6 g 0 B 0 8 4 i B t s g G g i 0 2 E p t 4 J l 8 8 u D _ 6 r v B l _ - 9 H q 5 v q B _ 5 r p C p 3 q 7 C 8 z l R p n z x B z 9 w w B - l o T u o _ 2 G y 3 l l B z p m q B 3 g c m - g 0 D 4 y 8 o C h 1 _ T q x 2 O o 3 3 v G 0 i t M 4 z k 1 F z g m C g x r p G 8 2 m l B 0 j t y B n r v r G x p t F 9 - 9 9 F - 9 y C 0 u o r G - 4 u 1 B _ x w k M s n m M s 9 q o B 6 s m p O j x p s B 5 s 1 m B 8 i p 5 H j j 3 B l g 6 l J h r u B 1 r w o B 1 i z - B y 3 h F 3 k n 0 H _ q g G 3 u o k B z 4 u a j o k t C l Q q j v v C k - y - C t 3 1 o E g 2 j K m i x F n q 3 k D w g a n 0 _ k M 1 o h B o 2 _ 3 B o z x k D o w o i H 9 _ 2 D l 7 g t G n k y m B 1 m t - F x m 8 h D _ z F r m g V l o u B k k 8 w B _ n u Q m S p n g l D p m s B o 4 h _ N q w K m _ 9 k E s v t r C 1 h l T n 8 3 H s m t r B w 2 p M w 0 n F 7 z v K h 1 9 u B _ 7 s j B 0 6 n P t k - d 0 m p - C j u 7 x C g 8 p Q z - o L t w 1 Z u v 9 h C o _ i y B j 9 1 P u v 9 h C 8 3 g o D n l h i C g j 3 y D 7 y q i B s i w l H g k 6 C _ 3 0 t B 8 7 n n C s y _ i B g l g H _ 6 6 y C 0 _ w F 2 6 m z C p l p p C 3 0 j f t s w s B g h w R s 8 i C q i h f i 5 k j C - 2 8 z D x 3 r H v s z v U u 2 p J 9 0 x n H 6 9 x i D j 5 - 2 C 2 p n t C h i 4 u F 0 6 p S 0 0 n P u i x 5 C g 0 5 r D y j j F z o p j C 2 7 m o J v 1 8 I g - l p D i 0 j 3 B u g t D 1 n 4 w F o v t N 1 i v J 1 k 0 I v - k x P i y x f q t 3 2 B 5 3 3 C 7 2 7 1 C k s t l B _ _ p n C p 7 x K y k _ o B 5 t w 9 D 3 p y k C 1 r m F 5 i o 1 C j x p s C m m p 7 E y s _ H 4 o t i B 3 l t Z i u t x F - s k N r 4 x 1 C t k v f i z n W v _ 4 m E 3 - E t _ 6 w B 8 r w z D u 8 - a p 2 7 6 B w 4 z 1 E 4 l k L v j 6 D _ 9 _ M 9 7 t n N 2 8 i M o i - 7 C z l B v v t e 0 0 g V m q y h L s z n Z l p k y C 4 - t Q 8 x 6 k K 6 r n L _ 8 q p G m 2 o C i k r m M 5 4 s W q 0 o w C 5 h h j D l - B _ 3 l i B 8 l v o B m r 3 z G 4 6 g t D j m - W 4 i 3 y L n 8 k D z 5 z l F 4 8 h - B r j w w B o 3 y K l w 6 j P s q C x l _ t B y x _ 1 F t x n x G p v m H p s q K - t 8 j D - z 0 0 C z 6 t h D m - W 3 4 9 p D 5 v 5 H t 1 h H o - l W s 2 y r B 0 8 r D q z i x G j i w w B 5 3 z D j 3 7 t C 5 n u D v i n z F p m 4 k C 3 9 9 h C h t m g E r - I p l p m J v 0 7 G 2 8 h 5 D 6 u - k B 5 y w C 5 6 u 0 B r u h i D _ s 3 B m 7 w 4 B o q y h F j q 3 s B u z 0 c p r u B h 0 - h I 6 t h - B 0 n r S _ t q _ B - n o s B 1 t 8 C h p z h P 0 l 7 B r z w h B g - 4 t B s k i 4 B p 8 _ B m w r 8 E n k x F z - g w I y i - K z z x f y n v m B x u s 8 F 6 8 2 h K 0 1 - P l j 5 g M z x v D g 5 j W w 9 i 3 F k i 3 i B 0 4 p h B q g O u k g _ H q s y D w r 4 h E y q g D 6 g t k C 7 z v i G u i g E s 4 h 7 D i 4 z j B 9 h h x L p 1 8 i C z v i R h w u t B x 6 z k V j _ B 0 n w G m s n x E z 3 x s F r p x F n q w B 3 k p m E s 4 j - B 5 q g P - k 7 i H 4 6 q T 6 o 1 3 K m 1 h G 4 x m G 9 u y 7 N l m g P m l 5 z G 4 y g x D 5 9 8 _ D q s x D u g j l D j q o I r q Z p j Z 0 q t 5 C p 5 x D 9 z 9 8 C p - 2 b y o 5 b 4 _ p h B s n 0 m F w h l N g k 5 k E 3 4 1 Z x 5 k R s n 5 1 B m n u U r 6 v x E z n r l C p y N p l t v B _ 5 g t B k l i k D 9 9 a 8 8 _ C j z 2 N 6 k k c w t t V - _ 6 F v o j Z y 4 n r C x 2 8 O w _ o 2 B g x o m B y n n 3 C 7 0 s K 2 s q w J y 2 j z C 1 v E u 3 n u T l u p C j o t q E k u - _ F y s z u U x 4 s R p z o y I 5 2 g M 4 9 0 p J z u o t E k n z 6 C t n 9 U 1 x 2 4 B k 1 _ q B _ q _ s F 2 _ _ E m 3 l i C j g 6 C 5 x l B w 7 v q D i g w B 1 s o j C 3 n j y B v 6 7 4 E l z g E 2 j u v G l 9 7 p C 3 s j m B 6 5 r w D 3 n j y B v 8 x B r k g R 1 v 0 K 7 u m k C 7 i m V q 8 r K p 9 r x B v r j o E g k 4 s B 2 t g 4 F t 1 f p r i m B h l _ Z m i h L z q p 4 B r x 9 c 4 k k K o 3 - C 2 0 u Y x u h D t 2 r z B q 0 u 1 E w k 6 b y l x S i h l h C t q F q s v D 5 2 y S l r u v D 7 - Q 9 - J s 3 t l E l _ q m C n l n v C 6 o p o C 6 i 1 2 D r l g 7 I s v v I m _ _ 5 K g q 7 B n _ i 4 J h 4 z 1 B 2 8 t 4 E m v z B z m g C j 1 r n C y g 4 E 6 5 s 9 B 1 1 l O 9 i n Y m 0 p r B v y t - B w 4 v J z w 8 y C o - 5 w E 2 G i w p h C _ q k 8 H q k p I 0 j n j G 9 0 j Z k x j p C y 1 p s J t 5 v d 7 p g r B 6 x n F 0 w s m G i 1 7 _ B v t _ C x m 6 z C m n 2 3 K q p S j m j 0 F q s l j C j k B q i o f 7 l _ 9 D o 5 _ z G 7 w k V q 6 6 B w m r m C g n g 7 C s j j E i v h C 9 t g _ B w 8 9 u I 6 t P k o g _ C z 5 4 D m 6 o l E s - q 6 B 6 p 0 G k 2 t E k - 9 1 H w 1 8 a u j B j 6 r w D 2 0 r x B k 6 k u B z k v h B u 2 r a i o v B s s n P l h 7 z E y r 4 O 0 n 2 W v r s z C q q 2 9 B 1 7 9 r B o s h g F z i z E r s 1 6 B 9 7 n o F i p v t D y _ g q C x w 1 o B y 4 k C i g t j B 6 _ 5 v B g p k _ B v 5 o T - _ p k C h h q y B 2 g 1 t B - 8 7 s O s h 1 d l l o U q 2 k B n 2 - j K u 2 1 h B r p n g C j m s a - v x K 6 x k 0 B 4 4 x Y l n k v F 7 4 k X 6 4 q r I 4 s g a 0 i u G 0 - r G 7 u s E o 0 i 5 B r t p v H 2 5 0 N _ y 7 H o r r T 1 2 s L g 8 w j B 2 y g M u 5 - 6 C 9 o n d p r g x C h 7 8 Y 3 m 9 a o k 5 B - y p O 0 8 j T u h t 9 B k - q n H j i l C w 0 4 G s 3 n O 2 w 7 p E 6 8 l o G j 5 D j 5 9 8 C 7 v q 0 B w 1 y 4 B i 7 k w F v 6 r 6 B t 8 k C o 1 p j G r 0 6 c r 0 y n B p k - _ B r 5 q P 8 7 8 G k j m q I 4 t - J 9 v w - D p t q D y 9 1 _ E p 2 n v C 7 z r 3 I k 9 x O z 6 o 5 C 0 h 1 Q - k l 9 C k u l B 1 4 4 V r t q 8 C z 5 7 l C h l b - _ e l k 6 o G r 7 1 g B 7 4 v l B 2 h w p B r 0 7 D z x v 7 B q h i p B g v o K t y 3 f i 6 v c t v 3 y C h p x u C 7 o p F i w n E 1 g 9 G s l k F 6 - 4 Z v - s a g 0 v _ F q s B 6 l - s B m 7 o Q _ g i 3 C n _ g 0 B s q b - i u J - 3 o 9 I g w n O 6 g r p K y t o k B n 3 v Q - v w E q t - 3 B - g e y 8 2 K j x n 4 B 9 g i b r l 8 V z 2 i - B 8 v - C - p 7 Y 3 z 0 G n _ y q I m j u v C 4 v 4 C 2 q u m C r w - n C v x l k B i v V 9 Y v w 4 e 6 6 2 u B h v 8 - C j x s B l x 6 a _ w 3 m C v i m C k z m x E _ z y 3 B 9 8 _ G k 0 z h C p n o i C w z 5 8 C _ n x F 4 s r n C p r v H 8 h 7 4 B t h x j C 3 n j U m m q m B h I l 2 t E _ v o y D z 3 g M g p 6 F v w - 5 G v p o 4 B 3 0 y w D 3 U 1 j f _ l t o C s u x k N x m 3 S j _ _ K 9 m v t F 7 8 4 p B 1 5 8 E 6 l r Z x l z z B w 5 0 1 D 1 2 h B 6 - n C s 1 o r B _ j 0 x F 9 4 5 H 5 5 f n 9 y 3 D t _ 1 C 5 s u K l j w g G z y _ T u 8 8 1 K t u H x r n 4 J s 2 p F 6 q n h I 5 t x c g r 6 j D 2 q 9 7 D y l n C 9 7 h v S 6 v i B m 3 w k L l _ _ E y 9 j r G q w 1 O k u 9 v C t p u j E r 4 i 7 C 6 k w J - y P 3 t t S u r t s C x m g D 4 4 5 9 B 0 7 C 3 p 5 B j 0 w B 3 y - P n k 6 I 1 8 8 j E 7 q h t D u 0 s 8 D x n j 4 E i l w U 9 r 1 q B t - w V l u 1 u C 2 n 9 O 4 6 0 Q k 4 r o C r _ 8 b z q p o B v 3 z w B q y t v B s - u x D o g x - D _ p D t s q s B z _ n 1 D p p p s D i 0 y B k O 1 t j y a 3 r 0 3 D j u q k C i s 3 p C n - u _ C k 2 z t H p r u x B 6 2 4 h D 3 9 n b n p q s B h l V q t _ j J i _ w M _ i i r C u - t w B w _ q H r 6 l k D x 4 k J i v i h B k s g B 3 i q l F _ v q e t q n B w w 1 e w - m k B n m 6 z B t - s O 1 s i m B s y 7 p D 2 r G s l x z F x - o J o 6 z u C y 5 i 6 E q r 6 F 3 r q B v w 5 m B m m h B 1 q k s F x 6 H q o x y F 8 l i g B s v _ B 0 l o i E - o i L p 8 v h C u 6 M - _ n 1 B 3 r 9 3 C s g x G 5 m o o E w m x 5 D 2 y w C i v 5 v F n i t 2 B v w 0 Z m 6 x t C w 2 _ H 4 6 y I n 3 r K w l j u B u h q 8 D j x 8 G r z g i C o s m t E n j - V w y i 5 B z 6 3 C 1 o o u B m x p g B 8 x r L o t l x B w z m W z z G j k o e t w 7 J 2 g 5 D 2 l 5 3 G y 9 i H v w 0 G o x g 4 C z n 1 _ B n - z E i 5 t _ I n - 9 K 1 i j 9 G l 6 v D 9 g 0 6 I 0 g y Q n x m z B 1 1 w s B 7 x m C o 0 n W k l i 0 E x 8 h g B n E j m 2 s F t v z h D 9 - 8 B l 0 5 J x x s U t i q S r m p 9 B l z 6 7 B t y v G z u 3 S n k y G u 3 1 0 B z q m i B s u n K 9 0 x u C t 3 5 E - w 1 Z 0 p 0 g B j x 9 t D y r x L _ z z T 1 g 9 s B k y w r C j n g C s i 6 0 C l m k w C _ k k C q 2 6 l F y - u m C 5 r 5 I v 5 4 s C 4 _ 8 m B - x 0 z B 4 2 o Q l w K 7 y m V s 6 i O 0 j v p E v z X o h Y x - 2 I 4 v j x B 2 0 4 i B n n u n C s 4 3 M i r w m C p y 8 q D n u C - 5 u 6 C - 3 7 g B x i 2 i B 7 n h F 9 0 o l C t p k 8 E y 7 p D p 1 n n B 3 _ m m B 9 x x M h o Y 0 k 2 t C 4 8 p 3 C y g q X 2 q j B p 6 u i F o j y V i l u t C x u r n C w 4 o K w i C i h v E 5 j x d 4 v j L l i 7 O s o n Y w x s L m g u U q t g F n 7 r E k i 9 v H z n - o D 1 _ 7 H l 4 n 0 B z g w Y 7 r 9 y B - 6 H y n 7 j F - r 3 C p _ 7 o E k 7 0 P r 9 O v h 9 - B t i s V h 8 x u B 9 S n h w b k _ r z F p X z j q 7 B p t 0 p B 7 p 6 N 2 l h X s n 0 p C o 2 r 1 E u 4 X v x l 1 C _ 7 w P z t - P - 1 g 7 D l 6 6 g D q N r 0 3 K 7 x 5 H 8 - 9 u E i 1 6 0 B t 9 4 o B w n j d p 1 u - B x v X g 5 r p C - q x F h 1 i x F z 3 y z B 1 9 g s B 2 2 7 i E 7 2 q B 1 0 3 a z 1 s D - h i - C v i n H 3 u 6 m D k b x y h g G s n o m C n w w g B v h i j B n 9 l n C - w H i u q 3 F i s G j m - 5 C x 2 6 8 G q 5 5 t C o t j z B z 2 n z D 6 k p 2 B t - V 1 l p 9 G _ q q x E g s o h I - p U l l x m I l 6 C x 2 d 7 p j Z k l u G 3 s w D u h 7 G 0 r t z C j z u _ C 0 7 4 r B z 1 t K 1 q q D y v m 2 C 3 w g l C y q x L 9 g l R g m 5 f m z K p - _ U 9 h g B i z 7 w C r h 9 8 D n 8 8 B g 6 w 7 B o h j w C 4 n r - B p q 6 s H l m 9 L s 1 t u K w 1 j i C g j 6 q D 3 r 4 K 8 8 4 W 0 z y w C k n q v E j 6 c - 4 s 4 C 9 5 q N w 1 1 g F m g u T h 3 8 3 H p v n V o n y v B w _ i 6 E z 7 o n B r m _ D 0 6 9 y C 7 z s p D r y w E r o 7 p B p w q 6 E - 8 k a 4 k y h B p 1 z b 8 g g q C 5 8 x T l 5 _ 2 D h w v j H p y s p C 5 1 5 w B z i z k D u 7 m j D p C o r q P v 5 _ 4 B 5 8 4 d m 6 1 L 8 x 9 8 F 3 l l 0 B - r F j t s 0 B u h z 4 D z q 5 a 6 g 6 m B w 6 x 2 B q 5 R h w 0 r E y k i y B 3 4 n B i n n x C x q k q C u 8 l s B h z i y B - 1 t j B w H - - y e h 3 r W j h 5 G _ p h R x 3 8 Z p 2 _ 0 C x 4 P 0 g B v _ 1 i B 9 m h 8 B u _ h 5 B t 7 x H s 8 _ u D l r 8 v B h 3 q D n 1 2 H g 5 2 t C 7 u B _ n j 8 C g i m 6 B l n _ - G m z z 8 B v 1 3 D x m v P 3 k 2 q P - u 9 B 3 4 h r I m 4 g E 6 m s u G l g v N 1 q t i E q o y r B w w _ I 8 5 p c x 8 5 L - y 0 x B j h 7 s C j u 2 j D l v O o j z r C i k x N 5 4 n - D 0 v _ 2 B q 1 k 1 I 0 4 g V l h l u I j m s D 2 9 y 8 B 7 s 2 c 0 t 7 6 B - r 7 g B y 2 i E s z g 2 D n 5 l - D o n j c h x - Q n o l S j 4 v W z _ w t C w l u c o 9 2 o E t v C 7 p t 5 H l v g c j r 9 k I u z g E l 5 o O 2 3 r t D s v h s H 9 6 6 E 2 x h p E p h a n 3 i 7 E 8 v n L 5 m _ j B x 5 _ 8 B s r j I 4 1 k 8 B q m s y B m t 8 o B s q 6 h C 9 y i m C u 1 M g 0 z - J u 4 - U z r r b h 7 3 z E g w v X y i x l L p h U 0 q 9 j C u m 9 9 D 1 S z y v 5 H 5 o q G z k m x D p t 7 t C w p s B z x 7 l B z l l D 9 o x k C k p k W _ k 9 r B r h m g C i _ 1 Y 2 r y J 9 0 n Z q B t 7 7 d n x r U 3 r v t D - _ l C v j s P p - u J t k 6 z C o x n Z j 8 w k D m 1 Y 8 x j k G _ q 5 l B k r h 3 E q 5 i R v 3 W o 0 l H z q i k L r y 6 C u _ E 1 4 j n C k 0 s H t s o J t - w a v 3 1 Y n r t O 4 k 4 V s 1 - s B v i 3 J 1 _ 6 k B 3 o D x 6 g B z v i a q m 4 S 1 r y t D s v 2 n B v 5 j E 3 o v G 2 1 i 3 D 7 6 u m B 6 1 0 N v y 8 v D 2 4 6 g E i h p E 0 u 4 o F w 8 n O r o o E - x n V y t 5 p J 7 w n V y _ 6 w J 1 6 w O i q 3 l C u g q z C z 5 _ P j 5 n s B g i r g C r g 3 o C 1 x k S u 0 8 B 3 6 p G 8 x t U _ 9 v q B 6 7 g 1 B 9 l k X q o t k B j p q F 6 q F 9 D - 5 h r B l p F u r s o C s k q u C l y 1 m B m 8 k E v l i L 6 i 8 i E z k 6 z B 1 r x r D o 7 7 _ F 5 O 8 n v j B v 1 l i C 2 q 2 s D j 4 o X 9 4 - P l y y W g 5 s o B 2 o h K g h l n B 9 l 4 q E 2 u P 6 7 8 F t u 9 p B 5 v l m D j _ 2 m B 8 1 1 C 1 v y g B o k u g B j x 4 m E w h 9 k B s 2 E 9 y 6 V 7 9 n j B 5 i D m - m X q m p q F v 0 2 s D 4 z j K r u s R s 4 g E 4 6 5 i D 6 s x f n y k N 9 m 9 q B 2 m y N v 5 m h D i r j G x p 1 b 5 g o m K 2 9 j I u r x E 2 x 5 _ B _ s 3 5 F h k k i G _ n 6 O 0 i l V 7 S y j j 9 H v 3 l p B k j I w v q r C 8 o w O p x t P z l 6 p F 8 x s B 3 s o n B 0 7 z m E - - 5 I 3 m 2 v B q j O w r x 8 G r y g T v 3 k G t v v 3 N 5 u 5 D 6 2 2 5 B 8 u u m C 0 h q h B 5 i r I 1 q j f 1 o k H s s V l k p Z 7 h t h C z r u P o _ 5 _ B m w D 4 9 7 Y p 3 0 g B q g t 4 D l h t o B 1 i p l C u 3 9 H _ 2 1 f _ w l 3 N 2 q r D 1 w j i D _ m 9 i B g t g J 9 s 4 F 6 u 5 S 8 4 o V p u l z C m m t D n 6 n v C n q - E v i u Z 6 k m r C x w x L t t l n F n u t 2 D z t x L 2 7 E 1 j _ u F 8 8 5 8 D 9 1 3 X p 1 - D u j x 8 D x t v U j 0 k 6 C 2 r _ g D - p o l B u v y p F 2 w i F - 0 t m B s 0 7 n F - 6 m d j 1 7 y D i 8 7 2 F 4 t k J k r l j C 1 m y d 4 k _ h F 9 t x T u i z p F 8 9 i n B 8 3 1 K l 2 5 z B _ y j h B 3 l z x B 7 x l E y 0 p 1 B g R 8 6 1 U i 8 j 0 B z x k 0 D 3 7 0 n F 2 y 9 z B 8 g x B y 4 w - I t p g C 1 i 4 E - 3 0 b g q j I i _ 7 Y 5 4 q u B v 8 t _ C v 8 V 0 - 9 9 G p 6 s h B o t m h J 6 n D n o 6 p C 7 k m r C r o s V p o 9 m C x _ g B - g u i D 7 x z j B l y 7 x B g z 8 2 B y 9 9 E 5 - q U 5 q m V 7 s m F u 4 i C m u j _ J m h j z B 0 j - p C 5 6 5 7 B 8 q 7 B _ 3 o o B _ i 7 j B t s u H j 3 2 b g w y B _ 5 3 E _ l q p B m 5 5 C 7 5 l h C q q x Q i i w H w j t l C p 9 g v C y i 4 q B z 7 p Z q p 7 r C x n q k B 2 k 5 e g w 6 Z z 8 w C p o 6 i B z w y n B h 1 m 9 B 3 5 k L M o 7 r 3 C l t 0 x B o 3 5 c y 9 Y j 3 r N 2 u 5 4 D 9 3 7 s B i - 2 T u q 7 j C x 7 6 k D 3 v u w D x - 0 m B 0 7 o k B t 2 j W j m v J 2 t r m D x k y y D w 7 2 j B 8 h s m B 8 h h W u 4 7 6 D g 6 m I j h 5 y D 3 g - I z r 9 R - 3 D z 5 i G 0 9 r 4 G 3 7 w - B g j k L p n 8 g B i p 5 5 C y l 8 U n l h o B j t z l C u 1 - 1 C k w q 5 B w y w C s u l g E x y g C j h p 3 C y q 7 e x k m H h v z n B l 1 m o C h z h D k x U x l n r B z j - _ C s g 6 i D 9 9 t 5 Q t 3 d 5 o u f 5 y 9 9 F v m 6 8 D 1 k c p 8 x n H g 9 x C l 9 n C i _ s j C 6 v i u C 9 v t 9 E p h P 4 v 6 l E z k n o B p o 0 F h 7 3 _ B 3 _ q t B 8 1 x g B 3 4 6 8 C o m 6 y C s n 9 J g g 1 y B 3 z j 3 F t k 7 s C - g n - F y 3 g 6 B 3 2 0 G 0 o s 1 N t 9 7 P z v q 2 G 1 g o C x o z 3 C t u x C 4 3 m P 5 g X 7 w s M o h 3 K 6 j C q j q U - _ f 5 2 g P 3 2 m S 5 t x i D 2 j h F j 6 l 5 E j 5 j U u 5 k v B r p i e n y p X 2 y k j C y 6 u 6 E t 1 1 5 K h - l E 2 9 v z F y h z - B i i p 2 H 0 - 3 U n x B o 6 m K 7 o q k D p h p r D o 2 p I q y 9 9 G k t x q B 1 q Z n u g 1 B y h p B v 6 8 E s 7 1 K o y y n E z g a q g o r C s y 6 n C _ j h U n u s H u r u P o 8 m K - r u d g 2 y j B s z h D o j 2 t B 8 l p B 5 d 8 p - a 1 p 3 7 F v i j f 5 j 2 p G v 2 0 - C p 4 k j E o z w k L g 3 o M m r u 6 N l 9 7 I 5 g 4 5 J - z q u B i _ 0 i C i 4 u t B q 6 r r B n _ g M z g m E 9 y 9 - L s l _ n D 8 h Y 4 5 - X x 2 q j F 6 v o V h u g S s 9 0 t F k x R 9 1 s r F z 2 u f 2 x y 1 B q k k p E 4 n z g B p - 3 D l - 4 j E w j r 3 B 5 6 I 8 7 7 t I w 9 D z t k 7 I 5 g x R x 9 B i m 1 G j j w D 6 m s B g 3 x I y t o d 5 u h E n g b 1 j _ K r j v C r s p C m 3 a z n u B _ w 7 H t s o R v l k T h j y W z 1 l G m _ Y t 4 w B p r g D 8 0 p I i v u B 4 m 6 G h g 6 I o p 9 K 9 9 z p B t g p J - h i D l - o J u h 8 C q - u C w n o B g 4 C m - C z u k P 9 m r C u 6 u C m z _ B 3 5 D 6 2 y B 8 z _ H r u k H v 9 m Y q j n C i x g K y z k Y 1 z _ C v - x F o 8 Y r 2 i m B w _ 1 J 9 3 h b k - K 2 9 c q n 6 K p i Q q Y 5 p g P 1 1 W g 3 Z z 5 i J w y g B l g u C 7 1 1 B z 4 9 J p n n N 7 3 z D j p r b 6 n 5 a s z Z 7 w W u r h x C p u v U 9 v x M w 8 p D p 8 n C u r - C z - l C u w n X q q n u B u q x L 5 s r K 9 j B k 4 l C m s 2 B _ 5 _ C 7 u 0 G x t g R 6 1 E 3 n 9 F 9 O 7 w 4 E 5 5 h B m l 1 Q 2 4 6 Z r v 4 E 8 _ P _ 1 o B 9 g 4 Q 5 x s D n 3 1 B 9 7 q g B 6 x 8 i C u _ K _ l p E 3 i m S w 0 B x 7 u f g 3 q o B v 9 3 y B w 3 i D w 9 1 I 6 j j H u 2 h W 5 p h d 4 k x N u j n C 3 7 g Y o p k B v 5 _ B 3 u 2 G h 7 x T g s k J n k D 0 q q P u 2 v d 2 1 U 1 p 0 D k w q B n i k E j k 6 B 3 h p F 4 6 R y 0 g L s 1 y B h - 8 N u n N y y 4 r B & l t ; / r i n g & g t ; & l t ; / r p o l y g o n s & g t ; & l t ; / r l i s t & g t ; & l t ; b b o x & g t ; M U L T I P O I N T   ( ( 1 4 . 1 2 2 9 7 9 0 0 0 0 0 0 1   4 9 . 0 0 2 0 1 ) ,   ( 2 4 . 1 4 5 7 9 0 0 0 0 0 0 0 1   5 4 . 8 3 6 9 6 5 5 2 6 ) ) & l t ; / b b o x & g t ; & l t ; / r e n t r y v a l u e & g t ; & l t ; / r e n t r y & g t ; & l t ; r e n t r y & g t ; & l t ; r e n t r y k e y & g t ; & l t ; l a t & g t ; 5 8 . 6 8 3 6 6 2 4 1 & l t ; / l a t & g t ; & l t ; l o n & g t ; 2 5 . 8 3 7 7 9 7 1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0 7 2 3 7 4 7 8 1 5 1 0 9 4 2 7 7 & l t ; / i d & g t ; & l t ; r i n g & g t ; z h z j - k 6 g 1 D p 4 y x P m v r 9 G p v u X j 0 0 x B z 7 k z F x 4 9 G y s x 8 B l q 8 e s 6 x U 4 r 8 W h z m 3 B 9 s u 3 B n v 5 O y - 3 6 C i 7 9 o E l m 5 l B h 6 u j B - 6 w t E 1 m B 2 m 8 t F 4 q 4 x P 4 6 k I i u i v I n z l L _ 4 s 1 D 2 u - r B v _ o z F & l t ; / r i n g & g t ; & l t ; / r p o l y g o n s & g t ; & l t ; r p o l y g o n s & g t ; & l t ; i d & g t ; 7 0 0 7 3 0 5 4 4 1 7 1 3 5 8 6 1 8 1 & l t ; / i d & g t ; & l t ; r i n g & g t ; w 7 t q w x u q 0 D j x 0 V 2 p v y C 2 9 r y B 4 h 1 v C _ p 0 v C 5 - s v L 9 _ 9 J 4 u 8 D i 3 z 8 O 0 1 Y z 5 7 j G v g 8 - D q n f 6 o 1 G _ p 0 v C q - 0 6 B o 1 i S l r m z F v k 7 m C v w 5 5 E 2 p w j B j g j z F 8 m 2 M y 7 x z C p 9 1 E 8 x h o C m p q - F g o p x B j r z o B 4 v 1 g F 7 2 u s B - h h t C 8 l 5 J k 4 s t E n g 7 v C l r m z F 5 q n 3 B q t t z F q x 2 v C 6 w 0 p H o v l B t q t j B 7 o x s D 5 n p 7 E l 0 _ B x 5 u w B 6 u 6 r C l m _ C v 0 m 9 G 2 3 v - E t q w 0 H 0 2 p T _ i i 1 F n g x k D 3 _ l b i i g l D 6 s h g C k 0 9 s G 5 j i 6 B 2 q r S l 3 h s y B i v _ z C s n 7 R 9 p 9 4 I q x 5 e i 1 l i E h 2 y p B t q t j B 0 0 4 D n x 9 n C 5 4 4 v C l y z v C 9 u g G r 4 6 p B t q p z F 6 6 r j B x 2 n e k v k Y h 5 k 9 G r m s C y l - u E l n p i B 1 2 x v C j j L 8 n h g E q p m W 2 _ t H - 5 s s D j p u p B 5 g g B 3 h r 3 B n 5 v s D r s p p D y p l N o z 9 s J s k m f v j E 7 y - T z r V v a n w 6 _ B o s 8 K o r 2 q F g 1 t V 8 w t l C k z 6 9 B q x 2 v C y s L 9 y 7 - D i 6 u j B g 5 i u B 2 r m 6 D p r q j B h o t v C 1 - l 4 C x j y w B 9 q 3 w B m _ v S 0 z - Z h y m 3 E q n 7 e 5 q n 3 B j u u j B p s n 9 G h _ g B x 8 p v K 8 k 9 Q r 8 2 8 B 9 h 7 v G 0 t i p B q x 2 v C j _ k g E _ k o E s y z r I l 4 - R n n v b _ v 8 g D m i q z F t q t j B j g r g I z m s D - 9 3 _ J 6 h r p K l r k H 5 w 1 D y 0 l 6 B n 9 v c l 6 z t E 7 n k H 5 s 2 W o g 3 u B 0 s m 0 K 5 q x v C 8 3 j I g z z c 3 s - E o 9 s 3 B x o _ h C y w z t B 5 q u 6 C j w 9 p J 4 h r 3 B t 0 r t E n x m U i q 2 r D 2 l 2 r I j 0 m 5 D 4 1 3 c 5 4 4 v C 8 2 j b 6 2 j b y 5 1 v C 9 u J 8 1 k h E 2 l 2 r I 1 m o z F 2 r 4 p C q w o D l 2 g 9 G g q 2 p I z 3 v U m 7 l 3 B - v o 9 G s o k C 4 y x 9 J k u k J 1 z q c i 6 g T i 8 9 E 9 w _ 1 L v t 2 t E 1 m o z F 7 9 0 t E 0 u F l k l o F l p - y F 0 s h V 2 x 8 h B u w 6 t E h v n j B 7 3 t s K r o n B 1 j o T 6 j t J v 0 m 9 G q l F w j n N 9 v y 9 B g w o 9 G h x w s D l 3 q j B 4 h 1 v C i j p s D _ p 0 v C t 6 H g 1 2 u G 8 _ w v C 9 p q 3 B j r - u B 3 q 8 4 D n n 0 u F 9 g 5 C i 3 _ L 7 j 8 d i 6 u j B t o 8 I w 1 u s D _ p 0 v C j 2 z 8 G b o m p 3 B 4 m q s D 0 t 1 v C p 1 s D _ u i l D 9 u p s D h _ p 3 B o u a s 4 9 7 E r 6 y v C 3 h r 3 B s s i E z 8 u P 9 u p s D h _ p 3 B n 5 v s D j 3 o s D g k r s B k g 1 g F t q t j B 8 i _ o E - 2 0 k B 6 I k 3 o s D p - l z F p 3 j Q m l 3 3 C u t u 4 D i _ l P i n m 3 B t s 9 5 D w u n u B r g v _ J 6 1 0 v C i h z y B z n _ K o 9 s 3 B _ p 0 v C o 9 s 3 B l p 3 v C t r p u B 6 i 9 M 2 p w j B _ p q 3 B y i y v C t q t j B o m p 3 B l p 3 v C r w y n C k v _ C w 3 i m B x w h z F 0 2 1 i Q i q n B 7 y 0 _ J o q 5 R z u k s C m j 2 D 6 0 r - E j 3 g t B u p o t E x w h z F _ p q 3 B 7 k 9 j B l l 9 u C t r 9 T z 5 G o k 7 B x 6 t y B x j _ - B l g m d - g r T u 3 q 7 B x i k S 6 i y r I 7 1 0 v C 3 p 6 s B x 6 8 i C 7 1 0 v C 0 u q 0 B 9 3 2 w D _ x w v G 7 4 G y i y v C h - 0 N g 5 4 z E g g g E p q g 9 G 9 l u 3 C k s 8 b _ 1 j W y o r t E w o U g t y _ E p r q j B 6 1 - E y g w n G u h 3 x k B - o o 7 E g l b n l - F n - u 6 E y n 3 h B i r 6 r B 2 q 9 F z h z 5 E q n i G y 6 0 u I o m o I w 4 g v C y i r - C m 6 3 h C 9 v g 4 F 4 s 1 B 6 3 6 E 0 i p o G 3 h r 3 B o 0 t r B w l - 8 B o 9 G l 5 n 6 M k g K s - n s D x 7 8 D v x 6 u G k u u j B 7 9 7 L u j 8 P q s n 9 G 3 9 v a k t k R l 8 n B 9 _ W 6 _ 9 5 D 4 q x v C l u k U 3 z y T i n w v C m t p s W m q 0 r I g g y _ D g k y G o i 5 n F z 9 7 1 L m p L l p D _ h y p O k o 8 g D j s K n 7 l 3 B 2 m o z F 8 1 s 1 L 3 h r 3 B 1 r s I t g g f i 6 3 D h 3 2 1 L u t m h B 4 h w V 6 i U j q p _ E n x j 9 E j 9 t F y i y v C q y n k C w 3 z r B g g q q E x l z C h k 6 C v z t B v 1 s x C q - z 1 B t 8 0 F v u s 8 C x _ q s D - 6 w t E _ v t z B j z q W n - 8 8 G 7 o t j C 7 l 6 E k l w s D 5 m 1 t D y - i 2 B q s n 9 G - p G p - 7 w B p r q j B p l w j H z 1 z B 9 p q 3 B y i o 3 B u 9 j 9 C 1 h o b y 5 r 3 B j v _ T x i o 3 B 6 q o m C 6 o J s r 9 T g s j z F n i s s D 4 q n 3 B s 4 5 p B n q x P p 0 h g D i 4 4 M r x 2 v C x 7 7 8 G s 2 z P m s - _ B 8 u 6 N n r 6 s B p u z t E 6 n y 2 R n w i M 4 4 z P s q p z F r 3 g l B 2 2 - H o m p 3 B 6 6 r j B w v z x B u 5 E h _ z v C s r 9 T x z p j B w 0 m 9 G 8 q h 0 B s D y 9 _ 2 F 7 6 p s D 2 p 3 j F _ 6 1 M z z u t E 6 g w u D g l m C 1 7 8 B v q q x N p q i 8 B 0 y s B y n n s D 8 3 j z F a 5 0 3 r D s h v s D _ k m b z 2 y i C 5 9 s x N 1 9 z - B _ s k m C u v k 6 I r q u G 6 u m S m 7 8 i H j r i w D 7 6 q h B y - 8 g D t l k g C o 6 k i B p 0 s 2 P h 5 M w h z q G 9 l t s D v m 6 v I s 6 h I u p 7 n E p q - C y i y v C p 6 m j I - n m 7 B o q o _ J j 9 3 t E l 4 6 T h 6 u j B o y v 0 H 2 1 6 E y i y v C 7 s 9 7 B j q m R 1 8 4 1 J w k g D 0 q 7 W 0 p q z J 3 h r 3 B l q y O o j w E 0 q W y 3 _ w H y u - i E - 8 x H m 5 1 E q x y H 3 j 5 6 B r v 9 _ B r 1 f _ p 0 v C - 4 9 1 B n w g 4 B w B 7 1 q 3 B v j l 3 B 9 0 r k B r s w r E 3 p v v B x 9 0 5 C m 0 i z F - k t Q r v p o B p 2 p z F s r 9 T - T w k n q E 0 3 I s 4 z 8 D r g o z C l i q z F v 3 7 q B 9 s Z h 1 - y F 1 j 5 w I x i 7 s C k t k 9 G h 0 j x C v o m T u 0 r t E s 4 4 h B q 8 s j K s o 8 I o h 9 1 L 1 7 x K 1 m l g B x k p 1 C i 8 m R 0 4 j R k x 6 W y i y v C o 6 5 w F o y 1 U l 2 g 9 G - 7 h 5 B m o F k 8 v P n p t 3 B y l 7 n E _ 4 u h S w q y t E h 6 u j B n _ 2 E n 6 r h F m _ 0 k B 9 8 0 t C t g 0 5 F g h x X p 2 v F 1 u q H k 0 5 x D s r 9 T y 5 r s G 1 p x q B w r z 4 G 9 l 1 C q l 3 t E i m 6 i B 4 8 r u E n m z v C 7 s 6 I r 2 t j B s r 9 T p 3 v t E z 7 k z F s r 9 T g j r j B u g y C 5 h g 3 C 9 u g G 6 7 7 T i g j z F k q s z D h h 7 p C l 6 z t E m 3 u r D r 1 5 j B t r 9 T v p Z k x g 8 E 4 h r 3 B 9 p q 3 B 4 h r 3 B h h 0 p B 7 9 2 h E h 6 u j B w w q j B 2 w l H o 9 z W y o 6 r I t u y v C 8 j 3 l D o q r n B - w 3 u F n 2 8 v D p j 0 P 7 o r v K y B 3 n 8 T 9 u p s D 7 7 o 9 G i 7 3 U g s S i 6 M l 4 n 9 G 7 6 r j B o o i k C n i q N h k q i B n r 7 v C _ 8 y U m 3 s v D _ k 2 h B t u y v C n 5 v s D w _ q s D 9 p 0 v C o o J 0 l z Y v 5 7 3 C m g i 2 D t o q G s x _ y F _ p 0 v C 5 k v 3 B n _ v s B t 2 S s w y N q 8 r b q 8 u C 3 _ w r E 5 - w E g q w k C k 4 R 0 3 v z H i s 6 t F j y 1 H x h x D q n w r I 4 1 q 2 E m i i f i s k C x x l w C s r 9 T 2 j 8 m C 3 j i M g z w v C y i y v C u u y v C w u 6 f w k 9 y D y i y v C s q p z F 5 n u W q 3 r R s z l z F x j i - B v j x P q 4 d y h x 3 D 9 p 0 v C q h 3 a t 3 i F s 6 o 3 B r x 2 v C _ k q t E o m p 3 B 1 l 2 r I o m 0 K h j s K n p c g 4 l s D 6 q x v C 3 m q s D 0 k s C u 4 0 i B i n w v C n 7 l 3 B r 0 l K p v 9 z B j u s s D 6 6 r j B - 5 q z F _ o - z B 8 t m K k 3 q j B w 7 z Y 8 i h w B - o 4 t E p o 0 D j q q g E 7 u 4 J y z 8 T s g v _ J n i u j B & l t ; / r i n g & g t ; & l t ; / r p o l y g o n s & g t ; & l t ; r p o l y g o n s & g t ; & l t ; i d & g t ; 7 0 3 0 5 2 7 2 6 4 7 3 1 1 6 8 7 7 3 & l t ; / i d & g t ; & l t ; r i n g & g t ; v q z p j 6 r r 8 D 0 t 1 v C n m z v C q x 8 S g 8 _ u D x - 4 W h y l p C y 2 0 _ G z m _ m E 8 1 j D 0 6 y r I j i h I 9 o g m D 0 4 h Y - 4 s _ J j 0 5 f z q 2 W 6 x t s D m s 4 m B t g n H g 0 r O r 7 8 r B & l t ; / r i n g & g t ; & l t ; / r p o l y g o n s & g t ; & l t ; r p o l y g o n s & g t ; & l t ; i d & g t ; 7 0 3 0 6 2 7 9 7 3 1 2 4 3 2 5 3 8 0 & l t ; / i d & g t ; & l t ; r i n g & g t ; h n 9 4 t k w 1 g E s u 4 K p m n m E n 1 B k h 6 n D u u y v F - 9 z J k k 0 l C g 3 K m i q z F p h u Q k q g 3 C s t u n B p h s z G 8 k l 9 G w 1 3 h B 5 0 j G s - - M 2 7 m s D _ 5 w m H r m s B s 8 u B h j 5 8 B w - v q D u 2 y t E 3 t l G k 2 z 4 C k i 1 S k q s v D 9 9 d v 8 q h G y h u Y 7 3 t s K z h s E & l t ; / r i n g & g t ; & l t ; / r p o l y g o n s & g t ; & l t ; r p o l y g o n s & g t ; & l t ; i d & g t ; 7 0 3 0 6 3 0 4 8 1 3 8 5 2 2 6 2 4 5 & l t ; / i d & g t ; & l t ; r i n g & g t ; 9 j _ k 5 r h n _ D 0 y q s D h m 0 t E - g 4 v C n m p 3 B - p w 9 G x h - z C p 8 u B h 6 2 j B j g j z F 5 6 r _ B g 4 - P s - n s D k 0 t 4 B s p j 2 B n s p 3 E m 8 k B 6 g r r I - q n B r v x o H n m z v C 0 1 t I 3 g t C v t 8 l D g n 6 K 6 m x t E & l t ; / r i n g & g t ; & l t ; / r p o l y g o n s & g t ; & l t ; r p o l y g o n s & g t ; & l t ; i d & g t ; 7 0 3 0 6 3 0 5 1 5 7 4 4 9 6 4 6 1 2 & l t ; / i d & g t ; & l t ; r i n g & g t ; 6 n 6 i 9 z z i _ D k n D t i 5 f u 4 t y C 1 2 _ H z g s g C g w g P 1 r u v C 0 s 7 m B o o v i I _ p 0 v C p 0 8 I u 6 s 7 D o y l O i 0 w U m - v i B i n w v C y i y v C l - 9 w H 6 9 q F t l 2 Y y l h D 8 0 m y M k g g q F 3 h 7 C j s t 5 B 5 w o k H 1 9 x B o q g 9 G t y 3 o D 7 j B 0 y q s D u 0 y 4 B q 4 G v h c & l t ; / r i n g & g t ; & l t ; / r p o l y g o n s & g t ; & l t ; r p o l y g o n s & g t ; & l t ; i d & g t ; 7 0 3 0 6 5 7 2 1 3 2 6 1 6 7 6 5 4 8 & l t ; / i d & g t ; & l t ; r i n g & g t ; w 8 w k j v 5 q i E w 4 h _ B 1 7 v D - m O 3 y j B s r m u K o s s t E r i p E o j _ N m y j x E p r z - B 2 1 v h D u 0 r t E - 6 w t E s r 9 T 6 m x t E m 8 w F 7 7 7 l C 5 i t B 0 y s j B _ u r j B q y i t B 2 1 6 E z q _ 1 B 4 H s p 3 r I 8 l 9 i B j 9 9 3 B k 3 q j B 7 8 1 y C 6 v s S 2 i o D w 8 2 f & l t ; / r i n g & g t ; & l t ; / r p o l y g o n s & g t ; & l t ; r p o l y g o n s & g t ; & l t ; i d & g t ; 7 0 3 1 2 6 1 1 5 4 3 8 2 9 7 0 8 8 5 & l t ; / i d & g t ; & l t ; r i n g & g t ; w t 0 z 5 s 2 k 6 D 4 h r 3 B 8 y q t D h v 6 i B y l 2 g B 3 0 l m B 2 v l o F h v F x 1 J y 9 k S w - g y B v y n o E 1 l - V & l t ; / r i n g & g t ; & l t ; / r p o l y g o n s & g t ; & l t ; r p o l y g o n s & g t ; & l t ; i d & g t ; 7 0 3 1 2 6 2 7 0 0 5 7 1 1 9 7 4 4 4 & l t ; / i d & g t ; & l t ; r i n g & g t ; w i 0 7 9 g 1 k 4 D 9 6 1 d u 9 g h G i z - x k B p y n k C _ w s l G w z - u E 1 x y u B k q h 6 C 4 p y y F q n g 6 E 5 _ 6 P 9 0 1 l J 3 _ 1 N z g _ p D y t 0 g H s 8 y t D _ k x I _ 4 4 r I h 4 y u B v s M 0 t 1 v C _ k i Z s j o m C n 0 9 L w 1 u w B 7 6 r j B 9 7 E 8 r x x B p 2 p z F v q 0 8 C q z D 6 q G j y p 3 B p p 8 y E u u z B 4 q x v C o q o _ J - _ 9 4 I 7 _ u Q 4 9 r z F _ p q 3 B j w s G 0 5 g 2 D 2 0 o C 0 z l t E 7 6 r j B - g 4 v C 8 y - T 8 m K 0 r _ g D g z m 3 B g j 5 q C 4 q x 0 C z 5 8 a k 4 g t B i 9 v F 6 x g h C q 6 y v C j v _ T j j k - B o g f s n x R y i y K t q t j B 8 t 3 E x i 7 b w _ q s D o i u j B 1 2 n 3 B r _ 8 H s x k 9 B g 6 z B 8 v z B k g g W 0 y q s D r i z t E q x s 3 B 9 1 8 y F w y t 3 C s z w G _ r i _ J h z m 3 B 0 z w r G 4 8 L 0 t 1 v C 9 w _ 1 L 2 v i R _ o r n B x n m B k l g 3 E j q - o B t v y q C w 2 4 B p 3 9 T l - 0 E x 3 i k C o t v s D _ p v j B z _ n 3 B - x 0 t E t r 9 T g w j w M - r q F z y t J w 4 t z B q s s V m q 0 r I q x 2 v C n v 4 N z j 6 s B w m z r I x _ s j B o w i e g k 6 L t 4 5 Y 3 5 h i D k 7 r 9 G s j g I l h 9 2 F p m _ l F j 5 v t G k o 6 z C g 2 o F g t h U g 6 G w 4 u w B v j l 3 B x o 1 E l u 4 b n 2 5 1 L m 0 y 1 L r m i P r g x 5 B n 8 F 2 6 y k R w l h 9 B r k y x N z y _ B x o z 4 B u y z r I 2 6 j f 4 1 u D 0 k v D w r 5 J h l 4 h D 2 8 q t E _ x 0 t E g p y J j 3 w t C 8 r h - T m 4 6 T v 1 z T g 2 5 j B j v _ T p v v v H k 8 y - D 6 v m s D 7 l t x P s g n 9 G y - I - i y h L o g u C l v - w F v s x - B 4 j q m C _ 0 s q E 0 P 5 y x t E 1 6 9 z F x 3 o C w j i C 1 p v C r p j 2 B l t z l B o h p s C 2 m r 0 B 0 3 6 V n m p 3 B 6 x i g C q z j d _ p 0 v C k 7 y p C q - q D y i y v C 1 _ x t E e m r l 4 C s 3 j w B u i 3 h B s 7 j v D _ 0 q Q g - i T 7 i v p B 3 m k q B x z i z B 7 7 y R g y y 7 J 1 5 u C q n j 6 B 3 _ 0 B 5 w 5 r I w 9 i 9 G t - p j B v s k B s 1 2 9 B s - n s D w o _ 2 F z r g I 6 v m s D t s v 7 D i x j F 7 y 9 x J 5 8 v 8 L 4 d 9 p 0 v C i - C - v s q C 9 u p s D s r 9 T p y r k D s 7 v D 3 s 8 K j n h R 4 q 4 x P 4 q n 3 B l 0 z q I y B v 4 r 6 B - x y o E 5 - j 3 B l m z G 1 t q o B u 8 7 I y i y v C 6 h t O p 6 7 7 C 5 x t s D 5 6 p s D 4 4 4 v C - s j n B w w h q C 9 o 8 2 G n t 7 C x w h z F k x i I t q _ v I u o q S 9 h k 4 F _ 3 g v C g r j u E z t 1 v C t 4 - N j s 4 8 C - 6 w t E - 8 - 0 I p q t B y m n _ J w h r J j 5 7 w F v 1 k e m q z - F _ g w 1 L _ z 2 F w 8 k y K p j q C 2 m o z F - m o H n 7 4 g M 6 r m C o y 7 y F 9 l t s D 1 r k 3 B 0 x q _ J s r 9 T 0 2 7 2 D 7 1 j G h _ p 3 B g o y p F u 9 D u h u x N p i K - 2 0 g E g w q u C 7 s n 4 B m p t 3 B 0 y q s D n _ q D - o q y B 3 h r 3 B n 5 v s D r g s t E h j t W 1 q t h B z y k i B 4 y 3 5 n B 0 p s z F l 6 z t E j 1 3 h C u 4 p F p 1 9 U p 7 n I l l w s D o j 9 Q p o 5 z D 7 n _ k F s p 9 Y 4 h r 3 B u l s 3 B m i 9 Q r t 9 8 F 5 p u l B s t j m I t 6 i G - m r s H 6 r x n B w 9 - p F p 5 P 2 o t k E 1 8 r B - v o 9 G 4 r w q D r 7 m u C s n 9 J n s s t E - 4 n 9 C - - h F z y q s D k 8 u 0 B 9 h 3 l B p 9 9 9 J 8 m x t E i x y n C x g 6 L 0 z 7 O 9 j t P 4 5 n f 8 _ w v C 0 _ x t E u q 4 G g 8 r 0 D 0 6 x h E 3 v I 3 h r 3 B w _ s j B i q _ n H 8 j 5 G 1 0 g o I o _ x C 9 u p s D w 3 r 1 K s u P s b v _ P 8 j r b i m 0 t E 8 w i W x k t H s - n s D u 2 y t E _ p 0 v C g y 6 s B - m 3 s B 6 2 x 4 F w - 1 H 8 5 6 1 L z 7 k z F 4 p i X 3 4 j z G 2 q 5 b u z v l G & l t ; / r i n g & g t ; & l t ; / r p o l y g o n s & g t ; & l t ; r p o l y g o n s & g t ; & l t ; i d & g t ; 7 0 3 1 2 8 1 3 9 2 2 6 8 8 6 9 6 3 6 & l t ; / i d & g t ; & l t ; r i n g & g t ; 3 n 4 9 l 2 n h 7 D y 7 0 1 L n 4 G 1 m 8 i D o m z v C t o 6 v C _ p 0 v C 4 u z B 4 2 l _ L h D l g w 2 B 4 h r 3 B n h k 9 G o 7 k j B 4 l h 0 L _ E 9 B r o 3 w B o 4 0 D 4 h 1 v C 8 y s 9 G o 2 4 B z u i M 6 i s V v 2 t k C 7 s N q o y 1 L p 3 9 T r - 4 k E y h p L p r q j B 8 k t _ J z 8 x 5 B 9 1 _ H z s i C - 6 o U y i y v C n h S k k t 9 C 3 n 8 T g g y t B o _ 2 E u q t j B u 7 v r I 1 n t C _ j 8 r E w _ s j B 7 - s 8 B m x p B 1 q 1 _ J s - n s D 7 m x t E - 8 l G 1 x x _ B u u y v C n 3 9 G 7 9 g E o k q p E 1 k 7 I 2 w n h C 4 2 W 0 k x 1 L 4 q n 3 B x x 5 E 7 6 z x D 1 1 o M x 1 w S m m s U 9 i 8 U 6 6 r j B 3 n u t E q v v v C 3 h r 3 B - o 4 t E x 5 9 s D 5 w j C w 8 8 0 B - 4 3 C 6 u h i M 7 2 h H 7 p m I u 3 v u D t l - G 2 s t u D r 4 B y p u s D t r 9 T p 3 9 T 4 w - X g i 8 w B 1 2 x v C y p u s D t r 9 T K 1 6 t y F i 6 u j B 9 l q B _ i 7 1 C o 9 s 3 B l u g 3 B 7 i - I 4 h r 3 B i q 4 s D 8 r n i B j G 0 r u v C j 8 m w D o 5 3 t R & l t ; / r i n g & g t ; & l t ; / r p o l y g o n s & g t ; & l t ; r p o l y g o n s & g t ; & l t ; i d & g t ; 7 0 3 1 2 8 7 0 2 7 2 6 5 9 6 1 9 8 9 & l t ; / i d & g t ; & l t ; r i n g & g t ; 1 9 y 3 l s l g 7 D 3 0 x s D o m p 3 B 2 l i S 7 t B l 3 q j B o m z v C l 8 v Z v 0 y c - u 4 9 B _ u j K w y p u B h j p s D i _ h 5 B r v l I & l t ; / r i n g & g t ; & l t ; / r p o l y g o n s & g t ; & l t ; r p o l y g o n s & g t ; & l t ; i d & g t ; 7 0 3 1 3 0 0 3 9 3 2 0 4 1 8 7 1 4 1 & l t ; / i d & g t ; & l t ; r i n g & g t ; n j 8 x w x 7 v 6 D q o z 9 C 9 h - E v v 4 T 4 5 x 3 B u q t j B u u y v C 6 1 1 C l w 6 u F s q h w D x 2 2 u F & l t ; / r i n g & g t ; & l t ; / r p o l y g o n s & g t ; & l t ; r p o l y g o n s & g t ; & l t ; i d & g t ; 7 0 3 1 3 0 2 9 0 1 4 6 5 0 8 8 0 0 4 & l t ; / i d & g t ; & l t ; r i n g & g t ; 9 h 8 z r l z 9 5 D r 1 j 9 G m k M 2 j t - D 0 w h X o i r B m 4 n 9 G q x 2 v C g m v j B _ s 9 g B n u 5 v C 9 u B 5 w l 9 G v g k h C w 5 1 B 0 h j B h z m 3 B q x 2 v C z x 1 I 3 2 8 V - 8 6 n H 4 h d - - q k F y 5 k Z m 0 z h B l F i 6 1 U _ k 7 E s w C q 2 w Y _ 7 o 9 G - y w v C r g _ C k z p R 6 u 2 U w 1 3 B u g M g 6 s s D t 7 o i E y - x B 3 9 0 N t 8 h z F 1 j g K v m 1 p N g v H i j t y N g 4 z P i i r n K t p x B i y 0 H v u 2 w D x - w 5 B z 5 i 5 J 1 _ y U u 1 0 q D r n 9 7 D j 7 - N g 4 l s D y i y v C y i o 3 B j q v q D w x v C q 1 o t E i 3 m z F 9 w b y 7 t 6 F 1 5 y V x m 3 U 8 g Y n 5 - g C 3 h r 3 B v o p n B o n j R x - n g H w r 8 B t 8 h z F n m 7 V t u 3 g B 3 o 3 Y x j x P 5 6 r _ B g 7 n G l s t 3 B w _ o z F 1 - x C n x 4 5 G o 9 s 3 B x 1 t 0 B k h 2 l B l i y R q w 5 x D 7 7 7 T j k o 9 G _ p 0 v C u y x h F _ 3 g 4 C w 8 7 C 2 9 t s D y 3 k 5 D 3 q 0 F 1 0 0 e w 5 r L i k j F n k 7 B w 0 s q G w 5 r o F g 1 j _ F 5 4 4 v C j _ s q E u y z C _ p 0 v C 6 8 3 5 G 7 L 2 x 7 1 L 6 6 r j B p i g T 5 h s Y l n 4 Q n m z v C 4 h r 3 B i p v b y o 1 a y z 8 T n w i e - g H 3 h r 3 B r k y x N 7 o x s D 9 h J 9 g x h D l x 3 t E - _ 7 5 C - 7 b y 5 r 3 B o m z v C g h H g p L o 0 4 9 B o m p 3 B p 0 8 I s q r s D 7 6 r j B k 3 q j B 0 q 1 _ J w o K p _ y g E v 8 7 I u u o 3 B n w i e - j 6 L j 4 r n C j r H t t E o t w i N h j p s D j u u j B 6 6 r j B s 6 w E j r 5 _ D w o 8 i C s q 4 N 3 h r 3 B u 7 g b 5 y 4 s B s r 9 T s k m f s 8 9 n B & l t ; / r i n g & g t ; & l t ; / r p o l y g o n s & g t ; & l t ; r p o l y g o n s & g t ; & l t ; i d & g t ; 7 0 3 1 3 1 9 9 7 8 2 5 5 0 5 6 9 0 1 & l t ; / i d & g t ; & l t ; r i n g & g t ; 8 h 9 g z v m o 2 D g 3 2 1 L 5 6 j X z k Z 1 - r W j 3 m z F 3 9 t s D o 9 s 3 B p r q j B 1 2 x v C p 9 2 v C y i y v C 3 h r 3 B g z h e 2 x 5 L o t s 8 V 8 3 C 0 y q s D n _ q D - o q y B v 9 w g B 9 8 j W & l t ; / r i n g & g t ; & l t ; / r p o l y g o n s & g t ; & l t ; r p o l y g o n s & g t ; & l t ; i d & g t ; 7 0 3 1 3 7 2 8 9 2 2 5 2 1 4 3 6 2 0 & l t ; / i d & g t ; & l t ; r i n g & g t ; _ n 7 i 0 - w v 3 D o o 7 t E t q t j B 2 s 5 t E r 6 p K 9 r g H x 7 u k B p q g 9 G 9 5 u R y t 7 m B o m z v C 2 2 n 3 B 2 t 4 R 2 u p z E h 7 _ T y i o 3 B p z v K 9 5 _ r F l 4 n 9 G 7 s 6 I 7 m n p B 5 9 g B n 5 v s D t 9 w O p 4 n U _ m t E m 7 l 3 B 4 y x t E & l t ; / r i n g & g t ; & l t ; / r p o l y g o n s & g t ; & l t ; r p o l y g o n s & g t ; & l t ; i d & g t ; 7 0 3 1 4 5 9 6 1 6 2 3 1 7 8 4 4 5 2 & l t ; / i d & g t ; & l t ; r i n g & g t ; t 9 - n u 6 5 m 7 D - 9 3 _ J k l v p B h 1 6 P - i n z F 5 w i 7 C k 4 r - D h 1 - y F s n 5 G w x 5 n B t 1 4 P k _ r p B n - 8 8 G - y 2 U s z y q D & l t ; / r i n g & g t ; & l t ; / r p o l y g o n s & g t ; & l t ; r p o l y g o n s & g t ; & l t ; i d & g t ; 7 0 3 1 4 6 0 9 2 1 9 0 1 8 4 2 4 3 7 & l t ; / i d & g t ; & l t ; r i n g & g t ; 7 l o n v h k w 6 D g _ o U 4 z y T z y o z F 9 8 _ h C y w p F 9 z z x N t t v C j v v i B r i z t E j j m b z k - E t q t j B z w 5 v C n o m 1 C 1 3 1 I m g 1 2 G l f m 4 6 T u q t j B i n w v C 6 i y r I p 7 s Q w h j 3 E y 7 k z F 8 _ w v C h 6 u j B 1 5 0 G g 8 k o B s 1 8 1 L & l t ; / r i n g & g t ; & l t ; / r p o l y g o n s & g t ; & l t ; r p o l y g o n s & g t ; & l t ; i d & g t ; 7 0 3 2 1 3 5 4 3 7 9 2 5 7 4 4 6 4 4 & l t ; / i d & g t ; & l t ; r i n g & g t ; g l g y u g 9 u g E s y l 6 M _ j r 3 D h o w I p z _ 8 B 9 1 y f 2 w v v H 7 6 1 M 0 9 D 2 h 4 j G t i 7 Q 6 s 4 p D k k J g r n m S w x U 6 7 o U 8 t 9 9 K o u x t R r 2 r H 0 v o u I u 5 0 4 K u 5 0 4 K g w v 7 C y w D 1 _ x s F o j h Z m o 1 _ O 1 q D 1 p r y L q 4 F 0 0 p L x l n 5 J 0 J t g u 7 N 7 6 - n B q 6 9 c - l v F u h _ 6 R l v B t s 1 x G 9 6 k y E 4 M y s 6 h F y 7 k j C n y w g B 1 m 6 H i g s o F _ m 3 R v l w 6 H 7 6 _ t B n x 9 5 C v v - r C 4 - g z I s k 9 B z 1 v u E g 3 k l F j w s C k 4 8 r T o 5 M u i l 5 D 4 x 6 n H x _ 7 D l y 1 1 T 0 k M 9 1 t o B s - r z H t 7 w O 9 4 0 l K p 0 t 9 L 6 _ o E _ h _ _ L o u k j C 9 - j t B 0 q - d 1 5 v Q 4 6 n g G _ q i K r 0 r g H o 7 j 7 D _ v D r 2 y 5 B - 8 q j I y - k M i v q g D 1 l o x C 4 - 5 y C w l h 0 D q u F u v k D 4 k D - k - D j 9 9 J _ x 0 G k 0 - J r - l H r 2 7 B v w V m 8 y G t 8 u B i 9 R i 4 r J i j l C y 7 _ F 1 - z O k s k M t 9 i B 1 D _ i 6 B k m u C i g n d 3 g x F 8 4 u f z t t E 4 x u D m 9 0 l C h h p w B 2 g w C j 0 f 8 - - T j g 8 O h u E 7 w 1 2 G 3 v 4 F 7 1 L g j 4 - D 3 7 x B u o h I j t 0 G g i C l 8 x h B s l t Q n - 7 - C p 1 x B h x g B q y t B h _ - L n y 3 O s i l H i q 9 G 6 D z r 2 B o g q B z j j H y l y J m - c t m I q m n v C s s l Z 8 q 6 0 B p x h D i 8 5 X k s 8 F h 7 n W 8 I w 9 h D y U 3 k p B 6 0 0 5 B 0 i m S s m 2 C j 1 1 B l 0 W x t t g B i 8 h E 1 g 2 E p p 5 G h o 7 M r K 2 f u 5 3 N 0 x 6 9 B s p P h x x E q 8 1 i B r H s l t B 0 1 M k w D q s i C n 6 d q j v M 3 0 B 6 u z C F 1 m n E p k 4 B M y j M 9 p X w u r j C i u 3 N _ - 0 D 3 g u D 7 x F _ i 6 B l g V v t m D w 6 o I n n t C z 8 m B w 1 v f 7 w p H z 1 L 7 7 4 C 2 z 7 C 6 q m B h 9 2 H 4 k _ l B h i i I z 4 g B o 4 1 G 3 v v b 3 0 B r o 9 R l v n U k r G m K - o 9 E 0 w g D 9 s D 8 r N t 9 7 L 8 y 3 N y t t B h u v F 8 0 t B 9 k - H - 7 - h E 7 g l D _ 8 s C n i i I 1 6 y N z t 0 p B 1 l m E 9 x i 3 B q 7 9 M g q m L 1 i u K s x _ C x _ 6 K s 3 w D k w g D o q 4 b 5 q l D - u 7 a l u h E _ o d v s y C l 4 k I y o v B v k 9 P z 0 p C x g 2 1 E q 5 w S x 4 r z B k p 4 C 7 1 v I p 2 h D s 6 _ M 7 r m F t h x O 6 2 t H l 9 5 V _ q g E 0 i l K 7 g l Y y k u R 5 _ l B l _ l C o k P l j y C n q 5 V y 5 h X - s 4 B v j 8 H o w 8 6 B z 2 2 G g o v K n x r r B m p g _ B m s p C k _ 4 E j 1 n F k s 4 H x 6 h B z 2 t N q 0 j G x 8 z J h m w F 1 6 0 2 B 8 u 2 G 0 o y D w 5 n H 0 m _ X l _ q 5 B n _ w J q x y E 2 h 2 g B 5 k 1 3 B q v h H o _ 1 C u r i D 9 2 q R y o F x 8 h L 5 l x F s l 9 Q g 2 0 I m 8 P - - y O w w _ C p s X n h g C 4 5 o R k o 3 C x 2 k Y 0 4 - L j p g K n u w B _ w B 6 7 9 B m x h N 2 - s P p z p O _ - n Y 5 3 6 B g r l C v x 0 i B 4 m n J x 6 o G _ n n O 2 l q H k o s M t - v E g g Q i _ _ N n g o B p 8 1 G q q F o i 0 L h 8 3 O i l k Q z o h W x 6 _ P 9 n u E i 0 0 D 6 9 - B n n s D 4 8 K h _ _ D 6 2 0 E y - _ F k i q B - 6 h I h 9 v i B - r 4 E g t P y 2 H - k Q 9 r i Z k p 1 b 9 i 5 m B 4 0 t R w p 9 K x 9 L - h q E 0 2 6 D 2 o S o 1 F l 3 j E 1 v W 3 h e 1 h U K n n o B i u s E 2 1 x C q l 4 D 0 S i 8 6 Q n g D O 2 v a l q H x _ g H p 3 o F h U u 4 U _ n y B l 7 f o 4 w D n 9 2 F l g H z t p C p u o D 8 3 7 B 2 t 3 E p L 6 m x D z l u B 8 M t i s C 9 2 S 0 3 C 7 o N _ y R 2 r c 0 p P 0 r x E - 2 N g - y J m t y I r v x F p h 4 D n 5 2 B _ y l Q k 7 j C j o 9 L 6 _ g C w h C q 9 w B u u k B _ u o E 9 z j D 2 t r S u j 6 B n u k O q x 7 B g 0 9 C v w G t t n K _ 9 K 2 r J s 1 o B _ l i B x i p B y p i D l g k B 8 p g C 1 t p O x s J r k 4 B p - m B 7 1 r B 4 x z C k v b t g 5 R 7 z t K s 4 g F D h x 9 B u _ K 8 g o B 8 7 3 E w t 7 H h p q F g 4 Q z 3 c x - u H x v r R 5 6 x H s 7 2 C y 9 w B w 4 p K - 4 l J g 5 8 B w 2 8 B - 1 v L 8 - o G n g f q 9 y E x i L z q 9 D 1 v 1 B m r t D 9 i r F 8 7 Y 4 r p F 8 g 1 B 6 2 u E 9 5 2 H g 1 k E u 8 N s 3 i D v 5 s B 1 u v C z 2 7 G l n 6 E y 7 m E r s n C 0 _ P h _ M l s 3 H q 1 q k B 2 k L j y G 0 1 z C _ 8 p P u 4 m I 3 1 0 F s 5 r C q z b v p 2 L x n r I 3 - q D 3 6 4 B r i k B 8 r k J x x G q 5 3 E o h - p C w 7 l 8 D 9 w S m z w r B 9 1 4 G j _ x o F 3 2 8 I r o l G q y 1 H - 1 z D j 8 s B u h t L 6 6 s 7 B h v n 4 B 5 - I 7 n 0 R 2 5 W j i o D - 4 m B w v I 0 i g D _ _ f o q K 9 u h E _ _ 9 B z 3 t C 7 8 d x 2 t C 2 J 1 2 w C q 4 n B _ k s B x 3 i B t t m H r 5 6 c u 3 6 I s 8 o K 9 3 2 B 0 r V 1 h 8 B z 5 s B l k O 1 w t J w v a n 6 z G h y W t i E v - k E 3 _ - C i i 0 I 7 x f 5 q 4 G h 2 z E 5 z t C _ 1 8 W i 9 p B 5 5 _ E r o s T u 5 - I 1 g o g B t m 0 C m 0 x _ B o s R 4 h x D - p z F x 3 l B v _ z E y 1 n U g 0 y S r 0 _ g B 9 - 4 B s 5 r J 5 v z J w - x E L v t i q B z y k l C 4 0 r H - q j h C 8 3 p y B 0 0 O o k u F 3 k q G 1 r i C 0 m n B 4 8 s G m - H u 1 v Y t z _ 2 B 2 7 q l C n p w K _ 0 l O 0 3 2 c 6 k 6 L 0 3 p H r y 4 V m 8 l D z 9 B 6 u 3 g C m 9 K _ o w D n 3 7 j J u 4 P p h k c x s k k B m o t m C 1 n 7 V k 7 _ h B 9 x 1 0 B x D 4 4 o d 4 0 h v B g n n D 4 2 s R 4 u 7 W w 9 o U 7 k u J 1 x 6 C - 2 k S z i r I w t m _ C 1 1 j P 2 V m j m D 6 - R z t x D 2 _ 3 N v _ B 4 D p i r S 4 1 g P r 0 w k B w 9 4 d o 1 j j B h _ y B n 5 9 w B z s k L v 0 7 H 3 o j R u w M u 1 3 C h 3 U v 6 d p v n K 2 - q C l m 1 C 2 7 k C v - v C t 4 j C 9 6 n B 1 p J s n W u n g B w v j G h n 2 F 1 m F s 1 v C y k o a 3 v 1 F _ y 6 Y r 8 6 D j m k 3 C _ 8 - H 2 k k Q g v O v z j K 8 h 7 C 2 m k H 2 7 m P h 4 4 P s - l F o s z D m 3 9 P 1 1 F _ 8 Y 7 7 5 E k 5 m B 9 0 u C h K n - u M i 3 k G 6 m n B k _ q P g 0 j B - r 9 G q z o U k 8 t L o 2 x h B v w 5 b q t 8 b q _ u J 6 z o i K 6 s v J v g y z B q h 8 K 2 l t t E k 0 - z P 2 o 5 E y r g 1 R 9 4 t C 1 _ l 0 Y z 8 8 4 B 7 3 _ _ L v n u u Q j 4 H 1 1 n F w 9 k 5 g B 1 i y C r 2 0 l i B j 1 b t l x y j B g g C j 4 n r F _ i h 3 N g 5 D m r 6 0 a g t y F _ 6 u _ J x 9 l _ J g 7 u _ J j y v 7 B n t n r L w t 8 v H s 7 w n K p 6 9 h J h h m y I k n 1 i F o y g q H 2 - _ - S r 8 x z B - z u x J p q r g T 6 6 m u G 3 l 8 p D 2 - _ - S 6 l - w O 8 t y J v m y g s C - t 2 Q r t l n N 2 - _ - S _ 5 9 _ D z n x z F 2 - _ - S h o o 0 K p 3 y m B v m y g s C j y e 6 i o v D v l 3 t F q m z k T 6 7 k 6 B z 8 x l J 9 q g 2 C g 3 1 3 E l w 6 o L s _ 8 q B k 6 K r y g n V y n 9 l J _ k s v C 3 w m m V 0 w u t H 8 r p x D w _ l p I _ 5 t - C x v 5 6 F r p t 5 E 3 w m m V r 1 s u E h t s n G r y g n V x l 2 n D _ _ z 7 H w x z m V 7 j s n C s - 0 1 J r y g n V 3 y i t B o w 2 1 L w x z m V 9 j s C y - m C 7 t E 2 6 k F r 3 _ W 9 o 2 E k w q 1 B 4 4 _ o C l 6 s C 4 B y w H j 3 C n q _ Y y _ y b s 0 2 C g n 2 B j x 0 V p o i I 3 s S l 6 m R j i z 2 C 1 1 - D n y 5 p B u 7 y H p v C w g p n B y v r C 4 v i E 1 w l c j L 1 1 q Q h j m s C j 6 p G 6 v l l C 7 o v F w s 5 J o 1 t F n 8 r D 4 v 3 S 8 7 z 3 B F x 4 6 i B g 2 5 X j 3 j 5 B j v i W w s d o y 1 J 0 x n S h 8 _ q B j u o F 3 x w B t s 9 f y j w 7 D h n _ w B h - z G 4 - z e 8 1 x C 8 1 x C 1 r q C k p t h B w 8 v F q 0 k 8 B l p 7 5 B y E i 1 y H r n p t B w r r C w g l H h w 2 w F l r 2 E 5 n m g D 8 u m B 8 y 1 O s 6 y D l w x F i o 0 v D w h g U 9 3 s F u 2 s E n r 8 H i 7 _ R q s 2 o B y j z J v o O _ u x w G - 8 k B n - j g B j g g G t z u J y 2 m Z h 0 F _ u z 6 F h 9 1 L h s s C l 0 u p C 8 o C _ z 0 C 7 1 2 u C 7 p z r B h z h E w o 1 Q 9 8 w C r j n M 7 B k 9 j h J v 2 - p B 7 6 g Y 7 h 7 s D g r i 1 F 4 s i D n w t v B q 8 z N y k j Y p i r J 9 w n Q 3 m 6 p C 1 3 9 h C t r 9 D p j j P 2 n 1 H 8 z r F t q 2 E i 4 k l C o o h P 5 u B 2 0 w v B i v s g E o p 6 M g 2 o B r s n k C u w 8 1 C l - u j J 0 h W 6 r 8 9 C v s 4 8 B x k x c u 0 t 3 C 3 k 9 L x 8 O 2 6 o K 7 - q P o 9 t b s 0 o z G t 0 3 D 4 s r D s r 2 s D x p 7 r G l z x F q g j 5 D x F _ t 2 q B t o o n F r y 8 e n k 4 B 9 q j D 1 p I s h l R j m 8 M 0 4 m C - k 5 V k 5 5 E q w 7 E g o w F w 2 6 L r 5 3 D y w 5 C 1 5 h B 7 0 t S 4 q P h 7 d p j 5 D g p 4 e k g g B x _ _ B i i 7 H u x t U n n m F 2 j 5 _ F m k - G x g r p B w l q E 7 - i H 2 2 3 C t t 8 i C k y m x B t o z V 5 h 5 D r 0 q e 2 r t w C r 7 j _ B n k Q 9 w r v B h y 4 m B 3 4 y m B g 5 r - C j h n I l 3 l B 4 u k N w i n o E 5 _ m m E o 3 p X o r o s E i 6 3 P - y D u 9 j E _ 8 l E w 6 u v B m 6 g o B _ v 9 k B x r C 2 z s R z y g L 3 - g l B x q h U 7 5 o C y p s J 4 j u g C n j j 1 G p V 3 l - 4 J g v B n 2 n o N i u 2 k B i h E m k 2 9 M - 6 8 q B q r z 4 M 6 7 6 P u q Q 3 6 z j I 5 y 5 y B t i i 1 L w g D 0 x q _ J 6 2 6 z J g r l D q p 2 6 K 1 - p i C z m - 8 G t 1 t i G 1 n 6 F - p m h I 7 2 q n B 2 n l y H 6 o U 2 l 8 x D 3 j z R o t - o y I 9 t 7 t K r y w G 8 2 h q J k o y M 5 9 s x N z p u s D - 6 z W _ i m m K l 8 - v B _ g 3 4 E r n 8 w M g w _ J y 3 j l B l v r _ D 7 k 2 0 N y n n 6 C h z s _ Y q w q j I m 1 - g K 0 l 3 C 5 1 q k i G l o p n B m 3 5 q M w u m r B r 8 l m r B 8 2 8 w C m - p - J 3 m i q D h i q 9 B s y _ S z w y n G g 1 p q H q m r K y y q _ K q v 7 K 1 2 s t D 8 r h - T - 8 8 3 G t q 0 3 K 2 u 8 v B g u q j F 2 2 n v H h 1 y v B 6 z x o H v 8 4 5 B w o 7 W m 5 o j P 9 v 4 C w g 0 t P 8 3 9 e k h 1 K u 3 4 x G k u n o B v i i 3 L - m s z D i k 4 Q w 1 _ - C u v 3 v H y 5 r 3 B v l v 3 G r n g K z m - 8 G u 2 F j n q B p m 3 r E u 4 4 2 G q x z y E k l 4 o C 0 k o 9 B p t z 2 E 8 7 z Q o 8 E x p 9 o C u h 3 x k B 3 9 t s D 8 s u H - v 8 z C w p 9 o C i 3 - a n s 8 Q n y _ d 1 i j p B p 9 _ y F z g 0 e z g n S 7 _ h 5 D h z s _ Y p x _ q E y 6 h F o 8 V - 6 w t E 3 y o 2 B w 8 w U s y z r I y i y v C w m z r I 7 9 D 0 i - t B i t y 1 H 4 7 i G - 6 w t E 8 k 6 N l l _ - E _ 6 j y C 3 o h I y i y v C w o m x B q 6 x 3 E 6 4 5 7 B g 4 l m D j k 9 Y w v 4 w B z z s I v 2 y t E v u 5 s E c m 3 o s D p k 3 1 D z o m v J s - n s D 0 i n v C g h y 9 G l v z _ J i l m H u x k v K v 9 3 H l 3 6 r I 0 o o s D 0 q 9 E o s m x B 8 6 r B i j p s D s r v t E s 3 j t L 9 z B 9 m x t E 4 h 9 H r i q V m 7 - I g 9 - s E q - r w F - m 8 U u 0 r t E 6 6 r j B m h s o B y 2 8 j D n p t 3 B 9 _ m 3 B j m k G 9 n m s B 5 h 2 H s 6 y v C - 6 w t E 7 t _ e 2 n k n K x 1 4 J 3 h r 3 B 5 6 p s D 6 - x e 7 j w o B p s l B k i s o B 9 m x t E n 2 5 1 L 1 _ x t E t q t j B z w 5 v C v 2 y t E o m 7 C 8 h r 0 B l 3 q j B - 6 w t E 2 z 0 - C 3 n v E u 0 r t E j 2 n - T 0 g x M 5 t 5 F 2 2 x v C l 8 9 v C r 7 j C y i y v C 4 t y m C s q h E 2 5 0 8 G i 2 r Q h - z 9 B _ 0 s q E 0 P y i y v C h 1 3 v C z 8 v 3 B 8 l t s D - u r j B g k r q D g p x C 7 3 h C 9 i n B x 4 6 1 D 4 9 v j B l j p n D p 6 l W t _ 0 9 B q m s Q v u o 3 B o y 7 y F o 3 0 H w h h r F i w I 5 u g i G x x c t q r s D 1 z 8 T l p 3 v C r 0 B y i n o E k 1 5 I 8 _ w v C 3 n 8 T p 1 3 r I 2 w j B k 4 k 4 E n i s Q - 4 w 9 B 6 6 r j B g 2 g Y 2 m s G w 9 i 9 G 7 0 p H 0 k x 0 C k 4 i C r 9 n t D 8 x k J 7 o q r D u l s p B j 7 0 P _ m 8 a t 3 i F - r y l D t u D x y B t - j k I k l m 1 C 7 2 n D w s X 9 l t s D s u 1 V z s z K j 9 q m F 9 l t s D k k o 9 G i _ k g B 2 6 s W 2 p w j B z z R 6 6 j z M 1 k 7 I o y 7 y F u q t j B 2 r p 9 B 2 6 0 G 5 9 s x N p 9 2 v C g x q S h 2 g 6 B j v _ T w m 9 d v j r p B 4 9 v j B g 3 9 r G w i q E s z l z F 9 u p s D y i o 3 B g z 1 B 3 v y l B 1 l 2 r I - v o 9 G n m z v C y 9 r D y r s F x 3 9 0 E t 0 r t E 9 p 0 v C - v k 6 B n q q u F 7 t z l C - 1 n 4 B p 9 - D 8 w 5 V - - 9 g B g z w v C t q r s D w 0 m 9 G _ 7 z H g m z I 6 - 4 6 B m 8 0 6 E m 8 9 F s - n s D - u p n B x k 0 l D 6 5 h 9 G _ l 2 y B s v - 7 B h u m L x u 2 x B 1 n u t E p r q j B t 8 h z F x w h z F _ - z f 6 _ i n H z 1 - T v 9 s 8 G s 2 z P n r j - B 5 - t v C n t B o y l O j p 4 2 D - q 9 t E v q 4 I o r o s D p 0 6 v C g g i D o _ t z B v y 6 h B s 5 6 B x h l 7 B 7 x t s D w o o 3 B n 8 r s D o 8 n w F m 3 w C _ g w 1 L 9 s u 3 B _ u p s D n n h I v 0 8 i C p 8 m l C o r o s D t 5 3 U 5 i r r E u q t j B 6 s 4 v C u 8 7 I 0 y s j B 3 - q C 3 3 o y O 9 2 1 r B t r 9 T y p u s D x j m D q 5 _ f o h p t E r u p 4 B 1 v o u C 9 l t s D h p E 7 k 4 k D h h v 1 E g g - G w _ o z F 1 6 2 p C h g q D v W s i s p D q 1 o t E o m p 3 B 6 0 o j D n m G w - B j z m G r 8 g k H i r m 2 R 6 6 r j B r z 8 8 G w 0 m 9 G x u 4 8 C r i T s 6 y v C 6 9 u m B 8 u w g B r - m F 9 0 n H y h r d s t h 8 B 4 i 0 p B 2 s O k u u j B r v v v C p 0 8 I p x m K z z o t F l q g K h w y o D l 3 z y C 2 3 9 H p r q j B l p 2 h B 9 _ s v D 0 x q _ J 6 3 2 s B 2 8 w 9 C y i y v C 5 p - C x x 7 s F 3 g m 2 C 9 x n B g k g - B h 1 g w B 5 s p Q r p w o B 2 s g 2 R z r y 0 B l 8 k 6 B 0 y q s D 3 h r 3 B k x p i B h H l 4 n 9 G 9 x s d u z m 5 C s r 9 T o 9 9 T 0 u 5 T 8 i 7 F g s m q B j 7 r 9 G k 7 v y B - k x r B g y _ G z z u t E _ w o s C w j B 0 y o z F r v l 3 B k l w s D n y 8 u C 0 m k v F 4 j B l 3 q j B - 6 w t E 7 9 0 t E - 8 w C 8 t o r E j l u t B w 1 i s B h o n C j t m 3 B l v z _ J 4 r r q B l s 7 s G g z w v C r q r _ D z h O r v l 3 B _ i 0 4 D 5 v k v B - j 6 i E y v k p B 2 j v d g o 4 Y w g 6 - C l k 9 M h 6 u j B j j y R r 4 w m B 5 s o b 1 3 z N p m p Y 1 r x E h 9 r X o h s _ J i 2 5 B r 5 1 j K _ k 3 S 3 v m h H 0 4 q g B s g p D - 0 p p I q q m C 9 p 0 v C o q m h C _ 8 s F s z l z F s - n s D 0 i u 2 I 2 2 q B w _ o z F 0 g h v B k o y M v l j u F r o z V u g 2 M 7 n 3 5 M u 2 4 Z u g 6 k C i u m v D r p w p D u h 3 x k B t v z x C n r 7 B 8 _ w v C r x 2 v C 1 l 2 r I 6 s 4 v C j 2 g D 0 _ y p B 0 8 1 N 6 v m s D h j 8 m D u 7 p 0 C t l 7 z E 8 k 7 q C i q M _ m _ n H t 3 h M - 6 w t E 7 6 x O 4 6 v E l p - y F v l 6 3 B s n 6 i B 3 7 5 8 F 8 q p p C 2 p w j B k n m 4 D s 7 6 F n - 8 8 G 6 v s z H q r h C 3 h 4 h F h h p k D y v q L 9 p q 3 B 2 9 0 1 G 2 t 4 Y p w v B i k 8 r I l i s s D x v 1 f w 7 U q v r 7 H 3 r 5 c 4 - t 7 E _ w u Z r 8 i F n 6 6 2 F 4 u p s B 4 6 x g F t h v s D h 8 k r B 1 y 6 n C 4 9 2 o D 5 h 6 E 1 6 3 g F k z 6 p C p o l 8 B w k x 5 G 8 1 l 5 B - 6 w t E o r o s D o m p 3 B 0 - t E x k 2 O z y q s D - y G r k y H 9 g o o E n m z v C m v 4 z B p g 5 0 B u o z D t y z r I j i k 6 B r 4 o s C x o r t E _ 3 a m u z G r t k i D 6 6 r j B 3 1 i k D g m F k 6 z t E 0 v 9 D _ 8 z y C 8 k 7 b i n w v C o 9 s 3 B 9 l t s D 5 - t v C r x 2 v C 2 n w r E 3 r q J s z l z F m k g d - 1 2 5 C z m - 8 G i m 0 t E 3 6 m C n 2 Y n 6 w - I 8 r h - T t t u x N 2 z x B m 0 t 7 N o m p 3 B o m z v C 3 n 8 T 6 5 2 I p 0 0 3 B 0 h i e 6 6 5 L n 4 h i B 0 z _ U u g n 9 G q q 5 B x u g o M s s q B 5 x t s D j _ h 1 C i n 8 s B i z F t q r s D p 9 2 v C 0 k 6 H p g 9 J g z w v C h 2 5 q D r H m 5 v s D q 0 D 8 1 _ B 9 n x g B o 9 2 v C u u o 3 B k 6 q q E - Q 1 g 2 R i o i W u - 0 _ F 4 5 j B y i y v C k k 5 q E s h - G - i 3 D o m p 3 B k u u j B r 3 9 u B w y 0 q B v - u t E 7 o p q B w m s o B g 1 l - B 9 l t s D 6 v m s D 7 6 z x D l n s g B 0 2 l t J u r H h z s _ Y o i u j B w n g X i 5 u f t 8 h z F 3 h r 3 B j t 9 Q 0 v q D p r q j B t E y h t u C i k z q B _ l 2 F z y q s D 8 1 c j j g 4 D p 4 B n z 9 6 F j z g G t u y v C i 3 i X n 0 p B 6 5 h 9 G k 6 z t E l x 3 t E 6 l h b n g 5 s B 9 u p s D 0 x 5 k D h 6 N 2 n v R 9 u p s D y i o 3 B t _ 8 D y s i v G j r 1 z C 7 r w H q n w r I 3 h 1 v C 6 k Z t 8 0 C 7 n q - F z u 9 4 E g _ g B x w h z F 5 i 4 L y n 2 n C 1 r k 3 B s n z j F 4 o 4 M s r 9 T 7 s g z F q r x B - 4 j 0 C 7 6 r j B - o 8 i B n g j J k 6 p G _ 6 l Y v y - 8 G m y p B q 1 y n H 6 v m s D j p v y F k x _ I 6 s 4 v C v 2 k k F r v 6 z C r q u n B l h 4 7 D - n k t B 2 x 7 1 L l 6 z t E r x z r B x g u _ D _ p 0 v C t o v u C w y u U _ p 0 v C n s s t E l o h 7 C 6 r 5 O 1 h 5 _ J k y z v C w i u 9 G 0 j y s B g y i F 1 p w 7 H 9 _ 9 D 8 3 - K w j 2 R y 2 p T 9 p 0 v C 5 q n 3 B 8 3 j z F 0 x q _ J l 5 t t C 2 O k 2 g 9 G u 7 v r I 8 p l - B 3 w t d 7 j j h E 0 7 m M 6 i y r I h m 1 B w h l C x n g 5 F u q t j B z r u t C 7 0 x C i o k C t 7 p p C 4 m 2 9 F y i o 3 B w z - s E 6 4 - I i n w v C h j t p E 2 c u p j 9 G g _ i V 3 - j I 1 v j _ J j l 8 o B n 3 4 n C p r q j B 4 q n 3 B 7 1 q 3 B h 3 9 8 G 6 6 r j B 6 l 7 1 L 0 7 w P j s h E i n m 3 B 7 7 7 T z v p n B i s j R s k h U 4 o D x z k z G 4 h r 3 B 3 x j C x j m _ G - g w g C i y _ O q i z t E t r 9 T y p u s D 8 s 6 I z 5 8 a x s 9 E i v l U 3 w t _ J 5 4 6 I 5 5 x T s z j t D q 1 j 9 G 6 _ s W y u v B 2 u y r I j v _ T m 2 - E g w g G 4 2 q 2 G v r x - B - o c 3 t 3 t Q 7 w _ k C n i s s D g 8 6 q G n 8 g N 3 _ l E 9 1 7 l C w 2 i t H 6 v d n 5 v s D _ u r j B i n w v C 7 v _ L 0 u p w B t k X z w u w H 2 v k z F p 6 y v C t q _ L i 4 j n C 1 t 1 v C g j r j B 7 6 r j B l r m z F 0 y q s D 9 2 l 1 C m 7 g z B g x l _ Y g z D o y r z G x 4 9 9 B m r u e z 7 k z F u h 7 w B p _ - o B 3 0 n h G q 3 0 P 6 7 t t E j 5 h F 3 2 r 6 L y k 7 M q _ - 8 G o 0 2 G s p o L k y 0 i E j j 6 D s 8 h z F j v _ T 3 t p 2 B n v t C l 6 z t E t t l z F g q 7 T 5 5 8 6 G 7 _ t C 4 h r 3 B 4 9 u V v s 6 H 8 _ w v C s r 9 T - o 4 t E w 0 m 9 G n g T 4 z o s B i 1 r - I l 4 Z y i o 3 B l 3 q j B i n w v C 5 9 s x N t r v t E 1 r k 3 B y o 5 R 8 _ 6 6 B s r 9 T - 6 w t E j m s g B w 9 B o m p 3 B 2 5 h f 6 p o X - 6 w t E _ y g C m y l k B h v q 1 H l i s _ E y i y v C r k s v C z 8 o s C x 0 0 H w r x D 0 9 6 J q 7 t S 0 1 h G j 1 8 5 E v 8 7 I r n 0 n B t r u f - o p s D y 5 8 T g g _ u G w w l p B m _ j s F q l C m y p 3 B m 4 n 9 G 3 h r 3 B j u u j B 8 u 4 F o u l z K - 0 2 L q u y n F q v v v C v r q 9 G 2 t p 2 B m v t C 9 p 0 v C - w x 8 B g u t l B i j y P - v o 9 G 9 k 4 5 C w q n v B 5 q n 3 B g z w v C j 7 m i E q t H p r q j B s i u M - s _ s G _ r j z F v _ o L 2 5 0 L 6 j m N _ g 4 v C z w 5 v C 4 2 j V _ 5 v 1 B 6 6 g t B u u 0 i C 6 1 0 v C w 1 6 Q 8 9 n X o k t L v 8 z G o 9 s 3 B k i q X q _ 5 G _ 5 5 C l 8 0 o D 0 j y s B t u r b 4 h r 3 B 2 m w R l x 1 H 3 1 q 7 I i n m 3 B i 6 u j B 0 1 t I 9 z o 4 C o t 3 e h 6 u j B _ p 0 v C 2 p w j B j t 6 9 D 6 n t N o s _ y B y 4 C 2 9 t s D 4 h 1 v C z y s V 8 w w h B i g j z F j y p 3 B 5 k g D m n p n D 7 6 r j B u l s 3 B t v q B 9 s 0 q K 2 2 x v C p 6 y v C m 5 v s D n o g P 8 g p E _ 5 0 V i 9 w p C z V 7 6 r j B w z n s D x g x 2 C x l 4 G 6 6 r j B w _ B u _ t n E U q x - 2 B r r v t E k p 3 v C p 7 5 G k 3 m G _ v 3 _ D w j 8 1 L i s 0 W w _ 8 f k 6 z t E 6 2 j - B m 1 k 3 C 8 - m E 5 6 p s D h _ p 3 B _ 0 m P _ 9 n Z z n p j B i t t 9 P n 2 F g 3 U 8 m x t E i 0 m g B _ p z M i 6 t R 7 _ t p B l - f r q p z F 0 k 7 I 5 q n 3 B y k 6 t E g m E 8 v y K r k y - C v 2 y t E _ v 7 T o 9 s 3 B _ p 0 v C i w F u o u Q 7 k t _ J u u - m D 0 n I m 1 1 n E - v o 9 G t r 9 T p 1 r _ J 2 k 1 G 3 h y X z g y s D g 4 1 q H u 3 h Q n r o s D 2 l s 0 B j l k K k p 3 v C w - 8 T 3 l j V 6 h s h C 0 p 5 _ E o 9 s 3 B o j l 0 J u 5 6 0 C r 6 o 3 B x s y s D 4 h r 3 B v t 0 f r - 9 D t u t h B 8 3 j z F 4 h r 3 B q 9 g F r o j 7 B 6 o H 5 w t _ J - - - j D - v 4 X - j K - w 0 q J y p u s D 5 x l L 1 7 i G j z 0 2 F _ 4 g l B u o n t C w q y t E 4 4 6 I j v _ T 7 6 r j B j v _ T j l w s D x 9 i 9 G p m C i w n n D r 4 g S m x z z C 4 h r 3 B 0 2 4 d 9 5 9 _ B t u y v C l 6 z t E u y l o D 4 9 k f q r z M v - r n I 0 6 1 J _ p 0 v C t h v s D y u z y B _ 0 p D v l 2 4 C u n g B o 9 s 3 B g - - k B n z t 1 B m i s s D _ x 3 n C 8 q 6 L 0 m 4 1 L k 2 j C _ 0 5 3 B _ g g z F 5 g D o 8 g z B _ o x y F - v S v x 7 s B w l n j E t 5 v - F 4 v p T g v p q K _ 8 1 R 8 z 0 u h B t u y v C o h p w C 8 u s B o i y m B v m z r I n 5 v s D 2 9 t s D _ p 0 v C j 5 p g E 3 r 0 4 D 8 k 4 x B 8 h s X _ p E m 9 y h P 5 n 4 u C j t 4 e g z k Y q l _ 1 R i w G g x 9 v G z z u t E 5 6 o Q x z j J l 8 6 8 B m r m z F w u i l B 2 8 g t C k r 4 s C 7 0 l l B 5 v y F 6 l n 5 D z l _ 3 C q u 2 i E 7 z m t F h z B z h t Y z t l w B _ 6 z p F g 4 t D 0 h 5 C - x g 5 B j 8 p R x z p j B _ m _ w K 5 l - v B w q y t E 6 - k w D 1 s p h B s r 9 T 5 4 4 v C u j v v C v 9 8 O k 4 7 M 6 6 r j B t l 2 v C n _ q D - o 7 p C w 4 l C r z 3 T q 4 i U h s 2 f h 0 5 K y i o 3 B q 1 o t E 7 y i 2 E u i n y B i n m 3 B o 7 2 m E 7 h z K l j w t E k 8 4 s C 4 s _ g C y k - P r 5 0 p H - k p Q 5 4 g z F l n 0 1 C l p N 3 _ 6 4 C i n w v C x q r t D q 1 j 4 C _ x 7 v B o j 8 6 G 3 E t n t l G 7 p V h n 1 5 E m 1 i G h v w t E g u 2 n D m v n K 7 s g z F 7 8 v J 8 9 o w F 5 r l C x 3 6 m H - 3 m 9 C - v s R j t 7 S 1 z 8 t D 0 w j B l _ u _ O t t o B s q k p H 9 3 v w B - 3 _ W m q n s I j r q D z t k X s n _ m D 3 l 0 5 B 2 k i p E n 3 z 6 D u k 9 C _ 3 w r C 5 1 h u G 1 v r 9 F 7 v g 8 D 6 l 5 J 5 x - u B u l u l F r m v C w w v 1 F 3 8 v p C s n m 7 C 2 7 6 m E 2 7 s P l p q _ F u 3 g a - x 4 7 F s 2 m m E n 7 H n 8 n 3 B m w j b _ _ _ w D - 5 q Y 7 5 r H 5 n 2 m J v x y E u q k g E k - k n F u r K l - 0 K 4 - t 2 B r 8 j _ D o 2 x O g o 2 U w - h k G h k j D j m m C 0 r j q B h g t g G j 3 9 _ B - 6 5 u D 1 4 u u D q y C z j u w D j 8 7 r B _ j q C y q u q K q 0 l C 6 n k J 2 r _ q E l u v V k 7 s k B u - k g G - 6 l s D 3 8 g K 8 y j k C w j z q R 8 g 6 7 I j z r e w w y _ H r 5 g K s w s i K h g 8 B k y s E _ k u - E 5 7 8 E z i x s E n 3 o - I 2 - x g C _ n z C g t 1 t D 2 u j 8 C 2 y B i z k p L v o h t C 8 k p P s m 9 p C u 2 p 8 E j g E u w 0 t M _ 3 o B o 5 _ 5 B 8 p 5 Q 3 9 2 m D 5 v t z B x n t 2 C t h z s D 1 y _ J 2 h x N 8 h x h H 1 I q r q m D y z - J 6 o p h B v h 3 S w B _ g s f t i n c h r h z B v 1 x 4 K 3 w 4 P t x q X z _ 0 0 E v w l g B v w l g B p o t F o s p n E - 2 - o F n h w P 3 - q 7 B g u 3 f z y w 6 H k p z D 3 - x q I _ 7 0 F m s 1 f z t i 7 C 6 u 7 u B q h 6 m E s m h _ B 8 g 6 n D k n w s B y g 2 u I x n z F m h p j C l 8 5 P 6 4 8 S s 5 p 7 I _ p y g B z - l F t v w W q s m L n 5 h 8 B 2 7 t - D s 2 - X p 7 g p H o 5 p x E r r n B h 7 8 u Z 8 9 q a 9 g s p F r 7 n P - - l z B g z 9 n B 2 u k h B q j u l H s 9 2 u B y j 5 _ P 5 u 5 M u 3 u v C w o h U 9 y 6 _ B 8 m z w C 8 h 2 P k n j z B 3 3 h O p 4 _ y C t q y _ E 7 - 6 C 8 x p z B j 1 l - B 4 u k a g 7 g Q l x y x B u y t 9 C n s m S j n h d 3 _ 1 D l 9 v z H r k r K r 8 h i E 9 0 - w C t o w l B 8 s l V q x u v G u 7 j x B _ t K h m v - B 5 u 9 V y n 5 g C l t G j M t x n i G j 8 z y E 3 j 4 k H h r w l B 8 q i 3 P 8 3 9 G j j v t F u 7 j m B s 1 - s D i 9 5 u C x w l Y 0 7 m 5 G z u r V - r p B z w 4 M r r o X 4 u m r F v t m F 4 g B k g - 9 S 3 g d 7 g n n L p j 3 2 C j 8 x K 7 w s 9 V u 2 a 9 q 3 d 5 x 9 3 F h g i b i 0 x 2 M i m z G 2 z _ h N V i n z z K _ h 9 B s u i M 8 k 9 9 G k 3 7 o D t 8 q 5 B g x h v J v F y i k m B v 1 t p I h x y p B z 7 2 9 G n 7 h S u h 2 H z 9 7 q D w 7 v h B q 1 2 0 D k o 3 9 D v m y V u 1 r 7 E t 6 0 B n k 3 o I 4 p j z P s 1 y C w r 1 v B y q 1 v M 1 w C s w 4 k E k j 1 B 8 j h h D l 9 4 n L 7 p 4 X x t 3 h K n v x k B t s l m D 8 9 5 y C s _ j c 9 l - i I 4 m t 8 J 7 3 w O u z w 7 F i m n p D 6 - - B - w o a m p 2 g C 2 q p i B 0 k r 2 E h o f k 7 x l F n m u I y v k j K x q v m B v i y k B q y z l B - j r q D v 6 z 8 E 4 8 n 6 B 2 2 B _ _ - o B o m n l B h g 8 j B v k 0 L o 3 8 3 B z j 5 E t t u 2 E s 5 u V _ x q 5 G s 6 7 4 G 1 3 2 E j 3 g _ L 8 v q L 4 h 7 q I w 7 p U j 6 i G 3 4 - r C 6 5 _ x C m _ 2 6 B p 2 h g G u 8 w s M j t u D - s 3 y J 6 7 m t C j o p v C 0 0 z _ J r 8 n E v v y _ E u q k J x 9 k K s i 0 l B y s 9 2 F m 9 v r J 5 5 l m D p 9 g p B s - m l B o w u w H 7 q 4 B & l t ; / r i n g & g t ; & l t ; / r p o l y g o n s & g t ; & l t ; / r l i s t & g t ; & l t ; b b o x & g t ; M U L T I P O I N T   ( ( 2 1 . 8 0 5 8 6 6 2 5 7   5 7 . 5 1 6 1 8 ) ,   ( 2 8 . 2 0 9 9   5 9 . 6 6 9 3 9 6 2 0 5 ) ) & l t ; / b b o x & g t ; & l t ; / r e n t r y v a l u e & g t ; & l t ; / r e n t r y & g t ; & l t ; r e n t r y & g t ; & l t ; r e n t r y k e y & g t ; & l t ; l a t & g t ; 4 9 . 7 3 9 2 3 8 7 4 & l t ; / l a t & g t ; & l t ; l o n & g t ; 1 5 . 3 3 1 7 9 7 6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2 1 9 8 1 9 9 7 8 8 2 9 3 3 2 5 2 & l t ; / i d & g t ; & l t ; r i n g & g t ; z o x 8 8 4 j 8 n C q h v o B 7 2 w C 1 t n n K w s x r C t p 8 I w s j p F 6 m 0 v D - 0 j Q o s W m s k h C 0 i v z E p 3 u i C h 8 z s B g o k y C 3 8 4 I g m 4 1 B t y _ V 2 1 m k I t t 9 E p h m S t - 5 _ D z h i 9 D y t R j 0 k C _ 5 0 n X k R 5 9 w c 5 u o 1 J 1 x - Q 1 m k K 0 m j I 7 t g 7 B 5 q y m C k 8 2 K g t n q H q 4 l C v o 8 5 B 6 - q j B 3 0 2 T r r y D 1 1 k _ C i l B 3 u j h D o 8 0 a u g l j C 3 4 D - i l 6 E i h 0 _ B u 1 k s C o q 5 v B r 4 n 8 B u 3 i O v r h 5 R n 0 1 C g 2 p n B h - 8 q D - _ l r C y x n F z z _ C 8 p p v O 7 z o w B x j i J n 5 0 4 B x k k R z u g i C k 7 m K l k r 7 B 7 6 s h G 6 s u w F 7 _ t 9 B w p s N 7 p t x B l i K m 4 2 z B 5 u t K u 3 l 6 F t l g 8 B y 9 9 _ D 0 _ v j B p 9 h s B l 9 k - B t x 3 X g k 8 D g 5 7 J 6 8 5 f 2 q z u J u p l W _ 1 o d 6 9 w m B z s h f s s m X t p 2 2 G w y z 6 C 2 j H w k n 9 D g 2 m O 7 v 9 w B q 5 9 M 9 x n C j v 8 v E _ t r 2 D n 2 B l 0 7 o E l 5 9 r C q 3 7 E 9 y w 9 G q 1 z b j l - W 3 m s z B n 8 s F 1 j x J s 0 y E 9 2 n i B y g w X r l 5 H _ 4 F k n e h j w 4 G j 1 6 p C y g 3 D h s 9 - B 3 9 m w D 8 g p B v j n D i o 1 I _ w j J i 9 3 0 C m n u U s k g H q o x Z 4 5 I y 9 6 a 9 9 7 5 B v h k F y r r l K m x 9 C 6 n j s D 9 y r w E t 9 h B u g n y F m _ 8 Y 8 4 v h B o k k 6 H t g 3 Q _ w t F w r m Z k 3 r t B o Q l k 1 S i i k l B l k 2 x D _ l n b u 8 7 i B 6 n 1 R j w u v B 2 o s B x o m p B r 9 j x B n z l s F 9 _ x D n 6 3 2 E 6 k p x B 4 q j v C n o s O m j - m F t v i m D 7 i x J s x 9 Q 5 z i i B v l y - D z 3 j H _ 9 N i j y U r s 2 H - n m g C 9 1 k z C k o j J t 1 x z B q 5 9 v K m 3 v C v m 6 g D w m 4 9 G w q _ B g 5 q h C q i g p E l o 5 B 6 4 - e o 6 j 8 B 2 J r t w W g 2 6 3 B 9 v j 2 B 2 z Z 6 i z J 0 s y s C _ 9 v M p t g b n n h L z - 8 n I u w y I h _ _ y C - h q 0 B 7 x g Y p l u 6 C j 4 z u B 2 p g p B k v x N 4 i q I 5 q x M g 2 o N 9 g o t G 7 5 w C w p p 1 B 8 3 v M h 6 s f z 3 g N _ 5 4 H w 8 F k 0 g _ I 3 2 C n g 7 i H y x o g B s j p X p z 6 4 C j l x _ D t 8 n C m 3 4 C y 0 - i B 4 r i 5 B 9 1 0 0 B m z 8 C 0 - l g J o 6 g E 1 3 4 Z y n 1 j B u _ - q C 3 - 4 o B s q i H q q i H 0 k v p F l g u I q t j 9 L u q 6 B q u l m B 6 0 - G x y 1 - B 4 j 2 V g y _ L v g 5 L u v z B m x 8 7 F l y j E u 4 9 0 E o y 4 1 B k z 6 x F n v 5 0 B j y q l B z k 7 W - 7 u 1 C 2 t 6 O z p r K g w p M q 8 p C g q s k C 7 k m x B s n 5 - C 2 l 8 i C 5 i 8 5 B m q t l B 3 5 w j E 2 1 7 l E 5 h - j D h 8 - H x 2 h 2 E - i K - g _ i F z d l 5 h r I 3 s 5 C p i r t B r k k M g g j t E o 8 z g B s y 6 F p i z 1 M _ 4 t Q y _ t 3 B h J v r 7 1 F h x h p C z p 9 L n n v n E i 7 p 4 C - L 6 x m - N g x L g 0 p 1 M j j u J s 2 u s H s l k J 6 3 x m E - 0 m _ D 1 o m B - s 3 S _ w 4 3 H i i T t p h m E 0 3 6 p I q 1 k Y w z _ E 4 g u 0 B y x 5 t C y u 8 S v 9 9 u G 0 7 n g B w u k h B - 3 n p G w 2 n p J j r u J i w s v H 5 5 h 0 B v z 9 j D 2 n G n g _ j K 1 n u 4 C z 7 r p B r 5 l J 0 y w j B 2 r l 8 D _ 7 y O m m z i B q l y C 9 0 m F v 4 x - B 1 2 n H 2 2 w H _ x j B 7 4 3 a n i 0 _ G u o g E j x z O v j n z D 7 _ 8 I 3 x 7 x B 7 - 3 9 B s 4 1 8 B l g h i D i m 6 w B h i 4 k B _ s u V z 9 o 4 C l 5 T n 7 r t C 7 m 8 c v 0 p w B - 9 t S _ 0 z i E 9 v H t p u B g q t l B 7 8 _ v B 8 4 l c j 3 y U x _ w R 1 7 i s B k g o 1 L 2 - _ z C y u t x J 4 N r r 4 B _ 4 1 P p 5 9 N 3 3 x c 3 i j s B v 2 w 0 E h 1 j - T 0 g 5 B p v T r y 7 s O 1 v g v P l p t F 0 t 5 k K 5 v 2 N x h r o G 4 3 u d m m m 5 E v v 9 k K y y l i B u x n 6 B m 6 r m B r s n 6 C 9 x j n D v v w U 6 5 8 D j g 1 p E 7 k r - E q 3 8 m B j l - j C 4 7 m 9 D 7 T o s _ s C 9 1 0 - C k 3 r D - 8 7 u O j o 6 N _ z 6 L v u 1 u H r h v Q 2 h r B r n k i B 2 r 4 L k j u 8 E 7 5 h O 0 y - X t z l 4 B 3 w 8 v E v n 6 z B 9 2 l d u w v z I z z q C g g 1 v F 9 j 4 B m 7 m x K 6 s 2 R j 0 t u C 2 4 p t I q o 9 i B h l 4 1 C 1 w 7 y D 4 1 w 7 F p l g j B t w 6 - H 9 z 8 e j u p t B j j v z D 2 m 6 y C z Y j r u n B n 6 7 m O v 2 h H g h 3 8 H - s p O r x _ r D m 3 q R 8 v 1 9 C s 7 3 E j 6 4 v C j k z j D 7 O x 5 m r B _ s 4 k E p r _ U i p x B u k 8 _ G j w j q I t 3 v C x u 1 J x - 5 l E h i _ H 7 w w Z i s 2 F 5 - 5 j B w s m 3 B h 0 h h B y i p 4 G h j m C 7 x u w D t o s y C n i n 1 B k r o 6 B j i x z C 7 _ x G 7 9 z f 0 s w a - u r l C 2 7 1 E 1 m g R r w 4 O - 8 m 4 F 5 9 8 I _ t h 8 E p q 7 a m 9 5 y B 8 v o G 4 y l p K 1 3 u L k o v k H u 9 K 9 i g z G - v K j l 5 N q 7 l j G i 8 u B 9 3 h I m 4 v Z j - f x 9 3 P l 4 s q C x i w n E s o 1 S 6 6 t I n l 9 u B j s 5 J u i t q B g 4 8 V o - o k B o l 1 B v u h _ H 1 6 h R 7 p w n F u m 7 x B - 1 H n h 2 5 D 4 o 2 l D w 4 4 i B 5 k j k L i z y H 6 2 g w S 7 p 5 T o r h 6 C x v r o D 7 j _ 4 H r x j 2 B s z 7 C k m y r H 4 y r C 3 t 1 z F z 8 v 3 B r _ t 4 K g 2 o G 1 n w t D 8 q s m K k z t w O _ 5 _ v B j 5 z D j 8 k 5 a i 7 7 E 6 j u 7 a y 6 - G 8 1 j G l t n u a 2 t - J l z k C q 2 k 8 T j y s x E 4 p j q D z 6 - p B 4 p n n E n 3 q y F 8 v 5 o D g z n 0 E m s i D m x m 2 H w 3 y r C x w j n E _ x w j D 9 q Z x t 3 r C u i 4 - D n 6 s h B v j w l I p 0 i I o w n s L u l q B 1 o j t C u 4 k j F w z 3 6 B n o _ N _ 0 w y I v 0 - h C k y B s q s g E s x w 1 I z h n a m 5 1 o I - l 5 2 B 4 o s M v i s n D g p u n F 3 i x H 7 z w v L y 1 7 t B n j i 5 C p w g s C h p r M u x j _ F p _ 5 u B 5 v 8 a p 3 i l H 1 k t r B z k 6 u D w l 3 5 C y u _ D k y 8 q K z p t I 0 g 9 9 I i 4 y J z 9 0 y I s 2 s E y i 2 B 4 q 5 k B 2 o 6 u C 0 n 0 p C p h r i E i h o u C i 2 t 6 D 5 k o 7 B - s t v F 4 j s 0 B 8 h 3 5 F x h 0 R 9 l t f 4 x g l N p 9 3 Z 8 z u x G v x 7 k F x r m q B 7 x g 0 H 2 t L w - g 4 F 9 3 9 2 C j j k s F r h y - M p g 5 G s z q j W r v n j B h o 4 q E - z m s C j z 5 q B t 0 1 C v _ 6 y O n n 0 G _ 5 m 1 M g 7 9 O 9 2 4 E k z k l I w 1 k j D 8 l x v B 0 h 7 H 1 h j x F p t 7 s B k 9 u j B j 9 4 9 F r h y - M m u 4 D 7 o 2 k B i x 6 w H 4 t 1 4 R o z q E z 4 q h H 6 _ w E y r 7 l H - n 7 j t B 4 m v D m y U j i D - 5 q 0 J l m n r B 2 v w l R 4 r m i B g n h u J j y v 9 C x 8 4 s H 9 w y C 1 k 3 i C 9 v w w B _ m w 9 F 6 z z S 6 y _ s B 1 q l k H p - u w D - m _ K p o z w H 7 8 q g J k q d 6 o q 9 C z 6 p g J 5 n y L o 5 o 5 G n j w I o 1 z v J 0 3 8 s J k 4 o N 4 u w L o r t n M s o 6 k P - g m C 7 n u 7 L z 3 z F 0 q v p F j _ j u C t u t g C w k q x H 1 p h q C l z x a 8 2 9 z M 9 w 1 M q h n J k z 4 n H o r r C t 7 y p E 4 3 0 I 0 v p R 0 _ k 8 K 8 - r I l 6 6 j K m 5 l o D D s _ q u K 5 i 1 h F i 7 p g C _ l s q O - i g M i k m t F o l i s K 6 6 l g H r z 4 s C u 4 x r F 0 4 q m B 0 0 2 5 F k v g J j y r E y v p 9 D _ r l a 7 n u - H u r 7 I 5 m s n J z 0 2 e l 1 j 8 E 9 n y p B 4 p y s K j 4 h 6 B 1 3 6 n E p 5 i - G _ 1 u c s w i t D _ 1 - k D v l 8 H n w l - D 0 k q 1 C z w 4 r L t p 0 J 2 o w r B o 0 n r E r q - O j r t j N z y o D 3 g 5 D u w 7 J k k o e 0 z G x z m W w 9 o x B 8 n t L m s s g B x 1 r u B 0 6 3 C x y i 5 B o j - V p s m t E s z g i C k x 8 G v h q 8 D x l j u B o 3 r K 5 6 y I x 2 _ H n 6 x t C w w 0 Z o i t 2 B j v 5 v F 3 y w C x m x 5 D 6 m o o E t g x G 4 r 9 3 C g - n 1 B v 6 M q 8 v h C g p i L 1 l o i E t v _ B 9 l i g B y y q y F 1 y H 5 4 9 r F _ 1 g B 7 s 2 m B r 5 p B r r 6 F i z 8 5 E m o 4 u C y - o J t l x z F 3 r G t y 7 p D 2 s i m B u - s O j z 2 z B o - j k B x w 1 e u q n B - v q e 4 i q l F l s g B h v i h B w 4 k J q 6 l k D x _ q H v - t w B - i i r C j _ w M r t _ j J i l V o p q s B 4 9 n b i 1 9 h D q r u x B l 2 z t H o - u _ C j s 3 p C k u q k C 4 r 0 3 D 2 t j y a l O j 0 y B q p p s D 0 _ n 1 D u s q s B - p D g 1 2 - D 8 p 0 x D y g x v B j n 3 w B n w s o B s _ 8 b l 4 r o C w 5 y Q _ p 7 O p g x u C u - w V _ r 1 q B y t y U 9 s p 4 E _ m y 8 D - x m t D 2 8 8 j E o k 6 I 4 y - P 9 n x B k - 3 B 8 2 C g 7 1 9 B y m g D v r t s C j p r S 7 n P y z u J 3 - 9 6 C s p u j E p w 0 v C i z z O y 5 8 q G x 6 9 E n 3 w k L 7 v i B _ 7 h v S z l n C 3 q 9 7 D h r 6 j D 6 t x c 7 q n h I t 2 p F y r n 4 J u u H v 8 8 1 K 0 y _ T m j w g G 6 s u K u _ 1 C o 9 y 3 D 9 p f 4 - 2 H o 5 6 x F r 1 o r B 5 - n C p m h B g s v 1 D 1 y v z B q 1 o Z p 2 7 E 8 8 4 p B 5 5 1 t F k _ _ K y m 3 S t u x k N - l t o C 2 j f 4 U 4 0 y w D w p o 4 B w w - 5 G h p 6 F 0 3 g M _ k j y D x 0 s E 1 G m j n m B 4 n j U u h x j C 9 h 7 4 B q r v H 5 s r n C 5 6 x F x z 5 8 C q n o i C l 0 z h C 3 y 9 G x l r 3 B s y g x E 7 q l C u q z m C k x 6 a - j t B g v 8 - C 7 6 2 u B w w 4 e _ Y j v V w x l k B s w - n C u k q m C 5 v 4 C n j u v C o _ y q I 4 z 0 G g q 7 Y 9 v - C 3 1 m - B n w _ V p 0 k b l 5 j 4 B z 8 2 K g h e i l j 4 B g w w E o 3 v Q z t o k B 7 g r p K h w n O g 4 o 9 I 7 x s J 0 7 a y 3 5 z B - g i 3 C 2 6 m Q y 6 7 s B i p B o 3 o _ F r t q a 5 - 4 Z r l k F 5 q _ G i x o E 3 t q F 9 2 1 u C h h 8 y C y v y c s y 3 f - u o K p h i p B y x v 7 B - 0 6 D 2 6 s p B 8 4 v l B s 7 1 g B m k 6 o G g - e i l b 0 5 7 l C s t q 8 C h u 2 V 8 8 k B z q g 9 C s g z Q v j k 5 C k g w O v o j 3 I 9 n j v C i 0 v _ E l w p D p 7 q - D o 7 9 J k _ 9 p I 8 x 7 G 3 6 o P q k - _ B 3 v v n B v _ 3 c p 1 p j G u 8 k C w 6 r 6 B j 7 k w F g u 2 4 B l 8 m 0 B k 5 9 8 C k 5 D 7 8 l o G 3 o n q E 9 _ j O x 0 4 G k i l C l - q n H v h t 9 B 0 i m T g z p O p k 5 B 4 m 9 a 9 q - Y r 7 k x C x y k d v 5 - 6 C m q i M h 8 w j B 2 2 s L _ k p T _ - 8 H 3 5 0 N s t p v H u 7 _ 4 B v w t E 1 - r G 1 i u G 5 s g a 7 4 q r I 8 4 k X x z 9 u F 3 4 x Y q _ g 0 B j 8 v K - z p a s p n g C v 2 1 h B o 2 - j K r 2 k B m l o U t h 1 d g 9 7 s O 3 g 1 t B i h q y B g - p k C w 5 o T h p k _ B 7 _ 5 v B q - v j B i w l C 1 2 4 o B l y p q C j p v t D x r u o F - m 5 6 B - k 0 E 4 2 n g F 5 l h s B i o 6 9 B u r s z C z n 2 W x r 4 O 5 j h 0 E 8 q p P y 7 v B v 2 r a n h y h B 8 m o u B m l v x B i 6 r w D t j B v 1 8 a k 6 l 2 H 8 3 u E i z 1 G 0 5 u 6 B _ y u l E 3 4 5 D l o g _ C 7 t P x 8 9 u I _ t g _ B j v h C t j j E h n g 7 C 4 s v m C i w 7 B v 6 m V o i m 0 G v 5 j _ D 6 7 q f k k B r s l j C k m j 0 F r p S n n 2 3 K y m 6 z C w t _ C j 1 7 _ B 1 w s m G 7 x n F - g 9 q B s 5 v d x 1 p s J s o - o C 5 k h Z k k g j G q 2 n I _ s 8 7 H 6 u l h C u F 4 _ z w E - _ 3 y C o n u J j z p - B _ q m r B _ i n Y 2 1 l O 7 5 s 9 B z g 4 E - t n n C - v - B _ 6 y B m 3 n 4 E 9 i w 1 B z j 6 3 J o 0 6 B n _ _ 5 K t v v I n 4 3 6 I y 0 v 2 D 6 g l o C 7 2 i v C h 4 m m C 0 _ n l E o u J 8 - Q p i p v D 6 2 y S r s v D u q F j h l h C z l x S x k 6 b r 0 u 1 E 5 j o z B 8 2 - C 0 l s Y g z g D 4 3 l K v n g d 3 i t 4 B n i h L z z 7 Z k x o m B u 1 f 2 0 5 3 F g 5 0 s B 7 w 9 n E 9 s o x B p 8 r K v s o V 5 q i k C x 7 y K s k g R w 8 x B 4 n j y B 7 5 r w D 4 s j m B m 9 7 p C m q 1 v G p z h E r g i 5 E 4 n j y B 2 s o j C j g w B 2 g 1 q D 0 0 m B - 6 6 C u 5 p i C 3 _ _ E h w r t F l 1 _ q B 2 x 2 4 B p _ 6 U 8 u u 6 C v w i t E 4 p s p J 6 2 g M q z o y I y 4 s R z s z u U l u - _ F k o t q E m u p C u o 7 t T 3 1 E z 2 j z C 3 s q w J v o u K i 9 r 3 C g 0 r m B u 0 s 2 B y 2 8 O 6 t j r C r 4 g Z r 4 5 F w j r V 7 k k c k z 2 N s h _ C p v a l l i k D u l k t B l 3 p v B 9 n N 0 n r l C s 6 v x E n n u U t n 5 1 B y 5 k R 7 p 4 Z h k 5 k E w n j N 8 4 t m F 5 _ p h B z o 5 b q - 2 b _ z 9 8 C l 7 w D s z o 5 C l 1 Y s q Z k q o I v g j l D r s x D 6 9 8 _ D 5 y g x D n l 5 z G m m g P _ u y 7 N 5 x m G n 1 h G 7 o 1 3 K 5 6 q T g l 7 i H 6 q g P t 4 j - B r r j m E z 2 v B 3 j w F v l r s F l s n x E p 2 t G n 6 B t 6 m k V g w u t B y v i R o 1 8 i C 8 h h x L h 4 z j B r 4 h 7 D t i g E 6 z v i G y 8 o k C x q g D v r 4 h E p s y D t k g _ H 6 1 N s 8 m h B 8 j 0 i B i 2 p 3 F - 4 j W y x v D k j 5 g M z 1 - P 5 8 2 h K w u s 8 F x n v m B y z x f x i - K y - g w I m k x F l w r 8 E 2 v 9 B 0 s _ 3 B - _ 4 t B q z w h B z l 7 B g p z h P x y 7 C _ n o s B z x i _ B k j p S 6 u 9 _ B i 0 - h I q r u B v z 0 c k q 3 s B 2 1 4 h F 7 q p 4 B _ 3 2 B - v 8 h D 4 6 u 0 B 4 y w C y t 8 k B 2 s 8 4 D z q 6 G q l p m J s - I 8 i 7 - D 4 9 9 h C 1 h 0 k C r s g z F l q t D - p 3 t C t 5 y D 3 y s w B r z i x G 1 8 r D t 2 y r B p - l W u 1 h H l j 4 H j 0 4 p D 2 x W 3 8 o h D 7 g w 0 C j u 3 j D 9 4 o K t k l H h q g x G 6 5 3 1 F l 5 6 t B k m C p w v j P o j x K - z s w B 4 9 9 _ B 3 r t l F 7 - j D 4 u t y L v 5 8 W 4 z 7 s D u i w z G k g s o B u 6 i i B m - B 6 h h j D r 0 o w C 6 4 s W j k r m M n 2 o C _ 5 j p G 7 r n L 9 x 6 k K 2 g w Q p 4 - x C t z n Z n q y h L 1 0 g V w v t e 3 o B t 1 o 8 C k l h M _ 7 t n N - 9 _ M w j 6 D 5 l k L o 8 5 1 E q 2 7 6 B v 8 - a o w g 0 D 1 u 3 w B j m F p 4 _ m E l q s W u k v f s 4 x 1 C g t k N j u t x F t 9 r Z 5 o t i B z s _ H n m p 7 E k x p s C 6 i o 1 C 2 r m F 4 p y k C 6 t w 9 D z k _ o B q 7 x K - _ p n C l s t l B 8 2 7 1 C 6 3 3 C r t 3 2 B j y x f w - k x P 2 k 0 I 2 i v J p v t N 2 n 4 w F _ i s D q 9 - 2 B h - l p D w 1 8 I 3 7 m o J 0 o p j C z j j F h 0 5 r D v i x 5 C k z p P 1 6 p S 1 u x u F 3 p n t C k 5 - 2 C 7 9 x i D _ 0 x n H 2 l o J 7 y m v U l s q H g 3 8 z D i 2 g j C w 7 j f t 8 i C g k y R u s w s B 4 0 j f q l p p C 2 s r z C 1 _ w F - 6 6 y C h l g H t y _ i B 8 0 j n C - 3 0 t B h k 6 C t i w l H 8 y q i B h j 3 y D p n l i C v _ q o D u x h i C i 9 1 P n _ i y B u x h i C x h 4 Z 0 - o L h 8 p Q k u 7 x C 8 i u - C s k - d z 6 n P m 7 v j B g 1 9 u B 8 z v K g w m F x 2 p M 8 v w r B 7 o 5 H 5 n n T x l 2 r C 4 2 j l E y 5 K o q s _ N l 5 s B l o l l D n S - n u Q l k 8 w B m o u B 3 v i V 2 6 F 9 k h i D 0 m t - F m k y m B k 7 g t G 8 _ 2 D g h w i H 4 z 2 k D g u i 4 B 0 o h B 0 r y l M g v a 7 q 8 k D n i x F h 2 j K x y 7 o E 0 7 3 - C r j v v C m Q k o k t C - q x a 2 u o k B 9 q g G 7 _ u 0 H x 3 h F 0 i z - B x x z o B i r u B m g 6 l J k j 3 B 9 i p 5 H 6 s 1 m B k x p s B 7 s m p O t 9 q o B t n m M 0 2 m k M j u y 1 B 1 u o r G g _ y C _ - 9 9 F y p t F o r v r G 1 j t y B 9 2 m l B g u k p G - o l C 5 z k 1 F 1 i t M p 3 3 v G r x 2 O i 1 _ T 5 y 8 o C n - g 0 D 4 g c 3 h j q B 1 0 - k B v o _ 2 G 7 - l T n u t w B 1 2 v x B 0 x j R t _ l 7 C _ w n p C i x s q B m _ - 9 H - 6 r v B m 8 8 u D q t 4 J h i 0 2 E u s g G 1 8 4 i B t n 9 z B q h o _ B - h 6 d q t j 2 C q 5 h D s 6 z I n v i z B j s z 2 I 3 w l R 6 1 y Z p s v w F 2 i j m G r k w C 3 - w L x 1 p u C 1 1 6 w B u o y g D j 1 _ R n i x r F m 3 2 7 C - j 7 M _ z 9 1 E o 1 o R w q w l B h v i Z g 2 i n F 8 j w C i k x D t _ - 1 J 7 5 V m j w M 5 9 6 O 8 u u q E 9 r 6 K g g y 8 B 8 g 9 1 G h h x 5 B x 8 l W n 8 g E 2 w 3 m E t 2 i c l 4 w 4 B 1 k w _ C 0 z 3 O _ v t h D u 8 t i C v v i K - 1 v 2 N l B 9 _ o u C s l 4 x G z t m K r m i y B v l k o C t 3 x z Q 2 l 3 S l 3 t H m o F 7 t u w B v q p m I k 9 w Z 2 6 g W 9 p q x E h r W 1 9 k v B t l g 6 B 2 s i y B 2 p Q y g 6 W i u j 2 B l p 1 t D y 7 8 N s i 8 H 3 6 0 3 B s 2 6 m C v s 7 B i 4 5 _ D 0 l l 9 C p t s S l s 9 j C o 2 z h E q t 3 z C 2 h u i E 0 w 9 R 5 2 7 H l l g p B 1 - 0 3 B z n k C h _ g h D 7 8 j l E k x q l C h 8 _ 1 C j 8 j 7 F g 8 l n C n - r z D 1 t q R h b 0 4 g q E z z i v B s 4 g s B p u 9 r B 0 5 y C 0 - 2 b q 1 K j w n 7 E v k - k B w q q F 8 n m 9 B q j h p H 5 9 w F o z n U 4 y v k E s x v F p 2 l W 1 i v q K I v l 5 r B k k 7 B g m u n D 6 z r 7 F 8 L 1 p 0 d s t 5 q B z s 3 4 D 6 u j R t - - s B 9 n _ E 6 - 5 y D z w 6 u F v u g E u u o y B 0 s i G i n 8 5 B x 2 3 V m t O 3 5 q j B _ p B g j y W v o l _ B z k 0 g C l 2 7 R w t v 6 D g 1 9 k C m z i D _ m j 9 P t 8 B l 0 m T 9 t x z B 0 w l u K 1 g 4 m F _ q y 3 C - i n Z 0 2 v C _ z 8 t J i 1 q 0 B o s 8 y D z p r m D 3 0 r U 8 x t T 1 y 2 6 C q q o j B h p s g C 0 _ - y D - 5 2 G o q s B - r w 3 N z v s n D x D y h x E y u 0 C 3 z 4 s D n g o g B m m 9 a y v 9 n B 1 r W p 5 8 3 B n m I 8 j g w J p 4 O 5 x o 2 B 0 8 v y F w y 8 B w 6 m a j i 4 c q 6 q n O j o v x B h 7 6 Z 8 p 1 s B n - s 8 B t k 6 C v q g 6 B r p z 8 C t 6 n 3 D w 7 5 8 B v _ k o D v - 9 u E j n v 5 B _ y p S 7 h x q E x g w P k j u L 7 g 2 M 1 1 y K s 5 j g B o _ _ i I o h 5 h G r 9 g E n p i Z h - p M k o b z u G k q v n F m r 7 W h m t N 0 z u r G 2 4 k Z z h 3 f q q o 1 C q x 2 S g n v l B _ 3 v R y 9 7 5 H v g 9 f l r x K 2 _ u K 5 n 7 X 3 v h B _ _ r Q l x u L 9 3 6 w H k u w R n y j L - 1 y G 7 r u C 5 l u r K k 6 n I m _ h 7 I n 5 w n C u 9 p x E g s 3 W 0 _ 5 B 4 5 r p C o - l p D 6 s h B n o 0 2 B n 7 q 7 B 2 4 x y C 6 q 0 w C m h 2 N h 1 y 1 C i u 1 i C h 4 6 p G 1 s 0 7 B 1 z x C i - z 6 D i k g h B o r h E - w i j B 6 9 F j o n 2 K 6 r 1 C y p 1 D 8 m u v G n 8 1 m C u 3 v k D 6 - x M 4 p 6 z B p s 9 l C w 0 _ W s 4 u z C z 0 3 W i g 5 F 4 p 0 m C p z j O l 3 _ 6 B - y h g N 8 m u B p x p t K m v j P t y z d o y n h C 3 2 t 3 B 1 3 4 W y 0 q g B r u 3 q C k q 5 n B 8 p l c t z s J w y l _ D s x u f l t - r B s w m - B 9 7 k U 0 7 q 2 I n _ S n i - 3 C k 5 e m 5 9 o J 4 2 i W z l B m v H k 1 o s C w 1 w B 5 y l 8 D w p Q k 4 h F r _ 2 D - q _ O 3 t k k D q j 1 l E m i 4 X v o 4 1 E 6 1 s W r v t D y v 9 d t v w I w n o j B l y 5 c r t r 9 C i h z X p h k 4 D j n x x B p h 8 7 C u 5 j 6 B z 3 0 Q g 0 q u B 7 7 9 7 B k _ n v B j r n t B z 6 q a j o _ Q y 6 l T 0 r y l B s q p o B i 6 4 4 G s 4 g D q B u 7 t Y n 4 q 9 E 7 u h q C j 2 r B m h w S 3 r i y G k h l C p 7 7 L - n 1 9 D y p i J g 8 l c s n v F 1 h r 9 G 2 6 8 E 6 j m 8 G s 6 g y B 2 n y q C - 4 g x D 1 w V r l - 6 B y m 6 O p h n Q 4 u u W 4 6 r s F p 2 q w G 4 o j j C u s 2 J l g _ n C l 4 - M 8 9 8 I r w g C 0 t j _ B r o h I 6 i 7 C 8 h _ k B x _ r o C r z 5 S x x 1 m D g r n D r o k 1 C 6 1 i w I 2 s m V n u v n B k 9 2 W k l l f - j 3 K p z u V i m o X w u h m C 3 l g w B s q y M s 3 3 C o k q E r h 9 w B 2 0 v j B x n y 8 C x y d 0 n k 0 C y u I j y u c n 7 k j D q d 5 w r z C 5 r 6 y B 6 r 2 N 1 q m K j - p o H i z m c p 7 t L t 9 s k B y 7 g 0 F y 5 7 5 C v y 3 1 E i 9 4 n B n o s o E u t 0 F 9 n _ u I v - _ O n 8 8 V h 8 i C 5 u - X r _ 9 z E l 3 2 5 C 5 s t c n m i X 3 5 g 9 G k 4 B 7 _ 4 o H 0 n 4 u B 0 I 6 q 4 x C 0 m u m D 8 j 1 7 C t x p D 3 7 i O 7 1 6 7 B x l j J r 2 g D o 8 o l B p k - J 1 s y F t p m u E 9 8 7 7 B w v 9 B 9 w l D x v w h D _ o s n C m I u 0 m v B x s q v C i D q h - 1 C t x w r E 1 o 9 I u i I g t z 1 C x 4 2 2 E m n 7 f 7 m 5 h D 3 z 1 q C - m l P p x 4 D w m p t C 9 l 7 j B l 2 s E g g j g B t j D m j 2 1 C y 4 _ o B x s l I x h 8 c 7 u 6 J x 5 4 v C w 9 8 h E k k k g E 3 0 3 4 C u g u q K 1 w v C k t i g B o m 8 h B y 5 0 K 7 _ g I y g 1 w C y 3 o l B v w 7 C r x 4 i B s 2 k K t 6 s w B 6 - u 1 C 1 - j d w 7 - 5 D 1 z 6 h B q l t X x p 2 q F 2 4 4 n B 4 9 m p C 3 4 p u D 7 0 z a k p 0 t C n h n l C z 7 j - B 6 6 - 7 D 6 l s O v 2 r y B u x 8 q F z r B n n 8 o B _ k o F v q l g B s k o m B p 9 4 z H 2 5 c p 5 5 7 C 7 g 2 k E m j 7 k E 6 5 g 4 G - u k W s 3 0 _ C k i h n E x i p P u n v 8 B l 6 r 1 E 2 s z u F 4 n u l B i n j D i l _ p I s z 2 y B p l w G 8 - 4 p C 3 p 1 2 B 3 r 9 u B l b r - 7 w B x g 8 p B 5 3 i j C j _ 2 m C 7 5 p V 2 x k _ C w u n C 4 4 p 0 C r x 3 z D k 6 k S n x 8 x C m w o w F 3 i t l C h n x w G 2 8 _ Y 2 F l 7 p W y t h 0 E 9 t 9 z B x _ o B 1 y t 2 L x g 3 R z 0 1 0 D 6 g n 9 B n 0 g l D g 7 r u C g 5 9 w E o 6 r D p j 8 S k q n 4 D x 5 h - B - 1 w F 2 8 q j D _ 6 q 5 C 9 h O t s 7 u C _ s 0 E r s h g D o h s r C 6 k h 9 D n x k k D j z j s D 1 7 j s C x 8 x C 0 y 1 1 B o 1 t 8 D z h 8 u C 9 g s g B 4 7 _ S 6 w n E p o 7 n D n j v W m - n _ B 1 x E m u r R w 4 w s D k h h 3 B s n t f 7 p q O n 6 t 7 B u r z u B z q z H j r m s B y 7 j g L 0 7 G n 2 g z C m x 8 y C m 1 n I 1 _ z 6 J 6 - 1 N 1 x 2 V i r w B g 2 m _ F y - v c 6 l s G 4 9 - 0 B 2 r 0 C r x g D r v u a _ l 5 F w v E u 9 - D v k 4 4 B 8 7 o 3 C s j Z q 1 1 N n y v 2 C - 9 z 0 B 3 3 x l B y h G r m w J o m q B t _ w j E 9 u 4 X 9 w 1 R 7 _ 8 n F q u 1 S w _ T 8 q p k C y 9 d 1 2 I 7 M 6 h - I 0 y 3 - S l _ p H k - p V n p w d z v 7 E 2 u s F u 2 o 8 C 2 q - j C q t 9 - B j 0 k m E 7 j W h 5 r y B 4 8 h 9 D s z 2 8 L 1 r w F x x 3 L s 3 h r B 2 j _ 4 B o z 8 l B 4 h - G q 3 r p F 0 u k P n 5 3 M - p j x G z o 7 G - u 6 d 0 s j t C o 9 n e s t v _ M q k E t n o D u x u q B 0 r 4 U q 9 y 6 D u 7 n i B x s l t C t E w w i m C i 0 h n D 2 j v 8 B 1 p n u B o 3 4 k C _ 1 d - k l l B w u n W o z l E n 4 x v B z x y s C m 8 - p B 5 n N - h z d v g t D 5 m m w C 1 1 r y B r z 0 L j q t J x - 3 U t _ g q F s - 1 M k 8 s e q x x 1 D z t 7 j F h i q o C g u - Q _ i h f j z 6 G l k 7 8 J n _ t F j v t T o h B 5 s 5 o C 5 s 2 R 6 j p C t 1 y H - s o N 7 0 6 9 B 2 w 7 3 T w 3 h C t 6 h g C _ 2 L m q m m B _ q s a 1 v r 6 E 5 8 g C 6 v 4 m K p 0 l B x m 6 j F l v 7 j D 0 p F h y z C - 1 p n C 4 9 0 g B 9 4 1 2 D 4 7 9 g C 4 5 p q C 9 x 9 r B o 3 y z F 0 2 1 i B h 9 s g D z x 7 u G 6 j K h v l p F 7 m s s C 8 t 9 Z k 1 g d j 3 7 V w _ x D 1 9 o W 5 8 7 F g 6 d z k p m D v 2 n B h 2 - J j p l 6 I 5 o p U 3 g _ c 9 o 4 x K v z j 9 E 9 3 4 c - 3 4 S - 0 j J _ p q k B i z n R l v 5 7 I 4 i 4 x E g h h t C q 1 1 C 7 g B s k 5 2 V 5 4 i k B t p j h C h h 2 s C z g 5 D 4 1 3 m S k 9 x d s l j - G - 4 3 M l 5 8 j B 2 6 8 d y o 4 - E z 7 4 q C z p v u B y v x J j g m g G - g u b x - l o G 9 7 s M r 1 r y B 3 4 p h C - v s l G 8 u x 2 B 6 3 l l G 2 o v C n k x r C i - 4 p C r 8 q 8 E 0 8 t o H - o y F w p v R u - l 4 B g z n g C q 1 j D o n m r C 8 v 6 9 J x u j K 2 z v _ E m s k z B p 0 a u t _ j G s r u n B 0 2 j D m j 5 g D h s 7 n D o l z 5 B 1 g s I 8 o - - B p w z T 3 z w G g r w I i 7 _ 8 B y 7 6 k D y j v y B p l j z C 1 4 t d w Y 5 s 1 9 C y h _ l E - 1 _ 7 G u j q t B 7 r B m p q q C j N y x z 0 C g 8 h s B n 2 p m B 1 5 o - B - l p Q 7 k 6 h B w z m c 1 0 1 7 B 2 j y y G r s 6 w B 5 v t U 9 w h x B z 6 k w B 8 k s x B g o 5 C _ m n - D l i j h B l q k E r r 2 5 B o p s R 2 j 4 0 B h 6 g 1 B - 9 u 2 B t g 7 I p z h g C 7 v i O _ 4 g K l p x u C 9 2 6 h B m w g 3 B t l 9 C _ 7 6 r B z M l q v X x 2 i p B n t j 9 B o v k 1 B l u l w C v q k 8 B r m j s D p k g B h n 9 c 5 4 g 3 D k n z O m l z 4 F y p w t B 1 l m 0 C 6 o Y 0 v u L k 0 z s G 3 7 o i F p g t C 0 u n j C t 0 n k B 2 x 9 D m q 4 n L 6 0 q t B 2 v q k D z B q 6 l 5 B 8 _ 5 j C l F 0 C z i 6 h H p 6 p c 6 7 9 s B - t _ 9 B j 6 h 0 B t 7 1 x E 9 s 4 N x w 1 F h o x h F 0 o s q C m _ 3 z N h m p w B 7 x q M k j z U 7 r o I q j 6 C _ m s S v v j N j m v B 6 x w i L j l 5 D m 9 u 6 I i g 7 5 C 3 5 2 v C 4 r h d u p t W m 7 2 N w i r h C o _ 6 k C 0 2 l M 2 j y r C m 0 6 p C 8 9 _ G n t 9 9 B n 9 1 I 7 v g t B 5 9 6 n D s j B _ 4 9 0 J x i W 1 h m 2 C q n z I n 7 g u B _ v v F 8 o v m D o 5 w s J p 4 7 K i v r U _ w z q B r h H k 7 3 o B m x o H h g 7 r F x y h p B 3 _ 8 q B - 9 v w C - v i E 7 o 9 m B h q 9 b l y w M i x 9 _ B q 2 2 B p i p U 5 v h o B 8 7 _ i C 2 z o X h 3 l n C 3 g 5 I o q g E 2 n q o I 4 7 i o C l w x W y o 5 o I g 0 B 6 1 w p D u l z 4 Q t y 0 B q 3 T p y W _ w h X n n 0 J k q w h B 1 x m _ D 5 t q G - m s E q n h h L w i Y _ 8 7 p I p y o R w n z D j - 9 R q h B g h j t B 4 u s x B j n o s I g o - D 4 0 3 9 B 4 y y 7 F i t - z E v u n p B i _ i E u l m m E h 2 7 n B 5 x M i g h P p 0 6 v B y q 2 k C u i n j D x 4 u K j _ t _ C q p 5 r B 7 x k E 0 _ v g K 2 - i n J 8 1 q T v 1 q h G 3 u s R j 0 h 7 E p 4 u D w l u 8 B g t m D k r 7 g E 3 _ 0 4 B k 3 m l B z m g D k g 0 _ B m y 8 w B g 2 t J q - u 8 C 4 2 g F q l n 7 B _ y w o B h n _ e 6 k 6 R j n x G k h s s I 1 i k B l n 5 R l z u 4 C x 9 3 j B l _ n n B m n I t w o Q m 9 U j 3 y i C k y 0 9 B z l l B - _ 5 2 O 2 g j v C k x o q C n u 4 e r 2 h c r w p B v q h n B 6 w y w C k t u u C x 3 t G n s j d g - 1 9 B 7 5 _ C j k m t B w x 3 t B 8 2 w u B s 5 2 Z y 1 w G s 6 4 W 4 0 k f l l x V m 7 4 m C - u u r C h 2 6 n E k 9 1 g J 6 n 1 S z 3 - E y u x B j 5 r q D - x 4 v B r g y i B t 1 n B 8 o 0 r B h m 4 m H _ 1 8 k B x m D 4 h w 8 B 9 o m w B l n j - E 7 6 - 8 C h r 6 G 6 i 3 H k 7 l 2 F 0 w 1 r B y 6 5 s C j w z J p t 6 7 C 1 i p F j r z l D i o i n D 4 p n I 2 k 9 v L 0 y l E x 3 T w 0 0 t E 3 7 u z R g g j z R 9 s l B h r j j B z 2 j j B m 7 y u B u l u 8 B h 5 q B g _ w u F 2 5 w M x u 3 _ C 6 j l l E x - 9 1 B n o y 1 C 3 7 m x D - s n h C u u v I i 8 p b m r _ I n 7 j n D w w 9 C 7 _ t 2 C 9 t x s C o r k h B g - o E m 8 u o G x - j l C i X 9 u s L 7 1 p 8 B _ 3 h W w p q 6 B s m l Y 1 6 r K h p k V l 4 p g C n k y b 7 v 7 K t o l G g z t M r 3 7 V 3 x _ D y x x G 0 2 1 I _ _ u C r x u Z l 7 k 0 E _ _ 7 u B k 7 9 l B k x 8 i C i 6 9 U t j g Q v n y k B m s l _ B u l 6 d u l 2 s C 2 3 h G g q 8 Z q w v 6 C 9 m p d x 1 m B k w 4 l C p r j q J r n 0 D u 4 - R k i j F z t t L 4 k 7 F 4 o 1 C _ 8 u k B g m m k G m t w M p k g x K j - I t r 2 i B y o 1 3 B o v s h H r s n D 9 j i m E j - j j C i j 5 2 B n z o b - 5 m C y s m D 7 q 4 8 T 7 5 g R z 4 i p D _ x r 9 D 5 p q X x - 7 h L n - 9 F q 2 r t I r k 3 - B p w 4 h F 7 r q l B 5 d t w - y E _ p j 3 D h k w 0 G h - 2 W 9 q y k B - _ 7 1 F 3 _ x B p i s P 2 u 2 6 G 3 h y w B k p j 6 B l 2 2 C j u s c 2 u w M 6 m w 9 I m 4 t F k k 2 7 J 2 i s u F s 0 6 4 B k q z H 5 g 4 n D 3 1 p p C g l M w l l j B 6 u 7 4 E r 8 2 1 C q w g W - o v B 3 j 4 t B w h 4 Y x s h 7 E - 7 0 x B g 6 6 D k 1 r x J t z o f _ j 3 _ H _ n g 6 B j p - 3 E z q m r C 3 6 1 l K j 5 y o E v y u D p t o I g o 6 u G j o v J w l u Q 2 q 4 o B q m j t B q p v B h p - v B t 8 5 0 B p j 7 C o _ 2 j B y 4 3 5 G _ R n k q E 4 l 7 e 8 4 _ n D 7 8 6 p B p s 6 p B q x r _ B 6 r h W t w 4 J 3 _ 0 O u 0 3 3 B p 2 t e 4 l i Z _ i x 7 F r v 4 J _ 2 v I g 9 8 2 C h 6 4 9 B s 1 E 2 v _ q B h 7 4 s J 9 I w m i z K g 5 h 0 D 3 v H 6 _ x P 9 h p 8 B k n _ p B y 9 g 8 B 0 7 w k B l j w z B v n i n B 1 k k 7 C j 6 2 w H n _ v Q g q k p B x j m m D 2 u i 8 G y 7 B r 4 5 z C v p 8 0 C 6 m q - D s 4 8 p C 1 _ 0 M 5 _ n r B u p h 8 E l q l g F 3 4 r h G 9 k x h W l y k i B 4 j p B p s i k C x 7 l u B 5 i q v C x l 4 k H - 1 7 S m w k 1 B p p k R y 7 1 1 C n y t 7 C o g h F 9 h s p C o v J i 5 u H 1 p x 9 C 8 4 7 8 E 4 p H l l g E y x 1 B 4 0 4 R t s r I y 3 p u B 8 3 2 - B t _ 0 j E _ - m q H y - h Z j r n D m r - L g o 9 J j j j q C 1 j 1 5 B o o x Z 3 _ _ g I 5 v w o C 4 g B h v M x s t a g i i R - l s 0 I m z _ E z l p p C o h r x C k r 7 s C 7 h 0 g B u u q o C r y k I 8 q 8 S p o m t H g r S x 9 i G t - - s E h 4 r p B r g _ C y k 8 o B g x g 4 C 2 6 x l B x 7 q C o p i N 6 - _ h D j 9 h c 2 8 1 W j k G l 3 6 m D i - 3 E l t 4 e 2 z _ j E q 8 h Z 8 p l a 0 0 4 9 C i v y C m i y C 5 - g 6 D 1 n k l B 3 2 s 2 N 2 x 6 F _ 2 g 9 J m s n L q 4 j m B o 3 m G m z 7 R s u k G x 2 9 v B _ o z V 7 t j z D 8 v k f i 9 o h B n 1 w 9 C 9 n 4 J u 2 2 T q z z g I l g G r g C t - V _ 1 1 t B _ 2 _ 2 B w o l 0 J _ i u B 3 l m l B y q k 1 B 5 p i r G o l - h F h i 7 6 B 0 2 O m 1 s s C l 0 2 l B 2 p u k C 0 0 k B y 4 1 I x _ 7 q B 6 r q 1 M g v J o 1 z g E z 3 m i D p p 7 2 B l k 2 M k 9 4 W y i z V 2 3 m B 7 m u i I 8 9 C x 1 6 u E s i 4 x B 8 y 7 L 7 i 5 m N l o 4 X m j s m B k r r 2 J 6 h 0 w Q h k r t B p _ x H p w v v B u 8 v l G x g 3 E 7 m 9 d s p l 1 G - 6 k K g z 3 M l h i U z q j n E - 7 5 D j z n 4 B 0 v 0 - B z x z q G v n y J h 7 5 G v 2 2 g B p m 8 y D 3 p u f 0 g 6 4 B 8 q 3 R j g z p C 0 y d h w m w B 3 n k 5 C 0 o z u B l o p c s - 0 r C h 3 _ l D z _ 6 L h z 1 u B - 8 u K 1 y 9 1 B _ u i u D z - 1 g B 7 1 v 0 B 8 m B t t 3 d - n 3 I r 9 7 E w k 7 5 B 2 t n G o t x D i 2 6 q G 7 v - Y t j h s B u z I 9 - w s B s u 1 C 1 i v z H s 2 n z B 6 7 l n B _ j x h E 6 h 1 D g - i s L t x - E 2 2 v - C 0 n h x C o 0 G 6 1 k 4 E o 1 i x B o v y B g t 5 X w l i 6 E z 9 f x o s 5 M 2 5 u B 0 r 7 _ B k h m 1 G p 6 L t h V u m h J q 4 v B g x 8 m D u - z b 6 7 n S h 6 h d p 1 q 0 B m u l v C _ C 1 v _ _ J z q s V 4 z u c t z o F 9 5 9 Z p 8 8 m J & l t ; / r i n g & g t ; & l t ; / r p o l y g o n s & g t ; & l t ; / r l i s t & g t ; & l t ; b b o x & g t ; M U L T I P O I N T   ( ( 1 2 . 0 1 3 5 4 9 8   4 8 . 4 4 3 7 7 8 3 ) ,   ( 1 8 . 9 2 9 4 4 3 4   5 1 . 1 3 8 0 0 1 5 ) ) & l t ; / b b o x & g t ; & l t ; / r e n t r y v a l u e & g t ; & l t ; / r e n t r y & g t ; & l t ; r e n t r y & g t ; & l t ; r e n t r y k e y & g t ; & l t ; l a t & g t ; 5 6 . 8 5 4 0 1 1 5 4 & l t ; / l a t & g t ; & l t ; l o n & g t ; 2 4 . 9 2 7 0 6 6 8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4 4 2 5 9 7 5 3 8 1 9 6 3 5 7 1 6 & l t ; / i d & g t ; & l t ; r i n g & g t ; 0 k j t y 1 6 9 6 D v 4 z G h n u p K r - l j B s 2 l x E - 3 t g K 0 5 k g K - 0 h B y m p J z 9 Q y 3 l D h 8 z C l 8 G 1 r y C _ t I r u I _ y p R t _ _ B _ r 5 E 5 n k q F n s 8 - C 6 v v B 8 o s 2 B j s n 8 B s n i B k 9 v h B g z u 6 E 1 u - 2 C u l q u C 1 9 - 6 J 0 h T m p m P l l l 1 V m 6 2 O 4 g y C z 1 k X z s n 2 D 4 v 3 g F k u w j B i u L y - E h 5 l 6 C _ u 0 s K y u 3 W l i z 0 C l g h H s p g t D - u B q y 5 9 G l n n P h h 8 B y l 3 t K q j 3 M 7 k - S 1 x 6 W l 2 z q B v r 8 y B 2 k 5 1 M y 0 w L v k s n D 4 9 _ K 6 - q D u 0 h M n g o B 8 6 q D 1 x o 4 F 9 r 3 X 7 6 - s F 5 y 2 4 C 6 0 u E t r 8 C s 3 n D m o 9 b n i o a z m a z j 3 d g 4 t F 4 s o C 3 r p B 4 3 i F t - v U 6 r p I 4 w y i C 2 h 3 5 C w - k F 0 g l Q i 4 3 N 6 6 n D p _ l e m 1 Y x l 3 j C p 9 z v B l h 5 C y o v j B s l _ a g h p K 6 p b h n v B u - _ N w 2 l Q o - - B 3 h z I t s l D s p W 7 7 h F 2 0 s B - g 2 D k 7 8 F q 4 3 G n r x D 8 1 y G 6 t x C 3 z - M o 4 o E g i 8 n B w m 3 L s 1 x m B r g 5 E n o - D 4 o g H 1 m _ G 9 6 U - q 7 x E q y 8 6 B r k j D m s 6 G j 5 6 g B _ v b s g F l k m C w 6 r F 0 i q o B q v t G 9 0 m V q n t V j L 8 j 0 e i 7 o P l 3 t K r h 4 D 6 9 y b t 9 5 D t h y J u _ p F n 1 x K v n 2 E k y z B 1 7 h B - 3 6 b v 0 h H q 7 l H j w K 7 v 4 M 4 i - D w 7 g t B h x 7 W l - 9 I 5 3 0 G t i x H v 3 3 C t 4 2 I r 7 3 Q v j 7 B - h z 3 D 8 4 _ C o m 7 G - I r u 4 B z _ 8 H _ i g m B 3 6 z 2 J l j 7 B 8 u t k E 8 n t C t 1 v L q y 6 4 B 7 z 5 R k W 9 n U q 1 k D z u t B h j P l 7 g C g 8 m K g i 5 D v 2 u 4 B l 6 - I i k n I 9 m m B h n x G o 4 X g j 4 x B 1 w z y E v y 6 C j 7 k B - i n a l 7 z F 7 h 5 x D j y 9 T 6 l r 2 K p 3 - F m 2 7 8 D i t v p B o r 1 K v 4 4 U v v i J z _ B k p N m k 2 B u s t c 0 9 8 D 7 7 y B y r a k 0 0 I k x v d r U g o g K t s x T p 0 j D o q 8 j J y h o D - p n - B v 3 0 s F 6 z j O 5 0 u f _ - o E 4 k h - B o _ o B 2 6 o x E t s 2 t B r l i G 3 h 8 Q _ t 5 l B 4 g 0 i C h g z k D n h 9 t C l 0 k X h x x k C r 1 4 Z s 5 1 5 E - v 9 k B g z 0 L v x q h G 4 4 5 0 C i 5 i p C m 8 7 p F t o n K s p 2 B n w G v p n C x n n D o m J 0 u p C w r v D v 5 s B u v a 3 5 Z n _ D v _ b i s w G o m l j I v h 7 i N 0 5 m L m 0 1 3 I w 9 o v B m u v y Q n q 9 r I 0 n t p E s u q l D _ l _ 9 I 1 n m F 0 x 2 M 0 s k 0 B l 6 h 9 D s 1 u r N 7 l i U 0 4 m 4 T m g t 4 S u o N t 7 u t K 9 h v Q t - _ B 0 r r C v i l B w 0 C p 1 R 9 E l x k D h q 0 B l k Z z 1 L s 6 o K h - k K x u x B 5 h k T u u 3 B h v h c v o R h 0 M t j q C n y m C 5 9 k K k 4 6 H 4 7 C 0 8 _ C z n z B k 1 x U g s t B 5 h k B y 7 i B y t f q 7 0 B 0 0 l B 6 j x B h u y E 6 v U 5 9 n B 5 j z B w 1 l L s - p C r w 2 N t 5 x D 6 1 3 B z n C g 2 X w 1 9 E y 2 J 1 7 E t g y G m 7 0 S v v x D l _ q B 5 5 a _ 0 r F u l 2 C 2 k c n n o I 8 q z B p u 2 B 0 2 o E _ 4 _ D 8 8 m B - 0 2 B j m l B z 6 _ P v s M 6 p w E r o i G 8 q u B k 6 v B x r - C u m S 1 q z G x n s G v 7 r D l 7 j E s 2 Q x n X 6 w p B r l Z 3 o H 2 t 0 B 7 z q D _ v T t z K p k _ C l - o E j 0 N _ g 0 P z n Q s Q s _ q G 0 l h J 5 t 8 B 4 1 U - 5 v D 2 6 B g r N 3 5 1 F v i m C _ 1 - G 7 h 0 G m 1 - K i w r C o 3 O 9 3 h C - 3 r B 3 s Y h x 1 B z _ y Q 4 m 4 C i t k D q q u B i g 3 t G n 3 H z 1 o B i p Q h 0 8 P o 0 p B z 1 C h i m B 5 z m y B h g m s D t h n W n q x T o 6 0 C 5 7 x F x k k F r t 3 D - g r F p 1 - C 5 2 i B 3 - y j D t 9 4 V y j l F 0 n 8 J x j l B n j D i l _ E _ g y V m 1 H v q x D z 6 f s 4 v J - 9 y B z s s C q j p I x t h E j x x B s n X o r k E y r W i 6 M 8 m h B j t h E x F n - j F r p m B y i l N 8 8 i E x 8 i G w y g V g w i P k x 9 I l s E u 3 J i k c q 8 E t 7 g E z j 5 G m 5 5 C m y - B n z 1 B l w h C s i 9 C v r s C r - l C i 8 q B 7 s 4 E i x 2 B g n l C t o I l t J k _ k E p o g C q m W w 8 i S t y j B 6 2 l D z 2 g Y m u a m q l B h m 2 I 6 6 m g B 8 1 z B 0 v p D 3 4 L g 9 X q g o G v i v F m m 7 E 0 1 Z g h f q y 7 C z y f s t j c q k j B y x 6 G w i Q i 1 7 T r n 3 C t x h B v 9 2 Q r v 1 B x m o B v 2 1 C 7 z q B 5 k o B x v d s w m B k 7 4 B u 0 j D 4 m f z 3 z C 3 z 5 G - n y q C 1 r u N 2 s s M h j u D 8 0 j I q s o Q j w - D x h D g y 6 D l 7 G 5 t y o B z 2 9 f j 5 l Y g y 6 D l 9 z C 0 q _ y F u j q P 6 v 1 F 4 N r z i i B j 0 - t B 0 y _ p C q _ 2 o B m 4 8 j C q 3 q 2 F k o l C 2 w x C r - h V v z 3 J r 9 r H y r l k C r k 8 H t y t C 0 g k S 5 l _ G - m k N w w l B x 6 Z _ 1 Y _ 1 O x m w B 2 n b t t q D i - q D z z r B t 3 o C 8 u b s i V n t 8 C z w g B 5 2 2 B u 5 w B l 6 h B 2 u p n B l - 2 B q t t B w 7 C o j S v n u D 9 k 5 L r 2 R m 6 w D m l V 6 j X x r - E 6 s s B k t z M 0 p F i x I 1 _ h I g w y B u 1 o b k h p G 5 n t F m 9 u D 6 7 8 B v i V _ t m L o i x E w i 2 B x w n G y 8 _ L v 5 Y 7 m x C m 0 4 B u i r B 0 u v D 8 E n v 9 B g r n O i k s B z 1 h B _ x i B - m 6 z B 1 l k H y 7 m J r x 3 J p 2 g B g g g B _ k H z 3 s G u t p F m 6 t O 0 y 4 D 7 y x E 8 6 K s - d 9 5 s B h q t C t 5 e n - _ B o i 5 F 8 s 3 F x r t C 3 r y X m t n B r 2 r B 4 n o C 9 0 N _ 1 w F 8 p j B g m x E 4 g r D o 0 q H i 8 n G u j o G y x p H l s 6 F o o k K - 0 5 C 8 o p I m 2 v M 1 _ i i B 0 r k b _ 3 G v q v Y 5 t 9 D n z 7 q C o x s H g v 9 R o x 1 L q 6 j D o m g C g z v C q 1 v L j o 5 B t m 9 f g 4 y H _ _ S j n h D o 5 0 D 6 m 2 R M - w m i C p 4 6 S s _ 9 a h y w T 6 n j b w u m g B h 1 q F 7 x y C h 3 2 9 M m k 9 G w 7 - q C 4 n S l 8 z q B m o g x B z n m k C m m 0 Z z I t 8 z C _ j g h C x s t i B 3 v u P 3 h i v E o o z B k w 4 u C 7 - 5 m C o g g J 7 q v k B n d z j x d l 9 4 g F 5 v 5 U q g 4 P _ 9 q D x t B w 8 0 y H m z i 3 B - _ 5 J l v x L u n 6 j B n 1 v R g i z C 1 s G h y 9 B 4 g g L l 7 r i E l p 8 X - p j i B 8 8 6 H r 8 z D g x g D i w - B u 1 i S u 8 n q B g h y d l v s g C 9 u r p B 4 8 5 B 9 9 U 2 j q O 2 z q H g n y R 7 0 h L 4 l 9 S x 1 1 C v x w C r 9 w F k i j K u k D q z v N q 0 K t 3 2 f g 3 8 d t n v E 7 s w C u r y J r w - d r g p B z p k C p q s C t o q B 0 v u K o p x 8 B i 8 X 4 w w D 8 4 B z 8 J t z N 5 p 6 E 6 h o n B v _ o G s j c 5 j 3 D 9 n l F 7 y 2 B 1 8 q W 6 k d u v 3 H 3 q 6 C t _ x C 2 s - B y 8 5 D 4 v 4 B z u x E u 5 g C o l K 4 y m B 0 u s C v h o B u 1 w B h m O x y b - i p B y h Q l y p G _ n p K u 4 l L p v x F u - p O 9 4 7 h B s m o v B _ 3 B 1 r B v 1 0 0 D 8 m 5 Y _ 9 f o 9 o L p l r H w k i E t 0 N 5 0 t I m y s D j h h D o 7 1 B g n r K - z V i h 2 K w h h D z 6 3 C t p p H x t h B g g s B m 8 p B 9 k z B 7 _ 3 M w 3 w C m k d u 8 k C x 2 p G q j 8 D q o S 2 9 3 H o - x V 7 7 l H _ 7 _ F i n D y 0 8 B 7 o 1 C x w j M h 3 6 C u V q h 8 C v 9 d i l o G j w w B s y w H z q 0 J g 0 Z q j 6 E 4 9 p C 7 - T 2 8 k H x q l I _ 1 y F o t y H l r p B m 8 m C y v v I 8 q l T 6 t t B y t i B i 5 a o n 4 S h o I z 4 x h B 1 _ 6 D s l _ B n l l D k z x K m 7 S l o H 7 8 T z k n B y 8 r B 9 2 n C h v 4 C 5 y 4 E v w - C r i o T i 4 j J 1 _ 6 F l o 6 Q 6 1 l k B _ 4 r F w 7 y C p u 4 C p 0 t D q 4 p X w 5 - D _ g c u j o J - n - C s z j C u w 0 H - s p W h 3 t Q 9 u y G m _ 4 I n 1 p 5 I q m p O 2 0 u j C j 2 k e k w 3 D j 8 x R m 3 5 B g w q l B i m p s B 0 n z B 5 y x D 3 j - g C - - v 6 B u s 7 k Q u i y v F i 6 k i B o z 2 2 B j 5 4 4 J 6 l - X v p 4 Y 8 7 h m E m 1 - P q y 3 S j 6 p D _ _ 5 u B - 1 x C p q l U 8 s j B _ s l B z c t 4 l B m z O g k l B p v l B w 6 2 F 4 t i C 9 9 - B h t 7 D i _ V 3 u - B o 6 4 B o h d 6 x z B o q u C 2 k c 9 x q C 8 u 0 C n l l D x w n C y 3 Q 5 4 o C g w 2 C h - d n k U t 7 t B 1 p h C z q j F z k h I 0 8 I 4 q 6 C k k o B 2 5 4 h B 0 g a t t 7 B z _ 4 D g y 1 B 9 m H 2 q R k x J t v 3 E 0 8 4 C _ p 7 E k 4 y M 5 4 L j u 1 B 2 n K 9 o 8 N 6 q P q 0 k I - y y B 5 5 p C i z o R w _ l B - 7 _ C k t Y h x k I x w 9 B k 0 u M l y p E o n x C 2 7 5 C s 6 5 B o j 2 D 9 y w C _ z K 2 t y B 4 3 v E u x _ U q x v F z 9 w D k j 7 C 8 r y C 2 1 g C h z n O 7 s u C i v 0 F z i t M m M 8 t O z 2 9 B k t n B l _ i H 0 6 g K x 0 W t 6 y Q n q H w z t a k y l B s _ u I i y x R g 5 1 L 5 p f g j p B _ _ J v q 8 E o t 8 C t u k D v n f l a z h o B i 8 4 C z j T x _ g H 3 5 h G h j m B p o m D r n 8 N s p _ M g 9 D k - n D m 2 v H l 1 t H 1 8 s B m j 5 K s g o C 1 6 - C n i 9 C m z J 7 w 3 K l 2 V i 6 i H k 7 W 1 4 _ C l _ b m 9 _ C t k v H 1 o 5 U 0 0 j J 1 w z D 2 o f j l k F i o l N h n g E 7 n R 1 8 a s r h B 8 q o C p 3 c r n 7 B 2 9 a n 1 K y _ 8 G m B i l D v _ F z F k 3 T 8 0 5 P j m 1 B u j I 0 i k G n r P u v V p x x B 5 5 L k q k B i r t E _ 5 X v g h E z 6 2 B u j k B z t _ U q _ m C u 4 8 B 9 8 j B m 6 C 8 - x B x t T v g y G 0 j s B g 6 3 C s - S 5 y l C w w v B l p 2 F 1 y k C v - n B l s 9 B 0 l W z q k E w i 8 D 1 l g B g x Y - - l B _ v O y r y C j 7 g F z 0 7 G 4 _ 9 F t p 6 C o s w E 4 k g F r h v G p 0 m G r 8 M m 0 9 b v z i B j l 7 D y n z E k n H j k j B 2 y M p k g C 6 1 T 5 y s C 4 3 M u n b 6 k r B z 1 d 3 5 6 F - n k C 3 s H i z r G 7 i i I y n w F z 7 l E 5 9 g M r 2 w C 8 t 3 B k o R i w u K l 6 E 5 o u J z 5 9 B 8 2 t D y z t G 6 x z C 6 z a 7 r - C 2 l 1 C s x m G 6 y o B 7 n m H h i x C i 8 p C t t 4 T m s s L 6 9 g B 8 D s l y L 8 n R 5 i - H k 3 n B 6 p g B 4 9 P r r 7 D q 2 3 N 1 5 m B 5 - l N 9 h 9 Y u 0 m B x _ k S j n 8 B l x i B y - p B 6 x 2 N 2 y r F k r h B u o u I z u u F 3 l V 2 4 f r l z M y m 4 B 3 k r G p h 3 D i 4 o w B 2 i L v u w _ C w u o t E t o j I 2 9 r O j o h n F r q _ D 3 v - b 5 j i Q l - p G x _ t i B w - 5 D _ 5 4 t B u - - _ E i m 8 S y 2 j D 2 h - G x q v W 7 5 6 4 B q y s C l 7 l B p j z q C w p w Q r 7 g w D 2 j 9 2 D w t - O y u v F 0 0 q c m 7 U i n 7 - H t 8 9 E o 1 m Q k g _ K 8 - q 8 H t 0 U _ l y D 6 5 5 G 1 - o E x u m J _ 3 f r w o B 5 t y F s 7 u Q j 9 t P r 2 o B 9 j 8 F z j k G - r y H w x l z C s o O x 6 L t n 6 B z 8 t F p k i B 4 8 s G g i t B 5 w 9 G q j - H q 6 u C o m 7 Q y k z B r w 4 G t k 4 L g y n Q 3 4 0 B y c s t I z 5 C y 3 r D l s t D m j o B - 4 j C u o 1 c 8 5 u C m k l J 3 y 8 B v n p I g o h n B 9 x Y w 2 2 B 2 g 8 D o z 1 B 9 5 K 1 z j B z z c 3 l 8 E z 5 m J 4 _ m B _ 3 a x o R i 0 5 D _ p n K t h o D g _ x D p n x B r 3 3 N 0 - m W g 5 1 B r y I 2 h 8 e o o s G w 4 q D 5 9 u B q j v F 1 p m D z v u C p s m K h g r B x t u C - p k E t 2 j u B 2 z J y l h N _ y X 6 v o j B v z 5 D n n X 0 t l B j t p B p s w B v 4 j F g 7 5 E g 3 y T z m 8 I h 3 r E 4 _ l D 8 5 T l 8 u G 7 9 2 B w w Y 9 4 e y l d y 0 j G _ y k H s 5 5 Q s u k B x 0 j F 5 u s D n 2 C v g v C j 2 o C 7 w q P 7 6 g B g n k D 1 o 8 M i - u a 7 9 6 E 2 4 3 i B v y t E w R l 0 7 O u l B 2 w E o 9 8 C i w a w 6 v B r 1 R 8 1 7 q J - t 5 H k p j j B t 0 m F w w 9 l C p o v z C g n E _ - w f n o 7 g D l t q 6 D n 0 6 v C 5 1 u J y 4 1 0 K M i B m j f v t E g - 0 I T 6 q U j 7 d 0 y q E o w 4 6 S r 2 g r B - 6 _ E l o 1 - G h 2 z m I h 9 1 H 6 g - y B o 3 k L h 8 q e 3 4 e 3 j 1 B 3 4 k L 7 8 m B x t x F o 3 y E i g _ B 2 u h k B 6 z z B 9 k 7 P 6 y r C q g g B m j w Z i o - V 5 j 8 B o j g B k t 3 B x y w C r 0 3 D 6 1 G u w I o l s J x q 2 E k q p F 6 w I p v N x q l E 0 x p D 6 m y G - u 0 J z - j B i 6 v f h g l B 0 r 4 I u 2 J o r 0 D g 3 m B 0 v v B w m P i q 4 S q 3 k E 2 4 S z n o H 1 6 d j k 5 G r 5 H 5 9 6 G - 8 _ D 4 4 5 E 8 v Y 6 4 q B - k j C 9 9 Q l s i R 6 w o B x 4 6 B u p x D g g 4 v B y 6 o N u n n F 6 w l B 5 6 0 T _ 2 p F l g j i B l 9 8 Z y q g D 9 _ J 0 v 2 C 4 7 o J t j z d i g 3 B x z n D 0 w 9 T r _ C q s 0 C 7 2 D 6 u L - q W p s l B _ - f 6 n s L m _ X 2 - h F - 9 y E o n x C 0 q j W - s j G i 4 1 B x 0 l H 5 n 3 E k 4 - P q 5 b 2 i u j B l y F 7 w e i x j h B s 7 0 D 8 0 o C i s z F u 4 f x v M 6 - 7 p B 1 w 1 D i 3 1 G 3 v u N x r h 8 B y k 5 L 7 z X _ n l C v o z B 1 2 m D n s o I 7 y x B o s R 2 l y 4 B 2 E v 0 o C 0 6 v P t p k p B o h x a 9 k q U g - v x B 2 i j h B 8 - 7 U r k r V 3 j s a r k w e q r t B 3 r r B 0 z l C u p K 3 n 8 C 5 m Z 2 z E w - G i g m D 2 _ g C m 4 p F 0 1 4 B 6 i H q t l B _ s 4 C i - m E k z m J w 5 y K n u v B 2 _ 4 D p 9 z C p 5 r W n p 9 M 4 y p K i g m K 0 j k V w w y B 0 2 H 2 x 9 H 6 9 L y j t L 7 y y C z t M x m 5 G y 1 2 M w 3 i D q r o C x z i Q 4 _ S m 5 i K 5 h h D h t W k E 9 B n o v B q 7 5 B _ m l M r w V 4 w C 4 s d q r s N v r T m _ x B 5 6 h B m 4 3 C t 7 z C k x 4 S m w M 2 5 0 D 3 h _ K 2 i q v B k n q p C 6 2 v C y _ 5 r C 9 p h H 2 g v h H 8 1 k U s 0 u B g m 5 P h r m K 2 k 2 C 4 l m i B n 5 b 9 y 9 K - l 9 D 9 q o T v x l d p 2 6 B - 2 o S n 9 t B 4 i g E s M q j c u w g G 1 u x B 9 h 7 F 1 o 0 B 7 B z 2 n I h s 0 E v v 7 G 9 m s C n p 9 D u 2 y K 4 5 8 C 2 k r B s y u B 1 2 - C s 6 3 F m 6 p C j j Q 4 k V s 0 o B l v h D 2 q V o h 7 H _ n q T x o w E 0 x c m 5 Z s 2 o N p l Y 5 h h K t 6 G y n V 5 4 U k 5 y B o j 4 D l 7 a m o q E y k h B u j 6 B 2 h q B s 0 0 E 2 h v M g 5 n B w 9 x I 8 6 K _ w u S w k g D l o 4 8 D w 8 C l k q 6 B l 2 9 F j z 9 N 8 _ 7 D 5 9 Z j 6 Q m z 0 B 8 r c j z 5 G j z l j C u t G 7 1 q e 5 m 1 D 4 l J y _ x H w 2 5 B 6 s 9 F s r 8 L 5 1 i C 1 h h D 2 9 R s r u E i - w U 3 v G - 9 k D 0 l g D t t T v k 5 B p g 6 E l 7 - B y i p D y j Z g k V z w w B h 5 Z 9 5 i B v 8 1 Q _ - v C s j e n 8 y B j l z F l 5 n F u g u I _ 8 h S 9 p 0 d i w i I 6 t u r I u 9 r x E n 1 5 r D k 6 8 C y m k B r s 7 G s 1 n B 8 u k V h l x J y p 2 M 8 7 h P s 2 r k B l g 7 w C 7 _ w o B 3 p 6 J s n 4 t B w 2 z - F l l - r B _ 3 j 6 B 1 s l 1 F n k 8 2 J y 2 q B v 1 3 M j 8 - N q g 8 T h z s o C h 1 q p B 1 m 4 O r l 1 B u - n M o v s u B 3 s 8 7 L u - g p I j 6 9 W 1 j t o N i j 3 B x i n X m 7 i V t u z w D g g n P 4 k F x y i h H y 7 y a w h i B z r n J t k 4 y Q s x 9 8 C 8 j i W 7 t 1 4 E z 7 j H l 1 9 3 I m l 7 3 B r y x G 3 2 j 7 C m h t 1 E t 6 9 W 8 q q o C p 3 q C 2 w l B u o 1 P - o 1 B 3 u h F i y I w h s J l r o B n r i G n i u B r y x E 0 r o E n 6 6 g B x g v G 5 9 7 G g 8 y J 4 o 7 B m 0 g J m _ p C - n 1 D s 7 3 H w k 7 W 7 0 S s r z 6 B m t w F x u _ B g i P k 7 j X y 2 - I 4 t 2 p B - n l 0 D 6 r z W p m - C x h - h K x h - h K 1 q z _ B l j 0 L j _ 9 Q i 3 0 i B 4 2 L 5 r r k H g 3 v D 9 6 i G - 6 3 C g 7 l F 1 _ z M 2 _ u H k v h F q 3 c w 2 g 8 C p 9 h g B r p G u h j 5 F 3 0 2 O 9 6 p T 6 B 6 i r J p 7 q s B o n 8 b 6 r 4 B n p x s B w _ l C 3 y g f j v 5 B _ k K p m n X r i - c k t y E p g m Q k w p B 2 7 x F g - g m B m h m p B p j x U x x 8 W 8 h u o C 2 v p g B y 2 n B g p p D n 9 v D 8 t s H u 8 5 F 0 E s q h B x n I 5 q u F z 7 j B t 3 h D s x J r u m B x r j K h 6 i Q 4 p x C s _ w L 2 w l L y k q E i i X n - 2 C 9 j 5 C h o q C 3 h 2 E i u n E q m l B 2 s o C q 0 u G k _ x B v v k D r u F x l h 0 D 5 - 5 y C 2 l o x C i y l g D 6 n j M r 7 i j I - 8 u 5 B 2 q D 4 p _ 6 D 3 k k g H y x h K 5 6 n g G 2 5 v Q 1 q - d _ - j t B p u k j C - h _ _ L 7 _ o E q 0 t 9 L _ 4 0 l K u 7 w O t - r z H _ 1 t o B 1 k M m y 1 1 T y _ 7 D 5 x 6 n H v i l 5 D p 5 M l 4 8 r T k w s C h 3 k l F 0 1 v u E t k 9 B 5 - g z I w v - r C o x 9 5 C 8 6 _ t B w l w 6 H - m 3 R j g s o F 2 m 6 H o y w g B z 7 k j C i h 0 h F g L x 5 _ x E 5 k u x G 5 r B m j y 6 R z g u F q k 7 c 3 1 8 n B x v j 7 N k I t q _ 4 J 8 _ n L y x F 5 1 h y L x l D m q q _ O o z _ Y x s r s F q r D g 3 q 7 C u w r 4 K u w r 4 K 0 o g u I - q q H w 0 l t R 0 i 0 9 K 6 z m U 4 k U g p 7 l S 0 7 I q o z p D 5 g 5 Q 3 h 4 j G 1 9 D 8 6 1 M 3 w v v H h 8 v f t 2 6 8 B t 5 u I m 1 l 3 D s u 7 5 M 8 q 4 B p w u w H t - m l B q 9 g p B 6 5 l m D n 9 v r J z s 9 2 F t i 0 l B y 9 k K v q k J w v y _ E s 8 n E 1 0 z _ J k o p v C 7 7 m t C g t 3 y J k t u D v 8 w s M q 2 h g G n _ 2 6 B 7 5 _ x C 4 4 - r C k 6 i G x 7 p U 5 h 7 q I 9 v q L k 3 g _ L 2 3 2 E t 6 7 4 G - x q 5 G t 5 u V u t u 2 E 0 j 5 E p 3 8 3 B j 7 1 L 9 - _ j B p m n l B u l j p B u 6 B 5 8 n 6 B w 6 z 8 E g k r q D r y z l B w i y k B y q v m B z v k j K o m u I l 7 x l F 9 3 f 8 o x 2 E u o s i B _ p 6 g C g x o a 7 - - B j m n p D v z w 7 F 8 3 w O 5 m t 8 J _ l - i I t _ j c 9 9 5 y C u s l m D o v x k B y t 3 h K 8 p 4 X m 9 4 n L 9 j h h D l j 1 B t w 4 k E 2 w C z q 1 v M g 6 4 v B k v z C o v u z P z o - o I h v 1 B _ 8 x 7 E 7 w 0 V l o 3 9 D r 1 2 0 D x 7 v h B n 4 2 q D v h 2 H o 7 h S 0 7 2 9 G 9 p v p B 7 w l p I 6 - g m B r E w 6 4 u J p j n 5 B l 3 7 o D 9 k 9 9 G t u i M - h 9 B j n z z K P 3 z _ h N j m z G j 0 x 2 M i g i b 6 x 9 3 F _ q 3 d v 2 a 8 w s 9 V k 8 x K q j 3 2 C 8 g n n L 4 g d l g - 9 S 5 g B w t m F 5 u m r F n _ l X v 3 2 M 7 5 o B 3 k p V 8 v - 4 G 9 h j Y i v 1 u C s u 6 s D 2 4 g m B k j v t F 9 3 9 G 9 q i 3 P i r w l B 4 j 4 k H k 8 z y E u x n i G k M h m G 6 m 1 g C 9 j 7 V i m v - B - t K v 7 j x B 6 3 1 v G 9 s l V u o w l B _ 0 - w C s 8 h i E s k r K x j o z H 4 _ 1 D k n h d o s m S v y t 9 C x g v x B g 7 _ P g 9 h a - 1 h - B 9 x p z B 8 - 6 C u q y _ E q 4 _ y C 4 3 h O l n j z B 9 h 2 P 9 m z w C 5 x _ _ B x o h U v 3 u v C 6 u 5 M z j 5 _ P t 9 2 u B r j u l H 3 u k h B h z 9 n B g g m z B s 7 n P _ g s p F 9 9 q a i 7 8 u Z s r n B p 5 p x E q 7 g p H t 2 - X 3 7 t - D o 5 h 8 B 6 2 k L x j u W n 7 k F 2 u v g B k s h 7 I q z 6 S k 8 5 P l h p j C w n z F x g 2 u I j n w s B 7 g 6 n D r m h _ B p h 6 m E 5 u 7 u B - 0 9 6 C m y y f _ 1 z F 4 - x q I l p z D 0 y w 6 H h u 3 f 4 - q 7 B o h w P g 3 - o F p s p n E q o t F w w l g B w w l g B 3 h 7 0 E u x q X 4 w 4 P w 1 x 4 K t 9 k z B u i n c - g s f x B w h 3 S y s m h B i h _ J r r q m D 2 I 0 x p h H 3 h x N 2 y _ J u h z s D y n t 2 C 6 v t z B z 7 x m D s o 3 Q w - 6 5 B _ l o B u x q t M v 6 D u u j 8 E 8 8 4 p C s m n P j 8 8 s C i j 7 o L m v B m 1 _ 7 C w l w t D m u y C m - t g C j o g - I - k r s E t 4 7 E _ 6 n - E 0 w r E l q 7 B k x j i K 3 m - J o x q _ H - 6 o e s z x 7 I 4 q n q R 8 u - j C j q - J z 0 g s D 2 h _ - F 0 6 p k B h k t V 3 r _ q E 7 n k J r 0 l C z q u q K - j q C k 8 7 r B - 5 o w D 6 t C x w p u D z y 0 u D n 4 5 _ B l i m g G 8 j g q B v u l C 9 n i D w - 6 j G o - z U o 5 v O 3 o _ 9 D 4 p q 2 B m - 0 K v r K l - k n F v q k g E w x y E l 1 t m J v u q H j r o Y _ 0 5 w D _ 8 g b r l k 3 B r z H t 2 m m E g y 4 7 F v 3 g a m p q _ F _ 8 q P _ h 1 m E 0 u h 7 C z z r p C g 5 o 1 F n t u C 2 3 n l F l k 8 u B 6 z 3 J 3 9 6 7 D x z k 9 F l w 6 t G _ s s r C m p 8 C j m u 6 D u p 8 o E r s w 5 B k l 5 m D 3 g i X - t p D m k - r I r r 8 W x o s w B k 2 8 o H u t o B m _ u _ O 1 w j B 2 z 8 t D k t 7 S g w s R g 4 m 9 C m p w I g m m C z 7 3 n H 6 9 k o E g w 6 6 F 9 o 3 0 C m m 2 r F l r j 4 I u x k h C r m 0 1 H 7 2 F h k t i N 8 k t I 0 h y q K i i s 5 E 6 r 8 - B - t 3 1 T 6 3 _ E r _ w 2 I 4 g v q F - 4 7 S - - n e - v k u R o 7 5 y D 7 y k m E g o g 2 E g y 7 9 F m 8 - n S 2 i _ 1 R 5 2 x 9 C q t u x E w 2 u 6 H q o 2 G 9 n 5 5 K p q 9 I y 4 7 - G y _ m G l n 9 v N h 8 s U - j 8 t H n r m y w B n 5 3 H l 9 2 m H x m 9 4 J 0 h m 5 J 7 z 6 - E s n h l C m n 7 9 Q j v g E q 5 x h B z m 8 1 T r 2 4 2 F u 4 k O q 2 0 4 E - s z 5 X n 5 F j o _ x Y 2 9 s 5 H m 3 - u B v p o c _ v _ g Y z j m Z - o d 7 v o h M y z q y T l q l t C k u 1 m E k i 5 V t v r 7 T 3 y x 7 E _ v h i F t v r 7 T p y 9 x B l y u t E - 4 i S i m 3 _ _ B m j 0 E s i s p H v 1 5 - B 6 x r n O p s h X v t z r G r y p 8 F j 0 6 n T i q _ G r l 1 j B g 1 s p J 6 k k 9 I y k w k B 1 0 q q P p x p o C k 5 9 5 F g 3 1 q P 1 j t D i 7 9 k K o 2 4 i M h x i j M 5 m _ y D _ - h w C 6 y n q D n n 9 l C 9 - h 1 J 9 - h 1 J 7 - h 1 J i 6 m - I 8 h N 5 5 o 7 J 0 r n t n B 1 v t D y _ h 3 F 1 m 0 b m 2 o h 3 B w n L p v s 0 H - y 8 u N 4 z x j C k 4 _ J 3 7 o i P 7 j 2 H x 2 1 g J g m t z B r m z i E i q 1 5 K j h g v K k j D k C u w 7 n M z 8 g q M 1 8 g q M m s y v C 3 j 0 i H _ j v m B u j y - N 6 s i t T w h _ F h 4 9 y T w 4 7 W l 5 6 a 3 - j h T _ 4 4 h C s _ - 7 E i p 3 o E m n r 5 D o 1 k t B 1 6 o 1 J j m l j B 4 y 5 x G w 5 r z K n o q P v 1 - 7 N 5 l T 6 x t F _ l 2 2 J p r s j G y r u x B i z l k Q 1 h 2 G q t n d - 9 q r M k k j J p g 2 o S 7 2 k D t 6 - j L i t j h D j y l H r u v v N 4 2 h v G 3 q k Y z 5 u C _ y 2 m P m 1 s n P h 0 h n P z p x f m p h p D g l 2 1 B _ i n n V z g o o D k g w 7 H 7 2 5 4 I g h 8 u E m 2 F 3 v z k i B 7 g 4 E 2 p x r T n q 4 Y w 3 o g D t n 5 n I t g g m V 5 6 j h C 6 j t 1 I 6 h t B 0 0 m o R r - j j K 9 t q e 3 8 6 n R 8 k v n R u t p C l w 9 j C r 4 0 r H j 5 x 7 T 8 9 2 u F 3 u 5 v E n 7 n y F s _ w l I o i 6 D p r 2 8 g B j h q D l 3 j u F l i r 3 H 6 j n 8 F o p p s E 3 6 6 1 J q 3 l f z 4 j h K j u H i 0 4 n O s 2 q z D m v z M i x y y F 6 9 4 q J v y _ Q m w w 2 F x s 6 m E p 0 p v B _ o v h N 8 o v h N 6 v 3 Z z x 2 y E h n 4 S s r - _ O z p q - O 1 p q - O k x o 5 C k 1 4 U j v p g C x 8 o x P s h 0 x P 2 j 6 0 J z s p W 4 3 9 w P x 8 o x P 8 7 y 5 B p v 5 z F n y u - E p s k 7 B r 5 7 z z B 0 k 4 1 C i k 9 8 E v v 5 m M g 4 t K 3 q k x Q 6 6 v x Q 5 8 g w K 2 - 4 V z s j 9 E 3 0 u y C k p 9 t M 4 n x u M p 1 2 4 x B m m i G j 6 s C g 9 - y H 2 6 7 9 L y p o 9 L 0 k u s B 5 5 u m E 2 8 5 s 3 C j u 3 l B v j y 6 F r z 5 3 N 9 6 y 3 B q y _ 2 F 6 n 0 - 2 B t y 2 V r 3 _ 9 J o r m H n p j 7 P 3 y - e 7 g 3 8 C m - l 2 O 5 x 9 6 B v r j B o 3 v o Z y i B w q u r E n 6 j y L h x 9 t L 1 q n u E t 0 t l C p u m o H 0 k z l E 6 0 s u N 1 i n u E v l g W 8 - x s F w 2 y - Y t 4 k F j z s N p 4 5 u V w w s o B q r s n O i 6 j X q _ g u E p 7 - m J x s j g T u r 5 T u u y 5 C 5 y z l M 0 k n 9 B z w g i B l y 5 j D - 3 u B k 8 s 2 I 1 p z _ J 6 u p _ F 2 0 3 X t x u s O o 8 w 1 D g m k 6 C x g n w L n 5 j s B p 3 g m h D 8 o s 7 C j h q z N q 3 u H u 4 4 7 B i s j w O s p i 2 C 7 g t i O 3 u _ D k p 7 s D h z m z a h z o E o g 2 _ W z g 0 0 G m k 2 4 C h 4 9 b g h t l V u w o O k _ 6 w V 7 z n H 6 r r 8 H j 3 9 r B h m 5 7 P y 9 t 7 P 9 _ y 8 B g j - _ C q j 5 p B 4 9 0 m T g 3 x 5 S 2 l C o k 1 s B _ 1 4 z K 5 9 9 8 T n j 4 H k 2 D i k n 0 M 5 s t v C 6 - v 9 C 6 s v 3 C g u l o L m o 4 y D 8 0 x g p C - 8 q 8 F 6 z v k F h j 6 2 C j 2 t q P y v w q I - _ v z B p h 1 l D v s 0 o J 3 w r p X r 9 5 C 8 9 w C u x 0 h M z m i y P 7 k w o B u l o w G x 8 y 3 M m i x G s s s g J i 0 r 1 G r 3 r Z h _ 3 3 M - k 0 u E k 7 r u B 2 9 j m U _ i 7 r Q 7 v h T g i - p K t g z 0 F p _ q k C 1 n r l G x 0 s k B _ u y k H y _ _ O i w x B g l r k B x q n i E 6 3 j m H w n x S k 2 _ Q g 8 r j G 5 u 8 i B i 4 k 4 X i i 2 G j n n x B y 5 r 1 B 4 p l k D 0 2 _ r P q y v d 7 q l 7 X g 9 w M s _ 6 O 8 6 x 5 B h v 2 j D g x i k H t x y 1 C g k 5 i F l q j R z g E 6 2 z y M 8 v 4 D k x 0 v F h t 8 e r l 4 R m 5 t j F q z l 6 B 3 6 v D m r j 4 B o x 5 P w 9 z W m p k 9 B 6 g 7 p E w v _ 8 D 3 - m r D r x - p B t s _ 9 B t j o _ F h w y X 0 x w i U m r j B r o 0 O p i i 4 O 4 1 7 W 2 _ o a n _ 0 Y i u y V 7 r u i C j g _ 0 B g n 3 L y 8 2 r B g o q k E o l w N n 0 p 9 U 6 m t D h 9 w 4 Z y v 1 t D y _ x 7 E x n g r B g m u 9 Q 6 0 7 E z 3 - 7 D u o p - B 4 s p D 0 2 1 p I 2 8 z L w 6 6 h F v 8 i 4 C 5 v v Y 2 o u z J r _ 4 2 B r l 5 T h 7 v s C - m w 1 C 6 1 6 M j w i U - j z p B k h n 5 G l - g y B 5 1 L 8 k k 7 D x q 0 m C _ s w 6 D 9 k p g B m u m E 0 u _ v B t w 1 g C p n 4 z C t r 0 v B x 2 0 m K 5 5 l l G n - y j D k h h z B 9 u 4 w F s 3 o m L 4 v 9 t G p 7 o L 4 x z C _ g - 5 K 1 5 h D 5 k u r C p k 3 m D x k p w G 2 0 6 I y m w N s 8 v w C p k 8 k I k _ W 9 9 t 5 Q h g a 9 z v V s 7 y _ H p u 8 L y 0 o v S 9 u q B y h k j D r g 0 C q 1 0 3 C x w K r j j s J j k 2 g B u x x h P x 2 S o g o m H 4 w _ F i 7 t 7 M t 3 o w B y z o t I p 8 m j C p u i 3 E x 3 C k 9 2 5 B 3 l o B l 7 j B r r 9 y E g 9 g 6 E k t L 8 m g i B 8 _ W 7 v x k C 0 7 k 3 F y 2 2 g K s 6 k i E l 0 y x B m v v 3 L k p n 5 B v 8 n w E g o r 3 C 2 _ 7 z C 5 q q K 3 o j z D p - i B 0 n _ I 8 i x 2 M 2 h 3 R h q s 1 G j z - r C u n l w E j h 7 n E g 8 4 3 D 9 n 3 r C j h 8 _ D 8 h T r r _ o M x j 2 k B q j m 5 E 2 0 w 7 E 0 h u 0 B 4 g u p C p 7 3 k B 5 l 2 j D y 1 i O m y g j O u 8 N t q l l G 4 v x l B x u 5 _ D w - p 9 B o 9 z n I i l 1 C 5 l t 9 L 5 4 y N p z 8 8 E x z 7 K j k 5 F 5 o r 3 L i 1 a y o 3 n N k p - a u 0 6 s F t y 7 g B - w 7 r E 3 z y 8 F l h i b x l t 0 J m t y I l 9 x G p l 2 o N t n L 7 w 9 v B g g 6 l B y 0 g p G o 0 n m I 9 g v J 3 v Q v x m y D k - 4 6 D 1 q I o x p a z 6 u t K 8 x Z o u r y J k q 1 e 2 j 2 5 M - w s u B j j 7 j E t i t 2 I o x O 0 k l p K - _ 2 m D 8 3 l m C 2 6 v o L 7 q 9 _ B l j t j E - l x r J 9 x r L 0 v 9 O m o 0 e t 0 - p E _ y u C i t 7 3 B x y 9 N l 4 x 2 B 5 h z z B 2 s s 5 D r i q E o h 7 4 G 6 i 0 9 B t 4 u r B m h 8 U j 8 g p C _ 6 r D o v q 5 G k t t n C 8 t x 3 E 8 i 1 9 B o 1 y - S j g s B j 9 y 7 B 5 n 4 l F z i o 9 B k 0 k s K l o x t B k p 7 w C w - 1 z C q 1 C q t z l B 4 7 i o C 7 z 1 - B m n u j H s n 1 j B k 8 z N s s z q R 6 w 6 D _ 0 9 1 F z l n j H - x 3 6 F q 6 s U r x y f q u u x L 9 h 4 x L - h 4 x L 9 2 - F p p 6 _ H q g z w B k 5 2 x F p j y g E h 4 3 k C 8 1 6 H i l i q D m 6 3 T v 3 o L l y u r G 4 y w 5 B w m p u E t u q 2 N z 1 2 z M s k X 4 9 m E i 4 _ j F x 0 k R 9 q o x C y v y y O r w t x B 6 j s 4 G o s 9 t E j 3 7 3 C o n H v j n 2 M g 1 p K _ g _ s H x 4 u g B q j s r D p 4 y f 4 l - 7 Q z 5 q 8 Q - o w 5 F 1 w x 8 C v - x N u s i g I w 7 i h B 4 4 5 4 E 1 l 0 8 G s u 6 I m k w 1 I 7 p 0 C x u 8 5 J 3 T g 0 z 0 L 5 l u E o 4 u Y 2 v 2 E 0 n 8 1 B j p e 5 u 8 n F q 8 s p B m 5 x a j 8 r - C j p 3 d 5 6 U h 9 x j B l 8 u z O z 8 I j t X h w u 6 C 2 k 8 m D i s m E 2 r i 1 E l y t j B 6 v i k B u 0 9 j F 3 u n C r k t g C x 0 - n D 7 n 9 p I j w 1 D q p s N h t 8 B 5 9 n x I y u u F k 6 r m H z _ c 8 l o o I p 1 1 B 6 1 1 k C z m 1 0 C 0 2 q s I u 9 7 C w p _ h V 3 4 W 0 5 7 B 2 2 v - f 6 u 6 F 2 t S 1 x 4 w H t i 6 6 C j u q N m 6 _ m C z k x 3 B r r t h B - m z B r 5 4 w B n w - j I j 3 1 y C v j 7 x E q r _ s C m z 5 F x o 0 4 B i j z C _ - q m K w 4 s q D q 4 1 k E 4 n j _ H o y 5 - B 1 l q q E i s l i E q 2 o 4 P r r j N 4 w _ w D i m 6 u C _ - L 9 8 q 1 J 1 m 6 S 2 n x 8 G t p t F x 0 l 8 F 9 w h - C 6 3 p m L q m s S 6 y r _ E y 4 j - B 5 g - G y 3 i o L t 8 _ T p 6 0 q B h n u 6 F 8 n D y 6 5 z F - h h 0 C 1 i 5 j P t c u 4 F h - h 2 M l 6 y Q 5 x 6 C 8 7 7 x G - - z x I q 6 o V 8 9 s l G w 2 p n B 3 q 3 C 4 l _ 9 F 2 t w x B g 8 u E n z m x C o _ i 9 B t l 5 x L n 2 m U v t 4 R 2 j i t O 4 w v K 3 x g M p 7 o Z 2 s z b i 0 z i I _ l E 6 x l j L s y 8 6 B 1 s 0 h F k p s w B k o - 1 B k 8 C m 6 _ F j g 8 i F 4 n d 6 k i - E q g y i C l v 6 p H z k 9 L o 4 p q J v 2 t q B 4 1 4 w C 2 3 z a i 7 D _ i g r C g 2 v q B m 5 t 8 E o t j K _ 0 r m H y p x E s r 1 o E x 0 k v D y i 6 B 0 8 n d r x w C z 9 r D 3 m j k B 4 i l 6 B 1 v w 7 B t u G u p 6 v I 5 l g R l w r w F s 1 m s B o s s i E 9 3 u B _ r u v B 1 y o m K h i o G g z L x z h x f 7 v Y n u 1 2 F u j m t M 9 g e g o _ p B 7 r y 0 G m h 0 B 9 z 2 k F w l m m B i l - k C 9 k n 9 C 6 y n y F 9 w z k D 7 _ k K y 9 5 q D s 8 Q h m l i F 6 n h U r u _ r G r p o x C l m m B 2 5 M 0 s o s L 9 v k 6 B l 3 _ e i 2 m 5 D 6 w F w 6 6 1 B i r j F p w 6 9 E 0 z 3 x D t _ s d w g h l B p 2 1 m B 7 4 - 0 C r z i - G s m I i j u G 8 t i _ J v 1 z r D 1 i - j D n t o 1 E w 7 0 u B h s l 1 C y 4 z y D v s q M r i i 2 K j 5 j B z t 4 E _ t s x C 4 j T q i q n C 9 7 g 9 B 3 7 9 k D s 6 w x B x y 7 z B y - j 7 F w s v T 1 q k 6 B g 7 y h G 5 z p Z r t n - B u o t 5 D 0 9 x R 8 i w i D w p r k D k 7 u o D j z g e v l i G l k t i J 4 0 1 E 2 6 4 g B g 9 p r M s r S w 8 _ w D _ 2 6 h F m u 5 O 0 6 6 l E w 0 - l B 6 n q 4 C h 6 0 5 D 8 t U _ _ 1 q F g 7 p v B 0 v o G k q n 2 B m w p K - 8 d v 3 7 s B 4 4 h i C y v c p k - s E j q v u C j M r g J g i 9 1 L 0 z g w B x 1 i J l v x W q m u 8 I p 1 1 B 8 n j 0 J 6 u l H r u h 2 H h j E p 8 h o F 0 J o w w _ C i z y T i o z 9 C s 8 v h B h 3 r w B m 2 j B m k i m B s p t C q v 3 o B x 3 z s D m q y E 3 1 z W _ v 6 y F 9 t n B 4 3 9 Y - h 3 p G t g e s 6 g r L - - 1 g B 5 l 8 w D 4 0 v I 2 i v b t 1 6 p B x r j 0 H y R 2 o 2 z D u 6 o w C h t z y E 8 l 5 r D 5 q r M g x s B 7 w v o J u w v 8 C l s o t D h h 0 Z 0 2 m t E 8 o 3 s C _ _ Q q t q 5 B x 2 g u 3 B w j u G 9 v _ - C 8 j u m N _ 8 t L w h k s H 8 5 q a 0 2 s 8 F q p - 9 C 2 u z j P t y o T 4 - j - B i p 3 g J g v s 1 N 7 4 D g 4 5 c 6 w l V i 9 l r Y o 3 i M 4 m 7 5 e 7 _ - I 9 3 S 9 j o s P x s _ 7 T _ 0 5 b w 2 o 4 L g 3 H z x w l Q 7 - g 4 H l g m J 2 k _ u B x i w k S h q w P u y j l D 7 u h 6 G x s x 7 H u x k g D v 2 n b l k 2 T u x i y Q t 5 7 n E n U 8 r k y T 6 _ n 6 B 9 i - w C r j 5 R 7 i r o L n u u D 4 z x o b 4 n n C 7 j P x j 1 z H 5 g p v B s 6 2 v C 8 t w p D _ 4 5 u C z 4 5 1 D 4 x z h C q v w j B 9 m 5 1 F 3 6 - 0 B 6 x 6 1 H 2 r l V k _ p 8 K 1 6 - 5 G 4 9 7 h C 2 r z s B 0 1 s 8 F & l t ; / r i n g & g t ; & l t ; / r p o l y g o n s & g t ; & l t ; / r l i s t & g t ; & l t ; b b o x & g t ; M U L T I P O I N T   ( ( 2 0 . 9 6 7 0 2 1 4 2 4   5 5 . 6 6 8 8 4 8 ) ,   ( 2 8 . 2 4 2 7 6 0 0 0 0 0 0 0 1   5 8 . 0 8 2 3 1 6 ) ) & l t ; / b b o x & g t ; & l t ; / r e n t r y v a l u e & g t ; & l t ; / r e n t r y & g t ; & l t ; r e n t r y & g t ; & l t ; r e n t r y k e y & g t ; & l t ; l a t & g t ; 4 6 . 6 2 4 8 0 9 2 7 & l t ; / l a t & g t ; & l t ; l o n & g t ; 2 . 4 5 8 3 7 4 9 8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5 4 7 4 4 8 7 0 3 6 2 6 4 0 5 4 7 8 8 & l t ; / i d & g t ; & l t ; r i n g & g t ; k q 5 _ r _ p n 0 B l m w y H v 3 x 6 E _ t 1 o B r v 2 h L w i t h L l 5 r 3 F o u 7 v S o 8 E x w n Z 3 j w - i B 8 t 5 n B 7 z z y N x y p w L o z p g B & l t ; / r i n g & g t ; & l t ; / r p o l y g o n s & g t ; & l t ; r p o l y g o n s & g t ; & l t ; i d & g t ; 5 4 7 5 4 3 2 1 3 5 2 2 7 6 0 4 9 9 7 & l t ; / i d & g t ; & l t ; r i n g & g t ; 0 m - p t s o s v B n m p 3 B g u u n D 5 _ t P q h y 0 Q o l m B o i y 2 q B j w 3 j G n 2 z 7 L 9 q v - H n r r - C 9 y 8 u D v 0 t 8 D t u 5 k L g j 3 1 D & l t ; / r i n g & g t ; & l t ; / r p o l y g o n s & g t ; & l t ; r p o l y g o n s & g t ; & l t ; i d & g t ; 5 4 7 5 4 5 8 1 4 5 5 4 9 5 4 9 5 7 3 & l t ; / i d & g t ; & l t ; r i n g & g t ; o q 5 i o _ 0 k u B 9 p z x B 4 s 3 5 C 0 z v r N _ n 8 5 E y Y w t 0 h N j 3 9 m E k p x y D g p - 4 S k - 5 D n 5 U v p v o N u r a p l x 4 F - 8 m 1 L r 5 J _ 5 6 3 U o _ i o D 7 1 q q I 3 q j 3 D _ s s g I x p r 1 C s w h u E z l w 8 D i y 0 s G l 4 g C 7 - w 6 J 3 x h r G - 8 - I v z n 8 E 6 v m o 0 B 1 p 9 L 3 1 w h O 3 1 w h O 9 9 g 9 F i 3 0 3 B - k q 5 D & l t ; / r i n g & g t ; & l t ; / r p o l y g o n s & g t ; & l t ; r p o l y g o n s & g t ; & l t ; i d & g t ; 5 4 7 5 9 1 1 9 0 0 2 5 4 4 3 7 3 8 1 & l t ; / i d & g t ; & l t ; r i n g & g t ; 3 o u 6 _ t g 3 r B 6 v m o 0 B 0 g 0 I 3 o D x w z o W h 7 o 7 N r w i B l l 4 T 2 9 g 3 U 8 j 1 K 1 m q 8 I 0 w l z I z l w 8 D m s 0 i M t _ 9 r Q k j _ h F 5 h 1 R & l t ; / r i n g & g t ; & l t ; / r p o l y g o n s & g t ; & l t ; r p o l y g o n s & g t ; & l t ; i d & g t ; 5 4 7 6 2 4 1 3 4 1 4 2 5 9 0 9 7 6 4 & l t ; / i d & g t ; & l t ; r i n g & g t ; i u 6 7 j h r - o B y v 5 - o C w i u 9 G g g o M g p 4 z M o 2 r 4 F p 7 8 D q 0 8 t D i y h o N m l 1 l E v 5 1 x C l 5 k w F x l y 1 B q l 2 o N j z q m D z s 3 t D x x u y K n k y 5 S h i m b 9 r 6 O l 4 x P 4 r i r I r 9 y 7 M 5 - l P 3 k l 1 R 9 3 h G g w m y K h j j n B k z g s O w _ x 5 C 9 5 l D j s l 0 C h 2 n g L s j z k N p i j 3 U 0 1 n J z p 7 p B z u t 2 I g 4 z r L 1 x g C g 3 l 1 b q h z U s h n v O t i q E 8 0 3 i F _ 3 2 z D p 9 5 j R 9 k 9 h H 4 g l r B p j 2 D s 3 u m T 3 u z z O & l t ; / r i n g & g t ; & l t ; / r p o l y g o n s & g t ; & l t ; r p o l y g o n s & g t ; & l t ; i d & g t ; 5 4 7 6 2 5 9 4 1 4 6 4 8 2 9 1 3 3 2 & l t ; / i d & g t ; & l t ; r i n g & g t ; 4 x 4 o m w 6 o o B h h r d v 0 l t R s 5 i t E s i g B o z y 1 J y p 5 P _ n 1 n P r r h 3 B 4 k o g O p k s f 0 q _ w O u 6 s H l k t o q B m 9 j n G _ r 9 R p 0 o r M m 6 9 Z z y 1 6 G u y y r M k 7 h b o z n s M 1 x s 3 E z v q r C g w k 6 B o 8 4 - M o o g D x l y 1 B q l 2 o N w 3 t 2 I 9 j l n E l q x h S x 2 t p F 6 r u L 4 4 - O l _ w L 3 h i 5 P g r E l z 5 o N 5 x 4 B 7 8 _ T n v 3 q Y z 7 y 3 C u s y r B z x _ k F w p 2 t F 8 8 q i F k n I 0 3 - s R 7 6 r Q v v x n O r m m S i z 0 9 B 6 x i p N h s n d 9 l x U l 8 x 1 J g 5 u g L & l t ; / r i n g & g t ; & l t ; / r p o l y g o n s & g t ; & l t ; r p o l y g o n s & g t ; & l t ; i d & g t ; 7 2 0 6 3 2 0 2 0 7 6 7 1 8 5 3 0 6 0 & l t ; / i d & g t ; & l t ; r i n g & g t ; m 8 i 6 9 x 5 6 k B 1 w j z D y x 6 3 B r t 9 N x x 2 Q q k 3 4 B - 1 z s B m y 5 2 G o 8 s D _ 2 h 9 E - z N _ k 3 m B g t L i o 4 0 C - 1 6 3 L y p 1 Z 8 m 9 C 5 _ v m M p 5 c r 7 4 i M _ h m 2 C 4 o 7 7 B y w z E j i 9 7 M l s 2 4 B u 1 - 2 D v p 1 b r g 2 h C 5 x y 4 D 6 h 2 f h 3 o D x z 2 _ Y x w l E 7 7 z u K z 1 1 - B h 5 k G k n w r B 7 0 y s D n p 9 r L 6 q 2 B 3 h z y C _ j p q B z 1 1 L o 3 r 2 K u l u T h - 2 B 7 r 0 - C z o 5 R 8 j 8 U v j 0 B 2 k - Z q 0 z 6 H p o 2 8 D x r j U r t 0 G g p q J 3 u E k m 6 h E 5 5 2 3 B n 5 m N u p E 5 w y E r h j 3 B i h r R 7 0 k M i h 8 p D 1 4 7 K 4 s 2 k C - 3 B z 4 s R h m w Q p 9 z l C y z q L 2 6 s l D 4 _ 3 E 3 k 8 b l j j U l 8 l S k h g W - _ x D 1 i B h - l p B 8 9 1 p B r g 1 U s k r S 7 1 S z p l n C 6 9 7 _ C l 1 1 B h z u u C 5 2 j Q m 6 v a o y R s m t G u z 4 g C s k 1 x O m h f v w i 4 V 1 4 l B 7 m 1 B 0 1 4 5 K z 9 1 P 8 - - j I 9 0 i 9 C p v n 3 I w i z h B v o 5 t M r n t x F h l 3 k C j o s n Q n n M 2 0 8 j R 5 k O x 8 - t z P _ v 8 7 D m 1 5 9 p B m v 6 p E 1 n 1 1 B u t 2 1 D - - i 7 C r 6 8 _ z B 5 y 2 E 1 g w o P 2 0 g G p 8 - a w m 0 9 F s r y O k k y 2 O j p n 2 O j p n 2 O 5 2 0 r B n 5 7 O o p 2 o H 7 v m z X 2 9 p J 7 q u h D x 4 2 4 J 4 z g l D 9 g 4 g R s h j w E u 9 h p O 7 y g j G 3 q 1 5 L 1 o s 9 H n q n P 5 5 1 8 G w u 5 i G 5 u p _ P 8 8 3 - C 1 7 l s W 1 h z f h l 8 8 d w 9 j C 1 l F 5 m 6 2 N s - 1 h O s - 1 h O 9 t _ 4 G x y l p B g _ g C 3 1 v _ L v m _ g 3 B 6 n 4 6 E 7 l s m C m p _ g 1 B h y h o N o h w B p x k 4 e 4 k W p o g h h B 2 m p I k x y g d p _ l Y j 9 u o Z i 5 s w B - l o 4 V _ m i x C 8 4 5 w S 8 v _ D 2 n i 6 L u 4 n s N 0 0 l C x n 1 m T s r - 1 B g p 9 2 L 7 _ J 1 l 4 7 T h 0 v Y 4 u p x N 1 v 6 2 U m 5 8 B l z 3 K 7 9 x v P t - t u T i v k E 2 6 q 4 W k q p F i g t z F q i 3 q G q - g s U - 7 9 V s y w 7 G 4 r z r E p q h h P z z x B 9 9 t 5 Q r 5 t z O v t 9 B t g x o N q u n 4 C t 5 3 9 D 6 r k E 3 3 2 8 I 9 v z 8 C m 8 5 y C l i o x C z 8 3 h F u y p 2 S r t y h C h v w i U 4 _ g a x 7 2 o Z _ q 2 Q o y 1 j P 3 3 5 s C g - v 9 J o n u 1 E 4 t r f g - v 9 J s j 8 p 5 C g - v 9 J q m B _ n w 4 J z 0 h - n B o s 3 - J o s 3 - J o 2 - N q 3 g m h D y x 5 4 D h i 9 7 M q i p i J l 7 n Q u o i P 2 k m n O g 2 u q L q 4 0 v B q n h 9 W 9 _ N l x k 9 E 0 p t _ E g 9 z J o 5 9 t O t s 6 6 C o _ o w C 4 x n y F 3 s 2 v I 9 0 x g p C i v w r C 7 4 0 8 L 7 4 0 8 L 7 5 6 8 C h 3 C q j C u v o 7 C t q u t M t q u t M t q u t M s 2 _ k H v o h s B 9 q 1 m T v s _ G g 2 k w X _ s 0 6 H j g 2 u C i n h 2 J - v q _ L k 4 h 3 F 9 l 4 v K 7 2 1 L k h h 0 Q j 0 - n B 2 g p u I 2 l u _ I 7 9 4 V i 1 Q - i t e 7 m g r F x i k Q n w y r O 7 m q 6 K 5 k 4 - B 2 h 1 L 1 q 1 2 a 6 v F o x h v b i q 8 _ B 2 t z 5 s F 4 q u h G r 3 0 k L p p 4 5 J 4 j s B r 3 0 k L n h u _ D p 4 y x P u 3 5 F - j v s Q 8 3 i 1 L j v 5 M o w y r Q t q 4 K s i t t I i k 0 h C j k y g F k 5 z q D r u o 2 H 1 9 j f s m 2 2 U 8 j 1 o C 8 q 5 W o i h S p y 0 x C n 4 4 y X p z 0 1 C 2 _ y 5 C l _ 6 o 0 B 0 0 u s G m r t t J v 1 k t J 1 8 v y H 0 m m D n - s j m B 5 z w R s j x 8 D g t 4 0 G x u D - l 9 p Y 0 t w e 1 r s b i 2 w s O h 3 8 t D 1 5 n 4 F - 2 0 l J q 8 n 4 C _ p m 2 Q g s n J p x r t R k i 6 q G 6 r G 9 x 2 s R k - D 0 s t 9 R l g p R n 3 4 q E i 9 o t P v g 0 t P r y h n B 2 _ 2 _ H j 9 n 9 J i t j g F p g 8 E 7 4 j 1 J 1 i o n C z y m c o g w k L x j _ 2 I 2 w _ E 0 o J 0 y 1 m o C 9 u v B l v i i X 5 5 j n C - 6 w C x 4 7 m _ B 7 w g h X l v 9 y Z F r 3 t n T 5 v t 0 E z 3 o - E t 3 t n T k m k m B o z 8 7 R 9 y i e v u y r O m z z G 1 m x g I 8 h 4 S 0 v p y K 0 v p y K u 7 7 2 G 1 o q l V 3 t 9 z D n m u o L x r l t C r u r s D g 7 9 q G 4 9 y n D v x 3 o q B w 4 v t C j i h 9 G 4 8 _ a 0 8 3 o M z - t o M g 6 i 4 D - - n 4 E 6 w n 0 H 4 y x g C y r 4 v R 2 7 y o J r 4 t p B 4 z m v R - j g m L g 9 l W v 5 6 u R o - u u R 7 m x y D i 4 0 k B - v - j B v 4 h q I z _ 0 5 K y k n g B q j m l B 0 1 3 4 K w r v x G y h 6 3 B 9 u n j K i - 4 s o B - u n j K 9 u n j K - u n j K 8 n n u B 8 1 k E x o u g P l w i i D 1 o q l V _ s k l L r 4 W r 3 q v a 1 j s t E 8 8 w F s n 4 C w g r 2 L 5 p 4 m D p i k x F m v 3 q D _ 8 1 2 H 3 q 4 x P h h 0 9 G h k 1 n C r 1 x - F p 3 z w F x 7 m 1 F m j _ s B _ l y w L r y k r G g 6 y 5 B k z g s O z l g B 8 l 2 y B 9 0 x E v 2 z 2 M 7 6 r r G z u m V q _ n 7 Q - x z 7 Q 9 l 8 5 G u z 4 d z _ 0 5 K 0 g p I u j 8 m P 7 p 2 o C 7 s r 0 C 9 i 7 r Q z v k m D 4 q h G 1 2 t n E q w p 3 U h o p 0 B l n u E 3 _ l s O 9 w J 2 1 5 q F i l l w B q 7 8 n L v y t C m p z v J - q m o L 2 0 n q G q y w m B w q h n T _ q q z C 1 i v j C g t h _ F g 7 g 9 C - h g o B m 6 3 q S g x D y 2 3 1 R - 5 n 8 D y E m p 9 2 B j s r i b i q h T z r o L 4 2 4 v R j z z t G m 8 9 r B j j 8 Q p x _ h B j 0 w n I h q n 1 B q z 3 u G w 9 z N r p 0 p Q t 8 g K s 6 u u L i m 6 E z j g p Y m v k J 5 v E 3 2 v U y n p 8 J 4 x 8 r F t 8 5 m F o o q 1 B u 8 3 l N 7 z 7 5 B p - p n F h t y S 9 i y h M 2 w s o R g n e t p 1 6 W k 4 z n D 2 x x l P r 2 p p D z m 0 s S - 5 h i D n x g d 0 5 w r F 2 w s o R m r 2 i J g 6 1 p B r s w b u 1 z i L q q 2 q S i k 1 Z o y i v L 9 t i r S u m g F 3 8 9 5 D 2 4 1 o F u 8 o Q 0 v x n D u w j e 8 z 0 o C u 4 O j j z x O q t 6 B i 6 v B n p 2 S p y m s c z j 2 d 3 w o h T 3 5 w v E h 4 4 C g q u 5 J s y v N r v r q B 7 1 p 8 M 7 l k o L r k t 9 B n g L l g h q F g w 7 Y i j t t B p 2 w k B t n v P n 6 0 9 K z p 0 1 B z o n G l 3 r R 4 h 0 v J 5 9 p w N 2 s o h B t v k L 0 9 p 1 B 5 8 j B h p i 2 B x k 3 C 2 i S j 4 C j h 4 Z 4 x j g I w 2 8 q B 7 i q 2 B p z t i F v 8 O 3 w u 9 C o 7 o N m x n 9 D j m m i M 0 9 m 2 C l r M w h j k U y t v M s v o Q s 1 - k E x w s z B o z 3 F x _ 0 o D o q k V j 1 g 5 L s t 0 h B t i k g B 5 s 2 S 6 j 3 V 3 j _ s K v L 9 v z l F 6 x _ 5 C j l t K q 4 y i J p w g B j F 7 v p 0 G _ y y M 3 j t o E 8 5 1 m B x z v b 9 0 h B g g v E 9 m 8 B u g h l D z m - m E x u - F t q v C v 2 B w p _ - M y 6 - E 9 0 1 x C 7 u m v L 6 r 7 j E i t x y E z p y O 6 8 y 4 D 4 z - D n 0 j 6 H 4 u 4 F u 7 t n H s 5 k B k w q _ F x s 5 J 3 9 - h B 9 u 9 x N u g R i u 1 _ F 2 9 - p D 1 n - r B n 2 - K p 3 8 x G o o O 0 l 0 B 8 p s g Q l 7 m w C 5 q 5 s E 1 g r E 3 u S x g v o D 2 x f - j 0 3 F v l J _ 0 h L 1 3 1 s C o v m z D y k 0 D 9 z q 4 C _ k v - B 0 y y Z 0 k 0 j R 3 m G - s l B 4 o R 9 g 9 7 J 2 0 3 2 C 2 o - h B u h w Q q z s F x p 3 p K t k p F t 2 _ 8 J 6 i G x y l 0 G 9 h u 7 B h w n O x 5 6 5 F - r 2 x D r K q i 0 v E i 5 D r l l 4 D n 2 v n C i x _ S 6 n - 9 H - z 1 F g p o t D 6 9 u Z 5 n 9 7 C 5 m l e u y g N 4 6 o i N x 0 l C r x u n F 2 4 g q B 9 n D i p r 5 C i t 0 z H x l d z 9 p D - g h 0 L n 3 z T h g 5 o H q o 8 v D x v s B _ t x x H i y l L u y k C s m w k B 7 y t 6 B 8 h x 6 B _ j w T 1 u s o E 5 9 Y 7 z 3 o B r i p 2 C h 7 4 8 H _ 1 o W j l h w C v 9 - i C k h 6 C o k r 7 B w r Z r 3 9 w E i 5 _ j D 0 s Y 1 x g B _ l w - B v i s m F z l y e 9 y k x C w w 0 C m 0 1 V 5 m 7 w C j j i r K h - p M u 0 8 Q 2 w 0 - D 2 3 _ p H l j m M g k 9 M _ r 1 U 7 t 3 g D w o 5 _ G q s j O j 1 7 5 E i 2 6 f u n p 8 E h 2 v y B w r q m B y 1 Y n 3 2 t B - s j X i y - 4 B 4 o 5 u F y p z J 3 8 - _ F 4 _ x l D n 4 z J q 6 t w C u s y v L y l w P s k c w 6 r N i 9 l m O y k b - 0 j 8 G x 5 4 x S m n 0 Z 0 U u 6 j 3 H 9 w x l C h z n C n 9 s 3 F 0 h g B w p q z L M _ v 2 D x _ q 8 D u 7 s i B 4 n 6 O u 5 x o L 8 y p n B 4 j z b 8 8 y H s 6 q _ E 1 q s 8 D 6 i g 5 J x 1 n E y p l y B l l L 2 6 k t C l p 5 k F v h q x E h t 3 R 1 y q J 3 k h t B y l 3 m C m p n 5 E 3 2 t I w h 1 k C n p r 7 C 7 l n 0 N j k 8 M s 1 p T 5 9 v q F 6 q 3 N 5 p u q J l - i B u v 5 s E 3 r x s C p v y E l n 1 6 E _ n y K g g t x L 7 g o B 0 6 q B 2 4 w l B w y y e j i k G 2 g 5 x I 4 t 4 _ C 0 p m B q 7 9 r K s 3 q 3 B q h s B j 3 - o I 9 y 8 U i m 4 P y x p z F v u 3 0 D n o 9 e j y w B u y q 5 F 0 s m g G n T 7 2 l 3 C h t 2 Z g o 0 p B q q h 6 D _ j o Q 0 g y B z u s s B s y 1 8 J p y z C k v v 7 H 0 z w 9 B 2 6 g 6 D g 4 7 K l z p T g k m C m _ l g C p 3 s 8 L 9 m k v B z 1 j r D v 5 j s D 6 r J m m v u G m p j U n - _ 9 S 9 v i B 6 j 0 s R - k g w C y 6 t 9 E 8 m b w z n 4 B s g 8 3 C 6 h w 6 J x y k B 0 9 k u I _ g 3 B j - q o B w 0 7 J q 6 j n F 2 k - C 0 5 1 - F w 8 h k B z z - i C 9 x u - B 3 1 _ p B 1 2 y B 6 g _ R j v i z K 6 q q _ B 5 p x H r v 6 v B h u 0 o G 7 9 - a n g n l C n 7 z B 9 5 q m K l s 3 g B m 9 w z C u u n f i 5 6 k D p 0 5 o K t x - C 7 k 8 L o - l z M 7 l 3 K _ g 4 _ Q n p 6 Q 9 q G 0 2 - o a 8 4 8 Q x l p B 2 o l W z o 7 Q j s 6 g B 3 x 5 g D 5 7 r n G y 8 3 q D 8 3 n D z j 4 n M s l 2 q B m s l q C n w v k E z 5 z G z q 8 0 I 3 t 1 L h v q c o 9 w n D 2 q - g D x _ y B 1 u u o C n _ r p B 7 x o j C i 7 u k M 6 9 8 w E r 4 W 3 o 9 t D 8 m u p C l _ l x H h t x c q 0 4 6 D x v q I k 7 g s D z p m 4 D s 8 N 5 j m 4 B g v n d 0 1 5 R g y o 5 B n z y 5 C 6 3 g 4 D 8 o m n E l 2 o l C 5 1 B 4 z 0 1 D x 3 q y C u 3 0 s C t 9 k B z h _ 2 C 1 o o L o s z i C k n k j D 8 j m I v o 2 8 D _ 6 h r D k t l B i o h 4 D 8 6 7 w B x n q M 1 j _ 0 H z k k K k v k 4 I y w q o B 5 r y 1 H 3 0 5 q B 5 5 2 B 4 r g n J 3 t 5 Y 1 4 l o B 2 z Z s 1 x k G l - l u F t g - I l 2 7 m C q 5 9 I g s _ m C w 4 z u E n z m H p 5 _ k R n o 6 E p u W k 6 g g C m w o s F 8 z 5 Q 8 _ k m B g _ l y C x 2 n 5 D 8 2 _ l C x 5 i w B p q 1 s B _ 1 5 C k w g u B y h s y B 4 1 4 l B 2 x 1 p C n 0 y 5 C m s m 8 D t 1 i j E 2 m j B l o v s B n h 4 v C l 7 i E n - w y C w 8 x H 1 v i l G h m p B g u 4 n D r 8 y r C u 0 r w E r y i X r 0 B h v v p b t _ n i B u - 2 F 6 v 1 q C 3 h o 9 F p h 4 S x x z m I - 3 s I 8 9 w Y v - D k g 5 e y i m q C 5 u C o j h B 6 8 l I o r 4 o C _ 6 S 7 z h u D - w j x C 1 v 1 I 4 3 m y D p 6 8 F q h w 2 I u 5 W l 2 k i C 5 o m 5 C k 8 s G j 0 m 1 F u h z C w q i v B 8 y 9 _ F 6 j 4 G 2 - 1 h R 7 p y Q g j t g B 8 k 1 k D m 6 p m B 2 n j 5 D z _ b 8 8 w i E h u j M g 4 q x C h k _ t B 8 w o N u 5 q 7 C 5 8 0 o E g j x z C t o 3 3 C g s 7 j E 6 - t I k s j n C p o 4 n C i 4 0 s B 3 x u k D 1 p 6 E 0 n r 8 C 6 y _ h H 2 _ 5 I 1 x n O 6 6 h 6 B o l m B i 8 q _ J j v g B p 5 h l U w 1 7 F r s z r C 8 l 3 p G 0 h q k D w h o u D z t B 1 0 w p M r s G 2 1 1 s F w m 7 i E x m 9 D - 4 s s K 0 i 9 6 M 3 h G r v h t B i 2 2 o F 5 k 5 l D 4 0 p J t 8 h i E 7 1 x W y 9 v l J p n 6 S 7 u r h B 3 8 h n B i o i D y p 7 i D 8 0 z y B w 2 6 L z 4 j w D 0 3 u t E r 1 0 o D k u 2 y E 5 8 g K w 1 4 B g 8 p 8 F 1 l r 5 B 2 4 o p B v i v v D l 4 l o B 6 n m x E 8 4 v Z 2 m v K 4 2 l Z n i s t F o n - l D 4 5 o j B l q 4 M h 4 o D m v r 1 C 8 6 S t y 1 4 F 4 8 0 u D s 8 C r z _ h C 2 s z E h 5 m b w z 8 D q 4 2 s D w 3 8 v C r m t s C j W 6 5 h b 0 - 7 u D i i t T m y 7 S t u q V h n u _ B n v n p E r v x D 5 y m 1 F 5 z 7 1 H g o C - - 2 g J l - _ M 4 l - i F 8 _ x H 8 t w 7 H 4 n v m B y 5 n o E j 5 0 b 2 6 8 _ D q r 1 g E s 6 _ 5 C j 0 l r B g 4 k S t v _ F p 0 1 6 B j 6 9 - M k t v j C z y k 0 B n l 8 3 B p 8 k E r w t z C 5 i 8 v B x i y D 4 n z y B q q g l L r x x D _ 2 8 z B s 7 1 g D t x n r B m n q L 8 j 2 U - h _ 7 B l p z - B k w 7 n M m 0 3 C y u n 2 D 1 - u o B q 7 7 - J v h l q C 8 4 1 y C w y u K s x h k C 6 g l 2 B n v 7 - C _ 3 y H s m i g E 8 j s k C 8 k 1 0 F k 0 - J v - v U 3 9 j t J h g 0 B h 5 z 1 E w 1 s k D s m S 0 v q v B 1 g 5 6 C 7 v 7 - H s i 6 B i k w n B w 2 j v J o _ s g B z p i 2 L s m o N s 0 t h B 9 5 3 v F i 3 1 y C z o - z E 5 x z E m 0 g N 3 5 w G p 8 4 k D p w 7 _ B u t o i C m 5 1 B w z y w B t 5 H p 3 n y F p p x p D 6 h s 6 B i t 6 j B v h D 4 p y Y q 8 w P 0 p p u I g k n w C i n 5 Q s y x O h 8 k J i 5 0 u B p - 2 q E 3 F v y _ - G l 2 h 7 B p k 4 M 6 _ u K 1 4 6 5 I l 2 k s G 8 i p s B 5 4 i x B 6 y 0 s F 1 6 z 4 N k 7 h E r 3 q T 9 1 8 z F i g o a 8 6 S t q q - G 5 5 4 r D q 7 1 o C q q z s J - 3 o 1 B z r j p D r 8 g 6 J n l 6 o C t k g 4 C s r 8 n K 1 p z n K 5 7 _ x B u g n 5 D r w 9 H g z 4 r H w u t r B 4 j u D 1 _ 7 n F h 2 _ x E j o 8 8 D k 0 r 9 F l g x B 0 r j l J 4 t q Y q s x h M x 3 u I k 5 h I _ - n o G i - h 2 M x k z C v y m j J r s p D g 1 q Y t x r y J 1 t - k B p 6 m 5 I 1 0 m g B - 1 J j j 8 y V 3 r 4 5 D 7 p 1 3 C 5 z t G _ u i w B s v g - P x _ h i H k 5 o h F 4 s l 8 B v 7 E 7 - g 1 N 2 n k I o 9 y v B r 6 z u B l 1 l P x 6 P k z x 5 B u s t f g 6 x u B t 6 h N 5 2 g D u 5 w b - 5 r N 3 9 - D 0 p E q o 8 N 9 8 9 t D h v o a s 0 1 u E r 8 3 N 1 j r B x y o F 9 t M h u 4 X s q p a 7 k h y B x F 6 w _ 5 B z s E j h 7 c x y h y B 3 l m H 8 6 y I 8 u w I u y 9 F p 6 o T u q 5 c s 1 p R k r F 2 9 q G v l 6 e _ s H h 9 C 5 Y p 7 n M s 3 4 E 8 g v V s 5 _ 0 B 5 g 7 L q m q t C u u i w B q x n T 0 l t 1 B 7 s 7 B 6 w y q C x 0 z 1 C l _ 7 Y j y k 7 B r 1 r F t 5 j e u m j R y q 2 L 1 j C 6 _ n N p _ 5 E v y l R s h 9 j D 7 1 v B v p - J o 6 c p w 4 b s v 1 g C 7 g j o B 1 _ o N 0 0 n R y c 7 x l q C m l x W 1 m y 6 C q 8 0 T t s 3 m G 5 y I 2 y l 1 C p x _ y D 2 6 m D j 0 z w B 6 m h y B k 9 1 d h 4 x s B 9 1 T 5 n 4 x B 6 n C p v m q E g w _ n C w - h m E h 6 7 Y j j y h D w s 4 o C t q 6 D y y u 1 C v 7 p _ D 0 9 G q k 0 U t o x u C 5 0 n y F p i O 4 P v o n p J _ _ o s B v l _ v B 3 j l T t 7 t O - m Q j _ p 7 C 7 w r r B t 9 j 5 F j 8 v 5 I _ q 0 S l k n V l 7 - 8 B l x p N r k _ s C r 8 i z B 6 j x g B u - r 3 B 0 4 s 4 D g _ t c k q t V 7 i m x C z m v y D p 6 4 M m 0 v S _ n k r M 5 2 - H h 1 u 6 F 3 7 5 3 C 8 l v y C _ 1 3 s F u - l 2 C v 5 o J w s h g C o v 1 f 9 i 6 1 D 4 q h z B 0 7 D 7 w s F k 6 s H s r x 0 E l q k 1 C s 4 7 u C x n g n B w v g E t 9 6 5 B i x 4 b t 9 k x F r h b 1 w j E 3 w 8 4 O 7 c s 5 q z C 1 6 t 4 I h 1 v _ D y i k E o r t 0 C g r w 6 J - 7 t g B 8 j N u 9 v i I j w s 3 E n r 1 0 B x 9 _ 8 D q l w l B l 9 x _ N i m o e t z _ I 6 x s M - 0 x F j w 5 V t 2 6 q H s r p r B l 3 w 6 B k k _ 8 C j 0 _ r C h 5 t C x m o g N _ h 2 o E 0 5 3 v Q p q _ 5 D h P y 0 o u M l g u 5 G q 6 q H t y 2 F w s h m L n o 1 D 0 i q Z w _ - D y w 8 s O 0 s 2 g B x 4 l e w 0 g I w 0 k a _ u 7 B g 4 7 x X p 5 6 5 B 8 s 6 9 B n 4 5 5 E _ s 4 m H w g - v D 9 i m C j t i x M r g m h C g 6 u 4 F o 3 z 5 E y 2 y K m s _ - W _ 3 k F 7 3 s u E n _ - i J 5 6 w W 4 w v K 9 7 y p B - o h i F h k v s Q q 3 t R y 2 i p F - 1 t g C j 5 u i B t s h n L s v U - 4 s g H s o 8 F t i B k 7 t b t s i U 6 x 4 k R 0 n p n B g g k V q s w w G z 2 V n 8 j 0 O 0 h y l B g v r s C j s _ r C l h x h B w y x i F 7 0 8 0 B l 1 u V h q p 2 C _ v y O n w y i G z h a 4 r 6 w C u r k k C y h r B 3 7 9 V 7 n q k G 2 _ w i D j z k g B u 2 s q L 3 6 3 D m 5 m E 8 v E 6 i t w b 0 j 2 C 3 v z l B l g 9 6 D n r h S _ 2 z w B s p j v B y 0 o 8 S 7 7 l d s 8 u E z q l z X j l _ K 6 k z 8 B 7 w K 8 o J 2 q 4 x B 0 t 7 L x 2 j X x y 3 J i t r S t l 5 0 D 2 1 k F o i q - P 4 z i o B s u g s D 4 y _ R s 2 u v K r o n R o 2 h 3 C 9 s 8 n C k r B r m h y C y v m w J h x x G 4 1 t l C r s 3 1 F g o o m F - p o y B n z w s E 3 k u J z z y j D q 5 w l B 3 7 4 m C - o h J 9 6 m o B m 1 w N v 7 0 J 6 u U 7 o o w F 1 k z 5 B 4 6 8 u B t g 9 e u y 8 J t 8 v t D t r g 7 B m q t j F q 1 _ F 8 u y Y w v q r D q y v B 4 _ p a 2 k - Z _ 4 X 3 g p i H 2 4 5 _ B y g s F z 4 - W q 7 x _ B k 2 l t B 8 w 2 D 5 9 9 f t h 9 o H m y - U 2 n 7 N l u v g K g 3 l w B n n o L o n l 3 O r - M 3 u u J q u 0 F g v 8 B q p x 0 D s r 7 E p _ 8 F n m n B p 9 0 i B 6 7 g 4 D m 7 g T _ u _ X l 7 h q C 3 h _ f g q 4 C w 2 q v B v t w B r - j l T 5 u j M 0 1 Q m v 5 X o 4 z z C v k 4 x C s t r D - u 5 p B i k j v C l h 4 Z _ 9 5 F y 1 r i B 8 Q _ o 9 2 E j 1 r r B 3 v z R y o n g B s 7 j Y 6 7 s y B 2 n 7 9 C v _ n B m q R o k 3 l B q 5 _ X 4 s F o o 6 M 1 i 4 t B 6 q k h B t 3 - M y z n H 8 q p w D w y w 5 B y 1 w F 2 t 8 W k 0 t c l q r V k 8 p z D p s s G s k 0 j C x 8 2 s G w i p P n l j D x i t m D i _ j 5 C m v w n B x w k K v v j T 6 _ s R p 7 i C _ x - t B q 0 5 _ F t p _ l F v p E n k t l B 3 k 6 h F 2 2 v E j 5 3 1 B h w w 2 E n j n n H p 3 8 m B 9 r l 0 C 2 3 7 v D 2 j n p B m 4 u o E o 9 l n B 5 t 4 5 B g p p g B u k 3 w O g p n K p 3 j z B k 2 y o C z 8 w C j n - 8 B x z j k L 3 s j N o n q i C 0 y 7 C x 7 v 3 B x x p q D l 8 l B k r s w B _ x p o C o B 4 w _ v C g 7 v l F l 0 q D y 9 W h h 7 Q 7 _ 9 1 H o u v 5 B u v u j F 2 w o _ D q j 6 w B 9 w _ K r 1 2 S 9 1 3 g J m - s m C 4 l g T 9 _ k m D 5 5 6 r B z y r E 9 4 3 9 D 1 t h 2 C i o j I i l 3 v B g x h r C _ v 4 C v 0 s 7 D j n n l D 0 m 0 v M 1 8 x G - h 9 5 D k s 0 h B w 8 o x P p n s G g x _ R z 7 p l B 3 q m F j p k i B l _ h B 9 1 i z W - F m s q m D 3 u S 1 s h 7 C n r 8 R s - 7 Z 6 2 t f w y i 7 C w s h l C v o k r B 9 m 1 X l 0 5 w C 5 t n k E j j K 1 7 n n M x 1 B 3 i 2 z J q 0 T y 7 1 G h - 7 z B 6 y 4 k F 8 l u Y l z v L 5 l q _ O w y B m j y 9 L 8 5 1 n B 0 4 z _ D o s 4 D 4 k B i _ _ z J i b 2 p l 1 G p 5 o f 6 v 2 j B u - 0 _ E q x g Q u 3 t R s l - 1 B 9 7 l 4 B t t 5 l D 4 6 0 I h 8 7 - H 9 t 5 B 1 5 1 8 G 6 k i R y 2 m J 1 - z H l 5 i f g 3 4 o C 0 i 7 B w _ 1 w C w j l B l i 3 3 C x h t 6 H z p s x B 2 x 4 m C q m v l C 3 z p u S t y G y h _ P w 2 _ b v r o 0 B 7 o v y B n 6 2 3 B l g z y G g s w Z j 0 n E u w 4 - B 8 5 q t J l z k K s y l m E 6 o n q J x u x J o z 4 2 J j 4 i _ G j _ k B o y 6 G 7 7 g 2 L 1 y x B z h 2 a u - u p B i 0 l V _ 6 _ 1 C w 0 C w g o D 6 v s I q n 4 m C y t c t 1 o v C i 7 9 5 E 9 0 u U h p z D 5 1 l 8 B 7 2 y 2 M 2 3 l L h D o k 5 Z l 9 u o V h m q P q s m u B w 1 0 4 G j x v s E q j x 9 D u 3 v r C g 0 6 G k x i H 1 9 7 2 D 5 k 7 2 N g o 1 E r 3 q Y 5 3 - n I v P _ t k j G y t 4 _ B x t r T _ s g 4 E 3 w 6 v D o s 6 r C 6 4 g 0 I p 4 7 3 K w r x r C g n - N g 0 9 O k 5 x s G 3 z L 7 i 9 6 E g m 9 I 3 o h f o 1 k E s 2 9 m B g 3 - B s r t 4 S n 4 q K 7 7 j B n 4 q K 7 x z q C 7 w s h D r r r W - q l x D 5 4 p t B t 1 n C - v m t J 5 y r 6 G 9 n l S 5 h j Q k k m 7 D y y j s B j s r E w 8 p 1 E 1 9 t - F z K z - k E 8 m 8 y D i o j l C y j 5 8 B u o g D r 9 k s C 6 g o 6 C t _ i k J s m W 3 j l n K u w v J m 4 0 x D 6 o w y C z 8 j F z w - I o q z a 5 o v w B g 0 8 D k z B i q h B g m 4 m X k s 2 J - k 2 N z _ b q v 9 M l u q V 1 6 g c h p s C y h - x E _ 6 3 - C i u 2 s D u r 1 i F 2 u q _ B 9 h 8 i F _ p 4 1 B 9 m 0 B x 4 e 1 1 s D s 1 E x u C n 0 o - Q q 6 X j g 1 6 D 5 _ k r S t u z 5 O x g l G 6 4 j G y 0 i _ F 9 r 5 G 7 9 6 S h m _ 2 C 6 7 p o E s 3 5 C 9 t n s H 0 u p n B y 7 _ C s 8 - T t _ _ l E 8 9 o v E y 8 w h C 4 n v n D p l r e p l q K t x q u B i g x g C 9 1 u s C s 8 X 1 t 8 o E 1 k - z G u 8 v - E p o _ g C j i w D 8 v 1 k I r T p k h p M 2 p 9 I k l r r D l u 1 l B o k 5 2 C i a v l n P 8 x 4 w C n v w 7 B p r 1 4 B k 6 - 1 B 7 2 l E 9 5 s x B k s h w E u n x 6 G 5 h q M 3 l 1 - L w 8 X q s q g L 2 k r x C h _ g l C k q u O l w 1 5 L 9 6 d m s n 7 J 7 r s a g 9 S h o s j B 8 4 6 8 J l r 6 0 M 5 0 m V z r 7 2 D i 5 8 w L v m h v N 4 9 g Q h r v g B s 0 u 0 X j 2 m V - 5 2 H l p p o G 9 t m o C p P 4 4 7 x C w o w z B _ _ o d k n D h q 6 W s - o P 2 t 2 C 3 4 8 5 J 2 p z K 0 k 5 j L u r B g h u b g 5 g - D y _ j n B i h g - D s _ i d m y C j 9 r j B g 6 6 p D 4 n v K l q r L l n 6 t D 0 k _ v C i s r C 5 y 4 f r h 8 h I h l z g E - j 0 C q 9 p C - 5 i v N n 5 5 H x q o l E g u w P r 0 _ j B 7 6 m z F 7 x - 1 H 9 r _ K p u w r I 4 n x Q 9 l v F o 3 5 O n t y - a y k 4 l B 8 g k k C k m 5 g Q x 9 G i 8 6 w B - t o 0 J k r i v J h r g _ E 3 x x E u t 7 K 2 7 9 J m u 1 B o v 2 9 E 0 4 s W 6 n 0 p B z o t C - z t N w 6 o F p m o 3 F n u i 3 D 8 g q 0 B q h n 6 C v n j s D 1 8 8 z F 0 4 v h C k 8 0 n Q 1 m 0 9 B 1 6 n 6 B 3 6 w t C p o - F r - n y F k l 3 h E 4 h 9 M t 7 k r B 3 - g z D i m m B s s 7 q B u n - i I n 8 Y q i y h K t y 7 I 3 5 1 j C p 2 h x D o j o E 6 z - f l j i P 1 y h G w 5 _ k F 0 q s H j z 8 q B o w q D u r z l E q i v 3 B t x 1 h B z 2 5 q I 0 y 1 C z w z x C q 9 8 E l z o g F t r K p k x Z j x v 8 C v l 2 Q n 9 q n B 0 k k k F l o 5 3 D k q 8 2 M s s k N k l t F k l t F u 5 j H w 5 i l B r 6 j 5 C 3 0 2 q B 6 _ v E j j r s C s t l h C y x k L j m 2 x F g k n _ D s U y j 6 T y 9 l b y 1 g s B 6 u 5 M 3 6 j 4 D _ v 8 1 B 0 n w v C v z 0 1 D - k s z C 0 p B x 7 8 t I h 5 y U 0 o F y r 1 m B k g i B j - 8 9 B _ 8 E s n o o B l j - b n 1 j h C p h 6 l N 7 q 6 D h q 9 z B k y 8 s E h 5 J x k i t D 1 l 7 p D 5 _ x Q h - t P 6 3 q 2 G 2 q j a i z 8 O 9 5 y m B n v g H 3 0 2 o L 2 u o R o 4 u M s u k i D 3 0 q J - v l p C n 6 0 b x x j P y o - 0 D w 7 w r B j w s B v 0 3 p B h j y i D _ 0 u M z 4 z 5 B g 9 r N 0 - 0 K 0 j u J 7 h 4 p D - 9 2 m L - 5 _ N w u 5 R 3 h g G o k 6 t B 6 6 z X u n y F o h 0 0 B 9 X 7 C p x _ r E u q - u B 4 - 3 7 M n 6 v i D p m 2 r D 1 j y h D t s k V t t z N q l q D o o n r B 2 w r U - z J s u h V l r r s B 8 r 2 E t u 9 x J n s i k B 5 t u 4 E x 0 3 5 C i u 8 C w r M 4 4 9 J l x n v P s j r I q n y M t 1 p Y i - 3 L i l m p E u h w T z v j n J 4 q r K u y j 9 I 6 k 7 d q 4 j x D 1 1 l w B m 2 o l B v m 7 0 C n 3 4 s D 9 g u W 6 2 y 4 M m q o 0 B j i 8 h C o r x 3 B n _ - B 2 g 3 v I n 0 7 w B i k - w B h 6 9 G 7 8 _ 3 B - - 4 R 5 5 L l 7 _ g B y z _ o C _ p u H o s m H 0 k p l C k _ m i H m v y C _ u 9 h B h x 3 s E w 6 - n B 0 y m r B y 6 t q B 4 i o P 5 0 l H 8 r 9 a _ 9 1 z B w 6 p 9 B 0 9 m r C 7 z y r B g q p s C 1 z 0 p F m 4 7 C k h - F - 4 0 6 D r n y z B u 4 2 e l 6 i - H i r j 0 B r 9 Y w q l p B g 8 h n B j 3 1 n E 4 9 V 7 u i 9 C n 0 s t D 6 o n q B 7 m u k J s 7 - P r 6 1 G 6 x 2 4 B h z 9 l B k k s C m 8 9 J 3 g x B s 6 _ - K s 4 r W g g 9 1 B 0 9 g p B m 7 8 I y z 6 9 C 5 w _ E i 5 y l C j k _ I i g w D n g s i B y g i 7 C m 9 t h M _ h 5 H 3 h H 8 l 8 p D m q - c o h 7 x B o 2 p G x j 5 K s 0 1 _ B r - - x E q u 7 v B w w o O 1 w 7 H _ i n 9 C u o 5 p F j _ n k K i 8 i V s u h n B u g 0 h E 2 v 4 R w 5 6 B 1 n x 0 C 0 m 1 4 C 5 h T z p _ 8 D _ _ t 2 C j o l j B 1 x l h G h x 6 _ D 3 j _ C j x q 9 E x w i v E j 4 m K m w M 5 u v E h 6 z e m i 1 M y _ j y D q - 2 B s u k Z k s 7 W t 5 z C _ 8 g 3 I h u k g B t 1 j E g s q q B h w m f 6 v h S 8 4 g p D 8 p n c 8 m 5 P i p 4 4 D v s 6 v B q y 8 t D k 3 N q - j Q v t z p F 9 w i 2 D x 4 7 _ B l - z k G 0 n R m 0 - f _ s n 6 P 8 k E 1 q 7 G m 3 g D l - 6 r B t n p E 1 v o g B m C z s _ 5 N 8 0 m 5 B m k x D r m u r B t h t m B - j _ r G y n s B 2 x x 8 D 2 _ v z B k 7 2 L j 5 w j D t 6 g F 2 l t T 1 m 8 a z u l e 5 5 2 j B t - n u C g t l D m l 1 J k j v 4 C o w 3 7 C 0 g n d q r 6 T 7 x p k B 7 3 9 h B 1 q s G h h a 9 4 u 9 C i u 0 y E z l 8 t B x 7 g u H j 6 3 E 8 1 r N 3 z m p O r 1 C v y 5 q G r l m 3 B 9 3 _ 2 B 3 k x t E e u 3 2 F 7 n s 4 G t 6 1 z C w 8 u 4 C u 8 j k B 2 1 t - B 2 z 5 5 E 9 0 r k C k 9 n E j s i k B 4 q q 0 C 0 x n T 6 _ p E g g o x C w v _ C t 7 2 j B 4 i s U 6 g w r E 7 h w q D q l 4 D - w _ Q j 2 1 2 I 2 _ 1 C w 4 8 b r 3 x L h 2 l t B 9 k t o E 7 u z H o 0 r K k z l f i q 3 7 F s w t F z t K s h _ N h p q r C r p 0 d n u o G k v v Y 9 k s B 0 1 w w D v 4 n n C g n s D 2 6 q Q x j j b g 0 j 2 C p o - l B y _ 0 5 D _ r q F u h 9 N 2 i h q C 0 g p i B u k z m E 9 x i j C r z p W k h 7 c 0 _ 4 n F 5 r z - B g g u E u 3 9 y C n t 4 s E 1 2 o m H 4 v W _ r i _ E w k 6 o B k o w E q i 9 n H l 3 o K x i 9 m B m 1 q C t 7 0 v D _ g q t B m u 2 L k 6 w R o 0 7 u E p t r y B o u q Y y 9 m p B p y - x B 3 9 t L - 9 m E s - t M h - 3 x B k v 6 V q x l D 6 g g X k h f 2 t x g H w w 4 l B v h b y s z o C k 7 - 5 D 3 7 _ c g s i 5 G _ i 9 s B 9 l r - B p l k o B - y k f q p 7 - D h o 6 G m 4 v O o 8 - D - t z K - l 0 m F x 5 u R h - t 0 B j k n E j s 4 1 D 6 p 3 c y 7 h j B h 8 7 C m v k 6 B x 4 x E z p I - v h s B j u z U m t h u B h q w h B 5 h h X y 4 4 p C p r t G 5 h 1 E 0 j 8 Q t 2 h e u h - K z 0 m - C j l 7 f n 7 B 5 r i k B u t u _ C l 4 o 2 C h 2 r r B x h 0 0 D 6 j n 9 B 4 l 8 B v 0 n c 4 n Q r V m 4 e z z t U r w 0 L 6 w g 7 B x n 5 l B 7 8 g a i j E w 9 h 3 B 6 j u Z y t 9 5 C 9 x l 3 B 4 q k i F 6 r 9 s D v w k D t x j _ B h 9 3 k D j 3 6 e 4 k k K 8 j 0 E g _ 8 j D t r 5 a 9 h 5 2 C 7 8 6 H j y 6 h C 8 - i M m x k z C t n j 1 F w t u r C t 7 x f k v h p B 4 _ k X 8 l g 6 H F 7 z o 2 C 5 x r 9 C w g 8 B o 9 q b 8 4 0 Y s r g - G n 3 x I 0 y p 9 E j x n 4 C o 6 6 b k v r 1 F v 6 z W z q 3 m C x x i F - m 5 y C r x j o C v n 1 a u x t O _ g p R 1 r 7 r I 5 p 5 v E z z y p B l 1 h V _ u r F 1 u m g D - q s G s _ 0 3 C u y x V u v 1 s F 0 g 0 s E R j p n X n 1 _ 9 B l 5 7 k F q x t p B 7 x i z B y 0 4 J 5 o h i N i j - R 2 x i D 5 z l 8 B z 9 u _ W n g n l C s - y S 1 t x Z l u m 7 B 1 j 7 l E 0 u r e u s s V r 9 s l D t 3 8 x C 6 k r x B 1 j j j B 5 0 o _ E s i m 1 C C x V p 3 9 O 9 j 1 N h 7 k 7 F n 9 _ r C n p 5 I o 3 1 2 B o l 4 l B 3 o 0 l G z 6 3 3 C l 2 7 p D j x q J - g m 1 F l z g 2 F y r o I o 9 0 5 B m z v h I 2 k j V n k m - C h 9 p v D i 8 4 u B 0 5 y m G s 7 l E 6 w t h C l y 6 X 9 l - k C x t m B o v 0 T n r o d v l m p D g g 8 Q r 2 z _ D u 9 w V v t z p B y M 8 3 k w B s v 5 C 1 z x p D 3 7 t W 2 4 p h E 1 8 t P 0 j B s 8 o R 2 t y j D u m n Y - o u m B _ v u d z r 0 8 D z 2 l o G q q l 4 M o q o K z z 7 - B w - 4 x D p 3 u C k h z 2 B _ o u x B v u N j 8 g f 6 g r b z q l R w u 0 z B g g m h D r 3 z _ B - m 3 - H q M 0 3 j 8 D q l _ k D y 5 6 x C _ 6 j E 7 x 1 s C k t 0 g B t o 4 b 5 1 T w o 6 s C 1 7 s Q o _ s u C m u w R i 8 G 5 4 6 g L 8 8 6 F _ y x B 7 9 x x E _ k n h B _ w n U 7 7 x P 2 s 5 h G 8 t _ C r r i K w u z x B n k h 0 D 6 0 l D l 7 z E k - W m n n S 8 o 1 7 H s r z C h _ y 5 D 3 _ q K j z y 8 G x 3 E 4 7 u x B q m w r E q q L n g g i D 1 o l h B k s t H r g k K 9 r q I 0 p 3 2 H 2 p q w D o q 2 s D s 9 q 9 B 9 2 n C y o 5 P 0 y j 3 H y 9 _ J 0 m p D z m 6 J 0 6 x g F 9 n i u C x 1 t i B 3 q q U s r 3 b i t x w D v h 9 i B y r n E 5 8 m 1 J j 6 m q E _ 9 7 u E i j m D 9 y v k F o - 2 x B x s o - C m i q L v 8 j B t v i u I - 9 w u B l 1 4 E 8 r 1 Q x k k h C 9 m h j G 0 g _ E 1 j i u G g i y h C u g 6 R h n x x B z _ n 6 B o 6 7 P n h z f 4 4 2 j D 4 9 0 6 B 3 9 q U j w 5 o B m z 2 C 7 v 6 b q t q r B 3 x r 1 B 5 q 1 T 2 0 g E q u j j D r k j R h 7 o R i r 2 z C 3 0 r R y o z T _ 2 3 E v p 5 g B 2 x l m E h j j M w 5 8 g B v _ 1 4 C z o 0 9 O q k g X q z h 6 F w x z N i p j V o k E l p z l I u 6 s G z o 8 8 K r 8 2 J 0 1 8 l B 6 - i 7 B u g 9 h B 6 8 q K m t j D y - z m B j x 1 j B q l 2 i C s u z p D 2 7 l r K o n s o B u - v O p i 5 s F v o 7 9 B 4 - J s q i 7 C 5 0 y T 2 3 2 H 0 7 x t C j x q 1 C o g n g N j x 8 D o 7 2 H 3 r q 9 O z 8 - e m i E 7 u v h E 4 y h U m 5 g u H s 4 3 u B 1 k x B 6 2 n v K 9 n u b 1 3 z 6 G w 8 k n C x y - N q v p l C 6 3 E l 0 t t J y g 0 C 4 4 8 Z q g u i C j - n x B 0 k o 5 C - 7 4 n C j 1 u I 8 g z y J 6 5 0 M 4 g D p o y 9 D - q 9 m D w j h b 6 3 v k E p x 1 h B r 2 t P t 1 8 q B 8 u g n B _ z 2 n D m s I 2 y t p L 7 3 x Y 2 7 x w H u l z I v g t y I n 5 q X q _ m N 6 l 9 g E z u n w B h F 9 C u 7 y 1 M p 4 v u F 8 - j u B 9 j 1 E j y l k C 2 7 m x B h - r Z p s 3 - J h k 1 C u h g 4 B 6 5 s p F o j u C h 8 u D l 9 y E 2 z m y J z n V 4 3 n w F v j 1 j B 8 5 y P 6 r 6 v G k 7 v s D 3 n d s u 1 - B 6 x m U 5 8 z S s w q 2 C 2 8 9 C u z 0 r C p 0 2 q C 7 u 7 I v y w H 6 m z T t 4 2 S z z r g C z k _ 2 B o t t W t y 9 G x i r O i q _ 4 G v h p E _ w 1 V h 5 v W v q q q C m 0 - B x g - p I q 6 w j E v v g D 7 h 7 V 7 2 m f h 4 z Y q p x h C i k t N l o w O 8 _ j C 3 j 8 m F 1 1 - _ C 8 u j j B - x g 0 C q y H 0 5 1 1 C _ g t l C 0 w 2 C j q r J _ r u W 5 7 5 v M 4 0 p 9 C z t s x B 8 7 v C 1 4 o H o m z 3 E 2 9 4 w B z z s i C h s i R v _ q q B 8 7 y E 8 l 0 S 8 4 u n D 8 p y - B y 4 u D 6 1 j 7 B p s z o B 2 z x W w 4 8 I 9 j o 2 C p g 5 l B v 0 m l B j k 9 h G n x y G - s 1 f 1 3 s s C 1 i k 4 B s 4 W x 1 r B - 6 3 j C 7 k w R 1 i l 4 B 0 i _ n L m 3 9 H w 9 N - r w 6 B 6 u D p 9 0 b h l n Q 6 k 4 g B 4 w 6 G 7 v q k B r y r y C - w r r E _ o o - B r l - W 6 g p q F 4 7 o b 9 h k g B 3 8 j M h 8 q I q o 3 4 L 9 o w z H 5 x i 6 B z 4 h B x m x k C s 8 9 m C 7 q 9 4 C 5 4 M w _ u v B t r u F 4 _ m 6 C 6 9 6 p C p 6 n w B p h B 1 7 j 1 B v s w r B u 5 2 i C v o 4 i B n 6 6 1 C 6 7 2 z D t m w o B 3 k z p H n s g B g - w s C j t 8 h C o 3 3 c 3 t 8 N j u m D w 6 4 C 6 4 g K g n - h B s m w o B w l 7 m D 7 q p k B o s g 6 G l x j o C p j 2 k C h u 7 j C p 8 w D l - w q C 8 3 k 7 C x z s 9 B i 6 v P 3 7 4 i B _ - k 2 C 8 9 9 F 9 - 2 2 B v 1 m G j _ u c x s s g F n - p b 3 m v p B l f 6 7 4 k C 0 s 1 h C r _ h 4 B 9 p i - E j 7 h u C j n 1 E 0 1 t - B m - 7 x B - x 3 l B u j i J 8 p 9 w C u l y y G g 4 c l 7 n - M m s x M y o 4 u H j g m U t h 9 F g o 7 E t t k J 3 k l P h w s N h t 5 c g s 0 C p m x N 5 6 8 l Q k z i Q y n j 4 J 3 p j S v - N x 9 x R 7 u y o D q - i K h k y m D y n _ G m l 1 7 I p o i X w w z 8 I x k r E m r k M y k z 0 C q r h 0 F z E 5 7 K 0 o j _ G y 4 s - B o m 9 D - - 3 W k 2 h n G i 9 s G p n t E n v 3 L y y F p l s l C k p 5 N l 7 g o E 5 k h U v 6 k 9 B v _ B t x 5 V 5 i z h G l l z 2 C 9 i g C 8 g w g C _ j x O i x 5 4 C j - p b v n B 4 t g T t 4 6 z D r _ r 7 C 5 6 j H i g 1 v D 4 8 q i B 4 m q j B 8 i m R m h 5 7 D 7 j p B 8 h 7 Z j l 3 H 4 k m y H j z v s B y 8 z M x w 3 v C u x x b 7 p G _ 6 8 v K g l g J w 7 o v B v 0 m R 4 i g i Q z o g H 0 5 8 I n x L i 6 u G l 7 j r F _ 9 g s B u j V x z i s E 8 w B j 2 4 8 C g u 8 L 3 x q x C l 8 o I v v k 0 B l 1 u E h h v u L 8 m s G - j m j G 7 x 8 - B 4 n 7 C 8 s i - B 4 1 l g S g t t B y 6 y D 0 _ h D 8 z p s B z h h m J y o U i z u - J 9 6 6 D 8 n h q L y o j C 1 u h 3 D - r 8 D t u 5 O p _ 1 n G 4 5 i B 4 t 0 K j 6 9 n E 6 6 j t B 7 6 k E i s _ 8 B o z _ l E x p m I h 4 n H 4 t 0 g B m j v r B o 7 3 i D _ p r 5 C q x q 4 F l 1 t H r j 8 8 M q m t h B u t o 4 J p 4 2 J j p v u Q k h n C n 2 _ w C 3 v z q B i n x y B v - y 5 B 3 s C i y m m D w _ 5 2 C x x 1 3 B u u _ Z n - u o C 4 - 6 Y o C 9 9 v b 9 x 9 f 7 5 m 3 V t 4 t B 3 j 7 D q w y 5 G l u o s B i z y M - u i P m 0 4 i D p r i 0 B t m w O x u 5 B x 3 m j C v 8 t 0 F 9 7 g S m l k 6 I 3 p _ C r o 3 a k i 8 x B s 1 0 - F 1 4 4 q C y u i I m 2 0 6 E j q E 2 x t o D G r w s o E w n q 9 C 8 3 u q B - E 0 j k 0 F m g j J - t i P l z 9 i D o 7 j w B n n 8 w B 8 6 p s B o s 3 1 N o p a 0 w 5 d l 3 3 t D j m z F - _ 4 l K r i 0 p C l 5 2 n H 6 l C y s q q E x o 8 2 B s x 0 H s 2 p v K 0 1 u G n 9 n c q k - 5 I x r 3 E g 4 1 9 B 1 6 n c p 0 p R t _ 6 j F s 1 3 z C 0 l 8 B 5 - u a p 7 D z v z 5 E y r 7 s B 4 o x 1 E v 9 - t C l x 1 2 B 1 i 5 y B y m T m - s q B j 1 r i B q y r b r m o n D 2 9 t 1 B 3 q g E q 3 m l E t i j p C 1 y b 8 2 h j B i m r t B q o r t C t _ y Y 5 p r n B n l r q B n v k J _ u p j C 6 5 0 H 5 n x B o t n 1 B o l 1 - E s 5 9 r C j z 3 1 B j o t i B 5 l i _ K m m u w C 0 z g G n h - D o 1 t 7 B 5 9 w t C 2 - 1 3 G n w 1 F 4 9 9 g B 9 s p i E h 1 4 0 F - o z F z s 5 l B p t q 0 E z s l v B 6 y 6 k C o 7 0 H 5 3 r B 3 2 m 4 B 2 0 o a - E s 4 g j C o g z k D _ g x H 0 9 s m D p y w j B h 0 z g B 1 3 i M n q G l p m 5 C 2 k 2 d - g q o C s _ J n 9 x R v z q z G 0 3 P o t s k B s 6 u i D 6 x s w F p u h U u r 6 f h k q P t g B 0 x j n D i - v r N z h E k p 5 4 C - w 5 2 B 9 x K q w I 2 k i r B v 4 4 E h s 1 6 D 6 h k 0 C 7 w t M 0 s 2 Y p v 4 q C 0 9 x K z j u L 1 _ u L y - 2 r O l - 0 4 B 1 6 z m B k t r X 1 o 8 3 E r 9 i M 3 5 1 7 E j o u y E _ w B i 8 x T 1 q k g C n - 9 h B - 8 q R 2 9 5 s G _ 4 7 g B x k 4 T - v q e j 3 4 h I 4 r 4 v B x 4 2 G y 2 l v F 0 2 o n B o w w 8 O j k 3 K 9 3 4 8 H w q _ Y - 5 0 u 0 B 5 8 2 j N k 9 0 r C 8 y 1 q E 0 k h k N g 1 s j N x k h P 1 - g 5 4 H - n 1 o F r - 1 h O z 4 8 6 B 9 6 3 2 F k s r h O n 6 j C p k g 9 G 5 v o r C j 9 k n Q w v 9 D j t v 0 b v j x n B t n h J s r p p C 4 u _ i C k 4 q Q w _ 8 8 E j y k Q o 4 t M _ x y q K p _ t s p B 9 p y T u 4 q - H m y h _ N l 3 v J x m x q H - _ - 3 F x 6 7 Y y 1 t K l l h o J 9 n - m 0 B g 2 z n 0 B 0 t 9 g C r x m 5 E n t j e m k 7 i I 5 9 z x 8 B z 9 k H 3 5 v B 4 n t v R l _ k r M 3 u w n C 9 4 1 i Z q k w t B z w 4 x O 6 w 3 t N k t 3 Z 4 B q 0 n l L q o r l I 8 k r c 8 j s g I y 5 x L 5 _ 9 - P q o l b p 6 x v J 5 _ 9 - P v 5 v C y 5 2 9 K o k p 0 M s i 9 g F v h 5 J _ 2 t 2 H t _ w L q x w 1 H g 5 p w B q r n s D h y i m E w w 4 3 C y k j y E v z - n J t o o s 2 D 4 5 g l H y x p 9 F 2 7 9 y C 1 k q o N 3 k q o N 1 k q o N v 1 0 g J r v _ M 1 k q o N 3 k q o N r - 4 m G m 6 9 l H j M n k h s S q 6 p w N z 5 9 v C u t g C 1 w 8 s R 4 x k x F k 0 x G s v 4 - i B t 2 g G z v j s B h h 9 _ I l t r h G q 9 w o B h u 0 5 C g _ t g D m 1 2 u P i n 5 8 C l i j s B v r q 9 G i k j a s 9 5 2 E v o 7 1 E - _ h 5 B z m - 8 G 9 x i _ H 0 t z y J x 8 x I _ x 5 D s 5 9 m b 0 p m q B - j r B k - n 6 T y m z u I _ 3 _ r C n s 7 5 T 2 n 9 Z r i i 1 B v s 2 z V 3 l g i B 0 1 k i N 4 n p z V n 2 n H w i m t R i w 7 6 U 2 8 G j j 8 y V 9 n l i Q 3 0 h N v s 2 z V o 8 1 8 L w y 9 t B o 2 r y R h h r G 2 p 5 n J 7 5 6 o C 1 r n 3 U 2 p 5 n J 7 5 6 o C 1 l 8 o N - q 7 V r u 2 v Q m r I 3 g 1 n R 5 g 1 n R - j l o I q s w b 0 l j D 3 y u 4 N _ 0 8 o K 3 y w G v g x x s B 1 9 K u - 6 g N u m t 7 N v 3 3 7 N r x _ F n i t 6 K _ n 9 4 I k 2 0 T m k z 3 6 B h m 8 J w h n 3 K _ z 7 l M 9 t 4 C i q 1 5 K 1 z _ 5 K v 4 4 5 C g x 3 z C i l 7 7 K i l 7 7 K i l 7 7 K x v k 8 K v j 8 z C 1 7 i z E 2 g 5 2 B 3 8 4 t I q w p 4 R n k u 6 N 1 7 6 H 9 q m 2 C n m r w H i 6 n l U p u u C k _ x 3 R x w 0 l U q h y N 4 k w 3 O 9 8 l h N 6 2 v V q y t g C 6 0 u 1 H r t - x R 5 m - p Q n _ W k y z x R s y 5 l C 4 m x s F y 2 j 7 M - 2 o _ G g 1 6 E s v 8 R p 5 m _ p C 3 j _ d 1 g 9 G 8 4 l m J 4 r _ p I k z k 5 B 7 q 8 l F z 6 7 t E 6 5 8 _ H 5 _ w i D 7 q 0 5 E t 6 8 v H j l k q Y p j x B s 8 r m W 2 s o J o v 9 5 G k 3 - o D m h i 1 Y i h y h B o n m g C n 4 7 m B y 9 1 9 D g _ s 2 Q n i s Q l 3 8 c p i j 3 U j 8 v F 4 q u U i k o 0 o J 7 0 y 7 L k h i 9 C y 9 2 g D k 2 5 n H q h 1 j H u t 4 0 L u t 4 0 L t i i 1 L u t 4 0 L u t 4 0 L 1 k k s B i i p H 1 w t u H - w 9 9 X x y o E j 9 m v U 9 y h g M 8 9 l h C 5 t t 5 D u 4 s 5 H h 1 0 k F s 6 g 0 F 2 t 6 w V 2 q r i D w 3 u q I 6 4 t E h u p u K m 3 5 q M m 3 5 q M m 3 5 q M 7 _ q B - n q H j l k n I 1 8 3 1 M 1 8 3 1 M 1 8 3 1 M g - h 2 M w 9 0 M r k 0 - I n p _ g 1 B 8 g 6 s C 0 w _ 3 E 6 4 3 h C x u n y F 4 _ l s O l w t t L m y - E u s 0 h N k i u o J 7 0 p K 6 g 1 m 0 B 0 o t w C 5 9 7 i D q 1 _ l h L 6 m s H 3 3 2 g H 4 3 q 5 J - s h 1 8 E 4 3 q 5 J v i n C m r u r C s 9 m 9 C 1 w o k y B g 2 9 i M 5 h F 5 s p s Q y l 2 g B n p y m J w _ 9 r Q - 6 _ b 7 8 8 p G 1 4 8 1 K 8 w z 1 K j - X 2 p 6 9 7 E 9 v w _ U 2 9 t - B t z y t Q 1 4 o m D 3 j w - i B l u v p L 5 y K y _ n n D 0 - 9 s B 0 x 2 0 C o 5 n k O 7 3 3 3 C z B t 1 1 7 g B q - j Q v q i t J m l g p F 0 l p L h q k u e 2 3 5 M 7 m 4 6 Q o 0 z X o 2 y p C g g i 0 R 8 9 y C 4 8 0 8 E m x z - G 2 5 N 7 4 w l V s h 1 u B 5 5 x w L 5 4 1 D m j 4 W 1 k u 0 Q z v l u B y - u s J - q 9 5 C 8 n 9 a x w h i K 5 5 k 4 D 2 _ y j a i _ 2 F v n i y I v k _ t G n h h 2 B v m p o I 3 t 1 I _ 0 k q L 3 x 1 4 O p p n 8 H 2 m q i B m 9 - h C 7 n m m E 8 w z 1 K 8 w z 1 K g 0 n M x u q x F s 4 0 w C 0 _ 0 5 K v 2 6 M m v r 2 I 4 _ y 5 C g _ w k D i i 0 j R 1 1 z s C l 3 g 4 F k t Y v g x x s B l z t B z x k B v 4 j l V g s q w B h 4 z r L q 1 t 8 D 0 z p v C 4 _ l s O 0 z s u B v j i 6 E 4 3 3 o p B 0 9 k q K B k k r s H 2 r 1 V k v 5 j B g 8 3 m P 4 - 3 4 E n m _ p B 5 l 6 q D k x 3 2 Q g k n M j - j h E 8 x h x K 0 6 9 8 C w m g D - s j 4 D 4 7 3 9 K w y q _ K 1 2 q 1 B z j n x D j 2 0 G z u k u R p x p h B m q 5 g R 5 9 9 I x x g 4 H - 9 z m M o h - 1 C 9 - 7 i K - j G y w u 7 i B g r G p 6 N 6 r 1 r Q 6 r 1 r Q 6 w o p O i 7 o C l _ n w D s _ q P w u n w P j r z 0 E w 9 i 9 G s z z Y 6 p 6 3 H t 5 _ n G 2 r t C m i q 7 P m s 7 n C w 0 u w B 1 _ z p L z w j o H 9 q x I j p 3 l V n i y h J g 2 - h F j 0 l m H l q 1 J w 3 3 0 V D 4 m t 5 K g i q z B 8 o _ j L x o r q D 4 y 4 Y k p w q K j 6 3 w E 1 v 6 T r 6 g v U p 7 r j D 6 z k J _ t 4 3 W 1 i r C o k 4 3 C 4 n 5 v G 7 m q o S 1 5 6 T 7 - 5 D i t - u V 7 k l B 3 w v m B u o l m X 3 x 3 6 D s s p l I 5 t j V i 3 z o N q y 2 S r 1 w i N l i y I g 7 2 0 b z l 4 P j t z p I g 1 w q D 8 k w k W 4 - 9 h E - y s n F n k t C g z z l K 3 z 8 l K h k 8 o C u m w 6 C 5 z 8 l K 8 q 8 q H z w t H 4 x 3 C o 0 y s I w z j t B 2 _ x 3 R x o h z C u n v C n _ y 2 D k 7 7 5 P o q 4 p B y w s r B _ o q r G u 8 6 y N l q l z N 7 u r y I g u 0 d 5 7 3 z E 9 j t 2 C 6 8 6 p D x k i m L r h p 2 D 5 7 s 2 B z l w 8 D k l 8 g P z o 8 z D y 6 3 v G z 5 y 5 T r i x 6 C 8 8 _ y B m y m k L q - m 9 G r i 7 0 B g m x K 4 y 2 q E 2 y p p E g j t y N k 8 V u s y w M n 0 5 - C l w g s D m k - 1 L 4 1 D s 9 h V t 0 o - M 6 z m v T 3 - u 0 C q p Q v y 8 2 E 7 2 m o N 1 6 h 5 D m 6 y w k H x u s 1 C h 4 z r L 1 l z u C w 8 t a 5 - t 5 S 4 j d w u i r B 5 v u N p 8 g q P g r k - C 2 s 7 j F 0 l h i C 9 m j p G _ o j M q 3 0 k L 5 n 9 2 K 3 j w - i B k 0 1 C u 0 l t R z 8 - T - 9 w 8 D o _ w s D 8 v h o O 4 1 6 C q o 3 0 B w g o y Z 6 u 1 B 2 3 9 l E r z 3 1 B x u g o M z 4 1 i J 6 p 6 l _ B w g u 1 L 6 w w I h m k 0 P n - t d 1 l x r C p g 3 1 L r i o 0 C r x r 5 S 2 q k M h w v E g m 9 p Y 0 4 y k C 7 q 5 k D s 9 x k J y k n n P z j h l E - s 0 u D h v m g B 5 1 t f 7 p 3 t B t 5 - t M y 0 n m M u p z 0 H r m 3 R v 2 l m B s r n h G r o v _ K h w 3 I i 6 l x C 7 u m 2 C 2 v 6 2 U 6 8 0 7 C r o 5 y E _ n 9 0 L n 6 i E w i y w L o - n y B 8 _ k 2 D z l w 8 D _ 8 v R 3 0 w 1 B q q m z K _ 6 y 3 G 9 y 8 m D m 1 7 3 E 9 t - _ D k u 9 y B v h u - L h 3 y n E 8 x h u I 8 0 s y L x 4 j r B j 6 _ R o 4 s p c s 2 8 R p g 4 v B v 4 j l V u p p n F 3 u w f 2 1 i 9 D h j 8 1 E 4 z 7 r F 2 t 8 _ I 1 h n - C 6 n m z B z w w x 5 B y s w g B h i Y g 5 z w S o g 2 j D z m - 7 I 7 - 0 4 C 0 v 3 1 K 0 v 3 1 K - m j g B m C q 9 5 j R v v m h O 8 s 9 E s 4 p v C - 9 3 l M 0 9 1 5 D 1 l l 0 J x l u G g p - 4 S x h 9 J i 1 4 w B 7 4 w l V y h z k C 5 s s r B 8 l - u B g 9 u 1 K g 9 u 1 K x 2 y j C v 9 m n _ B t 9 s 2 D k 1 i h M _ r - 5 G h 4 w X - 9 2 3 C g r h 1 J w 9 5 z E j h t n C k 8 2 1 J h _ i 9 E y 6 x z L w 6 x z L x t 8 s J t v g D 5 _ g r 2 C l 5 7 y J j k g B 3 k 3 j N 6 x k C 6 - j 7 M g o l 4 O 7 _ q s B x 0 6 r J p j m X l 3 4 1 M 6 m 5 n J n - g z B s 3 6 0 G u 8 h m C 6 7 q v Q y l _ 3 B 5 g _ l G l s s z N y o 0 5 C g w g P g w o 9 G o g 1 4 D j t v 0 b s l w 8 U n u r s B 4 z 0 V 0 w n 5 M v 1 6 s Q n z H r 6 i z E g 7 2 0 b x h s J 5 u t q E n 1 l O _ y _ t I 5 3 w i B n h r x N 0 w j i B 8 1 w q G t t 8 8 G - 2 w o 0 B 3 n w F 7 u y 6 F _ _ m k D u k 1 y H u g p L q _ 8 g R i t r - C p w o 0 G g 3 h r B r n n 6 G n q 6 B l h t t L s v j t L 9 x 6 w J s r l S m _ o q D v q v w V 1 8 3 q F l r z h D 7 j 6 F q i v y L u 5 w - G p _ s 5 F 7 g j 7 R v 8 5 - C z k q B n v 5 i R 2 9 6 h D 6 6 2 i G 2 l 6 D t _ v H 4 r v h R n _ o m D s 1 k C o j 7 C z q i r L s r 4 h F 3 q 4 x P - 2 w o 0 B x i w Z x y 2 D k w o _ P z 5 2 5 B 7 y v 1 0 C - h h h F u t 4 0 L - q i C q j s t F n r p x D 0 v 6 2 U 1 t 9 j H l r p x D 3 l v h G y - i q C 6 p 9 _ K - i q q J h x k D r q n j I u j - t B 1 5 s u M 8 9 o H l k s _ N g o t r E m i 0 2 C u o g z G 6 p 0 i B n p r k L o 6 6 j I g q n W o 4 y y G x h 8 3 J j m 6 j L - i q r C 8 q p 4 N 0 7 l _ D 7 l t x P k z m V 8 6 5 h H w h o l F p u 0 6 H 8 y 8 n C p _ z g M j 4 0 C 9 6 l L v w Y w z u 7 O 5 o z g G 0 y o D g i s t O v 4 j l V 7 2 p 1 D j 7 t 7 M _ w 4 n J h 0 2 U r j 2 J w - x 0 W w - k s F t u 4 S o 9 t r O 4 w 9 N 2 6 6 7 M l 2 q r B o 4 y x P 6 l m l D q q o t R s l n B w m p l B 1 m g Z m z y l F 5 9 l z H 8 0 q 5 B y z w w L i 6 j x L y z w w L s h L x 6 b l t 1 B z 6 g i O 2 k s 6 P 1 8 g 6 P 6 k j n B q n K x l _ 1 H 0 k s 6 P 1 8 g 6 P w 6 o _ D 2 5 o N l x m C p k x 5 E j k r m J u l v k B w 3 5 o D y 0 - G 0 i 6 3 N 6 t 2 x B 1 g 9 3 H j v 9 3 P 1 s q F y v s 2 M i z y G s q j p L j z g s O t l 5 _ K 7 r u H 4 7 r 6 E 4 w o h D n v r k R 9 3 g k M - 8 h I 6 y 3 D z 3 y 6 T 0 o v 8 K w s 4 6 C i w l 7 Y y v 7 D 6 8 6 E m 9 n 6 Q 8 - 2 2 G u t t j F r 6 p p k D y i _ L y 5 u q K 2 z r v P 8 j o m I 8 1 0 k B 1 v g v P 1 v g v P q 1 3 M g 0 m e 0 l z Q 4 m 7 b 8 4 w l V 9 1 x P l _ z _ K v y s x C 8 5 j _ C 9 y p K i 6 t K o j 5 n K r j u 9 Q 5 6 w F r x r 5 S w z q q D - 2 w o 0 B u o 4 X m 6 h O 2 - p 4 N 1 t k k T q 5 7 l D q g 2 8 D 3 - n 4 G s o u k I 3 9 5 5 D x 5 s C 5 q t y s B r r u C 8 p w 5 K 2 u l m _ B x t q E z 4 x s K o p 1 y p B 9 s o p B z y 1 r C 5 2 n R j o z - Y _ p r j C 7 5 6 g G 6 n z j C _ m 3 m G q r j 1 C p x r g N p x r g N 6 3 1 g N t g 4 y J r k r I k n h 0 D o p r o C 7 j w 1 o B i 3 x m B m 2 j - Q s 1 k B _ o k _ R 9 1 0 p B 1 u 5 8 B o 7 z q E v p z i C j q 1 z D - g 9 - E - v i k R 3 4 T l h 3 o B w _ 6 C p g w k L t 1 t i G 2 o 8 n 0 B p q k o I 3 k 4 1 K u 1 g 0 C j 1 h i C r _ w B y j h o _ F h y - 6 F 7 h z k B h 7 t 7 M 8 h i w C v p s g E 6 x 6 C r g r s J z i x l L x i x l L 6 u l Y n _ o x F 3 u i k K p 7 o q F 9 p z 1 D x q w h T y s 1 C u 5 u B o 6 x 8 s F p w u 9 H 0 h y Q 6 s 1 _ K u 2 i 9 C 4 g o 1 J s 5 z 7 B i 7 t 7 M 3 - 3 7 M q 7 q Z n n 5 m K 5 3 u h S i h t x C q 2 m h H v v v u E 3 w i v G x p k 2 C i 0 7 1 L h u _ i F 7 4 h q B _ _ 3 l P w 6 4 N v g l 5 E 5 h 9 y F r _ s l P 9 1 6 N s m 2 2 U k v x u F i v 0 y K i u 5 6 B o i 4 7 G t k s l C 6 l s j G 3 r n V q u q w g I 5 5 p 8 C 5 x v o C m t l o K h 7 x g D v 9 z w C - 1 4 o B p u t v F p s q B n o 2 m N m m 5 v Q g 4 7 p G u m g F t 7 2 2 M _ i 5 Q 7 9 y s S 3 z 1 8 L i j l e 4 m t w Y k s g H w - l l Q p 9 9 C 0 v p y K - 1 y y K y 2 l q J 1 w 9 f j y 3 r L t h q 7 E o 9 4 g B q z h z I n _ h n B m r 1 h D 1 y 8 q P 4 s 0 7 G 0 - 3 o J r 6 h m M g y g 3 E i s - C - j n m O n _ 5 8 D - j 2 _ L k r 8 8 B m t l o K u m l k C - w l h D m t l o K 7 x _ n C p n h n D 2 t 8 x C 1 w w k D 5 n t - B u 6 6 w C 0 v p M n - l y 5 B 2 9 D o w 5 4 K k 1 7 o k D w 3 k r B 6 - o E 1 _ 3 m E k 7 _ 3 N k s _ m B q q u g L v m l 2 B j x - s P v t k H v 3 g q D l p t 9 V 3 4 w g B t 5 x w D 1 z 8 m h D _ t k j C 3 2 r 6 L g u 1 6 L 5 3 _ i I x h m S 6 q o H k _ 9 i P z n 1 g T 3 w h - C z s j - G 1 l j 0 B o 1 z r K 0 h t q F h h 5 E 8 r 8 6 D u 0 2 i X 6 3 q o B 0 1 j y N y x - a j 6 s - E m 5 5 n P w 7 h G o 4 y x P - t p F k 1 6 w Q l 3 Q p g g 0 K 6 7 z k L - h 6 M z w - g C n - l y 5 B i y 9 W 5 q n j D - 1 m 1 F z u 3 s T z _ 0 5 K q l I w 9 x 4 N 2 1 5 4 L 7 2 j m C m 7 4 g M 4 2 i D 4 9 9 m N 6 p C n t q y P 4 6 k 3 O k 8 Y _ 5 - n _ B r w C 7 2 - 6 H l i u N 1 1 m n J 7 t y 5 B 7 5 3 - B 4 o k 4 D 7 q 3 3 J y s K p m j 6 N x x 0 u H z p Q 0 u v o B 2 r n 3 U x 3 6 B n i s - N 1 u t S 9 p _ k K w s 5 X s 6 y z I 5 h v J o 1 m n v C 6 3 I 7 n m _ D j p 3 l V n 2 n r C z v i n r B z 9 g G r 8 l m r B y 9 m w H 1 5 x i K x 2 8 P k z g s O o u y p E 5 3 z Z y z s s B 3 _ l s O u 2 9 P p 3 0 g K m _ 5 h J 6 l j F 0 g s 6 I 2 g l e q u v D g 5 j v h C 6 _ t s E 5 l k v D 6 1 o 9 O 2 _ i j M 9 i 0 D g 4 z r L r 2 v m I v 4 z H s 9 0 o _ C n v o D w x k i J r 3 0 k L 6 3 7 Y q z r l B u w y u E s q 8 t L p k s V h t 9 6 N j t 9 6 N 6 s 6 O x 4 r n J q i k G 3 g w G 3 7 l 5 O j y 3 w M s v 4 - i B 4 s g m J q s 6 5 D s q 6 d s 2 o y C x k w h S y b u 1 0 4 F l n 3 w M - 0 u z K 1 6 u E 7 v y 6 T p 3 4 B y t 1 - V q 3 t g C k 4 z g C x z 1 V _ t m g P l 3 r i W C 3 u 4 q K q r 2 l F 2 v p l F m j 2 o C q s x h M n y n h M u x 6 C l n a 7 h k B t 1 6 v h C s 1 i 8 O 7 h k B t 1 6 v h C m q 4 v J 4 k t 9 G 1 o q l V k 0 v 9 G p 3 k z G h - l _ G h 6 C n u t p U 1 2 - w B 5 - - y E u p 5 k B n i 4 s C 4 0 t 8 G 2 9 o _ D s k 4 p D o _ z g M v k q g M r s j 9 G q i p U 0 g z J - h j 6 e 4 l S n g s i N t y 1 i P t y 1 i P k y l n B 6 k p 3 K - 5 r - U q l 4 B m 0 P - t 7 h b 9 j n w C u g s e 2 k y i G v - k 5 H 1 o x v F 4 4 G h w g i n C 5 h i t F o m h y D _ n u 7 B 6 - 9 q E o - v _ l B u p 3 v J z y u v J _ e q w o v J r q t t X 6 1 C 1 z 8 8 X 7 s t 0 C p l _ m S 9 8 p L 6 0 h k J _ r n z F _ k 9 4 B _ 8 q r H 5 0 v r Q l n D x 7 1 3 E 9 t y 0 Y o 0 3 J q s 9 i R 8 m - B y 7 s v T k k v H n z - t P r q s i C 8 h 5 s J u 8 q g B p q 5 y M s 9 x g F g 4 o q B _ 6 u _ J 3 q 2 i H 1 7 o w C 3 - r X r g u v I _ v l m O i 5 7 3 C l l 9 1 F m x 4 z K k i _ f _ n n m B n 9 9 x P h 1 w 9 B p u 0 s E 1 v h 8 K 9 r u n N - x J 5 w 0 q B 3 1 w h O - - l m 4 B s v j - B - 4 2 L 4 - _ k R m 1 6 a n 7 q z R 5 i 3 N s 2 4 4 O 1 7 q B 1 4 k o N s 2 4 4 O l _ 8 C 3 1 l o F 0 x i y X z n R g 1 6 7 Y n 5 0 _ G g x l w F 3 x s 7 Y u g 4 F y w 7 5 U t z y i J 5 4 W t 9 z v E o y 7 3 S m j 8 _ B - 9 p i K 7 1 g 9 E - 5 C q u i l Y 3 - y q I r 5 h j D n q 7 E n 8 8 y S - j 4 i D n 8 8 y S i j 9 i D n 8 8 y S w m r u C j 0 w E 4 t 3 h H j 5 i 2 Q j 5 i 2 Q 4 i r e 4 k 7 1 J j 5 i 2 Q u x 8 l N u h 3 D r 6 8 a k i q t K 1 m g m R t m z 0 P i z k B u j s 3 k C h y - j I u r y 1 B w v 0 l R w v 0 l R z 9 v h D 2 g 5 t C w 1 o Q w 6 m 0 F 4 k v p B i k x o x B 6 3 u I 8 3 7 4 L o 0 9 7 B j 4 8 v B 6 w h 9 I m h z 1 B i g 5 i R t w 3 G 4 5 - w M o 8 x L 1 z 5 G _ 4 2 y s B x u I 3 y n j K 4 k 4 1 K q w n z H 9 r k T 6 w p q Y k g 5 W x m o - D x q s z E i 1 l t M k y q r C w k 2 h H l 1 m q F 5 q x 3 B 3 2 x 1 C z w 7 e q n v w P v p 1 D p g d t 1 1 i Q t 1 1 i Q m 0 4 4 H h 4 8 v B 7 n 3 9 P 0 f x 7 u 0 F i - g v Q 5 3 p g B h n 9 4 Q 1 v o r B 8 p w 5 K k x m j B o 1 x B j g j m c k t 4 s C n m s k O q n 6 0 D - 0 4 c w o 6 p T v - u E m 3 - o C w l _ 9 L 6 r 6 6 F u k 3 P 5 q w D 7 l v u z B k o D z 0 9 e x s m n L 3 7 g p W D 4 u 3 o B p 7 - 8 R 6 t 5 t C p x o i C o 9 8 p L o k q Q 1 8 3 g b v v 5 8 B r n 0 Z k z 0 s G 7 5 p m U q j g s B l 7 g 1 B m k i G s 7 7 - J 0 z t E x x - 5 B g s 7 8 1 F k t 4 i E n z 5 - B - g h i H t y 6 4 C l v 8 w F v 2 4 p E g h h 5 L x p p F j k 7 q X k l 9 u C 3 h e r z 5 5 K r z I n 5 s r Q n 0 i o B 8 4 w l V v o s N 9 l x j n B - u 9 4 J s q p 6 B 0 1 0 L - 0 8 a u r k t M h 7 j 0 E x o r _ E v x 0 j K q x 9 j K s 4 7 D _ r w t L p v p m K n _ h K i k j F g _ g 9 I h 7 2 0 b 1 z h o H 3 _ l s O s i n w B _ 0 l z E l - o J v l w y X 4 0 n t C s m 9 8 K v _ n C k - - s R s z 0 y B t 5 9 _ J z 4 9 2 D x q _ 5 J u s C 2 r k t e 0 q l r B w x 9 r T 5 z p B l q 4 m K 2 1 m - K h j E 6 q g w B l 0 o 4 J y y o 1 T 7 _ j n E j t s 1 F y y o 1 T v 2 n - B 0 r 1 S s y v 7 Q 9 8 p s B 5 h x 8 b q p v O i 3 v o V w s p r G s - 8 z H o r t j T h 8 y a 3 s 1 5 N s k 5 m B 1 1 s 4 N m y r j B n n - h H o z o 6 7 D u o x l E k y 0 M g q o t B 6 r 1 r Q q o s s Q p 5 h l I g q o t B - 5 g s Q x 2 6 l J z h _ g B _ i 7 r Q q g t - H v m 1 B m m - u L 2 9 x y P r 2 u w B m l t 5 a 0 j y b w i v q R t - D h 9 z s O p q 5 p H i t j m B 4 l p s O s 7 _ 8 C - z i p G m 2 z - G 0 4 y 0 D s i j 3 U 4 s x 5 E k h g E r 3 y 4 F k w z 8 V j - 3 M u z 6 m c s q 5 F g 4 2 F g u 4 0 R p q k 1 R p r 5 v B q 0 x l D 4 9 t w C 7 x n g Q r o i u C x q 9 k a 1 o u G v q 1 h D 0 3 u o J 8 r k z L v 4 7 h B z y o 1 T m 7 x K v 8 i l G 3 p o y F l z u 2 F p 3 q b _ p u n K u o g I 4 t 3 8 J h p k g D g z 7 v S 0 z k C r 7 v 3 W j y k s B y 1 x h B g s j 2 K l 5 7 m E z 1 3 g P x p e 8 g x 3 C n l 6 w W w x k 2 _ Y 7 7 q 4 G 8 x z p B i o o u F u 2 o i M - w y i M 8 _ o p w B u 2 o i M - w y i M 3 u j S r l h t H u 2 o i M u 2 o i M - w y i M u 2 o i M o h t y F 4 - 1 s B 9 m _ w F m t s 5 B 6 _ 0 z N 6 _ 0 z N 6 _ 0 z N 7 s - z N 7 6 _ d j - g t H 6 _ 0 z N h 6 v x G n h 1 e 0 2 t k - H y 0 l m K x 1 u m K y 6 s 2 I _ u 4 1 R 8 3 o v U u a r 2 g n B l m 3 9 I 3 r t y P z 6 m z C 1 8 0 l B _ 4 2 r O _ n j h B 9 t 9 i X v 4 3 m D g h 4 k I 1 9 g 3 U r t s H p 2 h H 0 x m g P r 8 n 5 R _ _ _ M x l w y X v _ 3 _ C 3 u 1 J m m o 9 S o j i Q z 2 3 d o 3 6 r B g 0 u 4 U 2 j l S n i w s H 6 1 w z C l _ z _ K k o w 4 I u x 7 F o v j s I h 7 q q B s 9 9 0 L 7 l t x P q 0 q t C y m u k R q 3 - t Q k _ G 1 V 0 8 j u c p y 1 v C 2 j t r O 1 6 o l K n h - v B q 6 9 K z v 3 1 K z v 3 1 K w 0 x D w s g i D o p w U 1 8 g I 9 o u 9 M 7 o u 9 M - v 0 p 0 D x s 2 f i t j 4 G g g 2 o 0 D 7 o u 9 M - j n n G s w 0 m B 9 o u 9 M 7 o u 9 M _ l x z G 4 1 z n B 6 v s p P x 7 z d v 4 j 2 I 6 v s p P 6 v s p P q _ g 1 H w 7 5 p B w v o 1 p E t u - N x r 6 x K 6 1 r o D 4 3 8 o E v o z 4 O n 6 r 3 J 4 x 3 Q s k _ 4 O v o z 4 O v o z 4 O l o h 1 E 6 q 5 6 C s k _ 4 O v o z 4 O v o z 4 O 7 _ t U 1 6 q O r p 6 p E 8 t h h M - z 3 g M h u l W 8 z q u J v 0 v 4 E o 3 6 z B n i 2 f w j y q Y w 6 - 6 D s z g 6 I q 5 m m Y y D l l k q Y o 4 6 1 I 7 r p P 9 0 o r C p 7 2 4 R s 3 v 1 C p z 1 4 V 0 l 8 s B 9 - 0 p U i 7 n R z r 8 F o u p y Z w 6 9 s E y 7 1 r C n _ q 8 I _ j o F y 3 o h S z w o u C j _ y 3 F k z g s O j n K 9 x x C o i g 3 J t l q y E 8 t l - B l y r _ 1 B p r 5 - B 1 5 s d 4 8 h h D m 2 n t H g y x n B 5 1 - f H 2 _ j 4 D _ r o k B p 3 r W 0 0 0 I - g p m B s 1 o S s v 1 s C 3 p p m B t i r C 1 r _ B n k i N z i l m B j r 4 P k j g C q 0 3 f x 6 W y m k g D v 2 7 j G l t i l B k 4 p h C u 4 j 3 B 1 j v j J 3 2 9 B 9 - 0 r J 7 g 3 - B l 3 g 9 B w l l E j t s E 2 z 7 k B _ r h Y m n v 0 B _ x 5 z B z 4 u 7 C l i 3 N x k _ D m g s _ B g 6 z r F - j b 3 t 6 8 H 3 i 8 B 1 2 9 4 I 1 6 z D h 7 p p D 6 j _ E q 9 4 4 G 8 z 2 C 3 8 4 o B - p 2 t B j _ p o K 0 3 s P _ w t p C l s h p C o y j B t t w y X o w _ B q 7 9 u B 1 5 - 3 B y q 9 x B m h i 3 C v s w k D - u _ o C _ h 8 3 B w - t Q 6 _ q u C k y j B t n q v C 1 g 0 k E 9 - 8 c n 8 g R i 4 u h C l - j l C u 1 r r C l 8 r 8 E q s o F 0 h h q P 4 w g d x p n F 5 q 5 y C _ _ l 3 C o 9 z D r v n q N j 4 m O m z o l F _ 9 O y 3 - j C 5 m 8 8 I 0 6 k I i 4 6 5 B 0 - 9 p J l 5 3 G 8 l w l C 8 r q C g 6 x L w o _ v O m r 9 Y o j 4 q B q p z t J k r 7 2 C k p m h E z 5 l h D u 1 3 B 9 1 s l L u z o C 6 j 7 4 L 6 q g a g _ 1 o B g h t t B v s z l E q 4 y Y _ x q 4 B n 0 1 p M y p 1 h B g 4 t v H t - z G l w v 3 B k z m J x s 4 m Q z t 6 r B i 6 _ b p 4 _ L y w g o D 9 4 j I v _ m L s u n L q g s w C t 1 z 8 B z 3 3 L o n i n E j 7 r 6 D y u e r _ 8 - I 4 o q h B j o g P u - 3 9 L 0 0 3 B p 8 u u E n v t - B i p 3 - C s m n O v 4 0 x B i u h I h h 7 z C 3 u o I j 1 0 G o x x 4 F 4 8 s - F o 5 0 w B 6 i x q B y 1 w j D 5 s h j C t m q Z 0 0 t l B l v q 7 B g 2 p _ E _ 4 p q B y s F t - 1 N i 7 k p C h g 3 c 3 6 m x B x 6 3 4 Z - 0 v C _ 9 s j C s z j _ F g 1 s I m p 5 n H o i j u J v 3 P h _ 0 k U 8 h 6 - C h y u D 3 - 6 s G 3 7 s G - 5 t _ P 8 p y w F 7 h x 6 B z _ - g B 0 x o u G k p 3 F 0 k w 9 I q v 2 O u t v l G m i q B - 1 n 1 I _ o i i I v q - D r y u v D 8 6 s l E 9 0 0 o D z l m n B y _ 8 Y h r m C t 4 3 t E w z 4 7 H i p D h h e _ 9 o v R _ g o B w u p i I z u m u B 4 8 x q B t 8 l 8 J n t w r E g j 1 B l C 2 7 m i F - 5 t o B k m - m D v n 7 k L w p 6 Q r g t G 0 i u z U q y u 3 D m g 7 x F x p q i B y B r o x r E t 6 k R 7 7 g 1 B 2 m v d x u k Z p _ l y D 8 m 3 t F p q x O x p t T 1 w r M l g k m C 1 0 u 0 D y 7 x Y 8 4 h 1 B 4 k 7 8 B - 6 3 J 8 5 k U l x 1 4 E m 0 3 s E y v 4 c w w 5 e 8 q g E 2 2 5 d 6 1 k k D 9 6 z j B n x F 4 z k 1 F 3 v s t C 4 n 5 k D 6 3 t g B 2 u p 4 C p o m F 0 3 v _ J _ q 3 B u l s 8 C z m v s C t 2 m j C q p z o J v 3 m U k - 9 9 I n 3 g Y q n y B i 3 o e w i u 4 F 7 w 2 u O 3 m s G 7 4 l u F z p t e p p o 5 V p p U i o 9 3 G z z _ W j m - n B r y s 2 B 5 9 g p J x i 2 Y - 7 o x C o 6 5 P g i 1 m D - w n 6 C - h 4 e i 7 7 o B w h - Z 9 4 x s F n x u H 7 h v Q p y t v B m k l F k r k h C J 1 7 9 k O 9 q 7 E p z 9 L 1 s 2 o Z 3 h t G j t j 7 E 1 3 o h C v 7 q B y 4 q e s 8 v e _ k z u C 7 y 3 u C v g 3 o D p y q G n 0 o a h 7 n b x 5 l 9 D 1 t w l B l x r t C h p 6 x M o 0 0 3 B 8 0 3 1 E 5 y k x B 7 q v r I s 5 k W z u 4 U v z p l E u 7 T p t 1 - O 3 j 0 v B g 2 m 7 D x i k F 2 h o 4 L i i _ B v 1 r x E n k - o B z w o D - u 2 p F 8 u 3 x F 6 q 4 g K 6 y q 1 C 0 v l l B s o P _ v w 4 B l z v C s 6 p b h n v N i 3 6 p P o z 8 u C 8 j 3 k F s 6 5 s B _ r k d s q 4 x B 6 s r n B 1 u 1 q D 1 r 7 k C 0 5 I t 0 - u J u w 6 O y n 4 L p 1 x y G n h r P 8 2 n u B 4 9 z i I t 2 6 i B i 6 v B 4 - 3 y X v 2 - o B 0 9 v M u 7 6 8 B k j s 9 B 0 v m R 2 r 4 s D 1 _ p Z v q 0 8 E y q z p F _ z v q D h 2 2 E z r n 4 J 7 i E t x 5 j K n 8 l 2 G k 3 - N x 7 n P 9 u t i E p 6 g K k q 1 f - l k v E n w p H k w l - J r y 8 _ J 6 q v 2 B u w z z D o 3 5 w E s q r v B q o w x M y u 4 8 C q j m f - 2 n j B 6 n 9 K q t 8 i D l - 0 W i u 4 W q i 1 C 8 s i 9 F 8 6 x 1 B 4 s 1 7 B 4 8 w n G m p l B s s 1 r D o 2 x 8 B 4 o j s B - 5 3 B l u m d 9 8 9 T m y i C n q g 5 C i 1 2 N i 9 V s p p z F l m u S k q - 9 J t _ O q r 3 5 C - n x p C m m u h B o 5 0 - G 9 k v j C x w 7 O l q - 8 B y g w h G q m p 5 F 3 P - s 8 g R y 3 w g R r 9 4 2 G 2 o q r C 1 8 2 I 3 s - l I j k n D o j h r L 0 l n 9 N _ i o i E _ 8 5 4 D 4 R u g 2 Q o z v k M z 2 z j B 1 r y j M - x - f x l t O p h 7 k G p 0 3 h F y w 1 f p n n W h w g o D m _ k f p u v U n r z X r z 2 N 3 h J - v o k E p 4 q 4 F z 2 3 k B z h 3 l F l 9 B j 4 k r K h r q Y x t n l D u 0 w X q y 6 7 J 1 s 0 5 B w h r q B k 7 k v B l w s H z 1 h - Z h o y J Q 9 z o 1 C h t 0 n H m 7 Z 3 h 7 t H m j p E 7 w i 1 K 4 x s S w w 2 O s 7 l s B w x y c 3 t y q C p o i G j y - w J j o _ G 8 j n 6 I - s l L 6 7 w N 6 3 m v J k 7 7 C j h _ i J m 9 x h D y g r g C t - q n J u i i u F m n m R 2 k - l B x y t w C _ q m N k w 6 F 6 7 2 d z g 0 P t v p O 1 g o 2 M 8 s k J q r g H 6 i n 1 W 8 s 7 n C n h h l I m 2 i Z 9 9 i s S w i - D j i n 1 S w _ g n C u g B z _ 3 z C 2 0 1 j B o - i j F x 3 _ 0 N 2 y U y 1 y G 5 v h L 5 7 0 s B v o w r E 2 3 i C s 2 4 j L x 2 d 3 - 0 R 9 l - m H 0 u k g H x i n b 9 8 x G j - u 7 E 5 t m C 0 0 2 w D 1 2 o t G 8 2 t p C q - w 0 C _ y g g D k t 5 E u l - 6 M 4 p 3 o B n g 4 D 6 r 2 m B u v m B v o m e t m g v N v t j C p 4 o J 0 8 m - C 9 q r K u u t g D n h 4 Q z 6 h 3 F z 7 j Q v j G 0 _ x L z t b n p 0 x C m 6 4 F s m 0 G p l g Z _ 0 p d n 5 x 0 Q z s n o B m t 1 j C 1 j N n 0 4 k H q w g B k - G - - u 6 B n - g l E 2 j _ u G r _ w Q v - 2 V x p N j 8 o b 2 j p Z i x v c p x 5 n C w 3 j 8 F y z s w C o g y M w r 4 v C 7 l p f _ y x f j 3 n Q 7 4 n n B 4 r 1 h H 8 x l m B v t 9 1 E 4 9 i p J 1 x r p J u C k t 8 8 M q h l n B p 9 4 o C 3 r l g B j 8 z 5 F 8 m m 5 T p x 2 W 1 - l z B t h n r D y z I l _ _ j D n k o _ B 4 i z R x m 5 F 7 n k n H k i l o B h v 8 Q j l s k B 9 o 9 5 B u 9 q n E 2 8 w J m l 5 m D 3 5 4 u C t p x I m v o y C 7 1 h h B _ 8 z 2 R r 4 D o w 1 0 B i t x D k j 3 g D i 3 x Q i 1 u 8 C u 4 k t C 5 5 g K t r s 4 I w - v G 6 s 7 C 6 r 8 z L r m k k B v r 9 6 O 5 p g C k z O h 2 7 9 d v w - Q l 8 t E w y h o U t 2 2 E r r 8 n K 2 6 T 3 t y s N q j J - z l q B 5 6 v 8 F w f t g 1 t E 2 4 0 B 9 t w s D o 9 g C t v 9 p I p 2 i J 8 4 x h L j s o h L j q g G 7 g - G z o j u M 9 y w g B t k v g I 8 p 6 F r 5 m w I u - 0 a 8 g p 1 O p m _ 0 O z n C t 8 - g H 9 7 - g J 1 n k F - 7 i 7 B g y z V h z h k C r 4 k Z 6 n w - S 4 1 s t I g l h i B x _ 6 W t o p r D k _ 1 R q o t 6 B m 9 5 l H q 5 k 5 H y s 8 q B 4 n s N 7 6 i n H 8 g 6 j D 8 p j s D _ 3 x w O m m 1 C m m t 3 J o u F & l t ; / r i n g & g t ; & l t ; / r p o l y g o n s & g t ; & l t ; r p o l y g o n s & g t ; & l t ; i d & g t ; 7 2 0 6 3 2 0 2 0 7 6 7 1 8 5 3 0 6 0 & l t ; / i d & g t ; & l t ; r i n g & g t ; h w 1 y y 4 k _ j B 7 t n F v g - w I q 7 l E j g 9 j C y 0 8 v B 2 s q i B 2 1 - - B 0 5 w w F p k 9 E m g p N - i 7 3 T 6 o p K v 7 r E 9 x 3 D 9 h V 2 3 h 5 B x 1 O x n h j H n i 7 I 9 m _ F o l 9 0 B o q t y H g k 1 B u o z R 6 k _ P x p 4 H j 5 y F & l t ; / r i n g & g t ; & l t ; / r p o l y g o n s & g t ; & l t ; r p o l y g o n s & g t ; & l t ; i d & g t ; 7 2 0 8 3 2 6 1 9 7 9 1 7 2 5 3 6 3 6 & l t ; / i d & g t ; & l t ; r i n g & g t ; r 1 w 7 0 n p h s B r z 1 m T 8 u - 1 B h k 4 7 E 8 3 3 5 K y 2 j g B 7 6 5 s R 8 9 g n E s 9 7 - C u t 4 0 L n u 8 S 2 y 5 b g s C 8 2 i 3 Q p 9 5 j R k i x N & l t ; / r i n g & g t ; & l t ; / r p o l y g o n s & g t ; & l t ; r p o l y g o n s & g t ; & l t ; i d & g t ; 7 2 0 8 3 5 0 7 6 5 1 3 0 1 8 6 7 5 6 & l t ; / i d & g t ; & l t ; r i n g & g t ; n u i x 5 z y t s B r g v j C k j x 4 C _ g l _ Q u 5 F q 9 m p K v s 7 i F 5 m 0 E m k 4 y R 1 3 t Z x y i W 5 1 h M n x p - F s p h y C 0 i o L t s k 1 M s s g v N n 2 3 N s m - H 1 x - 0 W z 0 5 8 B 3 o p L & l t ; / r i n g & g t ; & l t ; / r p o l y g o n s & g t ; & l t ; r p o l y g o n s & g t ; & l t ; i d & g t ; 7 2 0 9 8 0 6 8 2 7 7 6 3 0 0 7 4 9 2 & l t ; / i d & g t ; & l t ; r i n g & g t ; r s 6 9 t m l u u B t v 4 - i B s 0 t k N y p 9 z C u 9 y 6 L h 4 z m R s m 0 a _ 2 3 n H z m k l C l 5 7 y J 6 n 0 4 B t - 4 y F 3 1 i l B x t 5 w T 5 z r y F - y r 6 J w 8 9 s J r x v E q m z k T 4 2 k T g 9 y m F g j _ d m j 6 u F w i - u D 0 z m 0 R 2 z m 0 R u k l P - s t m D z 9 s l N r v 2 I 2 0 q 8 F h k l V v 0 5 v L u n j w L 8 8 s 2 C g t 5 h D 5 t 6 n C x q x m H w 4 l 0 G o o r y B _ 8 i L 8 1 8 m K g o z x D q 2 k i P o z 3 E u _ q o P t u 1 s S 2 7 7 4 E q j h l D - p 8 B 7 s j p o B i 1 _ h K l 0 n i K i z i o C 7 3 z 5 C u z w i K u u x o o B t j i m B v m s q H s g 0 9 F 2 w n 7 C q p 8 8 j C k 5 5 w C q x i D k z m t K v n - 1 H k i 1 o K h 7 t 4 I o 9 u E l q _ - G z 2 k 9 J g h k g I 1 0 t r B g 0 9 2 E 6 6 2 - G j o 3 s M z 6 o h G 4 h y g C h l 4 t F m 1 2 q J 5 p - q J 3 p - q J m 1 2 q J u u o V j r 6 g F 3 p - q J m 1 2 q J l h n h F 1 x h V 0 _ 4 r l B t k x h B t 1 j k E 3 p - q J 5 p - q J m 1 2 q J 7 h 6 p H l x - F 4 _ z h O 6 _ z h O q n m E h 2 2 u L z r p h O n o w l C 1 q h w D 8 y n w Q l u p 5 B 0 5 2 c q w s 8 P l t r B q i j 3 U r g w 8 S j t r B p z 1 k G l 2 r m C k v t y K k v t y K l s w w D u 5 g i B 5 6 j N 3 r t y P p 1 3 y I 1 v t 1 B g o i g E x - n l E p z u L r k i 2 l B k o t t J k o t t J 6 1 6 U 9 m 9 4 G 9 7 g j E l i _ o C j k q 7 H 9 s - c s j v m V o k n u C v z n o J s j v m V 4 k i O y 0 q B 8 s 0 x J z m m R u t 5 q H v o V i 7 r - N z t 2 - N z 3 2 M v 9 r q D i u 2 X 1 s 1 r I y h 3 n J 3 1 p j B y l - i C x s y 6 Q 2 r p w F r 8 0 - D h - 3 _ L h - 3 _ L n q l u E p 7 s 6 B k 4 h - L m 0 o 6 v B 0 t 6 E z p 4 q Q r w p 3 U i w 5 B 9 - j z S z n n 2 C q o z 2 D g w s H 1 h g 7 Z g 9 2 w C 8 3 n 6 P 3 g z w F 2 x 7 3 C t q w C 6 i r o L l z h o L r 2 _ 5 K y - F 4 9 z 4 P 2 p M k 8 9 8 O t 2 o 4 P s y N 7 k 4 - F 5 u t 9 J 8 x 0 y K w r t u C 5 3 6 x I h h 5 3 J - p n j E 2 p r y L P x u u x L w j h r u B y 5 g m B o s r t F y q r _ u B z 7 i 4 L t q 3 B - z r l B s x 0 l J 6 z m v T o 9 5 _ D m z K x - g n N n w 4 q G 2 9 r e r k k 5 C 0 7 m t H 0 t p C 2 q w 1 J x 3 9 o B 3 2 y - R 6 _ q 4 F l s - z C 9 g 3 j B _ i h 6 D n q 1 x C k 0 n i K t z w i K n E 9 g 6 l H k m 6 o W v p n k B g z n R 3 r m p R 4 2 p l C p r z C p 3 g m h D i q t 9 L 5 k 2 0 E w 3 6 3 F k 5 q m C w 0 x g V l 7 0 X 8 1 g 7 B 4 v 2 i E h z y w P l g w i D o n o 7 D h 6 1 q D 1 i l s I q s 7 q G t z m s C 7 7 x r J 2 _ o o B 0 s R s m s h P y r 8 k C 2 j p 8 C 3 u 4 i J y 8 g d s r 1 w C p g y L z z 4 k l B u C o 2 2 q M _ v 6 o I t 8 j r I 2 9 p n D o z i l H - y i s N i _ s s N h o h h F _ q 9 - B - y i s N j v 0 5 G g 2 9 Z r r s 8 J r y 6 7 J x r C 8 q q w F 2 - 3 K 7 - 9 N 4 u p k P l g p h L s 0 7 c _ 5 k x M 9 i M t g 1 4 L _ 4 5 r B 5 l n Y r n 3 5 K 7 _ w g H 8 r r 0 F 9 k s m E r 4 u - J y o h C _ 8 m 1 L 3 p 4 3 B l 0 n s E i i o n G x m n 3 E i - 1 e t 8 x y X h l - i F 9 o m 4 G k x w C l v h g C s 5 x o - B 3 3 o m H j v w 1 B 8 9 h f j 2 k 2 H p u 0 p I m n r 8 D w 2 k 9 C s y - p P n w 0 p P j 3 z g H 3 k l K 7 l 9 s O 3 i r 5 D 6 r p k U u h q D i - t J o 4 m l L 1 6 s j F v s 8 0 N - 7 0 o D 8 r 9 l J 3 7 - M 6 4 o w M 3 v q q D 4 8 3 q B 9 o j T 6 _ y J k 8 j j Y u s 3 m G y k u 7 F 8 z 1 l C 2 z u 3 G k 7 _ 3 N 2 _ u b v r q 9 G t _ 9 z B j - W 0 r w x Y i - J 8 y j 1 h C 9 s 5 u V w 8 t K l - j 9 H 9 m x 7 G i 0 t f v h v m Q i l x q N n 1 0 7 B t 3 3 u N 8 1 w 4 E y t 3 i L 5 w k y H v 2 v Y o v u k Z v w 9 w C x 7 x D m 4 t B y _ 6 s W s n X i 4 w w I g 3 i u F r w l o O x n L 5 l l v N t 5 u - H v m - o G w 3 u v O 8 6 9 J _ h 1 M i 0 h g O _ _ 4 - I y n 8 r D n o h B 0 _ 3 j g B u y j N 8 g 6 8 R 6 z 7 n C 1 w n - F 0 2 r v F m o u P n w 0 w M o 8 3 n B t - 4 n D 6 s 2 6 d p 4 u 9 L j w g p B t g g w J r g g w J 4 j 7 r C u v 2 5 E g 0 s z C u 7 q 1 H j k 7 m T z 2 9 q H 7 - m H u 1 _ g B t 3 _ - 2 B l 2 2 F 7 2 x 4 I i 7 u k D - 3 j 0 b - v H r i _ n K l x 1 q G m 5 _ z C g y m h H 1 w z s D m m m M 4 o v u W m w _ j F 2 _ _ x J t m z 2 D & l t ; / r i n g & g t ; & l t ; / r p o l y g o n s & g t ; & l t ; / r l i s t & g t ; & l t ; b b o x & g t ; M U L T I P O I N T   ( ( - 5 . 1 3 7 8 3 9 4 8 5 9 9 9 9 3   4 1 . 3 5 8 7 5 7 3 1 4 ) ,   ( 9 . 5 4 9 9 5 9 9 4 9 0 0 0 0 5   5 1 . 0 8 0 0 7 3 ) ) & l t ; / b b o x & g t ; & l t ; / r e n t r y v a l u e & g t ; & l t ; / r e n t r y & g t ; & l t ; r e n t r y & g t ; & l t ; r e n t r y k e y & g t ; & l t ; l a t & g t ; 5 5 . 3 3 6 7 6 5 2 9 & l t ; / l a t & g t ; & l t ; l o n & g t ; 2 3 . 9 0 4 9 3 7 7 4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4 4 1 3 6 5 0 5 4 5 4 8 8 6 9 1 7 & l t ; / i d & g t ; & l t ; r i n g & g t ; 8 1 1 t 2 t h s v D 2 k 6 4 C k V j h s a 6 m z k B _ h 4 S 2 7 0 L _ o x B g q 7 B 0 o k a y _ 8 G x k - j C 2 x 2 u B 3 i o B o s 5 r J m 4 H v l g T 4 4 o B i 3 p F 2 - z L - o 9 F x i n g E 7 6 e 8 7 o B t 3 j F r p p E i p x P o 3 m J w t 7 V 8 4 y D _ t m E y 4 k F x r 7 c z n 8 I o o 7 N 9 u B m h w N m i 1 F v u q M 4 x 7 C l j 7 Q v 3 1 C s 0 8 D 1 w 4 E l q 4 R 5 z P u n K u 9 x R z 2 r L n 3 n T h w 8 H o w s k D s 4 p J v p y L g 7 v J q k j j B t 7 _ B q 3 Y y n w G 2 6 1 p B 1 l 3 X q x t U 2 j Q - - 4 G o i _ a q w s N r r s G j l _ J y _ s C j p s D o y - B g 7 i q B 3 8 O v 1 s F q x 9 C k m - C t 9 d 7 O 2 u i F g j 5 K o m 4 H 0 _ P j h R v o 9 R t p u J m y 0 I k 6 m C 7 n o B 5 q g N 9 4 g B t n g C 8 v o V z F p n v B _ l 7 C 6 z s L m r k D q s 3 B g r j I u y n D w v i E o v _ D - 4 8 H _ s x E 6 6 w E 0 s k B g l m P q 2 9 G n g J y 1 t Q n t k O v z _ J s n 6 F j i w b 3 v 0 T h s 5 B 5 9 k I q V 1 m q q C j u w k C _ m o C t _ u F o p 3 L 8 v q E 8 y p Q y 9 4 r B i p m P r j y F k n l j B 2 l t N h l G m g j D u m 6 g D 4 k l D l h 3 F o k s R p 2 _ F 6 1 5 Y 2 h t F o u B g z v s D m l i I p v 1 3 C p i h B k l z D n 4 9 B t _ 4 T 7 l Y k h 4 S p u j C o i 9 B l _ 9 C z t 5 u D o j _ B j 8 6 y F 0 4 8 B 1 l 5 C 4 _ 2 F 5 9 l Q k v y D _ l r s C 7 w q M 5 l w 8 F o m _ B 3 w 7 d o 5 7 E - m i U 3 w k C z 0 j D g 5 0 C y - S u j W _ 4 z L 6 8 j I q v 8 S s r i C i q o C i r u T t 6 8 E h - h C 7 u s b o h 4 x B h 7 n N k h o D s 9 - 0 E 9 z 9 D _ 8 l K x j o J v h q P r h l I 3 r j E y 0 C 8 7 z W i 5 _ N 5 s 1 B l o B k 1 9 O 7 r p E 2 8 r Q v g 4 E 5 _ t E s p 5 J 0 j h C y w w D m 9 _ K j 3 a r 5 m G q l w C k u a p s k Z j x n 3 B 2 v m J r 1 - H - 3 3 k B i 0 o C q v - B 2 g r G i o 5 J h j R 5 w y C p - i C s l - K 0 3 g N 7 1 0 L o 0 g B 4 4 5 _ D v 4 F z v 5 E m s t p B z 7 - z B 9 j t M t t 5 S j w i B o 2 _ T v r v D n r q C 6 j x D o m i C z k q G 4 x i D 5 q y S y q L h _ w F 8 u g g B p 5 1 F n 2 z E t z g B 9 p g K 6 o b u x 0 C n s z D _ z 7 m B - - j O h 3 U 9 s 8 U 4 l y J q 7 9 s B n v m R h 2 u U s 1 - P w i K q g H r m q x B o m 6 I 9 i n E s u o N i k l K u q 8 F j l r a h 5 q I o 7 s P 7 h o F s y c 0 l 6 d 5 i 7 C x p z m B i - _ N q s _ X m 6 v n B 4 9 9 8 T j 7 - F w q r I h i 5 r B t 2 h i B y 5 2 n C 3 g r U x r t h C u _ 3 I 9 u E 0 8 y U o t i E 3 7 v L 3 s t _ B s q o C 0 5 l D 4 y s J 1 t 7 O s 5 x Q _ k n E k 7 g E 2 r 9 x B s r 5 X o m q H 8 w g I - 7 g H 2 1 6 0 B t i Z 2 p V s 8 j C r 6 j E m m t V q 6 h h C p 9 x G j p x G - 0 V 6 z - K t 9 O k 2 7 C - z P i r - e h m y L q 3 3 M o 2 0 D u j 1 E - 3 6 B w j H 8 l h R 9 1 2 t B 0 m 3 F - 3 g b 0 u z Y t 1 g C h 6 g e h 6 t j B w v o m C x h l C r i v M 5 _ 6 U t 6 q w B 8 q J 1 4 z h B v n 9 1 D r k 4 n D y u d i p _ Q q r g H q 9 _ c n 6 5 s C s g r E o 4 0 o E 4 2 g T 9 3 r a i l t i B - q 6 N 4 o p c q j I p 7 6 K 0 - - k B 1 1 4 E k j t H y l p n B v u 5 Y z u s G i t s K l 3 0 h E v 3 5 v C j y u H 2 m h T o m D m j o l K 9 w n l E l 8 g S t _ n J q q d 3 _ k I 2 k s M 0 4 t t C 0 J 5 r 1 W s k k Q 9 q s R 7 w h 9 D n 7 v R 4 v r C 5 k o F 4 x o E z l v B j o 0 F z k p S k j p U y u l R y n z E 3 j l G v w 9 D o r h R k 3 x C 7 w m H 2 2 - B 0 t 9 H r 3 E 4 m v a 4 - o F j 7 1 D h q 3 C 7 2 i Q 3 u 7 D 3 v y C 0 0 y V 7 _ h L 3 o l D 6 _ p B 8 3 j C x 3 r C x i v 0 D i V t 3 r n D 6 6 i - D 1 r 3 d n 8 t p B k z q 0 D y i y g B 0 q v h F - _ _ B g x a n 1 t C t 9 o J u q b n g d 9 v 0 C g o I h s i D 5 y T n w T t k i G _ v x E - - 6 C u o z F 2 3 2 K q 1 n J 0 5 m B 6 i 9 B 2 2 h Q w q 9 r B m q 9 z B j 0 K k z g 2 B 1 n r 5 B l 6 n C 2 5 y J l r X 0 8 5 C n j Z v 4 9 B 5 y 1 C h 2 p B y 3 3 B r h u D m q u G u x j B r g u B w z s J x z 5 G 6 5 p L t x 0 Y 2 j y s B 4 p 5 X 7 7 - L q t _ E 7 s r J x t 2 S r v z u G j i m B i z 9 b p 6 y f k 5 3 N s o 4 g B z 0 n 8 C v w 2 G 7 _ j y D 4 w g I 7 h 6 5 B _ h 6 C p x F k 8 7 s C y s u M 2 m _ J n h o W m 0 n B 1 y 2 H w h o D 9 2 y E g w D u 4 p C q y 1 G h o g C 1 w 2 w B 7 4 R 3 h n B g m i N g l h B k z 8 F 3 _ p i B 7 x r Y 3 8 o f - p l e g 7 m X j w n e _ 3 n B w k 5 l B t k q S 0 y s z B - h l Z 1 r p J r l G _ v 3 R _ i l q B l 4 k E 4 r y 7 C o k l F t h t a o g q b 9 2 8 1 D 7 g v H 4 i 7 j B i 1 n J p 8 i I z w h x B m n Y 3 x z C 2 o n K 0 t h D t j - G w m o D 9 9 h U w 7 1 G x 2 g C 2 5 3 R r 8 0 M _ p s f u q t C 8 0 m Q s _ T k i g m B h h m 5 B q _ p x E 0 p x f 0 - j M i y 8 I o q h c u s y p B l r G m h y b m w Y p t 6 D y 5 v F 4 g 2 F 4 s x C w _ h E q x 8 4 B s q j T k 6 9 B o 1 n V w j D 2 q 4 C v 6 8 D w q r J o j O z 7 y C 6 i r x B 0 s - a 4 7 B 9 t s H h l z I z _ _ G w n k S g 1 7 k B z s c n 5 6 h B g 5 q F o 8 - L v o g F 4 g w E 2 4 w C 7 i h g D o p r J 5 7 g z C g r H 7 x z s C 4 v h a m 0 l E p q y R q y p E l s t F i 6 2 a 7 t 1 L 2 4 v W z 2 k N - v n h B k - o V - l 1 K 0 8 j K y 5 4 L 4 m m D s 1 i D t o n F 0 l 6 5 F 7 3 3 7 C m 1 b 3 6 1 _ B o q 5 K - _ m B 5 5 5 m D t q o g D s t 7 7 C n g 6 H 6 4 x J g 3 g h D p 6 4 2 B y 9 l G w q 5 S i i h H 8 n o J n 5 o T 9 v l O r 0 3 H v 2 m O _ 7 r w D k m 7 L g m z D v r o 9 B z - t K 4 _ 8 W 8 t u 4 E 8 Q D 6 7 z e g - 8 J n v Q k j I x 2 7 G 6 y 2 M l q r K 6 m r G j i _ y B p i l x C v - s u B k 0 l T 5 2 n C 7 w S 2 u 4 m B _ 5 2 D p j 5 B 1 j h e 8 g s I n h l D 7 w 7 I 4 w R o _ _ V i x 2 D 0 _ v N 1 q l E t q 0 n B j 4 o m B z o 2 M 1 - 2 B 9 m 9 L j 2 m Y - u p U q _ 3 T 3 k u Z h 9 k 4 C i n z i E 4 0 o E h - i U 6 - 0 C y l h B g w D 5 4 8 C 4 _ v C q 2 4 C _ 1 i C n 9 U w 4 7 C i k s C x l i C 0 9 I 9 m e 6 8 p G i 8 i C 4 t e 1 q 2 E 4 4 M n y a 7 k l B y z r F s y l 7 B k _ y G m 0 z O s l 1 O 4 p r L 2 h _ H 9 - y m B _ n j V x 5 g F h 8 5 P l p z I - g E l 9 U q y k U 5 x 8 C 6 h 2 K r 1 q F u v _ C 2 o - G 9 r x B m q k D t 7 w S z k T q 6 2 N u m j U 4 3 5 B z 5 2 K - 2 t Q p 2 t B s - _ F _ l 9 M n m k J i J y g S - t G u q i H 4 6 9 R q 4 2 L - l s D u g y g J o w 5 C i o P g h t Y 4 l n 0 E 9 _ g F 6 5 u D 7 r m O 0 3 h Y s g h B 4 8 h d h t s s I 9 j p E 8 u 7 9 C 4 8 - E t w F 9 - m 0 B i z o b p 2 9 j C q j 7 B 6 n v C 6 7 - F 5 m s F w _ s G l 3 7 E o 5 p Z w j D 7 r k U 7 3 5 b m s x l C 3 8 w D - z 9 C - 4 z T 1 p z q E _ 6 q 2 D 9 m u s D u g y h C p l 0 E 0 u - J 8 i x U 9 p q U 6 t 6 x R v z t J h k 3 D 4 3 n 6 C _ v 4 j E 3 s p D n 1 6 w E z 3 y u E 4 g i B q u - n C v i F n m i g B 7 p q H 0 0 q C z 7 z 6 C p 7 B i l 6 N m 3 k u I 2 x p k C m z G 7 z h l B n 0 g s D h 3 i - H s 3 _ W 4 _ z C 4 1 u D y o 1 5 C s 8 g T l m j C r 8 7 L 0 _ o R u l 1 4 C _ o 3 G _ l h M n 3 x E l z v E u n i C t g D x - l j B s 2 6 p E 6 4 u B r 2 s i E u l k D q x j c _ n _ b k g 5 J k 1 y y B i s - J w l v z K x y 4 C j 8 v d j k C 8 h u x B _ 7 q S u l 5 g E s 3 0 i C m i n C s 1 1 G n 5 2 I x 1 1 C 3 p i 9 D u - h g C 2 7 u E 1 2 y g E g 9 w n C p k _ P 1 H h 7 8 U o u - - D m t 7 F 8 k u e q 7 0 C v s C q x y M - p E m m D 4 h C 2 9 K w _ g Q y 5 u B 8 v z B j 3 f q 2 p B _ l i B o w 9 E s z 6 p B p q 7 I 5 i h g B 6 w 2 c 5 y w u B 1 8 r n C o 2 q E 7 q x G 1 h s x B x s X 9 h k K t X 7 u n R y t j J l m 5 R i 8 l K 2 r h T 7 8 j L 5 6 2 B h z j F z 7 c v k o B 7 _ U - u o J l w - _ C x s - I k 2 2 n B w z s 3 D _ 4 i s C x g _ J 4 0 8 x X t z 4 F z 8 k B p y 3 J m 2 6 t G k w 6 G y _ l D 8 t 6 F q 3 v X _ 3 1 o B q k j - K 3 y 3 J r t h E i v i K - 5 v t D q p w F 8 1 5 K 0 t q H t m n 3 C r v t J - p t m B 0 z t a 4 j 4 D _ 8 y J n i s G g 7 s D m 5 n B 7 x w C p _ 8 F 2 h - G _ 4 w B t x 9 F 2 9 X 1 t - F v 9 c x z h L k x E z q 6 k E 4 8 t V k i i B - x - x B h S i 4 0 E z k r E - 7 5 l B h k - D s m g U h 0 z H z n q B y _ R 0 y _ k B q u z l Q 2 6 z o F 2 u i L m _ v X u h o S n o 2 F 1 8 k Y k Q g h o y D o _ k Q p v v g B j 1 j T 4 9 z 8 B 7 o w j C 7 8 j T 7 r 7 K h g 4 6 F i 2 i F n s D 9 t u J q r n g B 0 _ _ 5 J 5 1 b z n 5 H h t 1 7 G x x 5 I j y V 2 z o I j j t u E 2 9 6 R q x _ D v 4 h C 6 o 7 N 2 3 q f 4 0 - B l 8 H h k l B 5 t 7 J s H i 7 z i C 6 t U l g 2 I t 9 h I 4 k S t 8 - n B v 3 5 T u v s E r x s G w t l C t 3 k O 8 x t B v m p G l j r E l 0 y B j k C s 0 t F h 9 z n B z p 5 L k 6 g Q l m z I s 1 2 M 6 x 6 I 0 1 - B - n C 7 7 E 8 - L t 6 l B 5 p x G z 7 1 N 4 r V s i C 1 9 e y 5 J w l B k o f w v j J 3 q k K _ h g B z 2 h D 3 g m C r 4 L q v M o s t B 2 - g E 2 _ q B 7 s h E 0 5 W r l n B 7 5 s C u m m B 9 m h D 5 3 7 a g l h B v s 9 B y 6 w F 5 y n C w v T q 7 C 7 6 b l 7 0 J 7 1 g B h u g S y v 2 C - 0 n C 4 u y H p 1 o D 9 l v F 7 v 5 D h g E y - 1 B p h h S o 5 0 B w 1 r C v k y N g 3 t R _ 8 r S _ 7 7 E u w i D 4 k k D 8 2 K 7 n 3 C z m o D 5 t V g r j B l p r E k i d 3 5 9 G _ 7 p L q x 5 Q h x h L 6 5 v l B g l 1 v D _ g 5 K k 6 9 l D q q 3 N s 1 i F _ l v D r w q M n - u G D _ g k d i 7 x t H j k g D h k b w k S 3 n v 3 B t v - Q g 0 h 1 B 2 z I p 5 0 k M 5 _ _ D u n v p B w n d 7 5 t E l 9 w K m q 6 O x 3 3 Z m p 9 O w x m J 7 t n T m 5 p K r z 2 y B 5 o q Y 1 s 7 L 5 h n C z g 1 K v x o 0 O y 3 z h C 6 m w m B z y q g B j k x C n i r t F h z v L 5 j 0 D v v _ G 8 5 3 P 2 k _ 4 B h 5 3 O 0 8 t O 0 u o _ D 7 z d p l y L 6 q 7 T 0 9 8 5 B 9 0 i Z i s j I s i w M u 9 0 E s 2 x R u x 4 l K m v t b g 8 r l B 5 m l x B t h g 7 B 6 l 8 J 0 h 1 D 0 g 6 E 6 u n F 6 t 3 p B 6 t 3 U - 1 u G u t 4 c j 2 z D u h p I l 4 r T r 6 z D 4 5 z 0 D o r m E m y q W v p 0 Y 6 i j D q t 4 D 1 - l B 9 j k K 8 - 3 H i s i F z v q F l 9 z G 1 6 z H o l 4 S 6 1 x I t P y m 9 z E 0 _ t O j u 3 K 1 l x F k x x C t v t X m v i E 5 x z n B w p 4 c j 3 5 D 2 r 3 Y s 3 n H 2 z v x B q 0 i D m p q R q m t I n h r M l h 8 k B i x t Q o n z 2 B x o t K _ 9 i K 5 w w B s t 4 C 9 _ y P t t k k B v w - P 7 _ 1 i B - w _ h B 5 g k X w h 2 T g y p z D v - 6 m G 4 j k B 1 h - M 5 n 1 3 B 8 h i J s 9 - 4 D 8 s _ U 9 v 4 G p x w H g h 0 j B 3 6 1 C h t J z x 6 g B 6 8 3 g K r m o y B q 8 0 P v 8 6 7 H i p 6 g L u l D z h y u B p u k O 3 v F m x l G s j n p B r h q D n j l J 0 9 l 1 H 6 4 K s o j b 2 w 7 S y _ y G 2 k k E s l 9 H z 1 0 g B i l m M 4 u 5 - B 7 i g E 5 8 m P 0 G 3 g _ j B i z 3 N 7 z u H v i h - C n 9 e k 1 k F 4 z l p F k m k G w 7 3 U g o d 6 l l N 3 9 9 B 8 s p H h h _ E 5 8 p Z 1 s y D p i 5 V 3 j s G 6 w g E s h 8 u B o q k B j y d g 0 0 D p o 8 G o 0 L r t a - s l C w 6 - R 9 r t 4 B l 6 V j z 8 d 7 5 j Q - h 4 u C u 4 4 t C n 3 1 b j k - I i s s g C g y h B 0 v 6 D r h 3 m J x 5 c s x t r D x k z q B 2 m u T 9 s r K l 3 2 I u 3 v M o 0 4 1 M k 0 - a 1 h 2 p E t w t r H n r Q 2 h 2 B 5 3 E h t 4 M s u i D 1 h V p r y D j j 7 E 8 4 X t s p t B m 7 s C i i _ L q 5 B i m h G o w L j 9 h F 0 p x E 6 h 9 B 8 l X p _ Z p 0 W o k v 5 B k i n S x k 2 F r w o D o 9 x C u 2 m l C h 4 0 5 B 1 0 1 y C 7 o w 5 F v _ J 8 3 h r D o g j o B i m 1 2 B 4 u U r v n k E 5 v s R g 5 9 r B q 5 u E t 5 q M 1 l 2 L 5 s q Q v x s r H j 2 6 J 1 i - i D k s x C 0 1 o I w _ k X 3 s 9 O r _ W - 4 3 n B 1 1 - U k h w 9 F i p s L l _ _ f x I q 7 v L - u _ 7 C 7 0 2 i E o k z R 3 2 h c 8 0 u e 8 p m i B q j 4 g E 6 j k D _ i w i D p s n C - 7 j 0 L o 7 8 B y p y _ B z h z f k r g E 0 s 3 L u p P 5 p x H t y P m 8 g D - q - D 8 8 - B o s 1 D h 4 o B z 8 3 D k w t B r 7 q P u i 6 t B 2 y a 1 t 2 E 1 1 2 B x p 6 g B k _ 7 U j y g b l o s C 3 2 B 3 m i J k 8 g C n k F 3 7 - O t u h D u v h M k 5 8 T 4 j l N m k 7 B 8 j 0 d j i r 5 B 8 s 1 1 L l y x B v j 8 1 B u 0 v K x 5 i y D _ j 5 3 B g q t H p 0 l E r o h J i q s H h t 3 l B z 5 y O r r W t w t M - y u H l v v D i 8 9 F y k o K p 7 B 8 o w E q j 3 G i h 2 F _ o 8 C 2 6 l E t n k C u 6 y E 5 5 M g g m j B - n P z z M 8 k v F q 3 q D y h 0 E 0 i c k h g E j h r O i n t 5 B 9 w k B 7 g v q D l u j 4 B 0 1 S i r - 7 B z v i E 4 g 0 E v w p N m 9 x F q p R x 7 z B t _ g E 9 z 0 y B k i 3 B l h 9 D o i 6 i B v p n L m j v B 0 m O m - x J 2 l 4 e 2 n x J 9 x w j D 6 k k 6 B m k k M _ w 4 E 2 y x J 3 s i q B p g v p B q m v C m 8 z F o x 3 e q 8 B h y w D x 8 X 8 k _ G z j _ l B - 2 I 7 7 z B k h m E w 7 q C w 4 7 S t t I w s t D 9 8 7 G _ 4 s E s g t H k N i z E o k E h 6 M q v l O t k p P 7 j w C - p k B z m j I o s 3 H 0 w n C q - C p 8 5 D - p L v u U v w 3 B v i m E u j 9 B q u E v o E y s E y k r I 9 7 F _ u B v z H 2 6 t C o w h E 8 u p E n k H i i n B x z _ D t x w D 9 s 2 C p v _ B w i j B u u s C 1 t _ B - q k E s h j B z j q C u z h H x 6 3 C n 2 s E w 4 - F x g u G z r C 1 g 5 D w 5 y D s k l B 5 z h B 3 p S 1 o u G v 4 E q w h B 8 0 G v 0 n E r w V q p x F m 5 p G 3 i 6 C x l n C y x q C _ 0 - E 0 h U l o G i 6 t H 5 _ - K g 0 6 C 1 x y B s 0 s F r m w G y 0 P x 0 Q u 6 3 C m _ X k t p C x 5 0 C 0 _ o D - 5 0 F q p x C 5 9 b _ j 2 C j n r B g w 8 O p v K _ 8 P l l s F y i s E 0 5 b t i m I l 6 _ x C z i m M q i l B x s 2 U h l s B s n q M 7 q S z p n E p v y G 0 v j C j 9 y E p v _ E 0 3 x D n k k G l 6 2 C 2 6 - D 8 9 x E 1 u _ O 1 3 f s n s E - i T s j 8 H g n 7 E h 3 i D n 8 s C g h U 0 1 7 S 9 m B p - o B 4 u r R w 3 s F 6 7 6 F o v _ J m h 9 H l k X q u I x 7 p C 2 o t F y 5 C 4 i L j o b 4 z N - t U q u k M 3 u 7 H i l P i s l G q z 0 C t 6 z T t 0 t B t w w B w 6 B 3 0 8 C 5 4 s G 6 k H 2 v i C 3 0 l Y n 8 o J 2 x Z m r y 6 G 1 g k K 7 v 5 7 E n l 3 C v r 4 M o n 1 G h z n T x r 5 R 7 7 3 P w - k N _ k 3 L _ w _ D _ r - x E 3 1 k 9 C 6 0 3 2 J g j 7 N 1 2 3 6 C o q s Y 1 6 i N 4 q 0 2 D x u 2 i E p y k c 4 7 l 8 J g p o - B m z k M _ n g T o l w C q 5 y J r 1 g B 3 y g N w k s _ E g u g p J s y n h B - z k B p 4 1 C 7 h _ V y _ u a v h w D 6 m y 9 B _ r 6 l J m r x 3 B v n 6 C _ _ m c w 6 i g C 2 6 0 E z l 2 9 C _ g y H v m j l D q 9 y 6 L g w D t 4 l _ B 4 6 t F t 8 x G r l 7 C z i o B z y 1 D j p 0 B n 5 z R n o _ w B x _ 4 E x c m m h B 9 x v E z j Z o j z G m _ m F p h 2 F g t t B n z s F x v Y - t M 8 w r F p 8 k G 5 y r E k v _ D 3 7 H 3 t W o h 6 F z p J 9 m H - 9 C v 6 m B 1 i 0 C y 8 C h - C m w p C 0 1 M 6 t R 8 Z i 5 X l h 8 I h 6 2 B v s x F o i p p B 7 r j C y l 7 B 0 - g G z z o D 2 y b m j l Q 0 g m G 9 1 q D 6 9 W 1 r y C k p 1 E g p t D 5 6 4 C v 1 7 F 0 w y I i 6 j C 0 0 m O n g v B g 2 l L 8 n E w 8 D 1 5 6 B g k 8 o B n j _ j D z 2 8 5 C n 7 h y B m 3 i q E r - q M i i s t L j v - h J 5 - 3 V 8 6 s R v w w 8 B 7 r 1 T z k h B s 7 7 - J z 5 k g K 0 1 - w E v g j j B 1 k l p K r v y G 1 1 s 8 F 3 r z s B 5 9 7 h C 2 6 - 5 G l _ p 8 K 3 r l V 7 x 6 1 H 4 6 - 0 B _ m 5 1 F r v w j B 5 x z h C - q 0 1 D _ q 1 u C 9 t w p D t 6 2 v C 6 g p v B y j 1 z H 8 j P 5 n n C 5 z x o b o u u D 8 i r o L s j 5 R _ i - w C 7 _ n 6 B 9 r k y T o U u 5 7 n E v x i y Q m k 2 T w 2 n b v x k g D y s x 7 H 8 u h 6 G v y j l D i q w P y i w k S 3 k _ u B m g m J 8 - g 4 H 0 x w l Q h 3 H x 2 o 4 L - 0 5 b y s _ 7 T _ j o s P _ 3 S 8 _ - I 5 m 7 5 e p 3 i M j 9 l r Y 7 w l V h 4 5 c 8 4 D h v s 1 N j p 3 g J 5 - j - B u y o T 3 u z j P r p - 9 C 1 2 s 8 F 9 5 q a x h k s H - 8 t L 9 j u m N _ v _ - C x j u G z l 2 t 3 B r t q 5 B - _ Q 9 o 3 s C 1 2 m t E i h 0 Z m s o t D v w v 8 C 8 w v o J h x s B 6 q r M 9 l 5 r D i t z y E v 6 o w C 3 o 2 z D z R y r j 0 H u 1 6 p B 3 i v b 5 0 v I 6 l 8 w D g g 2 g B t 6 g r L u g e g i 3 p G 5 3 9 Y _ t n B _ l h z F 7 h 2 W u s z E y 3 z s D r v 3 o B t p t C _ m l m B n 2 j B i 3 r w B t 8 v h B q t u 9 C q s w T 4 0 r _ C k I 9 s 7 n F i j E s u h 2 H 7 u l H 9 n j 0 J q 1 1 B r m u 8 I m v x W y 1 i J 1 z g w B h i 9 1 L s g J k M k q v u C q k - s E z v c 4 2 9 h C r s 4 s B z t d _ 8 n K s 0 j 2 B 0 n n G g t m v B _ t v q F k h U i 6 0 5 D 7 n q 4 C x 0 - l B 1 6 6 l E 2 w 3 O u r 0 h F w y 5 w D t r S h 9 p r M 3 6 4 g B 5 0 1 E x z k i J j _ g G v 7 9 d 0 3 p o D o p m k D k k r i D 0 6 v R m 4 n 5 D s t n - B 6 z p Z h 7 y h G 2 q k 6 B x s v T z - j 7 F y y 7 z B t 6 w x B 4 7 9 k D _ 7 g 9 B r i q n C 5 j T - t s x C 3 q 3 E n o j B v 6 4 1 K r 0 o M q t u y D t 4 g 1 C o u x u B o t o 1 E 2 i - j D w 1 z r D 9 t i _ J j j u G t m I s z i - G 8 4 - 0 C q 2 1 m B x g h l B u _ s d 1 z 3 x D q w 6 9 E j r j F x 6 6 1 B 7 w F j 2 m 5 D m 3 _ e _ v k 6 B 1 s o s L 3 5 M m m m B s p o x C s u _ r G 7 n h U i m l i F t 8 Q z 9 5 q D 8 _ k K _ w z k D 7 y n y F _ k n 9 C j l - k C x l m m B p h 9 k F n h 0 B 8 r y 0 G h o _ p B _ g e v j m t M o u 1 2 F 8 v Y y z h x f h z L i i o G 2 y o m K m 6 x v B p r v B g j y i E t 1 m s B m w r w F 6 l g R 2 h y v I p n G p 0 s 7 B 3 i l 6 B 2 m j k B y 9 r D q x w C z 8 n d i t 5 B 9 r - u D s w v o E z p x E - 0 r m H p t j K n 5 t 8 E 4 t s q B u 4 7 q C y 1 D m l x a g m 0 w C w 2 t q B p 4 p q J 0 k 9 L x 6 y p H 6 9 t i C i 7 7 _ E w 4 c - z 1 i F m z 9 F s 3 C 0 y 7 1 B 8 5 o w B p h u h F 0 3 4 6 B q k 8 i L m g E 6 y r i I 2 4 w b 9 q m Z r 6 _ L g 9 t K m s 3 s O j q 2 R r u k U 5 x v x L o h - 8 B j j i x C o 6 t E m 9 s x B 3 l _ 9 F r w 2 C o y m n B k 9 l l G y w m V r 3 r x I k 0 0 x G 9 2 5 C h 5 w Q 1 8 3 1 M 2 x F 5 Z 5 i u j P r v 8 z C i k z z F 9 n D i n u 6 F q 6 0 q B u 8 _ T z 3 i o L 6 g - G z 4 j - B 7 y r _ E r m s S 7 3 p m L _ w h - C y 0 l 8 F u p t F 3 n x 8 G p h 4 S x j i 1 J m 2 L i 4 1 u C 4 m 5 w D v x h N i v 9 3 P y 1 - h E x p k q E w y 1 - B 4 o 7 9 H i g w k E w z n q D _ _ h m K q p y C l w w 4 B 2 s 4 F r r _ s C w j 7 x E k 3 1 y C o w - j I s 5 4 w B g n z B s r t h B 0 k x 3 B u z 6 m C 3 z o N u i 6 6 C 2 x 4 w H 3 t S 7 u 6 F 3 2 v - f 1 5 7 B 4 4 W x p _ h V v 9 7 C 1 2 q s I 0 m 1 0 C 7 1 1 k C q 1 1 B 9 l o o I 0 _ c l 6 r m H z u u F 6 9 n x I i t 8 B 6 u q N v x 0 D - i 1 p I t x 6 n D - j p g C 7 2 m C v 0 9 j F 7 v i k B m y t j B 3 r i 1 E q r l E u i 3 m D 9 3 p 6 C v - W n 0 I p i k z O 1 9 u j B 9 t U k p 3 d k 8 r - C 2 r 0 a q j w p B l _ i o F 3 4 e k 9 - 1 B u y 3 E p 4 u Y 6 l u E h 0 z 0 L 4 T y u 8 5 J 8 p 0 C 2 5 n 1 I 8 _ 4 I h 4 s 8 G g z z 4 E w - - g B u s 6 - H z k w N 5 2 s 8 C j v p 5 F 3 l - 7 Q g y z 7 Q t _ v f y 9 m r D t 9 r g B 2 q 2 s H h 1 p K w j n 2 M p n H k 3 7 3 C p s 9 t E 7 j s 4 G s w t x B z v y y O _ q o x C y 0 k R j 4 _ j F 5 9 m E t k X 0 1 2 z M u u q 2 N x m p u E 5 y w 5 B m y u r G w 3 o L n 6 3 T q g 9 p D k p 5 H t z z k C 9 t s g E 8 j w x F 6 w v w B 9 p y _ H 5 v _ F r u u x L p u u x L 6 6 k x L v 3 v f p 6 s U _ x 3 6 F v 0 - i H m 9 2 1 F y x 5 D 0 z n q R k h y N 8 n y j B _ 1 m j H n 0 x - B 5 7 i o C r t z l B r 1 C x - 1 z C l p 7 w C m o x t B l 0 k s K 0 i o 9 B 6 n 4 l F k 9 y 7 B k g s B p 1 y - S 9 i 1 9 B 8 y 3 3 E s 0 x n C p v q 5 G - 6 r D k 8 g p C n h 8 U u 4 u r B 7 i 0 9 B p h 7 4 G s i q E u 8 m 5 D 9 u v z B h i u 2 B 9 2 7 N y 1 3 3 B _ 5 t C x 4 5 p E 2 v x e 8 x 7 O h 8 p L j x o r J 5 r n j E - r 5 _ B _ q m o L 8 x h m C 7 8 x m D s i 8 o K w m O u i t 2 I k j 7 j E g x s u B 3 j 2 5 M l q 1 e o 2 i y J 0 j Z v 2 l t K o - m a x i I 8 t z 6 D w x m y D 4 v Q _ g v J p 0 n m I z 0 g p G h g 6 l B 8 w 9 v B u n L q l 2 o N m 9 x G n t y I y l t 0 J m h i b 4 z y 8 F g x 7 r E u y 7 g B v 0 6 s F l p - a z o 3 n N j 1 a 6 o r 3 L k k 5 F y z 7 K 9 q 2 8 E 6 4 y N 6 l t 9 L j l 1 C w 5 r n I o i m 9 B t 6 z _ D 4 t u l B 5 p _ k G _ x N u _ 1 i O y 5 g O 6 l 2 j D q 7 3 k B 5 g u p C 1 h u 0 B m t q 7 E q 9 - 4 E 1 i z k B n u 0 o M 9 h T k h 8 _ D _ n 3 r C h 8 4 3 D k h 7 n E v n l w E k z - r C i q s 1 G 3 h 3 R 9 i x 2 M 1 n _ I q - i B j 9 9 y D t 3 o K m s 3 z C w y m 3 C r 8 h w E k w j 5 B m 5 l 3 L x j v x B 8 j - h E i 4 t g K k j _ 2 F 0 t v k C s x W 0 p 9 h B 0 j L w 2 6 5 E v p 3 y E p q j B 7 z n B 0 j z 5 B 9 y C 1 p 8 2 E l 5 i j C i t g t I p o l w B y 2 j 7 M 4 p 9 F w t g m H y 2 S v x x h P k k 2 g B n u 6 r J t n K y - v 3 C v m z C q i - i D x 8 p B y v 8 u S l 3 6 L k 8 q _ H 5 p t V 1 x Z h r i 5 Q 0 w W 9 h 0 k I 8 s r w C 6 r u N m l 5 I 1 9 h w G l i y m D 6 k u r C 2 5 h D - g - 5 K 5 x z C q 7 o L 5 v 9 t G t 3 o m L _ u 4 w F 8 u 9 y B z - t j D l 5 _ k G t 1 r m K h 9 w v B 9 0 z z C 5 v x g C 8 - 6 v B u t l E h q m g B - s w 6 D y q 0 m C s z _ 6 D l s L h u 9 x B s 1 - 4 G 7 8 v p B v o g U y 8 4 M j z r 1 C l v r s C n _ 2 T - n 1 2 B m w l z J 1 g t Y r m _ 3 C g v 0 h F m m y L 8 x t p I 4 v o D m p l - B v l 6 7 D y x 6 E 4 x i 9 Q 1 _ 8 q B i 3 r 7 E i o w t D 1 x i 4 Z q p s D r 2 8 8 U w q u N g w k k E 6 y z r B o w 1 L 3 r 6 0 B v p q i C 6 j w V 7 u y Y 1 _ o a 3 1 7 W o i i 4 O n r y O u 6 i B k 8 j i U t i w X 5 m h _ F x u 6 9 B 3 p 8 p B j 6 h r D x v _ 8 D 7 g 7 p E n p k 9 B x 9 z W p x 5 P n r j 4 B 7 8 u D q 5 h 6 B 2 s n j F - h 2 R l 0 5 e k 9 t v F 8 w 3 D 6 1 p y M - 6 D h o h R 1 i 7 h D k D 2 k 6 l B 5 8 h o B 2 5 6 l C g u k 6 C u g k 6 C l 3 p B t j 7 p K y 5 q C s m i t C q p 8 k D o 4 i r J v j 1 X v 7 5 s I 5 _ 1 l C g _ c x n 6 p D l s 4 C k u W l h 1 f w - C 1 y u 7 C 5 o l p D y 6 m R z y k i D o i o s C x y v H 8 j m g E 2 q 4 l C i 6 I 2 u 7 0 K l l r C k h - 8 M w h B g k 7 X 5 h n 8 F j v m k B _ 3 o o M w 1 s B m 5 8 g E 6 r h x D g o z D q z l F u r v y H j 2 1 R u j k 0 M _ i k 6 C p j 8 6 C k k h m K h - 9 z D y t u 4 B o m n 6 K u z j h K k 0 S 6 h p p N 6 4 s y M h q K y q _ j D 8 g 2 t E - x o 2 Q h y o 2 Q k k 5 C h - k a 9 n s q K q 0 8 2 U 6 3 j N 9 1 _ j H n x q _ B n v 2 _ O w 1 o y B r - w m a k 6 8 k B n h - l D _ v o 4 F 9 q k _ H r h x 7 G o n _ g C 3 5 3 m G l y p _ D n 7 m 2 C _ u 2 _ D l g u i L 9 l 7 h L g z k i L 9 l 7 h L l g u i L 9 l 7 h L u 5 7 x K x i G _ y k i L 7 m 9 L s n j s H 3 y q 1 0 I 8 t w j B k 7 q y K x 1 2 1 F 0 5 5 C u v h l E h g 2 w F v 3 w y E 6 i x 1 I 1 7 v R - s q I o 0 v 0 M 6 s 4 n C 0 i r 1 H m z D m x x 4 E u 4 1 r L 9 5 y a n r z _ E o i 5 j I y i y 0 C 6 m M t 0 j j R 0 r x B s n n X - z v k I s z x y C 3 q 5 x I s 6 i C k g o y C p 5 1 p D x z s 3 F t 8 U 9 x 3 D q z 4 1 K m s L 4 v u w I 2 h 3 D 5 z 2 4 B p k l g B _ v s l D 1 o 1 U z j y q G 2 k 7 Z z l 2 9 G 4 i m - C 6 g _ 3 G g s g H m z z C y 9 g v M m 8 r m B x u v y M q _ g t B o 3 z J p q x 1 J t 7 n M 4 h t x J 0 1 q L 9 h 8 Q r 3 x 9 N u w n q C 5 2 p o D 4 9 i p J 1 6 x E 9 2 j u Q p 6 v L s i n 9 E s 0 j p E w h i 8 G t 2 x k B _ _ z x L 3 2 0 O g s C u - 8 1 M v k 3 - M v t 0 B o 5 s 8 G t 3 k G r n 4 r Q r v q I v m g h B z o n - D p 1 8 6 G g O z 2 n h B 8 z z g B 4 4 8 g F p m v I z r t D 6 2 o l E p k r g B p p 8 i B g s i u C 6 o 4 j G q 8 m m E m 3 5 y C z y u v J j 4 r J 6 l 1 2 D 8 5 z z C g 7 _ v B 3 z q k B - i _ 8 E - 2 y n B 8 _ k t F - k - p B 3 5 7 4 H i z n H q 8 l Z k - y p H h y r 6 H 2 y H 8 r w L z i _ 4 K x m j 9 G u t 7 L p t 0 H x o _ j G l - I 3 5 q t q B s 0 a 2 u d 2 9 l - J k 8 0 w B - z q h F 0 h _ Q k z o 5 F w v o h B p w h g G n h w 5 H s 3 p V - 0 0 g E - m - j C o 8 _ 1 G k 0 i o B v v q q Q _ 6 j C s r t V _ x 7 w I r h r V x 3 7 5 H s v p h C 6 s x q B n 5 u Z 8 s t C x g h N n 0 s H 0 q s 7 V m l 0 n M u 0 w h B 9 u 8 B y n g i R n x Q q n g 5 F 8 j g - L 2 - 9 S p u o _ B j y 5 R 4 9 5 i D o u a m y 4 5 C u i l P m s j 8 B z h l k F g y 1 k B m j z M 5 2 - F 6 m j h C u l 6 Q 5 1 z u B s l 7 - F - v l _ C z _ p X z w i e 6 j h D o 1 3 o B 2 9 n 5 H j 3 i J j r 3 c 3 7 6 0 B q w i W 1 3 4 B 4 3 - b - s 6 V w l s B q r _ k M y k - c 9 - 3 P z 9 p k H h 5 g p B 4 o 5 S 4 v z B 0 8 w E 5 t u x D 0 g k x C g 2 l C 9 q w 1 J 3 q - f q t t J o r m 8 B _ k s r B p t F l k _ g B _ t 2 k B v q o u B 2 y j i B 6 6 3 E - k 9 t C - D 0 i l u J 2 _ q q C 7 4 m F h t h M 4 p g H 9 o x i F 9 z i h B h g g a g 4 q F 4 9 3 1 D 4 r m 3 D i k 7 k D v 0 6 T 9 l p L 0 9 s s B j w s k B u o m g E s - 1 I 8 p t - B g q 2 E i z w v C y X p m r C z s z B v s 3 I n 0 I j g 3 r D 4 x n 4 E 4 3 2 B s n 1 i D 4 i p - C o n s a 5 v 2 D _ u s 9 D m n 1 g C n 9 i n B j _ w q E o r q k B j x h N n _ p l D 5 i l P r 4 7 z E j 3 i K - q 4 x F v - 0 I 3 n 1 w D 4 3 7 Q j h x R 4 4 o w C 0 o x B p x B _ y r O x 4 8 B 3 z u B s 6 z C 7 s 4 B w 2 7 B q 8 6 D l q n _ C j 2 t V _ l 0 O r h m E s j u P y 4 h s F r z o h C h 2 m X m m m c s 3 x k D 2 x w W g s w - D p z o d h j w 7 D v v p I t h n O 1 i u 0 O 6 S x x 8 D j 6 i s C j 3 s k D 6 n 8 _ G r 3 s D 6 7 B 1 - h y F h 4 r z C 2 1 3 D 1 6 i w F l t 9 x G 2 h v B h 6 1 0 H - q p J k _ 8 - F _ 4 _ p B v 2 v 1 B o v u 8 F h 6 6 V 8 _ i u D 4 u m D 8 h y z E y v z 4 C 4 w _ E o y s _ L r 2 q i B y z r O w m w 8 S 9 t y J k s 0 o G - 1 o a n j 1 O 7 l 9 g D y m 0 0 I w v 4 G v 3 m D 6 n k 4 L g g x P 4 g 9 q B 2 1 j J 7 6 k I n k r Y p m r p B 0 q 2 n C p h 6 E y i 5 8 B n 5 w H q l n S n 3 k z B 7 i 9 s E o m 4 s F w r x u C r r w - F p h - I k x s l C w n v 6 B - i g D y s - 9 C 8 r 7 n C h q h 8 C o 9 n t B h h H r n t 7 D 9 h 7 q B j t 2 G 2 w 2 5 B p 2 p p C l 5 2 4 B h - o J 5 u 9 s B q r 0 y B - g h m B 5 x j F l u h y C u k 8 i D 3 i P n i 5 w F p 8 1 V s m 3 D 2 u 5 i B s 4 i 2 C _ o n y B 0 - z B u k l e r k q y B _ s 5 z G 8 u k D x 5 0 x J r j b 0 y v g E g h k Z v 9 s E t k p j E v 4 h o C 9 - i O g t C t o - T 8 9 D 8 7 s z N - v l I 8 8 l 1 G 8 2 2 2 B g q k b 9 y r p H p _ o H 8 u 8 p M o l s B g l m 2 C 0 n 2 x D h J h i 6 w F l q w o C q m 5 i B _ t 6 O n w 2 4 B n 4 u y B 2 n z l B 0 g s w D h l t 7 G p w g R 9 4 N y 0 4 t R 7 3 u 1 B t z l L u k 8 w B 1 u r h E 7 p v o M k y g V k w s x F p 3 y C 1 8 j k F y n y 1 B o y _ q N 9 _ g B k - j L v j 0 7 P w z w j D s 2 q 5 E o t m 3 B 8 q 1 C 1 p p x I n - 0 x B z 7 q 5 D k t v E 2 z k 6 S n 1 w B x 8 - 9 B h v 7 y F h n k N - - 9 0 L j k B i k - 9 G - r 6 H 7 z r 8 G 4 u 3 j B r l q w O s - D n r y W k x j p G - n 5 5 K i 6 m h F u t g v B t w 4 v B i 0 q I 3 4 2 y P j r C 4 r l k L r x l G k - 8 1 d 5 6 1 B s 8 s 6 C z u k H _ k X t n 7 O i r 3 F 0 h q U t o R r j z E n 6 Y p - h D - q s H _ y - C 3 v Y 6 r S 1 j 1 R u 1 k B - 5 g C - w E q 7 p D 6 9 k E g y a r _ a 1 y F h z 2 F w s 8 D 8 u u F - 9 f _ l q H 0 x E 7 9 v P j 8 z Q 1 _ J k m 6 D t 2 i B w 6 w F 3 7 f _ r R 8 3 p C w o e x g n B k m u G 9 _ e o o h J h 1 w B 8 9 o I x 9 q C n s s J s g j F h m 4 K 6 s 7 C 8 v k J m 1 u E 8 8 i C q h s I Q u o - C 6 l 7 F s g v B v _ 7 E h o G _ v F l x B 6 7 g E l y T t o 4 C 0 6 M m 7 3 E 9 v y D w 2 2 O 4 0 J 7 i Y 2 4 q E 5 m o L w z s E _ g 2 Z 7 2 h C q q o C 0 k z C w 4 p U s g k D 8 j - N 8 5 0 P 6 x 2 V g 6 w D 6 t 3 i B m n 5 c 1 y n - B t k b - 3 r J g 8 v X 6 x x C z 6 4 C j v h d n j u J 8 _ P v t o O g u o G i x 0 I z 6 n C m k o S 6 9 w B t 5 r e v r H m r V k l c 0 o L i o - B 9 4 V r v K v p 7 D q 9 3 V p 7 6 q B w m k G l n g P 1 k 3 F 9 h u C u p C _ n r C v q l B l j G v w p B k 3 y D s 8 W o u g H k u _ F q t 4 I r 0 k L 0 y k D y k g B x q 8 C n - B - 3 D h u - B s v u B i g X 7 s 9 B s k q B 7 w l D r 3 - F 9 8 e w i q P g l u L k 8 i B p 0 1 H 3 i s J o x t J _ h 4 M t h k B 7 - G m w o M o i 9 B 4 6 m B i x 5 B 0 g s z B 2 9 b o h s D 9 6 - E x 6 g N s _ D l x j Q n s X n 7 b z 0 t E 2 u g u B r z h C z i 2 _ B h p n G 1 6 _ S k r 4 s B t 0 k C 8 8 g I h o _ P s l p J 4 4 v F h S l x 4 C k q 5 i E o k 5 E - 0 v k B 0 t i H u y t G z 1 5 3 C 0 j 6 Z t 8 t K 0 y B 2 J w m - N n h 6 g D _ 8 p h C u - m F q 3 v H x 9 l B h s z 8 C m 8 1 Q _ 2 k h B q 0 - 1 C h 6 8 d 3 l 2 l B l 4 D 9 w v F g - L 0 8 g C t s E y z _ F z 3 3 O t 2 1 b 6 q m 2 C y 9 3 G v v q D 6 3 v K p r 0 B p j m a _ q 0 D - t X 5 l Z k p h B 8 2 h M 6 4 o M x p 1 r B i - 3 V 8 m F l y u B m 0 x B r 6 F 5 u m F l 6 4 Z x n z 8 F 2 s v q B 5 t C y y h 0 D u 0 n X g - l a w n y P 3 w 0 C w 1 k B m l w B 2 s l b - u j J 8 y l L j s 9 H m 1 7 p D v v Q k i 6 Q v h 8 Q g r y H 2 s h x C 9 i 0 B w i 4 H w - 7 8 G z r 1 B o o v _ K 6 9 l u E 6 i z w B n - u 3 B 2 1 1 - D _ 5 p B 0 g 9 Q t q p 6 B l z 2 w B t 3 w C r 5 w I s _ q E o 8 g J x u s G t y o O r - u F l 4 h C 5 m y P s _ h Z 0 9 y U 8 7 u D x 7 r j B w 5 2 C x r r M h 4 q D s 8 o h B 2 m r D i l 1 H r y x J 2 x g I p w q C p 4 - W - 9 s f 1 m L - l 3 H m 3 k F q 6 g s D 6 m G 4 r q H 9 q 4 E 6 l h B 2 i s K j u j E 6 5 - U q y v 8 C k 4 H s s - h D u v t C 9 h 2 K o r - I n v n D t _ r B o r g H - o U m 6 J r 6 _ K t 8 g B m u g I n 5 i G q 8 t p C u k t P i 1 2 D m v 7 V 3 n - p B 9 _ k D r 5 5 L t r 4 X k y c j n _ D q l l I 5 2 M _ n 3 D 9 _ 1 T _ r w K 0 4 i C n y - Y k x m T y u 7 M - w g R o 4 i X 3 5 h h B i _ h 1 G 0 h j L q 2 p C m l o D i y v E x - - K n o g F 6 8 l F 1 y _ D w 5 n C k j 6 J 4 3 j h C v t v N 0 p 2 p C 8 n H j p o a t x g 9 B t p y g D y m 1 C 8 s i X & l t ; / r i n g & g t ; & l t ; / r p o l y g o n s & g t ; & l t ; r p o l y g o n s & g t ; & l t ; i d & g t ; 7 0 4 4 4 9 8 5 1 9 6 5 8 3 3 2 1 6 4 & l t ; / i d & g t ; & l t ; r i n g & g t ; o l j 2 y p n 4 z D p 3 i x H l j U g h x i D q _ q g B o - R k k i Y t 4 1 - D 4 B 2 9 _ 8 B m h u M 3 p 7 k C r 9 v F g 0 y i D & l t ; / r i n g & g t ; & l t ; / r p o l y g o n s & g t ; & l t ; / r l i s t & g t ; & l t ; b b o x & g t ; M U L T I P O I N T   ( ( 2 0 . 9 4 8 7 6 3 7 3 5   5 3 . 8 9 7 4 7 ) ,   ( 2 6 . 8 3 5 5 9 0 0 0 0 0 0 0 1   5 6 . 4 4 6 9 0 9 ) ) & l t ; / b b o x & g t ; & l t ; / r e n t r y v a l u e & g t ; & l t ; / r e n t r y & g t ; & l t ; r e n t r y & g t ; & l t ; r e n t r y k e y & g t ; & l t ; l a t & g t ; 4 7 . 5 8 7 0 7 0 4 7 & l t ; / l a t & g t ; & l t ; l o n & g t ; 1 4 . 1 4 0 9 8 8 3 5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2 3 0 9 1 7 1 3 3 2 9 5 9 4 3 7 3 & l t ; / i d & g t ; & l t ; r i n g & g t ; j g i t h 8 z x j C _ g k m B 0 0 n m F p v x B z - m s B o _ m x K x x j E 8 5 W 2 x 0 C t _ y y I g y - h B 5 x K _ v 1 v C 6 6 6 H o l o q G 7 q 5 6 B t 9 3 D y g s Z 3 m h 4 G 4 p i C 3 l 8 n J 8 u j B 7 7 s u C p 7 1 h C 1 i p i B 3 z 5 I 4 g _ O g 0 6 R t u i 8 D o 5 2 V u 5 l T 0 6 o B t h 2 r C h h 6 0 E w t x m B w n u F g g k B u w i i C 9 3 i Q v 4 m Q x z y g D g 2 2 8 C k i u L y g w a _ 8 t t C 2 w n 6 B x v k Z 8 - p z B s w q j C K 8 0 1 5 P m m 1 6 B 7 8 r 5 B u 9 o B x m p k C k r n 5 G x k U - _ t r C q g 1 F 2 o u W l m z r B r v 9 f 8 2 1 t D j 6 g t I t o O n 4 t C m 6 n 1 N 8 9 6 h B g _ 9 I 5 i _ 9 B 9 3 r z B 9 p j w B y 4 9 p B n 7 t h H x 0 o i B 9 9 J h 1 u 3 B r g U s E p 1 8 i R w 4 v B n 9 O h m q r F p 9 6 6 B 9 h h q B 4 q E h 7 t q M s p z R l 0 y M 6 6 h N x 5 m V m n q _ G 1 g k X 1 h v i B 3 t X 4 6 w q E - v y C 5 6 j _ D k 5 l i B l 1 j n C 1 - 6 F i r 6 u C 5 0 S x g 5 z D 7 y r n G k g q D m _ _ b 1 6 v 9 D 8 r w L 5 p 7 8 C - 3 8 q D t 0 u u D - h 0 B o g o o D t r t r E l 3 h _ C 5 w 6 9 D 6 w z _ B n n 6 s D 4 2 z L p v h o I 2 t i g B l l l B 1 u i n H i w k D j 9 7 z D m p l 0 C v 8 w g L t m _ G 4 y l w B 0 3 j k C z t o l B v 8 y Q v 0 m 1 D i 3 z L i h - 1 D m t d n l y p C 5 t - f 3 z g y B 1 x u m B s k k 5 D r y 9 w B 6 3 o 2 L 7 i k y E n t j 8 D z g n c i i j 6 C y k m j D _ h 1 D 5 9 u x C r _ k k C r r h j C l - s z E 3 x J q j _ n B v v 2 z I 9 i 0 U 3 m n u D k i 8 u B _ o 1 H 1 s n m B 9 3 9 2 C 8 t y 9 B v 6 g z G v s s - H 0 8 9 H r 2 k C r 5 o C 2 z - v F 4 y j m B 2 h I o t 4 4 B 8 v s t B 7 j 8 - D n n m v B 6 u 9 x N 1 h j T x _ 9 R m t 7 R 7 h t 7 C l o B k 6 8 p C 5 v k v H u z H g 2 4 B 9 v 7 5 C p - 6 u D 7 y 7 s B v g 7 Q 8 2 n 9 F 3 z _ J o 3 3 g H s i t y B 7 - n r B 0 t 9 9 D y l r D j m n h C o 3 8 h E 8 6 k e _ 2 9 y I 1 g q q E s h i 4 E - 1 o s G n i p C t t 9 g C t k n 4 F - r r h B r t v 5 F 3 4 r P 0 3 x w F w 2 k j B 4 k l v C x 8 9 Z m l 5 t C v u t 1 U 9 z j W h 7 s y C u _ i 1 E 9 L 4 z n 7 E 9 8 s r B j 3 x q D x x r h F _ 1 4 l I y s w C x 7 g v C u 9 t 3 J q i 2 v C k 2 v 6 D _ l B 4 q B 2 2 z g D - o D k w l 9 Y h i - s C u j 4 D 4 k o - R 9 4 m y B y 6 z l C 5 r k o F m z r C n p q j D v 3 p 8 D q j r C x 8 v g F m 0 x 9 B x z g B - 8 y 1 E g u 8 w D q 5 w l B q x B l x 8 1 B h j s h B n 7 s T y 6 n B u 2 t Q u u 8 8 G 1 k j D t 1 l s D r i 3 c 2 2 n 5 B y 6 v H 3 6 j k H z q 0 E j m p C 6 1 9 6 B - 6 x m P o w - m C w _ w x B o l r s B u i z E o 0 _ v B s t w _ K 9 p t 4 B - 2 l s E 0 6 8 B p - z p D s w _ o G 2 k 3 x F q t i C 8 m h B y _ p R x z r h W 6 0 k U j y 7 s D 6 m i k G r 0 i Q 6 r v o B 3 t g n B 9 z 0 g B q o i C 8 6 k N g k 4 H x g 7 l B p u 5 r G - 8 x j B h n 8 o E _ v 3 G k z u 2 C j k k 3 E o h 4 G 6 5 g 2 D y 7 p j B q 8 7 u B q i 3 5 E n _ k X s l 1 a h 9 m l E j 3 m d l i 4 n D n t h 7 C x j i w C u 9 - 2 D 3 9 J j 9 - s E 2 _ _ 1 C j 6 r J h 8 6 g F x v 0 O y r q R v q 8 3 C 0 h w h B k 7 _ M q j W r 3 p G k r j j I p 2 h d 3 6 h K v q t z B z p t 7 C m q t B 5 5 v p C 7 g j T 2 - u p B p 1 6 v B _ q 3 t C i 8 6 N 1 m 4 0 F u t w D 8 t x w D n 9 k i H 6 i j V 4 o 3 _ C _ g n m B 8 8 - q B y k j a _ j t l J 2 y C 2 1 k F u q w p N i 2 5 C 7 j _ - K o v y F 7 p j w I 2 s 1 O j x F 9 3 v q D x - s i B 1 r 9 7 B 9 t v p G 3 m h W l k 2 3 B v k 3 C _ 9 _ r D n 3 x a u _ 8 9 C _ 2 7 7 B 8 o g W q h z J 1 v 2 i C s 0 h R x u o 3 B k 1 g i L _ h C _ 5 p J k j p K n 0 2 6 C v i - D z u r i F s v n q D o q 9 _ B h p w n D m g u 2 J x _ r K 0 8 - t B 0 _ 9 B 8 8 r 8 B t p j P 5 q w m G 7 n 8 r C l i 3 j B l t h J 6 h h 5 H 7 n j - B 6 3 1 M _ 7 p 3 B s 4 7 W 1 o 7 - G 9 o h 7 B r t q 2 C 6 p m I z 5 - C i o E u r 1 _ H l q k g B r t 1 M m j p 3 D 8 l v i M 1 m O r 6 q 8 D - 8 n k C y 1 6 G r 8 3 J 8 - 4 4 G 0 _ s 8 C i 0 j C 2 5 l s V i 6 W 5 r r B 4 l l 2 B 3 0 q n I v t k G i l 9 t F t y g L q y t i D 2 j 4 t E w n g D u 3 5 R o v q f 0 q h r D i t i 1 B k l 0 L v 4 n l B m 9 1 B z x - b o 5 9 y D g l m B s j t G 1 p 5 5 B r 5 s n D n 9 u P j u l E j 3 m l J 0 3 5 J 2 0 o y C n r y O - n y g D 2 5 j O 6 q r B q y w H _ - z N g 7 _ 5 S w t L 8 k j u J t j y 2 D y 2 2 m B 5 7 x E t t j 5 B z p l 9 C 9 n t 1 B k 2 v B _ p x l B 7 l r y F q 3 3 G 2 5 - k D s 0 7 j F 9 B t 1 t Z 3 g x y E z y 7 g I 9 s g h B o 3 m O k z u 8 G x _ 3 f t 4 l p C u - 1 Y h k i w D 3 4 o C g s p Q i r z E 1 q k v D 9 3 j _ C g y w G 1 3 7 G k q g t D t g 3 8 D m z 1 6 B 5 s z o B v v X i i 4 q D k v r w B 3 i 5 m C 0 - h h B _ j 3 B i j h m I p z 0 h D k j D 7 q 5 t C q _ j 8 B n u 0 K h p Y w u x I t l 5 H 1 o - 9 G m 0 v B s u 8 9 D 7 u 3 u D u z 2 i B t j p B w l o U 0 1 r n F i n p 3 B h i i R h o n j J y - v q F 5 1 h u C _ i G t m g s D z i p w C 7 7 B 1 r 8 E i m 1 s Q 2 w B 9 - x z E 4 o g P g q j t C 5 o D 1 m u U 4 p _ - F 3 h k G 6 7 h b 3 5 s 0 D _ q n o C k g u q B h v q m F 4 p 4 B y g k x J y 4 5 L 7 9 7 U 8 5 W k - j W y _ 9 x B w 2 m B h 9 9 J p 0 1 - E h 1 7 B 0 0 5 a 3 5 l x B 8 _ u a 7 s 0 l B n 8 L x 8 7 s H x 4 - H w q 7 I r i 8 I l 3 t E _ i q a v h 2 L s n - o P 7 s h L t o 1 W y r j 9 E 5 v i l B n k 8 I p v t 7 E k x - B 3 o n N 3 p t u E i t 1 K n i t w D w _ n C r 5 t g B k y 8 p B r 4 _ 7 C x 4 l o C v 2 u j C y x O x 2 u u C m t 1 2 D v j D k g k 4 D y o l g H t l o F v w 6 P k q v 8 C t i 8 k B 3 y 7 G q h y r B _ j 8 2 F x 4 5 B n x u D r x 1 l E u g l 8 C w u 2 i I - v 7 F 8 s r - B r g 6 j H _ 7 8 V 0 W 8 6 l i H v w w 8 H 9 6 m z B k q E _ z i 0 L 5 g h j D i w g V r _ 1 u F j m l _ E w _ y Y t r t j B s g - k B p j i W z 5 z D s g y l B h _ n j H - 1 l o C i s n k B u n f 2 v v S g g w w F 2 3 y U 0 s s r E w 0 g 0 B k v P i j t z C u 2 x o C k 0 w X z w m 8 E 3 k 3 h B 9 q p t M y w y y B l m g 5 E 4 1 h y L z k j D y 2 t z J g i 7 - E w 5 q s B 3 j l 0 L w 4 u 0 L m x j 6 H 3 1 m g M n 2 j K r l l h B 6 z _ C q r h p F k g m w C 2 z l 7 C y h n n C - - 4 v G l 6 i N g x m 2 H 4 4 o h D m j s 6 D v r r B 6 6 4 - M q s y u C w z u C 6 2 _ 5 C h p 1 j C 2 g 3 9 R _ _ k C 4 u 4 t B 4 n g V t n 0 U t 0 V 0 m g g J x 7 I 9 t n j F j w l - B l 4 s B n 3 t p I x 1 j g B x 1 k C l n 6 5 J 1 s g s B y o p T o s 5 x K p r 8 9 B l 1 - _ F 8 9 1 2 B u 2 7 7 D l v G n p 7 0 G - 6 9 V 9 g w d - x g L 4 j x v F h 6 1 G v x 9 m I h 6 l p B p z n 3 K j - r x B q 6 8 z N 2 4 p 1 B - t s O - 0 m G n m s F m G _ w _ y O s _ s O g - y l C x q m k G s D i g s l I s u r e g p 8 L r o p u B 6 0 4 k B j 6 a m t 0 _ H 7 s _ S 2 h w _ B 9 y k D o 0 6 H y 0 _ 5 B j r 5 W 0 - i 3 B p u n P 5 1 2 4 C 5 p 1 o D 3 z z j D v n B t _ l H z 5 l W o n _ - D j 9 _ i B 0 r 4 o D 4 0 v G 9 g x F 7 9 o v O 4 z q 8 C m t k M z j C 3 i t l B 8 z t i D 3 s q 4 C - 1 h s F k x 1 r B u 9 1 v B _ m m x H 8 4 i y F 0 3 K n u 5 r B g - 7 K h w - 9 G _ - o i C 1 g s 2 J l 0 4 G 8 k i C t n 4 F 3 1 0 n D k 4 x 1 B k j r h C 2 j x l B w 9 3 - B t h 5 l B 8 7 r c k 4 i 0 B - z z w O n j w B i 6 7 v C j 5 l B m w g q H l s l p G j h K y 0 3 m B s k - 3 D _ 6 3 z E 4 6 o J 4 w 5 j C j p J u r w g I w 9 u H - 2 p r C r 7 4 m C 0 t 4 k B h x 8 E s k m j E w w 8 j C w v h X o 0 I 6 m 8 n F t s o v C 4 n r f j 5 o s B i t x k I 7 8 n 9 E 4 x 2 f 5 1 m n B 7 v o y B t r k L 6 g j p B k u 0 p C u y B u l g u C m n m t B 3 k 4 n E v 7 y X 0 v m w B _ 8 _ C 7 u o O - s h u G i j z T g n s 8 B 9 w 9 h B i y j J t t n 4 F 9 h i J 1 i _ 7 K k 4 o G g n n F w q 3 c t - 5 T m 2 8 y D _ m 4 k B 7 - 9 W 4 j t b k q 0 j C w 1 H 3 q x w H 3 m _ f n m v B r q t f l n - h C x 4 4 i B 5 o 2 l D o h 2 5 D 7 9 H u 3 _ x B - 4 2 n F 5 8 j R z t p _ H 2 w 0 B p - o k B h 4 8 V 2 q w q B n _ 6 J 7 y g v B q p v I t o 1 S y i w n E m 4 s q C y 9 3 P k - f u n t Z x q g I j 8 u B 6 7 _ i G 3 p 3 N 7 m K q y x y G 8 m L l o v k H x h t L w w 8 o K 8 n n G m r 2 y B t 3 4 a - t h 8 E 6 9 8 I 7 j g 4 F s w 4 O 2 m g R 3 7 1 E g v r l C 1 s w a 8 9 z f 8 _ x G k i x z C l r o 6 B o i n 1 B u o s y C n o p w D t r l C q 3 h 4 G i 0 h h B x s m 3 B 6 - 5 j B q y 3 F 3 h z Z l v - H 1 4 - l E y u 1 J u 3 v C k w j q I v k 8 _ G j p x B q r _ U - s 4 k E t w j r B - M v k u j D n r 0 v C t 7 3 E 9 v 1 9 C n 3 q R s x _ r D g t p O h h 3 8 H w 2 h H o 6 7 m O k r u n B 0 Y 3 m 6 y C n 3 p z D v i m t B h 7 5 e x w y - H 1 m 9 i B 5 1 w 7 F 2 w 7 y D 9 w z 1 C 6 p 6 i B m y h t I v m p u C y p 0 R u 1 9 w K 5 u 3 B g s u v F n 7 p C _ m n z I x g j d r 0 2 z B 7 w 2 v E x 7 h 4 B 1 y - X 8 5 h O l j u 8 E 3 r 4 L s n k i B m v q B v g t Q r 3 t u H _ 8 4 L k o 6 N g 9 7 u O l 3 r D _ 1 0 - C p s _ s C 8 T 4 o h 9 D n h 7 j C y z 5 m B 8 k r - E k g 1 p E 7 5 8 D w v w U _ x j n D s s n 6 C n 6 r m B 2 r r 6 B z y l i B j v 0 k K r 6 5 4 E 2 u x d y h r o G 6 v 2 N 1 t 5 k K m p t F 2 v g v P s y 7 s O q v T 1 g 5 B i 1 j - T w 2 w 0 E 4 i j s B 4 3 x c u 7 8 N - 4 1 P s r 4 B 5 N z u t x J 3 - _ z C l g o 1 L 2 7 i s B y _ w R 3 - 0 U 8 t o c 3 r i w B h q t l B u p u B _ v H - 0 z i E r 5 r S r l m w B 8 m 8 c o 7 r t C 5 l U - z t 4 C - s u V i i 4 k B q 2 2 w B 5 h 8 h D 6 7 x 8 B 3 9 7 9 B 4 x 7 x B 8 _ 8 I w j n z D - z x O u o - D o i 0 _ G 8 4 3 a - x j B 3 2 w H 5 h p H j 4 1 - B _ 0 m F r l y C n m z i B - 7 y O u 5 - 7 D 1 y w j B s 5 l J 3 0 o p B 2 n u 4 C o g _ j K 2 g G z z 4 j D t m _ z B y 4 k v H - 5 s J x 2 n p J g 4 n p G x u k h B 1 7 n g B r 3 2 u G z u 8 S 6 _ 9 t C _ s q 0 B o 3 - E r 1 k Y 1 3 6 p I u p h m E j i T - w 4 3 H g t 3 S 2 o m B g 1 m _ D 7 3 x m E t l k J s g n s H - x s J h 0 p 1 M h x L 7 x m - N g M j 7 p 4 C o n v n E 0 p 9 L i x h p C w r 7 1 F i J z _ t 3 B - 4 t Q q i z 1 M t y 6 F p 8 z g B g i 9 s E s k k M q i r t B z n 6 C 3 z 5 q I 0 d g h _ i F g j K y 2 h 2 E i 8 - H 6 h - j D 3 1 7 l E 4 5 w j E n q t l B 6 i 8 5 B 3 l 8 i C t n 5 - C 8 k m x B 4 l o k C i k p C h w p M 0 p r K 3 t 6 O j o q 1 C 0 k 7 W k y q l B j 7 1 0 B y o h y F g 9 0 1 B 4 7 j 1 E w x h E n x 8 7 F h n y B z p 3 L 4 6 8 L 3 j 2 V 9 y x - B y q _ G r u l m B v q 6 B r t j 9 L m g u I s 0 o p F 6 - g H 8 - g H z 5 1 o B _ z 7 q C i o y j B 2 3 4 Z p 6 g E 1 - l g J u u 9 C h q 4 0 B 5 r i 5 B z 0 - i B 2 8 3 C v 0 o C k l x _ D l q - 4 C 0 w r X z x o g B p x i j H 8 v C l 0 g _ I x 8 F - 5 4 H - 9 _ M g 6 s f s - t M 4 0 l 1 B v g w C _ g o t G 4 7 m N l y v M 5 i q I l v x N m w j p B k 4 z u B l t p 6 C v j _ X g i q 0 B i _ _ y C v w y I 3 7 0 n I j y - K l 6 9 a u l u M z s y s C q x x J u l Z p 6 - 1 B h 2 6 3 B 2 1 r W m I o _ - 7 B 6 - 8 e k o 5 B p i g p E 4 3 m h C o 0 9 B v m 4 9 G l p 1 g D 9 k u C p 5 9 v K s 1 x z B j o j J 8 1 k z C 7 n i g C q s 2 H y 6 v U u z N - s i H s 8 m - D 4 z i i B 0 v 7 Q 6 i x J s v i m D l j - m F z r q O w 8 _ u C y 0 l x B 7 1 x 2 E 5 g x D r h - r F q 9 j x B 9 h j p B _ 1 r B - h r v B 5 n 1 R t 8 7 i B 9 l n b k k 2 x D h i k l B k k 1 S n Q j 3 r t B o 7 j Z 9 w t F h - 0 Q o n 8 5 H 9 4 v h B n _ 8 Y v g n y F u 9 h B _ y r w E 7 n j s D n x 9 C z r r l K w h k F _ 9 7 5 B z 9 6 a 5 5 I w 3 u Z 8 u h H n n u U 6 p z 0 C 2 g i J j o 1 I 7 m m D i z p B 4 9 m w D u s 1 - B w - 3 D k 1 6 p C 1 3 o 4 G 0 3 d m y F q l 5 H i z t X 8 2 n i B r 0 y E 0 j x J j 3 r F j 0 o z B v 4 8 W q h x b 8 y w 9 G i 0 6 E 5 t 5 r C h 5 1 o E z y B _ - l 2 D n v 2 v E h 6 m C 6 - 7 M - - 5 w B 4 5 k O w x h 9 D m 8 G o 6 u 6 C h - u 2 G s - j X y s h f y 6 t m B u - l d m _ i W u 0 q u J 5 8 5 f - 4 7 J - j 8 D x j 1 X k 9 k - B l z _ r B s - s j B x 9 9 _ D x p 8 7 B m 9 _ 5 F 4 u t K m l z z B m i K 8 p t x B g v q N v h q 9 B q 4 n w F 8 6 s h G m k r 7 B l 7 m K 0 u g i C y k k R 7 g x 4 B t z g J 3 k l w B 9 p p v O 0 z _ C z x n F g - l r C 1 5 3 q D 4 x m n B j 6 0 C 7 t 1 4 R u 7 g O n 8 j 8 B p q 5 v B v 1 k s C j h 0 _ B r 8 _ 5 E 4 4 D v g l j C p 8 0 a j x _ g D i i B 2 1 k _ C s r y D 4 0 2 T 7 - q j B w o 8 5 B r 4 l C h t n q H l 8 2 K t k u m C - y 8 6 B k 5 h I 5 z i K 5 v 9 Q l o x 1 J 4 9 w c k P 2 l n n X 3 8 j C 6 h R 3 u 8 8 D p r 0 _ D q h m S u t 9 E 3 1 m k I u y _ V 4 w 0 1 B 2 8 4 I - n k y C g 8 z s B 9 0 q i C s g p z E n s k h C p s W g 1 j Q 6 9 u v D w 8 8 o F 5 5 6 I w h t r C p s _ m K v 9 v C - 1 o o B j v l n J _ 5 9 Z u z o F 5 z u c 0 q s V 2 v _ _ J - C n u l v C q 1 q 0 B i 6 h d 7 7 n S v - z b 4 u 3 m D 6 k v B v m h J u h V q 6 L 0 3 _ 0 G y q - _ B 3 5 u B y o s 5 M 0 9 f x l i 6 E g - 2 X p v y B o l - w B o 7 q 4 E g t G 0 3 8 w C 3 2 v - C u x - E 4 t 5 r L 7 h 1 D - j x h E 7 7 l n B 8 j k z B h p n z H t u 1 C _ - w s B m r I p 5 9 r B 9 - 8 Y i 6 h r G p t x D 2 1 o G o _ _ 5 B 3 g 9 E 7 4 1 I 3 k 6 d 9 m B - h s 0 B 0 - 1 g B - u i u D n 9 5 1 B 7 w w K t g 5 u B 3 1 8 L 1 4 j m D 0 q 5 r C k o p c z o z u B i 2 t 5 C i w m w B 1 y d k g z p C 9 q 3 R 1 g 6 4 B 4 p u f q m 8 y D w 2 2 g B i 7 5 G w n y J 0 x z q G 1 v 0 - B k z n 4 B g 8 5 D 0 q j n E x 5 - T h z 3 M g 7 k K t p l 1 G 8 m 9 d y g 3 E v 8 v l G q w v v B q _ x H i k r t B 7 h 0 w Q l r r 2 J n j s m B m o 4 X 8 i 5 m N 9 y 7 L t i 4 x B y 1 6 u E 9 9 C k 1 7 s D s 5 v q J m u q D s t 6 l B y o n Q m k w Y x r q Z 6 q E - - V q u C 9 - w w G s j - n H s n o B z i P v - t i E 5 g _ N j _ j U g m - s C l _ h D 3 v v B k k 5 X g u 6 D h 7 8 b 7 q y Y g x j l B m k _ U k 6 V v t 5 s B i 0 i v E l 5 i L m t i Q s u 3 q E v 2 0 n B 9 9 n M n - x B 0 j 3 x C t 8 6 3 B k r u r B s w 2 b r p e _ h 3 o C g t j _ D m 0 - o B v v D u 5 h U j u o _ B 2 w k 4 C _ r Y u h 2 u C z 2 0 D g m s g H s 3 4 k C g v w g D 1 m 1 Q p t 0 d q y p C m 4 2 1 B 1 n i P o j G t - z L y v 0 R h r _ F x _ o W s 4 5 l D v u k 0 C z 6 g D x 1 1 H g o r g I p 3 o B q n w 3 B 2 n 5 2 B m r 1 h C t n w K 4 s j - T 4 l 6 m D m 5 l 3 E x 5 J 2 v 6 T l 3 o C l u y 7 F s j q 3 B x h s Z m x 5 o G g 7 9 k B o 9 j E w m 1 J w 3 9 z K y w _ J m g u n B j w x s B k i i k F k 1 D 0 y r W v 0 n 1 J r 9 n B 0 1 2 i Q - n 6 Q 5 k k I _ n v v B q 5 2 9 G o 6 x N y o l z C 8 z m l D 2 6 7 B x i h M k 3 - R 2 m m p B _ j h 0 C 5 h m I x k o E j u 5 Q 8 S x o 1 u B z x - a 8 - 1 C w 1 y Z 5 j y K m 0 _ B 5 k h G 5 4 w B 9 n 9 g B 9 9 S w q p B q z 3 P l 1 w H p 2 0 L m r m B 3 u 4 G k 2 m B o k 5 8 B o 6 q N s h D i 9 g e 4 l C h z q f l o 1 E r w m 5 B 9 3 q 8 C p t u I 5 1 r K 2 j p B 1 3 9 O o k 2 b 6 - z T w 0 r m D v 1 t F x 1 t F 5 s 5 g E s i 6 2 B v N w o o F 5 k m G - y v o S t n s y B v j g v D g g N l h H w l m 8 C t g o C i 0 m f l 8 y k C j s 6 L i t 2 _ B w g q l L i 8 h 0 C w t H 8 p m 0 O 7 z 8 Y _ v 9 8 E g w 0 2 C k s 3 s H j 6 m C 2 t r t S n 2 2 D z - h h G 3 y E - 6 w _ J - 3 y h D _ t k 9 I y 9 O 6 4 u w D h j 6 u F 4 o r y R u o 1 - E g - g H q 2 s 1 B v B 1 p z n K s r 8 n K v 5 8 D x j z 8 D u 3 y P j s u C w 9 t q I k 0 m U z _ 0 7 R 8 n 4 R r 5 g g E l 2 t P q 5 g 2 J l i - z B u m s n G h 7 z N 9 m h 7 G - 8 7 Y 2 0 x u M r o 1 G r 5 h M n n 3 n B m 8 9 g C v s j Y w t E 6 q 5 G 9 5 1 g D 0 l o 3 K m 8 _ B 5 0 y T r 7 v 3 W _ 5 l - B 6 v u _ D s y k C s u 0 H 6 w h S _ q 0 m C 9 r 5 O 7 p g E z o 2 4 L u 4 u P x s u 6 E 9 2 s E t s q k E _ m 9 j G g Y 9 z 0 h B s o _ K h p 9 6 B u k x b h 4 q f o 1 2 0 B u s x H m _ w W 8 r s D 8 p 3 e 8 n v F 9 8 n z B u q 1 g C z u h N g j l u D p z j I r 2 k 1 L z x t Y 7 s p M k w m 3 E l g x Z z 8 _ L z 7 w r B - - p O 2 j m H 5 p 1 1 D t g _ b 1 r 4 r C t 1 2 y H 8 h k o C t o x O s s 8 9 B m 5 w G p 1 n v E m j 5 _ E 1 q k T x n 9 h P p x n o B x y 6 t H 3 j B 0 0 0 y B 4 g 7 _ R q - x C u j o D 5 0 2 0 C z k K g g s u C p 7 6 9 E u k m 5 D s h r 5 E h i _ D 1 5 P 4 8 j - B l l g 8 C l 9 4 E r y 8 1 D x p y g D g 3 H w 0 5 g F - r U 4 l - a y k 4 H 1 u m e - _ 7 I - y 3 H l x C 4 5 E o h G 0 0 w w B m 3 1 S n p l X - I 3 q q g E k u 7 5 D z 8 u 8 D m v l r B q v o S v j m n b S 2 6 4 7 K - k - m F o 3 w J n l q E t n z h B p p i - B w - 4 9 D w 8 x D w - - 7 B w 6 k v D j x h P v j i l E l g o 3 Y j u L 7 u g E 5 h u m Q p m w n B 3 x z h B g t t C 3 l 6 w C 5 8 h M 7 y 6 R l u - r E o t g 8 D p t p 3 E u q p l B k t v 8 C 1 - f n u o a 9 0 y 2 H 6 v z C h l o 9 B 3 j k q L 4 m v v H j 4 4 U _ 0 t 6 B m w j 8 H 4 m i 3 C q h v z B 3 6 2 c 3 q - v E i l y 2 G - g o h C 0 7 x s O 1 0 7 F 3 z i j D l m 1 8 E 9 1 u r F j s s w E i n p E v r p t D 0 B x l w n B p 6 6 u C z w q v I 3 5 k a 9 o g B 1 m r G 1 1 9 x E x r y O u v i a v 5 6 i C u y q - C i o j W 2 q 3 3 B w 3 h t B 8 _ i C m r m 7 B 2 g 0 c y o 7 G p j 1 u D s r 3 o G k o 5 L q 5 i n D 0 l 5 m F 5 j o M m p p i I 4 i 3 H t 5 9 q B r 9 t 6 B 5 v q - D - _ v C k w m z C 8 k 0 H h o 1 4 H 4 9 3 D u u 7 F q q _ i N _ 8 8 I i 8 _ T 1 5 8 W 5 g q L 1 r p n C r 2 j O t w _ B u u g m R t 5 0 N m r s 6 L r x w J v u k r D 8 v 1 5 D _ 7 8 a n 6 w 5 L 6 4 n M o 4 h O m o 3 w E i 1 r j D 6 w g X q t 4 g C q _ 4 B _ 9 - I 4 5 g N m y 8 q F 5 - s L r 3 2 i I i g 3 B 6 u 0 5 Y w 1 n o B r u 2 B q _ k t B q k l a g j l 7 D 2 u 1 H g w 1 3 Q o l o d 4 o q 2 D 1 5 n O h j O t o 5 _ E i 2 2 r J n u z - B 6 6 L 9 h s v D 6 - n C p 7 Z g w m u G i 3 r w B _ i j c n i r 2 E 8 q i v B 1 w g 6 C n 1 i S 6 3 3 s C 5 9 h x D w u p s B s o u B x h 7 s I 5 l 4 I n 5 0 m D 4 9 x G j l R t 4 l W 9 t 2 z D h x 4 m C 7 z g 2 B 5 5 1 2 D q 1 6 g B h - 2 5 B p n r r B h m o m C _ l t h B o 3 u 1 C m t i l B 3 r k 2 E k i 8 0 F h z q H 1 1 3 L 2 s x s Q m h h e 9 Q r h O 9 g v T n i n y F 0 k j Z k - m v C v 7 i S - i i _ B z s 6 9 G x 5 Q - 5 - v B 5 v z C 3 1 l 8 B 0 2 y 7 B x v 0 W v 8 8 i D s x i 3 B g p 4 B 4 h i 9 F q l o l D m t s 6 Q k w Y 1 w n 1 F 8 5 k X y h o v B _ 9 t x D y 3 z F x m n 7 O 6 9 2 X _ _ 1 9 E t 1 0 L 3 l i R u 5 j u E u u 0 x B q 2 z j J n y 0 I 2 p r y L v 3 g l F 6 - p q C 0 h _ 3 P 9 9 q H 8 x - Y r 9 j - B r 0 q n C 2 n 0 8 B y s h Q 0 l 6 i P i w 9 m B k 1 m y C i j k q C i h f i w z Z t _ n m F w 8 3 Z 6 2 m u L 6 7 - u B i g n a v u z 5 E z x r k D s z o i B z t 4 s I w s h D x g 2 B g z q c z 9 8 i H l 9 v L i - p 5 B q 3 t B i h p 3 X 9 k t B s 4 l V h r y s C i 9 w q D i p 7 s E g i 4 l D 8 p D - 4 8 o B k 7 u 0 D w 6 _ B r - 0 o F m n i x B j h g Y 3 o I u 8 i T - s j J 6 8 O s i 5 n B t p h g D h y y F m - q d n 0 _ h D j 4 q q B 3 4 j p E o v o l C 1 h x y F _ 6 n n B k - q F 4 o h _ L 2 q I k z v k E 7 i 1 0 B 0 l s D l o p h K 8 v 6 T 9 4 s _ E k r _ y C _ y 1 C l z z x D m 0 y g E 7 x t D 4 j n b k 7 q 6 F 8 l Y k k 7 0 I l q 3 j G u k p S r _ - s D r n w _ C 0 u 9 B k p 8 5 H h 8 5 h B q s _ _ C h 2 y T 3 j 1 1 C - q d m l 6 q B 9 o c r g u T n h l 1 G 0 1 2 o D 9 j - 1 C 4 n 0 5 C z 9 0 S s 6 1 g B s v - E v i o u C m r l 4 B p j 2 x B k m 7 y D 0 5 5 m J 8 6 o r D p x 6 8 B l t - U z r y 3 F q w 6 E x y l 6 B h j h o E v B n 7 j 1 B 3 _ t d s m o B w u v o C h w 9 n B p q x i E k m r o D q t 1 o D 6 _ 0 v H - 8 r t D 2 j l I _ k p 6 G 2 x z p D 5 G t y g 3 D u j t 0 E l 3 i S y q u z G 6 j s G 6 s h 2 H u D p 5 v m E 0 r 6 k D 4 4 g K y 5 Q u t m w H r r k 4 E r n s i C - t z 4 C r 9 n z G z h h z B 2 9 u 0 F l g g z F 1 9 s J l r - 1 G x 1 - s B _ m p H - w n c x x - w C 6 - y 9 C g 4 p r B s u g r E h 5 3 C 0 y n - J k 0 9 k F o 8 6 6 B 3 l l v C x 4 v q B h j n i B n n p c 9 m i 5 D h 4 v 6 B 6 i i C 9 v y s H 2 w 4 F 1 q j r B s 1 y s F t q g t D k h D 4 _ 4 C m 4 7 m I w s 8 C v s 6 h C p g n 5 B _ 4 1 W w k _ t B p 3 6 j F i x g l C 7 5 y n D - k e t 6 1 w J 1 z 4 B h v q b _ z 8 o B x o z Q o g x m B w t 5 1 M x k y Q 9 t k o B v K h x l K 2 v 6 l B p i 6 R i 9 3 e v _ k 8 B s g 1 J 2 t J n z j p C j l - t D z m i k G t m q m B u l g m O 8 n 7 d 8 r w x F n _ W i - - i C - u - J 8 p k k B n y t 4 F q u I t r s 8 J t 2 p x B 3 v z v D k g 9 p D _ h x 6 B s 1 g O y 2 _ h I q m u E y r u _ D x h 0 h B u n a v j - p C u m k i D 2 7 o z B u x i C p 3 j B l g p 7 B z 8 v C s m 7 i D s q y b 9 o 1 C h 1 l y M - t o x O l w x L z n - c z n o 2 E 7 3 8 _ B h v x B y l k 2 C 3 2 - N 0 9 k q K 0 I p 4 y 3 F 9 h n i B z v z J y k 5 n D v 1 r 2 E n 1 4 E s q _ a i z C j o t w M w 6 z _ D 9 v 0 v B k m y b g _ x W v 7 t v E 2 9 m H h p p u E o j v - B x 2 0 u E 2 x x 2 B h l 3 u G 9 t 1 p B 0 s s u C s o Q r 4 h x C 0 k o J z 5 4 i G x l n 5 B y v l o B p j 7 2 C v o i P i x m F l r - F v y 6 s E 4 0 v g C g 3 s W h 3 3 s D 8 _ j 7 C x 3 3 j Q m M o C y - 4 p S 5 z 1 P s k g x K m l m B 2 x 7 m I k 7 E t t 4 5 B 3 i l - E t w 6 X g m 8 k B l p r 3 D 8 z j H j 5 x 5 J p n v 6 D g 2 u i B x u a 9 u r w D r l k y B s u r m I 9 g 1 D x s l 6 D y 9 i t C p w p n E q 2 1 p E R 9 _ s s S o q U x p - L h z h L 4 u j z E p p B n g p O y 8 m 5 G u - u f k k 1 q E z _ p - D o 3 s 1 B k j 2 F j y _ d m r 4 2 B r 9 w U k h p B v 4 t z B q o k B v p z 3 C q 8 3 8 D j k y 2 E 7 k 5 g E h h X 2 6 5 r K 7 l i N _ 1 k B 5 0 s h G t 5 2 l B p n z t K q - m E y v V 1 l _ t C h 0 w t E 8 x _ t B j 1 i 5 I n j - J 7 G n z 0 v D j g z 8 B s i 8 B r 3 t 8 R s 6 r R 3 1 i K j k 7 4 C u n 1 i E 4 p D s - 8 e 7 n h l F q h - H r j r 9 M 9 o 8 F - 6 4 4 B h g p Q w t p n F t 1 3 q D 1 p z j C 6 o j P 9 _ - y F 1 o 0 6 C i 7 8 L r 3 7 7 D - o 4 g E q - p k B w 4 u l D 0 9 g n E p y E g l l 2 D w r 7 r D r E i i 0 j R j j k D 5 0 4 1 M 2 6 - F 7 h 9 9 C v z j g E 9 i - F v u 9 o G i 7 2 Q v i w r H t u u 0 B i h y K 1 6 k D 1 o q K k u z M g r 3 m C y u l 7 J 5 h 5 p B m y l R q 2 5 6 D 8 q z a i 2 n y G h n h E 0 k m L h x w 5 N g w a 4 n n w C w l 0 S w u 9 w L y o p I 1 3 3 t B u 6 j q C t 3 k v B r j z M z 2 - 4 B i g n v C 7 h 2 H y - g 8 C _ t w E s t 0 J k 4 t K g o 6 g B p l 9 i B 0 r j v E 8 1 _ 3 B s y h D 7 m - t C p h v x B 4 1 t x B - 5 k j C _ h i b 9 m 7 V _ w s p B - _ 8 s C 5 - o K 0 g l S p p g f y u 7 k C o m v 2 E j 1 p 7 C _ u t F t 1 k B 8 _ 2 w Z u j 4 c - - r a 4 q z j C 0 n 3 s E g k r 1 C 6 3 o a 0 4 l I x 4 h 3 E 2 g p L 5 p 5 e s 3 k t D x o 2 s C - _ l Q s _ n i G r o k B k r 9 j E t l 4 M 7 x f o 4 7 i B 7 x s 1 C 7 t - 8 C m o q y F r j k 4 B x 6 q o B z h 9 h C 9 q J v 5 x o O _ l i o B 6 8 h - H j o H l y m R y v v G k 9 l F l w j b x 4 s 1 E v i i T p s n J 8 m p p C 3 8 _ v D 3 6 v J q 5 h V i k s _ K k j N 0 v 4 i C m 6 j v D l 1 _ F 2 j 6 4 N 2 - 0 z B g 2 i 1 K w 0 v s B s s v 5 E v h 2 Z 5 m x D 1 h s v B i o 9 x C w 3 j J 8 _ 6 g C t 6 k C 9 6 1 w B o p i n B 6 4 r 0 I l 6 p U 2 q 4 w B n m 5 S u r u H 7 g 7 j B 1 8 i v C j 3 w 9 E k 1 l 9 C u u r J g m F 6 9 p n N v _ 6 9 B 9 p t p G h - 7 E s 2 3 9 C 1 k 8 s C 8 1 h 2 K k q w B l p 6 3 J j 0 Q r i 9 i B z 5 l u E 9 p g 7 G h 6 s K q 2 - 9 B x s v 5 D _ 8 w z D y q _ r D p 9 k s G q h 5 j C 0 g _ g F j i 4 I 7 4 m u G j 6 y k K u z 4 C v 4 z l C _ t u 3 C p h 2 j D j x q i B x 0 z l C z 6 0 E 0 2 s x D 5 4 0 4 D o t a v w 1 N 9 5 l 1 B h n 3 H 2 6 v g E v 6 - w B 4 w n o D m 4 g U n o w E 6 6 J 5 _ o p G v w i r D i u 0 m B y 6 p E - 8 z 1 L j n 3 B u 6 x v E r 8 - w B i i 5 8 C l 3 2 N u j 3 D p 8 8 l B 1 t 3 Y 6 q l J 5 m s B 8 - q c y 0 0 - E 0 m x G 0 n 4 _ J p r k D 7 6 F 4 g G q 6 t S g - l n W 2 1 i W u y 9 B s 8 g s I s k u S s i t F 2 8 _ m G i l 6 W y v v s C h k z d 9 i x P 7 g u d q 7 k u B l 0 0 h I x 7 K p 3 3 j M v 8 C - 4 D l 0 w 7 H _ q n 0 K y 5 w M j p 7 p B - h w J n 2 g 5 B 1 4 z k B m m m W w i 6 J - 8 z 3 D _ 8 4 5 H u z h B i t k L 8 r p B x x - v D 2 8 3 O - 2 4 k B 1 4 i L s 8 7 q C 8 u v E h l n H _ g j b j z v C y o s 4 G n o y 0 F h j 1 q B 6 k 3 t D 2 p D z p 7 9 I i w l n B x 9 8 C v n h 9 C 8 t E i 2 C r x o 1 D s 4 q x E l s o u B u j j 2 B g 5 - C 6 r x s E o r n u F 7 8 1 j B x o l Q 2 w m G z h y q I 7 y p H y v 5 x H 1 8 y L h x 0 x J t 3 N v p k m 5 B 4 n z g B g 7 a k r o 3 F q z _ i B k 8 _ x C 4 m 0 b 6 2 H u - n h D 0 - z o C p 9 i a 4 j m w K h r R l t 9 E 5 s h 6 F t z h 8 B u y 7 H g 1 4 3 E - u u _ D 4 _ g z B z 6 j 9 G 0 9 K 8 y h 5 B 7 m 8 P 7 p 2 M y q x v C j 1 4 q L z - j E y 5 M _ l z P q l p h G z 6 1 3 C r r i l E g s 2 u E p g h J s h 3 u C - z y U l 8 w r E v 4 g K v - B 2 k s F v z t i D i 7 a p k t 5 B 1 h v J w w 0 1 G 3 _ q 5 C k w 2 w D s p 7 j C t 6 o L 2 y 4 r B w q s k E u 0 C x g x Y v i z S l o - v G 5 1 5 I 4 - y s B 1 - w v F t 9 m H j w g 6 G 7 1 4 m E 1 h j B s p m _ M t x J 3 7 o s C 6 y l C z z - q F x 4 t z B o - n u T p 2 u G z 5 9 9 B w 1 j r D - w n Q 5 0 v g D 0 i 6 h B g v i K _ 9 h - N n o 7 - H 3 v 5 H 7 5 l b t k z p D 5 6 x t C x 9 _ j C h 4 7 m C 2 4 7 z C p 5 t z D 4 1 i B x s s n D r 3 j B 9 n 0 H - r v Q m 9 7 f 4 1 i B l j j x H k v u e x 2 x k B g o 8 2 J h 2 w V 9 z 1 v B z i g D t n k 3 G z l 5 p B p k l E u _ 8 w D 8 k 6 D 8 8 m C 1 o 3 e 7 g v z G n x x F h 6 7 a j 1 8 k B w 2 2 n I t n 5 9 C 9 4 l t D 6 l h B 6 8 h 9 N - h s C l k w k B _ _ 3 0 C t k 7 W 6 r C 2 r z G 3 6 i v X 1 j p s C 1 k 8 D o o y 0 C 0 _ 1 L s o y 1 B t m 4 y B k q t 8 B u m s l D s y 3 M i o D r 3 8 I 5 z n l D - 0 w j E z y s p F g _ k k B u _ 0 V i x x 7 B q q - u B g x n I 3 y p h B o 5 2 4 F v 2 - v D i p g M l 8 s l F w 1 4 T _ i 0 g B z g g 3 C s 4 2 K w n y o D 8 t 2 3 F 5 j 5 F k 9 m i F q u s N p g m g D i _ 7 _ C u n J k x j K 4 8 6 S g r 0 E n z 6 N y t 9 r B _ j q u D 6 7 u I h i 8 6 H _ m 4 0 C t m 2 p F o 4 0 1 D q - 8 G p 3 6 7 H l q l d i 1 G l 2 r k I t x 4 F 4 5 4 g B q z x x G 8 n H w 8 9 u B k 9 u 7 B 3 3 0 - F 0 7 1 H x n v 0 G 3 j t T 6 _ p D l 0 q j H p t j y C i g u w B v n w s B _ 4 1 k B m q D 9 h 0 s K y 1 u 2 H 7 q 5 J j 5 j j B 3 9 h n B h r 9 2 D h g i C x 9 2 l F r v t S 5 x y p B y - _ t F 3 5 y B 6 8 9 o B o q r j G s v v W 6 6 4 H g x t D z s n q B 6 y r 1 E r 1 D g p E 1 - c k n 6 q I q 2 g V l i n r Q _ 0 C t 5 v s D - 5 h m C 2 k 0 5 H i 8 9 a 2 _ 0 2 D p - v 9 B x 1 m s J s _ 3 E y n j x B v m 9 i F t 2 N o k 7 g L i 6 h Q n 5 k 2 B 4 h 6 6 D 5 y 9 F o w n 2 H p u q 6 B t 6 l c _ 9 q k E 3 g l 9 C r 6 6 q M y v l B 8 k j o B t w 3 k C - 5 j z B h 9 z 4 B t 6 8 g F _ z 4 D t x 9 B q p t x c j 7 R 4 v m Z t t l 2 G 5 g n G z u - Q u k 9 m D 6 q r z C w k _ y D u C - 2 6 8 H i l _ L 2 7 s l C 9 8 v o E g 9 m 4 C 9 6 _ H w 2 m I i 3 4 s B r 7 I m _ v p N u m v p B o _ - h G g 3 i C h k 7 g F 9 6 o t B _ m l R 7 4 m l E p 6 v E y g p I 6 z p J h 7 _ B t x j X r 2 1 w F 5 8 8 j D j q y j D 3 m s n B x j 0 6 D 2 l t V t i x 6 B o 7 r y D 7 6 x F o q u C o u p 1 B p 5 2 Q 1 4 o s D 4 v V 2 l q - W u j w B 7 9 u M 3 y m w D s u r m B 9 9 6 W u t y 6 F z r I x 9 u L 4 v s 7 B 4 3 2 2 H m 4 2 m B r s 0 w E _ 0 n H s w 3 v E r 6 q Y s q _ d 0 l p p I q 7 B s j 0 2 U _ n x z B i m x k L k o z D 9 u u z C 7 h 9 s E 8 r p j B 1 4 p t C 8 m z 6 C s 9 o y H w g n k B x 0 u 2 J j n i L w p 6 4 B s _ m - J 3 n k 7 C 4 5 9 S n - r m C p q I t k o 1 F z r w d 1 r 9 D k 4 u E 1 y 8 a y k 1 C m n s o F 2 y 2 l T 0 k w K w 3 5 P p - n E l 7 k o C y 2 T 3 x g j B 1 s x 1 N 7 t 6 g B 7 0 2 3 B x 6 r n E _ z t q C y r 0 v C w 8 k P r r 1 _ C 2 l 4 0 C 6 l D 8 m 5 k B g t l g H g j w Z t k r 6 G 7 3 u y B 2 0 o B - i u D _ 3 - 4 P j p q 2 I x 2 5 x B k _ 3 l E u n s S 0 n u W r 5 c k h h s D l g x - F o l a k 8 g C _ y 1 q G p k s L i 9 9 r J i 0 x C m t g y M 1 x g b 1 0 k L _ o h k E 5 2 l b m 8 p z C w - u I 6 s x k G q y p q B _ 9 l m C o k p 5 B z k 9 8 C o r 0 u D k 2 2 5 C k 1 9 r B m 6 2 Y u v 7 7 B _ u 2 C 6 o 3 5 F 5 j Z o h z 9 C k q i 2 D v n r n F t z y h B 8 8 _ D y o D o j 6 q D 3 2 0 x F p t 2 K r z U u 3 o l B - _ h r H w 0 N w t 8 m F 9 i 0 N 1 0 1 0 F u n 8 e j w u h G 8 2 6 l B z z l y C h 2 9 l D t - r K 6 w j _ D j o 1 t D 3 o d - y n n E 4 0 p i D 5 n u z B 3 6 z 2 D 5 l r i B y l 4 y D i x _ O y 3 3 p H 6 7 B 5 r s V w i r 2 H g g 3 _ B g 8 h B k _ i B 3 r s v C _ 1 p - C t 6 l R i 9 i E h g _ 5 C u 1 z T 2 u n 6 B x 3 x p C m w 2 p C o i v c g z q 5 E l h g B l 1 l g B q o r a u g i 0 D 3 9 a l z l 6 Q w n m I 8 v z w B z i _ i C u u k b z - _ y B z - h Y 5 x Q 0 h 4 2 I - - 7 D r y t 5 B 8 8 m K 4 5 9 p O 4 5 g V 6 3 6 X 2 2 2 O i 8 q Y i m q k S k 6 9 t B y r 2 1 G s k y D w 1 W g w 5 6 B _ i y E g _ 8 F 2 p h 4 C i i 9 r F w j h r D 9 y 0 m C _ s w x M p g f h k B l i i 6 M 7 _ 0 8 C 9 m m q G x i o v D 5 k E u _ 5 m I q 8 n 7 D o g j H k q r B x w s 1 F z k 7 n E 5 - m v D t z 9 h H 7 D - n F 9 4 n n B k t n 0 C 6 p t N - m z 3 D 1 0 y 3 E 9 8 q g B m _ 3 i G q 3 x u E 8 1 7 g C 9 g v v B 1 v s 2 B o 7 - l B l 6 3 _ B n w 1 5 D z l 9 t C n p x G s m q m B 9 z t m F g y 3 5 D x 4 h m C o l 2 q B n 4 w 8 B n u m z B x 7 s 7 D u - u o D p 5 b 6 l 4 6 E - n i m B w h 1 t F q 9 9 p B 1 5 0 t I n - n M i k h t B k 4 4 2 D w q 5 e 7 n x k D m 9 _ y D 0 q z d _ r 3 1 B w 4 s C 9 - 9 0 G 1 t l O 4 l k q B x i 0 r M z w J g h y z I 5 z 9 R m y _ E m h s G 4 _ 8 g C _ 8 r 1 B 6 w n p H z k z B m - 2 g K 3 x 9 w B n 1 u o F w y o M q i b 2 h u 3 G s u i 3 D 8 5 s j C 5 j m u C 4 p 0 m D 3 1 n N g _ o w C 5 k 3 S 2 u 7 L o x 3 o K 3 j 0 n B v _ w j G g q G v m 1 q E h 9 j k B 2 9 r 9 I w w y F v 0 n 8 C o x v l E 5 p j f 8 - n n G v u 5 k L 5 z q _ K 4 7 B 5 w i 7 O t r 7 W q 2 7 p E q 6 q i F u g 4 l I x s t 5 B j j j V _ g _ n B 6 x i S o w n 5 B j t 1 B t u - p B l x 3 m E x n h q I k 6 7 C t p 5 C 2 s u q K 3 O 1 u l g C 2 v 6 D w m p m H r p k k B 4 o S 8 q 8 z F 5 z m d 5 _ y B 5 8 l l D n 1 9 4 B x O y y 1 l P g - C 9 n _ 2 D t m 1 j D 2 i i P 7 0 w 5 G j 6 9 Z s - l N 9 9 h 6 B 2 2 5 h C 0 u V 1 6 r P x l 0 s J g 7 - k D g 0 p c 4 i - q B j _ 7 S _ - q H z 6 k j E 0 w 0 3 C 9 z 9 l E x _ - r C l g w s B 4 8 h s F y 0 5 d 0 9 2 D w w - y F y q 7 _ B 4 0 m q E h - x k C n 1 g m M 7 d 4 5 p F r t 6 x C l j s s G 1 j B o z 4 _ M 2 m I z o 9 u J _ 4 u O l l y q G i l 9 9 G _ 0 0 L 9 q o 1 E k q w q C h 2 o F r 6 k r J p 9 h J k 1 t w E x q g 3 B p 9 k l D m u w m B q 5 x Y 3 8 l _ K 9 q l 4 B h o x u D t y x 1 H l 5 - D x n n 9 J n - d 0 - 4 i B g v n 1 J 7 k v n R w 1 l B 8 u q 2 H u k 5 i B t 9 v P u 3 9 l H n y l q B 7 j Z m w 0 2 T 0 z I r l 7 Q m 3 h - D _ k 6 C j - w I j _ 5 k L 2 9 o E i x p 4 C q h z q E v x j n H t j w - B s j v k B _ x o y L g v 8 9 B n 9 x 0 B r v 0 C _ r u y E q 0 u - E y g q q K 1 - j F r 5 g 2 J j s t o B u m n h H 9 _ n F h k m H u 9 o t L l s r 8 H 2 y _ c g j 6 C 9 h j h M n 3 x d g q 3 6 B n z w j C w 3 1 k C 6 x 7 - E w r - k B 0 7 g n F k o s N o 7 z 5 H 4 m v v M r 5 l g D l l n o B 1 v w l B 8 q 0 M 2 1 x M n o 7 U g r i P p p s q C 0 3 s 1 C t q 7 m B 5 7 h E k m u o P q i m M 4 t 8 2 B m 6 n j E v 2 7 G 2 o S m j 0 y D y 6 - K 6 4 9 G w _ w m C 2 x - x B x r 9 h L n o y v D i g q 5 B t p 4 7 C u 0 o H p k s q C & l t ; / r i n g & g t ; & l t ; / r p o l y g o n s & g t ; & l t ; / r l i s t & g t ; & l t ; b b o x & g t ; M U L T I P O I N T   ( ( 9 . 1 7 6 8 6 7   4 5 . 9 6 1 0 9 9 1 ) ,   ( 1 7 . 5 0 3 1 3 3 3   4 9 . 4 2 4 9 0 2 4 ) ) & l t ; / b b o x & g t ; & l t ; / r e n t r y v a l u e & g t ; & l t ; / r e n t r y & g t ; & l t ; r e n t r y & g t ; & l t ; r e n t r y k e y & g t ; & l t ; l a t & g t ; 4 9 . 7 7 6 8 2 4 9 5 & l t ; / l a t & g t ; & l t ; l o n & g t ; 6 . 0 9 2 3 9 1 0 1 & l t ; / l o n & g t ; & l t ; l o d & g t ; 1 & l t ; / l o d & g t ; & l t ; t y p e & g t ; C o u n t r y R e g i o n & l t ; / t y p e & g t ; & l t ; l a n g & g t ; p l - P L & l t ; / l a n g & g t ; & l t ; u r & g t ; P L & l t ; / u r & g t ; & l t ; / r e n t r y k e y & g t ; & l t ; r e n t r y v a l u e & g t ; & l t ; r l i s t & g t ; & l t ; r p o l y g o n s & g t ; & l t ; i d & g t ; 7 0 1 4 4 5 4 5 3 6 3 2 8 7 0 8 1 0 0 & l t ; / i d & g t ; & l t ; r i n g & g t ; y p 5 h g 3 u g 4 B 2 s t t B x k 6 v D 2 t r C t m g n B x q q K i 2 k o H j o w E v k 6 o B m 1 o _ E o 9 W x p w m H j r _ s E m p i z C 4 h v E 4 r z - B z _ 4 n F k 3 9 c - _ r W h 1 m j C v k z m E s _ r i B u s l q C m 9 _ N _ w r F x _ 0 5 D o o - l B - z j 2 C 9 2 l b u 7 s Q w k t D z - r n C z 1 w w D 5 3 s B s _ x Y r 2 p G q p 0 d g p q r C r h _ N y t K r w t F h q 3 7 F 8 5 i f n 0 r K 6 u z H 8 k t o E 1 h p t B q 3 x L v 4 8 b 1 _ 1 C i 2 1 2 I _ w _ Q p l 4 D 6 h w q D 5 g w r E 3 i s U s 7 2 j B v v _ C - - n x C 5 _ p E 4 u y D r l _ P 7 u m N _ v l j D u o 2 O 6 4 y Y 9 7 i N i l 9 I 7 u n G j 3 5 H m n v M x n 6 J - z 9 n O t _ 6 E g 5 q v B 2 n v 0 C 1 _ g Y u s k j D y m w C _ n E x n 3 y B 4 z - t B m i n o E i n s q C o - R 9 u 5 6 B 9 o w D 8 - 9 k C n g 0 m B v m 2 u E p n n r B _ y 7 C x p s p B p o 7 d 1 x 9 _ B 8 g 1 0 D 7 z h y C _ t 4 b g _ 8 2 B 0 _ 0 9 H k - o b u w q r B 8 3 k 3 B 9 r w s C g 5 o R g k 5 h B 3 f l i u F o 0 r T 9 y 0 b h 3 4 w G r t w I k 2 k Q 3 x - _ C 1 u C w q 1 m F u 9 6 4 C v 7 i 4 C - h o 3 B z s w k B t s g d l u x s E u h w o B 0 w x 6 C r r g C 4 m y U 4 s w L l j N q k g w C 9 n 4 X l 6 9 C i m h N v r q z B 8 g s j D 4 h f 7 7 0 b g g 9 B h - - O v r o L k i q T 7 5 l z F n 1 w T s x 6 V 0 m g k D p z _ 2 C - 7 v g E g g l C j 2 9 _ B w s 6 z F w u t L k 1 z d r _ n O i 4 s H r l s B i z x 2 B 2 g E 6 3 7 q C o m 5 0 B 6 6 8 a r 1 E _ d 9 u o w C s p h p D 7 7 T 6 x 3 d - o x 0 C u 0 w q F 1 0 8 W i 4 r a y 9 - 3 B 9 7 p P u g p 4 D 8 p u r C 5 - t t B m 2 z w M n r m s B z q 8 4 R 8 0 4 t B r u t 4 F m 5 y B 6 9 5 u L _ t 2 s B l t s B g i p m B g w 7 U n 0 l v B 8 6 5 B q x 8 i B o 8 4 j F r k w n C 5 r 3 B p 2 0 j C z p r q B q q v m B z 7 1 E 6 s 1 B 7 2 k Q 0 - Z 1 k X 2 m r n F z t z V 1 8 3 - H h 2 3 1 D _ _ h F r 4 I g w 9 E 8 _ i J i y y w D s 5 p R u x 1 5 B o x B k g t o D p n 6 m B u z v G 2 9 v s B 3 0 w G z o r 1 B g v t u B r 4 U q x s m C 5 p r V 3 y 2 7 B v v h 6 B j c n p y Q 7 2 w H i 9 q U 3 j y l B y x h B l s g h C 0 u 5 V 6 u o T 0 v _ 8 C m 3 _ J q w 9 L 8 x k R l h v V 2 3 o E 8 w 4 q D - r T w p L 8 h i E 4 k c 5 w s 1 C v v 4 g F z x L i 1 4 3 B 2 _ i q B 4 2 6 M v n s W 8 v 3 B 7 m q V 9 2 t D l h y 1 B i - y H i _ g g B 4 _ m g B h 1 v W 5 - o w C 0 - 4 E 4 2 q S s 1 q _ B y s v M t 4 u t B h k u L n x q J k 1 s b n p p i B 7 u z F p n 3 F 5 j y l B j 8 l a 1 r v P _ 0 u m C 3 9 q Y s _ 3 G x 3 L q q h N l 0 r F _ q v 8 B j l k c 3 m z 6 E u q j s B 1 8 t Z g 1 j J v t u D z 5 i a k 2 - B k s B h x p _ C i u D y 0 H g 8 m J u t 3 v B g g y t B n 9 1 b r v i g B 8 m 2 C x k 4 E - g n U 5 g s o B _ _ w D g v q G y u j a o k u n C l x 5 c n l h l B m 9 x 0 B l 2 i r E y 7 6 s C g z 9 O 4 k r X r 2 n 2 E s k k M 5 o v 2 K 1 w s I t z i 1 C 4 v q D 6 t y X g w 5 l C g x k L o 4 _ B 6 s 4 4 C x x l a j 1 i z B z j h W h s x x B l 8 j s E 9 r u Y k o 0 J i 2 i B l r B p j m v P g 4 z F 5 - q v H v - 1 B 6 v 7 0 F u - - 6 B 9 y z L y 4 2 J h z q i C 3 9 i g E i - 5 p B 4 w 4 M - 4 g h O 1 - r k H j 7 p v B q 2 m r B x o K t 9 u 6 D 9 l 4 r B h x 5 w C 9 l l y B 6 h D r x I w z 6 1 B h x m X - M i 8 0 4 B 8 x 1 1 B q t - D v h w f t w 1 l C 9 w 4 1 B 9 6 q S t z x y D 4 _ _ D l 3 i I r p g J g _ - M m t 7 i F t x x I m v j P x r u - C r 8 x g B s w 6 2 N r m t H 1 z o G 3 r s J n r o Q u 6 1 I 4 - i u D o w o 8 D t p f y t x H 9 q n 7 C 8 z y p E _ - z C i v 8 Z s 0 5 Y k g g b p w m L _ 7 i Q o x t j B t w z T s 5 C s l C g y m j C s _ p 6 B i 3 4 F k z 4 7 E 3 0 m u B t _ p H - 0 k - C k r 4 k C z 4 3 z B o s 7 K - p o z B 5 q 6 _ C j k n j L C - r F y p E 6 r v 8 I h u t p B q 6 0 S n 9 6 9 D v i p s C _ o 0 W 1 r 3 G - - g N t 7 p B 3 m 1 j B - k 9 C 1 s 7 s I 8 n v C v 9 0 P 6 j j k B 8 q _ u B h 0 _ R t h q r B 1 z a y j x T 1 1 u 2 B t i 1 3 C x u w h D n j l X i 5 w l D _ h p k B k y z F m 2 z _ F 8 _ v G 6 k q y E - o x 0 B 4 3 p F o 5 8 z C _ i _ y G - 1 k m C 8 i o u N t s g - H 5 q i L 4 k u s D - 1 r I _ h j D p y q z D t z 8 g B - 3 k 4 G k u h B 5 i u i F q p l m B p t 8 B 2 7 g l B 2 x n J h r w w N 3 m 7 8 J 3 3 m 2 B m 0 8 H 8 m 8 m C x 8 o r C 8 6 2 B i s n t B j m w l O - l 1 5 D z 2 9 2 D 1 1 y K 5 1 _ l B v 0 2 C 0 3 j M r 0 u w C y 8 q J u 3 k z B 2 p h n D g g m C v Q _ 8 i P i 9 w j J h h p Y 0 9 6 W j h 6 i D q n s g G q g l I 2 p 9 f v r o N 0 o s 8 C j o T _ m z g B i n h l C x l 1 t C 1 4 v 2 C 2 9 a g n s O 6 i h k O 3 u r j V o l _ K u - u P 5 _ _ d z j 8 Q t k 2 E 9 z u G i i 9 p C 1 u j X g q w h B 2 g _ t B i u z U 7 l _ r B y p I w 4 x E l v k 6 B g 8 7 C x 7 h j B 5 p 3 c i s 4 1 D i k n E g - t 0 B w 5 u R z 0 6 m F _ t z K n 8 - D m 1 x O 9 x 7 G q _ g g E r s n f o l k o B 8 l r - B 9 i 9 s B - r i 5 G 2 7 _ c j 7 - 5 D q k v o C 7 y a o u 1 l B 1 t x g H j h f 5 g g X p x l D j v 6 V g - 3 x B 8 3 v M _ 9 m E 2 9 t L o y - x B x 9 m p B o 9 s Y 9 _ u y B n 0 7 u E j 6 w R l u 2 L & l t ; / r i n g & g t ; & l t ; / r p o l y g o n s & g t ; & l t ; / r l i s t & g t ; & l t ; b b o x & g t ; M U L T I P O I N T   ( ( 5 . 7 3 4 5 4 0 0 0 0 0 0 0 0 7   4 9 . 4 4 6 5 6 5 ) ,   ( 6 . 5 2 8 4 7 0 0 0 0 0 0 0 0 5   5 0 . 1 8 4 9 6 2 ) ) & l t ; / b b o x & g t ; & l t ; / r e n t r y v a l u e & g t ; & l t ; / r e n t r y & g t ; & l t ; / R e g i o n C a c h e & g t ; & l t ; R e g i o n S o u r c e s 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5 & l t ; / r s o u r c e i d & g t ; & l t ; r s o u r c e n a m e & g t ; T o m T o m & l t ; / r s o u r c e n a m e & g t ; & l t ; / r s o u r c e & g t ; & l t ; r s o u r c e & g t ; & l t ; r s o u r c e i d & g t ; 6 & l t ; / r s o u r c e i d & g t ; & l t ; r s o u r c e n a m e & g t ; O p e n S t r e e t M a p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r s o u r c e & g t ; & l t ; r s o u r c e i d & g t ; 1 4 & l t ; / r s o u r c e i d & g t ; & l t ; r s o u r c e n a m e & g t ; M i c r o s o f t & l t ; / r s o u r c e n a m e & g t ; & l t ; / r s o u r c e & g t ; & l t ; / R e g i o n S o u r c e s & g t ; < / r p > < / V i s u a l i z a t i o n P S t a t e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2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8 5 e 0 c 5 6 - d 6 5 a - 4 6 8 7 - 8 4 3 4 - 0 5 2 4 7 1 6 6 e 0 3 1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 5 1 . 9 1 5 4 8 1 3 1 1 8 4 3 5 7 1 < / L a t i t u d e > < L o n g i t u d e > 1 9 . 2 8 3 8 0 5 5 6 8 1 3 4 5 6 1 < / L o n g i t u d e > < R o t a t i o n > 0 < / R o t a t i o n > < P i v o t A n g l e > 0 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J m B S U R B V H h e 3 f 1 n s K V Z l h 2 G r e u 9 v / d 5 m 9 6 V 7 e q u a t 8 9 M w B n B h g I A A e Q E I I E Y D D i c E B I Q V A i n E J i I U R Q C I L B C E o I 8 Y c o / K C C l B C S Q q Q C A D E z 6 E F 3 d Z f 3 m V n p M 5 9 / 7 3 r v r d Y 6 3 7 v 5 X j 6 T + T K r Z y Z r d t a t e 9 + 1 3 3 e + v f Z e e 5 9 9 9 r H 9 v 9 + r j n B C c d p H 6 A 9 t i P s H K L c c e O S D / G P 8 t 9 s x w l y 0 j 1 O J A U a j E T L X C 0 j O T 6 G W r 6 I / A O 7 2 v G i 6 / b v v f j 4 k F R z i 0 m Q X L s f u E 5 T h Y I R a u o F y v o x e p 4 N 6 r s / X A w g m X Y j E Q r A 5 H L D x f d 6 g F 7 V y G X 1 P H X b P A N G J B J + 3 w Q E v e m j A D i f 6 D R u K m z X U s 3 0 4 R n 6 O y w C 1 S g G l 8 5 f 5 D T a O H f / Z 7 O Z 3 n y S t B r + n u I n S 9 n 0 4 e E 2 C 4 R j O J D 2 I R j y w N e 0 Y d u z w e d 1 w e m 0 I T g f h c D t g t 9 v R z L f h c f k w H P U Q n g r p Z 8 1 x 6 r + f t 5 R K J X S 7 X f z s Z + + i z L G 5 e P E 8 J i c n E I 1 G 4 H S 6 4 H S 5 4 O b N 6 X T C Z j v + A K Q / 1 b Y D B Z 6 X 3 h b h + L q c Q M A 9 g v 0 Z j 7 v T 6 a L d b q F a r e L t t 9 / l c f b w w g u X s b y 8 B I / H A 5 / P t / v O p x f H X / z N v / f m 7 u M n y n B E J e F J v D T T h 9 c 5 Q o / g C L q H c F I J P c 4 h f C 4 Y w P V 4 0 3 t 9 L i r k Z g 6 9 h h 3 d R h P + a S / u 9 I J o 2 9 0 Y / k F c x W c U n c v 5 V A 9 + 9 + 4 T l G 6 j j 9 p 2 k x f P j 0 6 z h 3 p m C L c 7 g G 6 / D C 8 V V 6 o / 6 H c x s H c M 2 P x z H J s 4 F Z b g c i N g w G S B y m U A 5 X S 7 E E o E E J 3 x o 4 8 6 q r k q B s M e p u b 8 C G x t I Y k W y m 4 p + e P H R Q A a D G W o a O B s Q w S c P I b a J n I 7 W 7 h 3 Y w 1 b m S 1 s Z j e x k 9 9 G t p F D u V p G P l 9 E r V Z F u 9 F G r 9 l F o 9 L i S Y + M w v d 7 f f R 6 P Q w G l v E b D o d 7 l n F X 9 P z 4 t d G Q j 3 d v A 1 p H f U 6 3 f r / / 8 L 7 D 8 c h m c 2 i 1 W t j i u V U q / O 1 2 2 y i w f t N u p y E y a N g 7 V w H + K B H Y v N S j H g 9 L 7 w 4 S S E H P 6 E n D d K T o + H W u v V 7 X H F s u l 8 f 9 + w 8 w O z v D 2 z S C w S C v s R s O G s p n l a f y U B K d h 4 s e S D I Z o r X g 4 3 z d g a X Y A A l a + e 2 q D X f v N + D Y X E G Y S H e P H A R e A 2 e / u Q h f 1 E + g 0 c L S g n 6 4 R V B x k P 6 o R e d z a a q H 6 T C t A 4 9 t Q C t R X u P x 2 1 2 I T s e p + G V 0 h 3 X 4 J 1 1 o 2 w p w E 2 A e V 4 A Q C f C z N g z Q J h Q K 5 r s E H P o J g s h j / j 5 O p J w P P t q A v R N D q 7 u D u d P n U a 9 X c M e d o p e i t + J x 7 F c Y + S 8 Z q J B n S G t N D z Q a o t 9 t 4 X S s i b i v h 2 I 6 j + z t M k K + S R Q b a 4 i k Q o g t R L C 5 s Y U 2 F b h Y K B p l 7 r S 7 8 N g I d H p C d 9 C B 2 b l Z h I I B J B N J e H y e h 4 r k o u e Q g o 8 9 h 4 7 3 4 b 3 5 T + D S c 7 s g 4 / N 6 S U B q N B o 8 l z q 2 t 9 P 8 P r t R 2 m K x Z L 4 r F K K 3 5 H M L C w u Y m Z l G P B 6 D 3 + 8 3 v z d W 5 O O A l a 3 T w 3 Y 1 B i M k A k + n O D q + A Y 9 z Q L A L 0 D r O A s f k i y 9 u G O C / 8 c Y 3 e D w z C A T 8 x j s d d w w n k a c C V I D e q N m 1 Y 4 p A m o v S M v G T E d 8 Q n Z 6 8 k Z S A H i l X w / 2 P M o i E p 9 F q F + i J O j j 1 j X l k u k H k 6 a n k D T Q g D X 7 P W u n Z L c H P S 2 Y I p A u T P e N x 6 p k m h l R Y b 8 i P R q m O b q + F Y M o H f 8 K P n q 3 C M 6 l Y H 6 I 4 Q W O B M B / R e q J p n h O 9 8 2 O S g N r n 6 o 6 R a r 6 G 3 A 1 + o l 7 C w o u z 2 L 6 Z g 3 f K j f i p C V Q 6 T s T 8 Q 1 5 Y 6 7 0 P c k 4 0 O M Y a M 3 l 9 v T Y Z H C D G s a 8 X q l j / r E h P G k C r t 4 M z 3 z x F O u U 0 i j 4 c 8 K Z 7 A l B K J e + R v p Y l N S U w c 3 X Y Y v T C d Q K g V u O 5 d o 3 1 d t i d R r H 9 A Z 9 R s A G / Q 5 + T J 9 N 7 9 J 0 C j 9 4 z p K e U c g 7 5 h L A n s A x I Z T v t D j 2 Y n e 8 b w u u l N + e J S F F P n z 6 F u 3 f v I 5 3 O G D C d P X s G S 0 u L p F m k p 6 R + e s 8 Y z B K D W Y p + r 9 A k 2 K h f y W c A k 4 6 / x W M y n r j f 4 z n X s f J g F Z 9 / / j n m 5 u b x 6 q s v I 5 G I G 7 r n 9 X r N u T 2 r n B h Q u n g C U I g u 9 3 y q D z s 9 U 7 1 j I 0 1 6 l M t + 8 d Y N R L x n s b 5 5 G w t f P 0 X k + 7 B V d u N 2 Y e 8 g J 6 g M + o x 4 c W + w 7 8 N / i C J g x 6 m Y Z x J 9 g q i F V q m N U c d F R S A t 6 L f h T 3 k R n i A F M 8 K L Q k 9 E 4 i e b z B v p E f / J I 0 m o Q u b e T n o n 7 + R F j O c 1 o G f Z O 2 e n u P I B W f 1 s H a 7 u N K 2 n F F b f Q Y V 0 l u G c i W E q Q Q U L + v g r w L s r F k A 7 f T v m C Y L T S d K 0 V h f Z l R w q O 2 0 4 h o z J v H V c + P a Z X S p 1 W M b U b N A e I H 2 j h F D K j 1 a z j v B 8 y C i d a K T A J y o k Q B R L Z Q M Y U T U p m h T d R S / i 9 9 K Q e H i e 5 P k + P n 5 E q P D 1 L o 1 o j w 8 H l p c e e z k p q d v t Q b v T x g Y 9 5 + r q K o 1 J A 7 F Y D O f P n 2 F 8 N W m U W T e 9 r 0 d A S j 8 E K s X d n b 6 N e j X C l J j E Y 8 T y l p b H t M D U M + c g M F W r N a y t r W F 9 Y 9 N 4 z V a z Z X 7 v 8 u W L O H P m t A H 5 l w X V i Q A l M L 0 w 3 e M J E k D 0 R P J K x 8 n O j T Q K G z 1 e A A 8 y y Q g u L v t x d Y e K u v u 6 x E k D J G s z I I 2 h w f t D E R d j j y H d v c / R x 4 S / x 4 t D y 9 3 s I P + g Y I A Q T s Z p J Q W U A V I X 4 g 8 V Q Q B q I 8 / / C y C W 5 X Q S M l 1 U + Z r O S s S P 9 M i 8 p s / w / V 3 g L / 3 n W 6 R z j L t 4 s h 6 X H f / 9 3 3 q F X m T X 5 e x K v V j H 6 g d 5 x m V V L L 4 y h 8 o 2 A d s J Y y Q N c h D Y g y o W X p q C i 1 S p z 5 / a K j t w i g a g R e + 5 8 v E W A v 5 p V M s 7 8 M b s O P P 1 Z c Z p F s A f K / y e 4 l q J x x Q y d H b y x b j 1 N J V v v 1 f r D / r m u b H Y S R P 3 K 5 m A u x 8 s + 8 d r y N F p V D k I l P H z + r 8 8 T 5 + g F m h L 5 Q o 2 N 7 e w z R h L P 7 O w M I 8 L F 8 4 h E o l Q q b 0 m a d G l s d U R 3 M m S E t K A i 5 Z H j 9 E 9 C z w W p d P x j 4 9 d j 5 W A k G d c X V t H k y D y + 3 3 0 x A 6 C m v Q 4 I p Z h w / L y g v G Y q V T K / L 4 8 6 / j Y n 0 a e m J T Q C V x g w O 6 j J x J / V Y D 4 O A k l g 6 i W C l T g M M I J G 6 m e n 8 f L k x 3 u H Z y s j s C 0 7 3 r 9 g Y i c w l S o j 8 g g D x c 5 f a o 7 Q L j D 4 L n I u C f d h 1 v U i G 7 X F m 3 B H e 8 h k P Q g O E c u b 7 O s q 5 S j h a z x Q H o s s E k G 9 F V W w s H D f z E S v B A h S X r E d x M G p F 5 D / F e / V y Y g R m j z s W 5 / 7 X t z h 7 y U i 5 Y + u 1 I 0 F 3 f + y j Q S 8 z F 0 7 F Q I Z w d t H m M k P I 9 K u o H 8 9 o Z R j O k J D z q 1 J u 6 / t 4 l Y 9 B Q K u Q e k e H O Y v T B D x v A o W I + T e q E B d F 2 w 8 V i a p Q a i 9 F B S H C m 7 g C H q J W 8 k S 7 3 / 5 i Y t M 1 5 q 9 6 b 3 O e m l b E 6 O C 4 9 Z M a e S D b o 5 7 G 7 z n Y q L H n 5 G j 5 3 y b N b 3 y 7 s F g n 7 z H i U t 5 D H k p a T s + l 4 X r 4 3 s D 2 0 R K m 0 b j Z O d l N d G D 2 i d p w C 2 3 x l b w L E 8 k S h d o 9 E 0 2 b w 6 v e C D B w 8 M o J w O J y n e L E 4 t L 5 l 4 L p d n T M x j E c B 1 t Q O B A K l f Y v f Y O U b P C i g d m M 8 1 N P R N l G 4 + 2 s c i q U X / i + u w 7 2 x h 5 k z 8 x B d M p q h R a W D U Z X i e 7 G F h 2 k 0 K Z e O g 0 A 9 w E J T u V K Z G W F K K e j / Q v q z 4 e Q 7 K A O n 4 F 0 I d T A 8 L 6 K 1 m 0 E 9 3 E f A G 0 B s V Y f M 0 O f A l X g E n u k 0 e T 4 o e 6 T K D 0 b A b P k / U e C s d n T x Q B 6 Q 9 B M i j I q p H p a G X k q e i a v C U n e Y z + i f w d e l O / t u 3 a r v v 1 y e A v / 6 D w 4 D S B V O m z 9 G L w e 7 t w E E l K 5 O + L c 4 H 4 S H b L B V o v f t U b k c C v b I d m b s F e p c 6 v P 4 I a p 1 1 n H 2 d i p E c 0 9 I n S 2 W r Q a 9 s g 4 e x S r N a w f T L E 7 u v P J u 0 U O T Z l k i H p Z C W 5 x 6 L B b i 9 m 8 C q m w G c u e d x E K g B v 9 + M Q y 6 X M y n 1 Q E C Z N g u E Y 4 U e D 1 u z Z 0 e N 4 F K I p Q T N W C W V I B l T O y V F 7 t 9 7 g O 2 d N D a 3 N s 3 3 r q 1 t 8 L e 8 O H f u L O O 4 Z S S T S R 6 T i 4 B r o 0 x P K Y l G o y a t H 4 t F e X w W 6 J 8 Z U G H S n 5 d m e 5 i N D o x b j f g s T 1 T L 1 q k w c Z R 4 U P H Z 6 K E f G P a H v D A t 9 D s 9 E 7 T 2 u + T 2 7 R 5 2 b t E j O H 2 I z J C P + m i / q e R u g m c 5 M c B C b M A Y a o g y B 0 Y B Z q l 1 Q q A e I x p s H f 9 Z x h W n k g P M R i x a U L y f R n 2 L F K P f Q Z j H k T o T w N S Z F M 8 j j t R i C l n y a C d B F l q k p 2 E o I O D 0 0 T R e R t 5 I w J D X E X 2 x k g y C B b 0 Z / 7 K A Z K X G J U q 8 i B a O F U s G 5 L 9 5 q 2 o e S w S k 3 / j + Y U B J X K R p u R U l b x j f h M K Y j A y N 5 d X c V m I + A X + C f j C i F D e t L u O a W G y K N C 8 H f 5 T n t J i E / Q C N P E o G 9 J C V 7 S p s 9 E w D X i s n M R i e C R 4 b b 5 1 U r J i y z 3 H w m D G y x u n x 3 y k d G n t D i a h Z r 9 v D x u a m 8 V a i Y M r 8 W a C z z k 2 6 G C C A b B y l P o 2 V l 3 T Y 7 y a g + F N K m s g r C V B W u j 6 L a 9 e + Q D 5 H K s 3 v b d J T C b S X L l 8 i r Z w z q X F l O e U g 9 D v y j u F w C K c I t N n Z W X M M X n p j O 3 / / W Q B l Y q i X Z 7 t H Z k / E p 6 / 9 6 A s q T x T L 3 0 z C 7 e W A 8 T d 6 b a p O v Y X 0 3 Q x s / Z B B t I e B n K T D Y N n l 8 p o 5 m u D C A J N L K f P 8 Q d m p O m j J G R d U n L Q 8 T 3 / g 8 n Y 6 5 k n e I o G B o Q Z j K a c r D L z r G N q b O P 3 1 B X g C h 9 P Y N z + 4 A V c / B d 9 i G d 4 o L Z K P X 8 D D s N s U h 1 h c V B k 7 Z f Y s k E n k n e j J a G R 4 a f k 8 6 R n v B c T 9 Y h / 5 8 N Y n D x g D D A 3 w f L T Q P 3 j l E i / Q 7 h v 2 S b f Z x d 2 3 t w k c L 8 J n Z 5 A I H R 9 U a h 6 p m m u i t F G H r e e D J 9 7 B 4 s t z u 6 8 e L 8 V 7 N b j 8 V J K R A y P S y e B k Y P e V L y d d j o 1 8 s h I 2 X o 6 J x s c y M i e 7 n l J 4 0 a 1 6 v Y Y f / 5 u 3 T K L j y p X L m J + f s 2 g m l V u D 1 u 2 N U O Q Q 1 1 u 8 z o R x n N f c R X r j p N I L T A K S 4 i f d y x t 9 / v k 1 L C 7 N 4 / S p U z w i G n O 3 h / Q 5 Z L 5 T C Q e F H H p v r 9 v h b z f p r R j n i t r y 9 9 y 6 5 + 1 Z w C S x v X O j N L o 4 y Z h g 3 + e 7 B E U t 1 0 B p r Y Y K O X c 0 P o V O v 2 x e a z c 6 R N q I z 6 X 4 4 x F k M 7 f h j 9 N F + 0 h 7 e K D 9 F i 0 J L Z + j H 0 W 3 3 U H q v J e W N G E + u 1 8 K D T v p 2 R B X t 8 m h S Q d P K r J W K Q J I l N T r 2 n 1 y n y i T d e e n a z w J D 6 Z f C i E 6 q a D z U Z E H 2 t n c Q P 2 e H + 1 m j X / L w / K 4 n Q P M f D 2 A 4 A R j A E L H h w S h J O / R p 1 f y 8 Z 7 W n f c u B M 3 3 i B J a X k m e S + d g 5 6 M + H + u f B U x 9 V k r m x 9 H 0 K r O S R T d H q j P H C x t P G G / 7 J B G w N j 4 u Y 0 S 6 v P D 1 K L x H G I y x N I t U t j r 9 L a + p 0 2 u 3 Y q Y v 6 Z k O i g y K D M 0 4 6 3 l S G Y O g V q v h 0 0 8 / N 5 P A L 7 7 4 g s m 4 y U O J K g 6 o a 9 t U P b d j Y I o I 5 J W k q / v 1 V X N s m u 9 S 3 K Q 5 s A c P V v D S S y / g 0 q W L 5 n U b P Z 3 i N 4 F J s Z m k R 0 Y l i i j P J t F v j U H 8 r G C S 2 A r 5 3 E i z 7 x L N f K 9 f 2 0 S n Q u f t D P I H y + Y 5 l y u A o a N G e k F F G R K 9 r i 4 t K 2 O P 5 Q R i M 2 F 6 r k c 1 W 2 6 8 k q 1 i 6 2 q B b t u N 0 9 + c g H t / G Q K l P 7 C Z 7 F + 1 o 8 w P k P Q P k K 2 R P H G A d U I e x h N y z R J x 5 a i X A 0 r q q F S 3 L N R x p 5 x f L 6 K 2 o Q x R A e e / t 2 S e k 1 r z V M 0 / i Y D R H p Q M H a h m + q h v U C E G Q Q Q D K V 6 U A l I v O h G e J O 2 g k t C G m s / p s c A h 4 A z 4 L E m D + V 4 r b m q b d + g m Q E n 0 W L 9 j f Z Y X C m G j d N Z r e w Z k + 0 4 a n b w f y f O M p / x h k x o + y f V c v 7 4 J R 4 u G z r G B U 6 8 u 7 z 5 7 W K o 7 d X j I 8 Q a 2 J v x J K 8 0 t C 7 0 / I 6 R 4 5 s u I R k D n O q b A J x U l E p S V E y B U s X D 1 6 n U k U 0 l c u n j B J A e k 5 L X 2 k I D i 9 W P c O 2 z l D f j 0 u e X l Z Q R D Q W Q y O a y s r K B M O q z v k u 5 p P u u V V 1 7 G q V N L J l b S P J f o o 2 5 j s O h 9 4 6 k E P T d + f U w z n 1 V s p X x m J I t V z 9 e R X a k Q T F Q U Z w t T 5 + I I p 0 K k T 2 X k b j Y R P + v F 5 P L R 9 O 0 4 q W Q r 2 P q 8 B m e 4 h X O v n 9 1 9 d k + K 9 F J f Z B i l E S R h D 9 W 0 X c P 7 t 8 s c B L p o l x t T p N l 2 0 o C Z c / Q 0 j I s + 2 3 L h / E T f J D a O k g 6 9 5 8 q H W V o 3 F 2 Z e C C O g y g w q u C y o S o A c 9 C 4 S 6 7 m G e S x Q K B H R b h B Y p Q o q D / g k A T 7 5 C i M l x i k C i 7 J 4 o j W K q y z Q K I W u f 0 6 j S H t i M 1 6 N / n 1 X y S x w j U W g V I W F v m 8 s W z f T a G T s m H s 1 C L u P V G x k g 5 e W + E n S r D a x + U k d n U E W L / z i l d 1 n D 0 s 1 r T j Y j 0 6 7 j u h S m G A a 4 X / x X 3 2 B Q q 2 H T L W D y b A H f + f X l v H N s 9 H d T / z h y h h Q 6 U w W 7 7 7 z n k l r J 5 M J R K I x e t 4 Q a r y m t Z b m C h k D D i w 2 o H j d H / C b G E h z S 0 r F B w M B g s F G 4 + 8 y 2 c L p 6 S k T j 4 1 T 4 M e J w C l A j Y H 2 Z c V + 8 8 e r 5 q J u f F 5 C j z o W X b D j 3 L c W E J + J w k m e G p 2 O w k 4 3 2 S w z j t h n 1 U 4 i S g t T x 0 z S 4 i h R d Y W f F G 4 h 2 s d M u G / K a I L 1 G 4 j k b + C 8 t 4 E X L 0 9 i i r R w R J 8 / 7 A 5 w i W B y 2 B 9 V 0 v 2 y c y f H 2 C q I 2 L w b / s h 4 0 l F q 3 S Q c y o T Q D s P o T T 7 O G 9 o m r + F h f K j H o U A U y b k E A n E b F i / P o 3 q / Z 8 A k E J B h 8 z S U 2 x M V H M / F W P R u v 1 i v k 6 Y Q e H q s + M k M w K 4 o 5 u o R b P p 9 y 2 t y b N o k n L 0 m x 8 o N D 7 8 6 1 z j Z h f X 4 P Q R J E 6 O u F 4 2 i Z R y O E s U l / D E a S u t Y 5 Z 2 y l S 7 W C y 1 0 S H N 1 r / k y I 3 y t V W 6 j n m l g w P E e S 4 8 K 3 c i 2 z K 1 D I D 5 J W j U r O X M S G X u H Y D B g U u u q r j C l S z s 7 u H t v F d n t D f S q a V N n O T G R N P N V i r F E 7 3 b 4 H n 1 + e W k R L 1 y 5 h B d e v I I r L 1 w 2 n k l g M u n 6 X Y p 3 n O z 3 W j 8 P c f w H v / E P 3 h y 0 P W j 1 c q R m s 4 h O R R 5 J k e s H q z l a X I 6 R L + E x W a m T i o O A r O 6 0 S R c Z S y 0 k d 5 / d E 5 U e n U m q g l s z 7 O L K p J z k v z H S S p 8 r g t p O k X E C S C 2 n s X l 9 H d t 3 1 + B m I O 7 2 S c k d V N C W 8 S 6 S 7 a s E S 4 4 s P t L A z I U p G n q 6 c 6 q u Y h x 5 F 2 m L D 0 k D C C m 2 r L Y F j r 3 B F A h 8 t H z t M r l 9 r Y 3 Q n O I l 1 e 2 p a l w Z Q M 1 H W Y q m 3 3 f y O w T Y M T i s 1 4 b 8 l p D x U o o p D n q p s U d U L G a j N y p t 0 8 u 0 2 p g 8 k z A W V i U 2 K i 0 6 T q w J Z X 2 H E 9 W t O h L J 0 2 h 3 y 6 b w d t + p P B S 3 3 4 X S F q n 7 s I f Q Z B C 3 3 7 6 F / + 5 2 n Z R 3 9 w 2 U u W I a w 8 0 M 8 q t l + E j 1 / c E w m c U 2 y p s V H r D D A C w 2 R d r u 8 Z n n P B G n 0 Y v 9 v 6 e q / D s f 3 M X q Z 2 s Y t M k 6 5 k 6 W z j d Z P n o c 6 f Q K r 7 2 8 j g A T j S V g c 3 g x M x H F 6 d O L u 2 V K S 6 Y G M E V a K K B o 3 k j l T H r e S r k H z O c t I F l z a e N s 4 h + W O P 4 n v / z r b / a 6 b c y / l C R F O j r 7 U y m U Y O / F 4 f B 3 4 A s d K D e h b D H m y t Y d p v p g P x 2 X O y 2 s 1 T E g G i e O y v b R I n 6 + 7 c b 9 g g s 7 V R f y V b r f 0 A y a o R h s c T / S / k k 0 e B H r h Q p C f g 5 M O 8 y L 2 4 U 9 T B r m c 5 g M n B W j u L B + Z 5 P x n R f z L 6 a M Z 5 R H G S u u X l e s 4 6 K i j + e O r A D 6 s A a K / n a q h G C 9 A f + c V L e 3 S + G s m X 9 9 R r G Q B T S f A Z q e M S d D s S i g H p u S V r 4 z b F 5 / l B o q W y h D Y E d p v U H K 0 s L k q Z S J K 7 d I u S e P y P T p 8 2 0 U + P 8 6 j Y w H w 7 4 P T g 9 p a r 6 P K u M H F w 3 N w M v r x K O y Y j W e M U G j q v B 2 U U m X A T I r O c a 7 E f z O S g M N L R X Y l a / R i J 6 J R x G O k S b z + i q N 7 Q 1 5 M X t x C d 1 G D + F k F J n V H V S z d U R S E X R r A / T r Q J n M Q R 6 r W W j D P n S b q v y Q f 5 6 n 1 U d s z k r c P E m s O S R V q v e x s 7 2 j o z a g O X X 2 A o 3 E H M 4 s T Z q 5 I Z / P a + K h c T p d t X d 7 t M 5 t J m i V U B C Q r P I l K 2 7 6 w x b H X / / z v / 2 m U q m y k C q q P E q 6 L W W K P L B 7 S M l i q n z Y f W F X l P q e o h K o m m K / 6 G J m 7 1 U Y E N M C L x / O c u n 9 4 4 l d U 2 Z i s 9 N a t b F + 7 S 2 M C C a X N 4 C R y 4 e W 2 4 t E n A F n r 2 Q m Q Q f 2 G v w J T a b K + t t R 2 W 6 j m d W 3 j O j N 6 G E P z M 1 I e a 0 J W O u 3 L A A c B p N E F 7 R O X u 5 2 e U B j z X i y b 3 5 n / B k p r L 5 L j 0 X f N H 8 k b 2 X F V A K J B c K x F 1 F C Q l 5 S n 9 R 3 S / S a 8 Z w 0 N N W N E S 1 x B 0 l 6 c F U C a D x i / k f H 0 R I b I U 0 t 5 q c 7 X T 8 2 S j 6 k y B g y a 2 v 0 K g m U C h k z v + T y O N G r j F D N V 9 D O j 5 B + k E W R n l 4 U 0 U k P 7 f b 3 M T f l x n f P h P H t B R / + 5 M u T + M H r M 1 g 8 x 5 h l t g N P j E c c d q L t z q J M z 9 Y l c t q t B j Z 7 U Z T c H j R J L 2 X b n D R a T v 6 W 0 8 6 4 k G M l y W 4 U e J h D x q / R Q 4 m q 4 0 Q e S j W D 8 l L 5 f I E x V N M k F V I T U x w j F 2 J B V V V Y 6 W 5 5 H H k m g U Z g 0 b 2 A M 8 7 O C W z 7 5 6 / + K M T u J L q 1 Y E 4 D f p w o j m r 3 y q h m a B 2 P i K P O p X p H 1 / d R Z 9 0 M l D R n c J y o N u 2 V u S 7 e W O z g 7 G Q X C z G q a K t E O s T f 2 f 0 p F 7 1 G I k Y i t U x S Z e u i 0 6 C / G D a M g r Y K t L w 3 C D B v C u F Z X u B j K e n R A D o o u h i i H 7 2 G D + l r N Q J C i Q S B U R S P H N + A o W t o o 1 X f p + + 1 0 e 8 l + b r H H J M l l u 9 U B b o A p v c + P C E j + i Z r H m u c x i 6 r m u Q Y X R A g P Y i Y T 8 F R Q 6 U D 5 J v A + T c W M P A U E L Q t Y / v d F r I 3 C Y A c E P Z P I R A J o l M f U e G S B F W d S k s P Q x r 7 p 7 4 1 h z / 7 n Q X 8 + i + e x q + + N k F r 3 4 K D l 1 8 l T 3 0 H x 9 X V h T t s R + B s H 8 G z Q / j P 8 C x I h U M x e s X 5 G E I L 9 A C x E b x x g i 9 p 4 4 3 H k k 0 j m T p l K j 5 8 9 G 4 n F c U v F g h s Z t K 1 R 2 / V 7 v D 3 n S M k a d A E J o F F G T 9 d G 7 1 3 n O I e A 0 l / 6 3 v G t z 9 K s d u 8 L S y 9 v L j 7 5 9 G i O i 6 b m x e / w 4 B 7 s I 9 8 7 8 p x V U m K E X o d L V 4 7 P i a Q S J 9 U 9 r Q Y G W I p 1 o f f 1 c G E f x M R D y 0 7 X 5 u J d H m h C 3 D 6 6 M U c L Q x b o j w j O E d B b L x X 4 a C G 0 b V n M H 1 2 k h Z + h H y t i w w 1 T v c l U p a n l c h k G L n c A 6 A Z Q H 2 7 b z y N l N l K T l j e y M r 0 6 b E 8 l q o m V C l g V Z p b 7 9 O 8 v g U 8 S w 4 b I m u u i t 6 Z i q z 6 P 2 F u j m N w n A j Y O g 6 X U w a s h V A o R 5 p X p c H z I b N z E x P x C 0 A 9 a r x 8 v r C K 2 m A D j q A m N r 0 Y 8 D d 8 p 6 u w h Y l C m 2 C v L K R 1 b H v H q f m 0 8 T 9 5 V 1 I p B M 3 5 v 7 L 8 A J P x b c z H 6 z R a H H s P F X v f r d N p o d t p I k p K W F r Z W + b y J N k D l N 1 Q O 2 X l G g 3 G l e 0 W j Q u 9 P 5 X j I E j G n / m j 9 k Z H i d 3 t 1 n L s w x f 7 o H i D c r d B l H Z K u 8 + c Q H i u H n o u t 4 O W 5 5 h M 3 3 4 x g 8 Q B m p q c J H i z O D 2 9 g R f n C p g K a 4 6 D b p 5 U r k N P O a o 7 U d l s Y P X z H D 1 r C J 5 E A 2 d e X z T J l E 9 W q v i T / + g j / M p / + r G 5 / 0 v / 5 H P G J o 8 7 P 0 u 5 9 o t D S 8 c n a f 3 8 v L j 5 t h k f J S C k X J q g V V y 0 l 8 n z 8 z W r O k D v U c Y w w P e o c u C w V 3 p U x g k L + 8 C B t a I b 0 Q A V e n d O 8 D j R 7 1 U b Y R o d B 4 L O A N y j C G x N H 8 6 8 8 A I V s Y R m u Y l 8 c R u e 2 Q F B 2 s S w 6 k H b n s b p X w o i R K r X t z V J N n O E j 8 q G d N S C i 9 / E Z x I B S 3 R U N F e P 5 W E N 5 e V x e T 1 t 2 J x 1 8 5 m D o g y p j G 2 / B X q y w x P 5 x 4 n A M a 7 v i 0 R p t P i 3 U u f l S t V 8 n + L w k + j n 8 y L 2 V l W L w Z 5 8 w P 4 o l Y Z v U w r 1 J K J B G H S G c A W d C P g n c P f d V Q a 1 N Q a u 1 u T b U a L B l f u e n p 5 G u V S z 5 h t 8 V a x X b K i o h w U 9 U 7 s 0 I E i D a K / H g K I f H n q v m f M z D 6 1 Y c 1 + 6 V 9 L o H P a o + 0 V w U q B v W W l r r k k V 5 p O X w o j P B E g 1 Z 1 D P W v V 9 l k e y l m o I V P J M 1 o T t Q Z q p d 1 o U W u 8 Z i w B o f c d u f M F h G L a p x A 1 l C h U / W U 8 / X u j 5 + k E k / P z V o Q / F + 3 X 4 Q y F + v o P o M s e P F M i P J V S v + d B b m z I U O H 6 G M H T E j X e z f l / g 9 z 4 8 b j 3 W c / p b / x 9 w R M a i 9 x u a + V C O p l S 1 Y h 1 e H z 1 6 u Y E e 6 f j T i L y Q A K W a O y 1 q V F K k V C w a M C l h 8 Z U C F B z t E 1 W S F z d K Z m A V T 4 1 F W a n j T l X Z o W 5 x h N T U N M L T p E P D K P J 3 h t j 6 p I a 7 7 6 9 i 5 b M V 5 B n E q l 5 w v y g x o g x O M V M z K X N l j 8 J u O + l E F P Z O E J H Q P C q l b Q R n g P n X o l h 6 d R 6 O f U k I v 6 p w 9 0 m A d O S g W C C S 5 b X W O M m r K J O n W E d g k u c Y O Q l 8 F w H W 5 b M Z Z Q n 3 j l O f 0 P z V G D T H K Z l k L 6 a y H q v f h H 5 X y t t v D c w 5 K i j v j + g R T q A 3 g s J 0 i L 9 M L D R y T Q R D M T O G T h + Q W k g g c Y 5 g n 2 i i U W 1 R Q S O o t z d N r a I m t a 2 J b W U Y R U m d P F e t 8 + J 5 8 v 8 a A y t 5 o + z c 3 r m O v e h Y L M / 1 K N u Q 4 R v Q 2 C l b P B i 1 E U g d z g Q / S U T d d F P W T v e F f M F M + q r e 7 y s F K H / k Z P M F m v u R t V L l h E T n m K 9 b Z U N H S b f Z J 0 3 0 k 4 I 0 0 K q U M X H R h a G 3 w B h o y M s 5 A V d n H t V V J z a u p l H J V Y 0 1 k m g w Z a l c a u T S t a G j f g 6 + C l Y K X g b O X g a s B b M Y c G I x i U D 4 c J p f W a E / / c o E L t C 7 6 P 7 7 F + O k k Y 8 q v J W C L h F S a a q T t V B Q A N P k r 4 B i L L W s Z p R x o y g H b 0 P F O E 8 l U t s o x 0 y q 6 6 P X S P H / S Q I q y r 9 V i h T B q M 8 Y g I 7 f H p B B s K N 9 w i J h + Y z W V h 3 N X J + U 1 4 t O t 4 7 I b M g Y x v h M H D P n k p h 5 J U A K W I Y / E o S H V L 3 J c 2 1 g 2 4 B H 2 c k G t v h N I q W q p v f y i G I 8 v h S P i x T a F L r K E 1 s e e b / o 0 w e l n m / A w X j W E a 7 i 4 v f P 7 T 7 7 d C I P J Z a h F b y q b G i Q 9 r V a V q 2 d Y v C v C q Y c v / l v / 4 0 3 Y 7 O B h 5 m m 4 8 T u s q G 0 0 Y D d 0 0 V 0 K o p a x 4 b 1 s i 6 t D W H v o 2 e r 5 e Q d U T N e 7 N 6 g i e Q Z X q w Q o 4 q Z G E I T j D v C f c Z C F T R r N V O t X t m p 8 n m v o S c a 1 G 6 n i 4 3 1 L c Q j C f i D A b 5 3 C u m a E y E 3 F b v U N I v a 4 n P h I 4 8 5 Q U D 9 8 F I c / / Y 3 p s z 9 d 8 / H + J 2 0 o o S L 5 S O 0 K t d K h e u x V V L U N K 9 I 8 S 1 L r b k c B 4 + j D R e P z x c M Y j g a m A L g k 4 t I W J H f Y i U y Z O m t b K F F t 3 r 1 E Q r r V X I l e s c a Y x O H D d N T P p x k 3 r x H Y 4 U e v Q 7 j q H q x g t A k 4 z j v 3 g c N e X O 4 k V v P 8 w r b E J j i 9 X E c t n w W x V P 2 c i 8 r p 8 9 a C R Y l W 4 L m p m P W e e j 4 R Y m t M b I 8 v 2 o 9 V z 7 a w Y h K P / 9 y 0 q r M e E q x 4 i g t t e E Y 8 f M q J 0 p n 0 q Z W L 0 6 A K Q w Y A + 5 5 F 7 v D F k B + 8 z D 1 O i g e e q i h j V a j Y E e D X m e 7 6 j B z J p q D U l 8 I d a T p 9 + l R a g x p C z 2 z M r O U y S I 8 9 e g E n y Z d Q / E g 5 i 5 N 4 u y 3 5 x C c o x e g F a p p J S l F A 6 v 3 C M D F c g W O f g D l p g 1 x e x M 7 X 6 z S R H r h j p C q O Z 9 u c G V Z m 6 R z o j m i d 0 o a S L W l + F b y Q K B r 0 X L v U G U q J o v Y W i O w H E 7 G B W W 4 A y e b V x m L j k 5 q q G + X g k o Z R a + k 5 K u f b W D r M x q T y h T H r k O L H I d X E 8 n u o 9 2 9 g C 9 F V o y 3 + w Q B K B r c Q P J C h H H k 4 S k P j e G Q Z + w c k G K 2 x S 4 s T 6 P j M F 9 A 0 X P 6 3 q N E i Q q B S D R Q 3 l S x o I B 0 s A A 2 t 5 p H 0 E 9 a P + u 0 l v c 8 o w g s A o 3 X 6 y P t 4 z m 5 3 M i k M 1 a i g 6 B 9 U q b 4 e R G 7 0 + l G 8 V 4 L 1 3 9 n B V v X c 6 j l j 5 5 r 0 p q i 2 R c T t H w e F N M l n I 4 P M R H i i f I 8 x f 3 b B J O a a p T W a / R g c X R b 9 E z n Y q R p x 1 s s e S S V J D n c H r N c R G K s l c 2 O i U g K 9 + 7 v 4 N r 1 E g p r G d g 3 N j D l n U e r V 4 Q 7 R Y q m T i B P I W P v I E 8 h J R L d k 4 J L Y X y k o A r Y p W I S K X B 3 o G U r S X q A K h J n G C 8 d i M 2 e L F r + I Y o X 3 F V O L z 1 3 H / m 7 9 E a N F P y 0 v r X q B p a + m c L A U S a l J J g O D 7 s R A V 3 G Q J R U 1 L T X H p h 1 O 0 p X P 0 6 m z 0 2 i 0 2 i b 4 u Z B 0 2 G A L b E S K S 6 e p b K n V h X 9 Q b E 8 u Z R Y P S K s e T T d 6 5 z G 3 y P v V M v 0 0 e s 3 T X X + 4 0 T t A F r d w c O b l m X s F 1 1 3 y x P Z z Y I / Z f y K h Z K h f V r z p D j z q x B L 2 V U H F l l Q f E K X W / M j 8 0 U b 9 9 5 d R + Z B 1 q y h 2 X 8 S m o X X i o p W R Q 0 g V S F O N x 8 l j 3 e M y C x G B B U V d y 5 G U N L 6 c m B O 5 K L 5 F q 1 X U a y i D G B h s 4 j V j z b h K P t R z + R h 3 6 5 g p k t m 7 4 w g n f s C E y 8 6 k E x O o 9 x 4 1 F I e J V K K 8 S P R G 3 k l K b d F Y N Q H g n E H / y / 6 o o B 9 b M W N O E d U + B K p q r V E + 1 l E v z N e s j G i Q l X W C d J k E o X s P c a A I U w t T G F Q 7 V l V 8 Y y f j r P C O l r L o 5 I h l s q k 0 z 1 U M x U E D 3 j / g 6 J 4 S v T a 0 Y + h c h v G c H i R M I D S 4 k k / p o w h 0 d g c F n m v t g G R v L q M k A W w v b F Q P w 6 t 0 G 6 2 M 8 e W r Y 3 l t / 5 v X + D b / + D 9 h 7 f / 4 l + t 7 b 6 y J w K U G I r 6 P W j 5 h m L C X D 7 P G J H e e T e F / r y L X Q H 3 x H I C F 3 + 4 i N B i B 5 5 E j y f l p i V t 4 s H b O W x e 3 z F Z H I m w J Y C 1 6 7 s 0 g W M 7 H V b 5 u z o h j R B i L F U m t z d Z o E d j 2 c e K P l / L N b H y X g G Z G w 0 T R M f m g / B F v C g N 0 6 j X y 2 h 0 t 3 D x l 6 c R m Q y a h h 0 n W e U r 6 i Z l a C J H 1 S g a S 6 / Y a c 8 6 i x Z 1 j b f S P I y H i v Y Q V L x 2 6 t z U a / N c n + J c j h K N 2 f q n W 4 h O J H m u D S y 9 c Q b l X A H h i S j 6 9 D Z e n 2 i Y E 5 3 x u B 6 Q Y c u G 2 g p V e o 1 G p B A m n X b B S f 3 V a o A n y f K r 8 z R 0 B W M c d W 7 7 b / q 3 H y D 7 R d 5 c 7 1 H S Q n R P o B O g 9 m c t Z a h U i 6 d 1 c k + S 4 o E J 9 r L i w A M i M J m k V M B v q s / l m b Y 2 t 9 B p M 8 4 l o H R 7 3 s U + 4 H m u f L K F X q t n L N r c 5 S k s f W 0 C U 1 d I C 3 y 0 T n k X V j 7 I o L j F A J s W Q 7 H W c P f E o g S Q k 9 5 p L F a P P v 6 t d P o J z 7 1 V V c W 4 D w F / i h r c w u S l A O a / l s L U u Z Q p x H U l o h g 6 m w i 4 Z r H 6 0 x y V X t 1 W G R M 8 + R o a 6 y v A 6 K a 5 J k 1 m S k F k b U V z L M t s K Y 7 i A 6 1 V s u g f K d 6 I c Y n 0 l Z 7 q S Q m b o 0 R r s 9 L 3 0 8 b T b 9 7 Y R K M 4 R L V Q w 8 D r Q H w 6 g M C k O r h a V t 6 f s J p B 6 j P 7 R Y W n u Z s l 1 H e 6 c L s 4 F g 6 i y M 4 x D 4 4 Y s / D x C Q 7 L 5 V a n o d 0 / n l o s W O n e o o B K 5 O w B o 1 X o m O r 8 4 2 p A 9 4 v 7 Q D 8 N 1 4 G / x 6 I 4 S i 0 V 1 D R F f f L U 2 b V N o y b v 9 J X w U M 6 o + L U P t 9 5 a N Z 7 H B I e 0 f I n Z O M 5 9 a x H h B V K x W h + V V T f W P 9 k 2 1 n Z M g Q 4 q t T x Y p W U V g X a b H d N 7 4 n G i p f b 3 3 9 8 k C B 2 w + S o 4 / + 1 l J O b i J m O U 3 t 5 G r d 7 C 2 Q s X s f T K F P q D p i n Q b e Z 7 p r G / d x + Q j x I B R h 5 J 9 x b F U 4 w 0 / o x s r Z q y a K X t 2 F p b E 5 6 K D 0 S J D D V y U 4 m d P k P X 9 o s x K n 0 Z F k Y W x 8 z G r n y 2 j n Y 2 g i 5 v 7 u 4 i D Y 8 X 2 X I J 0 4 z H N G x S n O J m n j T H T c 9 E L 8 A 4 s t O i 4 v D 7 M t f z y F 6 v o L x a x 8 y 5 R T T L d f S H L f h n H I g u h a x 5 n q P 1 8 Z A Y y 9 7 l 7 z 1 L 9 o 2 j o d h J W V C Z H P n y / m 4 S o 5 K p o r r d w M L l G U R T h 9 s M H J T g v i y k 5 K j 5 Q Y l o n 2 4 e r w e p i Z T J / J U r Z B r 0 U m Y K 4 / G X / Y 9 c b O V i d r R z N 4 N e I Q C H r 0 m q R X 4 d f z Q + q Z f q y N w p 0 W R S w V w B x i / 3 8 O I v v b D 7 6 q O i b r K d t S r 8 k Q A J 1 w C T E 2 r H t P v i A U n f z a F X j K A 9 2 s H p r 8 8 / n G C u c A A / + u g T V J p 2 / M J 3 X k I o G M K d 9 x 4 g 5 F n i e z f 4 3 m V e a F 7 u J 1 A x w c a i e l q x q 9 W 3 j 3 o A A c m K C x S o K 6 a y J j c l / Q 5 J Y d n O e L F O b e R 7 C G C 9 v 9 c Y o E L L L H r m j 9 F f T o S N F 1 D 6 O h C z u r B q p l 8 e q V m j 9 6 V 3 T c 5 O I p 3 O I X B h C T P x E X 7 z / 3 r d / E a p 1 E b A 5 8 Z / 8 q 0 E f z B A S 5 z D 4 o X T c P E 5 z d 8 N G f T 3 h 1 1 E Z o N w B 5 8 u y z i W W q G O 7 a t V e j S H S V I 8 r a i n h m P g Q T V f x a h h T f y q I 1 C j X k c w H O V x V h B Z 9 M E b 3 t O Z / U Z 3 L C r / U p 3 l W O S x V C F x U P R Z t U H Q I s O t 7 R 3 8 9 K 2 f 4 d z 5 s z h 3 9 o x p / 6 V K d B m j 5 1 W M S q a W E h g 4 S 4 h N x d E p q x X Y o 5 4 l G A t i + b V Z e C f U + 6 x K 1 u F F l 8 H o U a K + D + L 3 y g B 1 G R + U G l T a I 6 y K B i 6 3 U k a r W U F i 3 p q U H D + v m 7 p 9 B n c 7 E c l j T p 1 N o l o i 8 C s e r F 0 l r 6 4 / 2 m n o K L E A Y / 3 4 f j D J 8 o 4 z V W N R K l 0 Z N F F C U Z t O V c v d + Y 9 U T A v r t A u H x x 2 A x + e l 4 W n D H e + S E n f R 7 T f M 7 h u R V I w A q q P V q p m 2 a 3 U C s d N u E H A J A q y P x s J Z R A N 2 d H t D X N u o m d t m v Y f b u Q Y q V Y 2 l H Z P L c 2 a J e q 1 Y h D t K S n 3 K j + S 5 6 D O D S V L J 1 K m 4 T k S m n u x F j p J u x o H y n R 6 8 3 S Q C 3 g R j v p 4 p g m 1 U a i i s N 9 A Y F O E J 7 x 2 f 4 u 3 M / d z u X 3 u i F m p e l / 3 h 7 S g w S Q R E 0 V 9 5 K X U q 0 r y U e n + o a a X 0 4 n m n f X Y Z D X F g t Q J u 1 R u 0 j i 6 M 1 P f 3 g E j h Z 8 5 P I T R D 6 + K M m o 6 n u 7 p 6 S J Q J 9 A Z 9 c F d r J s Z K V w 9 b F L X P U t c e V 6 S N 2 H T M P G c B q W 0 m d o u 0 + M G A 1 w y u J D Y V g z t A z z C o o F 8 J Y P X T D f P 8 c S J Q W J S v 8 9 D r j M X K / l l E U P c S 5 Q B F b 9 R r g m S O c Y u 1 T U 1 v 0 I I n Q W V I 8 F t i j H e m X T Q u i z j 3 x l k s v b y A y f M p h O Z 9 c N L z T F y I I 3 E 6 x n P o I R R O I p 6 a h z c S Q r v Z x F Q 5 g + a D I i p 3 D l d i O 6 V A L l p / x g 5 9 A j S 2 H I Y v x h i L S v i s G c a x l N Z I l U e 1 x 3 Z G O k 6 6 p K L d g g 3 J u U l U c i U 4 Q n 0 D 8 v C C n 8 a S B L D J 5 8 K i z i 1 D L S u Z C u 6 8 v Y b m z r M b A I k J O + i F V D S r V b h G J 3 Y b s C i J 9 j y L f b X g R J G s p p 5 t m m U a v Q Z j j m M C R p 3 o 5 N k U E V V D b a u P 7 F p + 9 5 V H R d a l k i 4 x x r B h r e T E d O R w h k J x g y r d t V R C Q b 8 K d G W J t M D s g / c / N U u Z z 5 x e f K Q h / Z n v n M b l H 5 5 F u 1 t C / 0 A R 7 E H R p K 3 m n l R O o 0 S G q I o V Y O s 1 B d k i e 0 p M W G D X Y y U v r F d J W 0 n p P D Q K T s Y 2 i h V k J F Q p o d t B J d d 8 k E s x A t + z c z u L a P A 0 O j Z 6 U 0 c W D z 5 9 Y C Y m g 3 6 v a a D o 8 B w e 2 7 m L C 4 h O x F A r V T H o 8 c i O M G j P I h W 1 L q D + R S b 2 G M D T i C r 6 N a e Y 3 0 p j 8 k o S n h C P 3 + 3 A 5 r U M o p G z c M 8 0 E V / 2 I 7 2 Z x t V / f R 2 Z L 3 q w d T 3 w T R 7 N X k 4 q M q J W c k I p 9 L C p P h c N N C V g z z u g T i V J b w g i t y N A J e r B F a Y l f k y J j U 7 2 9 D c W Y H P 1 U L j f N l U T B 0 X L r T 3 0 L t 6 I G 8 m A V Q C 6 X w S e c r b C A W P w G b B + q 9 F s m D m H n / z 4 p 2 i R U n z r W 6 / T Q w V N f P K I G E p A p e x 6 U d q x 6 g o f J / J C 8 j 6 K k c b 0 T 9 G Q l b F S G l j v 0 d Y 0 I T 4 r i m g t G p x / f R L V Q t E A L s B Y I X O d H v k J o g R F r + 4 y 6 7 u S i 2 G c e m 0 O L / 7 q a Z x 6 f Q b h s w 5 4 z z b h P 9 v G b / 9 i B H / p h R R + j T H N r 5 + f w f p n 9 5 B f Z z z Z 6 y K c S H B c K 6 S c j 8 4 B P o t U s 2 V 4 / Q F T 5 / e 0 o s 3 m V M V e 3 i k g t h C m Y b E M j z x R t 2 5 H o X C L N D y G R m G A 8 n U H E u F z P H 5 + Z n L I W O 3 L t X i W j K l f K B T Y L Z I V F a f h + 5 J j 8 g c t x m x p Z e T I Q Y r E g 6 2 7 n r x V p 4 M U c e 4 F N V 0 Z Y u O z L D r N A / M n O m f n C I G k l 4 A a I V N / l P L V i g 1 r y b q b F y D s N 1 Z H 2 Z z r 1 2 9 C 3 X + + + 9 1 v I s y L 6 f M f r l p W d U V y i R b X a c f a Z x n T / v l x I j q i D q f j 9 T 6 S 8 f y L R f 1 E 8 K y + E S K B K r O R d 5 O X T p 6 J I j D p Q p X e N h g L o V X d L f 0 5 R m Q o R j y c W i N j K K 9 E 3 l d x m I C t F m N B O 0 H 0 e g h / 6 X w A v / V q B L + a Y i w 4 o u f z 2 B l r d V D e L t I r J B k r 2 l C 4 X T V p c 4 n A p a k N 1 f H p p v m r x 4 n e 3 y h 2 j U d 0 P W W V h 3 6 n X R a g e Y n C 9 L 7 + P Q O r L K Q 8 q M 3 D M W O c W 7 o + o t K n 0 O h t Y O F r M c x f e X I n 2 y f J G E z q y y i 2 I / 2 w C m Q 5 v j q o 5 1 g M o J w + B n 4 l K r d p 1 z v C d p W W e r f X w 3 G i R E V s y Q 3 b 0 I f S 9 o G 4 Q J R o 9 / M u A m t f P x C T a k 7 f L p h K i r k r U x b d 4 2 / K 8 u 3 s b C M c m y S Y w q b v 2 k F q J d F T E 6 e T V H Y / a V Q K q x 9 u m l 0 H j x I B R k C y 2 i m P V 8 5 S S Q g a L d R T P b h K g v R Y S 9 h F D Q W q h 8 L f c v n 5 a p J g I P C b u c c D S v N I t h F j U H f L L M g 8 L K S S Z Y J i L Y S J h T n Y B 3 a c + m G M 3 o v P d R k / O t x o B H x I b + R N j O k L K r t j R / 5 u i c A q o p X h + R Q H G N Q c y N + u I H e H R u I Y / e o S F I 5 R A C N b 2 x i h d q V j 3 p + / U + L 3 F d C u 7 R n B f l s l U f y N 3 d c r G w 1 M n J r m K x w 1 g l f P d 2 r W + B X X 6 f V 8 E Q L N j f z n 2 g Z 2 A k N v E e e + d d p s X P A s 1 P K g j K + 7 7 t R L w g L R 8 w 2 k s Z i z N 1 Z U 5 0 B D p G 0 9 p + h V H h T t q D 2 u k T / f P 3 l q E i N 7 E 7 n 7 t U c m J W l c z M R u e a d q s n z j L X A 0 M P c + f I B h m w R r l s / v K p 3 m e e R p R J k i 4 a D Z K W 9 c n X G c J O Z i a L b S v O Y B 1 A p 7 O 1 0 c F N X S y T s I K P I / W q I u S q e + E K J 9 4 x j K y u 6 p 0 + t h c Y d d 6 K l l 7 x O s Y 7 u l E h n G h u p i c o T I u m f v F R C f n U B h M 8 N Y w w 6 3 1 8 O g P 0 5 A N d D v D O G O e T F z J Y Y 4 P V i j U i e Q f Z h c n E M 4 m T D p 9 G q + h H K 6 i M R 8 C p F Y k l S 0 g n q m 9 U g f P W 0 O U M 1 U C S g v B m 1 N D p d R W W 8 h O T O L U C y G B O + r q y 0 0 8 r x 2 N y o o 3 K k h P j 2 F U C T B + 0 l M L M 2 i U S K L q D Y R j E Y Q T U 6 g t t k 2 c 2 O Z + w R X u w G G s S Q h c f S d e S y 9 P P d M 8 1 w n E c V S R x n W 5 1 U c f / f v / I d m f 6 h W U c u b G T 9 R G R w u G 7 p 9 2 m 8 C T M 0 y j h O d q C h F t + x E p V h E O E X l 5 c D a 3 X Z s 3 8 q Q w 7 f h C D g w l W I c x K / J r 9 M y Z j 3 o 2 2 q 8 C L N 7 q X K p M h W 2 X G v h z s 0 b a H d 6 i I a t Z I U 6 2 x w l + p 3 w R B D l z S b j u B a i 0 4 F D 1 l E x k T J 8 S k 7 I E + l e F F A 3 q j d / V Z O W V u W E e v x p o l f g s 0 C 2 d x G V l N D E q y i Z P 3 6 Y h o 5 F 1 S T t 8 h A z F x N m / d h B 0 Z x Q P W N D u Z D G 9 J U J e G J a I q E l G w G U s g U 4 2 v z t E M f H 7 k L A M z L 1 l c 1 i 0 x T o O m n k H G T j k R l S 4 Y Q X 7 T r P m 4 C I z S U w 0 n a h / G 6 H 1 2 E W R B b u l g k O G Q 4 / I v M + D O n 9 t F 1 r u 9 U 0 U x q V n R K 8 j E 2 0 M Y L 6 f g z I U 6 t Z A t D F z 9 P b l 9 N 5 H h v j F x W 8 O o c G Q O p Z r 5 3 r o 9 M p s / b J P v T S f V S x 9 M q s + d z P U 8 a M R X G T q i S 0 M d v E R I q 3 C Q M w N W Z 5 X u W h B v Z 5 I Y b 0 6 k q V S l Q 9 f p L V 7 t p g z R V r o 1 f z Y u 3 z H V 7 o t k l K C C B m q X f T 2 t Z F P S X y 9 5 r o D q p Y f H n q E Y u m Q V J W 7 z v f / B p + 4 R e + i 5 W 1 L b z 9 7 s d o V G k l m 8 1 d l 3 9 Y Z L 0 9 Y Y L e H k P m F m n S M X 0 r r B g q T 8 g w 8 N + d a 1 J W 7 6 A I Y F q x q 2 o A C 2 j W r d c g t a E C y i g 8 T v r t I Z w E Q U C t 1 o 4 Q Z V I d T l J N / 8 h k B e U x 5 T l l m F J L 6 t T r Q m l l E 2 l S b j o z K 6 l z M Y r U p R g C K T 8 8 Q V J y G j 1 l F U P T f i T O h 9 H p V M 1 c n t c f R K / M c 6 X n S C 1 M o 5 q r 0 M P l a N j y 8 K b s 5 j s S Z y L w x U l u L 8 T g C A 5 o 2 F q 8 h 6 m + s P N y K G 5 p t + p I n I v C F / W a j J 6 W r a h B Z n j B i 3 w 2 j 9 x K F f X G N r y T d V L 2 C U M n f 1 5 i A Y k R L d m J 6 v j 0 t / Z 7 E q N Q L P V V k I e A c t A d B W N h N A t 7 b X R P s v + t 5 r A W X p h D c J o q W n P h 5 r 9 Z w 5 2 f b h h a N 6 T l s 9 l o 9 f o W H X G 6 + J y j g W D 8 c J W 0 u H I 4 E s Z E a g L / 1 i 9 9 x z Q c e e s n 7 5 g B 1 Z Y n x 4 H K E 9 V u c z 5 U 0 g N 8 8 m / W 8 e m 9 H m q 9 D o F T I x T K v F X 4 m K A 0 H u l g y t V G 4 L v R 6 f L W s 2 7 N D m l V v 8 h P Z N A c Z V B I p 8 3 S l e J 6 l k p 2 v H c y y k A j Z H c p m D 4 8 b l o H V c / a 0 G 6 W z A L N g x J O q X a y g 5 g z h W G t Z L b 7 e Z K o K D V I L x J b j J q + 7 B p f 7 U p Y y u Q Q m v G i 7 y V g H B 7 j t Q 6 K P G 1 4 M o T g h A / t U h v T Z + d R r 1 c R P k 2 Q H 1 i M q C T F 9 p 0 s v e Y 0 A p N 9 0 2 F 4 5 t z M Y 1 v P P Y s o M d W i F 9 V N E 7 n N J i P g Q t E Y Z 3 m s r 4 I 8 B F R 0 z o 9 G s W Z i H 2 W r t E N c k v G U R K t z t y s O K s 3 R A J N l m 7 s 0 D W + y T 1 B M G u q l H t W J 1 C K a D H N u v f U A 2 T X T i d J 8 / 3 E i T 6 V V m o l Y H L / 0 i z / E 0 D b A v / w X / 8 r s M t e o N R 4 B l R 6 q x M 5 P L 1 U s r x I q X S w k l m B b W U e j n a d H K t H P V P m s 1 n f p / b J z O n 4 l Q U g / q x G U y g y 8 e 1 O I O C c Q d U w g 7 I i T f t F C d k L I l u M o 3 v L C 0 0 x R c X z w J p z w J 4 9 f M m L q + t q k Z a 4 9 5 V X h q + I Z x T f q n q R x m r h A A E w e B p T G L D L N 7 + e x B a t V e O 0 j M + 7 y V J p 8 f 5 w I W K n z 8 j p 9 x M + F T H V F I O F H g B 5 O u 6 i k 7 + f N 9 z 5 O V E d o j z E 2 s p X p l f c 8 / f q 1 D d x / n x e x G U F 7 m D H b l v 4 8 v Z J E 1 1 U V 5 T K c 8 k z l c h k 3 b t z E 2 + + 8 g / W N D U x O T S I e t / Y 9 H u / I 8 r z K w x i K R 2 o a x Y s 6 l D d r s N M a q 5 k / w x i 9 a J R X h v c 4 u q y T r T D W q B Y r O P v N G X 6 w h z q 9 X T G v 7 R h J R 2 p O f p c L r X b J t G U + L h u k 7 5 H X k / L N z E 6 j X K n h + h c 3 E U + m 6 I m c x g q r X r D W V Z d Z 3 p w e + B c C N A g D 5 D e 2 a Q i m k W Y s 0 3 P 5 M b R r 4 z c X y v U o K g 1 S t i F j q G 6 I 1 s + N s C u A y R C j K p 6 j g 7 + p 9 l U O e l O P 3 Q 8 / f y d B j z m o 9 M x c j O a j w n P a 8 W / 3 I A 0 w H x U l Z R r Z H t w h G 0 K M J Z s 5 B v 0 Z c W g n u r U + A / s E P 6 / N z o 6 v z p Z x y O 9 s w t 4 O w + 2 q 8 r s C y N U d y D f U b 8 J u 7 l X a d d T Q K d 6 U d 9 z f N V e r d v O r V V P x E a I n 0 t 9 H S b / b Q 7 9 B c l s b I p w M m 1 h T 5 6 h 9 q L J 3 N a l t Q 3 z Z h f n L M / t i Q 6 V 0 r K 1 + F K s + q w h M i p U 0 c a s G l + v r 6 7 h 9 + 6 7 Z L E A b q s 0 v L J j N A F R 5 r t W 8 a r s s w / u 8 y j 5 A U S n U j p S W X B u l V b z a Q s a 6 e L p G A p Y s + 3 G A 0 l z U 9 s 0 8 v U o X 8 1 d m C M A R g / Q a A e L A 4 t e S G A 5 V I 6 g e f R H U K x X G X o e T C G M R q J S M 0 M B p x 4 U q 3 3 / r X h q T 0 4 u 0 o A 5 a y D r p x w B e d w c j d 4 b v b Z C y 9 h l I A 4 W N C u L e B V T u Z x H n E 7 Y K Q / O 2 H e 4 a L X C V s U u L w K H y u B m k y 3 M 4 G c j v p 2 h S j r G C q J 6 P H B W V z h B e x h 4 9 R 8 a k 4 P V u J S / G I s V 7 8 N 4 G 3 + u h U n f R y n T g c t K 7 + b y o F U s E N s + 9 0 z Z J h m C K w H 6 M B O M B l L b p W W u M X z x t T K a 8 5 j p o a U y L o B L A N K W h k O K Y 4 X s o A q 6 W j 6 g z k j r x 9 q i 4 3 t B h m j b g d R G Y 5 A o V q y m u k + T X a J h 4 H M F z d Y R n 3 X D Z d O z K k G o F c c b E l w L f + P 1 P K w L T e A f C F n V O G 6 7 d v X v P b N M Z T 8 R x a n k Z Z 0 6 f M m B S U a y S E d K L / d f r e Z O H l 2 T t 0 w 2 U 8 z W 0 q y 1 a R r v Z A U K 7 Y o z l k 6 3 H Z 1 a K W 4 w N o o u k G V Z A 7 g g G S L j I 4 W 1 u h G I h L L w 0 j V P f T M E 3 3 U e / 6 s P d 9 x 4 8 j K 2 O E 8 V V S l a c X T q D V r 3 A Q L 6 E s L c J m 6 t E Y B V I 6 4 o c X C 1 w t I 7 T G 3 a Z F b 3 Z z F 3 M z F 3 E 1 p 1 1 d K t t D H n R n H Q v y T k C u 0 c g B m n p X C E z e b r 1 c e b Y Z S b 9 U R e l Y g G V v G K q g q F C 4 + q K s R R 2 C r j 9 4 w 2 e + z w W r 0 x h e n E B i y + c N g a m 0 2 1 g 4 l I C y d N W j V 9 s U U t I H i / y A B P n A y b u 2 V Z K v F Q 3 w J E h m 4 s O c D Z l N Z 3 8 a M O F l c I T F J l 6 d + H 7 i x y 3 L r / X i 5 W r h 8 d c t L S 8 T c B M R D i u 1 s p m S S l T R v 5 + G z 1 b y R T W 7 u 8 v u F d l c o K s 1 T E i M C l m M m B q t Z H J Z A z N 0 2 P t q P H a a 6 + a D a a 1 2 F B 6 I O 8 k Q D 3 P Y J I Y D 6 X q 4 E 7 R i 2 6 z x Q s f J n 0 K I 1 s n p 9 + 3 m 9 5 0 a G g o R 5 e B t 6 z l W P R I n q u u x X N N t / E S Y X q f N q 1 7 J 6 1 M n x 2 1 i u Z O K v D R O i Z m Y 6 g U c q Q Y H g a b D R O M P 0 4 0 H 1 W u V 7 B B K n D m / A w c D D N s B u j j m y V K j 6 t u T 7 3 o b M E m S q I 6 z g I W v q c M m c c U / X Y a T Y R m R Q P 5 n e k C t P I 1 u T C F d p F e p d R F j x 5 M W 7 d o E r R R r K O 0 T i p S p a e y 0 V O F Z x H w 1 Y 2 V t n b z A H Z u Z Z C / q z 2 F S Y 9 T X X 6 f s l Q 9 t B p 1 + J I 0 J J O B Z 1 I A j 9 9 t W o A N m k 5 U s v T G c V r m 3 e b 7 + j q N / z z B N a C n 2 q o 6 E P d Z q 6 a P E r E A V 8 C B t c + 3 4 X U l 4 f D 1 j E E Z v 9 + s 7 W q R O m s i O a F a Q w e 2 b u y g c I 8 e n f H g 9 K t B B H 2 M m 3 Z p o E Q e S V M d 4 + 2 B r N j 0 6 U R g U k p c c V O 5 X M I H H 3 x k i m C 1 j a e 2 r v E z b t X e u L q 3 2 I q S P b s f f o 7 F 3 m l 0 s f V F z l i M 1 P k Q u b Z l i X x U j u G + J I S q x l X k K k B J Z O h E P 9 a K D t z d o X L t t M i F m / C F n a i T V t 2 + l o f f w 1 j A Q 6 p U o R J X g 8 g w O D Y J j M v T h u t X t 3 q m I u A 4 0 c V u k y p t b G w i k Y i a 4 N t p o 7 U C A 3 C T c h a M r N 3 Y 9 b c A R p V G K B 7 i / 0 k B n X F T h G u 2 o w l S y a f 4 e c Z H g a S 1 n Y 2 b l q 9 R I r 3 q t h i U M y B v t 0 j T f G Z / p G 6 X 9 C c Y h T 8 + w s J k C u E c / e 0 t o r k W x K D n Z Z x J w G 3 w / e 4 g 6 u 0 t T J 7 R Z g U h s 7 u 6 b r 5 9 6 4 O e V h S z L F y Z R W j e T l q b w P b t n B m L g 6 K k k T a s U 0 Y w U 7 N S 7 U e J p h e i c z 5 0 B y 1 s X S 0 T M N Z C U V k F x c u 0 B G g 2 6 0 S q H b f f f Y A q r 2 e n Q + 9 6 P o h Y Z I p j + y h N 1 N i 5 O O a 6 f 5 b 4 S a V E V t z U N j t u f P z R p + b v K 1 c u m b 2 h 1 J d P G w F o C x v p y / P u l f a L 7 d 6 n N 0 b l F X q d 6 Z 5 Z n i H p k q s r f B h n + c Y i i 3 g 7 S 9 U l u B q N P u K k h t o u a u P z D Q S H M S p k A 5 F T d u w 4 J j G 8 c x + 2 V h M L L 0 + a r U 2 2 b m b R r z s x c c F n l m v c e 2 e H 4 V o H 5 7 6 1 / N D 6 H h R Z L K V N / 9 X v / D 6 + 9 f 0 r Z n I v H p o 2 o N G c k u a S t L p W c 0 t 6 T r Z T l l T r k n b e o + V 1 d j D 3 h t d U I 2 i O r Z N x w N 4 i w H t d x h R O s w i y X q 2 g b 1 P t W s v s l F 7 a q p o E h d Y w B c J x + A J a D + V G b C a B 9 9 M N / M N / c R O V l j Y 0 s D E O s + H / 8 i d T p L N z X 6 q F 1 n E i x b v / 4 S o G d R 8 S y 2 6 k T h 3 d M 1 z Y K N P L r B S d O B X v E 4 R 7 n l v x r 2 y W M o Y 7 t 7 c R 7 w Z 4 f Y u I L / g R m 4 + j k R n i 3 / v / 3 s R O p Y U a a a b P Y c N v X Q n g z / 1 J e g k C 8 T g R 5 X s W M E m 6 S k D w 2 m 7 t 7 O D 2 r T t I p z P 0 T B e w u L R o a j i 9 u z t r a C H j V 0 0 c / 8 v f / h t v j t p + u M J d U 5 / X 7 N i x X r Y h F R q Z i 7 F f Z C f s / S 6 y 1 1 f g L x F x d N X F r R 0 4 u 0 G + 0 E K d A O t F J u A r b c H V d F F x a z j 1 t S V S D H q C S p 2 f D S G f 3 q A X 8 K B b c t L V Z 6 g M A 5 T J 1 3 U r b D E u q r c Z L 7 W N 9 R y M h q b h 4 e b m G u K R M A Y l O 4 r 5 P D 1 d 1 j S J L G / U T a / 1 J u M k l f u Y T b V p T x U b l T b K 8 D i o E E P S 1 B z p y W A S Q T + 9 n M t L M M k L J b B z P 4 N h h 0 D o O H h 8 D L X 5 P X a 7 B 2 F a 5 X i C X p S P t Y l Y t z V E d i O P e / d X 8 a N 0 3 6 S x O 4 w 9 N L 3 z t / 7 S F Z N 9 / I M Q W e b I Z A j l b A 2 N X O 9 h M 9 C D I g P u o 6 f y u 4 f 0 l g 7 k m w 4 z O V z v N B l 8 k f r S / I Q D V S R S N n T a F d N k M z k z g f w 2 a T g 9 8 v / 9 k 2 0 U G p p I p b L z 5 H 7 5 9 R l c O a X u s c f L s 9 A 8 i T y j 4 i Y l I z b J P F Z X 1 8 2 O h B f O n z d t m B U v q U X a 8 5 z J e 5 z Y r r / z y W h Q j i G 0 y A E N x t G i F 5 o K D Q 6 B S b G M F p D t 3 C w j H l t G p b r J k 1 Y q 3 E 2 F C q J R L w M B g q H c Q c i b 4 v t b p B F V u A N W r 7 V B f 0 T L K S / G i 8 z v 9 v l D Z B p W e n w s Z r D p 1 c x q 3 0 6 L d K + G a r 2 K a 1 v X 8 M a F 7 5 m C 2 S g B 2 2 X g q v e K T m o d U Z d K X 2 w + I A 3 x o 8 7 Y Q / 3 Q I 8 E J x l o q I + o g m C R N G 3 Y Y j z R g c x J w p D 5 D 0 k C 1 R V M S w B f w w U P Q q w J B c 3 A 1 K v C 9 j 9 Y w O X 0 G 5 e o a m j 3 S 4 d A U 3 q G h + S e f 3 t 8 9 W i D m t u M f v 0 a L S m o y o D d R S j d 5 O s I Y M k T F / / k p h H b U 3 7 5 W h z v c x / L X 5 h 4 Z s y e J 1 Z D G q q Z X t b s M T r m Z R n e T 1 N c X R 5 O U / 8 / + P 6 6 h v Y 8 v / s O / e B a / 8 t L T b V B + U p H X 1 f J 2 Z f K u X b u O 7 e 0 d f O 1 r r 2 B 2 d s a s f d N Y H l d u 9 l U Q x 2 / 8 x b / 6 5 q D l R I E 0 i F h C 3 N a C m q Q 0 S q Q A x Y Y B U T l d Q + Z O E b 2 y z 1 y E e j O D 2 R c j S C 6 H 4 Y k q H a u W y g H Y B 9 p p z o 8 2 K c V g 1 D F B u v b k t S i w V i F Z w b b T 2 8 f 0 Z V q j q N L R j F U m + E p 4 A H / S h k D K i f A U g 9 E o F T 3 i w c D R Q 6 1 N h a p u I H G a 7 4 v S 2 s 7 y c 1 P K N B E g o y 7 e 3 s j i H 7 9 X w n / 9 R Q H v Z g b 4 t N D F t 2 j N R 3 Y e l 2 u A Y n G b 5 L C B 4 H I f z m S N s Q k w s z y P + H T C J E W 0 w b U 2 h p P 1 F 8 g K 2 w X T Z a l n K + L 8 d 0 5 h O D l H i l d B L t P C T 9 P a R d A S H z 3 i n 1 r i e f N e b s v l i J i 6 x s J G y b S Z d n m 1 S I 5 B u + Y c v o Q o S a H G o e 2 C w x i Z M A 3 E S e M K x T m q T R Q 9 G z 9 W + z F 1 T r r 3 8 Q P U 8 z 3 8 L N t G Y x + g f v l y A q e m S A 2 1 q p q G 6 7 j p j a c V f Z c 8 k x I S m U z W 1 O j p 7 1 O n l k 0 G z 9 S B m q 1 t v l p x 0 3 6 x v f 8 v 3 y Y B m i f N q m C k 7 B l P e j S Q S 6 Z 1 G 6 h 0 q G 8 m Z L X 5 s T f M C C X u g i 9 I W r Q v O 1 d M k 7 L d s 6 N B y 3 f q G w w q + b o G Z G x J V T a i O Z / 0 z Q r v P Y i f H i E y 8 e Q U s k S 1 f D U q 5 8 2 b t 3 H t i 6 v 4 E 3 / m G 0 i m E r R m 1 p J 1 y f / r 7 T r + y b / c W 2 z o Y R z w 3 / 6 p C y Z D 1 H V l M G n 6 m 9 v 4 b n V A V V W 5 l a F S S u M o 0 R 5 Y 5 X s D g n a I 6 b M T e E B F 1 v b T O x / f Q I 5 0 K X p m A T 5 6 U V u v g S s v T h j g q J J c u 5 9 X M g 2 U V l X q Z O c 4 + T i m H R o J h 1 n 5 2 n P 6 z f x c j 5 Y r 4 R 2 h z j F W F + U n 7 Q k l U T X + g 4 8 3 M W y 5 M X 0 p + M w 9 I s a y d X u L V J j G J O b G j W y O 3 t / H 4 3 F A b T z s h X X S Q x n I A I + 3 a z K D u p Y C h H o V + r S n m K Y r R g Q p l T + 6 F O b 9 k w G g z y t 2 E u V 7 8 G C F 1 / S W a c g z O z u L u b l Z T E 5 O P k y T a + O 1 4 / p O P M / i + J / / 6 m + / G Q j G k M 6 v w B P o I p B 0 I D T l R V K d T c 8 n M H t p k v d x e q M I o j M h x l k B U 9 s 2 l n q p g c 3 P 8 6 R Y U 3 A E W 6 Z p p s n M a D A 0 H r z p b 1 U k V 0 s l O A d x 0 + N A E 7 s n k f F E X r P a w M r 6 C l 7 6 2 g U T t N r 2 h R L 3 0 z 2 8 e 3 t v r d J s 2 I U 3 w l q + E I E n 1 T a 7 l l s e U u W 6 W s 7 h 4 s 3 a E + k o U Z J k / f o 6 + p 0 e x y E O J e w q j C 2 v X E l g O u F D q N F C 0 u + h E q S Q v Z U z X Y l M e t r r h i v K M V q I Y c Q P q c u r e 0 g a 2 Y p i + 9 Y O 2 q Q 5 p n U k g Z e r 8 n 5 g J 8 V m X M i Y R z 0 O j z k c I / p + M m w C t o k u 6 X R 8 5 n D 5 0 p N E a 6 Q q p L M b n 2 V Q p y d 3 e w g Y g j p k 7 y P Q c 2 K U 3 0 b M 5 c N E 4 h R G f Y 9 p f Y Y B z w k R O I b 0 i n 0 f X E S c 3 6 / z d S I Y 1 n 7 G D t S 2 W y i v M x 5 T f 8 E n e D O B S h 7 K 7 b b 2 x 5 W H 2 t l J m 5 s 8 k 9 8 f 4 D W 3 L u 7 4 / q s k j r / 5 V / 7 2 m 5 n C C s 6 8 s Y T F y 7 P G c y g 5 o U S C K N D j X K 8 2 2 d r 8 j P T I N 4 l 6 d 9 0 0 y X x s n R c H s 5 a p m b m a 2 O z J L a w G v V Q p k y J s 4 s K L i 4 Z W O u x W J 1 N p o Q D 1 9 s 2 9 o t 4 4 A f T L L x A w 7 S B c k S 5 8 U W v n C N E + 3 V v t m I 8 / L 3 m o b p U W 0 t 1 H g u C Q j m i r G Z X 9 K B P o V U w 2 o q 8 r t 0 0 5 T 5 e 8 v 9 K x c Q x s j B F s j C E Z X 0 U c S M 6 p p o 5 K M 1 T y Z A C P P W I W C I 4 a B E e N 3 r X c Q i 9 b Q j V T R C N L K u y y P 2 K s D o o 7 4 E b 6 V t 4 U r y Y X D 2 f 8 5 H n 3 n 1 e v 3 z Y V 8 O W t C t a v b q G 0 3 k G / q m R R i x T b Z j Z z c D h c C I T i j F 0 5 f j S C I 7 e W w 5 R R L e e Q P O O i M R o g O u c m H S f F T d j g C 7 v 5 v i E c 7 h E 9 1 4 g x c R e D l n Z D S a K 8 U U E j 3 z K x 6 F F 9 1 6 V L Y 3 3 S v R I i y W Q C K T I O e a p M J m e q y g N B g k r W g + f z V a k y H 4 v j r / 2 5 3 3 w z / u o 8 I l G e h J m Y 1 E n r h H f f c Y z U i j V 6 p r J x / 7 Z Q n c H y v E m P P 0 4 E 0 u 3 7 2 x h 0 H I j N H 1 9 6 d F A E K H V C e r C 6 D n 8 o h X D A Z W I d 7 T g u T + N z 2 3 F 5 w Y 3 v X v L i j f N e / O A F P 4 L t D p w 9 t f Y q I z m f R N t W o H f Q p t I D f k Y L D o 8 + Q S 0 z 2 b x a o A c c Y P H V a R M D S p R 2 b h A w 2 Z r V B l r b x / R L W r 5 O z 6 L i 1 L h V Z 2 d 1 z x X M 5 Z l p Z X m c 8 s Z x e n y 7 p 0 M F 5 T F 7 + v T Y f J 1 H 0 y W V s 5 M + e h w p G p u O W d 7 i j 3 B M j 6 E 7 K q 1 S 9 1 h 5 z o P G T p M J S u i o O U u J N D x z q 4 L 6 D g G 1 0 z b v l c M J T D P c s / U w a N L v K M H T J c g I P F e 0 g c h C C B 7 S r 2 G j B L c 9 i q G j i + k z k y Z x I 6 / 9 8 J 7 j 7 6 Z h 0 f I O N W 7 R 8 Z S 3 + B n S t N T C J L 0 b Y y H v o 1 M u Y 9 F x G M b C 2 F I e S p U w 6 m y k x y U y G C U r t F l E K G h 5 f b 3 X M J 4 n K e S u y A P q Z i 2 b 1 8 4 d f d 5 I 9 q l D 1 t 8 M P w Z a 2 7 V 3 f C f 9 7 p O I 4 9 / 5 H / / N N x v F K r K 0 3 O G A E 1 U q j p T i c b / R r L S w 9 h G t C a + Q b 2 K I 2 Y u k e y c E R 6 3 E Y B 1 R x h Z N o z g n k f G g a j e G 7 W y V 1 v U i f Z M T 6 W o c L S p G l L H S d C y M 6 W g U p 1 J x x E l l W k V S E E y g U a 1 i 6 v S E m R B W F l A e 6 r j 5 E 8 V B 6 1 c J + J Y L 8 V k v I t N 7 X j T A M d F N d X X q 4 6 4 x a h T U G 9 C N 7 T u r R s E f Z y B 0 / G o t r a b 6 W k M W S n G 8 p 3 2 0 7 E E z I V w o F T H q U B l a A R S 2 0 g j G e a w H M o W 6 8 O 0 6 v V q d C n c g h a 5 S p / T N I n a u V 1 D b Y a z Y t v q 3 2 3 w N 0 4 M j N q c + H F Q 0 r X u r E S x U q u 3 1 u 4 i l Z k y X o o U r 8 6 a / R 6 H h w v x i k P S 8 g F 7 J b d Z H B R N + c / z H i X p O m G 6 2 9 F z y 7 t J V i 2 Y f L f o u A U o 3 P d Z 5 C V g S z T v W q j U D M G 0 a o C S F v N R B p Z c d E y g E n D 3 w j A F k r a f q 7 9 6 0 s 7 w m k Z U T G L 9 X t / F j 6 z s s E I 4 B O Z a n B Z v j b / 7 2 X 3 t z U H X A 1 q z C M x E z S + A f F w s q r b z y 6 R a 8 z h h C 8 w r a J 5 / q R 7 2 M P a q 8 4 K 1 G B d F p c v D H / d i u 6 P s V y N 6 5 c w f T E w G c P s f B D g K J c J 1 0 s w + P a w A / r b / b r Y 0 G S G e 8 X T R p 7 e 2 9 I K l a B R O n U o Y i W k A 6 / v e 0 h K H 4 Y E C a 2 M H 8 C z O 7 z 1 q i U 9 T N e J / d m y f o x M 7 q h s l w i i b F Z k 8 e 1 + i c 5 I U E Q h s V K 5 A K I z 7 t Q m 5 1 C x 7 n J H b u b a K a r 9 C T 2 U m f e O x 8 r z 7 T Z V D f q 3 o w d L V N P K u L n 1 3 N Y e d m B a M 2 / y Z l S 5 3 1 I H r G R p D H E J 3 3 M e Y M Y O 1 z H m c j Q a B 5 0 e a 1 h o + G y c b j t f U x / y L H Z 3 f B p z x x g H F S i p S 8 U i i g X / b C T Z 0 Q u 3 i c 6 N j U L c v P G N M V s M 7 r c a L 3 j 4 E 1 B m s 4 E j X X O Z 3 J m G T U 3 J y W 1 j t N 5 6 v 9 g J b y C w i a o D f A I W C 0 d a h A o 8 / p p n V 0 t b p u d V R p V O X 9 r N d a U B N V l T 3 p t 1 S h Y U C 4 C z K V p V k A s z z Y f o C N 7 3 X s x 4 n j P / n P / g 9 v p u 9 n l Y r D 4 r n w Y z 2 N w L T + + Q 5 c w x T g r 2 C O n u l p R c m J c q 4 I 5 1 B V 5 A z o J 0 K P P U C J B q 3 R a O L W r T s 4 f W k a Y V p 5 D z m 6 P i U F H 5 H C q F B T R b K i C 3 Y G 0 o V b P f i 9 c b g m b e j 5 w j Q A s o z W 9 x 0 n W o J R 3 G j C H R o g t m 8 v 4 e N E 5 x K Z C G P Q G J l q j G 6 1 S 0 r k p D L t x Q o n E Z 2 D n J G q w + X p K k X S 0 y G 9 m X e G x q e F 0 k b d J H 8 0 R + e l V y / v l N E q a J + r N v K r F b R z V q 1 b d N m O B c b B g S i 9 k U u V / S r L 8 p m l 9 7 1 S C L V y B v Z g H f H l o L m W P s c k H M G u t R s k j 1 e H r C q R a t s G F U k E Y 3 5 T 9 N y s d v i e y I n O y X z H E 8 C 0 X / S d D 8 F C h d V j z V N J 8 e f m Z u C h p z J V E 7 v v k a I L B A K F 6 g C V N R Q 4 d C 8 Q F Y s l U 3 m h l P z a 2 h r u 3 3 u A 1 d U 1 c 9 N z q 2 v r y O U K y N N Y 1 A g 0 f c 4 A i B 5 b 2 4 9 a 4 L S A q j B j D F i L K g 7 M 8 Q p X + 0 E n G Y + N 6 W 1 + / 8 M 1 1 L N d n P / + / G M t U W G r i N J 9 K v i o g l N f n z X z I 8 8 i 2 l N o / f M c H M M Q 6 U Y b k / Q g x 4 m s g g Z Y g / T W T 3 6 G H / z K q 6 Q p V r 8 + K + 2 t 1 I S q n h W Q W / M t f V q u t d / v I h K e R c + R w 8 T l O X R G L r P J w O M k t 1 5 E / k 4 P v m Q b S y 8 v 7 j 7 7 Z M l 8 U a T y h e l J 3 K S B t P 4 c W 0 9 U X u f 4 0 p 3 H i S 6 u J q t V r j V q + d E f N e C 0 B + H x B l E p b x F Y b S S S 8 2 g 2 8 r T g v F 6 O v q n V m z y 9 l 6 j Q q M j I 9 F t a S b C D b h 2 Y u h Q y m 0 D o + N a u r Q H V J N y p J q b P 7 Y 1 / h W B q d + 2 Y D F t T E t t 3 M q h t q G M u P d m l L 9 8 i 7 D i R 4 s q D S O m v X f v C K P E v / d I P T Q o 9 y H h K t E + 6 I G U X k H S / v r 5 B c O T M F q I C o J 6 z l J 5 G l Q r u 8 3 v h Z 3 w W 5 E 3 1 g Q K P f q d e b 6 J O 8 G k 5 y x i o 8 p R K k o h m B g J B x p c h h M N h k 8 b X e w R q y + g I O L p Z 3 k q v K R M 9 B r 0 B 1 I N P V 9 D O u 5 A k V d D i v 6 N E W 7 K U 1 g e M m 1 x Y e k N 7 5 j 6 b s o y l 1 W j h w b t p u J 1 h + K c 6 m L 3 w K M U a i w Z B 7 v o n P / k p T z C I 1 7 7 1 I g P h g U W V T F h v 7 a i u E y S T Z 0 Q T t F b q 1 g f Y / r S K k H c B v V A R w 4 k Z n I p b S n K c b F z b w a A W Q n C u j e S C + g 6 e T H S h 1 S e v c K d s + l q c + f o F b D G u 0 i r a L y P m e 7 u k I I z t 7 r + / w d 9 w c D y K 9 I x e T E y e R b W 1 S i W f N j 0 s z H j s W s m x 6 P P 3 f 6 Z 1 W u o J M c D E 8 t 6 1 z Z E m V j f c H H s t f 9 / b R I A / h 4 2 y A 6 c S 1 r I Y V W l k r n f M M o 4 L 3 z v z W A b z r D I G i q 7 1 / f s P D B P R 7 / z w h 9 8 n E O i p j V I 7 C A Z r I a I A p U W I A p T + t u a t 3 O Z e C Q 7 t L S U F V 9 p d Q H R q P y 1 S W n m U c Z w l Y B k Q 8 7 s a p I b 6 7 b G n 0 + + I V u o 7 t H O i R 9 / L G C 8 U C m F 6 e o r h g x 0 d H q + A Z L Y v 3 V 3 0 q P F 3 / J 2 / / b 9 5 c + 3 j b d N 5 x 8 v r r 5 T 5 Q a k X 6 S F u l 8 3 W L u F Z G w P 2 L 6 c o E n m Y d q 1 N H h 9 D o 9 h G v V I 2 g f h B u i D v t H J v 1 f D q 7 / / S G w R I z O p 7 h z i 0 R Y 1 V G G t l + w S w 8 Q 6 F X n f Q K G K z 2 E d 1 1 M P k F L 2 h e y / Y P E q 2 b q V N t U O v 3 U R k 6 u T V C G Y g G e s E p / y k Z F 5 s f r a J 6 G Q C z U o d 3 v D x a f A n i f l e K o L u i 5 t V K t 4 A r / 7 p K / B H 3 G g X R 7 x e B I l W P 8 s y H j h W s Y C V 9 7 c 4 I l H Y G F t O n k s 8 j J M k e n 9 + J W d W F M R m 9 m i 3 h r / d t 6 O h W I o E x E V q b Z a S 1 L w o 5 4 u I k B 3 s X x X 8 8 5 I x t U q n 0 6 R t R Q O M h Y V 5 k 5 w Q M A Q E g U 7 U f 2 c n g 5 s 3 b x r Q q T p 9 e n o a M z P T m J q a M J 2 R l I b X / l J q 4 y y P I 4 A p 6 T G + y e O p C F c 9 T O S F o g S F d p + P x a L W L R p D k K 9 b y 0 Y c p q y s R Q + o y v g C q a L K p X Z 4 U 8 F B P s 8 x 5 O s 6 T n W 1 d f y 9 v / O 3 3 y x t E J U D B e L k 1 P s G f S z b d 9 I c Z V m 5 E e n B 1 K G L 9 0 x C 3 R a l 0 W p X e J o Y N Q M o 7 p Q Y R 4 z M 2 q W x K 9 b 7 V M l 9 9 9 4 d J K Y C p k p D b c 4 0 O a v t N n W v e j U t 3 x D I 5 I 4 F K z p n o + T F d c Y e D L y n G S f w u j x B h q g X y o z T w y h k N x G b o j I q w H k K U W Z O f S T c b i 8 6 v A g H t w Z 6 V i l s l I 2 1 n D y d R C V T R a d C G h I Z I p Q 4 b A A l m Q e 8 0 E 0 a h 2 E B y 6 / N m P m y / a L 0 d 5 3 0 d N A i 1 Y l r K c v e 6 y H P C N q j u 9 C y I e S z I T o V Q a t d x b A W M P d P U / p 0 U p G n U R Z u b W 3 D U D j N T w k c 4 w z f 2 J t I g V U 1 o 3 T / 2 b N n T d n S 9 P S k 8 R Q C i p Z 8 W C C U V 3 I a M O r x + G 8 B 5 O G N f y t G 0 2 c E O h X n q n e F t s 2 Z n J x A I h E 3 Q I t G I w S i G J l V O i V v q W 7 A O k 7 N n y n p 0 V Y y R Z P T f / f v / o d v m p 0 0 b A P E Z x Q H H N Y 6 r f 1 R 8 0 m 1 j T o K c M 8 k v B 4 j 0 g v 7 I A h 3 t A d X g D F Q N 4 g W P U p u L Y v 8 V g 5 5 x j S V d I 2 x W 4 n e r I t M M Y u J u R D c 2 u H c p j 1 f 1 a 6 y b t L h H l l i Q m m / 6 E L o u 7 x D L y o M 6 G s O c m J N m / C 3 j 9 I H k 9 J O M R B n v G b v R V H M Z q h M 4 T 1 w n 1 B W P l 0 z y u + P k o p o n u Z L i m i f k g / 6 z o l T C X 7 / J r y e G J z B n t l R / 6 B o L y d l K 1 v 0 L G e + N W v A c 5 S o f 2 I z R / 9 u b z 8 E p i a H J T r l a t t u w C X R 6 9 q m p 1 X Q P B p j q u O W d v D t t W w T n q f Y g k e U T 1 R L H u j u 3 f s E V 9 c U y 8 r L 6 B o q L l L C Q A k H U c J c N o c z Z 0 4 R T E u G h g l A u o m i a V G i H l t U z w L Q 2 I P r p s d 6 z g L b H t D 2 3 m v V E u q m 7 5 G n F F i 1 5 6 8 A r m O a 4 7 H p 9 6 e m p n j s Q 9 N E S D G + w G V W 7 G b X M y Z B o J 3 Y X U H b I + 2 h 1 E Q y f 7 8 F H z m 1 d h f 8 e Y q o W i 3 d o b n s Y u G F W T g D f d N j f d C 1 G a q m p I N p b c w g W c / d 2 7 g H 7 8 A H b d c Z i D E I t H E g C C V 5 K o G J w 7 D 7 z Z a I P j p 5 K q J H j q 4 X t U K G 1 j i M V p 9 W m Z 5 Q z V 6 a / G 4 t p h T A J f I w k e k g d l b W Y e 8 q M 5 a 3 P N V R C D x G N m 5 u o l 1 V 0 S + h H j 7 Z X N v j 5 M 5 m D f / 4 J x l 8 l O / g v / z p D h 6 U e 3 g x Z M f k 2 Y i Z b N 0 v Z i 7 t s z S c 9 g A m L / h M j 4 r j R F 6 p u F V G r 9 k j 7 Q t j Z F e r z w L N V N N k E E s N D 8 I e B f g c H v 5 P l L y 0 3 U C r x P f P a 4 7 o s K F p V l u o b L c R n j x Z j C 0 w C T D y U I q V t 7 f T 5 m / 1 k d B q B m X z 9 D t K O q y s r P C 2 x v h x A i + 8 c N l 4 F a t x i 8 c A Y g y c p 5 X 9 Q B t 7 t D F I x 4 D T e / T 6 m D 7 q N 3 U v T y b K K U + n Z S g G U B N L S d g 9 P d S z P V R 2 G q Z c Z k w B d r 5 I o 9 8 c Y u J M 3 B S 9 / j x F X X q y q / Q G I y e i V G J l G E O J A O L z Y f 5 e z N Q P 6 s I E U x 5 4 f H b c W b m P l H s Z 9 k q Q A T q B Z 2 v D 6 4 z C w / h P m T 5 B 6 i E y d k W l P P 1 h A 7 0 W 6 Z E z g T I D 2 W j S g 2 K f g S Z j K r U X W y 0 6 H l l M q Y F L L s S R W d t C v + F F b M 5 v U u Q n F b O B Q T d g 2 l R H J k 9 W B C z R 5 x q V h k m f j 5 V V B b c f v r + B f 3 a 3 j p 3 m g L H N A P W e D T + Y c m L x 8 u Q h S r p 5 c 4 s f i m H o L p s J 9 8 e J P q t d U M j i G B u 7 0 H V r 4 + 4 o z Z K T J L p G i t x D o U b W 0 K E i e e i Z O A Y O D 4 8 h 2 0 V u M w d / i P T q Q K Z X x 1 v f t C O 2 e D J d M Y m X 3 V S 1 V m Y r h t L k r o C 1 u r r K + 2 0 + l z X t x L L 0 k D F 6 i N d e + 9 p D M E n p d b 3 + I E Q g U s Z Q 3 m o P Z F p R Y X l C J T r 0 H i U 9 Y r G I o Y s P T Y z S q d N X Q u Z C a p P q e x 8 8 M G 1 5 t b W M T V k S W q q f t 4 g + q p m 9 1 l Q d b B 6 i 4 9 B N g F B r q 9 R y E q f O L G K z c Z c X u 4 x W x o H 2 n S m s f r a F c m 0 b r V H e 0 D + V 3 + w X e a m p M 1 O Y e z m C R n c T f u 8 U 0 l 8 U k X A 2 j Z c K + 4 a I 8 J a t a Z 3 U n n L q 2 D T H p I F r H 9 x d 5 A m i J e e i Z / v n K R 4 n K n f a u Z v G 3 X c 2 k f u i b z J 6 S g R l 7 h a w 9 j F p V u d R W l f t k k 5 6 I 2 h W V K m x J 5 q r a h c 4 l j Z 1 d T 3 Z H K H L a z U K z Z H / 2 0 e k S o S U g x R a b Q Y C j F V n I j R U z q H V z Z a X K D Q R g y 9 p h 9 c 2 i b V P 0 o e X 5 s u S 8 z u f R g Q q Z d X q J t v W N Q s 4 l c I + e / Y 0 q V a S V K + A b C Z r 6 N e F C x d M o s G i d + 6 H h u c P S n g 6 B j T 6 H X l M g U g A 1 k 2 / 7 / M p + x c 0 V F A x 3 N 7 R 8 I N R W t O p S w z e C Z 5 e 1 Y v s S s F M A G r 9 z N N Y 6 J O K 1 t u 4 H Q n Y 3 J 3 H F 9 V S d B x h B o d T p 8 K Y e Z 1 u f q G K W j W H I J a w 8 + E A K z 9 j 3 J X W T h u k M D i 8 Z 5 V o 7 O L L M x h 4 C n A x l t q 6 Q c + 7 u y H B V N h S i m 0 G + v s l P h u h l x l i + 2 Z 6 9 5 m T i Q C l C p C T J j R W P l l D Y 8 e J I S n o w F k 1 P Q z T 1 0 m B 1 h l b + u i 9 J 6 3 j H E t I R b S 0 m M X N v a 1 u c q s F G o o S R j Q K s W U n 3 A E b v b a 1 I c L j J E V 2 o m L b 9 m Y I l Q d q c G k 3 n 9 N N 7 c I G 9 h q 9 d 5 s 6 0 M E m x + d 2 z o X E 8 i R G f t V G e s 3 E 7 3 7 R a u z A E 6 Y n D o r l C R j D E j B G W a m 8 i U S M c c p p X L x 4 3 j R u u X T 5 I i 6 c P 2 c o l r y F A K X 3 6 r N / W D I G 1 / h 4 d S + A j b 2 X a N 9 e X 7 5 d 8 Z F 2 J R Y i 1 g x 5 f o h G t U Q U R h B k P H B c o 8 R n l c J m G Z 2 S A + E Z 5 2 O 5 v k T N W r R R 8 r V P 7 6 B a q f N 4 v L B 5 O s h u r C H o n U b Q P U O l Z H D b q c I e 7 n C w q W j 8 Z 0 3 + W q L j D 8 Z 8 p l L D P U o Q k F m z r k s D o + b 8 p a Y d f r 6 d Y 2 R E X q q 0 X W K E l s D I U z O L 8 r Q j u u I L x X / W / N f 4 g o 7 4 S p Z q y M C U c Z / H 7 c e g 0 z c b G h x g o Y + I v E o z 7 U O d x m H u 5 Z j p w O s M D F D K 7 y B 5 O o j 5 S w x 8 S T G 2 S x 0 0 y R h 0 r M o b / Y k p P w 1 R z 6 R q t 6 5 l 0 S l o Y p E X N t 4 i X Y 4 Q C g U e i 9 p R a 2 c S H S u V 7 0 C M K V H x b 4 V x Y j Q 0 z 7 M Z w h X l G N r V M k 3 N c 3 S + X f M 5 p 6 t q P H m K h q k 2 c G J 2 L k w d q a J Z 6 i I 6 s 1 f o r B i U h 3 F k c u t x I t o n 5 c z n 8 y a e m p q a x O L i g q F 2 o l I T q Z T x A m a J v E k 8 P D / 9 + S y A 7 X q x v / A L f + F N p W F l U V U y I + q l F 2 S 1 a v k W f J 6 E u W i e o C y u R a G e N p V 8 l J i d 5 W / W 6 O Y L W H h p 5 r H Z Q x 2 s u r o G Q g E s L y + R Z g D X C a y p 0 x H M X 0 n B P 9 X D w N V A t z y C u z + F w l r Z B N h a 4 O e w P 8 r x D Z W b D G D 7 / g Z G H T v C U 7 S K u 7 + t K v K Y 3 8 p q S X S u T Y K 4 W 6 F C h V v w R O 1 U L 2 0 2 o M 0 E 2 r T g 2 q 3 D K r b V Y 1 l 0 x X K 6 d b Y J z i B j L w + P n R 7 l O F F 6 2 2 N L m O 5 K E 6 f p r X m u m j S f W J o w W U e B M R F 0 4 V d f T u E v f 3 M G f + V b U / j T p w P o V g k E l X D 1 o m a P r s 6 g g L m X G H c y 9 h v Z B u Y Y 3 W Z n e 7 9 p f y 3 6 r r E 4 q I Q y O t r E o F X p M 4 4 N o V z I w B V y w G u P G G M k C i j R l I S S Q d 1 G G x u f b d J r b 6 J Z r c H n j a F e L p v e F 2 O 9 e B o w j R V R 6 W h 5 n V K p b B I Q 4 f D u J C o t 4 z g L J y / g c l n J g u d x 8 a H R 0 9 / 4 8 / / u m / a O t n 7 k o B Z G q K V 7 q J V L m D k 3 h f C 0 H z s P t m g d z p q t H 4 s b d b N I 0 O F + N B P 4 t J L f K G D n R s X 0 m I j M O 0 w W 7 U k i p d e A a 8 5 A E 2 9 K r d a b Z U x M x 6 l 4 P v h i d L 3 R H k o 5 e t T R F P p l N 6 r V A u J T h y e h B Z T 8 d o b B S w C h a V 4 k W j u J s n 4 h L f T b J 0 M a m O J 2 B Z 1 a H 6 l 5 0 g 2 7 x y i r N Z l M S 2 k a Q G o 1 s H o 3 q G q D 4 K E x 6 p M e J W a m k F / J I z B x d M Z L 7 Q V E 6 5 x 2 L / y T j I s i x 2 f G t K V O c a V i J u D 7 T X X 0 D S A Q D p o 5 o X a z g K W v z Z J q e s 1 x V b f r a J O l d o s 2 d I p D d H K k J v 0 g i u t F 9 J o D k 9 L W D o 3 q R V j e q P J + w D H 0 w s d 4 1 e e O o L r W I u 2 k b y r Q g 2 n 3 e 3 o F L S K s b F e R v l O D x x 4 1 c 0 Z a r m E X E + j 6 U M r m U c 2 T b j M G M o b g K W V c G 9 c l s K q 1 m v F S m q y 1 4 h T f Q 8 8 k L / Y 8 r + R 1 / K P / 4 s 0 3 l Q X T n r k 2 Z 4 e B Z w t 9 x k 9 g X K O 5 h 9 w 6 a U y r R 8 q j T a g H c I 2 S t I y a n 6 E F 2 3 X z T y v p + 5 p 0 9 J g 1 O L P n p 0 / 8 P b I A T g a G A 7 o o U Y S b V + 9 i Q e t 1 a L X 0 H S 4 f 6 S M B 0 h 9 V 0 S 5 T G X o + V O t Z e O O 0 c g T C f l F 3 J c U q + + d g V G l 9 E F C m t p H e r l t 2 o d d t I p K M w m l T q p 4 U m N b f o n 2 K P E S p l M A P E 1 Z d 2 D s e t M o k g M W y 6 Q N Y z 2 s D s 4 Y p u W q W m 6 h k K 8 j f 0 y p j + j N H 0 S R d l N 0 z c z K i d 2 Q H j X S H y t 6 B 9 o E S k P 3 h g F m m 0 a i R a l X o K 3 l u k 4 y B w s k Y G t k W 2 s U e j W I P f n 8 Y k Y m U A U 8 w G q Y x c p r q B q / f z / P x E R g 1 t P m + Q X u E Q C R M R L g Z S y V M 7 K d j c D i U O X O b v u 5 t g q 5 F Y + p 0 e A g s K r a f 3 x V o I H l x B s G 5 K C Y W / W b l g P p d O I Z h G u Y S g k k a m q d o q 6 b r q p u 8 l M k 8 a n M I M o N k K v k w R S 1 P Z Z g T 3 / c 8 i + P v / / 2 / 8 2 Y w E T A A 0 X K K Q J w x R r p h L I 3 N w Y t d J j / 2 d n H 2 j U V E S I 9 y G 2 n G L A v Y W V t H Q K X 6 v A C i J U 8 j j W K T H M R J i p J 6 Y j L i k P C 3 V F E u x b t + / R Y m p j j o Q Y J z 9 3 u 0 T E P 7 K p U L W d P y 2 e e Y w t b d N b P j 4 X 7 g 6 n f V S N 8 X I Q h T I a h f u F b c H g S U L q A v 4 k V m f Z u O J 0 R w a J 5 C m T C B a v f Y + Z H 8 a t E k B o q b F R T u V 1 H U L v h d A m 4 U x M q 1 e 3 B 2 + R u d G I Y N e p i 6 h 4 o K t O g C T r 0 x a 9 Z r a U I x f 6 e M 0 g o 9 g N d v l D k 8 G S V t V X W I H 2 X G c l 7 + t r r g V v J K d f c Q X 1 Y 7 A i d / k 1 6 Q w I j O k j p G A m Q S m h T P o K O 1 U 8 O e q Y R w + u i t t D 3 M S s F k 5 r R P r p k w 3 t o h / e 6 j k N 5 B I 2 d t J N 6 o V E 2 8 W G M o o J b Q e r + K f r X S O j I f 4 H h F k G u 7 M B G 2 c d x F o Q n g a a + h 7 + g F z T S F M q T 7 p d o k K e 7 R W / L W 5 c 1 z B A 3 W / J M S E l X + v t L n H n o k M 7 e z S / s E q O d d T H H s 7 u O H s v r 5 G l o 5 e Y I 2 1 D b c 7 u u b J v N S r l Z l A K 8 j S v e s N G o X n p C 1 c / z k U s p k A k 9 i Q R 5 8 v A b 1 A l x 4 L X r y R A e P Q 3 z f p F h 5 g V V H 9 Z O 3 f s r f H + H F r 5 0 1 w W u 3 O k R 9 m 0 a g 6 k a v o d i F F 5 y v d y v W B t V a x h 2 I B U 0 7 6 D s f 3 s O o 5 s P U l Z A x J s U m e T x j j Y n Q 0 P z W W P R Q D O P e h / f h H M b 5 f l r p A K n V 0 D q W X q e P z e s 7 / A 3 G G 1 7 F n t b n J G p M o 9 W r o j K B S e p a U 9 9 N G F I 5 A l R 8 c i X T / E b f Z R v S M 9 A 4 a b O 6 k T w w x 1 5 L 3 o 3 w I H w x W n 3 + X c 3 X s P V Z F Z 7 w C E u v z R g l 4 2 E Y r 9 Z t a D k 6 3 8 t Y s 0 L q m z g b M V n C o 0 T H v n 2 b I E r z e B x + N L u b u P S D i 6 i t a Y 1 Q G 6 k L R 9 P w 4 Y A e p G X 1 v j / Y X E Z l Z P f f 3 U E o E s f C 1 / f m 3 1 o c h 2 / / g / d 3 / 7 L k n T f f g H c f q H Q 8 o n m 6 q Y H L F 1 / c M O P 0 v e 9 9 m 9 c 2 Z G i f s m n P u x w J K C U m b v 5 o D d H Y P D p q E U a F k n X T m p 9 O p 4 7 I L A N D X t x a T v T Q Z d L P d h f p B a 1 n M K X J W W t r 0 O N E G w X Y y O k X X 4 s d K o t p V b V H k K o l + t Y E K X + 7 r 5 W s v J D 9 D s l U q 2 / a J 3 d o L W / n r i M W i m F x b g n 2 J i 0 Y Q 2 d t T g A 3 a d y 0 C 6 m 5 S U N 1 q j k 1 J t E 8 x q T p p 5 4 6 4 6 X X 2 o K j H 8 X M i 0 F E 6 Q k 0 C J s l h 6 m a G O 3 a B M 2 H V N p 2 T A e H 2 P j o B g P 1 S X j i L X o 3 N 4 + T V I i 0 i 4 y N d J J x W I w x 1 k L C G B V 5 P x 2 7 x u X + B x s I R 2 K k L i S D p E d a 3 d r I 8 B w b B H h I 6 5 J 4 i k R s q 0 q v 7 R w i P B s w S Q z F O A e N k 6 7 L v X c 2 C F I n F r 4 W P 3 L F 8 4 B j J C 8 X j P O c S N v V T + M o K T N + y 9 x g 3 K e q h G W n S W b o 9 0 r 3 G i K h B N T R B d B q A R D 3 j w j C Q 2 p j D N 2 1 f 3 3 H K P 6 l X z i 9 + + z J A C U R 5 V M J k l q M 3 b 5 9 x y z l + P 7 3 v 2 v q + j T H I + p 3 E o P 9 R y m H 0 u Y S W b 0 a O f m Q t C A w 3 U V o y o X k U h C R O Q 8 S W k 4 9 F T W 7 b C g r F J o k 3 y a Y T D a s 6 j B 9 6 b L r V F a 3 1 U b r K D q o c h c w k N 2 8 s 2 K W T B e 3 C m b / 3 c y D P J o Z N 2 k R a Q N p U S P X Z 5 z j o f X v o F Z o M / b Q I j v e t 2 p o k p L u 5 L K Y 9 k 7 B 1 l O P C A b b I Q c m z 0 c x f S 5 p l m 2 r A Y k u g O K g 2 G y I s V W d X o J U h z G i + l q o m a b x B P R a q p h w O g a I k B q p N 4 S q K H Q f p y W u V t r Y v r 6 B O A 3 M g L F f L d c m L a p T 8 T o c r D 4 N j B / z l 2 Z N G Z D A J G q p e / 0 d p n H p V X q k 0 i G a 4 S H p q M d U o H u i H D f S S 6 e f n p T D 5 I u 7 z f o p A y Y C 7 C j F S d / L k D p O m C o I 0 c S j R A Z E y 7 5 l F O R B j v N Q q v c b N n x w x x n H M h 7 S M Z f T Z d T L W r T X P H L 1 s T y 4 q L F / t 7 7 v o A h Q O V J f l T 9 N n t l b / t I f j P B P f 7 K 1 + 5 c l f / 0 H c x z v R 8 9 R 5 y z a J 5 e s 5 R E C l p J Q q g i 3 M n u a X D 3 e U D 8 P c q S H 0 r K K 1 Q 8 q c A b a O M P Y 6 S Q i l 6 3 Z / W q u S S B 0 G T 8 4 E e Q 1 n 7 l k 7 W g 4 F r 3 v x o / v 0 L O c J W 3 L 0 B L v 9 a / o t Q e m s 4 6 L h l d K p a 1 W l N U J R I P G k 0 k 5 R A N k x W 7 f v I O f / P h t / N q f + G U G x h M m p X 4 S U Z e e z N 2 i m b d x + 4 L 4 G 7 9 / D d t q / b w r / / F f O G t S 1 A + F o 3 P j r T u m r q + n z F a k h 5 m z K S u A 3 4 3 b n i S 5 2 2 U E I x G z f N 2 b Y v Q 1 p n J P I Y 1 y E + m r L R 6 O D b M v + / n 7 x 1 e x i 2 p W N 2 k Q G f 9 o D 9 3 w 1 O E l F x t f b M D V n Q d C a V N J I t m 5 S + p a D K H d z + D 8 t / c 8 z F j U + S l D o 7 m Q 6 B 9 l J 6 3 q j i + a G L m k N w u 7 z 1 o e 6 g f / 8 Q f G 4 + t z u t 5 v / e 9 e P z K O 0 r U V 7 V O 5 0 Y c f f m R K k r 7 9 7 W + a C V 1 l + n R 7 n u V I Q K 1 / v o F + L Y z E G T s i U 7 S s T y k q p V n / b I f W 3 A + b t 4 5 A Q q 7 a o i z 1 A i 1 g y W b o Y / R K H 6 F w C G 4 b b 7 t Z o T 6 V V m u g F H e M r Z E y e z 4 / r T f / F i C 1 I E x t f F U s + S u / + s t m h v 1 p g 9 Z b 7 9 z F q B n G X / v J A 9 P P e y z / / j c n 8 G u v J R F J q X m j 3 f R Z v / e z L R M z D i 8 s I E H P o n 2 a 9 v + U U t U S Z f m O F H 5 9 / q 4 F K n i 7 x k s 9 j S j G U j m S g z E c A j k s v k i K q 8 D u M V J e r 8 P l 8 B q r r y 6 2 i q d k p D R / p h K t 7 c 8 L G J U n S U N 7 Z k 2 V 4 t P c 7 Q L P 2 Y 2 u o 4 K p 5 S m e z a N 0 v N m 1 4 U H B i c t T v Y d G c L 9 k V r N o b f q M B z 3 1 D Y J 1 n y g Z s V + O A p N E 2 V u B S p X b i q W u X v 3 C V E u o a s L a x d B r r v X z K o f O S m B o V 3 g R 7 R 3 4 Y 8 9 o D a h A K m 5 t 9 z I Y t Y J o b L l Q X b e j s c 3 Y a z R F B R l i 4 C w i F A v A H w i b O S 1 D c 3 h r k 9 J p J e b v / u 6 / x p 3 b d / G T n 7 y F t f V 1 k 4 Q Y 1 8 Z p 0 L X Y S / 3 5 z F 5 P 5 b J 5 X U C z K M O T 5 f R r S 7 R + V D Q 1 m 9 g n z U o f h d t t 3 P r J K m 7 9 7 B 5 W P 0 z D 5 Q w g F p 1 G u L h F S j h A p u b g M e x p l F V P w O N D z 0 z u W s / p n 5 a h 6 x / / 5 v 9 0 f s 8 i S r k 7 B m F 0 h g L T 4 h P B J F E 2 T l U P d c a b y h j m b p b o e c p o I s d j b J q 2 2 w 5 S L l d U s 2 f W U h i V G w W 0 p i j J m A 5 Z P l s 2 z 4 3 F y / g y 7 N U 5 H R Y Z u n a J 1 L 9 d x M T p w / G X A L T / d p y Y j B 5 j M K / P Z 5 Z H q B B 1 a 2 v b V K L r u s t 7 j f X g e Z R D Z 5 a 7 X 4 T f S 5 r m 7 Z 2 Y 0 u w X e a E 7 b 6 9 j h / T E M Q q i 1 e J F c V c Q n h 8 i N M 9 L N 0 g b n + / u T + L e j 9 P Y u p r Z / S Q / S z B o 3 d U n n 3 x C r + T A 6 v 1 V U 2 7 y / r s f o k A A q e d A r 9 s z / Q D W 1 t d M E 4 7 / 4 X / 4 X V K / n + L T T z 8 z O 3 X U a 3 V j 0 Z 8 k 4 v k q + r X b H z 3 H h W U / 7 E H 1 o b a h 2 2 B s w 6 C + P 9 S O 5 G X Y e w F 4 h h 1 T + 6 d G J g w Z j F h z U j 7 C S c W 5 V l l S m 4 o r p d R u 9 A Z e f L M 8 X m W z Z p p e P o 2 k e U 1 0 R r M X r d W 5 J x F 5 J v X P C 0 x r o W M b 4 W Q c u S + q c P S 9 a J U I o r I P b f c m 7 O E 2 j z N H 8 F R g G 7 k V 5 q F 5 n w a D 9 F t A U w X I W P T T A t V R c F a v u 6 6 y m I 4 + 4 8 W n n 9 g d i 4 5 b 1 1 4 p c 2 V u T 5 1 e N k v e 1 9 c 3 T V n S O H F x U s P 5 h y 2 G 8 p k U M P + p f q / 0 Q M 3 / m 6 a C I Z Q I I U A v 8 r i M 3 X 5 R h m 7 t 2 i Z s 7 R B s g Z r p y 6 C C 2 / 0 x l K S 4 X S R w G 3 C N Q q h U s 7 j 0 C 4 v G S 8 n K y d W r 5 / X V q 9 f x z T d e N + U n v / c 7 P 8 K Z c 6 d x 5 q z F 6 + / d u 4 f 3 3 / / I e K f v f e + 7 q N E K b 2 V 3 T M n K r / 3 a n z L U Y J x i 1 X Y 3 y n x J b D y O Z r G F L r 1 Q v V L l e Z I + h N q Y e W n + I Y X x u B w m T S 7 R 8 b S K b R Q 3 K q Z X B L o R e t 0 0 z n 5 r G b W h h 5 R K u + U f B q 8 8 l l U 5 0 e N 9 D 1 p V 3 C u 4 0 E h 3 E U z E G B / c x 9 R L E f h s s e N p 4 q 6 k 7 2 a N Z x + 4 S j j 7 z S W j c E 8 r 3 U Y P z Z y V j m 9 3 6 8 i v 1 U m b v I x v g w h q 5 3 k j Z A g D F 4 r 3 K k j M T i K 7 k o G X M b C 1 / G T v N 7 W x 2 0 R Q / S a s v 3 t N a x s g L e c Y 1 A I I z Y 0 e 6 V H x L C I P J O C o i 1 G l W q W B / c z 0 6 t P K 3 D N n z j y k f q q c 0 N K K 5 0 k c v / 6 D X 3 8 z f S / L A c y b G X y X P U w L U I O d F K O 6 T a e f K Z m l G 1 q Z e N w 8 k 2 i i s n W Z W 0 0 4 E S G N 6 G D 5 1 Q W z u O 4 o m q O s m z / q M j 3 z H L u 9 8 3 x R W k x a H q X M N e e g F k 7 Z L C n O 0 o J p A b W y s m o A J b f / 3 r s f m M 2 M 1 W X 0 j W 9 9 A 7 P z s 6 b G T 5 x 7 c m I C f n 7 e S c / T 5 c U u r z C G C 0 Y I K q C W a Z J m W g o S T J J C 1 Q c I z 7 g Q T Q Q J D v o Z 3 v a f n g y N 9 q B K z E y a 3 d 3 z 6 T Q C 3 i l k 1 z I I x h h r 2 D x w 0 2 K P r 6 m M k r x U F 1 V D q 6 z a P o G q A 7 t / Q I 8 4 w u a t b Q y b A V Q L s r Z 9 x l V H L y f X b 6 v O r 7 y u K Q l g + l I U n g O L C U 8 q G k t t C e r z p u i d R m j W a 4 g v e h G d j v L Y 6 a V t m n L g t e W 1 0 j x a Z a e M 1 M I U G o W 6 6 b O n J f 3 d W g + V j Q Z 6 p S Y 6 p Z Y B U j 3 b Y p w M K r Y P / S Y 9 9 K h q l o 0 8 T S x 7 l G g 8 d N O S D h U O K E Y u F E u m l 4 T 0 U G l 0 X U M r b p Z O W p 9 7 H s T x P / 2 3 f v N N t a i y j 7 x U F i o O B 6 f d r s M X t 8 N N a q P d y O u 0 b p W d J g q b W V R 2 6 7 V U A i M i 3 m l 1 8 e D D D f T K H g 5 8 D + E 5 G 6 b O 7 j V O P E o 0 W M r a N S p t x g d d d J 0 E M H V F j S 8 + + v g a b t z 4 g u + x 4 x y 9 k p Y f T 0 y m c I t e S 4 / T m x n c u n U b Z b X s 5 a D O z c 6 Z a m Q p c 7 P R R C a d B e 2 u 6 b P t c n l N u U w 1 V 0 K r o p 7 b L l P Q 6 Q z Q Q D h 6 B L E a l E S P j W 2 U B l Y B r S x w I O k 1 y 8 9 r V Q b u / R h q O c Y K 0 2 5 + / x 5 l V B p d / d O t + j 5 L e N l 5 2 x 0 L X x f + G c V p 9 M 6 t F L p l K p 6 L s e q B 5 e Q C 0 9 Z t e t y 0 i l l 5 H W I d M 8 d 1 F P B O I l o 3 1 a 1 4 0 G i W o P 2 5 n P 4 I r 2 2 Q z z P m 4 7 n 5 o v R S u 1 + t T K r 2 2 e 3 W 6 M 3 q L U N 5 s 4 y / P C 4 f w h P 0 D O o u R I M 1 p M M O J 6 J m C U 6 9 X E G r r p Z c L g R T b s Z A J 2 M 0 T x I x B C 1 9 F 0 B F 9 7 U E X v f j X e H 3 d x t 6 X s T 2 0 e + 8 O 1 K l Q L 8 7 Q G G j g H 6 D 9 I L W 9 Z V f f c E c q G K i L V r V e r 4 N t 1 2 T f 9 Y c S 7 v R Q r v F + I D n 4 v e p 4 o H q 7 W 5 g / h V r T u M 4 0 S C N 7 + + 8 f 9 / M P X W T T W z t b J n B m 4 4 t 4 c y p R Z I k X t i R E 6 M 2 O X t 8 h H v 3 7 5 L q r R j g n J 4 9 C 0 f T q n u b W I 7 h 4 j c v m G D 1 5 t V b Z v P j C 6 c v Y m Z + C n 5 P h J / v I n U u Y c C h w f f 6 r c z X S U Q V 2 q V V x T x d T L 9 o z f v o N z M P M r T W j J S o V d O X I q b S w r x m Y q c C 7 x / l 9 3 p e k 6 V j c Q w D y N y o 0 h U k q C A F n P 7 G r C m X G k u D X m D z c w b h P H c l I O Z e j Z j 2 z c 8 q u b U c q b w N f V c e v / W j M j p 9 H i F B 6 + B 3 / 9 W X J / H r 5 2 I Y M v Y R N T U B P y 9 R Y j 5 l q k C q Z C j a C K B e q p k 9 q q p u t b M e w d d v m R K w 8 F w Q n q A H q 5 + t m r 2 U Z 1 8 O I x D 9 8 s v + F S O J w q u l 1 6 e f f o 4 7 d + 6 a s d c O 8 S + 8 c M U k K 1 R B I W r / H O E J j v / 0 / / R / f F M z 7 s F 4 0 H R L z a 9 b 1 e T j 5 p O y D t q R Q z P p p s 3 Y h A O B C T t 8 M b l l b c x W p 1 c j t X M O k Z p N G n p x V I O O z u 6 O 3 6 J 1 u q k t U 2 G n i I 9 u f o x K r o r z i + f w 6 s u v Y i I 6 i Y n U N M K h i K k k i E 0 m C G A X E o k J L M + f w u k z y 4 j 5 Y r T i T q R S i x h 1 b Y j O + E 0 J U z d n N X I p V + u 4 t 7 G K + y v 3 E E h p T 9 0 e 6 W P G p O o F K p 3 T Q V A d B T J N b G t J y J D A U o s w i d 6 n s a I j R z X b Q C M v z 1 g l B d S a I K l k g A r H 4 + G 9 b q o + V x y l u j + r m J Z W 1 e Z G L B l j H F c i w M k I C K D 9 O 8 Z r 9 e 6 Q F G r o q G P q N K / D Y P T U q f a x y D t t 3 y g Y j x K Z 8 + L / e b W C H r 9 P Q k z h Y t y D b 5 x O I p K k l + f z a v 7 I w T V z W W 6 f F 4 1 y g 5 6 q a e o B 4 8 t R 9 N x e O A i g 6 T m / m Y j W L h s 6 b L W D 9 t g T c I U H U G e q L y u i e 6 L 3 W v l 8 9 + 4 9 6 k 4 T 8 / P z J o W u L W 8 0 4 S s w f V l 6 + f O W R y o l m u T G z V z P p M t j + x r l S 3 S x 1 W d C 8 0 X j 7 J / 6 H 6 h T 0 c h d M 7 0 G Q t E o 3 K R T o g x j 0 c S c v I d c 9 T g W W m G s s 3 J / D Z v 5 L T j p z V 6 Y f 5 1 U w g s f q e f U 3 B S V g H R O L M S l C 9 w 2 F 9 j J g f P w 9 3 1 + j y n G T M 6 H k V l f I x U h y u 1 t D q 4 b / d Y I s 1 N z m I t N Y e m l C x j 6 Y y h m 0 1 h b X T G p V 7 f T b T Y W E 8 B k A Z U x F N B 1 j P r 7 I H 2 o b N Y R j E Z I + R o P A T U W W e X Q h M 8 k R N p 5 O 0 r p v C k W V s r 3 d 6 4 W c H O r g S 9 4 S 9 c q W O D z a h r Z J y V U P C X Y O W 1 + R L X p X N t B y h e k c v f N j h 4 S h 5 P f t 1 0 z n i 4 1 k 6 T n p 3 I / w 2 S w Z O d u B v Z O H M 5 w E 4 s v z O P / 8 0 H G 9 K U Y y 7 d f S O K V R T 8 N Y Y u / Q 8 9 0 O o I g w a 3 e E C 6 O l / a 8 8 q V o G p J W 1 U u D B k x A D H v l d / s 0 F Q 0 z Z e C i s W p k G R p k i o j P q 2 f 9 l 1 N 0 E R l d E y 0 T 0 b S I W n W p w 9 H c / B w N u L V i V z H U U Y b w j 1 I e A V S J w W i 3 7 s T M R V K 4 A z V 2 E t E B J T D W P 8 2 i t F 7 H s E U F c L d x 6 h s L V B J a Y K c 2 e W 4 b + i L 3 L E X V J K 3 m i L R z x v v v f 0 j r Y n X 3 j M c T m E 3 M 4 P T y M v p 1 O 5 K T a i 4 Y w I i K F 5 7 1 W 8 W g f g 5 c i H F K y A N P 2 C r Z U U J D x 6 a y H n / M j 8 p W j Z a + D l u b X n V 5 h k a h j b m X J h E N + z F 0 R X F p m Z 5 t e R H q r f b e e x + Y P a a 0 Q F F e s l g q 4 v 6 9 + 8 j l 8 g S k 1 U b K o h D W R d K y C Y / P b y x 0 c P I w j Z F h i U 6 F T P P 9 f t 1 t t k 7 t O Y b 4 6 / / 1 b f z 4 Z h E / v V X C 7 1 2 t 4 T e + c x o + J 8 E G 7 Q A i z y X 6 N k L b V k Q r 3 y N o Y 6 Z v u T t E Q M u n U R n r u T a P c w C X 3 Y n g t N + A 7 G n l H i n 1 o B p E f 9 T E 3 J W k 8 e L / 6 v M 8 c r W 9 u a V v n I 7 i 9 U s J a 5 z 3 M Q u N d S O r v Y y H j L c c Z u s a g W n A u F n Y V i N M h 5 O U z K a 5 q h 5 s 3 j 5 2 b u f h c Y Z h S x Y Y j x 9 d C 3 h y k R e l S e E Y 6 H p k s 3 k z 6 R 8 J W 8 0 r d Z 2 e t / h J 8 r B S Q j H G x q f b v L D k q W / M m I z e f l E V 9 N r V d Q x r I d S a O / C T g s y e n z W 9 5 5 S A K K 9 X E S E t 2 7 m 1 g e l X k w Z E K g 6 9 d f s 2 r n 5 + n V Z t S O 5 7 C Z c v X z Y K 0 9 h p I s z g c u X z N X i d S d h d T b M p N e w D T L 2 Q e m w c t l / W P q e X G 3 h J U S f N a l J b g J R j t y B U c 0 V + F + M X e q R a w 1 q 0 p k 4 6 H 3 / 4 m Z n v U o O N i V T C B N m a w / r T f / p X E Q 6 G z U p b S f 5 e k V w 9 h E 6 v h s T y 4 1 u o V Q t 1 r H y w D Z c 7 j L / 8 + w 9 2 n 7 X k 7 f / 9 6 / D t 8 9 o S 2 f c m 0 m h s 9 R H z L 5 v N z / z n W v T E A a D l x d a n F Z M c i q V C m H n h 6 d P Q 5 X Q F G 5 8 V a M A i i J / b W 8 T Z 7 l L 9 l W z h Y 6 m i j 0 A 5 W F M 3 l t I d F c o O k D g X J k m w Y b t q x 0 x E C q 6 K F n o / h t D x c B 5 D e x O F W / T 0 O x F 0 / B k s f Y M x n 2 2 v 9 O h Z R Q Z c B l k t k j / 8 8 G P T P f j U 8 h J e f v l F k z a X l 3 r e K N / D o x G g + h 1 a K G f 3 U N 1 X d j W P O z / O o F v S o s A W X v y l i 7 j w 7 X N m I 7 F x N i 8 0 F U R + c x v e i S A t l b U d y e / + 3 r / G r Z u 3 8 Y 3 X X z N N A p e W l k j R G E z 6 Q v A 5 w i i u l u F y q P G / F 8 0 6 a c 2 E D T M M k k 8 K J s U a 7 S K p I G O q 9 L 1 N 9 E b 0 j t p h b 1 f 8 p I y N r p 2 W 2 W 2 q l c O h M L 3 V M q Z n p v B n / 9 y f w a / 8 y p / A D 3 7 h + / j W t 9 9 A g h 7 z 1 v X b V D Y 1 K r F E q W R N A M f m n r y i 2 J 3 o Y v G 7 p H B + T e S e T B R r e R I O Z O 9 v 0 9 q 6 q L y y 9 T U 0 b T n 0 7 P I i N g J q w k w G P 4 3 I q u / c K M I T 8 P K 4 W m Y + c S x e t x 0 h n x N h 3 n R / H J g k J m 3 t d q O 0 U k G h b s N 0 2 J p / M h 7 J 0 T V L X e o N U t J a G J 0 0 D Y F j g P m L E 3 D Z n n 1 i 9 x E h y 9 H 6 K L E H N e / X h K + o n + R 5 r Z Z 4 q L k W R W u j 2 1 a d 1 t 4 g C 2 i l l R Z d f Q e R e V g N K f d V U I w n 4 Y a 2 A Y a + H g q F D D K 5 j G m p q z K i X / 1 T v 4 y l u U W 8 8 f I 3 4 W y 5 0 K R F z t 8 q m 4 u t P n / T V 4 J o k T L 1 B l 0 0 e h a t E H 9 + k s j 7 l b f U R s u G c m k T A a 1 M p b L s T 4 E L 6 + r d X W 7 a 4 a Y 1 0 1 a T o p s / + O H 3 z c K 1 R D J h L J z 2 F t I k Y n I q y c 9 Y 5 9 a q d j g o d v Q V X 5 E j P u k C q u d C K B h F 6 h U 3 L s y 6 M c V Y c o q U d Y k 0 S m N 7 U E g 4 R W j g 8 z I G p Y q K E b S z O h s q u c 2 B Q Y M x X r N j q K 0 m Z o / 6 j u O k n m u Y V c W x R R / m L 8 8 9 c x r b 5 h 6 Z 6 6 T N 6 v o b e Q w 6 6 q J k T V q 3 k C f o c / T 6 L d x 9 e 4 v x a Q i R W Q e p 9 g T H 4 v B 2 p U 8 j Y 5 1 S e + P x v k 3 q a a 7 n Z R g l z x v V G 8 s + V 6 B F e L s H u n v t l D b e u L G J 0 Y D M P w X M n L d S 4 r q 4 u u l E 5 Z K 1 Z F m W o 9 Z s 4 K 1 3 f o y 3 P 3 4 H n 3 3 6 O e n d J d j U 9 b X A W M N P Z R 1 6 S L + G S C 1 P M e 5 o 0 p u 4 E E n R q j s a V M Y E q q t F V C q M H f j 7 u h 0 r f O 3 B B + u M R a I I T o 2 w 8 O K 0 u d C 9 V s 9 k p z Q R O V Z A 1 Z 4 V W t Y i P J 2 b A l v N Y 2 j Z v N L C 2 e 0 8 f v 9 H v 2 9 m 3 V X R L F 5 e 2 2 7 w W B o I p 2 K o d 7 T 1 i X p Y V w 3 o H g c s l S D 5 v E 7 8 l / / u B P 7 p v 5 P E f / b 9 O P 7 R G 8 v Y + n w d G c a e 2 j B 6 v E 5 K G x 2 4 E D J L 5 p X J U q z m a X O Q O 2 4 4 e x E z 9 v K W x a 0 c X w t S m U 9 u k R t a W 2 V z k b o + W y J j L I N Y G P l i B T Y y l o n 5 S Z R W 6 6 j U 0 o R T R a / y G r X R X L m P W G g R p c I m w m a V 7 p d T d O m U q L l i 3 H G y S D 3 N 1 U d c K w + S S Y t 6 P 4 / x k + R h D K V q h 3 v v 7 H C Y m r j 8 / f O o F x v Y u J q j d Q r B 7 m / h 9 D e s v Y F 0 k j p Z p T Q l q m a 4 + v k 1 n h y x 2 Z B X c O D V r 7 0 C f 9 y H Z q 6 L U C C C y a U Z b F x f R e p i F L 1 2 H 7 0 G F Y r U b B w E q w v s 9 p 0 s G h n q 0 6 i D i V c X M X I S x L S Q U f 9 h R c r T W h b v q X d 3 D e d / O G d W 0 G q b 0 m 6 R x 9 f s m r + 1 P 2 x 0 3 q I 6 K p d x c u y 1 O 6 P A K L D t 3 E v j 3 v V 1 f P b g Y 7 x w 5 j I W F h d 4 7 N o W 1 d p 0 T i l w b Y v p i N v w 9 n v v I s F Y S 2 2 t 1 F D e 6 s H m M X T 3 4 E W V t 1 E + T x X d t q 4 X D 3 6 2 Q y p t J 2 g 0 6 y / 6 6 U e n W 8 f 8 y w l E k j Q m / P h g R A + Z o U f s O p X Q R N / e w v q 1 D O O f G H r d C p K z S b I D v 1 m K / y Q R o 1 j 5 a A f t R h c X v r t w K B Y + i c i Y a V X u R t m O M z G y j 2 o D 7 X I X S V L l n Y 0 H i F x 0 m n 1 6 1 S J 7 8 2 e a D q k i c G Y S s 7 z O R 5 V i n V T G Y N J N A B q 3 F K v W 6 l h f W z d h w 9 e o W 7 o G 4 x 5 + z 5 s 8 z P I p i O 0 U X Q R L 2 T T 7 K G 6 1 M O q 7 T W P I h S v W 7 g 2 i c L V 6 D T d u 3 s S 1 q 9 f N Z J s K V C 9 d u o R 6 u o F c v U i 6 c x 5 B P 2 O O p h e p q R S q u S K 6 n T a i i 4 y V y N m 1 w 5 8 y S v v 3 j 1 X M p j Z U 2 i 2 9 X x n S e 9 U Z b 4 X w o E j u 7 B s x U N 9 9 I 0 W W e / O L H f g 9 k 7 y Q J c x e s r Y k V e Z P X X k 0 e 6 8 9 g 7 2 + A O r 5 m s l O B f x 2 E G + o 3 C + h W + i h l e + i W a K C 0 0 N m i z t m G x Q F u J G o d m 8 I 0 p O U Y C e Y A / M + b G e 2 z X 5 F A u G N m 7 f M d i Y u p W t J L W V U R B H H M Z + 8 l x R a V N F t D / A 1 L c y M I X W K Q X r K o 6 4 x j P N q G B J g 1 W w H 5 Z 2 8 6 Q u o J i r a j v S L d + 7 i z Y 9 L + D / / b B u f F A f 4 8 U 4 D v 7 g 4 w / e P 4 I 4 8 e V t O 1 S x W d u q m e 5 X d 3 U N q 6 e l 7 0 X f 6 N l z d d m M i Q M 8 f Z 1 z r s t H w U Q 9 U E u Y P o V u l N 4 0 z u r R b h b T 1 P A 2 I t 4 O 5 F z 1 4 k I 0 h 5 q d R 3 X e 9 T i p a F G k Z 6 4 4 Z Y z O 9 s r K G k l Y S E F w y Y t r R c H Z 2 m o b J a v L / P H q o h 4 D S d p j 1 b B 9 2 c u 9 B T 6 s + O V D + C o K z S m U P j f U Q m N 5 5 5 z 3 U K n V T S 7 e 0 t G j a 5 U 5 O T C L i i m J + c h 4 e h x f R e I T u m b F J o 4 W J S w l T t i P F f p I o e N b u 8 q O G A w 4 f P S C 9 Q L X j M P 0 L x q L t M A f V A B q d N B Z e m T L e a C y + u I f H 2 o c / 5 U W b C P I F r a 4 9 2 n H d 1 q q h R x C p 4 b 1 2 O H R R U Z y 8 + I o T 7 q + v 4 f b d 2 5 i a m a T S u p B Y j J l J S 5 U A K T v 5 4 P 6 K 8 b o X L 5 x D l 4 p 1 9 e o 1 W s w N A 6 D x W i w 9 1 v I R U U O N l Z 4 b 0 x K B z 6 z e T Y Z N U / 6 u t 0 g D x O O z T / E z B c Y p H t L C G g N 9 N / 7 p T c Y q P N 0 K q W u J l P R P L v T h 6 n t N 7 z t t F / o 4 U Y m Q L x h G v d D F 1 E U t i z k 5 5 d P i w d W S 0 9 w v x g Y I H t j F v V N n b D 3 U 4 s 4 6 r x O v L + M q T Q P U M n X a i Y Q p 4 5 p O u F B v u 6 y K 9 J P q u k I H j p 1 Y j 7 y R + v L d u 3 f f 7 L K h Z M R 4 e x l r H 6 g p U 3 I k c D 2 P c 1 C S h 4 C S x y h u U B n I k B O n v K R V J W x l 1 v E z x k P l S t n Q n c 8 + + 9 w E 8 N / / z n c w O T 1 h T l Y x i U 5 S b Y F t 7 S i p + w C p 0 z G E Z / y m H 5 2 a Z z 6 N e E I u l N U H r 0 x P Z q t g S A W J q h M R v 0 Z e Y u t G F g 6 b D 7 M v R Q 9 t 5 a I E g 2 b u t Y z c H e T F r z O W G D p M W d X G z W 0 q h B + t b g 4 z l y f N R K 0 v 7 E H c t P x d J u 0 a Y n 1 9 H Q u n 5 4 0 3 N o C w O 0 j f 6 B 2 I y O t f X M e F i x d M R 1 M t d v N 4 3 f j 0 k 8 / N 3 6 J V Z u K a 3 v q n P 3 0 b s z O z J q 0 7 7 v e 3 J + o u y 5 g o Z E N w m s e X c z D u A 0 r p L D y u J M o o 4 l 8 8 e L Q 3 + / 9 o O Q C f i 7 S b X k C d m x 4 n 6 X t F e k g e s b 1 B r 5 g 4 t k Z R 0 u z Y U G r b z a J B 3 V o 0 o l E f g 3 5 S N u 1 w f 1 A 6 9 Y 4 B l D y J 9 r w S x Z f B q W y T a j P O n D 4 z B b e W w / C 9 v S E Z w w n Z m J I O Y z C p t 7 m a s 6 y R 3 m n j s 6 + / 9 j W z / 5 P G W M t 4 x m D S / f M I J s l D 5 6 x A 2 e n y w h 0 A p k 7 R U k f t V D K 6 V i q W a q q 2 N r d Q K p Z x 6 e J 5 4 x V k m c 0 8 A A f 2 x l u 3 M G x a + z a F k p q A p W V 8 x v N V h X p 4 R s 1 g q m i S 9 k z 5 B 8 g 1 1 J H I R g / a g K M f Y X z V N s s 9 d i t o j h Q p e X i G x 8 T z q B Q q i I Y X S b k a O P X a 8 s N p A V 0 c b a i l c 3 n x 5 R c I t j b u 3 b 1 v q K 3 A q 7 k q e Z 7 k Z J K 0 g z H l / Q 1 D 8 S L h i C m D C Z H L v / f B h 2 Y x 5 D / / 5 / / c x J I q i b l 7 7 5 7 5 7 D g x M h a l m 8 c 1 f e 4 A g e 7 b J p C i s P f i Z r 7 I U 6 M 3 M 6 / u i Z t g g o e M 4 O v L u 8 8 c L 4 1 6 G d n N H K Y v T j x 2 6 k F 7 6 L Z I 7 X h q Z t 9 h 3 a b C A 1 P 9 c B S Y J J r o 1 Q Z t P A H 0 d 9 d z C V C d Z o + g s H Y M k a j x p b z c S U S U W U C y C g C a N N i f m d 0 B 5 Y l e e e V l x E w R 7 N 6 u g 7 o 9 7 0 v g H 3 q o z J 0 c g + I g n I E e t M l Y u 9 N A n n F V m R c p n o r i 6 r U v j H K 9 + u r L C K p b D 7 V 5 5 0 4 W 6 1 e 3 4 H N O Y P r 0 L L + l j s i M t R z B X N B 9 4 6 r 3 q 8 f b o M 9 b e 2 C y X b K m R 3 X 3 C S d D p E 2 M c / K W t X W S u 9 + 5 S 6 + 1 V q e N 5 8 W d p A U M R t C m U u i j B 3 7 q E d G a q T y t / v T Z J E a y r q S f B y 2 3 + L h W E c f j U X z 8 y a e m u l 0 e S t X r s p i a V N Q P R a J h p C Z S Z j m + l G m S j 3 X R F S x r + Y j m 2 V Q m o 6 0 7 B T g B d v / E o 9 b 1 W r u D a J E e Y 7 t I E H Z P l z S W x q O u b F q P C g O c i 7 v w U s q N r 5 G e v j C 9 y G u x Q 0 M V M p 5 W C Z O j P E + 3 0 T e l P 0 q K T J 9 P H h r T s T A E N Q Z q M j Q 8 1 I P w c S L K X m N M l 1 y Y 5 H j m 0 a n 0 G K f Z U F i r o t f v P F w D p W u h W Z X H O E c j o s U C k g C l I g C x n 0 w m x z h p F u f O n S V z i M O n x p r 0 R u M q F o 3 l 8 z a R e 1 C s B Y a 0 p D d / c o + 8 O I i Z F 8 K m c b + s 9 K e / d w P p r W 3 k H V m z 3 6 k a t o v 6 + T 1 + b N 3 W R K + b l 0 + t q N q Y 0 a b T p B H + q J / x W J s 0 o o o O X b k u r J d W x j l S K R G V e W Q z M V m 3 y R g h W 6 U n p H r Z V A c Y N J l B 1 Q q a g J + A u / t W h g P I 3 3 A W C A Y q c d 9 B L 1 K G f X Y G n k i A K j k w 7 b A u X W D Q H / W Z K m 1 V w T c q T Z M c k N K j w 4 t h i 6 H e S G P x 8 g L a z b b p 3 H R Q K W U s t L j x 7 b f f N e f 3 8 q s v 4 v P P r m E 7 v W 1 Z y 2 j M 0 D x Z S F E O y T i t K 6 X I 7 G T w P r 2 V 5 r q + + 1 3 1 k t N u 4 o c n O D X / p D V T K p K V P 1 I Z 0 r V / f p 9 j F M K p 1 6 e N Z 1 W C q G Z 6 b 4 D e c M b E W a K y v W 4 H z m D b 0 C s 1 i Z E V G Q O n u l V H M J L A 9 t 1 1 z L 1 y f G V F V + 3 Y C K r j P J G x W P u G x o w h R c 1 t 6 p k m b A N S a n p p D 4 3 K n Y 9 v U d m j 8 C a 7 Z t d 8 J S 5 O s s p b Y 6 0 x 0 0 0 x k 1 q G a W 8 o J R x O n z 5 t 1 j t p J w u 1 g J a x + y q J A V S t U E P u Z h 3 O M D D / g r W H r i j g 9 R / d Q X Y n i z v V m z g b P o 8 A a Y n D a S O n D y A Q S s A e b m D + 8 j Q K 9 B 7 e k B / u M P k 4 F c F u c 6 F D Q D T p 9 B R D B W c H V L Q w r V q X Q O l K C 9 C g 4 r f o A Z x 2 g o 0 B r j K B n T a t N 8 E W m w 0 g S E 9 y 7 / 1 1 L J 5 6 B Y X c O p V T b a l k f 3 v 0 O h 0 q W Z 3 K 5 7 b q B 0 k P 9 X n t a + t y + Q k g g o g X V l X i d l o 3 U 5 j K x 6 N R H Z P L k 3 B H C P w j 9 r 5 t 1 p r Y 3 N k y o E o w P l T a 9 p f + x C + a O k C B 6 L h A W H N x + Z 0 C / t X v / Q 6 + / v X X z L J t A U q g 1 d y V K s 6 1 b E S W V n M 4 i l O l t d q x v t 3 s Y u W t v E m o n H 5 t j h 5 5 g J t v 3 0 b I c Y a U t k 7 6 V M J w 1 D P n 0 6 1 3 4 X E k C W Q C k t 5 B Y 5 t a C p N d F B E g V Z 4 5 M 2 8 y p Y H U 4 b r D s Z A g 8 E Y j 5 9 w D l B p U a p q k S Y N U y 3 U R T v H 6 J t x o M W 7 K 3 i 3 x d 6 T U D A H I G s Q 0 v J 4 g l l 9 a x q 3 3 v k A 0 S e O W a K B R p L d p a P s d F + L z I U w c U 6 o l M I 0 9 k 8 C k b J 7 W t y l O u n L l s p k j 9 D K U 0 E T 8 V w 1 M E t u 9 z 2 + M d m 5 U e X k d W H w 1 g V D K C v S 1 D u r + e x s o M 2 7 K d H d Q T z e R D K W Q T M z S y w z g I m V Y e m n e L J H P f F E w k 6 C 1 f I X K y t h l M m Q u k m i U F N A k C z Q 4 9 h E t 7 Z 4 F k 2 d U G l z e S P N T 1 T x p 5 l r J L H Q s F x h f e F X a x A u U m u P f O x h 5 q 0 j O x w g k l 2 n g r + J R d Y F N 3 y 1 T S + z 0 j g 5 T x O r y y / o b 3 J o 5 F S l G U e u 5 6 g S R q 4 p E K o n w Y o D H 8 i h 9 k F c T / V A 2 8 8 7 t e 2 a 1 c C q Z N B T 3 c V T D Z E D 5 u U w 6 g 3 f f f R / f / N Y b Z p J Y k s / l 0 a K n F p V R R b 3 b q 2 S H V h S J 9 t l N 9 9 Z u n t 5 5 p o 3 o M g 3 L s I a d T 1 r o l b y Y f d W H C I E 9 9 h g y c i W e d 2 6 l y D j Q R o D Z j K H p 9 5 o 4 9 c q 8 K Z N q t 6 u I z I + T N T J A f U M 1 H 2 k d z e c 7 g z q 0 8 V w 5 X Y f H S a P m U F c k B + O V M G M b K n y 7 w W P 1 o V p K m 4 J l X S v N z f G i 0 m B 5 q f g z a H X q h n 1 o H V t 8 j j F 1 U K / b j X e N H h H y 6 T t U A a F l P D I 0 y u T d 5 j g r e f P G N 1 4 z l S s y X O N K 8 q + i 2 N 7 5 Z 5 + M v O 4 Q A g s d W u + 9 5 o k 6 + f v v b 5 J m O N H o Z 3 B z 4 w a f A 6 Z i K Z w / f x 4 z p 6 3 5 A E m 3 3 k O 7 S u q n 0 n 5 e 1 P A c L 5 D 3 h G m e s f C 7 K 7 k K N j 8 v U v E 0 o d k x g A q G Y i j l t 2 j T s 7 j y C 5 e P 9 B A 9 x l K V F p + n z j t 4 8 c d s T m V H t b Y d 5 T b J F R V k d G u D 8 Q 8 p b V K 9 s h 0 I T X l J O R 9 d u 2 P o S L t j 9 q P S R f X 7 B O o n 8 3 a B S p 5 q Y 2 0 T b 7 / z r u k l p 0 D 9 w w 8 + g j Y 0 1 t 8 z p D Q W d b S s r 6 o 6 N j 4 t E h A 9 L L 8 + g a G 3 Y S p J e l k f S u U M J i 9 E 4 X a I 2 h 6 9 v k i r p u + + v w I v J l C t b B P 0 M J l V Z T j h o r F q 9 + j P W 2 Y + T N R S c a 2 G T z u o q z 2 A v R m n F + z y W n H c A n 0 C a m i U W w 1 X l H J X 4 k d r 0 b R s R + O u u T 7 t Z 7 X x S R H z 5 5 e Q b z V w u 9 D k 2 D M 2 H f T h d Q z w 0 k w Y P l L d 4 N y j 3 k W 6 o y S E s q F a N K g 1 T t a i Q R i v r l I w J X R E q Y 9 j A l 8 F s b 3 1 z / 7 N y O e a Q v K C H b F 9 W 7 8 I U J t X s 2 Y B n Z r a z 7 6 a w k 4 6 j c 8 / v 4 Y z p 0 7 h 0 p W L J m X + c L a a A 9 O u d W D r u R l / N U x L 4 Z M O i i Y 1 7 7 + 7 R k C 6 z S T n y E V K 0 4 u Y n S P a j Y 6 J L 6 q V D B a / E T c d a 4 8 S e S J d H P 3 k H q A s 4 6 4 Z F R t f L G + X U V h t m 8 z a 9 L k I K g y C 4 2 d C h 4 q B d S 7 y I J K n u b B S G I F q c 3 M b 7 7 / 3 g V H g i e Q E 6 a 7 P p I L l i d 9 4 / R u k u K S j T a B R I P 0 d u D B 7 m c d z W s 0 m S U 0 7 A 7 S L Q 7 P 4 M H k + b O i w d R Z H S 4 n n l L n V M D 3 / t O e W z k V x j P E G B J R O Q 3 R x R E O n x I J o q J 4 f 2 m m w 3 A F E F + 0 I T 4 Q e Z u m e J K L 0 m V s F L L 5 4 C j / 7 + A H + / d 9 b 3 3 0 F Z D B u / P P / 9 a s 0 A P z N A 6 3 C Z H B a j M s F 5 v S O p U c 9 j p c W D G o + U 6 V f y u Z Z Y N r 9 0 F d Q b O / + / 3 4 2 c g 6 S m L j g N A v 3 9 o u 8 z Y N P V 0 1 J z 9 S L c d O L Q f 3 w f v S v / w 2 + 8 9 1 v m k y W Y o W x 6 C K m r x Y Q i N L j T S u O e b K X q h d o 8 a 5 n G E / E 6 U 2 2 M X s h Z e h f O + c n w D 1 o 9 o u o 5 q g o 3 S h 1 r 8 I L O f N M + w + N R Z 2 Z 7 n + 8 C p f N j c W L p x k 3 V Q m q R 8 / 7 y 4 h A p b p G x Q i a U p C i C p R S K P X q f u e n 7 6 F e b i A a i i L l T a H v 6 e E X / 8 w P E I 1 F j X F S J r R w u 4 p A P A h P 0 m a S E U + S 7 G 1 S Q B X 1 e v o m x v 3 9 1 R b e + m S b h l A p e p J 5 H s M / + L U l u E h x A 2 F r 7 L R h u B J E p j T p K R Q 4 f 7 u E 1 O I s a f Y W P q U h / P v / / d 5 S F R d j u r f / o z f o E R / 9 Q p 2 7 4 i Z R v R o N j r x 2 r V Y 3 C a 4 L F 8 7 B T 4 / m J 3 V U j P l V 9 U x j s d u 6 P s B d Q 3 B 3 j 6 T 9 Y i w 3 L Z w 3 E D c t x u S O F a A n I l E U C 2 W T A R K I x q L B c P s 1 G c p Y Z F N 7 H G m 1 7 e 6 L B 0 T x i l a T b n x a 5 g U g b 5 5 o 4 s o P z 5 n v q G + p k W Q H j Q 4 9 4 4 U Z X P j O W f g n e 7 T 2 Z 0 1 F w d b N I z Z L P q E o O 3 b l h x d N 1 X y 9 U j H K 1 t j s I 3 9 X 3 T 1 3 3 / Q l R B Z W v b j V U E a T k Z r n 0 m O P 0 4 N h D j i d u o y X z r + A x Q v z q P u r q I 2 s m E 1 K J 1 F s N H B 0 U a 2 X O T 7 b 5 r k n i e h j I M T Y p z F A b D q G J r / q p 9 t d f J Q f 8 j b A J 7 k e Y 8 + 4 Y S D a t V 0 3 s w + U D N 5 T 6 q + G S L F y m 4 Y p o V W 8 + y T q P 5 x E k H 7 I y K g g Q B 5 K N E + 7 v E 9 M K G P M G J x g U h L i q 0 z z 9 g t N 6 B B L r 2 p L z s N x g v p p 9 x t e 1 G s 5 R E k L l K i o l C v I l 4 u Y n Z s x f P v g I M T P 8 K J F r I r 0 X m 1 E i q C M 1 q P S b X W x f n W b w C F v d 3 c w / 3 I c c 2 p Y z 2 P I P a i R s n i R O O v E 7 K U Z 8 3 6 l l 0 U v n c E W K s U M W l k X l S 1 r 4 p 1 n F V + C g f X p E L q M l 0 T N P A y G 1 S O i V d a y j d 0 3 P a O Y 2 E s b h T F W U j K j z 3 g l f T u D i H s B i U A U L 7 3 + I r 7 5 r d f x v e 9 / 1 7 y u m K 2 U L m H 7 9 j b u / O Q + c q s 1 t H I u V L Z 6 p i f E k 8 Q V t G O T n 8 1 v 5 3 e f + Y M T b X F q p h z 4 n 0 j i b M w L H 7 3 c V N S L 6 Z j P p O U 7 + y Z 2 1 S r N S k Q 0 s U O q t / L A a l 6 6 S J q n S h u N l T V f 9 9 U H k 8 S u M p j j 9 m g y W 9 i 4 Q r R o H o R J B 5 s c F N W x q a 4 q x k G R Z d T 6 K d 2 U r Z M I X 1 o x G 5 z 2 m K z U o G l D 5 n q R 8 U I T D Q a 0 2 X s 5 r H y Y Z Z z g g p f A O / u t R b M u S g B c v 7 Y B 5 y i E e n M L 4 U T o I V g F 5 G H f Z o L W + Y v T G N q 6 a G c 9 u P X 2 P d N E 5 F l F Q E q e j a I / a p M K U n G 7 d l J N e q s 7 Z a Q / z 2 P 7 s w L W P 9 7 B z b d u M 8 Z b 2 f 3 U 0 4 n G Q G 3 W z K 4 Z o w F O v T K D 6 a U p a 9 a f h m N U B 2 5 9 c B 8 7 1 x s o r f E D w w j 9 e x u 1 a p r n G z c 7 L T 5 J P G o 5 w H 9 a j i J j M L F v k a V k + h k b v B w l W n P W q j W w 8 O I y z o a d + O / + g 1 f w o / / t 6 / h v f v t r + M / / 8 g t o 9 g j u i k V T x 1 R P c 5 r q / H v n z h 1 o w e D Z c 2 d M 9 n Q P T I e N + V d V 7 N q M T A p 7 l G h L y X a z h t i c 1 T l I 8 w Y b 6 9 u 4 c u m K e X 3 z 5 j b u / y y L B 2 8 X c P f t b a x 8 u o b 1 6 + t Y / 2 L d 7 L 9 U L h d Q y l Q R n U 7 g 3 o d r 2 P i k h s J a n w B 2 M m b z Y O 7 l K X p G a / A 1 F 9 a v W I v t 1 C z x k Z 4 W V B I 1 N M w + y C C 5 n M D E O R / U / 8 7 Z j 2 G T M Z u W n j y r y N q G Z v x I X g i j U W z A E 6 b n m p n A 7 M U l U l 2 f O Q 5 t t F b N d R h 7 3 T e J h Z O K j m v r R p r x w T T q n U 3 T i j q 6 u x R d d L m 4 W S Q V D J D y t V G t 5 N E c 7 c A W L u P c d 5 Y R V 1 r f 6 c Y m P / 8 k 0 R i 6 f E P 4 3 E E 0 S c U i f i e u z D G O 9 T r w r b M x X J o 7 e Y L o S W J V v N s M 7 V P M p 1 Z k 8 i 7 t g R 3 x w B B J / x B T I c 3 5 0 S A z j l R K v U x q v b q 6 b n p 3 X L h w H l O 7 O 2 k I T F / F u a b H i e O 3 / s p v v q m i y 4 M D L o + R X S m j U + s h M q M a P 1 m 9 E X K Z n C n F 6 W 7 y A m I C H C 5 y D n X y 8 d K 7 h O E Y R G D r 8 w L 2 g h h 2 6 Y W 0 i z z v 1 T e 7 2 U k j M u f G 4 k v T p r n j + D e 1 3 + z q R 9 o Q L Q F X r I a p 0 4 / O 9 G u Z g D q V S g n D M + T c v K i J h R C a 9 R K 6 F Z U I V R C l B / 0 y S q P P N r I d d B g 4 N 6 s V H l P Z N I s J T f p I e Y u k N / z + n t d U W 6 t 5 z J M q A r Q + a + 2 T b d g 6 E X R t e c R n 1 a 8 u g P x m H v c + W E X 6 T h 6 e U R I B T x B 3 t r 9 A r r e D q a U J L J y b N 7 0 1 v A E P t l f W Y B / 4 z G Z 2 q k C R x R f N 1 b H u P 1 f t t 9 X M 2 6 n m v A b B H s 4 t x f H n v j 6 J 3 / j + n N m a 5 x c v q 0 n m 7 p u / h G j 8 S y t V J O Y m k b m 3 g + Q 5 K y u s v b V k 9 L w u / o 8 P N T Q m N U / v V G 8 0 z X y T l v l o L u 6 8 k h C k w 2 I b A t S X u W b P o z j + 4 T / + j 9 4 8 L m V a T h f h s k X N Z K O 2 d y l v 1 u F p R 1 B r k K e o S 2 j Y j o v f O Y u p M 5 M E n Q 9 k K P B P i I I M 4 I k x E O 0 z 6 M 4 3 U S 6 k a Z m 9 / I 4 g p s 9 Z 6 5 f 2 i 7 o t u R G l p d 7 A 6 a 8 v W x x 9 n 2 h u R r u w d 5 s 9 h P b 1 x 9 M k d C m d Y 6 z m R q f f Q J A K e / C z T y P 1 T M t M Q C d I A 8 M z Q T O X J l q o / u y d b p V U p 8 P f c p r J 5 x E 6 p j / f Q R H 1 b V b b S N 9 o o N P o o 9 X N W / N I b Q + q O w P 0 a 3 Z 6 L C r 4 0 I Z e v 2 V q + x Y S Z + l t n b j 5 4 C Y W l x d M r a C X C t c i T X Y 7 4 h g 6 G w S U z 0 w e K 4 M o Y y f L P h 7 H 9 P 0 M D V k U 5 d o D L L + 0 a I 7 5 5 y 2 a a y y t V e A P h R l r l s 3 2 O O M M p B i b 2 V K V 5 + Q T q C j j R a h a i r G y u m b O 5 8 U X X z B J L Q F K Y H o 4 5 f L H S O z H 7 d a t i 6 U 0 + o A u u 1 a s Y u W D H Y z K W u f k w L m z Z 1 D u p T F x M W E q H / R e x W F q m O k L + Y y i a e 2 P g K Z 9 e I f o M k B 3 w j 4 8 2 r 2 r c W E 4 5 U Z q c u p I Z V A B r b J f T v L 3 / S L u r R Z m L l K M + q Y N K 5 9 s m p q z Z x W n 3 0 7 v 5 z P z a f t F 5 z d z b o b x 3 j y C M 0 P 4 v X G s X t 3 A X c Y + K 5 + u I L e W N 0 p u J l r f o / e 5 1 j K L C L U s P x y Y J x V L Y u D o I D Q 3 Q H B + C O 9 E A 4 l z H s y / k s C l 7 5 2 B P 2 n D 3 M R p e n y / 2 b V P S Y q V T 1 b p x e n d R g W O q 8 9 U F t y + f R u / + 7 s / Q r V U M x O k W u l c v F + B v e e g N 2 g Y Y / I s K 3 R P I t o 5 P j k 7 j V q u y j H w m k W i Y 1 k t O q F W f / v L m Q S m T q e L C r 2 9 M r K L C w t I J O I E k j W p / c c p b t o v j / T l e 0 Q 4 N t W M E g k 9 0 0 A y G J z E y F v E 4 q t T C M S 8 u H P 3 L h Y W S U 9 M N f D R Q B G F C k a D B p Q e 0 S S X 2 + x G f n A i V R t i 1 3 N U E A b V o e n D E 7 f a C q Z G 7 6 G N w 6 K z V t v j s c j K B R M + 0 9 D S 3 m V M d W P D l B Q p 0 f G 0 F 0 2 r i d X 8 v s 5 4 L j h x + D h U O 5 d f K 9 I w B B G N z G L Q t p P m R t E q D b B z q 4 B q u k W l m U Y g H I O X V l i 9 L Z r d N B z a C f L 1 J b P 3 s B Z R y t g o f a / G N N 1 + l / E P Q a A K j W 4 T K 1 s r c N c 9 a B b t 9 M i k d 7 4 2 X H G X W d Z w 4 4 u b p M V + r G 2 s Y 2 5 2 F q X b N c y c Z 6 y n 3 x q 0 S M u d Z i f / L y O i l D I O k r E H l G h x Z i 1 X Q e x 0 6 J H O U h I d v g i n + n e I 8 k l k A N R k R Q s x J W f O n H q 4 d u 6 P S 4 r 8 K D k W U B r Y 0 k 7 F K I z T 6 Y I 7 3 s T 8 5 R k T O y h B o b m E J g d t c m r i W C 6 s N m F q U u m L q f M o L 3 q L I K W l g 0 M 9 u 6 X s V g p W F 7 B d 7 J r v C E w c L l q V h c v c L 5 u 9 n y a W D z f N l 1 d T i Z B 8 w s T C D I r r H Z S 2 S 3 z f 0 E x g a k r g J B d Q X r C R q 1 N B g 6 S t h y 1 9 c a u I 2 r Y N 9 U o e A y d j C S 3 E 3 N 4 y l E 5 t n k X f v A E b K a o q F n p I L t C j 2 x 1 I z M f M + V r L V X T e I 6 N w 6 m a r b X m 0 f c + D 1 R V k C q S v g x 4 2 + Z 1 B B u 1 T F y I c u w B + 5 3 d + F 6 V y C Z c v X s a V F y 4 x J l k x m b N I K I F W v g G 7 d 8 B Y z 2 / a Z Y 8 V W m K A w f + O m l 7 Y P x 5 6 X V 5 R H k V U r d l s G A + j z 6 u 7 r i Z k K 9 Q F V Z P H l h g j H x h L b W C t q Y 1 0 n d f B b Z V + 6 T P S E 0 1 m 6 / r N z s 6 Y S n w B 6 o + r d 5 I 4 f v u v / t a b Z g N j n r Q q I 3 Q B R F 0 y d w p o l 9 w E i 9 f s S r f 8 N W t p g Q Z T w b G T / x R s a j 5 K z x 0 F q l b e m u O J z o U 4 i D b U s g 2 T u V I 1 A E M e o 7 y q A e z V + 3 D w 8 0 p d h 6 c P V 0 E I d N V C h c T c D 7 9 2 B T m w r Y s S J 1 o 2 r z 4 x f d X 0 u D v 0 H j b + f h + V N O l R t c H T G p r P m W N 8 9 D A f i l 5 r F F q 8 p 4 e j E T g o 5 U z Z b E U z c F R w + Q f n 6 Q l d a J b 7 8 B J 8 y T N + p J b j 5 v h N l 1 n 7 C M U V G h S / N s g e Y N h y o F P u m v 2 p q q R N j X 4 d P / 3 Z O 6 b 5 / Y s v X I a 7 5 8 a U d x 5 n z y 2 j 0 q E n o C e e m J 1 A O p d m 7 N Q w V e + p i a T J j o k 6 f f z + J 4 g l k u h W m o i e C s P j o 0 f e R 5 c F E u M l B J B W 0 y Q I B A 7 1 n t e 9 A D O O Y V Q u p f g s l 8 u i V K z g 8 6 t X D b i k + K q M 0 U r m a r F O 4 0 D A J A k I j s 9 B a u 4 g q H o 9 x o W K o 0 j 9 V B A s Q C m 7 J 5 m Z m T a x k 4 7 / o J 7 8 c R L H r 3 / n f / Z m r + Z A I 9 N G Z q W I 9 N 0 c 8 l Q E l y 2 O V r 1 I J X X C E + 8 h P r t X 5 2 c s D B V G W 3 X e v X 2 P X m q S t E 9 7 9 f B 5 A n K c G G h X e m Z 5 h a y 9 4 i B f z G 0 U V Z S v U 2 8 z 3 g q S H o W x d m 0 D 3 Q Y v V s K O Q P w w 1 d I F q O T K G H X 8 j J f 6 Z l X v W E S r t m + m r V Z b w z Y S p 6 M I T w S p A A U M u z 7 C i J a 2 5 0 V 9 h x 7 h d s 6 0 8 o J t Y A o / j 4 r X 6 t k m F c Y J 7 c p + U K r 5 G q j r m L p E z x G 0 O u Z G p 4 O M N e n R C N b 9 k + N q S B O c 9 M E T l U e n 0 W g w l m S c 4 a R C N R t t f P D + B w h F g m b B p h b T t Y s d x G L T 9 D w 1 t O 2 k f i s r 2 N z a N J O h 5 8 + f N c s b Q u G Q o U s 8 K Z S 3 q v j i z n V T V R G K h 4 x B 0 0 2 i a R C l r A W o d 9 9 7 3 6 w 3 0 o p r G c C t 7 W 2 U S 2 W O w c g A S s C q V m r 4 3 d / 5 k U k g b G 5 t m R W z 2 p Z V b a p 1 r y 2 L 1 j f X U a i V C O I w f 1 7 g 6 Z q s 3 5 i + m S v O / 2 2 W n a Y o 2 U H D 1 i W g N t Y 3 z T E Z Q J G u e j x e Y 1 z / u I r j 7 / 6 9 v / V m 6 n S Y V 1 q L v p q w D T 3 0 R F r U V 0 N i K W j m Y E b u K q K T e 9 1 T B R y t O Z q b n y X v 7 5 n m / x 6 X t R L W D D S p g g Z a V R K i i 4 Y + c Q z 1 u m 7 K n m n 9 j x r k V 3 a q c P t 9 6 N a B n b U V k 7 m T s h 8 U e d B a t g 2 b a 4 j I R M g 8 p 9 9 R s x O 3 S x s H p B G b C + 6 m 9 + V N K i Z l 7 4 l 1 M H U + a h r h a 1 8 r N x K m D 3 l 6 Z Z N x F p X Q t 5 c t U 2 F q v 8 3 j 5 G 8 c 3 O 1 C y p O 9 S 3 p l 8 x A o J H m 7 x 2 j O 6 R i L q 9 c E W m 0 s 4 A z a q f w 9 d E Y N s z V P v l L E 5 d l L S C 2 q y t q H C B V V m b / B s I f w V A i n z 5 3 C 2 T N n c P b s G U x M T J o S H T O m u b Y x I N q o z k / l r P K f N k B Q i Z O W P S h Z I S B p T 9 r 0 6 g 7 u k 0 r O T E 9 z r E d m S U k s r C L a G q 5 + c Z 1 x c c B 4 D e 2 7 t L L 6 A N / 5 7 r d M L 8 W F + X m c Z s w z v z C H p b k l + B p e X L p 0 E Q 2 C X c v 7 v 7 h 5 k 9 9 f R D K V N K A c x 9 D K h 0 S 8 I + z U 7 A g 6 L K 9 4 E F B K S o g B / H F 1 U o 6 / + u f + 6 p v R u b B R 0 t R i A p N n Y r x F k V p K k G b V S F X U 4 6 7 2 c E J y L K 7 d e R g F y Z q w u / / g P h 7 Q A p b K p C t R Z Q N 5 8 e n 1 V C / m j X L A D w y g l F C 7 T d h I F V p U g G a t R U p z i l y + Y v Z C O q i k y h 6 m H 2 y R L t q Q Y G y i 1 w t 3 y i b e a d b 4 m w s M + O m Z x q K V p X 5 6 C B 8 9 h 5 q x B K I + f o 7 A 8 r T Q q J d I W C O o p X u o U b G V R R O d V a P M X n O I S q l w 6 H z z 6 3 m 0 C y 7 6 u w r H J 3 G k d z t O T A x S q e D O / T u m B d t m Z h M v n 3 u R y p 1 A m E B S 7 N Y q d I 1 y R n j u s Y m o 6 V s R j o R N R Y X Z k Z H j 2 W s M T K / D i f k Z Y z C i 0 1 7 0 7 D 1 a G 4 F l k j G k 3 d C 7 z z 6 / i k 8 + / g T 9 0 R A X z p / H p c s X T b O T V C p l v K F 2 O B E A t e + S V s r e v X M P F w m Y c d / B g D 9 g q J m A r v 2 5 B p U w u o M K L n 7 9 A u Y X 5 8 x 3 y H O p a l 5 N b v b T f Q 2 L W p G 5 R k c D S p u k y U M d Z 4 S + 6 u L 4 z T / / v 3 o z t 1 Z A M O F 5 p D p B 1 n / n Z g l e d 5 x W v m c W E h 4 U X W Q p w c z M D J a W F o z F E l X R X I m s 4 b D F 9 x B 4 Z j O x Y 8 Z P K z y D C T + / 3 4 V y O o s Y v 0 P b 2 O z v 2 y c R j c n d t 1 K w E 6 e 1 8 R t p 4 G a d n 5 d H p W W c t b z W W N R M 0 + 3 w k N J 0 6 L W s 8 9 J n f E G f 6 Z l h c 3 V N 2 d K o E 0 B x o 2 z e p 9 X C 2 f u M 6 8 p D e j S e c y R g y n n S 9 z K o b v I E b H 2 z N a c v f D h x c p x o H A W o m z d u G b p 1 / v w 5 0 j w 1 a 4 x S c a M o r p a w f j 2 N V k V E q o P k q b i p k Z S S y v J r j O U d 1 z 7 d R m m 9 B X / U g 0 6 j i Y l z E b N d p 5 a F u M g C t M l B u 0 t q 2 e n h f d L J H / 7 w B 6 Y 3 g 6 6 J m S g m Q N x U Z t 3 0 v f p 7 l t d N S z l e I e 0 U m O S x 9 L y u q V i I A T H P X 1 M A 2 j J o + t S 0 W S S p 7 w t H Q v S 0 9 0 0 Z m k R j a y g / Z b P i R M j R M I D S U g 1 d s z 1 A W d n X P 7 a A + v d + + 6 + / 2 W + 4 U K + U r U r k f R R I S Q T 7 k E G o t 3 X k J K b e p w u v 3 e R k z d R U Q 1 m / z z 6 + h g V a s k F 9 a P U w D x / 2 U P t F 1 E g J g 4 i 2 h i k P 0 C p b W 3 D u l + z 9 H J z 9 O L y J g Z l o l W g i V i t 6 g 1 O 8 S A d S 8 S 6 C K H u r w F C B 9 D L x a D y k 3 / O F v K S I a q 5 Z M 9 u S e j C F b d K e e r G M 6 b m L W L / J G O b W O v J U + I B z A b 1 R y W T d R E m f R h m U H B A N + / j j T 8 2 u E Y v z S w h H Q x g 0 B 6 i s c 3 z c p K C D L s 6 + f h o D e k i 4 B 2 Z O b / 9 v N L I t f i a B U q 4 I B 7 3 6 5 M W Y M U R S W H m K c r m K a 9 e v 4 Q 5 j p X K Z x x s I G u C q C F U T q g K I v m 9 8 k 0 K b z r d 2 B 5 I T C f M + Z e A E o I P n 1 t c 1 9 N l N y l / U d d w t V 9 9 x 7 d p 1 w 0 6 U J N F 5 y u i p S C A R H J l k i O K 4 r O b V O v S q B P Y 4 B h w f z x 8 / A f 7 / A Z r b P N z a U 7 o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 G u i d = " 2 3 5 9 3 f 2 5 - e 6 9 9 - 4 6 6 d - 9 6 b b - b 7 1 7 e 7 d 4 5 d 7 d "   R e v = " 2 "   R e v G u i d = " 6 b b 4 3 7 a a - 9 a d b - 4 6 8 7 - b 0 2 8 - f f 0 c 9 4 4 e 9 a a a " 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 N a m e = " W o j e w � d z t w o "   V i s i b l e = " t r u e "   D a t a T y p e = " S t r i n g "   M o d e l Q u e r y N a m e = " ' T a b e l a 1 ' [ W o j e w � d z t w o ] " & g t ; & l t ; T a b l e   M o d e l N a m e = " T a b e l a 1 "   N a m e I n S o u r c e = " T a b e l a 1 "   V i s i b l e = " t r u e "   L a s t R e f r e s h = " 0 0 0 1 - 0 1 - 0 1 T 0 0 : 0 0 : 0 0 "   / & g t ; & l t ; / G e o C o l u m n & g t ; & l t ; / G e o C o l u m n s & g t ; & l t ; A d m i n D i s t r i c t   N a m e = " W o j e w � d z t w o "   V i s i b l e = " t r u e "   D a t a T y p e = " S t r i n g "   M o d e l Q u e r y N a m e = " ' T a b e l a 1 ' [ W o j e w � d z t w o ] " & g t ; & l t ; T a b l e   M o d e l N a m e = " T a b e l a 1 "   N a m e I n S o u r c e = " T a b e l a 1 " 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3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3 0 a 6 e 8 1 4 - 1 3 5 5 - 4 8 e 9 - b c f e - 0 2 7 d b 1 2 a 9 0 3 e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 5 0 . 6 3 6 0 2 6 5 4 7 9 5 4 7 5 6 < / L a t i t u d e > < L o n g i t u d e > 2 . 5 6 4 9 2 3 1 8 7 3 7 2 7 9 8 < / L o n g i t u d e > < R o t a t i o n > 0 < / R o t a t i o n > < P i v o t A n g l e > 0 < / P i v o t A n g l e > < D i s t a n c e > 1 . 0 8 3 4 4 4 7 2 6 3 4 0 6 1 6 4 < / D i s t a n c e > < / C a m e r a > < I m a g e > i V B O R w 0 K G g o A A A A N S U h E U g A A A N Q A A A B 1 C A Y A A A A 2 n s 9 T A A A A A X N S R 0 I A r s 4 c 6 Q A A A A R n Q U 1 B A A C x j w v 8 Y Q U A A A A J c E h Z c w A A A x I A A A M S A e 8 h Y S M A A F s f S U R B V H h e 7 X 0 H g F z l d f W Z t r O 9 9 y 5 p 1 X t v q C A h E L J E x 4 B x N / b v O L H j O G 6 J 4 x Y n N s S 4 g Q E D N s a A M W A Q S A j U h X p Z 9 V 6 2 9 9 7 r 1 P 3 v + W b e 7 u z s z D a t D E 7 2 w G r a m z e v 3 P v d f q 9 u 0 / H m L p s D H 1 m E B + k x L q o N B / b t w b i J M 5 B 9 a A + M R g M W L l m O k 9 m H s O 6 O + 9 H e 0 Y n 4 S D O O H D q I 5 c s W u 7 / p Q n 2 7 H q d K A 9 y v A J 0 O 6 O p y v / g / A I M e C A 1 w o q l T D 5 O h C y v G W b A 3 1 4 z J C T Y k h D n V N p s 2 b c G d d 6 5 X 1 2 l O q l W 9 N 1 z s y z P D 5 p C L 7 I U g k x N T E + 2 I D H L 9 p j e u V J k w S Y 5 p I D Q 3 N y G n t B V z p 6 S 4 3 / E N H s P 5 c h N M x i 5 M T 3 L t t 7 a 2 B u H h E Q g I 6 K E H w i G H V N V i Q H L E 8 B j B K f R U 3 m R A a q Q D u j e P N v / d k F d E Y B f M A U Z U N z s Q 6 S x D s y F F n Y w n A k 1 d W J j u I o q K Z j 2 u 1 Z j U 8 / + L 4 O I x I c 6 G H L k G A Q Y n Z q f a c L T I r D 7 L i r U j I 8 o u i 0 s X d u z c g 9 t u X Y 1 2 q w 5 G Y c A A I c K h g o s y 9 2 2 x 9 2 U m Y t l Y C 8 z 9 7 J e L H I / X E 1 Y 7 j 8 X 1 / G S x C X P S b G q b x o Z G n L q Q g 1 X L 5 r s + d M M u j M H f v 1 Z t x C w 5 1 2 v V J j R 3 6 N B i 0 W H x G C u M X R a Y v J h J Q 6 t s E 2 q + P l Y 4 U x b w 9 8 V Q Q 4 V e L r 4 3 w / 1 f A q V T b L A D 0 5 N t i m B 5 K R p F Y k e H 9 E i J 2 t o 6 B A c H y V + w + x 0 X C u q N y I y 2 w z d 7 9 M Z p k W x 1 s l 9 v J I Q 6 U N 1 m U L 9 9 y 4 R O 9 7 u u e 8 J 7 Q 3 T Y d F j / 8 2 x s C f 8 U / v T O E 5 j 8 u / V Y k W V F f Z v r O J t F s o Y H O t V 3 9 l w z K 6 Z c N s 6 K z s 5 O H M s + j h X L l 7 l 2 5 I F d V 8 1 K K i W E O 1 H W a E B 8 m E N d i y 6 n P B o M 7 q 1 6 g 4 z Y H 8 M P F v + r G e r / M v R C Q E F G J 2 a l 2 E T d 8 n + L H Q 4 H j p 8 4 i U U L F 7 j f c a G 8 2 Y D a V j 2 m i J p m 1 P v / P q X a 4 U K X 1 P O F h e k W h I l m 4 Y n i B g P S o 1 z q V U O H H l G i B h 4 t D M C i T C s K 6 g w Y E + P 6 L E c k z b g 4 e z f z U T U 7 X W r C v H Q b G o S B 9 b Y G O X 4 n o q O j e j G p J 3 h 8 w Q H + j / 9 Y k Q k L M 1 w q I d V E q s X X g 7 7 L y i j + 7 r F 6 f C e W j e l E R F C X U s X 6 A x k q L D T M / a o H t H W S I 5 y 4 X O n W u X y A q / o p U X P 8 g S q U N z M R G j M R Z C Y i K d w h d o w e 7 S K x a P e S w Z o s v c m T d i C Z i R K v V R g l I i I C u 3 b t c X 0 m j O m N k y W i 6 n p J n b a 2 N v c z F z R m I r j f l s 7 B y G T / G J V Q / 8 u g q b k k 5 u g g Y R Z R l 5 J E 9 f G H z k 4 L 2 t r b E B M d 7 X 6 n B / k i L c a K t K B t Q t v K G 7 u u B b q f + Y a n m j c Q y E D j R R q R A R x d O k T K c V 8 R G y h K H n N q j f K Z T e z A L k Q G d 3 W r o a 3 t H b B b O x E Z G e V + p w d k v g j 5 7 v 6 8 A M w V 2 y v E L a W 6 u k R 9 d D p F g h v E H u v L P G 1 i S 4 U M 0 5 Y i Q 4 5 K q L 9 z e K t j N 2 d 1 Y r U Q M p 0 R E + L t / T I T Y T Q Z U V F e 7 n 7 V G 2 Q m w h c z k c k G Q t 9 t v A m Y r 1 3 v L c q 0 I T r Y i Q v l J s V M J M 1 w s 6 P b S 2 e x 6 5 E n j H W + o s f J d O H c O Z F S k e 5 X P S B h E + c r x A 4 U a X i q J A B n y l z f 0 + n 0 Y k s a f T I T Q Q n p D 2 0 i F f t j N X 4 2 y l A j C E M / t s a N g t 3 p I o C J w k A Z 0 X Y c L Q p Q J E r i H A y a L S Y U F p a 4 X w 0 e e 3 P 7 l 0 6 E 9 z Y / / P F P U F t X j 7 q G F k y d P h v / 8 Y M f 4 V v f + T f 1 2 f S Z c 2 C 1 W n F u 1 7 P q e D Z t 3 o y d 7 7 6 O N 1 5 5 H s 8 8 8 T j M Y g 8 2 0 t 5 S z A Z U V V V j 4 s S J P h m D b 1 G a T U u y K w Z a N s 6 i 7 E E N h w p 8 2 3 x U j + N C / V 8 3 S r n L l f 6 9 x t Q O R h l q B M A L m R 5 l R 2 i g b w / S j c S 0 R B s m x t t A M k i J c C A 2 x N m 9 Q g 8 G J Y 0 G G I 3 + 7 S R / 8 O U A G A j h 4 e G I i 4 2 R 4 + v C C y / 8 A U 3 N r S g u K Z X H N t y + b j 1 a W t t x 8 8 0 r 0 C m U b Z M / c 0 g 4 R A n E + Y s X 8 c 2 v P o J Y I f b C B i O a m 5 u V K z w q q q 9 0 0 k B H z N V q I 8 q b d T i U H 6 A 8 h R r m a 2 G V s l L 1 S F j F H m y z D s w O E + R a 9 4 d R G + o 6 Y B C q c n j 4 5 e d Z L u G E e Y r 7 1 d 8 G J J w Z S V Y V r w m U x Z P E q t f r l Z 2 g Q c f / 5 F j 5 H l d s r u C u 5 z q 0 C 2 3 t 2 7 0 d a 9 f e 6 t 5 6 c B j I f i L o q q Y K q o F X y p M P N c 8 c g 6 I 6 X R f i h W E Y O 2 r o 0 G H J G B f R c 5 s P c s y Y l W L H 6 V K j q H + d O H V w O 1 b d u h Y m W b 8 8 G Z v b H h C b i W 5 3 / l Z D G 4 P 6 J u V + p 9 P i 5 v E W 1 4 Z u 8 F p p E q 5 G J F h / 0 o m g h P Q X m N Z g + P g j / / Y j 9 / N R D B I k l P J T b 6 D i 2 m F M m 7 U Q w b p G U U U c a A 0 O g b M x D 9 G R Y Q g y O p R R H G L s R J v N v y f s e j E l s Q u v v / w c r D Y 7 n n 7 6 G W Q f P 4 H 3 3 t 8 G m 9 2 h 1 C s + z 8 q a g N d e / y t e f P E l W Q C c + N 2 z z + O 2 t W v x 8 5 / / E s t v W o j C o m K M G z v G v c e B U d 6 s F w I c W B p T U l I N 1 Y i + u k U v q h h w W u w Z Z m l 0 i l T g 6 2 O i p m Z G O 3 C p y q T s r l m p d n W N m b 1 A N 3 l X l w 7 V r T q M i 3 X i 8 P 5 9 2 H D 7 S p y r M M M s 3 / V 0 i Z M 3 u B / 1 X P 4 K 6 g 0 i y f Q q 1 s V j i Z P f N H s J Y 4 2 h N K d F f + A x 8 a 8 / D P D x K H y B 8 Z D k t C y E R 8 W i 8 u p + h O h a Y W 2 t Q v a + 9 5 C U E I e T e 9 + C t f Y K u l q L U X j p m P t b N w Z t l i 7 c c c d 6 u d F d c D o c y m u X m p K C x K R k f P O b 3 8 S W L V s Q E x 2 B 6 J g Y Y T o b 3 n r r b U V E 3 / j G v + L w k S N K m s 2 e N Q P Z 2 S f c e x w Y l y o H v 0 B Q l d J A J q I X r 0 O M e z J Z b 5 e + T j l B m A 1 B x q P L m 3 E o p 9 i I 4 U F d I m W E W N s K s H b l L L T b R I q 1 6 5 W j g R L W H 1 w x N P c L w W n Z p 6 W z E x Z L p z C Y E x U V Z e 5 P X P G w g e B 5 L v 4 w q v I N E + r S 8 h + 5 e q J F y Y 1 3 q R 9 U O 0 y y C o r A U O A C y N X x R o F 5 e l l x d m U 7 a T h W Z M b C j N 7 q z U C o q 6 t T a T n h Y X 1 j U t 4 4 W R I w K A I k V o r K 5 0 n U v B T N 8 l 3 a N G 7 h g L P C G D N T e t s m Z K p z 5 S 4 H A H P k E s 2 1 6 O j o R E B 4 s p J a G r g P q n K e q p 8 3 G C + j K q j r s m H p W A c C A 1 w b M w b H z A n e H 5 7 P Q I 4 c S t T A A b I p B n d V R t E H v K y 8 E X z U z B X N n N K Y i b i R z E R 9 3 i h q D / M V 9 + e Z V e 5 i d r E Z D v l R f z l 1 v k B 7 q k 7 U w 9 A Q E Q O D A G 2 J w Y L M p F 0 X g k d F K X W 4 s E f K M S m V U p 9 o a H c d d 7 x I M 9 q H V L G c t n Y U F B Q g K S k R V y u E E U W 6 a O D 1 Z U p S t q i N G p q a m t R j a 2 s r j h Q E w A A b Q p y V 6 N K Z Z P H r O X Y y k 9 1 u h 8 W h 6 w 4 w + 0 N p o 8 E v M z m d D r l + N e r 5 K E P 9 H Y O E z Z u 8 J N O C 5 e M s 8 h y Y H G / F o g x r v 3 l p n t n 3 x J Y t W 5 G Y m K D U P 0 / Q h v G F w d g b R I h I T 4 L M 3 e y R g U B G W T r G 2 s 2 Y d A Z o t k l U c M + + l 4 6 V c 0 l t R H X e U Y y b P E e 9 t y Q L C H e n H R q c H c J R r t / g / t U C J / 8 Y 3 f l 6 o a G h r q R Y o x F W f R R W Z P V N 0 K 0 X y c x r q E l L f y C D e z p 6 i J r q K r S 3 t 6 O l u R k x M X H o a G 8 b Z a i P A p h 2 M 3 h 5 0 h t U V Z g V Q E S J y u I r 1 c c T 1 a 1 6 V a K x 2 8 N L t 3 D h f C G 6 v v E V 5 r X 5 2 t t g 1 U n G y K y y + p O B w u W 4 6 G E 0 m 4 N g Y R q 5 k F 5 L X R n 0 B p N I M L G p 5 D G / s B i l Z T 1 B Z t o 6 5 y 9 c w O y F K 9 X 3 m Z L E 4 2 H m A + H Q B 7 n 0 b Y H J X o 9 r 1 c K 4 I p 1 C h J E 8 U V N T j R U T e T 7 u N z w Q n 5 C A x o Z 6 1 D Z Z Y L N Z 5 T d d 5 9 b R 0 a 6 Y s 6 m x Q b 1 u a a x V C 4 5 V P n c 4 X C p I X H y C S i q O c G d q B A W H j D L U h 4 1 E Y a a K Z t H j 3 a + H C q 6 s t E f o y S I 0 g 9 8 f 6 J o m m E 2 h q V l x c b E o L i 5 2 v f A A b Q p f u 1 J 2 i 9 h G A 2 V n U z I d F p W r t k 2 j Z B 2 q q m t k V e / A y V O n Y X d 0 Y e P b 7 + D c u Q v Y v n 0 n N r 7 1 N g o K i 5 R 3 j t L m L 3 / d g o 6 o p W o 7 Q j s e n p / 3 O d q M 0 f I 7 J i H u v r G p j r Z W 9 z P f i I y K R p M t G C Z T g D C 8 K + g b F B Q s 5 6 n r Z p a Y m B j 1 G C C f G w z + 4 3 a j T o k P G b E h D k V w p I / h 3 A g G c 1 k s S E l V L S p a V q x t Q N c u G c l z G 6 o y J O p Z s 2 a 4 3 x k 8 W A N U 2 + b a G R k t J t h 1 P h o M 8 h 7 5 g e c 5 P c k q v + v i B J 1 e m E Z + l 9 8 h 8 z A r n O 5 z f m o X o 6 u 1 u U E d V 3 h k j H J 3 z 0 z u 7 b T g t d p 9 t X f G w y 0 T f U v O s p J i p K S l u 1 / 1 g A s Z t Q O C z D 8 S 5 R u j E u p D h h a d H + 6 t p J 1 D r x 5 r k l I i X P G b / s A s b e 9 t O j o 6 M G 7 c 4 O N Q n g g z O 7 v z C f W 6 v m f h F i 5 K / S P z E V Q 7 W Z t U J 4 8 d W z Z j 1 9 U A k W Q m Y f Q u x U x E S F i k Y i a i p k W P v T l m H L j m R F u n Q 6 l i L r Z k H E q n v H x M m v W H m N g 4 9 7 M e s G b q Y o W x + 7 q P B D M R o w z 1 I S P M b b j 3 p 6 b 1 B 2 Y Y 0 N a Z m c J s i Y G J g j f c / s 5 f o a U d 0 m b Y 8 8 E + h A z S w + e N c b F 2 V Y h I O I R p P K W T J 1 w O C B 0 u V J h Q L C o d C f p 0 m R E H s + 5 z b e A F L e C q Y U q i D c F B Z h w p C l b S j K B z Z H q S R S 0 Q 8 9 L 8 B 6 Q c w r z e o D T j H w s Q R x K j D P U h g x W t x H A Z i t 9 j k J O l 3 s w 6 G A j k o 5 O z H 0 a X + w e z s 0 9 i 3 e 1 r e 3 n 4 K C l + 8 P N n 0 P 7 E a l h a + x J j Y y f d 8 w H d 7 n B f t U i + Q J d 4 Z b O + l 9 u d h x E T 6 j o W O g 0 i Q v Q w G X s u B v m K 3 j 5 6 2 e i M o O 2 n c 7 S p i l 1 6 8 A Z y w h A h I a H o F C n s C 4 x x H c w P U C o f C x + v F 6 M M 9 R H B Y M o h f I G p N y z Y S 5 M / z 9 I G X 3 j 9 r x u x 8 a + v I S 6 4 E 9 u 2 7 0 Z r W 6 d Q g E G M 7 N 5 k Q D v n + 1 / / A v T r v g d z q I v I a H c x F r M 7 J 1 C V U S S G O c T G 0 a G o w Y g a P 1 J p I C w J L R d V D T i 0 + S m k G 6 5 h W m w D C o + / j X E x N l S c 2 6 S 8 b i v H t S s v o Q Z K r u D g E A Q G D p x L q K G 9 r Q 2 B Q U H u V 3 3 B v E G q f D y n g Q o y B 8 I o Q / 2 d g 1 K i U m y M g / m B C B d 7 p j 8 w C 2 L M m A y U X D u l i g q p 7 u m D e u w L e g o L R R 2 j 9 K H H K z B r l d p / U b 1 R Z b M z v Y n e v V n J V h V M b v n 6 5 9 T 2 Q w V t r s w Y O y L S E p Q L f 9 z Y T B w + f B B V l W X I G p O C l M g u f P L + d Z g b X 4 2 i o i L 3 t 3 y j M D / P F Z w V i W W 3 2 d D c 1 I i K 8 p 6 U I k L v p 4 + E B k 0 7 Y I K x L 9 c 6 9 1 9 e V o q G + j p V Y u I d j 9 J Q X 1 s 7 6 u X 7 3 w A G J l k + k i b q C 2 + m R i D e K G 0 0 I l S Y 7 m q t W X U U W p z R g U 0 7 T + P e 2 2 a r z y k l t R q m F c I 4 J v d y S 3 W Q C a p d X Q 5 5 b h C C c q C i x Y T Q A D u u 1 A S i q d 1 F Q l T d 6 l r 7 I S e 6 8 w T + v H H e Y D e m W 9 e s c r / q C x I 6 Y 0 J m c 6 A w Y w X i E x J 7 2 V 7 8 z G q x I s i r A Y 0 G q p + J A x R g 0 g H C A C 7 3 7 Z m d T p Q W F 6 l 9 R 8 f E d r 8 / m m 3 + N 0 R c q E N l M 2 g x o 5 E C D f a C e p N S / T z u d y 8 c K z a r M g k 2 X y E z U Y X r r D q L m V O z E G Q 2 4 U h h g G o 3 p i E 6 y K n U S T Y u K a + o U G X m T z 7 1 N L b v 2 A 2 d X k 7 C a c O B w 9 l o K D k r E k W P s w f f x t S s F J w 9 s B G t l V c Q n j z N v S e g / M z b S I / o x N E d r 6 C 1 + h p C g s x 4 9 t n n s X z F S l y 9 l o O o q B i R l l Z 8 7 v O P 4 J 6 7 7 1 I O i y N n 8 7 F y / n g 4 7 R Y V d P Z 2 U l A d N J l M 3 b V c o a F h f b b h Q u D K 1 e t S e X u a n c i A M W N J T D k q l W s S E + J E a 0 s z 6 k U C h X r k M m o M p A W K v f c f H h G p 1 E / P 9 0 d V v r 8 h W s S Y p w N h p M F W W 0 v H + F / 1 7 U I 4 v p q P T J 4 8 F V H u P B 7 P 4 r o F G R Z F Z C d K R P U z M I v d i e z j x 5 G U n I o 5 s 2 f h S m 4 R O h A q h B a B W U s / h t C I W G R k T o D O H I n p C 1 Y h P s k r 5 q P T o 6 X d h o a G J i x f + x A m T Z y I t P Q 0 N 6 E 7 M f / 7 h x D + y k z M u P J F R Z x s E 9 Z Y V Q i 7 I V x + I 0 w x Q m t r i 3 t n r n Q h X 5 k d v s D v a o x F R w b R 4 Q j A u W v l 6 h x L 6 + x o 7 X C o 3 2 G G P h m v B 0 N X 3 k Z V v h E G e 9 F V u W u F G N l n o J U e J K 1 4 j S k / N + K C z 0 + z I s J P g q e / 3 5 y d Y l X F d 2 Q 1 l s 6 z Q a i 2 2 N J 2 2 p M T 2 K v R C o v w 2 E i U c a + h g M H T S f G u g D O l D 9 u F D d R U 8 j c v b s M t a 9 e r b r M a m A Z k D g z q d k j w G B n n 0 l T T / m A T 2 6 e u t h r R s f G q c y z 7 Q x w p I F O 6 T j g p w t H 9 W 2 R 0 o q q i H I n J / X e o 9 c a o h B p B L J K V 3 e 5 B J 2 P E 8 G Y O m s Z M u b U 9 g c S R x n G R J g z u e v Z O Y B 4 d K 2 v 9 / e b p s g C c K H Y F W 5 l Q 6 6 n R H C 4 w 9 5 F 6 z M g e K j M R z O Q o q D N 2 Z z a w w x F L M x j g 9 Y e Y y P B e z E Q E B J i 7 V T y C W e b 7 c / s / H j o R b D a b K k 1 J F A m r t W G u L c 8 T W 8 6 q p B Q x O a H n t y g l + R f s l R M 4 G I x K q G F C S 6 n R Q N e u U d Q j q n V E r E i q W R 7 p M h c r T S r V Z b D Q O U g E s o L K j b V 6 c u k g k B p p F 9 X S o F b h / k B v G + 2 u s c L 4 3 i A j U j q x L O S m s a 5 6 I 0 1 q D R X p c j z F j c I I 7 p V f w 6 L U e n y w Z 6 8 q s 7 j n n j u V c 0 F D U 1 M z 9 u c H Y f 0 s 2 k / u N w V 1 t T U + M x 8 8 0 d R Y j 4 j I a O W 0 8 N c v g z Y Y D 4 c M Z h U t L 1 8 W u 4 n C V N p P e T s g / I F S k / Z Y c E g I 2 k Q t H Z V Q w 4 Q n M x F M U G 1 1 M 1 O C S K R x Q q R a A L N M D N + h M B P R 0 N i J 4 6 d K o b N b Y Z U b d f x E M U q K a n H + X L k Y R f 0 3 C q E 3 b y B m I p g O 5 B n j 8 Q R 7 n x M s C + l v T 3 S 0 z E x 2 Z S n 4 6 z C r m M k L d A w w c 3 v 9 + n V 4 8 M H 7 U V V V g 7 r 6 e v e n Q F F h P m b F 9 7 z W Q G b q 7 P Q d p N X A P E G i v + Y z L L n Q p B U L H i c J M 5 H B t C 5 S V 0 u a 1 e N A I N P S k U E 7 L S w 8 Y l R C j Q Q Y r d e M f q p J L M 3 2 V K H O V Z j U C s 8 O R Z 7 w 1 e i E X 3 F 9 z 3 V b W N o w k q D a 5 l l t 6 6 p N G p w b m / A + 5 l X j O 1 V M i k F f X 6 B T Y 0 y 0 q 6 K Y m e e e 8 H a f M + N 8 X N Y 4 5 F z L U a 9 v v / 0 2 9 e g L L c 1 N i o C 9 w V i U 0 T Q 4 h 4 U m h X i l t a t c 3 6 4 T m 1 e P U D T A o o 8 U l Z A d m G y q x I M c R x d 5 X X 0 D E h L i 3 d / o j V E J N Q L Q c s u o O v G C M j j o 6 R 4 g Q X k z k z 8 E G 5 0 i j U p w / n w l W h p a k Z 9 X A 2 O X H W f P l C E v t x p d s r L n 5 1 X j 9 G m R X u 7 v D B Y 8 v r l e O W 9 0 4 X P y x H D B h S I i 0 H 9 6 A a d u U K 2 k C 3 6 a e 6 y M P 9 x 2 2 x q k p a Y o R p o 6 d T L K y n o H a D U w s O q L m S w M u l L M D B b C T I W 1 P c x E R A d 3 K S d K W H g 4 j P Z a t L W 3 o 9 4 S q O J Q I d H J O J P r Y q b 2 9 t 4 t n T W M M t Q I I l 8 M 7 4 N i z D O j g D a W h j A f H i 1 / H U q 7 R F 2 Z O z c N y + Y n I i 4 + D F M n x S I 0 x I R V i 5 M w e 1 o 8 Y q K D M X N q A m 5 Z k j x o B w d / i R M o 6 C T x B X + V u d 6 g D e U N S r u L / T R t 8 Q w y e w Z R z X 5 U T a 0 e K T 0 9 H d d y 8 t R z b 1 C 9 8 s x W o P p G a W M W F a 5 B i H + w 4 C 4 y Y n o f h + d + I 8 U O Y 1 u A x D D X e 0 z G N b h v L O N P v j D K U C M A B k k 1 8 P a w D 1 7 n A M H b c + 7 W w N 5 o t 7 p u c H 2 H q 2 c e J U h j e x f q h H C b O + X 9 N q e o l 6 7 X g w E H r J G j p n C Y m e y a D f m 9 w d E 1 n v A X e G a Q N 9 i L E d i w x R 9 m u G 0 r T 1 D N u 2 m s V S S X F b 9 4 v x D G L Z 9 G 9 s t l S r V 1 i G F q s T p g M J r F N n E i M y P N / a 2 + o G p H V c w l r c K 7 H Q j a E L m B Q F u p v a 2 l F w N 1 i D Q i s / a H r J T + m 9 i M M t Q I g 7 E W 1 g W x Q w 4 T R 3 2 B K m L r I L q U j g T o n p 4 c L 8 Q n z E C a q 3 M X A 3 r j A 4 + 2 y Z q j 4 q L X 5 A 3 u K y V y 8 N m j W n W w N x j L I g O t S L X g a x 8 k 4 Y m d 3 8 e f / v S S v O f E f / 7 k J 3 j h h T 9 i w 5 1 3 q 4 6 y n g T v i f a O N p U p M R A D e I N l 9 A 3 t 8 s R p Q 1 h Y m N h G D U q 6 E Q z q 1 t Z U q + e + w M + d h i C 5 r 7 4 l O l O d R p 0 S I w w S 7 f w 0 i 5 o c w S b 3 v r x o z N g e i q o / X D A D n Q 0 4 W f r A m B T 7 f b O 6 l o / s j u Q J e u g o z d w L v Q L V U k + J 5 D 1 Y j Y u H p 3 T 2 B t 3 u 9 I L V 1 N T K + T q V 1 4 0 9 G C h N W H 9 F K c R 0 n 8 R E V w 4 e C Z K 5 g t x W p z O I t L I o A k 9 K S n L v s T e 0 N m C D A b M k G B B m z h 9 7 F D L 5 V 4 N V f o f Z I M x I p + S j B 5 L P m x u b o J d j b m 9 r R V J y S n f l L 6 W 8 t y S k 5 9 F k F A Z 3 v x 7 F C I G T I 0 i s L L x j 7 p x 3 W Q Z f e 9 p X N w L h X T W q a 6 3 e 6 a o j s l h t M O m d Q o B C q J a G b i e K J 8 h I n s x E k J l o N / G P v c R t H u f C c o f + m I m 4 c P E S z p w 5 p w a i s S c D 7 S M u J O w p s W n z e z h x P B s n T 5 5 C p R A 5 i Z h g 4 i 0 l h t N p h 1 E 4 t q K y S r 3 2 B T I T u w 4 N B E o 5 L b s i I T G p F z M R l H R a e Q c 9 h E x D Y m w p S o 6 Z M 6 j I T E R c Q q J 6 J D P x i C j 1 N R h M w c i v 7 B y V U D c C 7 J d H N z H 7 K N A o p 4 e r X m y e t k 4 d r t b I D Z P X g 4 k T D R e / + 8 E D s u o n o a G + F o X j H s G v I x / F v n f + F b c / n a A 6 x 6 7 8 x I 9 6 B Y t Z t H c w 3 6 w 8 c h o o 0 X J r D b I o + I / l 9 A d L Z 7 t I v I 5 B 9 f p j k H X H j l 1 Y u / a 2 X h K H w 7 T T 0 1 N x 6 d I V R A l T L r t p i V L T y F 8 a 8 2 u S x x u l p c W I j o p R D M p e f C w y 9 A c y p f d I V F 9 g W Y j G X B q Y b M x 0 M y W t R R q P M t Q I g z N t a 9 s N y l X O g C b r h x i j i g x x E Y p L n d E p G + J i O W u Z j A g x M 4 G z S 5 V B a B k J 1 4 P M W A O q m p 2 I C t b B 2 F W P i c 5 z 8 n o a j G m h O F 9 h F v X O 1 S W J Q 6 t L h W F u z r L A s n 8 v T M t W d H v l + l N L B 3 u M W h 7 g E 0 8 + g 8 9 / 7 t M o K 6 / A Y / / z O D Z s W I + E + H g s X D A P f / j j n / C l R z 6 n p M j b b 2 / C i h X L s H X r D r k e O t x 5 1 1 3 C k C 7 J Q a Y 7 f / 4 i 8 n L z E C 5 S Y 9 m y p Y o J + D 1 + 5 p l l 4 a 0 K M v 3 I e / K 7 M + e a X I 9 M O A N 7 3 m f S r V P U z t j 4 B P c 7 P R j M M A E e y y h D 3 Q B w 9 a R a x w v L 1 Y v l F U 8 8 + b Q a s k y 1 h y 7 h 2 t p a P P a L 3 + J q Q Q X 2 7 n h H 6 f C z 5 8 x D d U U B 4 m Z 9 w r W j 6 w Q D z p x x S 7 D f A 5 v 0 x 4 R 0 q b S k e t G U S P B t n V 2 o a j P K e 0 b M T r E I I a v N 1 Q y l 6 y 0 z 0 R j q W 9 / 5 H r 7 1 r X 9 F c m I C j p 8 4 j a e e e k o t K o 8 9 9 j P 8 4 I c / w m + f + J X a j t i 6 b T t u F 0 n l C y o n z x 2 0 P X T w M O b O m z O o y l 1 v B q M K S d u O 7 n b a U 9 7 g 5 z w + T / h 6 z x v 8 n V E b a g Q Q J i q c 9 7 W m r U Q b g 8 x E / N M / f Q W / / v U v 8 e A D D y I 2 N k a t r p U l O X j u i Z 8 h M i o W h w 8 f w F N P / A K v v v b X X o H G 6 w E l o 5 Z 7 x 9 g Y G 0 1 G G x s w L 8 O O o A C d s h N C A n U Y I z T F t T f 7 f C E O F Q b i R I n Y O k I a w b J 4 R w 2 s C f l E c 0 M t D p 0 p V K v 2 z x / 7 b 8 T H M r f O h j + e M + C 7 s / I x 9 e J 9 C A 8 J 6 8 V M V N 8 a G 5 r U o y 9 o z E S o w G s / q U W e e O W V 1 5 S z 4 + v f + L b b 1 c 4 c v k D k 5 B f J P g L U d e E f t 1 E N N 3 O v K f V N Q 7 v F p V U M B D L t q I S 6 D s S J n c T Z r 8 d z r W i 1 2 L F u d p B i B i 0 9 h 5 W 0 G e Y C n D 9 3 Q R W p R U V F o 6 y 0 R N 3 U S 5 e v 4 t + + + 0 3 8 7 P G n c P P 9 3 4 C j u Q w t D Z W I S U h D / r V z S J q 0 E h b H 9 a 9 3 l D i r R O 2 k T V T e b M T u d 1 5 E B 1 3 O 5 i C s W b s B Z 0 8 e h U W O f f b c O a r Z Z X l 5 u Y r H R E a E w W Q U 1 b G q C l P W / C P s w + i 1 M C G m A x e O 7 0 R c f C p i o 0 M R F p e J C J G a v i a t k / G 2 i X R a t G g h o n 3 M + / V G S 0 u L E L / Y R n 4 C r J 7 4 5 a + e F F V y B U 6 f P o 1 O i 0 U t a A 0 N j Z g 9 e x a m T Z 2 K o 0 e P o q 2 t X U 3 C f + 7 3 v 8 f 3 v / d d 9 z d d k q m s t A y p a a n u d 3 y D 1 b v x Y r e O M t R 1 Y G 6 q F Z F B D m X o 3 3 f f P e 5 3 O d v V p L I P 4 k X d a y s 9 g f / 8 8 Q + x a t V q h M q q G h s d g X v v v h O P f P H L + O M L z + F P r 7 y B m z 7 2 W W x 8 4 V G k Z o 7 H p C k z 8 P h P v 4 + P f / r L C E 5 f 5 t 7 j 8 N H e V A N L 0 S 4 h W A d i Z 3 1 S D R c Y H 9 e F R o s e M b p q 2 A O i 0 W o 1 o b K p C + F i r g Q Y 2 S / d h v q K Q j T W V 2 H s l A U o q O t R l w b C w g y r 6 t V H D 5 j G O M U l Z U r V t d k s q K y s w Y I F C 9 F g M S A m 0 C Z q k m t s 5 2 u v v Y 6 7 7 r p T J M f g 8 v C O H T u B + f P n y I L R / 6 L D 8 n V j Q J C S x l T C e R w s i 9 + 7 b y 9 W r l y J j k 6 L k i z c D 8 v 8 O 2 1 O J M e 5 g r f H i 0 0 q X a t V j p V z r o i W l m Y E m M y i 1 / d k d X i q l K M M N U w w u 9 x s c M J S n o 1 J E 7 P U u E s a 8 W f L X e U G 9 W K n U O V j 0 V + 4 o R 1 d h k B k R n Y g 0 O w i G I 6 8 N J k 4 P F l U r W K z 3 E i X d 7 B D 1 I s A k w F m f S f K W v x 3 6 h k K O A K T b n T C s 9 i Q R j Y z O u g S J 2 j 3 c U g 0 3 + N x 8 X x 8 g Y 4 W e r W I x g 6 d U h E 1 0 G G x c l y H E K h r n 4 T B a F K l 8 1 V V l e q 3 P / m J T 2 D n 7 g 8 w f + 5 s Z c e M S U n C o e P H s V A k x G B B G + g 1 U Y 8 / + c m H 3 O / 0 B R u r J K f 0 l S z e T g q O G G U v 8 4 S E x O 7 J 9 0 R J o x F p k T 2 q H 2 N i s X E 9 S b G a X T X K U M M A 4 y 6 s v P X E / O Q m V J W X Y M K E L G x 5 b y t W 3 b y i 2 / 2 q q X 0 a 4 Y V a i z A l K 6 l 7 I g X B V Z P t + D k o j a 2 5 v F O A R g L s 5 M M Z v H S O E L T t D u S b l R R p 7 O i R P H S Z 1 7 S J T W V y 4 K T X d A 4 N r P D V C v I 8 U d J I i a y H t a M Z t o r j a t Z U a G i I C t 5 S J e v o 7 F D d a e m J m z t v L o I C A 9 B p 1 8 u C R N J z q g H U X O 0 j I / s m v P a H M 6 f P Y N r 0 a X 1 s q V Z R B z 1 7 Q 3 i D x x L k 0 V a M 6 i a h S T s y E l e T 5 A h O B e l h D 1 c f C 9 / X R s M o Q w 0 B L G l n 2 y t P F 2 p 1 T Q 2 O H z + J B f P n 4 u D h o 0 h K G 4 e u 6 N n d c a Y V R Z t g W X g r 2 n Q m X D l 3 T G U G r F i 2 G A c P H p C V 0 o Z x Y 8 e i p r Y O t 6 1 Z j c P 5 R r R d p 2 f N F 6 Y m 2 Z A U 1 t s I I l N x g W D C b H q k S E u 3 e s a q 4 k 6 b X r U m I 2 g H s l a I M b W h w q l 8 6 6 5 V X D P q O S l x v l y r y 1 V G Z I a 3 q J I N D q q m S 3 3 q l M l q m 8 G C j L B z 5 2 7 M m T M T c R 6 S g 9 L L l 8 O i q r I c C Y n J 7 l d D A 1 U 9 L n z a 8 A B f o K Q a Z a g h g M P D u L J 7 l 0 B o o C p x v C z M p 7 t 5 X G y X E K k B E + J s C D O J N B B G r B V G m j F 9 q h r V G W h m O b q x V 6 3 S S C E j y q G c J 0 P B Y O I u w 0 F 9 X T 3 e 3 b 4 f Y 1 J j R E 2 O w J Q p k / r E i A Y G r 5 H r 2 C h t m N r E + V b c j 6 Z + 1 Y h 6 G e f O b N D Q n + S i V 8 / Q j 9 e Q 2 R x U C d k d i a U j t M 0 4 z q a 4 q B A x b C M m K i 5 L 9 E f + 7 v 0 v h k n E P 1 O K / I E 3 d L q f u q e 8 W h 3 a x D 5 i 5 n i A S Y + U 5 A T M n D F F V m 6 W H R i F E F x D n E c C E + I d o s J 1 q D j U n F T b k J m J O L J n i / v Z y I J B 2 d t v W Y L l y 5 e p a R + b t 2 z F v f c 9 g O 9 9 / 0 e U Z X j 6 m e f x 1 s b N a t t P f f p z 2 L p t J + 6 4 6 z 5 k H z + F A w e P 4 o 0 3 3 8 a d d 9 8 j 6 p l L X a X q x v q k / f s O u C S E W x K S m e h N 9 Q R z A / 2 h n g W E P q C p g 2 Q m 7 l u r w 6 I t x d L 9 e G E q e n B Z z k G p O M p Q Q 0 B U s K u j E d t r + U O Y 2 / j 3 h M F j K o V 3 6 b w G q u + s n H X T w 6 A R G + r a Y V p U l / J I h e k b E K m v F 5 t P h 0 l x V l F T + 1 f V 9 h 0 4 h O b W n m I 5 E m p Z h R j f s d F + n R L X A 6 P R g B 2 i p m m g Z G D u X H N z C x 5 9 9 O d 4 + Z W X s X 3 H D r l O e j z 8 8 C e x e 8 8 e 5 f B J T k 5 C b l 6 u I u p v f O M b 8 s 2 e C 0 X 7 6 6 Z l S 5 X 6 5 + n 1 Y 9 y K 6 h / / 6 E C g J K F k 8 Q Y / i 4 2 N Q 6 3 7 M z I i R + 3 w e 9 r + G E r w B I + D E x K 9 W z y P q n w D I M R S g K a m R q X u 0 S s X G D c J e m s 9 q g v P I c S s w 5 W r V / H Q g w / i y p U r Y G v j 5 c u W 9 C k T n y g S g q l G d L 1 S H f T X x 4 G o b d X h T H n v T H B / 0 B w l W k Y C Q e I 4 e + Y 8 Z s 0 e 3 K y n n z 3 2 C 8 y a O U O O 3 Y q V K 5 a L H X g Y 4 8 e P F 2 J y 4 O z Z M 3 j 4 o Q d k n y O r + h U X F y E 1 N a 0 X 8 Q 8 F J G a e J 9 U 9 J t c G B g a L S l a J d e t u 8 7 l P T y + c L z B T P D C w h z G 8 v X k a 6 u t q V Q l 8 f x j t H D s A S i / t R U V p A Y L N B u z a u g k N l X n Y v e U 1 V F e V 4 + W C F D w b 9 X 3 8 + p 8 X o m N M L t 5 8 a y P W r F n T y 9 3 N x F i O 6 m Q p B e G r d 7 Y n D h c G q n l H d A Z w N A w Z O d x Z h t j A D u i E k d / 6 w 3 + h q 6 0 C s R m z 8 M e f f h 5 L F y + E k x n k 7 R 3 4 0 Y / / C 6 1 t 7 c j K G q f 6 H k R F 9 Z 3 m 5 4 1 L l 1 0 L A V W e F c J Q U 6 Z M R q 0 Q j k 3 U o 2 U 3 L R P 1 1 K i I d y R B L Y o D C g a b 6 e A P z K i g J z E r a y w m T Z q g G M 0 b F e X l S i X z x W j a e Z H Z P L 9 r F w b U Y k y e Y N t l f s X H z 3 R j V E I N A N f E P S a t u k Z t J r i 9 Z W z j O y P J q q 6 u a x K f a 9 V s s e j V J D 5 P c A / M 6 B 4 q S H h 7 c g M R Z i t A Y 1 W + q E E m H D 2 0 B 7 H x S b h t w w P Y u e k l 3 L R 6 A w 5 9 8 B 7 u v m M D n n / h j 8 h M S 1 M S 9 f L V a 3 j m q d + 4 9 z R 4 6 E U y O U U t y 8 / L V 6 U L M b F 9 c 9 1 8 g e 2 d 6 a I f C L R J 3 t r 4 D u 6 8 c 7 0 w 6 1 C d E X 3 x 6 q u v 4 R O f e N D 9 q i 9 4 T 3 w x G t H Y K O p x P 1 4 7 X 2 g T u 8 l 7 h q 8 n R h l q i G C X H 4 + Y Z R 9 8 k B P Y x 0 7 i / V w t 3 x s O f H V G I r R 9 X q r U Y 0 p M i 4 i + E O X Y 2 L h R j P Y 7 N w z D c + a C y W a H T a Q S 7 Q h 6 5 B I S + 2 Z e + w P H 2 9 C T y W y M q C C b S O O + F + q d d z a r 4 / N H 5 E P F x o 2 b V E + / R l l E g k R t 4 2 j T l J R k l V 7 E a 0 D J G x h g V t K F z E x J N d B v + 8 p O 1 0 C p y O / z c 2 5 H d 3 q g O V B J t K b m p l G n x G D B c g y W O / g r W 2 g W y c Q y c u / P q b I x s 2 C o o G r R X y + / x Z k u j 9 X P N 5 + D 6 c / L 8 P o / X l R M x u C p Z x L p U E F m I r i P 7 B M n 1 X N f Y I 2 R e p Q f L a z t x P z v H 4 H h + e l I D L U h P t T u Y i Z d b / K i L a M 5 C q 4 X J O b 6 + n p V J V t R U Y E z p 8 6 i o a E B c + b M U g W N r K U i y E x s Q s n j p G r H W V F s y 0 z Q b v Q F M g u l l z e a h W G Y 3 U 7 m 4 f 7 4 S G c G X f H s T M v n o x J q k G D n o o U Z F u X a p n 1 D n C s P Q H K E v X t 2 r D e 4 f a i P T P S B 0 G n r g s 3 J 2 b m + 9 + t Z l q G B K 7 N V p E t y U o L y i I 0 E 3 h Z p c v d d d 7 h f 9 U B n M O L H / / l f S I x P Q H t H O 9 b e d p t K v / r i / / s n / O 6 Z 3 + I X v / g l v v P t b 2 L 5 y t X Y 9 8 F O 9 7 d c o A q W k 5 O r p M i B A 4 e U x G D r L 1 4 i x p K S k 5 J U M e F A 9 t X 7 7 2 / D y p X L l d u c x x D s n t q u o V 5 s y K a m J o w Z k + l + p z d q a m s Q J e p e u 9 i c Y e F h i s k 4 4 b 1 O 7 E c m M V N t 5 q M n 2 H 8 i M q p / F X H U K T E I s A e D F q y t a z M o J w O n a O T V G Z W K 4 w 9 M 7 d n x 7 m t o C Z 2 L E I M V Y c F G t H W I K i S r 6 s F D R 5 E q 9 g 6 z C V i i z h Z Y + o 5 O O I V Y c + v M K p P A F 8 K D e p i J n j j N 2 C Z x r l i 5 D J F i 9 4 w U r o o d N m n S R P e r H l A 6 L Z o / H 0 e P H V M 2 x b R p 0 3 D + 4 m W k p 6 V g 4 q R J O H / u n B B 6 i H J 2 L F 6 6 r D v 9 i u B 7 e / b s E 8 K t V 3 3 4 x o 0 b q 5 w o / I u P j 1 N S J E / s t 7 y 8 A p X C d P j I U a W + F R c V y 2 O s U t v a W t u Q m p q i q n f J R L T F P J m J O H r s O E J C g l X p v S 8 w J Y r X j r E p S h 0 t q K v 1 v C C j 8 r f 4 n I 8 c H B A b 7 7 u 5 p Q Z q J 6 M S 6 g Y j 7 + A f s f T m d Q i P T k a Y r g 4 W p x H b N r 2 h j H 2 q E L E x s a q 9 c H B w E K a 2 N 6 B r z n y c K A k E p 6 F 7 N 6 C 0 d L Q i S M 8 E W z M q z m 9 V C Z 0 L F s x D Z m Y G C g q K M F a I k y U X n m A m t x a y 6 V J 3 n O + 5 H S l k R u q W / M z 9 6 I k 2 U Y / a h c n j B u m Y 8 A c m C W t M x d / J z h 5 c I i x V O h L 2 i R O n k D F m D M r K y q H r Y o 8 M q 3 K Y z J o 5 3 b 1 l X z D h l Y F X N o D x 5 e F j o 0 q W v v O z 6 O j B n R / T x v r b l t n p o w x 1 g z E z x Y l O h w m 1 h S c x f 8 4 M p s I K Q R v E W G 4 Q q S T 6 f X C g 0 L g r u 5 v J l x r Y E G W f u 7 W X 1 d K p e t m F h 4 h u L 2 q M T X T / O F n N i S Y h n L N n z 8 P S a c E a j 2 l / Z K T V a 2 7 D o k W L 1 Q p 7 + c o V z N / w C N 6 8 F o x z m Y / g S c u 3 s W D J L D z 5 5 G + x 4 Y 4 7 c O / d v V U 7 O i Q i I i N Q J J J h 7 N g x 7 n e H j s o W E x L D e m c s b N r 0 r n J M D A W / + s 1 v 8 e / f / S 4 2 v v 2 O k u z Z I h 3 Z g + L 4 8 e P K g X L / f X e 7 t 3 S B 5 8 z 0 L h 5 / l K h p 4 8 d n d X v 1 W O r u W a n L b X 0 x n Y a C / B y x l 4 I R H h G u t I L I y E h 1 r 5 g o 2 9 B Q r / b J R a q p U z + q 8 t 1 o 1 L X p M C 2 h A 8 m J V F c c S j L w 0 R x g U m p e b S v L Q O y u z 2 R 7 C p O z Z S Z c q n L Z T / T k j Y t 1 o r S o E E Z R h 5 i R z d i L B k q r X F G R G N i c M a N n x e Y N n j p 1 G k p K S t U q T / X p B / / y C N K t l 1 G d + T C q a i p E + n T g k 5 9 8 G M s W L 5 b f 7 l l X G x s a s X X b D p w + c 1 b 9 H u u H Q k J D R M r 4 J z p / 4 A h S b 2 R k p G P v v g M Y N w R G v X L l K g 4 e O Y y K 8 g r F H O P H j x X 7 a K y S 8 i T y 8 a I y e o L n z 0 y G l J Q U J a m o / m n X z X t E K L e l 9 8 6 X 3 U Z H C o O 5 r B B m r p 5 W c q 8 F i n l t N d f 8 l U r j q I S 6 k a C H b 7 6 y d 3 S q b O N S p U l 1 y W H d E z P X C 8 Q G S 4 u y o 9 h P Q 0 z P R v 6 0 O R 5 4 6 F N 4 / 7 3 N + O F P H s N F / V R s T v g h f n j u E e i S W z B N m G f 8 + H G Y O X 2 K 2 n 6 o o M b H 9 J p d u / Z g 1 e q b V f m F B n r U d u 3 6 Q K l a d 9 8 1 N M n S 0 K 4 T m 7 M 3 i Z E A L 1 6 8 J L b X V P c 7 g w c b t c y Y O U t 2 w n Z j f Z n V F 8 h Q l E C e n Y 0 0 J t D Q K a p t Y F D f E I W / m i p P U M L V t d g R q B 9 t I 3 Z D w R q j i x U m W O z A 4 j F C l H 5 i S v 7 A 4 k R O J t S Q k 5 u v 0 m Q 4 + o V 2 0 8 Q J E 3 D t W g 7 C w 8 P Q I k R T U 1 0 t t s l 8 9 9 a D A 4 m B t s n F i 5 c V Q 9 J J 4 A s k w M 3 v v o d 5 c + Y o Z 8 T s W T O R O S b T r 6 r U Y W P / 8 S 6 E e P V 1 5 4 q / f f s O L F t + E 8 J C / d c s 9 Q e 9 q L k Q N Y t S f T C g m / 7 d d 9 9 X z g 0 6 P r g w V J R X i v 0 5 V 6 m D h L / 0 p K b G R l F 9 B 8 4 4 4 Y L E s a q j D H U D w H W P z E D P o H d R 4 l C w O F N U L Y + C R A 0 V F Z U I D Q v F Z r F F H n 7 4 I W E y C 9 7 f u h 1 3 3 b m + X 1 v A H 9 g T j z V J A 8 W v S I i 7 d 3 + A 1 a t W 4 u j R b K V m x c X H y / d 6 S 1 g y k m f F r g a N m W 6 / f W 0 v 6 T A c t F l 0 C B Z m H e p e N N W O f 3 / + 8 2 t I S 0 s V S T l F u c i 9 D 4 m L S H l p i e o W O x A 4 O T I 2 V O z j U Y b 6 6 I E j N F M i / K + + v N H N T c 3 Y t X s v b l 2 z C i s e O 4 / z Y 7 6 A / 3 7 u D / h 2 9 h J F r E U l Z c h I S 3 H b Z U y L c u L C x S u Y P m 2 y + r 7 y / q l 9 O R V D 0 q P G + B X f / / I / / J O s 3 g t w t a Q O Y a Y O / C j u Z b z Q 8 D j i Z 5 p F M m a q 4 O j s 2 T N E T e p A Y S E T X V N 7 q Y j + s H P X b m H G m 4 f F 9 J 7 g M b r 6 G + p R 2 q h D a q T T f U 7 k C N e 5 D g Z k c A 5 5 o y 3 7 / t Y d m D 9 / t j o / o + o / A d Q 0 t C E u i i 2 j / U 9 C 9 M a o U + J D B N O Y I o N c h Y c a m D n O u b z 9 g Y R D 4 5 j F e d X V N V i W 3 I m Q X Y W I / P Y t y B i b g R 1 C u O + + + 6 6 o c h U 4 d O Q o r o p a e E m Y q b W 1 D c e y T y A 9 P Q M v v P i S C l L G x 9 F b 6 M T B Q 0 c w Q Y x 9 u t I L i 4 q F U Q q x Y d 0 a b D t 4 D t G T b 0 F A c g p O n z 2 J q V O m 4 H f P P o d 1 a 2 9 V R M a s A g a A 6 f 6 v q a l W H Y v o d S P T N L e 0 K E c K n z M z P C k p s d u o H y x 0 e p E m B h M 6 L T b 8 8 j d P i s o 5 F 8 8 8 8 z v l v f z s 5 7 + A + T M n o 6 L B g d w r 5 x E Q H I k 7 7 7 g D n / n M p 9 z f 7 h 8 8 L j o q e E z T x Z 5 j X O v d z e 8 p J 0 9 q S j I i w 0 N U t o r N 4 Z o I W d d u U L 0 5 r K J 1 e M b W P s g x Y 4 y 7 D 8 W o h P o b g 4 4 K 9 n V Y m v 0 0 s h f / g 2 r Q z / A Q A 8 X N o s a M i R 6 c X e A J r s 6 U M u z d w L J 6 1 v 1 w 1 V U r K / P y 2 N u c g W N Z w L m t / I 8 u W d 0 P 7 N + P F W L L s P N Q Q 3 2 D M F K R a q 0 1 W H S I I X / q 1 G n M E n u K j o u a 2 l r F Q A S d B y t F j a y q r J R X O l U E S B t l M J L M E 5 R C j / / y N / j q P 3 0 F H 3 y w F 8 u X L 8 f T w l A x M d H K 9 r v 3 3 n s Q E R 6 O c 5 c L M C Z r E l 5 6 7 l f 4 7 n e + J b 8 z z I a C g j f f f A f 3 3 X e X + 1 V v l D U Z E W h 0 q o V Q 6 z f B i S Z a r 4 1 R h v o b g q a G z Z 3 G N i m 8 H V e a g 3 v V M v k D 7 5 t 7 9 O u A a B V 1 r L O 9 A w c O H l b u a T L I Y M 0 V l o B c v X Z N O R w I M t + R I 8 c w f b p r 9 d Z w 6 P B R J e X y 8 v J w 6 d I l 5 d h g G f o t a 1 Z j 6 Z L F + J d v f B O f + + x n c V E + a x S j / t Y 1 t 6 C o q A S R E a G Y N 2 + u e y 8 j j 1 a L S E K x W 1 l U 6 S l B B g u e x 8 a N m 8 X G W 9 M r N E F 4 Z 5 l T c n H S o c t T 6 5 C F 0 s V G 1 6 f M j q I b 4 2 M d i D P W Y E x k G 6 Y k O p E W X A d d 7 U k E N F 9 E t P U y U k O a c G r L L z A 2 1 o n M K B s a 3 Z M b K J 0 G g i P 7 k P v Z w G B z / t i 4 W K x b t 1 b l o w 2 W m Q h m a 0 y a O B F v v P G m s i + U a 3 v q F M V Y 7 7 2 3 V d 5 / C 6 + / s V G k z y V U 1 9 a j r L w c J a W l 2 H 7 g B A 4 7 5 2 L J 2 X / E W 0 / s E 2 m U g H P n z y N R p F J + f j 6 e E 9 v u n U 3 v 3 F B m I h j z 4 h B t M t P J k q E n C F O V 5 m g b X 7 V Q Z C a 7 S H K C P R f J T H Q 4 8 T c 1 Z q J G M C q h R g g h a M S F g 2 8 i K N C M C V O m y Y p c i r T M L J j 1 D r S 1 i H E f F o q 9 H + x T R J W S m o 6 s c Z m w 2 3 o n u G q g H c O b y y 4 7 3 t A M 8 o F w 4 O A R 3 L R 0 k d p P f 9 C L G q b 9 D h l n j x z j j O n T V L 5 c h N h Y U Z H h 6 j M N z K l j p o I v L 5 6 G V 1 9 7 A x P H j 1 f d X R k Y 5 k i a t b e t G f B Y C C a 0 M m v 8 8 u W r m D 1 n l j D l 4 M t H v M F + 7 p 5 t w A Y C z 3 / v 3 v 0 q 6 d b 7 W J m G x T g W Z 2 R l i L 0 U E + y 6 B 4 X 1 J l j b a u Q 8 o 9 X o o F G G G k G o W y D / 0 E b h c 6 F 9 e e E q g U + J 5 A 0 Y 3 K U u L i 0 X G y B M V j w b Q u Q m s l V Z U m K i a r X F 1 s h L l y x U G R f 9 Y d + + A 2 q S R X 8 g 0 e z d d 0 g 1 3 S 8 t K V F 2 0 I U L F 3 H f v f c i + 3 g 2 L B Y b A s w m M d B T V G L q 8 e M n s G L Z U j j f e x u m O + 9 z 7 8 U F 2 n C 7 d + 9 R D E 8 X f J A 7 S M o W x 8 S W L e / j Y x 9 b q + w o Z h f 4 A t O x 9 u z e i / k L 5 i E t N V V l Q W z e / J 4 q y Z g q k n I w D H m 9 K B I 7 k h L W 2 3 m i p S d d r D B i a p J L U p H x G c c q K y l C S l q G c p 2 P e v l u I M h Y x D h R B w P c J R + D Q V N z C 7 o c X c I U + 7 F t + w 6 x P S K F I N / D 7 a L G 0 V Z J 8 j P S X w N v v k 2 M N R r u d B x 4 x 4 k 0 k E C P n z y l 2 n k x 0 Z Z D o h n Y 3 X / w o E q k p d 1 E B u b x n D 5 9 R g W P J 4 p K e L y p T S 0 Y d D B Q z W G R H w O m M 2 b M U M F h z 3 b K f M 6 / 1 L Q U U f u 2 I F g Y j Q 4 L p h J d u n R Z l V f s 2 b N X q Z e U l m T G y o p K x I n a S q I m I 9 G e O X T o i I o Z X a / L 3 R / 4 + 0 y o 5 Y C 4 6 S K h v c F u u q 0 d n D V l Q E Q Q H T t d q s E M S z 7 C 5 f 4 w t y 8 0 c D S w + z f H p H i b m o a u 6 d 2 + w M 5 D z A L Q 6 4 2 q 9 L 5 L 1 y U M t Q 0 f W 3 e b k g A O h / + 2 Y G Q m e v p y c 3 K V z n / q 9 F n l r o 6 L S 0 B c T B T S M 9 J U 8 3 s G Z L k t V + S T p 0 4 j P C x c q T X 3 P f B x f O y / 9 m B 3 8 j 9 j c / l G r P t + l n v P w K W L l 3 F V 9 s u 5 T l R h y 8 s r V Z Z G u D A e c / 3 8 o a C g U E k s r v y e U o a / z 1 K N r K w s 9 T 4 / Y l C Y x M m 6 p K S k F P U e 5 X 1 h Y Y E w V J o 7 m 4 F v u o h 6 I H A L e l C Z 6 u U L L C c 5 c j Q b 8 + b O 7 r a d t A A 3 a 9 / o R K J N l l 0 U g F l J r Q g N D v B 7 7 6 q r K k c Z 6 s O A Z 4 7 e Y E G 7 a i A 1 j 9 i 2 b a c i d n r q m J v m I l S d I p z i 4 h K c O n U G q 1 a t F C I 6 h k k T J 6 h E 0 0 e + 9 B X 8 4 1 f + A e 9 v 3 Y Y w M b 4 3 P P Q I n v j u J 1 H U p M N / / P u / w y Q S 5 q c / f R Q / + s F / q P Q d / n l D 2 X V C 4 F z B P U E J x l V / n q i V / n A 0 + 6 T y G C 5 Z v A R s M x Y n 6 u X + A w f w 6 1 / / B k t v W q o y x h / 7 2 X / j m W e f V 1 K E F b q z Z 8 3 A 5 z / / B W F m 3 + 7 x / D q j a q v G T r i 0 d 1 j D 5 g u c 0 0 W 1 j c e t m Y V K Z e / h + 1 4 g E 3 O 4 d o t I b b s w v n d 3 p F G G + p B A 1 y 6 b U I 4 k q N 7 R j T 1 3 b l / i r a u t U 4 H d e F E X u Q K z 6 x B L P + r r G 1 V f 9 g 3 r 1 + G 3 T z 0 j a t s 0 r F t 7 u 6 i C J 3 H u 3 D k s X r x Y F e n R t p o y e a I K g J L Y P v n p z + M m I f a H H n g A z 7 y y C T d X / A S F F 7 6 N 3 B g D P v P j N c I M T + D x x x / F r p 1 M t l 3 Z r 6 r G c h Y O F H D Y r U o q U w I z o F t a U q i y M P i c h F w k U i o z c 6 y S U m q B k f d s 1 g 7 3 X n r A + i v + n B + e 6 A Z t n q 3 7 z y F x 7 B y 1 6 D A 4 q z U y Z Q f f I F H T O b H e H 9 h D I s L d + F L D K E O N I E h o X N 0 G A 3 Z P 4 p R 4 b 2 y 4 8 1 5 s 3 v Q O H n z o I b z x + q v 4 y X 8 9 i v v v u 1 f 0 + u k q A P t x I e A 3 X n 9 N 1 U D 9 5 s k n 8 f t n n 3 a t m i K 9 6 N a + + 9 6 P w + y H C N h D g V 4 s r v B s H n n L L a u U g 4 A N I m + 9 9 R b F Z J 4 q G c F 9 8 5 y y j x 9 H R 3 u n 2 D j L 1 f u b d x x F Z 0 s l 7 t q w H r 9 + 4 r d K T X 3 4 E w + q + V L s X U 4 n B V u R 1 d X X I V 1 U t e G A 2 R V N T c 2 q N J 5 g C c q B A 4 d x 1 w A Z 7 7 m 1 A c i K 9 d 0 v g p 6 / I 4 U m Z R M R / H d u u h V B e g 5 7 q 1 f t l T 2 Z n x I u y 0 e 3 Y H / p S D f G w v s / C p b K D x a M Z f i a x p 6 e n q a I m L b S 9 u 2 7 s b H t J k z b v x 4 / n b N T b r 4 B j z 3 6 G D g + l H G i m u o a 5 B c U q + + d F l V u z d p 1 8 l n P i s 3 9 0 A 1 N M K O B k q n T 0 o k 1 w k j s F E T 7 h w 6 L 2 2 + / V e X y n T x 5 W i W M M l m 2 u L h U O Q v Y N L O w o E B l t p e U l i g C J + 6 4 d R E + f u 9 d C A g w 4 j v f + h d 8 8 x t f R V J i H O b O m S n H I M a 6 y Y B N m 7 c M m 5 k I M v u 5 c + c V Q + / f f 1 C p r V T 5 u H h c r T b i Q F 4 A d l 0 1 q z / P f v L e z M T J J u f K T d i X G 4 A P c g J 6 M d P q i R Z X 1 o P B q C b E k 5 l 4 b T W Q m Y o b D D h X Z F H H o c H f l M V R C X U D E C g L F 0 s 2 P C 8 s G 1 z a f G Q V U W 9 n T t / 1 g D e a / e l u v / 0 2 F W i d 6 S 4 0 f G f T u 8 r u Y p C 3 s K A Q j U K M r P t h r t 7 n P / d Z J V F P n j 6 L y Z M n w S S r L Y / l s N h W i x c t x A f n y r G 8 7 i l c s / 4 z Y m f r c P X q V Z V 1 U d / Q q I o j 6 d X z B r P g y Q Q k N m Z Y 0 G 3 P D k T D B Q k 7 N z d P V Q x f u 3 Z N Z X 6 w V V p x W 4 x a k D R M T 7 b 3 9 E u 0 6 1 D b J k w h k o j v U f 0 7 W h j g N 4 D O a 7 B 6 Q m 9 7 l r m I r p E 8 o e q v r b U F w S G h q l i 0 v d M 1 G o g l 9 F E + y u F H 3 e Y 3 A C d P l y I u y i y r f p v o / Q 2 w d l i Q n h C I 4 2 c q 0 N r U j p j Y 0 G 5 m C w p w I j 6 U X j / 3 G 8 M A i W L C h P H K G V G Q V 6 j i V p z w N 1 P s I a p f j A E t X b p E x X Z Y R 5 W d f V J l U 7 z 2 2 h t I S 0 t X J e E H D x 1 C 5 p i x i I q M x L t b t m J L f h D u 0 f 0 V Z 3 N W I m a q A V N j o m E P D M F 7 W 7 c p t d A u l M q J f 6 z 6 Z R L u 5 S v X x M C v E a k X q e w 4 l q c z 8 8 J 1 f E y U b V O J t A w I U z 3 k I n C 1 2 o H k 1 h O o K I 2 F K d z V 5 k u M I / l G F x q b W u V B r o v R I E y V q / I T G Q u j K 5 2 F m p 7 S o r p F r 5 w Q / K M 0 4 W x h M l Z J o w F F 9 c Z + s 1 E 4 W I H d f T 1 T l V w 5 h 6 7 M i P K y E g S Y g 9 D c 2 I C 4 6 D C E B x l Q V l 2 v A t 6 + V L 5 R C T X C o P r d U N 0 k K 3 O w r H R O N L f Z 0 G W z I z 0 j E i X l r b B 2 W p G Y G i 1 q i 2 t 7 3 k h 6 / I a i L v a H N / 6 6 U V X V e t Y 2 M b j K E n A N V G u o N m k T L O i i J 9 F 3 2 L p w q s C G o L Z L m C J S i 4 m t 7 D l H t T E r K B B n a h s w e c p k f L D n A + T l F 6 g 4 F 6 V Z d U 2 t Y m q W i T D B d q 3 Y Y + w 5 v n T p Y r V / v a h T 3 / u P H + J L X 3 x E l b 1 b 7 Q 5 8 8 5 v f w l 7 j b T i a 8 U / 4 c d n 9 y k b k Q v D F R z 6 v g t l / + O N L + M S D 9 6 K 0 t E y p e u y + R F X t i E g b S h 1 f k E P A K l H h + E g 0 d + p x T V R D T l n 0 h b G x D u U J 9 I e i g j x k j O l d W j 8 Q R h l q B G E V w m 3 v t C M s 1 I y Q 0 E B U V z U j J i 5 M S a N A o 0 4 1 X j H q n L D J y s 7 4 h r b K T k t k b M q H P j g M 0 N P H / h L + + t H 5 w u U q E 8 q a X M z V 3 t K A V P 0 1 p Q I y u M q K Y L r g 2 S y S T g v 2 b + A K z l b P E 8 a P h 9 G g Q 2 O j 2 G l y M p E e v d T p O V x 2 0 1 J E R I Q r Z m W v 9 e i o K P z q V 7 / G 1 7 / + N e w / c E g d 5 5 L F C 9 V z H m 9 a a g o S x Y 5 p E R W L j V C Y E v W X v 7 y O W 2 9 d r V z v 7 S L p Q y f f o x j X G x w Y N z / d p q S N J 1 h q w Y m M 7 P 2 X F u l U 0 o x D F j h x 8 R Z h v v 5 g E d X V P E C 5 C X v 1 8 d p o n W Z H G W o E 0 V j b h L L K d m S k h s p j K 4 r K 2 7 B w Z j y a W 6 2 Y N y 0 W + a W t O H W h G o l x w R g n E k t v d t 2 s w W S c D w Y N j Y 2 4 d j U H c + b M V s 6 G g f D Y / / w S 9 9 1 / H z r E L u g 0 J W H T q 7 9 F Z H Q 8 F s + b h h a L A S l J c Z g x O R M 7 d + 7 C d / e Y c D L j E T z 6 / B 9 w 5 y s J y o l R W V G h 2 n l N n j x R J c H O n D N f f j d A E S x R U l y C x K T E X t J y O K A 9 w 8 5 C F k s n D h Z H i K 3 X v 3 7 M Y Q u e K h z R J F J K 1 j n s z Q m Q x y 4 s z O z r B S y s t i I p Q l Y 9 O X w y E p 0 6 z C D h 7 K e B w J b M Y W H h o z b U S C I w O F C M 9 T A E B J p l d Q / D u D H R C A o 2 I z z M B G u X E Q Z Z x T L S o x A n N h T c V a E E 1 Q 5 K K 6 p N 1 w N 2 Q D p 9 + q w K 1 g 4 m R e f S p S u q U 2 t + f p 7 K T m i u r x D 7 L g G l x Y X Y v O l t v P v O W y o 7 4 T l h o p W p F q T d / T / Y l P M 0 X n v 9 N Y z L y s J 9 9 9 6 l b D K 6 8 F n o O G P 6 Z J F Y r h m 1 n P S Y f b E K Q Q a L c t F z / l O g X J f + o Y N V x D g l I c G Y F K m b j o 4 r 1 Q G o b Q 9 E u 6 3 3 e X G Y g y b p N Y y N Y T W v S w N g w 1 B 2 k S o X C V x Y 7 5 L C V o f 8 j v y x Z F 0 D 8 x j Z b o D Z E k Z Z A O i y 5 0 J A 6 T q Y a 8 l t V H x s V E J 9 + B i O h C K x 8 c Y x u 2 H t 2 l t V 7 p 1 B 1 C 9 2 J 2 I m B I m T 0 x G P H j 2 u K m c 5 b f 3 B B x + A w 2 5 T N p M n a M B z 5 q 4 v s E s t W z 8 X F h Q h O S W p W 7 X x h r + 2 z b T f / v L a W 5 g 0 c R x m z p y u 8 g N 9 Q S 8 M Z x B i z q + p V + o f n R d U L 4 9 l Z 6 t a p K i E T J w 7 e 0 p V 7 y 6 / e T U O 7 N + L j r Z m G I R z J s 5 d i R Z d z + z c p W O t K i C 7 + + p A D A z M E z W R X a g 0 t L W x 5 V h o d 9 t l S i l t D K g / 8 N q y z R g x M O u N 4 o Z i 2 E J J C O m N N z c q 9 a S t t R 2 v v / E G C g q K V R 2 S R V Z 5 B n F 3 7 t y D u m Y L p s 2 c h 8 b m V r z 8 8 p + R f b z v A A B N R d N A F 3 + g W 0 s 7 X m x G m 5 g a G U L k T F 3 y h x S R d E z I 5 X H 1 B I d 1 y h n y y B c + J R I 7 T j k X / M E Z L o w W G q p c 5 Z c v X 1 K S w e W t P I a C w m L s 2 7 U F C x a v Q E J 8 N A K C I n D 5 / C m 0 t z Z h + t w l C I 7 s H e s 6 l B 8 w K G Y i T h S b V B x L k 3 K a e q f 1 M O e 5 k J k 8 + x Z 6 g y 5 0 M h 4 x K q E + Z L A Z C 5 u y D B c 0 0 F 1 p O D 2 N S p i 7 e e r s O T S E z H e N 1 p E / q m L 0 j i W G 2 T E l s b d n q 6 G h U e l H p + q S F G F V n X s H y 2 6 7 D / t 3 b E R b S x O i x P i Y M H 6 s y r e L j I r G i u X L l J e P k i 7 x V z 9 E 1 O 9 c j J o Q H 4 / v / N v 3 l N 3 x x G 9 + g 4 8 / 8 C C 2 b N 6 k O j T 9 9 0 9 / p o o V P 7 Z u r f p N S i o y j 3 K V C 1 p F M u z Z e x Q 3 L 1 + o V D x 2 y D 0 j 6 i s 9 h T m N k W h o 0 8 E m J x N s 1 q P T 6 l T O E P K t x d a l Q g 5 s K 3 C 9 W J Q p 1 8 X W p F z m G q g K U i o z N k V o 2 R R N j Q 2 o q 6 3 G 2 K y J o u 5 W i e p p U G r z K E N d B 3 h D O a q m p V O P 4 x 5 z d + N C H K h p c x H K Q F g x r l N J h J G E o 7 A E + 2 3 j 1 J x a X / B U M Z / / o B R 3 1 P 0 3 K v Q / w q x 7 E l S q T c 6 V i w h w N O H q l c u Y N X 8 p L p 0 7 j s T 4 W O X N W 3 3 L a r z 0 p z + q M a I c o 7 l y x U 3 o a O 9 A X k G h K q 8 I N A c p d Y 1 T 0 R 1 C 5 W a z S Q V j j x 4 9 h n n z Z i v C 5 N + V q 7 l I S U 5 E v q i S l d V 1 W L F s M R I T + g a L W X N 0 o C A Y w S G 9 C x 1 v F J b L / T h 7 + q S o t 8 m q B s 3 T f m L B p K f K W l 1 d r W J R b E y j Y Z S h h o n w Q C e m J t r E k P V / + S g R G j v 0 s p r K y i o q l F 5 s G v a / Z r b 5 2 X I x s i + + h + U 3 L V B G + 2 B x p F B U M H f K k k l E U Y h o N v P S X K o U f 4 8 z q g a C J 0 O 9 l V 2 F B y + s Q e e n z s J g c u 1 3 d w 4 9 X O q p g v A G 4 o I 6 U N U e J M c O R L S f w f i s s c I s A U o q v v / + V s y Z P V u 5 p j m m h t C k p Q b W c X E o 2 v i s n n K Q g c B D 8 K W 6 8 X j g t K O 0 v A l j M m P k v F 1 d i F Q / Q P m M W S r 5 + T W Y N C F e 5 D e V N c p x 1 w l p w / D E P P M J i 6 U D 8 9 M 6 l U e Q N V K s e R o z d o y c a 6 B I K p O S n j w v x v G Y z 0 c w Z 5 G D t 4 l R L 9 8 w s C D d q j x z A Q N I F t 5 c x k W Y i s Q b z t d k J k q k 1 E i H U q P 2 f L A f t b V 1 K p V H 6 x j k T Y w a 2 H n W 5 u 5 F Q X A Q N m t 2 m C H A z O m r N f 7 d 0 / z 9 Y P n t h K B 2 5 W R g p g O 9 a c m i 3 V w J u x X x C b F 4 7 / 0 d K C w q g b 6 9 F I 0 V V 2 F v y E V A d J Y i x T a b a 9 9 U r U x h C T i 4 4 y 2 V f c 5 0 I x Y l 0 k Y i g b F S m K s 4 P W S e m Q T 8 r T N n z i M 2 N h 4 d n Z 2 K x N k 4 k 6 p S b V 2 9 S D S D I t i 8 / C J E R U a o 8 7 9 S Z k W L t S 9 D 8 d L U V D W h p d U G k x y d H u w X D 4 Q E 6 l F c 1 I D g s C A Y 4 B B p a R D 7 E N h 3 t F Q t B F 1 y z s 1 N b e o 9 K A 9 i X x i N J l S 1 B a F a F o 8 F U x J l g X A 7 Y m Q x p I R i S h W T d e k N p L r K v y a R 3 F p T l 1 E J N Q x k R t t 9 Z i A P F 2 S g v f v 2 q / I K 9 r c r K C h Q T U H W r V m t P F 9 a / 4 a h t n L 2 B K u G C + o M 2 P P y 9 3 D h w g U 8 + e S T Y g / U 4 u e P / w K 3 3 X Y b / v L q X / D e l k 1 q Y g c L D X / 1 / N u w W 9 v Q G T z B v Y f e s H R 2 o O b y N i R H B 2 C N q I E k 8 p a W V t X y m P N z 6 Y z o t F i Q k 5 O H 6 d O m 4 P X X 3 1 Q T L 1 5 8 8 U + Y N H m S K g v Z v m M X y o x j 8 O e U J / H A p g V 4 9 J l / x + c + / w j e 3 f y O i m / d f c / H 8 Z X / f s v 9 i x 8 O F m T Y l D a i g f e K 2 f p U B S 9 f v q I k l r y J + Q v m K 6 k 1 y l D D h O Z O H m l 4 S i f 7 t n f x W m 0 r w t U Q N V k h u 2 K R M G m F + s w T 5 D f v f D X u g n u h N F w 2 1 q X i k S H 1 H e V K G j j N c Z g T X 6 P S f J j M S k O c g W F O 2 C C x N D i i k F t j U O q S J 8 Q k Q n y 4 Q Z W D N 7 Q D 9 U W n s G 7 Z J J h 0 N j U k j a s 4 2 4 6 x o Y m c i g o A s 9 P s 2 f M X c M e G j 8 l x 0 S Y R + 8 p h k 9 W d O X l M e 2 J u n 3 Y C L E V x o L D B h M p m + Z 3 O D 5 c 8 6 X 7 n K C F P 8 F g Z p y I z 0 R 7 k a x Z B s l J g V O U b J u L M L f h g z x 7 V v p g q A e M t b K p y v V k B n q q e P m s i I q N j s W T J Y j W W J T Y 5 E 8 m R e i F e B y I D L I g I 1 s s N F z X n z B a M y 0 h C V F g A M u L M i D J 3 o q X 8 P D r r c p C Z l o R o 9 / Q L q o Z d p j B 0 G e n F 0 q G i L R S p U V B l 3 f z d Y C E Q J p 9 S n W F s p r z Z K C q e F 0 M Z u x B j q I W j s w m 1 R a d h a 6 / D 1 a s 5 o j I m y o p 9 E T e v X I 7 s 7 B M o K C x C 8 p W z w N g s l U b E P h H M P K d a p 3 V t 0 j y T r k f X X 1 t 7 G 8 r K y t T E j p I a K 5 x 6 V 9 X x h w W e P 1 u / v f j S q 5 g z Z w 7 + + V / + F d d y c t W U E q r N T J V 6 / Y 0 3 8 a e X X s G i R Q t G G W o 4 U F K k O V c F K 7 d t 2 6 F a H V O v 5 g r P l Z k Z 0 i M F 9 s g j c b L n d n V 5 M c 6 f O o q 8 y 6 c w c V w q i v I u I + / i M Z E q O t R X F s A Y M w n v v / o r F O Z d Q U x 0 O C q F M L M P 7 s I S u d F l w h w s a / A G s x p o z E e H 9 J U E 6 V G u 5 F H t j w x J u 4 1 Z E M 2 N d c i a O B 3 5 V 8 8 i P m W s S E I 9 i g r y l X r H e B N L L a J m z 3 X b U i a V U f H e + 9 t U q Q j h y j j v + U 2 q S 3 n 5 + S q A z M x 5 Z r F z 8 a h o G z j t h y C j M 5 d v U o I c K 5 N e P f 4 K 6 1 1 B 8 O G C 9 u 5 b b 7 2 J u X P n q o W B C b 6 0 / 5 5 9 9 j l s 2 L B e J R A n J S W p x W h U 5 R s m p i b Y k O T V 0 J 9 G + Z t v v Y 0 H H 7 j f / c 7 I Q E t e p W O B n j x f 8 F d v R U y M t 6 O s U Y 9 W a 1 + G 0 r A k 0 9 I n s d Q T J 0 o C l M e y P 9 w + V q S 0 L C Z v / P U t 3 H / / P e q 9 k 6 f O q s E D b L q Z k 5 O D q V O n 4 v i J U 6 J q B q k s 9 g U L 5 i A o M E j F e 4 4 c O a o K G O + 4 Y 7 3 6 L r E / z w z r A O b q 9 B Q H E k I H t m l p Q 7 L Y c C h o r C l D a O s p N b 2 w s q I K q 2 9 Z 2 a f s n T Y V n R N s F T D K U M M E P W Z L v B q t v P X W O 1 i / / n a l M o 0 E a B e d K h N C b u + f k A c D e h c 9 q 1 p 9 Q b U 6 k / 9 Z m u + r q Q k 9 a X v z A v v Y a x r W T b R B L A q c O n k K s 2 b P V K p a Z W U 1 d u z c I x I r D a U l p W p + l V k Y y N V Z N g 4 T R R q x c Q w H H 7 B t M 1 d 6 7 z b I B N O j S h t d k r + k w d A d y B 0 o Y 9 w b P H Q K x j 3 X B r 5 H 4 + O 7 k B H l s p + U V i L n Q y 8 f O z j V 1 t U p a S W y V u z P I K x a d b M a K T T K U M M E V Y x l H g x F F Y W j + j M G M U u o X w j N 9 5 d b N x S w p I F u d q 3 D 0 q G C w e + z v / x C x s E Y D / O G 9 h 2 m I P 3 l t T d E 7 Y w U 2 7 I D 9 9 5 7 l y J G 7 y T T f F H F a l o M C A t 0 Y E K s H d u 3 b 1 P V x W T 7 f c K 4 n h K X X l V 6 V 0 c K Z C r y J O u l K J k T Q p 3 K A U F H C B e e M a L i + s O 5 c x e U p z L A n d H P r I 5 z Z 8 9 h + f J l o w w 1 X K Q z j h T X k z L E F a y g s B B j x / S d G 8 u b Z 2 e a j V M I W x 8 E v b E f S S E f k Z n I V N c L F i 0 u H 9 f D 9 J 7 7 N X T Z U V 7 Z i o Q k 3 9 P 5 q F 4 y E M 3 p I N 6 g 2 s n P K 0 Q N v S j q q A Z P J q R 6 R 7 v P l 5 O m x a L D s S I z E s M c 3 a N 8 6 N k z 6 R 1 C p C Z V u k 6 7 R w N / i 1 I z M o h N + d 1 v f o h g L 0 F W O r O f B q u W y x u d 0 F u q l I P i I 3 B 4 f 5 8 Y F 9 M 7 / 6 6 6 p l q 5 n g 3 s z S D 6 N P P r 9 E I J e n l 9 r r Q V x h d n 4 e L P Z u L l R 8 7 2 8 l r x O b + j 4 b S o e C P B T A R L F J i Z o Y E Z B R q K i h t R X d u O k s J a B A i j B w f o E G Y S Q s 6 r V p + T a S j d u B h 4 4 k q 1 S W V j U N r F C + F r M R o y r 7 Y p X c r M 2 P Z k J j a k o d u e 7 b n O y D l y z p L n X C x 6 K 1 O j 9 B g v i x S l 0 Z x U K x Z l W H C T S N d F G V b l 9 d O Y i V L v w w T v 6 x f / 3 z + g r r 4 Z X / 3 a P 6 O h I h d H T 1 z E g w 8 9 P O r l G y 6 8 A 7 t 0 S H z 3 3 3 + A Z 5 / 7 v a g A z X j 5 l V e x d M k S p V f P n 5 a F / W 0 z s f S R 3 + C x N 7 + N e f P m 4 8 2 N 7 2 D e / P l C f J 1 4 + F O f E S P + X i H i L l z y W P G 9 o b E D V T h 6 5 w a D c a K 6 a I R Y W K t T S a U O W V X D I 4 O R k B C G C H n s 0 h t V S k 6 n Q 4 / Y 2 C B 0 t F v U X C m i Q C Q F v X v 0 8 h F k B o L u 5 C Z h j v Q o O 6 p b D W q f H L 6 d F m F T B Y l z 5 8 5 W 2 2 l g P K t I P m d z F X 5 X W z S o l k Y E d q n 5 t H T V 0 7 N I 0 O Y T A a C S e v / y 6 q u q 1 u v P r 7 6 u 8 g K L S k p U w S F f M 7 / Q Y r V h 3 / 4 D S H v t D z D f f K v 6 / o 0 E w w t L l i 5 V i b I P P P A A E u J j R D I 5 8 M D 9 9 4 8 y 1 H D A V r y Z 0 Q 4 s + P 4 B f K V g L f 7 n q 3 N Q n 3 B e 2 V E s C 0 9 N T V H J o T W 1 d X h F G G v t b b e q W q C 3 3 9 m k J u w R 1 M H Z E I W G O F 3 M D Q 1 N u N T i 2 / 5 i A H n 5 W E u 3 6 5 p D v w a r p 2 u 2 A U H X O V W U a 9 e q E R E k q l d T J 4 o K 6 9 D e 3 o m m x g 5 E h e q w Y 1 8 J m l s s q r F M T E x I t 4 R K D h d 1 S 4 i b D K G l P z H t i c y k w S A q 4 v 4 9 W 7 F 2 9 Z I + j h m q b Z y l 5 H 3 c W v o U M U 3 U O u F 3 k d r q p Q L d 6 6 X l 5 T h + / L j K 5 i 4 p L V M e N W a S m O S x p K x M l e m z n H 7 V 9 3 7 o / t a N B V O q w t h 6 u s u p v L r X r l x V r v T S 0 t J R G 2 o 4 W D 2 e u W g 9 Y K 8 7 j u 5 n 2 t D 1 Y F e O / 9 Q i Z k N E i Q 3 B s Z R D g a d d s 1 t U L h I 2 X e y d b g H L 8 9 A I Q D s n v u Z z T 2 8 e X 6 9 2 7 2 t / f q B f V z Y l C 1 3 w n k y h o b p V j 3 P l v g s U u T 3 7 v t c I g 8 5 K 8 d 2 k 0 g X u 2 N 8 R 9 x y w y W h S 8 T W 2 T V Z q t a j g N j u z M 9 i Z 1 q 4 e a b d 5 x s K G A j b 0 Z E s 1 t r P e t / 8 g F i 2 c j / 3 7 D 0 H 3 w c W 2 r u j Q o d 2 k D x O x 5 n a 1 O l h t N h z K p R d r e B f k e n C L j z 5 6 d A N P m T y 5 V 0 L o U H F Y D H X P 5 p e 0 T 9 i 5 5 3 o Q a O z C p A R b t 6 p 2 P d C Y 0 9 s D 5 4 3 A l o t I j g v D n 1 / + o 0 r H Y S Y F q 3 m T M 8 b j d 0 / / F r e v v w d 6 c y h a A 8 a 6 v + G C 5 t o n 4 / Z c h a H B K s f F p O W D h 1 y T F w 8 c O I T i 4 m I h / n r c v H K l a g D D r k x f / s r X F F O 8 8 v J L a I d I O 7 n M 2 u T + M L N / m u I i U 9 5 s Q E J w p y o t i Y + P V 6 l b 7 M i r h n 6 f L e r s m p B 0 / R f 7 e k B V g T r 4 Y K D r s q s m 7 a z F 2 X 6 u H R 3 W v z 1 D s Q a K q o k G r n I H D h 3 C 8 p t u c r 8 z P P B M 2 C a L U o T q F W + u 1 u X 0 w w a b O 0 5 P t i n H w k C I D b H j 0 P s v Y u 6 M S c o 5 c + b M G X z q 4 U 9 g 9 9 5 D c O j M s L b V o r G 9 C 2 M X P e T + h g u 8 p n R x U A M Y L g 7 m m 5 V d N j u p Q 3 n h P v 3 Z L + A 7 3 / 5 X N U i O J S a / f e p p P P / c s 6 p v + 5 m z 8 n f 6 N J 5 7 9 i m l 2 v L 6 u / O Q f W K P a B B 0 p s x N c 0 n Q N / + 6 E f e 5 A 9 i k A W a I f C Q Y a i h w 2 F y r F / X o 3 Z e s N 4 S h I g K s M N o b 0 S E X y B g Y g a a q H M S k T k d T 5 R U Y A k J g D g x F Q p g V 8 V F h q r B u 2 p S J K K + o Q F B g i N h R 7 U i V l W q o Y K C S Q d O P K u g I I Y O z j o v E F 6 B 3 K i e G L 2 R E 2 1 W D S U 6 z 5 7 A 5 e v b o C q c E I k 6 V 6 B G o t 6 O 8 N b h b a 9 M I m b E m q r b 0 6 g 0 X Z Y 0 G p E T 2 I 0 K v A 8 w Y m e d m K H b m Z Q W y p z e z + 4 r k 5 u S g T I w q u 1 0 k g L t w i u B z T r f 7 q I C r A N 3 M N o 9 j H G m Y H P X I P r g N L z 3 9 M z z / + H f w 1 O P / i S 5 D I M K C z f j T M 4 9 i 6 8 Y X 8 O r L f 8 L O X b v x 8 5 8 / L i t h o M p B e + b Z 5 / D 9 H / x Q j m 3 o N / N G M h P t E 1 8 2 j S f I M I v E 9 p m b a l X E T Q a Y n W J T 0 o J z Z K k 6 n i p 1 T Z I v K 6 5 F e 5 s F Y U Y 7 8 n O r h Q G 6 o L N 2 4 u o V Z g 4 A p W 4 P J A s g q U a R S e j V O 1 9 u Q m 2 r H Y 0 v L E f D 7 3 + H 9 j M u F z 1 B V Y p / d L o 0 D M J O z J P t / G G o z N R q 0 S m H y W C g M R O h d U b a l 2 v u L l z s l l B / f O H 3 O J 5 9 T G 0 Q G + s q F q P X 4 q F P P K z i K 4 s W L 3 F 9 4 2 8 A B h T p / f E F q n z s r U 2 D c 9 v Z t h s i o a h y M Q 7 D a l y r r M K B J h 3 a L O y 0 6 j L o H Q 4 d F m R a 1 b g T 9 g 7 P L 8 j H m M w x L k O X R r D s Y 6 j G b n 8 O i e u F q f G 0 S H Y r w j I W I 1 z s A 7 O c h F 7 n k J U c c l 6 u 4 1 S O F h + X v E M Y 4 Z B H 1 k Y A G 3 a S e u R / z q + l q q 4 T I 5 / 3 Q y e 0 o 5 0 2 H Q t k I v b M c E F d F a U y 0 o 2 v M R A 9 p p 4 Z 7 W S + k g Y j b h 6 k 2 k c 1 7 H p 6 w + f X G t E k D N U q t u o y H 0 H s / s A R r f T 0 s R I g r 9 a g a s 7 + 7 l S + v w V D D Q Y q m d S t w m Q f P 4 E F 8 + e p 5 0 M B A 6 / 7 R y D F a C B k x B o R G a y D p b E Y p 8 6 c R 0 N 9 P T 6 2 f j 0 K K 5 r R 6 N F + i 2 T N n g p c N D R k F w f 0 c o x c v F C O 8 Z k R q K o T G 0 U s e W a 6 X 8 w R 4 z y W d V V 2 L J y X q h w D G m a L x O P A s + 0 7 d m P i 3 D U I 0 T X h Y l 6 1 G u 6 t C w g T j a M T l s A M 9 9 Y 9 m B h v Q 9 o N U t u 8 k V 9 n U B n l / i q w 2 U y G C b C s r G a 1 M U M j n Z 0 d S v A c O 5 a N 5 c t v U g s F n T a j D D V M 8 G a z d 8 G 4 G A e O 5 r a j y x S J 9 E g 7 J s Q N X h U d i l R S q 7 o 8 M k H V G + y E S r W F 8 S Y 6 M Z h n y K w I 2 m W W 9 l b E R w d j f j q H m R m Q X W R S c R 9 K B 7 t I G j 5 q o D p H K U U N Y U G 6 T W w e p z r H A / k 9 x 2 l W a V O u r A h K I 9 d 3 d C o o T Q l u 8 W r g R E k V E W z A g X 1 7 E B E V j / j 4 B B S W l C E q J l 4 I M k Y l z 8 Y k J O N q d W 8 a 5 L n M T L a p / X k 2 p L x e a B J U k 8 a s T m a X W M / 2 A y y K P H T 4 i G h p D o S G h C A 5 W Y 7 v 2 j U 1 B o j l / a x E t l m t e H f L + 0 h M T F Q 1 Y G B D T F 6 L U Y Y a W T B V h v a G B t 5 A z 6 w G q k F l z B Y Y w u L L m 7 8 g p h E x B g u q A 6 J 6 N W b c m x u I j C i 7 z 2 R O V p N y R O i G D e v c 7 w g B / f p n a P 3 C f + B a j V E d i w Y + O 7 / z a S x Y t A S x C W k o u n Y a 4 2 U l 3 v z e d r W f p S v X o t U 8 t M b 5 n m A q E V V o 5 h P y f H h d U k 0 l q H a m i 0 T r f Q 9 5 / W h 7 M Y h M l Z B t 1 h h C Y F 8 I D Z q 3 k Q w b G + K b 4 a r l + + X N e t n G p n I D K 1 v 0 i O g 4 L 7 b e V V X 0 S I l D 6 c J K Y 7 Y Z s I p a z I r j 5 c t u U m Y O w X O / f P m q G q l T 0 R G B 8 V 4 L J o s h a S b R f U 5 0 M 9 T 2 P f v Q 1 t 6 B + b N m I C 2 1 R w 3 4 q O G j z l D s c L R y L C d A 6 L A z Z / j q H E t D q F J S q j D d h l 1 g 2 S 3 W 6 R y 8 B G R Z N s u 0 v W c 5 + U u + n R D Z i M C g Y P z 1 l e c w f c Z s u d h O k S Z V s H S 0 I T U p D l G T P 3 Z d J e n J 4 X Z V B T w U U D J T 0 r K c h A 4 T w i K q 8 o E 8 1 7 U N M e s U D a y a w C w L S k r X 9 T l c Y E Z Y k A F V z T 3 M R j v x z N k z m D l j p m I g g u l T Z F 5 f o I Q q L C x E S m q K q K j + t Q m m m X F 6 I 7 P p u x l q 3 d d / i 8 K u N D x 6 T x r u W D E H t T U 1 M A U E q A k I 7 K L p m d D p C W 4 X G x e n O F l z H 1 J H 9 / c d b k + X d 1 B w s K p w 5 L b U U S 9 e v I A V K 2 9 2 b 9 W z X 2 9 8 1 B l K w 8 3 5 f 0 X 2 x H v R 5 t W L e y A w I Z Q q n I a 3 N m 7 G l C m T F X N w / h O H L N N F / 5 U v f 1 G p J / 2 B B X y 8 J 6 w i 9 s R A s S T u N t 5 Y D Z h i U X O d g e X r w a q s D u z J d c 2 Y 8 o d I y 2 U 1 u J o D G e o q 8 z F x y m y 8 v / V 9 W D r b M H H y D B T n X 8 W 0 1 V 8 U V b g L 8 x N r R Q I 1 I T U l x f 1 t 4 E q V U V X 5 + g I D t m w C y i n 6 / Y F T F R s b m 5 G e n t r D U H d / 7 X 9 Q a 0 j G t z a M x x 2 r F m L r + + / h 2 N E j s F g t q q K S H W v q 5 G a S + C k a X a k d T s U U l Z U V i k G S E p N U j h X n C n E 7 V 6 O O L v V 5 g N m M 6 K h o Z I k a w R v N f b F K c 8 7 c e a o v X V 5 e L o 4 c P o T V t 6 z B O 2 + / j S / 9 v y 9 j 5 c 2 r 3 I f c g 4 8 q Q 8 U H t a M 0 / 4 I a a p a e m o g I s x 3 Z J Y F w N O S i M 3 i s H K / Y G 0 K b 9 B 7 6 A n v 8 U b 2 J 8 7 A X X J P J O V y 6 R Q U h 2 f O b o Q 1 K n M y M g U d t M p L P A D g L 4 n r A 5 F i 9 C i D T Y 9 f a 6 V R 2 V F i g D i 1 u 6 d P c b s G 6 y 3 d h q + k V h E 6 L V n m J H 1 U E N F 9 E f G w U W l r b U V 1 e h H S 5 L q x X q q 4 s Q 2 p a K u p r q z F / 3 V f Q 0 O p A k v 2 0 K s H n Q s / r a h X R Z x I R y H W f t E x Q y m j P i R M n T 2 L e 3 L n u V / 5 B m t 6 6 b c f Q b K h D B w 9 g y d K b u h u p + 5 N a v l B c V C S i M 1 V J J 0 q z c t E 9 U 9 P S 1 L 7 Y a N 2 7 C f 3 f m 4 T K P f A C U t L S E R E S C K u l T e n g Z 4 U J p k y b i c T k d L Q 0 1 U I f O 0 t 1 C v J k K m Y H 0 A 6 I 0 t Q O P 5 e U / e s c T o c i f t I 3 p Q h L M z z t K U / w 3 q y 6 Z S 1 + 8 + t f Y t a s W S q r / a m n f 6 f K y w + L w b 1 i 9 V p 8 7 l M P 4 d E n / w x z e A J + / M / 3 4 c v / 9 b d p 2 U V v G F V O d q m l S t d q 1 a n y e k 3 g 8 v x 4 n k M F M y Q W B p S i P i J R L W D 0 T l Y 0 s 3 O T C 1 r q 1 I m T Z 1 R V 8 F e / 9 j X 8 6 c U X 8 e p f / o K H H n x I m T q 3 f 2 w D t r 6 3 S Q k C x p n o g G A S 8 2 B w 8 O A h G P 7 h X / 7 j R z F h B u R l v 4 / m k r N y V K E I D I 1 Q B M 1 B U t o j 0 d r S q i Y N U F p R l a C 6 x s k I J 0 4 c R 0 Z m z 4 A v z + 9 o i J C D 0 i o 2 y V Q 0 C v m a U o y v v e H 9 f Q 0 6 s K + 1 a 6 R k b p V t S M b 9 j U T K + D m i G q Q i I G Y c l s 7 M E C m V g n n z 5 i I j P Q W x 0 e F I S Y 5 H Q r A V Y 6 L t y s C + e H I v b p 2 X h P G x P R k E C n 4 Y y l O 9 4 z r G P y 2 L 3 B / O y k r N C Y N / e O F F L F y 4 A F O n T F G M d f T Y M T Q 1 1 G P 8 x K n I u X Q S a c m J a k G b M 3 u W m q N 0 o 8 H g L U s 9 G K N i B n 1 c i F M 5 F s h k z M b o / 6 x 8 g 9 f 1 2 3 / c g y 9 V 3 o f n / m 0 O u p Y l o s 3 e 2 4 b l N r x u T U L D X / 3 a 1 7 F x 4 0 b E x U S q Z p 0 T J k w Q m g 5 Q F Q P s X R 4 R H o a 2 9 n Z l O w 0 m P 5 N S 7 c S J 0 z 0 S a u 9 / 3 o R l Y V d R s v g Z Z C 6 6 T 6 l 8 n B F E 6 Z G Y I D q k H A k Z i C r Z W T H s r M K 5 M b G x o t 9 P V f Y P V T j e 9 O z s b F V 0 5 U t d G w l 8 1 G 2 o F W M t a q U c C A y c v 7 v l P d x 9 1 5 3 u d 9 w Y Q X q m 3 a V 1 O f U E e Z P t l g l m Q b R a B m 8 n c Q I j D 9 H m p 2 + 6 0 W m B X e / 6 P X Z 0 Z S 4 f w d 9 U f + r V y I N p T i m m M u h C E t Q M X l + I 6 z y B 9 L Q U R L k n a w y E n J x c V V r j r T 3 5 A t s 2 s 1 t T N 0 M 9 9 7 V l m B B c j a g 1 P 8 T M 1 Z 9 w b 9 Y X V N c o C j k u k R J m K O r a S O D D Z C j G Y K L 1 V a i w x i M 6 2 I 4 W i 0 l l D Q S I 3 k b X L 1 W V V V m D j 9 p v f n c L 7 t j Q 0 + F H Y Y Q Y i r N p 2 Q N P c + d q y K k x q k K / 4 S I v p w o d F q a n d W H S 2 E h R h w J x 7 k q d H H Y X J k x M R E l x H d K S Q p V 9 d v h U J W Z O i k F i f K i o T n a U V 7 e L b d 2 F x J g A H D t f h 4 k Z 4 a h r t q o A c V z i 8 K f F + 8 N f f v F l f P x T X 8 L e X V s w e 8 5 8 v P f 2 n / H Z z 3 x a C Y H E h N h e U r 8 H O j z z u + e x f v 3 H 0 N r a o t p N G w x y v I X y U X U 2 J k x f i M h A k X R 6 I 4 4 c O Y L 5 8 1 y F l C d P n l Z F l d 3 L z J e e O I C V j 1 7 t l 5 k I q n p 0 I s T J j a K E 8 s W 9 N 4 q Z P m z E h R u w f / t b i L J e h r E 1 F 8 2 5 2 2 G s O Y r Q t r O Y G d O K l a X v u r c c H D i 1 w f d N H T o 8 9 0 L p V 1 T d I f e h N z M R 1 8 N M x I S J C Z g 1 M x X z 5 q Q i O E I Y p c s o h n 6 C / I n d I g e R k R E D X Y A Z V l 2 A E F s 6 A s N C 0 N A h 9 o j D g I j o M M T E h 8 N m C M L c W S k I i Q p H u m y f m D z y z E T U V J f L x W i H 3 d K O l r o S z J s 7 T 9 l D W 7 Z s c W / R F x x o w O n 1 L O 2 g c 2 P f g a P I L y z C m R 3 P g T O 3 i g t y 8 L N H H 1 e T N z Q 7 j + p e t 1 N D / S s o L 6 p A w d V i t H K c v Y D e J A 1 0 H 9 I j R 9 B F S P A 9 T 1 B y a Z / 5 g + f A L e 0 A t P 1 6 7 8 8 b A 3 3 + t 0 B j u x M r 1 n 8 K D c 0 d Y m o m I j g 8 T o 3 6 T M q c j D C x A f Q r 1 7 i 3 H B z Y S X W k 4 C n Y e G 0 T I 1 2 l 5 t 7 G P f P e m I M 3 G L X U F + h Q Y Y Y F Y 0 P c N 9 c D 2 r F a f R T f 5 z b 8 j I 9 8 n 5 9 r 2 / M 9 Z l W 4 t m N G h + u 9 G 4 G v P b Y Z h u S b c N v n H s U X P v d p T B I 7 a c q E L H z h 8 5 / p s 5 C R f r d t 3 y n X R o + x 4 7 I w Y 8 Y M x M R E Y c W y p c r b / d n P f k Z s r y b o n J 1 4 4 K G H l G k z J t N V Y U 1 N j b k j 9 K p 2 q 3 y / + M x L a M u O w O r H 0 r D 0 j j l 4 + a U X 1 S Q 5 e u G S k p L V z j J V A q g B 9 X V 1 y k 1 e U l y E M W P H o b m p S X X P L C o s w I y Z s 9 T 3 F i 9 e i t O n T i r 3 O S e 8 c a C v 3 e H K Z O c B 0 O 1 O l z w H G 6 / f s A F X r 1 x R B 0 d n B R m T n 5 G J 0 l L T M H P W b D E c y / H J T 3 0 G d m u H q u n n f n Z d t H x o N h T r Y m x C s E v H u K p A W a P F 8 1 I 2 g 9 w s d V T y j 8 v l z P E n 7 O E t j 3 I 9 N O T k 5 m L c 2 L H q e 9 0 Y I Z W P p Q V 3 3 r F e / a Y / 7 L g S 0 P u 3 / 5 c i I 8 q G 0 o t 7 s G T x I h X m 8 W Q m P s 2 V + 8 D F f t q 0 q e 5 3 e 8 D A O v u x s x e 7 B v Y H Z O 5 f 4 z 9 + B p F P / U m 9 x 3 1 u 3 b o N / x 9 V q h e 6 x V J P E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 G u i d = " 0 0 d 0 a 2 4 f - 2 4 8 a - 4 2 a 6 - 8 6 4 1 - f 5 8 5 3 4 a 7 9 2 d a "   R e v = " 1 3 "   R e v G u i d = " e 4 7 6 8 b f c - 6 9 f 9 - 4 0 4 c - b 6 3 d - 5 3 c 1 d e 3 2 1 f 6 3 " 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 V i s u a l T y p e = " C l u s t e r e d C o l u m n C h a r t " 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 N a m e = " K r a j "   V i s i b l e = " t r u e "   D a t a T y p e = " S t r i n g "   M o d e l Q u e r y N a m e = " ' T a b e l a 1 8 ' [ K r a j ] " & g t ; & l t ; T a b l e   M o d e l N a m e = " T a b e l a 1 8 "   N a m e I n S o u r c e = " T a b e l a 1 8 "   V i s i b l e = " t r u e "   L a s t R e f r e s h = " 0 0 0 1 - 0 1 - 0 1 T 0 0 : 0 0 : 0 0 "   / & g t ; & l t ; / G e o C o l u m n & g t ; & l t ; / G e o C o l u m n s & g t ; & l t ; C o u n t r y   N a m e = " K r a j "   V i s i b l e = " t r u e "   D a t a T y p e = " S t r i n g "   M o d e l Q u e r y N a m e = " ' T a b e l a 1 8 ' [ K r a j ] " & g t ; & l t ; T a b l e   M o d e l N a m e = " T a b e l a 1 8 "   N a m e I n S o u r c e = " T a b e l a 1 8 "   V i s i b l e = " t r u e "   L a s t R e f r e s h = " 0 0 0 1 - 0 1 - 0 1 T 0 0 : 0 0 : 0 0 "   / & g t ; & l t ; / C o u n t r y & g t ; & l t ; / G e o E n t i t y & g t ; & l t ; M e a s u r e s & g t ; & l t ; M e a s u r e   N a m e = " L i c z b a   g o s p o d a r s t w   d o m o w y c h   ( t y s . ) "   V i s i b l e = " t r u e "   D a t a T y p e = " D o u b l e "   M o d e l Q u e r y N a m e = " ' T a b e l a 1 8 ' [ L i c z b a   g o s p o d a r s t w   d o m o w y c h   ( t y s . ) ] " & g t ; & l t ; T a b l e   M o d e l N a m e = " T a b e l a 1 8 "   N a m e I n S o u r c e = " T a b e l a 1 8 "   V i s i b l e = " t r u e "   L a s t R e f r e s h = " 0 0 0 1 - 0 1 - 0 1 T 0 0 : 0 0 : 0 0 "   / & g t ; & l t ; / M e a s u r e & g t ; & l t ; M e a s u r e   N a m e = " L u d n o [  ( t y s . ) "   V i s i b l e = " t r u e "   D a t a T y p e = " D o u b l e "   M o d e l Q u e r y N a m e = " ' T a b e l a 1 8 ' [ L u d n o [  ( t y s . ) ] " & g t ; & l t ; T a b l e   M o d e l N a m e = " T a b e l a 1 8 "   N a m e I n S o u r c e = " T a b e l a 1 8 "   V i s i b l e = " t r u e "   L a s t R e f r e s h = " 0 0 0 1 - 0 1 - 0 1 T 0 0 : 0 0 : 0 0 "   / & g t ; & l t ; / M e a s u r e & g t ; & l t ; M e a s u r e   N a m e = " Zr e d n i a   l i c z b a   o s � b   w   g o s p o d a r s t w i e   d o m o w y m   ( t y s .   o s . / g d ) "   V i s i b l e = " t r u e "   D a t a T y p e = " D o u b l e "   M o d e l Q u e r y N a m e = " ' T a b e l a 1 8 ' [ Zr e d n i a   l i c z b a   o s � b   w   g o s p o d a r s t w i e   d o m o w y m   ( t y s .   o s . / g d ) ] " & g t ; & l t ; T a b l e   M o d e l N a m e = " T a b e l a 1 8 "   N a m e I n S o u r c e = " T a b e l a 1 8 " 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A g g r e g a t i o n F u n c t i o n & g t ; S u m & l t ; / A g g r e g a t i o n F u n c t i o n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- 8 & l t ; / X & g t ; & l t ; Y & g t ; 4 9 0 . 2 0 0 0 0 0 0 0 0 0 0 0 0 5 & l t ; / Y & g t ; & l t ; D i s t a n c e T o N e a r e s t C o r n e r X & g t ; - 8 & l t ; / D i s t a n c e T o N e a r e s t C o r n e r X & g t ; & l t ; D i s t a n c e T o N e a r e s t C o r n e r Y & g t ; 0 & l t ; / D i s t a n c e T o N e a r e s t C o r n e r Y & g t ; & l t ; Z O r d e r & g t ; 0 & l t ; / Z O r d e r & g t ; & l t ; W i d t h & g t ; 2 4 4 & l t ; / W i d t h & g t ; & l t ; H e i g h t & g t ; 1 1 0 & l t ; / H e i g h t & g t ; & l t ; A c t u a l W i d t h & g t ; 2 4 4 & l t ; / A c t u a l W i d t h & g t ; & l t ; A c t u a l H e i g h t & g t ; 1 1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8 & l t ; / M i n M a x F o n t S i z e & g t ; & l t ; S w a t c h S i z e & g t ; 1 1 & l t ; / S w a t c h S i z e & g t ; & l t ; G r a d i e n t S w a t c h S i z e & g t ; 9 & l t ; / G r a d i e n t S w a t c h S i z e & g t ; & l t ; L a y e r I d & g t ; 0 0 d 0 a 2 4 f - 2 4 8 a - 4 2 a 6 - 8 6 4 1 - f 5 8 5 3 4 a 7 9 2 d a & l t ; / L a y e r I d & g t ; & l t ; R a w H e a t M a p M i n & g t ; 2 1 1 . 1 & l t ; / R a w H e a t M a p M i n & g t ; & l t ; R a w H e a t M a p M a x & g t ; 1 9 8 4 6 2 . 6 & l t ; / R a w H e a t M a p M a x & g t ; & l t ; M i n i m u m & g t ; 1 . 9 & l t ; / M i n i m u m & g t ; & l t ; M a x i m u m & g t ; 4 4 8 3 8 7 . 8 7 2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6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5 b 5 a d a 4 e - 9 7 2 2 - 4 4 c 7 - a 5 e 2 - 0 6 f c 2 5 2 d 9 6 a 2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 4 8 . 9 7 8 2 2 3 5 9 2 7 4 6 3 1 8 < / L a t i t u d e > < L o n g i t u d e > 9 . 5 9 9 7 3 3 0 8 0 5 1 5 3 8 < / L o n g i t u d e > < R o t a t i o n > 0 < / R o t a t i o n > < P i v o t A n g l e > - 0 . 0 7 3 9 0 2 5 9 1 7 5 9 5 0 4 6 4 3 < / P i v o t A n g l e > < D i s t a n c e > 0 . 6 9 6 5 3 6 7 4 8 4 7 4 7 4 0 7 9 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B M g S U R B V H h e 7 Z 0 L k J P X d c f P 9 0 l a r a R d W N 5 j b I O x M Y 4 h f m D z M D A Q H L A z w f g x s Z 2 X m 9 h t 7 U 6 b u j O t P Y k n 6 W T a e p I 2 Z F o n f S R u C z P N k E l K G s d J G 7 d m G g w 4 A b O l E A d s Y k w x G D D G g I F 9 6 b F 6 f F / P / 9 7 7 7 Y P V C q 2 i 7 1 u t d H 6 e K 9 1 7 J Q H e 3 f + e c 8 8 9 9 1 z r u f Y u l 4 o Q D b v U 2 u R S S 9 S h 1 i g / N z u U 4 H G 1 a T 9 m m Z 4 g j H 1 s 9 c A / 0 x H b p S Y W U V P I p Q i 3 M L 9 i 8 b z L G n K g o + p r S R D q D h u i g Y B i b H 1 g k W C F Y h E I y 2 F B u Z R 3 L S q w m F w S S y I I l w L G i c V D F G c R J Z o c i n N L R B y 2 V t p C F R x t o W C p B E E o j Q 1 r h P V S h E W F h n E L r 5 n i L K o w u 4 G e m K A n E Z U g l M Z O R B 0 W l E M h d u 9 s b s 0 I R p g A B A Q G P D G J q A S h N D Y s E S x U G I E I F h D 6 s F C w V A h U A I g I l s o R 9 0 8 Q S q K i f B F + h I C w h o p G i K 2 V X l y h w e 2 D f n r z R M m s R d m C C V K g 4 c O C I P S h g h K I 8 s H F i z e x h e I + J h G Q C L G Y Q i w 2 x 7 U o k 7 e U o C A s W C o l J l G U I A z C h l h s F g 3 W S 9 i D g o A g J s 9 C w V p Z R j l 4 V K 4 f f 0 b c P k E Y i p 1 n a 4 P Q + H D 6 g K j 6 w u r c 0 O c p v Z b S b x E E w a A E B Y t T D M 9 S Q U R Y Y 8 U H R v 6 q Y K V e P 1 X 8 7 x W E s Y o 9 n C j g 6 n l C a o Z l C m N N p d d V n t D w L A h C P y r 1 q J j z F k I 6 E g s J y b E Q F K J 9 3 r o K I X Y b w j L v F Q R B w z Z H r 4 k u F g e S Y y G k R F R n U l w c r B A L J d Q e 7 E l 1 X q C F j 9 5 L y + 5 f R p d t / j H Z 2 V 7 z W j B Y 2 1 + 7 4 E 5 K O D Q p r i 0 R N B K U U L C G 6 s m a g S D 8 B r Q e O k C L H 1 l D o X T K z P R z e v X d t G / d e n J t E w D w E R u b t I 5 j q c A E n i V y V x y r U C A 7 l z M j o Z Z I v H W Q b v u t O 4 u K C U z b 8 l O 6 + Y l H 2 I A 5 Z s Y / 7 K Y Q 9 q G 0 j P A o g h o K x L R q x T X 0 4 Z X X 0 o S 9 O 8 2 s U C s s / M x H + J d d a V d n 6 s u b 6 a a n H j M j / 7 A n x g s q d w + b u k i O V Y s q Y R D z n 3 y Y Q q m k a j d + + Y / M r F A L T N z 7 C k W H s U w X M 2 3 r f 5 m e f 9 h Y O + F g o Y r c S a C h K A e f + A v T I z r 8 2 y K o W u L U P / + N 6 V 0 a q 5 A f 1 i 2 s F j a O v W N v S c Q 0 P K k Z 1 9 D 2 / 9 x L P / + X F + j k g + y L C z V D s q f L 9 G o D t Q 8 l Q r o 0 v d N n U P r m x d y T L 1 Y t M X u A 9 1 A O T i R i e v 6 g l k w S j B D G K u d u X m R 6 l y Y 3 r o 3 c s M + C 6 k h Z 1 J W 2 q K f X o n T O I u T 2 D Y c S H j 8 g M R b h d r w 3 r 0 L u e l 4 Q g s Y K h e n F j / + O G Q 2 P E 2 m i X f / 6 k h n 5 h 3 0 + F a K O t E 3 d G Z s F p Q U y L B A T P 0 F M y F D H e / M F 9 G X / S h g 9 7 K f + i n b c / 7 A Z D c U T U 5 r d d r + x t u 6 / 4 O K A I R J h E T 5 v j e p 6 E h A I M s o 9 0 M M s 5 r V F 0 p b J 4 v 8 Q 1 M C f g c D G S J B M C a G a W N 0 d N O 3 x T 9 G N r 7 9 K l l O g Q i x O B + b f R m f X r a d 8 y z j z L n + x X v x l h + t l k a N C 7 D g U a I m 4 2 v q w F Y I r 5 + X u q U i g i Q i i q a P y / F n d 1 1 n o I 0 E E V Q H 8 D R n / + l 6 a + b 1 / o t j p U 2 o q P e 0 y O n n f Q 3 T h l i X k N E X V X E O D H 1 p s 9 I 7 C 1 8 L 6 8 e 5 O Z Y c g i t Z m / m a p i k c O 9 f J 6 K l P Q Z 5 4 g F o h O l x r T x V y w E Q y r h j E + X 0 m k U A Q 1 M k K Z N C 2 / e y F F 3 z 9 t Z g a T T 7 T S a 1 / 5 F p 1 Z + V E z I w S N r V w 3 l k S B n 3 M s o A w L q a f X p h Q E x S 2 b 1 3 l + E I y y U O b Z s 0 r e n O A v o U y K V q y 9 d V g x g X C y m + Y / 8 T B d 8 a O N Z k Y I G h v n n F A u D M 3 h R V G a B Y S I X y 8 / w z r h d W S h q w s D z P o K t f t g n e D u C Q H A 3 4 j l d y + i p n N n z U Q J + L 1 z / / I L S l x C 8 P Q L i l 0 3 1 o 9 y 9 Z K w T G y t A N w 7 H D R U g m I x o a / q + P F n Y J 0 E / 2 n b t 7 u k Z b o Y L M h n f H + 9 G Q l B Y q N O B N Z O E 2 K 6 t c U d a u P n 8 T G H x v E 8 I n 9 R H H 9 H F M 8 E I M T N C 5 a 2 / X t M r 3 w m 7 X 7 Z 9 I Q g s e H G T Y g X a E p L g a a 2 F m i a a V M S D k 1 k c S H q B 5 d P v L v R Y / o L / 2 Z 6 5 R N O J U 1 P C B I W F C J 7 b J 1 Y P B A Q s s / R M I a V w p o J E T 2 x S I J w a W z U 2 0 P 9 C K F 2 e e e B 4 b M A h q N 3 8 l T T E 4 J E X W f j X Q o Q N L 0 F 0 x F K c n b Z q h E v W k 9 / e K 3 p C U F i Y 7 P W C 3 8 j O w I J s q m s H U j L 1 Z C g E k f / j x b 8 / g M U 6 T h n Z m q H 9 O U z W S B 3 m d G l K T T H 6 M z t a 8 x I C B K r 4 / w Z Z Z 6 Q 8 N q T s a l b X Q g Q z I L p b E 9 t K K r l 8 E F a 9 u B y P e D f L l t 2 H F V 5 Y L U E 9 p V W r p 6 n s i V K g W / m j i 8 / Q 6 m P f U Z P C I H S J y h Y i z M 9 I d W w s R s E k V B t 5 B 1 d v + 6 L N G P T B j M i 2 v W 9 L d Q 1 9 y Y z q h 3 C P d 1 0 / X 2 3 0 f R z Z 8 z M Y J A A u u v x L 1 H q E 7 9 r Z o S g s d 4 / e 1 Y J K s u C O t 0 d o t M B C q o l G m w R w u G Y t G s 7 L f j c g 2 Z E 9 P K m r Z S 5 7 g Y z q i 1 Q g S n x w g 9 o 6 s 6 X a O q R Q 8 Q e O 7 1 / 9 R z q X L W W T q + + h 9 w Q Z o T R w j r 5 n h Z U j t 2 8 s 0 m b W 4 j X N 4 0 l K B A 7 e Y x i z 3 + X c r z 2 6 J 4 3 n 7 8 y w X w N f i N c h y z + 7 r m S A 1 Y z W E d P v K 8 t l E O E w 4 b n U r Z K i g 2 C W h K U I F Q D + 3 z a J r S O N F s m F h J O 3 w q C U B n 2 O W W V Q n S B R Q V X D 0 f b B U G o D L s r Y x G a d 2 Q D x 9 o F Q a g M W c 0 K V Q d X y O A 2 j P G / 3 k f h 7 k 4 z 2 x h Y z 7 V 3 j Z p N k q B E / T H l F / 9 N 8 5 9 8 h C z v p h L L p s N / 8 A V 6 6 7 E n 9 b j O q d h C I a q s z k b x n 4 D b O 6 S c s z C h / W W a / y e f 7 R c T c B 2 a / e 2 v 0 V U b v 2 U m 6 p u K B A X R o J 6 E K j / G Q s J x e B z x w C n e R t G T l Z e 7 o g b h u v S B b / 6 5 2 n g u x h U / + b 7 p 1 T e V C Y o b q i C p 4 / M Q F T c 8 q 1 O 9 2 G l s A O z d O 0 x P 8 I i 9 9 4 7 p D S V + 4 s g l 7 3 C q B y o W F B p c P N z e g b J j O K S o z l Y 1 S O Z L Y e n t p i d 4 v D 1 r j u k N p X v 2 9 a q C a 7 1 T k a C g J u 3 2 E U X Z K q G A C 0 7 7 o o j L a J 2 t E k Y Z / o F 4 + + H H z W A o v / 7 T v z a 9 + q Z C C 6 V d O z R U Q I K g c G Q e x + U b x U I J Q 3 F W f p S O X 5 z p z k L b 8 f x O 6 v z g L W a i v q k o b A 7 L h B s P s Y Z q i 6 E W B U T l U G f G p v M p m 1 A o s x x c k r K x 9 Y i d S V P 8 z d f I P f I m p d Z + k l y f 7 2 S q J S o S F O t J r Z 8 Q L s f a a V K 8 o E q O I R c w 1 a t L O J d D d 2 / e 9 A S h P q j I 5 Y M C k a L k X S j Q y w J C y W Y E + K I R t l a o 9 V d G E 4 R 6 o / I o H z / A 9 Y O w k A O Y z H G f 5 7 G m S q B k c x l N E O q N i q N 8 y u W D o N h K Q V D p r E 6 s R Z V Z V K I t p w l C v V G Z o A a g X T / t 9 q H v X b 6 m r 7 s p 3 Q S h 3 q h M U K w F i A d N 3 b V b 0 N e C e n N 4 H T d 3 C M J o E k q n y S o E G / g a I i j 2 4 l Q r h d I M P 3 h 3 7 e J u K f Q h J s y X I 6 b j H Z f 6 W w S h M p B P u G D t Q l q 9 d A b d s e h y i p 8 4 a l 7 x H 1 U 5 F k 3 X O H f U B i 3 2 l h A G 9 + 6 C w n 4 T G t w 0 j P F + X C A Q 4 3 4 z r 5 m Q L Y E M C Q g J 1 + B k e E 2 V Y 6 G V o S t B q D 6 / + h + a e P J t 1 b U c h 5 Y 8 t H r Y p N 1 q o 2 7 f Q B v f X K D J C X 3 z x i R + n h D D 3 p J D M R Y V 1 k R o i O D F m x y V u 9 e C x p / D W J V z D m k B o c A L 9 q N w G 6 I r g T x h F E h d 5 O b 1 X P 2 B w C p D 2 R A G B A L x T E w 4 N I X F N J m f J 7 C V Q k p R P O I o I e G I B o S D C 6 2 R s 6 d u j O d n W D H M 4 z 0 A e 7 U Z b k p Q a k Y Q g i W 2 a A V t / d L X V f X f d + 7 7 N P 3 q 6 x v Y V A W z x L D 2 H j r P P / d a M H D j d P R N i w H r I t x o q K 4 H 5 b G + 6 V D / 2 9 Q / D w / q 0 7 q p d / F c h H 8 Z w D V U 9 0 o N 8 / + B N d S 7 j X U 6 W m g A r F + y o C A G h L t 1 j p 5 e E y H j A W e e V N D B 0 Y L C 6 0 i I L a Y R L S i N x Z / T 6 y 4 z U Q Q R l F C P W P s P n 4 M W + o C r i W t C 4 c p 5 b p w f i K C E e k T d Y D i w e Z E 9 W C N B E E a G 3 d L M Q h r Y W F T q k m p 2 2 Q R B G B k 2 1 k h Y R F m 8 N l L r H l 4 / Q U w B B U U E o a 6 w O 9 I 4 E G i p / S O k E C G 6 U E 6 m g y A I Q 7 H P p y z q M o L K I Z p n x C S a E o q B 8 m l N H e c p 0 n l B f v M W w f r Z v g 4 3 F n F U x S J E 9 x D Z C + E F m x u e j e v X F x I f 4 A q i i 9 C 6 V + R y J E i U b + w x 6 z t / T 3 P + 7 i s s J J 0 C U 4 i 3 U P t 3 N 1 P P 1 d e p s c C a e G F v p 4 s N W w g J w Q h s 7 C J 0 7 u 0 5 e e e e o J e + D V 0 D 1 l 3 Y v E U r t e d U D B H U 2 C J + / A g t v 3 e x G f W T T 7 T Q 1 u 2 H y A 0 3 T t 2 I U t j I h E h m b X b 7 c E e U p Y q s X E D j f i e v r 9 T t H O w S d p u W z P Y 3 3 B i v c / Y G y k y o R / I b n j G 9 w Y S T P Z R 4 + y 0 z E l R w H K 4 w s i E g D m S L Z 5 G P x 2 J J 5 3 X m O O p F 4 G g G o o C e R U L S L H L 4 Y N H g H g r 1 z X t 7 d p r e U H Q e j Q C U F P p E 5 U J U + v Q t 8 v f 6 m 3 4 P M s 6 R X e 5 l q C e i L C j s W a E 6 i 1 D X X P k P m 0 x v M E h A T c 6 c b U a 1 A 4 5 r W H n 8 4 A Z 7 5 K H P t q j T t / x 3 o 5 J R n 6 U y D W O 8 j j U U L h m H i J S V 4 g a R y Z 5 V / Z O 8 + j o 6 + t k / N C O N G w 7 T 7 v X / T k 6 N 1 d 0 b v 3 8 P L V 8 9 l 1 Y v m U F L P 3 E 7 X b b 5 e f O K / 5 S s y 4 d g h B f B Q 0 q S t k y 6 h r n n 7 i F K U Y m e J C g x F u F f o K f f p a Z U i t x I E 2 X H j a f 8 u D b z W m 1 g 9 2 Z o 9 d K Z 6 m B h H / w b H 9 H I z n n + V 6 8 t u f r x 1 l a w W g h A d C N w k d I B C b i G S o n D y t F / 8 E U L 9 3 R R y 5 F D F H v 3 O F l y o t F n + P s + 7 X J K z r q W U l f M r D k x g f z n P j 5 Y T I B / k F v f P G A G / l J a U N z 6 X E E W U C Z H l M r a K m C B Q I U q z s K v B 7 2 / h 8 1 F 7 I k s + 9 h S W v W h a 2 n Z / c t o x V 2 3 0 q q l V 9 F V G 7 9 N o X T S v F N o O O b e Z D q D y b e 0 m p 6 / l B T U Q K A Z J T B u W X 5 A B L D v q D v e E B C o Y r P 4 k b t o z t 8 + T Y l j b / E / q P + 3 U S i T p u u + 8 W e 0 4 I 4 b K P + O r i k g N B b R T / + e 6 Q 2 A X b 6 g L i s o W 1 A A l g g W K 8 d i g p V S 6 U p s p T A X F E s e u o P G H 3 j V j I r T l u y m O 9 h 6 C Y 1 H 7 r I r a d t / 7 K b s h M l q 7 E S b 6 Z V N 2 y g 9 f Y Y a + 0 3 Z g n J c R P q 4 s U G A g C C u A H W k C K V 6 2 B d + 3 Y x K 0 5 T L U e a p x 8 x I a C S y V 8 6 i b V v f o C 2 7 j t P P 2 k 9 Q 9 5 x 5 5 h X / G Z H L p 9 Z T L C o V P u d P I t 3 I S 0 s K g k W P 3 m t 6 5 f G R 3 T / X y h c a k k J z z P S C o 3 x B Q U y O 3 o 8 C q g a F J 6 g K F D X i k D m b x t b D b 5 h B e Y T S K b K z v W Y k C P 5 T t q A 8 I C w E I n A 5 Q I q b l 5 q E 0 L q f a 6 l Q N q v D j S M A W f P B 2 U 9 B q E B Q W E c h F a m H x d S d 0 a J C N g V C 6 H j N L w r N z V S I J 8 y o P H J s O h 2 Y U E E I i M o s F F u k Z K + l R A V B Y d O 3 X 1 T 6 P X 4 s X T p u X G B 6 5 d G L W 8 k b 4 O Z x o X Y Y s a A A H C + d S K u z J n C M H k c / u j K 2 y q b A H h W u u F H C 0 h + p C v v W b T C 9 8 t i 9 / i e m J w j B M H I L h Y b w O T d Y p W Q O Z 6 f Q Q t T J L i D c w A y L D G s q J a Y q K g q 7 3 X u e f c 6 M S m F R + 8 b N V E i 0 m L H g N 0 g B G 7 d p g 8 p i a W Q q s l B K V N w g G m z u o s g L h A T r h D 4 y K H C m C l a q 2 q l J 5 2 7 7 E O 3 / 6 r M q 0 7 k Y u H H 8 1 W e + Q 5 0 3 3 G p m B L + x c 1 l a t f w a W r L u i 7 T s w R X V / Y a P M S o S V D F U H X R 2 9 V J s s e A G 9 m T t v o B F t a N / p 9 Y 8 Q F u 3 H q Q 3 n 3 y a U l f O o u y k K f T u 3 Z 9 U Q s P 8 m d v X m H c K g T B A Q O F k d 0 P H V U s e 3 x g J C K a h Y X 8 K t 3 O o i 6 n V z R 6 o R q s P J w 6 k / V i V v u z 8 z b S 4 B X V d i V C c y T u 2 0 A e f / m P 2 D j Y G l j d X i 1 R N U B 4 Q l b o / S p V 2 L l B r l F R f 3 + r R T 9 U E J Q g 1 h C + / 1 r V U + g U k 0 h E a h a o L a q h 4 W F i i K K F B q L 6 F Y v E g t 8 9 b U 1 W S 5 y c I Y x V / X D 4 j J l U s E 2 M 9 L Q h 1 j y 8 u H 9 p A C y V 1 2 4 R G w Q c L p a 8 M R Q P e s y A M w n V p / P Y X a f a z X 1 M 1 9 O q F q o f N U V 1 2 X D M 3 r x h m k 7 6 E A G e n B i J h 8 8 Z m x Z p b K H b q h O o j 6 2 X b S 2 9 Q r g a r K I 2 U 6 l s o o 5 O B V k o Q B j J x 7 y t 9 Y g K o 8 L r 8 n s V k O W P f U v m y h k I w A h V m 0 d Q 6 S r 8 k C I o L J 4 + Z X j 9 2 N s O u 3 8 g O k N Y i 1 R c U q 8 d m t w / 1 J t C U q y e K E g Y Q W n G n 6 f X T c e N C c i L F E 5 7 H E r 5 Y K F g l r K X k r l 6 h G P m 2 S b T n 2 R + q E l + g c 9 5 8 2 v O P O J Y z 9 n 9 Y q h 6 U w M V t U 1 o c m h w v q N s 5 t K U a K i w J S g g A h U v d 0 N i 3 T B 5 V t 1 B 6 / w m 3 y c P d g 5 A k 9 U g Y n n o S E / D N 5 f N u 7 Z C g h N B I V F 1 Q U I 8 n p O H E J H k T Q r 3 i i 4 X y c v l U 2 l E R R X V l T E c Q 6 o y q C U p Z J P 7 T x N U T G p m q C A r C g S U K W y 5 F W F A q G K F f E o S G o j o W i t W D i 6 t R N 0 J l S P C 4 m K s n C P V O V Q S F P w R h 8 m i Y K B b W e 0 8 i q N q k 6 f x Z G v + / v 6 D p P / 0 B R Q 6 8 W l e Z 3 r V A V T Z 2 I S B U O U K 1 I 2 S Y t 0 Z d 1 e D 6 F a M z Q / T G a V F c k O C a 1 J s + / y h N b t 8 2 S E S o F 3 / y n k / R w c 9 / V S p H V Y H q W C h 2 9 5 r 4 T 4 p F H G p W F s p s 6 A o 1 Q S i V p J V 3 3 k B T d m 4 Z Y p H w 2 o x N G 2 j l 6 r l U 6 O w w s 0 J l E P 0 / t g L m U G O l e z 8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 G u i d = " 5 d 8 4 6 6 7 6 - 2 7 f 4 - 4 b e c - a 0 9 0 - 9 d 1 f d 5 e b a 7 1 4 "   R e v = " 8 "   R e v G u i d = " 3 d a a e 8 7 b - 5 3 4 9 - 4 8 d 0 - 9 1 5 d - e c 4 e c 2 0 d 9 f 3 f " 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 N a m e = " K r a j "   V i s i b l e = " t r u e "   D a t a T y p e = " S t r i n g "   M o d e l Q u e r y N a m e = " ' Z a k r e s ' [ K r a j ] " & g t ; & l t ; T a b l e   M o d e l N a m e = " Z a k r e s "   N a m e I n S o u r c e = " Z a k r e s "   V i s i b l e = " t r u e "   L a s t R e f r e s h = " 0 0 0 1 - 0 1 - 0 1 T 0 0 : 0 0 : 0 0 "   / & g t ; & l t ; / G e o C o l u m n & g t ; & l t ; / G e o C o l u m n s & g t ; & l t ; C o u n t r y   N a m e = " K r a j "   V i s i b l e = " t r u e "   D a t a T y p e = " S t r i n g "   M o d e l Q u e r y N a m e = " ' Z a k r e s ' [ K r a j ] " & g t ; & l t ; T a b l e   M o d e l N a m e = " Z a k r e s "   N a m e I n S o u r c e = " Z a k r e s "   V i s i b l e = " t r u e "   L a s t R e f r e s h = " 0 0 0 1 - 0 1 - 0 1 T 0 0 : 0 0 : 0 0 "   / & g t ; & l t ; / C o u n t r y & g t ; & l t ; / G e o E n t i t y & g t ; & l t ; M e a s u r e s & g t ; & l t ; M e a s u r e   N a m e = " B i o m a s a   s t a Ba   ( T J ) "   V i s i b l e = " t r u e "   D a t a T y p e = " D o u b l e "   M o d e l Q u e r y N a m e = " ' Z a k r e s ' [ B i o m a s a   s t a Ba   ( T J ) ] " & g t ; & l t ; T a b l e   M o d e l N a m e = " Z a k r e s "   N a m e I n S o u r c e = " Z a k r e s " 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  / & g t ; & l t ; / F i l t e r & g t ; & l t ; / G e o F i e l d W e l l D e f i n i t i o n & g t ; & l t ; P r o p e r t i e s & g t ; & l t ; I n s t a n c e P r o p e r t y 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Z a k r e s ' [ B i o m a s a   s t a Ba   ( T J )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1 & l t ; / R & g t ; & l t ; G & g t ; 0 & l t ; / G & g t ; & l t ; B & g t ; 0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9 5 6 2 8 4 1 5 3 0 0 5 4 5 8 5 5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0 . 9 5 6 2 8 4 1 5 3 0 0 5 4 6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- 8 & l t ; / X & g t ; & l t ; Y & g t ; 4 & l t ; / Y & g t ; & l t ; D i s t a n c e T o N e a r e s t C o r n e r X & g t ; - 8 & l t ; / D i s t a n c e T o N e a r e s t C o r n e r X & g t ; & l t ; D i s t a n c e T o N e a r e s t C o r n e r Y & g t ; 4 & l t ; / D i s t a n c e T o N e a r e s t C o r n e r Y & g t ; & l t ; Z O r d e r & g t ; 0 & l t ; / Z O r d e r & g t ; & l t ; W i d t h & g t ; 2 6 6 & l t ; / W i d t h & g t ; & l t ; H e i g h t & g t ; 1 1 1 & l t ; / H e i g h t & g t ; & l t ; A c t u a l W i d t h & g t ; 2 6 6 & l t ; / A c t u a l W i d t h & g t ; & l t ; A c t u a l H e i g h t & g t ; 1 1 1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5 d 8 4 6 6 7 6 - 2 7 f 4 - 4 b e c - a 0 9 0 - 9 d 1 f d 5 e b a 7 1 4 & l t ; / L a y e r I d & g t ; & l t ; R a w H e a t M a p M i n & g t ; 0 & l t ; / R a w H e a t M a p M i n & g t ; & l t ; R a w H e a t M a p M a x & g t ; 0 & l t ; / R a w H e a t M a p M a x & g t ; & l t ; M i n i m u m & g t ; 4 7 . 5 6 5 & l t ; / M i n i m u m & g t ; & l t ; M a x i m u m & g t ; 1 7 8 7 4 7 9 . 8 & l t ; / M a x i m u m & g t ; & l t ; / L e g e n d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7.xml>��< ? x m l   v e r s i o n = " 1 . 0 "   e n c o d i n g = " u t f - 1 6 " ? > < D a t a M a s h u p   x m l n s = " h t t p : / / s c h e m a s . m i c r o s o f t . c o m / D a t a M a s h u p " > A A A A A C Y G A A B Q S w M E F A A C A A g A V o 9 d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V o 9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a P X V h 6 P 4 b g I A M A A B 8 L A A A T A B w A R m 9 y b X V s Y X M v U 2 V j d G l v b j E u b S C i G A A o o B Q A A A A A A A A A A A A A A A A A A A A A A A A A A A D V V s F O 2 0 A Q v U f i H 6 b u J U h R G p t A o S g H B K 1 a V Q K U B C G V I G u x p 2 R r e z d a r 1 l s x I V L P 6 A n 2 s / g V I k b 5 L + 6 G w M x I Q Y i c a A + r O 0 3 4 9 3 3 d t 6 O H K M n K W f Q y e / 2 6 l x l r h L 3 i U A f 3 l p d c h A C N G E B q s 6 8 B S 0 I U c 5 V Q F / D v + L q w h + e c Q 1 + P P Y w r O 9 y E R x w H l Q / 0 R D r 6 5 x J Z D K u W u s f e j s x i r h H A p 5 R D H s b 3 E s i E + t t C + I R y H w S M u I 6 D W e h 9 2 a D M A R G Q C n V 6 2 T E S 1 h A X Z + w 1 O u 7 3 M 2 S 4 W X q 0 c R F h u K Q U l e 5 h z w e c J + I W C q i c 3 w e c W W S l Z n Q q R + H 8 b E 1 X w O W h G E N p E h w v p Y r y N X V o V k f q X M 7 f U R p N N 5 J O 9 n 7 I j F q 3 c + z a l 8 p 8 1 t W n r 5 / u r d B J N m / m 3 O T H A 7 P r i 5 U Q I G D J q b S 4 W W c c Z Z G + i 2 j P K J o 1 j B T Y n 1 b a L Y S P y P x 9 Q Z V p z O q w d 5 N 3 l o Y d j w S a q 0 t I 2 R / r O S b n p b p 8 n G Q 6 W A 8 f 1 c Q F n / n I l r n Y R K x b j p A s 8 p z O N Z O T s Z s 6 g D b X G + K Y o R R B A 8 Z M D 7 8 w 2 i g M b i p B S h I f l y f 6 + r o Y E S Z L q q e k I L A / M k P C Q g e J O A 0 G k 7 N j C t m t E f P 9 u J o X D a j Y + u v T P G 0 d C 0 H Q e K x P K 3 B i Z X L u M O 1 K w r w w i 3 M k u g A R S H S L I 0 s l k a W S i P v S y P L p Z G V 6 Z T t R g l u l + A l 0 u 2 F E r w 5 i W 9 v 7 b a v f n V L 0 p e K + O n 8 L K a 2 H 3 H 1 f X f O 7 G f 7 J Q x t j x y 9 m b u W 3 n r 2 g c O G v 3 X j Y 5 Q Y j 5 P / y W e b t 0 c O V C Z 4 L E e H 9 L W 4 r j 1 q A T B 5 F Z i a 4 / 7 O N I Z S 0 a X m 3 I k T R q / P p a 4 8 R a H i D E H p B 3 0 f + 6 Y T 0 M G k E b V a e 2 U m j z u P e P w R F j M b 3 n k J w z v P M 3 z J n p v u P B W 2 p 2 f b 0 x x u G v p U 2 L G n w + X V f z U N 9 A Y v P 9 D P 8 G k w S k z H V W 5 j x I 8 w / / 5 B w z S F L O x C U X l R b V F h U V V R S Z H 9 m G 6 B 4 5 r + T e K K 6 I U H I s N Y E m W I 4 A 3 j M e E d N q B H X G 7 J P o o x 7 Y c K 8 8 4 0 Y U G 9 W d a a F O l B Y n 5 u r F 0 i p E 6 5 / m l N O w 6 M Z C p 9 s H 5 b d + e o s G F P 8 D Y n o b B i m w e W r s x c h b I n F l z 9 B 1 B L A Q I t A B Q A A g A I A F a P X V j 0 d A 9 2 p A A A A P Y A A A A S A A A A A A A A A A A A A A A A A A A A A A B D b 2 5 m a W c v U G F j a 2 F n Z S 5 4 b W x Q S w E C L Q A U A A I A C A B W j 1 1 Y D 8 r p q 6 Q A A A D p A A A A E w A A A A A A A A A A A A A A A A D w A A A A W 0 N v b n R l b n R f V H l w Z X N d L n h t b F B L A Q I t A B Q A A g A I A F a P X V h 6 P 4 b g I A M A A B 8 L A A A T A A A A A A A A A A A A A A A A A O E B A A B G b 3 J t d W x h c y 9 T Z W N 0 a W 9 u M S 5 t U E s F B g A A A A A D A A M A w g A A A E 4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Y Q A A A A A A A A d B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0 J T I w M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2 O W E 1 N j Z i L T R i Y T c t N D E z Y y 0 5 Y 2 Q 1 L T g 2 N G R i O G J k Y z M 3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O V Q x N j o w N D o y M C 4 0 N T Y 4 N T k 0 W i I g L z 4 8 R W 5 0 c n k g V H l w Z T 0 i R m l s b E N v b H V t b l R 5 c G V z I i B W Y W x 1 Z T 0 i c 0 J n W U Y i I C 8 + P E V u d H J 5 I F R 5 c G U 9 I k Z p b G x D b 2 x 1 b W 5 O Y W 1 l c y I g V m F s d W U 9 I n N b J n F 1 b 3 Q 7 T m / F m 2 5 p a 2 k g Z W 5 l c m d p a S Z x d W 9 0 O y w m c X V v d D t S b 2 s m c X V v d D s s J n F 1 b 3 Q 7 V 2 F y d G / F m 8 S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C A g N C A z I C g y K S 9 B d X R v U m V t b 3 Z l Z E N v b H V t b n M x L n t O b 8 W b b m l r a S B l b m V y Z 2 l p L D B 9 J n F 1 b 3 Q 7 L C Z x d W 9 0 O 1 N l Y 3 R p b 2 4 x L 1 R h Y m w g I D Q g M y A o M i k v Q X V 0 b 1 J l b W 9 2 Z W R D b 2 x 1 b W 5 z M S 5 7 U m 9 r L D F 9 J n F 1 b 3 Q 7 L C Z x d W 9 0 O 1 N l Y 3 R p b 2 4 x L 1 R h Y m w g I D Q g M y A o M i k v Q X V 0 b 1 J l b W 9 2 Z W R D b 2 x 1 b W 5 z M S 5 7 V 2 F y d G / F m 8 S H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w g I D Q g M y A o M i k v Q X V 0 b 1 J l b W 9 2 Z W R D b 2 x 1 b W 5 z M S 5 7 T m / F m 2 5 p a 2 k g Z W 5 l c m d p a S w w f S Z x d W 9 0 O y w m c X V v d D t T Z W N 0 a W 9 u M S 9 U Y W J s I C A 0 I D M g K D I p L 0 F 1 d G 9 S Z W 1 v d m V k Q 2 9 s d W 1 u c z E u e 1 J v a y w x f S Z x d W 9 0 O y w m c X V v d D t T Z W N 0 a W 9 u M S 9 U Y W J s I C A 0 I D M g K D I p L 0 F 1 d G 9 S Z W 1 v d m V k Q 2 9 s d W 1 u c z E u e 1 d h c n R v x Z v E h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Q l M j A z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0 J T I w M y U y M C g y K S 9 U Y W J s L i U y M D Q u M y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0 J T I w M y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0 J T I w M y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N C U y M D M l M j A o M i k v T m F n J U M 1 J T g y J U M z J U I z d 2 t p J T I w b y U y M H B v Z H d 5 J U M 1 J U J D c 3 p v b n l t J T I w c G 9 6 a W 9 t a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C U y M C U y M D Q l M j A z J T I w K D I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N C U y M D M l M j A o M i k v V X N 1 b m k l Q z Q l O T l 0 b y U y M H B p Z X J 3 c 3 p l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0 J T I w M y U y M C g y K S 9 O Y W c l Q z U l O D I l Q z M l Q j N 3 a 2 k l M j B v J T I w c G 9 k d 3 k l Q z U l Q k N z e m 9 u e W 0 l M j B w b 3 p p b 2 1 p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N C U y M D M l M j A o M i k v W m 1 p Z W 5 p b 2 5 v J T I w d H l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0 J T I w M y U y M C g y K S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0 J T I w M y U y M C g y K S 9 B b n V s b 3 d h b m 8 l M j B w c n p l c 3 R h d 2 l l b m l l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C U y M C U y M D Q l M j A z J T I w K D I p L 1 p t a W V u a W 9 u b y U y M G 5 h e n d 5 J T I w a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5 K K Q a 2 a 9 5 K i 5 Z v W o h U x w A A A A A A A g A A A A A A A 2 Y A A M A A A A A Q A A A A X C s p B G Q x v F 1 c V q o z y 4 3 o o g A A A A A E g A A A o A A A A B A A A A D 0 9 J r P G J 2 Y 4 A o u d 3 c F D p b S U A A A A M r N 7 O W U k f 7 p n y G P j k k h X o a 1 j U Q x f E 1 X w m N 9 6 x k Q m I r V I h A W 9 U W M N s c H l 0 S 4 l 7 h g G t Y m G H 1 0 b 6 p K q y y 2 X b S b S 5 1 6 c / 3 X O b Z L f z e r n 8 b I S r Q T F A A A A J h M 3 o V c z Y D c o B V p 5 Q R G e O D 2 e J + S < / D a t a M a s h u p > 
</file>

<file path=customXml/itemProps1.xml><?xml version="1.0" encoding="utf-8"?>
<ds:datastoreItem xmlns:ds="http://schemas.openxmlformats.org/officeDocument/2006/customXml" ds:itemID="{DF58676F-F53F-4198-8F04-F4957767BC89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74ABB639-E6ED-44B7-8432-A9B35442DB71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651CC368-A389-4178-8056-D767529ABC38}">
  <ds:schemaRefs>
    <ds:schemaRef ds:uri="http://www.w3.org/2001/XMLSchema"/>
    <ds:schemaRef ds:uri="http://microsoft.data.visualization.Client.Excel.PState/1.0"/>
  </ds:schemaRefs>
</ds:datastoreItem>
</file>

<file path=customXml/itemProps4.xml><?xml version="1.0" encoding="utf-8"?>
<ds:datastoreItem xmlns:ds="http://schemas.openxmlformats.org/officeDocument/2006/customXml" ds:itemID="{CADF5CB3-EE80-40ED-BA6D-AC21A2857A06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476BC18A-660C-481C-B142-98402AF1BCB8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7AB82326-1385-4E06-9309-DFAD484A0D4E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CC7E89AB-4717-41AF-981E-7B31CAAB23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71</vt:i4>
      </vt:variant>
      <vt:variant>
        <vt:lpstr>Nazwane zakresy</vt:lpstr>
      </vt:variant>
      <vt:variant>
        <vt:i4>97</vt:i4>
      </vt:variant>
    </vt:vector>
  </HeadingPairs>
  <TitlesOfParts>
    <vt:vector size="168" baseType="lpstr">
      <vt:lpstr>INFO</vt:lpstr>
      <vt:lpstr>dashboardy</vt:lpstr>
      <vt:lpstr>listy sort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20-23</vt:lpstr>
      <vt:lpstr>Tabl. 24 (2)</vt:lpstr>
      <vt:lpstr>Tabl. 24</vt:lpstr>
      <vt:lpstr>Tabl. 25</vt:lpstr>
      <vt:lpstr>Tabl. 26</vt:lpstr>
      <vt:lpstr>Tabl. 25-26</vt:lpstr>
      <vt:lpstr>Tabl. 27</vt:lpstr>
      <vt:lpstr>Tabl. 28</vt:lpstr>
      <vt:lpstr>Tabl. 29</vt:lpstr>
      <vt:lpstr>Tabl. 30 i 31</vt:lpstr>
      <vt:lpstr>Tabl. 32</vt:lpstr>
      <vt:lpstr>Tabl. 33</vt:lpstr>
      <vt:lpstr>Tabl. 34</vt:lpstr>
      <vt:lpstr>Tabl. 35</vt:lpstr>
      <vt:lpstr>Tabl. 36 (2)</vt:lpstr>
      <vt:lpstr>Tabl. 36</vt:lpstr>
      <vt:lpstr>Tabl. 37</vt:lpstr>
      <vt:lpstr>Tabl. 38 (2)</vt:lpstr>
      <vt:lpstr>Tabl. 38</vt:lpstr>
      <vt:lpstr>Tabl. 39</vt:lpstr>
      <vt:lpstr>Tabl. 39 (2)</vt:lpstr>
      <vt:lpstr>Tabl. 40 (2)</vt:lpstr>
      <vt:lpstr>Tabl. 40</vt:lpstr>
      <vt:lpstr>Tabl. 41</vt:lpstr>
      <vt:lpstr>Tabl. 42</vt:lpstr>
      <vt:lpstr>Tabl. 1.1</vt:lpstr>
      <vt:lpstr>Tabl. 1.1 (2)</vt:lpstr>
      <vt:lpstr>Tabl. 2.1</vt:lpstr>
      <vt:lpstr>Tabl. 3.1</vt:lpstr>
      <vt:lpstr>Tabl. 3.2</vt:lpstr>
      <vt:lpstr>Tabl. 3.3_Tabl.3.4</vt:lpstr>
      <vt:lpstr>Tabl. 3.5_3.7</vt:lpstr>
      <vt:lpstr>Tabl. 3.8_3.10</vt:lpstr>
      <vt:lpstr>Tabl. 3.11_3.12</vt:lpstr>
      <vt:lpstr>Tabl. 4.1</vt:lpstr>
      <vt:lpstr>Tabl. 4.1 (2)</vt:lpstr>
      <vt:lpstr>Tabl. 4.2</vt:lpstr>
      <vt:lpstr>Tabl. 4.3 (2)</vt:lpstr>
      <vt:lpstr>Tabl. 4.3</vt:lpstr>
      <vt:lpstr>Tabl. 4.4</vt:lpstr>
      <vt:lpstr>Tabl. 5.1</vt:lpstr>
      <vt:lpstr>Tabl. 5.1 (2)</vt:lpstr>
      <vt:lpstr>Tabl. 5.2</vt:lpstr>
      <vt:lpstr>Tabl. 5.3</vt:lpstr>
      <vt:lpstr>Tabl. 5.4</vt:lpstr>
      <vt:lpstr>'Tabl. 1'!_Toc322693182</vt:lpstr>
      <vt:lpstr>'Tabl. 3'!_Toc322693184</vt:lpstr>
      <vt:lpstr>'Tabl. 6'!_Toc322693187</vt:lpstr>
      <vt:lpstr>'Tabl. 8'!_Toc322693189</vt:lpstr>
      <vt:lpstr>'Tabl. 9'!_Toc322693190</vt:lpstr>
      <vt:lpstr>'Tabl. 10'!_Toc322693191</vt:lpstr>
      <vt:lpstr>'Tabl. 11'!_Toc322693192</vt:lpstr>
      <vt:lpstr>'Tabl. 12'!_Toc322693193</vt:lpstr>
      <vt:lpstr>'Tabl. 13'!_Toc322693194</vt:lpstr>
      <vt:lpstr>'Tabl. 17'!_Toc322693198</vt:lpstr>
      <vt:lpstr>'Tabl. 18'!_Toc322693199</vt:lpstr>
      <vt:lpstr>'Tabl. 21'!_Toc322693202</vt:lpstr>
      <vt:lpstr>'Tabl. 22'!_Toc322693203</vt:lpstr>
      <vt:lpstr>'Tabl. 24'!_Toc322693205</vt:lpstr>
      <vt:lpstr>'Tabl. 24 (2)'!_Toc322693205</vt:lpstr>
      <vt:lpstr>'Tabl. 25'!_Toc322693206</vt:lpstr>
      <vt:lpstr>'Tabl. 26'!_Toc322693207</vt:lpstr>
      <vt:lpstr>'Tabl. 29'!_Toc322693210</vt:lpstr>
      <vt:lpstr>'Tabl. 30 i 31'!_Toc322693211</vt:lpstr>
      <vt:lpstr>'Tabl. 32'!_Toc322693213</vt:lpstr>
      <vt:lpstr>'Tabl. 2.1'!_Toc324420947</vt:lpstr>
      <vt:lpstr>'Tabl. 3.1'!_Toc324420948</vt:lpstr>
      <vt:lpstr>'Tabl. 3.2'!_Toc324420949</vt:lpstr>
      <vt:lpstr>'Tabl. 3.3_Tabl.3.4'!_Toc324420950</vt:lpstr>
      <vt:lpstr>'Tabl. 3.5_3.7'!_Toc324420952</vt:lpstr>
      <vt:lpstr>'Tabl. 3.8_3.10'!_Toc324420957</vt:lpstr>
      <vt:lpstr>'Tabl. 3.8_3.10'!_Toc324420958</vt:lpstr>
      <vt:lpstr>'Tabl. 3.11_3.12'!_Toc324420959</vt:lpstr>
      <vt:lpstr>'Tabl. 4.2'!_Toc324420961</vt:lpstr>
      <vt:lpstr>'Tabl. 5.1'!_Toc324420963</vt:lpstr>
      <vt:lpstr>'Tabl. 5.1 (2)'!_Toc324420963</vt:lpstr>
      <vt:lpstr>'Tabl. 5.2'!_Toc324420964</vt:lpstr>
      <vt:lpstr>'Tabl. 5.3'!_Toc324420965</vt:lpstr>
      <vt:lpstr>'Tabl. 5.4'!_Toc324420967</vt:lpstr>
      <vt:lpstr>'Tabl. 4.4'!_Toc384041444</vt:lpstr>
      <vt:lpstr>'Tabl. 1.1'!Obszar_wydruku</vt:lpstr>
      <vt:lpstr>'Tabl. 1.1 (2)'!Obszar_wydruku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2.1'!Obszar_wydruku</vt:lpstr>
      <vt:lpstr>'Tabl. 20'!Obszar_wydruku</vt:lpstr>
      <vt:lpstr>'Tabl. 20-23'!Obszar_wydruku</vt:lpstr>
      <vt:lpstr>'Tabl. 21'!Obszar_wydruku</vt:lpstr>
      <vt:lpstr>'Tabl. 22'!Obszar_wydruku</vt:lpstr>
      <vt:lpstr>'Tabl. 23'!Obszar_wydruku</vt:lpstr>
      <vt:lpstr>'Tabl. 24'!Obszar_wydruku</vt:lpstr>
      <vt:lpstr>'Tabl. 24 (2)'!Obszar_wydruku</vt:lpstr>
      <vt:lpstr>'Tabl. 25'!Obszar_wydruku</vt:lpstr>
      <vt:lpstr>'Tabl. 26'!Obszar_wydruku</vt:lpstr>
      <vt:lpstr>'Tabl. 27'!Obszar_wydruku</vt:lpstr>
      <vt:lpstr>'Tabl. 28'!Obszar_wydruku</vt:lpstr>
      <vt:lpstr>'Tabl. 29'!Obszar_wydruku</vt:lpstr>
      <vt:lpstr>'Tabl. 3'!Obszar_wydruku</vt:lpstr>
      <vt:lpstr>'Tabl. 3.1'!Obszar_wydruku</vt:lpstr>
      <vt:lpstr>'Tabl. 3.11_3.12'!Obszar_wydruku</vt:lpstr>
      <vt:lpstr>'Tabl. 3.2'!Obszar_wydruku</vt:lpstr>
      <vt:lpstr>'Tabl. 3.3_Tabl.3.4'!Obszar_wydruku</vt:lpstr>
      <vt:lpstr>'Tabl. 3.5_3.7'!Obszar_wydruku</vt:lpstr>
      <vt:lpstr>'Tabl. 3.8_3.10'!Obszar_wydruku</vt:lpstr>
      <vt:lpstr>'Tabl. 30 i 31'!Obszar_wydruku</vt:lpstr>
      <vt:lpstr>'Tabl. 32'!Obszar_wydruku</vt:lpstr>
      <vt:lpstr>'Tabl. 33'!Obszar_wydruku</vt:lpstr>
      <vt:lpstr>'Tabl. 34'!Obszar_wydruku</vt:lpstr>
      <vt:lpstr>'Tabl. 35'!Obszar_wydruku</vt:lpstr>
      <vt:lpstr>'Tabl. 36'!Obszar_wydruku</vt:lpstr>
      <vt:lpstr>'Tabl. 36 (2)'!Obszar_wydruku</vt:lpstr>
      <vt:lpstr>'Tabl. 38'!Obszar_wydruku</vt:lpstr>
      <vt:lpstr>'Tabl. 38 (2)'!Obszar_wydruku</vt:lpstr>
      <vt:lpstr>'Tabl. 39'!Obszar_wydruku</vt:lpstr>
      <vt:lpstr>'Tabl. 39 (2)'!Obszar_wydruku</vt:lpstr>
      <vt:lpstr>'Tabl. 4'!Obszar_wydruku</vt:lpstr>
      <vt:lpstr>'Tabl. 4.1'!Obszar_wydruku</vt:lpstr>
      <vt:lpstr>'Tabl. 4.1 (2)'!Obszar_wydruku</vt:lpstr>
      <vt:lpstr>'Tabl. 4.2'!Obszar_wydruku</vt:lpstr>
      <vt:lpstr>'Tabl. 4.3'!Obszar_wydruku</vt:lpstr>
      <vt:lpstr>'Tabl. 4.3 (2)'!Obszar_wydruku</vt:lpstr>
      <vt:lpstr>'Tabl. 4.4'!Obszar_wydruku</vt:lpstr>
      <vt:lpstr>'Tabl. 41'!Obszar_wydruku</vt:lpstr>
      <vt:lpstr>'Tabl. 42'!Obszar_wydruku</vt:lpstr>
      <vt:lpstr>'Tabl. 5'!Obszar_wydruku</vt:lpstr>
      <vt:lpstr>'Tabl. 5.1'!Obszar_wydruku</vt:lpstr>
      <vt:lpstr>'Tabl. 5.1 (2)'!Obszar_wydruku</vt:lpstr>
      <vt:lpstr>'Tabl. 5.2'!Obszar_wydruku</vt:lpstr>
      <vt:lpstr>'Tabl. 5.4'!Obszar_wydruku</vt:lpstr>
      <vt:lpstr>'Tabl. 6'!Obszar_wydruku</vt:lpstr>
      <vt:lpstr>'Tabl. 7'!Obszar_wydruku</vt:lpstr>
      <vt:lpstr>'Tabl. 8'!Obszar_wydruku</vt:lpstr>
      <vt:lpstr>'Tabl. 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Wachaczewski</dc:creator>
  <cp:lastModifiedBy>Grzelczak Anna</cp:lastModifiedBy>
  <cp:lastPrinted>2024-03-20T12:26:05Z</cp:lastPrinted>
  <dcterms:created xsi:type="dcterms:W3CDTF">2017-10-23T10:01:02Z</dcterms:created>
  <dcterms:modified xsi:type="dcterms:W3CDTF">2024-07-12T13:05:03Z</dcterms:modified>
</cp:coreProperties>
</file>